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Bets!$R$11:$R$10010</definedName>
    <definedName name="BET_DATE">Bets!$A$11:$A$10010</definedName>
    <definedName name="BET_TYPE">Bets!$E$11:$E$10010</definedName>
    <definedName name="BONUS_AGENCY">Deposits!$G$10:$G$2736</definedName>
    <definedName name="BONUS_AMOUNT">Deposits!$I$10:$I$2736</definedName>
    <definedName name="BT_LL">'Performance Summary'!$AD$30</definedName>
    <definedName name="C_LL">'Performance Summary'!$AF$30</definedName>
    <definedName name="CAPPER">Bets!$F$11:$F$10010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Settings!$N$5</definedName>
    <definedName name="DEPOSIT_AGENCY">Deposits!$B$10:$B$2736</definedName>
    <definedName name="DEPOSITS">Deposits!$D$10:$D$2736</definedName>
    <definedName name="FILT_B">'Performance Summary'!$B$24</definedName>
    <definedName name="FILT_C">'Performance Summary'!$B$26</definedName>
    <definedName name="FILT_D">'Performance Summary'!$B$20</definedName>
    <definedName name="FILT_DE">'Performance Summary'!$B$22</definedName>
    <definedName name="FILT_DS">'Performance Summary'!$B$21</definedName>
    <definedName name="FILT_M">'Performance Summary'!$B$19</definedName>
    <definedName name="FILT_M_B">'Performance Summary'!$C$24</definedName>
    <definedName name="FILT_M_C">'Performance Summary'!$C$26</definedName>
    <definedName name="FILT_M_S">'Performance Summary'!$C$23</definedName>
    <definedName name="FILT_M_T">'Performance Summary'!$C$25</definedName>
    <definedName name="FILT_ME">'Performance Summary'!$C$22</definedName>
    <definedName name="FILT_MS">'Performance Summary'!$C$21</definedName>
    <definedName name="FILT_S">'Performance Summary'!$B$23</definedName>
    <definedName name="FILT_T">'Performance Summary'!$B$25</definedName>
    <definedName name="FILT_YE">'Performance Summary'!$D$22</definedName>
    <definedName name="FILT_YS">'Performance Summary'!$D$21</definedName>
    <definedName name="FILTER">Bets!$BK$11:$BK$10010</definedName>
    <definedName name="FREE_BET">Bets!$M$11:$M$10010</definedName>
    <definedName name="IN_PLAY">Bets!$I$11:$I$10010</definedName>
    <definedName name="LAY">Bets!$P$11:$P$10010</definedName>
    <definedName name="M_LL">'Performance Summary'!$AH$31</definedName>
    <definedName name="ODDS_TABLE">Settings!$T$5:$U$10</definedName>
    <definedName name="ODDS_TYPE">Settings!$U$3</definedName>
    <definedName name="PAYOUT">Bets!$T$11:$T$10010</definedName>
    <definedName name="POTENTIAL">Bets!$S$11:$S$10010</definedName>
    <definedName name="_xlnm.Print_Area" localSheetId="3">Bets!$A:$U</definedName>
    <definedName name="_xlnm.Print_Area" localSheetId="2">Deposits!$A:$N</definedName>
    <definedName name="_xlnm.Print_Area" localSheetId="0">Intro!$B:$B</definedName>
    <definedName name="_xlnm.Print_Area" localSheetId="5">'Performance Summary'!$A:$Y</definedName>
    <definedName name="_xlnm.Print_Area" localSheetId="1">Settings!$C:$S</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Summary'!$26:$31</definedName>
    <definedName name="PROFIT">Bets!$U$11:$U$10010</definedName>
    <definedName name="PROFIT_HISTORY">Bets!$BG$10:$BG$10010</definedName>
    <definedName name="ROUNDING">Settings!$R$5</definedName>
    <definedName name="SETTINGS_AC">Settings!$W$3</definedName>
    <definedName name="SETTINGS_AGENCIES">Settings!$C$6:$C$305</definedName>
    <definedName name="SETTINGS_BC">Settings!$Y$3</definedName>
    <definedName name="SETTINGS_BET_TYPES">Settings!$H$6:$H$305</definedName>
    <definedName name="SETTINGS_CAPPERS">Settings!$J$6:$J$305</definedName>
    <definedName name="SETTINGS_CC">Settings!$AA$3</definedName>
    <definedName name="SETTINGS_CUSTOM">Settings!$L$6:$L$305</definedName>
    <definedName name="SETTINGS_SC">Settings!$X$3</definedName>
    <definedName name="SETTINGS_SPORTS">Settings!$F$6:$F$305</definedName>
    <definedName name="SETTINGS_TC">Settings!$Z$3</definedName>
    <definedName name="SP_LL">'Performance Summary'!$AC$30</definedName>
    <definedName name="SPORT">Bets!$C$11:$C$10010</definedName>
    <definedName name="T_LL">'Performance Summary'!$AE$30</definedName>
    <definedName name="WIN">Bets!$N$11:$N$10010</definedName>
    <definedName name="WORKING_ODDS">Bets!$BH$11:$BH$10010</definedName>
    <definedName name="YR_LL">'Performance Summary'!$AG$31</definedName>
  </definedNames>
  <calcPr calcId="152511"/>
</workbook>
</file>

<file path=xl/calcChain.xml><?xml version="1.0" encoding="utf-8"?>
<calcChain xmlns="http://schemas.openxmlformats.org/spreadsheetml/2006/main">
  <c r="I24" i="6" l="1"/>
  <c r="I23" i="6"/>
  <c r="I22" i="6"/>
  <c r="I21" i="6"/>
  <c r="O21" i="6"/>
  <c r="I20" i="6"/>
  <c r="I19" i="6"/>
  <c r="I18" i="6"/>
  <c r="B26" i="6" l="1"/>
  <c r="B25" i="6"/>
  <c r="B24" i="6"/>
  <c r="B23" i="6"/>
  <c r="BK12" i="3" l="1"/>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K635" i="3"/>
  <c r="BK636" i="3"/>
  <c r="BK637" i="3"/>
  <c r="BK638" i="3"/>
  <c r="BK639" i="3"/>
  <c r="BK640" i="3"/>
  <c r="BK641" i="3"/>
  <c r="BK642" i="3"/>
  <c r="BK643" i="3"/>
  <c r="BK644" i="3"/>
  <c r="BK645" i="3"/>
  <c r="BK646" i="3"/>
  <c r="BK647" i="3"/>
  <c r="BK648" i="3"/>
  <c r="BK649" i="3"/>
  <c r="BK650" i="3"/>
  <c r="BK651" i="3"/>
  <c r="BK652" i="3"/>
  <c r="BK653" i="3"/>
  <c r="BK654" i="3"/>
  <c r="BK655" i="3"/>
  <c r="BK656" i="3"/>
  <c r="BK657" i="3"/>
  <c r="BK658" i="3"/>
  <c r="BK659" i="3"/>
  <c r="BK660" i="3"/>
  <c r="BK661" i="3"/>
  <c r="BK662" i="3"/>
  <c r="BK663" i="3"/>
  <c r="BK664" i="3"/>
  <c r="BK665" i="3"/>
  <c r="BK666" i="3"/>
  <c r="BK667" i="3"/>
  <c r="BK668" i="3"/>
  <c r="BK669" i="3"/>
  <c r="BK670" i="3"/>
  <c r="BK671" i="3"/>
  <c r="BK672" i="3"/>
  <c r="BK673" i="3"/>
  <c r="BK674" i="3"/>
  <c r="BK675" i="3"/>
  <c r="BK676" i="3"/>
  <c r="BK677" i="3"/>
  <c r="BK678" i="3"/>
  <c r="BK679" i="3"/>
  <c r="BK680" i="3"/>
  <c r="BK681" i="3"/>
  <c r="BK682" i="3"/>
  <c r="BK683" i="3"/>
  <c r="BK684" i="3"/>
  <c r="BK685" i="3"/>
  <c r="BK686" i="3"/>
  <c r="BK687" i="3"/>
  <c r="BK688" i="3"/>
  <c r="BK689" i="3"/>
  <c r="BK690" i="3"/>
  <c r="BK691" i="3"/>
  <c r="BK692" i="3"/>
  <c r="BK693" i="3"/>
  <c r="BK694" i="3"/>
  <c r="BK695" i="3"/>
  <c r="BK696" i="3"/>
  <c r="BK697" i="3"/>
  <c r="BK698" i="3"/>
  <c r="BK699" i="3"/>
  <c r="BK700" i="3"/>
  <c r="BK701" i="3"/>
  <c r="BK702" i="3"/>
  <c r="BK703" i="3"/>
  <c r="BK704" i="3"/>
  <c r="BK705" i="3"/>
  <c r="BK706" i="3"/>
  <c r="BK707" i="3"/>
  <c r="BK708" i="3"/>
  <c r="BK709" i="3"/>
  <c r="BK710" i="3"/>
  <c r="BK711" i="3"/>
  <c r="BK712" i="3"/>
  <c r="BK713" i="3"/>
  <c r="BK714" i="3"/>
  <c r="BK715" i="3"/>
  <c r="BK716" i="3"/>
  <c r="BK717" i="3"/>
  <c r="BK718" i="3"/>
  <c r="BK719" i="3"/>
  <c r="BK720" i="3"/>
  <c r="BK721" i="3"/>
  <c r="BK722" i="3"/>
  <c r="BK723" i="3"/>
  <c r="BK724" i="3"/>
  <c r="BK725" i="3"/>
  <c r="BK726" i="3"/>
  <c r="BK727" i="3"/>
  <c r="BK728" i="3"/>
  <c r="BK729" i="3"/>
  <c r="BK730" i="3"/>
  <c r="BK731" i="3"/>
  <c r="BK732" i="3"/>
  <c r="BK733" i="3"/>
  <c r="BK734" i="3"/>
  <c r="BK735" i="3"/>
  <c r="BK736" i="3"/>
  <c r="BK737" i="3"/>
  <c r="BK738" i="3"/>
  <c r="BK739" i="3"/>
  <c r="BK740" i="3"/>
  <c r="BK741" i="3"/>
  <c r="BK742" i="3"/>
  <c r="BK743" i="3"/>
  <c r="BK744" i="3"/>
  <c r="BK745" i="3"/>
  <c r="BK746" i="3"/>
  <c r="BK747" i="3"/>
  <c r="BK748" i="3"/>
  <c r="BK749" i="3"/>
  <c r="BK750" i="3"/>
  <c r="BK751" i="3"/>
  <c r="BK752" i="3"/>
  <c r="BK753" i="3"/>
  <c r="BK754" i="3"/>
  <c r="BK755" i="3"/>
  <c r="BK756" i="3"/>
  <c r="BK757" i="3"/>
  <c r="BK758" i="3"/>
  <c r="BK759" i="3"/>
  <c r="BK760" i="3"/>
  <c r="BK761" i="3"/>
  <c r="BK762" i="3"/>
  <c r="BK763" i="3"/>
  <c r="BK764" i="3"/>
  <c r="BK765" i="3"/>
  <c r="BK766" i="3"/>
  <c r="BK767" i="3"/>
  <c r="BK768" i="3"/>
  <c r="BK769" i="3"/>
  <c r="BK770" i="3"/>
  <c r="BK771" i="3"/>
  <c r="BK772" i="3"/>
  <c r="BK773" i="3"/>
  <c r="BK774" i="3"/>
  <c r="BK775" i="3"/>
  <c r="BK776" i="3"/>
  <c r="BK777" i="3"/>
  <c r="BK778" i="3"/>
  <c r="BK779" i="3"/>
  <c r="BK780" i="3"/>
  <c r="BK781" i="3"/>
  <c r="BK782" i="3"/>
  <c r="BK783" i="3"/>
  <c r="BK784" i="3"/>
  <c r="BK785" i="3"/>
  <c r="BK786" i="3"/>
  <c r="BK787" i="3"/>
  <c r="BK788" i="3"/>
  <c r="BK789" i="3"/>
  <c r="BK790" i="3"/>
  <c r="BK791" i="3"/>
  <c r="BK792" i="3"/>
  <c r="BK793" i="3"/>
  <c r="BK794" i="3"/>
  <c r="BK795" i="3"/>
  <c r="BK796" i="3"/>
  <c r="BK797" i="3"/>
  <c r="BK798" i="3"/>
  <c r="BK799" i="3"/>
  <c r="BK800" i="3"/>
  <c r="BK801" i="3"/>
  <c r="BK802" i="3"/>
  <c r="BK803" i="3"/>
  <c r="BK804" i="3"/>
  <c r="BK805" i="3"/>
  <c r="BK806" i="3"/>
  <c r="BK807" i="3"/>
  <c r="BK808" i="3"/>
  <c r="BK809" i="3"/>
  <c r="BK810" i="3"/>
  <c r="BK811" i="3"/>
  <c r="BK812" i="3"/>
  <c r="BK813" i="3"/>
  <c r="BK814" i="3"/>
  <c r="BK815" i="3"/>
  <c r="BK816" i="3"/>
  <c r="BK817" i="3"/>
  <c r="BK818" i="3"/>
  <c r="BK819" i="3"/>
  <c r="BK820" i="3"/>
  <c r="BK821" i="3"/>
  <c r="BK822" i="3"/>
  <c r="BK823" i="3"/>
  <c r="BK824" i="3"/>
  <c r="BK825" i="3"/>
  <c r="BK826" i="3"/>
  <c r="BK827" i="3"/>
  <c r="BK828" i="3"/>
  <c r="BK829" i="3"/>
  <c r="BK830" i="3"/>
  <c r="BK831" i="3"/>
  <c r="BK832" i="3"/>
  <c r="BK833" i="3"/>
  <c r="BK834" i="3"/>
  <c r="BK835" i="3"/>
  <c r="BK836" i="3"/>
  <c r="BK837" i="3"/>
  <c r="BK838" i="3"/>
  <c r="BK839" i="3"/>
  <c r="BK840" i="3"/>
  <c r="BK841" i="3"/>
  <c r="BK842" i="3"/>
  <c r="BK843" i="3"/>
  <c r="BK844" i="3"/>
  <c r="BK845" i="3"/>
  <c r="BK846" i="3"/>
  <c r="BK847" i="3"/>
  <c r="BK848" i="3"/>
  <c r="BK849" i="3"/>
  <c r="BK850" i="3"/>
  <c r="BK851" i="3"/>
  <c r="BK852" i="3"/>
  <c r="BK853" i="3"/>
  <c r="BK854" i="3"/>
  <c r="BK855" i="3"/>
  <c r="BK856" i="3"/>
  <c r="BK857" i="3"/>
  <c r="BK858" i="3"/>
  <c r="BK859" i="3"/>
  <c r="BK860" i="3"/>
  <c r="BK861" i="3"/>
  <c r="BK862" i="3"/>
  <c r="BK863" i="3"/>
  <c r="BK864" i="3"/>
  <c r="BK865" i="3"/>
  <c r="BK866" i="3"/>
  <c r="BK867" i="3"/>
  <c r="BK868" i="3"/>
  <c r="BK869" i="3"/>
  <c r="BK870" i="3"/>
  <c r="BK871" i="3"/>
  <c r="BK872" i="3"/>
  <c r="BK873" i="3"/>
  <c r="BK874" i="3"/>
  <c r="BK875" i="3"/>
  <c r="BK876" i="3"/>
  <c r="BK877" i="3"/>
  <c r="BK878" i="3"/>
  <c r="BK879" i="3"/>
  <c r="BK880" i="3"/>
  <c r="BK881" i="3"/>
  <c r="BK882" i="3"/>
  <c r="BK883" i="3"/>
  <c r="BK884" i="3"/>
  <c r="BK885" i="3"/>
  <c r="BK886" i="3"/>
  <c r="BK887" i="3"/>
  <c r="BK888" i="3"/>
  <c r="BK889" i="3"/>
  <c r="BK890" i="3"/>
  <c r="BK891" i="3"/>
  <c r="BK892" i="3"/>
  <c r="BK893" i="3"/>
  <c r="BK894" i="3"/>
  <c r="BK895" i="3"/>
  <c r="BK896" i="3"/>
  <c r="BK897" i="3"/>
  <c r="BK898" i="3"/>
  <c r="BK899" i="3"/>
  <c r="BK900" i="3"/>
  <c r="BK901" i="3"/>
  <c r="BK902" i="3"/>
  <c r="BK903" i="3"/>
  <c r="BK904" i="3"/>
  <c r="BK905" i="3"/>
  <c r="BK906" i="3"/>
  <c r="BK907" i="3"/>
  <c r="BK908" i="3"/>
  <c r="BK909" i="3"/>
  <c r="BK910" i="3"/>
  <c r="BK911" i="3"/>
  <c r="BK912" i="3"/>
  <c r="BK913" i="3"/>
  <c r="BK914" i="3"/>
  <c r="BK915" i="3"/>
  <c r="BK916" i="3"/>
  <c r="BK917" i="3"/>
  <c r="BK918" i="3"/>
  <c r="BK919" i="3"/>
  <c r="BK920" i="3"/>
  <c r="BK921" i="3"/>
  <c r="BK922" i="3"/>
  <c r="BK923" i="3"/>
  <c r="BK924" i="3"/>
  <c r="BK925" i="3"/>
  <c r="BK926" i="3"/>
  <c r="BK927" i="3"/>
  <c r="BK928" i="3"/>
  <c r="BK929" i="3"/>
  <c r="BK930" i="3"/>
  <c r="BK931" i="3"/>
  <c r="BK932" i="3"/>
  <c r="BK933" i="3"/>
  <c r="BK934" i="3"/>
  <c r="BK935" i="3"/>
  <c r="BK936" i="3"/>
  <c r="BK937" i="3"/>
  <c r="BK938" i="3"/>
  <c r="BK939" i="3"/>
  <c r="BK940" i="3"/>
  <c r="BK941" i="3"/>
  <c r="BK942" i="3"/>
  <c r="BK943" i="3"/>
  <c r="BK944" i="3"/>
  <c r="BK945" i="3"/>
  <c r="BK946" i="3"/>
  <c r="BK947" i="3"/>
  <c r="BK948" i="3"/>
  <c r="BK949" i="3"/>
  <c r="BK950" i="3"/>
  <c r="BK951" i="3"/>
  <c r="BK952" i="3"/>
  <c r="BK953" i="3"/>
  <c r="BK954" i="3"/>
  <c r="BK955" i="3"/>
  <c r="BK956" i="3"/>
  <c r="BK957" i="3"/>
  <c r="BK958" i="3"/>
  <c r="BK959" i="3"/>
  <c r="BK960" i="3"/>
  <c r="BK961" i="3"/>
  <c r="BK962" i="3"/>
  <c r="BK963" i="3"/>
  <c r="BK964" i="3"/>
  <c r="BK965" i="3"/>
  <c r="BK966" i="3"/>
  <c r="BK967" i="3"/>
  <c r="BK968" i="3"/>
  <c r="BK969" i="3"/>
  <c r="BK970" i="3"/>
  <c r="BK971" i="3"/>
  <c r="BK972" i="3"/>
  <c r="BK973" i="3"/>
  <c r="BK974" i="3"/>
  <c r="BK975" i="3"/>
  <c r="BK976" i="3"/>
  <c r="BK977" i="3"/>
  <c r="BK978" i="3"/>
  <c r="BK979" i="3"/>
  <c r="BK980" i="3"/>
  <c r="BK981" i="3"/>
  <c r="BK982" i="3"/>
  <c r="BK983" i="3"/>
  <c r="BK984" i="3"/>
  <c r="BK985" i="3"/>
  <c r="BK986" i="3"/>
  <c r="BK987" i="3"/>
  <c r="BK988" i="3"/>
  <c r="BK989" i="3"/>
  <c r="BK990" i="3"/>
  <c r="BK991" i="3"/>
  <c r="BK992" i="3"/>
  <c r="BK993" i="3"/>
  <c r="BK994" i="3"/>
  <c r="BK995" i="3"/>
  <c r="BK996" i="3"/>
  <c r="BK997" i="3"/>
  <c r="BK998" i="3"/>
  <c r="BK999" i="3"/>
  <c r="BK1000" i="3"/>
  <c r="BK1001" i="3"/>
  <c r="BK1002" i="3"/>
  <c r="BK1003" i="3"/>
  <c r="BK1004" i="3"/>
  <c r="BK1005" i="3"/>
  <c r="BK1006" i="3"/>
  <c r="BK1007" i="3"/>
  <c r="BK1008" i="3"/>
  <c r="BK1009" i="3"/>
  <c r="BK1010" i="3"/>
  <c r="BK1011" i="3"/>
  <c r="BK1012" i="3"/>
  <c r="BK1013" i="3"/>
  <c r="BK1014" i="3"/>
  <c r="BK1015" i="3"/>
  <c r="BK1016" i="3"/>
  <c r="BK1017" i="3"/>
  <c r="BK1018" i="3"/>
  <c r="BK1019" i="3"/>
  <c r="BK1020" i="3"/>
  <c r="BK1021" i="3"/>
  <c r="BK1022" i="3"/>
  <c r="BK1023" i="3"/>
  <c r="BK1024" i="3"/>
  <c r="BK1025" i="3"/>
  <c r="BK1026" i="3"/>
  <c r="BK1027" i="3"/>
  <c r="BK1028" i="3"/>
  <c r="BK1029" i="3"/>
  <c r="BK1030" i="3"/>
  <c r="BK1031" i="3"/>
  <c r="BK1032" i="3"/>
  <c r="BK1033" i="3"/>
  <c r="BK1034" i="3"/>
  <c r="BK1035" i="3"/>
  <c r="BK1036" i="3"/>
  <c r="BK1037" i="3"/>
  <c r="BK1038" i="3"/>
  <c r="BK1039" i="3"/>
  <c r="BK1040" i="3"/>
  <c r="BK1041" i="3"/>
  <c r="BK1042" i="3"/>
  <c r="BK1043" i="3"/>
  <c r="BK1044" i="3"/>
  <c r="BK1045" i="3"/>
  <c r="BK1046" i="3"/>
  <c r="BK1047" i="3"/>
  <c r="BK1048" i="3"/>
  <c r="BK1049" i="3"/>
  <c r="BK1050" i="3"/>
  <c r="BK1051" i="3"/>
  <c r="BK1052" i="3"/>
  <c r="BK1053" i="3"/>
  <c r="BK1054" i="3"/>
  <c r="BK1055" i="3"/>
  <c r="BK1056" i="3"/>
  <c r="BK1057" i="3"/>
  <c r="BK1058" i="3"/>
  <c r="BK1059" i="3"/>
  <c r="BK1060" i="3"/>
  <c r="BK1061" i="3"/>
  <c r="BK1062" i="3"/>
  <c r="BK1063" i="3"/>
  <c r="BK1064" i="3"/>
  <c r="BK1065" i="3"/>
  <c r="BK1066" i="3"/>
  <c r="BK1067" i="3"/>
  <c r="BK1068" i="3"/>
  <c r="BK1069" i="3"/>
  <c r="BK1070" i="3"/>
  <c r="BK1071" i="3"/>
  <c r="BK1072" i="3"/>
  <c r="BK1073" i="3"/>
  <c r="BK1074" i="3"/>
  <c r="BK1075" i="3"/>
  <c r="BK1076" i="3"/>
  <c r="BK1077" i="3"/>
  <c r="BK1078" i="3"/>
  <c r="BK1079" i="3"/>
  <c r="BK1080" i="3"/>
  <c r="BK1081" i="3"/>
  <c r="BK1082" i="3"/>
  <c r="BK1083" i="3"/>
  <c r="BK1084" i="3"/>
  <c r="BK1085" i="3"/>
  <c r="BK1086" i="3"/>
  <c r="BK1087" i="3"/>
  <c r="BK1088" i="3"/>
  <c r="BK1089" i="3"/>
  <c r="BK1090" i="3"/>
  <c r="BK1091" i="3"/>
  <c r="BK1092" i="3"/>
  <c r="BK1093" i="3"/>
  <c r="BK1094" i="3"/>
  <c r="BK1095" i="3"/>
  <c r="BK1096" i="3"/>
  <c r="BK1097" i="3"/>
  <c r="BK1098" i="3"/>
  <c r="BK1099" i="3"/>
  <c r="BK1100" i="3"/>
  <c r="BK1101" i="3"/>
  <c r="BK1102" i="3"/>
  <c r="BK1103" i="3"/>
  <c r="BK1104" i="3"/>
  <c r="BK1105" i="3"/>
  <c r="BK1106" i="3"/>
  <c r="BK1107" i="3"/>
  <c r="BK1108" i="3"/>
  <c r="BK1109" i="3"/>
  <c r="BK1110" i="3"/>
  <c r="BK1111" i="3"/>
  <c r="BK1112" i="3"/>
  <c r="BK1113" i="3"/>
  <c r="BK1114" i="3"/>
  <c r="BK1115" i="3"/>
  <c r="BK1116" i="3"/>
  <c r="BK1117" i="3"/>
  <c r="BK1118" i="3"/>
  <c r="BK1119" i="3"/>
  <c r="BK1120" i="3"/>
  <c r="BK1121" i="3"/>
  <c r="BK1122" i="3"/>
  <c r="BK1123" i="3"/>
  <c r="BK1124" i="3"/>
  <c r="BK1125" i="3"/>
  <c r="BK1126" i="3"/>
  <c r="BK1127" i="3"/>
  <c r="BK1128" i="3"/>
  <c r="BK1129" i="3"/>
  <c r="BK1130" i="3"/>
  <c r="BK1131" i="3"/>
  <c r="BK1132" i="3"/>
  <c r="BK1133" i="3"/>
  <c r="BK1134" i="3"/>
  <c r="BK1135" i="3"/>
  <c r="BK1136" i="3"/>
  <c r="BK1137" i="3"/>
  <c r="BK1138" i="3"/>
  <c r="BK1139" i="3"/>
  <c r="BK1140" i="3"/>
  <c r="BK1141" i="3"/>
  <c r="BK1142" i="3"/>
  <c r="BK1143" i="3"/>
  <c r="BK1144" i="3"/>
  <c r="BK1145" i="3"/>
  <c r="BK1146" i="3"/>
  <c r="BK1147" i="3"/>
  <c r="BK1148" i="3"/>
  <c r="BK1149" i="3"/>
  <c r="BK1150" i="3"/>
  <c r="BK1151" i="3"/>
  <c r="BK1152" i="3"/>
  <c r="BK1153" i="3"/>
  <c r="BK1154" i="3"/>
  <c r="BK1155" i="3"/>
  <c r="BK1156" i="3"/>
  <c r="BK1157" i="3"/>
  <c r="BK1158" i="3"/>
  <c r="BK1159" i="3"/>
  <c r="BK1160" i="3"/>
  <c r="BK1161" i="3"/>
  <c r="BK1162" i="3"/>
  <c r="BK1163" i="3"/>
  <c r="BK1164" i="3"/>
  <c r="BK1165" i="3"/>
  <c r="BK1166" i="3"/>
  <c r="BK1167" i="3"/>
  <c r="BK1168" i="3"/>
  <c r="BK1169" i="3"/>
  <c r="BK1170" i="3"/>
  <c r="BK1171" i="3"/>
  <c r="BK1172" i="3"/>
  <c r="BK1173" i="3"/>
  <c r="BK1174" i="3"/>
  <c r="BK1175" i="3"/>
  <c r="BK1176" i="3"/>
  <c r="BK1177" i="3"/>
  <c r="BK1178" i="3"/>
  <c r="BK1179" i="3"/>
  <c r="BK1180" i="3"/>
  <c r="BK1181" i="3"/>
  <c r="BK1182" i="3"/>
  <c r="BK1183" i="3"/>
  <c r="BK1184" i="3"/>
  <c r="BK1185" i="3"/>
  <c r="BK1186" i="3"/>
  <c r="BK1187" i="3"/>
  <c r="BK1188" i="3"/>
  <c r="BK1189" i="3"/>
  <c r="BK1190" i="3"/>
  <c r="BK1191" i="3"/>
  <c r="BK1192" i="3"/>
  <c r="BK1193" i="3"/>
  <c r="BK1194" i="3"/>
  <c r="BK1195" i="3"/>
  <c r="BK1196" i="3"/>
  <c r="BK1197" i="3"/>
  <c r="BK1198" i="3"/>
  <c r="BK1199" i="3"/>
  <c r="BK1200" i="3"/>
  <c r="BK1201" i="3"/>
  <c r="BK1202" i="3"/>
  <c r="BK1203" i="3"/>
  <c r="BK1204" i="3"/>
  <c r="BK1205" i="3"/>
  <c r="BK1206" i="3"/>
  <c r="BK1207" i="3"/>
  <c r="BK1208" i="3"/>
  <c r="BK1209" i="3"/>
  <c r="BK1210" i="3"/>
  <c r="BK1211" i="3"/>
  <c r="BK1212" i="3"/>
  <c r="BK1213" i="3"/>
  <c r="BK1214" i="3"/>
  <c r="BK1215" i="3"/>
  <c r="BK1216" i="3"/>
  <c r="BK1217" i="3"/>
  <c r="BK1218" i="3"/>
  <c r="BK1219" i="3"/>
  <c r="BK1220" i="3"/>
  <c r="BK1221" i="3"/>
  <c r="BK1222" i="3"/>
  <c r="BK1223" i="3"/>
  <c r="BK1224" i="3"/>
  <c r="BK1225" i="3"/>
  <c r="BK1226" i="3"/>
  <c r="BK1227" i="3"/>
  <c r="BK1228" i="3"/>
  <c r="BK1229" i="3"/>
  <c r="BK1230" i="3"/>
  <c r="BK1231" i="3"/>
  <c r="BK1232" i="3"/>
  <c r="BK1233" i="3"/>
  <c r="BK1234" i="3"/>
  <c r="BK1235" i="3"/>
  <c r="BK1236" i="3"/>
  <c r="BK1237" i="3"/>
  <c r="BK1238" i="3"/>
  <c r="BK1239" i="3"/>
  <c r="BK1240" i="3"/>
  <c r="BK1241" i="3"/>
  <c r="BK1242" i="3"/>
  <c r="BK1243" i="3"/>
  <c r="BK1244" i="3"/>
  <c r="BK1245" i="3"/>
  <c r="BK1246" i="3"/>
  <c r="BK1247" i="3"/>
  <c r="BK1248" i="3"/>
  <c r="BK1249" i="3"/>
  <c r="BK1250" i="3"/>
  <c r="BK1251" i="3"/>
  <c r="BK1252" i="3"/>
  <c r="BK1253" i="3"/>
  <c r="BK1254" i="3"/>
  <c r="BK1255" i="3"/>
  <c r="BK1256" i="3"/>
  <c r="BK1257" i="3"/>
  <c r="BK1258" i="3"/>
  <c r="BK1259" i="3"/>
  <c r="BK1260" i="3"/>
  <c r="BK1261" i="3"/>
  <c r="BK1262" i="3"/>
  <c r="BK1263" i="3"/>
  <c r="BK1264" i="3"/>
  <c r="BK1265" i="3"/>
  <c r="BK1266" i="3"/>
  <c r="BK1267" i="3"/>
  <c r="BK1268" i="3"/>
  <c r="BK1269" i="3"/>
  <c r="BK1270" i="3"/>
  <c r="BK1271" i="3"/>
  <c r="BK1272" i="3"/>
  <c r="BK1273" i="3"/>
  <c r="BK1274" i="3"/>
  <c r="BK1275" i="3"/>
  <c r="BK1276" i="3"/>
  <c r="BK1277" i="3"/>
  <c r="BK1278" i="3"/>
  <c r="BK1279" i="3"/>
  <c r="BK1280" i="3"/>
  <c r="BK1281" i="3"/>
  <c r="BK1282" i="3"/>
  <c r="BK1283" i="3"/>
  <c r="BK1284" i="3"/>
  <c r="BK1285" i="3"/>
  <c r="BK1286" i="3"/>
  <c r="BK1287" i="3"/>
  <c r="BK1288" i="3"/>
  <c r="BK1289" i="3"/>
  <c r="BK1290" i="3"/>
  <c r="BK1291" i="3"/>
  <c r="BK1292" i="3"/>
  <c r="BK1293" i="3"/>
  <c r="BK1294" i="3"/>
  <c r="BK1295" i="3"/>
  <c r="BK1296" i="3"/>
  <c r="BK1297" i="3"/>
  <c r="BK1298" i="3"/>
  <c r="BK1299" i="3"/>
  <c r="BK1300" i="3"/>
  <c r="BK1301" i="3"/>
  <c r="BK1302" i="3"/>
  <c r="BK1303" i="3"/>
  <c r="BK1304" i="3"/>
  <c r="BK1305" i="3"/>
  <c r="BK1306" i="3"/>
  <c r="BK1307" i="3"/>
  <c r="BK1308" i="3"/>
  <c r="BK1309" i="3"/>
  <c r="BK1310" i="3"/>
  <c r="BK1311" i="3"/>
  <c r="BK1312" i="3"/>
  <c r="BK1313" i="3"/>
  <c r="BK1314" i="3"/>
  <c r="BK1315" i="3"/>
  <c r="BK1316" i="3"/>
  <c r="BK1317" i="3"/>
  <c r="BK1318" i="3"/>
  <c r="BK1319" i="3"/>
  <c r="BK1320" i="3"/>
  <c r="BK1321" i="3"/>
  <c r="BK1322" i="3"/>
  <c r="BK1323" i="3"/>
  <c r="BK1324" i="3"/>
  <c r="BK1325" i="3"/>
  <c r="BK1326" i="3"/>
  <c r="BK1327" i="3"/>
  <c r="BK1328" i="3"/>
  <c r="BK1329" i="3"/>
  <c r="BK1330" i="3"/>
  <c r="BK1331" i="3"/>
  <c r="BK1332" i="3"/>
  <c r="BK1333" i="3"/>
  <c r="BK1334" i="3"/>
  <c r="BK1335" i="3"/>
  <c r="BK1336" i="3"/>
  <c r="BK1337" i="3"/>
  <c r="BK1338" i="3"/>
  <c r="BK1339" i="3"/>
  <c r="BK1340" i="3"/>
  <c r="BK1341" i="3"/>
  <c r="BK1342" i="3"/>
  <c r="BK1343" i="3"/>
  <c r="BK1344" i="3"/>
  <c r="BK1345" i="3"/>
  <c r="BK1346" i="3"/>
  <c r="BK1347" i="3"/>
  <c r="BK1348" i="3"/>
  <c r="BK1349" i="3"/>
  <c r="BK1350" i="3"/>
  <c r="BK1351" i="3"/>
  <c r="BK1352" i="3"/>
  <c r="BK1353" i="3"/>
  <c r="BK1354" i="3"/>
  <c r="BK1355" i="3"/>
  <c r="BK1356" i="3"/>
  <c r="BK1357" i="3"/>
  <c r="BK1358" i="3"/>
  <c r="BK1359" i="3"/>
  <c r="BK1360" i="3"/>
  <c r="BK1361" i="3"/>
  <c r="BK1362" i="3"/>
  <c r="BK1363" i="3"/>
  <c r="BK1364" i="3"/>
  <c r="BK1365" i="3"/>
  <c r="BK1366" i="3"/>
  <c r="BK1367" i="3"/>
  <c r="BK1368" i="3"/>
  <c r="BK1369" i="3"/>
  <c r="BK1370" i="3"/>
  <c r="BK1371" i="3"/>
  <c r="BK1372" i="3"/>
  <c r="BK1373" i="3"/>
  <c r="BK1374" i="3"/>
  <c r="BK1375" i="3"/>
  <c r="BK1376" i="3"/>
  <c r="BK1377" i="3"/>
  <c r="BK1378" i="3"/>
  <c r="BK1379" i="3"/>
  <c r="BK1380" i="3"/>
  <c r="BK1381" i="3"/>
  <c r="BK1382" i="3"/>
  <c r="BK1383" i="3"/>
  <c r="BK1384" i="3"/>
  <c r="BK1385" i="3"/>
  <c r="BK1386" i="3"/>
  <c r="BK1387" i="3"/>
  <c r="BK1388" i="3"/>
  <c r="BK1389" i="3"/>
  <c r="BK1390" i="3"/>
  <c r="BK1391" i="3"/>
  <c r="BK1392" i="3"/>
  <c r="BK1393" i="3"/>
  <c r="BK1394" i="3"/>
  <c r="BK1395" i="3"/>
  <c r="BK1396" i="3"/>
  <c r="BK1397" i="3"/>
  <c r="BK1398" i="3"/>
  <c r="BK1399" i="3"/>
  <c r="BK1400" i="3"/>
  <c r="BK1401" i="3"/>
  <c r="BK1402" i="3"/>
  <c r="BK1403" i="3"/>
  <c r="BK1404" i="3"/>
  <c r="BK1405" i="3"/>
  <c r="BK1406" i="3"/>
  <c r="BK1407" i="3"/>
  <c r="BK1408" i="3"/>
  <c r="BK1409" i="3"/>
  <c r="BK1410" i="3"/>
  <c r="BK1411" i="3"/>
  <c r="BK1412" i="3"/>
  <c r="BK1413" i="3"/>
  <c r="BK1414" i="3"/>
  <c r="BK1415" i="3"/>
  <c r="BK1416" i="3"/>
  <c r="BK1417" i="3"/>
  <c r="BK1418" i="3"/>
  <c r="BK1419" i="3"/>
  <c r="BK1420" i="3"/>
  <c r="BK1421" i="3"/>
  <c r="BK1422" i="3"/>
  <c r="BK1423" i="3"/>
  <c r="BK1424" i="3"/>
  <c r="BK1425" i="3"/>
  <c r="BK1426" i="3"/>
  <c r="BK1427" i="3"/>
  <c r="BK1428" i="3"/>
  <c r="BK1429" i="3"/>
  <c r="BK1430" i="3"/>
  <c r="BK1431" i="3"/>
  <c r="BK1432" i="3"/>
  <c r="BK1433" i="3"/>
  <c r="BK1434" i="3"/>
  <c r="BK1435" i="3"/>
  <c r="BK1436" i="3"/>
  <c r="BK1437" i="3"/>
  <c r="BK1438" i="3"/>
  <c r="BK1439" i="3"/>
  <c r="BK1440" i="3"/>
  <c r="BK1441" i="3"/>
  <c r="BK1442" i="3"/>
  <c r="BK1443" i="3"/>
  <c r="BK1444" i="3"/>
  <c r="BK1445" i="3"/>
  <c r="BK1446" i="3"/>
  <c r="BK1447" i="3"/>
  <c r="BK1448" i="3"/>
  <c r="BK1449" i="3"/>
  <c r="BK1450" i="3"/>
  <c r="BK1451" i="3"/>
  <c r="BK1452" i="3"/>
  <c r="BK1453" i="3"/>
  <c r="BK1454" i="3"/>
  <c r="BK1455" i="3"/>
  <c r="BK1456" i="3"/>
  <c r="BK1457" i="3"/>
  <c r="BK1458" i="3"/>
  <c r="BK1459" i="3"/>
  <c r="BK1460" i="3"/>
  <c r="BK1461" i="3"/>
  <c r="BK1462" i="3"/>
  <c r="BK1463" i="3"/>
  <c r="BK1464" i="3"/>
  <c r="BK1465" i="3"/>
  <c r="BK1466" i="3"/>
  <c r="BK1467" i="3"/>
  <c r="BK1468" i="3"/>
  <c r="BK1469" i="3"/>
  <c r="BK1470" i="3"/>
  <c r="BK1471" i="3"/>
  <c r="BK1472" i="3"/>
  <c r="BK1473" i="3"/>
  <c r="BK1474" i="3"/>
  <c r="BK1475" i="3"/>
  <c r="BK1476" i="3"/>
  <c r="BK1477" i="3"/>
  <c r="BK1478" i="3"/>
  <c r="BK1479" i="3"/>
  <c r="BK1480" i="3"/>
  <c r="BK1481" i="3"/>
  <c r="BK1482" i="3"/>
  <c r="BK1483" i="3"/>
  <c r="BK1484" i="3"/>
  <c r="BK1485" i="3"/>
  <c r="BK1486" i="3"/>
  <c r="BK1487" i="3"/>
  <c r="BK1488" i="3"/>
  <c r="BK1489" i="3"/>
  <c r="BK1490" i="3"/>
  <c r="BK1491" i="3"/>
  <c r="BK1492" i="3"/>
  <c r="BK1493" i="3"/>
  <c r="BK1494" i="3"/>
  <c r="BK1495" i="3"/>
  <c r="BK1496" i="3"/>
  <c r="BK1497" i="3"/>
  <c r="BK1498" i="3"/>
  <c r="BK1499" i="3"/>
  <c r="BK1500" i="3"/>
  <c r="BK1501" i="3"/>
  <c r="BK1502" i="3"/>
  <c r="BK1503" i="3"/>
  <c r="BK1504" i="3"/>
  <c r="BK1505" i="3"/>
  <c r="BK1506" i="3"/>
  <c r="BK1507" i="3"/>
  <c r="BK1508" i="3"/>
  <c r="BK1509" i="3"/>
  <c r="BK1510" i="3"/>
  <c r="BK1511" i="3"/>
  <c r="BK1512" i="3"/>
  <c r="BK1513" i="3"/>
  <c r="BK1514" i="3"/>
  <c r="BK1515" i="3"/>
  <c r="BK1516" i="3"/>
  <c r="BK1517" i="3"/>
  <c r="BK1518" i="3"/>
  <c r="BK1519" i="3"/>
  <c r="BK1520" i="3"/>
  <c r="BK1521" i="3"/>
  <c r="BK1522" i="3"/>
  <c r="BK1523" i="3"/>
  <c r="BK1524" i="3"/>
  <c r="BK1525" i="3"/>
  <c r="BK1526" i="3"/>
  <c r="BK1527" i="3"/>
  <c r="BK1528" i="3"/>
  <c r="BK1529" i="3"/>
  <c r="BK1530" i="3"/>
  <c r="BK1531" i="3"/>
  <c r="BK1532" i="3"/>
  <c r="BK1533" i="3"/>
  <c r="BK1534" i="3"/>
  <c r="BK1535" i="3"/>
  <c r="BK1536" i="3"/>
  <c r="BK1537" i="3"/>
  <c r="BK1538" i="3"/>
  <c r="BK1539" i="3"/>
  <c r="BK1540" i="3"/>
  <c r="BK1541" i="3"/>
  <c r="BK1542" i="3"/>
  <c r="BK1543" i="3"/>
  <c r="BK1544" i="3"/>
  <c r="BK1545" i="3"/>
  <c r="BK1546" i="3"/>
  <c r="BK1547" i="3"/>
  <c r="BK1548" i="3"/>
  <c r="BK1549" i="3"/>
  <c r="BK1550" i="3"/>
  <c r="BK1551" i="3"/>
  <c r="BK1552" i="3"/>
  <c r="BK1553" i="3"/>
  <c r="BK1554" i="3"/>
  <c r="BK1555" i="3"/>
  <c r="BK1556" i="3"/>
  <c r="BK1557" i="3"/>
  <c r="BK1558" i="3"/>
  <c r="BK1559" i="3"/>
  <c r="BK1560" i="3"/>
  <c r="BK1561" i="3"/>
  <c r="BK1562" i="3"/>
  <c r="BK1563" i="3"/>
  <c r="BK1564" i="3"/>
  <c r="BK1565" i="3"/>
  <c r="BK1566" i="3"/>
  <c r="BK1567" i="3"/>
  <c r="BK1568" i="3"/>
  <c r="BK1569" i="3"/>
  <c r="BK1570" i="3"/>
  <c r="BK1571" i="3"/>
  <c r="BK1572" i="3"/>
  <c r="BK1573" i="3"/>
  <c r="BK1574" i="3"/>
  <c r="BK1575" i="3"/>
  <c r="BK1576" i="3"/>
  <c r="BK1577" i="3"/>
  <c r="BK1578" i="3"/>
  <c r="BK1579" i="3"/>
  <c r="BK1580" i="3"/>
  <c r="BK1581" i="3"/>
  <c r="BK1582" i="3"/>
  <c r="BK1583" i="3"/>
  <c r="BK1584" i="3"/>
  <c r="BK1585" i="3"/>
  <c r="BK1586" i="3"/>
  <c r="BK1587" i="3"/>
  <c r="BK1588" i="3"/>
  <c r="BK1589" i="3"/>
  <c r="BK1590" i="3"/>
  <c r="BK1591" i="3"/>
  <c r="BK1592" i="3"/>
  <c r="BK1593" i="3"/>
  <c r="BK1594" i="3"/>
  <c r="BK1595" i="3"/>
  <c r="BK1596" i="3"/>
  <c r="BK1597" i="3"/>
  <c r="BK1598" i="3"/>
  <c r="BK1599" i="3"/>
  <c r="BK1600" i="3"/>
  <c r="BK1601" i="3"/>
  <c r="BK1602" i="3"/>
  <c r="BK1603" i="3"/>
  <c r="BK1604" i="3"/>
  <c r="BK1605" i="3"/>
  <c r="BK1606" i="3"/>
  <c r="BK1607" i="3"/>
  <c r="BK1608" i="3"/>
  <c r="BK1609" i="3"/>
  <c r="BK1610" i="3"/>
  <c r="BK1611" i="3"/>
  <c r="BK1612" i="3"/>
  <c r="BK1613" i="3"/>
  <c r="BK1614" i="3"/>
  <c r="BK1615" i="3"/>
  <c r="BK1616" i="3"/>
  <c r="BK1617" i="3"/>
  <c r="BK1618" i="3"/>
  <c r="BK1619" i="3"/>
  <c r="BK1620" i="3"/>
  <c r="BK1621" i="3"/>
  <c r="BK1622" i="3"/>
  <c r="BK1623" i="3"/>
  <c r="BK1624" i="3"/>
  <c r="BK1625" i="3"/>
  <c r="BK1626" i="3"/>
  <c r="BK1627" i="3"/>
  <c r="BK1628" i="3"/>
  <c r="BK1629" i="3"/>
  <c r="BK1630" i="3"/>
  <c r="BK1631" i="3"/>
  <c r="BK1632" i="3"/>
  <c r="BK1633" i="3"/>
  <c r="BK1634" i="3"/>
  <c r="BK1635" i="3"/>
  <c r="BK1636" i="3"/>
  <c r="BK1637" i="3"/>
  <c r="BK1638" i="3"/>
  <c r="BK1639" i="3"/>
  <c r="BK1640" i="3"/>
  <c r="BK1641" i="3"/>
  <c r="BK1642" i="3"/>
  <c r="BK1643" i="3"/>
  <c r="BK1644" i="3"/>
  <c r="BK1645" i="3"/>
  <c r="BK1646" i="3"/>
  <c r="BK1647" i="3"/>
  <c r="BK1648" i="3"/>
  <c r="BK1649" i="3"/>
  <c r="BK1650" i="3"/>
  <c r="BK1651" i="3"/>
  <c r="BK1652" i="3"/>
  <c r="BK1653" i="3"/>
  <c r="BK1654" i="3"/>
  <c r="BK1655" i="3"/>
  <c r="BK1656" i="3"/>
  <c r="BK1657" i="3"/>
  <c r="BK1658" i="3"/>
  <c r="BK1659" i="3"/>
  <c r="BK1660" i="3"/>
  <c r="BK1661" i="3"/>
  <c r="BK1662" i="3"/>
  <c r="BK1663" i="3"/>
  <c r="BK1664" i="3"/>
  <c r="BK1665" i="3"/>
  <c r="BK1666" i="3"/>
  <c r="BK1667" i="3"/>
  <c r="BK1668" i="3"/>
  <c r="BK1669" i="3"/>
  <c r="BK1670" i="3"/>
  <c r="BK1671" i="3"/>
  <c r="BK1672" i="3"/>
  <c r="BK1673" i="3"/>
  <c r="BK1674" i="3"/>
  <c r="BK1675" i="3"/>
  <c r="BK1676" i="3"/>
  <c r="BK1677" i="3"/>
  <c r="BK1678" i="3"/>
  <c r="BK1679" i="3"/>
  <c r="BK1680" i="3"/>
  <c r="BK1681" i="3"/>
  <c r="BK1682" i="3"/>
  <c r="BK1683" i="3"/>
  <c r="BK1684" i="3"/>
  <c r="BK1685" i="3"/>
  <c r="BK1686" i="3"/>
  <c r="BK1687" i="3"/>
  <c r="BK1688" i="3"/>
  <c r="BK1689" i="3"/>
  <c r="BK1690" i="3"/>
  <c r="BK1691" i="3"/>
  <c r="BK1692" i="3"/>
  <c r="BK1693" i="3"/>
  <c r="BK1694" i="3"/>
  <c r="BK1695" i="3"/>
  <c r="BK1696" i="3"/>
  <c r="BK1697" i="3"/>
  <c r="BK1698" i="3"/>
  <c r="BK1699" i="3"/>
  <c r="BK1700" i="3"/>
  <c r="BK1701" i="3"/>
  <c r="BK1702" i="3"/>
  <c r="BK1703" i="3"/>
  <c r="BK1704" i="3"/>
  <c r="BK1705" i="3"/>
  <c r="BK1706" i="3"/>
  <c r="BK1707" i="3"/>
  <c r="BK1708" i="3"/>
  <c r="BK1709" i="3"/>
  <c r="BK1710" i="3"/>
  <c r="BK1711" i="3"/>
  <c r="BK1712" i="3"/>
  <c r="BK1713" i="3"/>
  <c r="BK1714" i="3"/>
  <c r="BK1715" i="3"/>
  <c r="BK1716" i="3"/>
  <c r="BK1717" i="3"/>
  <c r="BK1718" i="3"/>
  <c r="BK1719" i="3"/>
  <c r="BK1720" i="3"/>
  <c r="BK1721" i="3"/>
  <c r="BK1722" i="3"/>
  <c r="BK1723" i="3"/>
  <c r="BK1724" i="3"/>
  <c r="BK1725" i="3"/>
  <c r="BK1726" i="3"/>
  <c r="BK1727" i="3"/>
  <c r="BK1728" i="3"/>
  <c r="BK1729" i="3"/>
  <c r="BK1730" i="3"/>
  <c r="BK1731" i="3"/>
  <c r="BK1732" i="3"/>
  <c r="BK1733" i="3"/>
  <c r="BK1734" i="3"/>
  <c r="BK1735" i="3"/>
  <c r="BK1736" i="3"/>
  <c r="BK1737" i="3"/>
  <c r="BK1738" i="3"/>
  <c r="BK1739" i="3"/>
  <c r="BK1740" i="3"/>
  <c r="BK1741" i="3"/>
  <c r="BK1742" i="3"/>
  <c r="BK1743" i="3"/>
  <c r="BK1744" i="3"/>
  <c r="BK1745" i="3"/>
  <c r="BK1746" i="3"/>
  <c r="BK1747" i="3"/>
  <c r="BK1748" i="3"/>
  <c r="BK1749" i="3"/>
  <c r="BK1750" i="3"/>
  <c r="BK1751" i="3"/>
  <c r="BK1752" i="3"/>
  <c r="BK1753" i="3"/>
  <c r="BK1754" i="3"/>
  <c r="BK1755" i="3"/>
  <c r="BK1756" i="3"/>
  <c r="BK1757" i="3"/>
  <c r="BK1758" i="3"/>
  <c r="BK1759" i="3"/>
  <c r="BK1760" i="3"/>
  <c r="BK1761" i="3"/>
  <c r="BK1762" i="3"/>
  <c r="BK1763" i="3"/>
  <c r="BK1764" i="3"/>
  <c r="BK1765" i="3"/>
  <c r="BK1766" i="3"/>
  <c r="BK1767" i="3"/>
  <c r="BK1768" i="3"/>
  <c r="BK1769" i="3"/>
  <c r="BK1770" i="3"/>
  <c r="BK1771" i="3"/>
  <c r="BK1772" i="3"/>
  <c r="BK1773" i="3"/>
  <c r="BK1774" i="3"/>
  <c r="BK1775" i="3"/>
  <c r="BK1776" i="3"/>
  <c r="BK1777" i="3"/>
  <c r="BK1778" i="3"/>
  <c r="BK1779" i="3"/>
  <c r="BK1780" i="3"/>
  <c r="BK1781" i="3"/>
  <c r="BK1782" i="3"/>
  <c r="BK1783" i="3"/>
  <c r="BK1784" i="3"/>
  <c r="BK1785" i="3"/>
  <c r="BK1786" i="3"/>
  <c r="BK1787" i="3"/>
  <c r="BK1788" i="3"/>
  <c r="BK1789" i="3"/>
  <c r="BK1790" i="3"/>
  <c r="BK1791" i="3"/>
  <c r="BK1792" i="3"/>
  <c r="BK1793" i="3"/>
  <c r="BK1794" i="3"/>
  <c r="BK1795" i="3"/>
  <c r="BK1796" i="3"/>
  <c r="BK1797" i="3"/>
  <c r="BK1798" i="3"/>
  <c r="BK1799" i="3"/>
  <c r="BK1800" i="3"/>
  <c r="BK1801" i="3"/>
  <c r="BK1802" i="3"/>
  <c r="BK1803" i="3"/>
  <c r="BK1804" i="3"/>
  <c r="BK1805" i="3"/>
  <c r="BK1806" i="3"/>
  <c r="BK1807" i="3"/>
  <c r="BK1808" i="3"/>
  <c r="BK1809" i="3"/>
  <c r="BK1810" i="3"/>
  <c r="BK1811" i="3"/>
  <c r="BK1812" i="3"/>
  <c r="BK1813" i="3"/>
  <c r="BK1814" i="3"/>
  <c r="BK1815" i="3"/>
  <c r="BK1816" i="3"/>
  <c r="BK1817" i="3"/>
  <c r="BK1818" i="3"/>
  <c r="BK1819" i="3"/>
  <c r="BK1820" i="3"/>
  <c r="BK1821" i="3"/>
  <c r="BK1822" i="3"/>
  <c r="BK1823" i="3"/>
  <c r="BK1824" i="3"/>
  <c r="BK1825" i="3"/>
  <c r="BK1826" i="3"/>
  <c r="BK1827" i="3"/>
  <c r="BK1828" i="3"/>
  <c r="BK1829" i="3"/>
  <c r="BK1830" i="3"/>
  <c r="BK1831" i="3"/>
  <c r="BK1832" i="3"/>
  <c r="BK1833" i="3"/>
  <c r="BK1834" i="3"/>
  <c r="BK1835" i="3"/>
  <c r="BK1836" i="3"/>
  <c r="BK1837" i="3"/>
  <c r="BK1838" i="3"/>
  <c r="BK1839" i="3"/>
  <c r="BK1840" i="3"/>
  <c r="BK1841" i="3"/>
  <c r="BK1842" i="3"/>
  <c r="BK1843" i="3"/>
  <c r="BK1844" i="3"/>
  <c r="BK1845" i="3"/>
  <c r="BK1846" i="3"/>
  <c r="BK1847" i="3"/>
  <c r="BK1848" i="3"/>
  <c r="BK1849" i="3"/>
  <c r="BK1850" i="3"/>
  <c r="BK1851" i="3"/>
  <c r="BK1852" i="3"/>
  <c r="BK1853" i="3"/>
  <c r="BK1854" i="3"/>
  <c r="BK1855" i="3"/>
  <c r="BK1856" i="3"/>
  <c r="BK1857" i="3"/>
  <c r="BK1858" i="3"/>
  <c r="BK1859" i="3"/>
  <c r="BK1860" i="3"/>
  <c r="BK1861" i="3"/>
  <c r="BK1862" i="3"/>
  <c r="BK1863" i="3"/>
  <c r="BK1864" i="3"/>
  <c r="BK1865" i="3"/>
  <c r="BK1866" i="3"/>
  <c r="BK1867" i="3"/>
  <c r="BK1868" i="3"/>
  <c r="BK1869" i="3"/>
  <c r="BK1870" i="3"/>
  <c r="BK1871" i="3"/>
  <c r="BK1872" i="3"/>
  <c r="BK1873" i="3"/>
  <c r="BK1874" i="3"/>
  <c r="BK1875" i="3"/>
  <c r="BK1876" i="3"/>
  <c r="BK1877" i="3"/>
  <c r="BK1878" i="3"/>
  <c r="BK1879" i="3"/>
  <c r="BK1880" i="3"/>
  <c r="BK1881" i="3"/>
  <c r="BK1882" i="3"/>
  <c r="BK1883" i="3"/>
  <c r="BK1884" i="3"/>
  <c r="BK1885" i="3"/>
  <c r="BK1886" i="3"/>
  <c r="BK1887" i="3"/>
  <c r="BK1888" i="3"/>
  <c r="BK1889" i="3"/>
  <c r="BK1890" i="3"/>
  <c r="BK1891" i="3"/>
  <c r="BK1892" i="3"/>
  <c r="BK1893" i="3"/>
  <c r="BK1894" i="3"/>
  <c r="BK1895" i="3"/>
  <c r="BK1896" i="3"/>
  <c r="BK1897" i="3"/>
  <c r="BK1898" i="3"/>
  <c r="BK1899" i="3"/>
  <c r="BK1900" i="3"/>
  <c r="BK1901" i="3"/>
  <c r="BK1902" i="3"/>
  <c r="BK1903" i="3"/>
  <c r="BK1904" i="3"/>
  <c r="BK1905" i="3"/>
  <c r="BK1906" i="3"/>
  <c r="BK1907" i="3"/>
  <c r="BK1908" i="3"/>
  <c r="BK1909" i="3"/>
  <c r="BK1910" i="3"/>
  <c r="BK1911" i="3"/>
  <c r="BK1912" i="3"/>
  <c r="BK1913" i="3"/>
  <c r="BK1914" i="3"/>
  <c r="BK1915" i="3"/>
  <c r="BK1916" i="3"/>
  <c r="BK1917" i="3"/>
  <c r="BK1918" i="3"/>
  <c r="BK1919" i="3"/>
  <c r="BK1920" i="3"/>
  <c r="BK1921" i="3"/>
  <c r="BK1922" i="3"/>
  <c r="BK1923" i="3"/>
  <c r="BK1924" i="3"/>
  <c r="BK1925" i="3"/>
  <c r="BK1926" i="3"/>
  <c r="BK1927" i="3"/>
  <c r="BK1928" i="3"/>
  <c r="BK1929" i="3"/>
  <c r="BK1930" i="3"/>
  <c r="BK1931" i="3"/>
  <c r="BK1932" i="3"/>
  <c r="BK1933" i="3"/>
  <c r="BK1934" i="3"/>
  <c r="BK1935" i="3"/>
  <c r="BK1936" i="3"/>
  <c r="BK1937" i="3"/>
  <c r="BK1938" i="3"/>
  <c r="BK1939" i="3"/>
  <c r="BK1940" i="3"/>
  <c r="BK1941" i="3"/>
  <c r="BK1942" i="3"/>
  <c r="BK1943" i="3"/>
  <c r="BK1944" i="3"/>
  <c r="BK1945" i="3"/>
  <c r="BK1946" i="3"/>
  <c r="BK1947" i="3"/>
  <c r="BK1948" i="3"/>
  <c r="BK1949" i="3"/>
  <c r="BK1950" i="3"/>
  <c r="BK1951" i="3"/>
  <c r="BK1952" i="3"/>
  <c r="BK1953" i="3"/>
  <c r="BK1954" i="3"/>
  <c r="BK1955" i="3"/>
  <c r="BK1956" i="3"/>
  <c r="BK1957" i="3"/>
  <c r="BK1958" i="3"/>
  <c r="BK1959" i="3"/>
  <c r="BK1960" i="3"/>
  <c r="BK1961" i="3"/>
  <c r="BK1962" i="3"/>
  <c r="BK1963" i="3"/>
  <c r="BK1964" i="3"/>
  <c r="BK1965" i="3"/>
  <c r="BK1966" i="3"/>
  <c r="BK1967" i="3"/>
  <c r="BK1968" i="3"/>
  <c r="BK1969" i="3"/>
  <c r="BK1970" i="3"/>
  <c r="BK1971" i="3"/>
  <c r="BK1972" i="3"/>
  <c r="BK1973" i="3"/>
  <c r="BK1974" i="3"/>
  <c r="BK1975" i="3"/>
  <c r="BK1976" i="3"/>
  <c r="BK1977" i="3"/>
  <c r="BK1978" i="3"/>
  <c r="BK1979" i="3"/>
  <c r="BK1980" i="3"/>
  <c r="BK1981" i="3"/>
  <c r="BK1982" i="3"/>
  <c r="BK1983" i="3"/>
  <c r="BK1984" i="3"/>
  <c r="BK1985" i="3"/>
  <c r="BK1986" i="3"/>
  <c r="BK1987" i="3"/>
  <c r="BK1988" i="3"/>
  <c r="BK1989" i="3"/>
  <c r="BK1990" i="3"/>
  <c r="BK1991" i="3"/>
  <c r="BK1992" i="3"/>
  <c r="BK1993" i="3"/>
  <c r="BK1994" i="3"/>
  <c r="BK1995" i="3"/>
  <c r="BK1996" i="3"/>
  <c r="BK1997" i="3"/>
  <c r="BK1998" i="3"/>
  <c r="BK1999" i="3"/>
  <c r="BK2000" i="3"/>
  <c r="BK2001" i="3"/>
  <c r="BK2002" i="3"/>
  <c r="BK2003" i="3"/>
  <c r="BK2004" i="3"/>
  <c r="BK2005" i="3"/>
  <c r="BK2006" i="3"/>
  <c r="BK2007" i="3"/>
  <c r="BK2008" i="3"/>
  <c r="BK2009" i="3"/>
  <c r="BK2010" i="3"/>
  <c r="BK2011" i="3"/>
  <c r="BK2012" i="3"/>
  <c r="BK2013" i="3"/>
  <c r="BK2014" i="3"/>
  <c r="BK2015" i="3"/>
  <c r="BK2016" i="3"/>
  <c r="BK2017" i="3"/>
  <c r="BK2018" i="3"/>
  <c r="BK2019" i="3"/>
  <c r="BK2020" i="3"/>
  <c r="BK2021" i="3"/>
  <c r="BK2022" i="3"/>
  <c r="BK2023" i="3"/>
  <c r="BK2024" i="3"/>
  <c r="BK2025" i="3"/>
  <c r="BK2026" i="3"/>
  <c r="BK2027" i="3"/>
  <c r="BK2028" i="3"/>
  <c r="BK2029" i="3"/>
  <c r="BK2030" i="3"/>
  <c r="BK2031" i="3"/>
  <c r="BK2032" i="3"/>
  <c r="BK2033" i="3"/>
  <c r="BK2034" i="3"/>
  <c r="BK2035" i="3"/>
  <c r="BK2036" i="3"/>
  <c r="BK2037" i="3"/>
  <c r="BK2038" i="3"/>
  <c r="BK2039" i="3"/>
  <c r="BK2040" i="3"/>
  <c r="BK2041" i="3"/>
  <c r="BK2042" i="3"/>
  <c r="BK2043" i="3"/>
  <c r="BK2044" i="3"/>
  <c r="BK2045" i="3"/>
  <c r="BK2046" i="3"/>
  <c r="BK2047" i="3"/>
  <c r="BK2048" i="3"/>
  <c r="BK2049" i="3"/>
  <c r="BK2050" i="3"/>
  <c r="BK2051" i="3"/>
  <c r="BK2052" i="3"/>
  <c r="BK2053" i="3"/>
  <c r="BK2054" i="3"/>
  <c r="BK2055" i="3"/>
  <c r="BK2056" i="3"/>
  <c r="BK2057" i="3"/>
  <c r="BK2058" i="3"/>
  <c r="BK2059" i="3"/>
  <c r="BK2060" i="3"/>
  <c r="BK2061" i="3"/>
  <c r="BK2062" i="3"/>
  <c r="BK2063" i="3"/>
  <c r="BK2064" i="3"/>
  <c r="BK2065" i="3"/>
  <c r="BK2066" i="3"/>
  <c r="BK2067" i="3"/>
  <c r="BK2068" i="3"/>
  <c r="BK2069" i="3"/>
  <c r="BK2070" i="3"/>
  <c r="BK2071" i="3"/>
  <c r="BK2072" i="3"/>
  <c r="BK2073" i="3"/>
  <c r="BK2074" i="3"/>
  <c r="BK2075" i="3"/>
  <c r="BK2076" i="3"/>
  <c r="BK2077" i="3"/>
  <c r="BK2078" i="3"/>
  <c r="BK2079" i="3"/>
  <c r="BK2080" i="3"/>
  <c r="BK2081" i="3"/>
  <c r="BK2082" i="3"/>
  <c r="BK2083" i="3"/>
  <c r="BK2084" i="3"/>
  <c r="BK2085" i="3"/>
  <c r="BK2086" i="3"/>
  <c r="BK2087" i="3"/>
  <c r="BK2088" i="3"/>
  <c r="BK2089" i="3"/>
  <c r="BK2090" i="3"/>
  <c r="BK2091" i="3"/>
  <c r="BK2092" i="3"/>
  <c r="BK2093" i="3"/>
  <c r="BK2094" i="3"/>
  <c r="BK2095" i="3"/>
  <c r="BK2096" i="3"/>
  <c r="BK2097" i="3"/>
  <c r="BK2098" i="3"/>
  <c r="BK2099" i="3"/>
  <c r="BK2100" i="3"/>
  <c r="BK2101" i="3"/>
  <c r="BK2102" i="3"/>
  <c r="BK2103" i="3"/>
  <c r="BK2104" i="3"/>
  <c r="BK2105" i="3"/>
  <c r="BK2106" i="3"/>
  <c r="BK2107" i="3"/>
  <c r="BK2108" i="3"/>
  <c r="BK2109" i="3"/>
  <c r="BK2110" i="3"/>
  <c r="BK2111" i="3"/>
  <c r="BK2112" i="3"/>
  <c r="BK2113" i="3"/>
  <c r="BK2114" i="3"/>
  <c r="BK2115" i="3"/>
  <c r="BK2116" i="3"/>
  <c r="BK2117" i="3"/>
  <c r="BK2118" i="3"/>
  <c r="BK2119" i="3"/>
  <c r="BK2120" i="3"/>
  <c r="BK2121" i="3"/>
  <c r="BK2122" i="3"/>
  <c r="BK2123" i="3"/>
  <c r="BK2124" i="3"/>
  <c r="BK2125" i="3"/>
  <c r="BK2126" i="3"/>
  <c r="BK2127" i="3"/>
  <c r="BK2128" i="3"/>
  <c r="BK2129" i="3"/>
  <c r="BK2130" i="3"/>
  <c r="BK2131" i="3"/>
  <c r="BK2132" i="3"/>
  <c r="BK2133" i="3"/>
  <c r="BK2134" i="3"/>
  <c r="BK2135" i="3"/>
  <c r="BK2136" i="3"/>
  <c r="BK2137" i="3"/>
  <c r="BK2138" i="3"/>
  <c r="BK2139" i="3"/>
  <c r="BK2140" i="3"/>
  <c r="BK2141" i="3"/>
  <c r="BK2142" i="3"/>
  <c r="BK2143" i="3"/>
  <c r="BK2144" i="3"/>
  <c r="BK2145" i="3"/>
  <c r="BK2146" i="3"/>
  <c r="BK2147" i="3"/>
  <c r="BK2148" i="3"/>
  <c r="BK2149" i="3"/>
  <c r="BK2150" i="3"/>
  <c r="BK2151" i="3"/>
  <c r="BK2152" i="3"/>
  <c r="BK2153" i="3"/>
  <c r="BK2154" i="3"/>
  <c r="BK2155" i="3"/>
  <c r="BK2156" i="3"/>
  <c r="BK2157" i="3"/>
  <c r="BK2158" i="3"/>
  <c r="BK2159" i="3"/>
  <c r="BK2160" i="3"/>
  <c r="BK2161" i="3"/>
  <c r="BK2162" i="3"/>
  <c r="BK2163" i="3"/>
  <c r="BK2164" i="3"/>
  <c r="BK2165" i="3"/>
  <c r="BK2166" i="3"/>
  <c r="BK2167" i="3"/>
  <c r="BK2168" i="3"/>
  <c r="BK2169" i="3"/>
  <c r="BK2170" i="3"/>
  <c r="BK2171" i="3"/>
  <c r="BK2172" i="3"/>
  <c r="BK2173" i="3"/>
  <c r="BK2174" i="3"/>
  <c r="BK2175" i="3"/>
  <c r="BK2176" i="3"/>
  <c r="BK2177" i="3"/>
  <c r="BK2178" i="3"/>
  <c r="BK2179" i="3"/>
  <c r="BK2180" i="3"/>
  <c r="BK2181" i="3"/>
  <c r="BK2182" i="3"/>
  <c r="BK2183" i="3"/>
  <c r="BK2184" i="3"/>
  <c r="BK2185" i="3"/>
  <c r="BK2186" i="3"/>
  <c r="BK2187" i="3"/>
  <c r="BK2188" i="3"/>
  <c r="BK2189" i="3"/>
  <c r="BK2190" i="3"/>
  <c r="BK2191" i="3"/>
  <c r="BK2192" i="3"/>
  <c r="BK2193" i="3"/>
  <c r="BK2194" i="3"/>
  <c r="BK2195" i="3"/>
  <c r="BK2196" i="3"/>
  <c r="BK2197" i="3"/>
  <c r="BK2198" i="3"/>
  <c r="BK2199" i="3"/>
  <c r="BK2200" i="3"/>
  <c r="BK2201" i="3"/>
  <c r="BK2202" i="3"/>
  <c r="BK2203" i="3"/>
  <c r="BK2204" i="3"/>
  <c r="BK2205" i="3"/>
  <c r="BK2206" i="3"/>
  <c r="BK2207" i="3"/>
  <c r="BK2208" i="3"/>
  <c r="BK2209" i="3"/>
  <c r="BK2210" i="3"/>
  <c r="BK2211" i="3"/>
  <c r="BK2212" i="3"/>
  <c r="BK2213" i="3"/>
  <c r="BK2214" i="3"/>
  <c r="BK2215" i="3"/>
  <c r="BK2216" i="3"/>
  <c r="BK2217" i="3"/>
  <c r="BK2218" i="3"/>
  <c r="BK2219" i="3"/>
  <c r="BK2220" i="3"/>
  <c r="BK2221" i="3"/>
  <c r="BK2222" i="3"/>
  <c r="BK2223" i="3"/>
  <c r="BK2224" i="3"/>
  <c r="BK2225" i="3"/>
  <c r="BK2226" i="3"/>
  <c r="BK2227" i="3"/>
  <c r="BK2228" i="3"/>
  <c r="BK2229" i="3"/>
  <c r="BK2230" i="3"/>
  <c r="BK2231" i="3"/>
  <c r="BK2232" i="3"/>
  <c r="BK2233" i="3"/>
  <c r="BK2234" i="3"/>
  <c r="BK2235" i="3"/>
  <c r="BK2236" i="3"/>
  <c r="BK2237" i="3"/>
  <c r="BK2238" i="3"/>
  <c r="BK2239" i="3"/>
  <c r="BK2240" i="3"/>
  <c r="BK2241" i="3"/>
  <c r="BK2242" i="3"/>
  <c r="BK2243" i="3"/>
  <c r="BK2244" i="3"/>
  <c r="BK2245" i="3"/>
  <c r="BK2246" i="3"/>
  <c r="BK2247" i="3"/>
  <c r="BK2248" i="3"/>
  <c r="BK2249" i="3"/>
  <c r="BK2250" i="3"/>
  <c r="BK2251" i="3"/>
  <c r="BK2252" i="3"/>
  <c r="BK2253" i="3"/>
  <c r="BK2254" i="3"/>
  <c r="BK2255" i="3"/>
  <c r="BK2256" i="3"/>
  <c r="BK2257" i="3"/>
  <c r="BK2258" i="3"/>
  <c r="BK2259" i="3"/>
  <c r="BK2260" i="3"/>
  <c r="BK2261" i="3"/>
  <c r="BK2262" i="3"/>
  <c r="BK2263" i="3"/>
  <c r="BK2264" i="3"/>
  <c r="BK2265" i="3"/>
  <c r="BK2266" i="3"/>
  <c r="BK2267" i="3"/>
  <c r="BK2268" i="3"/>
  <c r="BK2269" i="3"/>
  <c r="BK2270" i="3"/>
  <c r="BK2271" i="3"/>
  <c r="BK2272" i="3"/>
  <c r="BK2273" i="3"/>
  <c r="BK2274" i="3"/>
  <c r="BK2275" i="3"/>
  <c r="BK2276" i="3"/>
  <c r="BK2277" i="3"/>
  <c r="BK2278" i="3"/>
  <c r="BK2279" i="3"/>
  <c r="BK2280" i="3"/>
  <c r="BK2281" i="3"/>
  <c r="BK2282" i="3"/>
  <c r="BK2283" i="3"/>
  <c r="BK2284" i="3"/>
  <c r="BK2285" i="3"/>
  <c r="BK2286" i="3"/>
  <c r="BK2287" i="3"/>
  <c r="BK2288" i="3"/>
  <c r="BK2289" i="3"/>
  <c r="BK2290" i="3"/>
  <c r="BK2291" i="3"/>
  <c r="BK2292" i="3"/>
  <c r="BK2293" i="3"/>
  <c r="BK2294" i="3"/>
  <c r="BK2295" i="3"/>
  <c r="BK2296" i="3"/>
  <c r="BK2297" i="3"/>
  <c r="BK2298" i="3"/>
  <c r="BK2299" i="3"/>
  <c r="BK2300" i="3"/>
  <c r="BK2301" i="3"/>
  <c r="BK2302" i="3"/>
  <c r="BK2303" i="3"/>
  <c r="BK2304" i="3"/>
  <c r="BK2305" i="3"/>
  <c r="BK2306" i="3"/>
  <c r="BK2307" i="3"/>
  <c r="BK2308" i="3"/>
  <c r="BK2309" i="3"/>
  <c r="BK2310" i="3"/>
  <c r="BK2311" i="3"/>
  <c r="BK2312" i="3"/>
  <c r="BK2313" i="3"/>
  <c r="BK2314" i="3"/>
  <c r="BK2315" i="3"/>
  <c r="BK2316" i="3"/>
  <c r="BK2317" i="3"/>
  <c r="BK2318" i="3"/>
  <c r="BK2319" i="3"/>
  <c r="BK2320" i="3"/>
  <c r="BK2321" i="3"/>
  <c r="BK2322" i="3"/>
  <c r="BK2323" i="3"/>
  <c r="BK2324" i="3"/>
  <c r="BK2325" i="3"/>
  <c r="BK2326" i="3"/>
  <c r="BK2327" i="3"/>
  <c r="BK2328" i="3"/>
  <c r="BK2329" i="3"/>
  <c r="BK2330" i="3"/>
  <c r="BK2331" i="3"/>
  <c r="BK2332" i="3"/>
  <c r="BK2333" i="3"/>
  <c r="BK2334" i="3"/>
  <c r="BK2335" i="3"/>
  <c r="BK2336" i="3"/>
  <c r="BK2337" i="3"/>
  <c r="BK2338" i="3"/>
  <c r="BK2339" i="3"/>
  <c r="BK2340" i="3"/>
  <c r="BK2341" i="3"/>
  <c r="BK2342" i="3"/>
  <c r="BK2343" i="3"/>
  <c r="BK2344" i="3"/>
  <c r="BK2345" i="3"/>
  <c r="BK2346" i="3"/>
  <c r="BK2347" i="3"/>
  <c r="BK2348" i="3"/>
  <c r="BK2349" i="3"/>
  <c r="BK2350" i="3"/>
  <c r="BK2351" i="3"/>
  <c r="BK2352" i="3"/>
  <c r="BK2353" i="3"/>
  <c r="BK2354" i="3"/>
  <c r="BK2355" i="3"/>
  <c r="BK2356" i="3"/>
  <c r="BK2357" i="3"/>
  <c r="BK2358" i="3"/>
  <c r="BK2359" i="3"/>
  <c r="BK2360" i="3"/>
  <c r="BK2361" i="3"/>
  <c r="BK2362" i="3"/>
  <c r="BK2363" i="3"/>
  <c r="BK2364" i="3"/>
  <c r="BK2365" i="3"/>
  <c r="BK2366" i="3"/>
  <c r="BK2367" i="3"/>
  <c r="BK2368" i="3"/>
  <c r="BK2369" i="3"/>
  <c r="BK2370" i="3"/>
  <c r="BK2371" i="3"/>
  <c r="BK2372" i="3"/>
  <c r="BK2373" i="3"/>
  <c r="BK2374" i="3"/>
  <c r="BK2375" i="3"/>
  <c r="BK2376" i="3"/>
  <c r="BK2377" i="3"/>
  <c r="BK2378" i="3"/>
  <c r="BK2379" i="3"/>
  <c r="BK2380" i="3"/>
  <c r="BK2381" i="3"/>
  <c r="BK2382" i="3"/>
  <c r="BK2383" i="3"/>
  <c r="BK2384" i="3"/>
  <c r="BK2385" i="3"/>
  <c r="BK2386" i="3"/>
  <c r="BK2387" i="3"/>
  <c r="BK2388" i="3"/>
  <c r="BK2389" i="3"/>
  <c r="BK2390" i="3"/>
  <c r="BK2391" i="3"/>
  <c r="BK2392" i="3"/>
  <c r="BK2393" i="3"/>
  <c r="BK2394" i="3"/>
  <c r="BK2395" i="3"/>
  <c r="BK2396" i="3"/>
  <c r="BK2397" i="3"/>
  <c r="BK2398" i="3"/>
  <c r="BK2399" i="3"/>
  <c r="BK2400" i="3"/>
  <c r="BK2401" i="3"/>
  <c r="BK2402" i="3"/>
  <c r="BK2403" i="3"/>
  <c r="BK2404" i="3"/>
  <c r="BK2405" i="3"/>
  <c r="BK2406" i="3"/>
  <c r="BK2407" i="3"/>
  <c r="BK2408" i="3"/>
  <c r="BK2409" i="3"/>
  <c r="BK2410" i="3"/>
  <c r="BK2411" i="3"/>
  <c r="BK2412" i="3"/>
  <c r="BK2413" i="3"/>
  <c r="BK2414" i="3"/>
  <c r="BK2415" i="3"/>
  <c r="BK2416" i="3"/>
  <c r="BK2417" i="3"/>
  <c r="BK2418" i="3"/>
  <c r="BK2419" i="3"/>
  <c r="BK2420" i="3"/>
  <c r="BK2421" i="3"/>
  <c r="BK2422" i="3"/>
  <c r="BK2423" i="3"/>
  <c r="BK2424" i="3"/>
  <c r="BK2425" i="3"/>
  <c r="BK2426" i="3"/>
  <c r="BK2427" i="3"/>
  <c r="BK2428" i="3"/>
  <c r="BK2429" i="3"/>
  <c r="BK2430" i="3"/>
  <c r="BK2431" i="3"/>
  <c r="BK2432" i="3"/>
  <c r="BK2433" i="3"/>
  <c r="BK2434" i="3"/>
  <c r="BK2435" i="3"/>
  <c r="BK2436" i="3"/>
  <c r="BK2437" i="3"/>
  <c r="BK2438" i="3"/>
  <c r="BK2439" i="3"/>
  <c r="BK2440" i="3"/>
  <c r="BK2441" i="3"/>
  <c r="BK2442" i="3"/>
  <c r="BK2443" i="3"/>
  <c r="BK2444" i="3"/>
  <c r="BK2445" i="3"/>
  <c r="BK2446" i="3"/>
  <c r="BK2447" i="3"/>
  <c r="BK2448" i="3"/>
  <c r="BK2449" i="3"/>
  <c r="BK2450" i="3"/>
  <c r="BK2451" i="3"/>
  <c r="BK2452" i="3"/>
  <c r="BK2453" i="3"/>
  <c r="BK2454" i="3"/>
  <c r="BK2455" i="3"/>
  <c r="BK2456" i="3"/>
  <c r="BK2457" i="3"/>
  <c r="BK2458" i="3"/>
  <c r="BK2459" i="3"/>
  <c r="BK2460" i="3"/>
  <c r="BK2461" i="3"/>
  <c r="BK2462" i="3"/>
  <c r="BK2463" i="3"/>
  <c r="BK2464" i="3"/>
  <c r="BK2465" i="3"/>
  <c r="BK2466" i="3"/>
  <c r="BK2467" i="3"/>
  <c r="BK2468" i="3"/>
  <c r="BK2469" i="3"/>
  <c r="BK2470" i="3"/>
  <c r="BK2471" i="3"/>
  <c r="BK2472" i="3"/>
  <c r="BK2473" i="3"/>
  <c r="BK2474" i="3"/>
  <c r="BK2475" i="3"/>
  <c r="BK2476" i="3"/>
  <c r="BK2477" i="3"/>
  <c r="BK2478" i="3"/>
  <c r="BK2479" i="3"/>
  <c r="BK2480" i="3"/>
  <c r="BK2481" i="3"/>
  <c r="BK2482" i="3"/>
  <c r="BK2483" i="3"/>
  <c r="BK2484" i="3"/>
  <c r="BK2485" i="3"/>
  <c r="BK2486" i="3"/>
  <c r="BK2487" i="3"/>
  <c r="BK2488" i="3"/>
  <c r="BK2489" i="3"/>
  <c r="BK2490" i="3"/>
  <c r="BK2491" i="3"/>
  <c r="BK2492" i="3"/>
  <c r="BK2493" i="3"/>
  <c r="BK2494" i="3"/>
  <c r="BK2495" i="3"/>
  <c r="BK2496" i="3"/>
  <c r="BK2497" i="3"/>
  <c r="BK2498" i="3"/>
  <c r="BK2499" i="3"/>
  <c r="BK2500" i="3"/>
  <c r="BK2501" i="3"/>
  <c r="BK2502" i="3"/>
  <c r="BK2503" i="3"/>
  <c r="BK2504" i="3"/>
  <c r="BK2505" i="3"/>
  <c r="BK2506" i="3"/>
  <c r="BK2507" i="3"/>
  <c r="BK2508" i="3"/>
  <c r="BK2509" i="3"/>
  <c r="BK2510" i="3"/>
  <c r="BK2511" i="3"/>
  <c r="BK2512" i="3"/>
  <c r="BK2513" i="3"/>
  <c r="BK2514" i="3"/>
  <c r="BK2515" i="3"/>
  <c r="BK2516" i="3"/>
  <c r="BK2517" i="3"/>
  <c r="BK2518" i="3"/>
  <c r="BK2519" i="3"/>
  <c r="BK2520" i="3"/>
  <c r="BK2521" i="3"/>
  <c r="BK2522" i="3"/>
  <c r="BK2523" i="3"/>
  <c r="BK2524" i="3"/>
  <c r="BK2525" i="3"/>
  <c r="BK2526" i="3"/>
  <c r="BK2527" i="3"/>
  <c r="BK2528" i="3"/>
  <c r="BK2529" i="3"/>
  <c r="BK2530" i="3"/>
  <c r="BK2531" i="3"/>
  <c r="BK2532" i="3"/>
  <c r="BK2533" i="3"/>
  <c r="BK2534" i="3"/>
  <c r="BK2535" i="3"/>
  <c r="BK2536" i="3"/>
  <c r="BK2537" i="3"/>
  <c r="BK2538" i="3"/>
  <c r="BK2539" i="3"/>
  <c r="BK2540" i="3"/>
  <c r="BK2541" i="3"/>
  <c r="BK2542" i="3"/>
  <c r="BK2543" i="3"/>
  <c r="BK2544" i="3"/>
  <c r="BK2545" i="3"/>
  <c r="BK2546" i="3"/>
  <c r="BK2547" i="3"/>
  <c r="BK2548" i="3"/>
  <c r="BK2549" i="3"/>
  <c r="BK2550" i="3"/>
  <c r="BK2551" i="3"/>
  <c r="BK2552" i="3"/>
  <c r="BK2553" i="3"/>
  <c r="BK2554" i="3"/>
  <c r="BK2555" i="3"/>
  <c r="BK2556" i="3"/>
  <c r="BK2557" i="3"/>
  <c r="BK2558" i="3"/>
  <c r="BK2559" i="3"/>
  <c r="BK2560" i="3"/>
  <c r="BK2561" i="3"/>
  <c r="BK2562" i="3"/>
  <c r="BK2563" i="3"/>
  <c r="BK2564" i="3"/>
  <c r="BK2565" i="3"/>
  <c r="BK2566" i="3"/>
  <c r="BK2567" i="3"/>
  <c r="BK2568" i="3"/>
  <c r="BK2569" i="3"/>
  <c r="BK2570" i="3"/>
  <c r="BK2571" i="3"/>
  <c r="BK2572" i="3"/>
  <c r="BK2573" i="3"/>
  <c r="BK2574" i="3"/>
  <c r="BK2575" i="3"/>
  <c r="BK2576" i="3"/>
  <c r="BK2577" i="3"/>
  <c r="BK2578" i="3"/>
  <c r="BK2579" i="3"/>
  <c r="BK2580" i="3"/>
  <c r="BK2581" i="3"/>
  <c r="BK2582" i="3"/>
  <c r="BK2583" i="3"/>
  <c r="BK2584" i="3"/>
  <c r="BK2585" i="3"/>
  <c r="BK2586" i="3"/>
  <c r="BK2587" i="3"/>
  <c r="BK2588" i="3"/>
  <c r="BK2589" i="3"/>
  <c r="BK2590" i="3"/>
  <c r="BK2591" i="3"/>
  <c r="BK2592" i="3"/>
  <c r="BK2593" i="3"/>
  <c r="BK2594" i="3"/>
  <c r="BK2595" i="3"/>
  <c r="BK2596" i="3"/>
  <c r="BK2597" i="3"/>
  <c r="BK2598" i="3"/>
  <c r="BK2599" i="3"/>
  <c r="BK2600" i="3"/>
  <c r="BK2601" i="3"/>
  <c r="BK2602" i="3"/>
  <c r="BK2603" i="3"/>
  <c r="BK2604" i="3"/>
  <c r="BK2605" i="3"/>
  <c r="BK2606" i="3"/>
  <c r="BK2607" i="3"/>
  <c r="BK2608" i="3"/>
  <c r="BK2609" i="3"/>
  <c r="BK2610" i="3"/>
  <c r="BK2611" i="3"/>
  <c r="BK2612" i="3"/>
  <c r="BK2613" i="3"/>
  <c r="BK2614" i="3"/>
  <c r="BK2615" i="3"/>
  <c r="BK2616" i="3"/>
  <c r="BK2617" i="3"/>
  <c r="BK2618" i="3"/>
  <c r="BK2619" i="3"/>
  <c r="BK2620" i="3"/>
  <c r="BK2621" i="3"/>
  <c r="BK2622" i="3"/>
  <c r="BK2623" i="3"/>
  <c r="BK2624" i="3"/>
  <c r="BK2625" i="3"/>
  <c r="BK2626" i="3"/>
  <c r="BK2627" i="3"/>
  <c r="BK2628" i="3"/>
  <c r="BK2629" i="3"/>
  <c r="BK2630" i="3"/>
  <c r="BK2631" i="3"/>
  <c r="BK2632" i="3"/>
  <c r="BK2633" i="3"/>
  <c r="BK2634" i="3"/>
  <c r="BK2635" i="3"/>
  <c r="BK2636" i="3"/>
  <c r="BK2637" i="3"/>
  <c r="BK2638" i="3"/>
  <c r="BK2639" i="3"/>
  <c r="BK2640" i="3"/>
  <c r="BK2641" i="3"/>
  <c r="BK2642" i="3"/>
  <c r="BK2643" i="3"/>
  <c r="BK2644" i="3"/>
  <c r="BK2645" i="3"/>
  <c r="BK2646" i="3"/>
  <c r="BK2647" i="3"/>
  <c r="BK2648" i="3"/>
  <c r="BK2649" i="3"/>
  <c r="BK2650" i="3"/>
  <c r="BK2651" i="3"/>
  <c r="BK2652" i="3"/>
  <c r="BK2653" i="3"/>
  <c r="BK2654" i="3"/>
  <c r="BK2655" i="3"/>
  <c r="BK2656" i="3"/>
  <c r="BK2657" i="3"/>
  <c r="BK2658" i="3"/>
  <c r="BK2659" i="3"/>
  <c r="BK2660" i="3"/>
  <c r="BK2661" i="3"/>
  <c r="BK2662" i="3"/>
  <c r="BK2663" i="3"/>
  <c r="BK2664" i="3"/>
  <c r="BK2665" i="3"/>
  <c r="BK2666" i="3"/>
  <c r="BK2667" i="3"/>
  <c r="BK2668" i="3"/>
  <c r="BK2669" i="3"/>
  <c r="BK2670" i="3"/>
  <c r="BK2671" i="3"/>
  <c r="BK2672" i="3"/>
  <c r="BK2673" i="3"/>
  <c r="BK2674" i="3"/>
  <c r="BK2675" i="3"/>
  <c r="BK2676" i="3"/>
  <c r="BK2677" i="3"/>
  <c r="BK2678" i="3"/>
  <c r="BK2679" i="3"/>
  <c r="BK2680" i="3"/>
  <c r="BK2681" i="3"/>
  <c r="BK2682" i="3"/>
  <c r="BK2683" i="3"/>
  <c r="BK2684" i="3"/>
  <c r="BK2685" i="3"/>
  <c r="BK2686" i="3"/>
  <c r="BK2687" i="3"/>
  <c r="BK2688" i="3"/>
  <c r="BK2689" i="3"/>
  <c r="BK2690" i="3"/>
  <c r="BK2691" i="3"/>
  <c r="BK2692" i="3"/>
  <c r="BK2693" i="3"/>
  <c r="BK2694" i="3"/>
  <c r="BK2695" i="3"/>
  <c r="BK2696" i="3"/>
  <c r="BK2697" i="3"/>
  <c r="BK2698" i="3"/>
  <c r="BK2699" i="3"/>
  <c r="BK2700" i="3"/>
  <c r="BK2701" i="3"/>
  <c r="BK2702" i="3"/>
  <c r="BK2703" i="3"/>
  <c r="BK2704" i="3"/>
  <c r="BK2705" i="3"/>
  <c r="BK2706" i="3"/>
  <c r="BK2707" i="3"/>
  <c r="BK2708" i="3"/>
  <c r="BK2709" i="3"/>
  <c r="BK2710" i="3"/>
  <c r="BK2711" i="3"/>
  <c r="BK2712" i="3"/>
  <c r="BK2713" i="3"/>
  <c r="BK2714" i="3"/>
  <c r="BK2715" i="3"/>
  <c r="BK2716" i="3"/>
  <c r="BK2717" i="3"/>
  <c r="BK2718" i="3"/>
  <c r="BK2719" i="3"/>
  <c r="BK2720" i="3"/>
  <c r="BK2721" i="3"/>
  <c r="BK2722" i="3"/>
  <c r="BK2723" i="3"/>
  <c r="BK2724" i="3"/>
  <c r="BK2725" i="3"/>
  <c r="BK2726" i="3"/>
  <c r="BK2727" i="3"/>
  <c r="BK2728" i="3"/>
  <c r="BK2729" i="3"/>
  <c r="BK2730" i="3"/>
  <c r="BK2731" i="3"/>
  <c r="BK2732" i="3"/>
  <c r="BK2733" i="3"/>
  <c r="BK2734" i="3"/>
  <c r="BK2735" i="3"/>
  <c r="BK2736" i="3"/>
  <c r="BK2737" i="3"/>
  <c r="BK2738" i="3"/>
  <c r="BK2739" i="3"/>
  <c r="BK2740" i="3"/>
  <c r="BK2741" i="3"/>
  <c r="BK2742" i="3"/>
  <c r="BK2743" i="3"/>
  <c r="BK2744" i="3"/>
  <c r="BK2745" i="3"/>
  <c r="BK2746" i="3"/>
  <c r="BK2747" i="3"/>
  <c r="BK2748" i="3"/>
  <c r="BK2749" i="3"/>
  <c r="BK2750" i="3"/>
  <c r="BK2751" i="3"/>
  <c r="BK2752" i="3"/>
  <c r="BK2753" i="3"/>
  <c r="BK2754" i="3"/>
  <c r="BK2755" i="3"/>
  <c r="BK2756" i="3"/>
  <c r="BK2757" i="3"/>
  <c r="BK2758" i="3"/>
  <c r="BK2759" i="3"/>
  <c r="BK2760" i="3"/>
  <c r="BK2761" i="3"/>
  <c r="BK2762" i="3"/>
  <c r="BK2763" i="3"/>
  <c r="BK2764" i="3"/>
  <c r="BK2765" i="3"/>
  <c r="BK2766" i="3"/>
  <c r="BK2767" i="3"/>
  <c r="BK2768" i="3"/>
  <c r="BK2769" i="3"/>
  <c r="BK2770" i="3"/>
  <c r="BK2771" i="3"/>
  <c r="BK2772" i="3"/>
  <c r="BK2773" i="3"/>
  <c r="BK2774" i="3"/>
  <c r="BK2775" i="3"/>
  <c r="BK2776" i="3"/>
  <c r="BK2777" i="3"/>
  <c r="BK2778" i="3"/>
  <c r="BK2779" i="3"/>
  <c r="BK2780" i="3"/>
  <c r="BK2781" i="3"/>
  <c r="BK2782" i="3"/>
  <c r="BK2783" i="3"/>
  <c r="BK2784" i="3"/>
  <c r="BK2785" i="3"/>
  <c r="BK2786" i="3"/>
  <c r="BK2787" i="3"/>
  <c r="BK2788" i="3"/>
  <c r="BK2789" i="3"/>
  <c r="BK2790" i="3"/>
  <c r="BK2791" i="3"/>
  <c r="BK2792" i="3"/>
  <c r="BK2793" i="3"/>
  <c r="BK2794" i="3"/>
  <c r="BK2795" i="3"/>
  <c r="BK2796" i="3"/>
  <c r="BK2797" i="3"/>
  <c r="BK2798" i="3"/>
  <c r="BK2799" i="3"/>
  <c r="BK2800" i="3"/>
  <c r="BK2801" i="3"/>
  <c r="BK2802" i="3"/>
  <c r="BK2803" i="3"/>
  <c r="BK2804" i="3"/>
  <c r="BK2805" i="3"/>
  <c r="BK2806" i="3"/>
  <c r="BK2807" i="3"/>
  <c r="BK2808" i="3"/>
  <c r="BK2809" i="3"/>
  <c r="BK2810" i="3"/>
  <c r="BK2811" i="3"/>
  <c r="BK2812" i="3"/>
  <c r="BK2813" i="3"/>
  <c r="BK2814" i="3"/>
  <c r="BK2815" i="3"/>
  <c r="BK2816" i="3"/>
  <c r="BK2817" i="3"/>
  <c r="BK2818" i="3"/>
  <c r="BK2819" i="3"/>
  <c r="BK2820" i="3"/>
  <c r="BK2821" i="3"/>
  <c r="BK2822" i="3"/>
  <c r="BK2823" i="3"/>
  <c r="BK2824" i="3"/>
  <c r="BK2825" i="3"/>
  <c r="BK2826" i="3"/>
  <c r="BK2827" i="3"/>
  <c r="BK2828" i="3"/>
  <c r="BK2829" i="3"/>
  <c r="BK2830" i="3"/>
  <c r="BK2831" i="3"/>
  <c r="BK2832" i="3"/>
  <c r="BK2833" i="3"/>
  <c r="BK2834" i="3"/>
  <c r="BK2835" i="3"/>
  <c r="BK2836" i="3"/>
  <c r="BK2837" i="3"/>
  <c r="BK2838" i="3"/>
  <c r="BK2839" i="3"/>
  <c r="BK2840" i="3"/>
  <c r="BK2841" i="3"/>
  <c r="BK2842" i="3"/>
  <c r="BK2843" i="3"/>
  <c r="BK2844" i="3"/>
  <c r="BK2845" i="3"/>
  <c r="BK2846" i="3"/>
  <c r="BK2847" i="3"/>
  <c r="BK2848" i="3"/>
  <c r="BK2849" i="3"/>
  <c r="BK2850" i="3"/>
  <c r="BK2851" i="3"/>
  <c r="BK2852" i="3"/>
  <c r="BK2853" i="3"/>
  <c r="BK2854" i="3"/>
  <c r="BK2855" i="3"/>
  <c r="BK2856" i="3"/>
  <c r="BK2857" i="3"/>
  <c r="BK2858" i="3"/>
  <c r="BK2859" i="3"/>
  <c r="BK2860" i="3"/>
  <c r="BK2861" i="3"/>
  <c r="BK2862" i="3"/>
  <c r="BK2863" i="3"/>
  <c r="BK2864" i="3"/>
  <c r="BK2865" i="3"/>
  <c r="BK2866" i="3"/>
  <c r="BK2867" i="3"/>
  <c r="BK2868" i="3"/>
  <c r="BK2869" i="3"/>
  <c r="BK2870" i="3"/>
  <c r="BK2871" i="3"/>
  <c r="BK2872" i="3"/>
  <c r="BK2873" i="3"/>
  <c r="BK2874" i="3"/>
  <c r="BK2875" i="3"/>
  <c r="BK2876" i="3"/>
  <c r="BK2877" i="3"/>
  <c r="BK2878" i="3"/>
  <c r="BK2879" i="3"/>
  <c r="BK2880" i="3"/>
  <c r="BK2881" i="3"/>
  <c r="BK2882" i="3"/>
  <c r="BK2883" i="3"/>
  <c r="BK2884" i="3"/>
  <c r="BK2885" i="3"/>
  <c r="BK2886" i="3"/>
  <c r="BK2887" i="3"/>
  <c r="BK2888" i="3"/>
  <c r="BK2889" i="3"/>
  <c r="BK2890" i="3"/>
  <c r="BK2891" i="3"/>
  <c r="BK2892" i="3"/>
  <c r="BK2893" i="3"/>
  <c r="BK2894" i="3"/>
  <c r="BK2895" i="3"/>
  <c r="BK2896" i="3"/>
  <c r="BK2897" i="3"/>
  <c r="BK2898" i="3"/>
  <c r="BK2899" i="3"/>
  <c r="BK2900" i="3"/>
  <c r="BK2901" i="3"/>
  <c r="BK2902" i="3"/>
  <c r="BK2903" i="3"/>
  <c r="BK2904" i="3"/>
  <c r="BK2905" i="3"/>
  <c r="BK2906" i="3"/>
  <c r="BK2907" i="3"/>
  <c r="BK2908" i="3"/>
  <c r="BK2909" i="3"/>
  <c r="BK2910" i="3"/>
  <c r="BK2911" i="3"/>
  <c r="BK2912" i="3"/>
  <c r="BK2913" i="3"/>
  <c r="BK2914" i="3"/>
  <c r="BK2915" i="3"/>
  <c r="BK2916" i="3"/>
  <c r="BK2917" i="3"/>
  <c r="BK2918" i="3"/>
  <c r="BK2919" i="3"/>
  <c r="BK2920" i="3"/>
  <c r="BK2921" i="3"/>
  <c r="BK2922" i="3"/>
  <c r="BK2923" i="3"/>
  <c r="BK2924" i="3"/>
  <c r="BK2925" i="3"/>
  <c r="BK2926" i="3"/>
  <c r="BK2927" i="3"/>
  <c r="BK2928" i="3"/>
  <c r="BK2929" i="3"/>
  <c r="BK2930" i="3"/>
  <c r="BK2931" i="3"/>
  <c r="BK2932" i="3"/>
  <c r="BK2933" i="3"/>
  <c r="BK2934" i="3"/>
  <c r="BK2935" i="3"/>
  <c r="BK2936" i="3"/>
  <c r="BK2937" i="3"/>
  <c r="BK2938" i="3"/>
  <c r="BK2939" i="3"/>
  <c r="BK2940" i="3"/>
  <c r="BK2941" i="3"/>
  <c r="BK2942" i="3"/>
  <c r="BK2943" i="3"/>
  <c r="BK2944" i="3"/>
  <c r="BK2945" i="3"/>
  <c r="BK2946" i="3"/>
  <c r="BK2947" i="3"/>
  <c r="BK2948" i="3"/>
  <c r="BK2949" i="3"/>
  <c r="BK2950" i="3"/>
  <c r="BK2951" i="3"/>
  <c r="BK2952" i="3"/>
  <c r="BK2953" i="3"/>
  <c r="BK2954" i="3"/>
  <c r="BK2955" i="3"/>
  <c r="BK2956" i="3"/>
  <c r="BK2957" i="3"/>
  <c r="BK2958" i="3"/>
  <c r="BK2959" i="3"/>
  <c r="BK2960" i="3"/>
  <c r="BK2961" i="3"/>
  <c r="BK2962" i="3"/>
  <c r="BK2963" i="3"/>
  <c r="BK2964" i="3"/>
  <c r="BK2965" i="3"/>
  <c r="BK2966" i="3"/>
  <c r="BK2967" i="3"/>
  <c r="BK2968" i="3"/>
  <c r="BK2969" i="3"/>
  <c r="BK2970" i="3"/>
  <c r="BK2971" i="3"/>
  <c r="BK2972" i="3"/>
  <c r="BK2973" i="3"/>
  <c r="BK2974" i="3"/>
  <c r="BK2975" i="3"/>
  <c r="BK2976" i="3"/>
  <c r="BK2977" i="3"/>
  <c r="BK2978" i="3"/>
  <c r="BK2979" i="3"/>
  <c r="BK2980" i="3"/>
  <c r="BK2981" i="3"/>
  <c r="BK2982" i="3"/>
  <c r="BK2983" i="3"/>
  <c r="BK2984" i="3"/>
  <c r="BK2985" i="3"/>
  <c r="BK2986" i="3"/>
  <c r="BK2987" i="3"/>
  <c r="BK2988" i="3"/>
  <c r="BK2989" i="3"/>
  <c r="BK2990" i="3"/>
  <c r="BK2991" i="3"/>
  <c r="BK2992" i="3"/>
  <c r="BK2993" i="3"/>
  <c r="BK2994" i="3"/>
  <c r="BK2995" i="3"/>
  <c r="BK2996" i="3"/>
  <c r="BK2997" i="3"/>
  <c r="BK2998" i="3"/>
  <c r="BK2999" i="3"/>
  <c r="BK3000" i="3"/>
  <c r="BK3001" i="3"/>
  <c r="BK3002" i="3"/>
  <c r="BK3003" i="3"/>
  <c r="BK3004" i="3"/>
  <c r="BK3005" i="3"/>
  <c r="BK3006" i="3"/>
  <c r="BK3007" i="3"/>
  <c r="BK3008" i="3"/>
  <c r="BK3009" i="3"/>
  <c r="BK3010" i="3"/>
  <c r="BK3011" i="3"/>
  <c r="BK3012" i="3"/>
  <c r="BK3013" i="3"/>
  <c r="BK3014" i="3"/>
  <c r="BK3015" i="3"/>
  <c r="BK3016" i="3"/>
  <c r="BK3017" i="3"/>
  <c r="BK3018" i="3"/>
  <c r="BK3019" i="3"/>
  <c r="BK3020" i="3"/>
  <c r="BK3021" i="3"/>
  <c r="BK3022" i="3"/>
  <c r="BK3023" i="3"/>
  <c r="BK3024" i="3"/>
  <c r="BK3025" i="3"/>
  <c r="BK3026" i="3"/>
  <c r="BK3027" i="3"/>
  <c r="BK3028" i="3"/>
  <c r="BK3029" i="3"/>
  <c r="BK3030" i="3"/>
  <c r="BK3031" i="3"/>
  <c r="BK3032" i="3"/>
  <c r="BK3033" i="3"/>
  <c r="BK3034" i="3"/>
  <c r="BK3035" i="3"/>
  <c r="BK3036" i="3"/>
  <c r="BK3037" i="3"/>
  <c r="BK3038" i="3"/>
  <c r="BK3039" i="3"/>
  <c r="BK3040" i="3"/>
  <c r="BK3041" i="3"/>
  <c r="BK3042" i="3"/>
  <c r="BK3043" i="3"/>
  <c r="BK3044" i="3"/>
  <c r="BK3045" i="3"/>
  <c r="BK3046" i="3"/>
  <c r="BK3047" i="3"/>
  <c r="BK3048" i="3"/>
  <c r="BK3049" i="3"/>
  <c r="BK3050" i="3"/>
  <c r="BK3051" i="3"/>
  <c r="BK3052" i="3"/>
  <c r="BK3053" i="3"/>
  <c r="BK3054" i="3"/>
  <c r="BK3055" i="3"/>
  <c r="BK3056" i="3"/>
  <c r="BK3057" i="3"/>
  <c r="BK3058" i="3"/>
  <c r="BK3059" i="3"/>
  <c r="BK3060" i="3"/>
  <c r="BK3061" i="3"/>
  <c r="BK3062" i="3"/>
  <c r="BK3063" i="3"/>
  <c r="BK3064" i="3"/>
  <c r="BK3065" i="3"/>
  <c r="BK3066" i="3"/>
  <c r="BK3067" i="3"/>
  <c r="BK3068" i="3"/>
  <c r="BK3069" i="3"/>
  <c r="BK3070" i="3"/>
  <c r="BK3071" i="3"/>
  <c r="BK3072" i="3"/>
  <c r="BK3073" i="3"/>
  <c r="BK3074" i="3"/>
  <c r="BK3075" i="3"/>
  <c r="BK3076" i="3"/>
  <c r="BK3077" i="3"/>
  <c r="BK3078" i="3"/>
  <c r="BK3079" i="3"/>
  <c r="BK3080" i="3"/>
  <c r="BK3081" i="3"/>
  <c r="BK3082" i="3"/>
  <c r="BK3083" i="3"/>
  <c r="BK3084" i="3"/>
  <c r="BK3085" i="3"/>
  <c r="BK3086" i="3"/>
  <c r="BK3087" i="3"/>
  <c r="BK3088" i="3"/>
  <c r="BK3089" i="3"/>
  <c r="BK3090" i="3"/>
  <c r="BK3091" i="3"/>
  <c r="BK3092" i="3"/>
  <c r="BK3093" i="3"/>
  <c r="BK3094" i="3"/>
  <c r="BK3095" i="3"/>
  <c r="BK3096" i="3"/>
  <c r="BK3097" i="3"/>
  <c r="BK3098" i="3"/>
  <c r="BK3099" i="3"/>
  <c r="BK3100" i="3"/>
  <c r="BK3101" i="3"/>
  <c r="BK3102" i="3"/>
  <c r="BK3103" i="3"/>
  <c r="BK3104" i="3"/>
  <c r="BK3105" i="3"/>
  <c r="BK3106" i="3"/>
  <c r="BK3107" i="3"/>
  <c r="BK3108" i="3"/>
  <c r="BK3109" i="3"/>
  <c r="BK3110" i="3"/>
  <c r="BK3111" i="3"/>
  <c r="BK3112" i="3"/>
  <c r="BK3113" i="3"/>
  <c r="BK3114" i="3"/>
  <c r="BK3115" i="3"/>
  <c r="BK3116" i="3"/>
  <c r="BK3117" i="3"/>
  <c r="BK3118" i="3"/>
  <c r="BK3119" i="3"/>
  <c r="BK3120" i="3"/>
  <c r="BK3121" i="3"/>
  <c r="BK3122" i="3"/>
  <c r="BK3123" i="3"/>
  <c r="BK3124" i="3"/>
  <c r="BK3125" i="3"/>
  <c r="BK3126" i="3"/>
  <c r="BK3127" i="3"/>
  <c r="BK3128" i="3"/>
  <c r="BK3129" i="3"/>
  <c r="BK3130" i="3"/>
  <c r="BK3131" i="3"/>
  <c r="BK3132" i="3"/>
  <c r="BK3133" i="3"/>
  <c r="BK3134" i="3"/>
  <c r="BK3135" i="3"/>
  <c r="BK3136" i="3"/>
  <c r="BK3137" i="3"/>
  <c r="BK3138" i="3"/>
  <c r="BK3139" i="3"/>
  <c r="BK3140" i="3"/>
  <c r="BK3141" i="3"/>
  <c r="BK3142" i="3"/>
  <c r="BK3143" i="3"/>
  <c r="BK3144" i="3"/>
  <c r="BK3145" i="3"/>
  <c r="BK3146" i="3"/>
  <c r="BK3147" i="3"/>
  <c r="BK3148" i="3"/>
  <c r="BK3149" i="3"/>
  <c r="BK3150" i="3"/>
  <c r="BK3151" i="3"/>
  <c r="BK3152" i="3"/>
  <c r="BK3153" i="3"/>
  <c r="BK3154" i="3"/>
  <c r="BK3155" i="3"/>
  <c r="BK3156" i="3"/>
  <c r="BK3157" i="3"/>
  <c r="BK3158" i="3"/>
  <c r="BK3159" i="3"/>
  <c r="BK3160" i="3"/>
  <c r="BK3161" i="3"/>
  <c r="BK3162" i="3"/>
  <c r="BK3163" i="3"/>
  <c r="BK3164" i="3"/>
  <c r="BK3165" i="3"/>
  <c r="BK3166" i="3"/>
  <c r="BK3167" i="3"/>
  <c r="BK3168" i="3"/>
  <c r="BK3169" i="3"/>
  <c r="BK3170" i="3"/>
  <c r="BK3171" i="3"/>
  <c r="BK3172" i="3"/>
  <c r="BK3173" i="3"/>
  <c r="BK3174" i="3"/>
  <c r="BK3175" i="3"/>
  <c r="BK3176" i="3"/>
  <c r="BK3177" i="3"/>
  <c r="BK3178" i="3"/>
  <c r="BK3179" i="3"/>
  <c r="BK3180" i="3"/>
  <c r="BK3181" i="3"/>
  <c r="BK3182" i="3"/>
  <c r="BK3183" i="3"/>
  <c r="BK3184" i="3"/>
  <c r="BK3185" i="3"/>
  <c r="BK3186" i="3"/>
  <c r="BK3187" i="3"/>
  <c r="BK3188" i="3"/>
  <c r="BK3189" i="3"/>
  <c r="BK3190" i="3"/>
  <c r="BK3191" i="3"/>
  <c r="BK3192" i="3"/>
  <c r="BK3193" i="3"/>
  <c r="BK3194" i="3"/>
  <c r="BK3195" i="3"/>
  <c r="BK3196" i="3"/>
  <c r="BK3197" i="3"/>
  <c r="BK3198" i="3"/>
  <c r="BK3199" i="3"/>
  <c r="BK3200" i="3"/>
  <c r="BK3201" i="3"/>
  <c r="BK3202" i="3"/>
  <c r="BK3203" i="3"/>
  <c r="BK3204" i="3"/>
  <c r="BK3205" i="3"/>
  <c r="BK3206" i="3"/>
  <c r="BK3207" i="3"/>
  <c r="BK3208" i="3"/>
  <c r="BK3209" i="3"/>
  <c r="BK3210" i="3"/>
  <c r="BK3211" i="3"/>
  <c r="BK3212" i="3"/>
  <c r="BK3213" i="3"/>
  <c r="BK3214" i="3"/>
  <c r="BK3215" i="3"/>
  <c r="BK3216" i="3"/>
  <c r="BK3217" i="3"/>
  <c r="BK3218" i="3"/>
  <c r="BK3219" i="3"/>
  <c r="BK3220" i="3"/>
  <c r="BK3221" i="3"/>
  <c r="BK3222" i="3"/>
  <c r="BK3223" i="3"/>
  <c r="BK3224" i="3"/>
  <c r="BK3225" i="3"/>
  <c r="BK3226" i="3"/>
  <c r="BK3227" i="3"/>
  <c r="BK3228" i="3"/>
  <c r="BK3229" i="3"/>
  <c r="BK3230" i="3"/>
  <c r="BK3231" i="3"/>
  <c r="BK3232" i="3"/>
  <c r="BK3233" i="3"/>
  <c r="BK3234" i="3"/>
  <c r="BK3235" i="3"/>
  <c r="BK3236" i="3"/>
  <c r="BK3237" i="3"/>
  <c r="BK3238" i="3"/>
  <c r="BK3239" i="3"/>
  <c r="BK3240" i="3"/>
  <c r="BK3241" i="3"/>
  <c r="BK3242" i="3"/>
  <c r="BK3243" i="3"/>
  <c r="BK3244" i="3"/>
  <c r="BK3245" i="3"/>
  <c r="BK3246" i="3"/>
  <c r="BK3247" i="3"/>
  <c r="BK3248" i="3"/>
  <c r="BK3249" i="3"/>
  <c r="BK3250" i="3"/>
  <c r="BK3251" i="3"/>
  <c r="BK3252" i="3"/>
  <c r="BK3253" i="3"/>
  <c r="BK3254" i="3"/>
  <c r="BK3255" i="3"/>
  <c r="BK3256" i="3"/>
  <c r="BK3257" i="3"/>
  <c r="BK3258" i="3"/>
  <c r="BK3259" i="3"/>
  <c r="BK3260" i="3"/>
  <c r="BK3261" i="3"/>
  <c r="BK3262" i="3"/>
  <c r="BK3263" i="3"/>
  <c r="BK3264" i="3"/>
  <c r="BK3265" i="3"/>
  <c r="BK3266" i="3"/>
  <c r="BK3267" i="3"/>
  <c r="BK3268" i="3"/>
  <c r="BK3269" i="3"/>
  <c r="BK3270" i="3"/>
  <c r="BK3271" i="3"/>
  <c r="BK3272" i="3"/>
  <c r="BK3273" i="3"/>
  <c r="BK3274" i="3"/>
  <c r="BK3275" i="3"/>
  <c r="BK3276" i="3"/>
  <c r="BK3277" i="3"/>
  <c r="BK3278" i="3"/>
  <c r="BK3279" i="3"/>
  <c r="BK3280" i="3"/>
  <c r="BK3281" i="3"/>
  <c r="BK3282" i="3"/>
  <c r="BK3283" i="3"/>
  <c r="BK3284" i="3"/>
  <c r="BK3285" i="3"/>
  <c r="BK3286" i="3"/>
  <c r="BK3287" i="3"/>
  <c r="BK3288" i="3"/>
  <c r="BK3289" i="3"/>
  <c r="BK3290" i="3"/>
  <c r="BK3291" i="3"/>
  <c r="BK3292" i="3"/>
  <c r="BK3293" i="3"/>
  <c r="BK3294" i="3"/>
  <c r="BK3295" i="3"/>
  <c r="BK3296" i="3"/>
  <c r="BK3297" i="3"/>
  <c r="BK3298" i="3"/>
  <c r="BK3299" i="3"/>
  <c r="BK3300" i="3"/>
  <c r="BK3301" i="3"/>
  <c r="BK3302" i="3"/>
  <c r="BK3303" i="3"/>
  <c r="BK3304" i="3"/>
  <c r="BK3305" i="3"/>
  <c r="BK3306" i="3"/>
  <c r="BK3307" i="3"/>
  <c r="BK3308" i="3"/>
  <c r="BK3309" i="3"/>
  <c r="BK3310" i="3"/>
  <c r="BK3311" i="3"/>
  <c r="BK3312" i="3"/>
  <c r="BK3313" i="3"/>
  <c r="BK3314" i="3"/>
  <c r="BK3315" i="3"/>
  <c r="BK3316" i="3"/>
  <c r="BK3317" i="3"/>
  <c r="BK3318" i="3"/>
  <c r="BK3319" i="3"/>
  <c r="BK3320" i="3"/>
  <c r="BK3321" i="3"/>
  <c r="BK3322" i="3"/>
  <c r="BK3323" i="3"/>
  <c r="BK3324" i="3"/>
  <c r="BK3325" i="3"/>
  <c r="BK3326" i="3"/>
  <c r="BK3327" i="3"/>
  <c r="BK3328" i="3"/>
  <c r="BK3329" i="3"/>
  <c r="BK3330" i="3"/>
  <c r="BK3331" i="3"/>
  <c r="BK3332" i="3"/>
  <c r="BK3333" i="3"/>
  <c r="BK3334" i="3"/>
  <c r="BK3335" i="3"/>
  <c r="BK3336" i="3"/>
  <c r="BK3337" i="3"/>
  <c r="BK3338" i="3"/>
  <c r="BK3339" i="3"/>
  <c r="BK3340" i="3"/>
  <c r="BK3341" i="3"/>
  <c r="BK3342" i="3"/>
  <c r="BK3343" i="3"/>
  <c r="BK3344" i="3"/>
  <c r="BK3345" i="3"/>
  <c r="BK3346" i="3"/>
  <c r="BK3347" i="3"/>
  <c r="BK3348" i="3"/>
  <c r="BK3349" i="3"/>
  <c r="BK3350" i="3"/>
  <c r="BK3351" i="3"/>
  <c r="BK3352" i="3"/>
  <c r="BK3353" i="3"/>
  <c r="BK3354" i="3"/>
  <c r="BK3355" i="3"/>
  <c r="BK3356" i="3"/>
  <c r="BK3357" i="3"/>
  <c r="BK3358" i="3"/>
  <c r="BK3359" i="3"/>
  <c r="BK3360" i="3"/>
  <c r="BK3361" i="3"/>
  <c r="BK3362" i="3"/>
  <c r="BK3363" i="3"/>
  <c r="BK3364" i="3"/>
  <c r="BK3365" i="3"/>
  <c r="BK3366" i="3"/>
  <c r="BK3367" i="3"/>
  <c r="BK3368" i="3"/>
  <c r="BK3369" i="3"/>
  <c r="BK3370" i="3"/>
  <c r="BK3371" i="3"/>
  <c r="BK3372" i="3"/>
  <c r="BK3373" i="3"/>
  <c r="BK3374" i="3"/>
  <c r="BK3375" i="3"/>
  <c r="BK3376" i="3"/>
  <c r="BK3377" i="3"/>
  <c r="BK3378" i="3"/>
  <c r="BK3379" i="3"/>
  <c r="BK3380" i="3"/>
  <c r="BK3381" i="3"/>
  <c r="BK3382" i="3"/>
  <c r="BK3383" i="3"/>
  <c r="BK3384" i="3"/>
  <c r="BK3385" i="3"/>
  <c r="BK3386" i="3"/>
  <c r="BK3387" i="3"/>
  <c r="BK3388" i="3"/>
  <c r="BK3389" i="3"/>
  <c r="BK3390" i="3"/>
  <c r="BK3391" i="3"/>
  <c r="BK3392" i="3"/>
  <c r="BK3393" i="3"/>
  <c r="BK3394" i="3"/>
  <c r="BK3395" i="3"/>
  <c r="BK3396" i="3"/>
  <c r="BK3397" i="3"/>
  <c r="BK3398" i="3"/>
  <c r="BK3399" i="3"/>
  <c r="BK3400" i="3"/>
  <c r="BK3401" i="3"/>
  <c r="BK3402" i="3"/>
  <c r="BK3403" i="3"/>
  <c r="BK3404" i="3"/>
  <c r="BK3405" i="3"/>
  <c r="BK3406" i="3"/>
  <c r="BK3407" i="3"/>
  <c r="BK3408" i="3"/>
  <c r="BK3409" i="3"/>
  <c r="BK3410" i="3"/>
  <c r="BK3411" i="3"/>
  <c r="BK3412" i="3"/>
  <c r="BK3413" i="3"/>
  <c r="BK3414" i="3"/>
  <c r="BK3415" i="3"/>
  <c r="BK3416" i="3"/>
  <c r="BK3417" i="3"/>
  <c r="BK3418" i="3"/>
  <c r="BK3419" i="3"/>
  <c r="BK3420" i="3"/>
  <c r="BK3421" i="3"/>
  <c r="BK3422" i="3"/>
  <c r="BK3423" i="3"/>
  <c r="BK3424" i="3"/>
  <c r="BK3425" i="3"/>
  <c r="BK3426" i="3"/>
  <c r="BK3427" i="3"/>
  <c r="BK3428" i="3"/>
  <c r="BK3429" i="3"/>
  <c r="BK3430" i="3"/>
  <c r="BK3431" i="3"/>
  <c r="BK3432" i="3"/>
  <c r="BK3433" i="3"/>
  <c r="BK3434" i="3"/>
  <c r="BK3435" i="3"/>
  <c r="BK3436" i="3"/>
  <c r="BK3437" i="3"/>
  <c r="BK3438" i="3"/>
  <c r="BK3439" i="3"/>
  <c r="BK3440" i="3"/>
  <c r="BK3441" i="3"/>
  <c r="BK3442" i="3"/>
  <c r="BK3443" i="3"/>
  <c r="BK3444" i="3"/>
  <c r="BK3445" i="3"/>
  <c r="BK3446" i="3"/>
  <c r="BK3447" i="3"/>
  <c r="BK3448" i="3"/>
  <c r="BK3449" i="3"/>
  <c r="BK3450" i="3"/>
  <c r="BK3451" i="3"/>
  <c r="BK3452" i="3"/>
  <c r="BK3453" i="3"/>
  <c r="BK3454" i="3"/>
  <c r="BK3455" i="3"/>
  <c r="BK3456" i="3"/>
  <c r="BK3457" i="3"/>
  <c r="BK3458" i="3"/>
  <c r="BK3459" i="3"/>
  <c r="BK3460" i="3"/>
  <c r="BK3461" i="3"/>
  <c r="BK3462" i="3"/>
  <c r="BK3463" i="3"/>
  <c r="BK3464" i="3"/>
  <c r="BK3465" i="3"/>
  <c r="BK3466" i="3"/>
  <c r="BK3467" i="3"/>
  <c r="BK3468" i="3"/>
  <c r="BK3469" i="3"/>
  <c r="BK3470" i="3"/>
  <c r="BK3471" i="3"/>
  <c r="BK3472" i="3"/>
  <c r="BK3473" i="3"/>
  <c r="BK3474" i="3"/>
  <c r="BK3475" i="3"/>
  <c r="BK3476" i="3"/>
  <c r="BK3477" i="3"/>
  <c r="BK3478" i="3"/>
  <c r="BK3479" i="3"/>
  <c r="BK3480" i="3"/>
  <c r="BK3481" i="3"/>
  <c r="BK3482" i="3"/>
  <c r="BK3483" i="3"/>
  <c r="BK3484" i="3"/>
  <c r="BK3485" i="3"/>
  <c r="BK3486" i="3"/>
  <c r="BK3487" i="3"/>
  <c r="BK3488" i="3"/>
  <c r="BK3489" i="3"/>
  <c r="BK3490" i="3"/>
  <c r="BK3491" i="3"/>
  <c r="BK3492" i="3"/>
  <c r="BK3493" i="3"/>
  <c r="BK3494" i="3"/>
  <c r="BK3495" i="3"/>
  <c r="BK3496" i="3"/>
  <c r="BK3497" i="3"/>
  <c r="BK3498" i="3"/>
  <c r="BK3499" i="3"/>
  <c r="BK3500" i="3"/>
  <c r="BK3501" i="3"/>
  <c r="BK3502" i="3"/>
  <c r="BK3503" i="3"/>
  <c r="BK3504" i="3"/>
  <c r="BK3505" i="3"/>
  <c r="BK3506" i="3"/>
  <c r="BK3507" i="3"/>
  <c r="BK3508" i="3"/>
  <c r="BK3509" i="3"/>
  <c r="BK3510" i="3"/>
  <c r="BK3511" i="3"/>
  <c r="BK3512" i="3"/>
  <c r="BK3513" i="3"/>
  <c r="BK3514" i="3"/>
  <c r="BK3515" i="3"/>
  <c r="BK3516" i="3"/>
  <c r="BK3517" i="3"/>
  <c r="BK3518" i="3"/>
  <c r="BK3519" i="3"/>
  <c r="BK3520" i="3"/>
  <c r="BK3521" i="3"/>
  <c r="BK3522" i="3"/>
  <c r="BK3523" i="3"/>
  <c r="BK3524" i="3"/>
  <c r="BK3525" i="3"/>
  <c r="BK3526" i="3"/>
  <c r="BK3527" i="3"/>
  <c r="BK3528" i="3"/>
  <c r="BK3529" i="3"/>
  <c r="BK3530" i="3"/>
  <c r="BK3531" i="3"/>
  <c r="BK3532" i="3"/>
  <c r="BK3533" i="3"/>
  <c r="BK3534" i="3"/>
  <c r="BK3535" i="3"/>
  <c r="BK3536" i="3"/>
  <c r="BK3537" i="3"/>
  <c r="BK3538" i="3"/>
  <c r="BK3539" i="3"/>
  <c r="BK3540" i="3"/>
  <c r="BK3541" i="3"/>
  <c r="BK3542" i="3"/>
  <c r="BK3543" i="3"/>
  <c r="BK3544" i="3"/>
  <c r="BK3545" i="3"/>
  <c r="BK3546" i="3"/>
  <c r="BK3547" i="3"/>
  <c r="BK3548" i="3"/>
  <c r="BK3549" i="3"/>
  <c r="BK3550" i="3"/>
  <c r="BK3551" i="3"/>
  <c r="BK3552" i="3"/>
  <c r="BK3553" i="3"/>
  <c r="BK3554" i="3"/>
  <c r="BK3555" i="3"/>
  <c r="BK3556" i="3"/>
  <c r="BK3557" i="3"/>
  <c r="BK3558" i="3"/>
  <c r="BK3559" i="3"/>
  <c r="BK3560" i="3"/>
  <c r="BK3561" i="3"/>
  <c r="BK3562" i="3"/>
  <c r="BK3563" i="3"/>
  <c r="BK3564" i="3"/>
  <c r="BK3565" i="3"/>
  <c r="BK3566" i="3"/>
  <c r="BK3567" i="3"/>
  <c r="BK3568" i="3"/>
  <c r="BK3569" i="3"/>
  <c r="BK3570" i="3"/>
  <c r="BK3571" i="3"/>
  <c r="BK3572" i="3"/>
  <c r="BK3573" i="3"/>
  <c r="BK3574" i="3"/>
  <c r="BK3575" i="3"/>
  <c r="BK3576" i="3"/>
  <c r="BK3577" i="3"/>
  <c r="BK3578" i="3"/>
  <c r="BK3579" i="3"/>
  <c r="BK3580" i="3"/>
  <c r="BK3581" i="3"/>
  <c r="BK3582" i="3"/>
  <c r="BK3583" i="3"/>
  <c r="BK3584" i="3"/>
  <c r="BK3585" i="3"/>
  <c r="BK3586" i="3"/>
  <c r="BK3587" i="3"/>
  <c r="BK3588" i="3"/>
  <c r="BK3589" i="3"/>
  <c r="BK3590" i="3"/>
  <c r="BK3591" i="3"/>
  <c r="BK3592" i="3"/>
  <c r="BK3593" i="3"/>
  <c r="BK3594" i="3"/>
  <c r="BK3595" i="3"/>
  <c r="BK3596" i="3"/>
  <c r="BK3597" i="3"/>
  <c r="BK3598" i="3"/>
  <c r="BK3599" i="3"/>
  <c r="BK3600" i="3"/>
  <c r="BK3601" i="3"/>
  <c r="BK3602" i="3"/>
  <c r="BK3603" i="3"/>
  <c r="BK3604" i="3"/>
  <c r="BK3605" i="3"/>
  <c r="BK3606" i="3"/>
  <c r="BK3607" i="3"/>
  <c r="BK3608" i="3"/>
  <c r="BK3609" i="3"/>
  <c r="BK3610" i="3"/>
  <c r="BK3611" i="3"/>
  <c r="BK3612" i="3"/>
  <c r="BK3613" i="3"/>
  <c r="BK3614" i="3"/>
  <c r="BK3615" i="3"/>
  <c r="BK3616" i="3"/>
  <c r="BK3617" i="3"/>
  <c r="BK3618" i="3"/>
  <c r="BK3619" i="3"/>
  <c r="BK3620" i="3"/>
  <c r="BK3621" i="3"/>
  <c r="BK3622" i="3"/>
  <c r="BK3623" i="3"/>
  <c r="BK3624" i="3"/>
  <c r="BK3625" i="3"/>
  <c r="BK3626" i="3"/>
  <c r="BK3627" i="3"/>
  <c r="BK3628" i="3"/>
  <c r="BK3629" i="3"/>
  <c r="BK3630" i="3"/>
  <c r="BK3631" i="3"/>
  <c r="BK3632" i="3"/>
  <c r="BK3633" i="3"/>
  <c r="BK3634" i="3"/>
  <c r="BK3635" i="3"/>
  <c r="BK3636" i="3"/>
  <c r="BK3637" i="3"/>
  <c r="BK3638" i="3"/>
  <c r="BK3639" i="3"/>
  <c r="BK3640" i="3"/>
  <c r="BK3641" i="3"/>
  <c r="BK3642" i="3"/>
  <c r="BK3643" i="3"/>
  <c r="BK3644" i="3"/>
  <c r="BK3645" i="3"/>
  <c r="BK3646" i="3"/>
  <c r="BK3647" i="3"/>
  <c r="BK3648" i="3"/>
  <c r="BK3649" i="3"/>
  <c r="BK3650" i="3"/>
  <c r="BK3651" i="3"/>
  <c r="BK3652" i="3"/>
  <c r="BK3653" i="3"/>
  <c r="BK3654" i="3"/>
  <c r="BK3655" i="3"/>
  <c r="BK3656" i="3"/>
  <c r="BK3657" i="3"/>
  <c r="BK3658" i="3"/>
  <c r="BK3659" i="3"/>
  <c r="BK3660" i="3"/>
  <c r="BK3661" i="3"/>
  <c r="BK3662" i="3"/>
  <c r="BK3663" i="3"/>
  <c r="BK3664" i="3"/>
  <c r="BK3665" i="3"/>
  <c r="BK3666" i="3"/>
  <c r="BK3667" i="3"/>
  <c r="BK3668" i="3"/>
  <c r="BK3669" i="3"/>
  <c r="BK3670" i="3"/>
  <c r="BK3671" i="3"/>
  <c r="BK3672" i="3"/>
  <c r="BK3673" i="3"/>
  <c r="BK3674" i="3"/>
  <c r="BK3675" i="3"/>
  <c r="BK3676" i="3"/>
  <c r="BK3677" i="3"/>
  <c r="BK3678" i="3"/>
  <c r="BK3679" i="3"/>
  <c r="BK3680" i="3"/>
  <c r="BK3681" i="3"/>
  <c r="BK3682" i="3"/>
  <c r="BK3683" i="3"/>
  <c r="BK3684" i="3"/>
  <c r="BK3685" i="3"/>
  <c r="BK3686" i="3"/>
  <c r="BK3687" i="3"/>
  <c r="BK3688" i="3"/>
  <c r="BK3689" i="3"/>
  <c r="BK3690" i="3"/>
  <c r="BK3691" i="3"/>
  <c r="BK3692" i="3"/>
  <c r="BK3693" i="3"/>
  <c r="BK3694" i="3"/>
  <c r="BK3695" i="3"/>
  <c r="BK3696" i="3"/>
  <c r="BK3697" i="3"/>
  <c r="BK3698" i="3"/>
  <c r="BK3699" i="3"/>
  <c r="BK3700" i="3"/>
  <c r="BK3701" i="3"/>
  <c r="BK3702" i="3"/>
  <c r="BK3703" i="3"/>
  <c r="BK3704" i="3"/>
  <c r="BK3705" i="3"/>
  <c r="BK3706" i="3"/>
  <c r="BK3707" i="3"/>
  <c r="BK3708" i="3"/>
  <c r="BK3709" i="3"/>
  <c r="BK3710" i="3"/>
  <c r="BK3711" i="3"/>
  <c r="BK3712" i="3"/>
  <c r="BK3713" i="3"/>
  <c r="BK3714" i="3"/>
  <c r="BK3715" i="3"/>
  <c r="BK3716" i="3"/>
  <c r="BK3717" i="3"/>
  <c r="BK3718" i="3"/>
  <c r="BK3719" i="3"/>
  <c r="BK3720" i="3"/>
  <c r="BK3721" i="3"/>
  <c r="BK3722" i="3"/>
  <c r="BK3723" i="3"/>
  <c r="BK3724" i="3"/>
  <c r="BK3725" i="3"/>
  <c r="BK3726" i="3"/>
  <c r="BK3727" i="3"/>
  <c r="BK3728" i="3"/>
  <c r="BK3729" i="3"/>
  <c r="BK3730" i="3"/>
  <c r="BK3731" i="3"/>
  <c r="BK3732" i="3"/>
  <c r="BK3733" i="3"/>
  <c r="BK3734" i="3"/>
  <c r="BK3735" i="3"/>
  <c r="BK3736" i="3"/>
  <c r="BK3737" i="3"/>
  <c r="BK3738" i="3"/>
  <c r="BK3739" i="3"/>
  <c r="BK3740" i="3"/>
  <c r="BK3741" i="3"/>
  <c r="BK3742" i="3"/>
  <c r="BK3743" i="3"/>
  <c r="BK3744" i="3"/>
  <c r="BK3745" i="3"/>
  <c r="BK3746" i="3"/>
  <c r="BK3747" i="3"/>
  <c r="BK3748" i="3"/>
  <c r="BK3749" i="3"/>
  <c r="BK3750" i="3"/>
  <c r="BK3751" i="3"/>
  <c r="BK3752" i="3"/>
  <c r="BK3753" i="3"/>
  <c r="BK3754" i="3"/>
  <c r="BK3755" i="3"/>
  <c r="BK3756" i="3"/>
  <c r="BK3757" i="3"/>
  <c r="BK3758" i="3"/>
  <c r="BK3759" i="3"/>
  <c r="BK3760" i="3"/>
  <c r="BK3761" i="3"/>
  <c r="BK3762" i="3"/>
  <c r="BK3763" i="3"/>
  <c r="BK3764" i="3"/>
  <c r="BK3765" i="3"/>
  <c r="BK3766" i="3"/>
  <c r="BK3767" i="3"/>
  <c r="BK3768" i="3"/>
  <c r="BK3769" i="3"/>
  <c r="BK3770" i="3"/>
  <c r="BK3771" i="3"/>
  <c r="BK3772" i="3"/>
  <c r="BK3773" i="3"/>
  <c r="BK3774" i="3"/>
  <c r="BK3775" i="3"/>
  <c r="BK3776" i="3"/>
  <c r="BK3777" i="3"/>
  <c r="BK3778" i="3"/>
  <c r="BK3779" i="3"/>
  <c r="BK3780" i="3"/>
  <c r="BK3781" i="3"/>
  <c r="BK3782" i="3"/>
  <c r="BK3783" i="3"/>
  <c r="BK3784" i="3"/>
  <c r="BK3785" i="3"/>
  <c r="BK3786" i="3"/>
  <c r="BK3787" i="3"/>
  <c r="BK3788" i="3"/>
  <c r="BK3789" i="3"/>
  <c r="BK3790" i="3"/>
  <c r="BK3791" i="3"/>
  <c r="BK3792" i="3"/>
  <c r="BK3793" i="3"/>
  <c r="BK3794" i="3"/>
  <c r="BK3795" i="3"/>
  <c r="BK3796" i="3"/>
  <c r="BK3797" i="3"/>
  <c r="BK3798" i="3"/>
  <c r="BK3799" i="3"/>
  <c r="BK3800" i="3"/>
  <c r="BK3801" i="3"/>
  <c r="BK3802" i="3"/>
  <c r="BK3803" i="3"/>
  <c r="BK3804" i="3"/>
  <c r="BK3805" i="3"/>
  <c r="BK3806" i="3"/>
  <c r="BK3807" i="3"/>
  <c r="BK3808" i="3"/>
  <c r="BK3809" i="3"/>
  <c r="BK3810" i="3"/>
  <c r="BK3811" i="3"/>
  <c r="BK3812" i="3"/>
  <c r="BK3813" i="3"/>
  <c r="BK3814" i="3"/>
  <c r="BK3815" i="3"/>
  <c r="BK3816" i="3"/>
  <c r="BK3817" i="3"/>
  <c r="BK3818" i="3"/>
  <c r="BK3819" i="3"/>
  <c r="BK3820" i="3"/>
  <c r="BK3821" i="3"/>
  <c r="BK3822" i="3"/>
  <c r="BK3823" i="3"/>
  <c r="BK3824" i="3"/>
  <c r="BK3825" i="3"/>
  <c r="BK3826" i="3"/>
  <c r="BK3827" i="3"/>
  <c r="BK3828" i="3"/>
  <c r="BK3829" i="3"/>
  <c r="BK3830" i="3"/>
  <c r="BK3831" i="3"/>
  <c r="BK3832" i="3"/>
  <c r="BK3833" i="3"/>
  <c r="BK3834" i="3"/>
  <c r="BK3835" i="3"/>
  <c r="BK3836" i="3"/>
  <c r="BK3837" i="3"/>
  <c r="BK3838" i="3"/>
  <c r="BK3839" i="3"/>
  <c r="BK3840" i="3"/>
  <c r="BK3841" i="3"/>
  <c r="BK3842" i="3"/>
  <c r="BK3843" i="3"/>
  <c r="BK3844" i="3"/>
  <c r="BK3845" i="3"/>
  <c r="BK3846" i="3"/>
  <c r="BK3847" i="3"/>
  <c r="BK3848" i="3"/>
  <c r="BK3849" i="3"/>
  <c r="BK3850" i="3"/>
  <c r="BK3851" i="3"/>
  <c r="BK3852" i="3"/>
  <c r="BK3853" i="3"/>
  <c r="BK3854" i="3"/>
  <c r="BK3855" i="3"/>
  <c r="BK3856" i="3"/>
  <c r="BK3857" i="3"/>
  <c r="BK3858" i="3"/>
  <c r="BK3859" i="3"/>
  <c r="BK3860" i="3"/>
  <c r="BK3861" i="3"/>
  <c r="BK3862" i="3"/>
  <c r="BK3863" i="3"/>
  <c r="BK3864" i="3"/>
  <c r="BK3865" i="3"/>
  <c r="BK3866" i="3"/>
  <c r="BK3867" i="3"/>
  <c r="BK3868" i="3"/>
  <c r="BK3869" i="3"/>
  <c r="BK3870" i="3"/>
  <c r="BK3871" i="3"/>
  <c r="BK3872" i="3"/>
  <c r="BK3873" i="3"/>
  <c r="BK3874" i="3"/>
  <c r="BK3875" i="3"/>
  <c r="BK3876" i="3"/>
  <c r="BK3877" i="3"/>
  <c r="BK3878" i="3"/>
  <c r="BK3879" i="3"/>
  <c r="BK3880" i="3"/>
  <c r="BK3881" i="3"/>
  <c r="BK3882" i="3"/>
  <c r="BK3883" i="3"/>
  <c r="BK3884" i="3"/>
  <c r="BK3885" i="3"/>
  <c r="BK3886" i="3"/>
  <c r="BK3887" i="3"/>
  <c r="BK3888" i="3"/>
  <c r="BK3889" i="3"/>
  <c r="BK3890" i="3"/>
  <c r="BK3891" i="3"/>
  <c r="BK3892" i="3"/>
  <c r="BK3893" i="3"/>
  <c r="BK3894" i="3"/>
  <c r="BK3895" i="3"/>
  <c r="BK3896" i="3"/>
  <c r="BK3897" i="3"/>
  <c r="BK3898" i="3"/>
  <c r="BK3899" i="3"/>
  <c r="BK3900" i="3"/>
  <c r="BK3901" i="3"/>
  <c r="BK3902" i="3"/>
  <c r="BK3903" i="3"/>
  <c r="BK3904" i="3"/>
  <c r="BK3905" i="3"/>
  <c r="BK3906" i="3"/>
  <c r="BK3907" i="3"/>
  <c r="BK3908" i="3"/>
  <c r="BK3909" i="3"/>
  <c r="BK3910" i="3"/>
  <c r="BK3911" i="3"/>
  <c r="BK3912" i="3"/>
  <c r="BK3913" i="3"/>
  <c r="BK3914" i="3"/>
  <c r="BK3915" i="3"/>
  <c r="BK3916" i="3"/>
  <c r="BK3917" i="3"/>
  <c r="BK3918" i="3"/>
  <c r="BK3919" i="3"/>
  <c r="BK3920" i="3"/>
  <c r="BK3921" i="3"/>
  <c r="BK3922" i="3"/>
  <c r="BK3923" i="3"/>
  <c r="BK3924" i="3"/>
  <c r="BK3925" i="3"/>
  <c r="BK3926" i="3"/>
  <c r="BK3927" i="3"/>
  <c r="BK3928" i="3"/>
  <c r="BK3929" i="3"/>
  <c r="BK3930" i="3"/>
  <c r="BK3931" i="3"/>
  <c r="BK3932" i="3"/>
  <c r="BK3933" i="3"/>
  <c r="BK3934" i="3"/>
  <c r="BK3935" i="3"/>
  <c r="BK3936" i="3"/>
  <c r="BK3937" i="3"/>
  <c r="BK3938" i="3"/>
  <c r="BK3939" i="3"/>
  <c r="BK3940" i="3"/>
  <c r="BK3941" i="3"/>
  <c r="BK3942" i="3"/>
  <c r="BK3943" i="3"/>
  <c r="BK3944" i="3"/>
  <c r="BK3945" i="3"/>
  <c r="BK3946" i="3"/>
  <c r="BK3947" i="3"/>
  <c r="BK3948" i="3"/>
  <c r="BK3949" i="3"/>
  <c r="BK3950" i="3"/>
  <c r="BK3951" i="3"/>
  <c r="BK3952" i="3"/>
  <c r="BK3953" i="3"/>
  <c r="BK3954" i="3"/>
  <c r="BK3955" i="3"/>
  <c r="BK3956" i="3"/>
  <c r="BK3957" i="3"/>
  <c r="BK3958" i="3"/>
  <c r="BK3959" i="3"/>
  <c r="BK3960" i="3"/>
  <c r="BK3961" i="3"/>
  <c r="BK3962" i="3"/>
  <c r="BK3963" i="3"/>
  <c r="BK3964" i="3"/>
  <c r="BK3965" i="3"/>
  <c r="BK3966" i="3"/>
  <c r="BK3967" i="3"/>
  <c r="BK3968" i="3"/>
  <c r="BK3969" i="3"/>
  <c r="BK3970" i="3"/>
  <c r="BK3971" i="3"/>
  <c r="BK3972" i="3"/>
  <c r="BK3973" i="3"/>
  <c r="BK3974" i="3"/>
  <c r="BK3975" i="3"/>
  <c r="BK3976" i="3"/>
  <c r="BK3977" i="3"/>
  <c r="BK3978" i="3"/>
  <c r="BK3979" i="3"/>
  <c r="BK3980" i="3"/>
  <c r="BK3981" i="3"/>
  <c r="BK3982" i="3"/>
  <c r="BK3983" i="3"/>
  <c r="BK3984" i="3"/>
  <c r="BK3985" i="3"/>
  <c r="BK3986" i="3"/>
  <c r="BK3987" i="3"/>
  <c r="BK3988" i="3"/>
  <c r="BK3989" i="3"/>
  <c r="BK3990" i="3"/>
  <c r="BK3991" i="3"/>
  <c r="BK3992" i="3"/>
  <c r="BK3993" i="3"/>
  <c r="BK3994" i="3"/>
  <c r="BK3995" i="3"/>
  <c r="BK3996" i="3"/>
  <c r="BK3997" i="3"/>
  <c r="BK3998" i="3"/>
  <c r="BK3999" i="3"/>
  <c r="BK4000" i="3"/>
  <c r="BK4001" i="3"/>
  <c r="BK4002" i="3"/>
  <c r="BK4003" i="3"/>
  <c r="BK4004" i="3"/>
  <c r="BK4005" i="3"/>
  <c r="BK4006" i="3"/>
  <c r="BK4007" i="3"/>
  <c r="BK4008" i="3"/>
  <c r="BK4009" i="3"/>
  <c r="BK4010" i="3"/>
  <c r="BK4011" i="3"/>
  <c r="BK4012" i="3"/>
  <c r="BK4013" i="3"/>
  <c r="BK4014" i="3"/>
  <c r="BK4015" i="3"/>
  <c r="BK4016" i="3"/>
  <c r="BK4017" i="3"/>
  <c r="BK4018" i="3"/>
  <c r="BK4019" i="3"/>
  <c r="BK4020" i="3"/>
  <c r="BK4021" i="3"/>
  <c r="BK4022" i="3"/>
  <c r="BK4023" i="3"/>
  <c r="BK4024" i="3"/>
  <c r="BK4025" i="3"/>
  <c r="BK4026" i="3"/>
  <c r="BK4027" i="3"/>
  <c r="BK4028" i="3"/>
  <c r="BK4029" i="3"/>
  <c r="BK4030" i="3"/>
  <c r="BK4031" i="3"/>
  <c r="BK4032" i="3"/>
  <c r="BK4033" i="3"/>
  <c r="BK4034" i="3"/>
  <c r="BK4035" i="3"/>
  <c r="BK4036" i="3"/>
  <c r="BK4037" i="3"/>
  <c r="BK4038" i="3"/>
  <c r="BK4039" i="3"/>
  <c r="BK4040" i="3"/>
  <c r="BK4041" i="3"/>
  <c r="BK4042" i="3"/>
  <c r="BK4043" i="3"/>
  <c r="BK4044" i="3"/>
  <c r="BK4045" i="3"/>
  <c r="BK4046" i="3"/>
  <c r="BK4047" i="3"/>
  <c r="BK4048" i="3"/>
  <c r="BK4049" i="3"/>
  <c r="BK4050" i="3"/>
  <c r="BK4051" i="3"/>
  <c r="BK4052" i="3"/>
  <c r="BK4053" i="3"/>
  <c r="BK4054" i="3"/>
  <c r="BK4055" i="3"/>
  <c r="BK4056" i="3"/>
  <c r="BK4057" i="3"/>
  <c r="BK4058" i="3"/>
  <c r="BK4059" i="3"/>
  <c r="BK4060" i="3"/>
  <c r="BK4061" i="3"/>
  <c r="BK4062" i="3"/>
  <c r="BK4063" i="3"/>
  <c r="BK4064" i="3"/>
  <c r="BK4065" i="3"/>
  <c r="BK4066" i="3"/>
  <c r="BK4067" i="3"/>
  <c r="BK4068" i="3"/>
  <c r="BK4069" i="3"/>
  <c r="BK4070" i="3"/>
  <c r="BK4071" i="3"/>
  <c r="BK4072" i="3"/>
  <c r="BK4073" i="3"/>
  <c r="BK4074" i="3"/>
  <c r="BK4075" i="3"/>
  <c r="BK4076" i="3"/>
  <c r="BK4077" i="3"/>
  <c r="BK4078" i="3"/>
  <c r="BK4079" i="3"/>
  <c r="BK4080" i="3"/>
  <c r="BK4081" i="3"/>
  <c r="BK4082" i="3"/>
  <c r="BK4083" i="3"/>
  <c r="BK4084" i="3"/>
  <c r="BK4085" i="3"/>
  <c r="BK4086" i="3"/>
  <c r="BK4087" i="3"/>
  <c r="BK4088" i="3"/>
  <c r="BK4089" i="3"/>
  <c r="BK4090" i="3"/>
  <c r="BK4091" i="3"/>
  <c r="BK4092" i="3"/>
  <c r="BK4093" i="3"/>
  <c r="BK4094" i="3"/>
  <c r="BK4095" i="3"/>
  <c r="BK4096" i="3"/>
  <c r="BK4097" i="3"/>
  <c r="BK4098" i="3"/>
  <c r="BK4099" i="3"/>
  <c r="BK4100" i="3"/>
  <c r="BK4101" i="3"/>
  <c r="BK4102" i="3"/>
  <c r="BK4103" i="3"/>
  <c r="BK4104" i="3"/>
  <c r="BK4105" i="3"/>
  <c r="BK4106" i="3"/>
  <c r="BK4107" i="3"/>
  <c r="BK4108" i="3"/>
  <c r="BK4109" i="3"/>
  <c r="BK4110" i="3"/>
  <c r="BK4111" i="3"/>
  <c r="BK4112" i="3"/>
  <c r="BK4113" i="3"/>
  <c r="BK4114" i="3"/>
  <c r="BK4115" i="3"/>
  <c r="BK4116" i="3"/>
  <c r="BK4117" i="3"/>
  <c r="BK4118" i="3"/>
  <c r="BK4119" i="3"/>
  <c r="BK4120" i="3"/>
  <c r="BK4121" i="3"/>
  <c r="BK4122" i="3"/>
  <c r="BK4123" i="3"/>
  <c r="BK4124" i="3"/>
  <c r="BK4125" i="3"/>
  <c r="BK4126" i="3"/>
  <c r="BK4127" i="3"/>
  <c r="BK4128" i="3"/>
  <c r="BK4129" i="3"/>
  <c r="BK4130" i="3"/>
  <c r="BK4131" i="3"/>
  <c r="BK4132" i="3"/>
  <c r="BK4133" i="3"/>
  <c r="BK4134" i="3"/>
  <c r="BK4135" i="3"/>
  <c r="BK4136" i="3"/>
  <c r="BK4137" i="3"/>
  <c r="BK4138" i="3"/>
  <c r="BK4139" i="3"/>
  <c r="BK4140" i="3"/>
  <c r="BK4141" i="3"/>
  <c r="BK4142" i="3"/>
  <c r="BK4143" i="3"/>
  <c r="BK4144" i="3"/>
  <c r="BK4145" i="3"/>
  <c r="BK4146" i="3"/>
  <c r="BK4147" i="3"/>
  <c r="BK4148" i="3"/>
  <c r="BK4149" i="3"/>
  <c r="BK4150" i="3"/>
  <c r="BK4151" i="3"/>
  <c r="BK4152" i="3"/>
  <c r="BK4153" i="3"/>
  <c r="BK4154" i="3"/>
  <c r="BK4155" i="3"/>
  <c r="BK4156" i="3"/>
  <c r="BK4157" i="3"/>
  <c r="BK4158" i="3"/>
  <c r="BK4159" i="3"/>
  <c r="BK4160" i="3"/>
  <c r="BK4161" i="3"/>
  <c r="BK4162" i="3"/>
  <c r="BK4163" i="3"/>
  <c r="BK4164" i="3"/>
  <c r="BK4165" i="3"/>
  <c r="BK4166" i="3"/>
  <c r="BK4167" i="3"/>
  <c r="BK4168" i="3"/>
  <c r="BK4169" i="3"/>
  <c r="BK4170" i="3"/>
  <c r="BK4171" i="3"/>
  <c r="BK4172" i="3"/>
  <c r="BK4173" i="3"/>
  <c r="BK4174" i="3"/>
  <c r="BK4175" i="3"/>
  <c r="BK4176" i="3"/>
  <c r="BK4177" i="3"/>
  <c r="BK4178" i="3"/>
  <c r="BK4179" i="3"/>
  <c r="BK4180" i="3"/>
  <c r="BK4181" i="3"/>
  <c r="BK4182" i="3"/>
  <c r="BK4183" i="3"/>
  <c r="BK4184" i="3"/>
  <c r="BK4185" i="3"/>
  <c r="BK4186" i="3"/>
  <c r="BK4187" i="3"/>
  <c r="BK4188" i="3"/>
  <c r="BK4189" i="3"/>
  <c r="BK4190" i="3"/>
  <c r="BK4191" i="3"/>
  <c r="BK4192" i="3"/>
  <c r="BK4193" i="3"/>
  <c r="BK4194" i="3"/>
  <c r="BK4195" i="3"/>
  <c r="BK4196" i="3"/>
  <c r="BK4197" i="3"/>
  <c r="BK4198" i="3"/>
  <c r="BK4199" i="3"/>
  <c r="BK4200" i="3"/>
  <c r="BK4201" i="3"/>
  <c r="BK4202" i="3"/>
  <c r="BK4203" i="3"/>
  <c r="BK4204" i="3"/>
  <c r="BK4205" i="3"/>
  <c r="BK4206" i="3"/>
  <c r="BK4207" i="3"/>
  <c r="BK4208" i="3"/>
  <c r="BK4209" i="3"/>
  <c r="BK4210" i="3"/>
  <c r="BK4211" i="3"/>
  <c r="BK4212" i="3"/>
  <c r="BK4213" i="3"/>
  <c r="BK4214" i="3"/>
  <c r="BK4215" i="3"/>
  <c r="BK4216" i="3"/>
  <c r="BK4217" i="3"/>
  <c r="BK4218" i="3"/>
  <c r="BK4219" i="3"/>
  <c r="BK4220" i="3"/>
  <c r="BK4221" i="3"/>
  <c r="BK4222" i="3"/>
  <c r="BK4223" i="3"/>
  <c r="BK4224" i="3"/>
  <c r="BK4225" i="3"/>
  <c r="BK4226" i="3"/>
  <c r="BK4227" i="3"/>
  <c r="BK4228" i="3"/>
  <c r="BK4229" i="3"/>
  <c r="BK4230" i="3"/>
  <c r="BK4231" i="3"/>
  <c r="BK4232" i="3"/>
  <c r="BK4233" i="3"/>
  <c r="BK4234" i="3"/>
  <c r="BK4235" i="3"/>
  <c r="BK4236" i="3"/>
  <c r="BK4237" i="3"/>
  <c r="BK4238" i="3"/>
  <c r="BK4239" i="3"/>
  <c r="BK4240" i="3"/>
  <c r="BK4241" i="3"/>
  <c r="BK4242" i="3"/>
  <c r="BK4243" i="3"/>
  <c r="BK4244" i="3"/>
  <c r="BK4245" i="3"/>
  <c r="BK4246" i="3"/>
  <c r="BK4247" i="3"/>
  <c r="BK4248" i="3"/>
  <c r="BK4249" i="3"/>
  <c r="BK4250" i="3"/>
  <c r="BK4251" i="3"/>
  <c r="BK4252" i="3"/>
  <c r="BK4253" i="3"/>
  <c r="BK4254" i="3"/>
  <c r="BK4255" i="3"/>
  <c r="BK4256" i="3"/>
  <c r="BK4257" i="3"/>
  <c r="BK4258" i="3"/>
  <c r="BK4259" i="3"/>
  <c r="BK4260" i="3"/>
  <c r="BK4261" i="3"/>
  <c r="BK4262" i="3"/>
  <c r="BK4263" i="3"/>
  <c r="BK4264" i="3"/>
  <c r="BK4265" i="3"/>
  <c r="BK4266" i="3"/>
  <c r="BK4267" i="3"/>
  <c r="BK4268" i="3"/>
  <c r="BK4269" i="3"/>
  <c r="BK4270" i="3"/>
  <c r="BK4271" i="3"/>
  <c r="BK4272" i="3"/>
  <c r="BK4273" i="3"/>
  <c r="BK4274" i="3"/>
  <c r="BK4275" i="3"/>
  <c r="BK4276" i="3"/>
  <c r="BK4277" i="3"/>
  <c r="BK4278" i="3"/>
  <c r="BK4279" i="3"/>
  <c r="BK4280" i="3"/>
  <c r="BK4281" i="3"/>
  <c r="BK4282" i="3"/>
  <c r="BK4283" i="3"/>
  <c r="BK4284" i="3"/>
  <c r="BK4285" i="3"/>
  <c r="BK4286" i="3"/>
  <c r="BK4287" i="3"/>
  <c r="BK4288" i="3"/>
  <c r="BK4289" i="3"/>
  <c r="BK4290" i="3"/>
  <c r="BK4291" i="3"/>
  <c r="BK4292" i="3"/>
  <c r="BK4293" i="3"/>
  <c r="BK4294" i="3"/>
  <c r="BK4295" i="3"/>
  <c r="BK4296" i="3"/>
  <c r="BK4297" i="3"/>
  <c r="BK4298" i="3"/>
  <c r="BK4299" i="3"/>
  <c r="BK4300" i="3"/>
  <c r="BK4301" i="3"/>
  <c r="BK4302" i="3"/>
  <c r="BK4303" i="3"/>
  <c r="BK4304" i="3"/>
  <c r="BK4305" i="3"/>
  <c r="BK4306" i="3"/>
  <c r="BK4307" i="3"/>
  <c r="BK4308" i="3"/>
  <c r="BK4309" i="3"/>
  <c r="BK4310" i="3"/>
  <c r="BK4311" i="3"/>
  <c r="BK4312" i="3"/>
  <c r="BK4313" i="3"/>
  <c r="BK4314" i="3"/>
  <c r="BK4315" i="3"/>
  <c r="BK4316" i="3"/>
  <c r="BK4317" i="3"/>
  <c r="BK4318" i="3"/>
  <c r="BK4319" i="3"/>
  <c r="BK4320" i="3"/>
  <c r="BK4321" i="3"/>
  <c r="BK4322" i="3"/>
  <c r="BK4323" i="3"/>
  <c r="BK4324" i="3"/>
  <c r="BK4325" i="3"/>
  <c r="BK4326" i="3"/>
  <c r="BK4327" i="3"/>
  <c r="BK4328" i="3"/>
  <c r="BK4329" i="3"/>
  <c r="BK4330" i="3"/>
  <c r="BK4331" i="3"/>
  <c r="BK4332" i="3"/>
  <c r="BK4333" i="3"/>
  <c r="BK4334" i="3"/>
  <c r="BK4335" i="3"/>
  <c r="BK4336" i="3"/>
  <c r="BK4337" i="3"/>
  <c r="BK4338" i="3"/>
  <c r="BK4339" i="3"/>
  <c r="BK4340" i="3"/>
  <c r="BK4341" i="3"/>
  <c r="BK4342" i="3"/>
  <c r="BK4343" i="3"/>
  <c r="BK4344" i="3"/>
  <c r="BK4345" i="3"/>
  <c r="BK4346" i="3"/>
  <c r="BK4347" i="3"/>
  <c r="BK4348" i="3"/>
  <c r="BK4349" i="3"/>
  <c r="BK4350" i="3"/>
  <c r="BK4351" i="3"/>
  <c r="BK4352" i="3"/>
  <c r="BK4353" i="3"/>
  <c r="BK4354" i="3"/>
  <c r="BK4355" i="3"/>
  <c r="BK4356" i="3"/>
  <c r="BK4357" i="3"/>
  <c r="BK4358" i="3"/>
  <c r="BK4359" i="3"/>
  <c r="BK4360" i="3"/>
  <c r="BK4361" i="3"/>
  <c r="BK4362" i="3"/>
  <c r="BK4363" i="3"/>
  <c r="BK4364" i="3"/>
  <c r="BK4365" i="3"/>
  <c r="BK4366" i="3"/>
  <c r="BK4367" i="3"/>
  <c r="BK4368" i="3"/>
  <c r="BK4369" i="3"/>
  <c r="BK4370" i="3"/>
  <c r="BK4371" i="3"/>
  <c r="BK4372" i="3"/>
  <c r="BK4373" i="3"/>
  <c r="BK4374" i="3"/>
  <c r="BK4375" i="3"/>
  <c r="BK4376" i="3"/>
  <c r="BK4377" i="3"/>
  <c r="BK4378" i="3"/>
  <c r="BK4379" i="3"/>
  <c r="BK4380" i="3"/>
  <c r="BK4381" i="3"/>
  <c r="BK4382" i="3"/>
  <c r="BK4383" i="3"/>
  <c r="BK4384" i="3"/>
  <c r="BK4385" i="3"/>
  <c r="BK4386" i="3"/>
  <c r="BK4387" i="3"/>
  <c r="BK4388" i="3"/>
  <c r="BK4389" i="3"/>
  <c r="BK4390" i="3"/>
  <c r="BK4391" i="3"/>
  <c r="BK4392" i="3"/>
  <c r="BK4393" i="3"/>
  <c r="BK4394" i="3"/>
  <c r="BK4395" i="3"/>
  <c r="BK4396" i="3"/>
  <c r="BK4397" i="3"/>
  <c r="BK4398" i="3"/>
  <c r="BK4399" i="3"/>
  <c r="BK4400" i="3"/>
  <c r="BK4401" i="3"/>
  <c r="BK4402" i="3"/>
  <c r="BK4403" i="3"/>
  <c r="BK4404" i="3"/>
  <c r="BK4405" i="3"/>
  <c r="BK4406" i="3"/>
  <c r="BK4407" i="3"/>
  <c r="BK4408" i="3"/>
  <c r="BK4409" i="3"/>
  <c r="BK4410" i="3"/>
  <c r="BK4411" i="3"/>
  <c r="BK4412" i="3"/>
  <c r="BK4413" i="3"/>
  <c r="BK4414" i="3"/>
  <c r="BK4415" i="3"/>
  <c r="BK4416" i="3"/>
  <c r="BK4417" i="3"/>
  <c r="BK4418" i="3"/>
  <c r="BK4419" i="3"/>
  <c r="BK4420" i="3"/>
  <c r="BK4421" i="3"/>
  <c r="BK4422" i="3"/>
  <c r="BK4423" i="3"/>
  <c r="BK4424" i="3"/>
  <c r="BK4425" i="3"/>
  <c r="BK4426" i="3"/>
  <c r="BK4427" i="3"/>
  <c r="BK4428" i="3"/>
  <c r="BK4429" i="3"/>
  <c r="BK4430" i="3"/>
  <c r="BK4431" i="3"/>
  <c r="BK4432" i="3"/>
  <c r="BK4433" i="3"/>
  <c r="BK4434" i="3"/>
  <c r="BK4435" i="3"/>
  <c r="BK4436" i="3"/>
  <c r="BK4437" i="3"/>
  <c r="BK4438" i="3"/>
  <c r="BK4439" i="3"/>
  <c r="BK4440" i="3"/>
  <c r="BK4441" i="3"/>
  <c r="BK4442" i="3"/>
  <c r="BK4443" i="3"/>
  <c r="BK4444" i="3"/>
  <c r="BK4445" i="3"/>
  <c r="BK4446" i="3"/>
  <c r="BK4447" i="3"/>
  <c r="BK4448" i="3"/>
  <c r="BK4449" i="3"/>
  <c r="BK4450" i="3"/>
  <c r="BK4451" i="3"/>
  <c r="BK4452" i="3"/>
  <c r="BK4453" i="3"/>
  <c r="BK4454" i="3"/>
  <c r="BK4455" i="3"/>
  <c r="BK4456" i="3"/>
  <c r="BK4457" i="3"/>
  <c r="BK4458" i="3"/>
  <c r="BK4459" i="3"/>
  <c r="BK4460" i="3"/>
  <c r="BK4461" i="3"/>
  <c r="BK4462" i="3"/>
  <c r="BK4463" i="3"/>
  <c r="BK4464" i="3"/>
  <c r="BK4465" i="3"/>
  <c r="BK4466" i="3"/>
  <c r="BK4467" i="3"/>
  <c r="BK4468" i="3"/>
  <c r="BK4469" i="3"/>
  <c r="BK4470" i="3"/>
  <c r="BK4471" i="3"/>
  <c r="BK4472" i="3"/>
  <c r="BK4473" i="3"/>
  <c r="BK4474" i="3"/>
  <c r="BK4475" i="3"/>
  <c r="BK4476" i="3"/>
  <c r="BK4477" i="3"/>
  <c r="BK4478" i="3"/>
  <c r="BK4479" i="3"/>
  <c r="BK4480" i="3"/>
  <c r="BK4481" i="3"/>
  <c r="BK4482" i="3"/>
  <c r="BK4483" i="3"/>
  <c r="BK4484" i="3"/>
  <c r="BK4485" i="3"/>
  <c r="BK4486" i="3"/>
  <c r="BK4487" i="3"/>
  <c r="BK4488" i="3"/>
  <c r="BK4489" i="3"/>
  <c r="BK4490" i="3"/>
  <c r="BK4491" i="3"/>
  <c r="BK4492" i="3"/>
  <c r="BK4493" i="3"/>
  <c r="BK4494" i="3"/>
  <c r="BK4495" i="3"/>
  <c r="BK4496" i="3"/>
  <c r="BK4497" i="3"/>
  <c r="BK4498" i="3"/>
  <c r="BK4499" i="3"/>
  <c r="BK4500" i="3"/>
  <c r="BK4501" i="3"/>
  <c r="BK4502" i="3"/>
  <c r="BK4503" i="3"/>
  <c r="BK4504" i="3"/>
  <c r="BK4505" i="3"/>
  <c r="BK4506" i="3"/>
  <c r="BK4507" i="3"/>
  <c r="BK4508" i="3"/>
  <c r="BK4509" i="3"/>
  <c r="BK4510" i="3"/>
  <c r="BK4511" i="3"/>
  <c r="BK4512" i="3"/>
  <c r="BK4513" i="3"/>
  <c r="BK4514" i="3"/>
  <c r="BK4515" i="3"/>
  <c r="BK4516" i="3"/>
  <c r="BK4517" i="3"/>
  <c r="BK4518" i="3"/>
  <c r="BK4519" i="3"/>
  <c r="BK4520" i="3"/>
  <c r="BK4521" i="3"/>
  <c r="BK4522" i="3"/>
  <c r="BK4523" i="3"/>
  <c r="BK4524" i="3"/>
  <c r="BK4525" i="3"/>
  <c r="BK4526" i="3"/>
  <c r="BK4527" i="3"/>
  <c r="BK4528" i="3"/>
  <c r="BK4529" i="3"/>
  <c r="BK4530" i="3"/>
  <c r="BK4531" i="3"/>
  <c r="BK4532" i="3"/>
  <c r="BK4533" i="3"/>
  <c r="BK4534" i="3"/>
  <c r="BK4535" i="3"/>
  <c r="BK4536" i="3"/>
  <c r="BK4537" i="3"/>
  <c r="BK4538" i="3"/>
  <c r="BK4539" i="3"/>
  <c r="BK4540" i="3"/>
  <c r="BK4541" i="3"/>
  <c r="BK4542" i="3"/>
  <c r="BK4543" i="3"/>
  <c r="BK4544" i="3"/>
  <c r="BK4545" i="3"/>
  <c r="BK4546" i="3"/>
  <c r="BK4547" i="3"/>
  <c r="BK4548" i="3"/>
  <c r="BK4549" i="3"/>
  <c r="BK4550" i="3"/>
  <c r="BK4551" i="3"/>
  <c r="BK4552" i="3"/>
  <c r="BK4553" i="3"/>
  <c r="BK4554" i="3"/>
  <c r="BK4555" i="3"/>
  <c r="BK4556" i="3"/>
  <c r="BK4557" i="3"/>
  <c r="BK4558" i="3"/>
  <c r="BK4559" i="3"/>
  <c r="BK4560" i="3"/>
  <c r="BK4561" i="3"/>
  <c r="BK4562" i="3"/>
  <c r="BK4563" i="3"/>
  <c r="BK4564" i="3"/>
  <c r="BK4565" i="3"/>
  <c r="BK4566" i="3"/>
  <c r="BK4567" i="3"/>
  <c r="BK4568" i="3"/>
  <c r="BK4569" i="3"/>
  <c r="BK4570" i="3"/>
  <c r="BK4571" i="3"/>
  <c r="BK4572" i="3"/>
  <c r="BK4573" i="3"/>
  <c r="BK4574" i="3"/>
  <c r="BK4575" i="3"/>
  <c r="BK4576" i="3"/>
  <c r="BK4577" i="3"/>
  <c r="BK4578" i="3"/>
  <c r="BK4579" i="3"/>
  <c r="BK4580" i="3"/>
  <c r="BK4581" i="3"/>
  <c r="BK4582" i="3"/>
  <c r="BK4583" i="3"/>
  <c r="BK4584" i="3"/>
  <c r="BK4585" i="3"/>
  <c r="BK4586" i="3"/>
  <c r="BK4587" i="3"/>
  <c r="BK4588" i="3"/>
  <c r="BK4589" i="3"/>
  <c r="BK4590" i="3"/>
  <c r="BK4591" i="3"/>
  <c r="BK4592" i="3"/>
  <c r="BK4593" i="3"/>
  <c r="BK4594" i="3"/>
  <c r="BK4595" i="3"/>
  <c r="BK4596" i="3"/>
  <c r="BK4597" i="3"/>
  <c r="BK4598" i="3"/>
  <c r="BK4599" i="3"/>
  <c r="BK4600" i="3"/>
  <c r="BK4601" i="3"/>
  <c r="BK4602" i="3"/>
  <c r="BK4603" i="3"/>
  <c r="BK4604" i="3"/>
  <c r="BK4605" i="3"/>
  <c r="BK4606" i="3"/>
  <c r="BK4607" i="3"/>
  <c r="BK4608" i="3"/>
  <c r="BK4609" i="3"/>
  <c r="BK4610" i="3"/>
  <c r="BK4611" i="3"/>
  <c r="BK4612" i="3"/>
  <c r="BK4613" i="3"/>
  <c r="BK4614" i="3"/>
  <c r="BK4615" i="3"/>
  <c r="BK4616" i="3"/>
  <c r="BK4617" i="3"/>
  <c r="BK4618" i="3"/>
  <c r="BK4619" i="3"/>
  <c r="BK4620" i="3"/>
  <c r="BK4621" i="3"/>
  <c r="BK4622" i="3"/>
  <c r="BK4623" i="3"/>
  <c r="BK4624" i="3"/>
  <c r="BK4625" i="3"/>
  <c r="BK4626" i="3"/>
  <c r="BK4627" i="3"/>
  <c r="BK4628" i="3"/>
  <c r="BK4629" i="3"/>
  <c r="BK4630" i="3"/>
  <c r="BK4631" i="3"/>
  <c r="BK4632" i="3"/>
  <c r="BK4633" i="3"/>
  <c r="BK4634" i="3"/>
  <c r="BK4635" i="3"/>
  <c r="BK4636" i="3"/>
  <c r="BK4637" i="3"/>
  <c r="BK4638" i="3"/>
  <c r="BK4639" i="3"/>
  <c r="BK4640" i="3"/>
  <c r="BK4641" i="3"/>
  <c r="BK4642" i="3"/>
  <c r="BK4643" i="3"/>
  <c r="BK4644" i="3"/>
  <c r="BK4645" i="3"/>
  <c r="BK4646" i="3"/>
  <c r="BK4647" i="3"/>
  <c r="BK4648" i="3"/>
  <c r="BK4649" i="3"/>
  <c r="BK4650" i="3"/>
  <c r="BK4651" i="3"/>
  <c r="BK4652" i="3"/>
  <c r="BK4653" i="3"/>
  <c r="BK4654" i="3"/>
  <c r="BK4655" i="3"/>
  <c r="BK4656" i="3"/>
  <c r="BK4657" i="3"/>
  <c r="BK4658" i="3"/>
  <c r="BK4659" i="3"/>
  <c r="BK4660" i="3"/>
  <c r="BK4661" i="3"/>
  <c r="BK4662" i="3"/>
  <c r="BK4663" i="3"/>
  <c r="BK4664" i="3"/>
  <c r="BK4665" i="3"/>
  <c r="BK4666" i="3"/>
  <c r="BK4667" i="3"/>
  <c r="BK4668" i="3"/>
  <c r="BK4669" i="3"/>
  <c r="BK4670" i="3"/>
  <c r="BK4671" i="3"/>
  <c r="BK4672" i="3"/>
  <c r="BK4673" i="3"/>
  <c r="BK4674" i="3"/>
  <c r="BK4675" i="3"/>
  <c r="BK4676" i="3"/>
  <c r="BK4677" i="3"/>
  <c r="BK4678" i="3"/>
  <c r="BK4679" i="3"/>
  <c r="BK4680" i="3"/>
  <c r="BK4681" i="3"/>
  <c r="BK4682" i="3"/>
  <c r="BK4683" i="3"/>
  <c r="BK4684" i="3"/>
  <c r="BK4685" i="3"/>
  <c r="BK4686" i="3"/>
  <c r="BK4687" i="3"/>
  <c r="BK4688" i="3"/>
  <c r="BK4689" i="3"/>
  <c r="BK4690" i="3"/>
  <c r="BK4691" i="3"/>
  <c r="BK4692" i="3"/>
  <c r="BK4693" i="3"/>
  <c r="BK4694" i="3"/>
  <c r="BK4695" i="3"/>
  <c r="BK4696" i="3"/>
  <c r="BK4697" i="3"/>
  <c r="BK4698" i="3"/>
  <c r="BK4699" i="3"/>
  <c r="BK4700" i="3"/>
  <c r="BK4701" i="3"/>
  <c r="BK4702" i="3"/>
  <c r="BK4703" i="3"/>
  <c r="BK4704" i="3"/>
  <c r="BK4705" i="3"/>
  <c r="BK4706" i="3"/>
  <c r="BK4707" i="3"/>
  <c r="BK4708" i="3"/>
  <c r="BK4709" i="3"/>
  <c r="BK4710" i="3"/>
  <c r="BK4711" i="3"/>
  <c r="BK4712" i="3"/>
  <c r="BK4713" i="3"/>
  <c r="BK4714" i="3"/>
  <c r="BK4715" i="3"/>
  <c r="BK4716" i="3"/>
  <c r="BK4717" i="3"/>
  <c r="BK4718" i="3"/>
  <c r="BK4719" i="3"/>
  <c r="BK4720" i="3"/>
  <c r="BK4721" i="3"/>
  <c r="BK4722" i="3"/>
  <c r="BK4723" i="3"/>
  <c r="BK4724" i="3"/>
  <c r="BK4725" i="3"/>
  <c r="BK4726" i="3"/>
  <c r="BK4727" i="3"/>
  <c r="BK4728" i="3"/>
  <c r="BK4729" i="3"/>
  <c r="BK4730" i="3"/>
  <c r="BK4731" i="3"/>
  <c r="BK4732" i="3"/>
  <c r="BK4733" i="3"/>
  <c r="BK4734" i="3"/>
  <c r="BK4735" i="3"/>
  <c r="BK4736" i="3"/>
  <c r="BK4737" i="3"/>
  <c r="BK4738" i="3"/>
  <c r="BK4739" i="3"/>
  <c r="BK4740" i="3"/>
  <c r="BK4741" i="3"/>
  <c r="BK4742" i="3"/>
  <c r="BK4743" i="3"/>
  <c r="BK4744" i="3"/>
  <c r="BK4745" i="3"/>
  <c r="BK4746" i="3"/>
  <c r="BK4747" i="3"/>
  <c r="BK4748" i="3"/>
  <c r="BK4749" i="3"/>
  <c r="BK4750" i="3"/>
  <c r="BK4751" i="3"/>
  <c r="BK4752" i="3"/>
  <c r="BK4753" i="3"/>
  <c r="BK4754" i="3"/>
  <c r="BK4755" i="3"/>
  <c r="BK4756" i="3"/>
  <c r="BK4757" i="3"/>
  <c r="BK4758" i="3"/>
  <c r="BK4759" i="3"/>
  <c r="BK4760" i="3"/>
  <c r="BK4761" i="3"/>
  <c r="BK4762" i="3"/>
  <c r="BK4763" i="3"/>
  <c r="BK4764" i="3"/>
  <c r="BK4765" i="3"/>
  <c r="BK4766" i="3"/>
  <c r="BK4767" i="3"/>
  <c r="BK4768" i="3"/>
  <c r="BK4769" i="3"/>
  <c r="BK4770" i="3"/>
  <c r="BK4771" i="3"/>
  <c r="BK4772" i="3"/>
  <c r="BK4773" i="3"/>
  <c r="BK4774" i="3"/>
  <c r="BK4775" i="3"/>
  <c r="BK4776" i="3"/>
  <c r="BK4777" i="3"/>
  <c r="BK4778" i="3"/>
  <c r="BK4779" i="3"/>
  <c r="BK4780" i="3"/>
  <c r="BK4781" i="3"/>
  <c r="BK4782" i="3"/>
  <c r="BK4783" i="3"/>
  <c r="BK4784" i="3"/>
  <c r="BK4785" i="3"/>
  <c r="BK4786" i="3"/>
  <c r="BK4787" i="3"/>
  <c r="BK4788" i="3"/>
  <c r="BK4789" i="3"/>
  <c r="BK4790" i="3"/>
  <c r="BK4791" i="3"/>
  <c r="BK4792" i="3"/>
  <c r="BK4793" i="3"/>
  <c r="BK4794" i="3"/>
  <c r="BK4795" i="3"/>
  <c r="BK4796" i="3"/>
  <c r="BK4797" i="3"/>
  <c r="BK4798" i="3"/>
  <c r="BK4799" i="3"/>
  <c r="BK4800" i="3"/>
  <c r="BK4801" i="3"/>
  <c r="BK4802" i="3"/>
  <c r="BK4803" i="3"/>
  <c r="BK4804" i="3"/>
  <c r="BK4805" i="3"/>
  <c r="BK4806" i="3"/>
  <c r="BK4807" i="3"/>
  <c r="BK4808" i="3"/>
  <c r="BK4809" i="3"/>
  <c r="BK4810" i="3"/>
  <c r="BK4811" i="3"/>
  <c r="BK4812" i="3"/>
  <c r="BK4813" i="3"/>
  <c r="BK4814" i="3"/>
  <c r="BK4815" i="3"/>
  <c r="BK4816" i="3"/>
  <c r="BK4817" i="3"/>
  <c r="BK4818" i="3"/>
  <c r="BK4819" i="3"/>
  <c r="BK4820" i="3"/>
  <c r="BK4821" i="3"/>
  <c r="BK4822" i="3"/>
  <c r="BK4823" i="3"/>
  <c r="BK4824" i="3"/>
  <c r="BK4825" i="3"/>
  <c r="BK4826" i="3"/>
  <c r="BK4827" i="3"/>
  <c r="BK4828" i="3"/>
  <c r="BK4829" i="3"/>
  <c r="BK4830" i="3"/>
  <c r="BK4831" i="3"/>
  <c r="BK4832" i="3"/>
  <c r="BK4833" i="3"/>
  <c r="BK4834" i="3"/>
  <c r="BK4835" i="3"/>
  <c r="BK4836" i="3"/>
  <c r="BK4837" i="3"/>
  <c r="BK4838" i="3"/>
  <c r="BK4839" i="3"/>
  <c r="BK4840" i="3"/>
  <c r="BK4841" i="3"/>
  <c r="BK4842" i="3"/>
  <c r="BK4843" i="3"/>
  <c r="BK4844" i="3"/>
  <c r="BK4845" i="3"/>
  <c r="BK4846" i="3"/>
  <c r="BK4847" i="3"/>
  <c r="BK4848" i="3"/>
  <c r="BK4849" i="3"/>
  <c r="BK4850" i="3"/>
  <c r="BK4851" i="3"/>
  <c r="BK4852" i="3"/>
  <c r="BK4853" i="3"/>
  <c r="BK4854" i="3"/>
  <c r="BK4855" i="3"/>
  <c r="BK4856" i="3"/>
  <c r="BK4857" i="3"/>
  <c r="BK4858" i="3"/>
  <c r="BK4859" i="3"/>
  <c r="BK4860" i="3"/>
  <c r="BK4861" i="3"/>
  <c r="BK4862" i="3"/>
  <c r="BK4863" i="3"/>
  <c r="BK4864" i="3"/>
  <c r="BK4865" i="3"/>
  <c r="BK4866" i="3"/>
  <c r="BK4867" i="3"/>
  <c r="BK4868" i="3"/>
  <c r="BK4869" i="3"/>
  <c r="BK4870" i="3"/>
  <c r="BK4871" i="3"/>
  <c r="BK4872" i="3"/>
  <c r="BK4873" i="3"/>
  <c r="BK4874" i="3"/>
  <c r="BK4875" i="3"/>
  <c r="BK4876" i="3"/>
  <c r="BK4877" i="3"/>
  <c r="BK4878" i="3"/>
  <c r="BK4879" i="3"/>
  <c r="BK4880" i="3"/>
  <c r="BK4881" i="3"/>
  <c r="BK4882" i="3"/>
  <c r="BK4883" i="3"/>
  <c r="BK4884" i="3"/>
  <c r="BK4885" i="3"/>
  <c r="BK4886" i="3"/>
  <c r="BK4887" i="3"/>
  <c r="BK4888" i="3"/>
  <c r="BK4889" i="3"/>
  <c r="BK4890" i="3"/>
  <c r="BK4891" i="3"/>
  <c r="BK4892" i="3"/>
  <c r="BK4893" i="3"/>
  <c r="BK4894" i="3"/>
  <c r="BK4895" i="3"/>
  <c r="BK4896" i="3"/>
  <c r="BK4897" i="3"/>
  <c r="BK4898" i="3"/>
  <c r="BK4899" i="3"/>
  <c r="BK4900" i="3"/>
  <c r="BK4901" i="3"/>
  <c r="BK4902" i="3"/>
  <c r="BK4903" i="3"/>
  <c r="BK4904" i="3"/>
  <c r="BK4905" i="3"/>
  <c r="BK4906" i="3"/>
  <c r="BK4907" i="3"/>
  <c r="BK4908" i="3"/>
  <c r="BK4909" i="3"/>
  <c r="BK4910" i="3"/>
  <c r="BK4911" i="3"/>
  <c r="BK4912" i="3"/>
  <c r="BK4913" i="3"/>
  <c r="BK4914" i="3"/>
  <c r="BK4915" i="3"/>
  <c r="BK4916" i="3"/>
  <c r="BK4917" i="3"/>
  <c r="BK4918" i="3"/>
  <c r="BK4919" i="3"/>
  <c r="BK4920" i="3"/>
  <c r="BK4921" i="3"/>
  <c r="BK4922" i="3"/>
  <c r="BK4923" i="3"/>
  <c r="BK4924" i="3"/>
  <c r="BK4925" i="3"/>
  <c r="BK4926" i="3"/>
  <c r="BK4927" i="3"/>
  <c r="BK4928" i="3"/>
  <c r="BK4929" i="3"/>
  <c r="BK4930" i="3"/>
  <c r="BK4931" i="3"/>
  <c r="BK4932" i="3"/>
  <c r="BK4933" i="3"/>
  <c r="BK4934" i="3"/>
  <c r="BK4935" i="3"/>
  <c r="BK4936" i="3"/>
  <c r="BK4937" i="3"/>
  <c r="BK4938" i="3"/>
  <c r="BK4939" i="3"/>
  <c r="BK4940" i="3"/>
  <c r="BK4941" i="3"/>
  <c r="BK4942" i="3"/>
  <c r="BK4943" i="3"/>
  <c r="BK4944" i="3"/>
  <c r="BK4945" i="3"/>
  <c r="BK4946" i="3"/>
  <c r="BK4947" i="3"/>
  <c r="BK4948" i="3"/>
  <c r="BK4949" i="3"/>
  <c r="BK4950" i="3"/>
  <c r="BK4951" i="3"/>
  <c r="BK4952" i="3"/>
  <c r="BK4953" i="3"/>
  <c r="BK4954" i="3"/>
  <c r="BK4955" i="3"/>
  <c r="BK4956" i="3"/>
  <c r="BK4957" i="3"/>
  <c r="BK4958" i="3"/>
  <c r="BK4959" i="3"/>
  <c r="BK4960" i="3"/>
  <c r="BK4961" i="3"/>
  <c r="BK4962" i="3"/>
  <c r="BK4963" i="3"/>
  <c r="BK4964" i="3"/>
  <c r="BK4965" i="3"/>
  <c r="BK4966" i="3"/>
  <c r="BK4967" i="3"/>
  <c r="BK4968" i="3"/>
  <c r="BK4969" i="3"/>
  <c r="BK4970" i="3"/>
  <c r="BK4971" i="3"/>
  <c r="BK4972" i="3"/>
  <c r="BK4973" i="3"/>
  <c r="BK4974" i="3"/>
  <c r="BK4975" i="3"/>
  <c r="BK4976" i="3"/>
  <c r="BK4977" i="3"/>
  <c r="BK4978" i="3"/>
  <c r="BK4979" i="3"/>
  <c r="BK4980" i="3"/>
  <c r="BK4981" i="3"/>
  <c r="BK4982" i="3"/>
  <c r="BK4983" i="3"/>
  <c r="BK4984" i="3"/>
  <c r="BK4985" i="3"/>
  <c r="BK4986" i="3"/>
  <c r="BK4987" i="3"/>
  <c r="BK4988" i="3"/>
  <c r="BK4989" i="3"/>
  <c r="BK4990" i="3"/>
  <c r="BK4991" i="3"/>
  <c r="BK4992" i="3"/>
  <c r="BK4993" i="3"/>
  <c r="BK4994" i="3"/>
  <c r="BK4995" i="3"/>
  <c r="BK4996" i="3"/>
  <c r="BK4997" i="3"/>
  <c r="BK4998" i="3"/>
  <c r="BK4999" i="3"/>
  <c r="BK5000" i="3"/>
  <c r="BK5001" i="3"/>
  <c r="BK5002" i="3"/>
  <c r="BK5003" i="3"/>
  <c r="BK5004" i="3"/>
  <c r="BK5005" i="3"/>
  <c r="BK5006" i="3"/>
  <c r="BK5007" i="3"/>
  <c r="BK5008" i="3"/>
  <c r="BK5009" i="3"/>
  <c r="BK5010" i="3"/>
  <c r="BK5011" i="3"/>
  <c r="BK5012" i="3"/>
  <c r="BK5013" i="3"/>
  <c r="BK5014" i="3"/>
  <c r="BK5015" i="3"/>
  <c r="BK5016" i="3"/>
  <c r="BK5017" i="3"/>
  <c r="BK5018" i="3"/>
  <c r="BK5019" i="3"/>
  <c r="BK5020" i="3"/>
  <c r="BK5021" i="3"/>
  <c r="BK5022" i="3"/>
  <c r="BK5023" i="3"/>
  <c r="BK5024" i="3"/>
  <c r="BK5025" i="3"/>
  <c r="BK5026" i="3"/>
  <c r="BK5027" i="3"/>
  <c r="BK5028" i="3"/>
  <c r="BK5029" i="3"/>
  <c r="BK5030" i="3"/>
  <c r="BK5031" i="3"/>
  <c r="BK5032" i="3"/>
  <c r="BK5033" i="3"/>
  <c r="BK5034" i="3"/>
  <c r="BK5035" i="3"/>
  <c r="BK5036" i="3"/>
  <c r="BK5037" i="3"/>
  <c r="BK5038" i="3"/>
  <c r="BK5039" i="3"/>
  <c r="BK5040" i="3"/>
  <c r="BK5041" i="3"/>
  <c r="BK5042" i="3"/>
  <c r="BK5043" i="3"/>
  <c r="BK5044" i="3"/>
  <c r="BK5045" i="3"/>
  <c r="BK5046" i="3"/>
  <c r="BK5047" i="3"/>
  <c r="BK5048" i="3"/>
  <c r="BK5049" i="3"/>
  <c r="BK5050" i="3"/>
  <c r="BK5051" i="3"/>
  <c r="BK5052" i="3"/>
  <c r="BK5053" i="3"/>
  <c r="BK5054" i="3"/>
  <c r="BK5055" i="3"/>
  <c r="BK5056" i="3"/>
  <c r="BK5057" i="3"/>
  <c r="BK5058" i="3"/>
  <c r="BK5059" i="3"/>
  <c r="BK5060" i="3"/>
  <c r="BK5061" i="3"/>
  <c r="BK5062" i="3"/>
  <c r="BK5063" i="3"/>
  <c r="BK5064" i="3"/>
  <c r="BK5065" i="3"/>
  <c r="BK5066" i="3"/>
  <c r="BK5067" i="3"/>
  <c r="BK5068" i="3"/>
  <c r="BK5069" i="3"/>
  <c r="BK5070" i="3"/>
  <c r="BK5071" i="3"/>
  <c r="BK5072" i="3"/>
  <c r="BK5073" i="3"/>
  <c r="BK5074" i="3"/>
  <c r="BK5075" i="3"/>
  <c r="BK5076" i="3"/>
  <c r="BK5077" i="3"/>
  <c r="BK5078" i="3"/>
  <c r="BK5079" i="3"/>
  <c r="BK5080" i="3"/>
  <c r="BK5081" i="3"/>
  <c r="BK5082" i="3"/>
  <c r="BK5083" i="3"/>
  <c r="BK5084" i="3"/>
  <c r="BK5085" i="3"/>
  <c r="BK5086" i="3"/>
  <c r="BK5087" i="3"/>
  <c r="BK5088" i="3"/>
  <c r="BK5089" i="3"/>
  <c r="BK5090" i="3"/>
  <c r="BK5091" i="3"/>
  <c r="BK5092" i="3"/>
  <c r="BK5093" i="3"/>
  <c r="BK5094" i="3"/>
  <c r="BK5095" i="3"/>
  <c r="BK5096" i="3"/>
  <c r="BK5097" i="3"/>
  <c r="BK5098" i="3"/>
  <c r="BK5099" i="3"/>
  <c r="BK5100" i="3"/>
  <c r="BK5101" i="3"/>
  <c r="BK5102" i="3"/>
  <c r="BK5103" i="3"/>
  <c r="BK5104" i="3"/>
  <c r="BK5105" i="3"/>
  <c r="BK5106" i="3"/>
  <c r="BK5107" i="3"/>
  <c r="BK5108" i="3"/>
  <c r="BK5109" i="3"/>
  <c r="BK5110" i="3"/>
  <c r="BK5111" i="3"/>
  <c r="BK5112" i="3"/>
  <c r="BK5113" i="3"/>
  <c r="BK5114" i="3"/>
  <c r="BK5115" i="3"/>
  <c r="BK5116" i="3"/>
  <c r="BK5117" i="3"/>
  <c r="BK5118" i="3"/>
  <c r="BK5119" i="3"/>
  <c r="BK5120" i="3"/>
  <c r="BK5121" i="3"/>
  <c r="BK5122" i="3"/>
  <c r="BK5123" i="3"/>
  <c r="BK5124" i="3"/>
  <c r="BK5125" i="3"/>
  <c r="BK5126" i="3"/>
  <c r="BK5127" i="3"/>
  <c r="BK5128" i="3"/>
  <c r="BK5129" i="3"/>
  <c r="BK5130" i="3"/>
  <c r="BK5131" i="3"/>
  <c r="BK5132" i="3"/>
  <c r="BK5133" i="3"/>
  <c r="BK5134" i="3"/>
  <c r="BK5135" i="3"/>
  <c r="BK5136" i="3"/>
  <c r="BK5137" i="3"/>
  <c r="BK5138" i="3"/>
  <c r="BK5139" i="3"/>
  <c r="BK5140" i="3"/>
  <c r="BK5141" i="3"/>
  <c r="BK5142" i="3"/>
  <c r="BK5143" i="3"/>
  <c r="BK5144" i="3"/>
  <c r="BK5145" i="3"/>
  <c r="BK5146" i="3"/>
  <c r="BK5147" i="3"/>
  <c r="BK5148" i="3"/>
  <c r="BK5149" i="3"/>
  <c r="BK5150" i="3"/>
  <c r="BK5151" i="3"/>
  <c r="BK5152" i="3"/>
  <c r="BK5153" i="3"/>
  <c r="BK5154" i="3"/>
  <c r="BK5155" i="3"/>
  <c r="BK5156" i="3"/>
  <c r="BK5157" i="3"/>
  <c r="BK5158" i="3"/>
  <c r="BK5159" i="3"/>
  <c r="BK5160" i="3"/>
  <c r="BK5161" i="3"/>
  <c r="BK5162" i="3"/>
  <c r="BK5163" i="3"/>
  <c r="BK5164" i="3"/>
  <c r="BK5165" i="3"/>
  <c r="BK5166" i="3"/>
  <c r="BK5167" i="3"/>
  <c r="BK5168" i="3"/>
  <c r="BK5169" i="3"/>
  <c r="BK5170" i="3"/>
  <c r="BK5171" i="3"/>
  <c r="BK5172" i="3"/>
  <c r="BK5173" i="3"/>
  <c r="BK5174" i="3"/>
  <c r="BK5175" i="3"/>
  <c r="BK5176" i="3"/>
  <c r="BK5177" i="3"/>
  <c r="BK5178" i="3"/>
  <c r="BK5179" i="3"/>
  <c r="BK5180" i="3"/>
  <c r="BK5181" i="3"/>
  <c r="BK5182" i="3"/>
  <c r="BK5183" i="3"/>
  <c r="BK5184" i="3"/>
  <c r="BK5185" i="3"/>
  <c r="BK5186" i="3"/>
  <c r="BK5187" i="3"/>
  <c r="BK5188" i="3"/>
  <c r="BK5189" i="3"/>
  <c r="BK5190" i="3"/>
  <c r="BK5191" i="3"/>
  <c r="BK5192" i="3"/>
  <c r="BK5193" i="3"/>
  <c r="BK5194" i="3"/>
  <c r="BK5195" i="3"/>
  <c r="BK5196" i="3"/>
  <c r="BK5197" i="3"/>
  <c r="BK5198" i="3"/>
  <c r="BK5199" i="3"/>
  <c r="BK5200" i="3"/>
  <c r="BK5201" i="3"/>
  <c r="BK5202" i="3"/>
  <c r="BK5203" i="3"/>
  <c r="BK5204" i="3"/>
  <c r="BK5205" i="3"/>
  <c r="BK5206" i="3"/>
  <c r="BK5207" i="3"/>
  <c r="BK5208" i="3"/>
  <c r="BK5209" i="3"/>
  <c r="BK5210" i="3"/>
  <c r="BK5211" i="3"/>
  <c r="BK5212" i="3"/>
  <c r="BK5213" i="3"/>
  <c r="BK5214" i="3"/>
  <c r="BK5215" i="3"/>
  <c r="BK5216" i="3"/>
  <c r="BK5217" i="3"/>
  <c r="BK5218" i="3"/>
  <c r="BK5219" i="3"/>
  <c r="BK5220" i="3"/>
  <c r="BK5221" i="3"/>
  <c r="BK5222" i="3"/>
  <c r="BK5223" i="3"/>
  <c r="BK5224" i="3"/>
  <c r="BK5225" i="3"/>
  <c r="BK5226" i="3"/>
  <c r="BK5227" i="3"/>
  <c r="BK5228" i="3"/>
  <c r="BK5229" i="3"/>
  <c r="BK5230" i="3"/>
  <c r="BK5231" i="3"/>
  <c r="BK5232" i="3"/>
  <c r="BK5233" i="3"/>
  <c r="BK5234" i="3"/>
  <c r="BK5235" i="3"/>
  <c r="BK5236" i="3"/>
  <c r="BK5237" i="3"/>
  <c r="BK5238" i="3"/>
  <c r="BK5239" i="3"/>
  <c r="BK5240" i="3"/>
  <c r="BK5241" i="3"/>
  <c r="BK5242" i="3"/>
  <c r="BK5243" i="3"/>
  <c r="BK5244" i="3"/>
  <c r="BK5245" i="3"/>
  <c r="BK5246" i="3"/>
  <c r="BK5247" i="3"/>
  <c r="BK5248" i="3"/>
  <c r="BK5249" i="3"/>
  <c r="BK5250" i="3"/>
  <c r="BK5251" i="3"/>
  <c r="BK5252" i="3"/>
  <c r="BK5253" i="3"/>
  <c r="BK5254" i="3"/>
  <c r="BK5255" i="3"/>
  <c r="BK5256" i="3"/>
  <c r="BK5257" i="3"/>
  <c r="BK5258" i="3"/>
  <c r="BK5259" i="3"/>
  <c r="BK5260" i="3"/>
  <c r="BK5261" i="3"/>
  <c r="BK5262" i="3"/>
  <c r="BK5263" i="3"/>
  <c r="BK5264" i="3"/>
  <c r="BK5265" i="3"/>
  <c r="BK5266" i="3"/>
  <c r="BK5267" i="3"/>
  <c r="BK5268" i="3"/>
  <c r="BK5269" i="3"/>
  <c r="BK5270" i="3"/>
  <c r="BK5271" i="3"/>
  <c r="BK5272" i="3"/>
  <c r="BK5273" i="3"/>
  <c r="BK5274" i="3"/>
  <c r="BK5275" i="3"/>
  <c r="BK5276" i="3"/>
  <c r="BK5277" i="3"/>
  <c r="BK5278" i="3"/>
  <c r="BK5279" i="3"/>
  <c r="BK5280" i="3"/>
  <c r="BK5281" i="3"/>
  <c r="BK5282" i="3"/>
  <c r="BK5283" i="3"/>
  <c r="BK5284" i="3"/>
  <c r="BK5285" i="3"/>
  <c r="BK5286" i="3"/>
  <c r="BK5287" i="3"/>
  <c r="BK5288" i="3"/>
  <c r="BK5289" i="3"/>
  <c r="BK5290" i="3"/>
  <c r="BK5291" i="3"/>
  <c r="BK5292" i="3"/>
  <c r="BK5293" i="3"/>
  <c r="BK5294" i="3"/>
  <c r="BK5295" i="3"/>
  <c r="BK5296" i="3"/>
  <c r="BK5297" i="3"/>
  <c r="BK5298" i="3"/>
  <c r="BK5299" i="3"/>
  <c r="BK5300" i="3"/>
  <c r="BK5301" i="3"/>
  <c r="BK5302" i="3"/>
  <c r="BK5303" i="3"/>
  <c r="BK5304" i="3"/>
  <c r="BK5305" i="3"/>
  <c r="BK5306" i="3"/>
  <c r="BK5307" i="3"/>
  <c r="BK5308" i="3"/>
  <c r="BK5309" i="3"/>
  <c r="BK5310" i="3"/>
  <c r="BK5311" i="3"/>
  <c r="BK5312" i="3"/>
  <c r="BK5313" i="3"/>
  <c r="BK5314" i="3"/>
  <c r="BK5315" i="3"/>
  <c r="BK5316" i="3"/>
  <c r="BK5317" i="3"/>
  <c r="BK5318" i="3"/>
  <c r="BK5319" i="3"/>
  <c r="BK5320" i="3"/>
  <c r="BK5321" i="3"/>
  <c r="BK5322" i="3"/>
  <c r="BK5323" i="3"/>
  <c r="BK5324" i="3"/>
  <c r="BK5325" i="3"/>
  <c r="BK5326" i="3"/>
  <c r="BK5327" i="3"/>
  <c r="BK5328" i="3"/>
  <c r="BK5329" i="3"/>
  <c r="BK5330" i="3"/>
  <c r="BK5331" i="3"/>
  <c r="BK5332" i="3"/>
  <c r="BK5333" i="3"/>
  <c r="BK5334" i="3"/>
  <c r="BK5335" i="3"/>
  <c r="BK5336" i="3"/>
  <c r="BK5337" i="3"/>
  <c r="BK5338" i="3"/>
  <c r="BK5339" i="3"/>
  <c r="BK5340" i="3"/>
  <c r="BK5341" i="3"/>
  <c r="BK5342" i="3"/>
  <c r="BK5343" i="3"/>
  <c r="BK5344" i="3"/>
  <c r="BK5345" i="3"/>
  <c r="BK5346" i="3"/>
  <c r="BK5347" i="3"/>
  <c r="BK5348" i="3"/>
  <c r="BK5349" i="3"/>
  <c r="BK5350" i="3"/>
  <c r="BK5351" i="3"/>
  <c r="BK5352" i="3"/>
  <c r="BK5353" i="3"/>
  <c r="BK5354" i="3"/>
  <c r="BK5355" i="3"/>
  <c r="BK5356" i="3"/>
  <c r="BK5357" i="3"/>
  <c r="BK5358" i="3"/>
  <c r="BK5359" i="3"/>
  <c r="BK5360" i="3"/>
  <c r="BK5361" i="3"/>
  <c r="BK5362" i="3"/>
  <c r="BK5363" i="3"/>
  <c r="BK5364" i="3"/>
  <c r="BK5365" i="3"/>
  <c r="BK5366" i="3"/>
  <c r="BK5367" i="3"/>
  <c r="BK5368" i="3"/>
  <c r="BK5369" i="3"/>
  <c r="BK5370" i="3"/>
  <c r="BK5371" i="3"/>
  <c r="BK5372" i="3"/>
  <c r="BK5373" i="3"/>
  <c r="BK5374" i="3"/>
  <c r="BK5375" i="3"/>
  <c r="BK5376" i="3"/>
  <c r="BK5377" i="3"/>
  <c r="BK5378" i="3"/>
  <c r="BK5379" i="3"/>
  <c r="BK5380" i="3"/>
  <c r="BK5381" i="3"/>
  <c r="BK5382" i="3"/>
  <c r="BK5383" i="3"/>
  <c r="BK5384" i="3"/>
  <c r="BK5385" i="3"/>
  <c r="BK5386" i="3"/>
  <c r="BK5387" i="3"/>
  <c r="BK5388" i="3"/>
  <c r="BK5389" i="3"/>
  <c r="BK5390" i="3"/>
  <c r="BK5391" i="3"/>
  <c r="BK5392" i="3"/>
  <c r="BK5393" i="3"/>
  <c r="BK5394" i="3"/>
  <c r="BK5395" i="3"/>
  <c r="BK5396" i="3"/>
  <c r="BK5397" i="3"/>
  <c r="BK5398" i="3"/>
  <c r="BK5399" i="3"/>
  <c r="BK5400" i="3"/>
  <c r="BK5401" i="3"/>
  <c r="BK5402" i="3"/>
  <c r="BK5403" i="3"/>
  <c r="BK5404" i="3"/>
  <c r="BK5405" i="3"/>
  <c r="BK5406" i="3"/>
  <c r="BK5407" i="3"/>
  <c r="BK5408" i="3"/>
  <c r="BK5409" i="3"/>
  <c r="BK5410" i="3"/>
  <c r="BK5411" i="3"/>
  <c r="BK5412" i="3"/>
  <c r="BK5413" i="3"/>
  <c r="BK5414" i="3"/>
  <c r="BK5415" i="3"/>
  <c r="BK5416" i="3"/>
  <c r="BK5417" i="3"/>
  <c r="BK5418" i="3"/>
  <c r="BK5419" i="3"/>
  <c r="BK5420" i="3"/>
  <c r="BK5421" i="3"/>
  <c r="BK5422" i="3"/>
  <c r="BK5423" i="3"/>
  <c r="BK5424" i="3"/>
  <c r="BK5425" i="3"/>
  <c r="BK5426" i="3"/>
  <c r="BK5427" i="3"/>
  <c r="BK5428" i="3"/>
  <c r="BK5429" i="3"/>
  <c r="BK5430" i="3"/>
  <c r="BK5431" i="3"/>
  <c r="BK5432" i="3"/>
  <c r="BK5433" i="3"/>
  <c r="BK5434" i="3"/>
  <c r="BK5435" i="3"/>
  <c r="BK5436" i="3"/>
  <c r="BK5437" i="3"/>
  <c r="BK5438" i="3"/>
  <c r="BK5439" i="3"/>
  <c r="BK5440" i="3"/>
  <c r="BK5441" i="3"/>
  <c r="BK5442" i="3"/>
  <c r="BK5443" i="3"/>
  <c r="BK5444" i="3"/>
  <c r="BK5445" i="3"/>
  <c r="BK5446" i="3"/>
  <c r="BK5447" i="3"/>
  <c r="BK5448" i="3"/>
  <c r="BK5449" i="3"/>
  <c r="BK5450" i="3"/>
  <c r="BK5451" i="3"/>
  <c r="BK5452" i="3"/>
  <c r="BK5453" i="3"/>
  <c r="BK5454" i="3"/>
  <c r="BK5455" i="3"/>
  <c r="BK5456" i="3"/>
  <c r="BK5457" i="3"/>
  <c r="BK5458" i="3"/>
  <c r="BK5459" i="3"/>
  <c r="BK5460" i="3"/>
  <c r="BK5461" i="3"/>
  <c r="BK5462" i="3"/>
  <c r="BK5463" i="3"/>
  <c r="BK5464" i="3"/>
  <c r="BK5465" i="3"/>
  <c r="BK5466" i="3"/>
  <c r="BK5467" i="3"/>
  <c r="BK5468" i="3"/>
  <c r="BK5469" i="3"/>
  <c r="BK5470" i="3"/>
  <c r="BK5471" i="3"/>
  <c r="BK5472" i="3"/>
  <c r="BK5473" i="3"/>
  <c r="BK5474" i="3"/>
  <c r="BK5475" i="3"/>
  <c r="BK5476" i="3"/>
  <c r="BK5477" i="3"/>
  <c r="BK5478" i="3"/>
  <c r="BK5479" i="3"/>
  <c r="BK5480" i="3"/>
  <c r="BK5481" i="3"/>
  <c r="BK5482" i="3"/>
  <c r="BK5483" i="3"/>
  <c r="BK5484" i="3"/>
  <c r="BK5485" i="3"/>
  <c r="BK5486" i="3"/>
  <c r="BK5487" i="3"/>
  <c r="BK5488" i="3"/>
  <c r="BK5489" i="3"/>
  <c r="BK5490" i="3"/>
  <c r="BK5491" i="3"/>
  <c r="BK5492" i="3"/>
  <c r="BK5493" i="3"/>
  <c r="BK5494" i="3"/>
  <c r="BK5495" i="3"/>
  <c r="BK5496" i="3"/>
  <c r="BK5497" i="3"/>
  <c r="BK5498" i="3"/>
  <c r="BK5499" i="3"/>
  <c r="BK5500" i="3"/>
  <c r="BK5501" i="3"/>
  <c r="BK5502" i="3"/>
  <c r="BK5503" i="3"/>
  <c r="BK5504" i="3"/>
  <c r="BK5505" i="3"/>
  <c r="BK5506" i="3"/>
  <c r="BK5507" i="3"/>
  <c r="BK5508" i="3"/>
  <c r="BK5509" i="3"/>
  <c r="BK5510" i="3"/>
  <c r="BK5511" i="3"/>
  <c r="BK5512" i="3"/>
  <c r="BK5513" i="3"/>
  <c r="BK5514" i="3"/>
  <c r="BK5515" i="3"/>
  <c r="BK5516" i="3"/>
  <c r="BK5517" i="3"/>
  <c r="BK5518" i="3"/>
  <c r="BK5519" i="3"/>
  <c r="BK5520" i="3"/>
  <c r="BK5521" i="3"/>
  <c r="BK5522" i="3"/>
  <c r="BK5523" i="3"/>
  <c r="BK5524" i="3"/>
  <c r="BK5525" i="3"/>
  <c r="BK5526" i="3"/>
  <c r="BK5527" i="3"/>
  <c r="BK5528" i="3"/>
  <c r="BK5529" i="3"/>
  <c r="BK5530" i="3"/>
  <c r="BK5531" i="3"/>
  <c r="BK5532" i="3"/>
  <c r="BK5533" i="3"/>
  <c r="BK5534" i="3"/>
  <c r="BK5535" i="3"/>
  <c r="BK5536" i="3"/>
  <c r="BK5537" i="3"/>
  <c r="BK5538" i="3"/>
  <c r="BK5539" i="3"/>
  <c r="BK5540" i="3"/>
  <c r="BK5541" i="3"/>
  <c r="BK5542" i="3"/>
  <c r="BK5543" i="3"/>
  <c r="BK5544" i="3"/>
  <c r="BK5545" i="3"/>
  <c r="BK5546" i="3"/>
  <c r="BK5547" i="3"/>
  <c r="BK5548" i="3"/>
  <c r="BK5549" i="3"/>
  <c r="BK5550" i="3"/>
  <c r="BK5551" i="3"/>
  <c r="BK5552" i="3"/>
  <c r="BK5553" i="3"/>
  <c r="BK5554" i="3"/>
  <c r="BK5555" i="3"/>
  <c r="BK5556" i="3"/>
  <c r="BK5557" i="3"/>
  <c r="BK5558" i="3"/>
  <c r="BK5559" i="3"/>
  <c r="BK5560" i="3"/>
  <c r="BK5561" i="3"/>
  <c r="BK5562" i="3"/>
  <c r="BK5563" i="3"/>
  <c r="BK5564" i="3"/>
  <c r="BK5565" i="3"/>
  <c r="BK5566" i="3"/>
  <c r="BK5567" i="3"/>
  <c r="BK5568" i="3"/>
  <c r="BK5569" i="3"/>
  <c r="BK5570" i="3"/>
  <c r="BK5571" i="3"/>
  <c r="BK5572" i="3"/>
  <c r="BK5573" i="3"/>
  <c r="BK5574" i="3"/>
  <c r="BK5575" i="3"/>
  <c r="BK5576" i="3"/>
  <c r="BK5577" i="3"/>
  <c r="BK5578" i="3"/>
  <c r="BK5579" i="3"/>
  <c r="BK5580" i="3"/>
  <c r="BK5581" i="3"/>
  <c r="BK5582" i="3"/>
  <c r="BK5583" i="3"/>
  <c r="BK5584" i="3"/>
  <c r="BK5585" i="3"/>
  <c r="BK5586" i="3"/>
  <c r="BK5587" i="3"/>
  <c r="BK5588" i="3"/>
  <c r="BK5589" i="3"/>
  <c r="BK5590" i="3"/>
  <c r="BK5591" i="3"/>
  <c r="BK5592" i="3"/>
  <c r="BK5593" i="3"/>
  <c r="BK5594" i="3"/>
  <c r="BK5595" i="3"/>
  <c r="BK5596" i="3"/>
  <c r="BK5597" i="3"/>
  <c r="BK5598" i="3"/>
  <c r="BK5599" i="3"/>
  <c r="BK5600" i="3"/>
  <c r="BK5601" i="3"/>
  <c r="BK5602" i="3"/>
  <c r="BK5603" i="3"/>
  <c r="BK5604" i="3"/>
  <c r="BK5605" i="3"/>
  <c r="BK5606" i="3"/>
  <c r="BK5607" i="3"/>
  <c r="BK5608" i="3"/>
  <c r="BK5609" i="3"/>
  <c r="BK5610" i="3"/>
  <c r="BK5611" i="3"/>
  <c r="BK5612" i="3"/>
  <c r="BK5613" i="3"/>
  <c r="BK5614" i="3"/>
  <c r="BK5615" i="3"/>
  <c r="BK5616" i="3"/>
  <c r="BK5617" i="3"/>
  <c r="BK5618" i="3"/>
  <c r="BK5619" i="3"/>
  <c r="BK5620" i="3"/>
  <c r="BK5621" i="3"/>
  <c r="BK5622" i="3"/>
  <c r="BK5623" i="3"/>
  <c r="BK5624" i="3"/>
  <c r="BK5625" i="3"/>
  <c r="BK5626" i="3"/>
  <c r="BK5627" i="3"/>
  <c r="BK5628" i="3"/>
  <c r="BK5629" i="3"/>
  <c r="BK5630" i="3"/>
  <c r="BK5631" i="3"/>
  <c r="BK5632" i="3"/>
  <c r="BK5633" i="3"/>
  <c r="BK5634" i="3"/>
  <c r="BK5635" i="3"/>
  <c r="BK5636" i="3"/>
  <c r="BK5637" i="3"/>
  <c r="BK5638" i="3"/>
  <c r="BK5639" i="3"/>
  <c r="BK5640" i="3"/>
  <c r="BK5641" i="3"/>
  <c r="BK5642" i="3"/>
  <c r="BK5643" i="3"/>
  <c r="BK5644" i="3"/>
  <c r="BK5645" i="3"/>
  <c r="BK5646" i="3"/>
  <c r="BK5647" i="3"/>
  <c r="BK5648" i="3"/>
  <c r="BK5649" i="3"/>
  <c r="BK5650" i="3"/>
  <c r="BK5651" i="3"/>
  <c r="BK5652" i="3"/>
  <c r="BK5653" i="3"/>
  <c r="BK5654" i="3"/>
  <c r="BK5655" i="3"/>
  <c r="BK5656" i="3"/>
  <c r="BK5657" i="3"/>
  <c r="BK5658" i="3"/>
  <c r="BK5659" i="3"/>
  <c r="BK5660" i="3"/>
  <c r="BK5661" i="3"/>
  <c r="BK5662" i="3"/>
  <c r="BK5663" i="3"/>
  <c r="BK5664" i="3"/>
  <c r="BK5665" i="3"/>
  <c r="BK5666" i="3"/>
  <c r="BK5667" i="3"/>
  <c r="BK5668" i="3"/>
  <c r="BK5669" i="3"/>
  <c r="BK5670" i="3"/>
  <c r="BK5671" i="3"/>
  <c r="BK5672" i="3"/>
  <c r="BK5673" i="3"/>
  <c r="BK5674" i="3"/>
  <c r="BK5675" i="3"/>
  <c r="BK5676" i="3"/>
  <c r="BK5677" i="3"/>
  <c r="BK5678" i="3"/>
  <c r="BK5679" i="3"/>
  <c r="BK5680" i="3"/>
  <c r="BK5681" i="3"/>
  <c r="BK5682" i="3"/>
  <c r="BK5683" i="3"/>
  <c r="BK5684" i="3"/>
  <c r="BK5685" i="3"/>
  <c r="BK5686" i="3"/>
  <c r="BK5687" i="3"/>
  <c r="BK5688" i="3"/>
  <c r="BK5689" i="3"/>
  <c r="BK5690" i="3"/>
  <c r="BK5691" i="3"/>
  <c r="BK5692" i="3"/>
  <c r="BK5693" i="3"/>
  <c r="BK5694" i="3"/>
  <c r="BK5695" i="3"/>
  <c r="BK5696" i="3"/>
  <c r="BK5697" i="3"/>
  <c r="BK5698" i="3"/>
  <c r="BK5699" i="3"/>
  <c r="BK5700" i="3"/>
  <c r="BK5701" i="3"/>
  <c r="BK5702" i="3"/>
  <c r="BK5703" i="3"/>
  <c r="BK5704" i="3"/>
  <c r="BK5705" i="3"/>
  <c r="BK5706" i="3"/>
  <c r="BK5707" i="3"/>
  <c r="BK5708" i="3"/>
  <c r="BK5709" i="3"/>
  <c r="BK5710" i="3"/>
  <c r="BK5711" i="3"/>
  <c r="BK5712" i="3"/>
  <c r="BK5713" i="3"/>
  <c r="BK5714" i="3"/>
  <c r="BK5715" i="3"/>
  <c r="BK5716" i="3"/>
  <c r="BK5717" i="3"/>
  <c r="BK5718" i="3"/>
  <c r="BK5719" i="3"/>
  <c r="BK5720" i="3"/>
  <c r="BK5721" i="3"/>
  <c r="BK5722" i="3"/>
  <c r="BK5723" i="3"/>
  <c r="BK5724" i="3"/>
  <c r="BK5725" i="3"/>
  <c r="BK5726" i="3"/>
  <c r="BK5727" i="3"/>
  <c r="BK5728" i="3"/>
  <c r="BK5729" i="3"/>
  <c r="BK5730" i="3"/>
  <c r="BK5731" i="3"/>
  <c r="BK5732" i="3"/>
  <c r="BK5733" i="3"/>
  <c r="BK5734" i="3"/>
  <c r="BK5735" i="3"/>
  <c r="BK5736" i="3"/>
  <c r="BK5737" i="3"/>
  <c r="BK5738" i="3"/>
  <c r="BK5739" i="3"/>
  <c r="BK5740" i="3"/>
  <c r="BK5741" i="3"/>
  <c r="BK5742" i="3"/>
  <c r="BK5743" i="3"/>
  <c r="BK5744" i="3"/>
  <c r="BK5745" i="3"/>
  <c r="BK5746" i="3"/>
  <c r="BK5747" i="3"/>
  <c r="BK5748" i="3"/>
  <c r="BK5749" i="3"/>
  <c r="BK5750" i="3"/>
  <c r="BK5751" i="3"/>
  <c r="BK5752" i="3"/>
  <c r="BK5753" i="3"/>
  <c r="BK5754" i="3"/>
  <c r="BK5755" i="3"/>
  <c r="BK5756" i="3"/>
  <c r="BK5757" i="3"/>
  <c r="BK5758" i="3"/>
  <c r="BK5759" i="3"/>
  <c r="BK5760" i="3"/>
  <c r="BK5761" i="3"/>
  <c r="BK5762" i="3"/>
  <c r="BK5763" i="3"/>
  <c r="BK5764" i="3"/>
  <c r="BK5765" i="3"/>
  <c r="BK5766" i="3"/>
  <c r="BK5767" i="3"/>
  <c r="BK5768" i="3"/>
  <c r="BK5769" i="3"/>
  <c r="BK5770" i="3"/>
  <c r="BK5771" i="3"/>
  <c r="BK5772" i="3"/>
  <c r="BK5773" i="3"/>
  <c r="BK5774" i="3"/>
  <c r="BK5775" i="3"/>
  <c r="BK5776" i="3"/>
  <c r="BK5777" i="3"/>
  <c r="BK5778" i="3"/>
  <c r="BK5779" i="3"/>
  <c r="BK5780" i="3"/>
  <c r="BK5781" i="3"/>
  <c r="BK5782" i="3"/>
  <c r="BK5783" i="3"/>
  <c r="BK5784" i="3"/>
  <c r="BK5785" i="3"/>
  <c r="BK5786" i="3"/>
  <c r="BK5787" i="3"/>
  <c r="BK5788" i="3"/>
  <c r="BK5789" i="3"/>
  <c r="BK5790" i="3"/>
  <c r="BK5791" i="3"/>
  <c r="BK5792" i="3"/>
  <c r="BK5793" i="3"/>
  <c r="BK5794" i="3"/>
  <c r="BK5795" i="3"/>
  <c r="BK5796" i="3"/>
  <c r="BK5797" i="3"/>
  <c r="BK5798" i="3"/>
  <c r="BK5799" i="3"/>
  <c r="BK5800" i="3"/>
  <c r="BK5801" i="3"/>
  <c r="BK5802" i="3"/>
  <c r="BK5803" i="3"/>
  <c r="BK5804" i="3"/>
  <c r="BK5805" i="3"/>
  <c r="BK5806" i="3"/>
  <c r="BK5807" i="3"/>
  <c r="BK5808" i="3"/>
  <c r="BK5809" i="3"/>
  <c r="BK5810" i="3"/>
  <c r="BK5811" i="3"/>
  <c r="BK5812" i="3"/>
  <c r="BK5813" i="3"/>
  <c r="BK5814" i="3"/>
  <c r="BK5815" i="3"/>
  <c r="BK5816" i="3"/>
  <c r="BK5817" i="3"/>
  <c r="BK5818" i="3"/>
  <c r="BK5819" i="3"/>
  <c r="BK5820" i="3"/>
  <c r="BK5821" i="3"/>
  <c r="BK5822" i="3"/>
  <c r="BK5823" i="3"/>
  <c r="BK5824" i="3"/>
  <c r="BK5825" i="3"/>
  <c r="BK5826" i="3"/>
  <c r="BK5827" i="3"/>
  <c r="BK5828" i="3"/>
  <c r="BK5829" i="3"/>
  <c r="BK5830" i="3"/>
  <c r="BK5831" i="3"/>
  <c r="BK5832" i="3"/>
  <c r="BK5833" i="3"/>
  <c r="BK5834" i="3"/>
  <c r="BK5835" i="3"/>
  <c r="BK5836" i="3"/>
  <c r="BK5837" i="3"/>
  <c r="BK5838" i="3"/>
  <c r="BK5839" i="3"/>
  <c r="BK5840" i="3"/>
  <c r="BK5841" i="3"/>
  <c r="BK5842" i="3"/>
  <c r="BK5843" i="3"/>
  <c r="BK5844" i="3"/>
  <c r="BK5845" i="3"/>
  <c r="BK5846" i="3"/>
  <c r="BK5847" i="3"/>
  <c r="BK5848" i="3"/>
  <c r="BK5849" i="3"/>
  <c r="BK5850" i="3"/>
  <c r="BK5851" i="3"/>
  <c r="BK5852" i="3"/>
  <c r="BK5853" i="3"/>
  <c r="BK5854" i="3"/>
  <c r="BK5855" i="3"/>
  <c r="BK5856" i="3"/>
  <c r="BK5857" i="3"/>
  <c r="BK5858" i="3"/>
  <c r="BK5859" i="3"/>
  <c r="BK5860" i="3"/>
  <c r="BK5861" i="3"/>
  <c r="BK5862" i="3"/>
  <c r="BK5863" i="3"/>
  <c r="BK5864" i="3"/>
  <c r="BK5865" i="3"/>
  <c r="BK5866" i="3"/>
  <c r="BK5867" i="3"/>
  <c r="BK5868" i="3"/>
  <c r="BK5869" i="3"/>
  <c r="BK5870" i="3"/>
  <c r="BK5871" i="3"/>
  <c r="BK5872" i="3"/>
  <c r="BK5873" i="3"/>
  <c r="BK5874" i="3"/>
  <c r="BK5875" i="3"/>
  <c r="BK5876" i="3"/>
  <c r="BK5877" i="3"/>
  <c r="BK5878" i="3"/>
  <c r="BK5879" i="3"/>
  <c r="BK5880" i="3"/>
  <c r="BK5881" i="3"/>
  <c r="BK5882" i="3"/>
  <c r="BK5883" i="3"/>
  <c r="BK5884" i="3"/>
  <c r="BK5885" i="3"/>
  <c r="BK5886" i="3"/>
  <c r="BK5887" i="3"/>
  <c r="BK5888" i="3"/>
  <c r="BK5889" i="3"/>
  <c r="BK5890" i="3"/>
  <c r="BK5891" i="3"/>
  <c r="BK5892" i="3"/>
  <c r="BK5893" i="3"/>
  <c r="BK5894" i="3"/>
  <c r="BK5895" i="3"/>
  <c r="BK5896" i="3"/>
  <c r="BK5897" i="3"/>
  <c r="BK5898" i="3"/>
  <c r="BK5899" i="3"/>
  <c r="BK5900" i="3"/>
  <c r="BK5901" i="3"/>
  <c r="BK5902" i="3"/>
  <c r="BK5903" i="3"/>
  <c r="BK5904" i="3"/>
  <c r="BK5905" i="3"/>
  <c r="BK5906" i="3"/>
  <c r="BK5907" i="3"/>
  <c r="BK5908" i="3"/>
  <c r="BK5909" i="3"/>
  <c r="BK5910" i="3"/>
  <c r="BK5911" i="3"/>
  <c r="BK5912" i="3"/>
  <c r="BK5913" i="3"/>
  <c r="BK5914" i="3"/>
  <c r="BK5915" i="3"/>
  <c r="BK5916" i="3"/>
  <c r="BK5917" i="3"/>
  <c r="BK5918" i="3"/>
  <c r="BK5919" i="3"/>
  <c r="BK5920" i="3"/>
  <c r="BK5921" i="3"/>
  <c r="BK5922" i="3"/>
  <c r="BK5923" i="3"/>
  <c r="BK5924" i="3"/>
  <c r="BK5925" i="3"/>
  <c r="BK5926" i="3"/>
  <c r="BK5927" i="3"/>
  <c r="BK5928" i="3"/>
  <c r="BK5929" i="3"/>
  <c r="BK5930" i="3"/>
  <c r="BK5931" i="3"/>
  <c r="BK5932" i="3"/>
  <c r="BK5933" i="3"/>
  <c r="BK5934" i="3"/>
  <c r="BK5935" i="3"/>
  <c r="BK5936" i="3"/>
  <c r="BK5937" i="3"/>
  <c r="BK5938" i="3"/>
  <c r="BK5939" i="3"/>
  <c r="BK5940" i="3"/>
  <c r="BK5941" i="3"/>
  <c r="BK5942" i="3"/>
  <c r="BK5943" i="3"/>
  <c r="BK5944" i="3"/>
  <c r="BK5945" i="3"/>
  <c r="BK5946" i="3"/>
  <c r="BK5947" i="3"/>
  <c r="BK5948" i="3"/>
  <c r="BK5949" i="3"/>
  <c r="BK5950" i="3"/>
  <c r="BK5951" i="3"/>
  <c r="BK5952" i="3"/>
  <c r="BK5953" i="3"/>
  <c r="BK5954" i="3"/>
  <c r="BK5955" i="3"/>
  <c r="BK5956" i="3"/>
  <c r="BK5957" i="3"/>
  <c r="BK5958" i="3"/>
  <c r="BK5959" i="3"/>
  <c r="BK5960" i="3"/>
  <c r="BK5961" i="3"/>
  <c r="BK5962" i="3"/>
  <c r="BK5963" i="3"/>
  <c r="BK5964" i="3"/>
  <c r="BK5965" i="3"/>
  <c r="BK5966" i="3"/>
  <c r="BK5967" i="3"/>
  <c r="BK5968" i="3"/>
  <c r="BK5969" i="3"/>
  <c r="BK5970" i="3"/>
  <c r="BK5971" i="3"/>
  <c r="BK5972" i="3"/>
  <c r="BK5973" i="3"/>
  <c r="BK5974" i="3"/>
  <c r="BK5975" i="3"/>
  <c r="BK5976" i="3"/>
  <c r="BK5977" i="3"/>
  <c r="BK5978" i="3"/>
  <c r="BK5979" i="3"/>
  <c r="BK5980" i="3"/>
  <c r="BK5981" i="3"/>
  <c r="BK5982" i="3"/>
  <c r="BK5983" i="3"/>
  <c r="BK5984" i="3"/>
  <c r="BK5985" i="3"/>
  <c r="BK5986" i="3"/>
  <c r="BK5987" i="3"/>
  <c r="BK5988" i="3"/>
  <c r="BK5989" i="3"/>
  <c r="BK5990" i="3"/>
  <c r="BK5991" i="3"/>
  <c r="BK5992" i="3"/>
  <c r="BK5993" i="3"/>
  <c r="BK5994" i="3"/>
  <c r="BK5995" i="3"/>
  <c r="BK5996" i="3"/>
  <c r="BK5997" i="3"/>
  <c r="BK5998" i="3"/>
  <c r="BK5999" i="3"/>
  <c r="BK6000" i="3"/>
  <c r="BK6001" i="3"/>
  <c r="BK6002" i="3"/>
  <c r="BK6003" i="3"/>
  <c r="BK6004" i="3"/>
  <c r="BK6005" i="3"/>
  <c r="BK6006" i="3"/>
  <c r="BK6007" i="3"/>
  <c r="BK6008" i="3"/>
  <c r="BK6009" i="3"/>
  <c r="BK6010" i="3"/>
  <c r="BK6011" i="3"/>
  <c r="BK6012" i="3"/>
  <c r="BK6013" i="3"/>
  <c r="BK6014" i="3"/>
  <c r="BK6015" i="3"/>
  <c r="BK6016" i="3"/>
  <c r="BK6017" i="3"/>
  <c r="BK6018" i="3"/>
  <c r="BK6019" i="3"/>
  <c r="BK6020" i="3"/>
  <c r="BK6021" i="3"/>
  <c r="BK6022" i="3"/>
  <c r="BK6023" i="3"/>
  <c r="BK6024" i="3"/>
  <c r="BK6025" i="3"/>
  <c r="BK6026" i="3"/>
  <c r="BK6027" i="3"/>
  <c r="BK6028" i="3"/>
  <c r="BK6029" i="3"/>
  <c r="BK6030" i="3"/>
  <c r="BK6031" i="3"/>
  <c r="BK6032" i="3"/>
  <c r="BK6033" i="3"/>
  <c r="BK6034" i="3"/>
  <c r="BK6035" i="3"/>
  <c r="BK6036" i="3"/>
  <c r="BK6037" i="3"/>
  <c r="BK6038" i="3"/>
  <c r="BK6039" i="3"/>
  <c r="BK6040" i="3"/>
  <c r="BK6041" i="3"/>
  <c r="BK6042" i="3"/>
  <c r="BK6043" i="3"/>
  <c r="BK6044" i="3"/>
  <c r="BK6045" i="3"/>
  <c r="BK6046" i="3"/>
  <c r="BK6047" i="3"/>
  <c r="BK6048" i="3"/>
  <c r="BK6049" i="3"/>
  <c r="BK6050" i="3"/>
  <c r="BK6051" i="3"/>
  <c r="BK6052" i="3"/>
  <c r="BK6053" i="3"/>
  <c r="BK6054" i="3"/>
  <c r="BK6055" i="3"/>
  <c r="BK6056" i="3"/>
  <c r="BK6057" i="3"/>
  <c r="BK6058" i="3"/>
  <c r="BK6059" i="3"/>
  <c r="BK6060" i="3"/>
  <c r="BK6061" i="3"/>
  <c r="BK6062" i="3"/>
  <c r="BK6063" i="3"/>
  <c r="BK6064" i="3"/>
  <c r="BK6065" i="3"/>
  <c r="BK6066" i="3"/>
  <c r="BK6067" i="3"/>
  <c r="BK6068" i="3"/>
  <c r="BK6069" i="3"/>
  <c r="BK6070" i="3"/>
  <c r="BK6071" i="3"/>
  <c r="BK6072" i="3"/>
  <c r="BK6073" i="3"/>
  <c r="BK6074" i="3"/>
  <c r="BK6075" i="3"/>
  <c r="BK6076" i="3"/>
  <c r="BK6077" i="3"/>
  <c r="BK6078" i="3"/>
  <c r="BK6079" i="3"/>
  <c r="BK6080" i="3"/>
  <c r="BK6081" i="3"/>
  <c r="BK6082" i="3"/>
  <c r="BK6083" i="3"/>
  <c r="BK6084" i="3"/>
  <c r="BK6085" i="3"/>
  <c r="BK6086" i="3"/>
  <c r="BK6087" i="3"/>
  <c r="BK6088" i="3"/>
  <c r="BK6089" i="3"/>
  <c r="BK6090" i="3"/>
  <c r="BK6091" i="3"/>
  <c r="BK6092" i="3"/>
  <c r="BK6093" i="3"/>
  <c r="BK6094" i="3"/>
  <c r="BK6095" i="3"/>
  <c r="BK6096" i="3"/>
  <c r="BK6097" i="3"/>
  <c r="BK6098" i="3"/>
  <c r="BK6099" i="3"/>
  <c r="BK6100" i="3"/>
  <c r="BK6101" i="3"/>
  <c r="BK6102" i="3"/>
  <c r="BK6103" i="3"/>
  <c r="BK6104" i="3"/>
  <c r="BK6105" i="3"/>
  <c r="BK6106" i="3"/>
  <c r="BK6107" i="3"/>
  <c r="BK6108" i="3"/>
  <c r="BK6109" i="3"/>
  <c r="BK6110" i="3"/>
  <c r="BK6111" i="3"/>
  <c r="BK6112" i="3"/>
  <c r="BK6113" i="3"/>
  <c r="BK6114" i="3"/>
  <c r="BK6115" i="3"/>
  <c r="BK6116" i="3"/>
  <c r="BK6117" i="3"/>
  <c r="BK6118" i="3"/>
  <c r="BK6119" i="3"/>
  <c r="BK6120" i="3"/>
  <c r="BK6121" i="3"/>
  <c r="BK6122" i="3"/>
  <c r="BK6123" i="3"/>
  <c r="BK6124" i="3"/>
  <c r="BK6125" i="3"/>
  <c r="BK6126" i="3"/>
  <c r="BK6127" i="3"/>
  <c r="BK6128" i="3"/>
  <c r="BK6129" i="3"/>
  <c r="BK6130" i="3"/>
  <c r="BK6131" i="3"/>
  <c r="BK6132" i="3"/>
  <c r="BK6133" i="3"/>
  <c r="BK6134" i="3"/>
  <c r="BK6135" i="3"/>
  <c r="BK6136" i="3"/>
  <c r="BK6137" i="3"/>
  <c r="BK6138" i="3"/>
  <c r="BK6139" i="3"/>
  <c r="BK6140" i="3"/>
  <c r="BK6141" i="3"/>
  <c r="BK6142" i="3"/>
  <c r="BK6143" i="3"/>
  <c r="BK6144" i="3"/>
  <c r="BK6145" i="3"/>
  <c r="BK6146" i="3"/>
  <c r="BK6147" i="3"/>
  <c r="BK6148" i="3"/>
  <c r="BK6149" i="3"/>
  <c r="BK6150" i="3"/>
  <c r="BK6151" i="3"/>
  <c r="BK6152" i="3"/>
  <c r="BK6153" i="3"/>
  <c r="BK6154" i="3"/>
  <c r="BK6155" i="3"/>
  <c r="BK6156" i="3"/>
  <c r="BK6157" i="3"/>
  <c r="BK6158" i="3"/>
  <c r="BK6159" i="3"/>
  <c r="BK6160" i="3"/>
  <c r="BK6161" i="3"/>
  <c r="BK6162" i="3"/>
  <c r="BK6163" i="3"/>
  <c r="BK6164" i="3"/>
  <c r="BK6165" i="3"/>
  <c r="BK6166" i="3"/>
  <c r="BK6167" i="3"/>
  <c r="BK6168" i="3"/>
  <c r="BK6169" i="3"/>
  <c r="BK6170" i="3"/>
  <c r="BK6171" i="3"/>
  <c r="BK6172" i="3"/>
  <c r="BK6173" i="3"/>
  <c r="BK6174" i="3"/>
  <c r="BK6175" i="3"/>
  <c r="BK6176" i="3"/>
  <c r="BK6177" i="3"/>
  <c r="BK6178" i="3"/>
  <c r="BK6179" i="3"/>
  <c r="BK6180" i="3"/>
  <c r="BK6181" i="3"/>
  <c r="BK6182" i="3"/>
  <c r="BK6183" i="3"/>
  <c r="BK6184" i="3"/>
  <c r="BK6185" i="3"/>
  <c r="BK6186" i="3"/>
  <c r="BK6187" i="3"/>
  <c r="BK6188" i="3"/>
  <c r="BK6189" i="3"/>
  <c r="BK6190" i="3"/>
  <c r="BK6191" i="3"/>
  <c r="BK6192" i="3"/>
  <c r="BK6193" i="3"/>
  <c r="BK6194" i="3"/>
  <c r="BK6195" i="3"/>
  <c r="BK6196" i="3"/>
  <c r="BK6197" i="3"/>
  <c r="BK6198" i="3"/>
  <c r="BK6199" i="3"/>
  <c r="BK6200" i="3"/>
  <c r="BK6201" i="3"/>
  <c r="BK6202" i="3"/>
  <c r="BK6203" i="3"/>
  <c r="BK6204" i="3"/>
  <c r="BK6205" i="3"/>
  <c r="BK6206" i="3"/>
  <c r="BK6207" i="3"/>
  <c r="BK6208" i="3"/>
  <c r="BK6209" i="3"/>
  <c r="BK6210" i="3"/>
  <c r="BK6211" i="3"/>
  <c r="BK6212" i="3"/>
  <c r="BK6213" i="3"/>
  <c r="BK6214" i="3"/>
  <c r="BK6215" i="3"/>
  <c r="BK6216" i="3"/>
  <c r="BK6217" i="3"/>
  <c r="BK6218" i="3"/>
  <c r="BK6219" i="3"/>
  <c r="BK6220" i="3"/>
  <c r="BK6221" i="3"/>
  <c r="BK6222" i="3"/>
  <c r="BK6223" i="3"/>
  <c r="BK6224" i="3"/>
  <c r="BK6225" i="3"/>
  <c r="BK6226" i="3"/>
  <c r="BK6227" i="3"/>
  <c r="BK6228" i="3"/>
  <c r="BK6229" i="3"/>
  <c r="BK6230" i="3"/>
  <c r="BK6231" i="3"/>
  <c r="BK6232" i="3"/>
  <c r="BK6233" i="3"/>
  <c r="BK6234" i="3"/>
  <c r="BK6235" i="3"/>
  <c r="BK6236" i="3"/>
  <c r="BK6237" i="3"/>
  <c r="BK6238" i="3"/>
  <c r="BK6239" i="3"/>
  <c r="BK6240" i="3"/>
  <c r="BK6241" i="3"/>
  <c r="BK6242" i="3"/>
  <c r="BK6243" i="3"/>
  <c r="BK6244" i="3"/>
  <c r="BK6245" i="3"/>
  <c r="BK6246" i="3"/>
  <c r="BK6247" i="3"/>
  <c r="BK6248" i="3"/>
  <c r="BK6249" i="3"/>
  <c r="BK6250" i="3"/>
  <c r="BK6251" i="3"/>
  <c r="BK6252" i="3"/>
  <c r="BK6253" i="3"/>
  <c r="BK6254" i="3"/>
  <c r="BK6255" i="3"/>
  <c r="BK6256" i="3"/>
  <c r="BK6257" i="3"/>
  <c r="BK6258" i="3"/>
  <c r="BK6259" i="3"/>
  <c r="BK6260" i="3"/>
  <c r="BK6261" i="3"/>
  <c r="BK6262" i="3"/>
  <c r="BK6263" i="3"/>
  <c r="BK6264" i="3"/>
  <c r="BK6265" i="3"/>
  <c r="BK6266" i="3"/>
  <c r="BK6267" i="3"/>
  <c r="BK6268" i="3"/>
  <c r="BK6269" i="3"/>
  <c r="BK6270" i="3"/>
  <c r="BK6271" i="3"/>
  <c r="BK6272" i="3"/>
  <c r="BK6273" i="3"/>
  <c r="BK6274" i="3"/>
  <c r="BK6275" i="3"/>
  <c r="BK6276" i="3"/>
  <c r="BK6277" i="3"/>
  <c r="BK6278" i="3"/>
  <c r="BK6279" i="3"/>
  <c r="BK6280" i="3"/>
  <c r="BK6281" i="3"/>
  <c r="BK6282" i="3"/>
  <c r="BK6283" i="3"/>
  <c r="BK6284" i="3"/>
  <c r="BK6285" i="3"/>
  <c r="BK6286" i="3"/>
  <c r="BK6287" i="3"/>
  <c r="BK6288" i="3"/>
  <c r="BK6289" i="3"/>
  <c r="BK6290" i="3"/>
  <c r="BK6291" i="3"/>
  <c r="BK6292" i="3"/>
  <c r="BK6293" i="3"/>
  <c r="BK6294" i="3"/>
  <c r="BK6295" i="3"/>
  <c r="BK6296" i="3"/>
  <c r="BK6297" i="3"/>
  <c r="BK6298" i="3"/>
  <c r="BK6299" i="3"/>
  <c r="BK6300" i="3"/>
  <c r="BK6301" i="3"/>
  <c r="BK6302" i="3"/>
  <c r="BK6303" i="3"/>
  <c r="BK6304" i="3"/>
  <c r="BK6305" i="3"/>
  <c r="BK6306" i="3"/>
  <c r="BK6307" i="3"/>
  <c r="BK6308" i="3"/>
  <c r="BK6309" i="3"/>
  <c r="BK6310" i="3"/>
  <c r="BK6311" i="3"/>
  <c r="BK6312" i="3"/>
  <c r="BK6313" i="3"/>
  <c r="BK6314" i="3"/>
  <c r="BK6315" i="3"/>
  <c r="BK6316" i="3"/>
  <c r="BK6317" i="3"/>
  <c r="BK6318" i="3"/>
  <c r="BK6319" i="3"/>
  <c r="BK6320" i="3"/>
  <c r="BK6321" i="3"/>
  <c r="BK6322" i="3"/>
  <c r="BK6323" i="3"/>
  <c r="BK6324" i="3"/>
  <c r="BK6325" i="3"/>
  <c r="BK6326" i="3"/>
  <c r="BK6327" i="3"/>
  <c r="BK6328" i="3"/>
  <c r="BK6329" i="3"/>
  <c r="BK6330" i="3"/>
  <c r="BK6331" i="3"/>
  <c r="BK6332" i="3"/>
  <c r="BK6333" i="3"/>
  <c r="BK6334" i="3"/>
  <c r="BK6335" i="3"/>
  <c r="BK6336" i="3"/>
  <c r="BK6337" i="3"/>
  <c r="BK6338" i="3"/>
  <c r="BK6339" i="3"/>
  <c r="BK6340" i="3"/>
  <c r="BK6341" i="3"/>
  <c r="BK6342" i="3"/>
  <c r="BK6343" i="3"/>
  <c r="BK6344" i="3"/>
  <c r="BK6345" i="3"/>
  <c r="BK6346" i="3"/>
  <c r="BK6347" i="3"/>
  <c r="BK6348" i="3"/>
  <c r="BK6349" i="3"/>
  <c r="BK6350" i="3"/>
  <c r="BK6351" i="3"/>
  <c r="BK6352" i="3"/>
  <c r="BK6353" i="3"/>
  <c r="BK6354" i="3"/>
  <c r="BK6355" i="3"/>
  <c r="BK6356" i="3"/>
  <c r="BK6357" i="3"/>
  <c r="BK6358" i="3"/>
  <c r="BK6359" i="3"/>
  <c r="BK6360" i="3"/>
  <c r="BK6361" i="3"/>
  <c r="BK6362" i="3"/>
  <c r="BK6363" i="3"/>
  <c r="BK6364" i="3"/>
  <c r="BK6365" i="3"/>
  <c r="BK6366" i="3"/>
  <c r="BK6367" i="3"/>
  <c r="BK6368" i="3"/>
  <c r="BK6369" i="3"/>
  <c r="BK6370" i="3"/>
  <c r="BK6371" i="3"/>
  <c r="BK6372" i="3"/>
  <c r="BK6373" i="3"/>
  <c r="BK6374" i="3"/>
  <c r="BK6375" i="3"/>
  <c r="BK6376" i="3"/>
  <c r="BK6377" i="3"/>
  <c r="BK6378" i="3"/>
  <c r="BK6379" i="3"/>
  <c r="BK6380" i="3"/>
  <c r="BK6381" i="3"/>
  <c r="BK6382" i="3"/>
  <c r="BK6383" i="3"/>
  <c r="BK6384" i="3"/>
  <c r="BK6385" i="3"/>
  <c r="BK6386" i="3"/>
  <c r="BK6387" i="3"/>
  <c r="BK6388" i="3"/>
  <c r="BK6389" i="3"/>
  <c r="BK6390" i="3"/>
  <c r="BK6391" i="3"/>
  <c r="BK6392" i="3"/>
  <c r="BK6393" i="3"/>
  <c r="BK6394" i="3"/>
  <c r="BK6395" i="3"/>
  <c r="BK6396" i="3"/>
  <c r="BK6397" i="3"/>
  <c r="BK6398" i="3"/>
  <c r="BK6399" i="3"/>
  <c r="BK6400" i="3"/>
  <c r="BK6401" i="3"/>
  <c r="BK6402" i="3"/>
  <c r="BK6403" i="3"/>
  <c r="BK6404" i="3"/>
  <c r="BK6405" i="3"/>
  <c r="BK6406" i="3"/>
  <c r="BK6407" i="3"/>
  <c r="BK6408" i="3"/>
  <c r="BK6409" i="3"/>
  <c r="BK6410" i="3"/>
  <c r="BK6411" i="3"/>
  <c r="BK6412" i="3"/>
  <c r="BK6413" i="3"/>
  <c r="BK6414" i="3"/>
  <c r="BK6415" i="3"/>
  <c r="BK6416" i="3"/>
  <c r="BK6417" i="3"/>
  <c r="BK6418" i="3"/>
  <c r="BK6419" i="3"/>
  <c r="BK6420" i="3"/>
  <c r="BK6421" i="3"/>
  <c r="BK6422" i="3"/>
  <c r="BK6423" i="3"/>
  <c r="BK6424" i="3"/>
  <c r="BK6425" i="3"/>
  <c r="BK6426" i="3"/>
  <c r="BK6427" i="3"/>
  <c r="BK6428" i="3"/>
  <c r="BK6429" i="3"/>
  <c r="BK6430" i="3"/>
  <c r="BK6431" i="3"/>
  <c r="BK6432" i="3"/>
  <c r="BK6433" i="3"/>
  <c r="BK6434" i="3"/>
  <c r="BK6435" i="3"/>
  <c r="BK6436" i="3"/>
  <c r="BK6437" i="3"/>
  <c r="BK6438" i="3"/>
  <c r="BK6439" i="3"/>
  <c r="BK6440" i="3"/>
  <c r="BK6441" i="3"/>
  <c r="BK6442" i="3"/>
  <c r="BK6443" i="3"/>
  <c r="BK6444" i="3"/>
  <c r="BK6445" i="3"/>
  <c r="BK6446" i="3"/>
  <c r="BK6447" i="3"/>
  <c r="BK6448" i="3"/>
  <c r="BK6449" i="3"/>
  <c r="BK6450" i="3"/>
  <c r="BK6451" i="3"/>
  <c r="BK6452" i="3"/>
  <c r="BK6453" i="3"/>
  <c r="BK6454" i="3"/>
  <c r="BK6455" i="3"/>
  <c r="BK6456" i="3"/>
  <c r="BK6457" i="3"/>
  <c r="BK6458" i="3"/>
  <c r="BK6459" i="3"/>
  <c r="BK6460" i="3"/>
  <c r="BK6461" i="3"/>
  <c r="BK6462" i="3"/>
  <c r="BK6463" i="3"/>
  <c r="BK6464" i="3"/>
  <c r="BK6465" i="3"/>
  <c r="BK6466" i="3"/>
  <c r="BK6467" i="3"/>
  <c r="BK6468" i="3"/>
  <c r="BK6469" i="3"/>
  <c r="BK6470" i="3"/>
  <c r="BK6471" i="3"/>
  <c r="BK6472" i="3"/>
  <c r="BK6473" i="3"/>
  <c r="BK6474" i="3"/>
  <c r="BK6475" i="3"/>
  <c r="BK6476" i="3"/>
  <c r="BK6477" i="3"/>
  <c r="BK6478" i="3"/>
  <c r="BK6479" i="3"/>
  <c r="BK6480" i="3"/>
  <c r="BK6481" i="3"/>
  <c r="BK6482" i="3"/>
  <c r="BK6483" i="3"/>
  <c r="BK6484" i="3"/>
  <c r="BK6485" i="3"/>
  <c r="BK6486" i="3"/>
  <c r="BK6487" i="3"/>
  <c r="BK6488" i="3"/>
  <c r="BK6489" i="3"/>
  <c r="BK6490" i="3"/>
  <c r="BK6491" i="3"/>
  <c r="BK6492" i="3"/>
  <c r="BK6493" i="3"/>
  <c r="BK6494" i="3"/>
  <c r="BK6495" i="3"/>
  <c r="BK6496" i="3"/>
  <c r="BK6497" i="3"/>
  <c r="BK6498" i="3"/>
  <c r="BK6499" i="3"/>
  <c r="BK6500" i="3"/>
  <c r="BK6501" i="3"/>
  <c r="BK6502" i="3"/>
  <c r="BK6503" i="3"/>
  <c r="BK6504" i="3"/>
  <c r="BK6505" i="3"/>
  <c r="BK6506" i="3"/>
  <c r="BK6507" i="3"/>
  <c r="BK6508" i="3"/>
  <c r="BK6509" i="3"/>
  <c r="BK6510" i="3"/>
  <c r="BK6511" i="3"/>
  <c r="BK6512" i="3"/>
  <c r="BK6513" i="3"/>
  <c r="BK6514" i="3"/>
  <c r="BK6515" i="3"/>
  <c r="BK6516" i="3"/>
  <c r="BK6517" i="3"/>
  <c r="BK6518" i="3"/>
  <c r="BK6519" i="3"/>
  <c r="BK6520" i="3"/>
  <c r="BK6521" i="3"/>
  <c r="BK6522" i="3"/>
  <c r="BK6523" i="3"/>
  <c r="BK6524" i="3"/>
  <c r="BK6525" i="3"/>
  <c r="BK6526" i="3"/>
  <c r="BK6527" i="3"/>
  <c r="BK6528" i="3"/>
  <c r="BK6529" i="3"/>
  <c r="BK6530" i="3"/>
  <c r="BK6531" i="3"/>
  <c r="BK6532" i="3"/>
  <c r="BK6533" i="3"/>
  <c r="BK6534" i="3"/>
  <c r="BK6535" i="3"/>
  <c r="BK6536" i="3"/>
  <c r="BK6537" i="3"/>
  <c r="BK6538" i="3"/>
  <c r="BK6539" i="3"/>
  <c r="BK6540" i="3"/>
  <c r="BK6541" i="3"/>
  <c r="BK6542" i="3"/>
  <c r="BK6543" i="3"/>
  <c r="BK6544" i="3"/>
  <c r="BK6545" i="3"/>
  <c r="BK6546" i="3"/>
  <c r="BK6547" i="3"/>
  <c r="BK6548" i="3"/>
  <c r="BK6549" i="3"/>
  <c r="BK6550" i="3"/>
  <c r="BK6551" i="3"/>
  <c r="BK6552" i="3"/>
  <c r="BK6553" i="3"/>
  <c r="BK6554" i="3"/>
  <c r="BK6555" i="3"/>
  <c r="BK6556" i="3"/>
  <c r="BK6557" i="3"/>
  <c r="BK6558" i="3"/>
  <c r="BK6559" i="3"/>
  <c r="BK6560" i="3"/>
  <c r="BK6561" i="3"/>
  <c r="BK6562" i="3"/>
  <c r="BK6563" i="3"/>
  <c r="BK6564" i="3"/>
  <c r="BK6565" i="3"/>
  <c r="BK6566" i="3"/>
  <c r="BK6567" i="3"/>
  <c r="BK6568" i="3"/>
  <c r="BK6569" i="3"/>
  <c r="BK6570" i="3"/>
  <c r="BK6571" i="3"/>
  <c r="BK6572" i="3"/>
  <c r="BK6573" i="3"/>
  <c r="BK6574" i="3"/>
  <c r="BK6575" i="3"/>
  <c r="BK6576" i="3"/>
  <c r="BK6577" i="3"/>
  <c r="BK6578" i="3"/>
  <c r="BK6579" i="3"/>
  <c r="BK6580" i="3"/>
  <c r="BK6581" i="3"/>
  <c r="BK6582" i="3"/>
  <c r="BK6583" i="3"/>
  <c r="BK6584" i="3"/>
  <c r="BK6585" i="3"/>
  <c r="BK6586" i="3"/>
  <c r="BK6587" i="3"/>
  <c r="BK6588" i="3"/>
  <c r="BK6589" i="3"/>
  <c r="BK6590" i="3"/>
  <c r="BK6591" i="3"/>
  <c r="BK6592" i="3"/>
  <c r="BK6593" i="3"/>
  <c r="BK6594" i="3"/>
  <c r="BK6595" i="3"/>
  <c r="BK6596" i="3"/>
  <c r="BK6597" i="3"/>
  <c r="BK6598" i="3"/>
  <c r="BK6599" i="3"/>
  <c r="BK6600" i="3"/>
  <c r="BK6601" i="3"/>
  <c r="BK6602" i="3"/>
  <c r="BK6603" i="3"/>
  <c r="BK6604" i="3"/>
  <c r="BK6605" i="3"/>
  <c r="BK6606" i="3"/>
  <c r="BK6607" i="3"/>
  <c r="BK6608" i="3"/>
  <c r="BK6609" i="3"/>
  <c r="BK6610" i="3"/>
  <c r="BK6611" i="3"/>
  <c r="BK6612" i="3"/>
  <c r="BK6613" i="3"/>
  <c r="BK6614" i="3"/>
  <c r="BK6615" i="3"/>
  <c r="BK6616" i="3"/>
  <c r="BK6617" i="3"/>
  <c r="BK6618" i="3"/>
  <c r="BK6619" i="3"/>
  <c r="BK6620" i="3"/>
  <c r="BK6621" i="3"/>
  <c r="BK6622" i="3"/>
  <c r="BK6623" i="3"/>
  <c r="BK6624" i="3"/>
  <c r="BK6625" i="3"/>
  <c r="BK6626" i="3"/>
  <c r="BK6627" i="3"/>
  <c r="BK6628" i="3"/>
  <c r="BK6629" i="3"/>
  <c r="BK6630" i="3"/>
  <c r="BK6631" i="3"/>
  <c r="BK6632" i="3"/>
  <c r="BK6633" i="3"/>
  <c r="BK6634" i="3"/>
  <c r="BK6635" i="3"/>
  <c r="BK6636" i="3"/>
  <c r="BK6637" i="3"/>
  <c r="BK6638" i="3"/>
  <c r="BK6639" i="3"/>
  <c r="BK6640" i="3"/>
  <c r="BK6641" i="3"/>
  <c r="BK6642" i="3"/>
  <c r="BK6643" i="3"/>
  <c r="BK6644" i="3"/>
  <c r="BK6645" i="3"/>
  <c r="BK6646" i="3"/>
  <c r="BK6647" i="3"/>
  <c r="BK6648" i="3"/>
  <c r="BK6649" i="3"/>
  <c r="BK6650" i="3"/>
  <c r="BK6651" i="3"/>
  <c r="BK6652" i="3"/>
  <c r="BK6653" i="3"/>
  <c r="BK6654" i="3"/>
  <c r="BK6655" i="3"/>
  <c r="BK6656" i="3"/>
  <c r="BK6657" i="3"/>
  <c r="BK6658" i="3"/>
  <c r="BK6659" i="3"/>
  <c r="BK6660" i="3"/>
  <c r="BK6661" i="3"/>
  <c r="BK6662" i="3"/>
  <c r="BK6663" i="3"/>
  <c r="BK6664" i="3"/>
  <c r="BK6665" i="3"/>
  <c r="BK6666" i="3"/>
  <c r="BK6667" i="3"/>
  <c r="BK6668" i="3"/>
  <c r="BK6669" i="3"/>
  <c r="BK6670" i="3"/>
  <c r="BK6671" i="3"/>
  <c r="BK6672" i="3"/>
  <c r="BK6673" i="3"/>
  <c r="BK6674" i="3"/>
  <c r="BK6675" i="3"/>
  <c r="BK6676" i="3"/>
  <c r="BK6677" i="3"/>
  <c r="BK6678" i="3"/>
  <c r="BK6679" i="3"/>
  <c r="BK6680" i="3"/>
  <c r="BK6681" i="3"/>
  <c r="BK6682" i="3"/>
  <c r="BK6683" i="3"/>
  <c r="BK6684" i="3"/>
  <c r="BK6685" i="3"/>
  <c r="BK6686" i="3"/>
  <c r="BK6687" i="3"/>
  <c r="BK6688" i="3"/>
  <c r="BK6689" i="3"/>
  <c r="BK6690" i="3"/>
  <c r="BK6691" i="3"/>
  <c r="BK6692" i="3"/>
  <c r="BK6693" i="3"/>
  <c r="BK6694" i="3"/>
  <c r="BK6695" i="3"/>
  <c r="BK6696" i="3"/>
  <c r="BK6697" i="3"/>
  <c r="BK6698" i="3"/>
  <c r="BK6699" i="3"/>
  <c r="BK6700" i="3"/>
  <c r="BK6701" i="3"/>
  <c r="BK6702" i="3"/>
  <c r="BK6703" i="3"/>
  <c r="BK6704" i="3"/>
  <c r="BK6705" i="3"/>
  <c r="BK6706" i="3"/>
  <c r="BK6707" i="3"/>
  <c r="BK6708" i="3"/>
  <c r="BK6709" i="3"/>
  <c r="BK6710" i="3"/>
  <c r="BK6711" i="3"/>
  <c r="BK6712" i="3"/>
  <c r="BK6713" i="3"/>
  <c r="BK6714" i="3"/>
  <c r="BK6715" i="3"/>
  <c r="BK6716" i="3"/>
  <c r="BK6717" i="3"/>
  <c r="BK6718" i="3"/>
  <c r="BK6719" i="3"/>
  <c r="BK6720" i="3"/>
  <c r="BK6721" i="3"/>
  <c r="BK6722" i="3"/>
  <c r="BK6723" i="3"/>
  <c r="BK6724" i="3"/>
  <c r="BK6725" i="3"/>
  <c r="BK6726" i="3"/>
  <c r="BK6727" i="3"/>
  <c r="BK6728" i="3"/>
  <c r="BK6729" i="3"/>
  <c r="BK6730" i="3"/>
  <c r="BK6731" i="3"/>
  <c r="BK6732" i="3"/>
  <c r="BK6733" i="3"/>
  <c r="BK6734" i="3"/>
  <c r="BK6735" i="3"/>
  <c r="BK6736" i="3"/>
  <c r="BK6737" i="3"/>
  <c r="BK6738" i="3"/>
  <c r="BK6739" i="3"/>
  <c r="BK6740" i="3"/>
  <c r="BK6741" i="3"/>
  <c r="BK6742" i="3"/>
  <c r="BK6743" i="3"/>
  <c r="BK6744" i="3"/>
  <c r="BK6745" i="3"/>
  <c r="BK6746" i="3"/>
  <c r="BK6747" i="3"/>
  <c r="BK6748" i="3"/>
  <c r="BK6749" i="3"/>
  <c r="BK6750" i="3"/>
  <c r="BK6751" i="3"/>
  <c r="BK6752" i="3"/>
  <c r="BK6753" i="3"/>
  <c r="BK6754" i="3"/>
  <c r="BK6755" i="3"/>
  <c r="BK6756" i="3"/>
  <c r="BK6757" i="3"/>
  <c r="BK6758" i="3"/>
  <c r="BK6759" i="3"/>
  <c r="BK6760" i="3"/>
  <c r="BK6761" i="3"/>
  <c r="BK6762" i="3"/>
  <c r="BK6763" i="3"/>
  <c r="BK6764" i="3"/>
  <c r="BK6765" i="3"/>
  <c r="BK6766" i="3"/>
  <c r="BK6767" i="3"/>
  <c r="BK6768" i="3"/>
  <c r="BK6769" i="3"/>
  <c r="BK6770" i="3"/>
  <c r="BK6771" i="3"/>
  <c r="BK6772" i="3"/>
  <c r="BK6773" i="3"/>
  <c r="BK6774" i="3"/>
  <c r="BK6775" i="3"/>
  <c r="BK6776" i="3"/>
  <c r="BK6777" i="3"/>
  <c r="BK6778" i="3"/>
  <c r="BK6779" i="3"/>
  <c r="BK6780" i="3"/>
  <c r="BK6781" i="3"/>
  <c r="BK6782" i="3"/>
  <c r="BK6783" i="3"/>
  <c r="BK6784" i="3"/>
  <c r="BK6785" i="3"/>
  <c r="BK6786" i="3"/>
  <c r="BK6787" i="3"/>
  <c r="BK6788" i="3"/>
  <c r="BK6789" i="3"/>
  <c r="BK6790" i="3"/>
  <c r="BK6791" i="3"/>
  <c r="BK6792" i="3"/>
  <c r="BK6793" i="3"/>
  <c r="BK6794" i="3"/>
  <c r="BK6795" i="3"/>
  <c r="BK6796" i="3"/>
  <c r="BK6797" i="3"/>
  <c r="BK6798" i="3"/>
  <c r="BK6799" i="3"/>
  <c r="BK6800" i="3"/>
  <c r="BK6801" i="3"/>
  <c r="BK6802" i="3"/>
  <c r="BK6803" i="3"/>
  <c r="BK6804" i="3"/>
  <c r="BK6805" i="3"/>
  <c r="BK6806" i="3"/>
  <c r="BK6807" i="3"/>
  <c r="BK6808" i="3"/>
  <c r="BK6809" i="3"/>
  <c r="BK6810" i="3"/>
  <c r="BK6811" i="3"/>
  <c r="BK6812" i="3"/>
  <c r="BK6813" i="3"/>
  <c r="BK6814" i="3"/>
  <c r="BK6815" i="3"/>
  <c r="BK6816" i="3"/>
  <c r="BK6817" i="3"/>
  <c r="BK6818" i="3"/>
  <c r="BK6819" i="3"/>
  <c r="BK6820" i="3"/>
  <c r="BK6821" i="3"/>
  <c r="BK6822" i="3"/>
  <c r="BK6823" i="3"/>
  <c r="BK6824" i="3"/>
  <c r="BK6825" i="3"/>
  <c r="BK6826" i="3"/>
  <c r="BK6827" i="3"/>
  <c r="BK6828" i="3"/>
  <c r="BK6829" i="3"/>
  <c r="BK6830" i="3"/>
  <c r="BK6831" i="3"/>
  <c r="BK6832" i="3"/>
  <c r="BK6833" i="3"/>
  <c r="BK6834" i="3"/>
  <c r="BK6835" i="3"/>
  <c r="BK6836" i="3"/>
  <c r="BK6837" i="3"/>
  <c r="BK6838" i="3"/>
  <c r="BK6839" i="3"/>
  <c r="BK6840" i="3"/>
  <c r="BK6841" i="3"/>
  <c r="BK6842" i="3"/>
  <c r="BK6843" i="3"/>
  <c r="BK6844" i="3"/>
  <c r="BK6845" i="3"/>
  <c r="BK6846" i="3"/>
  <c r="BK6847" i="3"/>
  <c r="BK6848" i="3"/>
  <c r="BK6849" i="3"/>
  <c r="BK6850" i="3"/>
  <c r="BK6851" i="3"/>
  <c r="BK6852" i="3"/>
  <c r="BK6853" i="3"/>
  <c r="BK6854" i="3"/>
  <c r="BK6855" i="3"/>
  <c r="BK6856" i="3"/>
  <c r="BK6857" i="3"/>
  <c r="BK6858" i="3"/>
  <c r="BK6859" i="3"/>
  <c r="BK6860" i="3"/>
  <c r="BK6861" i="3"/>
  <c r="BK6862" i="3"/>
  <c r="BK6863" i="3"/>
  <c r="BK6864" i="3"/>
  <c r="BK6865" i="3"/>
  <c r="BK6866" i="3"/>
  <c r="BK6867" i="3"/>
  <c r="BK6868" i="3"/>
  <c r="BK6869" i="3"/>
  <c r="BK6870" i="3"/>
  <c r="BK6871" i="3"/>
  <c r="BK6872" i="3"/>
  <c r="BK6873" i="3"/>
  <c r="BK6874" i="3"/>
  <c r="BK6875" i="3"/>
  <c r="BK6876" i="3"/>
  <c r="BK6877" i="3"/>
  <c r="BK6878" i="3"/>
  <c r="BK6879" i="3"/>
  <c r="BK6880" i="3"/>
  <c r="BK6881" i="3"/>
  <c r="BK6882" i="3"/>
  <c r="BK6883" i="3"/>
  <c r="BK6884" i="3"/>
  <c r="BK6885" i="3"/>
  <c r="BK6886" i="3"/>
  <c r="BK6887" i="3"/>
  <c r="BK6888" i="3"/>
  <c r="BK6889" i="3"/>
  <c r="BK6890" i="3"/>
  <c r="BK6891" i="3"/>
  <c r="BK6892" i="3"/>
  <c r="BK6893" i="3"/>
  <c r="BK6894" i="3"/>
  <c r="BK6895" i="3"/>
  <c r="BK6896" i="3"/>
  <c r="BK6897" i="3"/>
  <c r="BK6898" i="3"/>
  <c r="BK6899" i="3"/>
  <c r="BK6900" i="3"/>
  <c r="BK6901" i="3"/>
  <c r="BK6902" i="3"/>
  <c r="BK6903" i="3"/>
  <c r="BK6904" i="3"/>
  <c r="BK6905" i="3"/>
  <c r="BK6906" i="3"/>
  <c r="BK6907" i="3"/>
  <c r="BK6908" i="3"/>
  <c r="BK6909" i="3"/>
  <c r="BK6910" i="3"/>
  <c r="BK6911" i="3"/>
  <c r="BK6912" i="3"/>
  <c r="BK6913" i="3"/>
  <c r="BK6914" i="3"/>
  <c r="BK6915" i="3"/>
  <c r="BK6916" i="3"/>
  <c r="BK6917" i="3"/>
  <c r="BK6918" i="3"/>
  <c r="BK6919" i="3"/>
  <c r="BK6920" i="3"/>
  <c r="BK6921" i="3"/>
  <c r="BK6922" i="3"/>
  <c r="BK6923" i="3"/>
  <c r="BK6924" i="3"/>
  <c r="BK6925" i="3"/>
  <c r="BK6926" i="3"/>
  <c r="BK6927" i="3"/>
  <c r="BK6928" i="3"/>
  <c r="BK6929" i="3"/>
  <c r="BK6930" i="3"/>
  <c r="BK6931" i="3"/>
  <c r="BK6932" i="3"/>
  <c r="BK6933" i="3"/>
  <c r="BK6934" i="3"/>
  <c r="BK6935" i="3"/>
  <c r="BK6936" i="3"/>
  <c r="BK6937" i="3"/>
  <c r="BK6938" i="3"/>
  <c r="BK6939" i="3"/>
  <c r="BK6940" i="3"/>
  <c r="BK6941" i="3"/>
  <c r="BK6942" i="3"/>
  <c r="BK6943" i="3"/>
  <c r="BK6944" i="3"/>
  <c r="BK6945" i="3"/>
  <c r="BK6946" i="3"/>
  <c r="BK6947" i="3"/>
  <c r="BK6948" i="3"/>
  <c r="BK6949" i="3"/>
  <c r="BK6950" i="3"/>
  <c r="BK6951" i="3"/>
  <c r="BK6952" i="3"/>
  <c r="BK6953" i="3"/>
  <c r="BK6954" i="3"/>
  <c r="BK6955" i="3"/>
  <c r="BK6956" i="3"/>
  <c r="BK6957" i="3"/>
  <c r="BK6958" i="3"/>
  <c r="BK6959" i="3"/>
  <c r="BK6960" i="3"/>
  <c r="BK6961" i="3"/>
  <c r="BK6962" i="3"/>
  <c r="BK6963" i="3"/>
  <c r="BK6964" i="3"/>
  <c r="BK6965" i="3"/>
  <c r="BK6966" i="3"/>
  <c r="BK6967" i="3"/>
  <c r="BK6968" i="3"/>
  <c r="BK6969" i="3"/>
  <c r="BK6970" i="3"/>
  <c r="BK6971" i="3"/>
  <c r="BK6972" i="3"/>
  <c r="BK6973" i="3"/>
  <c r="BK6974" i="3"/>
  <c r="BK6975" i="3"/>
  <c r="BK6976" i="3"/>
  <c r="BK6977" i="3"/>
  <c r="BK6978" i="3"/>
  <c r="BK6979" i="3"/>
  <c r="BK6980" i="3"/>
  <c r="BK6981" i="3"/>
  <c r="BK6982" i="3"/>
  <c r="BK6983" i="3"/>
  <c r="BK6984" i="3"/>
  <c r="BK6985" i="3"/>
  <c r="BK6986" i="3"/>
  <c r="BK6987" i="3"/>
  <c r="BK6988" i="3"/>
  <c r="BK6989" i="3"/>
  <c r="BK6990" i="3"/>
  <c r="BK6991" i="3"/>
  <c r="BK6992" i="3"/>
  <c r="BK6993" i="3"/>
  <c r="BK6994" i="3"/>
  <c r="BK6995" i="3"/>
  <c r="BK6996" i="3"/>
  <c r="BK6997" i="3"/>
  <c r="BK6998" i="3"/>
  <c r="BK6999" i="3"/>
  <c r="BK7000" i="3"/>
  <c r="BK7001" i="3"/>
  <c r="BK7002" i="3"/>
  <c r="BK7003" i="3"/>
  <c r="BK7004" i="3"/>
  <c r="BK7005" i="3"/>
  <c r="BK7006" i="3"/>
  <c r="BK7007" i="3"/>
  <c r="BK7008" i="3"/>
  <c r="BK7009" i="3"/>
  <c r="BK7010" i="3"/>
  <c r="BK7011" i="3"/>
  <c r="BK7012" i="3"/>
  <c r="BK7013" i="3"/>
  <c r="BK7014" i="3"/>
  <c r="BK7015" i="3"/>
  <c r="BK7016" i="3"/>
  <c r="BK7017" i="3"/>
  <c r="BK7018" i="3"/>
  <c r="BK7019" i="3"/>
  <c r="BK7020" i="3"/>
  <c r="BK7021" i="3"/>
  <c r="BK7022" i="3"/>
  <c r="BK7023" i="3"/>
  <c r="BK7024" i="3"/>
  <c r="BK7025" i="3"/>
  <c r="BK7026" i="3"/>
  <c r="BK7027" i="3"/>
  <c r="BK7028" i="3"/>
  <c r="BK7029" i="3"/>
  <c r="BK7030" i="3"/>
  <c r="BK7031" i="3"/>
  <c r="BK7032" i="3"/>
  <c r="BK7033" i="3"/>
  <c r="BK7034" i="3"/>
  <c r="BK7035" i="3"/>
  <c r="BK7036" i="3"/>
  <c r="BK7037" i="3"/>
  <c r="BK7038" i="3"/>
  <c r="BK7039" i="3"/>
  <c r="BK7040" i="3"/>
  <c r="BK7041" i="3"/>
  <c r="BK7042" i="3"/>
  <c r="BK7043" i="3"/>
  <c r="BK7044" i="3"/>
  <c r="BK7045" i="3"/>
  <c r="BK7046" i="3"/>
  <c r="BK7047" i="3"/>
  <c r="BK7048" i="3"/>
  <c r="BK7049" i="3"/>
  <c r="BK7050" i="3"/>
  <c r="BK7051" i="3"/>
  <c r="BK7052" i="3"/>
  <c r="BK7053" i="3"/>
  <c r="BK7054" i="3"/>
  <c r="BK7055" i="3"/>
  <c r="BK7056" i="3"/>
  <c r="BK7057" i="3"/>
  <c r="BK7058" i="3"/>
  <c r="BK7059" i="3"/>
  <c r="BK7060" i="3"/>
  <c r="BK7061" i="3"/>
  <c r="BK7062" i="3"/>
  <c r="BK7063" i="3"/>
  <c r="BK7064" i="3"/>
  <c r="BK7065" i="3"/>
  <c r="BK7066" i="3"/>
  <c r="BK7067" i="3"/>
  <c r="BK7068" i="3"/>
  <c r="BK7069" i="3"/>
  <c r="BK7070" i="3"/>
  <c r="BK7071" i="3"/>
  <c r="BK7072" i="3"/>
  <c r="BK7073" i="3"/>
  <c r="BK7074" i="3"/>
  <c r="BK7075" i="3"/>
  <c r="BK7076" i="3"/>
  <c r="BK7077" i="3"/>
  <c r="BK7078" i="3"/>
  <c r="BK7079" i="3"/>
  <c r="BK7080" i="3"/>
  <c r="BK7081" i="3"/>
  <c r="BK7082" i="3"/>
  <c r="BK7083" i="3"/>
  <c r="BK7084" i="3"/>
  <c r="BK7085" i="3"/>
  <c r="BK7086" i="3"/>
  <c r="BK7087" i="3"/>
  <c r="BK7088" i="3"/>
  <c r="BK7089" i="3"/>
  <c r="BK7090" i="3"/>
  <c r="BK7091" i="3"/>
  <c r="BK7092" i="3"/>
  <c r="BK7093" i="3"/>
  <c r="BK7094" i="3"/>
  <c r="BK7095" i="3"/>
  <c r="BK7096" i="3"/>
  <c r="BK7097" i="3"/>
  <c r="BK7098" i="3"/>
  <c r="BK7099" i="3"/>
  <c r="BK7100" i="3"/>
  <c r="BK7101" i="3"/>
  <c r="BK7102" i="3"/>
  <c r="BK7103" i="3"/>
  <c r="BK7104" i="3"/>
  <c r="BK7105" i="3"/>
  <c r="BK7106" i="3"/>
  <c r="BK7107" i="3"/>
  <c r="BK7108" i="3"/>
  <c r="BK7109" i="3"/>
  <c r="BK7110" i="3"/>
  <c r="BK7111" i="3"/>
  <c r="BK7112" i="3"/>
  <c r="BK7113" i="3"/>
  <c r="BK7114" i="3"/>
  <c r="BK7115" i="3"/>
  <c r="BK7116" i="3"/>
  <c r="BK7117" i="3"/>
  <c r="BK7118" i="3"/>
  <c r="BK7119" i="3"/>
  <c r="BK7120" i="3"/>
  <c r="BK7121" i="3"/>
  <c r="BK7122" i="3"/>
  <c r="BK7123" i="3"/>
  <c r="BK7124" i="3"/>
  <c r="BK7125" i="3"/>
  <c r="BK7126" i="3"/>
  <c r="BK7127" i="3"/>
  <c r="BK7128" i="3"/>
  <c r="BK7129" i="3"/>
  <c r="BK7130" i="3"/>
  <c r="BK7131" i="3"/>
  <c r="BK7132" i="3"/>
  <c r="BK7133" i="3"/>
  <c r="BK7134" i="3"/>
  <c r="BK7135" i="3"/>
  <c r="BK7136" i="3"/>
  <c r="BK7137" i="3"/>
  <c r="BK7138" i="3"/>
  <c r="BK7139" i="3"/>
  <c r="BK7140" i="3"/>
  <c r="BK7141" i="3"/>
  <c r="BK7142" i="3"/>
  <c r="BK7143" i="3"/>
  <c r="BK7144" i="3"/>
  <c r="BK7145" i="3"/>
  <c r="BK7146" i="3"/>
  <c r="BK7147" i="3"/>
  <c r="BK7148" i="3"/>
  <c r="BK7149" i="3"/>
  <c r="BK7150" i="3"/>
  <c r="BK7151" i="3"/>
  <c r="BK7152" i="3"/>
  <c r="BK7153" i="3"/>
  <c r="BK7154" i="3"/>
  <c r="BK7155" i="3"/>
  <c r="BK7156" i="3"/>
  <c r="BK7157" i="3"/>
  <c r="BK7158" i="3"/>
  <c r="BK7159" i="3"/>
  <c r="BK7160" i="3"/>
  <c r="BK7161" i="3"/>
  <c r="BK7162" i="3"/>
  <c r="BK7163" i="3"/>
  <c r="BK7164" i="3"/>
  <c r="BK7165" i="3"/>
  <c r="BK7166" i="3"/>
  <c r="BK7167" i="3"/>
  <c r="BK7168" i="3"/>
  <c r="BK7169" i="3"/>
  <c r="BK7170" i="3"/>
  <c r="BK7171" i="3"/>
  <c r="BK7172" i="3"/>
  <c r="BK7173" i="3"/>
  <c r="BK7174" i="3"/>
  <c r="BK7175" i="3"/>
  <c r="BK7176" i="3"/>
  <c r="BK7177" i="3"/>
  <c r="BK7178" i="3"/>
  <c r="BK7179" i="3"/>
  <c r="BK7180" i="3"/>
  <c r="BK7181" i="3"/>
  <c r="BK7182" i="3"/>
  <c r="BK7183" i="3"/>
  <c r="BK7184" i="3"/>
  <c r="BK7185" i="3"/>
  <c r="BK7186" i="3"/>
  <c r="BK7187" i="3"/>
  <c r="BK7188" i="3"/>
  <c r="BK7189" i="3"/>
  <c r="BK7190" i="3"/>
  <c r="BK7191" i="3"/>
  <c r="BK7192" i="3"/>
  <c r="BK7193" i="3"/>
  <c r="BK7194" i="3"/>
  <c r="BK7195" i="3"/>
  <c r="BK7196" i="3"/>
  <c r="BK7197" i="3"/>
  <c r="BK7198" i="3"/>
  <c r="BK7199" i="3"/>
  <c r="BK7200" i="3"/>
  <c r="BK7201" i="3"/>
  <c r="BK7202" i="3"/>
  <c r="BK7203" i="3"/>
  <c r="BK7204" i="3"/>
  <c r="BK7205" i="3"/>
  <c r="BK7206" i="3"/>
  <c r="BK7207" i="3"/>
  <c r="BK7208" i="3"/>
  <c r="BK7209" i="3"/>
  <c r="BK7210" i="3"/>
  <c r="BK7211" i="3"/>
  <c r="BK7212" i="3"/>
  <c r="BK7213" i="3"/>
  <c r="BK7214" i="3"/>
  <c r="BK7215" i="3"/>
  <c r="BK7216" i="3"/>
  <c r="BK7217" i="3"/>
  <c r="BK7218" i="3"/>
  <c r="BK7219" i="3"/>
  <c r="BK7220" i="3"/>
  <c r="BK7221" i="3"/>
  <c r="BK7222" i="3"/>
  <c r="BK7223" i="3"/>
  <c r="BK7224" i="3"/>
  <c r="BK7225" i="3"/>
  <c r="BK7226" i="3"/>
  <c r="BK7227" i="3"/>
  <c r="BK7228" i="3"/>
  <c r="BK7229" i="3"/>
  <c r="BK7230" i="3"/>
  <c r="BK7231" i="3"/>
  <c r="BK7232" i="3"/>
  <c r="BK7233" i="3"/>
  <c r="BK7234" i="3"/>
  <c r="BK7235" i="3"/>
  <c r="BK7236" i="3"/>
  <c r="BK7237" i="3"/>
  <c r="BK7238" i="3"/>
  <c r="BK7239" i="3"/>
  <c r="BK7240" i="3"/>
  <c r="BK7241" i="3"/>
  <c r="BK7242" i="3"/>
  <c r="BK7243" i="3"/>
  <c r="BK7244" i="3"/>
  <c r="BK7245" i="3"/>
  <c r="BK7246" i="3"/>
  <c r="BK7247" i="3"/>
  <c r="BK7248" i="3"/>
  <c r="BK7249" i="3"/>
  <c r="BK7250" i="3"/>
  <c r="BK7251" i="3"/>
  <c r="BK7252" i="3"/>
  <c r="BK7253" i="3"/>
  <c r="BK7254" i="3"/>
  <c r="BK7255" i="3"/>
  <c r="BK7256" i="3"/>
  <c r="BK7257" i="3"/>
  <c r="BK7258" i="3"/>
  <c r="BK7259" i="3"/>
  <c r="BK7260" i="3"/>
  <c r="BK7261" i="3"/>
  <c r="BK7262" i="3"/>
  <c r="BK7263" i="3"/>
  <c r="BK7264" i="3"/>
  <c r="BK7265" i="3"/>
  <c r="BK7266" i="3"/>
  <c r="BK7267" i="3"/>
  <c r="BK7268" i="3"/>
  <c r="BK7269" i="3"/>
  <c r="BK7270" i="3"/>
  <c r="BK7271" i="3"/>
  <c r="BK7272" i="3"/>
  <c r="BK7273" i="3"/>
  <c r="BK7274" i="3"/>
  <c r="BK7275" i="3"/>
  <c r="BK7276" i="3"/>
  <c r="BK7277" i="3"/>
  <c r="BK7278" i="3"/>
  <c r="BK7279" i="3"/>
  <c r="BK7280" i="3"/>
  <c r="BK7281" i="3"/>
  <c r="BK7282" i="3"/>
  <c r="BK7283" i="3"/>
  <c r="BK7284" i="3"/>
  <c r="BK7285" i="3"/>
  <c r="BK7286" i="3"/>
  <c r="BK7287" i="3"/>
  <c r="BK7288" i="3"/>
  <c r="BK7289" i="3"/>
  <c r="BK7290" i="3"/>
  <c r="BK7291" i="3"/>
  <c r="BK7292" i="3"/>
  <c r="BK7293" i="3"/>
  <c r="BK7294" i="3"/>
  <c r="BK7295" i="3"/>
  <c r="BK7296" i="3"/>
  <c r="BK7297" i="3"/>
  <c r="BK7298" i="3"/>
  <c r="BK7299" i="3"/>
  <c r="BK7300" i="3"/>
  <c r="BK7301" i="3"/>
  <c r="BK7302" i="3"/>
  <c r="BK7303" i="3"/>
  <c r="BK7304" i="3"/>
  <c r="BK7305" i="3"/>
  <c r="BK7306" i="3"/>
  <c r="BK7307" i="3"/>
  <c r="BK7308" i="3"/>
  <c r="BK7309" i="3"/>
  <c r="BK7310" i="3"/>
  <c r="BK7311" i="3"/>
  <c r="BK7312" i="3"/>
  <c r="BK7313" i="3"/>
  <c r="BK7314" i="3"/>
  <c r="BK7315" i="3"/>
  <c r="BK7316" i="3"/>
  <c r="BK7317" i="3"/>
  <c r="BK7318" i="3"/>
  <c r="BK7319" i="3"/>
  <c r="BK7320" i="3"/>
  <c r="BK7321" i="3"/>
  <c r="BK7322" i="3"/>
  <c r="BK7323" i="3"/>
  <c r="BK7324" i="3"/>
  <c r="BK7325" i="3"/>
  <c r="BK7326" i="3"/>
  <c r="BK7327" i="3"/>
  <c r="BK7328" i="3"/>
  <c r="BK7329" i="3"/>
  <c r="BK7330" i="3"/>
  <c r="BK7331" i="3"/>
  <c r="BK7332" i="3"/>
  <c r="BK7333" i="3"/>
  <c r="BK7334" i="3"/>
  <c r="BK7335" i="3"/>
  <c r="BK7336" i="3"/>
  <c r="BK7337" i="3"/>
  <c r="BK7338" i="3"/>
  <c r="BK7339" i="3"/>
  <c r="BK7340" i="3"/>
  <c r="BK7341" i="3"/>
  <c r="BK7342" i="3"/>
  <c r="BK7343" i="3"/>
  <c r="BK7344" i="3"/>
  <c r="BK7345" i="3"/>
  <c r="BK7346" i="3"/>
  <c r="BK7347" i="3"/>
  <c r="BK7348" i="3"/>
  <c r="BK7349" i="3"/>
  <c r="BK7350" i="3"/>
  <c r="BK7351" i="3"/>
  <c r="BK7352" i="3"/>
  <c r="BK7353" i="3"/>
  <c r="BK7354" i="3"/>
  <c r="BK7355" i="3"/>
  <c r="BK7356" i="3"/>
  <c r="BK7357" i="3"/>
  <c r="BK7358" i="3"/>
  <c r="BK7359" i="3"/>
  <c r="BK7360" i="3"/>
  <c r="BK7361" i="3"/>
  <c r="BK7362" i="3"/>
  <c r="BK7363" i="3"/>
  <c r="BK7364" i="3"/>
  <c r="BK7365" i="3"/>
  <c r="BK7366" i="3"/>
  <c r="BK7367" i="3"/>
  <c r="BK7368" i="3"/>
  <c r="BK7369" i="3"/>
  <c r="BK7370" i="3"/>
  <c r="BK7371" i="3"/>
  <c r="BK7372" i="3"/>
  <c r="BK7373" i="3"/>
  <c r="BK7374" i="3"/>
  <c r="BK7375" i="3"/>
  <c r="BK7376" i="3"/>
  <c r="BK7377" i="3"/>
  <c r="BK7378" i="3"/>
  <c r="BK7379" i="3"/>
  <c r="BK7380" i="3"/>
  <c r="BK7381" i="3"/>
  <c r="BK7382" i="3"/>
  <c r="BK7383" i="3"/>
  <c r="BK7384" i="3"/>
  <c r="BK7385" i="3"/>
  <c r="BK7386" i="3"/>
  <c r="BK7387" i="3"/>
  <c r="BK7388" i="3"/>
  <c r="BK7389" i="3"/>
  <c r="BK7390" i="3"/>
  <c r="BK7391" i="3"/>
  <c r="BK7392" i="3"/>
  <c r="BK7393" i="3"/>
  <c r="BK7394" i="3"/>
  <c r="BK7395" i="3"/>
  <c r="BK7396" i="3"/>
  <c r="BK7397" i="3"/>
  <c r="BK7398" i="3"/>
  <c r="BK7399" i="3"/>
  <c r="BK7400" i="3"/>
  <c r="BK7401" i="3"/>
  <c r="BK7402" i="3"/>
  <c r="BK7403" i="3"/>
  <c r="BK7404" i="3"/>
  <c r="BK7405" i="3"/>
  <c r="BK7406" i="3"/>
  <c r="BK7407" i="3"/>
  <c r="BK7408" i="3"/>
  <c r="BK7409" i="3"/>
  <c r="BK7410" i="3"/>
  <c r="BK7411" i="3"/>
  <c r="BK7412" i="3"/>
  <c r="BK7413" i="3"/>
  <c r="BK7414" i="3"/>
  <c r="BK7415" i="3"/>
  <c r="BK7416" i="3"/>
  <c r="BK7417" i="3"/>
  <c r="BK7418" i="3"/>
  <c r="BK7419" i="3"/>
  <c r="BK7420" i="3"/>
  <c r="BK7421" i="3"/>
  <c r="BK7422" i="3"/>
  <c r="BK7423" i="3"/>
  <c r="BK7424" i="3"/>
  <c r="BK7425" i="3"/>
  <c r="BK7426" i="3"/>
  <c r="BK7427" i="3"/>
  <c r="BK7428" i="3"/>
  <c r="BK7429" i="3"/>
  <c r="BK7430" i="3"/>
  <c r="BK7431" i="3"/>
  <c r="BK7432" i="3"/>
  <c r="BK7433" i="3"/>
  <c r="BK7434" i="3"/>
  <c r="BK7435" i="3"/>
  <c r="BK7436" i="3"/>
  <c r="BK7437" i="3"/>
  <c r="BK7438" i="3"/>
  <c r="BK7439" i="3"/>
  <c r="BK7440" i="3"/>
  <c r="BK7441" i="3"/>
  <c r="BK7442" i="3"/>
  <c r="BK7443" i="3"/>
  <c r="BK7444" i="3"/>
  <c r="BK7445" i="3"/>
  <c r="BK7446" i="3"/>
  <c r="BK7447" i="3"/>
  <c r="BK7448" i="3"/>
  <c r="BK7449" i="3"/>
  <c r="BK7450" i="3"/>
  <c r="BK7451" i="3"/>
  <c r="BK7452" i="3"/>
  <c r="BK7453" i="3"/>
  <c r="BK7454" i="3"/>
  <c r="BK7455" i="3"/>
  <c r="BK7456" i="3"/>
  <c r="BK7457" i="3"/>
  <c r="BK7458" i="3"/>
  <c r="BK7459" i="3"/>
  <c r="BK7460" i="3"/>
  <c r="BK7461" i="3"/>
  <c r="BK7462" i="3"/>
  <c r="BK7463" i="3"/>
  <c r="BK7464" i="3"/>
  <c r="BK7465" i="3"/>
  <c r="BK7466" i="3"/>
  <c r="BK7467" i="3"/>
  <c r="BK7468" i="3"/>
  <c r="BK7469" i="3"/>
  <c r="BK7470" i="3"/>
  <c r="BK7471" i="3"/>
  <c r="BK7472" i="3"/>
  <c r="BK7473" i="3"/>
  <c r="BK7474" i="3"/>
  <c r="BK7475" i="3"/>
  <c r="BK7476" i="3"/>
  <c r="BK7477" i="3"/>
  <c r="BK7478" i="3"/>
  <c r="BK7479" i="3"/>
  <c r="BK7480" i="3"/>
  <c r="BK7481" i="3"/>
  <c r="BK7482" i="3"/>
  <c r="BK7483" i="3"/>
  <c r="BK7484" i="3"/>
  <c r="BK7485" i="3"/>
  <c r="BK7486" i="3"/>
  <c r="BK7487" i="3"/>
  <c r="BK7488" i="3"/>
  <c r="BK7489" i="3"/>
  <c r="BK7490" i="3"/>
  <c r="BK7491" i="3"/>
  <c r="BK7492" i="3"/>
  <c r="BK7493" i="3"/>
  <c r="BK7494" i="3"/>
  <c r="BK7495" i="3"/>
  <c r="BK7496" i="3"/>
  <c r="BK7497" i="3"/>
  <c r="BK7498" i="3"/>
  <c r="BK7499" i="3"/>
  <c r="BK7500" i="3"/>
  <c r="BK7501" i="3"/>
  <c r="BK7502" i="3"/>
  <c r="BK7503" i="3"/>
  <c r="BK7504" i="3"/>
  <c r="BK7505" i="3"/>
  <c r="BK7506" i="3"/>
  <c r="BK7507" i="3"/>
  <c r="BK7508" i="3"/>
  <c r="BK7509" i="3"/>
  <c r="BK7510" i="3"/>
  <c r="BK7511" i="3"/>
  <c r="BK7512" i="3"/>
  <c r="BK7513" i="3"/>
  <c r="BK7514" i="3"/>
  <c r="BK7515" i="3"/>
  <c r="BK7516" i="3"/>
  <c r="BK7517" i="3"/>
  <c r="BK7518" i="3"/>
  <c r="BK7519" i="3"/>
  <c r="BK7520" i="3"/>
  <c r="BK7521" i="3"/>
  <c r="BK7522" i="3"/>
  <c r="BK7523" i="3"/>
  <c r="BK7524" i="3"/>
  <c r="BK7525" i="3"/>
  <c r="BK7526" i="3"/>
  <c r="BK7527" i="3"/>
  <c r="BK7528" i="3"/>
  <c r="BK7529" i="3"/>
  <c r="BK7530" i="3"/>
  <c r="BK7531" i="3"/>
  <c r="BK7532" i="3"/>
  <c r="BK7533" i="3"/>
  <c r="BK7534" i="3"/>
  <c r="BK7535" i="3"/>
  <c r="BK7536" i="3"/>
  <c r="BK7537" i="3"/>
  <c r="BK7538" i="3"/>
  <c r="BK7539" i="3"/>
  <c r="BK7540" i="3"/>
  <c r="BK7541" i="3"/>
  <c r="BK7542" i="3"/>
  <c r="BK7543" i="3"/>
  <c r="BK7544" i="3"/>
  <c r="BK7545" i="3"/>
  <c r="BK7546" i="3"/>
  <c r="BK7547" i="3"/>
  <c r="BK7548" i="3"/>
  <c r="BK7549" i="3"/>
  <c r="BK7550" i="3"/>
  <c r="BK7551" i="3"/>
  <c r="BK7552" i="3"/>
  <c r="BK7553" i="3"/>
  <c r="BK7554" i="3"/>
  <c r="BK7555" i="3"/>
  <c r="BK7556" i="3"/>
  <c r="BK7557" i="3"/>
  <c r="BK7558" i="3"/>
  <c r="BK7559" i="3"/>
  <c r="BK7560" i="3"/>
  <c r="BK7561" i="3"/>
  <c r="BK7562" i="3"/>
  <c r="BK7563" i="3"/>
  <c r="BK7564" i="3"/>
  <c r="BK7565" i="3"/>
  <c r="BK7566" i="3"/>
  <c r="BK7567" i="3"/>
  <c r="BK7568" i="3"/>
  <c r="BK7569" i="3"/>
  <c r="BK7570" i="3"/>
  <c r="BK7571" i="3"/>
  <c r="BK7572" i="3"/>
  <c r="BK7573" i="3"/>
  <c r="BK7574" i="3"/>
  <c r="BK7575" i="3"/>
  <c r="BK7576" i="3"/>
  <c r="BK7577" i="3"/>
  <c r="BK7578" i="3"/>
  <c r="BK7579" i="3"/>
  <c r="BK7580" i="3"/>
  <c r="BK7581" i="3"/>
  <c r="BK7582" i="3"/>
  <c r="BK7583" i="3"/>
  <c r="BK7584" i="3"/>
  <c r="BK7585" i="3"/>
  <c r="BK7586" i="3"/>
  <c r="BK7587" i="3"/>
  <c r="BK7588" i="3"/>
  <c r="BK7589" i="3"/>
  <c r="BK7590" i="3"/>
  <c r="BK7591" i="3"/>
  <c r="BK7592" i="3"/>
  <c r="BK7593" i="3"/>
  <c r="BK7594" i="3"/>
  <c r="BK7595" i="3"/>
  <c r="BK7596" i="3"/>
  <c r="BK7597" i="3"/>
  <c r="BK7598" i="3"/>
  <c r="BK7599" i="3"/>
  <c r="BK7600" i="3"/>
  <c r="BK7601" i="3"/>
  <c r="BK7602" i="3"/>
  <c r="BK7603" i="3"/>
  <c r="BK7604" i="3"/>
  <c r="BK7605" i="3"/>
  <c r="BK7606" i="3"/>
  <c r="BK7607" i="3"/>
  <c r="BK7608" i="3"/>
  <c r="BK7609" i="3"/>
  <c r="BK7610" i="3"/>
  <c r="BK7611" i="3"/>
  <c r="BK7612" i="3"/>
  <c r="BK7613" i="3"/>
  <c r="BK7614" i="3"/>
  <c r="BK7615" i="3"/>
  <c r="BK7616" i="3"/>
  <c r="BK7617" i="3"/>
  <c r="BK7618" i="3"/>
  <c r="BK7619" i="3"/>
  <c r="BK7620" i="3"/>
  <c r="BK7621" i="3"/>
  <c r="BK7622" i="3"/>
  <c r="BK7623" i="3"/>
  <c r="BK7624" i="3"/>
  <c r="BK7625" i="3"/>
  <c r="BK7626" i="3"/>
  <c r="BK7627" i="3"/>
  <c r="BK7628" i="3"/>
  <c r="BK7629" i="3"/>
  <c r="BK7630" i="3"/>
  <c r="BK7631" i="3"/>
  <c r="BK7632" i="3"/>
  <c r="BK7633" i="3"/>
  <c r="BK7634" i="3"/>
  <c r="BK7635" i="3"/>
  <c r="BK7636" i="3"/>
  <c r="BK7637" i="3"/>
  <c r="BK7638" i="3"/>
  <c r="BK7639" i="3"/>
  <c r="BK7640" i="3"/>
  <c r="BK7641" i="3"/>
  <c r="BK7642" i="3"/>
  <c r="BK7643" i="3"/>
  <c r="BK7644" i="3"/>
  <c r="BK7645" i="3"/>
  <c r="BK7646" i="3"/>
  <c r="BK7647" i="3"/>
  <c r="BK7648" i="3"/>
  <c r="BK7649" i="3"/>
  <c r="BK7650" i="3"/>
  <c r="BK7651" i="3"/>
  <c r="BK7652" i="3"/>
  <c r="BK7653" i="3"/>
  <c r="BK7654" i="3"/>
  <c r="BK7655" i="3"/>
  <c r="BK7656" i="3"/>
  <c r="BK7657" i="3"/>
  <c r="BK7658" i="3"/>
  <c r="BK7659" i="3"/>
  <c r="BK7660" i="3"/>
  <c r="BK7661" i="3"/>
  <c r="BK7662" i="3"/>
  <c r="BK7663" i="3"/>
  <c r="BK7664" i="3"/>
  <c r="BK7665" i="3"/>
  <c r="BK7666" i="3"/>
  <c r="BK7667" i="3"/>
  <c r="BK7668" i="3"/>
  <c r="BK7669" i="3"/>
  <c r="BK7670" i="3"/>
  <c r="BK7671" i="3"/>
  <c r="BK7672" i="3"/>
  <c r="BK7673" i="3"/>
  <c r="BK7674" i="3"/>
  <c r="BK7675" i="3"/>
  <c r="BK7676" i="3"/>
  <c r="BK7677" i="3"/>
  <c r="BK7678" i="3"/>
  <c r="BK7679" i="3"/>
  <c r="BK7680" i="3"/>
  <c r="BK7681" i="3"/>
  <c r="BK7682" i="3"/>
  <c r="BK7683" i="3"/>
  <c r="BK7684" i="3"/>
  <c r="BK7685" i="3"/>
  <c r="BK7686" i="3"/>
  <c r="BK7687" i="3"/>
  <c r="BK7688" i="3"/>
  <c r="BK7689" i="3"/>
  <c r="BK7690" i="3"/>
  <c r="BK7691" i="3"/>
  <c r="BK7692" i="3"/>
  <c r="BK7693" i="3"/>
  <c r="BK7694" i="3"/>
  <c r="BK7695" i="3"/>
  <c r="BK7696" i="3"/>
  <c r="BK7697" i="3"/>
  <c r="BK7698" i="3"/>
  <c r="BK7699" i="3"/>
  <c r="BK7700" i="3"/>
  <c r="BK7701" i="3"/>
  <c r="BK7702" i="3"/>
  <c r="BK7703" i="3"/>
  <c r="BK7704" i="3"/>
  <c r="BK7705" i="3"/>
  <c r="BK7706" i="3"/>
  <c r="BK7707" i="3"/>
  <c r="BK7708" i="3"/>
  <c r="BK7709" i="3"/>
  <c r="BK7710" i="3"/>
  <c r="BK7711" i="3"/>
  <c r="BK7712" i="3"/>
  <c r="BK7713" i="3"/>
  <c r="BK7714" i="3"/>
  <c r="BK7715" i="3"/>
  <c r="BK7716" i="3"/>
  <c r="BK7717" i="3"/>
  <c r="BK7718" i="3"/>
  <c r="BK7719" i="3"/>
  <c r="BK7720" i="3"/>
  <c r="BK7721" i="3"/>
  <c r="BK7722" i="3"/>
  <c r="BK7723" i="3"/>
  <c r="BK7724" i="3"/>
  <c r="BK7725" i="3"/>
  <c r="BK7726" i="3"/>
  <c r="BK7727" i="3"/>
  <c r="BK7728" i="3"/>
  <c r="BK7729" i="3"/>
  <c r="BK7730" i="3"/>
  <c r="BK7731" i="3"/>
  <c r="BK7732" i="3"/>
  <c r="BK7733" i="3"/>
  <c r="BK7734" i="3"/>
  <c r="BK7735" i="3"/>
  <c r="BK7736" i="3"/>
  <c r="BK7737" i="3"/>
  <c r="BK7738" i="3"/>
  <c r="BK7739" i="3"/>
  <c r="BK7740" i="3"/>
  <c r="BK7741" i="3"/>
  <c r="BK7742" i="3"/>
  <c r="BK7743" i="3"/>
  <c r="BK7744" i="3"/>
  <c r="BK7745" i="3"/>
  <c r="BK7746" i="3"/>
  <c r="BK7747" i="3"/>
  <c r="BK7748" i="3"/>
  <c r="BK7749" i="3"/>
  <c r="BK7750" i="3"/>
  <c r="BK7751" i="3"/>
  <c r="BK7752" i="3"/>
  <c r="BK7753" i="3"/>
  <c r="BK7754" i="3"/>
  <c r="BK7755" i="3"/>
  <c r="BK7756" i="3"/>
  <c r="BK7757" i="3"/>
  <c r="BK7758" i="3"/>
  <c r="BK7759" i="3"/>
  <c r="BK7760" i="3"/>
  <c r="BK7761" i="3"/>
  <c r="BK7762" i="3"/>
  <c r="BK7763" i="3"/>
  <c r="BK7764" i="3"/>
  <c r="BK7765" i="3"/>
  <c r="BK7766" i="3"/>
  <c r="BK7767" i="3"/>
  <c r="BK7768" i="3"/>
  <c r="BK7769" i="3"/>
  <c r="BK7770" i="3"/>
  <c r="BK7771" i="3"/>
  <c r="BK7772" i="3"/>
  <c r="BK7773" i="3"/>
  <c r="BK7774" i="3"/>
  <c r="BK7775" i="3"/>
  <c r="BK7776" i="3"/>
  <c r="BK7777" i="3"/>
  <c r="BK7778" i="3"/>
  <c r="BK7779" i="3"/>
  <c r="BK7780" i="3"/>
  <c r="BK7781" i="3"/>
  <c r="BK7782" i="3"/>
  <c r="BK7783" i="3"/>
  <c r="BK7784" i="3"/>
  <c r="BK7785" i="3"/>
  <c r="BK7786" i="3"/>
  <c r="BK7787" i="3"/>
  <c r="BK7788" i="3"/>
  <c r="BK7789" i="3"/>
  <c r="BK7790" i="3"/>
  <c r="BK7791" i="3"/>
  <c r="BK7792" i="3"/>
  <c r="BK7793" i="3"/>
  <c r="BK7794" i="3"/>
  <c r="BK7795" i="3"/>
  <c r="BK7796" i="3"/>
  <c r="BK7797" i="3"/>
  <c r="BK7798" i="3"/>
  <c r="BK7799" i="3"/>
  <c r="BK7800" i="3"/>
  <c r="BK7801" i="3"/>
  <c r="BK7802" i="3"/>
  <c r="BK7803" i="3"/>
  <c r="BK7804" i="3"/>
  <c r="BK7805" i="3"/>
  <c r="BK7806" i="3"/>
  <c r="BK7807" i="3"/>
  <c r="BK7808" i="3"/>
  <c r="BK7809" i="3"/>
  <c r="BK7810" i="3"/>
  <c r="BK7811" i="3"/>
  <c r="BK7812" i="3"/>
  <c r="BK7813" i="3"/>
  <c r="BK7814" i="3"/>
  <c r="BK7815" i="3"/>
  <c r="BK7816" i="3"/>
  <c r="BK7817" i="3"/>
  <c r="BK7818" i="3"/>
  <c r="BK7819" i="3"/>
  <c r="BK7820" i="3"/>
  <c r="BK7821" i="3"/>
  <c r="BK7822" i="3"/>
  <c r="BK7823" i="3"/>
  <c r="BK7824" i="3"/>
  <c r="BK7825" i="3"/>
  <c r="BK7826" i="3"/>
  <c r="BK7827" i="3"/>
  <c r="BK7828" i="3"/>
  <c r="BK7829" i="3"/>
  <c r="BK7830" i="3"/>
  <c r="BK7831" i="3"/>
  <c r="BK7832" i="3"/>
  <c r="BK7833" i="3"/>
  <c r="BK7834" i="3"/>
  <c r="BK7835" i="3"/>
  <c r="BK7836" i="3"/>
  <c r="BK7837" i="3"/>
  <c r="BK7838" i="3"/>
  <c r="BK7839" i="3"/>
  <c r="BK7840" i="3"/>
  <c r="BK7841" i="3"/>
  <c r="BK7842" i="3"/>
  <c r="BK7843" i="3"/>
  <c r="BK7844" i="3"/>
  <c r="BK7845" i="3"/>
  <c r="BK7846" i="3"/>
  <c r="BK7847" i="3"/>
  <c r="BK7848" i="3"/>
  <c r="BK7849" i="3"/>
  <c r="BK7850" i="3"/>
  <c r="BK7851" i="3"/>
  <c r="BK7852" i="3"/>
  <c r="BK7853" i="3"/>
  <c r="BK7854" i="3"/>
  <c r="BK7855" i="3"/>
  <c r="BK7856" i="3"/>
  <c r="BK7857" i="3"/>
  <c r="BK7858" i="3"/>
  <c r="BK7859" i="3"/>
  <c r="BK7860" i="3"/>
  <c r="BK7861" i="3"/>
  <c r="BK7862" i="3"/>
  <c r="BK7863" i="3"/>
  <c r="BK7864" i="3"/>
  <c r="BK7865" i="3"/>
  <c r="BK7866" i="3"/>
  <c r="BK7867" i="3"/>
  <c r="BK7868" i="3"/>
  <c r="BK7869" i="3"/>
  <c r="BK7870" i="3"/>
  <c r="BK7871" i="3"/>
  <c r="BK7872" i="3"/>
  <c r="BK7873" i="3"/>
  <c r="BK7874" i="3"/>
  <c r="BK7875" i="3"/>
  <c r="BK7876" i="3"/>
  <c r="BK7877" i="3"/>
  <c r="BK7878" i="3"/>
  <c r="BK7879" i="3"/>
  <c r="BK7880" i="3"/>
  <c r="BK7881" i="3"/>
  <c r="BK7882" i="3"/>
  <c r="BK7883" i="3"/>
  <c r="BK7884" i="3"/>
  <c r="BK7885" i="3"/>
  <c r="BK7886" i="3"/>
  <c r="BK7887" i="3"/>
  <c r="BK7888" i="3"/>
  <c r="BK7889" i="3"/>
  <c r="BK7890" i="3"/>
  <c r="BK7891" i="3"/>
  <c r="BK7892" i="3"/>
  <c r="BK7893" i="3"/>
  <c r="BK7894" i="3"/>
  <c r="BK7895" i="3"/>
  <c r="BK7896" i="3"/>
  <c r="BK7897" i="3"/>
  <c r="BK7898" i="3"/>
  <c r="BK7899" i="3"/>
  <c r="BK7900" i="3"/>
  <c r="BK7901" i="3"/>
  <c r="BK7902" i="3"/>
  <c r="BK7903" i="3"/>
  <c r="BK7904" i="3"/>
  <c r="BK7905" i="3"/>
  <c r="BK7906" i="3"/>
  <c r="BK7907" i="3"/>
  <c r="BK7908" i="3"/>
  <c r="BK7909" i="3"/>
  <c r="BK7910" i="3"/>
  <c r="BK7911" i="3"/>
  <c r="BK7912" i="3"/>
  <c r="BK7913" i="3"/>
  <c r="BK7914" i="3"/>
  <c r="BK7915" i="3"/>
  <c r="BK7916" i="3"/>
  <c r="BK7917" i="3"/>
  <c r="BK7918" i="3"/>
  <c r="BK7919" i="3"/>
  <c r="BK7920" i="3"/>
  <c r="BK7921" i="3"/>
  <c r="BK7922" i="3"/>
  <c r="BK7923" i="3"/>
  <c r="BK7924" i="3"/>
  <c r="BK7925" i="3"/>
  <c r="BK7926" i="3"/>
  <c r="BK7927" i="3"/>
  <c r="BK7928" i="3"/>
  <c r="BK7929" i="3"/>
  <c r="BK7930" i="3"/>
  <c r="BK7931" i="3"/>
  <c r="BK7932" i="3"/>
  <c r="BK7933" i="3"/>
  <c r="BK7934" i="3"/>
  <c r="BK7935" i="3"/>
  <c r="BK7936" i="3"/>
  <c r="BK7937" i="3"/>
  <c r="BK7938" i="3"/>
  <c r="BK7939" i="3"/>
  <c r="BK7940" i="3"/>
  <c r="BK7941" i="3"/>
  <c r="BK7942" i="3"/>
  <c r="BK7943" i="3"/>
  <c r="BK7944" i="3"/>
  <c r="BK7945" i="3"/>
  <c r="BK7946" i="3"/>
  <c r="BK7947" i="3"/>
  <c r="BK7948" i="3"/>
  <c r="BK7949" i="3"/>
  <c r="BK7950" i="3"/>
  <c r="BK7951" i="3"/>
  <c r="BK7952" i="3"/>
  <c r="BK7953" i="3"/>
  <c r="BK7954" i="3"/>
  <c r="BK7955" i="3"/>
  <c r="BK7956" i="3"/>
  <c r="BK7957" i="3"/>
  <c r="BK7958" i="3"/>
  <c r="BK7959" i="3"/>
  <c r="BK7960" i="3"/>
  <c r="BK7961" i="3"/>
  <c r="BK7962" i="3"/>
  <c r="BK7963" i="3"/>
  <c r="BK7964" i="3"/>
  <c r="BK7965" i="3"/>
  <c r="BK7966" i="3"/>
  <c r="BK7967" i="3"/>
  <c r="BK7968" i="3"/>
  <c r="BK7969" i="3"/>
  <c r="BK7970" i="3"/>
  <c r="BK7971" i="3"/>
  <c r="BK7972" i="3"/>
  <c r="BK7973" i="3"/>
  <c r="BK7974" i="3"/>
  <c r="BK7975" i="3"/>
  <c r="BK7976" i="3"/>
  <c r="BK7977" i="3"/>
  <c r="BK7978" i="3"/>
  <c r="BK7979" i="3"/>
  <c r="BK7980" i="3"/>
  <c r="BK7981" i="3"/>
  <c r="BK7982" i="3"/>
  <c r="BK7983" i="3"/>
  <c r="BK7984" i="3"/>
  <c r="BK7985" i="3"/>
  <c r="BK7986" i="3"/>
  <c r="BK7987" i="3"/>
  <c r="BK7988" i="3"/>
  <c r="BK7989" i="3"/>
  <c r="BK7990" i="3"/>
  <c r="BK7991" i="3"/>
  <c r="BK7992" i="3"/>
  <c r="BK7993" i="3"/>
  <c r="BK7994" i="3"/>
  <c r="BK7995" i="3"/>
  <c r="BK7996" i="3"/>
  <c r="BK7997" i="3"/>
  <c r="BK7998" i="3"/>
  <c r="BK7999" i="3"/>
  <c r="BK8000" i="3"/>
  <c r="BK8001" i="3"/>
  <c r="BK8002" i="3"/>
  <c r="BK8003" i="3"/>
  <c r="BK8004" i="3"/>
  <c r="BK8005" i="3"/>
  <c r="BK8006" i="3"/>
  <c r="BK8007" i="3"/>
  <c r="BK8008" i="3"/>
  <c r="BK8009" i="3"/>
  <c r="BK8010" i="3"/>
  <c r="BK8011" i="3"/>
  <c r="BK8012" i="3"/>
  <c r="BK8013" i="3"/>
  <c r="BK8014" i="3"/>
  <c r="BK8015" i="3"/>
  <c r="BK8016" i="3"/>
  <c r="BK8017" i="3"/>
  <c r="BK8018" i="3"/>
  <c r="BK8019" i="3"/>
  <c r="BK8020" i="3"/>
  <c r="BK8021" i="3"/>
  <c r="BK8022" i="3"/>
  <c r="BK8023" i="3"/>
  <c r="BK8024" i="3"/>
  <c r="BK8025" i="3"/>
  <c r="BK8026" i="3"/>
  <c r="BK8027" i="3"/>
  <c r="BK8028" i="3"/>
  <c r="BK8029" i="3"/>
  <c r="BK8030" i="3"/>
  <c r="BK8031" i="3"/>
  <c r="BK8032" i="3"/>
  <c r="BK8033" i="3"/>
  <c r="BK8034" i="3"/>
  <c r="BK8035" i="3"/>
  <c r="BK8036" i="3"/>
  <c r="BK8037" i="3"/>
  <c r="BK8038" i="3"/>
  <c r="BK8039" i="3"/>
  <c r="BK8040" i="3"/>
  <c r="BK8041" i="3"/>
  <c r="BK8042" i="3"/>
  <c r="BK8043" i="3"/>
  <c r="BK8044" i="3"/>
  <c r="BK8045" i="3"/>
  <c r="BK8046" i="3"/>
  <c r="BK8047" i="3"/>
  <c r="BK8048" i="3"/>
  <c r="BK8049" i="3"/>
  <c r="BK8050" i="3"/>
  <c r="BK8051" i="3"/>
  <c r="BK8052" i="3"/>
  <c r="BK8053" i="3"/>
  <c r="BK8054" i="3"/>
  <c r="BK8055" i="3"/>
  <c r="BK8056" i="3"/>
  <c r="BK8057" i="3"/>
  <c r="BK8058" i="3"/>
  <c r="BK8059" i="3"/>
  <c r="BK8060" i="3"/>
  <c r="BK8061" i="3"/>
  <c r="BK8062" i="3"/>
  <c r="BK8063" i="3"/>
  <c r="BK8064" i="3"/>
  <c r="BK8065" i="3"/>
  <c r="BK8066" i="3"/>
  <c r="BK8067" i="3"/>
  <c r="BK8068" i="3"/>
  <c r="BK8069" i="3"/>
  <c r="BK8070" i="3"/>
  <c r="BK8071" i="3"/>
  <c r="BK8072" i="3"/>
  <c r="BK8073" i="3"/>
  <c r="BK8074" i="3"/>
  <c r="BK8075" i="3"/>
  <c r="BK8076" i="3"/>
  <c r="BK8077" i="3"/>
  <c r="BK8078" i="3"/>
  <c r="BK8079" i="3"/>
  <c r="BK8080" i="3"/>
  <c r="BK8081" i="3"/>
  <c r="BK8082" i="3"/>
  <c r="BK8083" i="3"/>
  <c r="BK8084" i="3"/>
  <c r="BK8085" i="3"/>
  <c r="BK8086" i="3"/>
  <c r="BK8087" i="3"/>
  <c r="BK8088" i="3"/>
  <c r="BK8089" i="3"/>
  <c r="BK8090" i="3"/>
  <c r="BK8091" i="3"/>
  <c r="BK8092" i="3"/>
  <c r="BK8093" i="3"/>
  <c r="BK8094" i="3"/>
  <c r="BK8095" i="3"/>
  <c r="BK8096" i="3"/>
  <c r="BK8097" i="3"/>
  <c r="BK8098" i="3"/>
  <c r="BK8099" i="3"/>
  <c r="BK8100" i="3"/>
  <c r="BK8101" i="3"/>
  <c r="BK8102" i="3"/>
  <c r="BK8103" i="3"/>
  <c r="BK8104" i="3"/>
  <c r="BK8105" i="3"/>
  <c r="BK8106" i="3"/>
  <c r="BK8107" i="3"/>
  <c r="BK8108" i="3"/>
  <c r="BK8109" i="3"/>
  <c r="BK8110" i="3"/>
  <c r="BK8111" i="3"/>
  <c r="BK8112" i="3"/>
  <c r="BK8113" i="3"/>
  <c r="BK8114" i="3"/>
  <c r="BK8115" i="3"/>
  <c r="BK8116" i="3"/>
  <c r="BK8117" i="3"/>
  <c r="BK8118" i="3"/>
  <c r="BK8119" i="3"/>
  <c r="BK8120" i="3"/>
  <c r="BK8121" i="3"/>
  <c r="BK8122" i="3"/>
  <c r="BK8123" i="3"/>
  <c r="BK8124" i="3"/>
  <c r="BK8125" i="3"/>
  <c r="BK8126" i="3"/>
  <c r="BK8127" i="3"/>
  <c r="BK8128" i="3"/>
  <c r="BK8129" i="3"/>
  <c r="BK8130" i="3"/>
  <c r="BK8131" i="3"/>
  <c r="BK8132" i="3"/>
  <c r="BK8133" i="3"/>
  <c r="BK8134" i="3"/>
  <c r="BK8135" i="3"/>
  <c r="BK8136" i="3"/>
  <c r="BK8137" i="3"/>
  <c r="BK8138" i="3"/>
  <c r="BK8139" i="3"/>
  <c r="BK8140" i="3"/>
  <c r="BK8141" i="3"/>
  <c r="BK8142" i="3"/>
  <c r="BK8143" i="3"/>
  <c r="BK8144" i="3"/>
  <c r="BK8145" i="3"/>
  <c r="BK8146" i="3"/>
  <c r="BK8147" i="3"/>
  <c r="BK8148" i="3"/>
  <c r="BK8149" i="3"/>
  <c r="BK8150" i="3"/>
  <c r="BK8151" i="3"/>
  <c r="BK8152" i="3"/>
  <c r="BK8153" i="3"/>
  <c r="BK8154" i="3"/>
  <c r="BK8155" i="3"/>
  <c r="BK8156" i="3"/>
  <c r="BK8157" i="3"/>
  <c r="BK8158" i="3"/>
  <c r="BK8159" i="3"/>
  <c r="BK8160" i="3"/>
  <c r="BK8161" i="3"/>
  <c r="BK8162" i="3"/>
  <c r="BK8163" i="3"/>
  <c r="BK8164" i="3"/>
  <c r="BK8165" i="3"/>
  <c r="BK8166" i="3"/>
  <c r="BK8167" i="3"/>
  <c r="BK8168" i="3"/>
  <c r="BK8169" i="3"/>
  <c r="BK8170" i="3"/>
  <c r="BK8171" i="3"/>
  <c r="BK8172" i="3"/>
  <c r="BK8173" i="3"/>
  <c r="BK8174" i="3"/>
  <c r="BK8175" i="3"/>
  <c r="BK8176" i="3"/>
  <c r="BK8177" i="3"/>
  <c r="BK8178" i="3"/>
  <c r="BK8179" i="3"/>
  <c r="BK8180" i="3"/>
  <c r="BK8181" i="3"/>
  <c r="BK8182" i="3"/>
  <c r="BK8183" i="3"/>
  <c r="BK8184" i="3"/>
  <c r="BK8185" i="3"/>
  <c r="BK8186" i="3"/>
  <c r="BK8187" i="3"/>
  <c r="BK8188" i="3"/>
  <c r="BK8189" i="3"/>
  <c r="BK8190" i="3"/>
  <c r="BK8191" i="3"/>
  <c r="BK8192" i="3"/>
  <c r="BK8193" i="3"/>
  <c r="BK8194" i="3"/>
  <c r="BK8195" i="3"/>
  <c r="BK8196" i="3"/>
  <c r="BK8197" i="3"/>
  <c r="BK8198" i="3"/>
  <c r="BK8199" i="3"/>
  <c r="BK8200" i="3"/>
  <c r="BK8201" i="3"/>
  <c r="BK8202" i="3"/>
  <c r="BK8203" i="3"/>
  <c r="BK8204" i="3"/>
  <c r="BK8205" i="3"/>
  <c r="BK8206" i="3"/>
  <c r="BK8207" i="3"/>
  <c r="BK8208" i="3"/>
  <c r="BK8209" i="3"/>
  <c r="BK8210" i="3"/>
  <c r="BK8211" i="3"/>
  <c r="BK8212" i="3"/>
  <c r="BK8213" i="3"/>
  <c r="BK8214" i="3"/>
  <c r="BK8215" i="3"/>
  <c r="BK8216" i="3"/>
  <c r="BK8217" i="3"/>
  <c r="BK8218" i="3"/>
  <c r="BK8219" i="3"/>
  <c r="BK8220" i="3"/>
  <c r="BK8221" i="3"/>
  <c r="BK8222" i="3"/>
  <c r="BK8223" i="3"/>
  <c r="BK8224" i="3"/>
  <c r="BK8225" i="3"/>
  <c r="BK8226" i="3"/>
  <c r="BK8227" i="3"/>
  <c r="BK8228" i="3"/>
  <c r="BK8229" i="3"/>
  <c r="BK8230" i="3"/>
  <c r="BK8231" i="3"/>
  <c r="BK8232" i="3"/>
  <c r="BK8233" i="3"/>
  <c r="BK8234" i="3"/>
  <c r="BK8235" i="3"/>
  <c r="BK8236" i="3"/>
  <c r="BK8237" i="3"/>
  <c r="BK8238" i="3"/>
  <c r="BK8239" i="3"/>
  <c r="BK8240" i="3"/>
  <c r="BK8241" i="3"/>
  <c r="BK8242" i="3"/>
  <c r="BK8243" i="3"/>
  <c r="BK8244" i="3"/>
  <c r="BK8245" i="3"/>
  <c r="BK8246" i="3"/>
  <c r="BK8247" i="3"/>
  <c r="BK8248" i="3"/>
  <c r="BK8249" i="3"/>
  <c r="BK8250" i="3"/>
  <c r="BK8251" i="3"/>
  <c r="BK8252" i="3"/>
  <c r="BK8253" i="3"/>
  <c r="BK8254" i="3"/>
  <c r="BK8255" i="3"/>
  <c r="BK8256" i="3"/>
  <c r="BK8257" i="3"/>
  <c r="BK8258" i="3"/>
  <c r="BK8259" i="3"/>
  <c r="BK8260" i="3"/>
  <c r="BK8261" i="3"/>
  <c r="BK8262" i="3"/>
  <c r="BK8263" i="3"/>
  <c r="BK8264" i="3"/>
  <c r="BK8265" i="3"/>
  <c r="BK8266" i="3"/>
  <c r="BK8267" i="3"/>
  <c r="BK8268" i="3"/>
  <c r="BK8269" i="3"/>
  <c r="BK8270" i="3"/>
  <c r="BK8271" i="3"/>
  <c r="BK8272" i="3"/>
  <c r="BK8273" i="3"/>
  <c r="BK8274" i="3"/>
  <c r="BK8275" i="3"/>
  <c r="BK8276" i="3"/>
  <c r="BK8277" i="3"/>
  <c r="BK8278" i="3"/>
  <c r="BK8279" i="3"/>
  <c r="BK8280" i="3"/>
  <c r="BK8281" i="3"/>
  <c r="BK8282" i="3"/>
  <c r="BK8283" i="3"/>
  <c r="BK8284" i="3"/>
  <c r="BK8285" i="3"/>
  <c r="BK8286" i="3"/>
  <c r="BK8287" i="3"/>
  <c r="BK8288" i="3"/>
  <c r="BK8289" i="3"/>
  <c r="BK8290" i="3"/>
  <c r="BK8291" i="3"/>
  <c r="BK8292" i="3"/>
  <c r="BK8293" i="3"/>
  <c r="BK8294" i="3"/>
  <c r="BK8295" i="3"/>
  <c r="BK8296" i="3"/>
  <c r="BK8297" i="3"/>
  <c r="BK8298" i="3"/>
  <c r="BK8299" i="3"/>
  <c r="BK8300" i="3"/>
  <c r="BK8301" i="3"/>
  <c r="BK8302" i="3"/>
  <c r="BK8303" i="3"/>
  <c r="BK8304" i="3"/>
  <c r="BK8305" i="3"/>
  <c r="BK8306" i="3"/>
  <c r="BK8307" i="3"/>
  <c r="BK8308" i="3"/>
  <c r="BK8309" i="3"/>
  <c r="BK8310" i="3"/>
  <c r="BK8311" i="3"/>
  <c r="BK8312" i="3"/>
  <c r="BK8313" i="3"/>
  <c r="BK8314" i="3"/>
  <c r="BK8315" i="3"/>
  <c r="BK8316" i="3"/>
  <c r="BK8317" i="3"/>
  <c r="BK8318" i="3"/>
  <c r="BK8319" i="3"/>
  <c r="BK8320" i="3"/>
  <c r="BK8321" i="3"/>
  <c r="BK8322" i="3"/>
  <c r="BK8323" i="3"/>
  <c r="BK8324" i="3"/>
  <c r="BK8325" i="3"/>
  <c r="BK8326" i="3"/>
  <c r="BK8327" i="3"/>
  <c r="BK8328" i="3"/>
  <c r="BK8329" i="3"/>
  <c r="BK8330" i="3"/>
  <c r="BK8331" i="3"/>
  <c r="BK8332" i="3"/>
  <c r="BK8333" i="3"/>
  <c r="BK8334" i="3"/>
  <c r="BK8335" i="3"/>
  <c r="BK8336" i="3"/>
  <c r="BK8337" i="3"/>
  <c r="BK8338" i="3"/>
  <c r="BK8339" i="3"/>
  <c r="BK8340" i="3"/>
  <c r="BK8341" i="3"/>
  <c r="BK8342" i="3"/>
  <c r="BK8343" i="3"/>
  <c r="BK8344" i="3"/>
  <c r="BK8345" i="3"/>
  <c r="BK8346" i="3"/>
  <c r="BK8347" i="3"/>
  <c r="BK8348" i="3"/>
  <c r="BK8349" i="3"/>
  <c r="BK8350" i="3"/>
  <c r="BK8351" i="3"/>
  <c r="BK8352" i="3"/>
  <c r="BK8353" i="3"/>
  <c r="BK8354" i="3"/>
  <c r="BK8355" i="3"/>
  <c r="BK8356" i="3"/>
  <c r="BK8357" i="3"/>
  <c r="BK8358" i="3"/>
  <c r="BK8359" i="3"/>
  <c r="BK8360" i="3"/>
  <c r="BK8361" i="3"/>
  <c r="BK8362" i="3"/>
  <c r="BK8363" i="3"/>
  <c r="BK8364" i="3"/>
  <c r="BK8365" i="3"/>
  <c r="BK8366" i="3"/>
  <c r="BK8367" i="3"/>
  <c r="BK8368" i="3"/>
  <c r="BK8369" i="3"/>
  <c r="BK8370" i="3"/>
  <c r="BK8371" i="3"/>
  <c r="BK8372" i="3"/>
  <c r="BK8373" i="3"/>
  <c r="BK8374" i="3"/>
  <c r="BK8375" i="3"/>
  <c r="BK8376" i="3"/>
  <c r="BK8377" i="3"/>
  <c r="BK8378" i="3"/>
  <c r="BK8379" i="3"/>
  <c r="BK8380" i="3"/>
  <c r="BK8381" i="3"/>
  <c r="BK8382" i="3"/>
  <c r="BK8383" i="3"/>
  <c r="BK8384" i="3"/>
  <c r="BK8385" i="3"/>
  <c r="BK8386" i="3"/>
  <c r="BK8387" i="3"/>
  <c r="BK8388" i="3"/>
  <c r="BK8389" i="3"/>
  <c r="BK8390" i="3"/>
  <c r="BK8391" i="3"/>
  <c r="BK8392" i="3"/>
  <c r="BK8393" i="3"/>
  <c r="BK8394" i="3"/>
  <c r="BK8395" i="3"/>
  <c r="BK8396" i="3"/>
  <c r="BK8397" i="3"/>
  <c r="BK8398" i="3"/>
  <c r="BK8399" i="3"/>
  <c r="BK8400" i="3"/>
  <c r="BK8401" i="3"/>
  <c r="BK8402" i="3"/>
  <c r="BK8403" i="3"/>
  <c r="BK8404" i="3"/>
  <c r="BK8405" i="3"/>
  <c r="BK8406" i="3"/>
  <c r="BK8407" i="3"/>
  <c r="BK8408" i="3"/>
  <c r="BK8409" i="3"/>
  <c r="BK8410" i="3"/>
  <c r="BK8411" i="3"/>
  <c r="BK8412" i="3"/>
  <c r="BK8413" i="3"/>
  <c r="BK8414" i="3"/>
  <c r="BK8415" i="3"/>
  <c r="BK8416" i="3"/>
  <c r="BK8417" i="3"/>
  <c r="BK8418" i="3"/>
  <c r="BK8419" i="3"/>
  <c r="BK8420" i="3"/>
  <c r="BK8421" i="3"/>
  <c r="BK8422" i="3"/>
  <c r="BK8423" i="3"/>
  <c r="BK8424" i="3"/>
  <c r="BK8425" i="3"/>
  <c r="BK8426" i="3"/>
  <c r="BK8427" i="3"/>
  <c r="BK8428" i="3"/>
  <c r="BK8429" i="3"/>
  <c r="BK8430" i="3"/>
  <c r="BK8431" i="3"/>
  <c r="BK8432" i="3"/>
  <c r="BK8433" i="3"/>
  <c r="BK8434" i="3"/>
  <c r="BK8435" i="3"/>
  <c r="BK8436" i="3"/>
  <c r="BK8437" i="3"/>
  <c r="BK8438" i="3"/>
  <c r="BK8439" i="3"/>
  <c r="BK8440" i="3"/>
  <c r="BK8441" i="3"/>
  <c r="BK8442" i="3"/>
  <c r="BK8443" i="3"/>
  <c r="BK8444" i="3"/>
  <c r="BK8445" i="3"/>
  <c r="BK8446" i="3"/>
  <c r="BK8447" i="3"/>
  <c r="BK8448" i="3"/>
  <c r="BK8449" i="3"/>
  <c r="BK8450" i="3"/>
  <c r="BK8451" i="3"/>
  <c r="BK8452" i="3"/>
  <c r="BK8453" i="3"/>
  <c r="BK8454" i="3"/>
  <c r="BK8455" i="3"/>
  <c r="BK8456" i="3"/>
  <c r="BK8457" i="3"/>
  <c r="BK8458" i="3"/>
  <c r="BK8459" i="3"/>
  <c r="BK8460" i="3"/>
  <c r="BK8461" i="3"/>
  <c r="BK8462" i="3"/>
  <c r="BK8463" i="3"/>
  <c r="BK8464" i="3"/>
  <c r="BK8465" i="3"/>
  <c r="BK8466" i="3"/>
  <c r="BK8467" i="3"/>
  <c r="BK8468" i="3"/>
  <c r="BK8469" i="3"/>
  <c r="BK8470" i="3"/>
  <c r="BK8471" i="3"/>
  <c r="BK8472" i="3"/>
  <c r="BK8473" i="3"/>
  <c r="BK8474" i="3"/>
  <c r="BK8475" i="3"/>
  <c r="BK8476" i="3"/>
  <c r="BK8477" i="3"/>
  <c r="BK8478" i="3"/>
  <c r="BK8479" i="3"/>
  <c r="BK8480" i="3"/>
  <c r="BK8481" i="3"/>
  <c r="BK8482" i="3"/>
  <c r="BK8483" i="3"/>
  <c r="BK8484" i="3"/>
  <c r="BK8485" i="3"/>
  <c r="BK8486" i="3"/>
  <c r="BK8487" i="3"/>
  <c r="BK8488" i="3"/>
  <c r="BK8489" i="3"/>
  <c r="BK8490" i="3"/>
  <c r="BK8491" i="3"/>
  <c r="BK8492" i="3"/>
  <c r="BK8493" i="3"/>
  <c r="BK8494" i="3"/>
  <c r="BK8495" i="3"/>
  <c r="BK8496" i="3"/>
  <c r="BK8497" i="3"/>
  <c r="BK8498" i="3"/>
  <c r="BK8499" i="3"/>
  <c r="BK8500" i="3"/>
  <c r="BK8501" i="3"/>
  <c r="BK8502" i="3"/>
  <c r="BK8503" i="3"/>
  <c r="BK8504" i="3"/>
  <c r="BK8505" i="3"/>
  <c r="BK8506" i="3"/>
  <c r="BK8507" i="3"/>
  <c r="BK8508" i="3"/>
  <c r="BK8509" i="3"/>
  <c r="BK8510" i="3"/>
  <c r="BK8511" i="3"/>
  <c r="BK8512" i="3"/>
  <c r="BK8513" i="3"/>
  <c r="BK8514" i="3"/>
  <c r="BK8515" i="3"/>
  <c r="BK8516" i="3"/>
  <c r="BK8517" i="3"/>
  <c r="BK8518" i="3"/>
  <c r="BK8519" i="3"/>
  <c r="BK8520" i="3"/>
  <c r="BK8521" i="3"/>
  <c r="BK8522" i="3"/>
  <c r="BK8523" i="3"/>
  <c r="BK8524" i="3"/>
  <c r="BK8525" i="3"/>
  <c r="BK8526" i="3"/>
  <c r="BK8527" i="3"/>
  <c r="BK8528" i="3"/>
  <c r="BK8529" i="3"/>
  <c r="BK8530" i="3"/>
  <c r="BK8531" i="3"/>
  <c r="BK8532" i="3"/>
  <c r="BK8533" i="3"/>
  <c r="BK8534" i="3"/>
  <c r="BK8535" i="3"/>
  <c r="BK8536" i="3"/>
  <c r="BK8537" i="3"/>
  <c r="BK8538" i="3"/>
  <c r="BK8539" i="3"/>
  <c r="BK8540" i="3"/>
  <c r="BK8541" i="3"/>
  <c r="BK8542" i="3"/>
  <c r="BK8543" i="3"/>
  <c r="BK8544" i="3"/>
  <c r="BK8545" i="3"/>
  <c r="BK8546" i="3"/>
  <c r="BK8547" i="3"/>
  <c r="BK8548" i="3"/>
  <c r="BK8549" i="3"/>
  <c r="BK8550" i="3"/>
  <c r="BK8551" i="3"/>
  <c r="BK8552" i="3"/>
  <c r="BK8553" i="3"/>
  <c r="BK8554" i="3"/>
  <c r="BK8555" i="3"/>
  <c r="BK8556" i="3"/>
  <c r="BK8557" i="3"/>
  <c r="BK8558" i="3"/>
  <c r="BK8559" i="3"/>
  <c r="BK8560" i="3"/>
  <c r="BK8561" i="3"/>
  <c r="BK8562" i="3"/>
  <c r="BK8563" i="3"/>
  <c r="BK8564" i="3"/>
  <c r="BK8565" i="3"/>
  <c r="BK8566" i="3"/>
  <c r="BK8567" i="3"/>
  <c r="BK8568" i="3"/>
  <c r="BK8569" i="3"/>
  <c r="BK8570" i="3"/>
  <c r="BK8571" i="3"/>
  <c r="BK8572" i="3"/>
  <c r="BK8573" i="3"/>
  <c r="BK8574" i="3"/>
  <c r="BK8575" i="3"/>
  <c r="BK8576" i="3"/>
  <c r="BK8577" i="3"/>
  <c r="BK8578" i="3"/>
  <c r="BK8579" i="3"/>
  <c r="BK8580" i="3"/>
  <c r="BK8581" i="3"/>
  <c r="BK8582" i="3"/>
  <c r="BK8583" i="3"/>
  <c r="BK8584" i="3"/>
  <c r="BK8585" i="3"/>
  <c r="BK8586" i="3"/>
  <c r="BK8587" i="3"/>
  <c r="BK8588" i="3"/>
  <c r="BK8589" i="3"/>
  <c r="BK8590" i="3"/>
  <c r="BK8591" i="3"/>
  <c r="BK8592" i="3"/>
  <c r="BK8593" i="3"/>
  <c r="BK8594" i="3"/>
  <c r="BK8595" i="3"/>
  <c r="BK8596" i="3"/>
  <c r="BK8597" i="3"/>
  <c r="BK8598" i="3"/>
  <c r="BK8599" i="3"/>
  <c r="BK8600" i="3"/>
  <c r="BK8601" i="3"/>
  <c r="BK8602" i="3"/>
  <c r="BK8603" i="3"/>
  <c r="BK8604" i="3"/>
  <c r="BK8605" i="3"/>
  <c r="BK8606" i="3"/>
  <c r="BK8607" i="3"/>
  <c r="BK8608" i="3"/>
  <c r="BK8609" i="3"/>
  <c r="BK8610" i="3"/>
  <c r="BK8611" i="3"/>
  <c r="BK8612" i="3"/>
  <c r="BK8613" i="3"/>
  <c r="BK8614" i="3"/>
  <c r="BK8615" i="3"/>
  <c r="BK8616" i="3"/>
  <c r="BK8617" i="3"/>
  <c r="BK8618" i="3"/>
  <c r="BK8619" i="3"/>
  <c r="BK8620" i="3"/>
  <c r="BK8621" i="3"/>
  <c r="BK8622" i="3"/>
  <c r="BK8623" i="3"/>
  <c r="BK8624" i="3"/>
  <c r="BK8625" i="3"/>
  <c r="BK8626" i="3"/>
  <c r="BK8627" i="3"/>
  <c r="BK8628" i="3"/>
  <c r="BK8629" i="3"/>
  <c r="BK8630" i="3"/>
  <c r="BK8631" i="3"/>
  <c r="BK8632" i="3"/>
  <c r="BK8633" i="3"/>
  <c r="BK8634" i="3"/>
  <c r="BK8635" i="3"/>
  <c r="BK8636" i="3"/>
  <c r="BK8637" i="3"/>
  <c r="BK8638" i="3"/>
  <c r="BK8639" i="3"/>
  <c r="BK8640" i="3"/>
  <c r="BK8641" i="3"/>
  <c r="BK8642" i="3"/>
  <c r="BK8643" i="3"/>
  <c r="BK8644" i="3"/>
  <c r="BK8645" i="3"/>
  <c r="BK8646" i="3"/>
  <c r="BK8647" i="3"/>
  <c r="BK8648" i="3"/>
  <c r="BK8649" i="3"/>
  <c r="BK8650" i="3"/>
  <c r="BK8651" i="3"/>
  <c r="BK8652" i="3"/>
  <c r="BK8653" i="3"/>
  <c r="BK8654" i="3"/>
  <c r="BK8655" i="3"/>
  <c r="BK8656" i="3"/>
  <c r="BK8657" i="3"/>
  <c r="BK8658" i="3"/>
  <c r="BK8659" i="3"/>
  <c r="BK8660" i="3"/>
  <c r="BK8661" i="3"/>
  <c r="BK8662" i="3"/>
  <c r="BK8663" i="3"/>
  <c r="BK8664" i="3"/>
  <c r="BK8665" i="3"/>
  <c r="BK8666" i="3"/>
  <c r="BK8667" i="3"/>
  <c r="BK8668" i="3"/>
  <c r="BK8669" i="3"/>
  <c r="BK8670" i="3"/>
  <c r="BK8671" i="3"/>
  <c r="BK8672" i="3"/>
  <c r="BK8673" i="3"/>
  <c r="BK8674" i="3"/>
  <c r="BK8675" i="3"/>
  <c r="BK8676" i="3"/>
  <c r="BK8677" i="3"/>
  <c r="BK8678" i="3"/>
  <c r="BK8679" i="3"/>
  <c r="BK8680" i="3"/>
  <c r="BK8681" i="3"/>
  <c r="BK8682" i="3"/>
  <c r="BK8683" i="3"/>
  <c r="BK8684" i="3"/>
  <c r="BK8685" i="3"/>
  <c r="BK8686" i="3"/>
  <c r="BK8687" i="3"/>
  <c r="BK8688" i="3"/>
  <c r="BK8689" i="3"/>
  <c r="BK8690" i="3"/>
  <c r="BK8691" i="3"/>
  <c r="BK8692" i="3"/>
  <c r="BK8693" i="3"/>
  <c r="BK8694" i="3"/>
  <c r="BK8695" i="3"/>
  <c r="BK8696" i="3"/>
  <c r="BK8697" i="3"/>
  <c r="BK8698" i="3"/>
  <c r="BK8699" i="3"/>
  <c r="BK8700" i="3"/>
  <c r="BK8701" i="3"/>
  <c r="BK8702" i="3"/>
  <c r="BK8703" i="3"/>
  <c r="BK8704" i="3"/>
  <c r="BK8705" i="3"/>
  <c r="BK8706" i="3"/>
  <c r="BK8707" i="3"/>
  <c r="BK8708" i="3"/>
  <c r="BK8709" i="3"/>
  <c r="BK8710" i="3"/>
  <c r="BK8711" i="3"/>
  <c r="BK8712" i="3"/>
  <c r="BK8713" i="3"/>
  <c r="BK8714" i="3"/>
  <c r="BK8715" i="3"/>
  <c r="BK8716" i="3"/>
  <c r="BK8717" i="3"/>
  <c r="BK8718" i="3"/>
  <c r="BK8719" i="3"/>
  <c r="BK8720" i="3"/>
  <c r="BK8721" i="3"/>
  <c r="BK8722" i="3"/>
  <c r="BK8723" i="3"/>
  <c r="BK8724" i="3"/>
  <c r="BK8725" i="3"/>
  <c r="BK8726" i="3"/>
  <c r="BK8727" i="3"/>
  <c r="BK8728" i="3"/>
  <c r="BK8729" i="3"/>
  <c r="BK8730" i="3"/>
  <c r="BK8731" i="3"/>
  <c r="BK8732" i="3"/>
  <c r="BK8733" i="3"/>
  <c r="BK8734" i="3"/>
  <c r="BK8735" i="3"/>
  <c r="BK8736" i="3"/>
  <c r="BK8737" i="3"/>
  <c r="BK8738" i="3"/>
  <c r="BK8739" i="3"/>
  <c r="BK8740" i="3"/>
  <c r="BK8741" i="3"/>
  <c r="BK8742" i="3"/>
  <c r="BK8743" i="3"/>
  <c r="BK8744" i="3"/>
  <c r="BK8745" i="3"/>
  <c r="BK8746" i="3"/>
  <c r="BK8747" i="3"/>
  <c r="BK8748" i="3"/>
  <c r="BK8749" i="3"/>
  <c r="BK8750" i="3"/>
  <c r="BK8751" i="3"/>
  <c r="BK8752" i="3"/>
  <c r="BK8753" i="3"/>
  <c r="BK8754" i="3"/>
  <c r="BK8755" i="3"/>
  <c r="BK8756" i="3"/>
  <c r="BK8757" i="3"/>
  <c r="BK8758" i="3"/>
  <c r="BK8759" i="3"/>
  <c r="BK8760" i="3"/>
  <c r="BK8761" i="3"/>
  <c r="BK8762" i="3"/>
  <c r="BK8763" i="3"/>
  <c r="BK8764" i="3"/>
  <c r="BK8765" i="3"/>
  <c r="BK8766" i="3"/>
  <c r="BK8767" i="3"/>
  <c r="BK8768" i="3"/>
  <c r="BK8769" i="3"/>
  <c r="BK8770" i="3"/>
  <c r="BK8771" i="3"/>
  <c r="BK8772" i="3"/>
  <c r="BK8773" i="3"/>
  <c r="BK8774" i="3"/>
  <c r="BK8775" i="3"/>
  <c r="BK8776" i="3"/>
  <c r="BK8777" i="3"/>
  <c r="BK8778" i="3"/>
  <c r="BK8779" i="3"/>
  <c r="BK8780" i="3"/>
  <c r="BK8781" i="3"/>
  <c r="BK8782" i="3"/>
  <c r="BK8783" i="3"/>
  <c r="BK8784" i="3"/>
  <c r="BK8785" i="3"/>
  <c r="BK8786" i="3"/>
  <c r="BK8787" i="3"/>
  <c r="BK8788" i="3"/>
  <c r="BK8789" i="3"/>
  <c r="BK8790" i="3"/>
  <c r="BK8791" i="3"/>
  <c r="BK8792" i="3"/>
  <c r="BK8793" i="3"/>
  <c r="BK8794" i="3"/>
  <c r="BK8795" i="3"/>
  <c r="BK8796" i="3"/>
  <c r="BK8797" i="3"/>
  <c r="BK8798" i="3"/>
  <c r="BK8799" i="3"/>
  <c r="BK8800" i="3"/>
  <c r="BK8801" i="3"/>
  <c r="BK8802" i="3"/>
  <c r="BK8803" i="3"/>
  <c r="BK8804" i="3"/>
  <c r="BK8805" i="3"/>
  <c r="BK8806" i="3"/>
  <c r="BK8807" i="3"/>
  <c r="BK8808" i="3"/>
  <c r="BK8809" i="3"/>
  <c r="BK8810" i="3"/>
  <c r="BK8811" i="3"/>
  <c r="BK8812" i="3"/>
  <c r="BK8813" i="3"/>
  <c r="BK8814" i="3"/>
  <c r="BK8815" i="3"/>
  <c r="BK8816" i="3"/>
  <c r="BK8817" i="3"/>
  <c r="BK8818" i="3"/>
  <c r="BK8819" i="3"/>
  <c r="BK8820" i="3"/>
  <c r="BK8821" i="3"/>
  <c r="BK8822" i="3"/>
  <c r="BK8823" i="3"/>
  <c r="BK8824" i="3"/>
  <c r="BK8825" i="3"/>
  <c r="BK8826" i="3"/>
  <c r="BK8827" i="3"/>
  <c r="BK8828" i="3"/>
  <c r="BK8829" i="3"/>
  <c r="BK8830" i="3"/>
  <c r="BK8831" i="3"/>
  <c r="BK8832" i="3"/>
  <c r="BK8833" i="3"/>
  <c r="BK8834" i="3"/>
  <c r="BK8835" i="3"/>
  <c r="BK8836" i="3"/>
  <c r="BK8837" i="3"/>
  <c r="BK8838" i="3"/>
  <c r="BK8839" i="3"/>
  <c r="BK8840" i="3"/>
  <c r="BK8841" i="3"/>
  <c r="BK8842" i="3"/>
  <c r="BK8843" i="3"/>
  <c r="BK8844" i="3"/>
  <c r="BK8845" i="3"/>
  <c r="BK8846" i="3"/>
  <c r="BK8847" i="3"/>
  <c r="BK8848" i="3"/>
  <c r="BK8849" i="3"/>
  <c r="BK8850" i="3"/>
  <c r="BK8851" i="3"/>
  <c r="BK8852" i="3"/>
  <c r="BK8853" i="3"/>
  <c r="BK8854" i="3"/>
  <c r="BK8855" i="3"/>
  <c r="BK8856" i="3"/>
  <c r="BK8857" i="3"/>
  <c r="BK8858" i="3"/>
  <c r="BK8859" i="3"/>
  <c r="BK8860" i="3"/>
  <c r="BK8861" i="3"/>
  <c r="BK8862" i="3"/>
  <c r="BK8863" i="3"/>
  <c r="BK8864" i="3"/>
  <c r="BK8865" i="3"/>
  <c r="BK8866" i="3"/>
  <c r="BK8867" i="3"/>
  <c r="BK8868" i="3"/>
  <c r="BK8869" i="3"/>
  <c r="BK8870" i="3"/>
  <c r="BK8871" i="3"/>
  <c r="BK8872" i="3"/>
  <c r="BK8873" i="3"/>
  <c r="BK8874" i="3"/>
  <c r="BK8875" i="3"/>
  <c r="BK8876" i="3"/>
  <c r="BK8877" i="3"/>
  <c r="BK8878" i="3"/>
  <c r="BK8879" i="3"/>
  <c r="BK8880" i="3"/>
  <c r="BK8881" i="3"/>
  <c r="BK8882" i="3"/>
  <c r="BK8883" i="3"/>
  <c r="BK8884" i="3"/>
  <c r="BK8885" i="3"/>
  <c r="BK8886" i="3"/>
  <c r="BK8887" i="3"/>
  <c r="BK8888" i="3"/>
  <c r="BK8889" i="3"/>
  <c r="BK8890" i="3"/>
  <c r="BK8891" i="3"/>
  <c r="BK8892" i="3"/>
  <c r="BK8893" i="3"/>
  <c r="BK8894" i="3"/>
  <c r="BK8895" i="3"/>
  <c r="BK8896" i="3"/>
  <c r="BK8897" i="3"/>
  <c r="BK8898" i="3"/>
  <c r="BK8899" i="3"/>
  <c r="BK8900" i="3"/>
  <c r="BK8901" i="3"/>
  <c r="BK8902" i="3"/>
  <c r="BK8903" i="3"/>
  <c r="BK8904" i="3"/>
  <c r="BK8905" i="3"/>
  <c r="BK8906" i="3"/>
  <c r="BK8907" i="3"/>
  <c r="BK8908" i="3"/>
  <c r="BK8909" i="3"/>
  <c r="BK8910" i="3"/>
  <c r="BK8911" i="3"/>
  <c r="BK8912" i="3"/>
  <c r="BK8913" i="3"/>
  <c r="BK8914" i="3"/>
  <c r="BK8915" i="3"/>
  <c r="BK8916" i="3"/>
  <c r="BK8917" i="3"/>
  <c r="BK8918" i="3"/>
  <c r="BK8919" i="3"/>
  <c r="BK8920" i="3"/>
  <c r="BK8921" i="3"/>
  <c r="BK8922" i="3"/>
  <c r="BK8923" i="3"/>
  <c r="BK8924" i="3"/>
  <c r="BK8925" i="3"/>
  <c r="BK8926" i="3"/>
  <c r="BK8927" i="3"/>
  <c r="BK8928" i="3"/>
  <c r="BK8929" i="3"/>
  <c r="BK8930" i="3"/>
  <c r="BK8931" i="3"/>
  <c r="BK8932" i="3"/>
  <c r="BK8933" i="3"/>
  <c r="BK8934" i="3"/>
  <c r="BK8935" i="3"/>
  <c r="BK8936" i="3"/>
  <c r="BK8937" i="3"/>
  <c r="BK8938" i="3"/>
  <c r="BK8939" i="3"/>
  <c r="BK8940" i="3"/>
  <c r="BK8941" i="3"/>
  <c r="BK8942" i="3"/>
  <c r="BK8943" i="3"/>
  <c r="BK8944" i="3"/>
  <c r="BK8945" i="3"/>
  <c r="BK8946" i="3"/>
  <c r="BK8947" i="3"/>
  <c r="BK8948" i="3"/>
  <c r="BK8949" i="3"/>
  <c r="BK8950" i="3"/>
  <c r="BK8951" i="3"/>
  <c r="BK8952" i="3"/>
  <c r="BK8953" i="3"/>
  <c r="BK8954" i="3"/>
  <c r="BK8955" i="3"/>
  <c r="BK8956" i="3"/>
  <c r="BK8957" i="3"/>
  <c r="BK8958" i="3"/>
  <c r="BK8959" i="3"/>
  <c r="BK8960" i="3"/>
  <c r="BK8961" i="3"/>
  <c r="BK8962" i="3"/>
  <c r="BK8963" i="3"/>
  <c r="BK8964" i="3"/>
  <c r="BK8965" i="3"/>
  <c r="BK8966" i="3"/>
  <c r="BK8967" i="3"/>
  <c r="BK8968" i="3"/>
  <c r="BK8969" i="3"/>
  <c r="BK8970" i="3"/>
  <c r="BK8971" i="3"/>
  <c r="BK8972" i="3"/>
  <c r="BK8973" i="3"/>
  <c r="BK8974" i="3"/>
  <c r="BK8975" i="3"/>
  <c r="BK8976" i="3"/>
  <c r="BK8977" i="3"/>
  <c r="BK8978" i="3"/>
  <c r="BK8979" i="3"/>
  <c r="BK8980" i="3"/>
  <c r="BK8981" i="3"/>
  <c r="BK8982" i="3"/>
  <c r="BK8983" i="3"/>
  <c r="BK8984" i="3"/>
  <c r="BK8985" i="3"/>
  <c r="BK8986" i="3"/>
  <c r="BK8987" i="3"/>
  <c r="BK8988" i="3"/>
  <c r="BK8989" i="3"/>
  <c r="BK8990" i="3"/>
  <c r="BK8991" i="3"/>
  <c r="BK8992" i="3"/>
  <c r="BK8993" i="3"/>
  <c r="BK8994" i="3"/>
  <c r="BK8995" i="3"/>
  <c r="BK8996" i="3"/>
  <c r="BK8997" i="3"/>
  <c r="BK8998" i="3"/>
  <c r="BK8999" i="3"/>
  <c r="BK9000" i="3"/>
  <c r="BK9001" i="3"/>
  <c r="BK9002" i="3"/>
  <c r="BK9003" i="3"/>
  <c r="BK9004" i="3"/>
  <c r="BK9005" i="3"/>
  <c r="BK9006" i="3"/>
  <c r="BK9007" i="3"/>
  <c r="BK9008" i="3"/>
  <c r="BK9009" i="3"/>
  <c r="BK9010" i="3"/>
  <c r="BK9011" i="3"/>
  <c r="BK9012" i="3"/>
  <c r="BK9013" i="3"/>
  <c r="BK9014" i="3"/>
  <c r="BK9015" i="3"/>
  <c r="BK9016" i="3"/>
  <c r="BK9017" i="3"/>
  <c r="BK9018" i="3"/>
  <c r="BK9019" i="3"/>
  <c r="BK9020" i="3"/>
  <c r="BK9021" i="3"/>
  <c r="BK9022" i="3"/>
  <c r="BK9023" i="3"/>
  <c r="BK9024" i="3"/>
  <c r="BK9025" i="3"/>
  <c r="BK9026" i="3"/>
  <c r="BK9027" i="3"/>
  <c r="BK9028" i="3"/>
  <c r="BK9029" i="3"/>
  <c r="BK9030" i="3"/>
  <c r="BK9031" i="3"/>
  <c r="BK9032" i="3"/>
  <c r="BK9033" i="3"/>
  <c r="BK9034" i="3"/>
  <c r="BK9035" i="3"/>
  <c r="BK9036" i="3"/>
  <c r="BK9037" i="3"/>
  <c r="BK9038" i="3"/>
  <c r="BK9039" i="3"/>
  <c r="BK9040" i="3"/>
  <c r="BK9041" i="3"/>
  <c r="BK9042" i="3"/>
  <c r="BK9043" i="3"/>
  <c r="BK9044" i="3"/>
  <c r="BK9045" i="3"/>
  <c r="BK9046" i="3"/>
  <c r="BK9047" i="3"/>
  <c r="BK9048" i="3"/>
  <c r="BK9049" i="3"/>
  <c r="BK9050" i="3"/>
  <c r="BK9051" i="3"/>
  <c r="BK9052" i="3"/>
  <c r="BK9053" i="3"/>
  <c r="BK9054" i="3"/>
  <c r="BK9055" i="3"/>
  <c r="BK9056" i="3"/>
  <c r="BK9057" i="3"/>
  <c r="BK9058" i="3"/>
  <c r="BK9059" i="3"/>
  <c r="BK9060" i="3"/>
  <c r="BK9061" i="3"/>
  <c r="BK9062" i="3"/>
  <c r="BK9063" i="3"/>
  <c r="BK9064" i="3"/>
  <c r="BK9065" i="3"/>
  <c r="BK9066" i="3"/>
  <c r="BK9067" i="3"/>
  <c r="BK9068" i="3"/>
  <c r="BK9069" i="3"/>
  <c r="BK9070" i="3"/>
  <c r="BK9071" i="3"/>
  <c r="BK9072" i="3"/>
  <c r="BK9073" i="3"/>
  <c r="BK9074" i="3"/>
  <c r="BK9075" i="3"/>
  <c r="BK9076" i="3"/>
  <c r="BK9077" i="3"/>
  <c r="BK9078" i="3"/>
  <c r="BK9079" i="3"/>
  <c r="BK9080" i="3"/>
  <c r="BK9081" i="3"/>
  <c r="BK9082" i="3"/>
  <c r="BK9083" i="3"/>
  <c r="BK9084" i="3"/>
  <c r="BK9085" i="3"/>
  <c r="BK9086" i="3"/>
  <c r="BK9087" i="3"/>
  <c r="BK9088" i="3"/>
  <c r="BK9089" i="3"/>
  <c r="BK9090" i="3"/>
  <c r="BK9091" i="3"/>
  <c r="BK9092" i="3"/>
  <c r="BK9093" i="3"/>
  <c r="BK9094" i="3"/>
  <c r="BK9095" i="3"/>
  <c r="BK9096" i="3"/>
  <c r="BK9097" i="3"/>
  <c r="BK9098" i="3"/>
  <c r="BK9099" i="3"/>
  <c r="BK9100" i="3"/>
  <c r="BK9101" i="3"/>
  <c r="BK9102" i="3"/>
  <c r="BK9103" i="3"/>
  <c r="BK9104" i="3"/>
  <c r="BK9105" i="3"/>
  <c r="BK9106" i="3"/>
  <c r="BK9107" i="3"/>
  <c r="BK9108" i="3"/>
  <c r="BK9109" i="3"/>
  <c r="BK9110" i="3"/>
  <c r="BK9111" i="3"/>
  <c r="BK9112" i="3"/>
  <c r="BK9113" i="3"/>
  <c r="BK9114" i="3"/>
  <c r="BK9115" i="3"/>
  <c r="BK9116" i="3"/>
  <c r="BK9117" i="3"/>
  <c r="BK9118" i="3"/>
  <c r="BK9119" i="3"/>
  <c r="BK9120" i="3"/>
  <c r="BK9121" i="3"/>
  <c r="BK9122" i="3"/>
  <c r="BK9123" i="3"/>
  <c r="BK9124" i="3"/>
  <c r="BK9125" i="3"/>
  <c r="BK9126" i="3"/>
  <c r="BK9127" i="3"/>
  <c r="BK9128" i="3"/>
  <c r="BK9129" i="3"/>
  <c r="BK9130" i="3"/>
  <c r="BK9131" i="3"/>
  <c r="BK9132" i="3"/>
  <c r="BK9133" i="3"/>
  <c r="BK9134" i="3"/>
  <c r="BK9135" i="3"/>
  <c r="BK9136" i="3"/>
  <c r="BK9137" i="3"/>
  <c r="BK9138" i="3"/>
  <c r="BK9139" i="3"/>
  <c r="BK9140" i="3"/>
  <c r="BK9141" i="3"/>
  <c r="BK9142" i="3"/>
  <c r="BK9143" i="3"/>
  <c r="BK9144" i="3"/>
  <c r="BK9145" i="3"/>
  <c r="BK9146" i="3"/>
  <c r="BK9147" i="3"/>
  <c r="BK9148" i="3"/>
  <c r="BK9149" i="3"/>
  <c r="BK9150" i="3"/>
  <c r="BK9151" i="3"/>
  <c r="BK9152" i="3"/>
  <c r="BK9153" i="3"/>
  <c r="BK9154" i="3"/>
  <c r="BK9155" i="3"/>
  <c r="BK9156" i="3"/>
  <c r="BK9157" i="3"/>
  <c r="BK9158" i="3"/>
  <c r="BK9159" i="3"/>
  <c r="BK9160" i="3"/>
  <c r="BK9161" i="3"/>
  <c r="BK9162" i="3"/>
  <c r="BK9163" i="3"/>
  <c r="BK9164" i="3"/>
  <c r="BK9165" i="3"/>
  <c r="BK9166" i="3"/>
  <c r="BK9167" i="3"/>
  <c r="BK9168" i="3"/>
  <c r="BK9169" i="3"/>
  <c r="BK9170" i="3"/>
  <c r="BK9171" i="3"/>
  <c r="BK9172" i="3"/>
  <c r="BK9173" i="3"/>
  <c r="BK9174" i="3"/>
  <c r="BK9175" i="3"/>
  <c r="BK9176" i="3"/>
  <c r="BK9177" i="3"/>
  <c r="BK9178" i="3"/>
  <c r="BK9179" i="3"/>
  <c r="BK9180" i="3"/>
  <c r="BK9181" i="3"/>
  <c r="BK9182" i="3"/>
  <c r="BK9183" i="3"/>
  <c r="BK9184" i="3"/>
  <c r="BK9185" i="3"/>
  <c r="BK9186" i="3"/>
  <c r="BK9187" i="3"/>
  <c r="BK9188" i="3"/>
  <c r="BK9189" i="3"/>
  <c r="BK9190" i="3"/>
  <c r="BK9191" i="3"/>
  <c r="BK9192" i="3"/>
  <c r="BK9193" i="3"/>
  <c r="BK9194" i="3"/>
  <c r="BK9195" i="3"/>
  <c r="BK9196" i="3"/>
  <c r="BK9197" i="3"/>
  <c r="BK9198" i="3"/>
  <c r="BK9199" i="3"/>
  <c r="BK9200" i="3"/>
  <c r="BK9201" i="3"/>
  <c r="BK9202" i="3"/>
  <c r="BK9203" i="3"/>
  <c r="BK9204" i="3"/>
  <c r="BK9205" i="3"/>
  <c r="BK9206" i="3"/>
  <c r="BK9207" i="3"/>
  <c r="BK9208" i="3"/>
  <c r="BK9209" i="3"/>
  <c r="BK9210" i="3"/>
  <c r="BK9211" i="3"/>
  <c r="BK9212" i="3"/>
  <c r="BK9213" i="3"/>
  <c r="BK9214" i="3"/>
  <c r="BK9215" i="3"/>
  <c r="BK9216" i="3"/>
  <c r="BK9217" i="3"/>
  <c r="BK9218" i="3"/>
  <c r="BK9219" i="3"/>
  <c r="BK9220" i="3"/>
  <c r="BK9221" i="3"/>
  <c r="BK9222" i="3"/>
  <c r="BK9223" i="3"/>
  <c r="BK9224" i="3"/>
  <c r="BK9225" i="3"/>
  <c r="BK9226" i="3"/>
  <c r="BK9227" i="3"/>
  <c r="BK9228" i="3"/>
  <c r="BK9229" i="3"/>
  <c r="BK9230" i="3"/>
  <c r="BK9231" i="3"/>
  <c r="BK9232" i="3"/>
  <c r="BK9233" i="3"/>
  <c r="BK9234" i="3"/>
  <c r="BK9235" i="3"/>
  <c r="BK9236" i="3"/>
  <c r="BK9237" i="3"/>
  <c r="BK9238" i="3"/>
  <c r="BK9239" i="3"/>
  <c r="BK9240" i="3"/>
  <c r="BK9241" i="3"/>
  <c r="BK9242" i="3"/>
  <c r="BK9243" i="3"/>
  <c r="BK9244" i="3"/>
  <c r="BK9245" i="3"/>
  <c r="BK9246" i="3"/>
  <c r="BK9247" i="3"/>
  <c r="BK9248" i="3"/>
  <c r="BK9249" i="3"/>
  <c r="BK9250" i="3"/>
  <c r="BK9251" i="3"/>
  <c r="BK9252" i="3"/>
  <c r="BK9253" i="3"/>
  <c r="BK9254" i="3"/>
  <c r="BK9255" i="3"/>
  <c r="BK9256" i="3"/>
  <c r="BK9257" i="3"/>
  <c r="BK9258" i="3"/>
  <c r="BK9259" i="3"/>
  <c r="BK9260" i="3"/>
  <c r="BK9261" i="3"/>
  <c r="BK9262" i="3"/>
  <c r="BK9263" i="3"/>
  <c r="BK9264" i="3"/>
  <c r="BK9265" i="3"/>
  <c r="BK9266" i="3"/>
  <c r="BK9267" i="3"/>
  <c r="BK9268" i="3"/>
  <c r="BK9269" i="3"/>
  <c r="BK9270" i="3"/>
  <c r="BK9271" i="3"/>
  <c r="BK9272" i="3"/>
  <c r="BK9273" i="3"/>
  <c r="BK9274" i="3"/>
  <c r="BK9275" i="3"/>
  <c r="BK9276" i="3"/>
  <c r="BK9277" i="3"/>
  <c r="BK9278" i="3"/>
  <c r="BK9279" i="3"/>
  <c r="BK9280" i="3"/>
  <c r="BK9281" i="3"/>
  <c r="BK9282" i="3"/>
  <c r="BK9283" i="3"/>
  <c r="BK9284" i="3"/>
  <c r="BK9285" i="3"/>
  <c r="BK9286" i="3"/>
  <c r="BK9287" i="3"/>
  <c r="BK9288" i="3"/>
  <c r="BK9289" i="3"/>
  <c r="BK9290" i="3"/>
  <c r="BK9291" i="3"/>
  <c r="BK9292" i="3"/>
  <c r="BK9293" i="3"/>
  <c r="BK9294" i="3"/>
  <c r="BK9295" i="3"/>
  <c r="BK9296" i="3"/>
  <c r="BK9297" i="3"/>
  <c r="BK9298" i="3"/>
  <c r="BK9299" i="3"/>
  <c r="BK9300" i="3"/>
  <c r="BK9301" i="3"/>
  <c r="BK9302" i="3"/>
  <c r="BK9303" i="3"/>
  <c r="BK9304" i="3"/>
  <c r="BK9305" i="3"/>
  <c r="BK9306" i="3"/>
  <c r="BK9307" i="3"/>
  <c r="BK9308" i="3"/>
  <c r="BK9309" i="3"/>
  <c r="BK9310" i="3"/>
  <c r="BK9311" i="3"/>
  <c r="BK9312" i="3"/>
  <c r="BK9313" i="3"/>
  <c r="BK9314" i="3"/>
  <c r="BK9315" i="3"/>
  <c r="BK9316" i="3"/>
  <c r="BK9317" i="3"/>
  <c r="BK9318" i="3"/>
  <c r="BK9319" i="3"/>
  <c r="BK9320" i="3"/>
  <c r="BK9321" i="3"/>
  <c r="BK9322" i="3"/>
  <c r="BK9323" i="3"/>
  <c r="BK9324" i="3"/>
  <c r="BK9325" i="3"/>
  <c r="BK9326" i="3"/>
  <c r="BK9327" i="3"/>
  <c r="BK9328" i="3"/>
  <c r="BK9329" i="3"/>
  <c r="BK9330" i="3"/>
  <c r="BK9331" i="3"/>
  <c r="BK9332" i="3"/>
  <c r="BK9333" i="3"/>
  <c r="BK9334" i="3"/>
  <c r="BK9335" i="3"/>
  <c r="BK9336" i="3"/>
  <c r="BK9337" i="3"/>
  <c r="BK9338" i="3"/>
  <c r="BK9339" i="3"/>
  <c r="BK9340" i="3"/>
  <c r="BK9341" i="3"/>
  <c r="BK9342" i="3"/>
  <c r="BK9343" i="3"/>
  <c r="BK9344" i="3"/>
  <c r="BK9345" i="3"/>
  <c r="BK9346" i="3"/>
  <c r="BK9347" i="3"/>
  <c r="BK9348" i="3"/>
  <c r="BK9349" i="3"/>
  <c r="BK9350" i="3"/>
  <c r="BK9351" i="3"/>
  <c r="BK9352" i="3"/>
  <c r="BK9353" i="3"/>
  <c r="BK9354" i="3"/>
  <c r="BK9355" i="3"/>
  <c r="BK9356" i="3"/>
  <c r="BK9357" i="3"/>
  <c r="BK9358" i="3"/>
  <c r="BK9359" i="3"/>
  <c r="BK9360" i="3"/>
  <c r="BK9361" i="3"/>
  <c r="BK9362" i="3"/>
  <c r="BK9363" i="3"/>
  <c r="BK9364" i="3"/>
  <c r="BK9365" i="3"/>
  <c r="BK9366" i="3"/>
  <c r="BK9367" i="3"/>
  <c r="BK9368" i="3"/>
  <c r="BK9369" i="3"/>
  <c r="BK9370" i="3"/>
  <c r="BK9371" i="3"/>
  <c r="BK9372" i="3"/>
  <c r="BK9373" i="3"/>
  <c r="BK9374" i="3"/>
  <c r="BK9375" i="3"/>
  <c r="BK9376" i="3"/>
  <c r="BK9377" i="3"/>
  <c r="BK9378" i="3"/>
  <c r="BK9379" i="3"/>
  <c r="BK9380" i="3"/>
  <c r="BK9381" i="3"/>
  <c r="BK9382" i="3"/>
  <c r="BK9383" i="3"/>
  <c r="BK9384" i="3"/>
  <c r="BK9385" i="3"/>
  <c r="BK9386" i="3"/>
  <c r="BK9387" i="3"/>
  <c r="BK9388" i="3"/>
  <c r="BK9389" i="3"/>
  <c r="BK9390" i="3"/>
  <c r="BK9391" i="3"/>
  <c r="BK9392" i="3"/>
  <c r="BK9393" i="3"/>
  <c r="BK9394" i="3"/>
  <c r="BK9395" i="3"/>
  <c r="BK9396" i="3"/>
  <c r="BK9397" i="3"/>
  <c r="BK9398" i="3"/>
  <c r="BK9399" i="3"/>
  <c r="BK9400" i="3"/>
  <c r="BK9401" i="3"/>
  <c r="BK9402" i="3"/>
  <c r="BK9403" i="3"/>
  <c r="BK9404" i="3"/>
  <c r="BK9405" i="3"/>
  <c r="BK9406" i="3"/>
  <c r="BK9407" i="3"/>
  <c r="BK9408" i="3"/>
  <c r="BK9409" i="3"/>
  <c r="BK9410" i="3"/>
  <c r="BK9411" i="3"/>
  <c r="BK9412" i="3"/>
  <c r="BK9413" i="3"/>
  <c r="BK9414" i="3"/>
  <c r="BK9415" i="3"/>
  <c r="BK9416" i="3"/>
  <c r="BK9417" i="3"/>
  <c r="BK9418" i="3"/>
  <c r="BK9419" i="3"/>
  <c r="BK9420" i="3"/>
  <c r="BK9421" i="3"/>
  <c r="BK9422" i="3"/>
  <c r="BK9423" i="3"/>
  <c r="BK9424" i="3"/>
  <c r="BK9425" i="3"/>
  <c r="BK9426" i="3"/>
  <c r="BK9427" i="3"/>
  <c r="BK9428" i="3"/>
  <c r="BK9429" i="3"/>
  <c r="BK9430" i="3"/>
  <c r="BK9431" i="3"/>
  <c r="BK9432" i="3"/>
  <c r="BK9433" i="3"/>
  <c r="BK9434" i="3"/>
  <c r="BK9435" i="3"/>
  <c r="BK9436" i="3"/>
  <c r="BK9437" i="3"/>
  <c r="BK9438" i="3"/>
  <c r="BK9439" i="3"/>
  <c r="BK9440" i="3"/>
  <c r="BK9441" i="3"/>
  <c r="BK9442" i="3"/>
  <c r="BK9443" i="3"/>
  <c r="BK9444" i="3"/>
  <c r="BK9445" i="3"/>
  <c r="BK9446" i="3"/>
  <c r="BK9447" i="3"/>
  <c r="BK9448" i="3"/>
  <c r="BK9449" i="3"/>
  <c r="BK9450" i="3"/>
  <c r="BK9451" i="3"/>
  <c r="BK9452" i="3"/>
  <c r="BK9453" i="3"/>
  <c r="BK9454" i="3"/>
  <c r="BK9455" i="3"/>
  <c r="BK9456" i="3"/>
  <c r="BK9457" i="3"/>
  <c r="BK9458" i="3"/>
  <c r="BK9459" i="3"/>
  <c r="BK9460" i="3"/>
  <c r="BK9461" i="3"/>
  <c r="BK9462" i="3"/>
  <c r="BK9463" i="3"/>
  <c r="BK9464" i="3"/>
  <c r="BK9465" i="3"/>
  <c r="BK9466" i="3"/>
  <c r="BK9467" i="3"/>
  <c r="BK9468" i="3"/>
  <c r="BK9469" i="3"/>
  <c r="BK9470" i="3"/>
  <c r="BK9471" i="3"/>
  <c r="BK9472" i="3"/>
  <c r="BK9473" i="3"/>
  <c r="BK9474" i="3"/>
  <c r="BK9475" i="3"/>
  <c r="BK9476" i="3"/>
  <c r="BK9477" i="3"/>
  <c r="BK9478" i="3"/>
  <c r="BK9479" i="3"/>
  <c r="BK9480" i="3"/>
  <c r="BK9481" i="3"/>
  <c r="BK9482" i="3"/>
  <c r="BK9483" i="3"/>
  <c r="BK9484" i="3"/>
  <c r="BK9485" i="3"/>
  <c r="BK9486" i="3"/>
  <c r="BK9487" i="3"/>
  <c r="BK9488" i="3"/>
  <c r="BK9489" i="3"/>
  <c r="BK9490" i="3"/>
  <c r="BK9491" i="3"/>
  <c r="BK9492" i="3"/>
  <c r="BK9493" i="3"/>
  <c r="BK9494" i="3"/>
  <c r="BK9495" i="3"/>
  <c r="BK9496" i="3"/>
  <c r="BK9497" i="3"/>
  <c r="BK9498" i="3"/>
  <c r="BK9499" i="3"/>
  <c r="BK9500" i="3"/>
  <c r="BK9501" i="3"/>
  <c r="BK9502" i="3"/>
  <c r="BK9503" i="3"/>
  <c r="BK9504" i="3"/>
  <c r="BK9505" i="3"/>
  <c r="BK9506" i="3"/>
  <c r="BK9507" i="3"/>
  <c r="BK9508" i="3"/>
  <c r="BK9509" i="3"/>
  <c r="BK9510" i="3"/>
  <c r="BK9511" i="3"/>
  <c r="BK9512" i="3"/>
  <c r="BK9513" i="3"/>
  <c r="BK9514" i="3"/>
  <c r="BK9515" i="3"/>
  <c r="BK9516" i="3"/>
  <c r="BK9517" i="3"/>
  <c r="BK9518" i="3"/>
  <c r="BK9519" i="3"/>
  <c r="BK9520" i="3"/>
  <c r="BK9521" i="3"/>
  <c r="BK9522" i="3"/>
  <c r="BK9523" i="3"/>
  <c r="BK9524" i="3"/>
  <c r="BK9525" i="3"/>
  <c r="BK9526" i="3"/>
  <c r="BK9527" i="3"/>
  <c r="BK9528" i="3"/>
  <c r="BK9529" i="3"/>
  <c r="BK9530" i="3"/>
  <c r="BK9531" i="3"/>
  <c r="BK9532" i="3"/>
  <c r="BK9533" i="3"/>
  <c r="BK9534" i="3"/>
  <c r="BK9535" i="3"/>
  <c r="BK9536" i="3"/>
  <c r="BK9537" i="3"/>
  <c r="BK9538" i="3"/>
  <c r="BK9539" i="3"/>
  <c r="BK9540" i="3"/>
  <c r="BK9541" i="3"/>
  <c r="BK9542" i="3"/>
  <c r="BK9543" i="3"/>
  <c r="BK9544" i="3"/>
  <c r="BK9545" i="3"/>
  <c r="BK9546" i="3"/>
  <c r="BK9547" i="3"/>
  <c r="BK9548" i="3"/>
  <c r="BK9549" i="3"/>
  <c r="BK9550" i="3"/>
  <c r="BK9551" i="3"/>
  <c r="BK9552" i="3"/>
  <c r="BK9553" i="3"/>
  <c r="BK9554" i="3"/>
  <c r="BK9555" i="3"/>
  <c r="BK9556" i="3"/>
  <c r="BK9557" i="3"/>
  <c r="BK9558" i="3"/>
  <c r="BK9559" i="3"/>
  <c r="BK9560" i="3"/>
  <c r="BK9561" i="3"/>
  <c r="BK9562" i="3"/>
  <c r="BK9563" i="3"/>
  <c r="BK9564" i="3"/>
  <c r="BK9565" i="3"/>
  <c r="BK9566" i="3"/>
  <c r="BK9567" i="3"/>
  <c r="BK9568" i="3"/>
  <c r="BK9569" i="3"/>
  <c r="BK9570" i="3"/>
  <c r="BK9571" i="3"/>
  <c r="BK9572" i="3"/>
  <c r="BK9573" i="3"/>
  <c r="BK9574" i="3"/>
  <c r="BK9575" i="3"/>
  <c r="BK9576" i="3"/>
  <c r="BK9577" i="3"/>
  <c r="BK9578" i="3"/>
  <c r="BK9579" i="3"/>
  <c r="BK9580" i="3"/>
  <c r="BK9581" i="3"/>
  <c r="BK9582" i="3"/>
  <c r="BK9583" i="3"/>
  <c r="BK9584" i="3"/>
  <c r="BK9585" i="3"/>
  <c r="BK9586" i="3"/>
  <c r="BK9587" i="3"/>
  <c r="BK9588" i="3"/>
  <c r="BK9589" i="3"/>
  <c r="BK9590" i="3"/>
  <c r="BK9591" i="3"/>
  <c r="BK9592" i="3"/>
  <c r="BK9593" i="3"/>
  <c r="BK9594" i="3"/>
  <c r="BK9595" i="3"/>
  <c r="BK9596" i="3"/>
  <c r="BK9597" i="3"/>
  <c r="BK9598" i="3"/>
  <c r="BK9599" i="3"/>
  <c r="BK9600" i="3"/>
  <c r="BK9601" i="3"/>
  <c r="BK9602" i="3"/>
  <c r="BK9603" i="3"/>
  <c r="BK9604" i="3"/>
  <c r="BK9605" i="3"/>
  <c r="BK9606" i="3"/>
  <c r="BK9607" i="3"/>
  <c r="BK9608" i="3"/>
  <c r="BK9609" i="3"/>
  <c r="BK9610" i="3"/>
  <c r="BK9611" i="3"/>
  <c r="BK9612" i="3"/>
  <c r="BK9613" i="3"/>
  <c r="BK9614" i="3"/>
  <c r="BK9615" i="3"/>
  <c r="BK9616" i="3"/>
  <c r="BK9617" i="3"/>
  <c r="BK9618" i="3"/>
  <c r="BK9619" i="3"/>
  <c r="BK9620" i="3"/>
  <c r="BK9621" i="3"/>
  <c r="BK9622" i="3"/>
  <c r="BK9623" i="3"/>
  <c r="BK9624" i="3"/>
  <c r="BK9625" i="3"/>
  <c r="BK9626" i="3"/>
  <c r="BK9627" i="3"/>
  <c r="BK9628" i="3"/>
  <c r="BK9629" i="3"/>
  <c r="BK9630" i="3"/>
  <c r="BK9631" i="3"/>
  <c r="BK9632" i="3"/>
  <c r="BK9633" i="3"/>
  <c r="BK9634" i="3"/>
  <c r="BK9635" i="3"/>
  <c r="BK9636" i="3"/>
  <c r="BK9637" i="3"/>
  <c r="BK9638" i="3"/>
  <c r="BK9639" i="3"/>
  <c r="BK9640" i="3"/>
  <c r="BK9641" i="3"/>
  <c r="BK9642" i="3"/>
  <c r="BK9643" i="3"/>
  <c r="BK9644" i="3"/>
  <c r="BK9645" i="3"/>
  <c r="BK9646" i="3"/>
  <c r="BK9647" i="3"/>
  <c r="BK9648" i="3"/>
  <c r="BK9649" i="3"/>
  <c r="BK9650" i="3"/>
  <c r="BK9651" i="3"/>
  <c r="BK9652" i="3"/>
  <c r="BK9653" i="3"/>
  <c r="BK9654" i="3"/>
  <c r="BK9655" i="3"/>
  <c r="BK9656" i="3"/>
  <c r="BK9657" i="3"/>
  <c r="BK9658" i="3"/>
  <c r="BK9659" i="3"/>
  <c r="BK9660" i="3"/>
  <c r="BK9661" i="3"/>
  <c r="BK9662" i="3"/>
  <c r="BK9663" i="3"/>
  <c r="BK9664" i="3"/>
  <c r="BK9665" i="3"/>
  <c r="BK9666" i="3"/>
  <c r="BK9667" i="3"/>
  <c r="BK9668" i="3"/>
  <c r="BK9669" i="3"/>
  <c r="BK9670" i="3"/>
  <c r="BK9671" i="3"/>
  <c r="BK9672" i="3"/>
  <c r="BK9673" i="3"/>
  <c r="BK9674" i="3"/>
  <c r="BK9675" i="3"/>
  <c r="BK9676" i="3"/>
  <c r="BK9677" i="3"/>
  <c r="BK9678" i="3"/>
  <c r="BK9679" i="3"/>
  <c r="BK9680" i="3"/>
  <c r="BK9681" i="3"/>
  <c r="BK9682" i="3"/>
  <c r="BK9683" i="3"/>
  <c r="BK9684" i="3"/>
  <c r="BK9685" i="3"/>
  <c r="BK9686" i="3"/>
  <c r="BK9687" i="3"/>
  <c r="BK9688" i="3"/>
  <c r="BK9689" i="3"/>
  <c r="BK9690" i="3"/>
  <c r="BK9691" i="3"/>
  <c r="BK9692" i="3"/>
  <c r="BK9693" i="3"/>
  <c r="BK9694" i="3"/>
  <c r="BK9695" i="3"/>
  <c r="BK9696" i="3"/>
  <c r="BK9697" i="3"/>
  <c r="BK9698" i="3"/>
  <c r="BK9699" i="3"/>
  <c r="BK9700" i="3"/>
  <c r="BK9701" i="3"/>
  <c r="BK9702" i="3"/>
  <c r="BK9703" i="3"/>
  <c r="BK9704" i="3"/>
  <c r="BK9705" i="3"/>
  <c r="BK9706" i="3"/>
  <c r="BK9707" i="3"/>
  <c r="BK9708" i="3"/>
  <c r="BK9709" i="3"/>
  <c r="BK9710" i="3"/>
  <c r="BK9711" i="3"/>
  <c r="BK9712" i="3"/>
  <c r="BK9713" i="3"/>
  <c r="BK9714" i="3"/>
  <c r="BK9715" i="3"/>
  <c r="BK9716" i="3"/>
  <c r="BK9717" i="3"/>
  <c r="BK9718" i="3"/>
  <c r="BK9719" i="3"/>
  <c r="BK9720" i="3"/>
  <c r="BK9721" i="3"/>
  <c r="BK9722" i="3"/>
  <c r="BK9723" i="3"/>
  <c r="BK9724" i="3"/>
  <c r="BK9725" i="3"/>
  <c r="BK9726" i="3"/>
  <c r="BK9727" i="3"/>
  <c r="BK9728" i="3"/>
  <c r="BK9729" i="3"/>
  <c r="BK9730" i="3"/>
  <c r="BK9731" i="3"/>
  <c r="BK9732" i="3"/>
  <c r="BK9733" i="3"/>
  <c r="BK9734" i="3"/>
  <c r="BK9735" i="3"/>
  <c r="BK9736" i="3"/>
  <c r="BK9737" i="3"/>
  <c r="BK9738" i="3"/>
  <c r="BK9739" i="3"/>
  <c r="BK9740" i="3"/>
  <c r="BK9741" i="3"/>
  <c r="BK9742" i="3"/>
  <c r="BK9743" i="3"/>
  <c r="BK9744" i="3"/>
  <c r="BK9745" i="3"/>
  <c r="BK9746" i="3"/>
  <c r="BK9747" i="3"/>
  <c r="BK9748" i="3"/>
  <c r="BK9749" i="3"/>
  <c r="BK9750" i="3"/>
  <c r="BK9751" i="3"/>
  <c r="BK9752" i="3"/>
  <c r="BK9753" i="3"/>
  <c r="BK9754" i="3"/>
  <c r="BK9755" i="3"/>
  <c r="BK9756" i="3"/>
  <c r="BK9757" i="3"/>
  <c r="BK9758" i="3"/>
  <c r="BK9759" i="3"/>
  <c r="BK9760" i="3"/>
  <c r="BK9761" i="3"/>
  <c r="BK9762" i="3"/>
  <c r="BK9763" i="3"/>
  <c r="BK9764" i="3"/>
  <c r="BK9765" i="3"/>
  <c r="BK9766" i="3"/>
  <c r="BK9767" i="3"/>
  <c r="BK9768" i="3"/>
  <c r="BK9769" i="3"/>
  <c r="BK9770" i="3"/>
  <c r="BK9771" i="3"/>
  <c r="BK9772" i="3"/>
  <c r="BK9773" i="3"/>
  <c r="BK9774" i="3"/>
  <c r="BK9775" i="3"/>
  <c r="BK9776" i="3"/>
  <c r="BK9777" i="3"/>
  <c r="BK9778" i="3"/>
  <c r="BK9779" i="3"/>
  <c r="BK9780" i="3"/>
  <c r="BK9781" i="3"/>
  <c r="BK9782" i="3"/>
  <c r="BK9783" i="3"/>
  <c r="BK9784" i="3"/>
  <c r="BK9785" i="3"/>
  <c r="BK9786" i="3"/>
  <c r="BK9787" i="3"/>
  <c r="BK9788" i="3"/>
  <c r="BK9789" i="3"/>
  <c r="BK9790" i="3"/>
  <c r="BK9791" i="3"/>
  <c r="BK9792" i="3"/>
  <c r="BK9793" i="3"/>
  <c r="BK9794" i="3"/>
  <c r="BK9795" i="3"/>
  <c r="BK9796" i="3"/>
  <c r="BK9797" i="3"/>
  <c r="BK9798" i="3"/>
  <c r="BK9799" i="3"/>
  <c r="BK9800" i="3"/>
  <c r="BK9801" i="3"/>
  <c r="BK9802" i="3"/>
  <c r="BK9803" i="3"/>
  <c r="BK9804" i="3"/>
  <c r="BK9805" i="3"/>
  <c r="BK9806" i="3"/>
  <c r="BK9807" i="3"/>
  <c r="BK9808" i="3"/>
  <c r="BK9809" i="3"/>
  <c r="BK9810" i="3"/>
  <c r="BK9811" i="3"/>
  <c r="BK9812" i="3"/>
  <c r="BK9813" i="3"/>
  <c r="BK9814" i="3"/>
  <c r="BK9815" i="3"/>
  <c r="BK9816" i="3"/>
  <c r="BK9817" i="3"/>
  <c r="BK9818" i="3"/>
  <c r="BK9819" i="3"/>
  <c r="BK9820" i="3"/>
  <c r="BK9821" i="3"/>
  <c r="BK9822" i="3"/>
  <c r="BK9823" i="3"/>
  <c r="BK9824" i="3"/>
  <c r="BK9825" i="3"/>
  <c r="BK9826" i="3"/>
  <c r="BK9827" i="3"/>
  <c r="BK9828" i="3"/>
  <c r="BK9829" i="3"/>
  <c r="BK9830" i="3"/>
  <c r="BK9831" i="3"/>
  <c r="BK9832" i="3"/>
  <c r="BK9833" i="3"/>
  <c r="BK9834" i="3"/>
  <c r="BK9835" i="3"/>
  <c r="BK9836" i="3"/>
  <c r="BK9837" i="3"/>
  <c r="BK9838" i="3"/>
  <c r="BK9839" i="3"/>
  <c r="BK9840" i="3"/>
  <c r="BK9841" i="3"/>
  <c r="BK9842" i="3"/>
  <c r="BK9843" i="3"/>
  <c r="BK9844" i="3"/>
  <c r="BK9845" i="3"/>
  <c r="BK9846" i="3"/>
  <c r="BK9847" i="3"/>
  <c r="BK9848" i="3"/>
  <c r="BK9849" i="3"/>
  <c r="BK9850" i="3"/>
  <c r="BK9851" i="3"/>
  <c r="BK9852" i="3"/>
  <c r="BK9853" i="3"/>
  <c r="BK9854" i="3"/>
  <c r="BK9855" i="3"/>
  <c r="BK9856" i="3"/>
  <c r="BK9857" i="3"/>
  <c r="BK9858" i="3"/>
  <c r="BK9859" i="3"/>
  <c r="BK9860" i="3"/>
  <c r="BK9861" i="3"/>
  <c r="BK9862" i="3"/>
  <c r="BK9863" i="3"/>
  <c r="BK9864" i="3"/>
  <c r="BK9865" i="3"/>
  <c r="BK9866" i="3"/>
  <c r="BK9867" i="3"/>
  <c r="BK9868" i="3"/>
  <c r="BK9869" i="3"/>
  <c r="BK9870" i="3"/>
  <c r="BK9871" i="3"/>
  <c r="BK9872" i="3"/>
  <c r="BK9873" i="3"/>
  <c r="BK9874" i="3"/>
  <c r="BK9875" i="3"/>
  <c r="BK9876" i="3"/>
  <c r="BK9877" i="3"/>
  <c r="BK9878" i="3"/>
  <c r="BK9879" i="3"/>
  <c r="BK9880" i="3"/>
  <c r="BK9881" i="3"/>
  <c r="BK9882" i="3"/>
  <c r="BK9883" i="3"/>
  <c r="BK9884" i="3"/>
  <c r="BK9885" i="3"/>
  <c r="BK9886" i="3"/>
  <c r="BK9887" i="3"/>
  <c r="BK9888" i="3"/>
  <c r="BK9889" i="3"/>
  <c r="BK9890" i="3"/>
  <c r="BK9891" i="3"/>
  <c r="BK9892" i="3"/>
  <c r="BK9893" i="3"/>
  <c r="BK9894" i="3"/>
  <c r="BK9895" i="3"/>
  <c r="BK9896" i="3"/>
  <c r="BK9897" i="3"/>
  <c r="BK9898" i="3"/>
  <c r="BK9899" i="3"/>
  <c r="BK9900" i="3"/>
  <c r="BK9901" i="3"/>
  <c r="BK9902" i="3"/>
  <c r="BK9903" i="3"/>
  <c r="BK9904" i="3"/>
  <c r="BK9905" i="3"/>
  <c r="BK9906" i="3"/>
  <c r="BK9907" i="3"/>
  <c r="BK9908" i="3"/>
  <c r="BK9909" i="3"/>
  <c r="BK9910" i="3"/>
  <c r="BK9911" i="3"/>
  <c r="BK9912" i="3"/>
  <c r="BK9913" i="3"/>
  <c r="BK9914" i="3"/>
  <c r="BK9915" i="3"/>
  <c r="BK9916" i="3"/>
  <c r="BK9917" i="3"/>
  <c r="BK9918" i="3"/>
  <c r="BK9919" i="3"/>
  <c r="BK9920" i="3"/>
  <c r="BK9921" i="3"/>
  <c r="BK9922" i="3"/>
  <c r="BK9923" i="3"/>
  <c r="BK9924" i="3"/>
  <c r="BK9925" i="3"/>
  <c r="BK9926" i="3"/>
  <c r="BK9927" i="3"/>
  <c r="BK9928" i="3"/>
  <c r="BK9929" i="3"/>
  <c r="BK9930" i="3"/>
  <c r="BK9931" i="3"/>
  <c r="BK9932" i="3"/>
  <c r="BK9933" i="3"/>
  <c r="BK9934" i="3"/>
  <c r="BK9935" i="3"/>
  <c r="BK9936" i="3"/>
  <c r="BK9937" i="3"/>
  <c r="BK9938" i="3"/>
  <c r="BK9939" i="3"/>
  <c r="BK9940" i="3"/>
  <c r="BK9941" i="3"/>
  <c r="BK9942" i="3"/>
  <c r="BK9943" i="3"/>
  <c r="BK9944" i="3"/>
  <c r="BK9945" i="3"/>
  <c r="BK9946" i="3"/>
  <c r="BK9947" i="3"/>
  <c r="BK9948" i="3"/>
  <c r="BK9949" i="3"/>
  <c r="BK9950" i="3"/>
  <c r="BK9951" i="3"/>
  <c r="BK9952" i="3"/>
  <c r="BK9953" i="3"/>
  <c r="BK9954" i="3"/>
  <c r="BK9955" i="3"/>
  <c r="BK9956" i="3"/>
  <c r="BK9957" i="3"/>
  <c r="BK9958" i="3"/>
  <c r="BK9959" i="3"/>
  <c r="BK9960" i="3"/>
  <c r="BK9961" i="3"/>
  <c r="BK9962" i="3"/>
  <c r="BK9963" i="3"/>
  <c r="BK9964" i="3"/>
  <c r="BK9965" i="3"/>
  <c r="BK9966" i="3"/>
  <c r="BK9967" i="3"/>
  <c r="BK9968" i="3"/>
  <c r="BK9969" i="3"/>
  <c r="BK9970" i="3"/>
  <c r="BK9971" i="3"/>
  <c r="BK9972" i="3"/>
  <c r="BK9973" i="3"/>
  <c r="BK9974" i="3"/>
  <c r="BK9975" i="3"/>
  <c r="BK9976" i="3"/>
  <c r="BK9977" i="3"/>
  <c r="BK9978" i="3"/>
  <c r="BK9979" i="3"/>
  <c r="BK9980" i="3"/>
  <c r="BK9981" i="3"/>
  <c r="BK9982" i="3"/>
  <c r="BK9983" i="3"/>
  <c r="BK9984" i="3"/>
  <c r="BK9985" i="3"/>
  <c r="BK9986" i="3"/>
  <c r="BK9987" i="3"/>
  <c r="BK9988" i="3"/>
  <c r="BK9989" i="3"/>
  <c r="BK9990" i="3"/>
  <c r="BK9991" i="3"/>
  <c r="BK9992" i="3"/>
  <c r="BK9993" i="3"/>
  <c r="BK9994" i="3"/>
  <c r="BK9995" i="3"/>
  <c r="BK9996" i="3"/>
  <c r="BK9997" i="3"/>
  <c r="BK9998" i="3"/>
  <c r="BK9999" i="3"/>
  <c r="BK10000" i="3"/>
  <c r="BK10001" i="3"/>
  <c r="BK10002" i="3"/>
  <c r="BK10003" i="3"/>
  <c r="BK10004" i="3"/>
  <c r="BK10005" i="3"/>
  <c r="BK10006" i="3"/>
  <c r="BK10007" i="3"/>
  <c r="BK10008" i="3"/>
  <c r="BK10009" i="3"/>
  <c r="BK10010" i="3"/>
  <c r="BK11" i="3"/>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2" i="6"/>
  <c r="AC32" i="6"/>
  <c r="B58" i="6"/>
  <c r="B242" i="6" l="1"/>
  <c r="B194" i="6"/>
  <c r="B186" i="6"/>
  <c r="B146" i="6"/>
  <c r="B138" i="6"/>
  <c r="B290" i="6"/>
  <c r="B298" i="6"/>
  <c r="B97" i="6"/>
  <c r="B73" i="6"/>
  <c r="B94" i="6"/>
  <c r="E311" i="6"/>
  <c r="C263" i="6"/>
  <c r="C223" i="6"/>
  <c r="E183" i="6"/>
  <c r="F151" i="6"/>
  <c r="C111" i="6"/>
  <c r="C71" i="6"/>
  <c r="B326" i="6"/>
  <c r="C286" i="6"/>
  <c r="C230" i="6"/>
  <c r="C182" i="6"/>
  <c r="C142" i="6"/>
  <c r="B102" i="6"/>
  <c r="B54" i="6"/>
  <c r="E328" i="6"/>
  <c r="E312" i="6"/>
  <c r="E296" i="6"/>
  <c r="E272" i="6"/>
  <c r="E256" i="6"/>
  <c r="E248" i="6"/>
  <c r="E232" i="6"/>
  <c r="E208" i="6"/>
  <c r="E192" i="6"/>
  <c r="E184" i="6"/>
  <c r="E168" i="6"/>
  <c r="E144" i="6"/>
  <c r="E128" i="6"/>
  <c r="E120" i="6"/>
  <c r="C112" i="6"/>
  <c r="E104" i="6"/>
  <c r="C96" i="6"/>
  <c r="C88" i="6"/>
  <c r="E80" i="6"/>
  <c r="C72" i="6"/>
  <c r="E64" i="6"/>
  <c r="E56" i="6"/>
  <c r="C48" i="6"/>
  <c r="E40" i="6"/>
  <c r="C303" i="6"/>
  <c r="E255" i="6"/>
  <c r="F215" i="6"/>
  <c r="C175" i="6"/>
  <c r="E127" i="6"/>
  <c r="C95" i="6"/>
  <c r="C47" i="6"/>
  <c r="C318" i="6"/>
  <c r="B278" i="6"/>
  <c r="C238" i="6"/>
  <c r="C190" i="6"/>
  <c r="C158" i="6"/>
  <c r="B110" i="6"/>
  <c r="B62" i="6"/>
  <c r="C325" i="6"/>
  <c r="C317" i="6"/>
  <c r="C309" i="6"/>
  <c r="C301" i="6"/>
  <c r="C293" i="6"/>
  <c r="C285" i="6"/>
  <c r="C277" i="6"/>
  <c r="C269" i="6"/>
  <c r="C261" i="6"/>
  <c r="C253" i="6"/>
  <c r="C245" i="6"/>
  <c r="C237" i="6"/>
  <c r="C229" i="6"/>
  <c r="C221" i="6"/>
  <c r="C213" i="6"/>
  <c r="C205" i="6"/>
  <c r="C197" i="6"/>
  <c r="C189" i="6"/>
  <c r="C181" i="6"/>
  <c r="C173" i="6"/>
  <c r="C165" i="6"/>
  <c r="C157" i="6"/>
  <c r="C149" i="6"/>
  <c r="C141" i="6"/>
  <c r="C133" i="6"/>
  <c r="C125" i="6"/>
  <c r="C117" i="6"/>
  <c r="C109" i="6"/>
  <c r="C101" i="6"/>
  <c r="C93" i="6"/>
  <c r="C85" i="6"/>
  <c r="B77" i="6"/>
  <c r="C69" i="6"/>
  <c r="C61" i="6"/>
  <c r="C53" i="6"/>
  <c r="C45" i="6"/>
  <c r="C287" i="6"/>
  <c r="E231" i="6"/>
  <c r="E167" i="6"/>
  <c r="E103" i="6"/>
  <c r="E55" i="6"/>
  <c r="C270" i="6"/>
  <c r="C198" i="6"/>
  <c r="C134" i="6"/>
  <c r="B78" i="6"/>
  <c r="B300" i="6"/>
  <c r="B228" i="6"/>
  <c r="E327" i="6"/>
  <c r="E271" i="6"/>
  <c r="E207" i="6"/>
  <c r="C159" i="6"/>
  <c r="E119" i="6"/>
  <c r="E63" i="6"/>
  <c r="C310" i="6"/>
  <c r="C262" i="6"/>
  <c r="C206" i="6"/>
  <c r="C150" i="6"/>
  <c r="B46" i="6"/>
  <c r="B323" i="6"/>
  <c r="B315" i="6"/>
  <c r="B291" i="6"/>
  <c r="B259" i="6"/>
  <c r="B227" i="6"/>
  <c r="B187" i="6"/>
  <c r="B155" i="6"/>
  <c r="B123" i="6"/>
  <c r="B83" i="6"/>
  <c r="C319" i="6"/>
  <c r="F279" i="6"/>
  <c r="C239" i="6"/>
  <c r="E191" i="6"/>
  <c r="E143" i="6"/>
  <c r="E79" i="6"/>
  <c r="B294" i="6"/>
  <c r="C246" i="6"/>
  <c r="C214" i="6"/>
  <c r="C166" i="6"/>
  <c r="B118" i="6"/>
  <c r="B70" i="6"/>
  <c r="B214" i="6"/>
  <c r="B330" i="6"/>
  <c r="B322" i="6"/>
  <c r="B314" i="6"/>
  <c r="B306" i="6"/>
  <c r="B282" i="6"/>
  <c r="B274" i="6"/>
  <c r="B266" i="6"/>
  <c r="B258" i="6"/>
  <c r="B250" i="6"/>
  <c r="B234" i="6"/>
  <c r="B226" i="6"/>
  <c r="B218" i="6"/>
  <c r="B210" i="6"/>
  <c r="B202" i="6"/>
  <c r="B178" i="6"/>
  <c r="B170" i="6"/>
  <c r="B162" i="6"/>
  <c r="B154" i="6"/>
  <c r="B130" i="6"/>
  <c r="B122" i="6"/>
  <c r="B114" i="6"/>
  <c r="B106" i="6"/>
  <c r="B98" i="6"/>
  <c r="B90" i="6"/>
  <c r="B82" i="6"/>
  <c r="B74" i="6"/>
  <c r="B66" i="6"/>
  <c r="B50" i="6"/>
  <c r="B42" i="6"/>
  <c r="E295" i="6"/>
  <c r="E247" i="6"/>
  <c r="C199" i="6"/>
  <c r="C135" i="6"/>
  <c r="F87" i="6"/>
  <c r="E39" i="6"/>
  <c r="C302" i="6"/>
  <c r="B254" i="6"/>
  <c r="C222" i="6"/>
  <c r="C174" i="6"/>
  <c r="B126" i="6"/>
  <c r="B86" i="6"/>
  <c r="B321" i="6"/>
  <c r="B313" i="6"/>
  <c r="B305" i="6"/>
  <c r="B297" i="6"/>
  <c r="B289" i="6"/>
  <c r="B281" i="6"/>
  <c r="B257" i="6"/>
  <c r="B249" i="6"/>
  <c r="B225" i="6"/>
  <c r="B217" i="6"/>
  <c r="B209" i="6"/>
  <c r="B201" i="6"/>
  <c r="B185" i="6"/>
  <c r="B177" i="6"/>
  <c r="B169" i="6"/>
  <c r="B153" i="6"/>
  <c r="B145" i="6"/>
  <c r="B137" i="6"/>
  <c r="B129" i="6"/>
  <c r="B121" i="6"/>
  <c r="C113" i="6"/>
  <c r="B105" i="6"/>
  <c r="C97" i="6"/>
  <c r="B89" i="6"/>
  <c r="B81" i="6"/>
  <c r="C73" i="6"/>
  <c r="B65" i="6"/>
  <c r="B57" i="6"/>
  <c r="C49" i="6"/>
  <c r="B41" i="6"/>
  <c r="B150" i="6"/>
  <c r="B182" i="6"/>
  <c r="B286" i="6"/>
  <c r="B246" i="6"/>
  <c r="B222" i="6"/>
  <c r="B190" i="6"/>
  <c r="B158" i="6"/>
  <c r="B318" i="6"/>
  <c r="B238" i="6"/>
  <c r="B206" i="6"/>
  <c r="B174" i="6"/>
  <c r="B142" i="6"/>
  <c r="B270" i="6"/>
  <c r="B310" i="6"/>
  <c r="B230" i="6"/>
  <c r="B198" i="6"/>
  <c r="B166" i="6"/>
  <c r="B134" i="6"/>
  <c r="B262" i="6"/>
  <c r="B49" i="6"/>
  <c r="B325" i="6"/>
  <c r="B151" i="6"/>
  <c r="B197" i="6"/>
  <c r="B149" i="6"/>
  <c r="B309" i="6"/>
  <c r="B133" i="6"/>
  <c r="B269" i="6"/>
  <c r="B213" i="6"/>
  <c r="B125" i="6"/>
  <c r="B141" i="6"/>
  <c r="B215" i="6"/>
  <c r="B253" i="6"/>
  <c r="B109" i="6"/>
  <c r="B93" i="6"/>
  <c r="B285" i="6"/>
  <c r="B229" i="6"/>
  <c r="B181" i="6"/>
  <c r="B165" i="6"/>
  <c r="B61" i="6"/>
  <c r="B45" i="6"/>
  <c r="B317" i="6"/>
  <c r="B301" i="6"/>
  <c r="B261" i="6"/>
  <c r="B245" i="6"/>
  <c r="B117" i="6"/>
  <c r="B101" i="6"/>
  <c r="B279" i="6"/>
  <c r="B157" i="6"/>
  <c r="B85" i="6"/>
  <c r="B293" i="6"/>
  <c r="B277" i="6"/>
  <c r="B221" i="6"/>
  <c r="B189" i="6"/>
  <c r="B173" i="6"/>
  <c r="B113" i="6"/>
  <c r="B69" i="6"/>
  <c r="B53" i="6"/>
  <c r="B87" i="6"/>
  <c r="B237" i="6"/>
  <c r="B205" i="6"/>
  <c r="F284" i="6"/>
  <c r="E284" i="6"/>
  <c r="B284" i="6"/>
  <c r="C284" i="6"/>
  <c r="F236" i="6"/>
  <c r="C236" i="6"/>
  <c r="B236" i="6"/>
  <c r="E236" i="6"/>
  <c r="F188" i="6"/>
  <c r="B188" i="6"/>
  <c r="C188" i="6"/>
  <c r="E188" i="6"/>
  <c r="F132" i="6"/>
  <c r="E132" i="6"/>
  <c r="C132" i="6"/>
  <c r="B132" i="6"/>
  <c r="F76" i="6"/>
  <c r="B76" i="6"/>
  <c r="E76" i="6"/>
  <c r="C76" i="6"/>
  <c r="C331" i="6"/>
  <c r="F331" i="6"/>
  <c r="B331" i="6"/>
  <c r="E331" i="6"/>
  <c r="F307" i="6"/>
  <c r="E307" i="6"/>
  <c r="C307" i="6"/>
  <c r="B307" i="6"/>
  <c r="E275" i="6"/>
  <c r="B275" i="6"/>
  <c r="C275" i="6"/>
  <c r="F275" i="6"/>
  <c r="E243" i="6"/>
  <c r="F243" i="6"/>
  <c r="B243" i="6"/>
  <c r="C243" i="6"/>
  <c r="E219" i="6"/>
  <c r="B219" i="6"/>
  <c r="C219" i="6"/>
  <c r="F219" i="6"/>
  <c r="E187" i="6"/>
  <c r="F187" i="6"/>
  <c r="C187" i="6"/>
  <c r="E155" i="6"/>
  <c r="C155" i="6"/>
  <c r="F155" i="6"/>
  <c r="C123" i="6"/>
  <c r="E123" i="6"/>
  <c r="F123" i="6"/>
  <c r="C91" i="6"/>
  <c r="E91" i="6"/>
  <c r="F91" i="6"/>
  <c r="C75" i="6"/>
  <c r="E75" i="6"/>
  <c r="B75" i="6"/>
  <c r="F75" i="6"/>
  <c r="C51" i="6"/>
  <c r="E51" i="6"/>
  <c r="F51" i="6"/>
  <c r="F324" i="6"/>
  <c r="B324" i="6"/>
  <c r="E324" i="6"/>
  <c r="C324" i="6"/>
  <c r="F268" i="6"/>
  <c r="E268" i="6"/>
  <c r="C268" i="6"/>
  <c r="B268" i="6"/>
  <c r="F212" i="6"/>
  <c r="B212" i="6"/>
  <c r="C212" i="6"/>
  <c r="E212" i="6"/>
  <c r="F164" i="6"/>
  <c r="E164" i="6"/>
  <c r="C164" i="6"/>
  <c r="F108" i="6"/>
  <c r="C108" i="6"/>
  <c r="B108" i="6"/>
  <c r="E108" i="6"/>
  <c r="F60" i="6"/>
  <c r="E60" i="6"/>
  <c r="C60" i="6"/>
  <c r="F276" i="6"/>
  <c r="B276" i="6"/>
  <c r="C276" i="6"/>
  <c r="E276" i="6"/>
  <c r="F220" i="6"/>
  <c r="B220" i="6"/>
  <c r="E220" i="6"/>
  <c r="C220" i="6"/>
  <c r="F172" i="6"/>
  <c r="B172" i="6"/>
  <c r="C172" i="6"/>
  <c r="E172" i="6"/>
  <c r="F124" i="6"/>
  <c r="E124" i="6"/>
  <c r="C124" i="6"/>
  <c r="F84" i="6"/>
  <c r="B84" i="6"/>
  <c r="C84" i="6"/>
  <c r="E84" i="6"/>
  <c r="B60" i="6"/>
  <c r="F316" i="6"/>
  <c r="B316" i="6"/>
  <c r="C316" i="6"/>
  <c r="E316" i="6"/>
  <c r="F260" i="6"/>
  <c r="E260" i="6"/>
  <c r="C260" i="6"/>
  <c r="F204" i="6"/>
  <c r="E204" i="6"/>
  <c r="C204" i="6"/>
  <c r="B204" i="6"/>
  <c r="F148" i="6"/>
  <c r="B148" i="6"/>
  <c r="C148" i="6"/>
  <c r="E148" i="6"/>
  <c r="F100" i="6"/>
  <c r="E100" i="6"/>
  <c r="B100" i="6"/>
  <c r="C100" i="6"/>
  <c r="F52" i="6"/>
  <c r="C52" i="6"/>
  <c r="B52" i="6"/>
  <c r="E52" i="6"/>
  <c r="B260" i="6"/>
  <c r="B124" i="6"/>
  <c r="F292" i="6"/>
  <c r="B292" i="6"/>
  <c r="E292" i="6"/>
  <c r="C292" i="6"/>
  <c r="F228" i="6"/>
  <c r="E228" i="6"/>
  <c r="C228" i="6"/>
  <c r="F156" i="6"/>
  <c r="B156" i="6"/>
  <c r="E156" i="6"/>
  <c r="C156" i="6"/>
  <c r="F92" i="6"/>
  <c r="E92" i="6"/>
  <c r="C92" i="6"/>
  <c r="F44" i="6"/>
  <c r="B44" i="6"/>
  <c r="C44" i="6"/>
  <c r="E44" i="6"/>
  <c r="F300" i="6"/>
  <c r="C300" i="6"/>
  <c r="E300" i="6"/>
  <c r="F244" i="6"/>
  <c r="E244" i="6"/>
  <c r="B244" i="6"/>
  <c r="C244" i="6"/>
  <c r="F180" i="6"/>
  <c r="E180" i="6"/>
  <c r="B180" i="6"/>
  <c r="C180" i="6"/>
  <c r="F116" i="6"/>
  <c r="C116" i="6"/>
  <c r="B116" i="6"/>
  <c r="E116" i="6"/>
  <c r="F68" i="6"/>
  <c r="E68" i="6"/>
  <c r="C68" i="6"/>
  <c r="B68" i="6"/>
  <c r="B92" i="6"/>
  <c r="F315" i="6"/>
  <c r="C315" i="6"/>
  <c r="E315" i="6"/>
  <c r="E283" i="6"/>
  <c r="B283" i="6"/>
  <c r="C283" i="6"/>
  <c r="F283" i="6"/>
  <c r="E259" i="6"/>
  <c r="F259" i="6"/>
  <c r="C259" i="6"/>
  <c r="E227" i="6"/>
  <c r="C227" i="6"/>
  <c r="F227" i="6"/>
  <c r="E195" i="6"/>
  <c r="F195" i="6"/>
  <c r="C195" i="6"/>
  <c r="B195" i="6"/>
  <c r="E163" i="6"/>
  <c r="C163" i="6"/>
  <c r="B163" i="6"/>
  <c r="F163" i="6"/>
  <c r="E139" i="6"/>
  <c r="B139" i="6"/>
  <c r="C139" i="6"/>
  <c r="F139" i="6"/>
  <c r="C107" i="6"/>
  <c r="E107" i="6"/>
  <c r="F107" i="6"/>
  <c r="B107" i="6"/>
  <c r="B164" i="6"/>
  <c r="E299" i="6"/>
  <c r="F299" i="6"/>
  <c r="C299" i="6"/>
  <c r="B299" i="6"/>
  <c r="E251" i="6"/>
  <c r="B251" i="6"/>
  <c r="F251" i="6"/>
  <c r="C251" i="6"/>
  <c r="E211" i="6"/>
  <c r="B211" i="6"/>
  <c r="C211" i="6"/>
  <c r="F211" i="6"/>
  <c r="E179" i="6"/>
  <c r="B179" i="6"/>
  <c r="F179" i="6"/>
  <c r="C179" i="6"/>
  <c r="E147" i="6"/>
  <c r="B147" i="6"/>
  <c r="C147" i="6"/>
  <c r="F147" i="6"/>
  <c r="C115" i="6"/>
  <c r="E115" i="6"/>
  <c r="B115" i="6"/>
  <c r="F115" i="6"/>
  <c r="C83" i="6"/>
  <c r="E83" i="6"/>
  <c r="F83" i="6"/>
  <c r="C59" i="6"/>
  <c r="E59" i="6"/>
  <c r="F59" i="6"/>
  <c r="B59" i="6"/>
  <c r="B91" i="6"/>
  <c r="B51" i="6"/>
  <c r="F308" i="6"/>
  <c r="E308" i="6"/>
  <c r="B308" i="6"/>
  <c r="C308" i="6"/>
  <c r="F252" i="6"/>
  <c r="B252" i="6"/>
  <c r="C252" i="6"/>
  <c r="E252" i="6"/>
  <c r="F196" i="6"/>
  <c r="E196" i="6"/>
  <c r="C196" i="6"/>
  <c r="F140" i="6"/>
  <c r="E140" i="6"/>
  <c r="B140" i="6"/>
  <c r="C140" i="6"/>
  <c r="B196" i="6"/>
  <c r="E323" i="6"/>
  <c r="F323" i="6"/>
  <c r="C323" i="6"/>
  <c r="E291" i="6"/>
  <c r="C291" i="6"/>
  <c r="F291" i="6"/>
  <c r="E267" i="6"/>
  <c r="C267" i="6"/>
  <c r="F267" i="6"/>
  <c r="B267" i="6"/>
  <c r="E235" i="6"/>
  <c r="F235" i="6"/>
  <c r="C235" i="6"/>
  <c r="B235" i="6"/>
  <c r="E203" i="6"/>
  <c r="C203" i="6"/>
  <c r="B203" i="6"/>
  <c r="F203" i="6"/>
  <c r="E171" i="6"/>
  <c r="F171" i="6"/>
  <c r="C171" i="6"/>
  <c r="B171" i="6"/>
  <c r="E131" i="6"/>
  <c r="B131" i="6"/>
  <c r="F131" i="6"/>
  <c r="C131" i="6"/>
  <c r="C99" i="6"/>
  <c r="E99" i="6"/>
  <c r="B99" i="6"/>
  <c r="F99" i="6"/>
  <c r="C67" i="6"/>
  <c r="E67" i="6"/>
  <c r="F67" i="6"/>
  <c r="B67" i="6"/>
  <c r="C43" i="6"/>
  <c r="E43" i="6"/>
  <c r="F43" i="6"/>
  <c r="B43" i="6"/>
  <c r="C327" i="6"/>
  <c r="C311" i="6"/>
  <c r="C295" i="6"/>
  <c r="C279" i="6"/>
  <c r="C271" i="6"/>
  <c r="C255" i="6"/>
  <c r="C247" i="6"/>
  <c r="C231" i="6"/>
  <c r="C215" i="6"/>
  <c r="C207" i="6"/>
  <c r="C191" i="6"/>
  <c r="C183" i="6"/>
  <c r="C167" i="6"/>
  <c r="C151" i="6"/>
  <c r="C143" i="6"/>
  <c r="C127" i="6"/>
  <c r="C63" i="6"/>
  <c r="E279" i="6"/>
  <c r="E215" i="6"/>
  <c r="E151" i="6"/>
  <c r="E87" i="6"/>
  <c r="C326" i="6"/>
  <c r="C294" i="6"/>
  <c r="C278" i="6"/>
  <c r="C254" i="6"/>
  <c r="C87" i="6"/>
  <c r="E330" i="6"/>
  <c r="F330" i="6"/>
  <c r="E322" i="6"/>
  <c r="F322" i="6"/>
  <c r="E314" i="6"/>
  <c r="F314" i="6"/>
  <c r="E306" i="6"/>
  <c r="F306" i="6"/>
  <c r="E298" i="6"/>
  <c r="F298" i="6"/>
  <c r="E290" i="6"/>
  <c r="F290" i="6"/>
  <c r="E282" i="6"/>
  <c r="F282" i="6"/>
  <c r="E274" i="6"/>
  <c r="F274" i="6"/>
  <c r="E266" i="6"/>
  <c r="F266" i="6"/>
  <c r="E258" i="6"/>
  <c r="F258" i="6"/>
  <c r="E250" i="6"/>
  <c r="F250" i="6"/>
  <c r="E242" i="6"/>
  <c r="F242" i="6"/>
  <c r="E234" i="6"/>
  <c r="F234" i="6"/>
  <c r="E226" i="6"/>
  <c r="F226" i="6"/>
  <c r="E218" i="6"/>
  <c r="F218" i="6"/>
  <c r="E210" i="6"/>
  <c r="F210" i="6"/>
  <c r="E202" i="6"/>
  <c r="F202" i="6"/>
  <c r="E194" i="6"/>
  <c r="F194" i="6"/>
  <c r="E186" i="6"/>
  <c r="F186" i="6"/>
  <c r="E178" i="6"/>
  <c r="F178" i="6"/>
  <c r="E170" i="6"/>
  <c r="F170" i="6"/>
  <c r="E162" i="6"/>
  <c r="F162" i="6"/>
  <c r="E154" i="6"/>
  <c r="F154" i="6"/>
  <c r="E146" i="6"/>
  <c r="F146" i="6"/>
  <c r="E138" i="6"/>
  <c r="F138" i="6"/>
  <c r="E130" i="6"/>
  <c r="F130" i="6"/>
  <c r="C122" i="6"/>
  <c r="E122" i="6"/>
  <c r="F122" i="6"/>
  <c r="C114" i="6"/>
  <c r="E114" i="6"/>
  <c r="F114" i="6"/>
  <c r="C106" i="6"/>
  <c r="E106" i="6"/>
  <c r="F106" i="6"/>
  <c r="C98" i="6"/>
  <c r="E98" i="6"/>
  <c r="F98" i="6"/>
  <c r="C90" i="6"/>
  <c r="E90" i="6"/>
  <c r="F90" i="6"/>
  <c r="C82" i="6"/>
  <c r="E82" i="6"/>
  <c r="F82" i="6"/>
  <c r="C74" i="6"/>
  <c r="E74" i="6"/>
  <c r="F74" i="6"/>
  <c r="C66" i="6"/>
  <c r="E66" i="6"/>
  <c r="F66" i="6"/>
  <c r="C58" i="6"/>
  <c r="E58" i="6"/>
  <c r="F58" i="6"/>
  <c r="C50" i="6"/>
  <c r="E50" i="6"/>
  <c r="F50" i="6"/>
  <c r="C42" i="6"/>
  <c r="E42" i="6"/>
  <c r="F42" i="6"/>
  <c r="E329" i="6"/>
  <c r="F329" i="6"/>
  <c r="E305" i="6"/>
  <c r="F305" i="6"/>
  <c r="E281" i="6"/>
  <c r="F281" i="6"/>
  <c r="E265" i="6"/>
  <c r="F265" i="6"/>
  <c r="E257" i="6"/>
  <c r="F257" i="6"/>
  <c r="E249" i="6"/>
  <c r="F249" i="6"/>
  <c r="E241" i="6"/>
  <c r="F241" i="6"/>
  <c r="E217" i="6"/>
  <c r="F217" i="6"/>
  <c r="E209" i="6"/>
  <c r="F209" i="6"/>
  <c r="E201" i="6"/>
  <c r="F201" i="6"/>
  <c r="E193" i="6"/>
  <c r="F193" i="6"/>
  <c r="E185" i="6"/>
  <c r="F185" i="6"/>
  <c r="E177" i="6"/>
  <c r="F177" i="6"/>
  <c r="E169" i="6"/>
  <c r="F169" i="6"/>
  <c r="E161" i="6"/>
  <c r="F161" i="6"/>
  <c r="E153" i="6"/>
  <c r="F153" i="6"/>
  <c r="E145" i="6"/>
  <c r="F145" i="6"/>
  <c r="E137" i="6"/>
  <c r="F137" i="6"/>
  <c r="E129" i="6"/>
  <c r="F129" i="6"/>
  <c r="E121" i="6"/>
  <c r="F121" i="6"/>
  <c r="E113" i="6"/>
  <c r="F113" i="6"/>
  <c r="E105" i="6"/>
  <c r="F105" i="6"/>
  <c r="E97" i="6"/>
  <c r="F97" i="6"/>
  <c r="E89" i="6"/>
  <c r="F89" i="6"/>
  <c r="E81" i="6"/>
  <c r="F81" i="6"/>
  <c r="E73" i="6"/>
  <c r="F73" i="6"/>
  <c r="E65" i="6"/>
  <c r="F65" i="6"/>
  <c r="E57" i="6"/>
  <c r="F57" i="6"/>
  <c r="E49" i="6"/>
  <c r="F49" i="6"/>
  <c r="E41" i="6"/>
  <c r="F41" i="6"/>
  <c r="C121" i="6"/>
  <c r="C57" i="6"/>
  <c r="E313" i="6"/>
  <c r="F313" i="6"/>
  <c r="E289" i="6"/>
  <c r="F289" i="6"/>
  <c r="E233" i="6"/>
  <c r="F233" i="6"/>
  <c r="B193" i="6"/>
  <c r="B161" i="6"/>
  <c r="B328" i="6"/>
  <c r="F328" i="6"/>
  <c r="B320" i="6"/>
  <c r="F320" i="6"/>
  <c r="B312" i="6"/>
  <c r="F312" i="6"/>
  <c r="B304" i="6"/>
  <c r="F304" i="6"/>
  <c r="B296" i="6"/>
  <c r="F296" i="6"/>
  <c r="B288" i="6"/>
  <c r="F288" i="6"/>
  <c r="B280" i="6"/>
  <c r="F280" i="6"/>
  <c r="B272" i="6"/>
  <c r="F272" i="6"/>
  <c r="B264" i="6"/>
  <c r="F264" i="6"/>
  <c r="B256" i="6"/>
  <c r="F256" i="6"/>
  <c r="B248" i="6"/>
  <c r="F248" i="6"/>
  <c r="B240" i="6"/>
  <c r="F240" i="6"/>
  <c r="B232" i="6"/>
  <c r="F232" i="6"/>
  <c r="B224" i="6"/>
  <c r="F224" i="6"/>
  <c r="B216" i="6"/>
  <c r="F216" i="6"/>
  <c r="B208" i="6"/>
  <c r="F208" i="6"/>
  <c r="B200" i="6"/>
  <c r="F200" i="6"/>
  <c r="B192" i="6"/>
  <c r="F192" i="6"/>
  <c r="B184" i="6"/>
  <c r="F184" i="6"/>
  <c r="B176" i="6"/>
  <c r="F176" i="6"/>
  <c r="B168" i="6"/>
  <c r="F168" i="6"/>
  <c r="B160" i="6"/>
  <c r="F160" i="6"/>
  <c r="B152" i="6"/>
  <c r="F152" i="6"/>
  <c r="B144" i="6"/>
  <c r="F144" i="6"/>
  <c r="B136" i="6"/>
  <c r="F136" i="6"/>
  <c r="B128" i="6"/>
  <c r="F128" i="6"/>
  <c r="B120" i="6"/>
  <c r="F120" i="6"/>
  <c r="B112" i="6"/>
  <c r="F112" i="6"/>
  <c r="B104" i="6"/>
  <c r="F104" i="6"/>
  <c r="B96" i="6"/>
  <c r="F96" i="6"/>
  <c r="B88" i="6"/>
  <c r="F88" i="6"/>
  <c r="B80" i="6"/>
  <c r="F80" i="6"/>
  <c r="B72" i="6"/>
  <c r="F72" i="6"/>
  <c r="B64" i="6"/>
  <c r="F64" i="6"/>
  <c r="B56" i="6"/>
  <c r="F56" i="6"/>
  <c r="B48" i="6"/>
  <c r="F48" i="6"/>
  <c r="B40" i="6"/>
  <c r="D40" i="6" s="1"/>
  <c r="F40" i="6"/>
  <c r="C120" i="6"/>
  <c r="C81" i="6"/>
  <c r="C56" i="6"/>
  <c r="E288" i="6"/>
  <c r="E224" i="6"/>
  <c r="E160" i="6"/>
  <c r="E96" i="6"/>
  <c r="E321" i="6"/>
  <c r="F321" i="6"/>
  <c r="E297" i="6"/>
  <c r="F297" i="6"/>
  <c r="E273" i="6"/>
  <c r="F273" i="6"/>
  <c r="E225" i="6"/>
  <c r="F225" i="6"/>
  <c r="B329" i="6"/>
  <c r="B265" i="6"/>
  <c r="B233" i="6"/>
  <c r="B327" i="6"/>
  <c r="F327" i="6"/>
  <c r="B319" i="6"/>
  <c r="F319" i="6"/>
  <c r="B311" i="6"/>
  <c r="F311" i="6"/>
  <c r="B303" i="6"/>
  <c r="F303" i="6"/>
  <c r="B295" i="6"/>
  <c r="F295" i="6"/>
  <c r="B287" i="6"/>
  <c r="F287" i="6"/>
  <c r="B271" i="6"/>
  <c r="F271" i="6"/>
  <c r="B263" i="6"/>
  <c r="F263" i="6"/>
  <c r="B255" i="6"/>
  <c r="F255" i="6"/>
  <c r="B247" i="6"/>
  <c r="F247" i="6"/>
  <c r="B239" i="6"/>
  <c r="F239" i="6"/>
  <c r="B231" i="6"/>
  <c r="F231" i="6"/>
  <c r="B223" i="6"/>
  <c r="F223" i="6"/>
  <c r="B207" i="6"/>
  <c r="F207" i="6"/>
  <c r="B199" i="6"/>
  <c r="F199" i="6"/>
  <c r="B191" i="6"/>
  <c r="F191" i="6"/>
  <c r="B183" i="6"/>
  <c r="F183" i="6"/>
  <c r="B175" i="6"/>
  <c r="F175" i="6"/>
  <c r="B167" i="6"/>
  <c r="F167" i="6"/>
  <c r="B159" i="6"/>
  <c r="F159" i="6"/>
  <c r="B143" i="6"/>
  <c r="F143" i="6"/>
  <c r="B135" i="6"/>
  <c r="F135" i="6"/>
  <c r="B127" i="6"/>
  <c r="F127" i="6"/>
  <c r="B119" i="6"/>
  <c r="F119" i="6"/>
  <c r="B111" i="6"/>
  <c r="F111" i="6"/>
  <c r="B103" i="6"/>
  <c r="F103" i="6"/>
  <c r="B95" i="6"/>
  <c r="F95" i="6"/>
  <c r="B79" i="6"/>
  <c r="F79" i="6"/>
  <c r="B71" i="6"/>
  <c r="F71" i="6"/>
  <c r="B63" i="6"/>
  <c r="F63" i="6"/>
  <c r="B55" i="6"/>
  <c r="F55" i="6"/>
  <c r="B47" i="6"/>
  <c r="F47" i="6"/>
  <c r="B39" i="6"/>
  <c r="D39" i="6" s="1"/>
  <c r="F39" i="6"/>
  <c r="C330" i="6"/>
  <c r="C322" i="6"/>
  <c r="C314" i="6"/>
  <c r="C306" i="6"/>
  <c r="C298" i="6"/>
  <c r="C290" i="6"/>
  <c r="C282" i="6"/>
  <c r="C274" i="6"/>
  <c r="C266" i="6"/>
  <c r="C258" i="6"/>
  <c r="C250" i="6"/>
  <c r="C242" i="6"/>
  <c r="C234" i="6"/>
  <c r="C226" i="6"/>
  <c r="C218" i="6"/>
  <c r="C210" i="6"/>
  <c r="C202" i="6"/>
  <c r="C194" i="6"/>
  <c r="C186" i="6"/>
  <c r="C178" i="6"/>
  <c r="C170" i="6"/>
  <c r="C162" i="6"/>
  <c r="C154" i="6"/>
  <c r="C146" i="6"/>
  <c r="C138" i="6"/>
  <c r="C130" i="6"/>
  <c r="C119" i="6"/>
  <c r="C105" i="6"/>
  <c r="C80" i="6"/>
  <c r="C55" i="6"/>
  <c r="C41" i="6"/>
  <c r="E287" i="6"/>
  <c r="E264" i="6"/>
  <c r="E223" i="6"/>
  <c r="E200" i="6"/>
  <c r="E159" i="6"/>
  <c r="E136" i="6"/>
  <c r="E95" i="6"/>
  <c r="E72" i="6"/>
  <c r="E326" i="6"/>
  <c r="F326" i="6"/>
  <c r="E318" i="6"/>
  <c r="F318" i="6"/>
  <c r="E302" i="6"/>
  <c r="F302" i="6"/>
  <c r="E294" i="6"/>
  <c r="F294" i="6"/>
  <c r="E286" i="6"/>
  <c r="F286" i="6"/>
  <c r="E270" i="6"/>
  <c r="F270" i="6"/>
  <c r="E262" i="6"/>
  <c r="F262" i="6"/>
  <c r="E254" i="6"/>
  <c r="F254" i="6"/>
  <c r="E246" i="6"/>
  <c r="F246" i="6"/>
  <c r="E238" i="6"/>
  <c r="F238" i="6"/>
  <c r="E230" i="6"/>
  <c r="F230" i="6"/>
  <c r="E222" i="6"/>
  <c r="F222" i="6"/>
  <c r="E214" i="6"/>
  <c r="F214" i="6"/>
  <c r="E206" i="6"/>
  <c r="F206" i="6"/>
  <c r="E198" i="6"/>
  <c r="F198" i="6"/>
  <c r="E190" i="6"/>
  <c r="F190" i="6"/>
  <c r="E182" i="6"/>
  <c r="F182" i="6"/>
  <c r="E174" i="6"/>
  <c r="F174" i="6"/>
  <c r="E166" i="6"/>
  <c r="F166" i="6"/>
  <c r="E158" i="6"/>
  <c r="F158" i="6"/>
  <c r="E150" i="6"/>
  <c r="F150" i="6"/>
  <c r="E142" i="6"/>
  <c r="F142" i="6"/>
  <c r="E134" i="6"/>
  <c r="F134" i="6"/>
  <c r="E126" i="6"/>
  <c r="F126" i="6"/>
  <c r="C126" i="6"/>
  <c r="E118" i="6"/>
  <c r="F118" i="6"/>
  <c r="C118" i="6"/>
  <c r="E110" i="6"/>
  <c r="F110" i="6"/>
  <c r="C110" i="6"/>
  <c r="E102" i="6"/>
  <c r="F102" i="6"/>
  <c r="C102" i="6"/>
  <c r="E94" i="6"/>
  <c r="F94" i="6"/>
  <c r="C94" i="6"/>
  <c r="E86" i="6"/>
  <c r="F86" i="6"/>
  <c r="C86" i="6"/>
  <c r="E78" i="6"/>
  <c r="F78" i="6"/>
  <c r="C78" i="6"/>
  <c r="E70" i="6"/>
  <c r="F70" i="6"/>
  <c r="C70" i="6"/>
  <c r="E62" i="6"/>
  <c r="F62" i="6"/>
  <c r="C62" i="6"/>
  <c r="E54" i="6"/>
  <c r="F54" i="6"/>
  <c r="C54" i="6"/>
  <c r="E46" i="6"/>
  <c r="F46" i="6"/>
  <c r="C46" i="6"/>
  <c r="C329" i="6"/>
  <c r="C321" i="6"/>
  <c r="C313" i="6"/>
  <c r="C305" i="6"/>
  <c r="C297" i="6"/>
  <c r="C289" i="6"/>
  <c r="C281" i="6"/>
  <c r="C273" i="6"/>
  <c r="C265" i="6"/>
  <c r="C257" i="6"/>
  <c r="C249" i="6"/>
  <c r="C241" i="6"/>
  <c r="C233" i="6"/>
  <c r="C225" i="6"/>
  <c r="C217" i="6"/>
  <c r="C209" i="6"/>
  <c r="C201" i="6"/>
  <c r="C193" i="6"/>
  <c r="C185" i="6"/>
  <c r="C177" i="6"/>
  <c r="C169" i="6"/>
  <c r="C161" i="6"/>
  <c r="C153" i="6"/>
  <c r="C145" i="6"/>
  <c r="C137" i="6"/>
  <c r="C129" i="6"/>
  <c r="C104" i="6"/>
  <c r="C79" i="6"/>
  <c r="C65" i="6"/>
  <c r="C40" i="6"/>
  <c r="E320" i="6"/>
  <c r="E304" i="6"/>
  <c r="E263" i="6"/>
  <c r="E240" i="6"/>
  <c r="E199" i="6"/>
  <c r="E176" i="6"/>
  <c r="E135" i="6"/>
  <c r="E112" i="6"/>
  <c r="E71" i="6"/>
  <c r="E48" i="6"/>
  <c r="E310" i="6"/>
  <c r="F310" i="6"/>
  <c r="E278" i="6"/>
  <c r="F278" i="6"/>
  <c r="B302" i="6"/>
  <c r="B273" i="6"/>
  <c r="B241" i="6"/>
  <c r="F325" i="6"/>
  <c r="E325" i="6"/>
  <c r="F317" i="6"/>
  <c r="E317" i="6"/>
  <c r="F309" i="6"/>
  <c r="E309" i="6"/>
  <c r="F301" i="6"/>
  <c r="E301" i="6"/>
  <c r="F293" i="6"/>
  <c r="E293" i="6"/>
  <c r="F285" i="6"/>
  <c r="E285" i="6"/>
  <c r="F277" i="6"/>
  <c r="E277" i="6"/>
  <c r="F269" i="6"/>
  <c r="E269" i="6"/>
  <c r="F261" i="6"/>
  <c r="E261" i="6"/>
  <c r="F253" i="6"/>
  <c r="E253" i="6"/>
  <c r="F245" i="6"/>
  <c r="E245" i="6"/>
  <c r="F237" i="6"/>
  <c r="E237" i="6"/>
  <c r="F229" i="6"/>
  <c r="E229" i="6"/>
  <c r="F221" i="6"/>
  <c r="E221" i="6"/>
  <c r="F213" i="6"/>
  <c r="E213" i="6"/>
  <c r="F205" i="6"/>
  <c r="E205" i="6"/>
  <c r="F197" i="6"/>
  <c r="E197" i="6"/>
  <c r="F189" i="6"/>
  <c r="E189" i="6"/>
  <c r="F181" i="6"/>
  <c r="E181" i="6"/>
  <c r="F173" i="6"/>
  <c r="E173" i="6"/>
  <c r="F165" i="6"/>
  <c r="E165" i="6"/>
  <c r="F157" i="6"/>
  <c r="E157" i="6"/>
  <c r="F149" i="6"/>
  <c r="E149" i="6"/>
  <c r="F141" i="6"/>
  <c r="E141" i="6"/>
  <c r="F133" i="6"/>
  <c r="E133" i="6"/>
  <c r="F125" i="6"/>
  <c r="E125" i="6"/>
  <c r="F117" i="6"/>
  <c r="E117" i="6"/>
  <c r="F109" i="6"/>
  <c r="E109" i="6"/>
  <c r="F101" i="6"/>
  <c r="E101" i="6"/>
  <c r="F93" i="6"/>
  <c r="E93" i="6"/>
  <c r="F85" i="6"/>
  <c r="E85" i="6"/>
  <c r="F77" i="6"/>
  <c r="E77" i="6"/>
  <c r="F69" i="6"/>
  <c r="E69" i="6"/>
  <c r="F61" i="6"/>
  <c r="E61" i="6"/>
  <c r="F53" i="6"/>
  <c r="E53" i="6"/>
  <c r="F45" i="6"/>
  <c r="E45"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8" i="6"/>
  <c r="C103" i="6"/>
  <c r="C89" i="6"/>
  <c r="C77" i="6"/>
  <c r="C64" i="6"/>
  <c r="C39" i="6"/>
  <c r="E319" i="6"/>
  <c r="E303" i="6"/>
  <c r="E280" i="6"/>
  <c r="E239" i="6"/>
  <c r="E216" i="6"/>
  <c r="E175" i="6"/>
  <c r="E152" i="6"/>
  <c r="E111" i="6"/>
  <c r="E88" i="6"/>
  <c r="E47" i="6"/>
  <c r="AA34" i="6"/>
  <c r="G9" i="3"/>
  <c r="A26" i="6"/>
  <c r="U27" i="3" l="1"/>
  <c r="U29" i="3"/>
  <c r="U30"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U10010"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R10010" i="3"/>
  <c r="U18" i="6" l="1"/>
  <c r="O22" i="6"/>
  <c r="AB26" i="6"/>
  <c r="AB25" i="6"/>
  <c r="AB23" i="6"/>
  <c r="AB24" i="6"/>
  <c r="K33" i="6" l="1"/>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R328" i="6" l="1"/>
  <c r="Q328" i="6"/>
  <c r="M328" i="6"/>
  <c r="N328" i="6"/>
  <c r="R288" i="6"/>
  <c r="S288" i="6" s="1"/>
  <c r="Q288" i="6"/>
  <c r="M288" i="6"/>
  <c r="O288" i="6" s="1"/>
  <c r="N288" i="6"/>
  <c r="R240" i="6"/>
  <c r="Q240" i="6"/>
  <c r="M240" i="6"/>
  <c r="N240" i="6"/>
  <c r="R184" i="6"/>
  <c r="S184" i="6" s="1"/>
  <c r="Q184" i="6"/>
  <c r="M184" i="6"/>
  <c r="O184" i="6" s="1"/>
  <c r="N184" i="6"/>
  <c r="R120" i="6"/>
  <c r="Q120" i="6"/>
  <c r="N120" i="6"/>
  <c r="M120" i="6"/>
  <c r="R40" i="6"/>
  <c r="S40" i="6" s="1"/>
  <c r="Q40" i="6"/>
  <c r="N40" i="6"/>
  <c r="M40" i="6"/>
  <c r="O40" i="6" s="1"/>
  <c r="R327" i="6"/>
  <c r="Q327" i="6"/>
  <c r="N327" i="6"/>
  <c r="M327" i="6"/>
  <c r="R319" i="6"/>
  <c r="S319" i="6" s="1"/>
  <c r="Q319" i="6"/>
  <c r="N319" i="6"/>
  <c r="M319" i="6"/>
  <c r="O319" i="6" s="1"/>
  <c r="R311" i="6"/>
  <c r="Q311" i="6"/>
  <c r="N311" i="6"/>
  <c r="M311" i="6"/>
  <c r="O311" i="6" s="1"/>
  <c r="R303" i="6"/>
  <c r="S303" i="6" s="1"/>
  <c r="Q303" i="6"/>
  <c r="N303" i="6"/>
  <c r="M303" i="6"/>
  <c r="O303" i="6" s="1"/>
  <c r="R295" i="6"/>
  <c r="Q295" i="6"/>
  <c r="N295" i="6"/>
  <c r="M295" i="6"/>
  <c r="R287" i="6"/>
  <c r="S287" i="6" s="1"/>
  <c r="Q287" i="6"/>
  <c r="N287" i="6"/>
  <c r="M287" i="6"/>
  <c r="O287" i="6" s="1"/>
  <c r="R279" i="6"/>
  <c r="Q279" i="6"/>
  <c r="N279" i="6"/>
  <c r="M279" i="6"/>
  <c r="R271" i="6"/>
  <c r="S271" i="6" s="1"/>
  <c r="Q271" i="6"/>
  <c r="N271" i="6"/>
  <c r="M271" i="6"/>
  <c r="O271" i="6" s="1"/>
  <c r="R263" i="6"/>
  <c r="Q263" i="6"/>
  <c r="N263" i="6"/>
  <c r="M263" i="6"/>
  <c r="R255" i="6"/>
  <c r="S255" i="6" s="1"/>
  <c r="Q255" i="6"/>
  <c r="N255" i="6"/>
  <c r="M255" i="6"/>
  <c r="O255" i="6" s="1"/>
  <c r="R247" i="6"/>
  <c r="Q247" i="6"/>
  <c r="N247" i="6"/>
  <c r="M247" i="6"/>
  <c r="R239" i="6"/>
  <c r="S239" i="6" s="1"/>
  <c r="Q239" i="6"/>
  <c r="N239" i="6"/>
  <c r="M239" i="6"/>
  <c r="O239" i="6" s="1"/>
  <c r="R231" i="6"/>
  <c r="Q231" i="6"/>
  <c r="N231" i="6"/>
  <c r="M231" i="6"/>
  <c r="R223" i="6"/>
  <c r="S223" i="6" s="1"/>
  <c r="Q223" i="6"/>
  <c r="N223" i="6"/>
  <c r="M223" i="6"/>
  <c r="O223" i="6" s="1"/>
  <c r="R215" i="6"/>
  <c r="Q215" i="6"/>
  <c r="N215" i="6"/>
  <c r="M215" i="6"/>
  <c r="O215" i="6" s="1"/>
  <c r="R207" i="6"/>
  <c r="S207" i="6" s="1"/>
  <c r="Q207" i="6"/>
  <c r="N207" i="6"/>
  <c r="M207" i="6"/>
  <c r="O207" i="6" s="1"/>
  <c r="R199" i="6"/>
  <c r="Q199" i="6"/>
  <c r="N199" i="6"/>
  <c r="M199" i="6"/>
  <c r="R191" i="6"/>
  <c r="Q191" i="6"/>
  <c r="N191" i="6"/>
  <c r="M191" i="6"/>
  <c r="O191" i="6" s="1"/>
  <c r="R183" i="6"/>
  <c r="Q183" i="6"/>
  <c r="N183" i="6"/>
  <c r="M183" i="6"/>
  <c r="R175" i="6"/>
  <c r="Q175" i="6"/>
  <c r="N175" i="6"/>
  <c r="M175" i="6"/>
  <c r="O175" i="6" s="1"/>
  <c r="R167" i="6"/>
  <c r="Q167" i="6"/>
  <c r="N167" i="6"/>
  <c r="M167" i="6"/>
  <c r="Q159" i="6"/>
  <c r="N159" i="6"/>
  <c r="M159" i="6"/>
  <c r="O159" i="6" s="1"/>
  <c r="R159" i="6"/>
  <c r="S159" i="6" s="1"/>
  <c r="Q151" i="6"/>
  <c r="N151" i="6"/>
  <c r="M151" i="6"/>
  <c r="R151" i="6"/>
  <c r="Q143" i="6"/>
  <c r="N143" i="6"/>
  <c r="M143" i="6"/>
  <c r="O143" i="6" s="1"/>
  <c r="R143" i="6"/>
  <c r="S143" i="6" s="1"/>
  <c r="Q135" i="6"/>
  <c r="N135" i="6"/>
  <c r="M135" i="6"/>
  <c r="R135" i="6"/>
  <c r="Q127" i="6"/>
  <c r="N127" i="6"/>
  <c r="M127" i="6"/>
  <c r="O127" i="6" s="1"/>
  <c r="R127" i="6"/>
  <c r="S127" i="6" s="1"/>
  <c r="Q119" i="6"/>
  <c r="N119" i="6"/>
  <c r="M119" i="6"/>
  <c r="R119" i="6"/>
  <c r="Q111" i="6"/>
  <c r="N111" i="6"/>
  <c r="M111" i="6"/>
  <c r="O111" i="6" s="1"/>
  <c r="R111" i="6"/>
  <c r="S111" i="6" s="1"/>
  <c r="Q103" i="6"/>
  <c r="N103" i="6"/>
  <c r="M103" i="6"/>
  <c r="R103" i="6"/>
  <c r="S103" i="6" s="1"/>
  <c r="Q95" i="6"/>
  <c r="N95" i="6"/>
  <c r="M95" i="6"/>
  <c r="O95" i="6" s="1"/>
  <c r="R95" i="6"/>
  <c r="S95" i="6" s="1"/>
  <c r="Q87" i="6"/>
  <c r="N87" i="6"/>
  <c r="M87" i="6"/>
  <c r="R87" i="6"/>
  <c r="S87" i="6" s="1"/>
  <c r="Q79" i="6"/>
  <c r="N79" i="6"/>
  <c r="M79" i="6"/>
  <c r="O79" i="6" s="1"/>
  <c r="R79" i="6"/>
  <c r="S79" i="6" s="1"/>
  <c r="Q71" i="6"/>
  <c r="N71" i="6"/>
  <c r="M71" i="6"/>
  <c r="O71" i="6" s="1"/>
  <c r="R71" i="6"/>
  <c r="Q63" i="6"/>
  <c r="N63" i="6"/>
  <c r="M63" i="6"/>
  <c r="O63" i="6" s="1"/>
  <c r="R63" i="6"/>
  <c r="S63" i="6" s="1"/>
  <c r="Q55" i="6"/>
  <c r="N55" i="6"/>
  <c r="M55" i="6"/>
  <c r="R55" i="6"/>
  <c r="Q47" i="6"/>
  <c r="N47" i="6"/>
  <c r="M47" i="6"/>
  <c r="O47" i="6" s="1"/>
  <c r="R47" i="6"/>
  <c r="S47" i="6" s="1"/>
  <c r="Q39" i="6"/>
  <c r="N39" i="6"/>
  <c r="M39" i="6"/>
  <c r="R39" i="6"/>
  <c r="R272" i="6"/>
  <c r="S272" i="6" s="1"/>
  <c r="Q272" i="6"/>
  <c r="M272" i="6"/>
  <c r="O272" i="6" s="1"/>
  <c r="N272" i="6"/>
  <c r="R216" i="6"/>
  <c r="Q216" i="6"/>
  <c r="M216" i="6"/>
  <c r="N216" i="6"/>
  <c r="R160" i="6"/>
  <c r="S160" i="6" s="1"/>
  <c r="Q160" i="6"/>
  <c r="N160" i="6"/>
  <c r="M160" i="6"/>
  <c r="O160" i="6" s="1"/>
  <c r="R96" i="6"/>
  <c r="Q96" i="6"/>
  <c r="N96" i="6"/>
  <c r="M96" i="6"/>
  <c r="O96" i="6" s="1"/>
  <c r="R64" i="6"/>
  <c r="S64" i="6" s="1"/>
  <c r="Q64" i="6"/>
  <c r="N64" i="6"/>
  <c r="M64" i="6"/>
  <c r="O64" i="6" s="1"/>
  <c r="R318" i="6"/>
  <c r="Q318" i="6"/>
  <c r="M318" i="6"/>
  <c r="N318" i="6"/>
  <c r="R310" i="6"/>
  <c r="S310" i="6" s="1"/>
  <c r="Q310" i="6"/>
  <c r="M310" i="6"/>
  <c r="O310" i="6" s="1"/>
  <c r="N310" i="6"/>
  <c r="R302" i="6"/>
  <c r="Q302" i="6"/>
  <c r="M302" i="6"/>
  <c r="O302" i="6" s="1"/>
  <c r="N302" i="6"/>
  <c r="R294" i="6"/>
  <c r="Q294" i="6"/>
  <c r="M294" i="6"/>
  <c r="O294" i="6" s="1"/>
  <c r="N294" i="6"/>
  <c r="R286" i="6"/>
  <c r="Q286" i="6"/>
  <c r="M286" i="6"/>
  <c r="N286" i="6"/>
  <c r="R278" i="6"/>
  <c r="S278" i="6" s="1"/>
  <c r="Q278" i="6"/>
  <c r="M278" i="6"/>
  <c r="O278" i="6" s="1"/>
  <c r="N278" i="6"/>
  <c r="R270" i="6"/>
  <c r="Q270" i="6"/>
  <c r="M270" i="6"/>
  <c r="N270" i="6"/>
  <c r="R262" i="6"/>
  <c r="S262" i="6" s="1"/>
  <c r="Q262" i="6"/>
  <c r="M262" i="6"/>
  <c r="O262" i="6" s="1"/>
  <c r="N262" i="6"/>
  <c r="R254" i="6"/>
  <c r="Q254" i="6"/>
  <c r="M254" i="6"/>
  <c r="N254" i="6"/>
  <c r="R246" i="6"/>
  <c r="S246" i="6" s="1"/>
  <c r="Q246" i="6"/>
  <c r="M246" i="6"/>
  <c r="O246" i="6" s="1"/>
  <c r="N246" i="6"/>
  <c r="R238" i="6"/>
  <c r="Q238" i="6"/>
  <c r="M238" i="6"/>
  <c r="N238" i="6"/>
  <c r="R230" i="6"/>
  <c r="S230" i="6" s="1"/>
  <c r="Q230" i="6"/>
  <c r="M230" i="6"/>
  <c r="O230" i="6" s="1"/>
  <c r="N230" i="6"/>
  <c r="R222" i="6"/>
  <c r="Q222" i="6"/>
  <c r="M222" i="6"/>
  <c r="N222" i="6"/>
  <c r="R214" i="6"/>
  <c r="S214" i="6" s="1"/>
  <c r="Q214" i="6"/>
  <c r="M214" i="6"/>
  <c r="O214" i="6" s="1"/>
  <c r="N214" i="6"/>
  <c r="R206" i="6"/>
  <c r="Q206" i="6"/>
  <c r="M206" i="6"/>
  <c r="N206" i="6"/>
  <c r="R198" i="6"/>
  <c r="S198" i="6" s="1"/>
  <c r="Q198" i="6"/>
  <c r="M198" i="6"/>
  <c r="O198" i="6" s="1"/>
  <c r="N198" i="6"/>
  <c r="R190" i="6"/>
  <c r="Q190" i="6"/>
  <c r="M190" i="6"/>
  <c r="N190" i="6"/>
  <c r="R182" i="6"/>
  <c r="S182" i="6" s="1"/>
  <c r="Q182" i="6"/>
  <c r="M182" i="6"/>
  <c r="O182" i="6" s="1"/>
  <c r="N182" i="6"/>
  <c r="R174" i="6"/>
  <c r="Q174" i="6"/>
  <c r="M174" i="6"/>
  <c r="N174" i="6"/>
  <c r="R166" i="6"/>
  <c r="S166" i="6" s="1"/>
  <c r="Q166" i="6"/>
  <c r="M166" i="6"/>
  <c r="O166" i="6" s="1"/>
  <c r="N166" i="6"/>
  <c r="R158" i="6"/>
  <c r="Q158" i="6"/>
  <c r="N158" i="6"/>
  <c r="M158" i="6"/>
  <c r="O158" i="6" s="1"/>
  <c r="R150" i="6"/>
  <c r="Q150" i="6"/>
  <c r="N150" i="6"/>
  <c r="M150" i="6"/>
  <c r="O150" i="6" s="1"/>
  <c r="R142" i="6"/>
  <c r="Q142" i="6"/>
  <c r="N142" i="6"/>
  <c r="M142" i="6"/>
  <c r="R134" i="6"/>
  <c r="S134" i="6" s="1"/>
  <c r="Q134" i="6"/>
  <c r="N134" i="6"/>
  <c r="M134" i="6"/>
  <c r="O134" i="6" s="1"/>
  <c r="R126" i="6"/>
  <c r="Q126" i="6"/>
  <c r="N126" i="6"/>
  <c r="M126" i="6"/>
  <c r="R118" i="6"/>
  <c r="S118" i="6" s="1"/>
  <c r="Q118" i="6"/>
  <c r="N118" i="6"/>
  <c r="M118" i="6"/>
  <c r="O118" i="6" s="1"/>
  <c r="R110" i="6"/>
  <c r="Q110" i="6"/>
  <c r="N110" i="6"/>
  <c r="M110" i="6"/>
  <c r="R102" i="6"/>
  <c r="S102" i="6" s="1"/>
  <c r="Q102" i="6"/>
  <c r="N102" i="6"/>
  <c r="M102" i="6"/>
  <c r="O102" i="6" s="1"/>
  <c r="R94" i="6"/>
  <c r="Q94" i="6"/>
  <c r="N94" i="6"/>
  <c r="M94" i="6"/>
  <c r="R86" i="6"/>
  <c r="S86" i="6" s="1"/>
  <c r="Q86" i="6"/>
  <c r="N86" i="6"/>
  <c r="M86" i="6"/>
  <c r="O86" i="6" s="1"/>
  <c r="R78" i="6"/>
  <c r="Q78" i="6"/>
  <c r="N78" i="6"/>
  <c r="M78" i="6"/>
  <c r="O78" i="6" s="1"/>
  <c r="R70" i="6"/>
  <c r="S70" i="6" s="1"/>
  <c r="Q70" i="6"/>
  <c r="N70" i="6"/>
  <c r="M70" i="6"/>
  <c r="O70" i="6" s="1"/>
  <c r="R62" i="6"/>
  <c r="Q62" i="6"/>
  <c r="N62" i="6"/>
  <c r="M62" i="6"/>
  <c r="R54" i="6"/>
  <c r="S54" i="6" s="1"/>
  <c r="Q54" i="6"/>
  <c r="N54" i="6"/>
  <c r="M54" i="6"/>
  <c r="O54" i="6" s="1"/>
  <c r="R46" i="6"/>
  <c r="Q46" i="6"/>
  <c r="N46" i="6"/>
  <c r="M46" i="6"/>
  <c r="O46" i="6" s="1"/>
  <c r="R38" i="6"/>
  <c r="S38" i="6" s="1"/>
  <c r="Q38" i="6"/>
  <c r="N38" i="6"/>
  <c r="M38" i="6"/>
  <c r="O38" i="6" s="1"/>
  <c r="R312" i="6"/>
  <c r="Q312" i="6"/>
  <c r="M312" i="6"/>
  <c r="N312" i="6"/>
  <c r="R256" i="6"/>
  <c r="S256" i="6" s="1"/>
  <c r="Q256" i="6"/>
  <c r="M256" i="6"/>
  <c r="O256" i="6" s="1"/>
  <c r="N256" i="6"/>
  <c r="R200" i="6"/>
  <c r="Q200" i="6"/>
  <c r="M200" i="6"/>
  <c r="N200" i="6"/>
  <c r="R152" i="6"/>
  <c r="S152" i="6" s="1"/>
  <c r="Q152" i="6"/>
  <c r="N152" i="6"/>
  <c r="M152" i="6"/>
  <c r="O152" i="6" s="1"/>
  <c r="R104" i="6"/>
  <c r="Q104" i="6"/>
  <c r="N104" i="6"/>
  <c r="M104" i="6"/>
  <c r="O104" i="6" s="1"/>
  <c r="R48" i="6"/>
  <c r="S48" i="6" s="1"/>
  <c r="Q48" i="6"/>
  <c r="N48" i="6"/>
  <c r="M48" i="6"/>
  <c r="O48" i="6" s="1"/>
  <c r="R325" i="6"/>
  <c r="Q325" i="6"/>
  <c r="N325" i="6"/>
  <c r="M325" i="6"/>
  <c r="O325" i="6" s="1"/>
  <c r="R317" i="6"/>
  <c r="S317" i="6" s="1"/>
  <c r="Q317" i="6"/>
  <c r="N317" i="6"/>
  <c r="M317" i="6"/>
  <c r="O317" i="6" s="1"/>
  <c r="R309" i="6"/>
  <c r="Q309" i="6"/>
  <c r="N309" i="6"/>
  <c r="M309" i="6"/>
  <c r="R301" i="6"/>
  <c r="S301" i="6" s="1"/>
  <c r="Q301" i="6"/>
  <c r="N301" i="6"/>
  <c r="M301" i="6"/>
  <c r="O301" i="6" s="1"/>
  <c r="R293" i="6"/>
  <c r="Q293" i="6"/>
  <c r="N293" i="6"/>
  <c r="M293" i="6"/>
  <c r="O293" i="6" s="1"/>
  <c r="R285" i="6"/>
  <c r="S285" i="6" s="1"/>
  <c r="Q285" i="6"/>
  <c r="N285" i="6"/>
  <c r="M285" i="6"/>
  <c r="O285" i="6" s="1"/>
  <c r="R277" i="6"/>
  <c r="Q277" i="6"/>
  <c r="N277" i="6"/>
  <c r="M277" i="6"/>
  <c r="R269" i="6"/>
  <c r="S269" i="6" s="1"/>
  <c r="Q269" i="6"/>
  <c r="N269" i="6"/>
  <c r="M269" i="6"/>
  <c r="O269" i="6" s="1"/>
  <c r="R261" i="6"/>
  <c r="Q261" i="6"/>
  <c r="N261" i="6"/>
  <c r="M261" i="6"/>
  <c r="R253" i="6"/>
  <c r="S253" i="6" s="1"/>
  <c r="Q253" i="6"/>
  <c r="N253" i="6"/>
  <c r="M253" i="6"/>
  <c r="O253" i="6" s="1"/>
  <c r="R245" i="6"/>
  <c r="Q245" i="6"/>
  <c r="N245" i="6"/>
  <c r="M245" i="6"/>
  <c r="O245" i="6" s="1"/>
  <c r="R237" i="6"/>
  <c r="S237" i="6" s="1"/>
  <c r="Q237" i="6"/>
  <c r="N237" i="6"/>
  <c r="M237" i="6"/>
  <c r="O237" i="6" s="1"/>
  <c r="R229" i="6"/>
  <c r="S229" i="6" s="1"/>
  <c r="Q229" i="6"/>
  <c r="N229" i="6"/>
  <c r="M229" i="6"/>
  <c r="O229" i="6" s="1"/>
  <c r="R221" i="6"/>
  <c r="S221" i="6" s="1"/>
  <c r="Q221" i="6"/>
  <c r="N221" i="6"/>
  <c r="M221" i="6"/>
  <c r="O221" i="6" s="1"/>
  <c r="R213" i="6"/>
  <c r="S213" i="6" s="1"/>
  <c r="Q213" i="6"/>
  <c r="N213" i="6"/>
  <c r="M213" i="6"/>
  <c r="O213" i="6" s="1"/>
  <c r="R205" i="6"/>
  <c r="S205" i="6" s="1"/>
  <c r="Q205" i="6"/>
  <c r="N205" i="6"/>
  <c r="M205" i="6"/>
  <c r="O205" i="6" s="1"/>
  <c r="R197" i="6"/>
  <c r="S197" i="6" s="1"/>
  <c r="Q197" i="6"/>
  <c r="N197" i="6"/>
  <c r="M197" i="6"/>
  <c r="R189" i="6"/>
  <c r="S189" i="6" s="1"/>
  <c r="Q189" i="6"/>
  <c r="N189" i="6"/>
  <c r="M189" i="6"/>
  <c r="O189" i="6" s="1"/>
  <c r="R181" i="6"/>
  <c r="S181" i="6" s="1"/>
  <c r="Q181" i="6"/>
  <c r="N181" i="6"/>
  <c r="M181" i="6"/>
  <c r="R173" i="6"/>
  <c r="S173" i="6" s="1"/>
  <c r="Q173" i="6"/>
  <c r="N173" i="6"/>
  <c r="M173" i="6"/>
  <c r="O173" i="6" s="1"/>
  <c r="R165" i="6"/>
  <c r="Q165" i="6"/>
  <c r="N165" i="6"/>
  <c r="M165" i="6"/>
  <c r="Q157" i="6"/>
  <c r="N157" i="6"/>
  <c r="M157" i="6"/>
  <c r="O157" i="6" s="1"/>
  <c r="R157" i="6"/>
  <c r="S157" i="6" s="1"/>
  <c r="Q149" i="6"/>
  <c r="N149" i="6"/>
  <c r="M149" i="6"/>
  <c r="R149" i="6"/>
  <c r="Q141" i="6"/>
  <c r="N141" i="6"/>
  <c r="M141" i="6"/>
  <c r="O141" i="6" s="1"/>
  <c r="R141" i="6"/>
  <c r="S141" i="6" s="1"/>
  <c r="Q133" i="6"/>
  <c r="N133" i="6"/>
  <c r="M133" i="6"/>
  <c r="R133" i="6"/>
  <c r="Q125" i="6"/>
  <c r="N125" i="6"/>
  <c r="M125" i="6"/>
  <c r="O125" i="6" s="1"/>
  <c r="R125" i="6"/>
  <c r="S125" i="6" s="1"/>
  <c r="Q117" i="6"/>
  <c r="N117" i="6"/>
  <c r="M117" i="6"/>
  <c r="R117" i="6"/>
  <c r="Q109" i="6"/>
  <c r="N109" i="6"/>
  <c r="M109" i="6"/>
  <c r="O109" i="6" s="1"/>
  <c r="R109" i="6"/>
  <c r="S109" i="6" s="1"/>
  <c r="Q101" i="6"/>
  <c r="N101" i="6"/>
  <c r="M101" i="6"/>
  <c r="R101" i="6"/>
  <c r="S101" i="6" s="1"/>
  <c r="Q93" i="6"/>
  <c r="N93" i="6"/>
  <c r="M93" i="6"/>
  <c r="O93" i="6" s="1"/>
  <c r="R93" i="6"/>
  <c r="S93" i="6" s="1"/>
  <c r="Q85" i="6"/>
  <c r="N85" i="6"/>
  <c r="M85" i="6"/>
  <c r="R85" i="6"/>
  <c r="S85" i="6" s="1"/>
  <c r="Q77" i="6"/>
  <c r="N77" i="6"/>
  <c r="M77" i="6"/>
  <c r="O77" i="6" s="1"/>
  <c r="R77" i="6"/>
  <c r="S77" i="6" s="1"/>
  <c r="Q69" i="6"/>
  <c r="N69" i="6"/>
  <c r="M69" i="6"/>
  <c r="R69" i="6"/>
  <c r="Q61" i="6"/>
  <c r="N61" i="6"/>
  <c r="M61" i="6"/>
  <c r="O61" i="6" s="1"/>
  <c r="R61" i="6"/>
  <c r="S61" i="6" s="1"/>
  <c r="Q53" i="6"/>
  <c r="N53" i="6"/>
  <c r="M53" i="6"/>
  <c r="R53" i="6"/>
  <c r="S53" i="6" s="1"/>
  <c r="Q45" i="6"/>
  <c r="N45" i="6"/>
  <c r="M45" i="6"/>
  <c r="O45" i="6" s="1"/>
  <c r="R45" i="6"/>
  <c r="S45" i="6" s="1"/>
  <c r="Q37" i="6"/>
  <c r="N37" i="6"/>
  <c r="M37" i="6"/>
  <c r="R37" i="6"/>
  <c r="S37" i="6" s="1"/>
  <c r="R304" i="6"/>
  <c r="S304" i="6" s="1"/>
  <c r="Q304" i="6"/>
  <c r="M304" i="6"/>
  <c r="O304" i="6" s="1"/>
  <c r="N304" i="6"/>
  <c r="R248" i="6"/>
  <c r="Q248" i="6"/>
  <c r="M248" i="6"/>
  <c r="N248" i="6"/>
  <c r="R192" i="6"/>
  <c r="S192" i="6" s="1"/>
  <c r="Q192" i="6"/>
  <c r="M192" i="6"/>
  <c r="O192" i="6" s="1"/>
  <c r="N192" i="6"/>
  <c r="R136" i="6"/>
  <c r="Q136" i="6"/>
  <c r="N136" i="6"/>
  <c r="M136" i="6"/>
  <c r="R80" i="6"/>
  <c r="S80" i="6" s="1"/>
  <c r="Q80" i="6"/>
  <c r="N80" i="6"/>
  <c r="M80" i="6"/>
  <c r="O80" i="6" s="1"/>
  <c r="R326" i="6"/>
  <c r="Q326" i="6"/>
  <c r="M326" i="6"/>
  <c r="N326" i="6"/>
  <c r="R324" i="6"/>
  <c r="S324" i="6" s="1"/>
  <c r="Q324" i="6"/>
  <c r="M324" i="6"/>
  <c r="O324" i="6" s="1"/>
  <c r="N324" i="6"/>
  <c r="R316" i="6"/>
  <c r="Q316" i="6"/>
  <c r="M316" i="6"/>
  <c r="N316" i="6"/>
  <c r="R308" i="6"/>
  <c r="S308" i="6" s="1"/>
  <c r="Q308" i="6"/>
  <c r="M308" i="6"/>
  <c r="O308" i="6" s="1"/>
  <c r="N308" i="6"/>
  <c r="R300" i="6"/>
  <c r="S300" i="6" s="1"/>
  <c r="Q300" i="6"/>
  <c r="M300" i="6"/>
  <c r="N300" i="6"/>
  <c r="R292" i="6"/>
  <c r="S292" i="6" s="1"/>
  <c r="Q292" i="6"/>
  <c r="M292" i="6"/>
  <c r="O292" i="6" s="1"/>
  <c r="N292" i="6"/>
  <c r="R284" i="6"/>
  <c r="Q284" i="6"/>
  <c r="M284" i="6"/>
  <c r="N284" i="6"/>
  <c r="R276" i="6"/>
  <c r="S276" i="6" s="1"/>
  <c r="Q276" i="6"/>
  <c r="M276" i="6"/>
  <c r="O276" i="6" s="1"/>
  <c r="N276" i="6"/>
  <c r="R268" i="6"/>
  <c r="S268" i="6" s="1"/>
  <c r="Q268" i="6"/>
  <c r="M268" i="6"/>
  <c r="N268" i="6"/>
  <c r="R260" i="6"/>
  <c r="S260" i="6" s="1"/>
  <c r="Q260" i="6"/>
  <c r="M260" i="6"/>
  <c r="O260" i="6" s="1"/>
  <c r="N260" i="6"/>
  <c r="R252" i="6"/>
  <c r="Q252" i="6"/>
  <c r="M252" i="6"/>
  <c r="N252" i="6"/>
  <c r="R244" i="6"/>
  <c r="S244" i="6" s="1"/>
  <c r="Q244" i="6"/>
  <c r="M244" i="6"/>
  <c r="O244" i="6" s="1"/>
  <c r="N244" i="6"/>
  <c r="R236" i="6"/>
  <c r="Q236" i="6"/>
  <c r="M236" i="6"/>
  <c r="N236" i="6"/>
  <c r="R228" i="6"/>
  <c r="S228" i="6" s="1"/>
  <c r="Q228" i="6"/>
  <c r="M228" i="6"/>
  <c r="O228" i="6" s="1"/>
  <c r="N228" i="6"/>
  <c r="R220" i="6"/>
  <c r="S220" i="6" s="1"/>
  <c r="Q220" i="6"/>
  <c r="M220" i="6"/>
  <c r="O220" i="6" s="1"/>
  <c r="N220" i="6"/>
  <c r="R212" i="6"/>
  <c r="S212" i="6" s="1"/>
  <c r="Q212" i="6"/>
  <c r="M212" i="6"/>
  <c r="O212" i="6" s="1"/>
  <c r="N212" i="6"/>
  <c r="R204" i="6"/>
  <c r="S204" i="6" s="1"/>
  <c r="Q204" i="6"/>
  <c r="M204" i="6"/>
  <c r="N204" i="6"/>
  <c r="R196" i="6"/>
  <c r="S196" i="6" s="1"/>
  <c r="Q196" i="6"/>
  <c r="M196" i="6"/>
  <c r="O196" i="6" s="1"/>
  <c r="N196" i="6"/>
  <c r="R188" i="6"/>
  <c r="Q188" i="6"/>
  <c r="M188" i="6"/>
  <c r="N188" i="6"/>
  <c r="R180" i="6"/>
  <c r="S180" i="6" s="1"/>
  <c r="Q180" i="6"/>
  <c r="M180" i="6"/>
  <c r="O180" i="6" s="1"/>
  <c r="N180" i="6"/>
  <c r="R172" i="6"/>
  <c r="S172" i="6" s="1"/>
  <c r="Q172" i="6"/>
  <c r="M172" i="6"/>
  <c r="N172" i="6"/>
  <c r="R164" i="6"/>
  <c r="S164" i="6" s="1"/>
  <c r="Q164" i="6"/>
  <c r="M164" i="6"/>
  <c r="O164" i="6" s="1"/>
  <c r="N164" i="6"/>
  <c r="R156" i="6"/>
  <c r="S156" i="6" s="1"/>
  <c r="Q156" i="6"/>
  <c r="N156" i="6"/>
  <c r="M156" i="6"/>
  <c r="O156" i="6" s="1"/>
  <c r="R148" i="6"/>
  <c r="S148" i="6" s="1"/>
  <c r="Q148" i="6"/>
  <c r="N148" i="6"/>
  <c r="M148" i="6"/>
  <c r="O148" i="6" s="1"/>
  <c r="R140" i="6"/>
  <c r="Q140" i="6"/>
  <c r="N140" i="6"/>
  <c r="M140" i="6"/>
  <c r="O140" i="6" s="1"/>
  <c r="R132" i="6"/>
  <c r="S132" i="6" s="1"/>
  <c r="Q132" i="6"/>
  <c r="N132" i="6"/>
  <c r="M132" i="6"/>
  <c r="O132" i="6" s="1"/>
  <c r="R124" i="6"/>
  <c r="S124" i="6" s="1"/>
  <c r="Q124" i="6"/>
  <c r="N124" i="6"/>
  <c r="M124" i="6"/>
  <c r="R116" i="6"/>
  <c r="S116" i="6" s="1"/>
  <c r="Q116" i="6"/>
  <c r="N116" i="6"/>
  <c r="M116" i="6"/>
  <c r="O116" i="6" s="1"/>
  <c r="R108" i="6"/>
  <c r="Q108" i="6"/>
  <c r="N108" i="6"/>
  <c r="M108" i="6"/>
  <c r="O108" i="6" s="1"/>
  <c r="R100" i="6"/>
  <c r="S100" i="6" s="1"/>
  <c r="Q100" i="6"/>
  <c r="N100" i="6"/>
  <c r="M100" i="6"/>
  <c r="O100" i="6" s="1"/>
  <c r="R92" i="6"/>
  <c r="Q92" i="6"/>
  <c r="N92" i="6"/>
  <c r="M92" i="6"/>
  <c r="O92" i="6" s="1"/>
  <c r="R84" i="6"/>
  <c r="S84" i="6" s="1"/>
  <c r="Q84" i="6"/>
  <c r="N84" i="6"/>
  <c r="M84" i="6"/>
  <c r="O84" i="6" s="1"/>
  <c r="R76" i="6"/>
  <c r="S76" i="6" s="1"/>
  <c r="Q76" i="6"/>
  <c r="N76" i="6"/>
  <c r="M76" i="6"/>
  <c r="R68" i="6"/>
  <c r="S68" i="6" s="1"/>
  <c r="Q68" i="6"/>
  <c r="N68" i="6"/>
  <c r="M68" i="6"/>
  <c r="O68" i="6" s="1"/>
  <c r="R60" i="6"/>
  <c r="S60" i="6" s="1"/>
  <c r="Q60" i="6"/>
  <c r="N60" i="6"/>
  <c r="M60" i="6"/>
  <c r="R52" i="6"/>
  <c r="S52" i="6" s="1"/>
  <c r="Q52" i="6"/>
  <c r="N52" i="6"/>
  <c r="M52" i="6"/>
  <c r="O52" i="6" s="1"/>
  <c r="R44" i="6"/>
  <c r="S44" i="6" s="1"/>
  <c r="Q44" i="6"/>
  <c r="N44" i="6"/>
  <c r="M44" i="6"/>
  <c r="R36" i="6"/>
  <c r="S36" i="6" s="1"/>
  <c r="Q36" i="6"/>
  <c r="N36" i="6"/>
  <c r="M36" i="6"/>
  <c r="O36" i="6" s="1"/>
  <c r="R296" i="6"/>
  <c r="Q296" i="6"/>
  <c r="M296" i="6"/>
  <c r="N296" i="6"/>
  <c r="R224" i="6"/>
  <c r="S224" i="6" s="1"/>
  <c r="Q224" i="6"/>
  <c r="M224" i="6"/>
  <c r="O224" i="6" s="1"/>
  <c r="N224" i="6"/>
  <c r="R176" i="6"/>
  <c r="S176" i="6" s="1"/>
  <c r="Q176" i="6"/>
  <c r="M176" i="6"/>
  <c r="N176" i="6"/>
  <c r="R128" i="6"/>
  <c r="S128" i="6" s="1"/>
  <c r="Q128" i="6"/>
  <c r="N128" i="6"/>
  <c r="M128" i="6"/>
  <c r="O128" i="6" s="1"/>
  <c r="R72" i="6"/>
  <c r="S72" i="6" s="1"/>
  <c r="Q72" i="6"/>
  <c r="N72" i="6"/>
  <c r="M72" i="6"/>
  <c r="O72" i="6" s="1"/>
  <c r="R331" i="6"/>
  <c r="S331" i="6" s="1"/>
  <c r="Q331" i="6"/>
  <c r="N331" i="6"/>
  <c r="M331" i="6"/>
  <c r="O331" i="6" s="1"/>
  <c r="R323" i="6"/>
  <c r="S323" i="6" s="1"/>
  <c r="Q323" i="6"/>
  <c r="N323" i="6"/>
  <c r="M323" i="6"/>
  <c r="O323" i="6" s="1"/>
  <c r="R315" i="6"/>
  <c r="S315" i="6" s="1"/>
  <c r="Q315" i="6"/>
  <c r="N315" i="6"/>
  <c r="M315" i="6"/>
  <c r="O315" i="6" s="1"/>
  <c r="R307" i="6"/>
  <c r="S307" i="6" s="1"/>
  <c r="Q307" i="6"/>
  <c r="N307" i="6"/>
  <c r="M307" i="6"/>
  <c r="O307" i="6" s="1"/>
  <c r="R299" i="6"/>
  <c r="S299" i="6" s="1"/>
  <c r="Q299" i="6"/>
  <c r="N299" i="6"/>
  <c r="M299" i="6"/>
  <c r="O299" i="6" s="1"/>
  <c r="R291" i="6"/>
  <c r="S291" i="6" s="1"/>
  <c r="Q291" i="6"/>
  <c r="N291" i="6"/>
  <c r="M291" i="6"/>
  <c r="R283" i="6"/>
  <c r="S283" i="6" s="1"/>
  <c r="Q283" i="6"/>
  <c r="N283" i="6"/>
  <c r="M283" i="6"/>
  <c r="O283" i="6" s="1"/>
  <c r="R275" i="6"/>
  <c r="Q275" i="6"/>
  <c r="N275" i="6"/>
  <c r="M275" i="6"/>
  <c r="O275" i="6" s="1"/>
  <c r="R267" i="6"/>
  <c r="S267" i="6" s="1"/>
  <c r="Q267" i="6"/>
  <c r="N267" i="6"/>
  <c r="M267" i="6"/>
  <c r="O267" i="6" s="1"/>
  <c r="R259" i="6"/>
  <c r="S259" i="6" s="1"/>
  <c r="Q259" i="6"/>
  <c r="N259" i="6"/>
  <c r="M259" i="6"/>
  <c r="O259" i="6" s="1"/>
  <c r="R251" i="6"/>
  <c r="S251" i="6" s="1"/>
  <c r="Q251" i="6"/>
  <c r="N251" i="6"/>
  <c r="M251" i="6"/>
  <c r="O251" i="6" s="1"/>
  <c r="R243" i="6"/>
  <c r="S243" i="6" s="1"/>
  <c r="Q243" i="6"/>
  <c r="N243" i="6"/>
  <c r="M243" i="6"/>
  <c r="R235" i="6"/>
  <c r="S235" i="6" s="1"/>
  <c r="Q235" i="6"/>
  <c r="N235" i="6"/>
  <c r="M235" i="6"/>
  <c r="O235" i="6" s="1"/>
  <c r="R227" i="6"/>
  <c r="Q227" i="6"/>
  <c r="N227" i="6"/>
  <c r="M227" i="6"/>
  <c r="R219" i="6"/>
  <c r="S219" i="6" s="1"/>
  <c r="Q219" i="6"/>
  <c r="N219" i="6"/>
  <c r="M219" i="6"/>
  <c r="O219" i="6" s="1"/>
  <c r="R211" i="6"/>
  <c r="Q211" i="6"/>
  <c r="N211" i="6"/>
  <c r="M211" i="6"/>
  <c r="O211" i="6" s="1"/>
  <c r="R203" i="6"/>
  <c r="S203" i="6" s="1"/>
  <c r="Q203" i="6"/>
  <c r="N203" i="6"/>
  <c r="M203" i="6"/>
  <c r="O203" i="6" s="1"/>
  <c r="R195" i="6"/>
  <c r="S195" i="6" s="1"/>
  <c r="Q195" i="6"/>
  <c r="N195" i="6"/>
  <c r="M195" i="6"/>
  <c r="O195" i="6" s="1"/>
  <c r="R187" i="6"/>
  <c r="S187" i="6" s="1"/>
  <c r="Q187" i="6"/>
  <c r="N187" i="6"/>
  <c r="M187" i="6"/>
  <c r="O187" i="6" s="1"/>
  <c r="R179" i="6"/>
  <c r="S179" i="6" s="1"/>
  <c r="Q179" i="6"/>
  <c r="N179" i="6"/>
  <c r="M179" i="6"/>
  <c r="R171" i="6"/>
  <c r="S171" i="6" s="1"/>
  <c r="Q171" i="6"/>
  <c r="N171" i="6"/>
  <c r="M171" i="6"/>
  <c r="O171" i="6" s="1"/>
  <c r="R163" i="6"/>
  <c r="Q163" i="6"/>
  <c r="N163" i="6"/>
  <c r="M163" i="6"/>
  <c r="Q155" i="6"/>
  <c r="N155" i="6"/>
  <c r="M155" i="6"/>
  <c r="O155" i="6" s="1"/>
  <c r="R155" i="6"/>
  <c r="S155" i="6" s="1"/>
  <c r="Q147" i="6"/>
  <c r="N147" i="6"/>
  <c r="M147" i="6"/>
  <c r="R147" i="6"/>
  <c r="S147" i="6" s="1"/>
  <c r="Q139" i="6"/>
  <c r="N139" i="6"/>
  <c r="M139" i="6"/>
  <c r="O139" i="6" s="1"/>
  <c r="R139" i="6"/>
  <c r="S139" i="6" s="1"/>
  <c r="Q131" i="6"/>
  <c r="N131" i="6"/>
  <c r="M131" i="6"/>
  <c r="R131" i="6"/>
  <c r="Q123" i="6"/>
  <c r="N123" i="6"/>
  <c r="M123" i="6"/>
  <c r="O123" i="6" s="1"/>
  <c r="R123" i="6"/>
  <c r="S123" i="6" s="1"/>
  <c r="Q115" i="6"/>
  <c r="N115" i="6"/>
  <c r="M115" i="6"/>
  <c r="R115" i="6"/>
  <c r="Q107" i="6"/>
  <c r="N107" i="6"/>
  <c r="M107" i="6"/>
  <c r="O107" i="6" s="1"/>
  <c r="R107" i="6"/>
  <c r="S107" i="6" s="1"/>
  <c r="Q99" i="6"/>
  <c r="N99" i="6"/>
  <c r="M99" i="6"/>
  <c r="R99" i="6"/>
  <c r="Q91" i="6"/>
  <c r="N91" i="6"/>
  <c r="M91" i="6"/>
  <c r="O91" i="6" s="1"/>
  <c r="R91" i="6"/>
  <c r="S91" i="6" s="1"/>
  <c r="Q83" i="6"/>
  <c r="N83" i="6"/>
  <c r="M83" i="6"/>
  <c r="O83" i="6" s="1"/>
  <c r="R83" i="6"/>
  <c r="S83" i="6" s="1"/>
  <c r="Q75" i="6"/>
  <c r="N75" i="6"/>
  <c r="M75" i="6"/>
  <c r="O75" i="6" s="1"/>
  <c r="R75" i="6"/>
  <c r="S75" i="6" s="1"/>
  <c r="Q67" i="6"/>
  <c r="N67" i="6"/>
  <c r="M67" i="6"/>
  <c r="R67" i="6"/>
  <c r="Q59" i="6"/>
  <c r="N59" i="6"/>
  <c r="M59" i="6"/>
  <c r="O59" i="6" s="1"/>
  <c r="R59" i="6"/>
  <c r="S59" i="6" s="1"/>
  <c r="Q51" i="6"/>
  <c r="N51" i="6"/>
  <c r="M51" i="6"/>
  <c r="O51" i="6" s="1"/>
  <c r="R51" i="6"/>
  <c r="S51" i="6" s="1"/>
  <c r="Q43" i="6"/>
  <c r="N43" i="6"/>
  <c r="M43" i="6"/>
  <c r="O43" i="6" s="1"/>
  <c r="R43" i="6"/>
  <c r="S43" i="6" s="1"/>
  <c r="Q35" i="6"/>
  <c r="R35" i="6"/>
  <c r="R320" i="6"/>
  <c r="S320" i="6" s="1"/>
  <c r="Q320" i="6"/>
  <c r="M320" i="6"/>
  <c r="O320" i="6" s="1"/>
  <c r="N320" i="6"/>
  <c r="R264" i="6"/>
  <c r="S264" i="6" s="1"/>
  <c r="Q264" i="6"/>
  <c r="M264" i="6"/>
  <c r="O264" i="6" s="1"/>
  <c r="N264" i="6"/>
  <c r="R208" i="6"/>
  <c r="S208" i="6" s="1"/>
  <c r="Q208" i="6"/>
  <c r="M208" i="6"/>
  <c r="O208" i="6" s="1"/>
  <c r="N208" i="6"/>
  <c r="R144" i="6"/>
  <c r="S144" i="6" s="1"/>
  <c r="Q144" i="6"/>
  <c r="N144" i="6"/>
  <c r="M144" i="6"/>
  <c r="O144" i="6" s="1"/>
  <c r="R112" i="6"/>
  <c r="S112" i="6" s="1"/>
  <c r="Q112" i="6"/>
  <c r="N112" i="6"/>
  <c r="M112" i="6"/>
  <c r="O112" i="6" s="1"/>
  <c r="R56" i="6"/>
  <c r="S56" i="6" s="1"/>
  <c r="Q56" i="6"/>
  <c r="N56" i="6"/>
  <c r="M56" i="6"/>
  <c r="O56" i="6" s="1"/>
  <c r="R330" i="6"/>
  <c r="S330" i="6" s="1"/>
  <c r="Q330" i="6"/>
  <c r="M330" i="6"/>
  <c r="O330" i="6" s="1"/>
  <c r="N330" i="6"/>
  <c r="R322" i="6"/>
  <c r="S322" i="6" s="1"/>
  <c r="Q322" i="6"/>
  <c r="M322" i="6"/>
  <c r="O322" i="6" s="1"/>
  <c r="N322" i="6"/>
  <c r="R314" i="6"/>
  <c r="S314" i="6" s="1"/>
  <c r="Q314" i="6"/>
  <c r="M314" i="6"/>
  <c r="O314" i="6" s="1"/>
  <c r="N314" i="6"/>
  <c r="R306" i="6"/>
  <c r="S306" i="6" s="1"/>
  <c r="Q306" i="6"/>
  <c r="M306" i="6"/>
  <c r="O306" i="6" s="1"/>
  <c r="N306" i="6"/>
  <c r="R298" i="6"/>
  <c r="S298" i="6" s="1"/>
  <c r="Q298" i="6"/>
  <c r="M298" i="6"/>
  <c r="O298" i="6" s="1"/>
  <c r="N298" i="6"/>
  <c r="R290" i="6"/>
  <c r="S290" i="6" s="1"/>
  <c r="Q290" i="6"/>
  <c r="M290" i="6"/>
  <c r="O290" i="6" s="1"/>
  <c r="N290" i="6"/>
  <c r="R282" i="6"/>
  <c r="S282" i="6" s="1"/>
  <c r="Q282" i="6"/>
  <c r="M282" i="6"/>
  <c r="O282" i="6" s="1"/>
  <c r="N282" i="6"/>
  <c r="R274" i="6"/>
  <c r="S274" i="6" s="1"/>
  <c r="Q274" i="6"/>
  <c r="M274" i="6"/>
  <c r="O274" i="6" s="1"/>
  <c r="N274" i="6"/>
  <c r="R266" i="6"/>
  <c r="S266" i="6" s="1"/>
  <c r="Q266" i="6"/>
  <c r="M266" i="6"/>
  <c r="O266" i="6" s="1"/>
  <c r="N266" i="6"/>
  <c r="R258" i="6"/>
  <c r="S258" i="6" s="1"/>
  <c r="Q258" i="6"/>
  <c r="M258" i="6"/>
  <c r="O258" i="6" s="1"/>
  <c r="N258" i="6"/>
  <c r="R250" i="6"/>
  <c r="S250" i="6" s="1"/>
  <c r="Q250" i="6"/>
  <c r="M250" i="6"/>
  <c r="O250" i="6" s="1"/>
  <c r="N250" i="6"/>
  <c r="R242" i="6"/>
  <c r="S242" i="6" s="1"/>
  <c r="Q242" i="6"/>
  <c r="M242" i="6"/>
  <c r="O242" i="6" s="1"/>
  <c r="N242" i="6"/>
  <c r="R234" i="6"/>
  <c r="S234" i="6" s="1"/>
  <c r="Q234" i="6"/>
  <c r="M234" i="6"/>
  <c r="O234" i="6" s="1"/>
  <c r="N234" i="6"/>
  <c r="R226" i="6"/>
  <c r="S226" i="6" s="1"/>
  <c r="Q226" i="6"/>
  <c r="M226" i="6"/>
  <c r="O226" i="6" s="1"/>
  <c r="N226" i="6"/>
  <c r="R218" i="6"/>
  <c r="S218" i="6" s="1"/>
  <c r="Q218" i="6"/>
  <c r="M218" i="6"/>
  <c r="O218" i="6" s="1"/>
  <c r="N218" i="6"/>
  <c r="R210" i="6"/>
  <c r="S210" i="6" s="1"/>
  <c r="Q210" i="6"/>
  <c r="M210" i="6"/>
  <c r="O210" i="6" s="1"/>
  <c r="N210" i="6"/>
  <c r="R202" i="6"/>
  <c r="S202" i="6" s="1"/>
  <c r="Q202" i="6"/>
  <c r="M202" i="6"/>
  <c r="O202" i="6" s="1"/>
  <c r="N202" i="6"/>
  <c r="R194" i="6"/>
  <c r="S194" i="6" s="1"/>
  <c r="Q194" i="6"/>
  <c r="M194" i="6"/>
  <c r="O194" i="6" s="1"/>
  <c r="N194" i="6"/>
  <c r="R186" i="6"/>
  <c r="S186" i="6" s="1"/>
  <c r="Q186" i="6"/>
  <c r="M186" i="6"/>
  <c r="O186" i="6" s="1"/>
  <c r="N186" i="6"/>
  <c r="R178" i="6"/>
  <c r="S178" i="6" s="1"/>
  <c r="Q178" i="6"/>
  <c r="M178" i="6"/>
  <c r="O178" i="6" s="1"/>
  <c r="N178" i="6"/>
  <c r="R170" i="6"/>
  <c r="S170" i="6" s="1"/>
  <c r="Q170" i="6"/>
  <c r="M170" i="6"/>
  <c r="O170" i="6" s="1"/>
  <c r="N170" i="6"/>
  <c r="Q162" i="6"/>
  <c r="R162" i="6"/>
  <c r="S162" i="6" s="1"/>
  <c r="N162" i="6"/>
  <c r="M162" i="6"/>
  <c r="O162" i="6" s="1"/>
  <c r="R154" i="6"/>
  <c r="S154" i="6" s="1"/>
  <c r="Q154" i="6"/>
  <c r="N154" i="6"/>
  <c r="M154" i="6"/>
  <c r="O154" i="6" s="1"/>
  <c r="R146" i="6"/>
  <c r="S146" i="6" s="1"/>
  <c r="Q146" i="6"/>
  <c r="N146" i="6"/>
  <c r="M146" i="6"/>
  <c r="O146" i="6" s="1"/>
  <c r="R138" i="6"/>
  <c r="S138" i="6" s="1"/>
  <c r="Q138" i="6"/>
  <c r="N138" i="6"/>
  <c r="M138" i="6"/>
  <c r="O138" i="6" s="1"/>
  <c r="R130" i="6"/>
  <c r="S130" i="6" s="1"/>
  <c r="Q130" i="6"/>
  <c r="N130" i="6"/>
  <c r="M130" i="6"/>
  <c r="O130" i="6" s="1"/>
  <c r="R122" i="6"/>
  <c r="S122" i="6" s="1"/>
  <c r="Q122" i="6"/>
  <c r="N122" i="6"/>
  <c r="M122" i="6"/>
  <c r="O122" i="6" s="1"/>
  <c r="R114" i="6"/>
  <c r="S114" i="6" s="1"/>
  <c r="Q114" i="6"/>
  <c r="N114" i="6"/>
  <c r="M114" i="6"/>
  <c r="O114" i="6" s="1"/>
  <c r="R106" i="6"/>
  <c r="S106" i="6" s="1"/>
  <c r="Q106" i="6"/>
  <c r="N106" i="6"/>
  <c r="M106" i="6"/>
  <c r="O106" i="6" s="1"/>
  <c r="R98" i="6"/>
  <c r="S98" i="6" s="1"/>
  <c r="Q98" i="6"/>
  <c r="N98" i="6"/>
  <c r="M98" i="6"/>
  <c r="O98" i="6" s="1"/>
  <c r="R90" i="6"/>
  <c r="S90" i="6" s="1"/>
  <c r="Q90" i="6"/>
  <c r="N90" i="6"/>
  <c r="M90" i="6"/>
  <c r="O90" i="6" s="1"/>
  <c r="R82" i="6"/>
  <c r="S82" i="6" s="1"/>
  <c r="Q82" i="6"/>
  <c r="N82" i="6"/>
  <c r="M82" i="6"/>
  <c r="O82" i="6" s="1"/>
  <c r="R74" i="6"/>
  <c r="S74" i="6" s="1"/>
  <c r="Q74" i="6"/>
  <c r="N74" i="6"/>
  <c r="M74" i="6"/>
  <c r="O74" i="6" s="1"/>
  <c r="R66" i="6"/>
  <c r="S66" i="6" s="1"/>
  <c r="Q66" i="6"/>
  <c r="N66" i="6"/>
  <c r="M66" i="6"/>
  <c r="O66" i="6" s="1"/>
  <c r="R58" i="6"/>
  <c r="S58" i="6" s="1"/>
  <c r="Q58" i="6"/>
  <c r="N58" i="6"/>
  <c r="M58" i="6"/>
  <c r="O58" i="6" s="1"/>
  <c r="R50" i="6"/>
  <c r="S50" i="6" s="1"/>
  <c r="Q50" i="6"/>
  <c r="N50" i="6"/>
  <c r="M50" i="6"/>
  <c r="O50" i="6" s="1"/>
  <c r="R42" i="6"/>
  <c r="S42" i="6" s="1"/>
  <c r="Q42" i="6"/>
  <c r="N42" i="6"/>
  <c r="M42" i="6"/>
  <c r="O42" i="6" s="1"/>
  <c r="R34" i="6"/>
  <c r="Q34" i="6"/>
  <c r="M34" i="6"/>
  <c r="R280" i="6"/>
  <c r="S280" i="6" s="1"/>
  <c r="Q280" i="6"/>
  <c r="M280" i="6"/>
  <c r="O280" i="6" s="1"/>
  <c r="N280" i="6"/>
  <c r="R232" i="6"/>
  <c r="S232" i="6" s="1"/>
  <c r="Q232" i="6"/>
  <c r="M232" i="6"/>
  <c r="O232" i="6" s="1"/>
  <c r="N232" i="6"/>
  <c r="R168" i="6"/>
  <c r="S168" i="6" s="1"/>
  <c r="Q168" i="6"/>
  <c r="M168" i="6"/>
  <c r="O168" i="6" s="1"/>
  <c r="N168" i="6"/>
  <c r="R88" i="6"/>
  <c r="S88" i="6" s="1"/>
  <c r="Q88" i="6"/>
  <c r="N88" i="6"/>
  <c r="M88" i="6"/>
  <c r="O88" i="6" s="1"/>
  <c r="R329" i="6"/>
  <c r="S329" i="6" s="1"/>
  <c r="Q329" i="6"/>
  <c r="N329" i="6"/>
  <c r="M329" i="6"/>
  <c r="O329" i="6" s="1"/>
  <c r="R321" i="6"/>
  <c r="S321" i="6" s="1"/>
  <c r="Q321" i="6"/>
  <c r="N321" i="6"/>
  <c r="M321" i="6"/>
  <c r="O321" i="6" s="1"/>
  <c r="R313" i="6"/>
  <c r="S313" i="6" s="1"/>
  <c r="Q313" i="6"/>
  <c r="N313" i="6"/>
  <c r="M313" i="6"/>
  <c r="O313" i="6" s="1"/>
  <c r="R305" i="6"/>
  <c r="S305" i="6" s="1"/>
  <c r="Q305" i="6"/>
  <c r="N305" i="6"/>
  <c r="M305" i="6"/>
  <c r="O305" i="6" s="1"/>
  <c r="R297" i="6"/>
  <c r="S297" i="6" s="1"/>
  <c r="Q297" i="6"/>
  <c r="N297" i="6"/>
  <c r="M297" i="6"/>
  <c r="O297" i="6" s="1"/>
  <c r="R289" i="6"/>
  <c r="S289" i="6" s="1"/>
  <c r="Q289" i="6"/>
  <c r="N289" i="6"/>
  <c r="M289" i="6"/>
  <c r="O289" i="6" s="1"/>
  <c r="R281" i="6"/>
  <c r="S281" i="6" s="1"/>
  <c r="Q281" i="6"/>
  <c r="N281" i="6"/>
  <c r="M281" i="6"/>
  <c r="O281" i="6" s="1"/>
  <c r="R273" i="6"/>
  <c r="S273" i="6" s="1"/>
  <c r="Q273" i="6"/>
  <c r="N273" i="6"/>
  <c r="M273" i="6"/>
  <c r="O273" i="6" s="1"/>
  <c r="R265" i="6"/>
  <c r="S265" i="6" s="1"/>
  <c r="Q265" i="6"/>
  <c r="N265" i="6"/>
  <c r="M265" i="6"/>
  <c r="O265" i="6" s="1"/>
  <c r="R257" i="6"/>
  <c r="S257" i="6" s="1"/>
  <c r="Q257" i="6"/>
  <c r="N257" i="6"/>
  <c r="M257" i="6"/>
  <c r="O257" i="6" s="1"/>
  <c r="R249" i="6"/>
  <c r="S249" i="6" s="1"/>
  <c r="Q249" i="6"/>
  <c r="N249" i="6"/>
  <c r="M249" i="6"/>
  <c r="O249" i="6" s="1"/>
  <c r="R241" i="6"/>
  <c r="S241" i="6" s="1"/>
  <c r="Q241" i="6"/>
  <c r="N241" i="6"/>
  <c r="M241" i="6"/>
  <c r="O241" i="6" s="1"/>
  <c r="R233" i="6"/>
  <c r="S233" i="6" s="1"/>
  <c r="Q233" i="6"/>
  <c r="N233" i="6"/>
  <c r="M233" i="6"/>
  <c r="O233" i="6" s="1"/>
  <c r="R225" i="6"/>
  <c r="S225" i="6" s="1"/>
  <c r="Q225" i="6"/>
  <c r="N225" i="6"/>
  <c r="M225" i="6"/>
  <c r="O225" i="6" s="1"/>
  <c r="R217" i="6"/>
  <c r="S217" i="6" s="1"/>
  <c r="Q217" i="6"/>
  <c r="N217" i="6"/>
  <c r="M217" i="6"/>
  <c r="O217" i="6" s="1"/>
  <c r="R209" i="6"/>
  <c r="S209" i="6" s="1"/>
  <c r="Q209" i="6"/>
  <c r="N209" i="6"/>
  <c r="M209" i="6"/>
  <c r="O209" i="6" s="1"/>
  <c r="R201" i="6"/>
  <c r="S201" i="6" s="1"/>
  <c r="Q201" i="6"/>
  <c r="N201" i="6"/>
  <c r="M201" i="6"/>
  <c r="O201" i="6" s="1"/>
  <c r="R193" i="6"/>
  <c r="S193" i="6" s="1"/>
  <c r="Q193" i="6"/>
  <c r="N193" i="6"/>
  <c r="M193" i="6"/>
  <c r="O193" i="6" s="1"/>
  <c r="R185" i="6"/>
  <c r="S185" i="6" s="1"/>
  <c r="Q185" i="6"/>
  <c r="N185" i="6"/>
  <c r="M185" i="6"/>
  <c r="O185" i="6" s="1"/>
  <c r="R177" i="6"/>
  <c r="S177" i="6" s="1"/>
  <c r="Q177" i="6"/>
  <c r="N177" i="6"/>
  <c r="M177" i="6"/>
  <c r="O177" i="6" s="1"/>
  <c r="R169" i="6"/>
  <c r="S169" i="6" s="1"/>
  <c r="Q169" i="6"/>
  <c r="N169" i="6"/>
  <c r="M169" i="6"/>
  <c r="O169" i="6" s="1"/>
  <c r="Q161" i="6"/>
  <c r="N161" i="6"/>
  <c r="M161" i="6"/>
  <c r="O161" i="6" s="1"/>
  <c r="R161" i="6"/>
  <c r="S161" i="6" s="1"/>
  <c r="Q153" i="6"/>
  <c r="N153" i="6"/>
  <c r="M153" i="6"/>
  <c r="O153" i="6" s="1"/>
  <c r="R153" i="6"/>
  <c r="S153" i="6" s="1"/>
  <c r="Q145" i="6"/>
  <c r="N145" i="6"/>
  <c r="M145" i="6"/>
  <c r="O145" i="6" s="1"/>
  <c r="R145" i="6"/>
  <c r="S145" i="6" s="1"/>
  <c r="Q137" i="6"/>
  <c r="N137" i="6"/>
  <c r="M137" i="6"/>
  <c r="O137" i="6" s="1"/>
  <c r="R137" i="6"/>
  <c r="S137" i="6" s="1"/>
  <c r="Q129" i="6"/>
  <c r="N129" i="6"/>
  <c r="M129" i="6"/>
  <c r="O129" i="6" s="1"/>
  <c r="R129" i="6"/>
  <c r="S129" i="6" s="1"/>
  <c r="Q121" i="6"/>
  <c r="N121" i="6"/>
  <c r="M121" i="6"/>
  <c r="O121" i="6" s="1"/>
  <c r="R121" i="6"/>
  <c r="S121" i="6" s="1"/>
  <c r="Q113" i="6"/>
  <c r="N113" i="6"/>
  <c r="M113" i="6"/>
  <c r="O113" i="6" s="1"/>
  <c r="R113" i="6"/>
  <c r="S113" i="6" s="1"/>
  <c r="Q105" i="6"/>
  <c r="N105" i="6"/>
  <c r="M105" i="6"/>
  <c r="O105" i="6" s="1"/>
  <c r="R105" i="6"/>
  <c r="S105" i="6" s="1"/>
  <c r="Q97" i="6"/>
  <c r="N97" i="6"/>
  <c r="M97" i="6"/>
  <c r="O97" i="6" s="1"/>
  <c r="R97" i="6"/>
  <c r="S97" i="6" s="1"/>
  <c r="Q89" i="6"/>
  <c r="N89" i="6"/>
  <c r="M89" i="6"/>
  <c r="O89" i="6" s="1"/>
  <c r="R89" i="6"/>
  <c r="S89" i="6" s="1"/>
  <c r="Q81" i="6"/>
  <c r="N81" i="6"/>
  <c r="M81" i="6"/>
  <c r="O81" i="6" s="1"/>
  <c r="R81" i="6"/>
  <c r="S81" i="6" s="1"/>
  <c r="Q73" i="6"/>
  <c r="N73" i="6"/>
  <c r="M73" i="6"/>
  <c r="O73" i="6" s="1"/>
  <c r="R73" i="6"/>
  <c r="S73" i="6" s="1"/>
  <c r="Q65" i="6"/>
  <c r="N65" i="6"/>
  <c r="M65" i="6"/>
  <c r="O65" i="6" s="1"/>
  <c r="R65" i="6"/>
  <c r="S65" i="6" s="1"/>
  <c r="Q57" i="6"/>
  <c r="N57" i="6"/>
  <c r="M57" i="6"/>
  <c r="O57" i="6" s="1"/>
  <c r="R57" i="6"/>
  <c r="S57" i="6" s="1"/>
  <c r="Q49" i="6"/>
  <c r="N49" i="6"/>
  <c r="M49" i="6"/>
  <c r="O49" i="6" s="1"/>
  <c r="R49" i="6"/>
  <c r="S49" i="6" s="1"/>
  <c r="Q41" i="6"/>
  <c r="N41" i="6"/>
  <c r="M41" i="6"/>
  <c r="O41" i="6" s="1"/>
  <c r="R41" i="6"/>
  <c r="S41" i="6" s="1"/>
  <c r="Q33" i="6"/>
  <c r="M33" i="6"/>
  <c r="R33" i="6"/>
  <c r="P320" i="6"/>
  <c r="P272" i="6"/>
  <c r="P216" i="6"/>
  <c r="P176" i="6"/>
  <c r="P136" i="6"/>
  <c r="O136" i="6"/>
  <c r="P104" i="6"/>
  <c r="S96" i="6"/>
  <c r="P96" i="6"/>
  <c r="P72" i="6"/>
  <c r="P40" i="6"/>
  <c r="P327" i="6"/>
  <c r="S327" i="6"/>
  <c r="O327" i="6"/>
  <c r="P319" i="6"/>
  <c r="P311" i="6"/>
  <c r="P303" i="6"/>
  <c r="P295" i="6"/>
  <c r="O295" i="6"/>
  <c r="P287" i="6"/>
  <c r="P279" i="6"/>
  <c r="S279" i="6"/>
  <c r="O279" i="6"/>
  <c r="P271" i="6"/>
  <c r="P263" i="6"/>
  <c r="S263" i="6"/>
  <c r="P255" i="6"/>
  <c r="P247" i="6"/>
  <c r="S247" i="6"/>
  <c r="P239" i="6"/>
  <c r="P231" i="6"/>
  <c r="O231" i="6"/>
  <c r="P223" i="6"/>
  <c r="P215" i="6"/>
  <c r="S215" i="6"/>
  <c r="P207" i="6"/>
  <c r="P199" i="6"/>
  <c r="S199" i="6"/>
  <c r="S191" i="6"/>
  <c r="P191" i="6"/>
  <c r="P183" i="6"/>
  <c r="O183" i="6"/>
  <c r="P175" i="6"/>
  <c r="P167" i="6"/>
  <c r="S167" i="6"/>
  <c r="P159" i="6"/>
  <c r="P151" i="6"/>
  <c r="S151" i="6"/>
  <c r="O151" i="6"/>
  <c r="P143" i="6"/>
  <c r="P135" i="6"/>
  <c r="S135" i="6"/>
  <c r="P127" i="6"/>
  <c r="P119" i="6"/>
  <c r="O119" i="6"/>
  <c r="P111" i="6"/>
  <c r="P103" i="6"/>
  <c r="P95" i="6"/>
  <c r="O87" i="6"/>
  <c r="P87" i="6"/>
  <c r="P79" i="6"/>
  <c r="P71" i="6"/>
  <c r="P63" i="6"/>
  <c r="P55" i="6"/>
  <c r="P47" i="6"/>
  <c r="P39" i="6"/>
  <c r="P321" i="6"/>
  <c r="P312" i="6"/>
  <c r="O312" i="6"/>
  <c r="P264" i="6"/>
  <c r="P224" i="6"/>
  <c r="P168" i="6"/>
  <c r="P128" i="6"/>
  <c r="P80" i="6"/>
  <c r="P302" i="6"/>
  <c r="S254" i="6"/>
  <c r="P254" i="6"/>
  <c r="P230" i="6"/>
  <c r="P222" i="6"/>
  <c r="O222" i="6"/>
  <c r="P214" i="6"/>
  <c r="S206" i="6"/>
  <c r="P206" i="6"/>
  <c r="P198" i="6"/>
  <c r="S190" i="6"/>
  <c r="P190" i="6"/>
  <c r="P182" i="6"/>
  <c r="S174" i="6"/>
  <c r="P174" i="6"/>
  <c r="P166" i="6"/>
  <c r="P158" i="6"/>
  <c r="P150" i="6"/>
  <c r="S150" i="6"/>
  <c r="P142" i="6"/>
  <c r="P134" i="6"/>
  <c r="P126" i="6"/>
  <c r="O126" i="6"/>
  <c r="P118" i="6"/>
  <c r="P110" i="6"/>
  <c r="P102" i="6"/>
  <c r="P94" i="6"/>
  <c r="O94" i="6"/>
  <c r="P86" i="6"/>
  <c r="P78" i="6"/>
  <c r="S78" i="6"/>
  <c r="P70" i="6"/>
  <c r="P62" i="6"/>
  <c r="O62" i="6"/>
  <c r="P54" i="6"/>
  <c r="P46" i="6"/>
  <c r="P38" i="6"/>
  <c r="P328" i="6"/>
  <c r="P288" i="6"/>
  <c r="P240" i="6"/>
  <c r="P192" i="6"/>
  <c r="P152" i="6"/>
  <c r="P48" i="6"/>
  <c r="P294" i="6"/>
  <c r="P262" i="6"/>
  <c r="P246" i="6"/>
  <c r="P325" i="6"/>
  <c r="P317" i="6"/>
  <c r="P309" i="6"/>
  <c r="O309" i="6"/>
  <c r="P301" i="6"/>
  <c r="S293" i="6"/>
  <c r="P293" i="6"/>
  <c r="P285" i="6"/>
  <c r="P277" i="6"/>
  <c r="P269" i="6"/>
  <c r="P261" i="6"/>
  <c r="P253" i="6"/>
  <c r="P245" i="6"/>
  <c r="P237" i="6"/>
  <c r="P229" i="6"/>
  <c r="P221" i="6"/>
  <c r="P213" i="6"/>
  <c r="P205" i="6"/>
  <c r="P197" i="6"/>
  <c r="P189" i="6"/>
  <c r="P181" i="6"/>
  <c r="P173" i="6"/>
  <c r="S165" i="6"/>
  <c r="P165" i="6"/>
  <c r="P157" i="6"/>
  <c r="P149" i="6"/>
  <c r="O149" i="6"/>
  <c r="P141" i="6"/>
  <c r="P133" i="6"/>
  <c r="S133" i="6"/>
  <c r="O133" i="6"/>
  <c r="P125" i="6"/>
  <c r="P117" i="6"/>
  <c r="P109" i="6"/>
  <c r="P101" i="6"/>
  <c r="P93" i="6"/>
  <c r="P85" i="6"/>
  <c r="O85" i="6"/>
  <c r="P77" i="6"/>
  <c r="P69" i="6"/>
  <c r="O69" i="6"/>
  <c r="P61" i="6"/>
  <c r="P53" i="6"/>
  <c r="P45" i="6"/>
  <c r="P37" i="6"/>
  <c r="P313" i="6"/>
  <c r="P280" i="6"/>
  <c r="P232" i="6"/>
  <c r="P200" i="6"/>
  <c r="S200" i="6"/>
  <c r="P144" i="6"/>
  <c r="P56" i="6"/>
  <c r="P310" i="6"/>
  <c r="P278" i="6"/>
  <c r="S238" i="6"/>
  <c r="P238" i="6"/>
  <c r="P324" i="6"/>
  <c r="P316" i="6"/>
  <c r="O316" i="6"/>
  <c r="P308" i="6"/>
  <c r="P300" i="6"/>
  <c r="O300" i="6"/>
  <c r="P292" i="6"/>
  <c r="S284" i="6"/>
  <c r="P284" i="6"/>
  <c r="P276" i="6"/>
  <c r="P268" i="6"/>
  <c r="O268" i="6"/>
  <c r="P260" i="6"/>
  <c r="P252" i="6"/>
  <c r="P244" i="6"/>
  <c r="S236" i="6"/>
  <c r="P236" i="6"/>
  <c r="P228" i="6"/>
  <c r="P220" i="6"/>
  <c r="P212" i="6"/>
  <c r="P204" i="6"/>
  <c r="P196" i="6"/>
  <c r="P188" i="6"/>
  <c r="P180" i="6"/>
  <c r="P172" i="6"/>
  <c r="O172" i="6"/>
  <c r="P164" i="6"/>
  <c r="P156" i="6"/>
  <c r="P148" i="6"/>
  <c r="P140" i="6"/>
  <c r="P132" i="6"/>
  <c r="P124" i="6"/>
  <c r="P116" i="6"/>
  <c r="P108" i="6"/>
  <c r="P100" i="6"/>
  <c r="P92" i="6"/>
  <c r="S92" i="6"/>
  <c r="P84" i="6"/>
  <c r="P76" i="6"/>
  <c r="O76" i="6"/>
  <c r="P68" i="6"/>
  <c r="P60" i="6"/>
  <c r="O60" i="6"/>
  <c r="P52" i="6"/>
  <c r="P44" i="6"/>
  <c r="P36" i="6"/>
  <c r="P304" i="6"/>
  <c r="P248" i="6"/>
  <c r="P184" i="6"/>
  <c r="P112" i="6"/>
  <c r="P64" i="6"/>
  <c r="P318" i="6"/>
  <c r="P270" i="6"/>
  <c r="P323" i="6"/>
  <c r="P307" i="6"/>
  <c r="P299" i="6"/>
  <c r="P291" i="6"/>
  <c r="O291" i="6"/>
  <c r="P283" i="6"/>
  <c r="P275" i="6"/>
  <c r="P267" i="6"/>
  <c r="P259" i="6"/>
  <c r="P251" i="6"/>
  <c r="P243" i="6"/>
  <c r="P235" i="6"/>
  <c r="S227" i="6"/>
  <c r="P227" i="6"/>
  <c r="P219" i="6"/>
  <c r="P211" i="6"/>
  <c r="P203" i="6"/>
  <c r="P195" i="6"/>
  <c r="P187" i="6"/>
  <c r="P179" i="6"/>
  <c r="O179" i="6"/>
  <c r="P171" i="6"/>
  <c r="P163" i="6"/>
  <c r="O163" i="6"/>
  <c r="P155" i="6"/>
  <c r="P147" i="6"/>
  <c r="P139" i="6"/>
  <c r="S131" i="6"/>
  <c r="P131" i="6"/>
  <c r="P123" i="6"/>
  <c r="P115" i="6"/>
  <c r="P107" i="6"/>
  <c r="P99" i="6"/>
  <c r="O99" i="6"/>
  <c r="P91" i="6"/>
  <c r="P83" i="6"/>
  <c r="P75" i="6"/>
  <c r="P67" i="6"/>
  <c r="O67" i="6"/>
  <c r="P59" i="6"/>
  <c r="P51" i="6"/>
  <c r="P43" i="6"/>
  <c r="P329" i="6"/>
  <c r="P296" i="6"/>
  <c r="P256" i="6"/>
  <c r="P208" i="6"/>
  <c r="P160" i="6"/>
  <c r="P120" i="6"/>
  <c r="S120" i="6"/>
  <c r="O120" i="6"/>
  <c r="P88" i="6"/>
  <c r="S326" i="6"/>
  <c r="P326" i="6"/>
  <c r="P286" i="6"/>
  <c r="O286" i="6"/>
  <c r="P331" i="6"/>
  <c r="P315" i="6"/>
  <c r="P330" i="6"/>
  <c r="P322" i="6"/>
  <c r="P314" i="6"/>
  <c r="P306" i="6"/>
  <c r="P298" i="6"/>
  <c r="P290" i="6"/>
  <c r="P282" i="6"/>
  <c r="P274" i="6"/>
  <c r="P266" i="6"/>
  <c r="P258" i="6"/>
  <c r="P250" i="6"/>
  <c r="P242" i="6"/>
  <c r="P234" i="6"/>
  <c r="P226" i="6"/>
  <c r="P218" i="6"/>
  <c r="P210" i="6"/>
  <c r="P202" i="6"/>
  <c r="P194" i="6"/>
  <c r="P186" i="6"/>
  <c r="P178" i="6"/>
  <c r="P170" i="6"/>
  <c r="P162" i="6"/>
  <c r="P154" i="6"/>
  <c r="P146" i="6"/>
  <c r="P138" i="6"/>
  <c r="P130" i="6"/>
  <c r="P122" i="6"/>
  <c r="P114" i="6"/>
  <c r="P106" i="6"/>
  <c r="P98" i="6"/>
  <c r="P90" i="6"/>
  <c r="P82" i="6"/>
  <c r="P74" i="6"/>
  <c r="P66" i="6"/>
  <c r="P58" i="6"/>
  <c r="P50" i="6"/>
  <c r="P42" i="6"/>
  <c r="P305" i="6"/>
  <c r="P297" i="6"/>
  <c r="P289" i="6"/>
  <c r="P281" i="6"/>
  <c r="P273" i="6"/>
  <c r="P265" i="6"/>
  <c r="P257" i="6"/>
  <c r="P249" i="6"/>
  <c r="P241" i="6"/>
  <c r="P233" i="6"/>
  <c r="P225" i="6"/>
  <c r="P217" i="6"/>
  <c r="P209" i="6"/>
  <c r="P201" i="6"/>
  <c r="P193" i="6"/>
  <c r="P185" i="6"/>
  <c r="P177" i="6"/>
  <c r="P169" i="6"/>
  <c r="P161" i="6"/>
  <c r="P153" i="6"/>
  <c r="P145" i="6"/>
  <c r="P137" i="6"/>
  <c r="P129" i="6"/>
  <c r="P121" i="6"/>
  <c r="P113" i="6"/>
  <c r="P105" i="6"/>
  <c r="P97" i="6"/>
  <c r="P89" i="6"/>
  <c r="P81" i="6"/>
  <c r="P73" i="6"/>
  <c r="P65" i="6"/>
  <c r="P57" i="6"/>
  <c r="P49" i="6"/>
  <c r="P41" i="6"/>
  <c r="O131" i="6"/>
  <c r="S222" i="6"/>
  <c r="O110" i="6"/>
  <c r="O284" i="6"/>
  <c r="S149" i="6"/>
  <c r="S140" i="6"/>
  <c r="S110" i="6"/>
  <c r="S119" i="6"/>
  <c r="O124" i="6"/>
  <c r="O147" i="6"/>
  <c r="O142" i="6"/>
  <c r="S248" i="6"/>
  <c r="S163" i="6"/>
  <c r="S136" i="6"/>
  <c r="O135" i="6"/>
  <c r="S104" i="6"/>
  <c r="O328" i="6"/>
  <c r="O227" i="6"/>
  <c r="S158" i="6"/>
  <c r="O115" i="6"/>
  <c r="S286" i="6"/>
  <c r="O181" i="6"/>
  <c r="S295" i="6"/>
  <c r="S240" i="6"/>
  <c r="S231" i="6"/>
  <c r="O165" i="6"/>
  <c r="S296" i="6"/>
  <c r="O270" i="6"/>
  <c r="O176" i="6"/>
  <c r="O240" i="6"/>
  <c r="O199" i="6"/>
  <c r="O190" i="6"/>
  <c r="S211" i="6"/>
  <c r="S294" i="6"/>
  <c r="O296" i="6"/>
  <c r="O206" i="6"/>
  <c r="S142" i="6"/>
  <c r="S126" i="6"/>
  <c r="O174" i="6"/>
  <c r="S108" i="6"/>
  <c r="S316" i="6"/>
  <c r="S311" i="6"/>
  <c r="S302" i="6"/>
  <c r="S325" i="6"/>
  <c r="S309" i="6"/>
  <c r="S328" i="6"/>
  <c r="S312" i="6"/>
  <c r="S275" i="6"/>
  <c r="S318" i="6"/>
  <c r="O277" i="6"/>
  <c r="S277" i="6"/>
  <c r="O261" i="6"/>
  <c r="S261" i="6"/>
  <c r="O326" i="6"/>
  <c r="O318" i="6"/>
  <c r="O252" i="6"/>
  <c r="S252" i="6"/>
  <c r="O263" i="6"/>
  <c r="O247" i="6"/>
  <c r="S216" i="6"/>
  <c r="O216" i="6"/>
  <c r="O200" i="6"/>
  <c r="O236" i="6"/>
  <c r="S270" i="6"/>
  <c r="O248" i="6"/>
  <c r="O197" i="6"/>
  <c r="O243" i="6"/>
  <c r="O238" i="6"/>
  <c r="O188" i="6"/>
  <c r="S188" i="6"/>
  <c r="O254" i="6"/>
  <c r="O204" i="6"/>
  <c r="S245" i="6"/>
  <c r="O39" i="6"/>
  <c r="S39" i="6"/>
  <c r="S183" i="6"/>
  <c r="S175" i="6"/>
  <c r="O167" i="6"/>
  <c r="O103" i="6"/>
  <c r="S117" i="6"/>
  <c r="O117" i="6"/>
  <c r="O101" i="6"/>
  <c r="O37" i="6"/>
  <c r="O55" i="6"/>
  <c r="S55" i="6"/>
  <c r="S99" i="6"/>
  <c r="O53" i="6"/>
  <c r="S46" i="6"/>
  <c r="S62" i="6"/>
  <c r="O44" i="6"/>
  <c r="S94" i="6"/>
  <c r="S115" i="6"/>
  <c r="S71" i="6"/>
  <c r="S69" i="6"/>
  <c r="S67" i="6"/>
  <c r="G325" i="6" l="1"/>
  <c r="D325" i="6"/>
  <c r="G317" i="6"/>
  <c r="D317" i="6"/>
  <c r="G309" i="6"/>
  <c r="D309" i="6"/>
  <c r="G293" i="6"/>
  <c r="D293" i="6"/>
  <c r="G285" i="6"/>
  <c r="D285" i="6"/>
  <c r="G278" i="6"/>
  <c r="D278" i="6"/>
  <c r="G270" i="6"/>
  <c r="D270" i="6"/>
  <c r="G262" i="6"/>
  <c r="D262" i="6"/>
  <c r="G254" i="6"/>
  <c r="D254" i="6"/>
  <c r="G246" i="6"/>
  <c r="D246" i="6"/>
  <c r="G238" i="6"/>
  <c r="D238" i="6"/>
  <c r="G230" i="6"/>
  <c r="D230" i="6"/>
  <c r="G222" i="6"/>
  <c r="D222" i="6"/>
  <c r="G214" i="6"/>
  <c r="D214" i="6"/>
  <c r="G206" i="6"/>
  <c r="D206" i="6"/>
  <c r="G198" i="6"/>
  <c r="D198" i="6"/>
  <c r="G190" i="6"/>
  <c r="D190" i="6"/>
  <c r="G182" i="6"/>
  <c r="D182" i="6"/>
  <c r="G174" i="6"/>
  <c r="D166" i="6"/>
  <c r="G166" i="6"/>
  <c r="G158" i="6"/>
  <c r="D150" i="6"/>
  <c r="G150" i="6"/>
  <c r="G142" i="6"/>
  <c r="D134" i="6"/>
  <c r="G134" i="6"/>
  <c r="G126" i="6"/>
  <c r="D119" i="6"/>
  <c r="G119" i="6"/>
  <c r="G112" i="6"/>
  <c r="G104" i="6"/>
  <c r="D104" i="6"/>
  <c r="D96" i="6"/>
  <c r="G96" i="6"/>
  <c r="D88" i="6"/>
  <c r="G88" i="6"/>
  <c r="D80" i="6"/>
  <c r="G80" i="6"/>
  <c r="D72" i="6"/>
  <c r="G72" i="6"/>
  <c r="G64" i="6"/>
  <c r="D64" i="6"/>
  <c r="D56" i="6"/>
  <c r="G56" i="6"/>
  <c r="G48" i="6"/>
  <c r="D48" i="6"/>
  <c r="G40" i="6"/>
  <c r="G324" i="6"/>
  <c r="D324" i="6"/>
  <c r="D316" i="6"/>
  <c r="G308" i="6"/>
  <c r="D308" i="6"/>
  <c r="D300" i="6"/>
  <c r="G292" i="6"/>
  <c r="D292" i="6"/>
  <c r="G284" i="6"/>
  <c r="D284" i="6"/>
  <c r="G277" i="6"/>
  <c r="D277" i="6"/>
  <c r="D269" i="6"/>
  <c r="G261" i="6"/>
  <c r="D261" i="6"/>
  <c r="D253" i="6"/>
  <c r="G245" i="6"/>
  <c r="D245" i="6"/>
  <c r="D237" i="6"/>
  <c r="G229" i="6"/>
  <c r="D229" i="6"/>
  <c r="G221" i="6"/>
  <c r="D221" i="6"/>
  <c r="G213" i="6"/>
  <c r="D213" i="6"/>
  <c r="D205" i="6"/>
  <c r="G197" i="6"/>
  <c r="D197" i="6"/>
  <c r="D189" i="6"/>
  <c r="G181" i="6"/>
  <c r="D181" i="6"/>
  <c r="D173" i="6"/>
  <c r="D165" i="6"/>
  <c r="G165" i="6"/>
  <c r="D157" i="6"/>
  <c r="G157" i="6"/>
  <c r="D149" i="6"/>
  <c r="G149" i="6"/>
  <c r="G141" i="6"/>
  <c r="D133" i="6"/>
  <c r="G133" i="6"/>
  <c r="G125" i="6"/>
  <c r="D118" i="6"/>
  <c r="G118" i="6"/>
  <c r="G111" i="6"/>
  <c r="D103" i="6"/>
  <c r="G103" i="6"/>
  <c r="D95" i="6"/>
  <c r="G95" i="6"/>
  <c r="D87" i="6"/>
  <c r="G87" i="6"/>
  <c r="D79" i="6"/>
  <c r="G79" i="6"/>
  <c r="D71" i="6"/>
  <c r="G71" i="6"/>
  <c r="D63" i="6"/>
  <c r="G63" i="6"/>
  <c r="G55" i="6"/>
  <c r="D55" i="6"/>
  <c r="D47" i="6"/>
  <c r="G47" i="6"/>
  <c r="G39" i="6"/>
  <c r="G331" i="6"/>
  <c r="D331" i="6"/>
  <c r="G323" i="6"/>
  <c r="D323" i="6"/>
  <c r="G315" i="6"/>
  <c r="D315" i="6"/>
  <c r="G307" i="6"/>
  <c r="D307" i="6"/>
  <c r="G299" i="6"/>
  <c r="D299" i="6"/>
  <c r="G291" i="6"/>
  <c r="D291" i="6"/>
  <c r="G283" i="6"/>
  <c r="D283" i="6"/>
  <c r="G276" i="6"/>
  <c r="D276" i="6"/>
  <c r="G268" i="6"/>
  <c r="D268" i="6"/>
  <c r="G260" i="6"/>
  <c r="D260" i="6"/>
  <c r="G252" i="6"/>
  <c r="D252" i="6"/>
  <c r="G244" i="6"/>
  <c r="D244" i="6"/>
  <c r="G236" i="6"/>
  <c r="D236" i="6"/>
  <c r="G228" i="6"/>
  <c r="D228" i="6"/>
  <c r="G220" i="6"/>
  <c r="D220" i="6"/>
  <c r="G212" i="6"/>
  <c r="D212" i="6"/>
  <c r="G204" i="6"/>
  <c r="D204" i="6"/>
  <c r="G196" i="6"/>
  <c r="D196" i="6"/>
  <c r="G188" i="6"/>
  <c r="D188" i="6"/>
  <c r="G180" i="6"/>
  <c r="D180" i="6"/>
  <c r="D172" i="6"/>
  <c r="G172" i="6"/>
  <c r="D164" i="6"/>
  <c r="G164" i="6"/>
  <c r="D156" i="6"/>
  <c r="G156" i="6"/>
  <c r="G148" i="6"/>
  <c r="D140" i="6"/>
  <c r="G140" i="6"/>
  <c r="G132" i="6"/>
  <c r="D124" i="6"/>
  <c r="G124" i="6"/>
  <c r="G117" i="6"/>
  <c r="D110" i="6"/>
  <c r="G110" i="6"/>
  <c r="G102" i="6"/>
  <c r="D102" i="6"/>
  <c r="D94" i="6"/>
  <c r="G94" i="6"/>
  <c r="D86" i="6"/>
  <c r="G86" i="6"/>
  <c r="D78" i="6"/>
  <c r="G78" i="6"/>
  <c r="D70" i="6"/>
  <c r="G70" i="6"/>
  <c r="D62" i="6"/>
  <c r="G62" i="6"/>
  <c r="D54" i="6"/>
  <c r="G54" i="6"/>
  <c r="D46" i="6"/>
  <c r="G46" i="6"/>
  <c r="G330" i="6"/>
  <c r="D330" i="6"/>
  <c r="G322" i="6"/>
  <c r="D322" i="6"/>
  <c r="G314" i="6"/>
  <c r="D314" i="6"/>
  <c r="G306" i="6"/>
  <c r="D306" i="6"/>
  <c r="G298" i="6"/>
  <c r="D298" i="6"/>
  <c r="G290" i="6"/>
  <c r="D290" i="6"/>
  <c r="G282" i="6"/>
  <c r="D282" i="6"/>
  <c r="D275" i="6"/>
  <c r="G267" i="6"/>
  <c r="D267" i="6"/>
  <c r="D259" i="6"/>
  <c r="G251" i="6"/>
  <c r="D251" i="6"/>
  <c r="D243" i="6"/>
  <c r="G235" i="6"/>
  <c r="D235" i="6"/>
  <c r="G227" i="6"/>
  <c r="D227" i="6"/>
  <c r="G219" i="6"/>
  <c r="D219" i="6"/>
  <c r="D211" i="6"/>
  <c r="G203" i="6"/>
  <c r="D203" i="6"/>
  <c r="D195" i="6"/>
  <c r="G187" i="6"/>
  <c r="D187" i="6"/>
  <c r="D179" i="6"/>
  <c r="D171" i="6"/>
  <c r="G171" i="6"/>
  <c r="D163" i="6"/>
  <c r="G163" i="6"/>
  <c r="D155" i="6"/>
  <c r="G155" i="6"/>
  <c r="D147" i="6"/>
  <c r="G147" i="6"/>
  <c r="D139" i="6"/>
  <c r="G139" i="6"/>
  <c r="G131" i="6"/>
  <c r="D123" i="6"/>
  <c r="G123" i="6"/>
  <c r="D116" i="6"/>
  <c r="G116" i="6"/>
  <c r="D109" i="6"/>
  <c r="G109" i="6"/>
  <c r="D101" i="6"/>
  <c r="G101" i="6"/>
  <c r="D93" i="6"/>
  <c r="G93" i="6"/>
  <c r="D85" i="6"/>
  <c r="G85" i="6"/>
  <c r="D77" i="6"/>
  <c r="G77" i="6"/>
  <c r="D69" i="6"/>
  <c r="G69" i="6"/>
  <c r="G61" i="6"/>
  <c r="D61" i="6"/>
  <c r="D53" i="6"/>
  <c r="G53" i="6"/>
  <c r="G45" i="6"/>
  <c r="D45" i="6"/>
  <c r="G329" i="6"/>
  <c r="D329" i="6"/>
  <c r="G321" i="6"/>
  <c r="D321" i="6"/>
  <c r="G313" i="6"/>
  <c r="D313" i="6"/>
  <c r="G305" i="6"/>
  <c r="D305" i="6"/>
  <c r="D297" i="6"/>
  <c r="G289" i="6"/>
  <c r="D289" i="6"/>
  <c r="D281" i="6"/>
  <c r="G274" i="6"/>
  <c r="D274" i="6"/>
  <c r="G266" i="6"/>
  <c r="D266" i="6"/>
  <c r="G258" i="6"/>
  <c r="D258" i="6"/>
  <c r="G250" i="6"/>
  <c r="D250" i="6"/>
  <c r="G242" i="6"/>
  <c r="D242" i="6"/>
  <c r="G234" i="6"/>
  <c r="D234" i="6"/>
  <c r="G226" i="6"/>
  <c r="D226" i="6"/>
  <c r="G218" i="6"/>
  <c r="D218" i="6"/>
  <c r="G210" i="6"/>
  <c r="D210" i="6"/>
  <c r="G202" i="6"/>
  <c r="D202" i="6"/>
  <c r="G194" i="6"/>
  <c r="D194" i="6"/>
  <c r="G186" i="6"/>
  <c r="D186" i="6"/>
  <c r="G178" i="6"/>
  <c r="D178" i="6"/>
  <c r="D170" i="6"/>
  <c r="G170" i="6"/>
  <c r="D162" i="6"/>
  <c r="G162" i="6"/>
  <c r="G154" i="6"/>
  <c r="D146" i="6"/>
  <c r="G146" i="6"/>
  <c r="D138" i="6"/>
  <c r="G138" i="6"/>
  <c r="D130" i="6"/>
  <c r="G130" i="6"/>
  <c r="D122" i="6"/>
  <c r="G122" i="6"/>
  <c r="D115" i="6"/>
  <c r="G115" i="6"/>
  <c r="D108" i="6"/>
  <c r="G108" i="6"/>
  <c r="G100" i="6"/>
  <c r="D100" i="6"/>
  <c r="D92" i="6"/>
  <c r="G92" i="6"/>
  <c r="D84" i="6"/>
  <c r="G84" i="6"/>
  <c r="D76" i="6"/>
  <c r="G76" i="6"/>
  <c r="D68" i="6"/>
  <c r="G68" i="6"/>
  <c r="D60" i="6"/>
  <c r="G60" i="6"/>
  <c r="D52" i="6"/>
  <c r="G52" i="6"/>
  <c r="G44" i="6"/>
  <c r="D44" i="6"/>
  <c r="G328" i="6"/>
  <c r="D328" i="6"/>
  <c r="G320" i="6"/>
  <c r="D320" i="6"/>
  <c r="G312" i="6"/>
  <c r="D312" i="6"/>
  <c r="G304" i="6"/>
  <c r="D304" i="6"/>
  <c r="G296" i="6"/>
  <c r="D296" i="6"/>
  <c r="G288" i="6"/>
  <c r="D288" i="6"/>
  <c r="G273" i="6"/>
  <c r="D273" i="6"/>
  <c r="G265" i="6"/>
  <c r="D265" i="6"/>
  <c r="G257" i="6"/>
  <c r="D257" i="6"/>
  <c r="G249" i="6"/>
  <c r="D249" i="6"/>
  <c r="G241" i="6"/>
  <c r="D241" i="6"/>
  <c r="G233" i="6"/>
  <c r="D233" i="6"/>
  <c r="G225" i="6"/>
  <c r="D225" i="6"/>
  <c r="G217" i="6"/>
  <c r="D217" i="6"/>
  <c r="G209" i="6"/>
  <c r="D209" i="6"/>
  <c r="G201" i="6"/>
  <c r="D201" i="6"/>
  <c r="G193" i="6"/>
  <c r="D193" i="6"/>
  <c r="G185" i="6"/>
  <c r="D185" i="6"/>
  <c r="G177" i="6"/>
  <c r="D177" i="6"/>
  <c r="G169" i="6"/>
  <c r="D161" i="6"/>
  <c r="G161" i="6"/>
  <c r="D153" i="6"/>
  <c r="G153" i="6"/>
  <c r="D145" i="6"/>
  <c r="G145" i="6"/>
  <c r="D137" i="6"/>
  <c r="G137" i="6"/>
  <c r="D129" i="6"/>
  <c r="G129" i="6"/>
  <c r="D121" i="6"/>
  <c r="G121" i="6"/>
  <c r="D114" i="6"/>
  <c r="G114" i="6"/>
  <c r="D107" i="6"/>
  <c r="G107" i="6"/>
  <c r="D99" i="6"/>
  <c r="G99" i="6"/>
  <c r="D91" i="6"/>
  <c r="G91" i="6"/>
  <c r="D83" i="6"/>
  <c r="G83" i="6"/>
  <c r="D75" i="6"/>
  <c r="G75" i="6"/>
  <c r="D67" i="6"/>
  <c r="G67" i="6"/>
  <c r="D59" i="6"/>
  <c r="G59" i="6"/>
  <c r="G51" i="6"/>
  <c r="D51" i="6"/>
  <c r="G43" i="6"/>
  <c r="D43" i="6"/>
  <c r="G327" i="6"/>
  <c r="D327" i="6"/>
  <c r="G319" i="6"/>
  <c r="D319" i="6"/>
  <c r="G311" i="6"/>
  <c r="D311" i="6"/>
  <c r="G303" i="6"/>
  <c r="D303" i="6"/>
  <c r="G295" i="6"/>
  <c r="D295" i="6"/>
  <c r="G287" i="6"/>
  <c r="D287" i="6"/>
  <c r="G280" i="6"/>
  <c r="D280" i="6"/>
  <c r="G272" i="6"/>
  <c r="D272" i="6"/>
  <c r="G264" i="6"/>
  <c r="D264" i="6"/>
  <c r="G256" i="6"/>
  <c r="D256" i="6"/>
  <c r="G248" i="6"/>
  <c r="D248" i="6"/>
  <c r="G240" i="6"/>
  <c r="D240" i="6"/>
  <c r="G232" i="6"/>
  <c r="D232" i="6"/>
  <c r="G224" i="6"/>
  <c r="D224" i="6"/>
  <c r="G216" i="6"/>
  <c r="D216" i="6"/>
  <c r="G208" i="6"/>
  <c r="D208" i="6"/>
  <c r="G200" i="6"/>
  <c r="D200" i="6"/>
  <c r="G192" i="6"/>
  <c r="D192" i="6"/>
  <c r="G184" i="6"/>
  <c r="D184" i="6"/>
  <c r="G176" i="6"/>
  <c r="D176" i="6"/>
  <c r="D168" i="6"/>
  <c r="G168" i="6"/>
  <c r="D160" i="6"/>
  <c r="G160" i="6"/>
  <c r="D152" i="6"/>
  <c r="G152" i="6"/>
  <c r="D144" i="6"/>
  <c r="G144" i="6"/>
  <c r="D136" i="6"/>
  <c r="G136" i="6"/>
  <c r="D128" i="6"/>
  <c r="G128" i="6"/>
  <c r="D120" i="6"/>
  <c r="G120" i="6"/>
  <c r="D106" i="6"/>
  <c r="G106" i="6"/>
  <c r="G98" i="6"/>
  <c r="D98" i="6"/>
  <c r="D90" i="6"/>
  <c r="G90" i="6"/>
  <c r="D82" i="6"/>
  <c r="G82" i="6"/>
  <c r="D74" i="6"/>
  <c r="G74" i="6"/>
  <c r="D66" i="6"/>
  <c r="G66" i="6"/>
  <c r="D58" i="6"/>
  <c r="G58" i="6"/>
  <c r="D50" i="6"/>
  <c r="G50" i="6"/>
  <c r="D42" i="6"/>
  <c r="G42" i="6"/>
  <c r="G326" i="6"/>
  <c r="D326" i="6"/>
  <c r="G318" i="6"/>
  <c r="D318" i="6"/>
  <c r="G310" i="6"/>
  <c r="D310" i="6"/>
  <c r="G302" i="6"/>
  <c r="D302" i="6"/>
  <c r="G294" i="6"/>
  <c r="D294" i="6"/>
  <c r="G286" i="6"/>
  <c r="D286" i="6"/>
  <c r="G279" i="6"/>
  <c r="D279" i="6"/>
  <c r="G271" i="6"/>
  <c r="D271" i="6"/>
  <c r="G263" i="6"/>
  <c r="D263" i="6"/>
  <c r="G255" i="6"/>
  <c r="D255" i="6"/>
  <c r="G247" i="6"/>
  <c r="D247" i="6"/>
  <c r="G239" i="6"/>
  <c r="D239" i="6"/>
  <c r="G231" i="6"/>
  <c r="D231" i="6"/>
  <c r="G223" i="6"/>
  <c r="D223" i="6"/>
  <c r="G215" i="6"/>
  <c r="D215" i="6"/>
  <c r="G207" i="6"/>
  <c r="D207" i="6"/>
  <c r="G199" i="6"/>
  <c r="D199" i="6"/>
  <c r="G191" i="6"/>
  <c r="D191" i="6"/>
  <c r="G183" i="6"/>
  <c r="D183" i="6"/>
  <c r="G175" i="6"/>
  <c r="D175" i="6"/>
  <c r="D167" i="6"/>
  <c r="G167" i="6"/>
  <c r="D159" i="6"/>
  <c r="G159" i="6"/>
  <c r="D151" i="6"/>
  <c r="G151" i="6"/>
  <c r="D143" i="6"/>
  <c r="G143" i="6"/>
  <c r="D135" i="6"/>
  <c r="G135" i="6"/>
  <c r="D127" i="6"/>
  <c r="G127" i="6"/>
  <c r="D113" i="6"/>
  <c r="G113" i="6"/>
  <c r="D105" i="6"/>
  <c r="G105" i="6"/>
  <c r="D97" i="6"/>
  <c r="G97" i="6"/>
  <c r="D89" i="6"/>
  <c r="G89" i="6"/>
  <c r="D81" i="6"/>
  <c r="G81" i="6"/>
  <c r="D73" i="6"/>
  <c r="G73" i="6"/>
  <c r="D65" i="6"/>
  <c r="G65" i="6"/>
  <c r="G57" i="6"/>
  <c r="D57" i="6"/>
  <c r="D49" i="6"/>
  <c r="G49" i="6"/>
  <c r="G41" i="6"/>
  <c r="D41" i="6"/>
  <c r="G173" i="6"/>
  <c r="G281" i="6"/>
  <c r="D158" i="6"/>
  <c r="D131" i="6"/>
  <c r="G205" i="6"/>
  <c r="G316" i="6"/>
  <c r="G195" i="6"/>
  <c r="D142" i="6"/>
  <c r="D125" i="6"/>
  <c r="D112" i="6"/>
  <c r="G179" i="6"/>
  <c r="D169" i="6"/>
  <c r="D117" i="6"/>
  <c r="D141" i="6"/>
  <c r="D174" i="6"/>
  <c r="D154" i="6"/>
  <c r="D132" i="6"/>
  <c r="D301" i="6"/>
  <c r="G301" i="6"/>
  <c r="G300" i="6"/>
  <c r="G259" i="6"/>
  <c r="G243" i="6"/>
  <c r="G211" i="6"/>
  <c r="G297" i="6"/>
  <c r="G269" i="6"/>
  <c r="D126" i="6"/>
  <c r="D111" i="6"/>
  <c r="G189" i="6"/>
  <c r="G275" i="6"/>
  <c r="D148" i="6"/>
  <c r="G253" i="6"/>
  <c r="G237"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F54" i="10"/>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W7" i="1"/>
  <c r="X7" i="1"/>
  <c r="Y7" i="1"/>
  <c r="Z7" i="1"/>
  <c r="AA7" i="1"/>
  <c r="W8" i="1"/>
  <c r="X8" i="1"/>
  <c r="Y8" i="1"/>
  <c r="Z8" i="1"/>
  <c r="AA8" i="1"/>
  <c r="W9" i="1"/>
  <c r="X9" i="1"/>
  <c r="Y9" i="1"/>
  <c r="Z9" i="1"/>
  <c r="AA9" i="1"/>
  <c r="W10" i="1"/>
  <c r="X10" i="1"/>
  <c r="Y10" i="1"/>
  <c r="Z10" i="1"/>
  <c r="AA10" i="1"/>
  <c r="W11" i="1"/>
  <c r="X11" i="1"/>
  <c r="Y11" i="1"/>
  <c r="Z11" i="1"/>
  <c r="AA11" i="1"/>
  <c r="W12" i="1"/>
  <c r="X12" i="1"/>
  <c r="Y12" i="1"/>
  <c r="Z12" i="1"/>
  <c r="AA12" i="1"/>
  <c r="W13" i="1"/>
  <c r="X13" i="1"/>
  <c r="Y13" i="1"/>
  <c r="Z13" i="1"/>
  <c r="AA13" i="1"/>
  <c r="W14" i="1"/>
  <c r="X14" i="1"/>
  <c r="Y14" i="1"/>
  <c r="Z14" i="1"/>
  <c r="AA14" i="1"/>
  <c r="W15" i="1"/>
  <c r="X15" i="1"/>
  <c r="Y15" i="1"/>
  <c r="Z15" i="1"/>
  <c r="AA15" i="1"/>
  <c r="W16" i="1"/>
  <c r="X16" i="1"/>
  <c r="Y16" i="1"/>
  <c r="Z16" i="1"/>
  <c r="AA16" i="1"/>
  <c r="W17" i="1"/>
  <c r="X17" i="1"/>
  <c r="Y17" i="1"/>
  <c r="Z17" i="1"/>
  <c r="AA17" i="1"/>
  <c r="W18" i="1"/>
  <c r="X18" i="1"/>
  <c r="Y18" i="1"/>
  <c r="Z18" i="1"/>
  <c r="AA18" i="1"/>
  <c r="W19" i="1"/>
  <c r="X19" i="1"/>
  <c r="Y19" i="1"/>
  <c r="Z19" i="1"/>
  <c r="AA19" i="1"/>
  <c r="W20" i="1"/>
  <c r="X20" i="1"/>
  <c r="Y20" i="1"/>
  <c r="Z20" i="1"/>
  <c r="AA20" i="1"/>
  <c r="W21" i="1"/>
  <c r="X21" i="1"/>
  <c r="Y21" i="1"/>
  <c r="Z21" i="1"/>
  <c r="AA21" i="1"/>
  <c r="W22" i="1"/>
  <c r="X22" i="1"/>
  <c r="Y22" i="1"/>
  <c r="Z22" i="1"/>
  <c r="AA22" i="1"/>
  <c r="W23" i="1"/>
  <c r="X23" i="1"/>
  <c r="Y23" i="1"/>
  <c r="Z23" i="1"/>
  <c r="AA23" i="1"/>
  <c r="W24" i="1"/>
  <c r="X24" i="1"/>
  <c r="Y24" i="1"/>
  <c r="Z24" i="1"/>
  <c r="AA24" i="1"/>
  <c r="W25" i="1"/>
  <c r="X25" i="1"/>
  <c r="Y25" i="1"/>
  <c r="Z25" i="1"/>
  <c r="AA25" i="1"/>
  <c r="W26" i="1"/>
  <c r="X26" i="1"/>
  <c r="Y26" i="1"/>
  <c r="Z26" i="1"/>
  <c r="AA26" i="1"/>
  <c r="W27" i="1"/>
  <c r="X27" i="1"/>
  <c r="Y27" i="1"/>
  <c r="Z27" i="1"/>
  <c r="AA27" i="1"/>
  <c r="W28" i="1"/>
  <c r="X28" i="1"/>
  <c r="Y28" i="1"/>
  <c r="Z28" i="1"/>
  <c r="AA28" i="1"/>
  <c r="W29" i="1"/>
  <c r="X29" i="1"/>
  <c r="Y29" i="1"/>
  <c r="Z29" i="1"/>
  <c r="AA29" i="1"/>
  <c r="W30" i="1"/>
  <c r="X30" i="1"/>
  <c r="Y30" i="1"/>
  <c r="Z30" i="1"/>
  <c r="AA30" i="1"/>
  <c r="W31" i="1"/>
  <c r="X31" i="1"/>
  <c r="Y31" i="1"/>
  <c r="Z31" i="1"/>
  <c r="AA31" i="1"/>
  <c r="W32" i="1"/>
  <c r="X32" i="1"/>
  <c r="Y32" i="1"/>
  <c r="Z32" i="1"/>
  <c r="AA32" i="1"/>
  <c r="W33" i="1"/>
  <c r="X33" i="1"/>
  <c r="Y33" i="1"/>
  <c r="Z33" i="1"/>
  <c r="AA33" i="1"/>
  <c r="W34" i="1"/>
  <c r="X34" i="1"/>
  <c r="Y34" i="1"/>
  <c r="Z34" i="1"/>
  <c r="AA34" i="1"/>
  <c r="W35" i="1"/>
  <c r="X35" i="1"/>
  <c r="Y35" i="1"/>
  <c r="Z35" i="1"/>
  <c r="AA35" i="1"/>
  <c r="W36" i="1"/>
  <c r="X36" i="1"/>
  <c r="Y36" i="1"/>
  <c r="Z36" i="1"/>
  <c r="AA36" i="1"/>
  <c r="W37" i="1"/>
  <c r="X37" i="1"/>
  <c r="Y37" i="1"/>
  <c r="Z37" i="1"/>
  <c r="AA37" i="1"/>
  <c r="W38" i="1"/>
  <c r="X38" i="1"/>
  <c r="Y38" i="1"/>
  <c r="Z38" i="1"/>
  <c r="AA38" i="1"/>
  <c r="W39" i="1"/>
  <c r="X39" i="1"/>
  <c r="Y39" i="1"/>
  <c r="Z39" i="1"/>
  <c r="AA39" i="1"/>
  <c r="W40" i="1"/>
  <c r="X40" i="1"/>
  <c r="Y40" i="1"/>
  <c r="Z40" i="1"/>
  <c r="AA40" i="1"/>
  <c r="W41" i="1"/>
  <c r="X41" i="1"/>
  <c r="Y41" i="1"/>
  <c r="Z41" i="1"/>
  <c r="AA41" i="1"/>
  <c r="W42" i="1"/>
  <c r="X42" i="1"/>
  <c r="Y42" i="1"/>
  <c r="Z42" i="1"/>
  <c r="AA42" i="1"/>
  <c r="W43" i="1"/>
  <c r="X43" i="1"/>
  <c r="Y43" i="1"/>
  <c r="Z43" i="1"/>
  <c r="AA43" i="1"/>
  <c r="W44" i="1"/>
  <c r="X44" i="1"/>
  <c r="Y44" i="1"/>
  <c r="Z44" i="1"/>
  <c r="AA44" i="1"/>
  <c r="W45" i="1"/>
  <c r="X45" i="1"/>
  <c r="Y45" i="1"/>
  <c r="Z45" i="1"/>
  <c r="AA45" i="1"/>
  <c r="W46" i="1"/>
  <c r="X46" i="1"/>
  <c r="Y46" i="1"/>
  <c r="Z46" i="1"/>
  <c r="AA46" i="1"/>
  <c r="W47" i="1"/>
  <c r="X47" i="1"/>
  <c r="Y47" i="1"/>
  <c r="Z47" i="1"/>
  <c r="AA47" i="1"/>
  <c r="W48" i="1"/>
  <c r="X48" i="1"/>
  <c r="Y48" i="1"/>
  <c r="Z48" i="1"/>
  <c r="AA48" i="1"/>
  <c r="W49" i="1"/>
  <c r="X49" i="1"/>
  <c r="Y49" i="1"/>
  <c r="Z49" i="1"/>
  <c r="AA49" i="1"/>
  <c r="W50" i="1"/>
  <c r="X50" i="1"/>
  <c r="Y50" i="1"/>
  <c r="Z50" i="1"/>
  <c r="AA50" i="1"/>
  <c r="W51" i="1"/>
  <c r="X51" i="1"/>
  <c r="Y51" i="1"/>
  <c r="Z51" i="1"/>
  <c r="AA51" i="1"/>
  <c r="W52" i="1"/>
  <c r="X52" i="1"/>
  <c r="Y52" i="1"/>
  <c r="Z52" i="1"/>
  <c r="AA52" i="1"/>
  <c r="W53" i="1"/>
  <c r="X53" i="1"/>
  <c r="Y53" i="1"/>
  <c r="Z53" i="1"/>
  <c r="AA53" i="1"/>
  <c r="W54" i="1"/>
  <c r="X54" i="1"/>
  <c r="Y54" i="1"/>
  <c r="Z54" i="1"/>
  <c r="AA54" i="1"/>
  <c r="W55" i="1"/>
  <c r="X55" i="1"/>
  <c r="Y55" i="1"/>
  <c r="Z55" i="1"/>
  <c r="AA55" i="1"/>
  <c r="W56" i="1"/>
  <c r="X56" i="1"/>
  <c r="Y56" i="1"/>
  <c r="Z56" i="1"/>
  <c r="AA56" i="1"/>
  <c r="W57" i="1"/>
  <c r="X57" i="1"/>
  <c r="Y57" i="1"/>
  <c r="Z57" i="1"/>
  <c r="AA57" i="1"/>
  <c r="W58" i="1"/>
  <c r="X58" i="1"/>
  <c r="Y58" i="1"/>
  <c r="Z58" i="1"/>
  <c r="AA58" i="1"/>
  <c r="W59" i="1"/>
  <c r="X59" i="1"/>
  <c r="Y59" i="1"/>
  <c r="Z59" i="1"/>
  <c r="AA59" i="1"/>
  <c r="W60" i="1"/>
  <c r="X60" i="1"/>
  <c r="Y60" i="1"/>
  <c r="Z60" i="1"/>
  <c r="AA60" i="1"/>
  <c r="W61" i="1"/>
  <c r="X61" i="1"/>
  <c r="Y61" i="1"/>
  <c r="Z61" i="1"/>
  <c r="AA61" i="1"/>
  <c r="W62" i="1"/>
  <c r="X62" i="1"/>
  <c r="Y62" i="1"/>
  <c r="Z62" i="1"/>
  <c r="AA62" i="1"/>
  <c r="W63" i="1"/>
  <c r="X63" i="1"/>
  <c r="Y63" i="1"/>
  <c r="Z63" i="1"/>
  <c r="AA63" i="1"/>
  <c r="W64" i="1"/>
  <c r="X64" i="1"/>
  <c r="Y64" i="1"/>
  <c r="Z64" i="1"/>
  <c r="AA64" i="1"/>
  <c r="W65" i="1"/>
  <c r="X65" i="1"/>
  <c r="Y65" i="1"/>
  <c r="Z65" i="1"/>
  <c r="AA65" i="1"/>
  <c r="W66" i="1"/>
  <c r="X66" i="1"/>
  <c r="Y66" i="1"/>
  <c r="Z66" i="1"/>
  <c r="AA66" i="1"/>
  <c r="W67" i="1"/>
  <c r="X67" i="1"/>
  <c r="Y67" i="1"/>
  <c r="Z67" i="1"/>
  <c r="AA67" i="1"/>
  <c r="W68" i="1"/>
  <c r="X68" i="1"/>
  <c r="Y68" i="1"/>
  <c r="Z68" i="1"/>
  <c r="AA68" i="1"/>
  <c r="W69" i="1"/>
  <c r="X69" i="1"/>
  <c r="Y69" i="1"/>
  <c r="Z69" i="1"/>
  <c r="AA69" i="1"/>
  <c r="W70" i="1"/>
  <c r="X70" i="1"/>
  <c r="Y70" i="1"/>
  <c r="Z70" i="1"/>
  <c r="AA70" i="1"/>
  <c r="W71" i="1"/>
  <c r="X71" i="1"/>
  <c r="Y71" i="1"/>
  <c r="Z71" i="1"/>
  <c r="AA71" i="1"/>
  <c r="W72" i="1"/>
  <c r="X72" i="1"/>
  <c r="Y72" i="1"/>
  <c r="Z72" i="1"/>
  <c r="AA72" i="1"/>
  <c r="W73" i="1"/>
  <c r="X73" i="1"/>
  <c r="Y73" i="1"/>
  <c r="Z73" i="1"/>
  <c r="AA73" i="1"/>
  <c r="W74" i="1"/>
  <c r="X74" i="1"/>
  <c r="Y74" i="1"/>
  <c r="Z74" i="1"/>
  <c r="AA74" i="1"/>
  <c r="W75" i="1"/>
  <c r="X75" i="1"/>
  <c r="Y75" i="1"/>
  <c r="Z75" i="1"/>
  <c r="AA75" i="1"/>
  <c r="W76" i="1"/>
  <c r="X76" i="1"/>
  <c r="Y76" i="1"/>
  <c r="Z76" i="1"/>
  <c r="AA76" i="1"/>
  <c r="W77" i="1"/>
  <c r="X77" i="1"/>
  <c r="Y77" i="1"/>
  <c r="Z77" i="1"/>
  <c r="AA77" i="1"/>
  <c r="W78" i="1"/>
  <c r="X78" i="1"/>
  <c r="Y78" i="1"/>
  <c r="Z78" i="1"/>
  <c r="AA78" i="1"/>
  <c r="W79" i="1"/>
  <c r="X79" i="1"/>
  <c r="Y79" i="1"/>
  <c r="Z79" i="1"/>
  <c r="AA79" i="1"/>
  <c r="W80" i="1"/>
  <c r="X80" i="1"/>
  <c r="Y80" i="1"/>
  <c r="Z80" i="1"/>
  <c r="AA80" i="1"/>
  <c r="W81" i="1"/>
  <c r="X81" i="1"/>
  <c r="Y81" i="1"/>
  <c r="Z81" i="1"/>
  <c r="AA81" i="1"/>
  <c r="W82" i="1"/>
  <c r="X82" i="1"/>
  <c r="Y82" i="1"/>
  <c r="Z82" i="1"/>
  <c r="AA82" i="1"/>
  <c r="W83" i="1"/>
  <c r="X83" i="1"/>
  <c r="Y83" i="1"/>
  <c r="Z83" i="1"/>
  <c r="AA83" i="1"/>
  <c r="W84" i="1"/>
  <c r="X84" i="1"/>
  <c r="Y84" i="1"/>
  <c r="Z84" i="1"/>
  <c r="AA84" i="1"/>
  <c r="W85" i="1"/>
  <c r="X85" i="1"/>
  <c r="Y85" i="1"/>
  <c r="Z85" i="1"/>
  <c r="AA85" i="1"/>
  <c r="W86" i="1"/>
  <c r="X86" i="1"/>
  <c r="Y86" i="1"/>
  <c r="Z86" i="1"/>
  <c r="AA86" i="1"/>
  <c r="W87" i="1"/>
  <c r="X87" i="1"/>
  <c r="Y87" i="1"/>
  <c r="Z87" i="1"/>
  <c r="AA87" i="1"/>
  <c r="W88" i="1"/>
  <c r="X88" i="1"/>
  <c r="Y88" i="1"/>
  <c r="Z88" i="1"/>
  <c r="AA88" i="1"/>
  <c r="W89" i="1"/>
  <c r="X89" i="1"/>
  <c r="Y89" i="1"/>
  <c r="Z89" i="1"/>
  <c r="AA89" i="1"/>
  <c r="W90" i="1"/>
  <c r="X90" i="1"/>
  <c r="Y90" i="1"/>
  <c r="Z90" i="1"/>
  <c r="AA90" i="1"/>
  <c r="W91" i="1"/>
  <c r="X91" i="1"/>
  <c r="Y91" i="1"/>
  <c r="Z91" i="1"/>
  <c r="AA91" i="1"/>
  <c r="W92" i="1"/>
  <c r="X92" i="1"/>
  <c r="Y92" i="1"/>
  <c r="Z92" i="1"/>
  <c r="AA92" i="1"/>
  <c r="W93" i="1"/>
  <c r="X93" i="1"/>
  <c r="Y93" i="1"/>
  <c r="Z93" i="1"/>
  <c r="AA93" i="1"/>
  <c r="W94" i="1"/>
  <c r="X94" i="1"/>
  <c r="Y94" i="1"/>
  <c r="Z94" i="1"/>
  <c r="AA94" i="1"/>
  <c r="W95" i="1"/>
  <c r="X95" i="1"/>
  <c r="Y95" i="1"/>
  <c r="Z95" i="1"/>
  <c r="AA95" i="1"/>
  <c r="W96" i="1"/>
  <c r="X96" i="1"/>
  <c r="Y96" i="1"/>
  <c r="Z96" i="1"/>
  <c r="AA96" i="1"/>
  <c r="W97" i="1"/>
  <c r="X97" i="1"/>
  <c r="Y97" i="1"/>
  <c r="Z97" i="1"/>
  <c r="AA97" i="1"/>
  <c r="W98" i="1"/>
  <c r="X98" i="1"/>
  <c r="Y98" i="1"/>
  <c r="Z98" i="1"/>
  <c r="AA98" i="1"/>
  <c r="W99" i="1"/>
  <c r="X99" i="1"/>
  <c r="Y99" i="1"/>
  <c r="Z99" i="1"/>
  <c r="AA99" i="1"/>
  <c r="W100" i="1"/>
  <c r="X100" i="1"/>
  <c r="Y100" i="1"/>
  <c r="Z100" i="1"/>
  <c r="AA100" i="1"/>
  <c r="W101" i="1"/>
  <c r="X101" i="1"/>
  <c r="Y101" i="1"/>
  <c r="Z101" i="1"/>
  <c r="AA101" i="1"/>
  <c r="W102" i="1"/>
  <c r="X102" i="1"/>
  <c r="Y102" i="1"/>
  <c r="Z102" i="1"/>
  <c r="AA102" i="1"/>
  <c r="W103" i="1"/>
  <c r="X103" i="1"/>
  <c r="Y103" i="1"/>
  <c r="Z103" i="1"/>
  <c r="AA103" i="1"/>
  <c r="W104" i="1"/>
  <c r="X104" i="1"/>
  <c r="Y104" i="1"/>
  <c r="Z104" i="1"/>
  <c r="AA104" i="1"/>
  <c r="W105" i="1"/>
  <c r="X105" i="1"/>
  <c r="Y105" i="1"/>
  <c r="Z105" i="1"/>
  <c r="AA105" i="1"/>
  <c r="W106" i="1"/>
  <c r="X106" i="1"/>
  <c r="Y106" i="1"/>
  <c r="Z106" i="1"/>
  <c r="AA106" i="1"/>
  <c r="W107" i="1"/>
  <c r="X107" i="1"/>
  <c r="Y107" i="1"/>
  <c r="Z107" i="1"/>
  <c r="AA107" i="1"/>
  <c r="W108" i="1"/>
  <c r="X108" i="1"/>
  <c r="Y108" i="1"/>
  <c r="Z108" i="1"/>
  <c r="AA108" i="1"/>
  <c r="W109" i="1"/>
  <c r="X109" i="1"/>
  <c r="Y109" i="1"/>
  <c r="Z109" i="1"/>
  <c r="AA109" i="1"/>
  <c r="W110" i="1"/>
  <c r="X110" i="1"/>
  <c r="Y110" i="1"/>
  <c r="Z110" i="1"/>
  <c r="AA110" i="1"/>
  <c r="W111" i="1"/>
  <c r="X111" i="1"/>
  <c r="Y111" i="1"/>
  <c r="Z111" i="1"/>
  <c r="AA111" i="1"/>
  <c r="W112" i="1"/>
  <c r="X112" i="1"/>
  <c r="Y112" i="1"/>
  <c r="Z112" i="1"/>
  <c r="AA112" i="1"/>
  <c r="W113" i="1"/>
  <c r="X113" i="1"/>
  <c r="Y113" i="1"/>
  <c r="Z113" i="1"/>
  <c r="AA113" i="1"/>
  <c r="W114" i="1"/>
  <c r="X114" i="1"/>
  <c r="Y114" i="1"/>
  <c r="Z114" i="1"/>
  <c r="AA114" i="1"/>
  <c r="W115" i="1"/>
  <c r="X115" i="1"/>
  <c r="Y115" i="1"/>
  <c r="Z115" i="1"/>
  <c r="AA115" i="1"/>
  <c r="W116" i="1"/>
  <c r="X116" i="1"/>
  <c r="Y116" i="1"/>
  <c r="Z116" i="1"/>
  <c r="AA116" i="1"/>
  <c r="W117" i="1"/>
  <c r="X117" i="1"/>
  <c r="Y117" i="1"/>
  <c r="Z117" i="1"/>
  <c r="AA117" i="1"/>
  <c r="W118" i="1"/>
  <c r="X118" i="1"/>
  <c r="Y118" i="1"/>
  <c r="Z118" i="1"/>
  <c r="AA118" i="1"/>
  <c r="W119" i="1"/>
  <c r="X119" i="1"/>
  <c r="Y119" i="1"/>
  <c r="Z119" i="1"/>
  <c r="AA119" i="1"/>
  <c r="W120" i="1"/>
  <c r="X120" i="1"/>
  <c r="Y120" i="1"/>
  <c r="Z120" i="1"/>
  <c r="AA120" i="1"/>
  <c r="W121" i="1"/>
  <c r="X121" i="1"/>
  <c r="Y121" i="1"/>
  <c r="Z121" i="1"/>
  <c r="AA121" i="1"/>
  <c r="W122" i="1"/>
  <c r="X122" i="1"/>
  <c r="Y122" i="1"/>
  <c r="Z122" i="1"/>
  <c r="AA122" i="1"/>
  <c r="W123" i="1"/>
  <c r="X123" i="1"/>
  <c r="Y123" i="1"/>
  <c r="Z123" i="1"/>
  <c r="AA123" i="1"/>
  <c r="W124" i="1"/>
  <c r="X124" i="1"/>
  <c r="Y124" i="1"/>
  <c r="Z124" i="1"/>
  <c r="AA124" i="1"/>
  <c r="W125" i="1"/>
  <c r="X125" i="1"/>
  <c r="Y125" i="1"/>
  <c r="Z125" i="1"/>
  <c r="AA125" i="1"/>
  <c r="W126" i="1"/>
  <c r="X126" i="1"/>
  <c r="Y126" i="1"/>
  <c r="Z126" i="1"/>
  <c r="AA126" i="1"/>
  <c r="W127" i="1"/>
  <c r="X127" i="1"/>
  <c r="Y127" i="1"/>
  <c r="Z127" i="1"/>
  <c r="AA127" i="1"/>
  <c r="W128" i="1"/>
  <c r="X128" i="1"/>
  <c r="Y128" i="1"/>
  <c r="Z128" i="1"/>
  <c r="AA128" i="1"/>
  <c r="W129" i="1"/>
  <c r="X129" i="1"/>
  <c r="Y129" i="1"/>
  <c r="Z129" i="1"/>
  <c r="AA129" i="1"/>
  <c r="W130" i="1"/>
  <c r="X130" i="1"/>
  <c r="Y130" i="1"/>
  <c r="Z130" i="1"/>
  <c r="AA130" i="1"/>
  <c r="W131" i="1"/>
  <c r="X131" i="1"/>
  <c r="Y131" i="1"/>
  <c r="Z131" i="1"/>
  <c r="AA131" i="1"/>
  <c r="W132" i="1"/>
  <c r="X132" i="1"/>
  <c r="Y132" i="1"/>
  <c r="Z132" i="1"/>
  <c r="AA132" i="1"/>
  <c r="W133" i="1"/>
  <c r="X133" i="1"/>
  <c r="Y133" i="1"/>
  <c r="Z133" i="1"/>
  <c r="AA133" i="1"/>
  <c r="W134" i="1"/>
  <c r="X134" i="1"/>
  <c r="Y134" i="1"/>
  <c r="Z134" i="1"/>
  <c r="AA134" i="1"/>
  <c r="W135" i="1"/>
  <c r="X135" i="1"/>
  <c r="Y135" i="1"/>
  <c r="Z135" i="1"/>
  <c r="AA135" i="1"/>
  <c r="W136" i="1"/>
  <c r="X136" i="1"/>
  <c r="Y136" i="1"/>
  <c r="Z136" i="1"/>
  <c r="AA136" i="1"/>
  <c r="W137" i="1"/>
  <c r="X137" i="1"/>
  <c r="Y137" i="1"/>
  <c r="Z137" i="1"/>
  <c r="AA137" i="1"/>
  <c r="W138" i="1"/>
  <c r="X138" i="1"/>
  <c r="Y138" i="1"/>
  <c r="Z138" i="1"/>
  <c r="AA138" i="1"/>
  <c r="W139" i="1"/>
  <c r="X139" i="1"/>
  <c r="Y139" i="1"/>
  <c r="Z139" i="1"/>
  <c r="AA139" i="1"/>
  <c r="W140" i="1"/>
  <c r="X140" i="1"/>
  <c r="Y140" i="1"/>
  <c r="Z140" i="1"/>
  <c r="AA140" i="1"/>
  <c r="W141" i="1"/>
  <c r="X141" i="1"/>
  <c r="Y141" i="1"/>
  <c r="Z141" i="1"/>
  <c r="AA141" i="1"/>
  <c r="W142" i="1"/>
  <c r="X142" i="1"/>
  <c r="Y142" i="1"/>
  <c r="Z142" i="1"/>
  <c r="AA142" i="1"/>
  <c r="W143" i="1"/>
  <c r="X143" i="1"/>
  <c r="Y143" i="1"/>
  <c r="Z143" i="1"/>
  <c r="AA143" i="1"/>
  <c r="W144" i="1"/>
  <c r="X144" i="1"/>
  <c r="Y144" i="1"/>
  <c r="Z144" i="1"/>
  <c r="AA144" i="1"/>
  <c r="W145" i="1"/>
  <c r="X145" i="1"/>
  <c r="Y145" i="1"/>
  <c r="Z145" i="1"/>
  <c r="AA145" i="1"/>
  <c r="W146" i="1"/>
  <c r="X146" i="1"/>
  <c r="Y146" i="1"/>
  <c r="Z146" i="1"/>
  <c r="AA146" i="1"/>
  <c r="W147" i="1"/>
  <c r="X147" i="1"/>
  <c r="Y147" i="1"/>
  <c r="Z147" i="1"/>
  <c r="AA147" i="1"/>
  <c r="W148" i="1"/>
  <c r="X148" i="1"/>
  <c r="Y148" i="1"/>
  <c r="Z148" i="1"/>
  <c r="AA148" i="1"/>
  <c r="W149" i="1"/>
  <c r="X149" i="1"/>
  <c r="Y149" i="1"/>
  <c r="Z149" i="1"/>
  <c r="AA149" i="1"/>
  <c r="W150" i="1"/>
  <c r="X150" i="1"/>
  <c r="Y150" i="1"/>
  <c r="Z150" i="1"/>
  <c r="AA150" i="1"/>
  <c r="W151" i="1"/>
  <c r="X151" i="1"/>
  <c r="Y151" i="1"/>
  <c r="Z151" i="1"/>
  <c r="AA151" i="1"/>
  <c r="W152" i="1"/>
  <c r="X152" i="1"/>
  <c r="Y152" i="1"/>
  <c r="Z152" i="1"/>
  <c r="AA152" i="1"/>
  <c r="W153" i="1"/>
  <c r="X153" i="1"/>
  <c r="Y153" i="1"/>
  <c r="Z153" i="1"/>
  <c r="AA153" i="1"/>
  <c r="W154" i="1"/>
  <c r="X154" i="1"/>
  <c r="Y154" i="1"/>
  <c r="Z154" i="1"/>
  <c r="AA154" i="1"/>
  <c r="W155" i="1"/>
  <c r="X155" i="1"/>
  <c r="Y155" i="1"/>
  <c r="Z155" i="1"/>
  <c r="AA155" i="1"/>
  <c r="W156" i="1"/>
  <c r="X156" i="1"/>
  <c r="Y156" i="1"/>
  <c r="Z156" i="1"/>
  <c r="AA156" i="1"/>
  <c r="W157" i="1"/>
  <c r="X157" i="1"/>
  <c r="Y157" i="1"/>
  <c r="Z157" i="1"/>
  <c r="AA157" i="1"/>
  <c r="W158" i="1"/>
  <c r="X158" i="1"/>
  <c r="Y158" i="1"/>
  <c r="Z158" i="1"/>
  <c r="AA158" i="1"/>
  <c r="W159" i="1"/>
  <c r="X159" i="1"/>
  <c r="Y159" i="1"/>
  <c r="Z159" i="1"/>
  <c r="AA159" i="1"/>
  <c r="W160" i="1"/>
  <c r="X160" i="1"/>
  <c r="Y160" i="1"/>
  <c r="Z160" i="1"/>
  <c r="AA160" i="1"/>
  <c r="W161" i="1"/>
  <c r="X161" i="1"/>
  <c r="Y161" i="1"/>
  <c r="Z161" i="1"/>
  <c r="AA161" i="1"/>
  <c r="W162" i="1"/>
  <c r="X162" i="1"/>
  <c r="Y162" i="1"/>
  <c r="Z162" i="1"/>
  <c r="AA162" i="1"/>
  <c r="W163" i="1"/>
  <c r="X163" i="1"/>
  <c r="Y163" i="1"/>
  <c r="Z163" i="1"/>
  <c r="AA163" i="1"/>
  <c r="W164" i="1"/>
  <c r="X164" i="1"/>
  <c r="Y164" i="1"/>
  <c r="Z164" i="1"/>
  <c r="AA164" i="1"/>
  <c r="W165" i="1"/>
  <c r="X165" i="1"/>
  <c r="Y165" i="1"/>
  <c r="Z165" i="1"/>
  <c r="AA165" i="1"/>
  <c r="W166" i="1"/>
  <c r="X166" i="1"/>
  <c r="Y166" i="1"/>
  <c r="Z166" i="1"/>
  <c r="AA166" i="1"/>
  <c r="W167" i="1"/>
  <c r="X167" i="1"/>
  <c r="Y167" i="1"/>
  <c r="Z167" i="1"/>
  <c r="AA167" i="1"/>
  <c r="W168" i="1"/>
  <c r="X168" i="1"/>
  <c r="Y168" i="1"/>
  <c r="Z168" i="1"/>
  <c r="AA168" i="1"/>
  <c r="W169" i="1"/>
  <c r="X169" i="1"/>
  <c r="Y169" i="1"/>
  <c r="Z169" i="1"/>
  <c r="AA169" i="1"/>
  <c r="W170" i="1"/>
  <c r="X170" i="1"/>
  <c r="Y170" i="1"/>
  <c r="Z170" i="1"/>
  <c r="AA170" i="1"/>
  <c r="W171" i="1"/>
  <c r="X171" i="1"/>
  <c r="Y171" i="1"/>
  <c r="Z171" i="1"/>
  <c r="AA171" i="1"/>
  <c r="W172" i="1"/>
  <c r="X172" i="1"/>
  <c r="Y172" i="1"/>
  <c r="Z172" i="1"/>
  <c r="AA172" i="1"/>
  <c r="W173" i="1"/>
  <c r="X173" i="1"/>
  <c r="Y173" i="1"/>
  <c r="Z173" i="1"/>
  <c r="AA173" i="1"/>
  <c r="W174" i="1"/>
  <c r="X174" i="1"/>
  <c r="Y174" i="1"/>
  <c r="Z174" i="1"/>
  <c r="AA174" i="1"/>
  <c r="W175" i="1"/>
  <c r="X175" i="1"/>
  <c r="Y175" i="1"/>
  <c r="Z175" i="1"/>
  <c r="AA175" i="1"/>
  <c r="W176" i="1"/>
  <c r="X176" i="1"/>
  <c r="Y176" i="1"/>
  <c r="Z176" i="1"/>
  <c r="AA176" i="1"/>
  <c r="W177" i="1"/>
  <c r="X177" i="1"/>
  <c r="Y177" i="1"/>
  <c r="Z177" i="1"/>
  <c r="AA177" i="1"/>
  <c r="W178" i="1"/>
  <c r="X178" i="1"/>
  <c r="Y178" i="1"/>
  <c r="Z178" i="1"/>
  <c r="AA178" i="1"/>
  <c r="W179" i="1"/>
  <c r="X179" i="1"/>
  <c r="Y179" i="1"/>
  <c r="Z179" i="1"/>
  <c r="AA179" i="1"/>
  <c r="W180" i="1"/>
  <c r="X180" i="1"/>
  <c r="Y180" i="1"/>
  <c r="Z180" i="1"/>
  <c r="AA180" i="1"/>
  <c r="W181" i="1"/>
  <c r="X181" i="1"/>
  <c r="Y181" i="1"/>
  <c r="Z181" i="1"/>
  <c r="AA181" i="1"/>
  <c r="W182" i="1"/>
  <c r="X182" i="1"/>
  <c r="Y182" i="1"/>
  <c r="Z182" i="1"/>
  <c r="AA182" i="1"/>
  <c r="W183" i="1"/>
  <c r="X183" i="1"/>
  <c r="Y183" i="1"/>
  <c r="Z183" i="1"/>
  <c r="AA183" i="1"/>
  <c r="W184" i="1"/>
  <c r="X184" i="1"/>
  <c r="Y184" i="1"/>
  <c r="Z184" i="1"/>
  <c r="AA184" i="1"/>
  <c r="W185" i="1"/>
  <c r="X185" i="1"/>
  <c r="Y185" i="1"/>
  <c r="Z185" i="1"/>
  <c r="AA185" i="1"/>
  <c r="W186" i="1"/>
  <c r="X186" i="1"/>
  <c r="Y186" i="1"/>
  <c r="Z186" i="1"/>
  <c r="AA186" i="1"/>
  <c r="W187" i="1"/>
  <c r="X187" i="1"/>
  <c r="Y187" i="1"/>
  <c r="Z187" i="1"/>
  <c r="AA187" i="1"/>
  <c r="W188" i="1"/>
  <c r="X188" i="1"/>
  <c r="Y188" i="1"/>
  <c r="Z188" i="1"/>
  <c r="AA188" i="1"/>
  <c r="W189" i="1"/>
  <c r="X189" i="1"/>
  <c r="Y189" i="1"/>
  <c r="Z189" i="1"/>
  <c r="AA189" i="1"/>
  <c r="W190" i="1"/>
  <c r="X190" i="1"/>
  <c r="Y190" i="1"/>
  <c r="Z190" i="1"/>
  <c r="AA190" i="1"/>
  <c r="W191" i="1"/>
  <c r="X191" i="1"/>
  <c r="Y191" i="1"/>
  <c r="Z191" i="1"/>
  <c r="AA191" i="1"/>
  <c r="W192" i="1"/>
  <c r="X192" i="1"/>
  <c r="Y192" i="1"/>
  <c r="Z192" i="1"/>
  <c r="AA192" i="1"/>
  <c r="W193" i="1"/>
  <c r="X193" i="1"/>
  <c r="Y193" i="1"/>
  <c r="Z193" i="1"/>
  <c r="AA193" i="1"/>
  <c r="W194" i="1"/>
  <c r="X194" i="1"/>
  <c r="Y194" i="1"/>
  <c r="Z194" i="1"/>
  <c r="AA194" i="1"/>
  <c r="W195" i="1"/>
  <c r="X195" i="1"/>
  <c r="Y195" i="1"/>
  <c r="Z195" i="1"/>
  <c r="AA195" i="1"/>
  <c r="W196" i="1"/>
  <c r="X196" i="1"/>
  <c r="Y196" i="1"/>
  <c r="Z196" i="1"/>
  <c r="AA196" i="1"/>
  <c r="W197" i="1"/>
  <c r="X197" i="1"/>
  <c r="Y197" i="1"/>
  <c r="Z197" i="1"/>
  <c r="AA197" i="1"/>
  <c r="W198" i="1"/>
  <c r="X198" i="1"/>
  <c r="Y198" i="1"/>
  <c r="Z198" i="1"/>
  <c r="AA198" i="1"/>
  <c r="W199" i="1"/>
  <c r="X199" i="1"/>
  <c r="Y199" i="1"/>
  <c r="Z199" i="1"/>
  <c r="AA199" i="1"/>
  <c r="W200" i="1"/>
  <c r="X200" i="1"/>
  <c r="Y200" i="1"/>
  <c r="Z200" i="1"/>
  <c r="AA200" i="1"/>
  <c r="W201" i="1"/>
  <c r="X201" i="1"/>
  <c r="Y201" i="1"/>
  <c r="Z201" i="1"/>
  <c r="AA201" i="1"/>
  <c r="W202" i="1"/>
  <c r="X202" i="1"/>
  <c r="Y202" i="1"/>
  <c r="Z202" i="1"/>
  <c r="AA202" i="1"/>
  <c r="W203" i="1"/>
  <c r="X203" i="1"/>
  <c r="Y203" i="1"/>
  <c r="Z203" i="1"/>
  <c r="AA203" i="1"/>
  <c r="W204" i="1"/>
  <c r="X204" i="1"/>
  <c r="Y204" i="1"/>
  <c r="Z204" i="1"/>
  <c r="AA204" i="1"/>
  <c r="W205" i="1"/>
  <c r="X205" i="1"/>
  <c r="Y205" i="1"/>
  <c r="Z205" i="1"/>
  <c r="AA205" i="1"/>
  <c r="W206" i="1"/>
  <c r="X206" i="1"/>
  <c r="Y206" i="1"/>
  <c r="Z206" i="1"/>
  <c r="AA206" i="1"/>
  <c r="W207" i="1"/>
  <c r="X207" i="1"/>
  <c r="Y207" i="1"/>
  <c r="Z207" i="1"/>
  <c r="AA207" i="1"/>
  <c r="W208" i="1"/>
  <c r="X208" i="1"/>
  <c r="Y208" i="1"/>
  <c r="Z208" i="1"/>
  <c r="AA208" i="1"/>
  <c r="W209" i="1"/>
  <c r="X209" i="1"/>
  <c r="Y209" i="1"/>
  <c r="Z209" i="1"/>
  <c r="AA209" i="1"/>
  <c r="W210" i="1"/>
  <c r="X210" i="1"/>
  <c r="Y210" i="1"/>
  <c r="Z210" i="1"/>
  <c r="AA210" i="1"/>
  <c r="W211" i="1"/>
  <c r="X211" i="1"/>
  <c r="Y211" i="1"/>
  <c r="Z211" i="1"/>
  <c r="AA211" i="1"/>
  <c r="W212" i="1"/>
  <c r="X212" i="1"/>
  <c r="Y212" i="1"/>
  <c r="Z212" i="1"/>
  <c r="AA212" i="1"/>
  <c r="W213" i="1"/>
  <c r="X213" i="1"/>
  <c r="Y213" i="1"/>
  <c r="Z213" i="1"/>
  <c r="AA213" i="1"/>
  <c r="W214" i="1"/>
  <c r="X214" i="1"/>
  <c r="Y214" i="1"/>
  <c r="Z214" i="1"/>
  <c r="AA214" i="1"/>
  <c r="W215" i="1"/>
  <c r="X215" i="1"/>
  <c r="Y215" i="1"/>
  <c r="Z215" i="1"/>
  <c r="AA215" i="1"/>
  <c r="W216" i="1"/>
  <c r="X216" i="1"/>
  <c r="Y216" i="1"/>
  <c r="Z216" i="1"/>
  <c r="AA216" i="1"/>
  <c r="W217" i="1"/>
  <c r="X217" i="1"/>
  <c r="Y217" i="1"/>
  <c r="Z217" i="1"/>
  <c r="AA217" i="1"/>
  <c r="W218" i="1"/>
  <c r="X218" i="1"/>
  <c r="Y218" i="1"/>
  <c r="Z218" i="1"/>
  <c r="AA218" i="1"/>
  <c r="W219" i="1"/>
  <c r="X219" i="1"/>
  <c r="Y219" i="1"/>
  <c r="Z219" i="1"/>
  <c r="AA219" i="1"/>
  <c r="W220" i="1"/>
  <c r="X220" i="1"/>
  <c r="Y220" i="1"/>
  <c r="Z220" i="1"/>
  <c r="AA220" i="1"/>
  <c r="W221" i="1"/>
  <c r="X221" i="1"/>
  <c r="Y221" i="1"/>
  <c r="Z221" i="1"/>
  <c r="AA221" i="1"/>
  <c r="W222" i="1"/>
  <c r="X222" i="1"/>
  <c r="Y222" i="1"/>
  <c r="Z222" i="1"/>
  <c r="AA222" i="1"/>
  <c r="W223" i="1"/>
  <c r="X223" i="1"/>
  <c r="Y223" i="1"/>
  <c r="Z223" i="1"/>
  <c r="AA223" i="1"/>
  <c r="W224" i="1"/>
  <c r="X224" i="1"/>
  <c r="Y224" i="1"/>
  <c r="Z224" i="1"/>
  <c r="AA224" i="1"/>
  <c r="W225" i="1"/>
  <c r="X225" i="1"/>
  <c r="Y225" i="1"/>
  <c r="Z225" i="1"/>
  <c r="AA225" i="1"/>
  <c r="W226" i="1"/>
  <c r="X226" i="1"/>
  <c r="Y226" i="1"/>
  <c r="Z226" i="1"/>
  <c r="AA226" i="1"/>
  <c r="W227" i="1"/>
  <c r="X227" i="1"/>
  <c r="Y227" i="1"/>
  <c r="Z227" i="1"/>
  <c r="AA227" i="1"/>
  <c r="W228" i="1"/>
  <c r="X228" i="1"/>
  <c r="Y228" i="1"/>
  <c r="Z228" i="1"/>
  <c r="AA228" i="1"/>
  <c r="W229" i="1"/>
  <c r="X229" i="1"/>
  <c r="Y229" i="1"/>
  <c r="Z229" i="1"/>
  <c r="AA229" i="1"/>
  <c r="W230" i="1"/>
  <c r="X230" i="1"/>
  <c r="Y230" i="1"/>
  <c r="Z230" i="1"/>
  <c r="AA230" i="1"/>
  <c r="W231" i="1"/>
  <c r="X231" i="1"/>
  <c r="Y231" i="1"/>
  <c r="Z231" i="1"/>
  <c r="AA231" i="1"/>
  <c r="W232" i="1"/>
  <c r="X232" i="1"/>
  <c r="Y232" i="1"/>
  <c r="Z232" i="1"/>
  <c r="AA232" i="1"/>
  <c r="W233" i="1"/>
  <c r="X233" i="1"/>
  <c r="Y233" i="1"/>
  <c r="Z233" i="1"/>
  <c r="AA233" i="1"/>
  <c r="W234" i="1"/>
  <c r="X234" i="1"/>
  <c r="Y234" i="1"/>
  <c r="Z234" i="1"/>
  <c r="AA234" i="1"/>
  <c r="W235" i="1"/>
  <c r="X235" i="1"/>
  <c r="Y235" i="1"/>
  <c r="Z235" i="1"/>
  <c r="AA235" i="1"/>
  <c r="W236" i="1"/>
  <c r="X236" i="1"/>
  <c r="Y236" i="1"/>
  <c r="Z236" i="1"/>
  <c r="AA236" i="1"/>
  <c r="W237" i="1"/>
  <c r="X237" i="1"/>
  <c r="Y237" i="1"/>
  <c r="Z237" i="1"/>
  <c r="AA237" i="1"/>
  <c r="W238" i="1"/>
  <c r="X238" i="1"/>
  <c r="Y238" i="1"/>
  <c r="Z238" i="1"/>
  <c r="AA238" i="1"/>
  <c r="W239" i="1"/>
  <c r="X239" i="1"/>
  <c r="Y239" i="1"/>
  <c r="Z239" i="1"/>
  <c r="AA239" i="1"/>
  <c r="W240" i="1"/>
  <c r="X240" i="1"/>
  <c r="Y240" i="1"/>
  <c r="Z240" i="1"/>
  <c r="AA240" i="1"/>
  <c r="W241" i="1"/>
  <c r="X241" i="1"/>
  <c r="Y241" i="1"/>
  <c r="Z241" i="1"/>
  <c r="AA241" i="1"/>
  <c r="W242" i="1"/>
  <c r="X242" i="1"/>
  <c r="Y242" i="1"/>
  <c r="Z242" i="1"/>
  <c r="AA242" i="1"/>
  <c r="W243" i="1"/>
  <c r="X243" i="1"/>
  <c r="Y243" i="1"/>
  <c r="Z243" i="1"/>
  <c r="AA243" i="1"/>
  <c r="W244" i="1"/>
  <c r="X244" i="1"/>
  <c r="Y244" i="1"/>
  <c r="Z244" i="1"/>
  <c r="AA244" i="1"/>
  <c r="W245" i="1"/>
  <c r="X245" i="1"/>
  <c r="Y245" i="1"/>
  <c r="Z245" i="1"/>
  <c r="AA245" i="1"/>
  <c r="W246" i="1"/>
  <c r="X246" i="1"/>
  <c r="Y246" i="1"/>
  <c r="Z246" i="1"/>
  <c r="AA246" i="1"/>
  <c r="W247" i="1"/>
  <c r="X247" i="1"/>
  <c r="Y247" i="1"/>
  <c r="Z247" i="1"/>
  <c r="AA247" i="1"/>
  <c r="W248" i="1"/>
  <c r="X248" i="1"/>
  <c r="Y248" i="1"/>
  <c r="Z248" i="1"/>
  <c r="AA248" i="1"/>
  <c r="W249" i="1"/>
  <c r="X249" i="1"/>
  <c r="Y249" i="1"/>
  <c r="Z249" i="1"/>
  <c r="AA249" i="1"/>
  <c r="W250" i="1"/>
  <c r="X250" i="1"/>
  <c r="Y250" i="1"/>
  <c r="Z250" i="1"/>
  <c r="AA250" i="1"/>
  <c r="W251" i="1"/>
  <c r="X251" i="1"/>
  <c r="Y251" i="1"/>
  <c r="Z251" i="1"/>
  <c r="AA251" i="1"/>
  <c r="W252" i="1"/>
  <c r="X252" i="1"/>
  <c r="Y252" i="1"/>
  <c r="Z252" i="1"/>
  <c r="AA252" i="1"/>
  <c r="W253" i="1"/>
  <c r="X253" i="1"/>
  <c r="Y253" i="1"/>
  <c r="Z253" i="1"/>
  <c r="AA253" i="1"/>
  <c r="W254" i="1"/>
  <c r="X254" i="1"/>
  <c r="Y254" i="1"/>
  <c r="Z254" i="1"/>
  <c r="AA254" i="1"/>
  <c r="W255" i="1"/>
  <c r="X255" i="1"/>
  <c r="Y255" i="1"/>
  <c r="Z255" i="1"/>
  <c r="AA255" i="1"/>
  <c r="W256" i="1"/>
  <c r="X256" i="1"/>
  <c r="Y256" i="1"/>
  <c r="Z256" i="1"/>
  <c r="AA256" i="1"/>
  <c r="W257" i="1"/>
  <c r="X257" i="1"/>
  <c r="Y257" i="1"/>
  <c r="Z257" i="1"/>
  <c r="AA257" i="1"/>
  <c r="W258" i="1"/>
  <c r="X258" i="1"/>
  <c r="Y258" i="1"/>
  <c r="Z258" i="1"/>
  <c r="AA258" i="1"/>
  <c r="W259" i="1"/>
  <c r="X259" i="1"/>
  <c r="Y259" i="1"/>
  <c r="Z259" i="1"/>
  <c r="AA259" i="1"/>
  <c r="W260" i="1"/>
  <c r="X260" i="1"/>
  <c r="Y260" i="1"/>
  <c r="Z260" i="1"/>
  <c r="AA260" i="1"/>
  <c r="W261" i="1"/>
  <c r="X261" i="1"/>
  <c r="Y261" i="1"/>
  <c r="Z261" i="1"/>
  <c r="AA261" i="1"/>
  <c r="W262" i="1"/>
  <c r="X262" i="1"/>
  <c r="Y262" i="1"/>
  <c r="Z262" i="1"/>
  <c r="AA262" i="1"/>
  <c r="W263" i="1"/>
  <c r="X263" i="1"/>
  <c r="Y263" i="1"/>
  <c r="Z263" i="1"/>
  <c r="AA263" i="1"/>
  <c r="W264" i="1"/>
  <c r="X264" i="1"/>
  <c r="Y264" i="1"/>
  <c r="Z264" i="1"/>
  <c r="AA264" i="1"/>
  <c r="W265" i="1"/>
  <c r="X265" i="1"/>
  <c r="Y265" i="1"/>
  <c r="Z265" i="1"/>
  <c r="AA265" i="1"/>
  <c r="W266" i="1"/>
  <c r="X266" i="1"/>
  <c r="Y266" i="1"/>
  <c r="Z266" i="1"/>
  <c r="AA266" i="1"/>
  <c r="W267" i="1"/>
  <c r="X267" i="1"/>
  <c r="Y267" i="1"/>
  <c r="Z267" i="1"/>
  <c r="AA267" i="1"/>
  <c r="W268" i="1"/>
  <c r="X268" i="1"/>
  <c r="Y268" i="1"/>
  <c r="Z268" i="1"/>
  <c r="AA268" i="1"/>
  <c r="W269" i="1"/>
  <c r="X269" i="1"/>
  <c r="Y269" i="1"/>
  <c r="Z269" i="1"/>
  <c r="AA269" i="1"/>
  <c r="W270" i="1"/>
  <c r="X270" i="1"/>
  <c r="Y270" i="1"/>
  <c r="Z270" i="1"/>
  <c r="AA270" i="1"/>
  <c r="W271" i="1"/>
  <c r="X271" i="1"/>
  <c r="Y271" i="1"/>
  <c r="Z271" i="1"/>
  <c r="AA271" i="1"/>
  <c r="W272" i="1"/>
  <c r="X272" i="1"/>
  <c r="Y272" i="1"/>
  <c r="Z272" i="1"/>
  <c r="AA272" i="1"/>
  <c r="W273" i="1"/>
  <c r="X273" i="1"/>
  <c r="Y273" i="1"/>
  <c r="Z273" i="1"/>
  <c r="AA273" i="1"/>
  <c r="W274" i="1"/>
  <c r="X274" i="1"/>
  <c r="Y274" i="1"/>
  <c r="Z274" i="1"/>
  <c r="AA274" i="1"/>
  <c r="W275" i="1"/>
  <c r="X275" i="1"/>
  <c r="Y275" i="1"/>
  <c r="Z275" i="1"/>
  <c r="AA275" i="1"/>
  <c r="W276" i="1"/>
  <c r="X276" i="1"/>
  <c r="Y276" i="1"/>
  <c r="Z276" i="1"/>
  <c r="AA276" i="1"/>
  <c r="W277" i="1"/>
  <c r="X277" i="1"/>
  <c r="Y277" i="1"/>
  <c r="Z277" i="1"/>
  <c r="AA277" i="1"/>
  <c r="W278" i="1"/>
  <c r="X278" i="1"/>
  <c r="Y278" i="1"/>
  <c r="Z278" i="1"/>
  <c r="AA278" i="1"/>
  <c r="W279" i="1"/>
  <c r="X279" i="1"/>
  <c r="Y279" i="1"/>
  <c r="Z279" i="1"/>
  <c r="AA279" i="1"/>
  <c r="W280" i="1"/>
  <c r="X280" i="1"/>
  <c r="Y280" i="1"/>
  <c r="Z280" i="1"/>
  <c r="AA280" i="1"/>
  <c r="W281" i="1"/>
  <c r="X281" i="1"/>
  <c r="Y281" i="1"/>
  <c r="Z281" i="1"/>
  <c r="AA281" i="1"/>
  <c r="W282" i="1"/>
  <c r="X282" i="1"/>
  <c r="Y282" i="1"/>
  <c r="Z282" i="1"/>
  <c r="AA282" i="1"/>
  <c r="W283" i="1"/>
  <c r="X283" i="1"/>
  <c r="Y283" i="1"/>
  <c r="Z283" i="1"/>
  <c r="AA283" i="1"/>
  <c r="W284" i="1"/>
  <c r="X284" i="1"/>
  <c r="Y284" i="1"/>
  <c r="Z284" i="1"/>
  <c r="AA284" i="1"/>
  <c r="W285" i="1"/>
  <c r="X285" i="1"/>
  <c r="Y285" i="1"/>
  <c r="Z285" i="1"/>
  <c r="AA285" i="1"/>
  <c r="W286" i="1"/>
  <c r="X286" i="1"/>
  <c r="Y286" i="1"/>
  <c r="Z286" i="1"/>
  <c r="AA286" i="1"/>
  <c r="W287" i="1"/>
  <c r="X287" i="1"/>
  <c r="Y287" i="1"/>
  <c r="Z287" i="1"/>
  <c r="AA287" i="1"/>
  <c r="W288" i="1"/>
  <c r="X288" i="1"/>
  <c r="Y288" i="1"/>
  <c r="Z288" i="1"/>
  <c r="AA288" i="1"/>
  <c r="W289" i="1"/>
  <c r="X289" i="1"/>
  <c r="Y289" i="1"/>
  <c r="Z289" i="1"/>
  <c r="AA289" i="1"/>
  <c r="W290" i="1"/>
  <c r="X290" i="1"/>
  <c r="Y290" i="1"/>
  <c r="Z290" i="1"/>
  <c r="AA290" i="1"/>
  <c r="W291" i="1"/>
  <c r="X291" i="1"/>
  <c r="Y291" i="1"/>
  <c r="Z291" i="1"/>
  <c r="AA291" i="1"/>
  <c r="W292" i="1"/>
  <c r="X292" i="1"/>
  <c r="Y292" i="1"/>
  <c r="Z292" i="1"/>
  <c r="AA292" i="1"/>
  <c r="W293" i="1"/>
  <c r="X293" i="1"/>
  <c r="Y293" i="1"/>
  <c r="Z293" i="1"/>
  <c r="AA293" i="1"/>
  <c r="W294" i="1"/>
  <c r="X294" i="1"/>
  <c r="Y294" i="1"/>
  <c r="Z294" i="1"/>
  <c r="AA294" i="1"/>
  <c r="W295" i="1"/>
  <c r="X295" i="1"/>
  <c r="Y295" i="1"/>
  <c r="Z295" i="1"/>
  <c r="AA295" i="1"/>
  <c r="W296" i="1"/>
  <c r="X296" i="1"/>
  <c r="Y296" i="1"/>
  <c r="Z296" i="1"/>
  <c r="AA296" i="1"/>
  <c r="W297" i="1"/>
  <c r="X297" i="1"/>
  <c r="Y297" i="1"/>
  <c r="Z297" i="1"/>
  <c r="AA297" i="1"/>
  <c r="W298" i="1"/>
  <c r="X298" i="1"/>
  <c r="Y298" i="1"/>
  <c r="Z298" i="1"/>
  <c r="AA298" i="1"/>
  <c r="W299" i="1"/>
  <c r="X299" i="1"/>
  <c r="Y299" i="1"/>
  <c r="Z299" i="1"/>
  <c r="AA299" i="1"/>
  <c r="W300" i="1"/>
  <c r="X300" i="1"/>
  <c r="Y300" i="1"/>
  <c r="Z300" i="1"/>
  <c r="AA300" i="1"/>
  <c r="W301" i="1"/>
  <c r="X301" i="1"/>
  <c r="Y301" i="1"/>
  <c r="Z301" i="1"/>
  <c r="AA301" i="1"/>
  <c r="W302" i="1"/>
  <c r="X302" i="1"/>
  <c r="Y302" i="1"/>
  <c r="Z302" i="1"/>
  <c r="AA302" i="1"/>
  <c r="W303" i="1"/>
  <c r="X303" i="1"/>
  <c r="Y303" i="1"/>
  <c r="Z303" i="1"/>
  <c r="AA303" i="1"/>
  <c r="W304" i="1"/>
  <c r="X304" i="1"/>
  <c r="Y304" i="1"/>
  <c r="Z304" i="1"/>
  <c r="AA304" i="1"/>
  <c r="W305" i="1"/>
  <c r="X305" i="1"/>
  <c r="Y305" i="1"/>
  <c r="Z305" i="1"/>
  <c r="AA305" i="1"/>
  <c r="E244" i="10" l="1"/>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A6" i="1" l="1"/>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2" i="6"/>
  <c r="AA3" i="1" l="1"/>
  <c r="BH14" i="3" l="1"/>
  <c r="BI14" i="3" s="1"/>
  <c r="S14" i="3" s="1"/>
  <c r="BH15" i="3"/>
  <c r="BI15" i="3" s="1"/>
  <c r="S15" i="3" s="1"/>
  <c r="BH16" i="3"/>
  <c r="BI16" i="3" s="1"/>
  <c r="S16" i="3" s="1"/>
  <c r="BH17" i="3"/>
  <c r="BI17" i="3" s="1"/>
  <c r="S17" i="3" s="1"/>
  <c r="BH18" i="3"/>
  <c r="BJ18" i="3" s="1"/>
  <c r="T18" i="3" s="1"/>
  <c r="U18" i="3" s="1"/>
  <c r="BH19" i="3"/>
  <c r="BI19" i="3" s="1"/>
  <c r="S19" i="3" s="1"/>
  <c r="BH20" i="3"/>
  <c r="BJ20" i="3" s="1"/>
  <c r="T20" i="3" s="1"/>
  <c r="U20" i="3" s="1"/>
  <c r="BH21" i="3"/>
  <c r="BJ21" i="3" s="1"/>
  <c r="T21" i="3" s="1"/>
  <c r="U21" i="3" s="1"/>
  <c r="BH22" i="3"/>
  <c r="BI22" i="3" s="1"/>
  <c r="S22" i="3" s="1"/>
  <c r="BH23" i="3"/>
  <c r="BI23" i="3" s="1"/>
  <c r="S23" i="3" s="1"/>
  <c r="BH24" i="3"/>
  <c r="BI24" i="3" s="1"/>
  <c r="S24" i="3" s="1"/>
  <c r="BH25" i="3"/>
  <c r="BJ25" i="3"/>
  <c r="T25" i="3" s="1"/>
  <c r="U25" i="3" s="1"/>
  <c r="BH26" i="3"/>
  <c r="BI26" i="3" s="1"/>
  <c r="S26" i="3" s="1"/>
  <c r="BJ26" i="3"/>
  <c r="T26" i="3" s="1"/>
  <c r="U26" i="3" s="1"/>
  <c r="BH27" i="3"/>
  <c r="BI27" i="3" s="1"/>
  <c r="S27" i="3" s="1"/>
  <c r="BJ27" i="3"/>
  <c r="T27" i="3" s="1"/>
  <c r="BH28" i="3"/>
  <c r="BI28" i="3" s="1"/>
  <c r="S28" i="3" s="1"/>
  <c r="BJ28" i="3"/>
  <c r="T28" i="3" s="1"/>
  <c r="U28" i="3" s="1"/>
  <c r="BH29" i="3"/>
  <c r="BJ29" i="3"/>
  <c r="T29" i="3" s="1"/>
  <c r="BH30" i="3"/>
  <c r="BI30" i="3" s="1"/>
  <c r="S30" i="3" s="1"/>
  <c r="BJ30" i="3"/>
  <c r="T30" i="3" s="1"/>
  <c r="BH31" i="3"/>
  <c r="BI31" i="3" s="1"/>
  <c r="S31" i="3" s="1"/>
  <c r="BH32" i="3"/>
  <c r="BJ32" i="3"/>
  <c r="T32" i="3" s="1"/>
  <c r="BH33" i="3"/>
  <c r="BJ33" i="3"/>
  <c r="T33" i="3" s="1"/>
  <c r="BH34" i="3"/>
  <c r="BI34" i="3" s="1"/>
  <c r="S34" i="3" s="1"/>
  <c r="BJ34" i="3"/>
  <c r="T34" i="3" s="1"/>
  <c r="BH35" i="3"/>
  <c r="BI35" i="3" s="1"/>
  <c r="S35" i="3" s="1"/>
  <c r="BJ35" i="3"/>
  <c r="T35" i="3" s="1"/>
  <c r="BH36" i="3"/>
  <c r="BJ36" i="3"/>
  <c r="T36" i="3" s="1"/>
  <c r="BH37" i="3"/>
  <c r="BI37" i="3" s="1"/>
  <c r="S37" i="3" s="1"/>
  <c r="BJ37" i="3"/>
  <c r="T37" i="3" s="1"/>
  <c r="BH38" i="3"/>
  <c r="BI38" i="3" s="1"/>
  <c r="S38" i="3" s="1"/>
  <c r="BJ38" i="3"/>
  <c r="T38" i="3" s="1"/>
  <c r="BH39" i="3"/>
  <c r="BI39" i="3" s="1"/>
  <c r="S39" i="3" s="1"/>
  <c r="BJ39" i="3"/>
  <c r="T39" i="3" s="1"/>
  <c r="BH40" i="3"/>
  <c r="BI40" i="3" s="1"/>
  <c r="S40" i="3" s="1"/>
  <c r="BJ40" i="3"/>
  <c r="T40" i="3" s="1"/>
  <c r="BH41" i="3"/>
  <c r="BI41" i="3" s="1"/>
  <c r="S41" i="3" s="1"/>
  <c r="BJ41" i="3"/>
  <c r="T41" i="3" s="1"/>
  <c r="BH42" i="3"/>
  <c r="BI42" i="3" s="1"/>
  <c r="S42" i="3" s="1"/>
  <c r="BJ42" i="3"/>
  <c r="T42" i="3" s="1"/>
  <c r="BH43" i="3"/>
  <c r="BI43" i="3" s="1"/>
  <c r="S43" i="3" s="1"/>
  <c r="BJ43" i="3"/>
  <c r="T43" i="3" s="1"/>
  <c r="BH44" i="3"/>
  <c r="BI44" i="3" s="1"/>
  <c r="S44" i="3" s="1"/>
  <c r="BJ44" i="3"/>
  <c r="T44" i="3" s="1"/>
  <c r="BH45" i="3"/>
  <c r="BJ45" i="3"/>
  <c r="T45" i="3" s="1"/>
  <c r="BH46" i="3"/>
  <c r="BI46" i="3" s="1"/>
  <c r="S46" i="3" s="1"/>
  <c r="BJ46" i="3"/>
  <c r="T46" i="3" s="1"/>
  <c r="BH47" i="3"/>
  <c r="BI47" i="3" s="1"/>
  <c r="S47" i="3" s="1"/>
  <c r="BJ47" i="3"/>
  <c r="T47" i="3" s="1"/>
  <c r="BH48" i="3"/>
  <c r="BI48" i="3" s="1"/>
  <c r="S48" i="3" s="1"/>
  <c r="BJ48" i="3"/>
  <c r="T48" i="3" s="1"/>
  <c r="BH49" i="3"/>
  <c r="BI49" i="3" s="1"/>
  <c r="S49" i="3" s="1"/>
  <c r="BJ49" i="3"/>
  <c r="T49" i="3" s="1"/>
  <c r="BH50" i="3"/>
  <c r="BI50" i="3" s="1"/>
  <c r="S50" i="3" s="1"/>
  <c r="BJ50" i="3"/>
  <c r="T50" i="3" s="1"/>
  <c r="BH51" i="3"/>
  <c r="BI51" i="3" s="1"/>
  <c r="S51" i="3" s="1"/>
  <c r="BJ51" i="3"/>
  <c r="T51" i="3" s="1"/>
  <c r="BH52" i="3"/>
  <c r="BI52" i="3" s="1"/>
  <c r="S52" i="3" s="1"/>
  <c r="BJ52" i="3"/>
  <c r="T52" i="3" s="1"/>
  <c r="BH53" i="3"/>
  <c r="BJ53" i="3"/>
  <c r="T53" i="3" s="1"/>
  <c r="BH54" i="3"/>
  <c r="BI54" i="3" s="1"/>
  <c r="S54" i="3" s="1"/>
  <c r="BJ54" i="3"/>
  <c r="T54" i="3" s="1"/>
  <c r="BH55" i="3"/>
  <c r="BJ55" i="3"/>
  <c r="T55" i="3" s="1"/>
  <c r="BH56" i="3"/>
  <c r="BJ56" i="3"/>
  <c r="T56" i="3" s="1"/>
  <c r="BH57" i="3"/>
  <c r="BI57" i="3" s="1"/>
  <c r="S57" i="3" s="1"/>
  <c r="BJ57" i="3"/>
  <c r="T57" i="3" s="1"/>
  <c r="BH58" i="3"/>
  <c r="BI58" i="3" s="1"/>
  <c r="S58" i="3" s="1"/>
  <c r="BJ58" i="3"/>
  <c r="T58" i="3" s="1"/>
  <c r="BH59" i="3"/>
  <c r="BI59" i="3" s="1"/>
  <c r="S59" i="3" s="1"/>
  <c r="BJ59" i="3"/>
  <c r="T59" i="3" s="1"/>
  <c r="BH60" i="3"/>
  <c r="BI60" i="3" s="1"/>
  <c r="S60" i="3" s="1"/>
  <c r="BJ60" i="3"/>
  <c r="T60" i="3" s="1"/>
  <c r="BH61" i="3"/>
  <c r="BJ61" i="3"/>
  <c r="T61" i="3" s="1"/>
  <c r="BH62" i="3"/>
  <c r="BI62" i="3" s="1"/>
  <c r="S62" i="3" s="1"/>
  <c r="BJ62" i="3"/>
  <c r="T62" i="3" s="1"/>
  <c r="BH63" i="3"/>
  <c r="BI63" i="3" s="1"/>
  <c r="S63" i="3" s="1"/>
  <c r="BJ63" i="3"/>
  <c r="T63" i="3" s="1"/>
  <c r="BH64" i="3"/>
  <c r="BJ64" i="3"/>
  <c r="T64" i="3" s="1"/>
  <c r="BH65" i="3"/>
  <c r="BI65" i="3" s="1"/>
  <c r="S65" i="3" s="1"/>
  <c r="BJ65" i="3"/>
  <c r="T65" i="3" s="1"/>
  <c r="BH66" i="3"/>
  <c r="BI66" i="3" s="1"/>
  <c r="S66" i="3" s="1"/>
  <c r="BJ66" i="3"/>
  <c r="T66" i="3" s="1"/>
  <c r="BH67" i="3"/>
  <c r="BI67" i="3" s="1"/>
  <c r="S67" i="3" s="1"/>
  <c r="BJ67" i="3"/>
  <c r="T67" i="3" s="1"/>
  <c r="BH68" i="3"/>
  <c r="BI68" i="3" s="1"/>
  <c r="S68" i="3" s="1"/>
  <c r="BJ68" i="3"/>
  <c r="T68" i="3" s="1"/>
  <c r="BH69" i="3"/>
  <c r="BI69" i="3" s="1"/>
  <c r="S69" i="3" s="1"/>
  <c r="BJ69" i="3"/>
  <c r="T69" i="3" s="1"/>
  <c r="BH70" i="3"/>
  <c r="BJ70" i="3"/>
  <c r="T70" i="3" s="1"/>
  <c r="BH71" i="3"/>
  <c r="BI71" i="3" s="1"/>
  <c r="S71" i="3" s="1"/>
  <c r="BJ71" i="3"/>
  <c r="T71" i="3" s="1"/>
  <c r="BH72" i="3"/>
  <c r="BI72" i="3" s="1"/>
  <c r="S72" i="3" s="1"/>
  <c r="BJ72" i="3"/>
  <c r="T72" i="3" s="1"/>
  <c r="BH73" i="3"/>
  <c r="BI73" i="3" s="1"/>
  <c r="S73" i="3" s="1"/>
  <c r="BJ73" i="3"/>
  <c r="T73" i="3" s="1"/>
  <c r="BH74" i="3"/>
  <c r="BI74" i="3" s="1"/>
  <c r="S74" i="3" s="1"/>
  <c r="BJ74" i="3"/>
  <c r="T74" i="3" s="1"/>
  <c r="BH75" i="3"/>
  <c r="BJ75" i="3"/>
  <c r="T75" i="3" s="1"/>
  <c r="BH76" i="3"/>
  <c r="BJ76" i="3"/>
  <c r="T76" i="3" s="1"/>
  <c r="BH77" i="3"/>
  <c r="BJ77" i="3"/>
  <c r="T77" i="3" s="1"/>
  <c r="BH78" i="3"/>
  <c r="BI78" i="3" s="1"/>
  <c r="S78" i="3" s="1"/>
  <c r="BJ78" i="3"/>
  <c r="T78" i="3" s="1"/>
  <c r="BH79" i="3"/>
  <c r="BI79" i="3" s="1"/>
  <c r="S79" i="3" s="1"/>
  <c r="BJ79" i="3"/>
  <c r="T79" i="3" s="1"/>
  <c r="BH80" i="3"/>
  <c r="BI80" i="3" s="1"/>
  <c r="S80" i="3" s="1"/>
  <c r="BJ80" i="3"/>
  <c r="T80" i="3" s="1"/>
  <c r="BH81" i="3"/>
  <c r="BI81" i="3" s="1"/>
  <c r="S81" i="3" s="1"/>
  <c r="BJ81" i="3"/>
  <c r="T81" i="3" s="1"/>
  <c r="BH82" i="3"/>
  <c r="BI82" i="3" s="1"/>
  <c r="S82" i="3" s="1"/>
  <c r="BJ82" i="3"/>
  <c r="T82" i="3" s="1"/>
  <c r="BH83" i="3"/>
  <c r="BI83" i="3" s="1"/>
  <c r="S83" i="3" s="1"/>
  <c r="BJ83" i="3"/>
  <c r="T83" i="3" s="1"/>
  <c r="BH84" i="3"/>
  <c r="BI84" i="3" s="1"/>
  <c r="S84" i="3" s="1"/>
  <c r="BJ84" i="3"/>
  <c r="T84" i="3" s="1"/>
  <c r="BH85" i="3"/>
  <c r="BI85" i="3" s="1"/>
  <c r="S85" i="3" s="1"/>
  <c r="BJ85" i="3"/>
  <c r="T85" i="3" s="1"/>
  <c r="BH86" i="3"/>
  <c r="BI86" i="3" s="1"/>
  <c r="S86" i="3" s="1"/>
  <c r="BJ86" i="3"/>
  <c r="T86" i="3" s="1"/>
  <c r="BH87" i="3"/>
  <c r="BI87" i="3" s="1"/>
  <c r="S87" i="3" s="1"/>
  <c r="BJ87" i="3"/>
  <c r="T87" i="3" s="1"/>
  <c r="BH88" i="3"/>
  <c r="BI88" i="3" s="1"/>
  <c r="S88" i="3" s="1"/>
  <c r="BJ88" i="3"/>
  <c r="T88" i="3" s="1"/>
  <c r="BH89" i="3"/>
  <c r="BI89" i="3" s="1"/>
  <c r="S89" i="3" s="1"/>
  <c r="BJ89" i="3"/>
  <c r="T89" i="3" s="1"/>
  <c r="BH90" i="3"/>
  <c r="BI90" i="3" s="1"/>
  <c r="S90" i="3" s="1"/>
  <c r="BJ90" i="3"/>
  <c r="T90" i="3" s="1"/>
  <c r="BH91" i="3"/>
  <c r="BJ91" i="3"/>
  <c r="T91" i="3" s="1"/>
  <c r="BH92" i="3"/>
  <c r="BJ92" i="3"/>
  <c r="T92" i="3" s="1"/>
  <c r="BH93" i="3"/>
  <c r="BI93" i="3" s="1"/>
  <c r="S93" i="3" s="1"/>
  <c r="BJ93" i="3"/>
  <c r="T93" i="3" s="1"/>
  <c r="BH94" i="3"/>
  <c r="BJ94" i="3"/>
  <c r="T94" i="3" s="1"/>
  <c r="BH95" i="3"/>
  <c r="BI95" i="3" s="1"/>
  <c r="S95" i="3" s="1"/>
  <c r="BJ95" i="3"/>
  <c r="T95" i="3" s="1"/>
  <c r="BH96" i="3"/>
  <c r="BI96" i="3" s="1"/>
  <c r="S96" i="3" s="1"/>
  <c r="BJ96" i="3"/>
  <c r="T96" i="3" s="1"/>
  <c r="BH97" i="3"/>
  <c r="BJ97" i="3"/>
  <c r="T97" i="3" s="1"/>
  <c r="BH98" i="3"/>
  <c r="BI98" i="3" s="1"/>
  <c r="S98" i="3" s="1"/>
  <c r="BJ98" i="3"/>
  <c r="T98" i="3" s="1"/>
  <c r="BH99" i="3"/>
  <c r="BJ99" i="3"/>
  <c r="T99" i="3" s="1"/>
  <c r="BH100" i="3"/>
  <c r="BI100" i="3" s="1"/>
  <c r="S100" i="3" s="1"/>
  <c r="BJ100" i="3"/>
  <c r="T100" i="3" s="1"/>
  <c r="BH101" i="3"/>
  <c r="BI101" i="3" s="1"/>
  <c r="S101" i="3" s="1"/>
  <c r="BJ101" i="3"/>
  <c r="T101" i="3" s="1"/>
  <c r="BH102" i="3"/>
  <c r="BJ102" i="3"/>
  <c r="T102" i="3" s="1"/>
  <c r="BH103" i="3"/>
  <c r="BI103" i="3" s="1"/>
  <c r="S103" i="3" s="1"/>
  <c r="BJ103" i="3"/>
  <c r="T103" i="3" s="1"/>
  <c r="BH104" i="3"/>
  <c r="BI104" i="3" s="1"/>
  <c r="S104" i="3" s="1"/>
  <c r="BJ104" i="3"/>
  <c r="T104" i="3" s="1"/>
  <c r="BH105" i="3"/>
  <c r="BI105" i="3" s="1"/>
  <c r="S105" i="3" s="1"/>
  <c r="BJ105" i="3"/>
  <c r="T105" i="3" s="1"/>
  <c r="BH106" i="3"/>
  <c r="BI106" i="3" s="1"/>
  <c r="S106" i="3" s="1"/>
  <c r="BJ106" i="3"/>
  <c r="T106" i="3" s="1"/>
  <c r="BH107" i="3"/>
  <c r="BI107" i="3" s="1"/>
  <c r="S107" i="3" s="1"/>
  <c r="BJ107" i="3"/>
  <c r="T107" i="3" s="1"/>
  <c r="BH108" i="3"/>
  <c r="BJ108" i="3"/>
  <c r="T108" i="3" s="1"/>
  <c r="BH109" i="3"/>
  <c r="BI109" i="3" s="1"/>
  <c r="S109" i="3" s="1"/>
  <c r="BJ109" i="3"/>
  <c r="T109" i="3" s="1"/>
  <c r="BH110" i="3"/>
  <c r="BI110" i="3" s="1"/>
  <c r="S110" i="3" s="1"/>
  <c r="BJ110" i="3"/>
  <c r="T110" i="3" s="1"/>
  <c r="BH111" i="3"/>
  <c r="BI111" i="3" s="1"/>
  <c r="S111" i="3" s="1"/>
  <c r="BJ111" i="3"/>
  <c r="T111" i="3" s="1"/>
  <c r="BH112" i="3"/>
  <c r="BJ112" i="3"/>
  <c r="T112" i="3" s="1"/>
  <c r="BH113" i="3"/>
  <c r="BI113" i="3" s="1"/>
  <c r="S113" i="3" s="1"/>
  <c r="BJ113" i="3"/>
  <c r="T113" i="3" s="1"/>
  <c r="BH114" i="3"/>
  <c r="BI114" i="3" s="1"/>
  <c r="S114" i="3" s="1"/>
  <c r="BJ114" i="3"/>
  <c r="T114" i="3" s="1"/>
  <c r="BH115" i="3"/>
  <c r="BI115" i="3" s="1"/>
  <c r="S115" i="3" s="1"/>
  <c r="BJ115" i="3"/>
  <c r="T115" i="3" s="1"/>
  <c r="BH116" i="3"/>
  <c r="BI116" i="3" s="1"/>
  <c r="S116" i="3" s="1"/>
  <c r="BJ116" i="3"/>
  <c r="T116" i="3" s="1"/>
  <c r="BH117" i="3"/>
  <c r="BI117" i="3" s="1"/>
  <c r="S117" i="3" s="1"/>
  <c r="BJ117" i="3"/>
  <c r="T117" i="3" s="1"/>
  <c r="BH118" i="3"/>
  <c r="BJ118" i="3"/>
  <c r="T118" i="3" s="1"/>
  <c r="BH119" i="3"/>
  <c r="BI119" i="3" s="1"/>
  <c r="S119" i="3" s="1"/>
  <c r="BJ119" i="3"/>
  <c r="T119" i="3" s="1"/>
  <c r="BH120" i="3"/>
  <c r="BI120" i="3" s="1"/>
  <c r="S120" i="3" s="1"/>
  <c r="BJ120" i="3"/>
  <c r="T120" i="3" s="1"/>
  <c r="BH121" i="3"/>
  <c r="BI121" i="3" s="1"/>
  <c r="S121" i="3" s="1"/>
  <c r="BJ121" i="3"/>
  <c r="T121" i="3" s="1"/>
  <c r="BH122" i="3"/>
  <c r="BJ122" i="3"/>
  <c r="T122" i="3" s="1"/>
  <c r="BH123" i="3"/>
  <c r="BI123" i="3" s="1"/>
  <c r="S123" i="3" s="1"/>
  <c r="BJ123" i="3"/>
  <c r="T123" i="3" s="1"/>
  <c r="BH124" i="3"/>
  <c r="BI124" i="3" s="1"/>
  <c r="S124" i="3" s="1"/>
  <c r="BJ124" i="3"/>
  <c r="T124" i="3" s="1"/>
  <c r="BH125" i="3"/>
  <c r="BI125" i="3" s="1"/>
  <c r="S125" i="3" s="1"/>
  <c r="BJ125" i="3"/>
  <c r="T125" i="3" s="1"/>
  <c r="BH126" i="3"/>
  <c r="BJ126" i="3"/>
  <c r="T126" i="3" s="1"/>
  <c r="BH127" i="3"/>
  <c r="BI127" i="3" s="1"/>
  <c r="S127" i="3" s="1"/>
  <c r="BJ127" i="3"/>
  <c r="T127" i="3" s="1"/>
  <c r="BH128" i="3"/>
  <c r="BI128" i="3" s="1"/>
  <c r="S128" i="3" s="1"/>
  <c r="BJ128" i="3"/>
  <c r="T128" i="3" s="1"/>
  <c r="BH129" i="3"/>
  <c r="BI129" i="3" s="1"/>
  <c r="S129" i="3" s="1"/>
  <c r="BJ129" i="3"/>
  <c r="T129" i="3" s="1"/>
  <c r="BH130" i="3"/>
  <c r="BJ130" i="3"/>
  <c r="T130" i="3" s="1"/>
  <c r="BH131" i="3"/>
  <c r="BJ131" i="3"/>
  <c r="T131" i="3" s="1"/>
  <c r="BH132" i="3"/>
  <c r="BI132" i="3" s="1"/>
  <c r="S132" i="3" s="1"/>
  <c r="BJ132" i="3"/>
  <c r="T132" i="3" s="1"/>
  <c r="BH133" i="3"/>
  <c r="BI133" i="3" s="1"/>
  <c r="S133" i="3" s="1"/>
  <c r="BJ133" i="3"/>
  <c r="T133" i="3" s="1"/>
  <c r="BH134" i="3"/>
  <c r="BI134" i="3" s="1"/>
  <c r="S134" i="3" s="1"/>
  <c r="BJ134" i="3"/>
  <c r="T134" i="3" s="1"/>
  <c r="BH135" i="3"/>
  <c r="BJ135" i="3"/>
  <c r="T135" i="3" s="1"/>
  <c r="BH136" i="3"/>
  <c r="BI136" i="3" s="1"/>
  <c r="S136" i="3" s="1"/>
  <c r="BJ136" i="3"/>
  <c r="T136" i="3" s="1"/>
  <c r="BH137" i="3"/>
  <c r="BI137" i="3" s="1"/>
  <c r="S137" i="3" s="1"/>
  <c r="BJ137" i="3"/>
  <c r="T137" i="3" s="1"/>
  <c r="BH138" i="3"/>
  <c r="BI138" i="3" s="1"/>
  <c r="S138" i="3" s="1"/>
  <c r="BJ138" i="3"/>
  <c r="T138" i="3" s="1"/>
  <c r="BH139" i="3"/>
  <c r="BI139" i="3" s="1"/>
  <c r="S139" i="3" s="1"/>
  <c r="BJ139" i="3"/>
  <c r="T139" i="3" s="1"/>
  <c r="BH140" i="3"/>
  <c r="BJ140" i="3"/>
  <c r="T140" i="3" s="1"/>
  <c r="BH141" i="3"/>
  <c r="BJ141" i="3"/>
  <c r="T141" i="3" s="1"/>
  <c r="BH142" i="3"/>
  <c r="BJ142" i="3"/>
  <c r="T142" i="3" s="1"/>
  <c r="BH143" i="3"/>
  <c r="BI143" i="3" s="1"/>
  <c r="S143" i="3" s="1"/>
  <c r="BJ143" i="3"/>
  <c r="T143" i="3" s="1"/>
  <c r="BH144" i="3"/>
  <c r="BJ144" i="3"/>
  <c r="T144" i="3" s="1"/>
  <c r="BH145" i="3"/>
  <c r="BI145" i="3" s="1"/>
  <c r="S145" i="3" s="1"/>
  <c r="BJ145" i="3"/>
  <c r="T145" i="3" s="1"/>
  <c r="BH146" i="3"/>
  <c r="BI146" i="3" s="1"/>
  <c r="S146" i="3" s="1"/>
  <c r="BJ146" i="3"/>
  <c r="T146" i="3" s="1"/>
  <c r="BH147" i="3"/>
  <c r="BJ147" i="3"/>
  <c r="T147" i="3" s="1"/>
  <c r="BH148" i="3"/>
  <c r="BI148" i="3" s="1"/>
  <c r="S148" i="3" s="1"/>
  <c r="BJ148" i="3"/>
  <c r="T148" i="3" s="1"/>
  <c r="BH149" i="3"/>
  <c r="BI149" i="3" s="1"/>
  <c r="S149" i="3" s="1"/>
  <c r="BJ149" i="3"/>
  <c r="T149" i="3" s="1"/>
  <c r="BH150" i="3"/>
  <c r="BI150" i="3" s="1"/>
  <c r="S150" i="3" s="1"/>
  <c r="BJ150" i="3"/>
  <c r="T150" i="3" s="1"/>
  <c r="BH151" i="3"/>
  <c r="BI151" i="3" s="1"/>
  <c r="S151" i="3" s="1"/>
  <c r="BJ151" i="3"/>
  <c r="T151" i="3" s="1"/>
  <c r="BH152" i="3"/>
  <c r="BI152" i="3" s="1"/>
  <c r="S152" i="3" s="1"/>
  <c r="BJ152" i="3"/>
  <c r="T152" i="3" s="1"/>
  <c r="BH153" i="3"/>
  <c r="BJ153" i="3"/>
  <c r="T153" i="3" s="1"/>
  <c r="BH154" i="3"/>
  <c r="BI154" i="3" s="1"/>
  <c r="S154" i="3" s="1"/>
  <c r="BJ154" i="3"/>
  <c r="T154" i="3" s="1"/>
  <c r="BH155" i="3"/>
  <c r="BI155" i="3" s="1"/>
  <c r="S155" i="3" s="1"/>
  <c r="BJ155" i="3"/>
  <c r="T155" i="3" s="1"/>
  <c r="BH156" i="3"/>
  <c r="BI156" i="3" s="1"/>
  <c r="S156" i="3" s="1"/>
  <c r="BJ156" i="3"/>
  <c r="T156" i="3" s="1"/>
  <c r="BH157" i="3"/>
  <c r="BI157" i="3" s="1"/>
  <c r="S157" i="3" s="1"/>
  <c r="BJ157" i="3"/>
  <c r="T157" i="3" s="1"/>
  <c r="BH158" i="3"/>
  <c r="BI158" i="3" s="1"/>
  <c r="S158" i="3" s="1"/>
  <c r="BJ158" i="3"/>
  <c r="T158" i="3" s="1"/>
  <c r="BH159" i="3"/>
  <c r="BI159" i="3" s="1"/>
  <c r="S159" i="3" s="1"/>
  <c r="BJ159" i="3"/>
  <c r="T159" i="3" s="1"/>
  <c r="BH160" i="3"/>
  <c r="BI160" i="3" s="1"/>
  <c r="S160" i="3" s="1"/>
  <c r="BJ160" i="3"/>
  <c r="T160" i="3" s="1"/>
  <c r="BH161" i="3"/>
  <c r="BI161" i="3" s="1"/>
  <c r="S161" i="3" s="1"/>
  <c r="BJ161" i="3"/>
  <c r="T161" i="3" s="1"/>
  <c r="BH162" i="3"/>
  <c r="BJ162" i="3"/>
  <c r="T162" i="3" s="1"/>
  <c r="BH163" i="3"/>
  <c r="BJ163" i="3"/>
  <c r="T163" i="3" s="1"/>
  <c r="BH164" i="3"/>
  <c r="BI164" i="3" s="1"/>
  <c r="S164" i="3" s="1"/>
  <c r="BJ164" i="3"/>
  <c r="T164" i="3" s="1"/>
  <c r="BH165" i="3"/>
  <c r="BI165" i="3" s="1"/>
  <c r="S165" i="3" s="1"/>
  <c r="BJ165" i="3"/>
  <c r="T165" i="3" s="1"/>
  <c r="BH166" i="3"/>
  <c r="BI166" i="3" s="1"/>
  <c r="S166" i="3" s="1"/>
  <c r="BJ166" i="3"/>
  <c r="T166" i="3" s="1"/>
  <c r="BH167" i="3"/>
  <c r="BJ167" i="3"/>
  <c r="T167" i="3" s="1"/>
  <c r="BH168" i="3"/>
  <c r="BI168" i="3" s="1"/>
  <c r="S168" i="3" s="1"/>
  <c r="BJ168" i="3"/>
  <c r="T168" i="3" s="1"/>
  <c r="BH169" i="3"/>
  <c r="BI169" i="3" s="1"/>
  <c r="S169" i="3" s="1"/>
  <c r="BJ169" i="3"/>
  <c r="T169" i="3" s="1"/>
  <c r="BH170" i="3"/>
  <c r="BJ170" i="3"/>
  <c r="T170" i="3" s="1"/>
  <c r="BH171" i="3"/>
  <c r="BI171" i="3" s="1"/>
  <c r="S171" i="3" s="1"/>
  <c r="BJ171" i="3"/>
  <c r="T171" i="3" s="1"/>
  <c r="BH172" i="3"/>
  <c r="BI172" i="3" s="1"/>
  <c r="S172" i="3" s="1"/>
  <c r="BJ172" i="3"/>
  <c r="T172" i="3" s="1"/>
  <c r="BH173" i="3"/>
  <c r="BI173" i="3" s="1"/>
  <c r="S173" i="3" s="1"/>
  <c r="BJ173" i="3"/>
  <c r="T173" i="3" s="1"/>
  <c r="BH174" i="3"/>
  <c r="BJ174" i="3"/>
  <c r="T174" i="3" s="1"/>
  <c r="BH175" i="3"/>
  <c r="BJ175" i="3"/>
  <c r="T175" i="3" s="1"/>
  <c r="BH176" i="3"/>
  <c r="BJ176" i="3"/>
  <c r="T176" i="3" s="1"/>
  <c r="BH177" i="3"/>
  <c r="BI177" i="3" s="1"/>
  <c r="S177" i="3" s="1"/>
  <c r="BJ177" i="3"/>
  <c r="T177" i="3" s="1"/>
  <c r="BH178" i="3"/>
  <c r="BJ178" i="3"/>
  <c r="T178" i="3" s="1"/>
  <c r="BH179" i="3"/>
  <c r="BI179" i="3" s="1"/>
  <c r="S179" i="3" s="1"/>
  <c r="BJ179" i="3"/>
  <c r="T179" i="3" s="1"/>
  <c r="BH180" i="3"/>
  <c r="BJ180" i="3"/>
  <c r="T180" i="3" s="1"/>
  <c r="BH181" i="3"/>
  <c r="BI181" i="3" s="1"/>
  <c r="S181" i="3" s="1"/>
  <c r="BJ181" i="3"/>
  <c r="T181" i="3" s="1"/>
  <c r="BH182" i="3"/>
  <c r="BJ182" i="3"/>
  <c r="T182" i="3" s="1"/>
  <c r="BH183" i="3"/>
  <c r="BJ183" i="3"/>
  <c r="T183" i="3" s="1"/>
  <c r="BH184" i="3"/>
  <c r="BI184" i="3" s="1"/>
  <c r="S184" i="3" s="1"/>
  <c r="BJ184" i="3"/>
  <c r="T184" i="3" s="1"/>
  <c r="BH185" i="3"/>
  <c r="BJ185" i="3"/>
  <c r="T185" i="3" s="1"/>
  <c r="BH186" i="3"/>
  <c r="BJ186" i="3"/>
  <c r="T186" i="3" s="1"/>
  <c r="BH187" i="3"/>
  <c r="BJ187" i="3"/>
  <c r="T187" i="3" s="1"/>
  <c r="BH188" i="3"/>
  <c r="BJ188" i="3"/>
  <c r="T188" i="3" s="1"/>
  <c r="BH189" i="3"/>
  <c r="BJ189" i="3"/>
  <c r="T189" i="3" s="1"/>
  <c r="BH190" i="3"/>
  <c r="BJ190" i="3"/>
  <c r="T190" i="3" s="1"/>
  <c r="BH191" i="3"/>
  <c r="BI191" i="3" s="1"/>
  <c r="S191" i="3" s="1"/>
  <c r="BJ191" i="3"/>
  <c r="T191" i="3" s="1"/>
  <c r="BH192" i="3"/>
  <c r="BJ192" i="3"/>
  <c r="T192" i="3" s="1"/>
  <c r="BH193" i="3"/>
  <c r="BI193" i="3" s="1"/>
  <c r="S193" i="3" s="1"/>
  <c r="BJ193" i="3"/>
  <c r="T193" i="3" s="1"/>
  <c r="BH194" i="3"/>
  <c r="BJ194" i="3"/>
  <c r="T194" i="3" s="1"/>
  <c r="BH195" i="3"/>
  <c r="BJ195" i="3"/>
  <c r="T195" i="3" s="1"/>
  <c r="BH196" i="3"/>
  <c r="BI196" i="3" s="1"/>
  <c r="S196" i="3" s="1"/>
  <c r="BJ196" i="3"/>
  <c r="T196" i="3" s="1"/>
  <c r="BH197" i="3"/>
  <c r="BI197" i="3" s="1"/>
  <c r="S197" i="3" s="1"/>
  <c r="BJ197" i="3"/>
  <c r="T197" i="3" s="1"/>
  <c r="BH198" i="3"/>
  <c r="BI198" i="3" s="1"/>
  <c r="S198" i="3" s="1"/>
  <c r="BJ198" i="3"/>
  <c r="T198" i="3" s="1"/>
  <c r="BH199" i="3"/>
  <c r="BJ199" i="3"/>
  <c r="T199" i="3" s="1"/>
  <c r="BH200" i="3"/>
  <c r="BI200" i="3" s="1"/>
  <c r="S200" i="3" s="1"/>
  <c r="BJ200" i="3"/>
  <c r="T200" i="3" s="1"/>
  <c r="BH201" i="3"/>
  <c r="BJ201" i="3"/>
  <c r="T201" i="3" s="1"/>
  <c r="BH202" i="3"/>
  <c r="BJ202" i="3"/>
  <c r="T202" i="3" s="1"/>
  <c r="BH203" i="3"/>
  <c r="BI203" i="3" s="1"/>
  <c r="S203" i="3" s="1"/>
  <c r="BJ203" i="3"/>
  <c r="T203" i="3" s="1"/>
  <c r="BH204" i="3"/>
  <c r="BJ204" i="3"/>
  <c r="T204" i="3" s="1"/>
  <c r="BH205" i="3"/>
  <c r="BI205" i="3" s="1"/>
  <c r="S205" i="3" s="1"/>
  <c r="BJ205" i="3"/>
  <c r="T205" i="3" s="1"/>
  <c r="BH206" i="3"/>
  <c r="BI206" i="3" s="1"/>
  <c r="S206" i="3" s="1"/>
  <c r="BJ206" i="3"/>
  <c r="T206" i="3" s="1"/>
  <c r="BH207" i="3"/>
  <c r="BJ207" i="3"/>
  <c r="T207" i="3" s="1"/>
  <c r="BH208" i="3"/>
  <c r="BI208" i="3" s="1"/>
  <c r="S208" i="3" s="1"/>
  <c r="BJ208" i="3"/>
  <c r="T208" i="3" s="1"/>
  <c r="BH209" i="3"/>
  <c r="BJ209" i="3"/>
  <c r="T209" i="3" s="1"/>
  <c r="BH210" i="3"/>
  <c r="BI210" i="3" s="1"/>
  <c r="S210" i="3" s="1"/>
  <c r="BJ210" i="3"/>
  <c r="T210" i="3" s="1"/>
  <c r="BH211" i="3"/>
  <c r="BJ211" i="3"/>
  <c r="T211" i="3" s="1"/>
  <c r="BH212" i="3"/>
  <c r="BI212" i="3" s="1"/>
  <c r="S212" i="3" s="1"/>
  <c r="BJ212" i="3"/>
  <c r="T212" i="3" s="1"/>
  <c r="BH213" i="3"/>
  <c r="BI213" i="3" s="1"/>
  <c r="S213" i="3" s="1"/>
  <c r="BJ213" i="3"/>
  <c r="T213" i="3" s="1"/>
  <c r="BH214" i="3"/>
  <c r="BJ214" i="3"/>
  <c r="T214" i="3" s="1"/>
  <c r="BH215" i="3"/>
  <c r="BI215" i="3" s="1"/>
  <c r="S215" i="3" s="1"/>
  <c r="BJ215" i="3"/>
  <c r="T215" i="3" s="1"/>
  <c r="BH216" i="3"/>
  <c r="BJ216" i="3"/>
  <c r="T216" i="3" s="1"/>
  <c r="BH217" i="3"/>
  <c r="BI217" i="3" s="1"/>
  <c r="S217" i="3" s="1"/>
  <c r="BJ217" i="3"/>
  <c r="T217" i="3" s="1"/>
  <c r="BH218" i="3"/>
  <c r="BJ218" i="3"/>
  <c r="T218" i="3" s="1"/>
  <c r="BH219" i="3"/>
  <c r="BI219" i="3" s="1"/>
  <c r="S219" i="3" s="1"/>
  <c r="BJ219" i="3"/>
  <c r="T219" i="3" s="1"/>
  <c r="BH220" i="3"/>
  <c r="BJ220" i="3"/>
  <c r="T220" i="3" s="1"/>
  <c r="BH221" i="3"/>
  <c r="BI221" i="3" s="1"/>
  <c r="S221" i="3" s="1"/>
  <c r="BJ221" i="3"/>
  <c r="T221" i="3" s="1"/>
  <c r="BH222" i="3"/>
  <c r="BJ222" i="3"/>
  <c r="T222" i="3" s="1"/>
  <c r="BH223" i="3"/>
  <c r="BJ223" i="3"/>
  <c r="T223" i="3" s="1"/>
  <c r="BH224" i="3"/>
  <c r="BJ224" i="3"/>
  <c r="T224" i="3" s="1"/>
  <c r="BH225" i="3"/>
  <c r="BI225" i="3" s="1"/>
  <c r="S225" i="3" s="1"/>
  <c r="BJ225" i="3"/>
  <c r="T225" i="3" s="1"/>
  <c r="BH226" i="3"/>
  <c r="BI226" i="3" s="1"/>
  <c r="S226" i="3" s="1"/>
  <c r="BJ226" i="3"/>
  <c r="T226" i="3" s="1"/>
  <c r="BH227" i="3"/>
  <c r="BJ227" i="3"/>
  <c r="T227" i="3" s="1"/>
  <c r="BH228" i="3"/>
  <c r="BJ228" i="3"/>
  <c r="T228" i="3" s="1"/>
  <c r="BH229" i="3"/>
  <c r="BI229" i="3" s="1"/>
  <c r="S229" i="3" s="1"/>
  <c r="BJ229" i="3"/>
  <c r="T229" i="3" s="1"/>
  <c r="BH230" i="3"/>
  <c r="BJ230" i="3"/>
  <c r="T230" i="3" s="1"/>
  <c r="BH231" i="3"/>
  <c r="BI231" i="3" s="1"/>
  <c r="S231" i="3" s="1"/>
  <c r="BJ231" i="3"/>
  <c r="T231" i="3" s="1"/>
  <c r="BH232" i="3"/>
  <c r="BJ232" i="3"/>
  <c r="T232" i="3" s="1"/>
  <c r="BH233" i="3"/>
  <c r="BI233" i="3" s="1"/>
  <c r="S233" i="3" s="1"/>
  <c r="BJ233" i="3"/>
  <c r="T233" i="3" s="1"/>
  <c r="BH234" i="3"/>
  <c r="BJ234" i="3"/>
  <c r="T234" i="3" s="1"/>
  <c r="BH235" i="3"/>
  <c r="BI235" i="3" s="1"/>
  <c r="S235" i="3" s="1"/>
  <c r="BJ235" i="3"/>
  <c r="T235" i="3" s="1"/>
  <c r="BH236" i="3"/>
  <c r="BJ236" i="3"/>
  <c r="T236" i="3" s="1"/>
  <c r="BH237" i="3"/>
  <c r="BJ237" i="3"/>
  <c r="T237" i="3" s="1"/>
  <c r="BH238" i="3"/>
  <c r="BJ238" i="3"/>
  <c r="T238" i="3" s="1"/>
  <c r="BH239" i="3"/>
  <c r="BJ239" i="3"/>
  <c r="T239" i="3" s="1"/>
  <c r="BH240" i="3"/>
  <c r="BJ240" i="3"/>
  <c r="T240" i="3" s="1"/>
  <c r="BH241" i="3"/>
  <c r="BI241" i="3" s="1"/>
  <c r="S241" i="3" s="1"/>
  <c r="BJ241" i="3"/>
  <c r="T241" i="3" s="1"/>
  <c r="BH242" i="3"/>
  <c r="BI242" i="3" s="1"/>
  <c r="S242" i="3" s="1"/>
  <c r="BJ242" i="3"/>
  <c r="T242" i="3" s="1"/>
  <c r="BH243" i="3"/>
  <c r="BJ243" i="3"/>
  <c r="T243" i="3" s="1"/>
  <c r="BH244" i="3"/>
  <c r="BI244" i="3" s="1"/>
  <c r="S244" i="3" s="1"/>
  <c r="BJ244" i="3"/>
  <c r="T244" i="3" s="1"/>
  <c r="BH245" i="3"/>
  <c r="BI245" i="3" s="1"/>
  <c r="S245" i="3" s="1"/>
  <c r="BJ245" i="3"/>
  <c r="T245" i="3" s="1"/>
  <c r="BH246" i="3"/>
  <c r="BJ246" i="3"/>
  <c r="T246" i="3" s="1"/>
  <c r="BH247" i="3"/>
  <c r="BJ247" i="3"/>
  <c r="T247" i="3" s="1"/>
  <c r="BH248" i="3"/>
  <c r="BJ248" i="3"/>
  <c r="T248" i="3" s="1"/>
  <c r="BH249" i="3"/>
  <c r="BJ249" i="3"/>
  <c r="T249" i="3" s="1"/>
  <c r="BH250" i="3"/>
  <c r="BJ250" i="3"/>
  <c r="T250" i="3" s="1"/>
  <c r="BH251" i="3"/>
  <c r="BJ251" i="3"/>
  <c r="T251" i="3" s="1"/>
  <c r="BH252" i="3"/>
  <c r="BJ252" i="3"/>
  <c r="T252" i="3" s="1"/>
  <c r="BH253" i="3"/>
  <c r="BI253" i="3" s="1"/>
  <c r="S253" i="3" s="1"/>
  <c r="BJ253" i="3"/>
  <c r="T253" i="3" s="1"/>
  <c r="BH254" i="3"/>
  <c r="BI254" i="3" s="1"/>
  <c r="S254" i="3" s="1"/>
  <c r="BJ254" i="3"/>
  <c r="T254" i="3" s="1"/>
  <c r="BH255" i="3"/>
  <c r="BJ255" i="3"/>
  <c r="T255" i="3" s="1"/>
  <c r="BH256" i="3"/>
  <c r="BI256" i="3" s="1"/>
  <c r="S256" i="3" s="1"/>
  <c r="BJ256" i="3"/>
  <c r="T256" i="3" s="1"/>
  <c r="BH257" i="3"/>
  <c r="BI257" i="3" s="1"/>
  <c r="S257" i="3" s="1"/>
  <c r="BJ257" i="3"/>
  <c r="T257" i="3" s="1"/>
  <c r="BH258" i="3"/>
  <c r="BJ258" i="3"/>
  <c r="T258" i="3" s="1"/>
  <c r="BH259" i="3"/>
  <c r="BJ259" i="3"/>
  <c r="T259" i="3" s="1"/>
  <c r="BH260" i="3"/>
  <c r="BJ260" i="3"/>
  <c r="T260" i="3" s="1"/>
  <c r="BH261" i="3"/>
  <c r="BJ261" i="3"/>
  <c r="T261" i="3" s="1"/>
  <c r="BH262" i="3"/>
  <c r="BI262" i="3" s="1"/>
  <c r="S262" i="3" s="1"/>
  <c r="BJ262" i="3"/>
  <c r="T262" i="3" s="1"/>
  <c r="BH263" i="3"/>
  <c r="BJ263" i="3"/>
  <c r="T263" i="3" s="1"/>
  <c r="BH264" i="3"/>
  <c r="BI264" i="3" s="1"/>
  <c r="S264" i="3" s="1"/>
  <c r="BJ264" i="3"/>
  <c r="T264" i="3" s="1"/>
  <c r="BH265" i="3"/>
  <c r="BI265" i="3" s="1"/>
  <c r="S265" i="3" s="1"/>
  <c r="BJ265" i="3"/>
  <c r="T265" i="3" s="1"/>
  <c r="BH266" i="3"/>
  <c r="BI266" i="3" s="1"/>
  <c r="S266" i="3" s="1"/>
  <c r="BJ266" i="3"/>
  <c r="T266" i="3" s="1"/>
  <c r="BH267" i="3"/>
  <c r="BJ267" i="3"/>
  <c r="T267" i="3" s="1"/>
  <c r="BH268" i="3"/>
  <c r="BJ268" i="3"/>
  <c r="T268" i="3" s="1"/>
  <c r="BH269" i="3"/>
  <c r="BJ269" i="3"/>
  <c r="T269" i="3" s="1"/>
  <c r="BH270" i="3"/>
  <c r="BI270" i="3" s="1"/>
  <c r="S270" i="3" s="1"/>
  <c r="BJ270" i="3"/>
  <c r="T270" i="3" s="1"/>
  <c r="BH271" i="3"/>
  <c r="BJ271" i="3"/>
  <c r="T271" i="3" s="1"/>
  <c r="BH272" i="3"/>
  <c r="BI272" i="3" s="1"/>
  <c r="S272" i="3" s="1"/>
  <c r="BJ272" i="3"/>
  <c r="T272" i="3" s="1"/>
  <c r="BH273" i="3"/>
  <c r="BI273" i="3" s="1"/>
  <c r="S273" i="3" s="1"/>
  <c r="BJ273" i="3"/>
  <c r="T273" i="3" s="1"/>
  <c r="BH274" i="3"/>
  <c r="BJ274" i="3"/>
  <c r="T274" i="3" s="1"/>
  <c r="BH275" i="3"/>
  <c r="BJ275" i="3"/>
  <c r="T275" i="3" s="1"/>
  <c r="BH276" i="3"/>
  <c r="BI276" i="3" s="1"/>
  <c r="S276" i="3" s="1"/>
  <c r="BJ276" i="3"/>
  <c r="T276" i="3" s="1"/>
  <c r="BH277" i="3"/>
  <c r="BJ277" i="3"/>
  <c r="T277" i="3" s="1"/>
  <c r="BH278" i="3"/>
  <c r="BJ278" i="3"/>
  <c r="T278" i="3" s="1"/>
  <c r="BH279" i="3"/>
  <c r="BJ279" i="3"/>
  <c r="T279" i="3" s="1"/>
  <c r="BH280" i="3"/>
  <c r="BI280" i="3" s="1"/>
  <c r="S280" i="3" s="1"/>
  <c r="BJ280" i="3"/>
  <c r="T280" i="3" s="1"/>
  <c r="BH281" i="3"/>
  <c r="BI281" i="3" s="1"/>
  <c r="S281" i="3" s="1"/>
  <c r="BJ281" i="3"/>
  <c r="T281" i="3" s="1"/>
  <c r="BH282" i="3"/>
  <c r="BJ282" i="3"/>
  <c r="T282" i="3" s="1"/>
  <c r="BH283" i="3"/>
  <c r="BJ283" i="3"/>
  <c r="T283" i="3" s="1"/>
  <c r="BH284" i="3"/>
  <c r="BJ284" i="3"/>
  <c r="T284" i="3" s="1"/>
  <c r="BH285" i="3"/>
  <c r="BI285" i="3" s="1"/>
  <c r="S285" i="3" s="1"/>
  <c r="BJ285" i="3"/>
  <c r="T285" i="3" s="1"/>
  <c r="BH286" i="3"/>
  <c r="BJ286" i="3"/>
  <c r="T286" i="3" s="1"/>
  <c r="BH287" i="3"/>
  <c r="BI287" i="3" s="1"/>
  <c r="S287" i="3" s="1"/>
  <c r="BJ287" i="3"/>
  <c r="T287" i="3" s="1"/>
  <c r="BH288" i="3"/>
  <c r="BJ288" i="3"/>
  <c r="T288" i="3" s="1"/>
  <c r="BH289" i="3"/>
  <c r="BI289" i="3" s="1"/>
  <c r="S289" i="3" s="1"/>
  <c r="BJ289" i="3"/>
  <c r="T289" i="3" s="1"/>
  <c r="BH290" i="3"/>
  <c r="BJ290" i="3"/>
  <c r="T290" i="3" s="1"/>
  <c r="BH291" i="3"/>
  <c r="BJ291" i="3"/>
  <c r="T291" i="3" s="1"/>
  <c r="BH292" i="3"/>
  <c r="BJ292" i="3"/>
  <c r="T292" i="3" s="1"/>
  <c r="BH293" i="3"/>
  <c r="BI293" i="3" s="1"/>
  <c r="S293" i="3" s="1"/>
  <c r="BJ293" i="3"/>
  <c r="T293" i="3" s="1"/>
  <c r="BH294" i="3"/>
  <c r="BJ294" i="3"/>
  <c r="T294" i="3" s="1"/>
  <c r="BH295" i="3"/>
  <c r="BI295" i="3" s="1"/>
  <c r="S295" i="3" s="1"/>
  <c r="BJ295" i="3"/>
  <c r="T295" i="3" s="1"/>
  <c r="BH296" i="3"/>
  <c r="BJ296" i="3"/>
  <c r="T296" i="3" s="1"/>
  <c r="BH297" i="3"/>
  <c r="BJ297" i="3"/>
  <c r="T297" i="3" s="1"/>
  <c r="BH298" i="3"/>
  <c r="BJ298" i="3"/>
  <c r="T298" i="3" s="1"/>
  <c r="BH299" i="3"/>
  <c r="BI299" i="3" s="1"/>
  <c r="S299" i="3" s="1"/>
  <c r="BJ299" i="3"/>
  <c r="T299" i="3" s="1"/>
  <c r="BH300" i="3"/>
  <c r="BI300" i="3" s="1"/>
  <c r="S300" i="3" s="1"/>
  <c r="BJ300" i="3"/>
  <c r="T300" i="3" s="1"/>
  <c r="BH301" i="3"/>
  <c r="BI301" i="3" s="1"/>
  <c r="S301" i="3" s="1"/>
  <c r="BJ301" i="3"/>
  <c r="T301" i="3" s="1"/>
  <c r="BH302" i="3"/>
  <c r="BI302" i="3" s="1"/>
  <c r="S302" i="3" s="1"/>
  <c r="BJ302" i="3"/>
  <c r="T302" i="3" s="1"/>
  <c r="BH303" i="3"/>
  <c r="BI303" i="3" s="1"/>
  <c r="S303" i="3" s="1"/>
  <c r="BJ303" i="3"/>
  <c r="T303" i="3" s="1"/>
  <c r="BH304" i="3"/>
  <c r="BI304" i="3" s="1"/>
  <c r="S304" i="3" s="1"/>
  <c r="BJ304" i="3"/>
  <c r="T304" i="3" s="1"/>
  <c r="BH305" i="3"/>
  <c r="BI305" i="3" s="1"/>
  <c r="S305" i="3" s="1"/>
  <c r="BJ305" i="3"/>
  <c r="T305" i="3" s="1"/>
  <c r="BH306" i="3"/>
  <c r="BJ306" i="3"/>
  <c r="T306" i="3" s="1"/>
  <c r="BH307" i="3"/>
  <c r="BI307" i="3" s="1"/>
  <c r="S307" i="3" s="1"/>
  <c r="BJ307" i="3"/>
  <c r="T307" i="3" s="1"/>
  <c r="BH308" i="3"/>
  <c r="BI308" i="3" s="1"/>
  <c r="S308" i="3" s="1"/>
  <c r="BJ308" i="3"/>
  <c r="T308" i="3" s="1"/>
  <c r="BH309" i="3"/>
  <c r="BI309" i="3" s="1"/>
  <c r="S309" i="3" s="1"/>
  <c r="BJ309" i="3"/>
  <c r="T309" i="3" s="1"/>
  <c r="BH310" i="3"/>
  <c r="BI310" i="3" s="1"/>
  <c r="S310" i="3" s="1"/>
  <c r="BJ310" i="3"/>
  <c r="T310" i="3" s="1"/>
  <c r="BH311" i="3"/>
  <c r="BJ311" i="3"/>
  <c r="T311" i="3" s="1"/>
  <c r="BH312" i="3"/>
  <c r="BI312" i="3" s="1"/>
  <c r="S312" i="3" s="1"/>
  <c r="BJ312" i="3"/>
  <c r="T312" i="3" s="1"/>
  <c r="BH313" i="3"/>
  <c r="BJ313" i="3"/>
  <c r="T313" i="3" s="1"/>
  <c r="BH314" i="3"/>
  <c r="BJ314" i="3"/>
  <c r="T314" i="3" s="1"/>
  <c r="BH315" i="3"/>
  <c r="BI315" i="3" s="1"/>
  <c r="S315" i="3" s="1"/>
  <c r="BJ315" i="3"/>
  <c r="T315" i="3" s="1"/>
  <c r="BH316" i="3"/>
  <c r="BI316" i="3" s="1"/>
  <c r="S316" i="3" s="1"/>
  <c r="BJ316" i="3"/>
  <c r="T316" i="3" s="1"/>
  <c r="BH317" i="3"/>
  <c r="BI317" i="3" s="1"/>
  <c r="S317" i="3" s="1"/>
  <c r="BJ317" i="3"/>
  <c r="T317" i="3" s="1"/>
  <c r="BH318" i="3"/>
  <c r="BJ318" i="3"/>
  <c r="T318" i="3" s="1"/>
  <c r="BH319" i="3"/>
  <c r="BJ319" i="3"/>
  <c r="T319" i="3" s="1"/>
  <c r="BH320" i="3"/>
  <c r="BJ320" i="3"/>
  <c r="T320" i="3" s="1"/>
  <c r="BH321" i="3"/>
  <c r="BI321" i="3" s="1"/>
  <c r="S321" i="3" s="1"/>
  <c r="BJ321" i="3"/>
  <c r="T321" i="3" s="1"/>
  <c r="BH322" i="3"/>
  <c r="BJ322" i="3"/>
  <c r="T322" i="3" s="1"/>
  <c r="BH323" i="3"/>
  <c r="BI323" i="3" s="1"/>
  <c r="S323" i="3" s="1"/>
  <c r="BJ323" i="3"/>
  <c r="T323" i="3" s="1"/>
  <c r="BH324" i="3"/>
  <c r="BJ324" i="3"/>
  <c r="T324" i="3" s="1"/>
  <c r="BH325" i="3"/>
  <c r="BJ325" i="3"/>
  <c r="T325" i="3" s="1"/>
  <c r="BH326" i="3"/>
  <c r="BI326" i="3" s="1"/>
  <c r="S326" i="3" s="1"/>
  <c r="BJ326" i="3"/>
  <c r="T326" i="3" s="1"/>
  <c r="BH327" i="3"/>
  <c r="BJ327" i="3"/>
  <c r="T327" i="3" s="1"/>
  <c r="BH328" i="3"/>
  <c r="BI328" i="3" s="1"/>
  <c r="S328" i="3" s="1"/>
  <c r="BJ328" i="3"/>
  <c r="T328" i="3" s="1"/>
  <c r="BH329" i="3"/>
  <c r="BJ329" i="3"/>
  <c r="T329" i="3" s="1"/>
  <c r="BH330" i="3"/>
  <c r="BJ330" i="3"/>
  <c r="T330" i="3" s="1"/>
  <c r="BH331" i="3"/>
  <c r="BI331" i="3" s="1"/>
  <c r="S331" i="3" s="1"/>
  <c r="BJ331" i="3"/>
  <c r="T331" i="3" s="1"/>
  <c r="BH332" i="3"/>
  <c r="BI332" i="3" s="1"/>
  <c r="S332" i="3" s="1"/>
  <c r="BJ332" i="3"/>
  <c r="T332" i="3" s="1"/>
  <c r="BH333" i="3"/>
  <c r="BJ333" i="3"/>
  <c r="T333" i="3" s="1"/>
  <c r="BH334" i="3"/>
  <c r="BJ334" i="3"/>
  <c r="T334" i="3" s="1"/>
  <c r="BH335" i="3"/>
  <c r="BI335" i="3" s="1"/>
  <c r="S335" i="3" s="1"/>
  <c r="BJ335" i="3"/>
  <c r="T335" i="3" s="1"/>
  <c r="BH336" i="3"/>
  <c r="BJ336" i="3"/>
  <c r="T336" i="3" s="1"/>
  <c r="BH337" i="3"/>
  <c r="BJ337" i="3"/>
  <c r="T337" i="3" s="1"/>
  <c r="BH338" i="3"/>
  <c r="BJ338" i="3"/>
  <c r="T338" i="3" s="1"/>
  <c r="BH339" i="3"/>
  <c r="BI339" i="3" s="1"/>
  <c r="S339" i="3" s="1"/>
  <c r="BJ339" i="3"/>
  <c r="T339" i="3" s="1"/>
  <c r="BH340" i="3"/>
  <c r="BI340" i="3" s="1"/>
  <c r="S340" i="3" s="1"/>
  <c r="BJ340" i="3"/>
  <c r="T340" i="3" s="1"/>
  <c r="BH341" i="3"/>
  <c r="BJ341" i="3"/>
  <c r="T341" i="3" s="1"/>
  <c r="BH342" i="3"/>
  <c r="BJ342" i="3"/>
  <c r="T342" i="3" s="1"/>
  <c r="BH343" i="3"/>
  <c r="BI343" i="3" s="1"/>
  <c r="S343" i="3" s="1"/>
  <c r="BJ343" i="3"/>
  <c r="T343" i="3" s="1"/>
  <c r="BH344" i="3"/>
  <c r="BJ344" i="3"/>
  <c r="T344" i="3" s="1"/>
  <c r="BH345" i="3"/>
  <c r="BI345" i="3" s="1"/>
  <c r="S345" i="3" s="1"/>
  <c r="BJ345" i="3"/>
  <c r="T345" i="3" s="1"/>
  <c r="BH346" i="3"/>
  <c r="BJ346" i="3"/>
  <c r="T346" i="3" s="1"/>
  <c r="BH347" i="3"/>
  <c r="BI347" i="3" s="1"/>
  <c r="S347" i="3" s="1"/>
  <c r="BJ347" i="3"/>
  <c r="T347" i="3" s="1"/>
  <c r="BH348" i="3"/>
  <c r="BI348" i="3" s="1"/>
  <c r="S348" i="3" s="1"/>
  <c r="BJ348" i="3"/>
  <c r="T348" i="3" s="1"/>
  <c r="BH349" i="3"/>
  <c r="BJ349" i="3"/>
  <c r="T349" i="3" s="1"/>
  <c r="BH350" i="3"/>
  <c r="BJ350" i="3"/>
  <c r="T350" i="3" s="1"/>
  <c r="BH351" i="3"/>
  <c r="BI351" i="3" s="1"/>
  <c r="S351" i="3" s="1"/>
  <c r="BJ351" i="3"/>
  <c r="T351" i="3" s="1"/>
  <c r="BH352" i="3"/>
  <c r="BI352" i="3" s="1"/>
  <c r="S352" i="3" s="1"/>
  <c r="BJ352" i="3"/>
  <c r="T352" i="3" s="1"/>
  <c r="BH353" i="3"/>
  <c r="BJ353" i="3"/>
  <c r="T353" i="3" s="1"/>
  <c r="BH354" i="3"/>
  <c r="BJ354" i="3"/>
  <c r="T354" i="3" s="1"/>
  <c r="BH355" i="3"/>
  <c r="BI355" i="3" s="1"/>
  <c r="S355" i="3" s="1"/>
  <c r="BJ355" i="3"/>
  <c r="T355" i="3" s="1"/>
  <c r="BH356" i="3"/>
  <c r="BI356" i="3" s="1"/>
  <c r="S356" i="3" s="1"/>
  <c r="BJ356" i="3"/>
  <c r="T356" i="3" s="1"/>
  <c r="BH357" i="3"/>
  <c r="BI357" i="3" s="1"/>
  <c r="S357" i="3" s="1"/>
  <c r="BJ357" i="3"/>
  <c r="T357" i="3" s="1"/>
  <c r="BH358" i="3"/>
  <c r="BI358" i="3" s="1"/>
  <c r="S358" i="3" s="1"/>
  <c r="BJ358" i="3"/>
  <c r="T358" i="3" s="1"/>
  <c r="BH359" i="3"/>
  <c r="BI359" i="3" s="1"/>
  <c r="S359" i="3" s="1"/>
  <c r="BJ359" i="3"/>
  <c r="T359" i="3" s="1"/>
  <c r="BH360" i="3"/>
  <c r="BJ360" i="3"/>
  <c r="T360" i="3" s="1"/>
  <c r="BH361" i="3"/>
  <c r="BJ361" i="3"/>
  <c r="T361" i="3" s="1"/>
  <c r="BH362" i="3"/>
  <c r="BJ362" i="3"/>
  <c r="T362" i="3" s="1"/>
  <c r="BH363" i="3"/>
  <c r="BI363" i="3" s="1"/>
  <c r="S363" i="3" s="1"/>
  <c r="BJ363" i="3"/>
  <c r="T363" i="3" s="1"/>
  <c r="BH364" i="3"/>
  <c r="BI364" i="3" s="1"/>
  <c r="S364" i="3" s="1"/>
  <c r="BJ364" i="3"/>
  <c r="T364" i="3" s="1"/>
  <c r="BH365" i="3"/>
  <c r="BJ365" i="3"/>
  <c r="T365" i="3" s="1"/>
  <c r="BH366" i="3"/>
  <c r="BJ366" i="3"/>
  <c r="T366" i="3" s="1"/>
  <c r="BH367" i="3"/>
  <c r="BI367" i="3" s="1"/>
  <c r="S367" i="3" s="1"/>
  <c r="BJ367" i="3"/>
  <c r="T367" i="3" s="1"/>
  <c r="BH368" i="3"/>
  <c r="BJ368" i="3"/>
  <c r="T368" i="3" s="1"/>
  <c r="BH369" i="3"/>
  <c r="BI369" i="3" s="1"/>
  <c r="S369" i="3" s="1"/>
  <c r="BJ369" i="3"/>
  <c r="T369" i="3" s="1"/>
  <c r="BH370" i="3"/>
  <c r="BJ370" i="3"/>
  <c r="T370" i="3" s="1"/>
  <c r="BH371" i="3"/>
  <c r="BI371" i="3" s="1"/>
  <c r="S371" i="3" s="1"/>
  <c r="BJ371" i="3"/>
  <c r="T371" i="3" s="1"/>
  <c r="BH372" i="3"/>
  <c r="BJ372" i="3"/>
  <c r="T372" i="3" s="1"/>
  <c r="BH373" i="3"/>
  <c r="BI373" i="3" s="1"/>
  <c r="S373" i="3" s="1"/>
  <c r="BJ373" i="3"/>
  <c r="T373" i="3" s="1"/>
  <c r="BH374" i="3"/>
  <c r="BJ374" i="3"/>
  <c r="T374" i="3" s="1"/>
  <c r="BH375" i="3"/>
  <c r="BI375" i="3" s="1"/>
  <c r="S375" i="3" s="1"/>
  <c r="BJ375" i="3"/>
  <c r="T375" i="3" s="1"/>
  <c r="BH376" i="3"/>
  <c r="BJ376" i="3"/>
  <c r="T376" i="3" s="1"/>
  <c r="BH377" i="3"/>
  <c r="BI377" i="3" s="1"/>
  <c r="S377" i="3" s="1"/>
  <c r="BJ377" i="3"/>
  <c r="T377" i="3" s="1"/>
  <c r="BH378" i="3"/>
  <c r="BJ378" i="3"/>
  <c r="T378" i="3" s="1"/>
  <c r="BH379" i="3"/>
  <c r="BI379" i="3" s="1"/>
  <c r="S379" i="3" s="1"/>
  <c r="BJ379" i="3"/>
  <c r="T379" i="3" s="1"/>
  <c r="BH380" i="3"/>
  <c r="BI380" i="3" s="1"/>
  <c r="S380" i="3" s="1"/>
  <c r="BJ380" i="3"/>
  <c r="T380" i="3" s="1"/>
  <c r="BH381" i="3"/>
  <c r="BJ381" i="3"/>
  <c r="T381" i="3" s="1"/>
  <c r="BH382" i="3"/>
  <c r="BJ382" i="3"/>
  <c r="T382" i="3" s="1"/>
  <c r="BH383" i="3"/>
  <c r="BI383" i="3" s="1"/>
  <c r="S383" i="3" s="1"/>
  <c r="BJ383" i="3"/>
  <c r="T383" i="3" s="1"/>
  <c r="BH384" i="3"/>
  <c r="BI384" i="3" s="1"/>
  <c r="S384" i="3" s="1"/>
  <c r="BJ384" i="3"/>
  <c r="T384" i="3" s="1"/>
  <c r="BH385" i="3"/>
  <c r="BJ385" i="3"/>
  <c r="T385" i="3" s="1"/>
  <c r="BH386" i="3"/>
  <c r="BJ386" i="3"/>
  <c r="T386" i="3" s="1"/>
  <c r="BH387" i="3"/>
  <c r="BJ387" i="3"/>
  <c r="T387" i="3" s="1"/>
  <c r="BH388" i="3"/>
  <c r="BI388" i="3" s="1"/>
  <c r="S388" i="3" s="1"/>
  <c r="BJ388" i="3"/>
  <c r="T388" i="3" s="1"/>
  <c r="BH389" i="3"/>
  <c r="BJ389" i="3"/>
  <c r="T389" i="3" s="1"/>
  <c r="BH390" i="3"/>
  <c r="BJ390" i="3"/>
  <c r="T390" i="3" s="1"/>
  <c r="BH391" i="3"/>
  <c r="BI391" i="3" s="1"/>
  <c r="S391" i="3" s="1"/>
  <c r="BJ391" i="3"/>
  <c r="T391" i="3" s="1"/>
  <c r="BH392" i="3"/>
  <c r="BJ392" i="3"/>
  <c r="T392" i="3" s="1"/>
  <c r="BH393" i="3"/>
  <c r="BI393" i="3" s="1"/>
  <c r="S393" i="3" s="1"/>
  <c r="BJ393" i="3"/>
  <c r="T393" i="3" s="1"/>
  <c r="BH394" i="3"/>
  <c r="BJ394" i="3"/>
  <c r="T394" i="3" s="1"/>
  <c r="BH395" i="3"/>
  <c r="BJ395" i="3"/>
  <c r="T395" i="3" s="1"/>
  <c r="BH396" i="3"/>
  <c r="BI396" i="3" s="1"/>
  <c r="S396" i="3" s="1"/>
  <c r="BJ396" i="3"/>
  <c r="T396" i="3" s="1"/>
  <c r="BH397" i="3"/>
  <c r="BJ397" i="3"/>
  <c r="T397" i="3" s="1"/>
  <c r="BH398" i="3"/>
  <c r="BI398" i="3" s="1"/>
  <c r="S398" i="3" s="1"/>
  <c r="BJ398" i="3"/>
  <c r="T398" i="3" s="1"/>
  <c r="BH399" i="3"/>
  <c r="BJ399" i="3"/>
  <c r="T399" i="3" s="1"/>
  <c r="BH400" i="3"/>
  <c r="BJ400" i="3"/>
  <c r="T400" i="3" s="1"/>
  <c r="BH401" i="3"/>
  <c r="BI401" i="3" s="1"/>
  <c r="S401" i="3" s="1"/>
  <c r="BJ401" i="3"/>
  <c r="T401" i="3" s="1"/>
  <c r="BH402" i="3"/>
  <c r="BI402" i="3" s="1"/>
  <c r="S402" i="3" s="1"/>
  <c r="BJ402" i="3"/>
  <c r="T402" i="3" s="1"/>
  <c r="BH403" i="3"/>
  <c r="BI403" i="3" s="1"/>
  <c r="S403" i="3" s="1"/>
  <c r="BJ403" i="3"/>
  <c r="T403" i="3" s="1"/>
  <c r="BH404" i="3"/>
  <c r="BJ404" i="3"/>
  <c r="T404" i="3" s="1"/>
  <c r="BH405" i="3"/>
  <c r="BJ405" i="3"/>
  <c r="T405" i="3" s="1"/>
  <c r="BH406" i="3"/>
  <c r="BJ406" i="3"/>
  <c r="T406" i="3" s="1"/>
  <c r="BH407" i="3"/>
  <c r="BJ407" i="3"/>
  <c r="T407" i="3" s="1"/>
  <c r="BH408" i="3"/>
  <c r="BJ408" i="3"/>
  <c r="T408" i="3" s="1"/>
  <c r="BH409" i="3"/>
  <c r="BJ409" i="3"/>
  <c r="T409" i="3" s="1"/>
  <c r="BH410" i="3"/>
  <c r="BI410" i="3" s="1"/>
  <c r="S410" i="3" s="1"/>
  <c r="BJ410" i="3"/>
  <c r="T410" i="3" s="1"/>
  <c r="BH411" i="3"/>
  <c r="BJ411" i="3"/>
  <c r="T411" i="3" s="1"/>
  <c r="BH412" i="3"/>
  <c r="BJ412" i="3"/>
  <c r="T412" i="3" s="1"/>
  <c r="BH413" i="3"/>
  <c r="BI413" i="3" s="1"/>
  <c r="S413" i="3" s="1"/>
  <c r="BJ413" i="3"/>
  <c r="T413" i="3" s="1"/>
  <c r="BH414" i="3"/>
  <c r="BI414" i="3" s="1"/>
  <c r="S414" i="3" s="1"/>
  <c r="BJ414" i="3"/>
  <c r="T414" i="3" s="1"/>
  <c r="BH415" i="3"/>
  <c r="BI415" i="3" s="1"/>
  <c r="S415" i="3" s="1"/>
  <c r="BJ415" i="3"/>
  <c r="T415" i="3" s="1"/>
  <c r="BH416" i="3"/>
  <c r="BI416" i="3" s="1"/>
  <c r="S416" i="3" s="1"/>
  <c r="BJ416" i="3"/>
  <c r="T416" i="3" s="1"/>
  <c r="BH417" i="3"/>
  <c r="BJ417" i="3"/>
  <c r="T417" i="3" s="1"/>
  <c r="BH418" i="3"/>
  <c r="BI418" i="3" s="1"/>
  <c r="S418" i="3" s="1"/>
  <c r="BJ418" i="3"/>
  <c r="T418" i="3" s="1"/>
  <c r="BH419" i="3"/>
  <c r="BJ419" i="3"/>
  <c r="T419" i="3" s="1"/>
  <c r="BH420" i="3"/>
  <c r="BI420" i="3" s="1"/>
  <c r="S420" i="3" s="1"/>
  <c r="BJ420" i="3"/>
  <c r="T420" i="3" s="1"/>
  <c r="BH421" i="3"/>
  <c r="BI421" i="3" s="1"/>
  <c r="S421" i="3" s="1"/>
  <c r="BJ421" i="3"/>
  <c r="T421" i="3" s="1"/>
  <c r="BH422" i="3"/>
  <c r="BI422" i="3" s="1"/>
  <c r="S422" i="3" s="1"/>
  <c r="BJ422" i="3"/>
  <c r="T422" i="3" s="1"/>
  <c r="BH423" i="3"/>
  <c r="BJ423" i="3"/>
  <c r="T423" i="3" s="1"/>
  <c r="BH424" i="3"/>
  <c r="BJ424" i="3"/>
  <c r="T424" i="3" s="1"/>
  <c r="BH425" i="3"/>
  <c r="BJ425" i="3"/>
  <c r="T425" i="3" s="1"/>
  <c r="BH426" i="3"/>
  <c r="BI426" i="3" s="1"/>
  <c r="S426" i="3" s="1"/>
  <c r="BJ426" i="3"/>
  <c r="T426" i="3" s="1"/>
  <c r="BH427" i="3"/>
  <c r="BJ427" i="3"/>
  <c r="T427" i="3" s="1"/>
  <c r="BH428" i="3"/>
  <c r="BJ428" i="3"/>
  <c r="T428" i="3" s="1"/>
  <c r="BH429" i="3"/>
  <c r="BJ429" i="3"/>
  <c r="T429" i="3" s="1"/>
  <c r="BH430" i="3"/>
  <c r="BI430" i="3" s="1"/>
  <c r="S430" i="3" s="1"/>
  <c r="BJ430" i="3"/>
  <c r="T430" i="3" s="1"/>
  <c r="BH431" i="3"/>
  <c r="BI431" i="3" s="1"/>
  <c r="S431" i="3" s="1"/>
  <c r="BJ431" i="3"/>
  <c r="T431" i="3" s="1"/>
  <c r="BH432" i="3"/>
  <c r="BI432" i="3" s="1"/>
  <c r="S432" i="3" s="1"/>
  <c r="BJ432" i="3"/>
  <c r="T432" i="3" s="1"/>
  <c r="BH433" i="3"/>
  <c r="BJ433" i="3"/>
  <c r="T433" i="3" s="1"/>
  <c r="BH434" i="3"/>
  <c r="BI434" i="3" s="1"/>
  <c r="S434" i="3" s="1"/>
  <c r="BJ434" i="3"/>
  <c r="T434" i="3" s="1"/>
  <c r="BH435" i="3"/>
  <c r="BJ435" i="3"/>
  <c r="T435" i="3" s="1"/>
  <c r="BH436" i="3"/>
  <c r="BI436" i="3" s="1"/>
  <c r="S436" i="3" s="1"/>
  <c r="BJ436" i="3"/>
  <c r="T436" i="3" s="1"/>
  <c r="BH437" i="3"/>
  <c r="BJ437" i="3"/>
  <c r="T437" i="3" s="1"/>
  <c r="BH438" i="3"/>
  <c r="BI438" i="3" s="1"/>
  <c r="S438" i="3" s="1"/>
  <c r="BJ438" i="3"/>
  <c r="T438" i="3" s="1"/>
  <c r="BH439" i="3"/>
  <c r="BJ439" i="3"/>
  <c r="T439" i="3" s="1"/>
  <c r="BH440" i="3"/>
  <c r="BJ440" i="3"/>
  <c r="T440" i="3" s="1"/>
  <c r="BH441" i="3"/>
  <c r="BI441" i="3" s="1"/>
  <c r="S441" i="3" s="1"/>
  <c r="BJ441" i="3"/>
  <c r="T441" i="3" s="1"/>
  <c r="BH442" i="3"/>
  <c r="BI442" i="3" s="1"/>
  <c r="S442" i="3" s="1"/>
  <c r="BJ442" i="3"/>
  <c r="T442" i="3" s="1"/>
  <c r="BH443" i="3"/>
  <c r="BI443" i="3" s="1"/>
  <c r="S443" i="3" s="1"/>
  <c r="BJ443" i="3"/>
  <c r="T443" i="3" s="1"/>
  <c r="BH444" i="3"/>
  <c r="BJ444" i="3"/>
  <c r="T444" i="3" s="1"/>
  <c r="BH445" i="3"/>
  <c r="BI445" i="3" s="1"/>
  <c r="S445" i="3" s="1"/>
  <c r="BJ445" i="3"/>
  <c r="T445" i="3" s="1"/>
  <c r="BH446" i="3"/>
  <c r="BI446" i="3" s="1"/>
  <c r="S446" i="3" s="1"/>
  <c r="BJ446" i="3"/>
  <c r="T446" i="3" s="1"/>
  <c r="BH447" i="3"/>
  <c r="BJ447" i="3"/>
  <c r="T447" i="3" s="1"/>
  <c r="BH448" i="3"/>
  <c r="BI448" i="3" s="1"/>
  <c r="S448" i="3" s="1"/>
  <c r="BJ448" i="3"/>
  <c r="T448" i="3" s="1"/>
  <c r="BH449" i="3"/>
  <c r="BJ449" i="3"/>
  <c r="T449" i="3" s="1"/>
  <c r="BH450" i="3"/>
  <c r="BI450" i="3" s="1"/>
  <c r="S450" i="3" s="1"/>
  <c r="BJ450" i="3"/>
  <c r="T450" i="3" s="1"/>
  <c r="BH451" i="3"/>
  <c r="BI451" i="3" s="1"/>
  <c r="S451" i="3" s="1"/>
  <c r="BJ451" i="3"/>
  <c r="T451" i="3" s="1"/>
  <c r="BH452" i="3"/>
  <c r="BI452" i="3" s="1"/>
  <c r="S452" i="3" s="1"/>
  <c r="BJ452" i="3"/>
  <c r="T452" i="3" s="1"/>
  <c r="BH453" i="3"/>
  <c r="BJ453" i="3"/>
  <c r="T453" i="3" s="1"/>
  <c r="BH454" i="3"/>
  <c r="BJ454" i="3"/>
  <c r="T454" i="3" s="1"/>
  <c r="BH455" i="3"/>
  <c r="BJ455" i="3"/>
  <c r="T455" i="3" s="1"/>
  <c r="BH456" i="3"/>
  <c r="BI456" i="3" s="1"/>
  <c r="S456" i="3" s="1"/>
  <c r="BJ456" i="3"/>
  <c r="T456" i="3" s="1"/>
  <c r="BH457" i="3"/>
  <c r="BJ457" i="3"/>
  <c r="T457" i="3" s="1"/>
  <c r="BH458" i="3"/>
  <c r="BI458" i="3" s="1"/>
  <c r="S458" i="3" s="1"/>
  <c r="BJ458" i="3"/>
  <c r="T458" i="3" s="1"/>
  <c r="BH459" i="3"/>
  <c r="BI459" i="3" s="1"/>
  <c r="S459" i="3" s="1"/>
  <c r="BJ459" i="3"/>
  <c r="T459" i="3" s="1"/>
  <c r="BH460" i="3"/>
  <c r="BJ460" i="3"/>
  <c r="T460" i="3" s="1"/>
  <c r="BH461" i="3"/>
  <c r="BI461" i="3" s="1"/>
  <c r="S461" i="3" s="1"/>
  <c r="BJ461" i="3"/>
  <c r="T461" i="3" s="1"/>
  <c r="BH462" i="3"/>
  <c r="BJ462" i="3"/>
  <c r="T462" i="3" s="1"/>
  <c r="BH463" i="3"/>
  <c r="BI463" i="3" s="1"/>
  <c r="S463" i="3" s="1"/>
  <c r="BJ463" i="3"/>
  <c r="T463" i="3" s="1"/>
  <c r="BH464" i="3"/>
  <c r="BJ464" i="3"/>
  <c r="T464" i="3" s="1"/>
  <c r="BH465" i="3"/>
  <c r="BJ465" i="3"/>
  <c r="T465" i="3" s="1"/>
  <c r="BH466" i="3"/>
  <c r="BI466" i="3" s="1"/>
  <c r="S466" i="3" s="1"/>
  <c r="BJ466" i="3"/>
  <c r="T466" i="3" s="1"/>
  <c r="BH467" i="3"/>
  <c r="BI467" i="3" s="1"/>
  <c r="S467" i="3" s="1"/>
  <c r="BJ467" i="3"/>
  <c r="T467" i="3" s="1"/>
  <c r="BH468" i="3"/>
  <c r="BI468" i="3" s="1"/>
  <c r="S468" i="3" s="1"/>
  <c r="BJ468" i="3"/>
  <c r="T468" i="3" s="1"/>
  <c r="BH469" i="3"/>
  <c r="BJ469" i="3"/>
  <c r="T469" i="3" s="1"/>
  <c r="BH470" i="3"/>
  <c r="BI470" i="3" s="1"/>
  <c r="S470" i="3" s="1"/>
  <c r="BJ470" i="3"/>
  <c r="T470" i="3" s="1"/>
  <c r="BH471" i="3"/>
  <c r="BJ471" i="3"/>
  <c r="T471" i="3" s="1"/>
  <c r="BH472" i="3"/>
  <c r="BJ472" i="3"/>
  <c r="T472" i="3" s="1"/>
  <c r="BH473" i="3"/>
  <c r="BJ473" i="3"/>
  <c r="T473" i="3" s="1"/>
  <c r="BH474" i="3"/>
  <c r="BJ474" i="3"/>
  <c r="T474" i="3" s="1"/>
  <c r="BH475" i="3"/>
  <c r="BJ475" i="3"/>
  <c r="T475" i="3" s="1"/>
  <c r="BH476" i="3"/>
  <c r="BJ476" i="3"/>
  <c r="T476" i="3" s="1"/>
  <c r="BH477" i="3"/>
  <c r="BJ477" i="3"/>
  <c r="T477" i="3" s="1"/>
  <c r="BH478" i="3"/>
  <c r="BJ478" i="3"/>
  <c r="T478" i="3" s="1"/>
  <c r="BH479" i="3"/>
  <c r="BJ479" i="3"/>
  <c r="T479" i="3" s="1"/>
  <c r="BH480" i="3"/>
  <c r="BI480" i="3" s="1"/>
  <c r="S480" i="3" s="1"/>
  <c r="BJ480" i="3"/>
  <c r="T480" i="3" s="1"/>
  <c r="BH481" i="3"/>
  <c r="BJ481" i="3"/>
  <c r="T481" i="3" s="1"/>
  <c r="BH482" i="3"/>
  <c r="BI482" i="3" s="1"/>
  <c r="S482" i="3" s="1"/>
  <c r="BJ482" i="3"/>
  <c r="T482" i="3" s="1"/>
  <c r="BH483" i="3"/>
  <c r="BI483" i="3" s="1"/>
  <c r="S483" i="3" s="1"/>
  <c r="BJ483" i="3"/>
  <c r="T483" i="3" s="1"/>
  <c r="BH484" i="3"/>
  <c r="BI484" i="3" s="1"/>
  <c r="S484" i="3" s="1"/>
  <c r="BJ484" i="3"/>
  <c r="T484" i="3" s="1"/>
  <c r="BH485" i="3"/>
  <c r="BI485" i="3" s="1"/>
  <c r="S485" i="3" s="1"/>
  <c r="BJ485" i="3"/>
  <c r="T485" i="3" s="1"/>
  <c r="BH486" i="3"/>
  <c r="BI486" i="3" s="1"/>
  <c r="S486" i="3" s="1"/>
  <c r="BJ486" i="3"/>
  <c r="T486" i="3" s="1"/>
  <c r="BH487" i="3"/>
  <c r="BJ487" i="3"/>
  <c r="T487" i="3" s="1"/>
  <c r="BH488" i="3"/>
  <c r="BI488" i="3" s="1"/>
  <c r="S488" i="3" s="1"/>
  <c r="BJ488" i="3"/>
  <c r="T488" i="3" s="1"/>
  <c r="BH489" i="3"/>
  <c r="BI489" i="3" s="1"/>
  <c r="S489" i="3" s="1"/>
  <c r="BJ489" i="3"/>
  <c r="T489" i="3" s="1"/>
  <c r="BH490" i="3"/>
  <c r="BI490" i="3" s="1"/>
  <c r="S490" i="3" s="1"/>
  <c r="BJ490" i="3"/>
  <c r="T490" i="3" s="1"/>
  <c r="BH491" i="3"/>
  <c r="BJ491" i="3"/>
  <c r="T491" i="3" s="1"/>
  <c r="BH492" i="3"/>
  <c r="BI492" i="3" s="1"/>
  <c r="S492" i="3" s="1"/>
  <c r="BJ492" i="3"/>
  <c r="T492" i="3" s="1"/>
  <c r="BH493" i="3"/>
  <c r="BI493" i="3" s="1"/>
  <c r="S493" i="3" s="1"/>
  <c r="BJ493" i="3"/>
  <c r="T493" i="3" s="1"/>
  <c r="BH494" i="3"/>
  <c r="BI494" i="3" s="1"/>
  <c r="S494" i="3" s="1"/>
  <c r="BJ494" i="3"/>
  <c r="T494" i="3" s="1"/>
  <c r="BH495" i="3"/>
  <c r="BI495" i="3" s="1"/>
  <c r="S495" i="3" s="1"/>
  <c r="BJ495" i="3"/>
  <c r="T495" i="3" s="1"/>
  <c r="BH496" i="3"/>
  <c r="BJ496" i="3"/>
  <c r="T496" i="3" s="1"/>
  <c r="BH497" i="3"/>
  <c r="BJ497" i="3"/>
  <c r="T497" i="3" s="1"/>
  <c r="BH498" i="3"/>
  <c r="BI498" i="3" s="1"/>
  <c r="S498" i="3" s="1"/>
  <c r="BJ498" i="3"/>
  <c r="T498" i="3" s="1"/>
  <c r="BH499" i="3"/>
  <c r="BI499" i="3" s="1"/>
  <c r="S499" i="3" s="1"/>
  <c r="BJ499" i="3"/>
  <c r="T499" i="3" s="1"/>
  <c r="BH500" i="3"/>
  <c r="BI500" i="3" s="1"/>
  <c r="S500" i="3" s="1"/>
  <c r="BJ500" i="3"/>
  <c r="T500" i="3" s="1"/>
  <c r="BH501" i="3"/>
  <c r="BI501" i="3" s="1"/>
  <c r="S501" i="3" s="1"/>
  <c r="BJ501" i="3"/>
  <c r="T501" i="3" s="1"/>
  <c r="BH502" i="3"/>
  <c r="BI502" i="3" s="1"/>
  <c r="S502" i="3" s="1"/>
  <c r="BJ502" i="3"/>
  <c r="T502" i="3" s="1"/>
  <c r="BH503" i="3"/>
  <c r="BJ503" i="3"/>
  <c r="T503" i="3" s="1"/>
  <c r="BH504" i="3"/>
  <c r="BI504" i="3" s="1"/>
  <c r="S504" i="3" s="1"/>
  <c r="BJ504" i="3"/>
  <c r="T504" i="3" s="1"/>
  <c r="BH505" i="3"/>
  <c r="BJ505" i="3"/>
  <c r="T505" i="3" s="1"/>
  <c r="BH506" i="3"/>
  <c r="BI506" i="3" s="1"/>
  <c r="S506" i="3" s="1"/>
  <c r="BJ506" i="3"/>
  <c r="T506" i="3" s="1"/>
  <c r="BH507" i="3"/>
  <c r="BI507" i="3" s="1"/>
  <c r="S507" i="3" s="1"/>
  <c r="BJ507" i="3"/>
  <c r="T507" i="3" s="1"/>
  <c r="BH508" i="3"/>
  <c r="BJ508" i="3"/>
  <c r="T508" i="3" s="1"/>
  <c r="BH509" i="3"/>
  <c r="BI509" i="3" s="1"/>
  <c r="S509" i="3" s="1"/>
  <c r="BJ509" i="3"/>
  <c r="T509" i="3" s="1"/>
  <c r="BH510" i="3"/>
  <c r="BJ510" i="3"/>
  <c r="T510" i="3" s="1"/>
  <c r="BH511" i="3"/>
  <c r="BI511" i="3" s="1"/>
  <c r="S511" i="3" s="1"/>
  <c r="BJ511" i="3"/>
  <c r="T511" i="3" s="1"/>
  <c r="BH512" i="3"/>
  <c r="BJ512" i="3"/>
  <c r="T512" i="3" s="1"/>
  <c r="BH513" i="3"/>
  <c r="BI513" i="3" s="1"/>
  <c r="S513" i="3" s="1"/>
  <c r="BJ513" i="3"/>
  <c r="T513" i="3" s="1"/>
  <c r="BH514" i="3"/>
  <c r="BJ514" i="3"/>
  <c r="T514" i="3" s="1"/>
  <c r="BH515" i="3"/>
  <c r="BI515" i="3" s="1"/>
  <c r="S515" i="3" s="1"/>
  <c r="BJ515" i="3"/>
  <c r="T515" i="3" s="1"/>
  <c r="BH516" i="3"/>
  <c r="BI516" i="3" s="1"/>
  <c r="S516" i="3" s="1"/>
  <c r="BJ516" i="3"/>
  <c r="T516" i="3" s="1"/>
  <c r="BH517" i="3"/>
  <c r="BJ517" i="3"/>
  <c r="T517" i="3" s="1"/>
  <c r="BH518" i="3"/>
  <c r="BI518" i="3" s="1"/>
  <c r="S518" i="3" s="1"/>
  <c r="BJ518" i="3"/>
  <c r="T518" i="3" s="1"/>
  <c r="BH519" i="3"/>
  <c r="BI519" i="3" s="1"/>
  <c r="S519" i="3" s="1"/>
  <c r="BJ519" i="3"/>
  <c r="T519" i="3" s="1"/>
  <c r="BH520" i="3"/>
  <c r="BI520" i="3" s="1"/>
  <c r="S520" i="3" s="1"/>
  <c r="BJ520" i="3"/>
  <c r="T520" i="3" s="1"/>
  <c r="BH521" i="3"/>
  <c r="BI521" i="3" s="1"/>
  <c r="S521" i="3" s="1"/>
  <c r="BJ521" i="3"/>
  <c r="T521" i="3" s="1"/>
  <c r="BH522" i="3"/>
  <c r="BJ522" i="3"/>
  <c r="T522" i="3" s="1"/>
  <c r="BH523" i="3"/>
  <c r="BI523" i="3" s="1"/>
  <c r="S523" i="3" s="1"/>
  <c r="BJ523" i="3"/>
  <c r="T523" i="3" s="1"/>
  <c r="BH524" i="3"/>
  <c r="BI524" i="3" s="1"/>
  <c r="S524" i="3" s="1"/>
  <c r="BJ524" i="3"/>
  <c r="T524" i="3" s="1"/>
  <c r="BH525" i="3"/>
  <c r="BI525" i="3" s="1"/>
  <c r="S525" i="3" s="1"/>
  <c r="BJ525" i="3"/>
  <c r="T525" i="3" s="1"/>
  <c r="BH526" i="3"/>
  <c r="BI526" i="3" s="1"/>
  <c r="S526" i="3" s="1"/>
  <c r="BJ526" i="3"/>
  <c r="T526" i="3" s="1"/>
  <c r="BH527" i="3"/>
  <c r="BI527" i="3" s="1"/>
  <c r="S527" i="3" s="1"/>
  <c r="BJ527" i="3"/>
  <c r="T527" i="3" s="1"/>
  <c r="BH528" i="3"/>
  <c r="BI528" i="3" s="1"/>
  <c r="S528" i="3" s="1"/>
  <c r="BJ528" i="3"/>
  <c r="T528" i="3" s="1"/>
  <c r="BH529" i="3"/>
  <c r="BJ529" i="3"/>
  <c r="T529" i="3" s="1"/>
  <c r="BH530" i="3"/>
  <c r="BJ530" i="3"/>
  <c r="T530" i="3" s="1"/>
  <c r="BH531" i="3"/>
  <c r="BI531" i="3" s="1"/>
  <c r="S531" i="3" s="1"/>
  <c r="BJ531" i="3"/>
  <c r="T531" i="3" s="1"/>
  <c r="BH532" i="3"/>
  <c r="BI532" i="3" s="1"/>
  <c r="S532" i="3" s="1"/>
  <c r="BJ532" i="3"/>
  <c r="T532" i="3" s="1"/>
  <c r="BH533" i="3"/>
  <c r="BJ533" i="3"/>
  <c r="T533" i="3" s="1"/>
  <c r="BH534" i="3"/>
  <c r="BI534" i="3" s="1"/>
  <c r="S534" i="3" s="1"/>
  <c r="BJ534" i="3"/>
  <c r="T534" i="3" s="1"/>
  <c r="BH535" i="3"/>
  <c r="BI535" i="3" s="1"/>
  <c r="S535" i="3" s="1"/>
  <c r="BJ535" i="3"/>
  <c r="T535" i="3" s="1"/>
  <c r="BH536" i="3"/>
  <c r="BI536" i="3" s="1"/>
  <c r="S536" i="3" s="1"/>
  <c r="BJ536" i="3"/>
  <c r="T536" i="3" s="1"/>
  <c r="BH537" i="3"/>
  <c r="BI537" i="3" s="1"/>
  <c r="S537" i="3" s="1"/>
  <c r="BJ537" i="3"/>
  <c r="T537" i="3" s="1"/>
  <c r="BH538" i="3"/>
  <c r="BJ538" i="3"/>
  <c r="T538" i="3" s="1"/>
  <c r="BH539" i="3"/>
  <c r="BI539" i="3" s="1"/>
  <c r="S539" i="3" s="1"/>
  <c r="BJ539" i="3"/>
  <c r="T539" i="3" s="1"/>
  <c r="BH540" i="3"/>
  <c r="BI540" i="3" s="1"/>
  <c r="S540" i="3" s="1"/>
  <c r="BJ540" i="3"/>
  <c r="T540" i="3" s="1"/>
  <c r="BH541" i="3"/>
  <c r="BI541" i="3" s="1"/>
  <c r="S541" i="3" s="1"/>
  <c r="BJ541" i="3"/>
  <c r="T541" i="3" s="1"/>
  <c r="BH542" i="3"/>
  <c r="BJ542" i="3"/>
  <c r="T542" i="3" s="1"/>
  <c r="BH543" i="3"/>
  <c r="BJ543" i="3"/>
  <c r="T543" i="3" s="1"/>
  <c r="BH544" i="3"/>
  <c r="BJ544" i="3"/>
  <c r="T544" i="3" s="1"/>
  <c r="BH545" i="3"/>
  <c r="BI545" i="3" s="1"/>
  <c r="S545" i="3" s="1"/>
  <c r="BJ545" i="3"/>
  <c r="T545" i="3" s="1"/>
  <c r="BH546" i="3"/>
  <c r="BJ546" i="3"/>
  <c r="T546" i="3" s="1"/>
  <c r="BH547" i="3"/>
  <c r="BI547" i="3" s="1"/>
  <c r="S547" i="3" s="1"/>
  <c r="BJ547" i="3"/>
  <c r="T547" i="3" s="1"/>
  <c r="BH548" i="3"/>
  <c r="BI548" i="3" s="1"/>
  <c r="S548" i="3" s="1"/>
  <c r="BJ548" i="3"/>
  <c r="T548" i="3" s="1"/>
  <c r="BH549" i="3"/>
  <c r="BJ549" i="3"/>
  <c r="T549" i="3" s="1"/>
  <c r="BH550" i="3"/>
  <c r="BJ550" i="3"/>
  <c r="T550" i="3" s="1"/>
  <c r="BH551" i="3"/>
  <c r="BJ551" i="3"/>
  <c r="T551" i="3" s="1"/>
  <c r="BH552" i="3"/>
  <c r="BI552" i="3" s="1"/>
  <c r="S552" i="3" s="1"/>
  <c r="BJ552" i="3"/>
  <c r="T552" i="3" s="1"/>
  <c r="BH553" i="3"/>
  <c r="BJ553" i="3"/>
  <c r="T553" i="3" s="1"/>
  <c r="BH554" i="3"/>
  <c r="BJ554" i="3"/>
  <c r="T554" i="3" s="1"/>
  <c r="BH555" i="3"/>
  <c r="BI555" i="3" s="1"/>
  <c r="S555" i="3" s="1"/>
  <c r="BJ555" i="3"/>
  <c r="T555" i="3" s="1"/>
  <c r="BH556" i="3"/>
  <c r="BJ556" i="3"/>
  <c r="T556" i="3" s="1"/>
  <c r="BH557" i="3"/>
  <c r="BJ557" i="3"/>
  <c r="T557" i="3" s="1"/>
  <c r="BH558" i="3"/>
  <c r="BJ558" i="3"/>
  <c r="T558" i="3" s="1"/>
  <c r="BH559" i="3"/>
  <c r="BJ559" i="3"/>
  <c r="T559" i="3" s="1"/>
  <c r="BH560" i="3"/>
  <c r="BJ560" i="3"/>
  <c r="T560" i="3" s="1"/>
  <c r="BH561" i="3"/>
  <c r="BJ561" i="3"/>
  <c r="T561" i="3" s="1"/>
  <c r="BH562" i="3"/>
  <c r="BJ562" i="3"/>
  <c r="T562" i="3" s="1"/>
  <c r="BH563" i="3"/>
  <c r="BJ563" i="3"/>
  <c r="T563" i="3" s="1"/>
  <c r="BH564" i="3"/>
  <c r="BI564" i="3" s="1"/>
  <c r="S564" i="3" s="1"/>
  <c r="BJ564" i="3"/>
  <c r="T564" i="3" s="1"/>
  <c r="BH565" i="3"/>
  <c r="BJ565" i="3"/>
  <c r="T565" i="3" s="1"/>
  <c r="BH566" i="3"/>
  <c r="BI566" i="3" s="1"/>
  <c r="S566" i="3" s="1"/>
  <c r="BJ566" i="3"/>
  <c r="T566" i="3" s="1"/>
  <c r="BH567" i="3"/>
  <c r="BI567" i="3" s="1"/>
  <c r="S567" i="3" s="1"/>
  <c r="BJ567" i="3"/>
  <c r="T567" i="3" s="1"/>
  <c r="BH568" i="3"/>
  <c r="BI568" i="3" s="1"/>
  <c r="S568" i="3" s="1"/>
  <c r="BJ568" i="3"/>
  <c r="T568" i="3" s="1"/>
  <c r="BH569" i="3"/>
  <c r="BI569" i="3" s="1"/>
  <c r="S569" i="3" s="1"/>
  <c r="BJ569" i="3"/>
  <c r="T569" i="3" s="1"/>
  <c r="BH570" i="3"/>
  <c r="BI570" i="3" s="1"/>
  <c r="S570" i="3" s="1"/>
  <c r="BJ570" i="3"/>
  <c r="T570" i="3" s="1"/>
  <c r="BH571" i="3"/>
  <c r="BJ571" i="3"/>
  <c r="T571" i="3" s="1"/>
  <c r="BH572" i="3"/>
  <c r="BJ572" i="3"/>
  <c r="T572" i="3" s="1"/>
  <c r="BH573" i="3"/>
  <c r="BI573" i="3" s="1"/>
  <c r="S573" i="3" s="1"/>
  <c r="BJ573" i="3"/>
  <c r="T573" i="3" s="1"/>
  <c r="BH574" i="3"/>
  <c r="BJ574" i="3"/>
  <c r="T574" i="3" s="1"/>
  <c r="BH575" i="3"/>
  <c r="BI575" i="3" s="1"/>
  <c r="S575" i="3" s="1"/>
  <c r="BJ575" i="3"/>
  <c r="T575" i="3" s="1"/>
  <c r="BH576" i="3"/>
  <c r="BJ576" i="3"/>
  <c r="T576" i="3" s="1"/>
  <c r="BH577" i="3"/>
  <c r="BI577" i="3" s="1"/>
  <c r="S577" i="3" s="1"/>
  <c r="BJ577" i="3"/>
  <c r="T577" i="3" s="1"/>
  <c r="BH578" i="3"/>
  <c r="BJ578" i="3"/>
  <c r="T578" i="3" s="1"/>
  <c r="BH579" i="3"/>
  <c r="BI579" i="3" s="1"/>
  <c r="S579" i="3" s="1"/>
  <c r="BJ579" i="3"/>
  <c r="T579" i="3" s="1"/>
  <c r="BH580" i="3"/>
  <c r="BJ580" i="3"/>
  <c r="T580" i="3" s="1"/>
  <c r="BH581" i="3"/>
  <c r="BI581" i="3" s="1"/>
  <c r="S581" i="3" s="1"/>
  <c r="BJ581" i="3"/>
  <c r="T581" i="3" s="1"/>
  <c r="BH582" i="3"/>
  <c r="BJ582" i="3"/>
  <c r="T582" i="3" s="1"/>
  <c r="BH583" i="3"/>
  <c r="BJ583" i="3"/>
  <c r="T583" i="3" s="1"/>
  <c r="BH584" i="3"/>
  <c r="BJ584" i="3"/>
  <c r="T584" i="3" s="1"/>
  <c r="BH585" i="3"/>
  <c r="BJ585" i="3"/>
  <c r="T585" i="3" s="1"/>
  <c r="BH586" i="3"/>
  <c r="BJ586" i="3"/>
  <c r="T586" i="3" s="1"/>
  <c r="BH587" i="3"/>
  <c r="BJ587" i="3"/>
  <c r="T587" i="3" s="1"/>
  <c r="BH588" i="3"/>
  <c r="BI588" i="3" s="1"/>
  <c r="S588" i="3" s="1"/>
  <c r="BJ588" i="3"/>
  <c r="T588" i="3" s="1"/>
  <c r="BH589" i="3"/>
  <c r="BI589" i="3" s="1"/>
  <c r="S589" i="3" s="1"/>
  <c r="BJ589" i="3"/>
  <c r="T589" i="3" s="1"/>
  <c r="BH590" i="3"/>
  <c r="BI590" i="3" s="1"/>
  <c r="S590" i="3" s="1"/>
  <c r="BJ590" i="3"/>
  <c r="T590" i="3" s="1"/>
  <c r="BH591" i="3"/>
  <c r="BI591" i="3" s="1"/>
  <c r="S591" i="3" s="1"/>
  <c r="BJ591" i="3"/>
  <c r="T591" i="3" s="1"/>
  <c r="BH592" i="3"/>
  <c r="BI592" i="3" s="1"/>
  <c r="S592" i="3" s="1"/>
  <c r="BJ592" i="3"/>
  <c r="T592" i="3" s="1"/>
  <c r="BH593" i="3"/>
  <c r="BI593" i="3" s="1"/>
  <c r="S593" i="3" s="1"/>
  <c r="BJ593" i="3"/>
  <c r="T593" i="3" s="1"/>
  <c r="BH594" i="3"/>
  <c r="BJ594" i="3"/>
  <c r="T594" i="3" s="1"/>
  <c r="BH595" i="3"/>
  <c r="BJ595" i="3"/>
  <c r="T595" i="3" s="1"/>
  <c r="BH596" i="3"/>
  <c r="BI596" i="3" s="1"/>
  <c r="S596" i="3" s="1"/>
  <c r="BJ596" i="3"/>
  <c r="T596" i="3" s="1"/>
  <c r="BH597" i="3"/>
  <c r="BI597" i="3" s="1"/>
  <c r="S597" i="3" s="1"/>
  <c r="BJ597" i="3"/>
  <c r="T597" i="3" s="1"/>
  <c r="BH598" i="3"/>
  <c r="BI598" i="3" s="1"/>
  <c r="S598" i="3" s="1"/>
  <c r="BJ598" i="3"/>
  <c r="T598" i="3" s="1"/>
  <c r="BH599" i="3"/>
  <c r="BI599" i="3" s="1"/>
  <c r="S599" i="3" s="1"/>
  <c r="BJ599" i="3"/>
  <c r="T599" i="3" s="1"/>
  <c r="BH600" i="3"/>
  <c r="BI600" i="3" s="1"/>
  <c r="S600" i="3" s="1"/>
  <c r="BJ600" i="3"/>
  <c r="T600" i="3" s="1"/>
  <c r="BH601" i="3"/>
  <c r="BI601" i="3" s="1"/>
  <c r="S601" i="3" s="1"/>
  <c r="BJ601" i="3"/>
  <c r="T601" i="3" s="1"/>
  <c r="BH602" i="3"/>
  <c r="BJ602" i="3"/>
  <c r="T602" i="3" s="1"/>
  <c r="BH603" i="3"/>
  <c r="BJ603" i="3"/>
  <c r="T603" i="3" s="1"/>
  <c r="BH604" i="3"/>
  <c r="BI604" i="3" s="1"/>
  <c r="S604" i="3" s="1"/>
  <c r="BJ604" i="3"/>
  <c r="T604" i="3" s="1"/>
  <c r="BH605" i="3"/>
  <c r="BI605" i="3" s="1"/>
  <c r="S605" i="3" s="1"/>
  <c r="BJ605" i="3"/>
  <c r="T605" i="3" s="1"/>
  <c r="BH606" i="3"/>
  <c r="BI606" i="3" s="1"/>
  <c r="S606" i="3" s="1"/>
  <c r="BJ606" i="3"/>
  <c r="T606" i="3" s="1"/>
  <c r="BH607" i="3"/>
  <c r="BI607" i="3" s="1"/>
  <c r="S607" i="3" s="1"/>
  <c r="BJ607" i="3"/>
  <c r="T607" i="3" s="1"/>
  <c r="BH608" i="3"/>
  <c r="BJ608" i="3"/>
  <c r="T608" i="3" s="1"/>
  <c r="BH609" i="3"/>
  <c r="BI609" i="3" s="1"/>
  <c r="S609" i="3" s="1"/>
  <c r="BJ609" i="3"/>
  <c r="T609" i="3" s="1"/>
  <c r="BH610" i="3"/>
  <c r="BJ610" i="3"/>
  <c r="T610" i="3" s="1"/>
  <c r="BH611" i="3"/>
  <c r="BI611" i="3" s="1"/>
  <c r="S611" i="3" s="1"/>
  <c r="BJ611" i="3"/>
  <c r="T611" i="3" s="1"/>
  <c r="BH612" i="3"/>
  <c r="BI612" i="3" s="1"/>
  <c r="S612" i="3" s="1"/>
  <c r="BJ612" i="3"/>
  <c r="T612" i="3" s="1"/>
  <c r="BH613" i="3"/>
  <c r="BI613" i="3" s="1"/>
  <c r="S613" i="3" s="1"/>
  <c r="BJ613" i="3"/>
  <c r="T613" i="3" s="1"/>
  <c r="BH614" i="3"/>
  <c r="BI614" i="3" s="1"/>
  <c r="S614" i="3" s="1"/>
  <c r="BJ614" i="3"/>
  <c r="T614" i="3" s="1"/>
  <c r="BH615" i="3"/>
  <c r="BI615" i="3" s="1"/>
  <c r="S615" i="3" s="1"/>
  <c r="BJ615" i="3"/>
  <c r="T615" i="3" s="1"/>
  <c r="BH616" i="3"/>
  <c r="BI616" i="3" s="1"/>
  <c r="S616" i="3" s="1"/>
  <c r="BJ616" i="3"/>
  <c r="T616" i="3" s="1"/>
  <c r="BH617" i="3"/>
  <c r="BI617" i="3" s="1"/>
  <c r="S617" i="3" s="1"/>
  <c r="BJ617" i="3"/>
  <c r="T617" i="3" s="1"/>
  <c r="BH618" i="3"/>
  <c r="BJ618" i="3"/>
  <c r="T618" i="3" s="1"/>
  <c r="BH619" i="3"/>
  <c r="BI619" i="3" s="1"/>
  <c r="S619" i="3" s="1"/>
  <c r="BJ619" i="3"/>
  <c r="T619" i="3" s="1"/>
  <c r="BH620" i="3"/>
  <c r="BJ620" i="3"/>
  <c r="T620" i="3" s="1"/>
  <c r="BH621" i="3"/>
  <c r="BI621" i="3" s="1"/>
  <c r="S621" i="3" s="1"/>
  <c r="BJ621" i="3"/>
  <c r="T621" i="3" s="1"/>
  <c r="BH622" i="3"/>
  <c r="BI622" i="3" s="1"/>
  <c r="S622" i="3" s="1"/>
  <c r="BJ622" i="3"/>
  <c r="T622" i="3" s="1"/>
  <c r="BH623" i="3"/>
  <c r="BJ623" i="3"/>
  <c r="T623" i="3" s="1"/>
  <c r="BH624" i="3"/>
  <c r="BI624" i="3" s="1"/>
  <c r="S624" i="3" s="1"/>
  <c r="BJ624" i="3"/>
  <c r="T624" i="3" s="1"/>
  <c r="BH625" i="3"/>
  <c r="BJ625" i="3"/>
  <c r="T625" i="3" s="1"/>
  <c r="BH626" i="3"/>
  <c r="BI626" i="3" s="1"/>
  <c r="S626" i="3" s="1"/>
  <c r="BJ626" i="3"/>
  <c r="T626" i="3" s="1"/>
  <c r="BH627" i="3"/>
  <c r="BJ627" i="3"/>
  <c r="T627" i="3" s="1"/>
  <c r="BH628" i="3"/>
  <c r="BJ628" i="3"/>
  <c r="T628" i="3" s="1"/>
  <c r="BH629" i="3"/>
  <c r="BJ629" i="3"/>
  <c r="T629" i="3" s="1"/>
  <c r="BH630" i="3"/>
  <c r="BI630" i="3" s="1"/>
  <c r="S630" i="3" s="1"/>
  <c r="BJ630" i="3"/>
  <c r="T630" i="3" s="1"/>
  <c r="BH631" i="3"/>
  <c r="BJ631" i="3"/>
  <c r="T631" i="3" s="1"/>
  <c r="BH632" i="3"/>
  <c r="BI632" i="3" s="1"/>
  <c r="S632" i="3" s="1"/>
  <c r="BJ632" i="3"/>
  <c r="T632" i="3" s="1"/>
  <c r="BH633" i="3"/>
  <c r="BJ633" i="3"/>
  <c r="T633" i="3" s="1"/>
  <c r="BH634" i="3"/>
  <c r="BI634" i="3" s="1"/>
  <c r="S634" i="3" s="1"/>
  <c r="BJ634" i="3"/>
  <c r="T634" i="3" s="1"/>
  <c r="BH635" i="3"/>
  <c r="BI635" i="3" s="1"/>
  <c r="S635" i="3" s="1"/>
  <c r="BJ635" i="3"/>
  <c r="T635" i="3" s="1"/>
  <c r="BH636" i="3"/>
  <c r="BI636" i="3" s="1"/>
  <c r="S636" i="3" s="1"/>
  <c r="BJ636" i="3"/>
  <c r="T636" i="3" s="1"/>
  <c r="BH637" i="3"/>
  <c r="BI637" i="3" s="1"/>
  <c r="S637" i="3" s="1"/>
  <c r="BJ637" i="3"/>
  <c r="T637" i="3" s="1"/>
  <c r="BH638" i="3"/>
  <c r="BJ638" i="3"/>
  <c r="T638" i="3" s="1"/>
  <c r="BH639" i="3"/>
  <c r="BJ639" i="3"/>
  <c r="T639" i="3" s="1"/>
  <c r="BH640" i="3"/>
  <c r="BJ640" i="3"/>
  <c r="T640" i="3" s="1"/>
  <c r="BH641" i="3"/>
  <c r="BJ641" i="3"/>
  <c r="T641" i="3" s="1"/>
  <c r="BH642" i="3"/>
  <c r="BJ642" i="3"/>
  <c r="T642" i="3" s="1"/>
  <c r="BH643" i="3"/>
  <c r="BI643" i="3" s="1"/>
  <c r="S643" i="3" s="1"/>
  <c r="BJ643" i="3"/>
  <c r="T643" i="3" s="1"/>
  <c r="BH644" i="3"/>
  <c r="BI644" i="3" s="1"/>
  <c r="S644" i="3" s="1"/>
  <c r="BJ644" i="3"/>
  <c r="T644" i="3" s="1"/>
  <c r="BH645" i="3"/>
  <c r="BJ645" i="3"/>
  <c r="T645" i="3" s="1"/>
  <c r="BH646" i="3"/>
  <c r="BJ646" i="3"/>
  <c r="T646" i="3" s="1"/>
  <c r="BH647" i="3"/>
  <c r="BJ647" i="3"/>
  <c r="T647" i="3" s="1"/>
  <c r="BH648" i="3"/>
  <c r="BI648" i="3" s="1"/>
  <c r="S648" i="3" s="1"/>
  <c r="BJ648" i="3"/>
  <c r="T648" i="3" s="1"/>
  <c r="BH649" i="3"/>
  <c r="BJ649" i="3"/>
  <c r="T649" i="3" s="1"/>
  <c r="BH650" i="3"/>
  <c r="BJ650" i="3"/>
  <c r="T650" i="3" s="1"/>
  <c r="BH651" i="3"/>
  <c r="BI651" i="3" s="1"/>
  <c r="S651" i="3" s="1"/>
  <c r="BJ651" i="3"/>
  <c r="T651" i="3" s="1"/>
  <c r="BH652" i="3"/>
  <c r="BI652" i="3" s="1"/>
  <c r="S652" i="3" s="1"/>
  <c r="BJ652" i="3"/>
  <c r="T652" i="3" s="1"/>
  <c r="BH653" i="3"/>
  <c r="BJ653" i="3"/>
  <c r="T653" i="3" s="1"/>
  <c r="BH654" i="3"/>
  <c r="BJ654" i="3"/>
  <c r="T654" i="3" s="1"/>
  <c r="BH655" i="3"/>
  <c r="BI655" i="3" s="1"/>
  <c r="S655" i="3" s="1"/>
  <c r="BJ655" i="3"/>
  <c r="T655" i="3" s="1"/>
  <c r="BH656" i="3"/>
  <c r="BJ656" i="3"/>
  <c r="T656" i="3" s="1"/>
  <c r="BH657" i="3"/>
  <c r="BI657" i="3" s="1"/>
  <c r="S657" i="3" s="1"/>
  <c r="BJ657" i="3"/>
  <c r="T657" i="3" s="1"/>
  <c r="BH658" i="3"/>
  <c r="BI658" i="3" s="1"/>
  <c r="S658" i="3" s="1"/>
  <c r="BJ658" i="3"/>
  <c r="T658" i="3" s="1"/>
  <c r="BH659" i="3"/>
  <c r="BI659" i="3" s="1"/>
  <c r="S659" i="3" s="1"/>
  <c r="BJ659" i="3"/>
  <c r="T659" i="3" s="1"/>
  <c r="BH660" i="3"/>
  <c r="BJ660" i="3"/>
  <c r="T660" i="3" s="1"/>
  <c r="BH661" i="3"/>
  <c r="BI661" i="3" s="1"/>
  <c r="S661" i="3" s="1"/>
  <c r="BJ661" i="3"/>
  <c r="T661" i="3" s="1"/>
  <c r="BH662" i="3"/>
  <c r="BJ662" i="3"/>
  <c r="T662" i="3" s="1"/>
  <c r="BH663" i="3"/>
  <c r="BJ663" i="3"/>
  <c r="T663" i="3" s="1"/>
  <c r="BH664" i="3"/>
  <c r="BI664" i="3" s="1"/>
  <c r="S664" i="3" s="1"/>
  <c r="BJ664" i="3"/>
  <c r="T664" i="3" s="1"/>
  <c r="BH665" i="3"/>
  <c r="BI665" i="3" s="1"/>
  <c r="S665" i="3" s="1"/>
  <c r="BJ665" i="3"/>
  <c r="T665" i="3" s="1"/>
  <c r="BH666" i="3"/>
  <c r="BI666" i="3" s="1"/>
  <c r="S666" i="3" s="1"/>
  <c r="BJ666" i="3"/>
  <c r="T666" i="3" s="1"/>
  <c r="BH667" i="3"/>
  <c r="BJ667" i="3"/>
  <c r="T667" i="3" s="1"/>
  <c r="BH668" i="3"/>
  <c r="BJ668" i="3"/>
  <c r="T668" i="3" s="1"/>
  <c r="BH669" i="3"/>
  <c r="BI669" i="3" s="1"/>
  <c r="S669" i="3" s="1"/>
  <c r="BJ669" i="3"/>
  <c r="T669" i="3" s="1"/>
  <c r="BH670" i="3"/>
  <c r="BJ670" i="3"/>
  <c r="T670" i="3" s="1"/>
  <c r="BH671" i="3"/>
  <c r="BI671" i="3" s="1"/>
  <c r="S671" i="3" s="1"/>
  <c r="BJ671" i="3"/>
  <c r="T671" i="3" s="1"/>
  <c r="BH672" i="3"/>
  <c r="BI672" i="3" s="1"/>
  <c r="S672" i="3" s="1"/>
  <c r="BJ672" i="3"/>
  <c r="T672" i="3" s="1"/>
  <c r="BH673" i="3"/>
  <c r="BJ673" i="3"/>
  <c r="T673" i="3" s="1"/>
  <c r="BH674" i="3"/>
  <c r="BJ674" i="3"/>
  <c r="T674" i="3" s="1"/>
  <c r="BH675" i="3"/>
  <c r="BI675" i="3" s="1"/>
  <c r="S675" i="3" s="1"/>
  <c r="BJ675" i="3"/>
  <c r="T675" i="3" s="1"/>
  <c r="BH676" i="3"/>
  <c r="BI676" i="3" s="1"/>
  <c r="S676" i="3" s="1"/>
  <c r="BJ676" i="3"/>
  <c r="T676" i="3" s="1"/>
  <c r="BH677" i="3"/>
  <c r="BI677" i="3" s="1"/>
  <c r="S677" i="3" s="1"/>
  <c r="BJ677" i="3"/>
  <c r="T677" i="3" s="1"/>
  <c r="BH678" i="3"/>
  <c r="BJ678" i="3"/>
  <c r="T678" i="3" s="1"/>
  <c r="BH679" i="3"/>
  <c r="BI679" i="3" s="1"/>
  <c r="S679" i="3" s="1"/>
  <c r="BJ679" i="3"/>
  <c r="T679" i="3" s="1"/>
  <c r="BH680" i="3"/>
  <c r="BI680" i="3" s="1"/>
  <c r="S680" i="3" s="1"/>
  <c r="BJ680" i="3"/>
  <c r="T680" i="3" s="1"/>
  <c r="BH681" i="3"/>
  <c r="BJ681" i="3"/>
  <c r="T681" i="3" s="1"/>
  <c r="BH682" i="3"/>
  <c r="BJ682" i="3"/>
  <c r="T682" i="3" s="1"/>
  <c r="BH683" i="3"/>
  <c r="BI683" i="3" s="1"/>
  <c r="S683" i="3" s="1"/>
  <c r="BJ683" i="3"/>
  <c r="T683" i="3" s="1"/>
  <c r="BH684" i="3"/>
  <c r="BI684" i="3" s="1"/>
  <c r="S684" i="3" s="1"/>
  <c r="BJ684" i="3"/>
  <c r="T684" i="3" s="1"/>
  <c r="BH685" i="3"/>
  <c r="BI685" i="3" s="1"/>
  <c r="S685" i="3" s="1"/>
  <c r="BJ685" i="3"/>
  <c r="T685" i="3" s="1"/>
  <c r="BH686" i="3"/>
  <c r="BI686" i="3" s="1"/>
  <c r="S686" i="3" s="1"/>
  <c r="BJ686" i="3"/>
  <c r="T686" i="3" s="1"/>
  <c r="BH687" i="3"/>
  <c r="BI687" i="3" s="1"/>
  <c r="S687" i="3" s="1"/>
  <c r="BJ687" i="3"/>
  <c r="T687" i="3" s="1"/>
  <c r="BH688" i="3"/>
  <c r="BJ688" i="3"/>
  <c r="T688" i="3" s="1"/>
  <c r="BH689" i="3"/>
  <c r="BJ689" i="3"/>
  <c r="T689" i="3" s="1"/>
  <c r="BH690" i="3"/>
  <c r="BI690" i="3" s="1"/>
  <c r="S690" i="3" s="1"/>
  <c r="BJ690" i="3"/>
  <c r="T690" i="3" s="1"/>
  <c r="BH691" i="3"/>
  <c r="BI691" i="3" s="1"/>
  <c r="S691" i="3" s="1"/>
  <c r="BJ691" i="3"/>
  <c r="T691" i="3" s="1"/>
  <c r="BH692" i="3"/>
  <c r="BI692" i="3" s="1"/>
  <c r="S692" i="3" s="1"/>
  <c r="BJ692" i="3"/>
  <c r="T692" i="3" s="1"/>
  <c r="BH693" i="3"/>
  <c r="BJ693" i="3"/>
  <c r="T693" i="3" s="1"/>
  <c r="BH694" i="3"/>
  <c r="BI694" i="3" s="1"/>
  <c r="S694" i="3" s="1"/>
  <c r="BJ694" i="3"/>
  <c r="T694" i="3" s="1"/>
  <c r="BH695" i="3"/>
  <c r="BJ695" i="3"/>
  <c r="T695" i="3" s="1"/>
  <c r="BH696" i="3"/>
  <c r="BJ696" i="3"/>
  <c r="T696" i="3" s="1"/>
  <c r="BH697" i="3"/>
  <c r="BI697" i="3" s="1"/>
  <c r="S697" i="3" s="1"/>
  <c r="BJ697" i="3"/>
  <c r="T697" i="3" s="1"/>
  <c r="BH698" i="3"/>
  <c r="BI698" i="3" s="1"/>
  <c r="S698" i="3" s="1"/>
  <c r="BJ698" i="3"/>
  <c r="T698" i="3" s="1"/>
  <c r="BH699" i="3"/>
  <c r="BI699" i="3" s="1"/>
  <c r="S699" i="3" s="1"/>
  <c r="BJ699" i="3"/>
  <c r="T699" i="3" s="1"/>
  <c r="BH700" i="3"/>
  <c r="BJ700" i="3"/>
  <c r="T700" i="3" s="1"/>
  <c r="BH701" i="3"/>
  <c r="BI701" i="3" s="1"/>
  <c r="S701" i="3" s="1"/>
  <c r="BJ701" i="3"/>
  <c r="T701" i="3" s="1"/>
  <c r="BH702" i="3"/>
  <c r="BJ702" i="3"/>
  <c r="T702" i="3" s="1"/>
  <c r="BH703" i="3"/>
  <c r="BJ703" i="3"/>
  <c r="T703" i="3" s="1"/>
  <c r="BH704" i="3"/>
  <c r="BI704" i="3" s="1"/>
  <c r="S704" i="3" s="1"/>
  <c r="BJ704" i="3"/>
  <c r="T704" i="3" s="1"/>
  <c r="BH705" i="3"/>
  <c r="BJ705" i="3"/>
  <c r="T705" i="3" s="1"/>
  <c r="BH706" i="3"/>
  <c r="BI706" i="3" s="1"/>
  <c r="S706" i="3" s="1"/>
  <c r="BJ706" i="3"/>
  <c r="T706" i="3" s="1"/>
  <c r="BH707" i="3"/>
  <c r="BJ707" i="3"/>
  <c r="T707" i="3" s="1"/>
  <c r="BH708" i="3"/>
  <c r="BJ708" i="3"/>
  <c r="T708" i="3" s="1"/>
  <c r="BH709" i="3"/>
  <c r="BJ709" i="3"/>
  <c r="T709" i="3" s="1"/>
  <c r="BH710" i="3"/>
  <c r="BJ710" i="3"/>
  <c r="T710" i="3" s="1"/>
  <c r="BH711" i="3"/>
  <c r="BJ711" i="3"/>
  <c r="T711" i="3" s="1"/>
  <c r="BH712" i="3"/>
  <c r="BI712" i="3" s="1"/>
  <c r="S712" i="3" s="1"/>
  <c r="BJ712" i="3"/>
  <c r="T712" i="3" s="1"/>
  <c r="BH713" i="3"/>
  <c r="BI713" i="3" s="1"/>
  <c r="S713" i="3" s="1"/>
  <c r="BJ713" i="3"/>
  <c r="T713" i="3" s="1"/>
  <c r="BH714" i="3"/>
  <c r="BJ714" i="3"/>
  <c r="T714" i="3" s="1"/>
  <c r="BH715" i="3"/>
  <c r="BI715" i="3" s="1"/>
  <c r="S715" i="3" s="1"/>
  <c r="BJ715" i="3"/>
  <c r="T715" i="3" s="1"/>
  <c r="BH716" i="3"/>
  <c r="BI716" i="3" s="1"/>
  <c r="S716" i="3" s="1"/>
  <c r="BJ716" i="3"/>
  <c r="T716" i="3" s="1"/>
  <c r="BH717" i="3"/>
  <c r="BI717" i="3" s="1"/>
  <c r="S717" i="3" s="1"/>
  <c r="BJ717" i="3"/>
  <c r="T717" i="3" s="1"/>
  <c r="BH718" i="3"/>
  <c r="BJ718" i="3"/>
  <c r="T718" i="3" s="1"/>
  <c r="BH719" i="3"/>
  <c r="BI719" i="3" s="1"/>
  <c r="S719" i="3" s="1"/>
  <c r="BJ719" i="3"/>
  <c r="T719" i="3" s="1"/>
  <c r="BH720" i="3"/>
  <c r="BJ720" i="3"/>
  <c r="T720" i="3" s="1"/>
  <c r="BH721" i="3"/>
  <c r="BJ721" i="3"/>
  <c r="T721" i="3" s="1"/>
  <c r="BH722" i="3"/>
  <c r="BI722" i="3" s="1"/>
  <c r="S722" i="3" s="1"/>
  <c r="BJ722" i="3"/>
  <c r="T722" i="3" s="1"/>
  <c r="BH723" i="3"/>
  <c r="BI723" i="3" s="1"/>
  <c r="S723" i="3" s="1"/>
  <c r="BJ723" i="3"/>
  <c r="T723" i="3" s="1"/>
  <c r="BH724" i="3"/>
  <c r="BI724" i="3" s="1"/>
  <c r="S724" i="3" s="1"/>
  <c r="BJ724" i="3"/>
  <c r="T724" i="3" s="1"/>
  <c r="BH725" i="3"/>
  <c r="BJ725" i="3"/>
  <c r="T725" i="3" s="1"/>
  <c r="BH726" i="3"/>
  <c r="BI726" i="3" s="1"/>
  <c r="S726" i="3" s="1"/>
  <c r="BJ726" i="3"/>
  <c r="T726" i="3" s="1"/>
  <c r="BH727" i="3"/>
  <c r="BJ727" i="3"/>
  <c r="T727" i="3" s="1"/>
  <c r="BH728" i="3"/>
  <c r="BJ728" i="3"/>
  <c r="T728" i="3" s="1"/>
  <c r="BH729" i="3"/>
  <c r="BI729" i="3" s="1"/>
  <c r="S729" i="3" s="1"/>
  <c r="BJ729" i="3"/>
  <c r="T729" i="3" s="1"/>
  <c r="BH730" i="3"/>
  <c r="BI730" i="3" s="1"/>
  <c r="S730" i="3" s="1"/>
  <c r="BJ730" i="3"/>
  <c r="T730" i="3" s="1"/>
  <c r="BH731" i="3"/>
  <c r="BI731" i="3" s="1"/>
  <c r="S731" i="3" s="1"/>
  <c r="BJ731" i="3"/>
  <c r="T731" i="3" s="1"/>
  <c r="BH732" i="3"/>
  <c r="BJ732" i="3"/>
  <c r="T732" i="3" s="1"/>
  <c r="BH733" i="3"/>
  <c r="BI733" i="3" s="1"/>
  <c r="S733" i="3" s="1"/>
  <c r="BJ733" i="3"/>
  <c r="T733" i="3" s="1"/>
  <c r="BH734" i="3"/>
  <c r="BJ734" i="3"/>
  <c r="T734" i="3" s="1"/>
  <c r="BH735" i="3"/>
  <c r="BJ735" i="3"/>
  <c r="T735" i="3" s="1"/>
  <c r="BH736" i="3"/>
  <c r="BJ736" i="3"/>
  <c r="T736" i="3" s="1"/>
  <c r="BH737" i="3"/>
  <c r="BJ737" i="3"/>
  <c r="T737" i="3" s="1"/>
  <c r="BH738" i="3"/>
  <c r="BI738" i="3" s="1"/>
  <c r="S738" i="3" s="1"/>
  <c r="BJ738" i="3"/>
  <c r="T738" i="3" s="1"/>
  <c r="BH739" i="3"/>
  <c r="BJ739" i="3"/>
  <c r="T739" i="3" s="1"/>
  <c r="BH740" i="3"/>
  <c r="BJ740" i="3"/>
  <c r="T740" i="3" s="1"/>
  <c r="BH741" i="3"/>
  <c r="BJ741" i="3"/>
  <c r="T741" i="3" s="1"/>
  <c r="BH742" i="3"/>
  <c r="BJ742" i="3"/>
  <c r="T742" i="3" s="1"/>
  <c r="BH743" i="3"/>
  <c r="BJ743" i="3"/>
  <c r="T743" i="3" s="1"/>
  <c r="BH744" i="3"/>
  <c r="BI744" i="3" s="1"/>
  <c r="S744" i="3" s="1"/>
  <c r="BJ744" i="3"/>
  <c r="T744" i="3" s="1"/>
  <c r="BH745" i="3"/>
  <c r="BJ745" i="3"/>
  <c r="T745" i="3" s="1"/>
  <c r="BH746" i="3"/>
  <c r="BJ746" i="3"/>
  <c r="T746" i="3" s="1"/>
  <c r="BH747" i="3"/>
  <c r="BI747" i="3" s="1"/>
  <c r="S747" i="3" s="1"/>
  <c r="BJ747" i="3"/>
  <c r="T747" i="3" s="1"/>
  <c r="BH748" i="3"/>
  <c r="BI748" i="3" s="1"/>
  <c r="S748" i="3" s="1"/>
  <c r="BJ748" i="3"/>
  <c r="T748" i="3" s="1"/>
  <c r="BH749" i="3"/>
  <c r="BJ749" i="3"/>
  <c r="T749" i="3" s="1"/>
  <c r="BH750" i="3"/>
  <c r="BI750" i="3" s="1"/>
  <c r="S750" i="3" s="1"/>
  <c r="BJ750" i="3"/>
  <c r="T750" i="3" s="1"/>
  <c r="BH751" i="3"/>
  <c r="BI751" i="3" s="1"/>
  <c r="S751" i="3" s="1"/>
  <c r="BJ751" i="3"/>
  <c r="T751" i="3" s="1"/>
  <c r="BH752" i="3"/>
  <c r="BJ752" i="3"/>
  <c r="T752" i="3" s="1"/>
  <c r="BH753" i="3"/>
  <c r="BJ753" i="3"/>
  <c r="T753" i="3" s="1"/>
  <c r="BH754" i="3"/>
  <c r="BJ754" i="3"/>
  <c r="T754" i="3" s="1"/>
  <c r="BH755" i="3"/>
  <c r="BI755" i="3" s="1"/>
  <c r="S755" i="3" s="1"/>
  <c r="BJ755" i="3"/>
  <c r="T755" i="3" s="1"/>
  <c r="BH756" i="3"/>
  <c r="BI756" i="3" s="1"/>
  <c r="S756" i="3" s="1"/>
  <c r="BJ756" i="3"/>
  <c r="T756" i="3" s="1"/>
  <c r="BH757" i="3"/>
  <c r="BI757" i="3" s="1"/>
  <c r="S757" i="3" s="1"/>
  <c r="BJ757" i="3"/>
  <c r="T757" i="3" s="1"/>
  <c r="BH758" i="3"/>
  <c r="BJ758" i="3"/>
  <c r="T758" i="3" s="1"/>
  <c r="BH759" i="3"/>
  <c r="BJ759" i="3"/>
  <c r="T759" i="3" s="1"/>
  <c r="BH760" i="3"/>
  <c r="BI760" i="3" s="1"/>
  <c r="S760" i="3" s="1"/>
  <c r="BJ760" i="3"/>
  <c r="T760" i="3" s="1"/>
  <c r="BH761" i="3"/>
  <c r="BI761" i="3" s="1"/>
  <c r="S761" i="3" s="1"/>
  <c r="BJ761" i="3"/>
  <c r="T761" i="3" s="1"/>
  <c r="BH762" i="3"/>
  <c r="BJ762" i="3"/>
  <c r="T762" i="3" s="1"/>
  <c r="BH763" i="3"/>
  <c r="BJ763" i="3"/>
  <c r="T763" i="3" s="1"/>
  <c r="BH764" i="3"/>
  <c r="BI764" i="3" s="1"/>
  <c r="S764" i="3" s="1"/>
  <c r="BJ764" i="3"/>
  <c r="T764" i="3" s="1"/>
  <c r="BH765" i="3"/>
  <c r="BI765" i="3" s="1"/>
  <c r="S765" i="3" s="1"/>
  <c r="BJ765" i="3"/>
  <c r="T765" i="3" s="1"/>
  <c r="BH766" i="3"/>
  <c r="BI766" i="3" s="1"/>
  <c r="S766" i="3" s="1"/>
  <c r="BJ766" i="3"/>
  <c r="T766" i="3" s="1"/>
  <c r="BH767" i="3"/>
  <c r="BI767" i="3" s="1"/>
  <c r="S767" i="3" s="1"/>
  <c r="BJ767" i="3"/>
  <c r="T767" i="3" s="1"/>
  <c r="BH768" i="3"/>
  <c r="BJ768" i="3"/>
  <c r="T768" i="3" s="1"/>
  <c r="BH769" i="3"/>
  <c r="BJ769" i="3"/>
  <c r="T769" i="3" s="1"/>
  <c r="BH770" i="3"/>
  <c r="BJ770" i="3"/>
  <c r="T770" i="3" s="1"/>
  <c r="BH771" i="3"/>
  <c r="BJ771" i="3"/>
  <c r="T771" i="3" s="1"/>
  <c r="BH772" i="3"/>
  <c r="BI772" i="3" s="1"/>
  <c r="S772" i="3" s="1"/>
  <c r="BJ772" i="3"/>
  <c r="T772" i="3" s="1"/>
  <c r="BH773" i="3"/>
  <c r="BI773" i="3" s="1"/>
  <c r="S773" i="3" s="1"/>
  <c r="BJ773" i="3"/>
  <c r="T773" i="3" s="1"/>
  <c r="BH774" i="3"/>
  <c r="BJ774" i="3"/>
  <c r="T774" i="3" s="1"/>
  <c r="BH775" i="3"/>
  <c r="BJ775" i="3"/>
  <c r="T775" i="3" s="1"/>
  <c r="BH776" i="3"/>
  <c r="BJ776" i="3"/>
  <c r="T776" i="3" s="1"/>
  <c r="BH777" i="3"/>
  <c r="BI777" i="3" s="1"/>
  <c r="S777" i="3" s="1"/>
  <c r="BJ777" i="3"/>
  <c r="T777" i="3" s="1"/>
  <c r="BH778" i="3"/>
  <c r="BI778" i="3" s="1"/>
  <c r="S778" i="3" s="1"/>
  <c r="BJ778" i="3"/>
  <c r="T778" i="3" s="1"/>
  <c r="BH779" i="3"/>
  <c r="BJ779" i="3"/>
  <c r="T779" i="3" s="1"/>
  <c r="BH780" i="3"/>
  <c r="BI780" i="3" s="1"/>
  <c r="S780" i="3" s="1"/>
  <c r="BJ780" i="3"/>
  <c r="T780" i="3" s="1"/>
  <c r="BH781" i="3"/>
  <c r="BI781" i="3" s="1"/>
  <c r="S781" i="3" s="1"/>
  <c r="BJ781" i="3"/>
  <c r="T781" i="3" s="1"/>
  <c r="BH782" i="3"/>
  <c r="BJ782" i="3"/>
  <c r="T782" i="3" s="1"/>
  <c r="BH783" i="3"/>
  <c r="BJ783" i="3"/>
  <c r="T783" i="3" s="1"/>
  <c r="BH784" i="3"/>
  <c r="BJ784" i="3"/>
  <c r="T784" i="3" s="1"/>
  <c r="BH785" i="3"/>
  <c r="BI785" i="3" s="1"/>
  <c r="S785" i="3" s="1"/>
  <c r="BJ785" i="3"/>
  <c r="T785" i="3" s="1"/>
  <c r="BH786" i="3"/>
  <c r="BI786" i="3" s="1"/>
  <c r="S786" i="3" s="1"/>
  <c r="BJ786" i="3"/>
  <c r="T786" i="3" s="1"/>
  <c r="BH787" i="3"/>
  <c r="BI787" i="3" s="1"/>
  <c r="S787" i="3" s="1"/>
  <c r="BJ787" i="3"/>
  <c r="T787" i="3" s="1"/>
  <c r="BH788" i="3"/>
  <c r="BJ788" i="3"/>
  <c r="T788" i="3" s="1"/>
  <c r="BH789" i="3"/>
  <c r="BI789" i="3" s="1"/>
  <c r="S789" i="3" s="1"/>
  <c r="BJ789" i="3"/>
  <c r="T789" i="3" s="1"/>
  <c r="BH790" i="3"/>
  <c r="BI790" i="3" s="1"/>
  <c r="S790" i="3" s="1"/>
  <c r="BJ790" i="3"/>
  <c r="T790" i="3" s="1"/>
  <c r="BH791" i="3"/>
  <c r="BJ791" i="3"/>
  <c r="T791" i="3" s="1"/>
  <c r="BH792" i="3"/>
  <c r="BJ792" i="3"/>
  <c r="T792" i="3" s="1"/>
  <c r="BH793" i="3"/>
  <c r="BJ793" i="3"/>
  <c r="T793" i="3" s="1"/>
  <c r="BH794" i="3"/>
  <c r="BI794" i="3" s="1"/>
  <c r="S794" i="3" s="1"/>
  <c r="BJ794" i="3"/>
  <c r="T794" i="3" s="1"/>
  <c r="BH795" i="3"/>
  <c r="BI795" i="3" s="1"/>
  <c r="S795" i="3" s="1"/>
  <c r="BJ795" i="3"/>
  <c r="T795" i="3" s="1"/>
  <c r="BH796" i="3"/>
  <c r="BI796" i="3" s="1"/>
  <c r="S796" i="3" s="1"/>
  <c r="BJ796" i="3"/>
  <c r="T796" i="3" s="1"/>
  <c r="BH797" i="3"/>
  <c r="BI797" i="3" s="1"/>
  <c r="S797" i="3" s="1"/>
  <c r="BJ797" i="3"/>
  <c r="T797" i="3" s="1"/>
  <c r="BH798" i="3"/>
  <c r="BJ798" i="3"/>
  <c r="T798" i="3" s="1"/>
  <c r="BH799" i="3"/>
  <c r="BJ799" i="3"/>
  <c r="T799" i="3" s="1"/>
  <c r="BH800" i="3"/>
  <c r="BI800" i="3" s="1"/>
  <c r="S800" i="3" s="1"/>
  <c r="BJ800" i="3"/>
  <c r="T800" i="3" s="1"/>
  <c r="BH801" i="3"/>
  <c r="BI801" i="3" s="1"/>
  <c r="S801" i="3" s="1"/>
  <c r="BJ801" i="3"/>
  <c r="T801" i="3" s="1"/>
  <c r="BH802" i="3"/>
  <c r="BI802" i="3" s="1"/>
  <c r="S802" i="3" s="1"/>
  <c r="BJ802" i="3"/>
  <c r="T802" i="3" s="1"/>
  <c r="BH803" i="3"/>
  <c r="BI803" i="3" s="1"/>
  <c r="S803" i="3" s="1"/>
  <c r="BJ803" i="3"/>
  <c r="T803" i="3" s="1"/>
  <c r="BH804" i="3"/>
  <c r="BI804" i="3" s="1"/>
  <c r="S804" i="3" s="1"/>
  <c r="BJ804" i="3"/>
  <c r="T804" i="3" s="1"/>
  <c r="BH805" i="3"/>
  <c r="BI805" i="3" s="1"/>
  <c r="S805" i="3" s="1"/>
  <c r="BJ805" i="3"/>
  <c r="T805" i="3" s="1"/>
  <c r="BH806" i="3"/>
  <c r="BJ806" i="3"/>
  <c r="T806" i="3" s="1"/>
  <c r="BH807" i="3"/>
  <c r="BI807" i="3" s="1"/>
  <c r="S807" i="3" s="1"/>
  <c r="BJ807" i="3"/>
  <c r="T807" i="3" s="1"/>
  <c r="BH808" i="3"/>
  <c r="BI808" i="3" s="1"/>
  <c r="S808" i="3" s="1"/>
  <c r="BJ808" i="3"/>
  <c r="T808" i="3" s="1"/>
  <c r="BH809" i="3"/>
  <c r="BI809" i="3" s="1"/>
  <c r="S809" i="3" s="1"/>
  <c r="BJ809" i="3"/>
  <c r="T809" i="3" s="1"/>
  <c r="BH810" i="3"/>
  <c r="BI810" i="3" s="1"/>
  <c r="S810" i="3" s="1"/>
  <c r="BJ810" i="3"/>
  <c r="T810" i="3" s="1"/>
  <c r="BH811" i="3"/>
  <c r="BI811" i="3" s="1"/>
  <c r="S811" i="3" s="1"/>
  <c r="BJ811" i="3"/>
  <c r="T811" i="3" s="1"/>
  <c r="BH812" i="3"/>
  <c r="BI812" i="3" s="1"/>
  <c r="S812" i="3" s="1"/>
  <c r="BJ812" i="3"/>
  <c r="T812" i="3" s="1"/>
  <c r="BH813" i="3"/>
  <c r="BI813" i="3" s="1"/>
  <c r="S813" i="3" s="1"/>
  <c r="BJ813" i="3"/>
  <c r="T813" i="3" s="1"/>
  <c r="BH814" i="3"/>
  <c r="BI814" i="3" s="1"/>
  <c r="S814" i="3" s="1"/>
  <c r="BJ814" i="3"/>
  <c r="T814" i="3" s="1"/>
  <c r="BH815" i="3"/>
  <c r="BJ815" i="3"/>
  <c r="T815" i="3" s="1"/>
  <c r="BH816" i="3"/>
  <c r="BI816" i="3" s="1"/>
  <c r="S816" i="3" s="1"/>
  <c r="BJ816" i="3"/>
  <c r="T816" i="3" s="1"/>
  <c r="BH817" i="3"/>
  <c r="BI817" i="3" s="1"/>
  <c r="S817" i="3" s="1"/>
  <c r="BJ817" i="3"/>
  <c r="T817" i="3" s="1"/>
  <c r="BH818" i="3"/>
  <c r="BI818" i="3" s="1"/>
  <c r="S818" i="3" s="1"/>
  <c r="BJ818" i="3"/>
  <c r="T818" i="3" s="1"/>
  <c r="BH819" i="3"/>
  <c r="BI819" i="3" s="1"/>
  <c r="S819" i="3" s="1"/>
  <c r="BJ819" i="3"/>
  <c r="T819" i="3" s="1"/>
  <c r="BH820" i="3"/>
  <c r="BI820" i="3" s="1"/>
  <c r="S820" i="3" s="1"/>
  <c r="BJ820" i="3"/>
  <c r="T820" i="3" s="1"/>
  <c r="BH821" i="3"/>
  <c r="BI821" i="3" s="1"/>
  <c r="S821" i="3" s="1"/>
  <c r="BJ821" i="3"/>
  <c r="T821" i="3" s="1"/>
  <c r="BH822" i="3"/>
  <c r="BI822" i="3" s="1"/>
  <c r="S822" i="3" s="1"/>
  <c r="BJ822" i="3"/>
  <c r="T822" i="3" s="1"/>
  <c r="BH823" i="3"/>
  <c r="BJ823" i="3"/>
  <c r="T823" i="3" s="1"/>
  <c r="BH824" i="3"/>
  <c r="BI824" i="3" s="1"/>
  <c r="S824" i="3" s="1"/>
  <c r="BJ824" i="3"/>
  <c r="T824" i="3" s="1"/>
  <c r="BH825" i="3"/>
  <c r="BI825" i="3" s="1"/>
  <c r="S825" i="3" s="1"/>
  <c r="BJ825" i="3"/>
  <c r="T825" i="3" s="1"/>
  <c r="BH826" i="3"/>
  <c r="BI826" i="3" s="1"/>
  <c r="S826" i="3" s="1"/>
  <c r="BJ826" i="3"/>
  <c r="T826" i="3" s="1"/>
  <c r="BH827" i="3"/>
  <c r="BI827" i="3" s="1"/>
  <c r="S827" i="3" s="1"/>
  <c r="BJ827" i="3"/>
  <c r="T827" i="3" s="1"/>
  <c r="BH828" i="3"/>
  <c r="BI828" i="3" s="1"/>
  <c r="S828" i="3" s="1"/>
  <c r="BJ828" i="3"/>
  <c r="T828" i="3" s="1"/>
  <c r="BH829" i="3"/>
  <c r="BJ829" i="3"/>
  <c r="T829" i="3" s="1"/>
  <c r="BH830" i="3"/>
  <c r="BI830" i="3" s="1"/>
  <c r="S830" i="3" s="1"/>
  <c r="BJ830" i="3"/>
  <c r="T830" i="3" s="1"/>
  <c r="BH831" i="3"/>
  <c r="BI831" i="3" s="1"/>
  <c r="S831" i="3" s="1"/>
  <c r="BJ831" i="3"/>
  <c r="T831" i="3" s="1"/>
  <c r="BH832" i="3"/>
  <c r="BI832" i="3" s="1"/>
  <c r="S832" i="3" s="1"/>
  <c r="BJ832" i="3"/>
  <c r="T832" i="3" s="1"/>
  <c r="BH833" i="3"/>
  <c r="BJ833" i="3"/>
  <c r="T833" i="3" s="1"/>
  <c r="BH834" i="3"/>
  <c r="BI834" i="3" s="1"/>
  <c r="S834" i="3" s="1"/>
  <c r="BJ834" i="3"/>
  <c r="T834" i="3" s="1"/>
  <c r="BH835" i="3"/>
  <c r="BI835" i="3" s="1"/>
  <c r="S835" i="3" s="1"/>
  <c r="BJ835" i="3"/>
  <c r="T835" i="3" s="1"/>
  <c r="BH836" i="3"/>
  <c r="BI836" i="3" s="1"/>
  <c r="S836" i="3" s="1"/>
  <c r="BJ836" i="3"/>
  <c r="T836" i="3" s="1"/>
  <c r="BH837" i="3"/>
  <c r="BI837" i="3" s="1"/>
  <c r="S837" i="3" s="1"/>
  <c r="BJ837" i="3"/>
  <c r="T837" i="3" s="1"/>
  <c r="BH838" i="3"/>
  <c r="BJ838" i="3"/>
  <c r="T838" i="3" s="1"/>
  <c r="BH839" i="3"/>
  <c r="BI839" i="3" s="1"/>
  <c r="S839" i="3" s="1"/>
  <c r="BJ839" i="3"/>
  <c r="T839" i="3" s="1"/>
  <c r="BH840" i="3"/>
  <c r="BI840" i="3" s="1"/>
  <c r="S840" i="3" s="1"/>
  <c r="BJ840" i="3"/>
  <c r="T840" i="3" s="1"/>
  <c r="BH841" i="3"/>
  <c r="BI841" i="3" s="1"/>
  <c r="S841" i="3" s="1"/>
  <c r="BJ841" i="3"/>
  <c r="T841" i="3" s="1"/>
  <c r="BH842" i="3"/>
  <c r="BI842" i="3" s="1"/>
  <c r="S842" i="3" s="1"/>
  <c r="BJ842" i="3"/>
  <c r="T842" i="3" s="1"/>
  <c r="BH843" i="3"/>
  <c r="BI843" i="3" s="1"/>
  <c r="S843" i="3" s="1"/>
  <c r="BJ843" i="3"/>
  <c r="T843" i="3" s="1"/>
  <c r="BH844" i="3"/>
  <c r="BI844" i="3" s="1"/>
  <c r="S844" i="3" s="1"/>
  <c r="BJ844" i="3"/>
  <c r="T844" i="3" s="1"/>
  <c r="BH845" i="3"/>
  <c r="BI845" i="3" s="1"/>
  <c r="S845" i="3" s="1"/>
  <c r="BJ845" i="3"/>
  <c r="T845" i="3" s="1"/>
  <c r="BH846" i="3"/>
  <c r="BI846" i="3" s="1"/>
  <c r="S846" i="3" s="1"/>
  <c r="BJ846" i="3"/>
  <c r="T846" i="3" s="1"/>
  <c r="BH847" i="3"/>
  <c r="BI847" i="3" s="1"/>
  <c r="S847" i="3" s="1"/>
  <c r="BJ847" i="3"/>
  <c r="T847" i="3" s="1"/>
  <c r="BH848" i="3"/>
  <c r="BI848" i="3" s="1"/>
  <c r="S848" i="3" s="1"/>
  <c r="BJ848" i="3"/>
  <c r="T848" i="3" s="1"/>
  <c r="BH849" i="3"/>
  <c r="BI849" i="3" s="1"/>
  <c r="S849" i="3" s="1"/>
  <c r="BJ849" i="3"/>
  <c r="T849" i="3" s="1"/>
  <c r="BH850" i="3"/>
  <c r="BI850" i="3" s="1"/>
  <c r="S850" i="3" s="1"/>
  <c r="BJ850" i="3"/>
  <c r="T850" i="3" s="1"/>
  <c r="BH851" i="3"/>
  <c r="BI851" i="3" s="1"/>
  <c r="S851" i="3" s="1"/>
  <c r="BJ851" i="3"/>
  <c r="T851" i="3" s="1"/>
  <c r="BH852" i="3"/>
  <c r="BI852" i="3" s="1"/>
  <c r="S852" i="3" s="1"/>
  <c r="BJ852" i="3"/>
  <c r="T852" i="3" s="1"/>
  <c r="BH853" i="3"/>
  <c r="BI853" i="3" s="1"/>
  <c r="S853" i="3" s="1"/>
  <c r="BJ853" i="3"/>
  <c r="T853" i="3" s="1"/>
  <c r="BH854" i="3"/>
  <c r="BI854" i="3" s="1"/>
  <c r="S854" i="3" s="1"/>
  <c r="BJ854" i="3"/>
  <c r="T854" i="3" s="1"/>
  <c r="BH855" i="3"/>
  <c r="BI855" i="3" s="1"/>
  <c r="S855" i="3" s="1"/>
  <c r="BJ855" i="3"/>
  <c r="T855" i="3" s="1"/>
  <c r="BH856" i="3"/>
  <c r="BI856" i="3" s="1"/>
  <c r="S856" i="3" s="1"/>
  <c r="BJ856" i="3"/>
  <c r="T856" i="3" s="1"/>
  <c r="BH857" i="3"/>
  <c r="BJ857" i="3"/>
  <c r="T857" i="3" s="1"/>
  <c r="BH858" i="3"/>
  <c r="BI858" i="3" s="1"/>
  <c r="S858" i="3" s="1"/>
  <c r="BJ858" i="3"/>
  <c r="T858" i="3" s="1"/>
  <c r="BH859" i="3"/>
  <c r="BI859" i="3" s="1"/>
  <c r="S859" i="3" s="1"/>
  <c r="BJ859" i="3"/>
  <c r="T859" i="3" s="1"/>
  <c r="BH860" i="3"/>
  <c r="BI860" i="3" s="1"/>
  <c r="S860" i="3" s="1"/>
  <c r="BJ860" i="3"/>
  <c r="T860" i="3" s="1"/>
  <c r="BH861" i="3"/>
  <c r="BJ861" i="3"/>
  <c r="T861" i="3" s="1"/>
  <c r="BH862" i="3"/>
  <c r="BI862" i="3" s="1"/>
  <c r="S862" i="3" s="1"/>
  <c r="BJ862" i="3"/>
  <c r="T862" i="3" s="1"/>
  <c r="BH863" i="3"/>
  <c r="BI863" i="3" s="1"/>
  <c r="S863" i="3" s="1"/>
  <c r="BJ863" i="3"/>
  <c r="T863" i="3" s="1"/>
  <c r="BH864" i="3"/>
  <c r="BI864" i="3" s="1"/>
  <c r="S864" i="3" s="1"/>
  <c r="BJ864" i="3"/>
  <c r="T864" i="3" s="1"/>
  <c r="BH865" i="3"/>
  <c r="BI865" i="3" s="1"/>
  <c r="S865" i="3" s="1"/>
  <c r="BJ865" i="3"/>
  <c r="T865" i="3" s="1"/>
  <c r="BH866" i="3"/>
  <c r="BI866" i="3" s="1"/>
  <c r="S866" i="3" s="1"/>
  <c r="BJ866" i="3"/>
  <c r="T866" i="3" s="1"/>
  <c r="BH867" i="3"/>
  <c r="BI867" i="3" s="1"/>
  <c r="S867" i="3" s="1"/>
  <c r="BJ867" i="3"/>
  <c r="T867" i="3" s="1"/>
  <c r="BH868" i="3"/>
  <c r="BJ868" i="3"/>
  <c r="T868" i="3" s="1"/>
  <c r="BH869" i="3"/>
  <c r="BJ869" i="3"/>
  <c r="T869" i="3" s="1"/>
  <c r="BH870" i="3"/>
  <c r="BI870" i="3" s="1"/>
  <c r="S870" i="3" s="1"/>
  <c r="BJ870" i="3"/>
  <c r="T870" i="3" s="1"/>
  <c r="BH871" i="3"/>
  <c r="BJ871" i="3"/>
  <c r="T871" i="3" s="1"/>
  <c r="BH872" i="3"/>
  <c r="BI872" i="3" s="1"/>
  <c r="S872" i="3" s="1"/>
  <c r="BJ872" i="3"/>
  <c r="T872" i="3" s="1"/>
  <c r="BH873" i="3"/>
  <c r="BI873" i="3" s="1"/>
  <c r="S873" i="3" s="1"/>
  <c r="BJ873" i="3"/>
  <c r="T873" i="3" s="1"/>
  <c r="BH874" i="3"/>
  <c r="BI874" i="3" s="1"/>
  <c r="S874" i="3" s="1"/>
  <c r="BJ874" i="3"/>
  <c r="T874" i="3" s="1"/>
  <c r="BH875" i="3"/>
  <c r="BI875" i="3" s="1"/>
  <c r="S875" i="3" s="1"/>
  <c r="BJ875" i="3"/>
  <c r="T875" i="3" s="1"/>
  <c r="BH876" i="3"/>
  <c r="BI876" i="3" s="1"/>
  <c r="S876" i="3" s="1"/>
  <c r="BJ876" i="3"/>
  <c r="T876" i="3" s="1"/>
  <c r="BH877" i="3"/>
  <c r="BJ877" i="3"/>
  <c r="T877" i="3" s="1"/>
  <c r="BH878" i="3"/>
  <c r="BJ878" i="3"/>
  <c r="T878" i="3" s="1"/>
  <c r="BH879" i="3"/>
  <c r="BI879" i="3" s="1"/>
  <c r="S879" i="3" s="1"/>
  <c r="BJ879" i="3"/>
  <c r="T879" i="3" s="1"/>
  <c r="BH880" i="3"/>
  <c r="BI880" i="3" s="1"/>
  <c r="S880" i="3" s="1"/>
  <c r="BJ880" i="3"/>
  <c r="T880" i="3" s="1"/>
  <c r="BH881" i="3"/>
  <c r="BJ881" i="3"/>
  <c r="T881" i="3" s="1"/>
  <c r="BH882" i="3"/>
  <c r="BI882" i="3" s="1"/>
  <c r="S882" i="3" s="1"/>
  <c r="BJ882" i="3"/>
  <c r="T882" i="3" s="1"/>
  <c r="BH883" i="3"/>
  <c r="BJ883" i="3"/>
  <c r="T883" i="3" s="1"/>
  <c r="BH884" i="3"/>
  <c r="BI884" i="3" s="1"/>
  <c r="S884" i="3" s="1"/>
  <c r="BJ884" i="3"/>
  <c r="T884" i="3" s="1"/>
  <c r="BH885" i="3"/>
  <c r="BJ885" i="3"/>
  <c r="T885" i="3" s="1"/>
  <c r="BH886" i="3"/>
  <c r="BJ886" i="3"/>
  <c r="T886" i="3" s="1"/>
  <c r="BH887" i="3"/>
  <c r="BI887" i="3" s="1"/>
  <c r="S887" i="3" s="1"/>
  <c r="BJ887" i="3"/>
  <c r="T887" i="3" s="1"/>
  <c r="BH888" i="3"/>
  <c r="BI888" i="3" s="1"/>
  <c r="S888" i="3" s="1"/>
  <c r="BJ888" i="3"/>
  <c r="T888" i="3" s="1"/>
  <c r="BH889" i="3"/>
  <c r="BI889" i="3" s="1"/>
  <c r="S889" i="3" s="1"/>
  <c r="BJ889" i="3"/>
  <c r="T889" i="3" s="1"/>
  <c r="BH890" i="3"/>
  <c r="BI890" i="3" s="1"/>
  <c r="S890" i="3" s="1"/>
  <c r="BJ890" i="3"/>
  <c r="T890" i="3" s="1"/>
  <c r="BH891" i="3"/>
  <c r="BI891" i="3" s="1"/>
  <c r="S891" i="3" s="1"/>
  <c r="BJ891" i="3"/>
  <c r="T891" i="3" s="1"/>
  <c r="BH892" i="3"/>
  <c r="BI892" i="3" s="1"/>
  <c r="S892" i="3" s="1"/>
  <c r="BJ892" i="3"/>
  <c r="T892" i="3" s="1"/>
  <c r="BH893" i="3"/>
  <c r="BI893" i="3" s="1"/>
  <c r="S893" i="3" s="1"/>
  <c r="BJ893" i="3"/>
  <c r="T893" i="3" s="1"/>
  <c r="BH894" i="3"/>
  <c r="BI894" i="3" s="1"/>
  <c r="S894" i="3" s="1"/>
  <c r="BJ894" i="3"/>
  <c r="T894" i="3" s="1"/>
  <c r="BH895" i="3"/>
  <c r="BI895" i="3" s="1"/>
  <c r="S895" i="3" s="1"/>
  <c r="BJ895" i="3"/>
  <c r="T895" i="3" s="1"/>
  <c r="BH896" i="3"/>
  <c r="BI896" i="3" s="1"/>
  <c r="S896" i="3" s="1"/>
  <c r="BJ896" i="3"/>
  <c r="T896" i="3" s="1"/>
  <c r="BH897" i="3"/>
  <c r="BI897" i="3" s="1"/>
  <c r="S897" i="3" s="1"/>
  <c r="BJ897" i="3"/>
  <c r="T897" i="3" s="1"/>
  <c r="BH898" i="3"/>
  <c r="BI898" i="3" s="1"/>
  <c r="S898" i="3" s="1"/>
  <c r="BJ898" i="3"/>
  <c r="T898" i="3" s="1"/>
  <c r="BH899" i="3"/>
  <c r="BI899" i="3" s="1"/>
  <c r="S899" i="3" s="1"/>
  <c r="BJ899" i="3"/>
  <c r="T899" i="3" s="1"/>
  <c r="BH900" i="3"/>
  <c r="BI900" i="3" s="1"/>
  <c r="S900" i="3" s="1"/>
  <c r="BJ900" i="3"/>
  <c r="T900" i="3" s="1"/>
  <c r="BH901" i="3"/>
  <c r="BI901" i="3" s="1"/>
  <c r="S901" i="3" s="1"/>
  <c r="BJ901" i="3"/>
  <c r="T901" i="3" s="1"/>
  <c r="BH902" i="3"/>
  <c r="BI902" i="3" s="1"/>
  <c r="S902" i="3" s="1"/>
  <c r="BJ902" i="3"/>
  <c r="T902" i="3" s="1"/>
  <c r="BH903" i="3"/>
  <c r="BI903" i="3" s="1"/>
  <c r="S903" i="3" s="1"/>
  <c r="BJ903" i="3"/>
  <c r="T903" i="3" s="1"/>
  <c r="BH904" i="3"/>
  <c r="BI904" i="3" s="1"/>
  <c r="S904" i="3" s="1"/>
  <c r="BJ904" i="3"/>
  <c r="T904" i="3" s="1"/>
  <c r="BH905" i="3"/>
  <c r="BI905" i="3" s="1"/>
  <c r="S905" i="3" s="1"/>
  <c r="BJ905" i="3"/>
  <c r="T905" i="3" s="1"/>
  <c r="BH906" i="3"/>
  <c r="BI906" i="3" s="1"/>
  <c r="S906" i="3" s="1"/>
  <c r="BJ906" i="3"/>
  <c r="T906" i="3" s="1"/>
  <c r="BH907" i="3"/>
  <c r="BJ907" i="3"/>
  <c r="T907" i="3" s="1"/>
  <c r="BH908" i="3"/>
  <c r="BI908" i="3" s="1"/>
  <c r="S908" i="3" s="1"/>
  <c r="BJ908" i="3"/>
  <c r="T908" i="3" s="1"/>
  <c r="BH909" i="3"/>
  <c r="BJ909" i="3"/>
  <c r="T909" i="3" s="1"/>
  <c r="BH910" i="3"/>
  <c r="BJ910" i="3"/>
  <c r="T910" i="3" s="1"/>
  <c r="BH911" i="3"/>
  <c r="BJ911" i="3"/>
  <c r="T911" i="3" s="1"/>
  <c r="BH912" i="3"/>
  <c r="BI912" i="3" s="1"/>
  <c r="S912" i="3" s="1"/>
  <c r="BJ912" i="3"/>
  <c r="T912" i="3" s="1"/>
  <c r="BH913" i="3"/>
  <c r="BI913" i="3" s="1"/>
  <c r="S913" i="3" s="1"/>
  <c r="BJ913" i="3"/>
  <c r="T913" i="3" s="1"/>
  <c r="BH914" i="3"/>
  <c r="BI914" i="3" s="1"/>
  <c r="S914" i="3" s="1"/>
  <c r="BJ914" i="3"/>
  <c r="T914" i="3" s="1"/>
  <c r="BH915" i="3"/>
  <c r="BI915" i="3" s="1"/>
  <c r="S915" i="3" s="1"/>
  <c r="BJ915" i="3"/>
  <c r="T915" i="3" s="1"/>
  <c r="BH916" i="3"/>
  <c r="BJ916" i="3"/>
  <c r="T916" i="3" s="1"/>
  <c r="BH917" i="3"/>
  <c r="BJ917" i="3"/>
  <c r="T917" i="3" s="1"/>
  <c r="BH918" i="3"/>
  <c r="BI918" i="3" s="1"/>
  <c r="S918" i="3" s="1"/>
  <c r="BJ918" i="3"/>
  <c r="T918" i="3" s="1"/>
  <c r="BH919" i="3"/>
  <c r="BI919" i="3" s="1"/>
  <c r="S919" i="3" s="1"/>
  <c r="BJ919" i="3"/>
  <c r="T919" i="3" s="1"/>
  <c r="BH920" i="3"/>
  <c r="BI920" i="3" s="1"/>
  <c r="S920" i="3" s="1"/>
  <c r="BJ920" i="3"/>
  <c r="T920" i="3" s="1"/>
  <c r="BH921" i="3"/>
  <c r="BI921" i="3" s="1"/>
  <c r="S921" i="3" s="1"/>
  <c r="BJ921" i="3"/>
  <c r="T921" i="3" s="1"/>
  <c r="BH922" i="3"/>
  <c r="BJ922" i="3"/>
  <c r="T922" i="3" s="1"/>
  <c r="BH923" i="3"/>
  <c r="BI923" i="3" s="1"/>
  <c r="S923" i="3" s="1"/>
  <c r="BJ923" i="3"/>
  <c r="T923" i="3" s="1"/>
  <c r="BH924" i="3"/>
  <c r="BI924" i="3" s="1"/>
  <c r="S924" i="3" s="1"/>
  <c r="BJ924" i="3"/>
  <c r="T924" i="3" s="1"/>
  <c r="BH925" i="3"/>
  <c r="BI925" i="3" s="1"/>
  <c r="S925" i="3" s="1"/>
  <c r="BJ925" i="3"/>
  <c r="T925" i="3" s="1"/>
  <c r="BH926" i="3"/>
  <c r="BJ926" i="3"/>
  <c r="T926" i="3" s="1"/>
  <c r="BH927" i="3"/>
  <c r="BI927" i="3" s="1"/>
  <c r="S927" i="3" s="1"/>
  <c r="BJ927" i="3"/>
  <c r="T927" i="3" s="1"/>
  <c r="BH928" i="3"/>
  <c r="BI928" i="3" s="1"/>
  <c r="S928" i="3" s="1"/>
  <c r="BJ928" i="3"/>
  <c r="T928" i="3" s="1"/>
  <c r="BH929" i="3"/>
  <c r="BI929" i="3" s="1"/>
  <c r="S929" i="3" s="1"/>
  <c r="BJ929" i="3"/>
  <c r="T929" i="3" s="1"/>
  <c r="BH930" i="3"/>
  <c r="BJ930" i="3"/>
  <c r="T930" i="3" s="1"/>
  <c r="BH931" i="3"/>
  <c r="BJ931" i="3"/>
  <c r="T931" i="3" s="1"/>
  <c r="BH932" i="3"/>
  <c r="BJ932" i="3"/>
  <c r="T932" i="3" s="1"/>
  <c r="BH933" i="3"/>
  <c r="BI933" i="3" s="1"/>
  <c r="S933" i="3" s="1"/>
  <c r="BJ933" i="3"/>
  <c r="T933" i="3" s="1"/>
  <c r="BH934" i="3"/>
  <c r="BI934" i="3" s="1"/>
  <c r="S934" i="3" s="1"/>
  <c r="BJ934" i="3"/>
  <c r="T934" i="3" s="1"/>
  <c r="BH935" i="3"/>
  <c r="BJ935" i="3"/>
  <c r="T935" i="3" s="1"/>
  <c r="BH936" i="3"/>
  <c r="BI936" i="3" s="1"/>
  <c r="S936" i="3" s="1"/>
  <c r="BJ936" i="3"/>
  <c r="T936" i="3" s="1"/>
  <c r="BH937" i="3"/>
  <c r="BI937" i="3" s="1"/>
  <c r="S937" i="3" s="1"/>
  <c r="BJ937" i="3"/>
  <c r="T937" i="3" s="1"/>
  <c r="BH938" i="3"/>
  <c r="BI938" i="3" s="1"/>
  <c r="S938" i="3" s="1"/>
  <c r="BJ938" i="3"/>
  <c r="T938" i="3" s="1"/>
  <c r="BH939" i="3"/>
  <c r="BI939" i="3" s="1"/>
  <c r="S939" i="3" s="1"/>
  <c r="BJ939" i="3"/>
  <c r="T939" i="3" s="1"/>
  <c r="BH940" i="3"/>
  <c r="BI940" i="3" s="1"/>
  <c r="S940" i="3" s="1"/>
  <c r="BJ940" i="3"/>
  <c r="T940" i="3" s="1"/>
  <c r="BH941" i="3"/>
  <c r="BJ941" i="3"/>
  <c r="T941" i="3" s="1"/>
  <c r="BH942" i="3"/>
  <c r="BI942" i="3" s="1"/>
  <c r="S942" i="3" s="1"/>
  <c r="BJ942" i="3"/>
  <c r="T942" i="3" s="1"/>
  <c r="BH943" i="3"/>
  <c r="BJ943" i="3"/>
  <c r="T943" i="3" s="1"/>
  <c r="BH944" i="3"/>
  <c r="BI944" i="3" s="1"/>
  <c r="S944" i="3" s="1"/>
  <c r="BJ944" i="3"/>
  <c r="T944" i="3" s="1"/>
  <c r="BH945" i="3"/>
  <c r="BJ945" i="3"/>
  <c r="T945" i="3" s="1"/>
  <c r="BH946" i="3"/>
  <c r="BI946" i="3" s="1"/>
  <c r="S946" i="3" s="1"/>
  <c r="BJ946" i="3"/>
  <c r="T946" i="3" s="1"/>
  <c r="BH947" i="3"/>
  <c r="BI947" i="3" s="1"/>
  <c r="S947" i="3" s="1"/>
  <c r="BJ947" i="3"/>
  <c r="T947" i="3" s="1"/>
  <c r="BH948" i="3"/>
  <c r="BJ948" i="3"/>
  <c r="T948" i="3" s="1"/>
  <c r="BH949" i="3"/>
  <c r="BJ949" i="3"/>
  <c r="T949" i="3" s="1"/>
  <c r="BH950" i="3"/>
  <c r="BI950" i="3" s="1"/>
  <c r="S950" i="3" s="1"/>
  <c r="BJ950" i="3"/>
  <c r="T950" i="3" s="1"/>
  <c r="BH951" i="3"/>
  <c r="BI951" i="3" s="1"/>
  <c r="S951" i="3" s="1"/>
  <c r="BJ951" i="3"/>
  <c r="T951" i="3" s="1"/>
  <c r="BH952" i="3"/>
  <c r="BI952" i="3" s="1"/>
  <c r="S952" i="3" s="1"/>
  <c r="BJ952" i="3"/>
  <c r="T952" i="3" s="1"/>
  <c r="BH953" i="3"/>
  <c r="BJ953" i="3"/>
  <c r="T953" i="3" s="1"/>
  <c r="BH954" i="3"/>
  <c r="BI954" i="3" s="1"/>
  <c r="S954" i="3" s="1"/>
  <c r="BJ954" i="3"/>
  <c r="T954" i="3" s="1"/>
  <c r="BH955" i="3"/>
  <c r="BI955" i="3" s="1"/>
  <c r="S955" i="3" s="1"/>
  <c r="BJ955" i="3"/>
  <c r="T955" i="3" s="1"/>
  <c r="BH956" i="3"/>
  <c r="BI956" i="3" s="1"/>
  <c r="S956" i="3" s="1"/>
  <c r="BJ956" i="3"/>
  <c r="T956" i="3" s="1"/>
  <c r="BH957" i="3"/>
  <c r="BI957" i="3" s="1"/>
  <c r="S957" i="3" s="1"/>
  <c r="BJ957" i="3"/>
  <c r="T957" i="3" s="1"/>
  <c r="BH958" i="3"/>
  <c r="BI958" i="3" s="1"/>
  <c r="S958" i="3" s="1"/>
  <c r="BJ958" i="3"/>
  <c r="T958" i="3" s="1"/>
  <c r="BH959" i="3"/>
  <c r="BI959" i="3" s="1"/>
  <c r="S959" i="3" s="1"/>
  <c r="BJ959" i="3"/>
  <c r="T959" i="3" s="1"/>
  <c r="BH960" i="3"/>
  <c r="BI960" i="3" s="1"/>
  <c r="S960" i="3" s="1"/>
  <c r="BJ960" i="3"/>
  <c r="T960" i="3" s="1"/>
  <c r="BH961" i="3"/>
  <c r="BI961" i="3" s="1"/>
  <c r="S961" i="3" s="1"/>
  <c r="BJ961" i="3"/>
  <c r="T961" i="3" s="1"/>
  <c r="BH962" i="3"/>
  <c r="BJ962" i="3"/>
  <c r="T962" i="3" s="1"/>
  <c r="BH963" i="3"/>
  <c r="BJ963" i="3"/>
  <c r="T963" i="3" s="1"/>
  <c r="BH964" i="3"/>
  <c r="BJ964" i="3"/>
  <c r="T964" i="3" s="1"/>
  <c r="BH965" i="3"/>
  <c r="BI965" i="3" s="1"/>
  <c r="S965" i="3" s="1"/>
  <c r="BJ965" i="3"/>
  <c r="T965" i="3" s="1"/>
  <c r="BH966" i="3"/>
  <c r="BI966" i="3" s="1"/>
  <c r="S966" i="3" s="1"/>
  <c r="BJ966" i="3"/>
  <c r="T966" i="3" s="1"/>
  <c r="BH967" i="3"/>
  <c r="BJ967" i="3"/>
  <c r="T967" i="3" s="1"/>
  <c r="BH968" i="3"/>
  <c r="BI968" i="3" s="1"/>
  <c r="S968" i="3" s="1"/>
  <c r="BJ968" i="3"/>
  <c r="T968" i="3" s="1"/>
  <c r="BH969" i="3"/>
  <c r="BI969" i="3" s="1"/>
  <c r="S969" i="3" s="1"/>
  <c r="BJ969" i="3"/>
  <c r="T969" i="3" s="1"/>
  <c r="BH970" i="3"/>
  <c r="BI970" i="3" s="1"/>
  <c r="S970" i="3" s="1"/>
  <c r="BJ970" i="3"/>
  <c r="T970" i="3" s="1"/>
  <c r="BH971" i="3"/>
  <c r="BI971" i="3" s="1"/>
  <c r="S971" i="3" s="1"/>
  <c r="BJ971" i="3"/>
  <c r="T971" i="3" s="1"/>
  <c r="BH972" i="3"/>
  <c r="BJ972" i="3"/>
  <c r="T972" i="3" s="1"/>
  <c r="BH973" i="3"/>
  <c r="BJ973" i="3"/>
  <c r="T973" i="3" s="1"/>
  <c r="BH974" i="3"/>
  <c r="BI974" i="3" s="1"/>
  <c r="S974" i="3" s="1"/>
  <c r="BJ974" i="3"/>
  <c r="T974" i="3" s="1"/>
  <c r="BH975" i="3"/>
  <c r="BJ975" i="3"/>
  <c r="T975" i="3" s="1"/>
  <c r="BH976" i="3"/>
  <c r="BI976" i="3" s="1"/>
  <c r="S976" i="3" s="1"/>
  <c r="BJ976" i="3"/>
  <c r="T976" i="3" s="1"/>
  <c r="BH977" i="3"/>
  <c r="BJ977" i="3"/>
  <c r="T977" i="3" s="1"/>
  <c r="BH978" i="3"/>
  <c r="BI978" i="3" s="1"/>
  <c r="S978" i="3" s="1"/>
  <c r="BJ978" i="3"/>
  <c r="T978" i="3" s="1"/>
  <c r="BH979" i="3"/>
  <c r="BI979" i="3" s="1"/>
  <c r="S979" i="3" s="1"/>
  <c r="BJ979" i="3"/>
  <c r="T979" i="3" s="1"/>
  <c r="BH980" i="3"/>
  <c r="BJ980" i="3"/>
  <c r="T980" i="3" s="1"/>
  <c r="BH981" i="3"/>
  <c r="BJ981" i="3"/>
  <c r="T981" i="3" s="1"/>
  <c r="BH982" i="3"/>
  <c r="BI982" i="3" s="1"/>
  <c r="S982" i="3" s="1"/>
  <c r="BJ982" i="3"/>
  <c r="T982" i="3" s="1"/>
  <c r="BH983" i="3"/>
  <c r="BI983" i="3" s="1"/>
  <c r="S983" i="3" s="1"/>
  <c r="BJ983" i="3"/>
  <c r="T983" i="3" s="1"/>
  <c r="BH984" i="3"/>
  <c r="BJ984" i="3"/>
  <c r="T984" i="3" s="1"/>
  <c r="BH985" i="3"/>
  <c r="BJ985" i="3"/>
  <c r="T985" i="3" s="1"/>
  <c r="BH986" i="3"/>
  <c r="BI986" i="3" s="1"/>
  <c r="S986" i="3" s="1"/>
  <c r="BJ986" i="3"/>
  <c r="T986" i="3" s="1"/>
  <c r="BH987" i="3"/>
  <c r="BJ987" i="3"/>
  <c r="T987" i="3" s="1"/>
  <c r="BH988" i="3"/>
  <c r="BI988" i="3" s="1"/>
  <c r="S988" i="3" s="1"/>
  <c r="BJ988" i="3"/>
  <c r="T988" i="3" s="1"/>
  <c r="BH989" i="3"/>
  <c r="BJ989" i="3"/>
  <c r="T989" i="3" s="1"/>
  <c r="BH990" i="3"/>
  <c r="BI990" i="3" s="1"/>
  <c r="S990" i="3" s="1"/>
  <c r="BJ990" i="3"/>
  <c r="T990" i="3" s="1"/>
  <c r="BH991" i="3"/>
  <c r="BI991" i="3" s="1"/>
  <c r="S991" i="3" s="1"/>
  <c r="BJ991" i="3"/>
  <c r="T991" i="3" s="1"/>
  <c r="BH992" i="3"/>
  <c r="BI992" i="3" s="1"/>
  <c r="S992" i="3" s="1"/>
  <c r="BJ992" i="3"/>
  <c r="T992" i="3" s="1"/>
  <c r="BH993" i="3"/>
  <c r="BJ993" i="3"/>
  <c r="T993" i="3" s="1"/>
  <c r="BH994" i="3"/>
  <c r="BI994" i="3" s="1"/>
  <c r="S994" i="3" s="1"/>
  <c r="BJ994" i="3"/>
  <c r="T994" i="3" s="1"/>
  <c r="BH995" i="3"/>
  <c r="BJ995" i="3"/>
  <c r="T995" i="3" s="1"/>
  <c r="BH996" i="3"/>
  <c r="BI996" i="3" s="1"/>
  <c r="S996" i="3" s="1"/>
  <c r="BJ996" i="3"/>
  <c r="T996" i="3" s="1"/>
  <c r="BH997" i="3"/>
  <c r="BI997" i="3" s="1"/>
  <c r="S997" i="3" s="1"/>
  <c r="BJ997" i="3"/>
  <c r="T997" i="3" s="1"/>
  <c r="BH998" i="3"/>
  <c r="BI998" i="3" s="1"/>
  <c r="S998" i="3" s="1"/>
  <c r="BJ998" i="3"/>
  <c r="T998" i="3" s="1"/>
  <c r="BH999" i="3"/>
  <c r="BI999" i="3" s="1"/>
  <c r="S999" i="3" s="1"/>
  <c r="BJ999" i="3"/>
  <c r="T999" i="3" s="1"/>
  <c r="BH1000" i="3"/>
  <c r="BJ1000" i="3"/>
  <c r="T1000" i="3" s="1"/>
  <c r="BH1001" i="3"/>
  <c r="BJ1001" i="3"/>
  <c r="T1001" i="3" s="1"/>
  <c r="BH1002" i="3"/>
  <c r="BI1002" i="3" s="1"/>
  <c r="S1002" i="3" s="1"/>
  <c r="BJ1002" i="3"/>
  <c r="T1002" i="3" s="1"/>
  <c r="BH1003" i="3"/>
  <c r="BI1003" i="3" s="1"/>
  <c r="S1003" i="3" s="1"/>
  <c r="BJ1003" i="3"/>
  <c r="T1003" i="3" s="1"/>
  <c r="BH1004" i="3"/>
  <c r="BI1004" i="3" s="1"/>
  <c r="S1004" i="3" s="1"/>
  <c r="BJ1004" i="3"/>
  <c r="T1004" i="3" s="1"/>
  <c r="BH1005" i="3"/>
  <c r="BI1005" i="3" s="1"/>
  <c r="S1005" i="3" s="1"/>
  <c r="BJ1005" i="3"/>
  <c r="T1005" i="3" s="1"/>
  <c r="BH1006" i="3"/>
  <c r="BI1006" i="3" s="1"/>
  <c r="S1006" i="3" s="1"/>
  <c r="BJ1006" i="3"/>
  <c r="T1006" i="3" s="1"/>
  <c r="BH1007" i="3"/>
  <c r="BJ1007" i="3"/>
  <c r="T1007" i="3" s="1"/>
  <c r="BH1008" i="3"/>
  <c r="BI1008" i="3" s="1"/>
  <c r="S1008" i="3" s="1"/>
  <c r="BJ1008" i="3"/>
  <c r="T1008" i="3" s="1"/>
  <c r="BH1009" i="3"/>
  <c r="BI1009" i="3" s="1"/>
  <c r="S1009" i="3" s="1"/>
  <c r="BJ1009" i="3"/>
  <c r="T1009" i="3" s="1"/>
  <c r="BH1010" i="3"/>
  <c r="BI1010" i="3" s="1"/>
  <c r="S1010" i="3" s="1"/>
  <c r="BJ1010" i="3"/>
  <c r="T1010" i="3" s="1"/>
  <c r="BH1011" i="3"/>
  <c r="BJ1011" i="3"/>
  <c r="T1011" i="3" s="1"/>
  <c r="BH1012" i="3"/>
  <c r="BI1012" i="3" s="1"/>
  <c r="S1012" i="3" s="1"/>
  <c r="BJ1012" i="3"/>
  <c r="T1012" i="3" s="1"/>
  <c r="BH1013" i="3"/>
  <c r="BI1013" i="3" s="1"/>
  <c r="S1013" i="3" s="1"/>
  <c r="BJ1013" i="3"/>
  <c r="T1013" i="3" s="1"/>
  <c r="BH1014" i="3"/>
  <c r="BI1014" i="3" s="1"/>
  <c r="S1014" i="3" s="1"/>
  <c r="BJ1014" i="3"/>
  <c r="T1014" i="3" s="1"/>
  <c r="BH1015" i="3"/>
  <c r="BJ1015" i="3"/>
  <c r="T1015" i="3" s="1"/>
  <c r="BH1016" i="3"/>
  <c r="BI1016" i="3" s="1"/>
  <c r="S1016" i="3" s="1"/>
  <c r="BJ1016" i="3"/>
  <c r="T1016" i="3" s="1"/>
  <c r="BH1017" i="3"/>
  <c r="BI1017" i="3" s="1"/>
  <c r="S1017" i="3" s="1"/>
  <c r="BJ1017" i="3"/>
  <c r="T1017" i="3" s="1"/>
  <c r="BH1018" i="3"/>
  <c r="BI1018" i="3" s="1"/>
  <c r="S1018" i="3" s="1"/>
  <c r="BJ1018" i="3"/>
  <c r="T1018" i="3" s="1"/>
  <c r="BH1019" i="3"/>
  <c r="BJ1019" i="3"/>
  <c r="T1019" i="3" s="1"/>
  <c r="BH1020" i="3"/>
  <c r="BI1020" i="3" s="1"/>
  <c r="S1020" i="3" s="1"/>
  <c r="BJ1020" i="3"/>
  <c r="T1020" i="3" s="1"/>
  <c r="BH1021" i="3"/>
  <c r="BJ1021" i="3"/>
  <c r="T1021" i="3" s="1"/>
  <c r="BH1022" i="3"/>
  <c r="BI1022" i="3" s="1"/>
  <c r="S1022" i="3" s="1"/>
  <c r="BJ1022" i="3"/>
  <c r="T1022" i="3" s="1"/>
  <c r="BH1023" i="3"/>
  <c r="BJ1023" i="3"/>
  <c r="T1023" i="3" s="1"/>
  <c r="BH1024" i="3"/>
  <c r="BI1024" i="3" s="1"/>
  <c r="S1024" i="3" s="1"/>
  <c r="BJ1024" i="3"/>
  <c r="T1024" i="3" s="1"/>
  <c r="BH1025" i="3"/>
  <c r="BI1025" i="3" s="1"/>
  <c r="S1025" i="3" s="1"/>
  <c r="BJ1025" i="3"/>
  <c r="T1025" i="3" s="1"/>
  <c r="BH1026" i="3"/>
  <c r="BI1026" i="3" s="1"/>
  <c r="S1026" i="3" s="1"/>
  <c r="BJ1026" i="3"/>
  <c r="T1026" i="3" s="1"/>
  <c r="BH1027" i="3"/>
  <c r="BI1027" i="3" s="1"/>
  <c r="S1027" i="3" s="1"/>
  <c r="BJ1027" i="3"/>
  <c r="T1027" i="3" s="1"/>
  <c r="BH1028" i="3"/>
  <c r="BJ1028" i="3"/>
  <c r="T1028" i="3" s="1"/>
  <c r="BH1029" i="3"/>
  <c r="BI1029" i="3" s="1"/>
  <c r="S1029" i="3" s="1"/>
  <c r="BJ1029" i="3"/>
  <c r="T1029" i="3" s="1"/>
  <c r="BH1030" i="3"/>
  <c r="BI1030" i="3" s="1"/>
  <c r="S1030" i="3" s="1"/>
  <c r="BJ1030" i="3"/>
  <c r="T1030" i="3" s="1"/>
  <c r="BH1031" i="3"/>
  <c r="BI1031" i="3" s="1"/>
  <c r="S1031" i="3" s="1"/>
  <c r="BJ1031" i="3"/>
  <c r="T1031" i="3" s="1"/>
  <c r="BH1032" i="3"/>
  <c r="BJ1032" i="3"/>
  <c r="T1032" i="3" s="1"/>
  <c r="BH1033" i="3"/>
  <c r="BJ1033" i="3"/>
  <c r="T1033" i="3" s="1"/>
  <c r="BH1034" i="3"/>
  <c r="BI1034" i="3" s="1"/>
  <c r="S1034" i="3" s="1"/>
  <c r="BJ1034" i="3"/>
  <c r="T1034" i="3" s="1"/>
  <c r="BH1035" i="3"/>
  <c r="BJ1035" i="3"/>
  <c r="T1035" i="3" s="1"/>
  <c r="BH1036" i="3"/>
  <c r="BI1036" i="3" s="1"/>
  <c r="S1036" i="3" s="1"/>
  <c r="BJ1036" i="3"/>
  <c r="T1036" i="3" s="1"/>
  <c r="BH1037" i="3"/>
  <c r="BJ1037" i="3"/>
  <c r="T1037" i="3" s="1"/>
  <c r="BH1038" i="3"/>
  <c r="BI1038" i="3" s="1"/>
  <c r="S1038" i="3" s="1"/>
  <c r="BJ1038" i="3"/>
  <c r="T1038" i="3" s="1"/>
  <c r="BH1039" i="3"/>
  <c r="BJ1039" i="3"/>
  <c r="T1039" i="3" s="1"/>
  <c r="BH1040" i="3"/>
  <c r="BJ1040" i="3"/>
  <c r="T1040" i="3" s="1"/>
  <c r="BH1041" i="3"/>
  <c r="BI1041" i="3" s="1"/>
  <c r="S1041" i="3" s="1"/>
  <c r="BJ1041" i="3"/>
  <c r="T1041" i="3" s="1"/>
  <c r="BH1042" i="3"/>
  <c r="BI1042" i="3" s="1"/>
  <c r="S1042" i="3" s="1"/>
  <c r="BJ1042" i="3"/>
  <c r="T1042" i="3" s="1"/>
  <c r="BH1043" i="3"/>
  <c r="BI1043" i="3" s="1"/>
  <c r="S1043" i="3" s="1"/>
  <c r="BJ1043" i="3"/>
  <c r="T1043" i="3" s="1"/>
  <c r="BH1044" i="3"/>
  <c r="BJ1044" i="3"/>
  <c r="T1044" i="3" s="1"/>
  <c r="BH1045" i="3"/>
  <c r="BJ1045" i="3"/>
  <c r="T1045" i="3" s="1"/>
  <c r="BH1046" i="3"/>
  <c r="BJ1046" i="3"/>
  <c r="T1046" i="3" s="1"/>
  <c r="BH1047" i="3"/>
  <c r="BJ1047" i="3"/>
  <c r="T1047" i="3" s="1"/>
  <c r="BH1048" i="3"/>
  <c r="BJ1048" i="3"/>
  <c r="T1048" i="3" s="1"/>
  <c r="BH1049" i="3"/>
  <c r="BJ1049" i="3"/>
  <c r="T1049" i="3" s="1"/>
  <c r="BH1050" i="3"/>
  <c r="BJ1050" i="3"/>
  <c r="T1050" i="3" s="1"/>
  <c r="BH1051" i="3"/>
  <c r="BI1051" i="3" s="1"/>
  <c r="S1051" i="3" s="1"/>
  <c r="BJ1051" i="3"/>
  <c r="T1051" i="3" s="1"/>
  <c r="BH1052" i="3"/>
  <c r="BJ1052" i="3"/>
  <c r="T1052" i="3" s="1"/>
  <c r="BH1053" i="3"/>
  <c r="BJ1053" i="3"/>
  <c r="T1053" i="3" s="1"/>
  <c r="BH1054" i="3"/>
  <c r="BI1054" i="3" s="1"/>
  <c r="S1054" i="3" s="1"/>
  <c r="BJ1054" i="3"/>
  <c r="T1054" i="3" s="1"/>
  <c r="BH1055" i="3"/>
  <c r="BJ1055" i="3"/>
  <c r="T1055" i="3" s="1"/>
  <c r="BH1056" i="3"/>
  <c r="BI1056" i="3" s="1"/>
  <c r="S1056" i="3" s="1"/>
  <c r="BJ1056" i="3"/>
  <c r="T1056" i="3" s="1"/>
  <c r="BH1057" i="3"/>
  <c r="BI1057" i="3" s="1"/>
  <c r="S1057" i="3" s="1"/>
  <c r="BJ1057" i="3"/>
  <c r="T1057" i="3" s="1"/>
  <c r="BH1058" i="3"/>
  <c r="BJ1058" i="3"/>
  <c r="T1058" i="3" s="1"/>
  <c r="BH1059" i="3"/>
  <c r="BJ1059" i="3"/>
  <c r="T1059" i="3" s="1"/>
  <c r="BH1060" i="3"/>
  <c r="BJ1060" i="3"/>
  <c r="T1060" i="3" s="1"/>
  <c r="BH1061" i="3"/>
  <c r="BJ1061" i="3"/>
  <c r="T1061" i="3" s="1"/>
  <c r="BH1062" i="3"/>
  <c r="BJ1062" i="3"/>
  <c r="T1062" i="3" s="1"/>
  <c r="BH1063" i="3"/>
  <c r="BI1063" i="3" s="1"/>
  <c r="S1063" i="3" s="1"/>
  <c r="BJ1063" i="3"/>
  <c r="T1063" i="3" s="1"/>
  <c r="BH1064" i="3"/>
  <c r="BI1064" i="3" s="1"/>
  <c r="S1064" i="3" s="1"/>
  <c r="BJ1064" i="3"/>
  <c r="T1064" i="3" s="1"/>
  <c r="BH1065" i="3"/>
  <c r="BI1065" i="3" s="1"/>
  <c r="S1065" i="3" s="1"/>
  <c r="BJ1065" i="3"/>
  <c r="T1065" i="3" s="1"/>
  <c r="BH1066" i="3"/>
  <c r="BJ1066" i="3"/>
  <c r="T1066" i="3" s="1"/>
  <c r="BH1067" i="3"/>
  <c r="BI1067" i="3" s="1"/>
  <c r="S1067" i="3" s="1"/>
  <c r="BJ1067" i="3"/>
  <c r="T1067" i="3" s="1"/>
  <c r="BH1068" i="3"/>
  <c r="BI1068" i="3" s="1"/>
  <c r="S1068" i="3" s="1"/>
  <c r="BJ1068" i="3"/>
  <c r="T1068" i="3" s="1"/>
  <c r="BH1069" i="3"/>
  <c r="BI1069" i="3" s="1"/>
  <c r="S1069" i="3" s="1"/>
  <c r="BJ1069" i="3"/>
  <c r="T1069" i="3" s="1"/>
  <c r="BH1070" i="3"/>
  <c r="BJ1070" i="3"/>
  <c r="T1070" i="3" s="1"/>
  <c r="BH1071" i="3"/>
  <c r="BJ1071" i="3"/>
  <c r="T1071" i="3" s="1"/>
  <c r="BH1072" i="3"/>
  <c r="BJ1072" i="3"/>
  <c r="T1072" i="3" s="1"/>
  <c r="BH1073" i="3"/>
  <c r="BI1073" i="3" s="1"/>
  <c r="S1073" i="3" s="1"/>
  <c r="BJ1073" i="3"/>
  <c r="T1073" i="3" s="1"/>
  <c r="BH1074" i="3"/>
  <c r="BI1074" i="3" s="1"/>
  <c r="S1074" i="3" s="1"/>
  <c r="BJ1074" i="3"/>
  <c r="T1074" i="3" s="1"/>
  <c r="BH1075" i="3"/>
  <c r="BJ1075" i="3"/>
  <c r="T1075" i="3" s="1"/>
  <c r="BH1076" i="3"/>
  <c r="BI1076" i="3" s="1"/>
  <c r="S1076" i="3" s="1"/>
  <c r="BJ1076" i="3"/>
  <c r="T1076" i="3" s="1"/>
  <c r="BH1077" i="3"/>
  <c r="BJ1077" i="3"/>
  <c r="T1077" i="3" s="1"/>
  <c r="BH1078" i="3"/>
  <c r="BJ1078" i="3"/>
  <c r="T1078" i="3" s="1"/>
  <c r="BH1079" i="3"/>
  <c r="BJ1079" i="3"/>
  <c r="T1079" i="3" s="1"/>
  <c r="BH1080" i="3"/>
  <c r="BJ1080" i="3"/>
  <c r="T1080" i="3" s="1"/>
  <c r="BH1081" i="3"/>
  <c r="BI1081" i="3" s="1"/>
  <c r="S1081" i="3" s="1"/>
  <c r="BJ1081" i="3"/>
  <c r="T1081" i="3" s="1"/>
  <c r="BH1082" i="3"/>
  <c r="BJ1082" i="3"/>
  <c r="T1082" i="3" s="1"/>
  <c r="BH1083" i="3"/>
  <c r="BI1083" i="3" s="1"/>
  <c r="S1083" i="3" s="1"/>
  <c r="BJ1083" i="3"/>
  <c r="T1083" i="3" s="1"/>
  <c r="BH1084" i="3"/>
  <c r="BJ1084" i="3"/>
  <c r="T1084" i="3" s="1"/>
  <c r="BH1085" i="3"/>
  <c r="BI1085" i="3" s="1"/>
  <c r="S1085" i="3" s="1"/>
  <c r="BJ1085" i="3"/>
  <c r="T1085" i="3" s="1"/>
  <c r="BH1086" i="3"/>
  <c r="BJ1086" i="3"/>
  <c r="T1086" i="3" s="1"/>
  <c r="BH1087" i="3"/>
  <c r="BJ1087" i="3"/>
  <c r="T1087" i="3" s="1"/>
  <c r="BH1088" i="3"/>
  <c r="BI1088" i="3" s="1"/>
  <c r="S1088" i="3" s="1"/>
  <c r="BJ1088" i="3"/>
  <c r="T1088" i="3" s="1"/>
  <c r="BH1089" i="3"/>
  <c r="BJ1089" i="3"/>
  <c r="T1089" i="3" s="1"/>
  <c r="BH1090" i="3"/>
  <c r="BJ1090" i="3"/>
  <c r="T1090" i="3" s="1"/>
  <c r="BH1091" i="3"/>
  <c r="BI1091" i="3" s="1"/>
  <c r="S1091" i="3" s="1"/>
  <c r="BJ1091" i="3"/>
  <c r="T1091" i="3" s="1"/>
  <c r="BH1092" i="3"/>
  <c r="BJ1092" i="3"/>
  <c r="T1092" i="3" s="1"/>
  <c r="BH1093" i="3"/>
  <c r="BJ1093" i="3"/>
  <c r="T1093" i="3" s="1"/>
  <c r="BH1094" i="3"/>
  <c r="BJ1094" i="3"/>
  <c r="T1094" i="3" s="1"/>
  <c r="BH1095" i="3"/>
  <c r="BI1095" i="3" s="1"/>
  <c r="S1095" i="3" s="1"/>
  <c r="BJ1095" i="3"/>
  <c r="T1095" i="3" s="1"/>
  <c r="BH1096" i="3"/>
  <c r="BJ1096" i="3"/>
  <c r="T1096" i="3" s="1"/>
  <c r="BH1097" i="3"/>
  <c r="BI1097" i="3" s="1"/>
  <c r="S1097" i="3" s="1"/>
  <c r="BJ1097" i="3"/>
  <c r="T1097" i="3" s="1"/>
  <c r="BH1098" i="3"/>
  <c r="BJ1098" i="3"/>
  <c r="T1098" i="3" s="1"/>
  <c r="BH1099" i="3"/>
  <c r="BJ1099" i="3"/>
  <c r="T1099" i="3" s="1"/>
  <c r="BH1100" i="3"/>
  <c r="BJ1100" i="3"/>
  <c r="T1100" i="3" s="1"/>
  <c r="BH1101" i="3"/>
  <c r="BJ1101" i="3"/>
  <c r="T1101" i="3" s="1"/>
  <c r="BH1102" i="3"/>
  <c r="BJ1102" i="3"/>
  <c r="T1102" i="3" s="1"/>
  <c r="BH1103" i="3"/>
  <c r="BI1103" i="3" s="1"/>
  <c r="S1103" i="3" s="1"/>
  <c r="BJ1103" i="3"/>
  <c r="T1103" i="3" s="1"/>
  <c r="BH1104" i="3"/>
  <c r="BJ1104" i="3"/>
  <c r="T1104" i="3" s="1"/>
  <c r="BH1105" i="3"/>
  <c r="BJ1105" i="3"/>
  <c r="T1105" i="3" s="1"/>
  <c r="BH1106" i="3"/>
  <c r="BI1106" i="3" s="1"/>
  <c r="S1106" i="3" s="1"/>
  <c r="BJ1106" i="3"/>
  <c r="T1106" i="3" s="1"/>
  <c r="BH1107" i="3"/>
  <c r="BJ1107" i="3"/>
  <c r="T1107" i="3" s="1"/>
  <c r="BH1108" i="3"/>
  <c r="BJ1108" i="3"/>
  <c r="T1108" i="3" s="1"/>
  <c r="BH1109" i="3"/>
  <c r="BI1109" i="3" s="1"/>
  <c r="S1109" i="3" s="1"/>
  <c r="BJ1109" i="3"/>
  <c r="T1109" i="3" s="1"/>
  <c r="BH1110" i="3"/>
  <c r="BJ1110" i="3"/>
  <c r="T1110" i="3" s="1"/>
  <c r="BH1111" i="3"/>
  <c r="BI1111" i="3" s="1"/>
  <c r="S1111" i="3" s="1"/>
  <c r="BJ1111" i="3"/>
  <c r="T1111" i="3" s="1"/>
  <c r="BH1112" i="3"/>
  <c r="BI1112" i="3" s="1"/>
  <c r="S1112" i="3" s="1"/>
  <c r="BJ1112" i="3"/>
  <c r="T1112" i="3" s="1"/>
  <c r="BH1113" i="3"/>
  <c r="BI1113" i="3" s="1"/>
  <c r="S1113" i="3" s="1"/>
  <c r="BJ1113" i="3"/>
  <c r="T1113" i="3" s="1"/>
  <c r="BH1114" i="3"/>
  <c r="BJ1114" i="3"/>
  <c r="T1114" i="3" s="1"/>
  <c r="BH1115" i="3"/>
  <c r="BI1115" i="3" s="1"/>
  <c r="S1115" i="3" s="1"/>
  <c r="BJ1115" i="3"/>
  <c r="T1115" i="3" s="1"/>
  <c r="BH1116" i="3"/>
  <c r="BJ1116" i="3"/>
  <c r="T1116" i="3" s="1"/>
  <c r="BH1117" i="3"/>
  <c r="BJ1117" i="3"/>
  <c r="T1117" i="3" s="1"/>
  <c r="BH1118" i="3"/>
  <c r="BI1118" i="3" s="1"/>
  <c r="S1118" i="3" s="1"/>
  <c r="BJ1118" i="3"/>
  <c r="T1118" i="3" s="1"/>
  <c r="BH1119" i="3"/>
  <c r="BI1119" i="3" s="1"/>
  <c r="S1119" i="3" s="1"/>
  <c r="BJ1119" i="3"/>
  <c r="T1119" i="3" s="1"/>
  <c r="BH1120" i="3"/>
  <c r="BJ1120" i="3"/>
  <c r="T1120" i="3" s="1"/>
  <c r="BH1121" i="3"/>
  <c r="BI1121" i="3" s="1"/>
  <c r="S1121" i="3" s="1"/>
  <c r="BJ1121" i="3"/>
  <c r="T1121" i="3" s="1"/>
  <c r="BH1122" i="3"/>
  <c r="BI1122" i="3" s="1"/>
  <c r="S1122" i="3" s="1"/>
  <c r="BJ1122" i="3"/>
  <c r="T1122" i="3" s="1"/>
  <c r="BH1123" i="3"/>
  <c r="BJ1123" i="3"/>
  <c r="T1123" i="3" s="1"/>
  <c r="BH1124" i="3"/>
  <c r="BI1124" i="3" s="1"/>
  <c r="S1124" i="3" s="1"/>
  <c r="BJ1124" i="3"/>
  <c r="T1124" i="3" s="1"/>
  <c r="BH1125" i="3"/>
  <c r="BJ1125" i="3"/>
  <c r="T1125" i="3" s="1"/>
  <c r="BH1126" i="3"/>
  <c r="BI1126" i="3" s="1"/>
  <c r="S1126" i="3" s="1"/>
  <c r="BJ1126" i="3"/>
  <c r="T1126" i="3" s="1"/>
  <c r="BH1127" i="3"/>
  <c r="BJ1127" i="3"/>
  <c r="T1127" i="3" s="1"/>
  <c r="BH1128" i="3"/>
  <c r="BJ1128" i="3"/>
  <c r="T1128" i="3" s="1"/>
  <c r="BH1129" i="3"/>
  <c r="BJ1129" i="3"/>
  <c r="T1129" i="3" s="1"/>
  <c r="BH1130" i="3"/>
  <c r="BJ1130" i="3"/>
  <c r="T1130" i="3" s="1"/>
  <c r="BH1131" i="3"/>
  <c r="BJ1131" i="3"/>
  <c r="T1131" i="3" s="1"/>
  <c r="BH1132" i="3"/>
  <c r="BI1132" i="3" s="1"/>
  <c r="S1132" i="3" s="1"/>
  <c r="BJ1132" i="3"/>
  <c r="T1132" i="3" s="1"/>
  <c r="BH1133" i="3"/>
  <c r="BJ1133" i="3"/>
  <c r="T1133" i="3" s="1"/>
  <c r="BH1134" i="3"/>
  <c r="BI1134" i="3" s="1"/>
  <c r="S1134" i="3" s="1"/>
  <c r="BJ1134" i="3"/>
  <c r="T1134" i="3" s="1"/>
  <c r="BH1135" i="3"/>
  <c r="BI1135" i="3" s="1"/>
  <c r="S1135" i="3" s="1"/>
  <c r="BJ1135" i="3"/>
  <c r="T1135" i="3" s="1"/>
  <c r="BH1136" i="3"/>
  <c r="BJ1136" i="3"/>
  <c r="T1136" i="3" s="1"/>
  <c r="BH1137" i="3"/>
  <c r="BJ1137" i="3"/>
  <c r="T1137" i="3" s="1"/>
  <c r="BH1138" i="3"/>
  <c r="BJ1138" i="3"/>
  <c r="T1138" i="3" s="1"/>
  <c r="BH1139" i="3"/>
  <c r="BI1139" i="3" s="1"/>
  <c r="S1139" i="3" s="1"/>
  <c r="BJ1139" i="3"/>
  <c r="T1139" i="3" s="1"/>
  <c r="BH1140" i="3"/>
  <c r="BJ1140" i="3"/>
  <c r="T1140" i="3" s="1"/>
  <c r="BH1141" i="3"/>
  <c r="BI1141" i="3" s="1"/>
  <c r="S1141" i="3" s="1"/>
  <c r="BJ1141" i="3"/>
  <c r="T1141" i="3" s="1"/>
  <c r="BH1142" i="3"/>
  <c r="BI1142" i="3" s="1"/>
  <c r="S1142" i="3" s="1"/>
  <c r="BJ1142" i="3"/>
  <c r="T1142" i="3" s="1"/>
  <c r="BH1143" i="3"/>
  <c r="BJ1143" i="3"/>
  <c r="T1143" i="3" s="1"/>
  <c r="BH1144" i="3"/>
  <c r="BJ1144" i="3"/>
  <c r="T1144" i="3" s="1"/>
  <c r="BH1145" i="3"/>
  <c r="BJ1145" i="3"/>
  <c r="T1145" i="3" s="1"/>
  <c r="BH1146" i="3"/>
  <c r="BJ1146" i="3"/>
  <c r="T1146" i="3" s="1"/>
  <c r="BH1147" i="3"/>
  <c r="BI1147" i="3" s="1"/>
  <c r="S1147" i="3" s="1"/>
  <c r="BJ1147" i="3"/>
  <c r="T1147" i="3" s="1"/>
  <c r="BH1148" i="3"/>
  <c r="BJ1148" i="3"/>
  <c r="T1148" i="3" s="1"/>
  <c r="BH1149" i="3"/>
  <c r="BI1149" i="3" s="1"/>
  <c r="S1149" i="3" s="1"/>
  <c r="BJ1149" i="3"/>
  <c r="T1149" i="3" s="1"/>
  <c r="BH1150" i="3"/>
  <c r="BJ1150" i="3"/>
  <c r="T1150" i="3" s="1"/>
  <c r="BH1151" i="3"/>
  <c r="BI1151" i="3" s="1"/>
  <c r="S1151" i="3" s="1"/>
  <c r="BJ1151" i="3"/>
  <c r="T1151" i="3" s="1"/>
  <c r="BH1152" i="3"/>
  <c r="BI1152" i="3" s="1"/>
  <c r="S1152" i="3" s="1"/>
  <c r="BJ1152" i="3"/>
  <c r="T1152" i="3" s="1"/>
  <c r="BH1153" i="3"/>
  <c r="BJ1153" i="3"/>
  <c r="T1153" i="3" s="1"/>
  <c r="BH1154" i="3"/>
  <c r="BJ1154" i="3"/>
  <c r="T1154" i="3" s="1"/>
  <c r="BH1155" i="3"/>
  <c r="BI1155" i="3" s="1"/>
  <c r="S1155" i="3" s="1"/>
  <c r="BJ1155" i="3"/>
  <c r="T1155" i="3" s="1"/>
  <c r="BH1156" i="3"/>
  <c r="BI1156" i="3" s="1"/>
  <c r="S1156" i="3" s="1"/>
  <c r="BJ1156" i="3"/>
  <c r="T1156" i="3" s="1"/>
  <c r="BH1157" i="3"/>
  <c r="BI1157" i="3" s="1"/>
  <c r="S1157" i="3" s="1"/>
  <c r="BJ1157" i="3"/>
  <c r="T1157" i="3" s="1"/>
  <c r="BH1158" i="3"/>
  <c r="BI1158" i="3" s="1"/>
  <c r="S1158" i="3" s="1"/>
  <c r="BJ1158" i="3"/>
  <c r="T1158" i="3" s="1"/>
  <c r="BH1159" i="3"/>
  <c r="BI1159" i="3" s="1"/>
  <c r="S1159" i="3" s="1"/>
  <c r="BJ1159" i="3"/>
  <c r="T1159" i="3" s="1"/>
  <c r="BH1160" i="3"/>
  <c r="BI1160" i="3" s="1"/>
  <c r="S1160" i="3" s="1"/>
  <c r="BJ1160" i="3"/>
  <c r="T1160" i="3" s="1"/>
  <c r="BH1161" i="3"/>
  <c r="BJ1161" i="3"/>
  <c r="T1161" i="3" s="1"/>
  <c r="BH1162" i="3"/>
  <c r="BI1162" i="3" s="1"/>
  <c r="S1162" i="3" s="1"/>
  <c r="BJ1162" i="3"/>
  <c r="T1162" i="3" s="1"/>
  <c r="BH1163" i="3"/>
  <c r="BJ1163" i="3"/>
  <c r="T1163" i="3" s="1"/>
  <c r="BH1164" i="3"/>
  <c r="BJ1164" i="3"/>
  <c r="T1164" i="3" s="1"/>
  <c r="BH1165" i="3"/>
  <c r="BI1165" i="3" s="1"/>
  <c r="S1165" i="3" s="1"/>
  <c r="BJ1165" i="3"/>
  <c r="T1165" i="3" s="1"/>
  <c r="BH1166" i="3"/>
  <c r="BI1166" i="3" s="1"/>
  <c r="S1166" i="3" s="1"/>
  <c r="BJ1166" i="3"/>
  <c r="T1166" i="3" s="1"/>
  <c r="BH1167" i="3"/>
  <c r="BI1167" i="3" s="1"/>
  <c r="S1167" i="3" s="1"/>
  <c r="BJ1167" i="3"/>
  <c r="T1167" i="3" s="1"/>
  <c r="BH1168" i="3"/>
  <c r="BI1168" i="3" s="1"/>
  <c r="S1168" i="3" s="1"/>
  <c r="BJ1168" i="3"/>
  <c r="T1168" i="3" s="1"/>
  <c r="BH1169" i="3"/>
  <c r="BI1169" i="3" s="1"/>
  <c r="S1169" i="3" s="1"/>
  <c r="BJ1169" i="3"/>
  <c r="T1169" i="3" s="1"/>
  <c r="BH1170" i="3"/>
  <c r="BI1170" i="3" s="1"/>
  <c r="S1170" i="3" s="1"/>
  <c r="BJ1170" i="3"/>
  <c r="T1170" i="3" s="1"/>
  <c r="BH1171" i="3"/>
  <c r="BI1171" i="3" s="1"/>
  <c r="S1171" i="3" s="1"/>
  <c r="BJ1171" i="3"/>
  <c r="T1171" i="3" s="1"/>
  <c r="BH1172" i="3"/>
  <c r="BI1172" i="3" s="1"/>
  <c r="S1172" i="3" s="1"/>
  <c r="BJ1172" i="3"/>
  <c r="T1172" i="3" s="1"/>
  <c r="BH1173" i="3"/>
  <c r="BI1173" i="3" s="1"/>
  <c r="S1173" i="3" s="1"/>
  <c r="BJ1173" i="3"/>
  <c r="T1173" i="3" s="1"/>
  <c r="BH1174" i="3"/>
  <c r="BI1174" i="3" s="1"/>
  <c r="S1174" i="3" s="1"/>
  <c r="BJ1174" i="3"/>
  <c r="T1174" i="3" s="1"/>
  <c r="BH1175" i="3"/>
  <c r="BI1175" i="3" s="1"/>
  <c r="S1175" i="3" s="1"/>
  <c r="BJ1175" i="3"/>
  <c r="T1175" i="3" s="1"/>
  <c r="BH1176" i="3"/>
  <c r="BI1176" i="3" s="1"/>
  <c r="S1176" i="3" s="1"/>
  <c r="BJ1176" i="3"/>
  <c r="T1176" i="3" s="1"/>
  <c r="BH1177" i="3"/>
  <c r="BJ1177" i="3"/>
  <c r="T1177" i="3" s="1"/>
  <c r="BH1178" i="3"/>
  <c r="BI1178" i="3" s="1"/>
  <c r="S1178" i="3" s="1"/>
  <c r="BJ1178" i="3"/>
  <c r="T1178" i="3" s="1"/>
  <c r="BH1179" i="3"/>
  <c r="BJ1179" i="3"/>
  <c r="T1179" i="3" s="1"/>
  <c r="BH1180" i="3"/>
  <c r="BI1180" i="3" s="1"/>
  <c r="S1180" i="3" s="1"/>
  <c r="BJ1180" i="3"/>
  <c r="T1180" i="3" s="1"/>
  <c r="BH1181" i="3"/>
  <c r="BI1181" i="3" s="1"/>
  <c r="S1181" i="3" s="1"/>
  <c r="BJ1181" i="3"/>
  <c r="T1181" i="3" s="1"/>
  <c r="BH1182" i="3"/>
  <c r="BI1182" i="3" s="1"/>
  <c r="S1182" i="3" s="1"/>
  <c r="BJ1182" i="3"/>
  <c r="T1182" i="3" s="1"/>
  <c r="BH1183" i="3"/>
  <c r="BJ1183" i="3"/>
  <c r="T1183" i="3" s="1"/>
  <c r="BH1184" i="3"/>
  <c r="BI1184" i="3" s="1"/>
  <c r="S1184" i="3" s="1"/>
  <c r="BJ1184" i="3"/>
  <c r="T1184" i="3" s="1"/>
  <c r="BH1185" i="3"/>
  <c r="BJ1185" i="3"/>
  <c r="T1185" i="3" s="1"/>
  <c r="BH1186" i="3"/>
  <c r="BI1186" i="3" s="1"/>
  <c r="S1186" i="3" s="1"/>
  <c r="BJ1186" i="3"/>
  <c r="T1186" i="3" s="1"/>
  <c r="BH1187" i="3"/>
  <c r="BI1187" i="3" s="1"/>
  <c r="S1187" i="3" s="1"/>
  <c r="BJ1187" i="3"/>
  <c r="T1187" i="3" s="1"/>
  <c r="BH1188" i="3"/>
  <c r="BI1188" i="3" s="1"/>
  <c r="S1188" i="3" s="1"/>
  <c r="BJ1188" i="3"/>
  <c r="T1188" i="3" s="1"/>
  <c r="BH1189" i="3"/>
  <c r="BI1189" i="3" s="1"/>
  <c r="S1189" i="3" s="1"/>
  <c r="BJ1189" i="3"/>
  <c r="T1189" i="3" s="1"/>
  <c r="BH1190" i="3"/>
  <c r="BI1190" i="3" s="1"/>
  <c r="S1190" i="3" s="1"/>
  <c r="BJ1190" i="3"/>
  <c r="T1190" i="3" s="1"/>
  <c r="BH1191" i="3"/>
  <c r="BI1191" i="3" s="1"/>
  <c r="S1191" i="3" s="1"/>
  <c r="BJ1191" i="3"/>
  <c r="T1191" i="3" s="1"/>
  <c r="BH1192" i="3"/>
  <c r="BI1192" i="3" s="1"/>
  <c r="S1192" i="3" s="1"/>
  <c r="BJ1192" i="3"/>
  <c r="T1192" i="3" s="1"/>
  <c r="BH1193" i="3"/>
  <c r="BI1193" i="3" s="1"/>
  <c r="S1193" i="3" s="1"/>
  <c r="BJ1193" i="3"/>
  <c r="T1193" i="3" s="1"/>
  <c r="BH1194" i="3"/>
  <c r="BI1194" i="3" s="1"/>
  <c r="S1194" i="3" s="1"/>
  <c r="BJ1194" i="3"/>
  <c r="T1194" i="3" s="1"/>
  <c r="BH1195" i="3"/>
  <c r="BJ1195" i="3"/>
  <c r="T1195" i="3" s="1"/>
  <c r="BH1196" i="3"/>
  <c r="BI1196" i="3" s="1"/>
  <c r="S1196" i="3" s="1"/>
  <c r="BJ1196" i="3"/>
  <c r="T1196" i="3" s="1"/>
  <c r="BH1197" i="3"/>
  <c r="BI1197" i="3" s="1"/>
  <c r="S1197" i="3" s="1"/>
  <c r="BJ1197" i="3"/>
  <c r="T1197" i="3" s="1"/>
  <c r="BH1198" i="3"/>
  <c r="BJ1198" i="3"/>
  <c r="T1198" i="3" s="1"/>
  <c r="BH1199" i="3"/>
  <c r="BI1199" i="3" s="1"/>
  <c r="S1199" i="3" s="1"/>
  <c r="BJ1199" i="3"/>
  <c r="T1199" i="3" s="1"/>
  <c r="BH1200" i="3"/>
  <c r="BJ1200" i="3"/>
  <c r="T1200" i="3" s="1"/>
  <c r="BH1201" i="3"/>
  <c r="BI1201" i="3" s="1"/>
  <c r="S1201" i="3" s="1"/>
  <c r="BJ1201" i="3"/>
  <c r="T1201" i="3" s="1"/>
  <c r="BH1202" i="3"/>
  <c r="BI1202" i="3" s="1"/>
  <c r="S1202" i="3" s="1"/>
  <c r="BJ1202" i="3"/>
  <c r="T1202" i="3" s="1"/>
  <c r="BH1203" i="3"/>
  <c r="BJ1203" i="3"/>
  <c r="T1203" i="3" s="1"/>
  <c r="BH1204" i="3"/>
  <c r="BJ1204" i="3"/>
  <c r="T1204" i="3" s="1"/>
  <c r="BH1205" i="3"/>
  <c r="BI1205" i="3" s="1"/>
  <c r="S1205" i="3" s="1"/>
  <c r="BJ1205" i="3"/>
  <c r="T1205" i="3" s="1"/>
  <c r="BH1206" i="3"/>
  <c r="BI1206" i="3" s="1"/>
  <c r="S1206" i="3" s="1"/>
  <c r="BJ1206" i="3"/>
  <c r="T1206" i="3" s="1"/>
  <c r="BH1207" i="3"/>
  <c r="BI1207" i="3" s="1"/>
  <c r="S1207" i="3" s="1"/>
  <c r="BJ1207" i="3"/>
  <c r="T1207" i="3" s="1"/>
  <c r="BH1208" i="3"/>
  <c r="BJ1208" i="3"/>
  <c r="T1208" i="3" s="1"/>
  <c r="BH1209" i="3"/>
  <c r="BI1209" i="3" s="1"/>
  <c r="S1209" i="3" s="1"/>
  <c r="BJ1209" i="3"/>
  <c r="T1209" i="3" s="1"/>
  <c r="BH1210" i="3"/>
  <c r="BI1210" i="3" s="1"/>
  <c r="S1210" i="3" s="1"/>
  <c r="BJ1210" i="3"/>
  <c r="T1210" i="3" s="1"/>
  <c r="BH1211" i="3"/>
  <c r="BI1211" i="3" s="1"/>
  <c r="S1211" i="3" s="1"/>
  <c r="BJ1211" i="3"/>
  <c r="T1211" i="3" s="1"/>
  <c r="BH1212" i="3"/>
  <c r="BJ1212" i="3"/>
  <c r="T1212" i="3" s="1"/>
  <c r="BH1213" i="3"/>
  <c r="BI1213" i="3" s="1"/>
  <c r="S1213" i="3" s="1"/>
  <c r="BJ1213" i="3"/>
  <c r="T1213" i="3" s="1"/>
  <c r="BH1214" i="3"/>
  <c r="BJ1214" i="3"/>
  <c r="T1214" i="3" s="1"/>
  <c r="BH1215" i="3"/>
  <c r="BI1215" i="3" s="1"/>
  <c r="S1215" i="3" s="1"/>
  <c r="BJ1215" i="3"/>
  <c r="T1215" i="3" s="1"/>
  <c r="BH1216" i="3"/>
  <c r="BJ1216" i="3"/>
  <c r="T1216" i="3" s="1"/>
  <c r="BH1217" i="3"/>
  <c r="BI1217" i="3" s="1"/>
  <c r="S1217" i="3" s="1"/>
  <c r="BJ1217" i="3"/>
  <c r="T1217" i="3" s="1"/>
  <c r="BH1218" i="3"/>
  <c r="BI1218" i="3" s="1"/>
  <c r="S1218" i="3" s="1"/>
  <c r="BJ1218" i="3"/>
  <c r="T1218" i="3" s="1"/>
  <c r="BH1219" i="3"/>
  <c r="BI1219" i="3" s="1"/>
  <c r="S1219" i="3" s="1"/>
  <c r="BJ1219" i="3"/>
  <c r="T1219" i="3" s="1"/>
  <c r="BH1220" i="3"/>
  <c r="BJ1220" i="3"/>
  <c r="T1220" i="3" s="1"/>
  <c r="BH1221" i="3"/>
  <c r="BI1221" i="3" s="1"/>
  <c r="S1221" i="3" s="1"/>
  <c r="BJ1221" i="3"/>
  <c r="T1221" i="3" s="1"/>
  <c r="BH1222" i="3"/>
  <c r="BI1222" i="3" s="1"/>
  <c r="S1222" i="3" s="1"/>
  <c r="BJ1222" i="3"/>
  <c r="T1222" i="3" s="1"/>
  <c r="BH1223" i="3"/>
  <c r="BI1223" i="3" s="1"/>
  <c r="S1223" i="3" s="1"/>
  <c r="BJ1223" i="3"/>
  <c r="T1223" i="3" s="1"/>
  <c r="BH1224" i="3"/>
  <c r="BJ1224" i="3"/>
  <c r="T1224" i="3" s="1"/>
  <c r="BH1225" i="3"/>
  <c r="BI1225" i="3" s="1"/>
  <c r="S1225" i="3" s="1"/>
  <c r="BJ1225" i="3"/>
  <c r="T1225" i="3" s="1"/>
  <c r="BH1226" i="3"/>
  <c r="BI1226" i="3" s="1"/>
  <c r="S1226" i="3" s="1"/>
  <c r="BJ1226" i="3"/>
  <c r="T1226" i="3" s="1"/>
  <c r="BH1227" i="3"/>
  <c r="BJ1227" i="3"/>
  <c r="T1227" i="3" s="1"/>
  <c r="BH1228" i="3"/>
  <c r="BJ1228" i="3"/>
  <c r="T1228" i="3" s="1"/>
  <c r="BH1229" i="3"/>
  <c r="BI1229" i="3" s="1"/>
  <c r="S1229" i="3" s="1"/>
  <c r="BJ1229" i="3"/>
  <c r="T1229" i="3" s="1"/>
  <c r="BH1230" i="3"/>
  <c r="BJ1230" i="3"/>
  <c r="T1230" i="3" s="1"/>
  <c r="BH1231" i="3"/>
  <c r="BJ1231" i="3"/>
  <c r="T1231" i="3" s="1"/>
  <c r="BH1232" i="3"/>
  <c r="BI1232" i="3" s="1"/>
  <c r="S1232" i="3" s="1"/>
  <c r="BJ1232" i="3"/>
  <c r="T1232" i="3" s="1"/>
  <c r="BH1233" i="3"/>
  <c r="BJ1233" i="3"/>
  <c r="T1233" i="3" s="1"/>
  <c r="BH1234" i="3"/>
  <c r="BI1234" i="3" s="1"/>
  <c r="S1234" i="3" s="1"/>
  <c r="BJ1234" i="3"/>
  <c r="T1234" i="3" s="1"/>
  <c r="BH1235" i="3"/>
  <c r="BI1235" i="3" s="1"/>
  <c r="S1235" i="3" s="1"/>
  <c r="BJ1235" i="3"/>
  <c r="T1235" i="3" s="1"/>
  <c r="BH1236" i="3"/>
  <c r="BI1236" i="3" s="1"/>
  <c r="S1236" i="3" s="1"/>
  <c r="BJ1236" i="3"/>
  <c r="T1236" i="3" s="1"/>
  <c r="BH1237" i="3"/>
  <c r="BJ1237" i="3"/>
  <c r="T1237" i="3" s="1"/>
  <c r="BH1238" i="3"/>
  <c r="BI1238" i="3" s="1"/>
  <c r="S1238" i="3" s="1"/>
  <c r="BJ1238" i="3"/>
  <c r="T1238" i="3" s="1"/>
  <c r="BH1239" i="3"/>
  <c r="BJ1239" i="3"/>
  <c r="T1239" i="3" s="1"/>
  <c r="BH1240" i="3"/>
  <c r="BI1240" i="3" s="1"/>
  <c r="S1240" i="3" s="1"/>
  <c r="BJ1240" i="3"/>
  <c r="T1240" i="3" s="1"/>
  <c r="BH1241" i="3"/>
  <c r="BI1241" i="3" s="1"/>
  <c r="S1241" i="3" s="1"/>
  <c r="BJ1241" i="3"/>
  <c r="T1241" i="3" s="1"/>
  <c r="BH1242" i="3"/>
  <c r="BI1242" i="3" s="1"/>
  <c r="S1242" i="3" s="1"/>
  <c r="BJ1242" i="3"/>
  <c r="T1242" i="3" s="1"/>
  <c r="BH1243" i="3"/>
  <c r="BJ1243" i="3"/>
  <c r="T1243" i="3" s="1"/>
  <c r="BH1244" i="3"/>
  <c r="BI1244" i="3" s="1"/>
  <c r="S1244" i="3" s="1"/>
  <c r="BJ1244" i="3"/>
  <c r="T1244" i="3" s="1"/>
  <c r="BH1245" i="3"/>
  <c r="BI1245" i="3" s="1"/>
  <c r="S1245" i="3" s="1"/>
  <c r="BJ1245" i="3"/>
  <c r="T1245" i="3" s="1"/>
  <c r="BH1246" i="3"/>
  <c r="BI1246" i="3" s="1"/>
  <c r="S1246" i="3" s="1"/>
  <c r="BJ1246" i="3"/>
  <c r="T1246" i="3" s="1"/>
  <c r="BH1247" i="3"/>
  <c r="BJ1247" i="3"/>
  <c r="T1247" i="3" s="1"/>
  <c r="BH1248" i="3"/>
  <c r="BI1248" i="3" s="1"/>
  <c r="S1248" i="3" s="1"/>
  <c r="BJ1248" i="3"/>
  <c r="T1248" i="3" s="1"/>
  <c r="BH1249" i="3"/>
  <c r="BI1249" i="3" s="1"/>
  <c r="S1249" i="3" s="1"/>
  <c r="BJ1249" i="3"/>
  <c r="T1249" i="3" s="1"/>
  <c r="BH1250" i="3"/>
  <c r="BI1250" i="3" s="1"/>
  <c r="S1250" i="3" s="1"/>
  <c r="BJ1250" i="3"/>
  <c r="T1250" i="3" s="1"/>
  <c r="BH1251" i="3"/>
  <c r="BJ1251" i="3"/>
  <c r="T1251" i="3" s="1"/>
  <c r="BH1252" i="3"/>
  <c r="BI1252" i="3" s="1"/>
  <c r="S1252" i="3" s="1"/>
  <c r="BJ1252" i="3"/>
  <c r="T1252" i="3" s="1"/>
  <c r="BH1253" i="3"/>
  <c r="BI1253" i="3" s="1"/>
  <c r="S1253" i="3" s="1"/>
  <c r="BJ1253" i="3"/>
  <c r="T1253" i="3" s="1"/>
  <c r="BH1254" i="3"/>
  <c r="BI1254" i="3" s="1"/>
  <c r="S1254" i="3" s="1"/>
  <c r="BJ1254" i="3"/>
  <c r="T1254" i="3" s="1"/>
  <c r="BH1255" i="3"/>
  <c r="BJ1255" i="3"/>
  <c r="T1255" i="3" s="1"/>
  <c r="BH1256" i="3"/>
  <c r="BI1256" i="3" s="1"/>
  <c r="S1256" i="3" s="1"/>
  <c r="BJ1256" i="3"/>
  <c r="T1256" i="3" s="1"/>
  <c r="BH1257" i="3"/>
  <c r="BI1257" i="3" s="1"/>
  <c r="S1257" i="3" s="1"/>
  <c r="BJ1257" i="3"/>
  <c r="T1257" i="3" s="1"/>
  <c r="BH1258" i="3"/>
  <c r="BI1258" i="3" s="1"/>
  <c r="S1258" i="3" s="1"/>
  <c r="BJ1258" i="3"/>
  <c r="T1258" i="3" s="1"/>
  <c r="BH1259" i="3"/>
  <c r="BI1259" i="3" s="1"/>
  <c r="S1259" i="3" s="1"/>
  <c r="BJ1259" i="3"/>
  <c r="T1259" i="3" s="1"/>
  <c r="BH1260" i="3"/>
  <c r="BJ1260" i="3"/>
  <c r="T1260" i="3" s="1"/>
  <c r="BH1261" i="3"/>
  <c r="BI1261" i="3" s="1"/>
  <c r="S1261" i="3" s="1"/>
  <c r="BJ1261" i="3"/>
  <c r="T1261" i="3" s="1"/>
  <c r="BH1262" i="3"/>
  <c r="BI1262" i="3" s="1"/>
  <c r="S1262" i="3" s="1"/>
  <c r="BJ1262" i="3"/>
  <c r="T1262" i="3" s="1"/>
  <c r="BH1263" i="3"/>
  <c r="BI1263" i="3" s="1"/>
  <c r="S1263" i="3" s="1"/>
  <c r="BJ1263" i="3"/>
  <c r="T1263" i="3" s="1"/>
  <c r="BH1264" i="3"/>
  <c r="BI1264" i="3" s="1"/>
  <c r="S1264" i="3" s="1"/>
  <c r="BJ1264" i="3"/>
  <c r="T1264" i="3" s="1"/>
  <c r="BH1265" i="3"/>
  <c r="BI1265" i="3" s="1"/>
  <c r="S1265" i="3" s="1"/>
  <c r="BJ1265" i="3"/>
  <c r="T1265" i="3" s="1"/>
  <c r="BH1266" i="3"/>
  <c r="BI1266" i="3" s="1"/>
  <c r="S1266" i="3" s="1"/>
  <c r="BJ1266" i="3"/>
  <c r="T1266" i="3" s="1"/>
  <c r="BH1267" i="3"/>
  <c r="BI1267" i="3" s="1"/>
  <c r="S1267" i="3" s="1"/>
  <c r="BJ1267" i="3"/>
  <c r="T1267" i="3" s="1"/>
  <c r="BH1268" i="3"/>
  <c r="BJ1268" i="3"/>
  <c r="T1268" i="3" s="1"/>
  <c r="BH1269" i="3"/>
  <c r="BI1269" i="3" s="1"/>
  <c r="S1269" i="3" s="1"/>
  <c r="BJ1269" i="3"/>
  <c r="T1269" i="3" s="1"/>
  <c r="BH1270" i="3"/>
  <c r="BJ1270" i="3"/>
  <c r="T1270" i="3" s="1"/>
  <c r="BH1271" i="3"/>
  <c r="BI1271" i="3" s="1"/>
  <c r="S1271" i="3" s="1"/>
  <c r="BJ1271" i="3"/>
  <c r="T1271" i="3" s="1"/>
  <c r="BH1272" i="3"/>
  <c r="BI1272" i="3" s="1"/>
  <c r="S1272" i="3" s="1"/>
  <c r="BJ1272" i="3"/>
  <c r="T1272" i="3" s="1"/>
  <c r="BH1273" i="3"/>
  <c r="BI1273" i="3" s="1"/>
  <c r="S1273" i="3" s="1"/>
  <c r="BJ1273" i="3"/>
  <c r="T1273" i="3" s="1"/>
  <c r="BH1274" i="3"/>
  <c r="BJ1274" i="3"/>
  <c r="T1274" i="3" s="1"/>
  <c r="BH1275" i="3"/>
  <c r="BI1275" i="3" s="1"/>
  <c r="S1275" i="3" s="1"/>
  <c r="BJ1275" i="3"/>
  <c r="T1275" i="3" s="1"/>
  <c r="BH1276" i="3"/>
  <c r="BI1276" i="3" s="1"/>
  <c r="S1276" i="3" s="1"/>
  <c r="BJ1276" i="3"/>
  <c r="T1276" i="3" s="1"/>
  <c r="BH1277" i="3"/>
  <c r="BI1277" i="3" s="1"/>
  <c r="S1277" i="3" s="1"/>
  <c r="BJ1277" i="3"/>
  <c r="T1277" i="3" s="1"/>
  <c r="BH1278" i="3"/>
  <c r="BJ1278" i="3"/>
  <c r="T1278" i="3" s="1"/>
  <c r="BH1279" i="3"/>
  <c r="BI1279" i="3" s="1"/>
  <c r="S1279" i="3" s="1"/>
  <c r="BJ1279" i="3"/>
  <c r="T1279" i="3" s="1"/>
  <c r="BH1280" i="3"/>
  <c r="BI1280" i="3" s="1"/>
  <c r="S1280" i="3" s="1"/>
  <c r="BJ1280" i="3"/>
  <c r="T1280" i="3" s="1"/>
  <c r="BH1281" i="3"/>
  <c r="BI1281" i="3" s="1"/>
  <c r="S1281" i="3" s="1"/>
  <c r="BJ1281" i="3"/>
  <c r="T1281" i="3" s="1"/>
  <c r="BH1282" i="3"/>
  <c r="BJ1282" i="3"/>
  <c r="T1282" i="3" s="1"/>
  <c r="BH1283" i="3"/>
  <c r="BI1283" i="3" s="1"/>
  <c r="S1283" i="3" s="1"/>
  <c r="BJ1283" i="3"/>
  <c r="T1283" i="3" s="1"/>
  <c r="BH1284" i="3"/>
  <c r="BJ1284" i="3"/>
  <c r="T1284" i="3" s="1"/>
  <c r="BH1285" i="3"/>
  <c r="BJ1285" i="3"/>
  <c r="T1285" i="3" s="1"/>
  <c r="BH1286" i="3"/>
  <c r="BI1286" i="3" s="1"/>
  <c r="S1286" i="3" s="1"/>
  <c r="BJ1286" i="3"/>
  <c r="T1286" i="3" s="1"/>
  <c r="BH1287" i="3"/>
  <c r="BI1287" i="3" s="1"/>
  <c r="S1287" i="3" s="1"/>
  <c r="BJ1287" i="3"/>
  <c r="T1287" i="3" s="1"/>
  <c r="BH1288" i="3"/>
  <c r="BI1288" i="3" s="1"/>
  <c r="S1288" i="3" s="1"/>
  <c r="BJ1288" i="3"/>
  <c r="T1288" i="3" s="1"/>
  <c r="BH1289" i="3"/>
  <c r="BJ1289" i="3"/>
  <c r="T1289" i="3" s="1"/>
  <c r="BH1290" i="3"/>
  <c r="BJ1290" i="3"/>
  <c r="T1290" i="3" s="1"/>
  <c r="BH1291" i="3"/>
  <c r="BI1291" i="3" s="1"/>
  <c r="S1291" i="3" s="1"/>
  <c r="BJ1291" i="3"/>
  <c r="T1291" i="3" s="1"/>
  <c r="BH1292" i="3"/>
  <c r="BJ1292" i="3"/>
  <c r="T1292" i="3" s="1"/>
  <c r="BH1293" i="3"/>
  <c r="BI1293" i="3" s="1"/>
  <c r="S1293" i="3" s="1"/>
  <c r="BJ1293" i="3"/>
  <c r="T1293" i="3" s="1"/>
  <c r="BH1294" i="3"/>
  <c r="BJ1294" i="3"/>
  <c r="T1294" i="3" s="1"/>
  <c r="BH1295" i="3"/>
  <c r="BJ1295" i="3"/>
  <c r="T1295" i="3" s="1"/>
  <c r="BH1296" i="3"/>
  <c r="BI1296" i="3" s="1"/>
  <c r="S1296" i="3" s="1"/>
  <c r="BJ1296" i="3"/>
  <c r="T1296" i="3" s="1"/>
  <c r="BH1297" i="3"/>
  <c r="BI1297" i="3" s="1"/>
  <c r="S1297" i="3" s="1"/>
  <c r="BJ1297" i="3"/>
  <c r="T1297" i="3" s="1"/>
  <c r="BH1298" i="3"/>
  <c r="BJ1298" i="3"/>
  <c r="T1298" i="3" s="1"/>
  <c r="BH1299" i="3"/>
  <c r="BJ1299" i="3"/>
  <c r="T1299" i="3" s="1"/>
  <c r="BH1300" i="3"/>
  <c r="BJ1300" i="3"/>
  <c r="T1300" i="3" s="1"/>
  <c r="BH1301" i="3"/>
  <c r="BJ1301" i="3"/>
  <c r="T1301" i="3" s="1"/>
  <c r="BH1302" i="3"/>
  <c r="BJ1302" i="3"/>
  <c r="T1302" i="3" s="1"/>
  <c r="BH1303" i="3"/>
  <c r="BI1303" i="3" s="1"/>
  <c r="S1303" i="3" s="1"/>
  <c r="BJ1303" i="3"/>
  <c r="T1303" i="3" s="1"/>
  <c r="BH1304" i="3"/>
  <c r="BI1304" i="3" s="1"/>
  <c r="S1304" i="3" s="1"/>
  <c r="BJ1304" i="3"/>
  <c r="T1304" i="3" s="1"/>
  <c r="BH1305" i="3"/>
  <c r="BI1305" i="3" s="1"/>
  <c r="S1305" i="3" s="1"/>
  <c r="BJ1305" i="3"/>
  <c r="T1305" i="3" s="1"/>
  <c r="BH1306" i="3"/>
  <c r="BI1306" i="3" s="1"/>
  <c r="S1306" i="3" s="1"/>
  <c r="BJ1306" i="3"/>
  <c r="T1306" i="3" s="1"/>
  <c r="BH1307" i="3"/>
  <c r="BI1307" i="3" s="1"/>
  <c r="S1307" i="3" s="1"/>
  <c r="BJ1307" i="3"/>
  <c r="T1307" i="3" s="1"/>
  <c r="BH1308" i="3"/>
  <c r="BJ1308" i="3"/>
  <c r="T1308" i="3" s="1"/>
  <c r="BH1309" i="3"/>
  <c r="BI1309" i="3" s="1"/>
  <c r="S1309" i="3" s="1"/>
  <c r="BJ1309" i="3"/>
  <c r="T1309" i="3" s="1"/>
  <c r="BH1310" i="3"/>
  <c r="BJ1310" i="3"/>
  <c r="T1310" i="3" s="1"/>
  <c r="BH1311" i="3"/>
  <c r="BI1311" i="3" s="1"/>
  <c r="S1311" i="3" s="1"/>
  <c r="BJ1311" i="3"/>
  <c r="T1311" i="3" s="1"/>
  <c r="BH1312" i="3"/>
  <c r="BI1312" i="3" s="1"/>
  <c r="S1312" i="3" s="1"/>
  <c r="BJ1312" i="3"/>
  <c r="T1312" i="3" s="1"/>
  <c r="BH1313" i="3"/>
  <c r="BI1313" i="3" s="1"/>
  <c r="S1313" i="3" s="1"/>
  <c r="BJ1313" i="3"/>
  <c r="T1313" i="3" s="1"/>
  <c r="BH1314" i="3"/>
  <c r="BJ1314" i="3"/>
  <c r="T1314" i="3" s="1"/>
  <c r="BH1315" i="3"/>
  <c r="BI1315" i="3" s="1"/>
  <c r="S1315" i="3" s="1"/>
  <c r="BJ1315" i="3"/>
  <c r="T1315" i="3" s="1"/>
  <c r="BH1316" i="3"/>
  <c r="BJ1316" i="3"/>
  <c r="T1316" i="3" s="1"/>
  <c r="BH1317" i="3"/>
  <c r="BI1317" i="3" s="1"/>
  <c r="S1317" i="3" s="1"/>
  <c r="BJ1317" i="3"/>
  <c r="T1317" i="3" s="1"/>
  <c r="BH1318" i="3"/>
  <c r="BI1318" i="3" s="1"/>
  <c r="S1318" i="3" s="1"/>
  <c r="BJ1318" i="3"/>
  <c r="T1318" i="3" s="1"/>
  <c r="BH1319" i="3"/>
  <c r="BJ1319" i="3"/>
  <c r="T1319" i="3" s="1"/>
  <c r="BH1320" i="3"/>
  <c r="BI1320" i="3" s="1"/>
  <c r="S1320" i="3" s="1"/>
  <c r="BJ1320" i="3"/>
  <c r="T1320" i="3" s="1"/>
  <c r="BH1321" i="3"/>
  <c r="BI1321" i="3" s="1"/>
  <c r="S1321" i="3" s="1"/>
  <c r="BJ1321" i="3"/>
  <c r="T1321" i="3" s="1"/>
  <c r="BH1322" i="3"/>
  <c r="BJ1322" i="3"/>
  <c r="T1322" i="3" s="1"/>
  <c r="BH1323" i="3"/>
  <c r="BI1323" i="3" s="1"/>
  <c r="S1323" i="3" s="1"/>
  <c r="BJ1323" i="3"/>
  <c r="T1323" i="3" s="1"/>
  <c r="BH1324" i="3"/>
  <c r="BI1324" i="3" s="1"/>
  <c r="S1324" i="3" s="1"/>
  <c r="BJ1324" i="3"/>
  <c r="T1324" i="3" s="1"/>
  <c r="BH1325" i="3"/>
  <c r="BI1325" i="3" s="1"/>
  <c r="S1325" i="3" s="1"/>
  <c r="BJ1325" i="3"/>
  <c r="T1325" i="3" s="1"/>
  <c r="BH1326" i="3"/>
  <c r="BI1326" i="3" s="1"/>
  <c r="S1326" i="3" s="1"/>
  <c r="BJ1326" i="3"/>
  <c r="T1326" i="3" s="1"/>
  <c r="BH1327" i="3"/>
  <c r="BI1327" i="3" s="1"/>
  <c r="S1327" i="3" s="1"/>
  <c r="BJ1327" i="3"/>
  <c r="T1327" i="3" s="1"/>
  <c r="BH1328" i="3"/>
  <c r="BI1328" i="3" s="1"/>
  <c r="S1328" i="3" s="1"/>
  <c r="BJ1328" i="3"/>
  <c r="T1328" i="3" s="1"/>
  <c r="BH1329" i="3"/>
  <c r="BI1329" i="3" s="1"/>
  <c r="S1329" i="3" s="1"/>
  <c r="BJ1329" i="3"/>
  <c r="T1329" i="3" s="1"/>
  <c r="BH1330" i="3"/>
  <c r="BJ1330" i="3"/>
  <c r="T1330" i="3" s="1"/>
  <c r="BH1331" i="3"/>
  <c r="BJ1331" i="3"/>
  <c r="T1331" i="3" s="1"/>
  <c r="BH1332" i="3"/>
  <c r="BJ1332" i="3"/>
  <c r="T1332" i="3" s="1"/>
  <c r="BH1333" i="3"/>
  <c r="BJ1333" i="3"/>
  <c r="T1333" i="3" s="1"/>
  <c r="BH1334" i="3"/>
  <c r="BJ1334" i="3"/>
  <c r="T1334" i="3" s="1"/>
  <c r="BH1335" i="3"/>
  <c r="BI1335" i="3" s="1"/>
  <c r="S1335" i="3" s="1"/>
  <c r="BJ1335" i="3"/>
  <c r="T1335" i="3" s="1"/>
  <c r="BH1336" i="3"/>
  <c r="BI1336" i="3" s="1"/>
  <c r="S1336" i="3" s="1"/>
  <c r="BJ1336" i="3"/>
  <c r="T1336" i="3" s="1"/>
  <c r="BH1337" i="3"/>
  <c r="BI1337" i="3" s="1"/>
  <c r="S1337" i="3" s="1"/>
  <c r="BJ1337" i="3"/>
  <c r="T1337" i="3" s="1"/>
  <c r="BH1338" i="3"/>
  <c r="BI1338" i="3" s="1"/>
  <c r="S1338" i="3" s="1"/>
  <c r="BJ1338" i="3"/>
  <c r="T1338" i="3" s="1"/>
  <c r="BH1339" i="3"/>
  <c r="BJ1339" i="3"/>
  <c r="T1339" i="3" s="1"/>
  <c r="BH1340" i="3"/>
  <c r="BJ1340" i="3"/>
  <c r="T1340" i="3" s="1"/>
  <c r="BH1341" i="3"/>
  <c r="BI1341" i="3" s="1"/>
  <c r="S1341" i="3" s="1"/>
  <c r="BJ1341" i="3"/>
  <c r="T1341" i="3" s="1"/>
  <c r="BH1342" i="3"/>
  <c r="BI1342" i="3" s="1"/>
  <c r="S1342" i="3" s="1"/>
  <c r="BJ1342" i="3"/>
  <c r="T1342" i="3" s="1"/>
  <c r="BH1343" i="3"/>
  <c r="BI1343" i="3" s="1"/>
  <c r="S1343" i="3" s="1"/>
  <c r="BJ1343" i="3"/>
  <c r="T1343" i="3" s="1"/>
  <c r="BH1344" i="3"/>
  <c r="BI1344" i="3" s="1"/>
  <c r="S1344" i="3" s="1"/>
  <c r="BJ1344" i="3"/>
  <c r="T1344" i="3" s="1"/>
  <c r="BH1345" i="3"/>
  <c r="BJ1345" i="3"/>
  <c r="T1345" i="3" s="1"/>
  <c r="BH1346" i="3"/>
  <c r="BJ1346" i="3"/>
  <c r="T1346" i="3" s="1"/>
  <c r="BH1347" i="3"/>
  <c r="BI1347" i="3" s="1"/>
  <c r="S1347" i="3" s="1"/>
  <c r="BJ1347" i="3"/>
  <c r="T1347" i="3" s="1"/>
  <c r="BH1348" i="3"/>
  <c r="BJ1348" i="3"/>
  <c r="T1348" i="3" s="1"/>
  <c r="BH1349" i="3"/>
  <c r="BI1349" i="3" s="1"/>
  <c r="S1349" i="3" s="1"/>
  <c r="BJ1349" i="3"/>
  <c r="T1349" i="3" s="1"/>
  <c r="BH1350" i="3"/>
  <c r="BJ1350" i="3"/>
  <c r="T1350" i="3" s="1"/>
  <c r="BH1351" i="3"/>
  <c r="BI1351" i="3" s="1"/>
  <c r="S1351" i="3" s="1"/>
  <c r="BJ1351" i="3"/>
  <c r="T1351" i="3" s="1"/>
  <c r="BH1352" i="3"/>
  <c r="BI1352" i="3" s="1"/>
  <c r="S1352" i="3" s="1"/>
  <c r="BJ1352" i="3"/>
  <c r="T1352" i="3" s="1"/>
  <c r="BH1353" i="3"/>
  <c r="BI1353" i="3" s="1"/>
  <c r="S1353" i="3" s="1"/>
  <c r="BJ1353" i="3"/>
  <c r="T1353" i="3" s="1"/>
  <c r="BH1354" i="3"/>
  <c r="BJ1354" i="3"/>
  <c r="T1354" i="3" s="1"/>
  <c r="BH1355" i="3"/>
  <c r="BI1355" i="3" s="1"/>
  <c r="S1355" i="3" s="1"/>
  <c r="BJ1355" i="3"/>
  <c r="T1355" i="3" s="1"/>
  <c r="BH1356" i="3"/>
  <c r="BJ1356" i="3"/>
  <c r="T1356" i="3" s="1"/>
  <c r="BH1357" i="3"/>
  <c r="BI1357" i="3" s="1"/>
  <c r="S1357" i="3" s="1"/>
  <c r="BJ1357" i="3"/>
  <c r="T1357" i="3" s="1"/>
  <c r="BH1358" i="3"/>
  <c r="BI1358" i="3" s="1"/>
  <c r="S1358" i="3" s="1"/>
  <c r="BJ1358" i="3"/>
  <c r="T1358" i="3" s="1"/>
  <c r="BH1359" i="3"/>
  <c r="BI1359" i="3" s="1"/>
  <c r="S1359" i="3" s="1"/>
  <c r="BJ1359" i="3"/>
  <c r="T1359" i="3" s="1"/>
  <c r="BH1360" i="3"/>
  <c r="BI1360" i="3" s="1"/>
  <c r="S1360" i="3" s="1"/>
  <c r="BJ1360" i="3"/>
  <c r="T1360" i="3" s="1"/>
  <c r="BH1361" i="3"/>
  <c r="BJ1361" i="3"/>
  <c r="T1361" i="3" s="1"/>
  <c r="BH1362" i="3"/>
  <c r="BJ1362" i="3"/>
  <c r="T1362" i="3" s="1"/>
  <c r="BH1363" i="3"/>
  <c r="BI1363" i="3" s="1"/>
  <c r="S1363" i="3" s="1"/>
  <c r="BJ1363" i="3"/>
  <c r="T1363" i="3" s="1"/>
  <c r="BH1364" i="3"/>
  <c r="BI1364" i="3" s="1"/>
  <c r="S1364" i="3" s="1"/>
  <c r="BJ1364" i="3"/>
  <c r="T1364" i="3" s="1"/>
  <c r="BH1365" i="3"/>
  <c r="BI1365" i="3" s="1"/>
  <c r="S1365" i="3" s="1"/>
  <c r="BJ1365" i="3"/>
  <c r="T1365" i="3" s="1"/>
  <c r="BH1366" i="3"/>
  <c r="BJ1366" i="3"/>
  <c r="T1366" i="3" s="1"/>
  <c r="BH1367" i="3"/>
  <c r="BI1367" i="3" s="1"/>
  <c r="S1367" i="3" s="1"/>
  <c r="BJ1367" i="3"/>
  <c r="T1367" i="3" s="1"/>
  <c r="BH1368" i="3"/>
  <c r="BJ1368" i="3"/>
  <c r="T1368" i="3" s="1"/>
  <c r="BH1369" i="3"/>
  <c r="BJ1369" i="3"/>
  <c r="T1369" i="3" s="1"/>
  <c r="BH1370" i="3"/>
  <c r="BI1370" i="3" s="1"/>
  <c r="S1370" i="3" s="1"/>
  <c r="BJ1370" i="3"/>
  <c r="T1370" i="3" s="1"/>
  <c r="BH1371" i="3"/>
  <c r="BI1371" i="3" s="1"/>
  <c r="S1371" i="3" s="1"/>
  <c r="BJ1371" i="3"/>
  <c r="T1371" i="3" s="1"/>
  <c r="BH1372" i="3"/>
  <c r="BJ1372" i="3"/>
  <c r="T1372" i="3" s="1"/>
  <c r="BH1373" i="3"/>
  <c r="BJ1373" i="3"/>
  <c r="T1373" i="3" s="1"/>
  <c r="BH1374" i="3"/>
  <c r="BI1374" i="3" s="1"/>
  <c r="S1374" i="3" s="1"/>
  <c r="BJ1374" i="3"/>
  <c r="T1374" i="3" s="1"/>
  <c r="BH1375" i="3"/>
  <c r="BI1375" i="3" s="1"/>
  <c r="S1375" i="3" s="1"/>
  <c r="BJ1375" i="3"/>
  <c r="T1375" i="3" s="1"/>
  <c r="BH1376" i="3"/>
  <c r="BI1376" i="3" s="1"/>
  <c r="S1376" i="3" s="1"/>
  <c r="BJ1376" i="3"/>
  <c r="T1376" i="3" s="1"/>
  <c r="BH1377" i="3"/>
  <c r="BJ1377" i="3"/>
  <c r="T1377" i="3" s="1"/>
  <c r="BH1378" i="3"/>
  <c r="BI1378" i="3" s="1"/>
  <c r="S1378" i="3" s="1"/>
  <c r="BJ1378" i="3"/>
  <c r="T1378" i="3" s="1"/>
  <c r="BH1379" i="3"/>
  <c r="BI1379" i="3" s="1"/>
  <c r="S1379" i="3" s="1"/>
  <c r="BJ1379" i="3"/>
  <c r="T1379" i="3" s="1"/>
  <c r="BH1380" i="3"/>
  <c r="BI1380" i="3" s="1"/>
  <c r="S1380" i="3" s="1"/>
  <c r="BJ1380" i="3"/>
  <c r="T1380" i="3" s="1"/>
  <c r="BH1381" i="3"/>
  <c r="BI1381" i="3" s="1"/>
  <c r="S1381" i="3" s="1"/>
  <c r="BJ1381" i="3"/>
  <c r="T1381" i="3" s="1"/>
  <c r="BH1382" i="3"/>
  <c r="BJ1382" i="3"/>
  <c r="T1382" i="3" s="1"/>
  <c r="BH1383" i="3"/>
  <c r="BJ1383" i="3"/>
  <c r="T1383" i="3" s="1"/>
  <c r="BH1384" i="3"/>
  <c r="BJ1384" i="3"/>
  <c r="T1384" i="3" s="1"/>
  <c r="BH1385" i="3"/>
  <c r="BI1385" i="3" s="1"/>
  <c r="S1385" i="3" s="1"/>
  <c r="BJ1385" i="3"/>
  <c r="T1385" i="3" s="1"/>
  <c r="BH1386" i="3"/>
  <c r="BI1386" i="3" s="1"/>
  <c r="S1386" i="3" s="1"/>
  <c r="BJ1386" i="3"/>
  <c r="T1386" i="3" s="1"/>
  <c r="BH1387" i="3"/>
  <c r="BI1387" i="3" s="1"/>
  <c r="S1387" i="3" s="1"/>
  <c r="BJ1387" i="3"/>
  <c r="T1387" i="3" s="1"/>
  <c r="BH1388" i="3"/>
  <c r="BJ1388" i="3"/>
  <c r="T1388" i="3" s="1"/>
  <c r="BH1389" i="3"/>
  <c r="BJ1389" i="3"/>
  <c r="T1389" i="3" s="1"/>
  <c r="BH1390" i="3"/>
  <c r="BI1390" i="3" s="1"/>
  <c r="S1390" i="3" s="1"/>
  <c r="BJ1390" i="3"/>
  <c r="T1390" i="3" s="1"/>
  <c r="BH1391" i="3"/>
  <c r="BI1391" i="3" s="1"/>
  <c r="S1391" i="3" s="1"/>
  <c r="BJ1391" i="3"/>
  <c r="T1391" i="3" s="1"/>
  <c r="BH1392" i="3"/>
  <c r="BJ1392" i="3"/>
  <c r="T1392" i="3" s="1"/>
  <c r="BH1393" i="3"/>
  <c r="BJ1393" i="3"/>
  <c r="T1393" i="3" s="1"/>
  <c r="BH1394" i="3"/>
  <c r="BI1394" i="3" s="1"/>
  <c r="S1394" i="3" s="1"/>
  <c r="BJ1394" i="3"/>
  <c r="T1394" i="3" s="1"/>
  <c r="BH1395" i="3"/>
  <c r="BI1395" i="3" s="1"/>
  <c r="S1395" i="3" s="1"/>
  <c r="BJ1395" i="3"/>
  <c r="T1395" i="3" s="1"/>
  <c r="BH1396" i="3"/>
  <c r="BJ1396" i="3"/>
  <c r="T1396" i="3" s="1"/>
  <c r="BH1397" i="3"/>
  <c r="BJ1397" i="3"/>
  <c r="T1397" i="3" s="1"/>
  <c r="BH1398" i="3"/>
  <c r="BI1398" i="3" s="1"/>
  <c r="S1398" i="3" s="1"/>
  <c r="BJ1398" i="3"/>
  <c r="T1398" i="3" s="1"/>
  <c r="BH1399" i="3"/>
  <c r="BI1399" i="3" s="1"/>
  <c r="S1399" i="3" s="1"/>
  <c r="BJ1399" i="3"/>
  <c r="T1399" i="3" s="1"/>
  <c r="BH1400" i="3"/>
  <c r="BJ1400" i="3"/>
  <c r="T1400" i="3" s="1"/>
  <c r="BH1401" i="3"/>
  <c r="BJ1401" i="3"/>
  <c r="T1401" i="3" s="1"/>
  <c r="BH1402" i="3"/>
  <c r="BJ1402" i="3"/>
  <c r="T1402" i="3" s="1"/>
  <c r="BH1403" i="3"/>
  <c r="BI1403" i="3" s="1"/>
  <c r="S1403" i="3" s="1"/>
  <c r="BJ1403" i="3"/>
  <c r="T1403" i="3" s="1"/>
  <c r="BH1404" i="3"/>
  <c r="BJ1404" i="3"/>
  <c r="T1404" i="3" s="1"/>
  <c r="BH1405" i="3"/>
  <c r="BJ1405" i="3"/>
  <c r="T1405" i="3" s="1"/>
  <c r="BH1406" i="3"/>
  <c r="BI1406" i="3" s="1"/>
  <c r="S1406" i="3" s="1"/>
  <c r="BJ1406" i="3"/>
  <c r="T1406" i="3" s="1"/>
  <c r="BH1407" i="3"/>
  <c r="BJ1407" i="3"/>
  <c r="T1407" i="3" s="1"/>
  <c r="BH1408" i="3"/>
  <c r="BI1408" i="3" s="1"/>
  <c r="S1408" i="3" s="1"/>
  <c r="BJ1408" i="3"/>
  <c r="T1408" i="3" s="1"/>
  <c r="BH1409" i="3"/>
  <c r="BI1409" i="3" s="1"/>
  <c r="S1409" i="3" s="1"/>
  <c r="BJ1409" i="3"/>
  <c r="T1409" i="3" s="1"/>
  <c r="BH1410" i="3"/>
  <c r="BI1410" i="3" s="1"/>
  <c r="S1410" i="3" s="1"/>
  <c r="BJ1410" i="3"/>
  <c r="T1410" i="3" s="1"/>
  <c r="BH1411" i="3"/>
  <c r="BI1411" i="3" s="1"/>
  <c r="S1411" i="3" s="1"/>
  <c r="BJ1411" i="3"/>
  <c r="T1411" i="3" s="1"/>
  <c r="BH1412" i="3"/>
  <c r="BI1412" i="3" s="1"/>
  <c r="S1412" i="3" s="1"/>
  <c r="BJ1412" i="3"/>
  <c r="T1412" i="3" s="1"/>
  <c r="BH1413" i="3"/>
  <c r="BI1413" i="3" s="1"/>
  <c r="S1413" i="3" s="1"/>
  <c r="BJ1413" i="3"/>
  <c r="T1413" i="3" s="1"/>
  <c r="BH1414" i="3"/>
  <c r="BJ1414" i="3"/>
  <c r="T1414" i="3" s="1"/>
  <c r="BH1415" i="3"/>
  <c r="BI1415" i="3" s="1"/>
  <c r="S1415" i="3" s="1"/>
  <c r="BJ1415" i="3"/>
  <c r="T1415" i="3" s="1"/>
  <c r="BH1416" i="3"/>
  <c r="BJ1416" i="3"/>
  <c r="T1416" i="3" s="1"/>
  <c r="BH1417" i="3"/>
  <c r="BJ1417" i="3"/>
  <c r="T1417" i="3" s="1"/>
  <c r="BH1418" i="3"/>
  <c r="BI1418" i="3" s="1"/>
  <c r="S1418" i="3" s="1"/>
  <c r="BJ1418" i="3"/>
  <c r="T1418" i="3" s="1"/>
  <c r="BH1419" i="3"/>
  <c r="BI1419" i="3" s="1"/>
  <c r="S1419" i="3" s="1"/>
  <c r="BJ1419" i="3"/>
  <c r="T1419" i="3" s="1"/>
  <c r="BH1420" i="3"/>
  <c r="BJ1420" i="3"/>
  <c r="T1420" i="3" s="1"/>
  <c r="BH1421" i="3"/>
  <c r="BJ1421" i="3"/>
  <c r="T1421" i="3" s="1"/>
  <c r="BH1422" i="3"/>
  <c r="BI1422" i="3" s="1"/>
  <c r="S1422" i="3" s="1"/>
  <c r="BJ1422" i="3"/>
  <c r="T1422" i="3" s="1"/>
  <c r="BH1423" i="3"/>
  <c r="BI1423" i="3" s="1"/>
  <c r="S1423" i="3" s="1"/>
  <c r="BJ1423" i="3"/>
  <c r="T1423" i="3" s="1"/>
  <c r="BH1424" i="3"/>
  <c r="BJ1424" i="3"/>
  <c r="T1424" i="3" s="1"/>
  <c r="BH1425" i="3"/>
  <c r="BI1425" i="3" s="1"/>
  <c r="S1425" i="3" s="1"/>
  <c r="BJ1425" i="3"/>
  <c r="T1425" i="3" s="1"/>
  <c r="BH1426" i="3"/>
  <c r="BJ1426" i="3"/>
  <c r="T1426" i="3" s="1"/>
  <c r="BH1427" i="3"/>
  <c r="BI1427" i="3" s="1"/>
  <c r="S1427" i="3" s="1"/>
  <c r="BJ1427" i="3"/>
  <c r="T1427" i="3" s="1"/>
  <c r="BH1428" i="3"/>
  <c r="BJ1428" i="3"/>
  <c r="T1428" i="3" s="1"/>
  <c r="BH1429" i="3"/>
  <c r="BJ1429" i="3"/>
  <c r="T1429" i="3" s="1"/>
  <c r="BH1430" i="3"/>
  <c r="BJ1430" i="3"/>
  <c r="T1430" i="3" s="1"/>
  <c r="BH1431" i="3"/>
  <c r="BJ1431" i="3"/>
  <c r="T1431" i="3" s="1"/>
  <c r="BH1432" i="3"/>
  <c r="BI1432" i="3" s="1"/>
  <c r="S1432" i="3" s="1"/>
  <c r="BJ1432" i="3"/>
  <c r="T1432" i="3" s="1"/>
  <c r="BH1433" i="3"/>
  <c r="BI1433" i="3" s="1"/>
  <c r="S1433" i="3" s="1"/>
  <c r="BJ1433" i="3"/>
  <c r="T1433" i="3" s="1"/>
  <c r="BH1434" i="3"/>
  <c r="BI1434" i="3" s="1"/>
  <c r="S1434" i="3" s="1"/>
  <c r="BJ1434" i="3"/>
  <c r="T1434" i="3" s="1"/>
  <c r="BH1435" i="3"/>
  <c r="BI1435" i="3" s="1"/>
  <c r="S1435" i="3" s="1"/>
  <c r="BJ1435" i="3"/>
  <c r="T1435" i="3" s="1"/>
  <c r="BH1436" i="3"/>
  <c r="BI1436" i="3" s="1"/>
  <c r="S1436" i="3" s="1"/>
  <c r="BJ1436" i="3"/>
  <c r="T1436" i="3" s="1"/>
  <c r="BH1437" i="3"/>
  <c r="BJ1437" i="3"/>
  <c r="T1437" i="3" s="1"/>
  <c r="BH1438" i="3"/>
  <c r="BI1438" i="3" s="1"/>
  <c r="S1438" i="3" s="1"/>
  <c r="BJ1438" i="3"/>
  <c r="T1438" i="3" s="1"/>
  <c r="BH1439" i="3"/>
  <c r="BJ1439" i="3"/>
  <c r="T1439" i="3" s="1"/>
  <c r="BH1440" i="3"/>
  <c r="BJ1440" i="3"/>
  <c r="T1440" i="3" s="1"/>
  <c r="BH1441" i="3"/>
  <c r="BJ1441" i="3"/>
  <c r="T1441" i="3" s="1"/>
  <c r="BH1442" i="3"/>
  <c r="BI1442" i="3" s="1"/>
  <c r="S1442" i="3" s="1"/>
  <c r="BJ1442" i="3"/>
  <c r="T1442" i="3" s="1"/>
  <c r="BH1443" i="3"/>
  <c r="BI1443" i="3" s="1"/>
  <c r="S1443" i="3" s="1"/>
  <c r="BJ1443" i="3"/>
  <c r="T1443" i="3" s="1"/>
  <c r="BH1444" i="3"/>
  <c r="BJ1444" i="3"/>
  <c r="T1444" i="3" s="1"/>
  <c r="BH1445" i="3"/>
  <c r="BJ1445" i="3"/>
  <c r="T1445" i="3" s="1"/>
  <c r="BH1446" i="3"/>
  <c r="BJ1446" i="3"/>
  <c r="T1446" i="3" s="1"/>
  <c r="BH1447" i="3"/>
  <c r="BJ1447" i="3"/>
  <c r="T1447" i="3" s="1"/>
  <c r="BH1448" i="3"/>
  <c r="BI1448" i="3" s="1"/>
  <c r="S1448" i="3" s="1"/>
  <c r="BJ1448" i="3"/>
  <c r="T1448" i="3" s="1"/>
  <c r="BH1449" i="3"/>
  <c r="BI1449" i="3" s="1"/>
  <c r="S1449" i="3" s="1"/>
  <c r="BJ1449" i="3"/>
  <c r="T1449" i="3" s="1"/>
  <c r="BH1450" i="3"/>
  <c r="BJ1450" i="3"/>
  <c r="T1450" i="3" s="1"/>
  <c r="BH1451" i="3"/>
  <c r="BI1451" i="3" s="1"/>
  <c r="S1451" i="3" s="1"/>
  <c r="BJ1451" i="3"/>
  <c r="T1451" i="3" s="1"/>
  <c r="BH1452" i="3"/>
  <c r="BI1452" i="3" s="1"/>
  <c r="S1452" i="3" s="1"/>
  <c r="BJ1452" i="3"/>
  <c r="T1452" i="3" s="1"/>
  <c r="BH1453" i="3"/>
  <c r="BJ1453" i="3"/>
  <c r="T1453" i="3" s="1"/>
  <c r="BH1454" i="3"/>
  <c r="BI1454" i="3" s="1"/>
  <c r="S1454" i="3" s="1"/>
  <c r="BJ1454" i="3"/>
  <c r="T1454" i="3" s="1"/>
  <c r="BH1455" i="3"/>
  <c r="BJ1455" i="3"/>
  <c r="T1455" i="3" s="1"/>
  <c r="BH1456" i="3"/>
  <c r="BJ1456" i="3"/>
  <c r="T1456" i="3" s="1"/>
  <c r="BH1457" i="3"/>
  <c r="BJ1457" i="3"/>
  <c r="T1457" i="3" s="1"/>
  <c r="BH1458" i="3"/>
  <c r="BI1458" i="3" s="1"/>
  <c r="S1458" i="3" s="1"/>
  <c r="BJ1458" i="3"/>
  <c r="T1458" i="3" s="1"/>
  <c r="BH1459" i="3"/>
  <c r="BI1459" i="3" s="1"/>
  <c r="S1459" i="3" s="1"/>
  <c r="BJ1459" i="3"/>
  <c r="T1459" i="3" s="1"/>
  <c r="BH1460" i="3"/>
  <c r="BJ1460" i="3"/>
  <c r="T1460" i="3" s="1"/>
  <c r="BH1461" i="3"/>
  <c r="BJ1461" i="3"/>
  <c r="T1461" i="3" s="1"/>
  <c r="BH1462" i="3"/>
  <c r="BJ1462" i="3"/>
  <c r="T1462" i="3" s="1"/>
  <c r="BH1463" i="3"/>
  <c r="BJ1463" i="3"/>
  <c r="T1463" i="3" s="1"/>
  <c r="BH1464" i="3"/>
  <c r="BI1464" i="3" s="1"/>
  <c r="S1464" i="3" s="1"/>
  <c r="BJ1464" i="3"/>
  <c r="T1464" i="3" s="1"/>
  <c r="BH1465" i="3"/>
  <c r="BI1465" i="3" s="1"/>
  <c r="S1465" i="3" s="1"/>
  <c r="BJ1465" i="3"/>
  <c r="T1465" i="3" s="1"/>
  <c r="BH1466" i="3"/>
  <c r="BJ1466" i="3"/>
  <c r="T1466" i="3" s="1"/>
  <c r="BH1467" i="3"/>
  <c r="BJ1467" i="3"/>
  <c r="T1467" i="3" s="1"/>
  <c r="BH1468" i="3"/>
  <c r="BJ1468" i="3"/>
  <c r="T1468" i="3" s="1"/>
  <c r="BH1469" i="3"/>
  <c r="BI1469" i="3" s="1"/>
  <c r="S1469" i="3" s="1"/>
  <c r="BJ1469" i="3"/>
  <c r="T1469" i="3" s="1"/>
  <c r="BH1470" i="3"/>
  <c r="BJ1470" i="3"/>
  <c r="T1470" i="3" s="1"/>
  <c r="BH1471" i="3"/>
  <c r="BI1471" i="3" s="1"/>
  <c r="S1471" i="3" s="1"/>
  <c r="BJ1471" i="3"/>
  <c r="T1471" i="3" s="1"/>
  <c r="BH1472" i="3"/>
  <c r="BJ1472" i="3"/>
  <c r="T1472" i="3" s="1"/>
  <c r="BH1473" i="3"/>
  <c r="BJ1473" i="3"/>
  <c r="T1473" i="3" s="1"/>
  <c r="BH1474" i="3"/>
  <c r="BI1474" i="3" s="1"/>
  <c r="S1474" i="3" s="1"/>
  <c r="BJ1474" i="3"/>
  <c r="T1474" i="3" s="1"/>
  <c r="BH1475" i="3"/>
  <c r="BI1475" i="3" s="1"/>
  <c r="S1475" i="3" s="1"/>
  <c r="BJ1475" i="3"/>
  <c r="T1475" i="3" s="1"/>
  <c r="BH1476" i="3"/>
  <c r="BJ1476" i="3"/>
  <c r="T1476" i="3" s="1"/>
  <c r="BH1477" i="3"/>
  <c r="BJ1477" i="3"/>
  <c r="T1477" i="3" s="1"/>
  <c r="BH1478" i="3"/>
  <c r="BJ1478" i="3"/>
  <c r="T1478" i="3" s="1"/>
  <c r="BH1479" i="3"/>
  <c r="BJ1479" i="3"/>
  <c r="T1479" i="3" s="1"/>
  <c r="BH1480" i="3"/>
  <c r="BI1480" i="3" s="1"/>
  <c r="S1480" i="3" s="1"/>
  <c r="BJ1480" i="3"/>
  <c r="T1480" i="3" s="1"/>
  <c r="BH1481" i="3"/>
  <c r="BI1481" i="3" s="1"/>
  <c r="S1481" i="3" s="1"/>
  <c r="BJ1481" i="3"/>
  <c r="T1481" i="3" s="1"/>
  <c r="BH1482" i="3"/>
  <c r="BI1482" i="3" s="1"/>
  <c r="S1482" i="3" s="1"/>
  <c r="BJ1482" i="3"/>
  <c r="T1482" i="3" s="1"/>
  <c r="BH1483" i="3"/>
  <c r="BI1483" i="3" s="1"/>
  <c r="S1483" i="3" s="1"/>
  <c r="BJ1483" i="3"/>
  <c r="T1483" i="3" s="1"/>
  <c r="BH1484" i="3"/>
  <c r="BJ1484" i="3"/>
  <c r="T1484" i="3" s="1"/>
  <c r="BH1485" i="3"/>
  <c r="BI1485" i="3" s="1"/>
  <c r="S1485" i="3" s="1"/>
  <c r="BJ1485" i="3"/>
  <c r="T1485" i="3" s="1"/>
  <c r="BH1486" i="3"/>
  <c r="BJ1486" i="3"/>
  <c r="T1486" i="3" s="1"/>
  <c r="BH1487" i="3"/>
  <c r="BI1487" i="3" s="1"/>
  <c r="S1487" i="3" s="1"/>
  <c r="BJ1487" i="3"/>
  <c r="T1487" i="3" s="1"/>
  <c r="BH1488" i="3"/>
  <c r="BJ1488" i="3"/>
  <c r="T1488" i="3" s="1"/>
  <c r="BH1489" i="3"/>
  <c r="BJ1489" i="3"/>
  <c r="T1489" i="3" s="1"/>
  <c r="BH1490" i="3"/>
  <c r="BI1490" i="3" s="1"/>
  <c r="S1490" i="3" s="1"/>
  <c r="BJ1490" i="3"/>
  <c r="T1490" i="3" s="1"/>
  <c r="BH1491" i="3"/>
  <c r="BI1491" i="3" s="1"/>
  <c r="S1491" i="3" s="1"/>
  <c r="BJ1491" i="3"/>
  <c r="T1491" i="3" s="1"/>
  <c r="BH1492" i="3"/>
  <c r="BJ1492" i="3"/>
  <c r="T1492" i="3" s="1"/>
  <c r="BH1493" i="3"/>
  <c r="BJ1493" i="3"/>
  <c r="T1493" i="3" s="1"/>
  <c r="BH1494" i="3"/>
  <c r="BJ1494" i="3"/>
  <c r="T1494" i="3" s="1"/>
  <c r="BH1495" i="3"/>
  <c r="BJ1495" i="3"/>
  <c r="T1495" i="3" s="1"/>
  <c r="BH1496" i="3"/>
  <c r="BI1496" i="3" s="1"/>
  <c r="S1496" i="3" s="1"/>
  <c r="BJ1496" i="3"/>
  <c r="T1496" i="3" s="1"/>
  <c r="BH1497" i="3"/>
  <c r="BI1497" i="3" s="1"/>
  <c r="S1497" i="3" s="1"/>
  <c r="BJ1497" i="3"/>
  <c r="T1497" i="3" s="1"/>
  <c r="BH1498" i="3"/>
  <c r="BJ1498" i="3"/>
  <c r="T1498" i="3" s="1"/>
  <c r="BH1499" i="3"/>
  <c r="BI1499" i="3" s="1"/>
  <c r="S1499" i="3" s="1"/>
  <c r="BJ1499" i="3"/>
  <c r="T1499" i="3" s="1"/>
  <c r="BH1500" i="3"/>
  <c r="BI1500" i="3" s="1"/>
  <c r="S1500" i="3" s="1"/>
  <c r="BJ1500" i="3"/>
  <c r="T1500" i="3" s="1"/>
  <c r="BH1501" i="3"/>
  <c r="BJ1501" i="3"/>
  <c r="T1501" i="3" s="1"/>
  <c r="BH1502" i="3"/>
  <c r="BJ1502" i="3"/>
  <c r="T1502" i="3" s="1"/>
  <c r="BH1503" i="3"/>
  <c r="BJ1503" i="3"/>
  <c r="T1503" i="3" s="1"/>
  <c r="BH1504" i="3"/>
  <c r="BJ1504" i="3"/>
  <c r="T1504" i="3" s="1"/>
  <c r="BH1505" i="3"/>
  <c r="BJ1505" i="3"/>
  <c r="T1505" i="3" s="1"/>
  <c r="BH1506" i="3"/>
  <c r="BI1506" i="3" s="1"/>
  <c r="S1506" i="3" s="1"/>
  <c r="BJ1506" i="3"/>
  <c r="T1506" i="3" s="1"/>
  <c r="BH1507" i="3"/>
  <c r="BI1507" i="3" s="1"/>
  <c r="S1507" i="3" s="1"/>
  <c r="BJ1507" i="3"/>
  <c r="T1507" i="3" s="1"/>
  <c r="BH1508" i="3"/>
  <c r="BJ1508" i="3"/>
  <c r="T1508" i="3" s="1"/>
  <c r="BH1509" i="3"/>
  <c r="BJ1509" i="3"/>
  <c r="T1509" i="3" s="1"/>
  <c r="BH1510" i="3"/>
  <c r="BJ1510" i="3"/>
  <c r="T1510" i="3" s="1"/>
  <c r="BH1511" i="3"/>
  <c r="BJ1511" i="3"/>
  <c r="T1511" i="3" s="1"/>
  <c r="BH1512" i="3"/>
  <c r="BI1512" i="3" s="1"/>
  <c r="S1512" i="3" s="1"/>
  <c r="BJ1512" i="3"/>
  <c r="T1512" i="3" s="1"/>
  <c r="BH1513" i="3"/>
  <c r="BI1513" i="3" s="1"/>
  <c r="S1513" i="3" s="1"/>
  <c r="BJ1513" i="3"/>
  <c r="T1513" i="3" s="1"/>
  <c r="BH1514" i="3"/>
  <c r="BI1514" i="3" s="1"/>
  <c r="S1514" i="3" s="1"/>
  <c r="BJ1514" i="3"/>
  <c r="T1514" i="3" s="1"/>
  <c r="BH1515" i="3"/>
  <c r="BI1515" i="3" s="1"/>
  <c r="S1515" i="3" s="1"/>
  <c r="BJ1515" i="3"/>
  <c r="T1515" i="3" s="1"/>
  <c r="BH1516" i="3"/>
  <c r="BI1516" i="3" s="1"/>
  <c r="S1516" i="3" s="1"/>
  <c r="BJ1516" i="3"/>
  <c r="T1516" i="3" s="1"/>
  <c r="BH1517" i="3"/>
  <c r="BJ1517" i="3"/>
  <c r="T1517" i="3" s="1"/>
  <c r="BH1518" i="3"/>
  <c r="BI1518" i="3" s="1"/>
  <c r="S1518" i="3" s="1"/>
  <c r="BJ1518" i="3"/>
  <c r="T1518" i="3" s="1"/>
  <c r="BH1519" i="3"/>
  <c r="BI1519" i="3" s="1"/>
  <c r="S1519" i="3" s="1"/>
  <c r="BJ1519" i="3"/>
  <c r="T1519" i="3" s="1"/>
  <c r="BH1520" i="3"/>
  <c r="BI1520" i="3" s="1"/>
  <c r="S1520" i="3" s="1"/>
  <c r="BJ1520" i="3"/>
  <c r="T1520" i="3" s="1"/>
  <c r="BH1521" i="3"/>
  <c r="BI1521" i="3" s="1"/>
  <c r="S1521" i="3" s="1"/>
  <c r="BJ1521" i="3"/>
  <c r="T1521" i="3" s="1"/>
  <c r="BH1522" i="3"/>
  <c r="BI1522" i="3" s="1"/>
  <c r="S1522" i="3" s="1"/>
  <c r="BJ1522" i="3"/>
  <c r="T1522" i="3" s="1"/>
  <c r="BH1523" i="3"/>
  <c r="BI1523" i="3" s="1"/>
  <c r="S1523" i="3" s="1"/>
  <c r="BJ1523" i="3"/>
  <c r="T1523" i="3" s="1"/>
  <c r="BH1524" i="3"/>
  <c r="BI1524" i="3" s="1"/>
  <c r="S1524" i="3" s="1"/>
  <c r="BJ1524" i="3"/>
  <c r="T1524" i="3" s="1"/>
  <c r="BH1525" i="3"/>
  <c r="BJ1525" i="3"/>
  <c r="T1525" i="3" s="1"/>
  <c r="BH1526" i="3"/>
  <c r="BI1526" i="3" s="1"/>
  <c r="S1526" i="3" s="1"/>
  <c r="BJ1526" i="3"/>
  <c r="T1526" i="3" s="1"/>
  <c r="BH1527" i="3"/>
  <c r="BJ1527" i="3"/>
  <c r="T1527" i="3" s="1"/>
  <c r="BH1528" i="3"/>
  <c r="BI1528" i="3" s="1"/>
  <c r="S1528" i="3" s="1"/>
  <c r="BJ1528" i="3"/>
  <c r="T1528" i="3" s="1"/>
  <c r="BH1529" i="3"/>
  <c r="BJ1529" i="3"/>
  <c r="T1529" i="3" s="1"/>
  <c r="BH1530" i="3"/>
  <c r="BI1530" i="3" s="1"/>
  <c r="S1530" i="3" s="1"/>
  <c r="BJ1530" i="3"/>
  <c r="T1530" i="3" s="1"/>
  <c r="BH1531" i="3"/>
  <c r="BI1531" i="3" s="1"/>
  <c r="S1531" i="3" s="1"/>
  <c r="BJ1531" i="3"/>
  <c r="T1531" i="3" s="1"/>
  <c r="BH1532" i="3"/>
  <c r="BI1532" i="3" s="1"/>
  <c r="S1532" i="3" s="1"/>
  <c r="BJ1532" i="3"/>
  <c r="T1532" i="3" s="1"/>
  <c r="BH1533" i="3"/>
  <c r="BJ1533" i="3"/>
  <c r="T1533" i="3" s="1"/>
  <c r="BH1534" i="3"/>
  <c r="BI1534" i="3" s="1"/>
  <c r="S1534" i="3" s="1"/>
  <c r="BJ1534" i="3"/>
  <c r="T1534" i="3" s="1"/>
  <c r="BH1535" i="3"/>
  <c r="BI1535" i="3" s="1"/>
  <c r="S1535" i="3" s="1"/>
  <c r="BJ1535" i="3"/>
  <c r="T1535" i="3" s="1"/>
  <c r="BH1536" i="3"/>
  <c r="BI1536" i="3" s="1"/>
  <c r="S1536" i="3" s="1"/>
  <c r="BJ1536" i="3"/>
  <c r="T1536" i="3" s="1"/>
  <c r="BH1537" i="3"/>
  <c r="BI1537" i="3" s="1"/>
  <c r="S1537" i="3" s="1"/>
  <c r="BJ1537" i="3"/>
  <c r="T1537" i="3" s="1"/>
  <c r="BH1538" i="3"/>
  <c r="BI1538" i="3" s="1"/>
  <c r="S1538" i="3" s="1"/>
  <c r="BJ1538" i="3"/>
  <c r="T1538" i="3" s="1"/>
  <c r="BH1539" i="3"/>
  <c r="BJ1539" i="3"/>
  <c r="T1539" i="3" s="1"/>
  <c r="BH1540" i="3"/>
  <c r="BI1540" i="3" s="1"/>
  <c r="S1540" i="3" s="1"/>
  <c r="BJ1540" i="3"/>
  <c r="T1540" i="3" s="1"/>
  <c r="BH1541" i="3"/>
  <c r="BI1541" i="3" s="1"/>
  <c r="S1541" i="3" s="1"/>
  <c r="BJ1541" i="3"/>
  <c r="T1541" i="3" s="1"/>
  <c r="BH1542" i="3"/>
  <c r="BI1542" i="3" s="1"/>
  <c r="S1542" i="3" s="1"/>
  <c r="BJ1542" i="3"/>
  <c r="T1542" i="3" s="1"/>
  <c r="BH1543" i="3"/>
  <c r="BI1543" i="3" s="1"/>
  <c r="S1543" i="3" s="1"/>
  <c r="BJ1543" i="3"/>
  <c r="T1543" i="3" s="1"/>
  <c r="BH1544" i="3"/>
  <c r="BI1544" i="3" s="1"/>
  <c r="S1544" i="3" s="1"/>
  <c r="BJ1544" i="3"/>
  <c r="T1544" i="3" s="1"/>
  <c r="BH1545" i="3"/>
  <c r="BJ1545" i="3"/>
  <c r="T1545" i="3" s="1"/>
  <c r="BH1546" i="3"/>
  <c r="BJ1546" i="3"/>
  <c r="T1546" i="3" s="1"/>
  <c r="BH1547" i="3"/>
  <c r="BI1547" i="3" s="1"/>
  <c r="S1547" i="3" s="1"/>
  <c r="BJ1547" i="3"/>
  <c r="T1547" i="3" s="1"/>
  <c r="BH1548" i="3"/>
  <c r="BI1548" i="3" s="1"/>
  <c r="S1548" i="3" s="1"/>
  <c r="BJ1548" i="3"/>
  <c r="T1548" i="3" s="1"/>
  <c r="BH1549" i="3"/>
  <c r="BJ1549" i="3"/>
  <c r="T1549" i="3" s="1"/>
  <c r="BH1550" i="3"/>
  <c r="BI1550" i="3" s="1"/>
  <c r="S1550" i="3" s="1"/>
  <c r="BJ1550" i="3"/>
  <c r="T1550" i="3" s="1"/>
  <c r="BH1551" i="3"/>
  <c r="BI1551" i="3" s="1"/>
  <c r="S1551" i="3" s="1"/>
  <c r="BJ1551" i="3"/>
  <c r="T1551" i="3" s="1"/>
  <c r="BH1552" i="3"/>
  <c r="BI1552" i="3" s="1"/>
  <c r="S1552" i="3" s="1"/>
  <c r="BJ1552" i="3"/>
  <c r="T1552" i="3" s="1"/>
  <c r="BH1553" i="3"/>
  <c r="BJ1553" i="3"/>
  <c r="T1553" i="3" s="1"/>
  <c r="BH1554" i="3"/>
  <c r="BI1554" i="3" s="1"/>
  <c r="S1554" i="3" s="1"/>
  <c r="BJ1554" i="3"/>
  <c r="T1554" i="3" s="1"/>
  <c r="BH1555" i="3"/>
  <c r="BI1555" i="3" s="1"/>
  <c r="S1555" i="3" s="1"/>
  <c r="BJ1555" i="3"/>
  <c r="T1555" i="3" s="1"/>
  <c r="BH1556" i="3"/>
  <c r="BI1556" i="3" s="1"/>
  <c r="S1556" i="3" s="1"/>
  <c r="BJ1556" i="3"/>
  <c r="T1556" i="3" s="1"/>
  <c r="BH1557" i="3"/>
  <c r="BJ1557" i="3"/>
  <c r="T1557" i="3" s="1"/>
  <c r="BH1558" i="3"/>
  <c r="BJ1558" i="3"/>
  <c r="T1558" i="3" s="1"/>
  <c r="BH1559" i="3"/>
  <c r="BJ1559" i="3"/>
  <c r="T1559" i="3" s="1"/>
  <c r="BH1560" i="3"/>
  <c r="BI1560" i="3" s="1"/>
  <c r="S1560" i="3" s="1"/>
  <c r="BJ1560" i="3"/>
  <c r="T1560" i="3" s="1"/>
  <c r="BH1561" i="3"/>
  <c r="BJ1561" i="3"/>
  <c r="T1561" i="3" s="1"/>
  <c r="BH1562" i="3"/>
  <c r="BI1562" i="3" s="1"/>
  <c r="S1562" i="3" s="1"/>
  <c r="BJ1562" i="3"/>
  <c r="T1562" i="3" s="1"/>
  <c r="BH1563" i="3"/>
  <c r="BI1563" i="3" s="1"/>
  <c r="S1563" i="3" s="1"/>
  <c r="BJ1563" i="3"/>
  <c r="T1563" i="3" s="1"/>
  <c r="BH1564" i="3"/>
  <c r="BI1564" i="3" s="1"/>
  <c r="S1564" i="3" s="1"/>
  <c r="BJ1564" i="3"/>
  <c r="T1564" i="3" s="1"/>
  <c r="BH1565" i="3"/>
  <c r="BJ1565" i="3"/>
  <c r="T1565" i="3" s="1"/>
  <c r="BH1566" i="3"/>
  <c r="BI1566" i="3" s="1"/>
  <c r="S1566" i="3" s="1"/>
  <c r="BJ1566" i="3"/>
  <c r="T1566" i="3" s="1"/>
  <c r="BH1567" i="3"/>
  <c r="BI1567" i="3" s="1"/>
  <c r="S1567" i="3" s="1"/>
  <c r="BJ1567" i="3"/>
  <c r="T1567" i="3" s="1"/>
  <c r="BH1568" i="3"/>
  <c r="BI1568" i="3" s="1"/>
  <c r="S1568" i="3" s="1"/>
  <c r="BJ1568" i="3"/>
  <c r="T1568" i="3" s="1"/>
  <c r="BH1569" i="3"/>
  <c r="BI1569" i="3" s="1"/>
  <c r="S1569" i="3" s="1"/>
  <c r="BJ1569" i="3"/>
  <c r="T1569" i="3" s="1"/>
  <c r="BH1570" i="3"/>
  <c r="BI1570" i="3" s="1"/>
  <c r="S1570" i="3" s="1"/>
  <c r="BJ1570" i="3"/>
  <c r="T1570" i="3" s="1"/>
  <c r="BH1571" i="3"/>
  <c r="BJ1571" i="3"/>
  <c r="T1571" i="3" s="1"/>
  <c r="BH1572" i="3"/>
  <c r="BI1572" i="3" s="1"/>
  <c r="S1572" i="3" s="1"/>
  <c r="BJ1572" i="3"/>
  <c r="T1572" i="3" s="1"/>
  <c r="BH1573" i="3"/>
  <c r="BJ1573" i="3"/>
  <c r="T1573" i="3" s="1"/>
  <c r="BH1574" i="3"/>
  <c r="BI1574" i="3" s="1"/>
  <c r="S1574" i="3" s="1"/>
  <c r="BJ1574" i="3"/>
  <c r="T1574" i="3" s="1"/>
  <c r="BH1575" i="3"/>
  <c r="BJ1575" i="3"/>
  <c r="T1575" i="3" s="1"/>
  <c r="BH1576" i="3"/>
  <c r="BI1576" i="3" s="1"/>
  <c r="S1576" i="3" s="1"/>
  <c r="BJ1576" i="3"/>
  <c r="T1576" i="3" s="1"/>
  <c r="BH1577" i="3"/>
  <c r="BJ1577" i="3"/>
  <c r="T1577" i="3" s="1"/>
  <c r="BH1578" i="3"/>
  <c r="BI1578" i="3" s="1"/>
  <c r="S1578" i="3" s="1"/>
  <c r="BJ1578" i="3"/>
  <c r="T1578" i="3" s="1"/>
  <c r="BH1579" i="3"/>
  <c r="BJ1579" i="3"/>
  <c r="T1579" i="3" s="1"/>
  <c r="BH1580" i="3"/>
  <c r="BI1580" i="3" s="1"/>
  <c r="S1580" i="3" s="1"/>
  <c r="BJ1580" i="3"/>
  <c r="T1580" i="3" s="1"/>
  <c r="BH1581" i="3"/>
  <c r="BJ1581" i="3"/>
  <c r="T1581" i="3" s="1"/>
  <c r="BH1582" i="3"/>
  <c r="BI1582" i="3" s="1"/>
  <c r="S1582" i="3" s="1"/>
  <c r="BJ1582" i="3"/>
  <c r="T1582" i="3" s="1"/>
  <c r="BH1583" i="3"/>
  <c r="BJ1583" i="3"/>
  <c r="T1583" i="3" s="1"/>
  <c r="BH1584" i="3"/>
  <c r="BI1584" i="3" s="1"/>
  <c r="S1584" i="3" s="1"/>
  <c r="BJ1584" i="3"/>
  <c r="T1584" i="3" s="1"/>
  <c r="BH1585" i="3"/>
  <c r="BI1585" i="3" s="1"/>
  <c r="S1585" i="3" s="1"/>
  <c r="BJ1585" i="3"/>
  <c r="T1585" i="3" s="1"/>
  <c r="BH1586" i="3"/>
  <c r="BI1586" i="3" s="1"/>
  <c r="S1586" i="3" s="1"/>
  <c r="BJ1586" i="3"/>
  <c r="T1586" i="3" s="1"/>
  <c r="BH1587" i="3"/>
  <c r="BJ1587" i="3"/>
  <c r="T1587" i="3" s="1"/>
  <c r="BH1588" i="3"/>
  <c r="BJ1588" i="3"/>
  <c r="T1588" i="3" s="1"/>
  <c r="BH1589" i="3"/>
  <c r="BJ1589" i="3"/>
  <c r="T1589" i="3" s="1"/>
  <c r="BH1590" i="3"/>
  <c r="BJ1590" i="3"/>
  <c r="T1590" i="3" s="1"/>
  <c r="BH1591" i="3"/>
  <c r="BJ1591" i="3"/>
  <c r="T1591" i="3" s="1"/>
  <c r="BH1592" i="3"/>
  <c r="BI1592" i="3" s="1"/>
  <c r="S1592" i="3" s="1"/>
  <c r="BJ1592" i="3"/>
  <c r="T1592" i="3" s="1"/>
  <c r="BH1593" i="3"/>
  <c r="BJ1593" i="3"/>
  <c r="T1593" i="3" s="1"/>
  <c r="BH1594" i="3"/>
  <c r="BI1594" i="3" s="1"/>
  <c r="S1594" i="3" s="1"/>
  <c r="BJ1594" i="3"/>
  <c r="T1594" i="3" s="1"/>
  <c r="BH1595" i="3"/>
  <c r="BJ1595" i="3"/>
  <c r="T1595" i="3" s="1"/>
  <c r="BH1596" i="3"/>
  <c r="BI1596" i="3" s="1"/>
  <c r="S1596" i="3" s="1"/>
  <c r="BJ1596" i="3"/>
  <c r="T1596" i="3" s="1"/>
  <c r="BH1597" i="3"/>
  <c r="BJ1597" i="3"/>
  <c r="T1597" i="3" s="1"/>
  <c r="BH1598" i="3"/>
  <c r="BI1598" i="3" s="1"/>
  <c r="S1598" i="3" s="1"/>
  <c r="BJ1598" i="3"/>
  <c r="T1598" i="3" s="1"/>
  <c r="BH1599" i="3"/>
  <c r="BJ1599" i="3"/>
  <c r="T1599" i="3" s="1"/>
  <c r="BH1600" i="3"/>
  <c r="BJ1600" i="3"/>
  <c r="T1600" i="3" s="1"/>
  <c r="BH1601" i="3"/>
  <c r="BJ1601" i="3"/>
  <c r="T1601" i="3" s="1"/>
  <c r="BH1602" i="3"/>
  <c r="BI1602" i="3" s="1"/>
  <c r="S1602" i="3" s="1"/>
  <c r="BJ1602" i="3"/>
  <c r="T1602" i="3" s="1"/>
  <c r="BH1603" i="3"/>
  <c r="BJ1603" i="3"/>
  <c r="T1603" i="3" s="1"/>
  <c r="BH1604" i="3"/>
  <c r="BI1604" i="3" s="1"/>
  <c r="S1604" i="3" s="1"/>
  <c r="BJ1604" i="3"/>
  <c r="T1604" i="3" s="1"/>
  <c r="BH1605" i="3"/>
  <c r="BJ1605" i="3"/>
  <c r="T1605" i="3" s="1"/>
  <c r="BH1606" i="3"/>
  <c r="BI1606" i="3" s="1"/>
  <c r="S1606" i="3" s="1"/>
  <c r="BJ1606" i="3"/>
  <c r="T1606" i="3" s="1"/>
  <c r="BH1607" i="3"/>
  <c r="BJ1607" i="3"/>
  <c r="T1607" i="3" s="1"/>
  <c r="BH1608" i="3"/>
  <c r="BI1608" i="3" s="1"/>
  <c r="S1608" i="3" s="1"/>
  <c r="BJ1608" i="3"/>
  <c r="T1608" i="3" s="1"/>
  <c r="BH1609" i="3"/>
  <c r="BI1609" i="3" s="1"/>
  <c r="S1609" i="3" s="1"/>
  <c r="BJ1609" i="3"/>
  <c r="T1609" i="3" s="1"/>
  <c r="BH1610" i="3"/>
  <c r="BJ1610" i="3"/>
  <c r="T1610" i="3" s="1"/>
  <c r="BH1611" i="3"/>
  <c r="BJ1611" i="3"/>
  <c r="T1611" i="3" s="1"/>
  <c r="BH1612" i="3"/>
  <c r="BI1612" i="3" s="1"/>
  <c r="S1612" i="3" s="1"/>
  <c r="BJ1612" i="3"/>
  <c r="T1612" i="3" s="1"/>
  <c r="BH1613" i="3"/>
  <c r="BJ1613" i="3"/>
  <c r="T1613" i="3" s="1"/>
  <c r="BH1614" i="3"/>
  <c r="BI1614" i="3" s="1"/>
  <c r="S1614" i="3" s="1"/>
  <c r="BJ1614" i="3"/>
  <c r="T1614" i="3" s="1"/>
  <c r="BH1615" i="3"/>
  <c r="BJ1615" i="3"/>
  <c r="T1615" i="3" s="1"/>
  <c r="BH1616" i="3"/>
  <c r="BI1616" i="3" s="1"/>
  <c r="S1616" i="3" s="1"/>
  <c r="BJ1616" i="3"/>
  <c r="T1616" i="3" s="1"/>
  <c r="BH1617" i="3"/>
  <c r="BJ1617" i="3"/>
  <c r="T1617" i="3" s="1"/>
  <c r="BH1618" i="3"/>
  <c r="BJ1618" i="3"/>
  <c r="T1618" i="3" s="1"/>
  <c r="BH1619" i="3"/>
  <c r="BJ1619" i="3"/>
  <c r="T1619" i="3" s="1"/>
  <c r="BH1620" i="3"/>
  <c r="BI1620" i="3" s="1"/>
  <c r="S1620" i="3" s="1"/>
  <c r="BJ1620" i="3"/>
  <c r="T1620" i="3" s="1"/>
  <c r="BH1621" i="3"/>
  <c r="BJ1621" i="3"/>
  <c r="T1621" i="3" s="1"/>
  <c r="BH1622" i="3"/>
  <c r="BI1622" i="3" s="1"/>
  <c r="S1622" i="3" s="1"/>
  <c r="BJ1622" i="3"/>
  <c r="T1622" i="3" s="1"/>
  <c r="BH1623" i="3"/>
  <c r="BJ1623" i="3"/>
  <c r="T1623" i="3" s="1"/>
  <c r="BH1624" i="3"/>
  <c r="BI1624" i="3" s="1"/>
  <c r="S1624" i="3" s="1"/>
  <c r="BJ1624" i="3"/>
  <c r="T1624" i="3" s="1"/>
  <c r="BH1625" i="3"/>
  <c r="BI1625" i="3" s="1"/>
  <c r="S1625" i="3" s="1"/>
  <c r="BJ1625" i="3"/>
  <c r="T1625" i="3" s="1"/>
  <c r="BH1626" i="3"/>
  <c r="BJ1626" i="3"/>
  <c r="T1626" i="3" s="1"/>
  <c r="BH1627" i="3"/>
  <c r="BJ1627" i="3"/>
  <c r="T1627" i="3" s="1"/>
  <c r="BH1628" i="3"/>
  <c r="BI1628" i="3" s="1"/>
  <c r="S1628" i="3" s="1"/>
  <c r="BJ1628" i="3"/>
  <c r="T1628" i="3" s="1"/>
  <c r="BH1629" i="3"/>
  <c r="BJ1629" i="3"/>
  <c r="T1629" i="3" s="1"/>
  <c r="BH1630" i="3"/>
  <c r="BI1630" i="3" s="1"/>
  <c r="S1630" i="3" s="1"/>
  <c r="BJ1630" i="3"/>
  <c r="T1630" i="3" s="1"/>
  <c r="BH1631" i="3"/>
  <c r="BI1631" i="3" s="1"/>
  <c r="S1631" i="3" s="1"/>
  <c r="BJ1631" i="3"/>
  <c r="T1631" i="3" s="1"/>
  <c r="BH1632" i="3"/>
  <c r="BI1632" i="3" s="1"/>
  <c r="S1632" i="3" s="1"/>
  <c r="BJ1632" i="3"/>
  <c r="T1632" i="3" s="1"/>
  <c r="BH1633" i="3"/>
  <c r="BI1633" i="3" s="1"/>
  <c r="S1633" i="3" s="1"/>
  <c r="BJ1633" i="3"/>
  <c r="T1633" i="3" s="1"/>
  <c r="BH1634" i="3"/>
  <c r="BJ1634" i="3"/>
  <c r="T1634" i="3" s="1"/>
  <c r="BH1635" i="3"/>
  <c r="BJ1635" i="3"/>
  <c r="T1635" i="3" s="1"/>
  <c r="BH1636" i="3"/>
  <c r="BJ1636" i="3"/>
  <c r="T1636" i="3" s="1"/>
  <c r="BH1637" i="3"/>
  <c r="BI1637" i="3" s="1"/>
  <c r="S1637" i="3" s="1"/>
  <c r="BJ1637" i="3"/>
  <c r="T1637" i="3" s="1"/>
  <c r="BH1638" i="3"/>
  <c r="BI1638" i="3" s="1"/>
  <c r="S1638" i="3" s="1"/>
  <c r="BJ1638" i="3"/>
  <c r="T1638" i="3" s="1"/>
  <c r="BH1639" i="3"/>
  <c r="BI1639" i="3" s="1"/>
  <c r="S1639" i="3" s="1"/>
  <c r="BJ1639" i="3"/>
  <c r="T1639" i="3" s="1"/>
  <c r="BH1640" i="3"/>
  <c r="BI1640" i="3" s="1"/>
  <c r="S1640" i="3" s="1"/>
  <c r="BJ1640" i="3"/>
  <c r="T1640" i="3" s="1"/>
  <c r="BH1641" i="3"/>
  <c r="BJ1641" i="3"/>
  <c r="T1641" i="3" s="1"/>
  <c r="BH1642" i="3"/>
  <c r="BJ1642" i="3"/>
  <c r="T1642" i="3" s="1"/>
  <c r="BH1643" i="3"/>
  <c r="BJ1643" i="3"/>
  <c r="T1643" i="3" s="1"/>
  <c r="BH1644" i="3"/>
  <c r="BI1644" i="3" s="1"/>
  <c r="S1644" i="3" s="1"/>
  <c r="BJ1644" i="3"/>
  <c r="T1644" i="3" s="1"/>
  <c r="BH1645" i="3"/>
  <c r="BJ1645" i="3"/>
  <c r="T1645" i="3" s="1"/>
  <c r="BH1646" i="3"/>
  <c r="BJ1646" i="3"/>
  <c r="T1646" i="3" s="1"/>
  <c r="BH1647" i="3"/>
  <c r="BI1647" i="3" s="1"/>
  <c r="S1647" i="3" s="1"/>
  <c r="BJ1647" i="3"/>
  <c r="T1647" i="3" s="1"/>
  <c r="BH1648" i="3"/>
  <c r="BI1648" i="3" s="1"/>
  <c r="S1648" i="3" s="1"/>
  <c r="BJ1648" i="3"/>
  <c r="T1648" i="3" s="1"/>
  <c r="BH1649" i="3"/>
  <c r="BJ1649" i="3"/>
  <c r="T1649" i="3" s="1"/>
  <c r="BH1650" i="3"/>
  <c r="BI1650" i="3" s="1"/>
  <c r="S1650" i="3" s="1"/>
  <c r="BJ1650" i="3"/>
  <c r="T1650" i="3" s="1"/>
  <c r="BH1651" i="3"/>
  <c r="BJ1651" i="3"/>
  <c r="T1651" i="3" s="1"/>
  <c r="BH1652" i="3"/>
  <c r="BJ1652" i="3"/>
  <c r="T1652" i="3" s="1"/>
  <c r="BH1653" i="3"/>
  <c r="BI1653" i="3" s="1"/>
  <c r="S1653" i="3" s="1"/>
  <c r="BJ1653" i="3"/>
  <c r="T1653" i="3" s="1"/>
  <c r="BH1654" i="3"/>
  <c r="BI1654" i="3" s="1"/>
  <c r="S1654" i="3" s="1"/>
  <c r="BJ1654" i="3"/>
  <c r="T1654" i="3" s="1"/>
  <c r="BH1655" i="3"/>
  <c r="BI1655" i="3" s="1"/>
  <c r="S1655" i="3" s="1"/>
  <c r="BJ1655" i="3"/>
  <c r="T1655" i="3" s="1"/>
  <c r="BH1656" i="3"/>
  <c r="BI1656" i="3" s="1"/>
  <c r="S1656" i="3" s="1"/>
  <c r="BJ1656" i="3"/>
  <c r="T1656" i="3" s="1"/>
  <c r="BH1657" i="3"/>
  <c r="BJ1657" i="3"/>
  <c r="T1657" i="3" s="1"/>
  <c r="BH1658" i="3"/>
  <c r="BI1658" i="3" s="1"/>
  <c r="S1658" i="3" s="1"/>
  <c r="BJ1658" i="3"/>
  <c r="T1658" i="3" s="1"/>
  <c r="BH1659" i="3"/>
  <c r="BI1659" i="3" s="1"/>
  <c r="S1659" i="3" s="1"/>
  <c r="BJ1659" i="3"/>
  <c r="T1659" i="3" s="1"/>
  <c r="BH1660" i="3"/>
  <c r="BI1660" i="3" s="1"/>
  <c r="S1660" i="3" s="1"/>
  <c r="BJ1660" i="3"/>
  <c r="T1660" i="3" s="1"/>
  <c r="BH1661" i="3"/>
  <c r="BJ1661" i="3"/>
  <c r="T1661" i="3" s="1"/>
  <c r="BH1662" i="3"/>
  <c r="BI1662" i="3" s="1"/>
  <c r="S1662" i="3" s="1"/>
  <c r="BJ1662" i="3"/>
  <c r="T1662" i="3" s="1"/>
  <c r="BH1663" i="3"/>
  <c r="BI1663" i="3" s="1"/>
  <c r="S1663" i="3" s="1"/>
  <c r="BJ1663" i="3"/>
  <c r="T1663" i="3" s="1"/>
  <c r="BH1664" i="3"/>
  <c r="BJ1664" i="3"/>
  <c r="T1664" i="3" s="1"/>
  <c r="BH1665" i="3"/>
  <c r="BI1665" i="3" s="1"/>
  <c r="S1665" i="3" s="1"/>
  <c r="BJ1665" i="3"/>
  <c r="T1665" i="3" s="1"/>
  <c r="BH1666" i="3"/>
  <c r="BI1666" i="3" s="1"/>
  <c r="S1666" i="3" s="1"/>
  <c r="BJ1666" i="3"/>
  <c r="T1666" i="3" s="1"/>
  <c r="BH1667" i="3"/>
  <c r="BJ1667" i="3"/>
  <c r="T1667" i="3" s="1"/>
  <c r="BH1668" i="3"/>
  <c r="BJ1668" i="3"/>
  <c r="T1668" i="3" s="1"/>
  <c r="BH1669" i="3"/>
  <c r="BJ1669" i="3"/>
  <c r="T1669" i="3" s="1"/>
  <c r="BH1670" i="3"/>
  <c r="BI1670" i="3" s="1"/>
  <c r="S1670" i="3" s="1"/>
  <c r="BJ1670" i="3"/>
  <c r="T1670" i="3" s="1"/>
  <c r="BH1671" i="3"/>
  <c r="BJ1671" i="3"/>
  <c r="T1671" i="3" s="1"/>
  <c r="BH1672" i="3"/>
  <c r="BI1672" i="3" s="1"/>
  <c r="S1672" i="3" s="1"/>
  <c r="BJ1672" i="3"/>
  <c r="T1672" i="3" s="1"/>
  <c r="BH1673" i="3"/>
  <c r="BJ1673" i="3"/>
  <c r="T1673" i="3" s="1"/>
  <c r="BH1674" i="3"/>
  <c r="BI1674" i="3" s="1"/>
  <c r="S1674" i="3" s="1"/>
  <c r="BJ1674" i="3"/>
  <c r="T1674" i="3" s="1"/>
  <c r="BH1675" i="3"/>
  <c r="BI1675" i="3" s="1"/>
  <c r="S1675" i="3" s="1"/>
  <c r="BJ1675" i="3"/>
  <c r="T1675" i="3" s="1"/>
  <c r="BH1676" i="3"/>
  <c r="BJ1676" i="3"/>
  <c r="T1676" i="3" s="1"/>
  <c r="BH1677" i="3"/>
  <c r="BJ1677" i="3"/>
  <c r="T1677" i="3" s="1"/>
  <c r="BH1678" i="3"/>
  <c r="BI1678" i="3" s="1"/>
  <c r="S1678" i="3" s="1"/>
  <c r="BJ1678" i="3"/>
  <c r="T1678" i="3" s="1"/>
  <c r="BH1679" i="3"/>
  <c r="BI1679" i="3" s="1"/>
  <c r="S1679" i="3" s="1"/>
  <c r="BJ1679" i="3"/>
  <c r="T1679" i="3" s="1"/>
  <c r="BH1680" i="3"/>
  <c r="BJ1680" i="3"/>
  <c r="T1680" i="3" s="1"/>
  <c r="BH1681" i="3"/>
  <c r="BJ1681" i="3"/>
  <c r="T1681" i="3" s="1"/>
  <c r="BH1682" i="3"/>
  <c r="BJ1682" i="3"/>
  <c r="T1682" i="3" s="1"/>
  <c r="BH1683" i="3"/>
  <c r="BI1683" i="3" s="1"/>
  <c r="S1683" i="3" s="1"/>
  <c r="BJ1683" i="3"/>
  <c r="T1683" i="3" s="1"/>
  <c r="BH1684" i="3"/>
  <c r="BI1684" i="3" s="1"/>
  <c r="S1684" i="3" s="1"/>
  <c r="BJ1684" i="3"/>
  <c r="T1684" i="3" s="1"/>
  <c r="BH1685" i="3"/>
  <c r="BJ1685" i="3"/>
  <c r="T1685" i="3" s="1"/>
  <c r="BH1686" i="3"/>
  <c r="BJ1686" i="3"/>
  <c r="T1686" i="3" s="1"/>
  <c r="BH1687" i="3"/>
  <c r="BI1687" i="3" s="1"/>
  <c r="S1687" i="3" s="1"/>
  <c r="BJ1687" i="3"/>
  <c r="T1687" i="3" s="1"/>
  <c r="BH1688" i="3"/>
  <c r="BI1688" i="3" s="1"/>
  <c r="S1688" i="3" s="1"/>
  <c r="BJ1688" i="3"/>
  <c r="T1688" i="3" s="1"/>
  <c r="BH1689" i="3"/>
  <c r="BJ1689" i="3"/>
  <c r="T1689" i="3" s="1"/>
  <c r="BH1690" i="3"/>
  <c r="BI1690" i="3" s="1"/>
  <c r="S1690" i="3" s="1"/>
  <c r="BJ1690" i="3"/>
  <c r="T1690" i="3" s="1"/>
  <c r="BH1691" i="3"/>
  <c r="BI1691" i="3" s="1"/>
  <c r="S1691" i="3" s="1"/>
  <c r="BJ1691" i="3"/>
  <c r="T1691" i="3" s="1"/>
  <c r="BH1692" i="3"/>
  <c r="BI1692" i="3" s="1"/>
  <c r="S1692" i="3" s="1"/>
  <c r="BJ1692" i="3"/>
  <c r="T1692" i="3" s="1"/>
  <c r="BH1693" i="3"/>
  <c r="BJ1693" i="3"/>
  <c r="T1693" i="3" s="1"/>
  <c r="BH1694" i="3"/>
  <c r="BJ1694" i="3"/>
  <c r="T1694" i="3" s="1"/>
  <c r="BH1695" i="3"/>
  <c r="BI1695" i="3" s="1"/>
  <c r="S1695" i="3" s="1"/>
  <c r="BJ1695" i="3"/>
  <c r="T1695" i="3" s="1"/>
  <c r="BH1696" i="3"/>
  <c r="BJ1696" i="3"/>
  <c r="T1696" i="3" s="1"/>
  <c r="BH1697" i="3"/>
  <c r="BJ1697" i="3"/>
  <c r="T1697" i="3" s="1"/>
  <c r="BH1698" i="3"/>
  <c r="BJ1698" i="3"/>
  <c r="T1698" i="3" s="1"/>
  <c r="BH1699" i="3"/>
  <c r="BI1699" i="3" s="1"/>
  <c r="S1699" i="3" s="1"/>
  <c r="BJ1699" i="3"/>
  <c r="T1699" i="3" s="1"/>
  <c r="BH1700" i="3"/>
  <c r="BI1700" i="3" s="1"/>
  <c r="S1700" i="3" s="1"/>
  <c r="BJ1700" i="3"/>
  <c r="T1700" i="3" s="1"/>
  <c r="BH1701" i="3"/>
  <c r="BJ1701" i="3"/>
  <c r="T1701" i="3" s="1"/>
  <c r="BH1702" i="3"/>
  <c r="BI1702" i="3" s="1"/>
  <c r="S1702" i="3" s="1"/>
  <c r="BJ1702" i="3"/>
  <c r="T1702" i="3" s="1"/>
  <c r="BH1703" i="3"/>
  <c r="BI1703" i="3" s="1"/>
  <c r="S1703" i="3" s="1"/>
  <c r="BJ1703" i="3"/>
  <c r="T1703" i="3" s="1"/>
  <c r="BH1704" i="3"/>
  <c r="BJ1704" i="3"/>
  <c r="T1704" i="3" s="1"/>
  <c r="BH1705" i="3"/>
  <c r="BJ1705" i="3"/>
  <c r="T1705" i="3" s="1"/>
  <c r="BH1706" i="3"/>
  <c r="BI1706" i="3" s="1"/>
  <c r="S1706" i="3" s="1"/>
  <c r="BJ1706" i="3"/>
  <c r="T1706" i="3" s="1"/>
  <c r="BH1707" i="3"/>
  <c r="BJ1707" i="3"/>
  <c r="T1707" i="3" s="1"/>
  <c r="BH1708" i="3"/>
  <c r="BI1708" i="3" s="1"/>
  <c r="S1708" i="3" s="1"/>
  <c r="BJ1708" i="3"/>
  <c r="T1708" i="3" s="1"/>
  <c r="BH1709" i="3"/>
  <c r="BJ1709" i="3"/>
  <c r="T1709" i="3" s="1"/>
  <c r="BH1710" i="3"/>
  <c r="BJ1710" i="3"/>
  <c r="T1710" i="3" s="1"/>
  <c r="BH1711" i="3"/>
  <c r="BJ1711" i="3"/>
  <c r="T1711" i="3" s="1"/>
  <c r="BH1712" i="3"/>
  <c r="BI1712" i="3" s="1"/>
  <c r="S1712" i="3" s="1"/>
  <c r="BJ1712" i="3"/>
  <c r="T1712" i="3" s="1"/>
  <c r="BH1713" i="3"/>
  <c r="BJ1713" i="3"/>
  <c r="T1713" i="3" s="1"/>
  <c r="BH1714" i="3"/>
  <c r="BI1714" i="3" s="1"/>
  <c r="S1714" i="3" s="1"/>
  <c r="BJ1714" i="3"/>
  <c r="T1714" i="3" s="1"/>
  <c r="BH1715" i="3"/>
  <c r="BJ1715" i="3"/>
  <c r="T1715" i="3" s="1"/>
  <c r="BH1716" i="3"/>
  <c r="BI1716" i="3" s="1"/>
  <c r="S1716" i="3" s="1"/>
  <c r="BJ1716" i="3"/>
  <c r="T1716" i="3" s="1"/>
  <c r="BH1717" i="3"/>
  <c r="BJ1717" i="3"/>
  <c r="T1717" i="3" s="1"/>
  <c r="BH1718" i="3"/>
  <c r="BI1718" i="3" s="1"/>
  <c r="S1718" i="3" s="1"/>
  <c r="BJ1718" i="3"/>
  <c r="T1718" i="3" s="1"/>
  <c r="BH1719" i="3"/>
  <c r="BI1719" i="3" s="1"/>
  <c r="S1719" i="3" s="1"/>
  <c r="BJ1719" i="3"/>
  <c r="T1719" i="3" s="1"/>
  <c r="BH1720" i="3"/>
  <c r="BI1720" i="3" s="1"/>
  <c r="S1720" i="3" s="1"/>
  <c r="BJ1720" i="3"/>
  <c r="T1720" i="3" s="1"/>
  <c r="BH1721" i="3"/>
  <c r="BI1721" i="3" s="1"/>
  <c r="S1721" i="3" s="1"/>
  <c r="BJ1721" i="3"/>
  <c r="T1721" i="3" s="1"/>
  <c r="BH1722" i="3"/>
  <c r="BI1722" i="3" s="1"/>
  <c r="S1722" i="3" s="1"/>
  <c r="BJ1722" i="3"/>
  <c r="T1722" i="3" s="1"/>
  <c r="BH1723" i="3"/>
  <c r="BJ1723" i="3"/>
  <c r="T1723" i="3" s="1"/>
  <c r="BH1724" i="3"/>
  <c r="BI1724" i="3" s="1"/>
  <c r="S1724" i="3" s="1"/>
  <c r="BJ1724" i="3"/>
  <c r="T1724" i="3" s="1"/>
  <c r="BH1725" i="3"/>
  <c r="BJ1725" i="3"/>
  <c r="T1725" i="3" s="1"/>
  <c r="BH1726" i="3"/>
  <c r="BJ1726" i="3"/>
  <c r="T1726" i="3" s="1"/>
  <c r="BH1727" i="3"/>
  <c r="BI1727" i="3" s="1"/>
  <c r="S1727" i="3" s="1"/>
  <c r="BJ1727" i="3"/>
  <c r="T1727" i="3" s="1"/>
  <c r="BH1728" i="3"/>
  <c r="BI1728" i="3" s="1"/>
  <c r="S1728" i="3" s="1"/>
  <c r="BJ1728" i="3"/>
  <c r="T1728" i="3" s="1"/>
  <c r="BH1729" i="3"/>
  <c r="BI1729" i="3" s="1"/>
  <c r="S1729" i="3" s="1"/>
  <c r="BJ1729" i="3"/>
  <c r="T1729" i="3" s="1"/>
  <c r="BH1730" i="3"/>
  <c r="BI1730" i="3" s="1"/>
  <c r="S1730" i="3" s="1"/>
  <c r="BJ1730" i="3"/>
  <c r="T1730" i="3" s="1"/>
  <c r="BH1731" i="3"/>
  <c r="BI1731" i="3" s="1"/>
  <c r="S1731" i="3" s="1"/>
  <c r="BJ1731" i="3"/>
  <c r="T1731" i="3" s="1"/>
  <c r="BH1732" i="3"/>
  <c r="BI1732" i="3" s="1"/>
  <c r="S1732" i="3" s="1"/>
  <c r="BJ1732" i="3"/>
  <c r="T1732" i="3" s="1"/>
  <c r="BH1733" i="3"/>
  <c r="BI1733" i="3" s="1"/>
  <c r="S1733" i="3" s="1"/>
  <c r="BJ1733" i="3"/>
  <c r="T1733" i="3" s="1"/>
  <c r="BH1734" i="3"/>
  <c r="BI1734" i="3" s="1"/>
  <c r="S1734" i="3" s="1"/>
  <c r="BJ1734" i="3"/>
  <c r="T1734" i="3" s="1"/>
  <c r="BH1735" i="3"/>
  <c r="BI1735" i="3" s="1"/>
  <c r="S1735" i="3" s="1"/>
  <c r="BJ1735" i="3"/>
  <c r="T1735" i="3" s="1"/>
  <c r="BH1736" i="3"/>
  <c r="BI1736" i="3" s="1"/>
  <c r="S1736" i="3" s="1"/>
  <c r="BJ1736" i="3"/>
  <c r="T1736" i="3" s="1"/>
  <c r="BH1737" i="3"/>
  <c r="BJ1737" i="3"/>
  <c r="T1737" i="3" s="1"/>
  <c r="BH1738" i="3"/>
  <c r="BI1738" i="3" s="1"/>
  <c r="S1738" i="3" s="1"/>
  <c r="BJ1738" i="3"/>
  <c r="T1738" i="3" s="1"/>
  <c r="BH1739" i="3"/>
  <c r="BJ1739" i="3"/>
  <c r="T1739" i="3" s="1"/>
  <c r="BH1740" i="3"/>
  <c r="BI1740" i="3" s="1"/>
  <c r="S1740" i="3" s="1"/>
  <c r="BJ1740" i="3"/>
  <c r="T1740" i="3" s="1"/>
  <c r="BH1741" i="3"/>
  <c r="BJ1741" i="3"/>
  <c r="T1741" i="3" s="1"/>
  <c r="BH1742" i="3"/>
  <c r="BJ1742" i="3"/>
  <c r="T1742" i="3" s="1"/>
  <c r="BH1743" i="3"/>
  <c r="BJ1743" i="3"/>
  <c r="T1743" i="3" s="1"/>
  <c r="BH1744" i="3"/>
  <c r="BI1744" i="3" s="1"/>
  <c r="S1744" i="3" s="1"/>
  <c r="BJ1744" i="3"/>
  <c r="T1744" i="3" s="1"/>
  <c r="BH1745" i="3"/>
  <c r="BI1745" i="3" s="1"/>
  <c r="S1745" i="3" s="1"/>
  <c r="BJ1745" i="3"/>
  <c r="T1745" i="3" s="1"/>
  <c r="BH1746" i="3"/>
  <c r="BJ1746" i="3"/>
  <c r="T1746" i="3" s="1"/>
  <c r="BH1747" i="3"/>
  <c r="BJ1747" i="3"/>
  <c r="T1747" i="3" s="1"/>
  <c r="BH1748" i="3"/>
  <c r="BI1748" i="3" s="1"/>
  <c r="S1748" i="3" s="1"/>
  <c r="BJ1748" i="3"/>
  <c r="T1748" i="3" s="1"/>
  <c r="BH1749" i="3"/>
  <c r="BI1749" i="3" s="1"/>
  <c r="S1749" i="3" s="1"/>
  <c r="BJ1749" i="3"/>
  <c r="T1749" i="3" s="1"/>
  <c r="BH1750" i="3"/>
  <c r="BI1750" i="3" s="1"/>
  <c r="S1750" i="3" s="1"/>
  <c r="BJ1750" i="3"/>
  <c r="T1750" i="3" s="1"/>
  <c r="BH1751" i="3"/>
  <c r="BJ1751" i="3"/>
  <c r="T1751" i="3" s="1"/>
  <c r="BH1752" i="3"/>
  <c r="BI1752" i="3" s="1"/>
  <c r="S1752" i="3" s="1"/>
  <c r="BJ1752" i="3"/>
  <c r="T1752" i="3" s="1"/>
  <c r="BH1753" i="3"/>
  <c r="BJ1753" i="3"/>
  <c r="T1753" i="3" s="1"/>
  <c r="BH1754" i="3"/>
  <c r="BI1754" i="3" s="1"/>
  <c r="S1754" i="3" s="1"/>
  <c r="BJ1754" i="3"/>
  <c r="T1754" i="3" s="1"/>
  <c r="BH1755" i="3"/>
  <c r="BI1755" i="3" s="1"/>
  <c r="S1755" i="3" s="1"/>
  <c r="BJ1755" i="3"/>
  <c r="T1755" i="3" s="1"/>
  <c r="BH1756" i="3"/>
  <c r="BI1756" i="3" s="1"/>
  <c r="S1756" i="3" s="1"/>
  <c r="BJ1756" i="3"/>
  <c r="T1756" i="3" s="1"/>
  <c r="BH1757" i="3"/>
  <c r="BJ1757" i="3"/>
  <c r="T1757" i="3" s="1"/>
  <c r="BH1758" i="3"/>
  <c r="BJ1758" i="3"/>
  <c r="T1758" i="3" s="1"/>
  <c r="BH1759" i="3"/>
  <c r="BJ1759" i="3"/>
  <c r="T1759" i="3" s="1"/>
  <c r="BH1760" i="3"/>
  <c r="BI1760" i="3" s="1"/>
  <c r="S1760" i="3" s="1"/>
  <c r="BJ1760" i="3"/>
  <c r="T1760" i="3" s="1"/>
  <c r="BH1761" i="3"/>
  <c r="BI1761" i="3" s="1"/>
  <c r="S1761" i="3" s="1"/>
  <c r="BJ1761" i="3"/>
  <c r="T1761" i="3" s="1"/>
  <c r="BH1762" i="3"/>
  <c r="BJ1762" i="3"/>
  <c r="T1762" i="3" s="1"/>
  <c r="BH1763" i="3"/>
  <c r="BJ1763" i="3"/>
  <c r="T1763" i="3" s="1"/>
  <c r="BH1764" i="3"/>
  <c r="BI1764" i="3" s="1"/>
  <c r="S1764" i="3" s="1"/>
  <c r="BJ1764" i="3"/>
  <c r="T1764" i="3" s="1"/>
  <c r="BH1765" i="3"/>
  <c r="BJ1765" i="3"/>
  <c r="T1765" i="3" s="1"/>
  <c r="BH1766" i="3"/>
  <c r="BJ1766" i="3"/>
  <c r="T1766" i="3" s="1"/>
  <c r="BH1767" i="3"/>
  <c r="BJ1767" i="3"/>
  <c r="T1767" i="3" s="1"/>
  <c r="BH1768" i="3"/>
  <c r="BJ1768" i="3"/>
  <c r="T1768" i="3" s="1"/>
  <c r="BH1769" i="3"/>
  <c r="BJ1769" i="3"/>
  <c r="T1769" i="3" s="1"/>
  <c r="BH1770" i="3"/>
  <c r="BJ1770" i="3"/>
  <c r="T1770" i="3" s="1"/>
  <c r="BH1771" i="3"/>
  <c r="BI1771" i="3" s="1"/>
  <c r="S1771" i="3" s="1"/>
  <c r="BJ1771" i="3"/>
  <c r="T1771" i="3" s="1"/>
  <c r="BH1772" i="3"/>
  <c r="BJ1772" i="3"/>
  <c r="T1772" i="3" s="1"/>
  <c r="BH1773" i="3"/>
  <c r="BI1773" i="3" s="1"/>
  <c r="S1773" i="3" s="1"/>
  <c r="BJ1773" i="3"/>
  <c r="T1773" i="3" s="1"/>
  <c r="BH1774" i="3"/>
  <c r="BJ1774" i="3"/>
  <c r="T1774" i="3" s="1"/>
  <c r="BH1775" i="3"/>
  <c r="BJ1775" i="3"/>
  <c r="T1775" i="3" s="1"/>
  <c r="BH1776" i="3"/>
  <c r="BI1776" i="3" s="1"/>
  <c r="S1776" i="3" s="1"/>
  <c r="BJ1776" i="3"/>
  <c r="T1776" i="3" s="1"/>
  <c r="BH1777" i="3"/>
  <c r="BI1777" i="3" s="1"/>
  <c r="S1777" i="3" s="1"/>
  <c r="BJ1777" i="3"/>
  <c r="T1777" i="3" s="1"/>
  <c r="BH1778" i="3"/>
  <c r="BI1778" i="3" s="1"/>
  <c r="S1778" i="3" s="1"/>
  <c r="BJ1778" i="3"/>
  <c r="T1778" i="3" s="1"/>
  <c r="BH1779" i="3"/>
  <c r="BJ1779" i="3"/>
  <c r="T1779" i="3" s="1"/>
  <c r="BH1780" i="3"/>
  <c r="BI1780" i="3" s="1"/>
  <c r="S1780" i="3" s="1"/>
  <c r="BJ1780" i="3"/>
  <c r="T1780" i="3" s="1"/>
  <c r="BH1781" i="3"/>
  <c r="BJ1781" i="3"/>
  <c r="T1781" i="3" s="1"/>
  <c r="BH1782" i="3"/>
  <c r="BI1782" i="3" s="1"/>
  <c r="S1782" i="3" s="1"/>
  <c r="BJ1782" i="3"/>
  <c r="T1782" i="3" s="1"/>
  <c r="BH1783" i="3"/>
  <c r="BJ1783" i="3"/>
  <c r="T1783" i="3" s="1"/>
  <c r="BH1784" i="3"/>
  <c r="BI1784" i="3" s="1"/>
  <c r="S1784" i="3" s="1"/>
  <c r="BJ1784" i="3"/>
  <c r="T1784" i="3" s="1"/>
  <c r="BH1785" i="3"/>
  <c r="BJ1785" i="3"/>
  <c r="T1785" i="3" s="1"/>
  <c r="BH1786" i="3"/>
  <c r="BJ1786" i="3"/>
  <c r="T1786" i="3" s="1"/>
  <c r="BH1787" i="3"/>
  <c r="BJ1787" i="3"/>
  <c r="T1787" i="3" s="1"/>
  <c r="BH1788" i="3"/>
  <c r="BI1788" i="3" s="1"/>
  <c r="S1788" i="3" s="1"/>
  <c r="BJ1788" i="3"/>
  <c r="T1788" i="3" s="1"/>
  <c r="BH1789" i="3"/>
  <c r="BJ1789" i="3"/>
  <c r="T1789" i="3" s="1"/>
  <c r="BH1790" i="3"/>
  <c r="BI1790" i="3" s="1"/>
  <c r="S1790" i="3" s="1"/>
  <c r="BJ1790" i="3"/>
  <c r="T1790" i="3" s="1"/>
  <c r="BH1791" i="3"/>
  <c r="BJ1791" i="3"/>
  <c r="T1791" i="3" s="1"/>
  <c r="BH1792" i="3"/>
  <c r="BI1792" i="3" s="1"/>
  <c r="S1792" i="3" s="1"/>
  <c r="BJ1792" i="3"/>
  <c r="T1792" i="3" s="1"/>
  <c r="BH1793" i="3"/>
  <c r="BI1793" i="3" s="1"/>
  <c r="S1793" i="3" s="1"/>
  <c r="BJ1793" i="3"/>
  <c r="T1793" i="3" s="1"/>
  <c r="BH1794" i="3"/>
  <c r="BJ1794" i="3"/>
  <c r="T1794" i="3" s="1"/>
  <c r="BH1795" i="3"/>
  <c r="BI1795" i="3" s="1"/>
  <c r="S1795" i="3" s="1"/>
  <c r="BJ1795" i="3"/>
  <c r="T1795" i="3" s="1"/>
  <c r="BH1796" i="3"/>
  <c r="BI1796" i="3" s="1"/>
  <c r="S1796" i="3" s="1"/>
  <c r="BJ1796" i="3"/>
  <c r="T1796" i="3" s="1"/>
  <c r="BH1797" i="3"/>
  <c r="BI1797" i="3" s="1"/>
  <c r="S1797" i="3" s="1"/>
  <c r="BJ1797" i="3"/>
  <c r="T1797" i="3" s="1"/>
  <c r="BH1798" i="3"/>
  <c r="BI1798" i="3" s="1"/>
  <c r="S1798" i="3" s="1"/>
  <c r="BJ1798" i="3"/>
  <c r="T1798" i="3" s="1"/>
  <c r="BH1799" i="3"/>
  <c r="BJ1799" i="3"/>
  <c r="T1799" i="3" s="1"/>
  <c r="BH1800" i="3"/>
  <c r="BI1800" i="3" s="1"/>
  <c r="S1800" i="3" s="1"/>
  <c r="BJ1800" i="3"/>
  <c r="T1800" i="3" s="1"/>
  <c r="BH1801" i="3"/>
  <c r="BJ1801" i="3"/>
  <c r="T1801" i="3" s="1"/>
  <c r="BH1802" i="3"/>
  <c r="BJ1802" i="3"/>
  <c r="T1802" i="3" s="1"/>
  <c r="BH1803" i="3"/>
  <c r="BJ1803" i="3"/>
  <c r="T1803" i="3" s="1"/>
  <c r="BH1804" i="3"/>
  <c r="BI1804" i="3" s="1"/>
  <c r="S1804" i="3" s="1"/>
  <c r="BJ1804" i="3"/>
  <c r="T1804" i="3" s="1"/>
  <c r="BH1805" i="3"/>
  <c r="BJ1805" i="3"/>
  <c r="T1805" i="3" s="1"/>
  <c r="BH1806" i="3"/>
  <c r="BJ1806" i="3"/>
  <c r="T1806" i="3" s="1"/>
  <c r="BH1807" i="3"/>
  <c r="BI1807" i="3" s="1"/>
  <c r="S1807" i="3" s="1"/>
  <c r="BJ1807" i="3"/>
  <c r="T1807" i="3" s="1"/>
  <c r="BH1808" i="3"/>
  <c r="BI1808" i="3" s="1"/>
  <c r="S1808" i="3" s="1"/>
  <c r="BJ1808" i="3"/>
  <c r="T1808" i="3" s="1"/>
  <c r="BH1809" i="3"/>
  <c r="BJ1809" i="3"/>
  <c r="T1809" i="3" s="1"/>
  <c r="BH1810" i="3"/>
  <c r="BJ1810" i="3"/>
  <c r="T1810" i="3" s="1"/>
  <c r="BH1811" i="3"/>
  <c r="BI1811" i="3" s="1"/>
  <c r="S1811" i="3" s="1"/>
  <c r="BJ1811" i="3"/>
  <c r="T1811" i="3" s="1"/>
  <c r="BH1812" i="3"/>
  <c r="BI1812" i="3" s="1"/>
  <c r="S1812" i="3" s="1"/>
  <c r="BJ1812" i="3"/>
  <c r="T1812" i="3" s="1"/>
  <c r="BH1813" i="3"/>
  <c r="BJ1813" i="3"/>
  <c r="T1813" i="3" s="1"/>
  <c r="BH1814" i="3"/>
  <c r="BJ1814" i="3"/>
  <c r="T1814" i="3" s="1"/>
  <c r="BH1815" i="3"/>
  <c r="BI1815" i="3" s="1"/>
  <c r="S1815" i="3" s="1"/>
  <c r="BJ1815" i="3"/>
  <c r="T1815" i="3" s="1"/>
  <c r="BH1816" i="3"/>
  <c r="BI1816" i="3" s="1"/>
  <c r="S1816" i="3" s="1"/>
  <c r="BJ1816" i="3"/>
  <c r="T1816" i="3" s="1"/>
  <c r="BH1817" i="3"/>
  <c r="BJ1817" i="3"/>
  <c r="T1817" i="3" s="1"/>
  <c r="BH1818" i="3"/>
  <c r="BI1818" i="3" s="1"/>
  <c r="S1818" i="3" s="1"/>
  <c r="BJ1818" i="3"/>
  <c r="T1818" i="3" s="1"/>
  <c r="BH1819" i="3"/>
  <c r="BJ1819" i="3"/>
  <c r="T1819" i="3" s="1"/>
  <c r="BH1820" i="3"/>
  <c r="BI1820" i="3" s="1"/>
  <c r="S1820" i="3" s="1"/>
  <c r="BJ1820" i="3"/>
  <c r="T1820" i="3" s="1"/>
  <c r="BH1821" i="3"/>
  <c r="BJ1821" i="3"/>
  <c r="T1821" i="3" s="1"/>
  <c r="BH1822" i="3"/>
  <c r="BJ1822" i="3"/>
  <c r="T1822" i="3" s="1"/>
  <c r="BH1823" i="3"/>
  <c r="BI1823" i="3" s="1"/>
  <c r="S1823" i="3" s="1"/>
  <c r="BJ1823" i="3"/>
  <c r="T1823" i="3" s="1"/>
  <c r="BH1824" i="3"/>
  <c r="BI1824" i="3" s="1"/>
  <c r="S1824" i="3" s="1"/>
  <c r="BJ1824" i="3"/>
  <c r="T1824" i="3" s="1"/>
  <c r="BH1825" i="3"/>
  <c r="BI1825" i="3" s="1"/>
  <c r="S1825" i="3" s="1"/>
  <c r="BJ1825" i="3"/>
  <c r="T1825" i="3" s="1"/>
  <c r="BH1826" i="3"/>
  <c r="BJ1826" i="3"/>
  <c r="T1826" i="3" s="1"/>
  <c r="BH1827" i="3"/>
  <c r="BJ1827" i="3"/>
  <c r="T1827" i="3" s="1"/>
  <c r="BH1828" i="3"/>
  <c r="BJ1828" i="3"/>
  <c r="T1828" i="3" s="1"/>
  <c r="BH1829" i="3"/>
  <c r="BI1829" i="3" s="1"/>
  <c r="S1829" i="3" s="1"/>
  <c r="BJ1829" i="3"/>
  <c r="T1829" i="3" s="1"/>
  <c r="BH1830" i="3"/>
  <c r="BI1830" i="3" s="1"/>
  <c r="S1830" i="3" s="1"/>
  <c r="BJ1830" i="3"/>
  <c r="T1830" i="3" s="1"/>
  <c r="BH1831" i="3"/>
  <c r="BI1831" i="3" s="1"/>
  <c r="S1831" i="3" s="1"/>
  <c r="BJ1831" i="3"/>
  <c r="T1831" i="3" s="1"/>
  <c r="BH1832" i="3"/>
  <c r="BI1832" i="3" s="1"/>
  <c r="S1832" i="3" s="1"/>
  <c r="BJ1832" i="3"/>
  <c r="T1832" i="3" s="1"/>
  <c r="BH1833" i="3"/>
  <c r="BJ1833" i="3"/>
  <c r="T1833" i="3" s="1"/>
  <c r="BH1834" i="3"/>
  <c r="BI1834" i="3" s="1"/>
  <c r="S1834" i="3" s="1"/>
  <c r="BJ1834" i="3"/>
  <c r="T1834" i="3" s="1"/>
  <c r="BH1835" i="3"/>
  <c r="BJ1835" i="3"/>
  <c r="T1835" i="3" s="1"/>
  <c r="BH1836" i="3"/>
  <c r="BI1836" i="3" s="1"/>
  <c r="S1836" i="3" s="1"/>
  <c r="BJ1836" i="3"/>
  <c r="T1836" i="3" s="1"/>
  <c r="BH1837" i="3"/>
  <c r="BI1837" i="3" s="1"/>
  <c r="S1837" i="3" s="1"/>
  <c r="BJ1837" i="3"/>
  <c r="T1837" i="3" s="1"/>
  <c r="BH1838" i="3"/>
  <c r="BI1838" i="3" s="1"/>
  <c r="S1838" i="3" s="1"/>
  <c r="BJ1838" i="3"/>
  <c r="T1838" i="3" s="1"/>
  <c r="BH1839" i="3"/>
  <c r="BI1839" i="3" s="1"/>
  <c r="S1839" i="3" s="1"/>
  <c r="BJ1839" i="3"/>
  <c r="T1839" i="3" s="1"/>
  <c r="BH1840" i="3"/>
  <c r="BI1840" i="3" s="1"/>
  <c r="S1840" i="3" s="1"/>
  <c r="BJ1840" i="3"/>
  <c r="T1840" i="3" s="1"/>
  <c r="BH1841" i="3"/>
  <c r="BJ1841" i="3"/>
  <c r="T1841" i="3" s="1"/>
  <c r="BH1842" i="3"/>
  <c r="BI1842" i="3" s="1"/>
  <c r="S1842" i="3" s="1"/>
  <c r="BJ1842" i="3"/>
  <c r="T1842" i="3" s="1"/>
  <c r="BH1843" i="3"/>
  <c r="BI1843" i="3" s="1"/>
  <c r="S1843" i="3" s="1"/>
  <c r="BJ1843" i="3"/>
  <c r="T1843" i="3" s="1"/>
  <c r="BH1844" i="3"/>
  <c r="BJ1844" i="3"/>
  <c r="T1844" i="3" s="1"/>
  <c r="BH1845" i="3"/>
  <c r="BI1845" i="3" s="1"/>
  <c r="S1845" i="3" s="1"/>
  <c r="BJ1845" i="3"/>
  <c r="T1845" i="3" s="1"/>
  <c r="BH1846" i="3"/>
  <c r="BI1846" i="3" s="1"/>
  <c r="S1846" i="3" s="1"/>
  <c r="BJ1846" i="3"/>
  <c r="T1846" i="3" s="1"/>
  <c r="BH1847" i="3"/>
  <c r="BI1847" i="3" s="1"/>
  <c r="S1847" i="3" s="1"/>
  <c r="BJ1847" i="3"/>
  <c r="T1847" i="3" s="1"/>
  <c r="BH1848" i="3"/>
  <c r="BJ1848" i="3"/>
  <c r="T1848" i="3" s="1"/>
  <c r="BH1849" i="3"/>
  <c r="BJ1849" i="3"/>
  <c r="T1849" i="3" s="1"/>
  <c r="BH1850" i="3"/>
  <c r="BI1850" i="3" s="1"/>
  <c r="S1850" i="3" s="1"/>
  <c r="BJ1850" i="3"/>
  <c r="T1850" i="3" s="1"/>
  <c r="BH1851" i="3"/>
  <c r="BJ1851" i="3"/>
  <c r="T1851" i="3" s="1"/>
  <c r="BH1852" i="3"/>
  <c r="BJ1852" i="3"/>
  <c r="T1852" i="3" s="1"/>
  <c r="BH1853" i="3"/>
  <c r="BJ1853" i="3"/>
  <c r="T1853" i="3" s="1"/>
  <c r="BH1854" i="3"/>
  <c r="BI1854" i="3" s="1"/>
  <c r="S1854" i="3" s="1"/>
  <c r="BJ1854" i="3"/>
  <c r="T1854" i="3" s="1"/>
  <c r="BH1855" i="3"/>
  <c r="BI1855" i="3" s="1"/>
  <c r="S1855" i="3" s="1"/>
  <c r="BJ1855" i="3"/>
  <c r="T1855" i="3" s="1"/>
  <c r="BH1856" i="3"/>
  <c r="BJ1856" i="3"/>
  <c r="T1856" i="3" s="1"/>
  <c r="BH1857" i="3"/>
  <c r="BI1857" i="3" s="1"/>
  <c r="S1857" i="3" s="1"/>
  <c r="BJ1857" i="3"/>
  <c r="T1857" i="3" s="1"/>
  <c r="BH1858" i="3"/>
  <c r="BI1858" i="3" s="1"/>
  <c r="S1858" i="3" s="1"/>
  <c r="BJ1858" i="3"/>
  <c r="T1858" i="3" s="1"/>
  <c r="BH1859" i="3"/>
  <c r="BI1859" i="3" s="1"/>
  <c r="S1859" i="3" s="1"/>
  <c r="BJ1859" i="3"/>
  <c r="T1859" i="3" s="1"/>
  <c r="BH1860" i="3"/>
  <c r="BJ1860" i="3"/>
  <c r="T1860" i="3" s="1"/>
  <c r="BH1861" i="3"/>
  <c r="BJ1861" i="3"/>
  <c r="T1861" i="3" s="1"/>
  <c r="BH1862" i="3"/>
  <c r="BI1862" i="3" s="1"/>
  <c r="S1862" i="3" s="1"/>
  <c r="BJ1862" i="3"/>
  <c r="T1862" i="3" s="1"/>
  <c r="BH1863" i="3"/>
  <c r="BI1863" i="3" s="1"/>
  <c r="S1863" i="3" s="1"/>
  <c r="BJ1863" i="3"/>
  <c r="T1863" i="3" s="1"/>
  <c r="BH1864" i="3"/>
  <c r="BJ1864" i="3"/>
  <c r="T1864" i="3" s="1"/>
  <c r="BH1865" i="3"/>
  <c r="BJ1865" i="3"/>
  <c r="T1865" i="3" s="1"/>
  <c r="BH1866" i="3"/>
  <c r="BJ1866" i="3"/>
  <c r="T1866" i="3" s="1"/>
  <c r="BH1867" i="3"/>
  <c r="BI1867" i="3" s="1"/>
  <c r="S1867" i="3" s="1"/>
  <c r="BJ1867" i="3"/>
  <c r="T1867" i="3" s="1"/>
  <c r="BH1868" i="3"/>
  <c r="BJ1868" i="3"/>
  <c r="T1868" i="3" s="1"/>
  <c r="BH1869" i="3"/>
  <c r="BI1869" i="3" s="1"/>
  <c r="S1869" i="3" s="1"/>
  <c r="BJ1869" i="3"/>
  <c r="T1869" i="3" s="1"/>
  <c r="BH1870" i="3"/>
  <c r="BJ1870" i="3"/>
  <c r="T1870" i="3" s="1"/>
  <c r="BH1871" i="3"/>
  <c r="BI1871" i="3" s="1"/>
  <c r="S1871" i="3" s="1"/>
  <c r="BJ1871" i="3"/>
  <c r="T1871" i="3" s="1"/>
  <c r="BH1872" i="3"/>
  <c r="BJ1872" i="3"/>
  <c r="T1872" i="3" s="1"/>
  <c r="BH1873" i="3"/>
  <c r="BJ1873" i="3"/>
  <c r="T1873" i="3" s="1"/>
  <c r="BH1874" i="3"/>
  <c r="BI1874" i="3" s="1"/>
  <c r="S1874" i="3" s="1"/>
  <c r="BJ1874" i="3"/>
  <c r="T1874" i="3" s="1"/>
  <c r="BH1875" i="3"/>
  <c r="BJ1875" i="3"/>
  <c r="T1875" i="3" s="1"/>
  <c r="BH1876" i="3"/>
  <c r="BI1876" i="3" s="1"/>
  <c r="S1876" i="3" s="1"/>
  <c r="BJ1876" i="3"/>
  <c r="T1876" i="3" s="1"/>
  <c r="BH1877" i="3"/>
  <c r="BI1877" i="3" s="1"/>
  <c r="S1877" i="3" s="1"/>
  <c r="BJ1877" i="3"/>
  <c r="T1877" i="3" s="1"/>
  <c r="BH1878" i="3"/>
  <c r="BI1878" i="3" s="1"/>
  <c r="S1878" i="3" s="1"/>
  <c r="BJ1878" i="3"/>
  <c r="T1878" i="3" s="1"/>
  <c r="BH1879" i="3"/>
  <c r="BI1879" i="3" s="1"/>
  <c r="S1879" i="3" s="1"/>
  <c r="BJ1879" i="3"/>
  <c r="T1879" i="3" s="1"/>
  <c r="BH1880" i="3"/>
  <c r="BJ1880" i="3"/>
  <c r="T1880" i="3" s="1"/>
  <c r="BH1881" i="3"/>
  <c r="BI1881" i="3" s="1"/>
  <c r="S1881" i="3" s="1"/>
  <c r="BJ1881" i="3"/>
  <c r="T1881" i="3" s="1"/>
  <c r="BH1882" i="3"/>
  <c r="BI1882" i="3" s="1"/>
  <c r="S1882" i="3" s="1"/>
  <c r="BJ1882" i="3"/>
  <c r="T1882" i="3" s="1"/>
  <c r="BH1883" i="3"/>
  <c r="BI1883" i="3" s="1"/>
  <c r="S1883" i="3" s="1"/>
  <c r="BJ1883" i="3"/>
  <c r="T1883" i="3" s="1"/>
  <c r="BH1884" i="3"/>
  <c r="BJ1884" i="3"/>
  <c r="T1884" i="3" s="1"/>
  <c r="BH1885" i="3"/>
  <c r="BI1885" i="3" s="1"/>
  <c r="S1885" i="3" s="1"/>
  <c r="BJ1885" i="3"/>
  <c r="T1885" i="3" s="1"/>
  <c r="BH1886" i="3"/>
  <c r="BI1886" i="3" s="1"/>
  <c r="S1886" i="3" s="1"/>
  <c r="BJ1886" i="3"/>
  <c r="T1886" i="3" s="1"/>
  <c r="BH1887" i="3"/>
  <c r="BJ1887" i="3"/>
  <c r="T1887" i="3" s="1"/>
  <c r="BH1888" i="3"/>
  <c r="BJ1888" i="3"/>
  <c r="T1888" i="3" s="1"/>
  <c r="BH1889" i="3"/>
  <c r="BI1889" i="3" s="1"/>
  <c r="S1889" i="3" s="1"/>
  <c r="BJ1889" i="3"/>
  <c r="T1889" i="3" s="1"/>
  <c r="BH1890" i="3"/>
  <c r="BJ1890" i="3"/>
  <c r="T1890" i="3" s="1"/>
  <c r="BH1891" i="3"/>
  <c r="BJ1891" i="3"/>
  <c r="T1891" i="3" s="1"/>
  <c r="BH1892" i="3"/>
  <c r="BI1892" i="3" s="1"/>
  <c r="S1892" i="3" s="1"/>
  <c r="BJ1892" i="3"/>
  <c r="T1892" i="3" s="1"/>
  <c r="BH1893" i="3"/>
  <c r="BI1893" i="3" s="1"/>
  <c r="S1893" i="3" s="1"/>
  <c r="BJ1893" i="3"/>
  <c r="T1893" i="3" s="1"/>
  <c r="BH1894" i="3"/>
  <c r="BI1894" i="3" s="1"/>
  <c r="S1894" i="3" s="1"/>
  <c r="BJ1894" i="3"/>
  <c r="T1894" i="3" s="1"/>
  <c r="BH1895" i="3"/>
  <c r="BI1895" i="3" s="1"/>
  <c r="S1895" i="3" s="1"/>
  <c r="BJ1895" i="3"/>
  <c r="T1895" i="3" s="1"/>
  <c r="BH1896" i="3"/>
  <c r="BI1896" i="3" s="1"/>
  <c r="S1896" i="3" s="1"/>
  <c r="BJ1896" i="3"/>
  <c r="T1896" i="3" s="1"/>
  <c r="BH1897" i="3"/>
  <c r="BJ1897" i="3"/>
  <c r="T1897" i="3" s="1"/>
  <c r="BH1898" i="3"/>
  <c r="BI1898" i="3" s="1"/>
  <c r="S1898" i="3" s="1"/>
  <c r="BJ1898" i="3"/>
  <c r="T1898" i="3" s="1"/>
  <c r="BH1899" i="3"/>
  <c r="BI1899" i="3" s="1"/>
  <c r="S1899" i="3" s="1"/>
  <c r="BJ1899" i="3"/>
  <c r="T1899" i="3" s="1"/>
  <c r="BH1900" i="3"/>
  <c r="BJ1900" i="3"/>
  <c r="T1900" i="3" s="1"/>
  <c r="BH1901" i="3"/>
  <c r="BI1901" i="3" s="1"/>
  <c r="S1901" i="3" s="1"/>
  <c r="BJ1901" i="3"/>
  <c r="T1901" i="3" s="1"/>
  <c r="BH1902" i="3"/>
  <c r="BJ1902" i="3"/>
  <c r="T1902" i="3" s="1"/>
  <c r="BH1903" i="3"/>
  <c r="BI1903" i="3" s="1"/>
  <c r="S1903" i="3" s="1"/>
  <c r="BJ1903" i="3"/>
  <c r="T1903" i="3" s="1"/>
  <c r="BH1904" i="3"/>
  <c r="BJ1904" i="3"/>
  <c r="T1904" i="3" s="1"/>
  <c r="BH1905" i="3"/>
  <c r="BJ1905" i="3"/>
  <c r="T1905" i="3" s="1"/>
  <c r="BH1906" i="3"/>
  <c r="BJ1906" i="3"/>
  <c r="T1906" i="3" s="1"/>
  <c r="BH1907" i="3"/>
  <c r="BI1907" i="3" s="1"/>
  <c r="S1907" i="3" s="1"/>
  <c r="BJ1907" i="3"/>
  <c r="T1907" i="3" s="1"/>
  <c r="BH1908" i="3"/>
  <c r="BJ1908" i="3"/>
  <c r="T1908" i="3" s="1"/>
  <c r="BH1909" i="3"/>
  <c r="BI1909" i="3" s="1"/>
  <c r="S1909" i="3" s="1"/>
  <c r="BJ1909" i="3"/>
  <c r="T1909" i="3" s="1"/>
  <c r="BH1910" i="3"/>
  <c r="BJ1910" i="3"/>
  <c r="T1910" i="3" s="1"/>
  <c r="BH1911" i="3"/>
  <c r="BJ1911" i="3"/>
  <c r="T1911" i="3" s="1"/>
  <c r="BH1912" i="3"/>
  <c r="BI1912" i="3" s="1"/>
  <c r="S1912" i="3" s="1"/>
  <c r="BJ1912" i="3"/>
  <c r="T1912" i="3" s="1"/>
  <c r="BH1913" i="3"/>
  <c r="BI1913" i="3" s="1"/>
  <c r="S1913" i="3" s="1"/>
  <c r="BJ1913" i="3"/>
  <c r="T1913" i="3" s="1"/>
  <c r="BH1914" i="3"/>
  <c r="BI1914" i="3" s="1"/>
  <c r="S1914" i="3" s="1"/>
  <c r="BJ1914" i="3"/>
  <c r="T1914" i="3" s="1"/>
  <c r="BH1915" i="3"/>
  <c r="BJ1915" i="3"/>
  <c r="T1915" i="3" s="1"/>
  <c r="BH1916" i="3"/>
  <c r="BJ1916" i="3"/>
  <c r="T1916" i="3" s="1"/>
  <c r="BH1917" i="3"/>
  <c r="BI1917" i="3" s="1"/>
  <c r="S1917" i="3" s="1"/>
  <c r="BJ1917" i="3"/>
  <c r="T1917" i="3" s="1"/>
  <c r="BH1918" i="3"/>
  <c r="BI1918" i="3" s="1"/>
  <c r="S1918" i="3" s="1"/>
  <c r="BJ1918" i="3"/>
  <c r="T1918" i="3" s="1"/>
  <c r="BH1919" i="3"/>
  <c r="BJ1919" i="3"/>
  <c r="T1919" i="3" s="1"/>
  <c r="BH1920" i="3"/>
  <c r="BJ1920" i="3"/>
  <c r="T1920" i="3" s="1"/>
  <c r="BH1921" i="3"/>
  <c r="BI1921" i="3" s="1"/>
  <c r="S1921" i="3" s="1"/>
  <c r="BJ1921" i="3"/>
  <c r="T1921" i="3" s="1"/>
  <c r="BH1922" i="3"/>
  <c r="BJ1922" i="3"/>
  <c r="T1922" i="3" s="1"/>
  <c r="BH1923" i="3"/>
  <c r="BJ1923" i="3"/>
  <c r="T1923" i="3" s="1"/>
  <c r="BH1924" i="3"/>
  <c r="BI1924" i="3" s="1"/>
  <c r="S1924" i="3" s="1"/>
  <c r="BJ1924" i="3"/>
  <c r="T1924" i="3" s="1"/>
  <c r="BH1925" i="3"/>
  <c r="BJ1925" i="3"/>
  <c r="T1925" i="3" s="1"/>
  <c r="BH1926" i="3"/>
  <c r="BJ1926" i="3"/>
  <c r="T1926" i="3" s="1"/>
  <c r="BH1927" i="3"/>
  <c r="BJ1927" i="3"/>
  <c r="T1927" i="3" s="1"/>
  <c r="BH1928" i="3"/>
  <c r="BI1928" i="3" s="1"/>
  <c r="S1928" i="3" s="1"/>
  <c r="BJ1928" i="3"/>
  <c r="T1928" i="3" s="1"/>
  <c r="BH1929" i="3"/>
  <c r="BI1929" i="3" s="1"/>
  <c r="S1929" i="3" s="1"/>
  <c r="BJ1929" i="3"/>
  <c r="T1929" i="3" s="1"/>
  <c r="BH1930" i="3"/>
  <c r="BJ1930" i="3"/>
  <c r="T1930" i="3" s="1"/>
  <c r="BH1931" i="3"/>
  <c r="BI1931" i="3" s="1"/>
  <c r="S1931" i="3" s="1"/>
  <c r="BJ1931" i="3"/>
  <c r="T1931" i="3" s="1"/>
  <c r="BH1932" i="3"/>
  <c r="BJ1932" i="3"/>
  <c r="T1932" i="3" s="1"/>
  <c r="BH1933" i="3"/>
  <c r="BI1933" i="3" s="1"/>
  <c r="S1933" i="3" s="1"/>
  <c r="BJ1933" i="3"/>
  <c r="T1933" i="3" s="1"/>
  <c r="BH1934" i="3"/>
  <c r="BJ1934" i="3"/>
  <c r="T1934" i="3" s="1"/>
  <c r="BH1935" i="3"/>
  <c r="BJ1935" i="3"/>
  <c r="T1935" i="3" s="1"/>
  <c r="BH1936" i="3"/>
  <c r="BJ1936" i="3"/>
  <c r="T1936" i="3" s="1"/>
  <c r="BH1937" i="3"/>
  <c r="BJ1937" i="3"/>
  <c r="T1937" i="3" s="1"/>
  <c r="BH1938" i="3"/>
  <c r="BJ1938" i="3"/>
  <c r="T1938" i="3" s="1"/>
  <c r="BH1939" i="3"/>
  <c r="BJ1939" i="3"/>
  <c r="T1939" i="3" s="1"/>
  <c r="BH1940" i="3"/>
  <c r="BI1940" i="3" s="1"/>
  <c r="S1940" i="3" s="1"/>
  <c r="BJ1940" i="3"/>
  <c r="T1940" i="3" s="1"/>
  <c r="BH1941" i="3"/>
  <c r="BJ1941" i="3"/>
  <c r="T1941" i="3" s="1"/>
  <c r="BH1942" i="3"/>
  <c r="BI1942" i="3" s="1"/>
  <c r="S1942" i="3" s="1"/>
  <c r="BJ1942" i="3"/>
  <c r="T1942" i="3" s="1"/>
  <c r="BH1943" i="3"/>
  <c r="BI1943" i="3" s="1"/>
  <c r="S1943" i="3" s="1"/>
  <c r="BJ1943" i="3"/>
  <c r="T1943" i="3" s="1"/>
  <c r="BH1944" i="3"/>
  <c r="BI1944" i="3" s="1"/>
  <c r="S1944" i="3" s="1"/>
  <c r="BJ1944" i="3"/>
  <c r="T1944" i="3" s="1"/>
  <c r="BH1945" i="3"/>
  <c r="BJ1945" i="3"/>
  <c r="T1945" i="3" s="1"/>
  <c r="BH1946" i="3"/>
  <c r="BI1946" i="3" s="1"/>
  <c r="S1946" i="3" s="1"/>
  <c r="BJ1946" i="3"/>
  <c r="T1946" i="3" s="1"/>
  <c r="BH1947" i="3"/>
  <c r="BJ1947" i="3"/>
  <c r="T1947" i="3" s="1"/>
  <c r="BH1948" i="3"/>
  <c r="BJ1948" i="3"/>
  <c r="T1948" i="3" s="1"/>
  <c r="BH1949" i="3"/>
  <c r="BJ1949" i="3"/>
  <c r="T1949" i="3" s="1"/>
  <c r="BH1950" i="3"/>
  <c r="BJ1950" i="3"/>
  <c r="T1950" i="3" s="1"/>
  <c r="BH1951" i="3"/>
  <c r="BJ1951" i="3"/>
  <c r="T1951" i="3" s="1"/>
  <c r="BH1952" i="3"/>
  <c r="BI1952" i="3" s="1"/>
  <c r="S1952" i="3" s="1"/>
  <c r="BJ1952" i="3"/>
  <c r="T1952" i="3" s="1"/>
  <c r="BH1953" i="3"/>
  <c r="BI1953" i="3" s="1"/>
  <c r="S1953" i="3" s="1"/>
  <c r="BJ1953" i="3"/>
  <c r="T1953" i="3" s="1"/>
  <c r="BH1954" i="3"/>
  <c r="BJ1954" i="3"/>
  <c r="T1954" i="3" s="1"/>
  <c r="BH1955" i="3"/>
  <c r="BI1955" i="3" s="1"/>
  <c r="S1955" i="3" s="1"/>
  <c r="BJ1955" i="3"/>
  <c r="T1955" i="3" s="1"/>
  <c r="BH1956" i="3"/>
  <c r="BJ1956" i="3"/>
  <c r="T1956" i="3" s="1"/>
  <c r="BH1957" i="3"/>
  <c r="BJ1957" i="3"/>
  <c r="T1957" i="3" s="1"/>
  <c r="BH1958" i="3"/>
  <c r="BI1958" i="3" s="1"/>
  <c r="S1958" i="3" s="1"/>
  <c r="BJ1958" i="3"/>
  <c r="T1958" i="3" s="1"/>
  <c r="BH1959" i="3"/>
  <c r="BJ1959" i="3"/>
  <c r="T1959" i="3" s="1"/>
  <c r="BH1960" i="3"/>
  <c r="BI1960" i="3" s="1"/>
  <c r="S1960" i="3" s="1"/>
  <c r="BJ1960" i="3"/>
  <c r="T1960" i="3" s="1"/>
  <c r="BH1961" i="3"/>
  <c r="BI1961" i="3" s="1"/>
  <c r="S1961" i="3" s="1"/>
  <c r="BJ1961" i="3"/>
  <c r="T1961" i="3" s="1"/>
  <c r="BH1962" i="3"/>
  <c r="BI1962" i="3" s="1"/>
  <c r="S1962" i="3" s="1"/>
  <c r="BJ1962" i="3"/>
  <c r="T1962" i="3" s="1"/>
  <c r="BH1963" i="3"/>
  <c r="BJ1963" i="3"/>
  <c r="T1963" i="3" s="1"/>
  <c r="BH1964" i="3"/>
  <c r="BJ1964" i="3"/>
  <c r="T1964" i="3" s="1"/>
  <c r="BH1965" i="3"/>
  <c r="BJ1965" i="3"/>
  <c r="T1965" i="3" s="1"/>
  <c r="BH1966" i="3"/>
  <c r="BJ1966" i="3"/>
  <c r="T1966" i="3" s="1"/>
  <c r="BH1967" i="3"/>
  <c r="BJ1967" i="3"/>
  <c r="T1967" i="3" s="1"/>
  <c r="BH1968" i="3"/>
  <c r="BI1968" i="3" s="1"/>
  <c r="S1968" i="3" s="1"/>
  <c r="BJ1968" i="3"/>
  <c r="T1968" i="3" s="1"/>
  <c r="BH1969" i="3"/>
  <c r="BJ1969" i="3"/>
  <c r="T1969" i="3" s="1"/>
  <c r="BH1970" i="3"/>
  <c r="BJ1970" i="3"/>
  <c r="T1970" i="3" s="1"/>
  <c r="BH1971" i="3"/>
  <c r="BJ1971" i="3"/>
  <c r="T1971" i="3" s="1"/>
  <c r="BH1972" i="3"/>
  <c r="BI1972" i="3" s="1"/>
  <c r="S1972" i="3" s="1"/>
  <c r="BJ1972" i="3"/>
  <c r="T1972" i="3" s="1"/>
  <c r="BH1973" i="3"/>
  <c r="BJ1973" i="3"/>
  <c r="T1973" i="3" s="1"/>
  <c r="BH1974" i="3"/>
  <c r="BJ1974" i="3"/>
  <c r="T1974" i="3" s="1"/>
  <c r="BH1975" i="3"/>
  <c r="BI1975" i="3" s="1"/>
  <c r="S1975" i="3" s="1"/>
  <c r="BJ1975" i="3"/>
  <c r="T1975" i="3" s="1"/>
  <c r="BH1976" i="3"/>
  <c r="BI1976" i="3" s="1"/>
  <c r="S1976" i="3" s="1"/>
  <c r="BJ1976" i="3"/>
  <c r="T1976" i="3" s="1"/>
  <c r="BH1977" i="3"/>
  <c r="BI1977" i="3" s="1"/>
  <c r="S1977" i="3" s="1"/>
  <c r="BJ1977" i="3"/>
  <c r="T1977" i="3" s="1"/>
  <c r="BH1978" i="3"/>
  <c r="BI1978" i="3" s="1"/>
  <c r="S1978" i="3" s="1"/>
  <c r="BJ1978" i="3"/>
  <c r="T1978" i="3" s="1"/>
  <c r="BH1979" i="3"/>
  <c r="BJ1979" i="3"/>
  <c r="T1979" i="3" s="1"/>
  <c r="BH1980" i="3"/>
  <c r="BJ1980" i="3"/>
  <c r="T1980" i="3" s="1"/>
  <c r="BH1981" i="3"/>
  <c r="BI1981" i="3" s="1"/>
  <c r="S1981" i="3" s="1"/>
  <c r="BJ1981" i="3"/>
  <c r="T1981" i="3" s="1"/>
  <c r="BH1982" i="3"/>
  <c r="BI1982" i="3" s="1"/>
  <c r="S1982" i="3" s="1"/>
  <c r="BJ1982" i="3"/>
  <c r="T1982" i="3" s="1"/>
  <c r="BH1983" i="3"/>
  <c r="BJ1983" i="3"/>
  <c r="T1983" i="3" s="1"/>
  <c r="BH1984" i="3"/>
  <c r="BJ1984" i="3"/>
  <c r="T1984" i="3" s="1"/>
  <c r="BH1985" i="3"/>
  <c r="BJ1985" i="3"/>
  <c r="T1985" i="3" s="1"/>
  <c r="BH1986" i="3"/>
  <c r="BI1986" i="3" s="1"/>
  <c r="S1986" i="3" s="1"/>
  <c r="BJ1986" i="3"/>
  <c r="T1986" i="3" s="1"/>
  <c r="BH1987" i="3"/>
  <c r="BJ1987" i="3"/>
  <c r="T1987" i="3" s="1"/>
  <c r="BH1988" i="3"/>
  <c r="BI1988" i="3" s="1"/>
  <c r="S1988" i="3" s="1"/>
  <c r="BJ1988" i="3"/>
  <c r="T1988" i="3" s="1"/>
  <c r="BH1989" i="3"/>
  <c r="BJ1989" i="3"/>
  <c r="T1989" i="3" s="1"/>
  <c r="BH1990" i="3"/>
  <c r="BJ1990" i="3"/>
  <c r="T1990" i="3" s="1"/>
  <c r="BH1991" i="3"/>
  <c r="BI1991" i="3" s="1"/>
  <c r="S1991" i="3" s="1"/>
  <c r="BJ1991" i="3"/>
  <c r="T1991" i="3" s="1"/>
  <c r="BH1992" i="3"/>
  <c r="BJ1992" i="3"/>
  <c r="T1992" i="3" s="1"/>
  <c r="BH1993" i="3"/>
  <c r="BJ1993" i="3"/>
  <c r="T1993" i="3" s="1"/>
  <c r="BH1994" i="3"/>
  <c r="BJ1994" i="3"/>
  <c r="T1994" i="3" s="1"/>
  <c r="BH1995" i="3"/>
  <c r="BI1995" i="3" s="1"/>
  <c r="S1995" i="3" s="1"/>
  <c r="BJ1995" i="3"/>
  <c r="T1995" i="3" s="1"/>
  <c r="BH1996" i="3"/>
  <c r="BJ1996" i="3"/>
  <c r="T1996" i="3" s="1"/>
  <c r="BH1997" i="3"/>
  <c r="BI1997" i="3" s="1"/>
  <c r="S1997" i="3" s="1"/>
  <c r="BJ1997" i="3"/>
  <c r="T1997" i="3" s="1"/>
  <c r="BH1998" i="3"/>
  <c r="BJ1998" i="3"/>
  <c r="T1998" i="3" s="1"/>
  <c r="BH1999" i="3"/>
  <c r="BI1999" i="3" s="1"/>
  <c r="S1999" i="3" s="1"/>
  <c r="BJ1999" i="3"/>
  <c r="T1999" i="3" s="1"/>
  <c r="BH2000" i="3"/>
  <c r="BI2000" i="3" s="1"/>
  <c r="S2000" i="3" s="1"/>
  <c r="BJ2000" i="3"/>
  <c r="T2000" i="3" s="1"/>
  <c r="BH2001" i="3"/>
  <c r="BJ2001" i="3"/>
  <c r="T2001" i="3" s="1"/>
  <c r="BH2002" i="3"/>
  <c r="BI2002" i="3" s="1"/>
  <c r="S2002" i="3" s="1"/>
  <c r="BJ2002" i="3"/>
  <c r="T2002" i="3" s="1"/>
  <c r="BH2003" i="3"/>
  <c r="BI2003" i="3" s="1"/>
  <c r="S2003" i="3" s="1"/>
  <c r="BJ2003" i="3"/>
  <c r="T2003" i="3" s="1"/>
  <c r="BH2004" i="3"/>
  <c r="BJ2004" i="3"/>
  <c r="T2004" i="3" s="1"/>
  <c r="BH2005" i="3"/>
  <c r="BI2005" i="3" s="1"/>
  <c r="S2005" i="3" s="1"/>
  <c r="BJ2005" i="3"/>
  <c r="T2005" i="3" s="1"/>
  <c r="BH2006" i="3"/>
  <c r="BJ2006" i="3"/>
  <c r="T2006" i="3" s="1"/>
  <c r="BH2007" i="3"/>
  <c r="BI2007" i="3" s="1"/>
  <c r="S2007" i="3" s="1"/>
  <c r="BJ2007" i="3"/>
  <c r="T2007" i="3" s="1"/>
  <c r="BH2008" i="3"/>
  <c r="BJ2008" i="3"/>
  <c r="T2008" i="3" s="1"/>
  <c r="BH2009" i="3"/>
  <c r="BJ2009" i="3"/>
  <c r="T2009" i="3" s="1"/>
  <c r="BH2010" i="3"/>
  <c r="BJ2010" i="3"/>
  <c r="T2010" i="3" s="1"/>
  <c r="BH2011" i="3"/>
  <c r="BI2011" i="3" s="1"/>
  <c r="S2011" i="3" s="1"/>
  <c r="BJ2011" i="3"/>
  <c r="T2011" i="3" s="1"/>
  <c r="BH2012" i="3"/>
  <c r="BJ2012" i="3"/>
  <c r="T2012" i="3" s="1"/>
  <c r="BH2013" i="3"/>
  <c r="BI2013" i="3" s="1"/>
  <c r="S2013" i="3" s="1"/>
  <c r="BJ2013" i="3"/>
  <c r="T2013" i="3" s="1"/>
  <c r="BH2014" i="3"/>
  <c r="BJ2014" i="3"/>
  <c r="T2014" i="3" s="1"/>
  <c r="BH2015" i="3"/>
  <c r="BJ2015" i="3"/>
  <c r="T2015" i="3" s="1"/>
  <c r="BH2016" i="3"/>
  <c r="BJ2016" i="3"/>
  <c r="T2016" i="3" s="1"/>
  <c r="BH2017" i="3"/>
  <c r="BJ2017" i="3"/>
  <c r="T2017" i="3" s="1"/>
  <c r="BH2018" i="3"/>
  <c r="BJ2018" i="3"/>
  <c r="T2018" i="3" s="1"/>
  <c r="BH2019" i="3"/>
  <c r="BI2019" i="3" s="1"/>
  <c r="S2019" i="3" s="1"/>
  <c r="BJ2019" i="3"/>
  <c r="T2019" i="3" s="1"/>
  <c r="BH2020" i="3"/>
  <c r="BJ2020" i="3"/>
  <c r="T2020" i="3" s="1"/>
  <c r="BH2021" i="3"/>
  <c r="BI2021" i="3" s="1"/>
  <c r="S2021" i="3" s="1"/>
  <c r="BJ2021" i="3"/>
  <c r="T2021" i="3" s="1"/>
  <c r="BH2022" i="3"/>
  <c r="BJ2022" i="3"/>
  <c r="T2022" i="3" s="1"/>
  <c r="BH2023" i="3"/>
  <c r="BI2023" i="3" s="1"/>
  <c r="S2023" i="3" s="1"/>
  <c r="BJ2023" i="3"/>
  <c r="T2023" i="3" s="1"/>
  <c r="BH2024" i="3"/>
  <c r="BJ2024" i="3"/>
  <c r="T2024" i="3" s="1"/>
  <c r="BH2025" i="3"/>
  <c r="BJ2025" i="3"/>
  <c r="T2025" i="3" s="1"/>
  <c r="BH2026" i="3"/>
  <c r="BI2026" i="3" s="1"/>
  <c r="S2026" i="3" s="1"/>
  <c r="BJ2026" i="3"/>
  <c r="T2026" i="3" s="1"/>
  <c r="BH2027" i="3"/>
  <c r="BI2027" i="3" s="1"/>
  <c r="S2027" i="3" s="1"/>
  <c r="BJ2027" i="3"/>
  <c r="T2027" i="3" s="1"/>
  <c r="BH2028" i="3"/>
  <c r="BJ2028" i="3"/>
  <c r="T2028" i="3" s="1"/>
  <c r="BH2029" i="3"/>
  <c r="BJ2029" i="3"/>
  <c r="T2029" i="3" s="1"/>
  <c r="BH2030" i="3"/>
  <c r="BJ2030" i="3"/>
  <c r="T2030" i="3" s="1"/>
  <c r="BH2031" i="3"/>
  <c r="BI2031" i="3" s="1"/>
  <c r="S2031" i="3" s="1"/>
  <c r="BJ2031" i="3"/>
  <c r="T2031" i="3" s="1"/>
  <c r="BH2032" i="3"/>
  <c r="BI2032" i="3" s="1"/>
  <c r="S2032" i="3" s="1"/>
  <c r="BJ2032" i="3"/>
  <c r="T2032" i="3" s="1"/>
  <c r="BH2033" i="3"/>
  <c r="BJ2033" i="3"/>
  <c r="T2033" i="3" s="1"/>
  <c r="BH2034" i="3"/>
  <c r="BI2034" i="3" s="1"/>
  <c r="S2034" i="3" s="1"/>
  <c r="BJ2034" i="3"/>
  <c r="T2034" i="3" s="1"/>
  <c r="BH2035" i="3"/>
  <c r="BI2035" i="3" s="1"/>
  <c r="S2035" i="3" s="1"/>
  <c r="BJ2035" i="3"/>
  <c r="T2035" i="3" s="1"/>
  <c r="BH2036" i="3"/>
  <c r="BJ2036" i="3"/>
  <c r="T2036" i="3" s="1"/>
  <c r="BH2037" i="3"/>
  <c r="BJ2037" i="3"/>
  <c r="T2037" i="3" s="1"/>
  <c r="BH2038" i="3"/>
  <c r="BJ2038" i="3"/>
  <c r="T2038" i="3" s="1"/>
  <c r="BH2039" i="3"/>
  <c r="BI2039" i="3" s="1"/>
  <c r="S2039" i="3" s="1"/>
  <c r="BJ2039" i="3"/>
  <c r="T2039" i="3" s="1"/>
  <c r="BH2040" i="3"/>
  <c r="BJ2040" i="3"/>
  <c r="T2040" i="3" s="1"/>
  <c r="BH2041" i="3"/>
  <c r="BJ2041" i="3"/>
  <c r="T2041" i="3" s="1"/>
  <c r="BH2042" i="3"/>
  <c r="BJ2042" i="3"/>
  <c r="T2042" i="3" s="1"/>
  <c r="BH2043" i="3"/>
  <c r="BI2043" i="3" s="1"/>
  <c r="S2043" i="3" s="1"/>
  <c r="BJ2043" i="3"/>
  <c r="T2043" i="3" s="1"/>
  <c r="BH2044" i="3"/>
  <c r="BJ2044" i="3"/>
  <c r="T2044" i="3" s="1"/>
  <c r="BH2045" i="3"/>
  <c r="BI2045" i="3" s="1"/>
  <c r="S2045" i="3" s="1"/>
  <c r="BJ2045" i="3"/>
  <c r="T2045" i="3" s="1"/>
  <c r="BH2046" i="3"/>
  <c r="BJ2046" i="3"/>
  <c r="T2046" i="3" s="1"/>
  <c r="BH2047" i="3"/>
  <c r="BI2047" i="3" s="1"/>
  <c r="S2047" i="3" s="1"/>
  <c r="BJ2047" i="3"/>
  <c r="T2047" i="3" s="1"/>
  <c r="BH2048" i="3"/>
  <c r="BJ2048" i="3"/>
  <c r="T2048" i="3" s="1"/>
  <c r="BH2049" i="3"/>
  <c r="BJ2049" i="3"/>
  <c r="T2049" i="3" s="1"/>
  <c r="BH2050" i="3"/>
  <c r="BJ2050" i="3"/>
  <c r="T2050" i="3" s="1"/>
  <c r="BH2051" i="3"/>
  <c r="BI2051" i="3" s="1"/>
  <c r="S2051" i="3" s="1"/>
  <c r="BJ2051" i="3"/>
  <c r="T2051" i="3" s="1"/>
  <c r="BH2052" i="3"/>
  <c r="BJ2052" i="3"/>
  <c r="T2052" i="3" s="1"/>
  <c r="BH2053" i="3"/>
  <c r="BJ2053" i="3"/>
  <c r="T2053" i="3" s="1"/>
  <c r="BH2054" i="3"/>
  <c r="BJ2054" i="3"/>
  <c r="T2054" i="3" s="1"/>
  <c r="BH2055" i="3"/>
  <c r="BJ2055" i="3"/>
  <c r="T2055" i="3" s="1"/>
  <c r="BH2056" i="3"/>
  <c r="BJ2056" i="3"/>
  <c r="T2056" i="3" s="1"/>
  <c r="BH2057" i="3"/>
  <c r="BJ2057" i="3"/>
  <c r="T2057" i="3" s="1"/>
  <c r="BH2058" i="3"/>
  <c r="BI2058" i="3" s="1"/>
  <c r="S2058" i="3" s="1"/>
  <c r="BJ2058" i="3"/>
  <c r="T2058" i="3" s="1"/>
  <c r="BH2059" i="3"/>
  <c r="BI2059" i="3" s="1"/>
  <c r="S2059" i="3" s="1"/>
  <c r="BJ2059" i="3"/>
  <c r="T2059" i="3" s="1"/>
  <c r="BH2060" i="3"/>
  <c r="BJ2060" i="3"/>
  <c r="T2060" i="3" s="1"/>
  <c r="BH2061" i="3"/>
  <c r="BI2061" i="3" s="1"/>
  <c r="S2061" i="3" s="1"/>
  <c r="BJ2061" i="3"/>
  <c r="T2061" i="3" s="1"/>
  <c r="BH2062" i="3"/>
  <c r="BJ2062" i="3"/>
  <c r="T2062" i="3" s="1"/>
  <c r="BH2063" i="3"/>
  <c r="BI2063" i="3" s="1"/>
  <c r="S2063" i="3" s="1"/>
  <c r="BJ2063" i="3"/>
  <c r="T2063" i="3" s="1"/>
  <c r="BH2064" i="3"/>
  <c r="BI2064" i="3" s="1"/>
  <c r="S2064" i="3" s="1"/>
  <c r="BJ2064" i="3"/>
  <c r="T2064" i="3" s="1"/>
  <c r="BH2065" i="3"/>
  <c r="BJ2065" i="3"/>
  <c r="T2065" i="3" s="1"/>
  <c r="BH2066" i="3"/>
  <c r="BJ2066" i="3"/>
  <c r="T2066" i="3" s="1"/>
  <c r="BH2067" i="3"/>
  <c r="BI2067" i="3" s="1"/>
  <c r="S2067" i="3" s="1"/>
  <c r="BJ2067" i="3"/>
  <c r="T2067" i="3" s="1"/>
  <c r="BH2068" i="3"/>
  <c r="BJ2068" i="3"/>
  <c r="T2068" i="3" s="1"/>
  <c r="BH2069" i="3"/>
  <c r="BI2069" i="3" s="1"/>
  <c r="S2069" i="3" s="1"/>
  <c r="BJ2069" i="3"/>
  <c r="T2069" i="3" s="1"/>
  <c r="BH2070" i="3"/>
  <c r="BJ2070" i="3"/>
  <c r="T2070" i="3" s="1"/>
  <c r="BH2071" i="3"/>
  <c r="BJ2071" i="3"/>
  <c r="T2071" i="3" s="1"/>
  <c r="BH2072" i="3"/>
  <c r="BJ2072" i="3"/>
  <c r="T2072" i="3" s="1"/>
  <c r="BH2073" i="3"/>
  <c r="BJ2073" i="3"/>
  <c r="T2073" i="3" s="1"/>
  <c r="BH2074" i="3"/>
  <c r="BJ2074" i="3"/>
  <c r="T2074" i="3" s="1"/>
  <c r="BH2075" i="3"/>
  <c r="BI2075" i="3" s="1"/>
  <c r="S2075" i="3" s="1"/>
  <c r="BJ2075" i="3"/>
  <c r="T2075" i="3" s="1"/>
  <c r="BH2076" i="3"/>
  <c r="BJ2076" i="3"/>
  <c r="T2076" i="3" s="1"/>
  <c r="BH2077" i="3"/>
  <c r="BI2077" i="3" s="1"/>
  <c r="S2077" i="3" s="1"/>
  <c r="BJ2077" i="3"/>
  <c r="T2077" i="3" s="1"/>
  <c r="BH2078" i="3"/>
  <c r="BJ2078" i="3"/>
  <c r="T2078" i="3" s="1"/>
  <c r="BH2079" i="3"/>
  <c r="BJ2079" i="3"/>
  <c r="T2079" i="3" s="1"/>
  <c r="BH2080" i="3"/>
  <c r="BJ2080" i="3"/>
  <c r="T2080" i="3" s="1"/>
  <c r="BH2081" i="3"/>
  <c r="BJ2081" i="3"/>
  <c r="T2081" i="3" s="1"/>
  <c r="BH2082" i="3"/>
  <c r="BI2082" i="3" s="1"/>
  <c r="S2082" i="3" s="1"/>
  <c r="BJ2082" i="3"/>
  <c r="T2082" i="3" s="1"/>
  <c r="BH2083" i="3"/>
  <c r="BI2083" i="3" s="1"/>
  <c r="S2083" i="3" s="1"/>
  <c r="BJ2083" i="3"/>
  <c r="T2083" i="3" s="1"/>
  <c r="BH2084" i="3"/>
  <c r="BJ2084" i="3"/>
  <c r="T2084" i="3" s="1"/>
  <c r="BH2085" i="3"/>
  <c r="BI2085" i="3" s="1"/>
  <c r="S2085" i="3" s="1"/>
  <c r="BJ2085" i="3"/>
  <c r="T2085" i="3" s="1"/>
  <c r="BH2086" i="3"/>
  <c r="BJ2086" i="3"/>
  <c r="T2086" i="3" s="1"/>
  <c r="BH2087" i="3"/>
  <c r="BJ2087" i="3"/>
  <c r="T2087" i="3" s="1"/>
  <c r="BH2088" i="3"/>
  <c r="BJ2088" i="3"/>
  <c r="T2088" i="3" s="1"/>
  <c r="BH2089" i="3"/>
  <c r="BJ2089" i="3"/>
  <c r="T2089" i="3" s="1"/>
  <c r="BH2090" i="3"/>
  <c r="BJ2090" i="3"/>
  <c r="T2090" i="3" s="1"/>
  <c r="BH2091" i="3"/>
  <c r="BI2091" i="3" s="1"/>
  <c r="S2091" i="3" s="1"/>
  <c r="BJ2091" i="3"/>
  <c r="T2091" i="3" s="1"/>
  <c r="BH2092" i="3"/>
  <c r="BJ2092" i="3"/>
  <c r="T2092" i="3" s="1"/>
  <c r="BH2093" i="3"/>
  <c r="BI2093" i="3" s="1"/>
  <c r="S2093" i="3" s="1"/>
  <c r="BJ2093" i="3"/>
  <c r="T2093" i="3" s="1"/>
  <c r="BH2094" i="3"/>
  <c r="BJ2094" i="3"/>
  <c r="T2094" i="3" s="1"/>
  <c r="BH2095" i="3"/>
  <c r="BI2095" i="3" s="1"/>
  <c r="S2095" i="3" s="1"/>
  <c r="BJ2095" i="3"/>
  <c r="T2095" i="3" s="1"/>
  <c r="BH2096" i="3"/>
  <c r="BJ2096" i="3"/>
  <c r="T2096" i="3" s="1"/>
  <c r="BH2097" i="3"/>
  <c r="BJ2097" i="3"/>
  <c r="T2097" i="3" s="1"/>
  <c r="BH2098" i="3"/>
  <c r="BJ2098" i="3"/>
  <c r="T2098" i="3" s="1"/>
  <c r="BH2099" i="3"/>
  <c r="BI2099" i="3" s="1"/>
  <c r="S2099" i="3" s="1"/>
  <c r="BJ2099" i="3"/>
  <c r="T2099" i="3" s="1"/>
  <c r="BH2100" i="3"/>
  <c r="BJ2100" i="3"/>
  <c r="T2100" i="3" s="1"/>
  <c r="BH2101" i="3"/>
  <c r="BI2101" i="3" s="1"/>
  <c r="S2101" i="3" s="1"/>
  <c r="BJ2101" i="3"/>
  <c r="T2101" i="3" s="1"/>
  <c r="BH2102" i="3"/>
  <c r="BJ2102" i="3"/>
  <c r="T2102" i="3" s="1"/>
  <c r="BH2103" i="3"/>
  <c r="BI2103" i="3" s="1"/>
  <c r="S2103" i="3" s="1"/>
  <c r="BJ2103" i="3"/>
  <c r="T2103" i="3" s="1"/>
  <c r="BH2104" i="3"/>
  <c r="BI2104" i="3" s="1"/>
  <c r="S2104" i="3" s="1"/>
  <c r="BJ2104" i="3"/>
  <c r="T2104" i="3" s="1"/>
  <c r="BH2105" i="3"/>
  <c r="BJ2105" i="3"/>
  <c r="T2105" i="3" s="1"/>
  <c r="BH2106" i="3"/>
  <c r="BJ2106" i="3"/>
  <c r="T2106" i="3" s="1"/>
  <c r="BH2107" i="3"/>
  <c r="BI2107" i="3" s="1"/>
  <c r="S2107" i="3" s="1"/>
  <c r="BJ2107" i="3"/>
  <c r="T2107" i="3" s="1"/>
  <c r="BH2108" i="3"/>
  <c r="BJ2108" i="3"/>
  <c r="T2108" i="3" s="1"/>
  <c r="BH2109" i="3"/>
  <c r="BI2109" i="3" s="1"/>
  <c r="S2109" i="3" s="1"/>
  <c r="BJ2109" i="3"/>
  <c r="T2109" i="3" s="1"/>
  <c r="BH2110" i="3"/>
  <c r="BJ2110" i="3"/>
  <c r="T2110" i="3" s="1"/>
  <c r="BH2111" i="3"/>
  <c r="BI2111" i="3" s="1"/>
  <c r="S2111" i="3" s="1"/>
  <c r="BJ2111" i="3"/>
  <c r="T2111" i="3" s="1"/>
  <c r="BH2112" i="3"/>
  <c r="BJ2112" i="3"/>
  <c r="T2112" i="3" s="1"/>
  <c r="BH2113" i="3"/>
  <c r="BJ2113" i="3"/>
  <c r="T2113" i="3" s="1"/>
  <c r="BH2114" i="3"/>
  <c r="BJ2114" i="3"/>
  <c r="T2114" i="3" s="1"/>
  <c r="BH2115" i="3"/>
  <c r="BJ2115" i="3"/>
  <c r="T2115" i="3" s="1"/>
  <c r="BH2116" i="3"/>
  <c r="BI2116" i="3" s="1"/>
  <c r="S2116" i="3" s="1"/>
  <c r="BJ2116" i="3"/>
  <c r="T2116" i="3" s="1"/>
  <c r="BH2117" i="3"/>
  <c r="BI2117" i="3" s="1"/>
  <c r="S2117" i="3" s="1"/>
  <c r="BJ2117" i="3"/>
  <c r="T2117" i="3" s="1"/>
  <c r="BH2118" i="3"/>
  <c r="BJ2118" i="3"/>
  <c r="T2118" i="3" s="1"/>
  <c r="BH2119" i="3"/>
  <c r="BI2119" i="3" s="1"/>
  <c r="S2119" i="3" s="1"/>
  <c r="BJ2119" i="3"/>
  <c r="T2119" i="3" s="1"/>
  <c r="BH2120" i="3"/>
  <c r="BJ2120" i="3"/>
  <c r="T2120" i="3" s="1"/>
  <c r="BH2121" i="3"/>
  <c r="BI2121" i="3" s="1"/>
  <c r="S2121" i="3" s="1"/>
  <c r="BJ2121" i="3"/>
  <c r="T2121" i="3" s="1"/>
  <c r="BH2122" i="3"/>
  <c r="BJ2122" i="3"/>
  <c r="T2122" i="3" s="1"/>
  <c r="BH2123" i="3"/>
  <c r="BI2123" i="3" s="1"/>
  <c r="S2123" i="3" s="1"/>
  <c r="BJ2123" i="3"/>
  <c r="T2123" i="3" s="1"/>
  <c r="BH2124" i="3"/>
  <c r="BJ2124" i="3"/>
  <c r="T2124" i="3" s="1"/>
  <c r="BH2125" i="3"/>
  <c r="BJ2125" i="3"/>
  <c r="T2125" i="3" s="1"/>
  <c r="BH2126" i="3"/>
  <c r="BJ2126" i="3"/>
  <c r="T2126" i="3" s="1"/>
  <c r="BH2127" i="3"/>
  <c r="BI2127" i="3" s="1"/>
  <c r="S2127" i="3" s="1"/>
  <c r="BJ2127" i="3"/>
  <c r="T2127" i="3" s="1"/>
  <c r="BH2128" i="3"/>
  <c r="BJ2128" i="3"/>
  <c r="T2128" i="3" s="1"/>
  <c r="BH2129" i="3"/>
  <c r="BJ2129" i="3"/>
  <c r="T2129" i="3" s="1"/>
  <c r="BH2130" i="3"/>
  <c r="BJ2130" i="3"/>
  <c r="T2130" i="3" s="1"/>
  <c r="BH2131" i="3"/>
  <c r="BI2131" i="3" s="1"/>
  <c r="S2131" i="3" s="1"/>
  <c r="BJ2131" i="3"/>
  <c r="T2131" i="3" s="1"/>
  <c r="BH2132" i="3"/>
  <c r="BJ2132" i="3"/>
  <c r="T2132" i="3" s="1"/>
  <c r="BH2133" i="3"/>
  <c r="BJ2133" i="3"/>
  <c r="T2133" i="3" s="1"/>
  <c r="BH2134" i="3"/>
  <c r="BJ2134" i="3"/>
  <c r="T2134" i="3" s="1"/>
  <c r="BH2135" i="3"/>
  <c r="BI2135" i="3" s="1"/>
  <c r="S2135" i="3" s="1"/>
  <c r="BJ2135" i="3"/>
  <c r="T2135" i="3" s="1"/>
  <c r="BH2136" i="3"/>
  <c r="BJ2136" i="3"/>
  <c r="T2136" i="3" s="1"/>
  <c r="BH2137" i="3"/>
  <c r="BJ2137" i="3"/>
  <c r="T2137" i="3" s="1"/>
  <c r="BH2138" i="3"/>
  <c r="BJ2138" i="3"/>
  <c r="T2138" i="3" s="1"/>
  <c r="BH2139" i="3"/>
  <c r="BI2139" i="3" s="1"/>
  <c r="S2139" i="3" s="1"/>
  <c r="BJ2139" i="3"/>
  <c r="T2139" i="3" s="1"/>
  <c r="BH2140" i="3"/>
  <c r="BJ2140" i="3"/>
  <c r="T2140" i="3" s="1"/>
  <c r="BH2141" i="3"/>
  <c r="BI2141" i="3" s="1"/>
  <c r="S2141" i="3" s="1"/>
  <c r="BJ2141" i="3"/>
  <c r="T2141" i="3" s="1"/>
  <c r="BH2142" i="3"/>
  <c r="BJ2142" i="3"/>
  <c r="T2142" i="3" s="1"/>
  <c r="BH2143" i="3"/>
  <c r="BI2143" i="3" s="1"/>
  <c r="S2143" i="3" s="1"/>
  <c r="BJ2143" i="3"/>
  <c r="T2143" i="3" s="1"/>
  <c r="BH2144" i="3"/>
  <c r="BJ2144" i="3"/>
  <c r="T2144" i="3" s="1"/>
  <c r="BH2145" i="3"/>
  <c r="BI2145" i="3" s="1"/>
  <c r="S2145" i="3" s="1"/>
  <c r="BJ2145" i="3"/>
  <c r="T2145" i="3" s="1"/>
  <c r="BH2146" i="3"/>
  <c r="BJ2146" i="3"/>
  <c r="T2146" i="3" s="1"/>
  <c r="BH2147" i="3"/>
  <c r="BI2147" i="3" s="1"/>
  <c r="S2147" i="3" s="1"/>
  <c r="BJ2147" i="3"/>
  <c r="T2147" i="3" s="1"/>
  <c r="BH2148" i="3"/>
  <c r="BJ2148" i="3"/>
  <c r="T2148" i="3" s="1"/>
  <c r="BH2149" i="3"/>
  <c r="BI2149" i="3" s="1"/>
  <c r="S2149" i="3" s="1"/>
  <c r="BJ2149" i="3"/>
  <c r="T2149" i="3" s="1"/>
  <c r="BH2150" i="3"/>
  <c r="BJ2150" i="3"/>
  <c r="T2150" i="3" s="1"/>
  <c r="BH2151" i="3"/>
  <c r="BI2151" i="3" s="1"/>
  <c r="S2151" i="3" s="1"/>
  <c r="BJ2151" i="3"/>
  <c r="T2151" i="3" s="1"/>
  <c r="BH2152" i="3"/>
  <c r="BI2152" i="3" s="1"/>
  <c r="S2152" i="3" s="1"/>
  <c r="BJ2152" i="3"/>
  <c r="T2152" i="3" s="1"/>
  <c r="BH2153" i="3"/>
  <c r="BI2153" i="3" s="1"/>
  <c r="S2153" i="3" s="1"/>
  <c r="BJ2153" i="3"/>
  <c r="T2153" i="3" s="1"/>
  <c r="BH2154" i="3"/>
  <c r="BI2154" i="3" s="1"/>
  <c r="S2154" i="3" s="1"/>
  <c r="BJ2154" i="3"/>
  <c r="T2154" i="3" s="1"/>
  <c r="BH2155" i="3"/>
  <c r="BJ2155" i="3"/>
  <c r="T2155" i="3" s="1"/>
  <c r="BH2156" i="3"/>
  <c r="BJ2156" i="3"/>
  <c r="T2156" i="3" s="1"/>
  <c r="BH2157" i="3"/>
  <c r="BI2157" i="3" s="1"/>
  <c r="S2157" i="3" s="1"/>
  <c r="BJ2157" i="3"/>
  <c r="T2157" i="3" s="1"/>
  <c r="BH2158" i="3"/>
  <c r="BI2158" i="3" s="1"/>
  <c r="S2158" i="3" s="1"/>
  <c r="BJ2158" i="3"/>
  <c r="T2158" i="3" s="1"/>
  <c r="BH2159" i="3"/>
  <c r="BI2159" i="3" s="1"/>
  <c r="S2159" i="3" s="1"/>
  <c r="BJ2159" i="3"/>
  <c r="T2159" i="3" s="1"/>
  <c r="BH2160" i="3"/>
  <c r="BI2160" i="3" s="1"/>
  <c r="S2160" i="3" s="1"/>
  <c r="BJ2160" i="3"/>
  <c r="T2160" i="3" s="1"/>
  <c r="BH2161" i="3"/>
  <c r="BI2161" i="3" s="1"/>
  <c r="S2161" i="3" s="1"/>
  <c r="BJ2161" i="3"/>
  <c r="T2161" i="3" s="1"/>
  <c r="BH2162" i="3"/>
  <c r="BI2162" i="3" s="1"/>
  <c r="S2162" i="3" s="1"/>
  <c r="BJ2162" i="3"/>
  <c r="T2162" i="3" s="1"/>
  <c r="BH2163" i="3"/>
  <c r="BJ2163" i="3"/>
  <c r="T2163" i="3" s="1"/>
  <c r="BH2164" i="3"/>
  <c r="BJ2164" i="3"/>
  <c r="T2164" i="3" s="1"/>
  <c r="BH2165" i="3"/>
  <c r="BJ2165" i="3"/>
  <c r="T2165" i="3" s="1"/>
  <c r="BH2166" i="3"/>
  <c r="BI2166" i="3" s="1"/>
  <c r="S2166" i="3" s="1"/>
  <c r="BJ2166" i="3"/>
  <c r="T2166" i="3" s="1"/>
  <c r="BH2167" i="3"/>
  <c r="BI2167" i="3" s="1"/>
  <c r="S2167" i="3" s="1"/>
  <c r="BJ2167" i="3"/>
  <c r="T2167" i="3" s="1"/>
  <c r="BH2168" i="3"/>
  <c r="BJ2168" i="3"/>
  <c r="T2168" i="3" s="1"/>
  <c r="BH2169" i="3"/>
  <c r="BI2169" i="3" s="1"/>
  <c r="S2169" i="3" s="1"/>
  <c r="BJ2169" i="3"/>
  <c r="T2169" i="3" s="1"/>
  <c r="BH2170" i="3"/>
  <c r="BI2170" i="3" s="1"/>
  <c r="S2170" i="3" s="1"/>
  <c r="BJ2170" i="3"/>
  <c r="T2170" i="3" s="1"/>
  <c r="BH2171" i="3"/>
  <c r="BI2171" i="3" s="1"/>
  <c r="S2171" i="3" s="1"/>
  <c r="BJ2171" i="3"/>
  <c r="T2171" i="3" s="1"/>
  <c r="BH2172" i="3"/>
  <c r="BJ2172" i="3"/>
  <c r="T2172" i="3" s="1"/>
  <c r="BH2173" i="3"/>
  <c r="BJ2173" i="3"/>
  <c r="T2173" i="3" s="1"/>
  <c r="BH2174" i="3"/>
  <c r="BJ2174" i="3"/>
  <c r="T2174" i="3" s="1"/>
  <c r="BH2175" i="3"/>
  <c r="BJ2175" i="3"/>
  <c r="T2175" i="3" s="1"/>
  <c r="BH2176" i="3"/>
  <c r="BI2176" i="3" s="1"/>
  <c r="S2176" i="3" s="1"/>
  <c r="BJ2176" i="3"/>
  <c r="T2176" i="3" s="1"/>
  <c r="BH2177" i="3"/>
  <c r="BI2177" i="3" s="1"/>
  <c r="S2177" i="3" s="1"/>
  <c r="BJ2177" i="3"/>
  <c r="T2177" i="3" s="1"/>
  <c r="BH2178" i="3"/>
  <c r="BI2178" i="3" s="1"/>
  <c r="S2178" i="3" s="1"/>
  <c r="BJ2178" i="3"/>
  <c r="T2178" i="3" s="1"/>
  <c r="BH2179" i="3"/>
  <c r="BJ2179" i="3"/>
  <c r="T2179" i="3" s="1"/>
  <c r="BH2180" i="3"/>
  <c r="BI2180" i="3" s="1"/>
  <c r="S2180" i="3" s="1"/>
  <c r="BJ2180" i="3"/>
  <c r="T2180" i="3" s="1"/>
  <c r="BH2181" i="3"/>
  <c r="BJ2181" i="3"/>
  <c r="T2181" i="3" s="1"/>
  <c r="BH2182" i="3"/>
  <c r="BJ2182" i="3"/>
  <c r="T2182" i="3" s="1"/>
  <c r="BH2183" i="3"/>
  <c r="BJ2183" i="3"/>
  <c r="T2183" i="3" s="1"/>
  <c r="BH2184" i="3"/>
  <c r="BI2184" i="3" s="1"/>
  <c r="S2184" i="3" s="1"/>
  <c r="BJ2184" i="3"/>
  <c r="T2184" i="3" s="1"/>
  <c r="BH2185" i="3"/>
  <c r="BJ2185" i="3"/>
  <c r="T2185" i="3" s="1"/>
  <c r="BH2186" i="3"/>
  <c r="BI2186" i="3" s="1"/>
  <c r="S2186" i="3" s="1"/>
  <c r="BJ2186" i="3"/>
  <c r="T2186" i="3" s="1"/>
  <c r="BH2187" i="3"/>
  <c r="BJ2187" i="3"/>
  <c r="T2187" i="3" s="1"/>
  <c r="BH2188" i="3"/>
  <c r="BI2188" i="3" s="1"/>
  <c r="S2188" i="3" s="1"/>
  <c r="BJ2188" i="3"/>
  <c r="T2188" i="3" s="1"/>
  <c r="BH2189" i="3"/>
  <c r="BJ2189" i="3"/>
  <c r="T2189" i="3" s="1"/>
  <c r="BH2190" i="3"/>
  <c r="BJ2190" i="3"/>
  <c r="T2190" i="3" s="1"/>
  <c r="BH2191" i="3"/>
  <c r="BJ2191" i="3"/>
  <c r="T2191" i="3" s="1"/>
  <c r="BH2192" i="3"/>
  <c r="BI2192" i="3" s="1"/>
  <c r="S2192" i="3" s="1"/>
  <c r="BJ2192" i="3"/>
  <c r="T2192" i="3" s="1"/>
  <c r="BH2193" i="3"/>
  <c r="BJ2193" i="3"/>
  <c r="T2193" i="3" s="1"/>
  <c r="BH2194" i="3"/>
  <c r="BI2194" i="3" s="1"/>
  <c r="S2194" i="3" s="1"/>
  <c r="BJ2194" i="3"/>
  <c r="T2194" i="3" s="1"/>
  <c r="BH2195" i="3"/>
  <c r="BJ2195" i="3"/>
  <c r="T2195" i="3" s="1"/>
  <c r="BH2196" i="3"/>
  <c r="BJ2196" i="3"/>
  <c r="T2196" i="3" s="1"/>
  <c r="BH2197" i="3"/>
  <c r="BJ2197" i="3"/>
  <c r="T2197" i="3" s="1"/>
  <c r="BH2198" i="3"/>
  <c r="BJ2198" i="3"/>
  <c r="T2198" i="3" s="1"/>
  <c r="BH2199" i="3"/>
  <c r="BJ2199" i="3"/>
  <c r="T2199" i="3" s="1"/>
  <c r="BH2200" i="3"/>
  <c r="BI2200" i="3" s="1"/>
  <c r="S2200" i="3" s="1"/>
  <c r="BJ2200" i="3"/>
  <c r="T2200" i="3" s="1"/>
  <c r="BH2201" i="3"/>
  <c r="BJ2201" i="3"/>
  <c r="T2201" i="3" s="1"/>
  <c r="BH2202" i="3"/>
  <c r="BI2202" i="3" s="1"/>
  <c r="S2202" i="3" s="1"/>
  <c r="BJ2202" i="3"/>
  <c r="T2202" i="3" s="1"/>
  <c r="BH2203" i="3"/>
  <c r="BJ2203" i="3"/>
  <c r="T2203" i="3" s="1"/>
  <c r="BH2204" i="3"/>
  <c r="BJ2204" i="3"/>
  <c r="T2204" i="3" s="1"/>
  <c r="BH2205" i="3"/>
  <c r="BJ2205" i="3"/>
  <c r="T2205" i="3" s="1"/>
  <c r="BH2206" i="3"/>
  <c r="BJ2206" i="3"/>
  <c r="T2206" i="3" s="1"/>
  <c r="BH2207" i="3"/>
  <c r="BJ2207" i="3"/>
  <c r="T2207" i="3" s="1"/>
  <c r="BH2208" i="3"/>
  <c r="BI2208" i="3" s="1"/>
  <c r="S2208" i="3" s="1"/>
  <c r="BJ2208" i="3"/>
  <c r="T2208" i="3" s="1"/>
  <c r="BH2209" i="3"/>
  <c r="BI2209" i="3" s="1"/>
  <c r="S2209" i="3" s="1"/>
  <c r="BJ2209" i="3"/>
  <c r="T2209" i="3" s="1"/>
  <c r="BH2210" i="3"/>
  <c r="BJ2210" i="3"/>
  <c r="T2210" i="3" s="1"/>
  <c r="BH2211" i="3"/>
  <c r="BJ2211" i="3"/>
  <c r="T2211" i="3" s="1"/>
  <c r="BH2212" i="3"/>
  <c r="BI2212" i="3" s="1"/>
  <c r="S2212" i="3" s="1"/>
  <c r="BJ2212" i="3"/>
  <c r="T2212" i="3" s="1"/>
  <c r="BH2213" i="3"/>
  <c r="BJ2213" i="3"/>
  <c r="T2213" i="3" s="1"/>
  <c r="BH2214" i="3"/>
  <c r="BJ2214" i="3"/>
  <c r="T2214" i="3" s="1"/>
  <c r="BH2215" i="3"/>
  <c r="BI2215" i="3" s="1"/>
  <c r="S2215" i="3" s="1"/>
  <c r="BJ2215" i="3"/>
  <c r="T2215" i="3" s="1"/>
  <c r="BH2216" i="3"/>
  <c r="BI2216" i="3" s="1"/>
  <c r="S2216" i="3" s="1"/>
  <c r="BJ2216" i="3"/>
  <c r="T2216" i="3" s="1"/>
  <c r="BH2217" i="3"/>
  <c r="BI2217" i="3" s="1"/>
  <c r="S2217" i="3" s="1"/>
  <c r="BJ2217" i="3"/>
  <c r="T2217" i="3" s="1"/>
  <c r="BH2218" i="3"/>
  <c r="BJ2218" i="3"/>
  <c r="T2218" i="3" s="1"/>
  <c r="BH2219" i="3"/>
  <c r="BJ2219" i="3"/>
  <c r="T2219" i="3" s="1"/>
  <c r="BH2220" i="3"/>
  <c r="BJ2220" i="3"/>
  <c r="T2220" i="3" s="1"/>
  <c r="BH2221" i="3"/>
  <c r="BJ2221" i="3"/>
  <c r="T2221" i="3" s="1"/>
  <c r="BH2222" i="3"/>
  <c r="BJ2222" i="3"/>
  <c r="T2222" i="3" s="1"/>
  <c r="BH2223" i="3"/>
  <c r="BJ2223" i="3"/>
  <c r="T2223" i="3" s="1"/>
  <c r="BH2224" i="3"/>
  <c r="BI2224" i="3" s="1"/>
  <c r="S2224" i="3" s="1"/>
  <c r="BJ2224" i="3"/>
  <c r="T2224" i="3" s="1"/>
  <c r="BH2225" i="3"/>
  <c r="BJ2225" i="3"/>
  <c r="T2225" i="3" s="1"/>
  <c r="BH2226" i="3"/>
  <c r="BJ2226" i="3"/>
  <c r="T2226" i="3" s="1"/>
  <c r="BH2227" i="3"/>
  <c r="BJ2227" i="3"/>
  <c r="T2227" i="3" s="1"/>
  <c r="BH2228" i="3"/>
  <c r="BJ2228" i="3"/>
  <c r="T2228" i="3" s="1"/>
  <c r="BH2229" i="3"/>
  <c r="BJ2229" i="3"/>
  <c r="T2229" i="3" s="1"/>
  <c r="BH2230" i="3"/>
  <c r="BJ2230" i="3"/>
  <c r="T2230" i="3" s="1"/>
  <c r="BH2231" i="3"/>
  <c r="BI2231" i="3" s="1"/>
  <c r="S2231" i="3" s="1"/>
  <c r="BJ2231" i="3"/>
  <c r="T2231" i="3" s="1"/>
  <c r="BH2232" i="3"/>
  <c r="BI2232" i="3" s="1"/>
  <c r="S2232" i="3" s="1"/>
  <c r="BJ2232" i="3"/>
  <c r="T2232" i="3" s="1"/>
  <c r="BH2233" i="3"/>
  <c r="BI2233" i="3" s="1"/>
  <c r="S2233" i="3" s="1"/>
  <c r="BJ2233" i="3"/>
  <c r="T2233" i="3" s="1"/>
  <c r="BH2234" i="3"/>
  <c r="BI2234" i="3" s="1"/>
  <c r="S2234" i="3" s="1"/>
  <c r="BJ2234" i="3"/>
  <c r="T2234" i="3" s="1"/>
  <c r="BH2235" i="3"/>
  <c r="BJ2235" i="3"/>
  <c r="T2235" i="3" s="1"/>
  <c r="BH2236" i="3"/>
  <c r="BI2236" i="3" s="1"/>
  <c r="S2236" i="3" s="1"/>
  <c r="BJ2236" i="3"/>
  <c r="T2236" i="3" s="1"/>
  <c r="BH2237" i="3"/>
  <c r="BJ2237" i="3"/>
  <c r="T2237" i="3" s="1"/>
  <c r="BH2238" i="3"/>
  <c r="BJ2238" i="3"/>
  <c r="T2238" i="3" s="1"/>
  <c r="BH2239" i="3"/>
  <c r="BI2239" i="3" s="1"/>
  <c r="S2239" i="3" s="1"/>
  <c r="BJ2239" i="3"/>
  <c r="T2239" i="3" s="1"/>
  <c r="BH2240" i="3"/>
  <c r="BI2240" i="3" s="1"/>
  <c r="S2240" i="3" s="1"/>
  <c r="BJ2240" i="3"/>
  <c r="T2240" i="3" s="1"/>
  <c r="BH2241" i="3"/>
  <c r="BI2241" i="3" s="1"/>
  <c r="S2241" i="3" s="1"/>
  <c r="BJ2241" i="3"/>
  <c r="T2241" i="3" s="1"/>
  <c r="BH2242" i="3"/>
  <c r="BJ2242" i="3"/>
  <c r="T2242" i="3" s="1"/>
  <c r="BH2243" i="3"/>
  <c r="BJ2243" i="3"/>
  <c r="T2243" i="3" s="1"/>
  <c r="BH2244" i="3"/>
  <c r="BI2244" i="3" s="1"/>
  <c r="S2244" i="3" s="1"/>
  <c r="BJ2244" i="3"/>
  <c r="T2244" i="3" s="1"/>
  <c r="BH2245" i="3"/>
  <c r="BJ2245" i="3"/>
  <c r="T2245" i="3" s="1"/>
  <c r="BH2246" i="3"/>
  <c r="BJ2246" i="3"/>
  <c r="T2246" i="3" s="1"/>
  <c r="BH2247" i="3"/>
  <c r="BJ2247" i="3"/>
  <c r="T2247" i="3" s="1"/>
  <c r="BH2248" i="3"/>
  <c r="BI2248" i="3" s="1"/>
  <c r="S2248" i="3" s="1"/>
  <c r="BJ2248" i="3"/>
  <c r="T2248" i="3" s="1"/>
  <c r="BH2249" i="3"/>
  <c r="BI2249" i="3" s="1"/>
  <c r="S2249" i="3" s="1"/>
  <c r="BJ2249" i="3"/>
  <c r="T2249" i="3" s="1"/>
  <c r="BH2250" i="3"/>
  <c r="BJ2250" i="3"/>
  <c r="T2250" i="3" s="1"/>
  <c r="BH2251" i="3"/>
  <c r="BJ2251" i="3"/>
  <c r="T2251" i="3" s="1"/>
  <c r="BH2252" i="3"/>
  <c r="BI2252" i="3" s="1"/>
  <c r="S2252" i="3" s="1"/>
  <c r="BJ2252" i="3"/>
  <c r="T2252" i="3" s="1"/>
  <c r="BH2253" i="3"/>
  <c r="BJ2253" i="3"/>
  <c r="T2253" i="3" s="1"/>
  <c r="BH2254" i="3"/>
  <c r="BJ2254" i="3"/>
  <c r="T2254" i="3" s="1"/>
  <c r="BH2255" i="3"/>
  <c r="BJ2255" i="3"/>
  <c r="T2255" i="3" s="1"/>
  <c r="BH2256" i="3"/>
  <c r="BI2256" i="3" s="1"/>
  <c r="S2256" i="3" s="1"/>
  <c r="BJ2256" i="3"/>
  <c r="T2256" i="3" s="1"/>
  <c r="BH2257" i="3"/>
  <c r="BJ2257" i="3"/>
  <c r="T2257" i="3" s="1"/>
  <c r="BH2258" i="3"/>
  <c r="BJ2258" i="3"/>
  <c r="T2258" i="3" s="1"/>
  <c r="BH2259" i="3"/>
  <c r="BJ2259" i="3"/>
  <c r="T2259" i="3" s="1"/>
  <c r="BH2260" i="3"/>
  <c r="BI2260" i="3" s="1"/>
  <c r="S2260" i="3" s="1"/>
  <c r="BJ2260" i="3"/>
  <c r="T2260" i="3" s="1"/>
  <c r="BH2261" i="3"/>
  <c r="BJ2261" i="3"/>
  <c r="T2261" i="3" s="1"/>
  <c r="BH2262" i="3"/>
  <c r="BJ2262" i="3"/>
  <c r="T2262" i="3" s="1"/>
  <c r="BH2263" i="3"/>
  <c r="BJ2263" i="3"/>
  <c r="T2263" i="3" s="1"/>
  <c r="BH2264" i="3"/>
  <c r="BI2264" i="3" s="1"/>
  <c r="S2264" i="3" s="1"/>
  <c r="BJ2264" i="3"/>
  <c r="T2264" i="3" s="1"/>
  <c r="BH2265" i="3"/>
  <c r="BI2265" i="3" s="1"/>
  <c r="S2265" i="3" s="1"/>
  <c r="BJ2265" i="3"/>
  <c r="T2265" i="3" s="1"/>
  <c r="BH2266" i="3"/>
  <c r="BJ2266" i="3"/>
  <c r="T2266" i="3" s="1"/>
  <c r="BH2267" i="3"/>
  <c r="BJ2267" i="3"/>
  <c r="T2267" i="3" s="1"/>
  <c r="BH2268" i="3"/>
  <c r="BI2268" i="3" s="1"/>
  <c r="S2268" i="3" s="1"/>
  <c r="BJ2268" i="3"/>
  <c r="T2268" i="3" s="1"/>
  <c r="BH2269" i="3"/>
  <c r="BJ2269" i="3"/>
  <c r="T2269" i="3" s="1"/>
  <c r="BH2270" i="3"/>
  <c r="BJ2270" i="3"/>
  <c r="T2270" i="3" s="1"/>
  <c r="BH2271" i="3"/>
  <c r="BJ2271" i="3"/>
  <c r="T2271" i="3" s="1"/>
  <c r="BH2272" i="3"/>
  <c r="BI2272" i="3" s="1"/>
  <c r="S2272" i="3" s="1"/>
  <c r="BJ2272" i="3"/>
  <c r="T2272" i="3" s="1"/>
  <c r="BH2273" i="3"/>
  <c r="BI2273" i="3" s="1"/>
  <c r="S2273" i="3" s="1"/>
  <c r="BJ2273" i="3"/>
  <c r="T2273" i="3" s="1"/>
  <c r="BH2274" i="3"/>
  <c r="BI2274" i="3" s="1"/>
  <c r="S2274" i="3" s="1"/>
  <c r="BJ2274" i="3"/>
  <c r="T2274" i="3" s="1"/>
  <c r="BH2275" i="3"/>
  <c r="BJ2275" i="3"/>
  <c r="T2275" i="3" s="1"/>
  <c r="BH2276" i="3"/>
  <c r="BJ2276" i="3"/>
  <c r="T2276" i="3" s="1"/>
  <c r="BH2277" i="3"/>
  <c r="BJ2277" i="3"/>
  <c r="T2277" i="3" s="1"/>
  <c r="BH2278" i="3"/>
  <c r="BJ2278" i="3"/>
  <c r="T2278" i="3" s="1"/>
  <c r="BH2279" i="3"/>
  <c r="BJ2279" i="3"/>
  <c r="T2279" i="3" s="1"/>
  <c r="BH2280" i="3"/>
  <c r="BI2280" i="3" s="1"/>
  <c r="S2280" i="3" s="1"/>
  <c r="BJ2280" i="3"/>
  <c r="T2280" i="3" s="1"/>
  <c r="BH2281" i="3"/>
  <c r="BJ2281" i="3"/>
  <c r="T2281" i="3" s="1"/>
  <c r="BH2282" i="3"/>
  <c r="BI2282" i="3" s="1"/>
  <c r="S2282" i="3" s="1"/>
  <c r="BJ2282" i="3"/>
  <c r="T2282" i="3" s="1"/>
  <c r="BH2283" i="3"/>
  <c r="BJ2283" i="3"/>
  <c r="T2283" i="3" s="1"/>
  <c r="BH2284" i="3"/>
  <c r="BJ2284" i="3"/>
  <c r="T2284" i="3" s="1"/>
  <c r="BH2285" i="3"/>
  <c r="BJ2285" i="3"/>
  <c r="T2285" i="3" s="1"/>
  <c r="BH2286" i="3"/>
  <c r="BJ2286" i="3"/>
  <c r="T2286" i="3" s="1"/>
  <c r="BH2287" i="3"/>
  <c r="BI2287" i="3" s="1"/>
  <c r="S2287" i="3" s="1"/>
  <c r="BJ2287" i="3"/>
  <c r="T2287" i="3" s="1"/>
  <c r="BH2288" i="3"/>
  <c r="BI2288" i="3" s="1"/>
  <c r="S2288" i="3" s="1"/>
  <c r="BJ2288" i="3"/>
  <c r="T2288" i="3" s="1"/>
  <c r="BH2289" i="3"/>
  <c r="BJ2289" i="3"/>
  <c r="T2289" i="3" s="1"/>
  <c r="BH2290" i="3"/>
  <c r="BI2290" i="3" s="1"/>
  <c r="S2290" i="3" s="1"/>
  <c r="BJ2290" i="3"/>
  <c r="T2290" i="3" s="1"/>
  <c r="BH2291" i="3"/>
  <c r="BJ2291" i="3"/>
  <c r="T2291" i="3" s="1"/>
  <c r="BH2292" i="3"/>
  <c r="BJ2292" i="3"/>
  <c r="T2292" i="3" s="1"/>
  <c r="BH2293" i="3"/>
  <c r="BJ2293" i="3"/>
  <c r="T2293" i="3" s="1"/>
  <c r="BH2294" i="3"/>
  <c r="BJ2294" i="3"/>
  <c r="T2294" i="3" s="1"/>
  <c r="BH2295" i="3"/>
  <c r="BJ2295" i="3"/>
  <c r="T2295" i="3" s="1"/>
  <c r="BH2296" i="3"/>
  <c r="BI2296" i="3" s="1"/>
  <c r="S2296" i="3" s="1"/>
  <c r="BJ2296" i="3"/>
  <c r="T2296" i="3" s="1"/>
  <c r="BH2297" i="3"/>
  <c r="BI2297" i="3" s="1"/>
  <c r="S2297" i="3" s="1"/>
  <c r="BJ2297" i="3"/>
  <c r="T2297" i="3" s="1"/>
  <c r="BH2298" i="3"/>
  <c r="BI2298" i="3" s="1"/>
  <c r="S2298" i="3" s="1"/>
  <c r="BJ2298" i="3"/>
  <c r="T2298" i="3" s="1"/>
  <c r="BH2299" i="3"/>
  <c r="BJ2299" i="3"/>
  <c r="T2299" i="3" s="1"/>
  <c r="BH2300" i="3"/>
  <c r="BJ2300" i="3"/>
  <c r="T2300" i="3" s="1"/>
  <c r="BH2301" i="3"/>
  <c r="BJ2301" i="3"/>
  <c r="T2301" i="3" s="1"/>
  <c r="BH2302" i="3"/>
  <c r="BJ2302" i="3"/>
  <c r="T2302" i="3" s="1"/>
  <c r="BH2303" i="3"/>
  <c r="BJ2303" i="3"/>
  <c r="T2303" i="3" s="1"/>
  <c r="BH2304" i="3"/>
  <c r="BI2304" i="3" s="1"/>
  <c r="S2304" i="3" s="1"/>
  <c r="BJ2304" i="3"/>
  <c r="T2304" i="3" s="1"/>
  <c r="BH2305" i="3"/>
  <c r="BI2305" i="3" s="1"/>
  <c r="S2305" i="3" s="1"/>
  <c r="BJ2305" i="3"/>
  <c r="T2305" i="3" s="1"/>
  <c r="BH2306" i="3"/>
  <c r="BI2306" i="3" s="1"/>
  <c r="S2306" i="3" s="1"/>
  <c r="BJ2306" i="3"/>
  <c r="T2306" i="3" s="1"/>
  <c r="BH2307" i="3"/>
  <c r="BJ2307" i="3"/>
  <c r="T2307" i="3" s="1"/>
  <c r="BH2308" i="3"/>
  <c r="BJ2308" i="3"/>
  <c r="T2308" i="3" s="1"/>
  <c r="BH2309" i="3"/>
  <c r="BJ2309" i="3"/>
  <c r="T2309" i="3" s="1"/>
  <c r="BH2310" i="3"/>
  <c r="BJ2310" i="3"/>
  <c r="T2310" i="3" s="1"/>
  <c r="BH2311" i="3"/>
  <c r="BI2311" i="3" s="1"/>
  <c r="S2311" i="3" s="1"/>
  <c r="BJ2311" i="3"/>
  <c r="T2311" i="3" s="1"/>
  <c r="BH2312" i="3"/>
  <c r="BI2312" i="3" s="1"/>
  <c r="S2312" i="3" s="1"/>
  <c r="BJ2312" i="3"/>
  <c r="T2312" i="3" s="1"/>
  <c r="BH2313" i="3"/>
  <c r="BI2313" i="3" s="1"/>
  <c r="S2313" i="3" s="1"/>
  <c r="BJ2313" i="3"/>
  <c r="T2313" i="3" s="1"/>
  <c r="BH2314" i="3"/>
  <c r="BI2314" i="3" s="1"/>
  <c r="S2314" i="3" s="1"/>
  <c r="BJ2314" i="3"/>
  <c r="T2314" i="3" s="1"/>
  <c r="BH2315" i="3"/>
  <c r="BJ2315" i="3"/>
  <c r="T2315" i="3" s="1"/>
  <c r="BH2316" i="3"/>
  <c r="BJ2316" i="3"/>
  <c r="T2316" i="3" s="1"/>
  <c r="BH2317" i="3"/>
  <c r="BJ2317" i="3"/>
  <c r="T2317" i="3" s="1"/>
  <c r="BH2318" i="3"/>
  <c r="BJ2318" i="3"/>
  <c r="T2318" i="3" s="1"/>
  <c r="BH2319" i="3"/>
  <c r="BI2319" i="3" s="1"/>
  <c r="S2319" i="3" s="1"/>
  <c r="BJ2319" i="3"/>
  <c r="T2319" i="3" s="1"/>
  <c r="BH2320" i="3"/>
  <c r="BI2320" i="3" s="1"/>
  <c r="S2320" i="3" s="1"/>
  <c r="BJ2320" i="3"/>
  <c r="T2320" i="3" s="1"/>
  <c r="BH2321" i="3"/>
  <c r="BI2321" i="3" s="1"/>
  <c r="S2321" i="3" s="1"/>
  <c r="BJ2321" i="3"/>
  <c r="T2321" i="3" s="1"/>
  <c r="BH2322" i="3"/>
  <c r="BI2322" i="3" s="1"/>
  <c r="S2322" i="3" s="1"/>
  <c r="BJ2322" i="3"/>
  <c r="T2322" i="3" s="1"/>
  <c r="BH2323" i="3"/>
  <c r="BJ2323" i="3"/>
  <c r="T2323" i="3" s="1"/>
  <c r="BH2324" i="3"/>
  <c r="BJ2324" i="3"/>
  <c r="T2324" i="3" s="1"/>
  <c r="BH2325" i="3"/>
  <c r="BJ2325" i="3"/>
  <c r="T2325" i="3" s="1"/>
  <c r="BH2326" i="3"/>
  <c r="BJ2326" i="3"/>
  <c r="T2326" i="3" s="1"/>
  <c r="BH2327" i="3"/>
  <c r="BJ2327" i="3"/>
  <c r="T2327" i="3" s="1"/>
  <c r="BH2328" i="3"/>
  <c r="BI2328" i="3" s="1"/>
  <c r="S2328" i="3" s="1"/>
  <c r="BJ2328" i="3"/>
  <c r="T2328" i="3" s="1"/>
  <c r="BH2329" i="3"/>
  <c r="BI2329" i="3" s="1"/>
  <c r="S2329" i="3" s="1"/>
  <c r="BJ2329" i="3"/>
  <c r="T2329" i="3" s="1"/>
  <c r="BH2330" i="3"/>
  <c r="BI2330" i="3" s="1"/>
  <c r="S2330" i="3" s="1"/>
  <c r="BJ2330" i="3"/>
  <c r="T2330" i="3" s="1"/>
  <c r="BH2331" i="3"/>
  <c r="BJ2331" i="3"/>
  <c r="T2331" i="3" s="1"/>
  <c r="BH2332" i="3"/>
  <c r="BJ2332" i="3"/>
  <c r="T2332" i="3" s="1"/>
  <c r="BH2333" i="3"/>
  <c r="BJ2333" i="3"/>
  <c r="T2333" i="3" s="1"/>
  <c r="BH2334" i="3"/>
  <c r="BJ2334" i="3"/>
  <c r="T2334" i="3" s="1"/>
  <c r="BH2335" i="3"/>
  <c r="BI2335" i="3" s="1"/>
  <c r="S2335" i="3" s="1"/>
  <c r="BJ2335" i="3"/>
  <c r="T2335" i="3" s="1"/>
  <c r="BH2336" i="3"/>
  <c r="BI2336" i="3" s="1"/>
  <c r="S2336" i="3" s="1"/>
  <c r="BJ2336" i="3"/>
  <c r="T2336" i="3" s="1"/>
  <c r="BH2337" i="3"/>
  <c r="BI2337" i="3" s="1"/>
  <c r="S2337" i="3" s="1"/>
  <c r="BJ2337" i="3"/>
  <c r="T2337" i="3" s="1"/>
  <c r="BH2338" i="3"/>
  <c r="BI2338" i="3" s="1"/>
  <c r="S2338" i="3" s="1"/>
  <c r="BJ2338" i="3"/>
  <c r="T2338" i="3" s="1"/>
  <c r="BH2339" i="3"/>
  <c r="BJ2339" i="3"/>
  <c r="T2339" i="3" s="1"/>
  <c r="BH2340" i="3"/>
  <c r="BJ2340" i="3"/>
  <c r="T2340" i="3" s="1"/>
  <c r="BH2341" i="3"/>
  <c r="BJ2341" i="3"/>
  <c r="T2341" i="3" s="1"/>
  <c r="BH2342" i="3"/>
  <c r="BJ2342" i="3"/>
  <c r="T2342" i="3" s="1"/>
  <c r="BH2343" i="3"/>
  <c r="BI2343" i="3" s="1"/>
  <c r="S2343" i="3" s="1"/>
  <c r="BJ2343" i="3"/>
  <c r="T2343" i="3" s="1"/>
  <c r="BH2344" i="3"/>
  <c r="BI2344" i="3" s="1"/>
  <c r="S2344" i="3" s="1"/>
  <c r="BJ2344" i="3"/>
  <c r="T2344" i="3" s="1"/>
  <c r="BH2345" i="3"/>
  <c r="BI2345" i="3" s="1"/>
  <c r="S2345" i="3" s="1"/>
  <c r="BJ2345" i="3"/>
  <c r="T2345" i="3" s="1"/>
  <c r="BH2346" i="3"/>
  <c r="BI2346" i="3" s="1"/>
  <c r="S2346" i="3" s="1"/>
  <c r="BJ2346" i="3"/>
  <c r="T2346" i="3" s="1"/>
  <c r="BH2347" i="3"/>
  <c r="BJ2347" i="3"/>
  <c r="T2347" i="3" s="1"/>
  <c r="BH2348" i="3"/>
  <c r="BI2348" i="3" s="1"/>
  <c r="S2348" i="3" s="1"/>
  <c r="BJ2348" i="3"/>
  <c r="T2348" i="3" s="1"/>
  <c r="BH2349" i="3"/>
  <c r="BJ2349" i="3"/>
  <c r="T2349" i="3" s="1"/>
  <c r="BH2350" i="3"/>
  <c r="BJ2350" i="3"/>
  <c r="T2350" i="3" s="1"/>
  <c r="BH2351" i="3"/>
  <c r="BJ2351" i="3"/>
  <c r="T2351" i="3" s="1"/>
  <c r="BH2352" i="3"/>
  <c r="BJ2352" i="3"/>
  <c r="T2352" i="3" s="1"/>
  <c r="BH2353" i="3"/>
  <c r="BJ2353" i="3"/>
  <c r="T2353" i="3" s="1"/>
  <c r="BH2354" i="3"/>
  <c r="BJ2354" i="3"/>
  <c r="T2354" i="3" s="1"/>
  <c r="BH2355" i="3"/>
  <c r="BI2355" i="3" s="1"/>
  <c r="S2355" i="3" s="1"/>
  <c r="BJ2355" i="3"/>
  <c r="T2355" i="3" s="1"/>
  <c r="BH2356" i="3"/>
  <c r="BJ2356" i="3"/>
  <c r="T2356" i="3" s="1"/>
  <c r="BH2357" i="3"/>
  <c r="BI2357" i="3" s="1"/>
  <c r="S2357" i="3" s="1"/>
  <c r="BJ2357" i="3"/>
  <c r="T2357" i="3" s="1"/>
  <c r="BH2358" i="3"/>
  <c r="BJ2358" i="3"/>
  <c r="T2358" i="3" s="1"/>
  <c r="BH2359" i="3"/>
  <c r="BJ2359" i="3"/>
  <c r="T2359" i="3" s="1"/>
  <c r="BH2360" i="3"/>
  <c r="BJ2360" i="3"/>
  <c r="T2360" i="3" s="1"/>
  <c r="BH2361" i="3"/>
  <c r="BI2361" i="3" s="1"/>
  <c r="S2361" i="3" s="1"/>
  <c r="BJ2361" i="3"/>
  <c r="T2361" i="3" s="1"/>
  <c r="BH2362" i="3"/>
  <c r="BJ2362" i="3"/>
  <c r="T2362" i="3" s="1"/>
  <c r="BH2363" i="3"/>
  <c r="BI2363" i="3" s="1"/>
  <c r="S2363" i="3" s="1"/>
  <c r="BJ2363" i="3"/>
  <c r="T2363" i="3" s="1"/>
  <c r="BH2364" i="3"/>
  <c r="BJ2364" i="3"/>
  <c r="T2364" i="3" s="1"/>
  <c r="BH2365" i="3"/>
  <c r="BI2365" i="3" s="1"/>
  <c r="S2365" i="3" s="1"/>
  <c r="BJ2365" i="3"/>
  <c r="T2365" i="3" s="1"/>
  <c r="BH2366" i="3"/>
  <c r="BI2366" i="3" s="1"/>
  <c r="S2366" i="3" s="1"/>
  <c r="BJ2366" i="3"/>
  <c r="T2366" i="3" s="1"/>
  <c r="BH2367" i="3"/>
  <c r="BI2367" i="3" s="1"/>
  <c r="S2367" i="3" s="1"/>
  <c r="BJ2367" i="3"/>
  <c r="T2367" i="3" s="1"/>
  <c r="BH2368" i="3"/>
  <c r="BJ2368" i="3"/>
  <c r="T2368" i="3" s="1"/>
  <c r="BH2369" i="3"/>
  <c r="BI2369" i="3" s="1"/>
  <c r="S2369" i="3" s="1"/>
  <c r="BJ2369" i="3"/>
  <c r="T2369" i="3" s="1"/>
  <c r="BH2370" i="3"/>
  <c r="BJ2370" i="3"/>
  <c r="T2370" i="3" s="1"/>
  <c r="BH2371" i="3"/>
  <c r="BJ2371" i="3"/>
  <c r="T2371" i="3" s="1"/>
  <c r="BH2372" i="3"/>
  <c r="BJ2372" i="3"/>
  <c r="T2372" i="3" s="1"/>
  <c r="BH2373" i="3"/>
  <c r="BI2373" i="3" s="1"/>
  <c r="S2373" i="3" s="1"/>
  <c r="BJ2373" i="3"/>
  <c r="T2373" i="3" s="1"/>
  <c r="BH2374" i="3"/>
  <c r="BJ2374" i="3"/>
  <c r="T2374" i="3" s="1"/>
  <c r="BH2375" i="3"/>
  <c r="BJ2375" i="3"/>
  <c r="T2375" i="3" s="1"/>
  <c r="BH2376" i="3"/>
  <c r="BJ2376" i="3"/>
  <c r="T2376" i="3" s="1"/>
  <c r="BH2377" i="3"/>
  <c r="BJ2377" i="3"/>
  <c r="T2377" i="3" s="1"/>
  <c r="BH2378" i="3"/>
  <c r="BI2378" i="3" s="1"/>
  <c r="S2378" i="3" s="1"/>
  <c r="BJ2378" i="3"/>
  <c r="T2378" i="3" s="1"/>
  <c r="BH2379" i="3"/>
  <c r="BI2379" i="3" s="1"/>
  <c r="S2379" i="3" s="1"/>
  <c r="BJ2379" i="3"/>
  <c r="T2379" i="3" s="1"/>
  <c r="BH2380" i="3"/>
  <c r="BI2380" i="3" s="1"/>
  <c r="S2380" i="3" s="1"/>
  <c r="BJ2380" i="3"/>
  <c r="T2380" i="3" s="1"/>
  <c r="BH2381" i="3"/>
  <c r="BI2381" i="3" s="1"/>
  <c r="S2381" i="3" s="1"/>
  <c r="BJ2381" i="3"/>
  <c r="T2381" i="3" s="1"/>
  <c r="BH2382" i="3"/>
  <c r="BI2382" i="3" s="1"/>
  <c r="S2382" i="3" s="1"/>
  <c r="BJ2382" i="3"/>
  <c r="T2382" i="3" s="1"/>
  <c r="BH2383" i="3"/>
  <c r="BI2383" i="3" s="1"/>
  <c r="S2383" i="3" s="1"/>
  <c r="BJ2383" i="3"/>
  <c r="T2383" i="3" s="1"/>
  <c r="BH2384" i="3"/>
  <c r="BI2384" i="3" s="1"/>
  <c r="S2384" i="3" s="1"/>
  <c r="BJ2384" i="3"/>
  <c r="T2384" i="3" s="1"/>
  <c r="BH2385" i="3"/>
  <c r="BI2385" i="3" s="1"/>
  <c r="S2385" i="3" s="1"/>
  <c r="BJ2385" i="3"/>
  <c r="T2385" i="3" s="1"/>
  <c r="BH2386" i="3"/>
  <c r="BI2386" i="3" s="1"/>
  <c r="S2386" i="3" s="1"/>
  <c r="BJ2386" i="3"/>
  <c r="T2386" i="3" s="1"/>
  <c r="BH2387" i="3"/>
  <c r="BI2387" i="3" s="1"/>
  <c r="S2387" i="3" s="1"/>
  <c r="BJ2387" i="3"/>
  <c r="T2387" i="3" s="1"/>
  <c r="BH2388" i="3"/>
  <c r="BI2388" i="3" s="1"/>
  <c r="S2388" i="3" s="1"/>
  <c r="BJ2388" i="3"/>
  <c r="T2388" i="3" s="1"/>
  <c r="BH2389" i="3"/>
  <c r="BI2389" i="3" s="1"/>
  <c r="S2389" i="3" s="1"/>
  <c r="BJ2389" i="3"/>
  <c r="T2389" i="3" s="1"/>
  <c r="BH2390" i="3"/>
  <c r="BI2390" i="3" s="1"/>
  <c r="S2390" i="3" s="1"/>
  <c r="BJ2390" i="3"/>
  <c r="T2390" i="3" s="1"/>
  <c r="BH2391" i="3"/>
  <c r="BI2391" i="3" s="1"/>
  <c r="S2391" i="3" s="1"/>
  <c r="BJ2391" i="3"/>
  <c r="T2391" i="3" s="1"/>
  <c r="BH2392" i="3"/>
  <c r="BI2392" i="3" s="1"/>
  <c r="S2392" i="3" s="1"/>
  <c r="BJ2392" i="3"/>
  <c r="T2392" i="3" s="1"/>
  <c r="BH2393" i="3"/>
  <c r="BI2393" i="3" s="1"/>
  <c r="S2393" i="3" s="1"/>
  <c r="BJ2393" i="3"/>
  <c r="T2393" i="3" s="1"/>
  <c r="BH2394" i="3"/>
  <c r="BI2394" i="3" s="1"/>
  <c r="S2394" i="3" s="1"/>
  <c r="BJ2394" i="3"/>
  <c r="T2394" i="3" s="1"/>
  <c r="BH2395" i="3"/>
  <c r="BI2395" i="3" s="1"/>
  <c r="S2395" i="3" s="1"/>
  <c r="BJ2395" i="3"/>
  <c r="T2395" i="3" s="1"/>
  <c r="BH2396" i="3"/>
  <c r="BI2396" i="3" s="1"/>
  <c r="S2396" i="3" s="1"/>
  <c r="BJ2396" i="3"/>
  <c r="T2396" i="3" s="1"/>
  <c r="BH2397" i="3"/>
  <c r="BI2397" i="3" s="1"/>
  <c r="S2397" i="3" s="1"/>
  <c r="BJ2397" i="3"/>
  <c r="T2397" i="3" s="1"/>
  <c r="BH2398" i="3"/>
  <c r="BI2398" i="3" s="1"/>
  <c r="S2398" i="3" s="1"/>
  <c r="BJ2398" i="3"/>
  <c r="T2398" i="3" s="1"/>
  <c r="BH2399" i="3"/>
  <c r="BI2399" i="3" s="1"/>
  <c r="S2399" i="3" s="1"/>
  <c r="BJ2399" i="3"/>
  <c r="T2399" i="3" s="1"/>
  <c r="BH2400" i="3"/>
  <c r="BI2400" i="3" s="1"/>
  <c r="S2400" i="3" s="1"/>
  <c r="BJ2400" i="3"/>
  <c r="T2400" i="3" s="1"/>
  <c r="BH2401" i="3"/>
  <c r="BI2401" i="3" s="1"/>
  <c r="S2401" i="3" s="1"/>
  <c r="BJ2401" i="3"/>
  <c r="T2401" i="3" s="1"/>
  <c r="BH2402" i="3"/>
  <c r="BI2402" i="3" s="1"/>
  <c r="S2402" i="3" s="1"/>
  <c r="BJ2402" i="3"/>
  <c r="T2402" i="3" s="1"/>
  <c r="BH2403" i="3"/>
  <c r="BI2403" i="3" s="1"/>
  <c r="S2403" i="3" s="1"/>
  <c r="BJ2403" i="3"/>
  <c r="T2403" i="3" s="1"/>
  <c r="BH2404" i="3"/>
  <c r="BI2404" i="3" s="1"/>
  <c r="S2404" i="3" s="1"/>
  <c r="BJ2404" i="3"/>
  <c r="T2404" i="3" s="1"/>
  <c r="BH2405" i="3"/>
  <c r="BI2405" i="3" s="1"/>
  <c r="S2405" i="3" s="1"/>
  <c r="BJ2405" i="3"/>
  <c r="T2405" i="3" s="1"/>
  <c r="BH2406" i="3"/>
  <c r="BI2406" i="3" s="1"/>
  <c r="S2406" i="3" s="1"/>
  <c r="BJ2406" i="3"/>
  <c r="T2406" i="3" s="1"/>
  <c r="BH2407" i="3"/>
  <c r="BI2407" i="3" s="1"/>
  <c r="S2407" i="3" s="1"/>
  <c r="BJ2407" i="3"/>
  <c r="T2407" i="3" s="1"/>
  <c r="BH2408" i="3"/>
  <c r="BI2408" i="3" s="1"/>
  <c r="S2408" i="3" s="1"/>
  <c r="BJ2408" i="3"/>
  <c r="T2408" i="3" s="1"/>
  <c r="BH2409" i="3"/>
  <c r="BI2409" i="3" s="1"/>
  <c r="S2409" i="3" s="1"/>
  <c r="BJ2409" i="3"/>
  <c r="T2409" i="3" s="1"/>
  <c r="BH2410" i="3"/>
  <c r="BI2410" i="3" s="1"/>
  <c r="S2410" i="3" s="1"/>
  <c r="BJ2410" i="3"/>
  <c r="T2410" i="3" s="1"/>
  <c r="BH2411" i="3"/>
  <c r="BI2411" i="3" s="1"/>
  <c r="S2411" i="3" s="1"/>
  <c r="BJ2411" i="3"/>
  <c r="T2411" i="3" s="1"/>
  <c r="BH2412" i="3"/>
  <c r="BI2412" i="3" s="1"/>
  <c r="S2412" i="3" s="1"/>
  <c r="BJ2412" i="3"/>
  <c r="T2412" i="3" s="1"/>
  <c r="BH2413" i="3"/>
  <c r="BI2413" i="3" s="1"/>
  <c r="S2413" i="3" s="1"/>
  <c r="BJ2413" i="3"/>
  <c r="T2413" i="3" s="1"/>
  <c r="BH2414" i="3"/>
  <c r="BI2414" i="3" s="1"/>
  <c r="S2414" i="3" s="1"/>
  <c r="BJ2414" i="3"/>
  <c r="T2414" i="3" s="1"/>
  <c r="BH2415" i="3"/>
  <c r="BI2415" i="3" s="1"/>
  <c r="S2415" i="3" s="1"/>
  <c r="BJ2415" i="3"/>
  <c r="T2415" i="3" s="1"/>
  <c r="BH2416" i="3"/>
  <c r="BI2416" i="3" s="1"/>
  <c r="S2416" i="3" s="1"/>
  <c r="BJ2416" i="3"/>
  <c r="T2416" i="3" s="1"/>
  <c r="BH2417" i="3"/>
  <c r="BI2417" i="3" s="1"/>
  <c r="S2417" i="3" s="1"/>
  <c r="BJ2417" i="3"/>
  <c r="T2417" i="3" s="1"/>
  <c r="BH2418" i="3"/>
  <c r="BI2418" i="3" s="1"/>
  <c r="S2418" i="3" s="1"/>
  <c r="BJ2418" i="3"/>
  <c r="T2418" i="3" s="1"/>
  <c r="BH2419" i="3"/>
  <c r="BI2419" i="3" s="1"/>
  <c r="S2419" i="3" s="1"/>
  <c r="BJ2419" i="3"/>
  <c r="T2419" i="3" s="1"/>
  <c r="BH2420" i="3"/>
  <c r="BI2420" i="3" s="1"/>
  <c r="S2420" i="3" s="1"/>
  <c r="BJ2420" i="3"/>
  <c r="T2420" i="3" s="1"/>
  <c r="BH2421" i="3"/>
  <c r="BI2421" i="3" s="1"/>
  <c r="S2421" i="3" s="1"/>
  <c r="BJ2421" i="3"/>
  <c r="T2421" i="3" s="1"/>
  <c r="BH2422" i="3"/>
  <c r="BI2422" i="3" s="1"/>
  <c r="S2422" i="3" s="1"/>
  <c r="BJ2422" i="3"/>
  <c r="T2422" i="3" s="1"/>
  <c r="BH2423" i="3"/>
  <c r="BI2423" i="3" s="1"/>
  <c r="S2423" i="3" s="1"/>
  <c r="BJ2423" i="3"/>
  <c r="T2423" i="3" s="1"/>
  <c r="BH2424" i="3"/>
  <c r="BI2424" i="3" s="1"/>
  <c r="S2424" i="3" s="1"/>
  <c r="BJ2424" i="3"/>
  <c r="T2424" i="3" s="1"/>
  <c r="BH2425" i="3"/>
  <c r="BI2425" i="3" s="1"/>
  <c r="S2425" i="3" s="1"/>
  <c r="BJ2425" i="3"/>
  <c r="T2425" i="3" s="1"/>
  <c r="BH2426" i="3"/>
  <c r="BJ2426" i="3"/>
  <c r="T2426" i="3" s="1"/>
  <c r="BH2427" i="3"/>
  <c r="BI2427" i="3" s="1"/>
  <c r="S2427" i="3" s="1"/>
  <c r="BJ2427" i="3"/>
  <c r="T2427" i="3" s="1"/>
  <c r="BH2428" i="3"/>
  <c r="BJ2428" i="3"/>
  <c r="T2428" i="3" s="1"/>
  <c r="BH2429" i="3"/>
  <c r="BI2429" i="3" s="1"/>
  <c r="S2429" i="3" s="1"/>
  <c r="BJ2429" i="3"/>
  <c r="T2429" i="3" s="1"/>
  <c r="BH2430" i="3"/>
  <c r="BI2430" i="3" s="1"/>
  <c r="S2430" i="3" s="1"/>
  <c r="BJ2430" i="3"/>
  <c r="T2430" i="3" s="1"/>
  <c r="BH2431" i="3"/>
  <c r="BJ2431" i="3"/>
  <c r="T2431" i="3" s="1"/>
  <c r="BH2432" i="3"/>
  <c r="BI2432" i="3" s="1"/>
  <c r="S2432" i="3" s="1"/>
  <c r="BJ2432" i="3"/>
  <c r="T2432" i="3" s="1"/>
  <c r="BH2433" i="3"/>
  <c r="BI2433" i="3" s="1"/>
  <c r="S2433" i="3" s="1"/>
  <c r="BJ2433" i="3"/>
  <c r="T2433" i="3" s="1"/>
  <c r="BH2434" i="3"/>
  <c r="BJ2434" i="3"/>
  <c r="T2434" i="3" s="1"/>
  <c r="BH2435" i="3"/>
  <c r="BJ2435" i="3"/>
  <c r="T2435" i="3" s="1"/>
  <c r="BH2436" i="3"/>
  <c r="BJ2436" i="3"/>
  <c r="T2436" i="3" s="1"/>
  <c r="BH2437" i="3"/>
  <c r="BI2437" i="3" s="1"/>
  <c r="S2437" i="3" s="1"/>
  <c r="BJ2437" i="3"/>
  <c r="T2437" i="3" s="1"/>
  <c r="BH2438" i="3"/>
  <c r="BJ2438" i="3"/>
  <c r="T2438" i="3" s="1"/>
  <c r="BH2439" i="3"/>
  <c r="BJ2439" i="3"/>
  <c r="T2439" i="3" s="1"/>
  <c r="BH2440" i="3"/>
  <c r="BI2440" i="3" s="1"/>
  <c r="S2440" i="3" s="1"/>
  <c r="BJ2440" i="3"/>
  <c r="T2440" i="3" s="1"/>
  <c r="BH2441" i="3"/>
  <c r="BI2441" i="3" s="1"/>
  <c r="S2441" i="3" s="1"/>
  <c r="BJ2441" i="3"/>
  <c r="T2441" i="3" s="1"/>
  <c r="BH2442" i="3"/>
  <c r="BJ2442" i="3"/>
  <c r="T2442" i="3" s="1"/>
  <c r="BH2443" i="3"/>
  <c r="BJ2443" i="3"/>
  <c r="T2443" i="3" s="1"/>
  <c r="BH2444" i="3"/>
  <c r="BJ2444" i="3"/>
  <c r="T2444" i="3" s="1"/>
  <c r="BH2445" i="3"/>
  <c r="BJ2445" i="3"/>
  <c r="T2445" i="3" s="1"/>
  <c r="BH2446" i="3"/>
  <c r="BI2446" i="3" s="1"/>
  <c r="S2446" i="3" s="1"/>
  <c r="BJ2446" i="3"/>
  <c r="T2446" i="3" s="1"/>
  <c r="BH2447" i="3"/>
  <c r="BJ2447" i="3"/>
  <c r="T2447" i="3" s="1"/>
  <c r="BH2448" i="3"/>
  <c r="BJ2448" i="3"/>
  <c r="T2448" i="3" s="1"/>
  <c r="BH2449" i="3"/>
  <c r="BJ2449" i="3"/>
  <c r="T2449" i="3" s="1"/>
  <c r="BH2450" i="3"/>
  <c r="BJ2450" i="3"/>
  <c r="T2450" i="3" s="1"/>
  <c r="BH2451" i="3"/>
  <c r="BJ2451" i="3"/>
  <c r="T2451" i="3" s="1"/>
  <c r="BH2452" i="3"/>
  <c r="BI2452" i="3" s="1"/>
  <c r="S2452" i="3" s="1"/>
  <c r="BJ2452" i="3"/>
  <c r="T2452" i="3" s="1"/>
  <c r="BH2453" i="3"/>
  <c r="BJ2453" i="3"/>
  <c r="T2453" i="3" s="1"/>
  <c r="BH2454" i="3"/>
  <c r="BJ2454" i="3"/>
  <c r="T2454" i="3" s="1"/>
  <c r="BH2455" i="3"/>
  <c r="BJ2455" i="3"/>
  <c r="T2455" i="3" s="1"/>
  <c r="BH2456" i="3"/>
  <c r="BJ2456" i="3"/>
  <c r="T2456" i="3" s="1"/>
  <c r="BH2457" i="3"/>
  <c r="BI2457" i="3" s="1"/>
  <c r="S2457" i="3" s="1"/>
  <c r="BJ2457" i="3"/>
  <c r="T2457" i="3" s="1"/>
  <c r="BH2458" i="3"/>
  <c r="BJ2458" i="3"/>
  <c r="T2458" i="3" s="1"/>
  <c r="BH2459" i="3"/>
  <c r="BJ2459" i="3"/>
  <c r="T2459" i="3" s="1"/>
  <c r="BH2460" i="3"/>
  <c r="BI2460" i="3" s="1"/>
  <c r="S2460" i="3" s="1"/>
  <c r="BJ2460" i="3"/>
  <c r="T2460" i="3" s="1"/>
  <c r="BH2461" i="3"/>
  <c r="BI2461" i="3" s="1"/>
  <c r="S2461" i="3" s="1"/>
  <c r="BJ2461" i="3"/>
  <c r="T2461" i="3" s="1"/>
  <c r="BH2462" i="3"/>
  <c r="BI2462" i="3" s="1"/>
  <c r="S2462" i="3" s="1"/>
  <c r="BJ2462" i="3"/>
  <c r="T2462" i="3" s="1"/>
  <c r="BH2463" i="3"/>
  <c r="BI2463" i="3" s="1"/>
  <c r="S2463" i="3" s="1"/>
  <c r="BJ2463" i="3"/>
  <c r="T2463" i="3" s="1"/>
  <c r="BH2464" i="3"/>
  <c r="BJ2464" i="3"/>
  <c r="T2464" i="3" s="1"/>
  <c r="BH2465" i="3"/>
  <c r="BI2465" i="3" s="1"/>
  <c r="S2465" i="3" s="1"/>
  <c r="BJ2465" i="3"/>
  <c r="T2465" i="3" s="1"/>
  <c r="BH2466" i="3"/>
  <c r="BJ2466" i="3"/>
  <c r="T2466" i="3" s="1"/>
  <c r="BH2467" i="3"/>
  <c r="BI2467" i="3" s="1"/>
  <c r="S2467" i="3" s="1"/>
  <c r="BJ2467" i="3"/>
  <c r="T2467" i="3" s="1"/>
  <c r="BH2468" i="3"/>
  <c r="BJ2468" i="3"/>
  <c r="T2468" i="3" s="1"/>
  <c r="BH2469" i="3"/>
  <c r="BI2469" i="3" s="1"/>
  <c r="S2469" i="3" s="1"/>
  <c r="BJ2469" i="3"/>
  <c r="T2469" i="3" s="1"/>
  <c r="BH2470" i="3"/>
  <c r="BI2470" i="3" s="1"/>
  <c r="S2470" i="3" s="1"/>
  <c r="BJ2470" i="3"/>
  <c r="T2470" i="3" s="1"/>
  <c r="BH2471" i="3"/>
  <c r="BI2471" i="3" s="1"/>
  <c r="S2471" i="3" s="1"/>
  <c r="BJ2471" i="3"/>
  <c r="T2471" i="3" s="1"/>
  <c r="BH2472" i="3"/>
  <c r="BJ2472" i="3"/>
  <c r="T2472" i="3" s="1"/>
  <c r="BH2473" i="3"/>
  <c r="BJ2473" i="3"/>
  <c r="T2473" i="3" s="1"/>
  <c r="BH2474" i="3"/>
  <c r="BI2474" i="3" s="1"/>
  <c r="S2474" i="3" s="1"/>
  <c r="BJ2474" i="3"/>
  <c r="T2474" i="3" s="1"/>
  <c r="BH2475" i="3"/>
  <c r="BJ2475" i="3"/>
  <c r="T2475" i="3" s="1"/>
  <c r="BH2476" i="3"/>
  <c r="BJ2476" i="3"/>
  <c r="T2476" i="3" s="1"/>
  <c r="BH2477" i="3"/>
  <c r="BJ2477" i="3"/>
  <c r="T2477" i="3" s="1"/>
  <c r="BH2478" i="3"/>
  <c r="BJ2478" i="3"/>
  <c r="T2478" i="3" s="1"/>
  <c r="BH2479" i="3"/>
  <c r="BI2479" i="3" s="1"/>
  <c r="S2479" i="3" s="1"/>
  <c r="BJ2479" i="3"/>
  <c r="T2479" i="3" s="1"/>
  <c r="BH2480" i="3"/>
  <c r="BJ2480" i="3"/>
  <c r="T2480" i="3" s="1"/>
  <c r="BH2481" i="3"/>
  <c r="BJ2481" i="3"/>
  <c r="T2481" i="3" s="1"/>
  <c r="BH2482" i="3"/>
  <c r="BJ2482" i="3"/>
  <c r="T2482" i="3" s="1"/>
  <c r="BH2483" i="3"/>
  <c r="BJ2483" i="3"/>
  <c r="T2483" i="3" s="1"/>
  <c r="BH2484" i="3"/>
  <c r="BJ2484" i="3"/>
  <c r="T2484" i="3" s="1"/>
  <c r="BH2485" i="3"/>
  <c r="BI2485" i="3" s="1"/>
  <c r="S2485" i="3" s="1"/>
  <c r="BJ2485" i="3"/>
  <c r="T2485" i="3" s="1"/>
  <c r="BH2486" i="3"/>
  <c r="BJ2486" i="3"/>
  <c r="T2486" i="3" s="1"/>
  <c r="BH2487" i="3"/>
  <c r="BJ2487" i="3"/>
  <c r="T2487" i="3" s="1"/>
  <c r="BH2488" i="3"/>
  <c r="BJ2488" i="3"/>
  <c r="T2488" i="3" s="1"/>
  <c r="BH2489" i="3"/>
  <c r="BI2489" i="3" s="1"/>
  <c r="S2489" i="3" s="1"/>
  <c r="BJ2489" i="3"/>
  <c r="T2489" i="3" s="1"/>
  <c r="BH2490" i="3"/>
  <c r="BI2490" i="3" s="1"/>
  <c r="S2490" i="3" s="1"/>
  <c r="BJ2490" i="3"/>
  <c r="T2490" i="3" s="1"/>
  <c r="BH2491" i="3"/>
  <c r="BJ2491" i="3"/>
  <c r="T2491" i="3" s="1"/>
  <c r="BH2492" i="3"/>
  <c r="BI2492" i="3" s="1"/>
  <c r="S2492" i="3" s="1"/>
  <c r="BJ2492" i="3"/>
  <c r="T2492" i="3" s="1"/>
  <c r="BH2493" i="3"/>
  <c r="BI2493" i="3" s="1"/>
  <c r="S2493" i="3" s="1"/>
  <c r="BJ2493" i="3"/>
  <c r="T2493" i="3" s="1"/>
  <c r="BH2494" i="3"/>
  <c r="BI2494" i="3" s="1"/>
  <c r="S2494" i="3" s="1"/>
  <c r="BJ2494" i="3"/>
  <c r="T2494" i="3" s="1"/>
  <c r="BH2495" i="3"/>
  <c r="BI2495" i="3" s="1"/>
  <c r="S2495" i="3" s="1"/>
  <c r="BJ2495" i="3"/>
  <c r="T2495" i="3" s="1"/>
  <c r="BH2496" i="3"/>
  <c r="BJ2496" i="3"/>
  <c r="T2496" i="3" s="1"/>
  <c r="BH2497" i="3"/>
  <c r="BI2497" i="3" s="1"/>
  <c r="S2497" i="3" s="1"/>
  <c r="BJ2497" i="3"/>
  <c r="T2497" i="3" s="1"/>
  <c r="BH2498" i="3"/>
  <c r="BJ2498" i="3"/>
  <c r="T2498" i="3" s="1"/>
  <c r="BH2499" i="3"/>
  <c r="BI2499" i="3" s="1"/>
  <c r="S2499" i="3" s="1"/>
  <c r="BJ2499" i="3"/>
  <c r="T2499" i="3" s="1"/>
  <c r="BH2500" i="3"/>
  <c r="BJ2500" i="3"/>
  <c r="T2500" i="3" s="1"/>
  <c r="BH2501" i="3"/>
  <c r="BI2501" i="3" s="1"/>
  <c r="S2501" i="3" s="1"/>
  <c r="BJ2501" i="3"/>
  <c r="T2501" i="3" s="1"/>
  <c r="BH2502" i="3"/>
  <c r="BI2502" i="3" s="1"/>
  <c r="S2502" i="3" s="1"/>
  <c r="BJ2502" i="3"/>
  <c r="T2502" i="3" s="1"/>
  <c r="BH2503" i="3"/>
  <c r="BI2503" i="3" s="1"/>
  <c r="S2503" i="3" s="1"/>
  <c r="BJ2503" i="3"/>
  <c r="T2503" i="3" s="1"/>
  <c r="BH2504" i="3"/>
  <c r="BJ2504" i="3"/>
  <c r="T2504" i="3" s="1"/>
  <c r="BH2505" i="3"/>
  <c r="BJ2505" i="3"/>
  <c r="T2505" i="3" s="1"/>
  <c r="BH2506" i="3"/>
  <c r="BJ2506" i="3"/>
  <c r="T2506" i="3" s="1"/>
  <c r="BH2507" i="3"/>
  <c r="BI2507" i="3" s="1"/>
  <c r="S2507" i="3" s="1"/>
  <c r="BJ2507" i="3"/>
  <c r="T2507" i="3" s="1"/>
  <c r="BH2508" i="3"/>
  <c r="BJ2508" i="3"/>
  <c r="T2508" i="3" s="1"/>
  <c r="BH2509" i="3"/>
  <c r="BJ2509" i="3"/>
  <c r="T2509" i="3" s="1"/>
  <c r="BH2510" i="3"/>
  <c r="BJ2510" i="3"/>
  <c r="T2510" i="3" s="1"/>
  <c r="BH2511" i="3"/>
  <c r="BJ2511" i="3"/>
  <c r="T2511" i="3" s="1"/>
  <c r="BH2512" i="3"/>
  <c r="BI2512" i="3" s="1"/>
  <c r="S2512" i="3" s="1"/>
  <c r="BJ2512" i="3"/>
  <c r="T2512" i="3" s="1"/>
  <c r="BH2513" i="3"/>
  <c r="BI2513" i="3" s="1"/>
  <c r="S2513" i="3" s="1"/>
  <c r="BJ2513" i="3"/>
  <c r="T2513" i="3" s="1"/>
  <c r="BH2514" i="3"/>
  <c r="BI2514" i="3" s="1"/>
  <c r="S2514" i="3" s="1"/>
  <c r="BJ2514" i="3"/>
  <c r="T2514" i="3" s="1"/>
  <c r="BH2515" i="3"/>
  <c r="BI2515" i="3" s="1"/>
  <c r="S2515" i="3" s="1"/>
  <c r="BJ2515" i="3"/>
  <c r="T2515" i="3" s="1"/>
  <c r="BH2516" i="3"/>
  <c r="BI2516" i="3" s="1"/>
  <c r="S2516" i="3" s="1"/>
  <c r="BJ2516" i="3"/>
  <c r="T2516" i="3" s="1"/>
  <c r="BH2517" i="3"/>
  <c r="BI2517" i="3" s="1"/>
  <c r="S2517" i="3" s="1"/>
  <c r="BJ2517" i="3"/>
  <c r="T2517" i="3" s="1"/>
  <c r="BH2518" i="3"/>
  <c r="BI2518" i="3" s="1"/>
  <c r="S2518" i="3" s="1"/>
  <c r="BJ2518" i="3"/>
  <c r="T2518" i="3" s="1"/>
  <c r="BH2519" i="3"/>
  <c r="BJ2519" i="3"/>
  <c r="T2519" i="3" s="1"/>
  <c r="BH2520" i="3"/>
  <c r="BJ2520" i="3"/>
  <c r="T2520" i="3" s="1"/>
  <c r="BH2521" i="3"/>
  <c r="BJ2521" i="3"/>
  <c r="T2521" i="3" s="1"/>
  <c r="BH2522" i="3"/>
  <c r="BJ2522" i="3"/>
  <c r="T2522" i="3" s="1"/>
  <c r="BH2523" i="3"/>
  <c r="BI2523" i="3" s="1"/>
  <c r="S2523" i="3" s="1"/>
  <c r="BJ2523" i="3"/>
  <c r="T2523" i="3" s="1"/>
  <c r="BH2524" i="3"/>
  <c r="BI2524" i="3" s="1"/>
  <c r="S2524" i="3" s="1"/>
  <c r="BJ2524" i="3"/>
  <c r="T2524" i="3" s="1"/>
  <c r="BH2525" i="3"/>
  <c r="BJ2525" i="3"/>
  <c r="T2525" i="3" s="1"/>
  <c r="BH2526" i="3"/>
  <c r="BJ2526" i="3"/>
  <c r="T2526" i="3" s="1"/>
  <c r="BH2527" i="3"/>
  <c r="BJ2527" i="3"/>
  <c r="T2527" i="3" s="1"/>
  <c r="BH2528" i="3"/>
  <c r="BI2528" i="3" s="1"/>
  <c r="S2528" i="3" s="1"/>
  <c r="BJ2528" i="3"/>
  <c r="T2528" i="3" s="1"/>
  <c r="BH2529" i="3"/>
  <c r="BJ2529" i="3"/>
  <c r="T2529" i="3" s="1"/>
  <c r="BH2530" i="3"/>
  <c r="BJ2530" i="3"/>
  <c r="T2530" i="3" s="1"/>
  <c r="BH2531" i="3"/>
  <c r="BI2531" i="3" s="1"/>
  <c r="S2531" i="3" s="1"/>
  <c r="BJ2531" i="3"/>
  <c r="T2531" i="3" s="1"/>
  <c r="BH2532" i="3"/>
  <c r="BI2532" i="3" s="1"/>
  <c r="S2532" i="3" s="1"/>
  <c r="BJ2532" i="3"/>
  <c r="T2532" i="3" s="1"/>
  <c r="BH2533" i="3"/>
  <c r="BI2533" i="3" s="1"/>
  <c r="S2533" i="3" s="1"/>
  <c r="BJ2533" i="3"/>
  <c r="T2533" i="3" s="1"/>
  <c r="BH2534" i="3"/>
  <c r="BI2534" i="3" s="1"/>
  <c r="S2534" i="3" s="1"/>
  <c r="BJ2534" i="3"/>
  <c r="T2534" i="3" s="1"/>
  <c r="BH2535" i="3"/>
  <c r="BJ2535" i="3"/>
  <c r="T2535" i="3" s="1"/>
  <c r="BH2536" i="3"/>
  <c r="BJ2536" i="3"/>
  <c r="T2536" i="3" s="1"/>
  <c r="BH2537" i="3"/>
  <c r="BJ2537" i="3"/>
  <c r="T2537" i="3" s="1"/>
  <c r="BH2538" i="3"/>
  <c r="BJ2538" i="3"/>
  <c r="T2538" i="3" s="1"/>
  <c r="BH2539" i="3"/>
  <c r="BI2539" i="3" s="1"/>
  <c r="S2539" i="3" s="1"/>
  <c r="BJ2539" i="3"/>
  <c r="T2539" i="3" s="1"/>
  <c r="BH2540" i="3"/>
  <c r="BI2540" i="3" s="1"/>
  <c r="S2540" i="3" s="1"/>
  <c r="BJ2540" i="3"/>
  <c r="T2540" i="3" s="1"/>
  <c r="BH2541" i="3"/>
  <c r="BJ2541" i="3"/>
  <c r="T2541" i="3" s="1"/>
  <c r="BH2542" i="3"/>
  <c r="BJ2542" i="3"/>
  <c r="T2542" i="3" s="1"/>
  <c r="BH2543" i="3"/>
  <c r="BJ2543" i="3"/>
  <c r="T2543" i="3" s="1"/>
  <c r="BH2544" i="3"/>
  <c r="BI2544" i="3" s="1"/>
  <c r="S2544" i="3" s="1"/>
  <c r="BJ2544" i="3"/>
  <c r="T2544" i="3" s="1"/>
  <c r="BH2545" i="3"/>
  <c r="BJ2545" i="3"/>
  <c r="T2545" i="3" s="1"/>
  <c r="BH2546" i="3"/>
  <c r="BJ2546" i="3"/>
  <c r="T2546" i="3" s="1"/>
  <c r="BH2547" i="3"/>
  <c r="BI2547" i="3" s="1"/>
  <c r="S2547" i="3" s="1"/>
  <c r="BJ2547" i="3"/>
  <c r="T2547" i="3" s="1"/>
  <c r="BH2548" i="3"/>
  <c r="BI2548" i="3" s="1"/>
  <c r="S2548" i="3" s="1"/>
  <c r="BJ2548" i="3"/>
  <c r="T2548" i="3" s="1"/>
  <c r="BH2549" i="3"/>
  <c r="BI2549" i="3" s="1"/>
  <c r="S2549" i="3" s="1"/>
  <c r="BJ2549" i="3"/>
  <c r="T2549" i="3" s="1"/>
  <c r="BH2550" i="3"/>
  <c r="BI2550" i="3" s="1"/>
  <c r="S2550" i="3" s="1"/>
  <c r="BJ2550" i="3"/>
  <c r="T2550" i="3" s="1"/>
  <c r="BH2551" i="3"/>
  <c r="BJ2551" i="3"/>
  <c r="T2551" i="3" s="1"/>
  <c r="BH2552" i="3"/>
  <c r="BJ2552" i="3"/>
  <c r="T2552" i="3" s="1"/>
  <c r="BH2553" i="3"/>
  <c r="BJ2553" i="3"/>
  <c r="T2553" i="3" s="1"/>
  <c r="BH2554" i="3"/>
  <c r="BJ2554" i="3"/>
  <c r="T2554" i="3" s="1"/>
  <c r="BH2555" i="3"/>
  <c r="BI2555" i="3" s="1"/>
  <c r="S2555" i="3" s="1"/>
  <c r="BJ2555" i="3"/>
  <c r="T2555" i="3" s="1"/>
  <c r="BH2556" i="3"/>
  <c r="BJ2556" i="3"/>
  <c r="T2556" i="3" s="1"/>
  <c r="BH2557" i="3"/>
  <c r="BJ2557" i="3"/>
  <c r="T2557" i="3" s="1"/>
  <c r="BH2558" i="3"/>
  <c r="BJ2558" i="3"/>
  <c r="T2558" i="3" s="1"/>
  <c r="BH2559" i="3"/>
  <c r="BI2559" i="3" s="1"/>
  <c r="S2559" i="3" s="1"/>
  <c r="BJ2559" i="3"/>
  <c r="T2559" i="3" s="1"/>
  <c r="BH2560" i="3"/>
  <c r="BI2560" i="3" s="1"/>
  <c r="S2560" i="3" s="1"/>
  <c r="BJ2560" i="3"/>
  <c r="T2560" i="3" s="1"/>
  <c r="BH2561" i="3"/>
  <c r="BJ2561" i="3"/>
  <c r="T2561" i="3" s="1"/>
  <c r="BH2562" i="3"/>
  <c r="BJ2562" i="3"/>
  <c r="T2562" i="3" s="1"/>
  <c r="BH2563" i="3"/>
  <c r="BI2563" i="3" s="1"/>
  <c r="S2563" i="3" s="1"/>
  <c r="BJ2563" i="3"/>
  <c r="T2563" i="3" s="1"/>
  <c r="BH2564" i="3"/>
  <c r="BI2564" i="3" s="1"/>
  <c r="S2564" i="3" s="1"/>
  <c r="BJ2564" i="3"/>
  <c r="T2564" i="3" s="1"/>
  <c r="BH2565" i="3"/>
  <c r="BI2565" i="3" s="1"/>
  <c r="S2565" i="3" s="1"/>
  <c r="BJ2565" i="3"/>
  <c r="T2565" i="3" s="1"/>
  <c r="BH2566" i="3"/>
  <c r="BI2566" i="3" s="1"/>
  <c r="S2566" i="3" s="1"/>
  <c r="BJ2566" i="3"/>
  <c r="T2566" i="3" s="1"/>
  <c r="BH2567" i="3"/>
  <c r="BJ2567" i="3"/>
  <c r="T2567" i="3" s="1"/>
  <c r="BH2568" i="3"/>
  <c r="BJ2568" i="3"/>
  <c r="T2568" i="3" s="1"/>
  <c r="BH2569" i="3"/>
  <c r="BJ2569" i="3"/>
  <c r="T2569" i="3" s="1"/>
  <c r="BH2570" i="3"/>
  <c r="BJ2570" i="3"/>
  <c r="T2570" i="3" s="1"/>
  <c r="BH2571" i="3"/>
  <c r="BJ2571" i="3"/>
  <c r="T2571" i="3" s="1"/>
  <c r="BH2572" i="3"/>
  <c r="BI2572" i="3" s="1"/>
  <c r="S2572" i="3" s="1"/>
  <c r="BJ2572" i="3"/>
  <c r="T2572" i="3" s="1"/>
  <c r="BH2573" i="3"/>
  <c r="BI2573" i="3" s="1"/>
  <c r="S2573" i="3" s="1"/>
  <c r="BJ2573" i="3"/>
  <c r="T2573" i="3" s="1"/>
  <c r="BH2574" i="3"/>
  <c r="BI2574" i="3" s="1"/>
  <c r="S2574" i="3" s="1"/>
  <c r="BJ2574" i="3"/>
  <c r="T2574" i="3" s="1"/>
  <c r="BH2575" i="3"/>
  <c r="BJ2575" i="3"/>
  <c r="T2575" i="3" s="1"/>
  <c r="BH2576" i="3"/>
  <c r="BI2576" i="3" s="1"/>
  <c r="S2576" i="3" s="1"/>
  <c r="BJ2576" i="3"/>
  <c r="T2576" i="3" s="1"/>
  <c r="BH2577" i="3"/>
  <c r="BI2577" i="3" s="1"/>
  <c r="S2577" i="3" s="1"/>
  <c r="BJ2577" i="3"/>
  <c r="T2577" i="3" s="1"/>
  <c r="BH2578" i="3"/>
  <c r="BI2578" i="3" s="1"/>
  <c r="S2578" i="3" s="1"/>
  <c r="BJ2578" i="3"/>
  <c r="T2578" i="3" s="1"/>
  <c r="BH2579" i="3"/>
  <c r="BJ2579" i="3"/>
  <c r="T2579" i="3" s="1"/>
  <c r="BH2580" i="3"/>
  <c r="BI2580" i="3" s="1"/>
  <c r="S2580" i="3" s="1"/>
  <c r="BJ2580" i="3"/>
  <c r="T2580" i="3" s="1"/>
  <c r="BH2581" i="3"/>
  <c r="BJ2581" i="3"/>
  <c r="T2581" i="3" s="1"/>
  <c r="BH2582" i="3"/>
  <c r="BJ2582" i="3"/>
  <c r="T2582" i="3" s="1"/>
  <c r="BH2583" i="3"/>
  <c r="BI2583" i="3" s="1"/>
  <c r="S2583" i="3" s="1"/>
  <c r="BJ2583" i="3"/>
  <c r="T2583" i="3" s="1"/>
  <c r="BH2584" i="3"/>
  <c r="BI2584" i="3" s="1"/>
  <c r="S2584" i="3" s="1"/>
  <c r="BJ2584" i="3"/>
  <c r="T2584" i="3" s="1"/>
  <c r="BH2585" i="3"/>
  <c r="BJ2585" i="3"/>
  <c r="T2585" i="3" s="1"/>
  <c r="BH2586" i="3"/>
  <c r="BI2586" i="3" s="1"/>
  <c r="S2586" i="3" s="1"/>
  <c r="BJ2586" i="3"/>
  <c r="T2586" i="3" s="1"/>
  <c r="BH2587" i="3"/>
  <c r="BI2587" i="3" s="1"/>
  <c r="S2587" i="3" s="1"/>
  <c r="BJ2587" i="3"/>
  <c r="T2587" i="3" s="1"/>
  <c r="BH2588" i="3"/>
  <c r="BI2588" i="3" s="1"/>
  <c r="S2588" i="3" s="1"/>
  <c r="BJ2588" i="3"/>
  <c r="T2588" i="3" s="1"/>
  <c r="BH2589" i="3"/>
  <c r="BI2589" i="3" s="1"/>
  <c r="S2589" i="3" s="1"/>
  <c r="BJ2589" i="3"/>
  <c r="T2589" i="3" s="1"/>
  <c r="BH2590" i="3"/>
  <c r="BJ2590" i="3"/>
  <c r="T2590" i="3" s="1"/>
  <c r="BH2591" i="3"/>
  <c r="BJ2591" i="3"/>
  <c r="T2591" i="3" s="1"/>
  <c r="BH2592" i="3"/>
  <c r="BJ2592" i="3"/>
  <c r="T2592" i="3" s="1"/>
  <c r="BH2593" i="3"/>
  <c r="BI2593" i="3" s="1"/>
  <c r="S2593" i="3" s="1"/>
  <c r="BJ2593" i="3"/>
  <c r="T2593" i="3" s="1"/>
  <c r="BH2594" i="3"/>
  <c r="BI2594" i="3" s="1"/>
  <c r="S2594" i="3" s="1"/>
  <c r="BJ2594" i="3"/>
  <c r="T2594" i="3" s="1"/>
  <c r="BH2595" i="3"/>
  <c r="BJ2595" i="3"/>
  <c r="T2595" i="3" s="1"/>
  <c r="BH2596" i="3"/>
  <c r="BI2596" i="3" s="1"/>
  <c r="S2596" i="3" s="1"/>
  <c r="BJ2596" i="3"/>
  <c r="T2596" i="3" s="1"/>
  <c r="BH2597" i="3"/>
  <c r="BJ2597" i="3"/>
  <c r="T2597" i="3" s="1"/>
  <c r="BH2598" i="3"/>
  <c r="BI2598" i="3" s="1"/>
  <c r="S2598" i="3" s="1"/>
  <c r="BJ2598" i="3"/>
  <c r="T2598" i="3" s="1"/>
  <c r="BH2599" i="3"/>
  <c r="BI2599" i="3" s="1"/>
  <c r="S2599" i="3" s="1"/>
  <c r="BJ2599" i="3"/>
  <c r="T2599" i="3" s="1"/>
  <c r="BH2600" i="3"/>
  <c r="BI2600" i="3" s="1"/>
  <c r="S2600" i="3" s="1"/>
  <c r="BJ2600" i="3"/>
  <c r="T2600" i="3" s="1"/>
  <c r="BH2601" i="3"/>
  <c r="BJ2601" i="3"/>
  <c r="T2601" i="3" s="1"/>
  <c r="BH2602" i="3"/>
  <c r="BI2602" i="3" s="1"/>
  <c r="S2602" i="3" s="1"/>
  <c r="BJ2602" i="3"/>
  <c r="T2602" i="3" s="1"/>
  <c r="BH2603" i="3"/>
  <c r="BI2603" i="3" s="1"/>
  <c r="S2603" i="3" s="1"/>
  <c r="BJ2603" i="3"/>
  <c r="T2603" i="3" s="1"/>
  <c r="BH2604" i="3"/>
  <c r="BI2604" i="3" s="1"/>
  <c r="S2604" i="3" s="1"/>
  <c r="BJ2604" i="3"/>
  <c r="T2604" i="3" s="1"/>
  <c r="BH2605" i="3"/>
  <c r="BJ2605" i="3"/>
  <c r="T2605" i="3" s="1"/>
  <c r="BH2606" i="3"/>
  <c r="BI2606" i="3" s="1"/>
  <c r="S2606" i="3" s="1"/>
  <c r="BJ2606" i="3"/>
  <c r="T2606" i="3" s="1"/>
  <c r="BH2607" i="3"/>
  <c r="BJ2607" i="3"/>
  <c r="T2607" i="3" s="1"/>
  <c r="BH2608" i="3"/>
  <c r="BI2608" i="3" s="1"/>
  <c r="S2608" i="3" s="1"/>
  <c r="BJ2608" i="3"/>
  <c r="T2608" i="3" s="1"/>
  <c r="BH2609" i="3"/>
  <c r="BI2609" i="3" s="1"/>
  <c r="S2609" i="3" s="1"/>
  <c r="BJ2609" i="3"/>
  <c r="T2609" i="3" s="1"/>
  <c r="BH2610" i="3"/>
  <c r="BI2610" i="3" s="1"/>
  <c r="S2610" i="3" s="1"/>
  <c r="BJ2610" i="3"/>
  <c r="T2610" i="3" s="1"/>
  <c r="BH2611" i="3"/>
  <c r="BJ2611" i="3"/>
  <c r="T2611" i="3" s="1"/>
  <c r="BH2612" i="3"/>
  <c r="BI2612" i="3" s="1"/>
  <c r="S2612" i="3" s="1"/>
  <c r="BJ2612" i="3"/>
  <c r="T2612" i="3" s="1"/>
  <c r="BH2613" i="3"/>
  <c r="BI2613" i="3" s="1"/>
  <c r="S2613" i="3" s="1"/>
  <c r="BJ2613" i="3"/>
  <c r="T2613" i="3" s="1"/>
  <c r="BH2614" i="3"/>
  <c r="BJ2614" i="3"/>
  <c r="T2614" i="3" s="1"/>
  <c r="BH2615" i="3"/>
  <c r="BI2615" i="3" s="1"/>
  <c r="S2615" i="3" s="1"/>
  <c r="BJ2615" i="3"/>
  <c r="T2615" i="3" s="1"/>
  <c r="BH2616" i="3"/>
  <c r="BI2616" i="3" s="1"/>
  <c r="S2616" i="3" s="1"/>
  <c r="BJ2616" i="3"/>
  <c r="T2616" i="3" s="1"/>
  <c r="BH2617" i="3"/>
  <c r="BJ2617" i="3"/>
  <c r="T2617" i="3" s="1"/>
  <c r="BH2618" i="3"/>
  <c r="BJ2618" i="3"/>
  <c r="T2618" i="3" s="1"/>
  <c r="BH2619" i="3"/>
  <c r="BJ2619" i="3"/>
  <c r="T2619" i="3" s="1"/>
  <c r="BH2620" i="3"/>
  <c r="BI2620" i="3" s="1"/>
  <c r="S2620" i="3" s="1"/>
  <c r="BJ2620" i="3"/>
  <c r="T2620" i="3" s="1"/>
  <c r="BH2621" i="3"/>
  <c r="BJ2621" i="3"/>
  <c r="T2621" i="3" s="1"/>
  <c r="BH2622" i="3"/>
  <c r="BJ2622" i="3"/>
  <c r="T2622" i="3" s="1"/>
  <c r="BH2623" i="3"/>
  <c r="BJ2623" i="3"/>
  <c r="T2623" i="3" s="1"/>
  <c r="BH2624" i="3"/>
  <c r="BI2624" i="3" s="1"/>
  <c r="S2624" i="3" s="1"/>
  <c r="BJ2624" i="3"/>
  <c r="T2624" i="3" s="1"/>
  <c r="BH2625" i="3"/>
  <c r="BI2625" i="3" s="1"/>
  <c r="S2625" i="3" s="1"/>
  <c r="BJ2625" i="3"/>
  <c r="T2625" i="3" s="1"/>
  <c r="BH2626" i="3"/>
  <c r="BI2626" i="3" s="1"/>
  <c r="S2626" i="3" s="1"/>
  <c r="BJ2626" i="3"/>
  <c r="T2626" i="3" s="1"/>
  <c r="BH2627" i="3"/>
  <c r="BI2627" i="3" s="1"/>
  <c r="S2627" i="3" s="1"/>
  <c r="BJ2627" i="3"/>
  <c r="T2627" i="3" s="1"/>
  <c r="BH2628" i="3"/>
  <c r="BI2628" i="3" s="1"/>
  <c r="S2628" i="3" s="1"/>
  <c r="BJ2628" i="3"/>
  <c r="T2628" i="3" s="1"/>
  <c r="BH2629" i="3"/>
  <c r="BI2629" i="3" s="1"/>
  <c r="S2629" i="3" s="1"/>
  <c r="BJ2629" i="3"/>
  <c r="T2629" i="3" s="1"/>
  <c r="BH2630" i="3"/>
  <c r="BI2630" i="3" s="1"/>
  <c r="S2630" i="3" s="1"/>
  <c r="BJ2630" i="3"/>
  <c r="T2630" i="3" s="1"/>
  <c r="BH2631" i="3"/>
  <c r="BI2631" i="3" s="1"/>
  <c r="S2631" i="3" s="1"/>
  <c r="BJ2631" i="3"/>
  <c r="T2631" i="3" s="1"/>
  <c r="BH2632" i="3"/>
  <c r="BI2632" i="3" s="1"/>
  <c r="S2632" i="3" s="1"/>
  <c r="BJ2632" i="3"/>
  <c r="T2632" i="3" s="1"/>
  <c r="BH2633" i="3"/>
  <c r="BI2633" i="3" s="1"/>
  <c r="S2633" i="3" s="1"/>
  <c r="BJ2633" i="3"/>
  <c r="T2633" i="3" s="1"/>
  <c r="BH2634" i="3"/>
  <c r="BJ2634" i="3"/>
  <c r="T2634" i="3" s="1"/>
  <c r="BH2635" i="3"/>
  <c r="BJ2635" i="3"/>
  <c r="T2635" i="3" s="1"/>
  <c r="BH2636" i="3"/>
  <c r="BI2636" i="3" s="1"/>
  <c r="S2636" i="3" s="1"/>
  <c r="BJ2636" i="3"/>
  <c r="T2636" i="3" s="1"/>
  <c r="BH2637" i="3"/>
  <c r="BJ2637" i="3"/>
  <c r="T2637" i="3" s="1"/>
  <c r="BH2638" i="3"/>
  <c r="BI2638" i="3" s="1"/>
  <c r="S2638" i="3" s="1"/>
  <c r="BJ2638" i="3"/>
  <c r="T2638" i="3" s="1"/>
  <c r="BH2639" i="3"/>
  <c r="BJ2639" i="3"/>
  <c r="T2639" i="3" s="1"/>
  <c r="BH2640" i="3"/>
  <c r="BJ2640" i="3"/>
  <c r="T2640" i="3" s="1"/>
  <c r="BH2641" i="3"/>
  <c r="BI2641" i="3" s="1"/>
  <c r="S2641" i="3" s="1"/>
  <c r="BJ2641" i="3"/>
  <c r="T2641" i="3" s="1"/>
  <c r="BH2642" i="3"/>
  <c r="BI2642" i="3" s="1"/>
  <c r="S2642" i="3" s="1"/>
  <c r="BJ2642" i="3"/>
  <c r="T2642" i="3" s="1"/>
  <c r="BH2643" i="3"/>
  <c r="BI2643" i="3" s="1"/>
  <c r="S2643" i="3" s="1"/>
  <c r="BJ2643" i="3"/>
  <c r="T2643" i="3" s="1"/>
  <c r="BH2644" i="3"/>
  <c r="BJ2644" i="3"/>
  <c r="T2644" i="3" s="1"/>
  <c r="BH2645" i="3"/>
  <c r="BI2645" i="3" s="1"/>
  <c r="S2645" i="3" s="1"/>
  <c r="BJ2645" i="3"/>
  <c r="T2645" i="3" s="1"/>
  <c r="BH2646" i="3"/>
  <c r="BJ2646" i="3"/>
  <c r="T2646" i="3" s="1"/>
  <c r="BH2647" i="3"/>
  <c r="BJ2647" i="3"/>
  <c r="T2647" i="3" s="1"/>
  <c r="BH2648" i="3"/>
  <c r="BI2648" i="3" s="1"/>
  <c r="S2648" i="3" s="1"/>
  <c r="BJ2648" i="3"/>
  <c r="T2648" i="3" s="1"/>
  <c r="BH2649" i="3"/>
  <c r="BJ2649" i="3"/>
  <c r="T2649" i="3" s="1"/>
  <c r="BH2650" i="3"/>
  <c r="BI2650" i="3" s="1"/>
  <c r="S2650" i="3" s="1"/>
  <c r="BJ2650" i="3"/>
  <c r="T2650" i="3" s="1"/>
  <c r="BH2651" i="3"/>
  <c r="BI2651" i="3" s="1"/>
  <c r="S2651" i="3" s="1"/>
  <c r="BJ2651" i="3"/>
  <c r="T2651" i="3" s="1"/>
  <c r="BH2652" i="3"/>
  <c r="BJ2652" i="3"/>
  <c r="T2652" i="3" s="1"/>
  <c r="BH2653" i="3"/>
  <c r="BJ2653" i="3"/>
  <c r="T2653" i="3" s="1"/>
  <c r="BH2654" i="3"/>
  <c r="BI2654" i="3" s="1"/>
  <c r="S2654" i="3" s="1"/>
  <c r="BJ2654" i="3"/>
  <c r="T2654" i="3" s="1"/>
  <c r="BH2655" i="3"/>
  <c r="BI2655" i="3" s="1"/>
  <c r="S2655" i="3" s="1"/>
  <c r="BJ2655" i="3"/>
  <c r="T2655" i="3" s="1"/>
  <c r="BH2656" i="3"/>
  <c r="BI2656" i="3" s="1"/>
  <c r="S2656" i="3" s="1"/>
  <c r="BJ2656" i="3"/>
  <c r="T2656" i="3" s="1"/>
  <c r="BH2657" i="3"/>
  <c r="BJ2657" i="3"/>
  <c r="T2657" i="3" s="1"/>
  <c r="BH2658" i="3"/>
  <c r="BJ2658" i="3"/>
  <c r="T2658" i="3" s="1"/>
  <c r="BH2659" i="3"/>
  <c r="BI2659" i="3" s="1"/>
  <c r="S2659" i="3" s="1"/>
  <c r="BJ2659" i="3"/>
  <c r="T2659" i="3" s="1"/>
  <c r="BH2660" i="3"/>
  <c r="BI2660" i="3" s="1"/>
  <c r="S2660" i="3" s="1"/>
  <c r="BJ2660" i="3"/>
  <c r="T2660" i="3" s="1"/>
  <c r="BH2661" i="3"/>
  <c r="BJ2661" i="3"/>
  <c r="T2661" i="3" s="1"/>
  <c r="BH2662" i="3"/>
  <c r="BI2662" i="3" s="1"/>
  <c r="S2662" i="3" s="1"/>
  <c r="BJ2662" i="3"/>
  <c r="T2662" i="3" s="1"/>
  <c r="BH2663" i="3"/>
  <c r="BJ2663" i="3"/>
  <c r="T2663" i="3" s="1"/>
  <c r="BH2664" i="3"/>
  <c r="BI2664" i="3" s="1"/>
  <c r="S2664" i="3" s="1"/>
  <c r="BJ2664" i="3"/>
  <c r="T2664" i="3" s="1"/>
  <c r="BH2665" i="3"/>
  <c r="BJ2665" i="3"/>
  <c r="T2665" i="3" s="1"/>
  <c r="BH2666" i="3"/>
  <c r="BI2666" i="3" s="1"/>
  <c r="S2666" i="3" s="1"/>
  <c r="BJ2666" i="3"/>
  <c r="T2666" i="3" s="1"/>
  <c r="BH2667" i="3"/>
  <c r="BI2667" i="3" s="1"/>
  <c r="S2667" i="3" s="1"/>
  <c r="BJ2667" i="3"/>
  <c r="T2667" i="3" s="1"/>
  <c r="BH2668" i="3"/>
  <c r="BJ2668" i="3"/>
  <c r="T2668" i="3" s="1"/>
  <c r="BH2669" i="3"/>
  <c r="BJ2669" i="3"/>
  <c r="T2669" i="3" s="1"/>
  <c r="BH2670" i="3"/>
  <c r="BI2670" i="3" s="1"/>
  <c r="S2670" i="3" s="1"/>
  <c r="BJ2670" i="3"/>
  <c r="T2670" i="3" s="1"/>
  <c r="BH2671" i="3"/>
  <c r="BI2671" i="3" s="1"/>
  <c r="S2671" i="3" s="1"/>
  <c r="BJ2671" i="3"/>
  <c r="T2671" i="3" s="1"/>
  <c r="BH2672" i="3"/>
  <c r="BJ2672" i="3"/>
  <c r="T2672" i="3" s="1"/>
  <c r="BH2673" i="3"/>
  <c r="BJ2673" i="3"/>
  <c r="T2673" i="3" s="1"/>
  <c r="BH2674" i="3"/>
  <c r="BJ2674" i="3"/>
  <c r="T2674" i="3" s="1"/>
  <c r="BH2675" i="3"/>
  <c r="BI2675" i="3" s="1"/>
  <c r="S2675" i="3" s="1"/>
  <c r="BJ2675" i="3"/>
  <c r="T2675" i="3" s="1"/>
  <c r="BH2676" i="3"/>
  <c r="BI2676" i="3" s="1"/>
  <c r="S2676" i="3" s="1"/>
  <c r="BJ2676" i="3"/>
  <c r="T2676" i="3" s="1"/>
  <c r="BH2677" i="3"/>
  <c r="BI2677" i="3" s="1"/>
  <c r="S2677" i="3" s="1"/>
  <c r="BJ2677" i="3"/>
  <c r="T2677" i="3" s="1"/>
  <c r="BH2678" i="3"/>
  <c r="BI2678" i="3" s="1"/>
  <c r="S2678" i="3" s="1"/>
  <c r="BJ2678" i="3"/>
  <c r="T2678" i="3" s="1"/>
  <c r="BH2679" i="3"/>
  <c r="BI2679" i="3" s="1"/>
  <c r="S2679" i="3" s="1"/>
  <c r="BJ2679" i="3"/>
  <c r="T2679" i="3" s="1"/>
  <c r="BH2680" i="3"/>
  <c r="BJ2680" i="3"/>
  <c r="T2680" i="3" s="1"/>
  <c r="BH2681" i="3"/>
  <c r="BI2681" i="3" s="1"/>
  <c r="S2681" i="3" s="1"/>
  <c r="BJ2681" i="3"/>
  <c r="T2681" i="3" s="1"/>
  <c r="BH2682" i="3"/>
  <c r="BI2682" i="3" s="1"/>
  <c r="S2682" i="3" s="1"/>
  <c r="BJ2682" i="3"/>
  <c r="T2682" i="3" s="1"/>
  <c r="BH2683" i="3"/>
  <c r="BI2683" i="3" s="1"/>
  <c r="S2683" i="3" s="1"/>
  <c r="BJ2683" i="3"/>
  <c r="T2683" i="3" s="1"/>
  <c r="BH2684" i="3"/>
  <c r="BJ2684" i="3"/>
  <c r="T2684" i="3" s="1"/>
  <c r="BH2685" i="3"/>
  <c r="BJ2685" i="3"/>
  <c r="T2685" i="3" s="1"/>
  <c r="BH2686" i="3"/>
  <c r="BI2686" i="3" s="1"/>
  <c r="S2686" i="3" s="1"/>
  <c r="BJ2686" i="3"/>
  <c r="T2686" i="3" s="1"/>
  <c r="BH2687" i="3"/>
  <c r="BI2687" i="3" s="1"/>
  <c r="S2687" i="3" s="1"/>
  <c r="BJ2687" i="3"/>
  <c r="T2687" i="3" s="1"/>
  <c r="BH2688" i="3"/>
  <c r="BI2688" i="3" s="1"/>
  <c r="S2688" i="3" s="1"/>
  <c r="BJ2688" i="3"/>
  <c r="T2688" i="3" s="1"/>
  <c r="BH2689" i="3"/>
  <c r="BJ2689" i="3"/>
  <c r="T2689" i="3" s="1"/>
  <c r="BH2690" i="3"/>
  <c r="BJ2690" i="3"/>
  <c r="T2690" i="3" s="1"/>
  <c r="BH2691" i="3"/>
  <c r="BI2691" i="3" s="1"/>
  <c r="S2691" i="3" s="1"/>
  <c r="BJ2691" i="3"/>
  <c r="T2691" i="3" s="1"/>
  <c r="BH2692" i="3"/>
  <c r="BJ2692" i="3"/>
  <c r="T2692" i="3" s="1"/>
  <c r="BH2693" i="3"/>
  <c r="BI2693" i="3" s="1"/>
  <c r="S2693" i="3" s="1"/>
  <c r="BJ2693" i="3"/>
  <c r="T2693" i="3" s="1"/>
  <c r="BH2694" i="3"/>
  <c r="BI2694" i="3" s="1"/>
  <c r="S2694" i="3" s="1"/>
  <c r="BJ2694" i="3"/>
  <c r="T2694" i="3" s="1"/>
  <c r="BH2695" i="3"/>
  <c r="BJ2695" i="3"/>
  <c r="T2695" i="3" s="1"/>
  <c r="BH2696" i="3"/>
  <c r="BI2696" i="3" s="1"/>
  <c r="S2696" i="3" s="1"/>
  <c r="BJ2696" i="3"/>
  <c r="T2696" i="3" s="1"/>
  <c r="BH2697" i="3"/>
  <c r="BJ2697" i="3"/>
  <c r="T2697" i="3" s="1"/>
  <c r="BH2698" i="3"/>
  <c r="BI2698" i="3" s="1"/>
  <c r="S2698" i="3" s="1"/>
  <c r="BJ2698" i="3"/>
  <c r="T2698" i="3" s="1"/>
  <c r="BH2699" i="3"/>
  <c r="BI2699" i="3" s="1"/>
  <c r="S2699" i="3" s="1"/>
  <c r="BJ2699" i="3"/>
  <c r="T2699" i="3" s="1"/>
  <c r="BH2700" i="3"/>
  <c r="BI2700" i="3" s="1"/>
  <c r="S2700" i="3" s="1"/>
  <c r="BJ2700" i="3"/>
  <c r="T2700" i="3" s="1"/>
  <c r="BH2701" i="3"/>
  <c r="BJ2701" i="3"/>
  <c r="T2701" i="3" s="1"/>
  <c r="BH2702" i="3"/>
  <c r="BI2702" i="3" s="1"/>
  <c r="S2702" i="3" s="1"/>
  <c r="BJ2702" i="3"/>
  <c r="T2702" i="3" s="1"/>
  <c r="BH2703" i="3"/>
  <c r="BI2703" i="3" s="1"/>
  <c r="S2703" i="3" s="1"/>
  <c r="BJ2703" i="3"/>
  <c r="T2703" i="3" s="1"/>
  <c r="BH2704" i="3"/>
  <c r="BI2704" i="3" s="1"/>
  <c r="S2704" i="3" s="1"/>
  <c r="BJ2704" i="3"/>
  <c r="T2704" i="3" s="1"/>
  <c r="BH2705" i="3"/>
  <c r="BJ2705" i="3"/>
  <c r="T2705" i="3" s="1"/>
  <c r="BH2706" i="3"/>
  <c r="BI2706" i="3" s="1"/>
  <c r="S2706" i="3" s="1"/>
  <c r="BJ2706" i="3"/>
  <c r="T2706" i="3" s="1"/>
  <c r="BH2707" i="3"/>
  <c r="BJ2707" i="3"/>
  <c r="T2707" i="3" s="1"/>
  <c r="BH2708" i="3"/>
  <c r="BI2708" i="3" s="1"/>
  <c r="S2708" i="3" s="1"/>
  <c r="BJ2708" i="3"/>
  <c r="T2708" i="3" s="1"/>
  <c r="BH2709" i="3"/>
  <c r="BI2709" i="3" s="1"/>
  <c r="S2709" i="3" s="1"/>
  <c r="BJ2709" i="3"/>
  <c r="T2709" i="3" s="1"/>
  <c r="BH2710" i="3"/>
  <c r="BJ2710" i="3"/>
  <c r="T2710" i="3" s="1"/>
  <c r="BH2711" i="3"/>
  <c r="BI2711" i="3" s="1"/>
  <c r="S2711" i="3" s="1"/>
  <c r="BJ2711" i="3"/>
  <c r="T2711" i="3" s="1"/>
  <c r="BH2712" i="3"/>
  <c r="BJ2712" i="3"/>
  <c r="T2712" i="3" s="1"/>
  <c r="BH2713" i="3"/>
  <c r="BJ2713" i="3"/>
  <c r="T2713" i="3" s="1"/>
  <c r="BH2714" i="3"/>
  <c r="BI2714" i="3" s="1"/>
  <c r="S2714" i="3" s="1"/>
  <c r="BJ2714" i="3"/>
  <c r="T2714" i="3" s="1"/>
  <c r="BH2715" i="3"/>
  <c r="BJ2715" i="3"/>
  <c r="T2715" i="3" s="1"/>
  <c r="BH2716" i="3"/>
  <c r="BJ2716" i="3"/>
  <c r="T2716" i="3" s="1"/>
  <c r="BH2717" i="3"/>
  <c r="BI2717" i="3" s="1"/>
  <c r="S2717" i="3" s="1"/>
  <c r="BJ2717" i="3"/>
  <c r="T2717" i="3" s="1"/>
  <c r="BH2718" i="3"/>
  <c r="BJ2718" i="3"/>
  <c r="T2718" i="3" s="1"/>
  <c r="BH2719" i="3"/>
  <c r="BJ2719" i="3"/>
  <c r="T2719" i="3" s="1"/>
  <c r="BH2720" i="3"/>
  <c r="BI2720" i="3" s="1"/>
  <c r="S2720" i="3" s="1"/>
  <c r="BJ2720" i="3"/>
  <c r="T2720" i="3" s="1"/>
  <c r="BH2721" i="3"/>
  <c r="BJ2721" i="3"/>
  <c r="T2721" i="3" s="1"/>
  <c r="BH2722" i="3"/>
  <c r="BJ2722" i="3"/>
  <c r="T2722" i="3" s="1"/>
  <c r="BH2723" i="3"/>
  <c r="BI2723" i="3" s="1"/>
  <c r="S2723" i="3" s="1"/>
  <c r="BJ2723" i="3"/>
  <c r="T2723" i="3" s="1"/>
  <c r="BH2724" i="3"/>
  <c r="BJ2724" i="3"/>
  <c r="T2724" i="3" s="1"/>
  <c r="BH2725" i="3"/>
  <c r="BI2725" i="3" s="1"/>
  <c r="S2725" i="3" s="1"/>
  <c r="BJ2725" i="3"/>
  <c r="T2725" i="3" s="1"/>
  <c r="BH2726" i="3"/>
  <c r="BJ2726" i="3"/>
  <c r="T2726" i="3" s="1"/>
  <c r="BH2727" i="3"/>
  <c r="BJ2727" i="3"/>
  <c r="T2727" i="3" s="1"/>
  <c r="BH2728" i="3"/>
  <c r="BJ2728" i="3"/>
  <c r="T2728" i="3" s="1"/>
  <c r="BH2729" i="3"/>
  <c r="BJ2729" i="3"/>
  <c r="T2729" i="3" s="1"/>
  <c r="BH2730" i="3"/>
  <c r="BI2730" i="3" s="1"/>
  <c r="S2730" i="3" s="1"/>
  <c r="BJ2730" i="3"/>
  <c r="T2730" i="3" s="1"/>
  <c r="BH2731" i="3"/>
  <c r="BI2731" i="3" s="1"/>
  <c r="S2731" i="3" s="1"/>
  <c r="BJ2731" i="3"/>
  <c r="T2731" i="3" s="1"/>
  <c r="BH2732" i="3"/>
  <c r="BJ2732" i="3"/>
  <c r="T2732" i="3" s="1"/>
  <c r="BH2733" i="3"/>
  <c r="BI2733" i="3" s="1"/>
  <c r="S2733" i="3" s="1"/>
  <c r="BJ2733" i="3"/>
  <c r="T2733" i="3" s="1"/>
  <c r="BH2734" i="3"/>
  <c r="BI2734" i="3" s="1"/>
  <c r="S2734" i="3" s="1"/>
  <c r="BJ2734" i="3"/>
  <c r="T2734" i="3" s="1"/>
  <c r="BH2735" i="3"/>
  <c r="BJ2735" i="3"/>
  <c r="T2735" i="3" s="1"/>
  <c r="BH2736" i="3"/>
  <c r="BJ2736" i="3"/>
  <c r="T2736" i="3" s="1"/>
  <c r="BH2737" i="3"/>
  <c r="BJ2737" i="3"/>
  <c r="T2737" i="3" s="1"/>
  <c r="BH2738" i="3"/>
  <c r="BI2738" i="3" s="1"/>
  <c r="S2738" i="3" s="1"/>
  <c r="BJ2738" i="3"/>
  <c r="T2738" i="3" s="1"/>
  <c r="BH2739" i="3"/>
  <c r="BI2739" i="3" s="1"/>
  <c r="S2739" i="3" s="1"/>
  <c r="BJ2739" i="3"/>
  <c r="T2739" i="3" s="1"/>
  <c r="BH2740" i="3"/>
  <c r="BJ2740" i="3"/>
  <c r="T2740" i="3" s="1"/>
  <c r="BH2741" i="3"/>
  <c r="BJ2741" i="3"/>
  <c r="T2741" i="3" s="1"/>
  <c r="BH2742" i="3"/>
  <c r="BJ2742" i="3"/>
  <c r="T2742" i="3" s="1"/>
  <c r="BH2743" i="3"/>
  <c r="BJ2743" i="3"/>
  <c r="T2743" i="3" s="1"/>
  <c r="BH2744" i="3"/>
  <c r="BI2744" i="3" s="1"/>
  <c r="S2744" i="3" s="1"/>
  <c r="BJ2744" i="3"/>
  <c r="T2744" i="3" s="1"/>
  <c r="BH2745" i="3"/>
  <c r="BJ2745" i="3"/>
  <c r="T2745" i="3" s="1"/>
  <c r="BH2746" i="3"/>
  <c r="BI2746" i="3" s="1"/>
  <c r="S2746" i="3" s="1"/>
  <c r="BJ2746" i="3"/>
  <c r="T2746" i="3" s="1"/>
  <c r="BH2747" i="3"/>
  <c r="BI2747" i="3" s="1"/>
  <c r="S2747" i="3" s="1"/>
  <c r="BJ2747" i="3"/>
  <c r="T2747" i="3" s="1"/>
  <c r="BH2748" i="3"/>
  <c r="BJ2748" i="3"/>
  <c r="T2748" i="3" s="1"/>
  <c r="BH2749" i="3"/>
  <c r="BI2749" i="3" s="1"/>
  <c r="S2749" i="3" s="1"/>
  <c r="BJ2749" i="3"/>
  <c r="T2749" i="3" s="1"/>
  <c r="BH2750" i="3"/>
  <c r="BI2750" i="3" s="1"/>
  <c r="S2750" i="3" s="1"/>
  <c r="BJ2750" i="3"/>
  <c r="T2750" i="3" s="1"/>
  <c r="BH2751" i="3"/>
  <c r="BJ2751" i="3"/>
  <c r="T2751" i="3" s="1"/>
  <c r="BH2752" i="3"/>
  <c r="BI2752" i="3" s="1"/>
  <c r="S2752" i="3" s="1"/>
  <c r="BJ2752" i="3"/>
  <c r="T2752" i="3" s="1"/>
  <c r="BH2753" i="3"/>
  <c r="BJ2753" i="3"/>
  <c r="T2753" i="3" s="1"/>
  <c r="BH2754" i="3"/>
  <c r="BJ2754" i="3"/>
  <c r="T2754" i="3" s="1"/>
  <c r="BH2755" i="3"/>
  <c r="BJ2755" i="3"/>
  <c r="T2755" i="3" s="1"/>
  <c r="BH2756" i="3"/>
  <c r="BJ2756" i="3"/>
  <c r="T2756" i="3" s="1"/>
  <c r="BH2757" i="3"/>
  <c r="BI2757" i="3" s="1"/>
  <c r="S2757" i="3" s="1"/>
  <c r="BJ2757" i="3"/>
  <c r="T2757" i="3" s="1"/>
  <c r="BH2758" i="3"/>
  <c r="BJ2758" i="3"/>
  <c r="T2758" i="3" s="1"/>
  <c r="BH2759" i="3"/>
  <c r="BJ2759" i="3"/>
  <c r="T2759" i="3" s="1"/>
  <c r="BH2760" i="3"/>
  <c r="BJ2760" i="3"/>
  <c r="T2760" i="3" s="1"/>
  <c r="BH2761" i="3"/>
  <c r="BJ2761" i="3"/>
  <c r="T2761" i="3" s="1"/>
  <c r="BH2762" i="3"/>
  <c r="BI2762" i="3" s="1"/>
  <c r="S2762" i="3" s="1"/>
  <c r="BJ2762" i="3"/>
  <c r="T2762" i="3" s="1"/>
  <c r="BH2763" i="3"/>
  <c r="BI2763" i="3" s="1"/>
  <c r="S2763" i="3" s="1"/>
  <c r="BJ2763" i="3"/>
  <c r="T2763" i="3" s="1"/>
  <c r="BH2764" i="3"/>
  <c r="BI2764" i="3" s="1"/>
  <c r="S2764" i="3" s="1"/>
  <c r="BJ2764" i="3"/>
  <c r="T2764" i="3" s="1"/>
  <c r="BH2765" i="3"/>
  <c r="BI2765" i="3" s="1"/>
  <c r="S2765" i="3" s="1"/>
  <c r="BJ2765" i="3"/>
  <c r="T2765" i="3" s="1"/>
  <c r="BH2766" i="3"/>
  <c r="BI2766" i="3" s="1"/>
  <c r="S2766" i="3" s="1"/>
  <c r="BJ2766" i="3"/>
  <c r="T2766" i="3" s="1"/>
  <c r="BH2767" i="3"/>
  <c r="BI2767" i="3" s="1"/>
  <c r="S2767" i="3" s="1"/>
  <c r="BJ2767" i="3"/>
  <c r="T2767" i="3" s="1"/>
  <c r="BH2768" i="3"/>
  <c r="BI2768" i="3" s="1"/>
  <c r="S2768" i="3" s="1"/>
  <c r="BJ2768" i="3"/>
  <c r="T2768" i="3" s="1"/>
  <c r="BH2769" i="3"/>
  <c r="BI2769" i="3" s="1"/>
  <c r="S2769" i="3" s="1"/>
  <c r="BJ2769" i="3"/>
  <c r="T2769" i="3" s="1"/>
  <c r="BH2770" i="3"/>
  <c r="BI2770" i="3" s="1"/>
  <c r="S2770" i="3" s="1"/>
  <c r="BJ2770" i="3"/>
  <c r="T2770" i="3" s="1"/>
  <c r="BH2771" i="3"/>
  <c r="BJ2771" i="3"/>
  <c r="T2771" i="3" s="1"/>
  <c r="BH2772" i="3"/>
  <c r="BI2772" i="3" s="1"/>
  <c r="S2772" i="3" s="1"/>
  <c r="BJ2772" i="3"/>
  <c r="T2772" i="3" s="1"/>
  <c r="BH2773" i="3"/>
  <c r="BI2773" i="3" s="1"/>
  <c r="S2773" i="3" s="1"/>
  <c r="BJ2773" i="3"/>
  <c r="T2773" i="3" s="1"/>
  <c r="BH2774" i="3"/>
  <c r="BI2774" i="3" s="1"/>
  <c r="S2774" i="3" s="1"/>
  <c r="BJ2774" i="3"/>
  <c r="T2774" i="3" s="1"/>
  <c r="BH2775" i="3"/>
  <c r="BJ2775" i="3"/>
  <c r="T2775" i="3" s="1"/>
  <c r="BH2776" i="3"/>
  <c r="BJ2776" i="3"/>
  <c r="T2776" i="3" s="1"/>
  <c r="BH2777" i="3"/>
  <c r="BJ2777" i="3"/>
  <c r="T2777" i="3" s="1"/>
  <c r="BH2778" i="3"/>
  <c r="BJ2778" i="3"/>
  <c r="T2778" i="3" s="1"/>
  <c r="BH2779" i="3"/>
  <c r="BI2779" i="3" s="1"/>
  <c r="S2779" i="3" s="1"/>
  <c r="BJ2779" i="3"/>
  <c r="T2779" i="3" s="1"/>
  <c r="BH2780" i="3"/>
  <c r="BJ2780" i="3"/>
  <c r="T2780" i="3" s="1"/>
  <c r="BH2781" i="3"/>
  <c r="BI2781" i="3" s="1"/>
  <c r="S2781" i="3" s="1"/>
  <c r="BJ2781" i="3"/>
  <c r="T2781" i="3" s="1"/>
  <c r="BH2782" i="3"/>
  <c r="BJ2782" i="3"/>
  <c r="T2782" i="3" s="1"/>
  <c r="BH2783" i="3"/>
  <c r="BJ2783" i="3"/>
  <c r="T2783" i="3" s="1"/>
  <c r="BH2784" i="3"/>
  <c r="BJ2784" i="3"/>
  <c r="T2784" i="3" s="1"/>
  <c r="BH2785" i="3"/>
  <c r="BJ2785" i="3"/>
  <c r="T2785" i="3" s="1"/>
  <c r="BH2786" i="3"/>
  <c r="BI2786" i="3" s="1"/>
  <c r="S2786" i="3" s="1"/>
  <c r="BJ2786" i="3"/>
  <c r="T2786" i="3" s="1"/>
  <c r="BH2787" i="3"/>
  <c r="BI2787" i="3" s="1"/>
  <c r="S2787" i="3" s="1"/>
  <c r="BJ2787" i="3"/>
  <c r="T2787" i="3" s="1"/>
  <c r="BH2788" i="3"/>
  <c r="BJ2788" i="3"/>
  <c r="T2788" i="3" s="1"/>
  <c r="BH2789" i="3"/>
  <c r="BI2789" i="3" s="1"/>
  <c r="S2789" i="3" s="1"/>
  <c r="BJ2789" i="3"/>
  <c r="T2789" i="3" s="1"/>
  <c r="BH2790" i="3"/>
  <c r="BJ2790" i="3"/>
  <c r="T2790" i="3" s="1"/>
  <c r="BH2791" i="3"/>
  <c r="BI2791" i="3" s="1"/>
  <c r="S2791" i="3" s="1"/>
  <c r="BJ2791" i="3"/>
  <c r="T2791" i="3" s="1"/>
  <c r="BH2792" i="3"/>
  <c r="BJ2792" i="3"/>
  <c r="T2792" i="3" s="1"/>
  <c r="BH2793" i="3"/>
  <c r="BI2793" i="3" s="1"/>
  <c r="S2793" i="3" s="1"/>
  <c r="BJ2793" i="3"/>
  <c r="T2793" i="3" s="1"/>
  <c r="BH2794" i="3"/>
  <c r="BJ2794" i="3"/>
  <c r="T2794" i="3" s="1"/>
  <c r="BH2795" i="3"/>
  <c r="BI2795" i="3" s="1"/>
  <c r="S2795" i="3" s="1"/>
  <c r="BJ2795" i="3"/>
  <c r="T2795" i="3" s="1"/>
  <c r="BH2796" i="3"/>
  <c r="BJ2796" i="3"/>
  <c r="T2796" i="3" s="1"/>
  <c r="BH2797" i="3"/>
  <c r="BJ2797" i="3"/>
  <c r="T2797" i="3" s="1"/>
  <c r="BH2798" i="3"/>
  <c r="BI2798" i="3" s="1"/>
  <c r="S2798" i="3" s="1"/>
  <c r="BJ2798" i="3"/>
  <c r="T2798" i="3" s="1"/>
  <c r="BH2799" i="3"/>
  <c r="BJ2799" i="3"/>
  <c r="T2799" i="3" s="1"/>
  <c r="BH2800" i="3"/>
  <c r="BJ2800" i="3"/>
  <c r="T2800" i="3" s="1"/>
  <c r="BH2801" i="3"/>
  <c r="BJ2801" i="3"/>
  <c r="T2801" i="3" s="1"/>
  <c r="BH2802" i="3"/>
  <c r="BJ2802" i="3"/>
  <c r="T2802" i="3" s="1"/>
  <c r="BH2803" i="3"/>
  <c r="BJ2803" i="3"/>
  <c r="T2803" i="3" s="1"/>
  <c r="BH2804" i="3"/>
  <c r="BI2804" i="3" s="1"/>
  <c r="S2804" i="3" s="1"/>
  <c r="BJ2804" i="3"/>
  <c r="T2804" i="3" s="1"/>
  <c r="BH2805" i="3"/>
  <c r="BJ2805" i="3"/>
  <c r="T2805" i="3" s="1"/>
  <c r="BH2806" i="3"/>
  <c r="BI2806" i="3" s="1"/>
  <c r="S2806" i="3" s="1"/>
  <c r="BJ2806" i="3"/>
  <c r="T2806" i="3" s="1"/>
  <c r="BH2807" i="3"/>
  <c r="BI2807" i="3" s="1"/>
  <c r="S2807" i="3" s="1"/>
  <c r="BJ2807" i="3"/>
  <c r="T2807" i="3" s="1"/>
  <c r="BH2808" i="3"/>
  <c r="BJ2808" i="3"/>
  <c r="T2808" i="3" s="1"/>
  <c r="BH2809" i="3"/>
  <c r="BJ2809" i="3"/>
  <c r="T2809" i="3" s="1"/>
  <c r="BH2810" i="3"/>
  <c r="BJ2810" i="3"/>
  <c r="T2810" i="3" s="1"/>
  <c r="BH2811" i="3"/>
  <c r="BI2811" i="3" s="1"/>
  <c r="S2811" i="3" s="1"/>
  <c r="BJ2811" i="3"/>
  <c r="T2811" i="3" s="1"/>
  <c r="BH2812" i="3"/>
  <c r="BI2812" i="3" s="1"/>
  <c r="S2812" i="3" s="1"/>
  <c r="BJ2812" i="3"/>
  <c r="T2812" i="3" s="1"/>
  <c r="BH2813" i="3"/>
  <c r="BJ2813" i="3"/>
  <c r="T2813" i="3" s="1"/>
  <c r="BH2814" i="3"/>
  <c r="BJ2814" i="3"/>
  <c r="T2814" i="3" s="1"/>
  <c r="BH2815" i="3"/>
  <c r="BJ2815" i="3"/>
  <c r="T2815" i="3" s="1"/>
  <c r="BH2816" i="3"/>
  <c r="BJ2816" i="3"/>
  <c r="T2816" i="3" s="1"/>
  <c r="BH2817" i="3"/>
  <c r="BI2817" i="3" s="1"/>
  <c r="S2817" i="3" s="1"/>
  <c r="BJ2817" i="3"/>
  <c r="T2817" i="3" s="1"/>
  <c r="BH2818" i="3"/>
  <c r="BJ2818" i="3"/>
  <c r="T2818" i="3" s="1"/>
  <c r="BH2819" i="3"/>
  <c r="BJ2819" i="3"/>
  <c r="T2819" i="3" s="1"/>
  <c r="BH2820" i="3"/>
  <c r="BJ2820" i="3"/>
  <c r="T2820" i="3" s="1"/>
  <c r="BH2821" i="3"/>
  <c r="BJ2821" i="3"/>
  <c r="T2821" i="3" s="1"/>
  <c r="BH2822" i="3"/>
  <c r="BI2822" i="3" s="1"/>
  <c r="S2822" i="3" s="1"/>
  <c r="BJ2822" i="3"/>
  <c r="T2822" i="3" s="1"/>
  <c r="BH2823" i="3"/>
  <c r="BJ2823" i="3"/>
  <c r="T2823" i="3" s="1"/>
  <c r="BH2824" i="3"/>
  <c r="BI2824" i="3" s="1"/>
  <c r="S2824" i="3" s="1"/>
  <c r="BJ2824" i="3"/>
  <c r="T2824" i="3" s="1"/>
  <c r="BH2825" i="3"/>
  <c r="BI2825" i="3" s="1"/>
  <c r="S2825" i="3" s="1"/>
  <c r="BJ2825" i="3"/>
  <c r="T2825" i="3" s="1"/>
  <c r="BH2826" i="3"/>
  <c r="BI2826" i="3" s="1"/>
  <c r="S2826" i="3" s="1"/>
  <c r="BJ2826" i="3"/>
  <c r="T2826" i="3" s="1"/>
  <c r="BH2827" i="3"/>
  <c r="BI2827" i="3" s="1"/>
  <c r="S2827" i="3" s="1"/>
  <c r="BJ2827" i="3"/>
  <c r="T2827" i="3" s="1"/>
  <c r="BH2828" i="3"/>
  <c r="BJ2828" i="3"/>
  <c r="T2828" i="3" s="1"/>
  <c r="BH2829" i="3"/>
  <c r="BI2829" i="3" s="1"/>
  <c r="S2829" i="3" s="1"/>
  <c r="BJ2829" i="3"/>
  <c r="T2829" i="3" s="1"/>
  <c r="BH2830" i="3"/>
  <c r="BJ2830" i="3"/>
  <c r="T2830" i="3" s="1"/>
  <c r="BH2831" i="3"/>
  <c r="BI2831" i="3" s="1"/>
  <c r="S2831" i="3" s="1"/>
  <c r="BJ2831" i="3"/>
  <c r="T2831" i="3" s="1"/>
  <c r="BH2832" i="3"/>
  <c r="BI2832" i="3" s="1"/>
  <c r="S2832" i="3" s="1"/>
  <c r="BJ2832" i="3"/>
  <c r="T2832" i="3" s="1"/>
  <c r="BH2833" i="3"/>
  <c r="BJ2833" i="3"/>
  <c r="T2833" i="3" s="1"/>
  <c r="BH2834" i="3"/>
  <c r="BJ2834" i="3"/>
  <c r="T2834" i="3" s="1"/>
  <c r="BH2835" i="3"/>
  <c r="BJ2835" i="3"/>
  <c r="T2835" i="3" s="1"/>
  <c r="BH2836" i="3"/>
  <c r="BJ2836" i="3"/>
  <c r="T2836" i="3" s="1"/>
  <c r="BH2837" i="3"/>
  <c r="BJ2837" i="3"/>
  <c r="T2837" i="3" s="1"/>
  <c r="BH2838" i="3"/>
  <c r="BI2838" i="3" s="1"/>
  <c r="S2838" i="3" s="1"/>
  <c r="BJ2838" i="3"/>
  <c r="T2838" i="3" s="1"/>
  <c r="BH2839" i="3"/>
  <c r="BI2839" i="3" s="1"/>
  <c r="S2839" i="3" s="1"/>
  <c r="BJ2839" i="3"/>
  <c r="T2839" i="3" s="1"/>
  <c r="BH2840" i="3"/>
  <c r="BI2840" i="3" s="1"/>
  <c r="S2840" i="3" s="1"/>
  <c r="BJ2840" i="3"/>
  <c r="T2840" i="3" s="1"/>
  <c r="BH2841" i="3"/>
  <c r="BI2841" i="3" s="1"/>
  <c r="S2841" i="3" s="1"/>
  <c r="BJ2841" i="3"/>
  <c r="T2841" i="3" s="1"/>
  <c r="BH2842" i="3"/>
  <c r="BJ2842" i="3"/>
  <c r="T2842" i="3" s="1"/>
  <c r="BH2843" i="3"/>
  <c r="BJ2843" i="3"/>
  <c r="T2843" i="3" s="1"/>
  <c r="BH2844" i="3"/>
  <c r="BI2844" i="3" s="1"/>
  <c r="S2844" i="3" s="1"/>
  <c r="BJ2844" i="3"/>
  <c r="T2844" i="3" s="1"/>
  <c r="BH2845" i="3"/>
  <c r="BJ2845" i="3"/>
  <c r="T2845" i="3" s="1"/>
  <c r="BH2846" i="3"/>
  <c r="BI2846" i="3" s="1"/>
  <c r="S2846" i="3" s="1"/>
  <c r="BJ2846" i="3"/>
  <c r="T2846" i="3" s="1"/>
  <c r="BH2847" i="3"/>
  <c r="BI2847" i="3" s="1"/>
  <c r="S2847" i="3" s="1"/>
  <c r="BJ2847" i="3"/>
  <c r="T2847" i="3" s="1"/>
  <c r="BH2848" i="3"/>
  <c r="BJ2848" i="3"/>
  <c r="T2848" i="3" s="1"/>
  <c r="BH2849" i="3"/>
  <c r="BI2849" i="3" s="1"/>
  <c r="S2849" i="3" s="1"/>
  <c r="BJ2849" i="3"/>
  <c r="T2849" i="3" s="1"/>
  <c r="BH2850" i="3"/>
  <c r="BJ2850" i="3"/>
  <c r="T2850" i="3" s="1"/>
  <c r="BH2851" i="3"/>
  <c r="BI2851" i="3" s="1"/>
  <c r="S2851" i="3" s="1"/>
  <c r="BJ2851" i="3"/>
  <c r="T2851" i="3" s="1"/>
  <c r="BH2852" i="3"/>
  <c r="BI2852" i="3" s="1"/>
  <c r="S2852" i="3" s="1"/>
  <c r="BJ2852" i="3"/>
  <c r="T2852" i="3" s="1"/>
  <c r="BH2853" i="3"/>
  <c r="BI2853" i="3" s="1"/>
  <c r="S2853" i="3" s="1"/>
  <c r="BJ2853" i="3"/>
  <c r="T2853" i="3" s="1"/>
  <c r="BH2854" i="3"/>
  <c r="BJ2854" i="3"/>
  <c r="T2854" i="3" s="1"/>
  <c r="BH2855" i="3"/>
  <c r="BI2855" i="3" s="1"/>
  <c r="S2855" i="3" s="1"/>
  <c r="BJ2855" i="3"/>
  <c r="T2855" i="3" s="1"/>
  <c r="BH2856" i="3"/>
  <c r="BJ2856" i="3"/>
  <c r="T2856" i="3" s="1"/>
  <c r="BH2857" i="3"/>
  <c r="BI2857" i="3" s="1"/>
  <c r="S2857" i="3" s="1"/>
  <c r="BJ2857" i="3"/>
  <c r="T2857" i="3" s="1"/>
  <c r="BH2858" i="3"/>
  <c r="BJ2858" i="3"/>
  <c r="T2858" i="3" s="1"/>
  <c r="BH2859" i="3"/>
  <c r="BI2859" i="3" s="1"/>
  <c r="S2859" i="3" s="1"/>
  <c r="BJ2859" i="3"/>
  <c r="T2859" i="3" s="1"/>
  <c r="BH2860" i="3"/>
  <c r="BI2860" i="3" s="1"/>
  <c r="S2860" i="3" s="1"/>
  <c r="BJ2860" i="3"/>
  <c r="T2860" i="3" s="1"/>
  <c r="BH2861" i="3"/>
  <c r="BJ2861" i="3"/>
  <c r="T2861" i="3" s="1"/>
  <c r="BH2862" i="3"/>
  <c r="BI2862" i="3" s="1"/>
  <c r="S2862" i="3" s="1"/>
  <c r="BJ2862" i="3"/>
  <c r="T2862" i="3" s="1"/>
  <c r="BH2863" i="3"/>
  <c r="BJ2863" i="3"/>
  <c r="T2863" i="3" s="1"/>
  <c r="BH2864" i="3"/>
  <c r="BI2864" i="3" s="1"/>
  <c r="S2864" i="3" s="1"/>
  <c r="BJ2864" i="3"/>
  <c r="T2864" i="3" s="1"/>
  <c r="BH2865" i="3"/>
  <c r="BI2865" i="3" s="1"/>
  <c r="S2865" i="3" s="1"/>
  <c r="BJ2865" i="3"/>
  <c r="T2865" i="3" s="1"/>
  <c r="BH2866" i="3"/>
  <c r="BI2866" i="3" s="1"/>
  <c r="S2866" i="3" s="1"/>
  <c r="BJ2866" i="3"/>
  <c r="T2866" i="3" s="1"/>
  <c r="BH2867" i="3"/>
  <c r="BI2867" i="3" s="1"/>
  <c r="S2867" i="3" s="1"/>
  <c r="BJ2867" i="3"/>
  <c r="T2867" i="3" s="1"/>
  <c r="BH2868" i="3"/>
  <c r="BJ2868" i="3"/>
  <c r="T2868" i="3" s="1"/>
  <c r="BH2869" i="3"/>
  <c r="BJ2869" i="3"/>
  <c r="T2869" i="3" s="1"/>
  <c r="BH2870" i="3"/>
  <c r="BI2870" i="3" s="1"/>
  <c r="S2870" i="3" s="1"/>
  <c r="BJ2870" i="3"/>
  <c r="T2870" i="3" s="1"/>
  <c r="BH2871" i="3"/>
  <c r="BJ2871" i="3"/>
  <c r="T2871" i="3" s="1"/>
  <c r="BH2872" i="3"/>
  <c r="BJ2872" i="3"/>
  <c r="T2872" i="3" s="1"/>
  <c r="BH2873" i="3"/>
  <c r="BI2873" i="3" s="1"/>
  <c r="S2873" i="3" s="1"/>
  <c r="BJ2873" i="3"/>
  <c r="T2873" i="3" s="1"/>
  <c r="BH2874" i="3"/>
  <c r="BI2874" i="3" s="1"/>
  <c r="S2874" i="3" s="1"/>
  <c r="BJ2874" i="3"/>
  <c r="T2874" i="3" s="1"/>
  <c r="BH2875" i="3"/>
  <c r="BI2875" i="3" s="1"/>
  <c r="S2875" i="3" s="1"/>
  <c r="BJ2875" i="3"/>
  <c r="T2875" i="3" s="1"/>
  <c r="BH2876" i="3"/>
  <c r="BJ2876" i="3"/>
  <c r="T2876" i="3" s="1"/>
  <c r="BH2877" i="3"/>
  <c r="BI2877" i="3" s="1"/>
  <c r="S2877" i="3" s="1"/>
  <c r="BJ2877" i="3"/>
  <c r="T2877" i="3" s="1"/>
  <c r="BH2878" i="3"/>
  <c r="BJ2878" i="3"/>
  <c r="T2878" i="3" s="1"/>
  <c r="BH2879" i="3"/>
  <c r="BJ2879" i="3"/>
  <c r="T2879" i="3" s="1"/>
  <c r="BH2880" i="3"/>
  <c r="BI2880" i="3" s="1"/>
  <c r="S2880" i="3" s="1"/>
  <c r="BJ2880" i="3"/>
  <c r="T2880" i="3" s="1"/>
  <c r="BH2881" i="3"/>
  <c r="BJ2881" i="3"/>
  <c r="T2881" i="3" s="1"/>
  <c r="BH2882" i="3"/>
  <c r="BI2882" i="3" s="1"/>
  <c r="S2882" i="3" s="1"/>
  <c r="BJ2882" i="3"/>
  <c r="T2882" i="3" s="1"/>
  <c r="BH2883" i="3"/>
  <c r="BJ2883" i="3"/>
  <c r="T2883" i="3" s="1"/>
  <c r="BH2884" i="3"/>
  <c r="BI2884" i="3" s="1"/>
  <c r="S2884" i="3" s="1"/>
  <c r="BJ2884" i="3"/>
  <c r="T2884" i="3" s="1"/>
  <c r="BH2885" i="3"/>
  <c r="BJ2885" i="3"/>
  <c r="T2885" i="3" s="1"/>
  <c r="BH2886" i="3"/>
  <c r="BI2886" i="3" s="1"/>
  <c r="S2886" i="3" s="1"/>
  <c r="BJ2886" i="3"/>
  <c r="T2886" i="3" s="1"/>
  <c r="BH2887" i="3"/>
  <c r="BJ2887" i="3"/>
  <c r="T2887" i="3" s="1"/>
  <c r="BH2888" i="3"/>
  <c r="BI2888" i="3" s="1"/>
  <c r="S2888" i="3" s="1"/>
  <c r="BJ2888" i="3"/>
  <c r="T2888" i="3" s="1"/>
  <c r="BH2889" i="3"/>
  <c r="BJ2889" i="3"/>
  <c r="T2889" i="3" s="1"/>
  <c r="BH2890" i="3"/>
  <c r="BI2890" i="3" s="1"/>
  <c r="S2890" i="3" s="1"/>
  <c r="BJ2890" i="3"/>
  <c r="T2890" i="3" s="1"/>
  <c r="BH2891" i="3"/>
  <c r="BI2891" i="3" s="1"/>
  <c r="S2891" i="3" s="1"/>
  <c r="BJ2891" i="3"/>
  <c r="T2891" i="3" s="1"/>
  <c r="BH2892" i="3"/>
  <c r="BJ2892" i="3"/>
  <c r="T2892" i="3" s="1"/>
  <c r="BH2893" i="3"/>
  <c r="BI2893" i="3" s="1"/>
  <c r="S2893" i="3" s="1"/>
  <c r="BJ2893" i="3"/>
  <c r="T2893" i="3" s="1"/>
  <c r="BH2894" i="3"/>
  <c r="BI2894" i="3" s="1"/>
  <c r="S2894" i="3" s="1"/>
  <c r="BJ2894" i="3"/>
  <c r="T2894" i="3" s="1"/>
  <c r="BH2895" i="3"/>
  <c r="BI2895" i="3" s="1"/>
  <c r="S2895" i="3" s="1"/>
  <c r="BJ2895" i="3"/>
  <c r="T2895" i="3" s="1"/>
  <c r="BH2896" i="3"/>
  <c r="BI2896" i="3" s="1"/>
  <c r="S2896" i="3" s="1"/>
  <c r="BJ2896" i="3"/>
  <c r="T2896" i="3" s="1"/>
  <c r="BH2897" i="3"/>
  <c r="BJ2897" i="3"/>
  <c r="T2897" i="3" s="1"/>
  <c r="BH2898" i="3"/>
  <c r="BI2898" i="3" s="1"/>
  <c r="S2898" i="3" s="1"/>
  <c r="BJ2898" i="3"/>
  <c r="T2898" i="3" s="1"/>
  <c r="BH2899" i="3"/>
  <c r="BJ2899" i="3"/>
  <c r="T2899" i="3" s="1"/>
  <c r="BH2900" i="3"/>
  <c r="BI2900" i="3" s="1"/>
  <c r="S2900" i="3" s="1"/>
  <c r="BJ2900" i="3"/>
  <c r="T2900" i="3" s="1"/>
  <c r="BH2901" i="3"/>
  <c r="BJ2901" i="3"/>
  <c r="T2901" i="3" s="1"/>
  <c r="BH2902" i="3"/>
  <c r="BI2902" i="3" s="1"/>
  <c r="S2902" i="3" s="1"/>
  <c r="BJ2902" i="3"/>
  <c r="T2902" i="3" s="1"/>
  <c r="BH2903" i="3"/>
  <c r="BI2903" i="3" s="1"/>
  <c r="S2903" i="3" s="1"/>
  <c r="BJ2903" i="3"/>
  <c r="T2903" i="3" s="1"/>
  <c r="BH2904" i="3"/>
  <c r="BI2904" i="3" s="1"/>
  <c r="S2904" i="3" s="1"/>
  <c r="BJ2904" i="3"/>
  <c r="T2904" i="3" s="1"/>
  <c r="BH2905" i="3"/>
  <c r="BJ2905" i="3"/>
  <c r="T2905" i="3" s="1"/>
  <c r="BH2906" i="3"/>
  <c r="BI2906" i="3" s="1"/>
  <c r="S2906" i="3" s="1"/>
  <c r="BJ2906" i="3"/>
  <c r="T2906" i="3" s="1"/>
  <c r="BH2907" i="3"/>
  <c r="BJ2907" i="3"/>
  <c r="T2907" i="3" s="1"/>
  <c r="BH2908" i="3"/>
  <c r="BJ2908" i="3"/>
  <c r="T2908" i="3" s="1"/>
  <c r="BH2909" i="3"/>
  <c r="BI2909" i="3" s="1"/>
  <c r="S2909" i="3" s="1"/>
  <c r="BJ2909" i="3"/>
  <c r="T2909" i="3" s="1"/>
  <c r="BH2910" i="3"/>
  <c r="BJ2910" i="3"/>
  <c r="T2910" i="3" s="1"/>
  <c r="BH2911" i="3"/>
  <c r="BJ2911" i="3"/>
  <c r="T2911" i="3" s="1"/>
  <c r="BH2912" i="3"/>
  <c r="BI2912" i="3" s="1"/>
  <c r="S2912" i="3" s="1"/>
  <c r="BJ2912" i="3"/>
  <c r="T2912" i="3" s="1"/>
  <c r="BH2913" i="3"/>
  <c r="BJ2913" i="3"/>
  <c r="T2913" i="3" s="1"/>
  <c r="BH2914" i="3"/>
  <c r="BJ2914" i="3"/>
  <c r="T2914" i="3" s="1"/>
  <c r="BH2915" i="3"/>
  <c r="BJ2915" i="3"/>
  <c r="T2915" i="3" s="1"/>
  <c r="BH2916" i="3"/>
  <c r="BJ2916" i="3"/>
  <c r="T2916" i="3" s="1"/>
  <c r="BH2917" i="3"/>
  <c r="BI2917" i="3" s="1"/>
  <c r="S2917" i="3" s="1"/>
  <c r="BJ2917" i="3"/>
  <c r="T2917" i="3" s="1"/>
  <c r="BH2918" i="3"/>
  <c r="BI2918" i="3" s="1"/>
  <c r="S2918" i="3" s="1"/>
  <c r="BJ2918" i="3"/>
  <c r="T2918" i="3" s="1"/>
  <c r="BH2919" i="3"/>
  <c r="BJ2919" i="3"/>
  <c r="T2919" i="3" s="1"/>
  <c r="BH2920" i="3"/>
  <c r="BI2920" i="3" s="1"/>
  <c r="S2920" i="3" s="1"/>
  <c r="BJ2920" i="3"/>
  <c r="T2920" i="3" s="1"/>
  <c r="BH2921" i="3"/>
  <c r="BJ2921" i="3"/>
  <c r="T2921" i="3" s="1"/>
  <c r="BH2922" i="3"/>
  <c r="BJ2922" i="3"/>
  <c r="T2922" i="3" s="1"/>
  <c r="BH2923" i="3"/>
  <c r="BI2923" i="3" s="1"/>
  <c r="S2923" i="3" s="1"/>
  <c r="BJ2923" i="3"/>
  <c r="T2923" i="3" s="1"/>
  <c r="BH2924" i="3"/>
  <c r="BJ2924" i="3"/>
  <c r="T2924" i="3" s="1"/>
  <c r="BH2925" i="3"/>
  <c r="BI2925" i="3" s="1"/>
  <c r="S2925" i="3" s="1"/>
  <c r="BJ2925" i="3"/>
  <c r="T2925" i="3" s="1"/>
  <c r="BH2926" i="3"/>
  <c r="BI2926" i="3" s="1"/>
  <c r="S2926" i="3" s="1"/>
  <c r="BJ2926" i="3"/>
  <c r="T2926" i="3" s="1"/>
  <c r="BH2927" i="3"/>
  <c r="BJ2927" i="3"/>
  <c r="T2927" i="3" s="1"/>
  <c r="BH2928" i="3"/>
  <c r="BJ2928" i="3"/>
  <c r="T2928" i="3" s="1"/>
  <c r="BH2929" i="3"/>
  <c r="BJ2929" i="3"/>
  <c r="T2929" i="3" s="1"/>
  <c r="BH2930" i="3"/>
  <c r="BJ2930" i="3"/>
  <c r="T2930" i="3" s="1"/>
  <c r="BH2931" i="3"/>
  <c r="BI2931" i="3" s="1"/>
  <c r="S2931" i="3" s="1"/>
  <c r="BJ2931" i="3"/>
  <c r="T2931" i="3" s="1"/>
  <c r="BH2932" i="3"/>
  <c r="BI2932" i="3" s="1"/>
  <c r="S2932" i="3" s="1"/>
  <c r="BJ2932" i="3"/>
  <c r="T2932" i="3" s="1"/>
  <c r="BH2933" i="3"/>
  <c r="BJ2933" i="3"/>
  <c r="T2933" i="3" s="1"/>
  <c r="BH2934" i="3"/>
  <c r="BI2934" i="3" s="1"/>
  <c r="S2934" i="3" s="1"/>
  <c r="BJ2934" i="3"/>
  <c r="T2934" i="3" s="1"/>
  <c r="BH2935" i="3"/>
  <c r="BJ2935" i="3"/>
  <c r="T2935" i="3" s="1"/>
  <c r="BH2936" i="3"/>
  <c r="BI2936" i="3" s="1"/>
  <c r="S2936" i="3" s="1"/>
  <c r="BJ2936" i="3"/>
  <c r="T2936" i="3" s="1"/>
  <c r="BH2937" i="3"/>
  <c r="BJ2937" i="3"/>
  <c r="T2937" i="3" s="1"/>
  <c r="BH2938" i="3"/>
  <c r="BJ2938" i="3"/>
  <c r="T2938" i="3" s="1"/>
  <c r="BH2939" i="3"/>
  <c r="BI2939" i="3" s="1"/>
  <c r="S2939" i="3" s="1"/>
  <c r="BJ2939" i="3"/>
  <c r="T2939" i="3" s="1"/>
  <c r="BH2940" i="3"/>
  <c r="BJ2940" i="3"/>
  <c r="T2940" i="3" s="1"/>
  <c r="BH2941" i="3"/>
  <c r="BI2941" i="3" s="1"/>
  <c r="S2941" i="3" s="1"/>
  <c r="BJ2941" i="3"/>
  <c r="T2941" i="3" s="1"/>
  <c r="BH2942" i="3"/>
  <c r="BJ2942" i="3"/>
  <c r="T2942" i="3" s="1"/>
  <c r="BH2943" i="3"/>
  <c r="BJ2943" i="3"/>
  <c r="T2943" i="3" s="1"/>
  <c r="BH2944" i="3"/>
  <c r="BI2944" i="3" s="1"/>
  <c r="S2944" i="3" s="1"/>
  <c r="BJ2944" i="3"/>
  <c r="T2944" i="3" s="1"/>
  <c r="BH2945" i="3"/>
  <c r="BJ2945" i="3"/>
  <c r="T2945" i="3" s="1"/>
  <c r="BH2946" i="3"/>
  <c r="BI2946" i="3" s="1"/>
  <c r="S2946" i="3" s="1"/>
  <c r="BJ2946" i="3"/>
  <c r="T2946" i="3" s="1"/>
  <c r="BH2947" i="3"/>
  <c r="BJ2947" i="3"/>
  <c r="T2947" i="3" s="1"/>
  <c r="BH2948" i="3"/>
  <c r="BI2948" i="3" s="1"/>
  <c r="S2948" i="3" s="1"/>
  <c r="BJ2948" i="3"/>
  <c r="T2948" i="3" s="1"/>
  <c r="BH2949" i="3"/>
  <c r="BJ2949" i="3"/>
  <c r="T2949" i="3" s="1"/>
  <c r="BH2950" i="3"/>
  <c r="BJ2950" i="3"/>
  <c r="T2950" i="3" s="1"/>
  <c r="BH2951" i="3"/>
  <c r="BJ2951" i="3"/>
  <c r="T2951" i="3" s="1"/>
  <c r="BH2952" i="3"/>
  <c r="BJ2952" i="3"/>
  <c r="T2952" i="3" s="1"/>
  <c r="BH2953" i="3"/>
  <c r="BJ2953" i="3"/>
  <c r="T2953" i="3" s="1"/>
  <c r="BH2954" i="3"/>
  <c r="BI2954" i="3" s="1"/>
  <c r="S2954" i="3" s="1"/>
  <c r="BJ2954" i="3"/>
  <c r="T2954" i="3" s="1"/>
  <c r="BH2955" i="3"/>
  <c r="BI2955" i="3" s="1"/>
  <c r="S2955" i="3" s="1"/>
  <c r="BJ2955" i="3"/>
  <c r="T2955" i="3" s="1"/>
  <c r="BH2956" i="3"/>
  <c r="BJ2956" i="3"/>
  <c r="T2956" i="3" s="1"/>
  <c r="BH2957" i="3"/>
  <c r="BI2957" i="3" s="1"/>
  <c r="S2957" i="3" s="1"/>
  <c r="BJ2957" i="3"/>
  <c r="T2957" i="3" s="1"/>
  <c r="BH2958" i="3"/>
  <c r="BJ2958" i="3"/>
  <c r="T2958" i="3" s="1"/>
  <c r="BH2959" i="3"/>
  <c r="BI2959" i="3" s="1"/>
  <c r="S2959" i="3" s="1"/>
  <c r="BJ2959" i="3"/>
  <c r="T2959" i="3" s="1"/>
  <c r="BH2960" i="3"/>
  <c r="BI2960" i="3" s="1"/>
  <c r="S2960" i="3" s="1"/>
  <c r="BJ2960" i="3"/>
  <c r="T2960" i="3" s="1"/>
  <c r="BH2961" i="3"/>
  <c r="BJ2961" i="3"/>
  <c r="T2961" i="3" s="1"/>
  <c r="BH2962" i="3"/>
  <c r="BI2962" i="3" s="1"/>
  <c r="S2962" i="3" s="1"/>
  <c r="BJ2962" i="3"/>
  <c r="T2962" i="3" s="1"/>
  <c r="BH2963" i="3"/>
  <c r="BJ2963" i="3"/>
  <c r="T2963" i="3" s="1"/>
  <c r="BH2964" i="3"/>
  <c r="BJ2964" i="3"/>
  <c r="T2964" i="3" s="1"/>
  <c r="BH2965" i="3"/>
  <c r="BI2965" i="3" s="1"/>
  <c r="S2965" i="3" s="1"/>
  <c r="BJ2965" i="3"/>
  <c r="T2965" i="3" s="1"/>
  <c r="BH2966" i="3"/>
  <c r="BJ2966" i="3"/>
  <c r="T2966" i="3" s="1"/>
  <c r="BH2967" i="3"/>
  <c r="BI2967" i="3" s="1"/>
  <c r="S2967" i="3" s="1"/>
  <c r="BJ2967" i="3"/>
  <c r="T2967" i="3" s="1"/>
  <c r="BH2968" i="3"/>
  <c r="BI2968" i="3" s="1"/>
  <c r="S2968" i="3" s="1"/>
  <c r="BJ2968" i="3"/>
  <c r="T2968" i="3" s="1"/>
  <c r="BH2969" i="3"/>
  <c r="BJ2969" i="3"/>
  <c r="T2969" i="3" s="1"/>
  <c r="BH2970" i="3"/>
  <c r="BI2970" i="3" s="1"/>
  <c r="S2970" i="3" s="1"/>
  <c r="BJ2970" i="3"/>
  <c r="T2970" i="3" s="1"/>
  <c r="BH2971" i="3"/>
  <c r="BJ2971" i="3"/>
  <c r="T2971" i="3" s="1"/>
  <c r="BH2972" i="3"/>
  <c r="BJ2972" i="3"/>
  <c r="T2972" i="3" s="1"/>
  <c r="BH2973" i="3"/>
  <c r="BJ2973" i="3"/>
  <c r="T2973" i="3" s="1"/>
  <c r="BH2974" i="3"/>
  <c r="BJ2974" i="3"/>
  <c r="T2974" i="3" s="1"/>
  <c r="BH2975" i="3"/>
  <c r="BJ2975" i="3"/>
  <c r="T2975" i="3" s="1"/>
  <c r="BH2976" i="3"/>
  <c r="BI2976" i="3" s="1"/>
  <c r="S2976" i="3" s="1"/>
  <c r="BJ2976" i="3"/>
  <c r="T2976" i="3" s="1"/>
  <c r="BH2977" i="3"/>
  <c r="BJ2977" i="3"/>
  <c r="T2977" i="3" s="1"/>
  <c r="BH2978" i="3"/>
  <c r="BI2978" i="3" s="1"/>
  <c r="S2978" i="3" s="1"/>
  <c r="BJ2978" i="3"/>
  <c r="T2978" i="3" s="1"/>
  <c r="BH2979" i="3"/>
  <c r="BJ2979" i="3"/>
  <c r="T2979" i="3" s="1"/>
  <c r="BH2980" i="3"/>
  <c r="BI2980" i="3" s="1"/>
  <c r="S2980" i="3" s="1"/>
  <c r="BJ2980" i="3"/>
  <c r="T2980" i="3" s="1"/>
  <c r="BH2981" i="3"/>
  <c r="BJ2981" i="3"/>
  <c r="T2981" i="3" s="1"/>
  <c r="BH2982" i="3"/>
  <c r="BI2982" i="3" s="1"/>
  <c r="S2982" i="3" s="1"/>
  <c r="BJ2982" i="3"/>
  <c r="T2982" i="3" s="1"/>
  <c r="BH2983" i="3"/>
  <c r="BJ2983" i="3"/>
  <c r="T2983" i="3" s="1"/>
  <c r="BH2984" i="3"/>
  <c r="BI2984" i="3" s="1"/>
  <c r="S2984" i="3" s="1"/>
  <c r="BJ2984" i="3"/>
  <c r="T2984" i="3" s="1"/>
  <c r="BH2985" i="3"/>
  <c r="BJ2985" i="3"/>
  <c r="T2985" i="3" s="1"/>
  <c r="BH2986" i="3"/>
  <c r="BJ2986" i="3"/>
  <c r="T2986" i="3" s="1"/>
  <c r="BH2987" i="3"/>
  <c r="BJ2987" i="3"/>
  <c r="T2987" i="3" s="1"/>
  <c r="BH2988" i="3"/>
  <c r="BJ2988" i="3"/>
  <c r="T2988" i="3" s="1"/>
  <c r="BH2989" i="3"/>
  <c r="BI2989" i="3" s="1"/>
  <c r="S2989" i="3" s="1"/>
  <c r="BJ2989" i="3"/>
  <c r="T2989" i="3" s="1"/>
  <c r="BH2990" i="3"/>
  <c r="BI2990" i="3" s="1"/>
  <c r="S2990" i="3" s="1"/>
  <c r="BJ2990" i="3"/>
  <c r="T2990" i="3" s="1"/>
  <c r="BH2991" i="3"/>
  <c r="BJ2991" i="3"/>
  <c r="T2991" i="3" s="1"/>
  <c r="BH2992" i="3"/>
  <c r="BI2992" i="3" s="1"/>
  <c r="S2992" i="3" s="1"/>
  <c r="BJ2992" i="3"/>
  <c r="T2992" i="3" s="1"/>
  <c r="BH2993" i="3"/>
  <c r="BJ2993" i="3"/>
  <c r="T2993" i="3" s="1"/>
  <c r="BH2994" i="3"/>
  <c r="BI2994" i="3" s="1"/>
  <c r="S2994" i="3" s="1"/>
  <c r="BJ2994" i="3"/>
  <c r="T2994" i="3" s="1"/>
  <c r="BH2995" i="3"/>
  <c r="BJ2995" i="3"/>
  <c r="T2995" i="3" s="1"/>
  <c r="BH2996" i="3"/>
  <c r="BI2996" i="3" s="1"/>
  <c r="S2996" i="3" s="1"/>
  <c r="BJ2996" i="3"/>
  <c r="T2996" i="3" s="1"/>
  <c r="BH2997" i="3"/>
  <c r="BI2997" i="3" s="1"/>
  <c r="S2997" i="3" s="1"/>
  <c r="BJ2997" i="3"/>
  <c r="T2997" i="3" s="1"/>
  <c r="BH2998" i="3"/>
  <c r="BI2998" i="3" s="1"/>
  <c r="S2998" i="3" s="1"/>
  <c r="BJ2998" i="3"/>
  <c r="T2998" i="3" s="1"/>
  <c r="BH2999" i="3"/>
  <c r="BJ2999" i="3"/>
  <c r="T2999" i="3" s="1"/>
  <c r="BH3000" i="3"/>
  <c r="BJ3000" i="3"/>
  <c r="T3000" i="3" s="1"/>
  <c r="BH3001" i="3"/>
  <c r="BJ3001" i="3"/>
  <c r="T3001" i="3" s="1"/>
  <c r="BH3002" i="3"/>
  <c r="BJ3002" i="3"/>
  <c r="T3002" i="3" s="1"/>
  <c r="BH3003" i="3"/>
  <c r="BI3003" i="3" s="1"/>
  <c r="S3003" i="3" s="1"/>
  <c r="BJ3003" i="3"/>
  <c r="T3003" i="3" s="1"/>
  <c r="BH3004" i="3"/>
  <c r="BI3004" i="3" s="1"/>
  <c r="S3004" i="3" s="1"/>
  <c r="BJ3004" i="3"/>
  <c r="T3004" i="3" s="1"/>
  <c r="BH3005" i="3"/>
  <c r="BI3005" i="3" s="1"/>
  <c r="S3005" i="3" s="1"/>
  <c r="BJ3005" i="3"/>
  <c r="T3005" i="3" s="1"/>
  <c r="BH3006" i="3"/>
  <c r="BI3006" i="3" s="1"/>
  <c r="S3006" i="3" s="1"/>
  <c r="BJ3006" i="3"/>
  <c r="T3006" i="3" s="1"/>
  <c r="BH3007" i="3"/>
  <c r="BJ3007" i="3"/>
  <c r="T3007" i="3" s="1"/>
  <c r="BH3008" i="3"/>
  <c r="BJ3008" i="3"/>
  <c r="T3008" i="3" s="1"/>
  <c r="BH3009" i="3"/>
  <c r="BI3009" i="3" s="1"/>
  <c r="S3009" i="3" s="1"/>
  <c r="BJ3009" i="3"/>
  <c r="T3009" i="3" s="1"/>
  <c r="BH3010" i="3"/>
  <c r="BJ3010" i="3"/>
  <c r="T3010" i="3" s="1"/>
  <c r="BH3011" i="3"/>
  <c r="BJ3011" i="3"/>
  <c r="T3011" i="3" s="1"/>
  <c r="BH3012" i="3"/>
  <c r="BI3012" i="3" s="1"/>
  <c r="S3012" i="3" s="1"/>
  <c r="BJ3012" i="3"/>
  <c r="T3012" i="3" s="1"/>
  <c r="BH3013" i="3"/>
  <c r="BI3013" i="3" s="1"/>
  <c r="S3013" i="3" s="1"/>
  <c r="BJ3013" i="3"/>
  <c r="T3013" i="3" s="1"/>
  <c r="BH3014" i="3"/>
  <c r="BI3014" i="3" s="1"/>
  <c r="S3014" i="3" s="1"/>
  <c r="BJ3014" i="3"/>
  <c r="T3014" i="3" s="1"/>
  <c r="BH3015" i="3"/>
  <c r="BJ3015" i="3"/>
  <c r="T3015" i="3" s="1"/>
  <c r="BH3016" i="3"/>
  <c r="BI3016" i="3" s="1"/>
  <c r="S3016" i="3" s="1"/>
  <c r="BJ3016" i="3"/>
  <c r="T3016" i="3" s="1"/>
  <c r="BH3017" i="3"/>
  <c r="BI3017" i="3" s="1"/>
  <c r="S3017" i="3" s="1"/>
  <c r="BJ3017" i="3"/>
  <c r="T3017" i="3" s="1"/>
  <c r="BH3018" i="3"/>
  <c r="BI3018" i="3" s="1"/>
  <c r="S3018" i="3" s="1"/>
  <c r="BJ3018" i="3"/>
  <c r="T3018" i="3" s="1"/>
  <c r="BH3019" i="3"/>
  <c r="BI3019" i="3" s="1"/>
  <c r="S3019" i="3" s="1"/>
  <c r="BJ3019" i="3"/>
  <c r="T3019" i="3" s="1"/>
  <c r="BH3020" i="3"/>
  <c r="BI3020" i="3" s="1"/>
  <c r="S3020" i="3" s="1"/>
  <c r="BJ3020" i="3"/>
  <c r="T3020" i="3" s="1"/>
  <c r="BH3021" i="3"/>
  <c r="BI3021" i="3" s="1"/>
  <c r="S3021" i="3" s="1"/>
  <c r="BJ3021" i="3"/>
  <c r="T3021" i="3" s="1"/>
  <c r="BH3022" i="3"/>
  <c r="BI3022" i="3" s="1"/>
  <c r="S3022" i="3" s="1"/>
  <c r="BJ3022" i="3"/>
  <c r="T3022" i="3" s="1"/>
  <c r="BH3023" i="3"/>
  <c r="BI3023" i="3" s="1"/>
  <c r="S3023" i="3" s="1"/>
  <c r="BJ3023" i="3"/>
  <c r="T3023" i="3" s="1"/>
  <c r="BH3024" i="3"/>
  <c r="BI3024" i="3" s="1"/>
  <c r="S3024" i="3" s="1"/>
  <c r="BJ3024" i="3"/>
  <c r="T3024" i="3" s="1"/>
  <c r="BH3025" i="3"/>
  <c r="BI3025" i="3" s="1"/>
  <c r="S3025" i="3" s="1"/>
  <c r="BJ3025" i="3"/>
  <c r="T3025" i="3" s="1"/>
  <c r="BH3026" i="3"/>
  <c r="BI3026" i="3" s="1"/>
  <c r="S3026" i="3" s="1"/>
  <c r="BJ3026" i="3"/>
  <c r="T3026" i="3" s="1"/>
  <c r="BH3027" i="3"/>
  <c r="BI3027" i="3" s="1"/>
  <c r="S3027" i="3" s="1"/>
  <c r="BJ3027" i="3"/>
  <c r="T3027" i="3" s="1"/>
  <c r="BH3028" i="3"/>
  <c r="BI3028" i="3" s="1"/>
  <c r="S3028" i="3" s="1"/>
  <c r="BJ3028" i="3"/>
  <c r="T3028" i="3" s="1"/>
  <c r="BH3029" i="3"/>
  <c r="BI3029" i="3" s="1"/>
  <c r="S3029" i="3" s="1"/>
  <c r="BJ3029" i="3"/>
  <c r="T3029" i="3" s="1"/>
  <c r="BH3030" i="3"/>
  <c r="BI3030" i="3" s="1"/>
  <c r="S3030" i="3" s="1"/>
  <c r="BJ3030" i="3"/>
  <c r="T3030" i="3" s="1"/>
  <c r="BH3031" i="3"/>
  <c r="BJ3031" i="3"/>
  <c r="T3031" i="3" s="1"/>
  <c r="BH3032" i="3"/>
  <c r="BJ3032" i="3"/>
  <c r="T3032" i="3" s="1"/>
  <c r="BH3033" i="3"/>
  <c r="BI3033" i="3" s="1"/>
  <c r="S3033" i="3" s="1"/>
  <c r="BJ3033" i="3"/>
  <c r="T3033" i="3" s="1"/>
  <c r="BH3034" i="3"/>
  <c r="BI3034" i="3" s="1"/>
  <c r="S3034" i="3" s="1"/>
  <c r="BJ3034" i="3"/>
  <c r="T3034" i="3" s="1"/>
  <c r="BH3035" i="3"/>
  <c r="BJ3035" i="3"/>
  <c r="T3035" i="3" s="1"/>
  <c r="BH3036" i="3"/>
  <c r="BI3036" i="3" s="1"/>
  <c r="S3036" i="3" s="1"/>
  <c r="BJ3036" i="3"/>
  <c r="T3036" i="3" s="1"/>
  <c r="BH3037" i="3"/>
  <c r="BI3037" i="3" s="1"/>
  <c r="S3037" i="3" s="1"/>
  <c r="BJ3037" i="3"/>
  <c r="T3037" i="3" s="1"/>
  <c r="BH3038" i="3"/>
  <c r="BI3038" i="3" s="1"/>
  <c r="S3038" i="3" s="1"/>
  <c r="BJ3038" i="3"/>
  <c r="T3038" i="3" s="1"/>
  <c r="BH3039" i="3"/>
  <c r="BI3039" i="3" s="1"/>
  <c r="S3039" i="3" s="1"/>
  <c r="BJ3039" i="3"/>
  <c r="T3039" i="3" s="1"/>
  <c r="BH3040" i="3"/>
  <c r="BJ3040" i="3"/>
  <c r="T3040" i="3" s="1"/>
  <c r="BH3041" i="3"/>
  <c r="BI3041" i="3" s="1"/>
  <c r="S3041" i="3" s="1"/>
  <c r="BJ3041" i="3"/>
  <c r="T3041" i="3" s="1"/>
  <c r="BH3042" i="3"/>
  <c r="BI3042" i="3" s="1"/>
  <c r="S3042" i="3" s="1"/>
  <c r="BJ3042" i="3"/>
  <c r="T3042" i="3" s="1"/>
  <c r="BH3043" i="3"/>
  <c r="BJ3043" i="3"/>
  <c r="T3043" i="3" s="1"/>
  <c r="BH3044" i="3"/>
  <c r="BI3044" i="3" s="1"/>
  <c r="S3044" i="3" s="1"/>
  <c r="BJ3044" i="3"/>
  <c r="T3044" i="3" s="1"/>
  <c r="BH3045" i="3"/>
  <c r="BI3045" i="3" s="1"/>
  <c r="S3045" i="3" s="1"/>
  <c r="BJ3045" i="3"/>
  <c r="T3045" i="3" s="1"/>
  <c r="BH3046" i="3"/>
  <c r="BI3046" i="3" s="1"/>
  <c r="S3046" i="3" s="1"/>
  <c r="BJ3046" i="3"/>
  <c r="T3046" i="3" s="1"/>
  <c r="BH3047" i="3"/>
  <c r="BJ3047" i="3"/>
  <c r="T3047" i="3" s="1"/>
  <c r="BH3048" i="3"/>
  <c r="BI3048" i="3" s="1"/>
  <c r="S3048" i="3" s="1"/>
  <c r="BJ3048" i="3"/>
  <c r="T3048" i="3" s="1"/>
  <c r="BH3049" i="3"/>
  <c r="BJ3049" i="3"/>
  <c r="T3049" i="3" s="1"/>
  <c r="BH3050" i="3"/>
  <c r="BI3050" i="3" s="1"/>
  <c r="S3050" i="3" s="1"/>
  <c r="BJ3050" i="3"/>
  <c r="T3050" i="3" s="1"/>
  <c r="BH3051" i="3"/>
  <c r="BJ3051" i="3"/>
  <c r="T3051" i="3" s="1"/>
  <c r="BH3052" i="3"/>
  <c r="BI3052" i="3" s="1"/>
  <c r="S3052" i="3" s="1"/>
  <c r="BJ3052" i="3"/>
  <c r="T3052" i="3" s="1"/>
  <c r="BH3053" i="3"/>
  <c r="BI3053" i="3" s="1"/>
  <c r="S3053" i="3" s="1"/>
  <c r="BJ3053" i="3"/>
  <c r="T3053" i="3" s="1"/>
  <c r="BH3054" i="3"/>
  <c r="BI3054" i="3" s="1"/>
  <c r="S3054" i="3" s="1"/>
  <c r="BJ3054" i="3"/>
  <c r="T3054" i="3" s="1"/>
  <c r="BH3055" i="3"/>
  <c r="BJ3055" i="3"/>
  <c r="T3055" i="3" s="1"/>
  <c r="BH3056" i="3"/>
  <c r="BI3056" i="3" s="1"/>
  <c r="S3056" i="3" s="1"/>
  <c r="BJ3056" i="3"/>
  <c r="T3056" i="3" s="1"/>
  <c r="BH3057" i="3"/>
  <c r="BI3057" i="3" s="1"/>
  <c r="S3057" i="3" s="1"/>
  <c r="BJ3057" i="3"/>
  <c r="T3057" i="3" s="1"/>
  <c r="BH3058" i="3"/>
  <c r="BI3058" i="3" s="1"/>
  <c r="S3058" i="3" s="1"/>
  <c r="BJ3058" i="3"/>
  <c r="T3058" i="3" s="1"/>
  <c r="BH3059" i="3"/>
  <c r="BI3059" i="3" s="1"/>
  <c r="S3059" i="3" s="1"/>
  <c r="BJ3059" i="3"/>
  <c r="T3059" i="3" s="1"/>
  <c r="BH3060" i="3"/>
  <c r="BI3060" i="3" s="1"/>
  <c r="S3060" i="3" s="1"/>
  <c r="BJ3060" i="3"/>
  <c r="T3060" i="3" s="1"/>
  <c r="BH3061" i="3"/>
  <c r="BJ3061" i="3"/>
  <c r="T3061" i="3" s="1"/>
  <c r="BH3062" i="3"/>
  <c r="BI3062" i="3" s="1"/>
  <c r="S3062" i="3" s="1"/>
  <c r="BJ3062" i="3"/>
  <c r="T3062" i="3" s="1"/>
  <c r="BH3063" i="3"/>
  <c r="BJ3063" i="3"/>
  <c r="T3063" i="3" s="1"/>
  <c r="BH3064" i="3"/>
  <c r="BI3064" i="3" s="1"/>
  <c r="S3064" i="3" s="1"/>
  <c r="BJ3064" i="3"/>
  <c r="T3064" i="3" s="1"/>
  <c r="BH3065" i="3"/>
  <c r="BI3065" i="3" s="1"/>
  <c r="S3065" i="3" s="1"/>
  <c r="BJ3065" i="3"/>
  <c r="T3065" i="3" s="1"/>
  <c r="BH3066" i="3"/>
  <c r="BI3066" i="3" s="1"/>
  <c r="S3066" i="3" s="1"/>
  <c r="BJ3066" i="3"/>
  <c r="T3066" i="3" s="1"/>
  <c r="BH3067" i="3"/>
  <c r="BJ3067" i="3"/>
  <c r="T3067" i="3" s="1"/>
  <c r="BH3068" i="3"/>
  <c r="BJ3068" i="3"/>
  <c r="T3068" i="3" s="1"/>
  <c r="BH3069" i="3"/>
  <c r="BI3069" i="3" s="1"/>
  <c r="S3069" i="3" s="1"/>
  <c r="BJ3069" i="3"/>
  <c r="T3069" i="3" s="1"/>
  <c r="BH3070" i="3"/>
  <c r="BI3070" i="3" s="1"/>
  <c r="S3070" i="3" s="1"/>
  <c r="BJ3070" i="3"/>
  <c r="T3070" i="3" s="1"/>
  <c r="BH3071" i="3"/>
  <c r="BJ3071" i="3"/>
  <c r="T3071" i="3" s="1"/>
  <c r="BH3072" i="3"/>
  <c r="BI3072" i="3" s="1"/>
  <c r="S3072" i="3" s="1"/>
  <c r="BJ3072" i="3"/>
  <c r="T3072" i="3" s="1"/>
  <c r="BH3073" i="3"/>
  <c r="BJ3073" i="3"/>
  <c r="T3073" i="3" s="1"/>
  <c r="BH3074" i="3"/>
  <c r="BI3074" i="3" s="1"/>
  <c r="S3074" i="3" s="1"/>
  <c r="BJ3074" i="3"/>
  <c r="T3074" i="3" s="1"/>
  <c r="BH3075" i="3"/>
  <c r="BJ3075" i="3"/>
  <c r="T3075" i="3" s="1"/>
  <c r="BH3076" i="3"/>
  <c r="BI3076" i="3" s="1"/>
  <c r="S3076" i="3" s="1"/>
  <c r="BJ3076" i="3"/>
  <c r="T3076" i="3" s="1"/>
  <c r="BH3077" i="3"/>
  <c r="BI3077" i="3" s="1"/>
  <c r="S3077" i="3" s="1"/>
  <c r="BJ3077" i="3"/>
  <c r="T3077" i="3" s="1"/>
  <c r="BH3078" i="3"/>
  <c r="BI3078" i="3" s="1"/>
  <c r="S3078" i="3" s="1"/>
  <c r="BJ3078" i="3"/>
  <c r="T3078" i="3" s="1"/>
  <c r="BH3079" i="3"/>
  <c r="BJ3079" i="3"/>
  <c r="T3079" i="3" s="1"/>
  <c r="BH3080" i="3"/>
  <c r="BJ3080" i="3"/>
  <c r="T3080" i="3" s="1"/>
  <c r="BH3081" i="3"/>
  <c r="BJ3081" i="3"/>
  <c r="T3081" i="3" s="1"/>
  <c r="BH3082" i="3"/>
  <c r="BJ3082" i="3"/>
  <c r="T3082" i="3" s="1"/>
  <c r="BH3083" i="3"/>
  <c r="BJ3083" i="3"/>
  <c r="T3083" i="3" s="1"/>
  <c r="BH3084" i="3"/>
  <c r="BI3084" i="3" s="1"/>
  <c r="S3084" i="3" s="1"/>
  <c r="BJ3084" i="3"/>
  <c r="T3084" i="3" s="1"/>
  <c r="BH3085" i="3"/>
  <c r="BI3085" i="3" s="1"/>
  <c r="S3085" i="3" s="1"/>
  <c r="BJ3085" i="3"/>
  <c r="T3085" i="3" s="1"/>
  <c r="BH3086" i="3"/>
  <c r="BI3086" i="3" s="1"/>
  <c r="S3086" i="3" s="1"/>
  <c r="BJ3086" i="3"/>
  <c r="T3086" i="3" s="1"/>
  <c r="BH3087" i="3"/>
  <c r="BJ3087" i="3"/>
  <c r="T3087" i="3" s="1"/>
  <c r="BH3088" i="3"/>
  <c r="BI3088" i="3" s="1"/>
  <c r="S3088" i="3" s="1"/>
  <c r="BJ3088" i="3"/>
  <c r="T3088" i="3" s="1"/>
  <c r="BH3089" i="3"/>
  <c r="BI3089" i="3" s="1"/>
  <c r="S3089" i="3" s="1"/>
  <c r="BJ3089" i="3"/>
  <c r="T3089" i="3" s="1"/>
  <c r="BH3090" i="3"/>
  <c r="BJ3090" i="3"/>
  <c r="T3090" i="3" s="1"/>
  <c r="BH3091" i="3"/>
  <c r="BI3091" i="3" s="1"/>
  <c r="S3091" i="3" s="1"/>
  <c r="BJ3091" i="3"/>
  <c r="T3091" i="3" s="1"/>
  <c r="BH3092" i="3"/>
  <c r="BI3092" i="3" s="1"/>
  <c r="S3092" i="3" s="1"/>
  <c r="BJ3092" i="3"/>
  <c r="T3092" i="3" s="1"/>
  <c r="BH3093" i="3"/>
  <c r="BJ3093" i="3"/>
  <c r="T3093" i="3" s="1"/>
  <c r="BH3094" i="3"/>
  <c r="BI3094" i="3" s="1"/>
  <c r="S3094" i="3" s="1"/>
  <c r="BJ3094" i="3"/>
  <c r="T3094" i="3" s="1"/>
  <c r="BH3095" i="3"/>
  <c r="BJ3095" i="3"/>
  <c r="T3095" i="3" s="1"/>
  <c r="BH3096" i="3"/>
  <c r="BI3096" i="3" s="1"/>
  <c r="S3096" i="3" s="1"/>
  <c r="BJ3096" i="3"/>
  <c r="T3096" i="3" s="1"/>
  <c r="BH3097" i="3"/>
  <c r="BI3097" i="3" s="1"/>
  <c r="S3097" i="3" s="1"/>
  <c r="BJ3097" i="3"/>
  <c r="T3097" i="3" s="1"/>
  <c r="BH3098" i="3"/>
  <c r="BI3098" i="3" s="1"/>
  <c r="S3098" i="3" s="1"/>
  <c r="BJ3098" i="3"/>
  <c r="T3098" i="3" s="1"/>
  <c r="BH3099" i="3"/>
  <c r="BI3099" i="3" s="1"/>
  <c r="S3099" i="3" s="1"/>
  <c r="BJ3099" i="3"/>
  <c r="T3099" i="3" s="1"/>
  <c r="BH3100" i="3"/>
  <c r="BI3100" i="3" s="1"/>
  <c r="S3100" i="3" s="1"/>
  <c r="BJ3100" i="3"/>
  <c r="T3100" i="3" s="1"/>
  <c r="BH3101" i="3"/>
  <c r="BJ3101" i="3"/>
  <c r="T3101" i="3" s="1"/>
  <c r="BH3102" i="3"/>
  <c r="BI3102" i="3" s="1"/>
  <c r="S3102" i="3" s="1"/>
  <c r="BJ3102" i="3"/>
  <c r="T3102" i="3" s="1"/>
  <c r="BH3103" i="3"/>
  <c r="BI3103" i="3" s="1"/>
  <c r="S3103" i="3" s="1"/>
  <c r="BJ3103" i="3"/>
  <c r="T3103" i="3" s="1"/>
  <c r="BH3104" i="3"/>
  <c r="BI3104" i="3" s="1"/>
  <c r="S3104" i="3" s="1"/>
  <c r="BJ3104" i="3"/>
  <c r="T3104" i="3" s="1"/>
  <c r="BH3105" i="3"/>
  <c r="BI3105" i="3" s="1"/>
  <c r="S3105" i="3" s="1"/>
  <c r="BJ3105" i="3"/>
  <c r="T3105" i="3" s="1"/>
  <c r="BH3106" i="3"/>
  <c r="BI3106" i="3" s="1"/>
  <c r="S3106" i="3" s="1"/>
  <c r="BJ3106" i="3"/>
  <c r="T3106" i="3" s="1"/>
  <c r="BH3107" i="3"/>
  <c r="BI3107" i="3" s="1"/>
  <c r="S3107" i="3" s="1"/>
  <c r="BJ3107" i="3"/>
  <c r="T3107" i="3" s="1"/>
  <c r="BH3108" i="3"/>
  <c r="BJ3108" i="3"/>
  <c r="T3108" i="3" s="1"/>
  <c r="BH3109" i="3"/>
  <c r="BI3109" i="3" s="1"/>
  <c r="S3109" i="3" s="1"/>
  <c r="BJ3109" i="3"/>
  <c r="T3109" i="3" s="1"/>
  <c r="BH3110" i="3"/>
  <c r="BI3110" i="3" s="1"/>
  <c r="S3110" i="3" s="1"/>
  <c r="BJ3110" i="3"/>
  <c r="T3110" i="3" s="1"/>
  <c r="BH3111" i="3"/>
  <c r="BI3111" i="3" s="1"/>
  <c r="S3111" i="3" s="1"/>
  <c r="BJ3111" i="3"/>
  <c r="T3111" i="3" s="1"/>
  <c r="BH3112" i="3"/>
  <c r="BI3112" i="3" s="1"/>
  <c r="S3112" i="3" s="1"/>
  <c r="BJ3112" i="3"/>
  <c r="T3112" i="3" s="1"/>
  <c r="BH3113" i="3"/>
  <c r="BJ3113" i="3"/>
  <c r="T3113" i="3" s="1"/>
  <c r="BH3114" i="3"/>
  <c r="BJ3114" i="3"/>
  <c r="T3114" i="3" s="1"/>
  <c r="BH3115" i="3"/>
  <c r="BI3115" i="3" s="1"/>
  <c r="S3115" i="3" s="1"/>
  <c r="BJ3115" i="3"/>
  <c r="T3115" i="3" s="1"/>
  <c r="BH3116" i="3"/>
  <c r="BI3116" i="3" s="1"/>
  <c r="S3116" i="3" s="1"/>
  <c r="BJ3116" i="3"/>
  <c r="T3116" i="3" s="1"/>
  <c r="BH3117" i="3"/>
  <c r="BI3117" i="3" s="1"/>
  <c r="S3117" i="3" s="1"/>
  <c r="BJ3117" i="3"/>
  <c r="T3117" i="3" s="1"/>
  <c r="BH3118" i="3"/>
  <c r="BI3118" i="3" s="1"/>
  <c r="S3118" i="3" s="1"/>
  <c r="BJ3118" i="3"/>
  <c r="T3118" i="3" s="1"/>
  <c r="BH3119" i="3"/>
  <c r="BI3119" i="3" s="1"/>
  <c r="S3119" i="3" s="1"/>
  <c r="BJ3119" i="3"/>
  <c r="T3119" i="3" s="1"/>
  <c r="BH3120" i="3"/>
  <c r="BI3120" i="3" s="1"/>
  <c r="S3120" i="3" s="1"/>
  <c r="BJ3120" i="3"/>
  <c r="T3120" i="3" s="1"/>
  <c r="BH3121" i="3"/>
  <c r="BI3121" i="3" s="1"/>
  <c r="S3121" i="3" s="1"/>
  <c r="BJ3121" i="3"/>
  <c r="T3121" i="3" s="1"/>
  <c r="BH3122" i="3"/>
  <c r="BJ3122" i="3"/>
  <c r="T3122" i="3" s="1"/>
  <c r="BH3123" i="3"/>
  <c r="BJ3123" i="3"/>
  <c r="T3123" i="3" s="1"/>
  <c r="BH3124" i="3"/>
  <c r="BI3124" i="3" s="1"/>
  <c r="S3124" i="3" s="1"/>
  <c r="BJ3124" i="3"/>
  <c r="T3124" i="3" s="1"/>
  <c r="BH3125" i="3"/>
  <c r="BI3125" i="3" s="1"/>
  <c r="S3125" i="3" s="1"/>
  <c r="BJ3125" i="3"/>
  <c r="T3125" i="3" s="1"/>
  <c r="BH3126" i="3"/>
  <c r="BI3126" i="3" s="1"/>
  <c r="S3126" i="3" s="1"/>
  <c r="BJ3126" i="3"/>
  <c r="T3126" i="3" s="1"/>
  <c r="BH3127" i="3"/>
  <c r="BI3127" i="3" s="1"/>
  <c r="S3127" i="3" s="1"/>
  <c r="BJ3127" i="3"/>
  <c r="T3127" i="3" s="1"/>
  <c r="BH3128" i="3"/>
  <c r="BI3128" i="3" s="1"/>
  <c r="S3128" i="3" s="1"/>
  <c r="BJ3128" i="3"/>
  <c r="T3128" i="3" s="1"/>
  <c r="BH3129" i="3"/>
  <c r="BI3129" i="3" s="1"/>
  <c r="S3129" i="3" s="1"/>
  <c r="BJ3129" i="3"/>
  <c r="T3129" i="3" s="1"/>
  <c r="BH3130" i="3"/>
  <c r="BI3130" i="3" s="1"/>
  <c r="S3130" i="3" s="1"/>
  <c r="BJ3130" i="3"/>
  <c r="T3130" i="3" s="1"/>
  <c r="BH3131" i="3"/>
  <c r="BI3131" i="3" s="1"/>
  <c r="S3131" i="3" s="1"/>
  <c r="BJ3131" i="3"/>
  <c r="T3131" i="3" s="1"/>
  <c r="BH3132" i="3"/>
  <c r="BI3132" i="3" s="1"/>
  <c r="S3132" i="3" s="1"/>
  <c r="BJ3132" i="3"/>
  <c r="T3132" i="3" s="1"/>
  <c r="BH3133" i="3"/>
  <c r="BI3133" i="3" s="1"/>
  <c r="S3133" i="3" s="1"/>
  <c r="BJ3133" i="3"/>
  <c r="T3133" i="3" s="1"/>
  <c r="BH3134" i="3"/>
  <c r="BI3134" i="3" s="1"/>
  <c r="S3134" i="3" s="1"/>
  <c r="BJ3134" i="3"/>
  <c r="T3134" i="3" s="1"/>
  <c r="BH3135" i="3"/>
  <c r="BI3135" i="3" s="1"/>
  <c r="S3135" i="3" s="1"/>
  <c r="BJ3135" i="3"/>
  <c r="T3135" i="3" s="1"/>
  <c r="BH3136" i="3"/>
  <c r="BI3136" i="3" s="1"/>
  <c r="S3136" i="3" s="1"/>
  <c r="BJ3136" i="3"/>
  <c r="T3136" i="3" s="1"/>
  <c r="BH3137" i="3"/>
  <c r="BI3137" i="3" s="1"/>
  <c r="S3137" i="3" s="1"/>
  <c r="BJ3137" i="3"/>
  <c r="T3137" i="3" s="1"/>
  <c r="BH3138" i="3"/>
  <c r="BJ3138" i="3"/>
  <c r="T3138" i="3" s="1"/>
  <c r="BH3139" i="3"/>
  <c r="BJ3139" i="3"/>
  <c r="T3139" i="3" s="1"/>
  <c r="BH3140" i="3"/>
  <c r="BI3140" i="3" s="1"/>
  <c r="S3140" i="3" s="1"/>
  <c r="BJ3140" i="3"/>
  <c r="T3140" i="3" s="1"/>
  <c r="BH3141" i="3"/>
  <c r="BI3141" i="3" s="1"/>
  <c r="S3141" i="3" s="1"/>
  <c r="BJ3141" i="3"/>
  <c r="T3141" i="3" s="1"/>
  <c r="BH3142" i="3"/>
  <c r="BI3142" i="3" s="1"/>
  <c r="S3142" i="3" s="1"/>
  <c r="BJ3142" i="3"/>
  <c r="T3142" i="3" s="1"/>
  <c r="BH3143" i="3"/>
  <c r="BI3143" i="3" s="1"/>
  <c r="S3143" i="3" s="1"/>
  <c r="BJ3143" i="3"/>
  <c r="T3143" i="3" s="1"/>
  <c r="BH3144" i="3"/>
  <c r="BI3144" i="3" s="1"/>
  <c r="S3144" i="3" s="1"/>
  <c r="BJ3144" i="3"/>
  <c r="T3144" i="3" s="1"/>
  <c r="BH3145" i="3"/>
  <c r="BI3145" i="3" s="1"/>
  <c r="S3145" i="3" s="1"/>
  <c r="BJ3145" i="3"/>
  <c r="T3145" i="3" s="1"/>
  <c r="BH3146" i="3"/>
  <c r="BJ3146" i="3"/>
  <c r="T3146" i="3" s="1"/>
  <c r="BH3147" i="3"/>
  <c r="BI3147" i="3" s="1"/>
  <c r="S3147" i="3" s="1"/>
  <c r="BJ3147" i="3"/>
  <c r="T3147" i="3" s="1"/>
  <c r="BH3148" i="3"/>
  <c r="BI3148" i="3" s="1"/>
  <c r="S3148" i="3" s="1"/>
  <c r="BJ3148" i="3"/>
  <c r="T3148" i="3" s="1"/>
  <c r="BH3149" i="3"/>
  <c r="BJ3149" i="3"/>
  <c r="T3149" i="3" s="1"/>
  <c r="BH3150" i="3"/>
  <c r="BI3150" i="3" s="1"/>
  <c r="S3150" i="3" s="1"/>
  <c r="BJ3150" i="3"/>
  <c r="T3150" i="3" s="1"/>
  <c r="BH3151" i="3"/>
  <c r="BJ3151" i="3"/>
  <c r="T3151" i="3" s="1"/>
  <c r="BH3152" i="3"/>
  <c r="BJ3152" i="3"/>
  <c r="T3152" i="3" s="1"/>
  <c r="BH3153" i="3"/>
  <c r="BI3153" i="3" s="1"/>
  <c r="S3153" i="3" s="1"/>
  <c r="BJ3153" i="3"/>
  <c r="T3153" i="3" s="1"/>
  <c r="BH3154" i="3"/>
  <c r="BJ3154" i="3"/>
  <c r="T3154" i="3" s="1"/>
  <c r="BH3155" i="3"/>
  <c r="BJ3155" i="3"/>
  <c r="T3155" i="3" s="1"/>
  <c r="BH3156" i="3"/>
  <c r="BI3156" i="3" s="1"/>
  <c r="S3156" i="3" s="1"/>
  <c r="BJ3156" i="3"/>
  <c r="T3156" i="3" s="1"/>
  <c r="BH3157" i="3"/>
  <c r="BJ3157" i="3"/>
  <c r="T3157" i="3" s="1"/>
  <c r="BH3158" i="3"/>
  <c r="BI3158" i="3" s="1"/>
  <c r="S3158" i="3" s="1"/>
  <c r="BJ3158" i="3"/>
  <c r="T3158" i="3" s="1"/>
  <c r="BH3159" i="3"/>
  <c r="BI3159" i="3" s="1"/>
  <c r="S3159" i="3" s="1"/>
  <c r="BJ3159" i="3"/>
  <c r="T3159" i="3" s="1"/>
  <c r="BH3160" i="3"/>
  <c r="BJ3160" i="3"/>
  <c r="T3160" i="3" s="1"/>
  <c r="BH3161" i="3"/>
  <c r="BI3161" i="3" s="1"/>
  <c r="S3161" i="3" s="1"/>
  <c r="BJ3161" i="3"/>
  <c r="T3161" i="3" s="1"/>
  <c r="BH3162" i="3"/>
  <c r="BJ3162" i="3"/>
  <c r="T3162" i="3" s="1"/>
  <c r="BH3163" i="3"/>
  <c r="BI3163" i="3" s="1"/>
  <c r="S3163" i="3" s="1"/>
  <c r="BJ3163" i="3"/>
  <c r="T3163" i="3" s="1"/>
  <c r="BH3164" i="3"/>
  <c r="BI3164" i="3" s="1"/>
  <c r="S3164" i="3" s="1"/>
  <c r="BJ3164" i="3"/>
  <c r="T3164" i="3" s="1"/>
  <c r="BH3165" i="3"/>
  <c r="BI3165" i="3" s="1"/>
  <c r="S3165" i="3" s="1"/>
  <c r="BJ3165" i="3"/>
  <c r="T3165" i="3" s="1"/>
  <c r="BH3166" i="3"/>
  <c r="BJ3166" i="3"/>
  <c r="T3166" i="3" s="1"/>
  <c r="BH3167" i="3"/>
  <c r="BJ3167" i="3"/>
  <c r="T3167" i="3" s="1"/>
  <c r="BH3168" i="3"/>
  <c r="BJ3168" i="3"/>
  <c r="T3168" i="3" s="1"/>
  <c r="BH3169" i="3"/>
  <c r="BI3169" i="3" s="1"/>
  <c r="S3169" i="3" s="1"/>
  <c r="BJ3169" i="3"/>
  <c r="T3169" i="3" s="1"/>
  <c r="BH3170" i="3"/>
  <c r="BJ3170" i="3"/>
  <c r="T3170" i="3" s="1"/>
  <c r="BH3171" i="3"/>
  <c r="BJ3171" i="3"/>
  <c r="T3171" i="3" s="1"/>
  <c r="BH3172" i="3"/>
  <c r="BJ3172" i="3"/>
  <c r="T3172" i="3" s="1"/>
  <c r="BH3173" i="3"/>
  <c r="BJ3173" i="3"/>
  <c r="T3173" i="3" s="1"/>
  <c r="BH3174" i="3"/>
  <c r="BI3174" i="3" s="1"/>
  <c r="S3174" i="3" s="1"/>
  <c r="BJ3174" i="3"/>
  <c r="T3174" i="3" s="1"/>
  <c r="BH3175" i="3"/>
  <c r="BI3175" i="3" s="1"/>
  <c r="S3175" i="3" s="1"/>
  <c r="BJ3175" i="3"/>
  <c r="T3175" i="3" s="1"/>
  <c r="BH3176" i="3"/>
  <c r="BJ3176" i="3"/>
  <c r="T3176" i="3" s="1"/>
  <c r="BH3177" i="3"/>
  <c r="BI3177" i="3" s="1"/>
  <c r="S3177" i="3" s="1"/>
  <c r="BJ3177" i="3"/>
  <c r="T3177" i="3" s="1"/>
  <c r="BH3178" i="3"/>
  <c r="BJ3178" i="3"/>
  <c r="T3178" i="3" s="1"/>
  <c r="BH3179" i="3"/>
  <c r="BI3179" i="3" s="1"/>
  <c r="S3179" i="3" s="1"/>
  <c r="BJ3179" i="3"/>
  <c r="T3179" i="3" s="1"/>
  <c r="BH3180" i="3"/>
  <c r="BI3180" i="3" s="1"/>
  <c r="S3180" i="3" s="1"/>
  <c r="BJ3180" i="3"/>
  <c r="T3180" i="3" s="1"/>
  <c r="BH3181" i="3"/>
  <c r="BJ3181" i="3"/>
  <c r="T3181" i="3" s="1"/>
  <c r="BH3182" i="3"/>
  <c r="BI3182" i="3" s="1"/>
  <c r="S3182" i="3" s="1"/>
  <c r="BJ3182" i="3"/>
  <c r="T3182" i="3" s="1"/>
  <c r="BH3183" i="3"/>
  <c r="BI3183" i="3" s="1"/>
  <c r="S3183" i="3" s="1"/>
  <c r="BJ3183" i="3"/>
  <c r="T3183" i="3" s="1"/>
  <c r="BH3184" i="3"/>
  <c r="BJ3184" i="3"/>
  <c r="T3184" i="3" s="1"/>
  <c r="BH3185" i="3"/>
  <c r="BI3185" i="3" s="1"/>
  <c r="S3185" i="3" s="1"/>
  <c r="BJ3185" i="3"/>
  <c r="T3185" i="3" s="1"/>
  <c r="BH3186" i="3"/>
  <c r="BI3186" i="3" s="1"/>
  <c r="S3186" i="3" s="1"/>
  <c r="BJ3186" i="3"/>
  <c r="T3186" i="3" s="1"/>
  <c r="BH3187" i="3"/>
  <c r="BJ3187" i="3"/>
  <c r="T3187" i="3" s="1"/>
  <c r="BH3188" i="3"/>
  <c r="BJ3188" i="3"/>
  <c r="T3188" i="3" s="1"/>
  <c r="BH3189" i="3"/>
  <c r="BJ3189" i="3"/>
  <c r="T3189" i="3" s="1"/>
  <c r="BH3190" i="3"/>
  <c r="BI3190" i="3" s="1"/>
  <c r="S3190" i="3" s="1"/>
  <c r="BJ3190" i="3"/>
  <c r="T3190" i="3" s="1"/>
  <c r="BH3191" i="3"/>
  <c r="BJ3191" i="3"/>
  <c r="T3191" i="3" s="1"/>
  <c r="BH3192" i="3"/>
  <c r="BJ3192" i="3"/>
  <c r="T3192" i="3" s="1"/>
  <c r="BH3193" i="3"/>
  <c r="BI3193" i="3" s="1"/>
  <c r="S3193" i="3" s="1"/>
  <c r="BJ3193" i="3"/>
  <c r="T3193" i="3" s="1"/>
  <c r="BH3194" i="3"/>
  <c r="BJ3194" i="3"/>
  <c r="T3194" i="3" s="1"/>
  <c r="BH3195" i="3"/>
  <c r="BI3195" i="3" s="1"/>
  <c r="S3195" i="3" s="1"/>
  <c r="BJ3195" i="3"/>
  <c r="T3195" i="3" s="1"/>
  <c r="BH3196" i="3"/>
  <c r="BI3196" i="3" s="1"/>
  <c r="S3196" i="3" s="1"/>
  <c r="BJ3196" i="3"/>
  <c r="T3196" i="3" s="1"/>
  <c r="BH3197" i="3"/>
  <c r="BJ3197" i="3"/>
  <c r="T3197" i="3" s="1"/>
  <c r="BH3198" i="3"/>
  <c r="BI3198" i="3" s="1"/>
  <c r="S3198" i="3" s="1"/>
  <c r="BJ3198" i="3"/>
  <c r="T3198" i="3" s="1"/>
  <c r="BH3199" i="3"/>
  <c r="BI3199" i="3" s="1"/>
  <c r="S3199" i="3" s="1"/>
  <c r="BJ3199" i="3"/>
  <c r="T3199" i="3" s="1"/>
  <c r="BH3200" i="3"/>
  <c r="BJ3200" i="3"/>
  <c r="T3200" i="3" s="1"/>
  <c r="BH3201" i="3"/>
  <c r="BI3201" i="3" s="1"/>
  <c r="S3201" i="3" s="1"/>
  <c r="BJ3201" i="3"/>
  <c r="T3201" i="3" s="1"/>
  <c r="BH3202" i="3"/>
  <c r="BI3202" i="3" s="1"/>
  <c r="S3202" i="3" s="1"/>
  <c r="BJ3202" i="3"/>
  <c r="T3202" i="3" s="1"/>
  <c r="BH3203" i="3"/>
  <c r="BI3203" i="3" s="1"/>
  <c r="S3203" i="3" s="1"/>
  <c r="BJ3203" i="3"/>
  <c r="T3203" i="3" s="1"/>
  <c r="BH3204" i="3"/>
  <c r="BI3204" i="3" s="1"/>
  <c r="S3204" i="3" s="1"/>
  <c r="BJ3204" i="3"/>
  <c r="T3204" i="3" s="1"/>
  <c r="BH3205" i="3"/>
  <c r="BJ3205" i="3"/>
  <c r="T3205" i="3" s="1"/>
  <c r="BH3206" i="3"/>
  <c r="BI3206" i="3" s="1"/>
  <c r="S3206" i="3" s="1"/>
  <c r="BJ3206" i="3"/>
  <c r="T3206" i="3" s="1"/>
  <c r="BH3207" i="3"/>
  <c r="BJ3207" i="3"/>
  <c r="T3207" i="3" s="1"/>
  <c r="BH3208" i="3"/>
  <c r="BI3208" i="3" s="1"/>
  <c r="S3208" i="3" s="1"/>
  <c r="BJ3208" i="3"/>
  <c r="T3208" i="3" s="1"/>
  <c r="BH3209" i="3"/>
  <c r="BI3209" i="3" s="1"/>
  <c r="S3209" i="3" s="1"/>
  <c r="BJ3209" i="3"/>
  <c r="T3209" i="3" s="1"/>
  <c r="BH3210" i="3"/>
  <c r="BI3210" i="3" s="1"/>
  <c r="S3210" i="3" s="1"/>
  <c r="BJ3210" i="3"/>
  <c r="T3210" i="3" s="1"/>
  <c r="BH3211" i="3"/>
  <c r="BI3211" i="3" s="1"/>
  <c r="S3211" i="3" s="1"/>
  <c r="BJ3211" i="3"/>
  <c r="T3211" i="3" s="1"/>
  <c r="BH3212" i="3"/>
  <c r="BI3212" i="3" s="1"/>
  <c r="S3212" i="3" s="1"/>
  <c r="BJ3212" i="3"/>
  <c r="T3212" i="3" s="1"/>
  <c r="BH3213" i="3"/>
  <c r="BI3213" i="3" s="1"/>
  <c r="S3213" i="3" s="1"/>
  <c r="BJ3213" i="3"/>
  <c r="T3213" i="3" s="1"/>
  <c r="BH3214" i="3"/>
  <c r="BI3214" i="3" s="1"/>
  <c r="S3214" i="3" s="1"/>
  <c r="BJ3214" i="3"/>
  <c r="T3214" i="3" s="1"/>
  <c r="BH3215" i="3"/>
  <c r="BJ3215" i="3"/>
  <c r="T3215" i="3" s="1"/>
  <c r="BH3216" i="3"/>
  <c r="BJ3216" i="3"/>
  <c r="T3216" i="3" s="1"/>
  <c r="BH3217" i="3"/>
  <c r="BI3217" i="3" s="1"/>
  <c r="S3217" i="3" s="1"/>
  <c r="BJ3217" i="3"/>
  <c r="T3217" i="3" s="1"/>
  <c r="BH3218" i="3"/>
  <c r="BI3218" i="3" s="1"/>
  <c r="S3218" i="3" s="1"/>
  <c r="BJ3218" i="3"/>
  <c r="T3218" i="3" s="1"/>
  <c r="BH3219" i="3"/>
  <c r="BI3219" i="3" s="1"/>
  <c r="S3219" i="3" s="1"/>
  <c r="BJ3219" i="3"/>
  <c r="T3219" i="3" s="1"/>
  <c r="BH3220" i="3"/>
  <c r="BI3220" i="3" s="1"/>
  <c r="S3220" i="3" s="1"/>
  <c r="BJ3220" i="3"/>
  <c r="T3220" i="3" s="1"/>
  <c r="BH3221" i="3"/>
  <c r="BI3221" i="3" s="1"/>
  <c r="S3221" i="3" s="1"/>
  <c r="BJ3221" i="3"/>
  <c r="T3221" i="3" s="1"/>
  <c r="BH3222" i="3"/>
  <c r="BI3222" i="3" s="1"/>
  <c r="S3222" i="3" s="1"/>
  <c r="BJ3222" i="3"/>
  <c r="T3222" i="3" s="1"/>
  <c r="BH3223" i="3"/>
  <c r="BI3223" i="3" s="1"/>
  <c r="S3223" i="3" s="1"/>
  <c r="BJ3223" i="3"/>
  <c r="T3223" i="3" s="1"/>
  <c r="BH3224" i="3"/>
  <c r="BJ3224" i="3"/>
  <c r="T3224" i="3" s="1"/>
  <c r="BH3225" i="3"/>
  <c r="BI3225" i="3" s="1"/>
  <c r="S3225" i="3" s="1"/>
  <c r="BJ3225" i="3"/>
  <c r="T3225" i="3" s="1"/>
  <c r="BH3226" i="3"/>
  <c r="BI3226" i="3" s="1"/>
  <c r="S3226" i="3" s="1"/>
  <c r="BJ3226" i="3"/>
  <c r="T3226" i="3" s="1"/>
  <c r="BH3227" i="3"/>
  <c r="BI3227" i="3" s="1"/>
  <c r="S3227" i="3" s="1"/>
  <c r="BJ3227" i="3"/>
  <c r="T3227" i="3" s="1"/>
  <c r="BH3228" i="3"/>
  <c r="BI3228" i="3" s="1"/>
  <c r="S3228" i="3" s="1"/>
  <c r="BJ3228" i="3"/>
  <c r="T3228" i="3" s="1"/>
  <c r="BH3229" i="3"/>
  <c r="BJ3229" i="3"/>
  <c r="T3229" i="3" s="1"/>
  <c r="BH3230" i="3"/>
  <c r="BJ3230" i="3"/>
  <c r="T3230" i="3" s="1"/>
  <c r="BH3231" i="3"/>
  <c r="BI3231" i="3" s="1"/>
  <c r="S3231" i="3" s="1"/>
  <c r="BJ3231" i="3"/>
  <c r="T3231" i="3" s="1"/>
  <c r="BH3232" i="3"/>
  <c r="BI3232" i="3" s="1"/>
  <c r="S3232" i="3" s="1"/>
  <c r="BJ3232" i="3"/>
  <c r="T3232" i="3" s="1"/>
  <c r="BH3233" i="3"/>
  <c r="BI3233" i="3" s="1"/>
  <c r="S3233" i="3" s="1"/>
  <c r="BJ3233" i="3"/>
  <c r="T3233" i="3" s="1"/>
  <c r="BH3234" i="3"/>
  <c r="BI3234" i="3" s="1"/>
  <c r="S3234" i="3" s="1"/>
  <c r="BJ3234" i="3"/>
  <c r="T3234" i="3" s="1"/>
  <c r="BH3235" i="3"/>
  <c r="BI3235" i="3" s="1"/>
  <c r="S3235" i="3" s="1"/>
  <c r="BJ3235" i="3"/>
  <c r="T3235" i="3" s="1"/>
  <c r="BH3236" i="3"/>
  <c r="BI3236" i="3" s="1"/>
  <c r="S3236" i="3" s="1"/>
  <c r="BJ3236" i="3"/>
  <c r="T3236" i="3" s="1"/>
  <c r="BH3237" i="3"/>
  <c r="BJ3237" i="3"/>
  <c r="T3237" i="3" s="1"/>
  <c r="BH3238" i="3"/>
  <c r="BI3238" i="3" s="1"/>
  <c r="S3238" i="3" s="1"/>
  <c r="BJ3238" i="3"/>
  <c r="T3238" i="3" s="1"/>
  <c r="BH3239" i="3"/>
  <c r="BI3239" i="3" s="1"/>
  <c r="S3239" i="3" s="1"/>
  <c r="BJ3239" i="3"/>
  <c r="T3239" i="3" s="1"/>
  <c r="BH3240" i="3"/>
  <c r="BI3240" i="3" s="1"/>
  <c r="S3240" i="3" s="1"/>
  <c r="BJ3240" i="3"/>
  <c r="T3240" i="3" s="1"/>
  <c r="BH3241" i="3"/>
  <c r="BJ3241" i="3"/>
  <c r="T3241" i="3" s="1"/>
  <c r="BH3242" i="3"/>
  <c r="BI3242" i="3" s="1"/>
  <c r="S3242" i="3" s="1"/>
  <c r="BJ3242" i="3"/>
  <c r="T3242" i="3" s="1"/>
  <c r="BH3243" i="3"/>
  <c r="BJ3243" i="3"/>
  <c r="T3243" i="3" s="1"/>
  <c r="BH3244" i="3"/>
  <c r="BI3244" i="3" s="1"/>
  <c r="S3244" i="3" s="1"/>
  <c r="BJ3244" i="3"/>
  <c r="T3244" i="3" s="1"/>
  <c r="BH3245" i="3"/>
  <c r="BJ3245" i="3"/>
  <c r="T3245" i="3" s="1"/>
  <c r="BH3246" i="3"/>
  <c r="BI3246" i="3" s="1"/>
  <c r="S3246" i="3" s="1"/>
  <c r="BJ3246" i="3"/>
  <c r="T3246" i="3" s="1"/>
  <c r="BH3247" i="3"/>
  <c r="BJ3247" i="3"/>
  <c r="T3247" i="3" s="1"/>
  <c r="BH3248" i="3"/>
  <c r="BJ3248" i="3"/>
  <c r="T3248" i="3" s="1"/>
  <c r="BH3249" i="3"/>
  <c r="BI3249" i="3" s="1"/>
  <c r="S3249" i="3" s="1"/>
  <c r="BJ3249" i="3"/>
  <c r="T3249" i="3" s="1"/>
  <c r="BH3250" i="3"/>
  <c r="BI3250" i="3" s="1"/>
  <c r="S3250" i="3" s="1"/>
  <c r="BJ3250" i="3"/>
  <c r="T3250" i="3" s="1"/>
  <c r="BH3251" i="3"/>
  <c r="BJ3251" i="3"/>
  <c r="T3251" i="3" s="1"/>
  <c r="BH3252" i="3"/>
  <c r="BI3252" i="3" s="1"/>
  <c r="S3252" i="3" s="1"/>
  <c r="BJ3252" i="3"/>
  <c r="T3252" i="3" s="1"/>
  <c r="BH3253" i="3"/>
  <c r="BI3253" i="3" s="1"/>
  <c r="S3253" i="3" s="1"/>
  <c r="BJ3253" i="3"/>
  <c r="T3253" i="3" s="1"/>
  <c r="BH3254" i="3"/>
  <c r="BJ3254" i="3"/>
  <c r="T3254" i="3" s="1"/>
  <c r="BH3255" i="3"/>
  <c r="BJ3255" i="3"/>
  <c r="T3255" i="3" s="1"/>
  <c r="BH3256" i="3"/>
  <c r="BJ3256" i="3"/>
  <c r="T3256" i="3" s="1"/>
  <c r="BH3257" i="3"/>
  <c r="BI3257" i="3" s="1"/>
  <c r="S3257" i="3" s="1"/>
  <c r="BJ3257" i="3"/>
  <c r="T3257" i="3" s="1"/>
  <c r="BH3258" i="3"/>
  <c r="BI3258" i="3" s="1"/>
  <c r="S3258" i="3" s="1"/>
  <c r="BJ3258" i="3"/>
  <c r="T3258" i="3" s="1"/>
  <c r="BH3259" i="3"/>
  <c r="BI3259" i="3" s="1"/>
  <c r="S3259" i="3" s="1"/>
  <c r="BJ3259" i="3"/>
  <c r="T3259" i="3" s="1"/>
  <c r="BH3260" i="3"/>
  <c r="BJ3260" i="3"/>
  <c r="T3260" i="3" s="1"/>
  <c r="BH3261" i="3"/>
  <c r="BJ3261" i="3"/>
  <c r="T3261" i="3" s="1"/>
  <c r="BH3262" i="3"/>
  <c r="BI3262" i="3" s="1"/>
  <c r="S3262" i="3" s="1"/>
  <c r="BJ3262" i="3"/>
  <c r="T3262" i="3" s="1"/>
  <c r="BH3263" i="3"/>
  <c r="BI3263" i="3" s="1"/>
  <c r="S3263" i="3" s="1"/>
  <c r="BJ3263" i="3"/>
  <c r="T3263" i="3" s="1"/>
  <c r="BH3264" i="3"/>
  <c r="BJ3264" i="3"/>
  <c r="T3264" i="3" s="1"/>
  <c r="BH3265" i="3"/>
  <c r="BI3265" i="3" s="1"/>
  <c r="S3265" i="3" s="1"/>
  <c r="BJ3265" i="3"/>
  <c r="T3265" i="3" s="1"/>
  <c r="BH3266" i="3"/>
  <c r="BI3266" i="3" s="1"/>
  <c r="S3266" i="3" s="1"/>
  <c r="BJ3266" i="3"/>
  <c r="T3266" i="3" s="1"/>
  <c r="BH3267" i="3"/>
  <c r="BI3267" i="3" s="1"/>
  <c r="S3267" i="3" s="1"/>
  <c r="BJ3267" i="3"/>
  <c r="T3267" i="3" s="1"/>
  <c r="BH3268" i="3"/>
  <c r="BI3268" i="3" s="1"/>
  <c r="S3268" i="3" s="1"/>
  <c r="BJ3268" i="3"/>
  <c r="T3268" i="3" s="1"/>
  <c r="BH3269" i="3"/>
  <c r="BI3269" i="3" s="1"/>
  <c r="S3269" i="3" s="1"/>
  <c r="BJ3269" i="3"/>
  <c r="T3269" i="3" s="1"/>
  <c r="BH3270" i="3"/>
  <c r="BI3270" i="3" s="1"/>
  <c r="S3270" i="3" s="1"/>
  <c r="BJ3270" i="3"/>
  <c r="T3270" i="3" s="1"/>
  <c r="BH3271" i="3"/>
  <c r="BJ3271" i="3"/>
  <c r="T3271" i="3" s="1"/>
  <c r="BH3272" i="3"/>
  <c r="BI3272" i="3" s="1"/>
  <c r="S3272" i="3" s="1"/>
  <c r="BJ3272" i="3"/>
  <c r="T3272" i="3" s="1"/>
  <c r="BH3273" i="3"/>
  <c r="BI3273" i="3" s="1"/>
  <c r="S3273" i="3" s="1"/>
  <c r="BJ3273" i="3"/>
  <c r="T3273" i="3" s="1"/>
  <c r="BH3274" i="3"/>
  <c r="BJ3274" i="3"/>
  <c r="T3274" i="3" s="1"/>
  <c r="BH3275" i="3"/>
  <c r="BI3275" i="3" s="1"/>
  <c r="S3275" i="3" s="1"/>
  <c r="BJ3275" i="3"/>
  <c r="T3275" i="3" s="1"/>
  <c r="BH3276" i="3"/>
  <c r="BI3276" i="3" s="1"/>
  <c r="S3276" i="3" s="1"/>
  <c r="BJ3276" i="3"/>
  <c r="T3276" i="3" s="1"/>
  <c r="BH3277" i="3"/>
  <c r="BI3277" i="3" s="1"/>
  <c r="S3277" i="3" s="1"/>
  <c r="BJ3277" i="3"/>
  <c r="T3277" i="3" s="1"/>
  <c r="BH3278" i="3"/>
  <c r="BJ3278" i="3"/>
  <c r="T3278" i="3" s="1"/>
  <c r="BH3279" i="3"/>
  <c r="BJ3279" i="3"/>
  <c r="T3279" i="3" s="1"/>
  <c r="BH3280" i="3"/>
  <c r="BI3280" i="3" s="1"/>
  <c r="S3280" i="3" s="1"/>
  <c r="BJ3280" i="3"/>
  <c r="T3280" i="3" s="1"/>
  <c r="BH3281" i="3"/>
  <c r="BI3281" i="3" s="1"/>
  <c r="S3281" i="3" s="1"/>
  <c r="BJ3281" i="3"/>
  <c r="T3281" i="3" s="1"/>
  <c r="BH3282" i="3"/>
  <c r="BJ3282" i="3"/>
  <c r="T3282" i="3" s="1"/>
  <c r="BH3283" i="3"/>
  <c r="BI3283" i="3" s="1"/>
  <c r="S3283" i="3" s="1"/>
  <c r="BJ3283" i="3"/>
  <c r="T3283" i="3" s="1"/>
  <c r="BH3284" i="3"/>
  <c r="BI3284" i="3" s="1"/>
  <c r="S3284" i="3" s="1"/>
  <c r="BJ3284" i="3"/>
  <c r="T3284" i="3" s="1"/>
  <c r="BH3285" i="3"/>
  <c r="BI3285" i="3" s="1"/>
  <c r="S3285" i="3" s="1"/>
  <c r="BJ3285" i="3"/>
  <c r="T3285" i="3" s="1"/>
  <c r="BH3286" i="3"/>
  <c r="BI3286" i="3" s="1"/>
  <c r="S3286" i="3" s="1"/>
  <c r="BJ3286" i="3"/>
  <c r="T3286" i="3" s="1"/>
  <c r="BH3287" i="3"/>
  <c r="BJ3287" i="3"/>
  <c r="T3287" i="3" s="1"/>
  <c r="BH3288" i="3"/>
  <c r="BI3288" i="3" s="1"/>
  <c r="S3288" i="3" s="1"/>
  <c r="BJ3288" i="3"/>
  <c r="T3288" i="3" s="1"/>
  <c r="BH3289" i="3"/>
  <c r="BI3289" i="3" s="1"/>
  <c r="S3289" i="3" s="1"/>
  <c r="BJ3289" i="3"/>
  <c r="T3289" i="3" s="1"/>
  <c r="BH3290" i="3"/>
  <c r="BJ3290" i="3"/>
  <c r="T3290" i="3" s="1"/>
  <c r="BH3291" i="3"/>
  <c r="BI3291" i="3" s="1"/>
  <c r="S3291" i="3" s="1"/>
  <c r="BJ3291" i="3"/>
  <c r="T3291" i="3" s="1"/>
  <c r="BH3292" i="3"/>
  <c r="BI3292" i="3" s="1"/>
  <c r="S3292" i="3" s="1"/>
  <c r="BJ3292" i="3"/>
  <c r="T3292" i="3" s="1"/>
  <c r="BH3293" i="3"/>
  <c r="BJ3293" i="3"/>
  <c r="T3293" i="3" s="1"/>
  <c r="BH3294" i="3"/>
  <c r="BI3294" i="3" s="1"/>
  <c r="S3294" i="3" s="1"/>
  <c r="BJ3294" i="3"/>
  <c r="T3294" i="3" s="1"/>
  <c r="BH3295" i="3"/>
  <c r="BJ3295" i="3"/>
  <c r="T3295" i="3" s="1"/>
  <c r="BH3296" i="3"/>
  <c r="BI3296" i="3" s="1"/>
  <c r="S3296" i="3" s="1"/>
  <c r="BJ3296" i="3"/>
  <c r="T3296" i="3" s="1"/>
  <c r="BH3297" i="3"/>
  <c r="BI3297" i="3" s="1"/>
  <c r="S3297" i="3" s="1"/>
  <c r="BJ3297" i="3"/>
  <c r="T3297" i="3" s="1"/>
  <c r="BH3298" i="3"/>
  <c r="BJ3298" i="3"/>
  <c r="T3298" i="3" s="1"/>
  <c r="BH3299" i="3"/>
  <c r="BJ3299" i="3"/>
  <c r="T3299" i="3" s="1"/>
  <c r="BH3300" i="3"/>
  <c r="BI3300" i="3" s="1"/>
  <c r="S3300" i="3" s="1"/>
  <c r="BJ3300" i="3"/>
  <c r="T3300" i="3" s="1"/>
  <c r="BH3301" i="3"/>
  <c r="BI3301" i="3" s="1"/>
  <c r="S3301" i="3" s="1"/>
  <c r="BJ3301" i="3"/>
  <c r="T3301" i="3" s="1"/>
  <c r="BH3302" i="3"/>
  <c r="BI3302" i="3" s="1"/>
  <c r="S3302" i="3" s="1"/>
  <c r="BJ3302" i="3"/>
  <c r="T3302" i="3" s="1"/>
  <c r="BH3303" i="3"/>
  <c r="BJ3303" i="3"/>
  <c r="T3303" i="3" s="1"/>
  <c r="BH3304" i="3"/>
  <c r="BI3304" i="3" s="1"/>
  <c r="S3304" i="3" s="1"/>
  <c r="BJ3304" i="3"/>
  <c r="T3304" i="3" s="1"/>
  <c r="BH3305" i="3"/>
  <c r="BI3305" i="3" s="1"/>
  <c r="S3305" i="3" s="1"/>
  <c r="BJ3305" i="3"/>
  <c r="T3305" i="3" s="1"/>
  <c r="BH3306" i="3"/>
  <c r="BJ3306" i="3"/>
  <c r="T3306" i="3" s="1"/>
  <c r="BH3307" i="3"/>
  <c r="BJ3307" i="3"/>
  <c r="T3307" i="3" s="1"/>
  <c r="BH3308" i="3"/>
  <c r="BI3308" i="3" s="1"/>
  <c r="S3308" i="3" s="1"/>
  <c r="BJ3308" i="3"/>
  <c r="T3308" i="3" s="1"/>
  <c r="BH3309" i="3"/>
  <c r="BJ3309" i="3"/>
  <c r="T3309" i="3" s="1"/>
  <c r="BH3310" i="3"/>
  <c r="BI3310" i="3" s="1"/>
  <c r="S3310" i="3" s="1"/>
  <c r="BJ3310" i="3"/>
  <c r="T3310" i="3" s="1"/>
  <c r="BH3311" i="3"/>
  <c r="BJ3311" i="3"/>
  <c r="T3311" i="3" s="1"/>
  <c r="BH3312" i="3"/>
  <c r="BI3312" i="3" s="1"/>
  <c r="S3312" i="3" s="1"/>
  <c r="BJ3312" i="3"/>
  <c r="T3312" i="3" s="1"/>
  <c r="BH3313" i="3"/>
  <c r="BI3313" i="3" s="1"/>
  <c r="S3313" i="3" s="1"/>
  <c r="BJ3313" i="3"/>
  <c r="T3313" i="3" s="1"/>
  <c r="BH3314" i="3"/>
  <c r="BJ3314" i="3"/>
  <c r="T3314" i="3" s="1"/>
  <c r="BH3315" i="3"/>
  <c r="BI3315" i="3" s="1"/>
  <c r="S3315" i="3" s="1"/>
  <c r="BJ3315" i="3"/>
  <c r="T3315" i="3" s="1"/>
  <c r="BH3316" i="3"/>
  <c r="BI3316" i="3" s="1"/>
  <c r="S3316" i="3" s="1"/>
  <c r="BJ3316" i="3"/>
  <c r="T3316" i="3" s="1"/>
  <c r="BH3317" i="3"/>
  <c r="BI3317" i="3" s="1"/>
  <c r="S3317" i="3" s="1"/>
  <c r="BJ3317" i="3"/>
  <c r="T3317" i="3" s="1"/>
  <c r="BH3318" i="3"/>
  <c r="BI3318" i="3" s="1"/>
  <c r="S3318" i="3" s="1"/>
  <c r="BJ3318" i="3"/>
  <c r="T3318" i="3" s="1"/>
  <c r="BH3319" i="3"/>
  <c r="BJ3319" i="3"/>
  <c r="T3319" i="3" s="1"/>
  <c r="BH3320" i="3"/>
  <c r="BI3320" i="3" s="1"/>
  <c r="S3320" i="3" s="1"/>
  <c r="BJ3320" i="3"/>
  <c r="T3320" i="3" s="1"/>
  <c r="BH3321" i="3"/>
  <c r="BI3321" i="3" s="1"/>
  <c r="S3321" i="3" s="1"/>
  <c r="BJ3321" i="3"/>
  <c r="T3321" i="3" s="1"/>
  <c r="BH3322" i="3"/>
  <c r="BJ3322" i="3"/>
  <c r="T3322" i="3" s="1"/>
  <c r="BH3323" i="3"/>
  <c r="BJ3323" i="3"/>
  <c r="T3323" i="3" s="1"/>
  <c r="BH3324" i="3"/>
  <c r="BI3324" i="3" s="1"/>
  <c r="S3324" i="3" s="1"/>
  <c r="BJ3324" i="3"/>
  <c r="T3324" i="3" s="1"/>
  <c r="BH3325" i="3"/>
  <c r="BJ3325" i="3"/>
  <c r="T3325" i="3" s="1"/>
  <c r="BH3326" i="3"/>
  <c r="BI3326" i="3" s="1"/>
  <c r="S3326" i="3" s="1"/>
  <c r="BJ3326" i="3"/>
  <c r="T3326" i="3" s="1"/>
  <c r="BH3327" i="3"/>
  <c r="BJ3327" i="3"/>
  <c r="T3327" i="3" s="1"/>
  <c r="BH3328" i="3"/>
  <c r="BI3328" i="3" s="1"/>
  <c r="S3328" i="3" s="1"/>
  <c r="BJ3328" i="3"/>
  <c r="T3328" i="3" s="1"/>
  <c r="BH3329" i="3"/>
  <c r="BI3329" i="3" s="1"/>
  <c r="S3329" i="3" s="1"/>
  <c r="BJ3329" i="3"/>
  <c r="T3329" i="3" s="1"/>
  <c r="BH3330" i="3"/>
  <c r="BJ3330" i="3"/>
  <c r="T3330" i="3" s="1"/>
  <c r="BH3331" i="3"/>
  <c r="BI3331" i="3" s="1"/>
  <c r="S3331" i="3" s="1"/>
  <c r="BJ3331" i="3"/>
  <c r="T3331" i="3" s="1"/>
  <c r="BH3332" i="3"/>
  <c r="BI3332" i="3" s="1"/>
  <c r="S3332" i="3" s="1"/>
  <c r="BJ3332" i="3"/>
  <c r="T3332" i="3" s="1"/>
  <c r="BH3333" i="3"/>
  <c r="BI3333" i="3" s="1"/>
  <c r="S3333" i="3" s="1"/>
  <c r="BJ3333" i="3"/>
  <c r="T3333" i="3" s="1"/>
  <c r="BH3334" i="3"/>
  <c r="BI3334" i="3" s="1"/>
  <c r="S3334" i="3" s="1"/>
  <c r="BJ3334" i="3"/>
  <c r="T3334" i="3" s="1"/>
  <c r="BH3335" i="3"/>
  <c r="BJ3335" i="3"/>
  <c r="T3335" i="3" s="1"/>
  <c r="BH3336" i="3"/>
  <c r="BI3336" i="3" s="1"/>
  <c r="S3336" i="3" s="1"/>
  <c r="BJ3336" i="3"/>
  <c r="T3336" i="3" s="1"/>
  <c r="BH3337" i="3"/>
  <c r="BI3337" i="3" s="1"/>
  <c r="S3337" i="3" s="1"/>
  <c r="BJ3337" i="3"/>
  <c r="T3337" i="3" s="1"/>
  <c r="BH3338" i="3"/>
  <c r="BJ3338" i="3"/>
  <c r="T3338" i="3" s="1"/>
  <c r="BH3339" i="3"/>
  <c r="BI3339" i="3" s="1"/>
  <c r="S3339" i="3" s="1"/>
  <c r="BJ3339" i="3"/>
  <c r="T3339" i="3" s="1"/>
  <c r="BH3340" i="3"/>
  <c r="BJ3340" i="3"/>
  <c r="T3340" i="3" s="1"/>
  <c r="BH3341" i="3"/>
  <c r="BI3341" i="3" s="1"/>
  <c r="S3341" i="3" s="1"/>
  <c r="BJ3341" i="3"/>
  <c r="T3341" i="3" s="1"/>
  <c r="BH3342" i="3"/>
  <c r="BJ3342" i="3"/>
  <c r="T3342" i="3" s="1"/>
  <c r="BH3343" i="3"/>
  <c r="BJ3343" i="3"/>
  <c r="T3343" i="3" s="1"/>
  <c r="BH3344" i="3"/>
  <c r="BI3344" i="3" s="1"/>
  <c r="S3344" i="3" s="1"/>
  <c r="BJ3344" i="3"/>
  <c r="T3344" i="3" s="1"/>
  <c r="BH3345" i="3"/>
  <c r="BI3345" i="3" s="1"/>
  <c r="S3345" i="3" s="1"/>
  <c r="BJ3345" i="3"/>
  <c r="T3345" i="3" s="1"/>
  <c r="BH3346" i="3"/>
  <c r="BJ3346" i="3"/>
  <c r="T3346" i="3" s="1"/>
  <c r="BH3347" i="3"/>
  <c r="BI3347" i="3" s="1"/>
  <c r="S3347" i="3" s="1"/>
  <c r="BJ3347" i="3"/>
  <c r="T3347" i="3" s="1"/>
  <c r="BH3348" i="3"/>
  <c r="BI3348" i="3" s="1"/>
  <c r="S3348" i="3" s="1"/>
  <c r="BJ3348" i="3"/>
  <c r="T3348" i="3" s="1"/>
  <c r="BH3349" i="3"/>
  <c r="BI3349" i="3" s="1"/>
  <c r="S3349" i="3" s="1"/>
  <c r="BJ3349" i="3"/>
  <c r="T3349" i="3" s="1"/>
  <c r="BH3350" i="3"/>
  <c r="BI3350" i="3" s="1"/>
  <c r="S3350" i="3" s="1"/>
  <c r="BJ3350" i="3"/>
  <c r="T3350" i="3" s="1"/>
  <c r="BH3351" i="3"/>
  <c r="BJ3351" i="3"/>
  <c r="T3351" i="3" s="1"/>
  <c r="BH3352" i="3"/>
  <c r="BI3352" i="3" s="1"/>
  <c r="S3352" i="3" s="1"/>
  <c r="BJ3352" i="3"/>
  <c r="T3352" i="3" s="1"/>
  <c r="BH3353" i="3"/>
  <c r="BI3353" i="3" s="1"/>
  <c r="S3353" i="3" s="1"/>
  <c r="BJ3353" i="3"/>
  <c r="T3353" i="3" s="1"/>
  <c r="BH3354" i="3"/>
  <c r="BJ3354" i="3"/>
  <c r="T3354" i="3" s="1"/>
  <c r="BH3355" i="3"/>
  <c r="BI3355" i="3" s="1"/>
  <c r="S3355" i="3" s="1"/>
  <c r="BJ3355" i="3"/>
  <c r="T3355" i="3" s="1"/>
  <c r="BH3356" i="3"/>
  <c r="BI3356" i="3" s="1"/>
  <c r="S3356" i="3" s="1"/>
  <c r="BJ3356" i="3"/>
  <c r="T3356" i="3" s="1"/>
  <c r="BH3357" i="3"/>
  <c r="BJ3357" i="3"/>
  <c r="T3357" i="3" s="1"/>
  <c r="BH3358" i="3"/>
  <c r="BI3358" i="3" s="1"/>
  <c r="S3358" i="3" s="1"/>
  <c r="BJ3358" i="3"/>
  <c r="T3358" i="3" s="1"/>
  <c r="BH3359" i="3"/>
  <c r="BJ3359" i="3"/>
  <c r="T3359" i="3" s="1"/>
  <c r="BH3360" i="3"/>
  <c r="BI3360" i="3" s="1"/>
  <c r="S3360" i="3" s="1"/>
  <c r="BJ3360" i="3"/>
  <c r="T3360" i="3" s="1"/>
  <c r="BH3361" i="3"/>
  <c r="BI3361" i="3" s="1"/>
  <c r="S3361" i="3" s="1"/>
  <c r="BJ3361" i="3"/>
  <c r="T3361" i="3" s="1"/>
  <c r="BH3362" i="3"/>
  <c r="BJ3362" i="3"/>
  <c r="T3362" i="3" s="1"/>
  <c r="BH3363" i="3"/>
  <c r="BJ3363" i="3"/>
  <c r="T3363" i="3" s="1"/>
  <c r="BH3364" i="3"/>
  <c r="BI3364" i="3" s="1"/>
  <c r="S3364" i="3" s="1"/>
  <c r="BJ3364" i="3"/>
  <c r="T3364" i="3" s="1"/>
  <c r="BH3365" i="3"/>
  <c r="BI3365" i="3" s="1"/>
  <c r="S3365" i="3" s="1"/>
  <c r="BJ3365" i="3"/>
  <c r="T3365" i="3" s="1"/>
  <c r="BH3366" i="3"/>
  <c r="BI3366" i="3" s="1"/>
  <c r="S3366" i="3" s="1"/>
  <c r="BJ3366" i="3"/>
  <c r="T3366" i="3" s="1"/>
  <c r="BH3367" i="3"/>
  <c r="BJ3367" i="3"/>
  <c r="T3367" i="3" s="1"/>
  <c r="BH3368" i="3"/>
  <c r="BI3368" i="3" s="1"/>
  <c r="S3368" i="3" s="1"/>
  <c r="BJ3368" i="3"/>
  <c r="T3368" i="3" s="1"/>
  <c r="BH3369" i="3"/>
  <c r="BI3369" i="3" s="1"/>
  <c r="S3369" i="3" s="1"/>
  <c r="BJ3369" i="3"/>
  <c r="T3369" i="3" s="1"/>
  <c r="BH3370" i="3"/>
  <c r="BJ3370" i="3"/>
  <c r="T3370" i="3" s="1"/>
  <c r="BH3371" i="3"/>
  <c r="BJ3371" i="3"/>
  <c r="T3371" i="3" s="1"/>
  <c r="BH3372" i="3"/>
  <c r="BJ3372" i="3"/>
  <c r="T3372" i="3" s="1"/>
  <c r="BH3373" i="3"/>
  <c r="BI3373" i="3" s="1"/>
  <c r="S3373" i="3" s="1"/>
  <c r="BJ3373" i="3"/>
  <c r="T3373" i="3" s="1"/>
  <c r="BH3374" i="3"/>
  <c r="BI3374" i="3" s="1"/>
  <c r="S3374" i="3" s="1"/>
  <c r="BJ3374" i="3"/>
  <c r="T3374" i="3" s="1"/>
  <c r="BH3375" i="3"/>
  <c r="BJ3375" i="3"/>
  <c r="T3375" i="3" s="1"/>
  <c r="BH3376" i="3"/>
  <c r="BI3376" i="3" s="1"/>
  <c r="S3376" i="3" s="1"/>
  <c r="BJ3376" i="3"/>
  <c r="T3376" i="3" s="1"/>
  <c r="BH3377" i="3"/>
  <c r="BI3377" i="3" s="1"/>
  <c r="S3377" i="3" s="1"/>
  <c r="BJ3377" i="3"/>
  <c r="T3377" i="3" s="1"/>
  <c r="BH3378" i="3"/>
  <c r="BJ3378" i="3"/>
  <c r="T3378" i="3" s="1"/>
  <c r="BH3379" i="3"/>
  <c r="BI3379" i="3" s="1"/>
  <c r="S3379" i="3" s="1"/>
  <c r="BJ3379" i="3"/>
  <c r="T3379" i="3" s="1"/>
  <c r="BH3380" i="3"/>
  <c r="BJ3380" i="3"/>
  <c r="T3380" i="3" s="1"/>
  <c r="BH3381" i="3"/>
  <c r="BI3381" i="3" s="1"/>
  <c r="S3381" i="3" s="1"/>
  <c r="BJ3381" i="3"/>
  <c r="T3381" i="3" s="1"/>
  <c r="BH3382" i="3"/>
  <c r="BI3382" i="3" s="1"/>
  <c r="S3382" i="3" s="1"/>
  <c r="BJ3382" i="3"/>
  <c r="T3382" i="3" s="1"/>
  <c r="BH3383" i="3"/>
  <c r="BJ3383" i="3"/>
  <c r="T3383" i="3" s="1"/>
  <c r="BH3384" i="3"/>
  <c r="BI3384" i="3" s="1"/>
  <c r="S3384" i="3" s="1"/>
  <c r="BJ3384" i="3"/>
  <c r="T3384" i="3" s="1"/>
  <c r="BH3385" i="3"/>
  <c r="BI3385" i="3" s="1"/>
  <c r="S3385" i="3" s="1"/>
  <c r="BJ3385" i="3"/>
  <c r="T3385" i="3" s="1"/>
  <c r="BH3386" i="3"/>
  <c r="BJ3386" i="3"/>
  <c r="T3386" i="3" s="1"/>
  <c r="BH3387" i="3"/>
  <c r="BJ3387" i="3"/>
  <c r="T3387" i="3" s="1"/>
  <c r="BH3388" i="3"/>
  <c r="BI3388" i="3" s="1"/>
  <c r="S3388" i="3" s="1"/>
  <c r="BJ3388" i="3"/>
  <c r="T3388" i="3" s="1"/>
  <c r="BH3389" i="3"/>
  <c r="BJ3389" i="3"/>
  <c r="T3389" i="3" s="1"/>
  <c r="BH3390" i="3"/>
  <c r="BI3390" i="3" s="1"/>
  <c r="S3390" i="3" s="1"/>
  <c r="BJ3390" i="3"/>
  <c r="T3390" i="3" s="1"/>
  <c r="BH3391" i="3"/>
  <c r="BJ3391" i="3"/>
  <c r="T3391" i="3" s="1"/>
  <c r="BH3392" i="3"/>
  <c r="BI3392" i="3" s="1"/>
  <c r="S3392" i="3" s="1"/>
  <c r="BJ3392" i="3"/>
  <c r="T3392" i="3" s="1"/>
  <c r="BH3393" i="3"/>
  <c r="BI3393" i="3" s="1"/>
  <c r="S3393" i="3" s="1"/>
  <c r="BJ3393" i="3"/>
  <c r="T3393" i="3" s="1"/>
  <c r="BH3394" i="3"/>
  <c r="BJ3394" i="3"/>
  <c r="T3394" i="3" s="1"/>
  <c r="BH3395" i="3"/>
  <c r="BJ3395" i="3"/>
  <c r="T3395" i="3" s="1"/>
  <c r="BH3396" i="3"/>
  <c r="BJ3396" i="3"/>
  <c r="T3396" i="3" s="1"/>
  <c r="BH3397" i="3"/>
  <c r="BJ3397" i="3"/>
  <c r="T3397" i="3" s="1"/>
  <c r="BH3398" i="3"/>
  <c r="BI3398" i="3" s="1"/>
  <c r="S3398" i="3" s="1"/>
  <c r="BJ3398" i="3"/>
  <c r="T3398" i="3" s="1"/>
  <c r="BH3399" i="3"/>
  <c r="BJ3399" i="3"/>
  <c r="T3399" i="3" s="1"/>
  <c r="BH3400" i="3"/>
  <c r="BI3400" i="3" s="1"/>
  <c r="S3400" i="3" s="1"/>
  <c r="BJ3400" i="3"/>
  <c r="T3400" i="3" s="1"/>
  <c r="BH3401" i="3"/>
  <c r="BI3401" i="3" s="1"/>
  <c r="S3401" i="3" s="1"/>
  <c r="BJ3401" i="3"/>
  <c r="T3401" i="3" s="1"/>
  <c r="BH3402" i="3"/>
  <c r="BJ3402" i="3"/>
  <c r="T3402" i="3" s="1"/>
  <c r="BH3403" i="3"/>
  <c r="BJ3403" i="3"/>
  <c r="T3403" i="3" s="1"/>
  <c r="BH3404" i="3"/>
  <c r="BI3404" i="3" s="1"/>
  <c r="S3404" i="3" s="1"/>
  <c r="BJ3404" i="3"/>
  <c r="T3404" i="3" s="1"/>
  <c r="BH3405" i="3"/>
  <c r="BI3405" i="3" s="1"/>
  <c r="S3405" i="3" s="1"/>
  <c r="BJ3405" i="3"/>
  <c r="T3405" i="3" s="1"/>
  <c r="BH3406" i="3"/>
  <c r="BI3406" i="3" s="1"/>
  <c r="S3406" i="3" s="1"/>
  <c r="BJ3406" i="3"/>
  <c r="T3406" i="3" s="1"/>
  <c r="BH3407" i="3"/>
  <c r="BJ3407" i="3"/>
  <c r="T3407" i="3" s="1"/>
  <c r="BH3408" i="3"/>
  <c r="BI3408" i="3" s="1"/>
  <c r="S3408" i="3" s="1"/>
  <c r="BJ3408" i="3"/>
  <c r="T3408" i="3" s="1"/>
  <c r="BH3409" i="3"/>
  <c r="BI3409" i="3" s="1"/>
  <c r="S3409" i="3" s="1"/>
  <c r="BJ3409" i="3"/>
  <c r="T3409" i="3" s="1"/>
  <c r="BH3410" i="3"/>
  <c r="BJ3410" i="3"/>
  <c r="T3410" i="3" s="1"/>
  <c r="BH3411" i="3"/>
  <c r="BJ3411" i="3"/>
  <c r="T3411" i="3" s="1"/>
  <c r="BH3412" i="3"/>
  <c r="BJ3412" i="3"/>
  <c r="T3412" i="3" s="1"/>
  <c r="BH3413" i="3"/>
  <c r="BI3413" i="3" s="1"/>
  <c r="S3413" i="3" s="1"/>
  <c r="BJ3413" i="3"/>
  <c r="T3413" i="3" s="1"/>
  <c r="BH3414" i="3"/>
  <c r="BI3414" i="3" s="1"/>
  <c r="S3414" i="3" s="1"/>
  <c r="BJ3414" i="3"/>
  <c r="T3414" i="3" s="1"/>
  <c r="BH3415" i="3"/>
  <c r="BJ3415" i="3"/>
  <c r="T3415" i="3" s="1"/>
  <c r="BH3416" i="3"/>
  <c r="BI3416" i="3" s="1"/>
  <c r="S3416" i="3" s="1"/>
  <c r="BJ3416" i="3"/>
  <c r="T3416" i="3" s="1"/>
  <c r="BH3417" i="3"/>
  <c r="BI3417" i="3" s="1"/>
  <c r="S3417" i="3" s="1"/>
  <c r="BJ3417" i="3"/>
  <c r="T3417" i="3" s="1"/>
  <c r="BH3418" i="3"/>
  <c r="BJ3418" i="3"/>
  <c r="T3418" i="3" s="1"/>
  <c r="BH3419" i="3"/>
  <c r="BI3419" i="3" s="1"/>
  <c r="S3419" i="3" s="1"/>
  <c r="BJ3419" i="3"/>
  <c r="T3419" i="3" s="1"/>
  <c r="BH3420" i="3"/>
  <c r="BJ3420" i="3"/>
  <c r="T3420" i="3" s="1"/>
  <c r="BH3421" i="3"/>
  <c r="BJ3421" i="3"/>
  <c r="T3421" i="3" s="1"/>
  <c r="BH3422" i="3"/>
  <c r="BI3422" i="3" s="1"/>
  <c r="S3422" i="3" s="1"/>
  <c r="BJ3422" i="3"/>
  <c r="T3422" i="3" s="1"/>
  <c r="BH3423" i="3"/>
  <c r="BJ3423" i="3"/>
  <c r="T3423" i="3" s="1"/>
  <c r="BH3424" i="3"/>
  <c r="BI3424" i="3" s="1"/>
  <c r="S3424" i="3" s="1"/>
  <c r="BJ3424" i="3"/>
  <c r="T3424" i="3" s="1"/>
  <c r="BH3425" i="3"/>
  <c r="BI3425" i="3" s="1"/>
  <c r="S3425" i="3" s="1"/>
  <c r="BJ3425" i="3"/>
  <c r="T3425" i="3" s="1"/>
  <c r="BH3426" i="3"/>
  <c r="BJ3426" i="3"/>
  <c r="T3426" i="3" s="1"/>
  <c r="BH3427" i="3"/>
  <c r="BJ3427" i="3"/>
  <c r="T3427" i="3" s="1"/>
  <c r="BH3428" i="3"/>
  <c r="BI3428" i="3" s="1"/>
  <c r="S3428" i="3" s="1"/>
  <c r="BJ3428" i="3"/>
  <c r="T3428" i="3" s="1"/>
  <c r="BH3429" i="3"/>
  <c r="BJ3429" i="3"/>
  <c r="T3429" i="3" s="1"/>
  <c r="BH3430" i="3"/>
  <c r="BJ3430" i="3"/>
  <c r="T3430" i="3" s="1"/>
  <c r="BH3431" i="3"/>
  <c r="BJ3431" i="3"/>
  <c r="T3431" i="3" s="1"/>
  <c r="BH3432" i="3"/>
  <c r="BI3432" i="3" s="1"/>
  <c r="S3432" i="3" s="1"/>
  <c r="BJ3432" i="3"/>
  <c r="T3432" i="3" s="1"/>
  <c r="BH3433" i="3"/>
  <c r="BI3433" i="3" s="1"/>
  <c r="S3433" i="3" s="1"/>
  <c r="BJ3433" i="3"/>
  <c r="T3433" i="3" s="1"/>
  <c r="BH3434" i="3"/>
  <c r="BJ3434" i="3"/>
  <c r="T3434" i="3" s="1"/>
  <c r="BH3435" i="3"/>
  <c r="BJ3435" i="3"/>
  <c r="T3435" i="3" s="1"/>
  <c r="BH3436" i="3"/>
  <c r="BJ3436" i="3"/>
  <c r="T3436" i="3" s="1"/>
  <c r="BH3437" i="3"/>
  <c r="BI3437" i="3" s="1"/>
  <c r="S3437" i="3" s="1"/>
  <c r="BJ3437" i="3"/>
  <c r="T3437" i="3" s="1"/>
  <c r="BH3438" i="3"/>
  <c r="BI3438" i="3" s="1"/>
  <c r="S3438" i="3" s="1"/>
  <c r="BJ3438" i="3"/>
  <c r="T3438" i="3" s="1"/>
  <c r="BH3439" i="3"/>
  <c r="BJ3439" i="3"/>
  <c r="T3439" i="3" s="1"/>
  <c r="BH3440" i="3"/>
  <c r="BI3440" i="3" s="1"/>
  <c r="S3440" i="3" s="1"/>
  <c r="BJ3440" i="3"/>
  <c r="T3440" i="3" s="1"/>
  <c r="BH3441" i="3"/>
  <c r="BI3441" i="3" s="1"/>
  <c r="S3441" i="3" s="1"/>
  <c r="BJ3441" i="3"/>
  <c r="T3441" i="3" s="1"/>
  <c r="BH3442" i="3"/>
  <c r="BJ3442" i="3"/>
  <c r="T3442" i="3" s="1"/>
  <c r="BH3443" i="3"/>
  <c r="BI3443" i="3" s="1"/>
  <c r="S3443" i="3" s="1"/>
  <c r="BJ3443" i="3"/>
  <c r="T3443" i="3" s="1"/>
  <c r="BH3444" i="3"/>
  <c r="BJ3444" i="3"/>
  <c r="T3444" i="3" s="1"/>
  <c r="BH3445" i="3"/>
  <c r="BI3445" i="3" s="1"/>
  <c r="S3445" i="3" s="1"/>
  <c r="BJ3445" i="3"/>
  <c r="T3445" i="3" s="1"/>
  <c r="BH3446" i="3"/>
  <c r="BI3446" i="3" s="1"/>
  <c r="S3446" i="3" s="1"/>
  <c r="BJ3446" i="3"/>
  <c r="T3446" i="3" s="1"/>
  <c r="BH3447" i="3"/>
  <c r="BJ3447" i="3"/>
  <c r="T3447" i="3" s="1"/>
  <c r="BH3448" i="3"/>
  <c r="BI3448" i="3" s="1"/>
  <c r="S3448" i="3" s="1"/>
  <c r="BJ3448" i="3"/>
  <c r="T3448" i="3" s="1"/>
  <c r="BH3449" i="3"/>
  <c r="BI3449" i="3" s="1"/>
  <c r="S3449" i="3" s="1"/>
  <c r="BJ3449" i="3"/>
  <c r="T3449" i="3" s="1"/>
  <c r="BH3450" i="3"/>
  <c r="BJ3450" i="3"/>
  <c r="T3450" i="3" s="1"/>
  <c r="BH3451" i="3"/>
  <c r="BJ3451" i="3"/>
  <c r="T3451" i="3" s="1"/>
  <c r="BH3452" i="3"/>
  <c r="BJ3452" i="3"/>
  <c r="T3452" i="3" s="1"/>
  <c r="BH3453" i="3"/>
  <c r="BJ3453" i="3"/>
  <c r="T3453" i="3" s="1"/>
  <c r="BH3454" i="3"/>
  <c r="BI3454" i="3" s="1"/>
  <c r="S3454" i="3" s="1"/>
  <c r="BJ3454" i="3"/>
  <c r="T3454" i="3" s="1"/>
  <c r="BH3455" i="3"/>
  <c r="BJ3455" i="3"/>
  <c r="T3455" i="3" s="1"/>
  <c r="BH3456" i="3"/>
  <c r="BI3456" i="3" s="1"/>
  <c r="S3456" i="3" s="1"/>
  <c r="BJ3456" i="3"/>
  <c r="T3456" i="3" s="1"/>
  <c r="BH3457" i="3"/>
  <c r="BI3457" i="3" s="1"/>
  <c r="S3457" i="3" s="1"/>
  <c r="BJ3457" i="3"/>
  <c r="T3457" i="3" s="1"/>
  <c r="BH3458" i="3"/>
  <c r="BJ3458" i="3"/>
  <c r="T3458" i="3" s="1"/>
  <c r="BH3459" i="3"/>
  <c r="BI3459" i="3" s="1"/>
  <c r="S3459" i="3" s="1"/>
  <c r="BJ3459" i="3"/>
  <c r="T3459" i="3" s="1"/>
  <c r="BH3460" i="3"/>
  <c r="BJ3460" i="3"/>
  <c r="T3460" i="3" s="1"/>
  <c r="BH3461" i="3"/>
  <c r="BJ3461" i="3"/>
  <c r="T3461" i="3" s="1"/>
  <c r="BH3462" i="3"/>
  <c r="BJ3462" i="3"/>
  <c r="T3462" i="3" s="1"/>
  <c r="BH3463" i="3"/>
  <c r="BJ3463" i="3"/>
  <c r="T3463" i="3" s="1"/>
  <c r="BH3464" i="3"/>
  <c r="BI3464" i="3" s="1"/>
  <c r="S3464" i="3" s="1"/>
  <c r="BJ3464" i="3"/>
  <c r="T3464" i="3" s="1"/>
  <c r="BH3465" i="3"/>
  <c r="BI3465" i="3" s="1"/>
  <c r="S3465" i="3" s="1"/>
  <c r="BJ3465" i="3"/>
  <c r="T3465" i="3" s="1"/>
  <c r="BH3466" i="3"/>
  <c r="BJ3466" i="3"/>
  <c r="T3466" i="3" s="1"/>
  <c r="BH3467" i="3"/>
  <c r="BJ3467" i="3"/>
  <c r="T3467" i="3" s="1"/>
  <c r="BH3468" i="3"/>
  <c r="BI3468" i="3" s="1"/>
  <c r="S3468" i="3" s="1"/>
  <c r="BJ3468" i="3"/>
  <c r="T3468" i="3" s="1"/>
  <c r="BH3469" i="3"/>
  <c r="BI3469" i="3" s="1"/>
  <c r="S3469" i="3" s="1"/>
  <c r="BJ3469" i="3"/>
  <c r="T3469" i="3" s="1"/>
  <c r="BH3470" i="3"/>
  <c r="BJ3470" i="3"/>
  <c r="T3470" i="3" s="1"/>
  <c r="BH3471" i="3"/>
  <c r="BJ3471" i="3"/>
  <c r="T3471" i="3" s="1"/>
  <c r="BH3472" i="3"/>
  <c r="BI3472" i="3" s="1"/>
  <c r="S3472" i="3" s="1"/>
  <c r="BJ3472" i="3"/>
  <c r="T3472" i="3" s="1"/>
  <c r="BH3473" i="3"/>
  <c r="BI3473" i="3" s="1"/>
  <c r="S3473" i="3" s="1"/>
  <c r="BJ3473" i="3"/>
  <c r="T3473" i="3" s="1"/>
  <c r="BH3474" i="3"/>
  <c r="BJ3474" i="3"/>
  <c r="T3474" i="3" s="1"/>
  <c r="BH3475" i="3"/>
  <c r="BI3475" i="3" s="1"/>
  <c r="S3475" i="3" s="1"/>
  <c r="BJ3475" i="3"/>
  <c r="T3475" i="3" s="1"/>
  <c r="BH3476" i="3"/>
  <c r="BI3476" i="3" s="1"/>
  <c r="S3476" i="3" s="1"/>
  <c r="BJ3476" i="3"/>
  <c r="T3476" i="3" s="1"/>
  <c r="BH3477" i="3"/>
  <c r="BI3477" i="3" s="1"/>
  <c r="S3477" i="3" s="1"/>
  <c r="BJ3477" i="3"/>
  <c r="T3477" i="3" s="1"/>
  <c r="BH3478" i="3"/>
  <c r="BI3478" i="3" s="1"/>
  <c r="S3478" i="3" s="1"/>
  <c r="BJ3478" i="3"/>
  <c r="T3478" i="3" s="1"/>
  <c r="BH3479" i="3"/>
  <c r="BJ3479" i="3"/>
  <c r="T3479" i="3" s="1"/>
  <c r="BH3480" i="3"/>
  <c r="BI3480" i="3" s="1"/>
  <c r="S3480" i="3" s="1"/>
  <c r="BJ3480" i="3"/>
  <c r="T3480" i="3" s="1"/>
  <c r="BH3481" i="3"/>
  <c r="BI3481" i="3" s="1"/>
  <c r="S3481" i="3" s="1"/>
  <c r="BJ3481" i="3"/>
  <c r="T3481" i="3" s="1"/>
  <c r="BH3482" i="3"/>
  <c r="BJ3482" i="3"/>
  <c r="T3482" i="3" s="1"/>
  <c r="BH3483" i="3"/>
  <c r="BI3483" i="3" s="1"/>
  <c r="S3483" i="3" s="1"/>
  <c r="BJ3483" i="3"/>
  <c r="T3483" i="3" s="1"/>
  <c r="BH3484" i="3"/>
  <c r="BJ3484" i="3"/>
  <c r="T3484" i="3" s="1"/>
  <c r="BH3485" i="3"/>
  <c r="BJ3485" i="3"/>
  <c r="T3485" i="3" s="1"/>
  <c r="BH3486" i="3"/>
  <c r="BI3486" i="3" s="1"/>
  <c r="S3486" i="3" s="1"/>
  <c r="BJ3486" i="3"/>
  <c r="T3486" i="3" s="1"/>
  <c r="BH3487" i="3"/>
  <c r="BJ3487" i="3"/>
  <c r="T3487" i="3" s="1"/>
  <c r="BH3488" i="3"/>
  <c r="BI3488" i="3" s="1"/>
  <c r="S3488" i="3" s="1"/>
  <c r="BJ3488" i="3"/>
  <c r="T3488" i="3" s="1"/>
  <c r="BH3489" i="3"/>
  <c r="BI3489" i="3" s="1"/>
  <c r="S3489" i="3" s="1"/>
  <c r="BJ3489" i="3"/>
  <c r="T3489" i="3" s="1"/>
  <c r="BH3490" i="3"/>
  <c r="BJ3490" i="3"/>
  <c r="T3490" i="3" s="1"/>
  <c r="BH3491" i="3"/>
  <c r="BJ3491" i="3"/>
  <c r="T3491" i="3" s="1"/>
  <c r="BH3492" i="3"/>
  <c r="BI3492" i="3" s="1"/>
  <c r="S3492" i="3" s="1"/>
  <c r="BJ3492" i="3"/>
  <c r="T3492" i="3" s="1"/>
  <c r="BH3493" i="3"/>
  <c r="BJ3493" i="3"/>
  <c r="T3493" i="3" s="1"/>
  <c r="BH3494" i="3"/>
  <c r="BJ3494" i="3"/>
  <c r="T3494" i="3" s="1"/>
  <c r="BH3495" i="3"/>
  <c r="BJ3495" i="3"/>
  <c r="T3495" i="3" s="1"/>
  <c r="BH3496" i="3"/>
  <c r="BI3496" i="3" s="1"/>
  <c r="S3496" i="3" s="1"/>
  <c r="BJ3496" i="3"/>
  <c r="T3496" i="3" s="1"/>
  <c r="BH3497" i="3"/>
  <c r="BI3497" i="3" s="1"/>
  <c r="S3497" i="3" s="1"/>
  <c r="BJ3497" i="3"/>
  <c r="T3497" i="3" s="1"/>
  <c r="BH3498" i="3"/>
  <c r="BJ3498" i="3"/>
  <c r="T3498" i="3" s="1"/>
  <c r="BH3499" i="3"/>
  <c r="BJ3499" i="3"/>
  <c r="T3499" i="3" s="1"/>
  <c r="BH3500" i="3"/>
  <c r="BI3500" i="3" s="1"/>
  <c r="S3500" i="3" s="1"/>
  <c r="BJ3500" i="3"/>
  <c r="T3500" i="3" s="1"/>
  <c r="BH3501" i="3"/>
  <c r="BI3501" i="3" s="1"/>
  <c r="S3501" i="3" s="1"/>
  <c r="BJ3501" i="3"/>
  <c r="T3501" i="3" s="1"/>
  <c r="BH3502" i="3"/>
  <c r="BI3502" i="3" s="1"/>
  <c r="S3502" i="3" s="1"/>
  <c r="BJ3502" i="3"/>
  <c r="T3502" i="3" s="1"/>
  <c r="BH3503" i="3"/>
  <c r="BJ3503" i="3"/>
  <c r="T3503" i="3" s="1"/>
  <c r="BH3504" i="3"/>
  <c r="BI3504" i="3" s="1"/>
  <c r="S3504" i="3" s="1"/>
  <c r="BJ3504" i="3"/>
  <c r="T3504" i="3" s="1"/>
  <c r="BH3505" i="3"/>
  <c r="BI3505" i="3" s="1"/>
  <c r="S3505" i="3" s="1"/>
  <c r="BJ3505" i="3"/>
  <c r="T3505" i="3" s="1"/>
  <c r="BH3506" i="3"/>
  <c r="BJ3506" i="3"/>
  <c r="T3506" i="3" s="1"/>
  <c r="BH3507" i="3"/>
  <c r="BI3507" i="3" s="1"/>
  <c r="S3507" i="3" s="1"/>
  <c r="BJ3507" i="3"/>
  <c r="T3507" i="3" s="1"/>
  <c r="BH3508" i="3"/>
  <c r="BI3508" i="3" s="1"/>
  <c r="S3508" i="3" s="1"/>
  <c r="BJ3508" i="3"/>
  <c r="T3508" i="3" s="1"/>
  <c r="BH3509" i="3"/>
  <c r="BI3509" i="3" s="1"/>
  <c r="S3509" i="3" s="1"/>
  <c r="BJ3509" i="3"/>
  <c r="T3509" i="3" s="1"/>
  <c r="BH3510" i="3"/>
  <c r="BI3510" i="3" s="1"/>
  <c r="S3510" i="3" s="1"/>
  <c r="BJ3510" i="3"/>
  <c r="T3510" i="3" s="1"/>
  <c r="BH3511" i="3"/>
  <c r="BJ3511" i="3"/>
  <c r="T3511" i="3" s="1"/>
  <c r="BH3512" i="3"/>
  <c r="BI3512" i="3" s="1"/>
  <c r="S3512" i="3" s="1"/>
  <c r="BJ3512" i="3"/>
  <c r="T3512" i="3" s="1"/>
  <c r="BH3513" i="3"/>
  <c r="BI3513" i="3" s="1"/>
  <c r="S3513" i="3" s="1"/>
  <c r="BJ3513" i="3"/>
  <c r="T3513" i="3" s="1"/>
  <c r="BH3514" i="3"/>
  <c r="BJ3514" i="3"/>
  <c r="T3514" i="3" s="1"/>
  <c r="BH3515" i="3"/>
  <c r="BI3515" i="3" s="1"/>
  <c r="S3515" i="3" s="1"/>
  <c r="BJ3515" i="3"/>
  <c r="T3515" i="3" s="1"/>
  <c r="BH3516" i="3"/>
  <c r="BJ3516" i="3"/>
  <c r="T3516" i="3" s="1"/>
  <c r="BH3517" i="3"/>
  <c r="BJ3517" i="3"/>
  <c r="T3517" i="3" s="1"/>
  <c r="BH3518" i="3"/>
  <c r="BI3518" i="3" s="1"/>
  <c r="S3518" i="3" s="1"/>
  <c r="BJ3518" i="3"/>
  <c r="T3518" i="3" s="1"/>
  <c r="BH3519" i="3"/>
  <c r="BJ3519" i="3"/>
  <c r="T3519" i="3" s="1"/>
  <c r="BH3520" i="3"/>
  <c r="BI3520" i="3" s="1"/>
  <c r="S3520" i="3" s="1"/>
  <c r="BJ3520" i="3"/>
  <c r="T3520" i="3" s="1"/>
  <c r="BH3521" i="3"/>
  <c r="BI3521" i="3" s="1"/>
  <c r="S3521" i="3" s="1"/>
  <c r="BJ3521" i="3"/>
  <c r="T3521" i="3" s="1"/>
  <c r="BH3522" i="3"/>
  <c r="BJ3522" i="3"/>
  <c r="T3522" i="3" s="1"/>
  <c r="BH3523" i="3"/>
  <c r="BJ3523" i="3"/>
  <c r="T3523" i="3" s="1"/>
  <c r="BH3524" i="3"/>
  <c r="BI3524" i="3" s="1"/>
  <c r="S3524" i="3" s="1"/>
  <c r="BJ3524" i="3"/>
  <c r="T3524" i="3" s="1"/>
  <c r="BH3525" i="3"/>
  <c r="BJ3525" i="3"/>
  <c r="T3525" i="3" s="1"/>
  <c r="BH3526" i="3"/>
  <c r="BJ3526" i="3"/>
  <c r="T3526" i="3" s="1"/>
  <c r="BH3527" i="3"/>
  <c r="BJ3527" i="3"/>
  <c r="T3527" i="3" s="1"/>
  <c r="BH3528" i="3"/>
  <c r="BI3528" i="3" s="1"/>
  <c r="S3528" i="3" s="1"/>
  <c r="BJ3528" i="3"/>
  <c r="T3528" i="3" s="1"/>
  <c r="BH3529" i="3"/>
  <c r="BI3529" i="3" s="1"/>
  <c r="S3529" i="3" s="1"/>
  <c r="BJ3529" i="3"/>
  <c r="T3529" i="3" s="1"/>
  <c r="BH3530" i="3"/>
  <c r="BJ3530" i="3"/>
  <c r="T3530" i="3" s="1"/>
  <c r="BH3531" i="3"/>
  <c r="BJ3531" i="3"/>
  <c r="T3531" i="3" s="1"/>
  <c r="BH3532" i="3"/>
  <c r="BI3532" i="3" s="1"/>
  <c r="S3532" i="3" s="1"/>
  <c r="BJ3532" i="3"/>
  <c r="T3532" i="3" s="1"/>
  <c r="BH3533" i="3"/>
  <c r="BI3533" i="3" s="1"/>
  <c r="S3533" i="3" s="1"/>
  <c r="BJ3533" i="3"/>
  <c r="T3533" i="3" s="1"/>
  <c r="BH3534" i="3"/>
  <c r="BJ3534" i="3"/>
  <c r="T3534" i="3" s="1"/>
  <c r="BH3535" i="3"/>
  <c r="BJ3535" i="3"/>
  <c r="T3535" i="3" s="1"/>
  <c r="BH3536" i="3"/>
  <c r="BI3536" i="3" s="1"/>
  <c r="S3536" i="3" s="1"/>
  <c r="BJ3536" i="3"/>
  <c r="T3536" i="3" s="1"/>
  <c r="BH3537" i="3"/>
  <c r="BI3537" i="3" s="1"/>
  <c r="S3537" i="3" s="1"/>
  <c r="BJ3537" i="3"/>
  <c r="T3537" i="3" s="1"/>
  <c r="BH3538" i="3"/>
  <c r="BJ3538" i="3"/>
  <c r="T3538" i="3" s="1"/>
  <c r="BH3539" i="3"/>
  <c r="BI3539" i="3" s="1"/>
  <c r="S3539" i="3" s="1"/>
  <c r="BJ3539" i="3"/>
  <c r="T3539" i="3" s="1"/>
  <c r="BH3540" i="3"/>
  <c r="BI3540" i="3" s="1"/>
  <c r="S3540" i="3" s="1"/>
  <c r="BJ3540" i="3"/>
  <c r="T3540" i="3" s="1"/>
  <c r="BH3541" i="3"/>
  <c r="BJ3541" i="3"/>
  <c r="T3541" i="3" s="1"/>
  <c r="BH3542" i="3"/>
  <c r="BI3542" i="3" s="1"/>
  <c r="S3542" i="3" s="1"/>
  <c r="BJ3542" i="3"/>
  <c r="T3542" i="3" s="1"/>
  <c r="BH3543" i="3"/>
  <c r="BJ3543" i="3"/>
  <c r="T3543" i="3" s="1"/>
  <c r="BH3544" i="3"/>
  <c r="BI3544" i="3" s="1"/>
  <c r="S3544" i="3" s="1"/>
  <c r="BJ3544" i="3"/>
  <c r="T3544" i="3" s="1"/>
  <c r="BH3545" i="3"/>
  <c r="BI3545" i="3" s="1"/>
  <c r="S3545" i="3" s="1"/>
  <c r="BJ3545" i="3"/>
  <c r="T3545" i="3" s="1"/>
  <c r="BH3546" i="3"/>
  <c r="BJ3546" i="3"/>
  <c r="T3546" i="3" s="1"/>
  <c r="BH3547" i="3"/>
  <c r="BI3547" i="3" s="1"/>
  <c r="S3547" i="3" s="1"/>
  <c r="BJ3547" i="3"/>
  <c r="T3547" i="3" s="1"/>
  <c r="BH3548" i="3"/>
  <c r="BJ3548" i="3"/>
  <c r="T3548" i="3" s="1"/>
  <c r="BH3549" i="3"/>
  <c r="BJ3549" i="3"/>
  <c r="T3549" i="3" s="1"/>
  <c r="BH3550" i="3"/>
  <c r="BI3550" i="3" s="1"/>
  <c r="S3550" i="3" s="1"/>
  <c r="BJ3550" i="3"/>
  <c r="T3550" i="3" s="1"/>
  <c r="BH3551" i="3"/>
  <c r="BJ3551" i="3"/>
  <c r="T3551" i="3" s="1"/>
  <c r="BH3552" i="3"/>
  <c r="BI3552" i="3" s="1"/>
  <c r="S3552" i="3" s="1"/>
  <c r="BJ3552" i="3"/>
  <c r="T3552" i="3" s="1"/>
  <c r="BH3553" i="3"/>
  <c r="BI3553" i="3" s="1"/>
  <c r="S3553" i="3" s="1"/>
  <c r="BJ3553" i="3"/>
  <c r="T3553" i="3" s="1"/>
  <c r="BH3554" i="3"/>
  <c r="BJ3554" i="3"/>
  <c r="T3554" i="3" s="1"/>
  <c r="BH3555" i="3"/>
  <c r="BI3555" i="3" s="1"/>
  <c r="S3555" i="3" s="1"/>
  <c r="BJ3555" i="3"/>
  <c r="T3555" i="3" s="1"/>
  <c r="BH3556" i="3"/>
  <c r="BI3556" i="3" s="1"/>
  <c r="S3556" i="3" s="1"/>
  <c r="BJ3556" i="3"/>
  <c r="T3556" i="3" s="1"/>
  <c r="BH3557" i="3"/>
  <c r="BJ3557" i="3"/>
  <c r="T3557" i="3" s="1"/>
  <c r="BH3558" i="3"/>
  <c r="BJ3558" i="3"/>
  <c r="T3558" i="3" s="1"/>
  <c r="BH3559" i="3"/>
  <c r="BJ3559" i="3"/>
  <c r="T3559" i="3" s="1"/>
  <c r="BH3560" i="3"/>
  <c r="BI3560" i="3" s="1"/>
  <c r="S3560" i="3" s="1"/>
  <c r="BJ3560" i="3"/>
  <c r="T3560" i="3" s="1"/>
  <c r="BH3561" i="3"/>
  <c r="BI3561" i="3" s="1"/>
  <c r="S3561" i="3" s="1"/>
  <c r="BJ3561" i="3"/>
  <c r="T3561" i="3" s="1"/>
  <c r="BH3562" i="3"/>
  <c r="BJ3562" i="3"/>
  <c r="T3562" i="3" s="1"/>
  <c r="BH3563" i="3"/>
  <c r="BJ3563" i="3"/>
  <c r="T3563" i="3" s="1"/>
  <c r="BH3564" i="3"/>
  <c r="BJ3564" i="3"/>
  <c r="T3564" i="3" s="1"/>
  <c r="BH3565" i="3"/>
  <c r="BI3565" i="3" s="1"/>
  <c r="S3565" i="3" s="1"/>
  <c r="BJ3565" i="3"/>
  <c r="T3565" i="3" s="1"/>
  <c r="BH3566" i="3"/>
  <c r="BI3566" i="3" s="1"/>
  <c r="S3566" i="3" s="1"/>
  <c r="BJ3566" i="3"/>
  <c r="T3566" i="3" s="1"/>
  <c r="BH3567" i="3"/>
  <c r="BJ3567" i="3"/>
  <c r="T3567" i="3" s="1"/>
  <c r="BH3568" i="3"/>
  <c r="BI3568" i="3" s="1"/>
  <c r="S3568" i="3" s="1"/>
  <c r="BJ3568" i="3"/>
  <c r="T3568" i="3" s="1"/>
  <c r="BH3569" i="3"/>
  <c r="BI3569" i="3" s="1"/>
  <c r="S3569" i="3" s="1"/>
  <c r="BJ3569" i="3"/>
  <c r="T3569" i="3" s="1"/>
  <c r="BH3570" i="3"/>
  <c r="BJ3570" i="3"/>
  <c r="T3570" i="3" s="1"/>
  <c r="BH3571" i="3"/>
  <c r="BI3571" i="3" s="1"/>
  <c r="S3571" i="3" s="1"/>
  <c r="BJ3571" i="3"/>
  <c r="T3571" i="3" s="1"/>
  <c r="BH3572" i="3"/>
  <c r="BI3572" i="3" s="1"/>
  <c r="S3572" i="3" s="1"/>
  <c r="BJ3572" i="3"/>
  <c r="T3572" i="3" s="1"/>
  <c r="BH3573" i="3"/>
  <c r="BI3573" i="3" s="1"/>
  <c r="S3573" i="3" s="1"/>
  <c r="BJ3573" i="3"/>
  <c r="T3573" i="3" s="1"/>
  <c r="BH3574" i="3"/>
  <c r="BI3574" i="3" s="1"/>
  <c r="S3574" i="3" s="1"/>
  <c r="BJ3574" i="3"/>
  <c r="T3574" i="3" s="1"/>
  <c r="BH3575" i="3"/>
  <c r="BJ3575" i="3"/>
  <c r="T3575" i="3" s="1"/>
  <c r="BH3576" i="3"/>
  <c r="BI3576" i="3" s="1"/>
  <c r="S3576" i="3" s="1"/>
  <c r="BJ3576" i="3"/>
  <c r="T3576" i="3" s="1"/>
  <c r="BH3577" i="3"/>
  <c r="BI3577" i="3" s="1"/>
  <c r="S3577" i="3" s="1"/>
  <c r="BJ3577" i="3"/>
  <c r="T3577" i="3" s="1"/>
  <c r="BH3578" i="3"/>
  <c r="BJ3578" i="3"/>
  <c r="T3578" i="3" s="1"/>
  <c r="BH3579" i="3"/>
  <c r="BI3579" i="3" s="1"/>
  <c r="S3579" i="3" s="1"/>
  <c r="BJ3579" i="3"/>
  <c r="T3579" i="3" s="1"/>
  <c r="BH3580" i="3"/>
  <c r="BJ3580" i="3"/>
  <c r="T3580" i="3" s="1"/>
  <c r="BH3581" i="3"/>
  <c r="BJ3581" i="3"/>
  <c r="T3581" i="3" s="1"/>
  <c r="BH3582" i="3"/>
  <c r="BJ3582" i="3"/>
  <c r="T3582" i="3" s="1"/>
  <c r="BH3583" i="3"/>
  <c r="BJ3583" i="3"/>
  <c r="T3583" i="3" s="1"/>
  <c r="BH3584" i="3"/>
  <c r="BI3584" i="3" s="1"/>
  <c r="S3584" i="3" s="1"/>
  <c r="BJ3584" i="3"/>
  <c r="T3584" i="3" s="1"/>
  <c r="BH3585" i="3"/>
  <c r="BI3585" i="3" s="1"/>
  <c r="S3585" i="3" s="1"/>
  <c r="BJ3585" i="3"/>
  <c r="T3585" i="3" s="1"/>
  <c r="BH3586" i="3"/>
  <c r="BJ3586" i="3"/>
  <c r="T3586" i="3" s="1"/>
  <c r="BH3587" i="3"/>
  <c r="BJ3587" i="3"/>
  <c r="T3587" i="3" s="1"/>
  <c r="BH3588" i="3"/>
  <c r="BI3588" i="3" s="1"/>
  <c r="S3588" i="3" s="1"/>
  <c r="BJ3588" i="3"/>
  <c r="T3588" i="3" s="1"/>
  <c r="BH3589" i="3"/>
  <c r="BJ3589" i="3"/>
  <c r="T3589" i="3" s="1"/>
  <c r="BH3590" i="3"/>
  <c r="BJ3590" i="3"/>
  <c r="T3590" i="3" s="1"/>
  <c r="BH3591" i="3"/>
  <c r="BJ3591" i="3"/>
  <c r="T3591" i="3" s="1"/>
  <c r="BH3592" i="3"/>
  <c r="BI3592" i="3" s="1"/>
  <c r="S3592" i="3" s="1"/>
  <c r="BJ3592" i="3"/>
  <c r="T3592" i="3" s="1"/>
  <c r="BH3593" i="3"/>
  <c r="BI3593" i="3" s="1"/>
  <c r="S3593" i="3" s="1"/>
  <c r="BJ3593" i="3"/>
  <c r="T3593" i="3" s="1"/>
  <c r="BH3594" i="3"/>
  <c r="BJ3594" i="3"/>
  <c r="T3594" i="3" s="1"/>
  <c r="BH3595" i="3"/>
  <c r="BI3595" i="3" s="1"/>
  <c r="S3595" i="3" s="1"/>
  <c r="BJ3595" i="3"/>
  <c r="T3595" i="3" s="1"/>
  <c r="BH3596" i="3"/>
  <c r="BI3596" i="3" s="1"/>
  <c r="S3596" i="3" s="1"/>
  <c r="BJ3596" i="3"/>
  <c r="T3596" i="3" s="1"/>
  <c r="BH3597" i="3"/>
  <c r="BI3597" i="3" s="1"/>
  <c r="S3597" i="3" s="1"/>
  <c r="BJ3597" i="3"/>
  <c r="T3597" i="3" s="1"/>
  <c r="BH3598" i="3"/>
  <c r="BI3598" i="3" s="1"/>
  <c r="S3598" i="3" s="1"/>
  <c r="BJ3598" i="3"/>
  <c r="T3598" i="3" s="1"/>
  <c r="BH3599" i="3"/>
  <c r="BJ3599" i="3"/>
  <c r="T3599" i="3" s="1"/>
  <c r="BH3600" i="3"/>
  <c r="BI3600" i="3" s="1"/>
  <c r="S3600" i="3" s="1"/>
  <c r="BJ3600" i="3"/>
  <c r="T3600" i="3" s="1"/>
  <c r="BH3601" i="3"/>
  <c r="BI3601" i="3" s="1"/>
  <c r="S3601" i="3" s="1"/>
  <c r="BJ3601" i="3"/>
  <c r="T3601" i="3" s="1"/>
  <c r="BH3602" i="3"/>
  <c r="BJ3602" i="3"/>
  <c r="T3602" i="3" s="1"/>
  <c r="BH3603" i="3"/>
  <c r="BJ3603" i="3"/>
  <c r="T3603" i="3" s="1"/>
  <c r="BH3604" i="3"/>
  <c r="BI3604" i="3" s="1"/>
  <c r="S3604" i="3" s="1"/>
  <c r="BJ3604" i="3"/>
  <c r="T3604" i="3" s="1"/>
  <c r="BH3605" i="3"/>
  <c r="BI3605" i="3" s="1"/>
  <c r="S3605" i="3" s="1"/>
  <c r="BJ3605" i="3"/>
  <c r="T3605" i="3" s="1"/>
  <c r="BH3606" i="3"/>
  <c r="BI3606" i="3" s="1"/>
  <c r="S3606" i="3" s="1"/>
  <c r="BJ3606" i="3"/>
  <c r="T3606" i="3" s="1"/>
  <c r="BH3607" i="3"/>
  <c r="BJ3607" i="3"/>
  <c r="T3607" i="3" s="1"/>
  <c r="BH3608" i="3"/>
  <c r="BI3608" i="3" s="1"/>
  <c r="S3608" i="3" s="1"/>
  <c r="BJ3608" i="3"/>
  <c r="T3608" i="3" s="1"/>
  <c r="BH3609" i="3"/>
  <c r="BI3609" i="3" s="1"/>
  <c r="S3609" i="3" s="1"/>
  <c r="BJ3609" i="3"/>
  <c r="T3609" i="3" s="1"/>
  <c r="BH3610" i="3"/>
  <c r="BJ3610" i="3"/>
  <c r="T3610" i="3" s="1"/>
  <c r="BH3611" i="3"/>
  <c r="BI3611" i="3" s="1"/>
  <c r="S3611" i="3" s="1"/>
  <c r="BJ3611" i="3"/>
  <c r="T3611" i="3" s="1"/>
  <c r="BH3612" i="3"/>
  <c r="BJ3612" i="3"/>
  <c r="T3612" i="3" s="1"/>
  <c r="BH3613" i="3"/>
  <c r="BJ3613" i="3"/>
  <c r="T3613" i="3" s="1"/>
  <c r="BH3614" i="3"/>
  <c r="BI3614" i="3" s="1"/>
  <c r="S3614" i="3" s="1"/>
  <c r="BJ3614" i="3"/>
  <c r="T3614" i="3" s="1"/>
  <c r="BH3615" i="3"/>
  <c r="BJ3615" i="3"/>
  <c r="T3615" i="3" s="1"/>
  <c r="BH3616" i="3"/>
  <c r="BI3616" i="3" s="1"/>
  <c r="S3616" i="3" s="1"/>
  <c r="BJ3616" i="3"/>
  <c r="T3616" i="3" s="1"/>
  <c r="BH3617" i="3"/>
  <c r="BI3617" i="3" s="1"/>
  <c r="S3617" i="3" s="1"/>
  <c r="BJ3617" i="3"/>
  <c r="T3617" i="3" s="1"/>
  <c r="BH3618" i="3"/>
  <c r="BJ3618" i="3"/>
  <c r="T3618" i="3" s="1"/>
  <c r="BH3619" i="3"/>
  <c r="BI3619" i="3" s="1"/>
  <c r="S3619" i="3" s="1"/>
  <c r="BJ3619" i="3"/>
  <c r="T3619" i="3" s="1"/>
  <c r="BH3620" i="3"/>
  <c r="BI3620" i="3" s="1"/>
  <c r="S3620" i="3" s="1"/>
  <c r="BJ3620" i="3"/>
  <c r="T3620" i="3" s="1"/>
  <c r="BH3621" i="3"/>
  <c r="BJ3621" i="3"/>
  <c r="T3621" i="3" s="1"/>
  <c r="BH3622" i="3"/>
  <c r="BJ3622" i="3"/>
  <c r="T3622" i="3" s="1"/>
  <c r="BH3623" i="3"/>
  <c r="BJ3623" i="3"/>
  <c r="T3623" i="3" s="1"/>
  <c r="BH3624" i="3"/>
  <c r="BI3624" i="3" s="1"/>
  <c r="S3624" i="3" s="1"/>
  <c r="BJ3624" i="3"/>
  <c r="T3624" i="3" s="1"/>
  <c r="BH3625" i="3"/>
  <c r="BI3625" i="3" s="1"/>
  <c r="S3625" i="3" s="1"/>
  <c r="BJ3625" i="3"/>
  <c r="T3625" i="3" s="1"/>
  <c r="BH3626" i="3"/>
  <c r="BJ3626" i="3"/>
  <c r="T3626" i="3" s="1"/>
  <c r="BH3627" i="3"/>
  <c r="BJ3627" i="3"/>
  <c r="T3627" i="3" s="1"/>
  <c r="BH3628" i="3"/>
  <c r="BI3628" i="3" s="1"/>
  <c r="S3628" i="3" s="1"/>
  <c r="BJ3628" i="3"/>
  <c r="T3628" i="3" s="1"/>
  <c r="BH3629" i="3"/>
  <c r="BI3629" i="3" s="1"/>
  <c r="S3629" i="3" s="1"/>
  <c r="BJ3629" i="3"/>
  <c r="T3629" i="3" s="1"/>
  <c r="BH3630" i="3"/>
  <c r="BJ3630" i="3"/>
  <c r="T3630" i="3" s="1"/>
  <c r="BH3631" i="3"/>
  <c r="BJ3631" i="3"/>
  <c r="T3631" i="3" s="1"/>
  <c r="BH3632" i="3"/>
  <c r="BI3632" i="3" s="1"/>
  <c r="S3632" i="3" s="1"/>
  <c r="BJ3632" i="3"/>
  <c r="T3632" i="3" s="1"/>
  <c r="BH3633" i="3"/>
  <c r="BI3633" i="3" s="1"/>
  <c r="S3633" i="3" s="1"/>
  <c r="BJ3633" i="3"/>
  <c r="T3633" i="3" s="1"/>
  <c r="BH3634" i="3"/>
  <c r="BJ3634" i="3"/>
  <c r="T3634" i="3" s="1"/>
  <c r="BH3635" i="3"/>
  <c r="BI3635" i="3" s="1"/>
  <c r="S3635" i="3" s="1"/>
  <c r="BJ3635" i="3"/>
  <c r="T3635" i="3" s="1"/>
  <c r="BH3636" i="3"/>
  <c r="BI3636" i="3" s="1"/>
  <c r="S3636" i="3" s="1"/>
  <c r="BJ3636" i="3"/>
  <c r="T3636" i="3" s="1"/>
  <c r="BH3637" i="3"/>
  <c r="BJ3637" i="3"/>
  <c r="T3637" i="3" s="1"/>
  <c r="BH3638" i="3"/>
  <c r="BI3638" i="3" s="1"/>
  <c r="S3638" i="3" s="1"/>
  <c r="BJ3638" i="3"/>
  <c r="T3638" i="3" s="1"/>
  <c r="BH3639" i="3"/>
  <c r="BJ3639" i="3"/>
  <c r="T3639" i="3" s="1"/>
  <c r="BH3640" i="3"/>
  <c r="BI3640" i="3" s="1"/>
  <c r="S3640" i="3" s="1"/>
  <c r="BJ3640" i="3"/>
  <c r="T3640" i="3" s="1"/>
  <c r="BH3641" i="3"/>
  <c r="BI3641" i="3" s="1"/>
  <c r="S3641" i="3" s="1"/>
  <c r="BJ3641" i="3"/>
  <c r="T3641" i="3" s="1"/>
  <c r="BH3642" i="3"/>
  <c r="BJ3642" i="3"/>
  <c r="T3642" i="3" s="1"/>
  <c r="BH3643" i="3"/>
  <c r="BI3643" i="3" s="1"/>
  <c r="S3643" i="3" s="1"/>
  <c r="BJ3643" i="3"/>
  <c r="T3643" i="3" s="1"/>
  <c r="BH3644" i="3"/>
  <c r="BJ3644" i="3"/>
  <c r="T3644" i="3" s="1"/>
  <c r="BH3645" i="3"/>
  <c r="BJ3645" i="3"/>
  <c r="T3645" i="3" s="1"/>
  <c r="BH3646" i="3"/>
  <c r="BJ3646" i="3"/>
  <c r="T3646" i="3" s="1"/>
  <c r="BH3647" i="3"/>
  <c r="BJ3647" i="3"/>
  <c r="T3647" i="3" s="1"/>
  <c r="BH3648" i="3"/>
  <c r="BJ3648" i="3"/>
  <c r="T3648" i="3" s="1"/>
  <c r="BH3649" i="3"/>
  <c r="BI3649" i="3" s="1"/>
  <c r="S3649" i="3" s="1"/>
  <c r="BJ3649" i="3"/>
  <c r="T3649" i="3" s="1"/>
  <c r="BH3650" i="3"/>
  <c r="BJ3650" i="3"/>
  <c r="T3650" i="3" s="1"/>
  <c r="BH3651" i="3"/>
  <c r="BJ3651" i="3"/>
  <c r="T3651" i="3" s="1"/>
  <c r="BH3652" i="3"/>
  <c r="BI3652" i="3" s="1"/>
  <c r="S3652" i="3" s="1"/>
  <c r="BJ3652" i="3"/>
  <c r="T3652" i="3" s="1"/>
  <c r="BH3653" i="3"/>
  <c r="BI3653" i="3" s="1"/>
  <c r="S3653" i="3" s="1"/>
  <c r="BJ3653" i="3"/>
  <c r="T3653" i="3" s="1"/>
  <c r="BH3654" i="3"/>
  <c r="BI3654" i="3" s="1"/>
  <c r="S3654" i="3" s="1"/>
  <c r="BJ3654" i="3"/>
  <c r="T3654" i="3" s="1"/>
  <c r="BH3655" i="3"/>
  <c r="BI3655" i="3" s="1"/>
  <c r="S3655" i="3" s="1"/>
  <c r="BJ3655" i="3"/>
  <c r="T3655" i="3" s="1"/>
  <c r="BH3656" i="3"/>
  <c r="BI3656" i="3" s="1"/>
  <c r="S3656" i="3" s="1"/>
  <c r="BJ3656" i="3"/>
  <c r="T3656" i="3" s="1"/>
  <c r="BH3657" i="3"/>
  <c r="BI3657" i="3" s="1"/>
  <c r="S3657" i="3" s="1"/>
  <c r="BJ3657" i="3"/>
  <c r="T3657" i="3" s="1"/>
  <c r="BH3658" i="3"/>
  <c r="BI3658" i="3" s="1"/>
  <c r="S3658" i="3" s="1"/>
  <c r="BJ3658" i="3"/>
  <c r="T3658" i="3" s="1"/>
  <c r="BH3659" i="3"/>
  <c r="BI3659" i="3" s="1"/>
  <c r="S3659" i="3" s="1"/>
  <c r="BJ3659" i="3"/>
  <c r="T3659" i="3" s="1"/>
  <c r="BH3660" i="3"/>
  <c r="BI3660" i="3" s="1"/>
  <c r="S3660" i="3" s="1"/>
  <c r="BJ3660" i="3"/>
  <c r="T3660" i="3" s="1"/>
  <c r="BH3661" i="3"/>
  <c r="BI3661" i="3" s="1"/>
  <c r="S3661" i="3" s="1"/>
  <c r="BJ3661" i="3"/>
  <c r="T3661" i="3" s="1"/>
  <c r="BH3662" i="3"/>
  <c r="BI3662" i="3" s="1"/>
  <c r="S3662" i="3" s="1"/>
  <c r="BJ3662" i="3"/>
  <c r="T3662" i="3" s="1"/>
  <c r="BH3663" i="3"/>
  <c r="BI3663" i="3" s="1"/>
  <c r="S3663" i="3" s="1"/>
  <c r="BJ3663" i="3"/>
  <c r="T3663" i="3" s="1"/>
  <c r="BH3664" i="3"/>
  <c r="BI3664" i="3" s="1"/>
  <c r="S3664" i="3" s="1"/>
  <c r="BJ3664" i="3"/>
  <c r="T3664" i="3" s="1"/>
  <c r="BH3665" i="3"/>
  <c r="BI3665" i="3" s="1"/>
  <c r="S3665" i="3" s="1"/>
  <c r="BJ3665" i="3"/>
  <c r="T3665" i="3" s="1"/>
  <c r="BH3666" i="3"/>
  <c r="BI3666" i="3" s="1"/>
  <c r="S3666" i="3" s="1"/>
  <c r="BJ3666" i="3"/>
  <c r="T3666" i="3" s="1"/>
  <c r="BH3667" i="3"/>
  <c r="BI3667" i="3" s="1"/>
  <c r="S3667" i="3" s="1"/>
  <c r="BJ3667" i="3"/>
  <c r="T3667" i="3" s="1"/>
  <c r="BH3668" i="3"/>
  <c r="BI3668" i="3" s="1"/>
  <c r="S3668" i="3" s="1"/>
  <c r="BJ3668" i="3"/>
  <c r="T3668" i="3" s="1"/>
  <c r="BH3669" i="3"/>
  <c r="BI3669" i="3" s="1"/>
  <c r="S3669" i="3" s="1"/>
  <c r="BJ3669" i="3"/>
  <c r="T3669" i="3" s="1"/>
  <c r="BH3670" i="3"/>
  <c r="BI3670" i="3" s="1"/>
  <c r="S3670" i="3" s="1"/>
  <c r="BJ3670" i="3"/>
  <c r="T3670" i="3" s="1"/>
  <c r="BH3671" i="3"/>
  <c r="BI3671" i="3" s="1"/>
  <c r="S3671" i="3" s="1"/>
  <c r="BJ3671" i="3"/>
  <c r="T3671" i="3" s="1"/>
  <c r="BH3672" i="3"/>
  <c r="BJ3672" i="3"/>
  <c r="T3672" i="3" s="1"/>
  <c r="BH3673" i="3"/>
  <c r="BI3673" i="3" s="1"/>
  <c r="S3673" i="3" s="1"/>
  <c r="BJ3673" i="3"/>
  <c r="T3673" i="3" s="1"/>
  <c r="BH3674" i="3"/>
  <c r="BI3674" i="3" s="1"/>
  <c r="S3674" i="3" s="1"/>
  <c r="BJ3674" i="3"/>
  <c r="T3674" i="3" s="1"/>
  <c r="BH3675" i="3"/>
  <c r="BI3675" i="3" s="1"/>
  <c r="S3675" i="3" s="1"/>
  <c r="BJ3675" i="3"/>
  <c r="T3675" i="3" s="1"/>
  <c r="BH3676" i="3"/>
  <c r="BI3676" i="3" s="1"/>
  <c r="S3676" i="3" s="1"/>
  <c r="BJ3676" i="3"/>
  <c r="T3676" i="3" s="1"/>
  <c r="BH3677" i="3"/>
  <c r="BI3677" i="3" s="1"/>
  <c r="S3677" i="3" s="1"/>
  <c r="BJ3677" i="3"/>
  <c r="T3677" i="3" s="1"/>
  <c r="BH3678" i="3"/>
  <c r="BI3678" i="3" s="1"/>
  <c r="S3678" i="3" s="1"/>
  <c r="BJ3678" i="3"/>
  <c r="T3678" i="3" s="1"/>
  <c r="BH3679" i="3"/>
  <c r="BI3679" i="3" s="1"/>
  <c r="S3679" i="3" s="1"/>
  <c r="BJ3679" i="3"/>
  <c r="T3679" i="3" s="1"/>
  <c r="BH3680" i="3"/>
  <c r="BI3680" i="3" s="1"/>
  <c r="S3680" i="3" s="1"/>
  <c r="BJ3680" i="3"/>
  <c r="T3680" i="3" s="1"/>
  <c r="BH3681" i="3"/>
  <c r="BI3681" i="3" s="1"/>
  <c r="S3681" i="3" s="1"/>
  <c r="BJ3681" i="3"/>
  <c r="T3681" i="3" s="1"/>
  <c r="BH3682" i="3"/>
  <c r="BI3682" i="3" s="1"/>
  <c r="S3682" i="3" s="1"/>
  <c r="BJ3682" i="3"/>
  <c r="T3682" i="3" s="1"/>
  <c r="BH3683" i="3"/>
  <c r="BI3683" i="3" s="1"/>
  <c r="S3683" i="3" s="1"/>
  <c r="BJ3683" i="3"/>
  <c r="T3683" i="3" s="1"/>
  <c r="BH3684" i="3"/>
  <c r="BI3684" i="3" s="1"/>
  <c r="S3684" i="3" s="1"/>
  <c r="BJ3684" i="3"/>
  <c r="T3684" i="3" s="1"/>
  <c r="BH3685" i="3"/>
  <c r="BI3685" i="3" s="1"/>
  <c r="S3685" i="3" s="1"/>
  <c r="BJ3685" i="3"/>
  <c r="T3685" i="3" s="1"/>
  <c r="BH3686" i="3"/>
  <c r="BI3686" i="3" s="1"/>
  <c r="S3686" i="3" s="1"/>
  <c r="BJ3686" i="3"/>
  <c r="T3686" i="3" s="1"/>
  <c r="BH3687" i="3"/>
  <c r="BI3687" i="3" s="1"/>
  <c r="S3687" i="3" s="1"/>
  <c r="BJ3687" i="3"/>
  <c r="T3687" i="3" s="1"/>
  <c r="BH3688" i="3"/>
  <c r="BI3688" i="3" s="1"/>
  <c r="S3688" i="3" s="1"/>
  <c r="BJ3688" i="3"/>
  <c r="T3688" i="3" s="1"/>
  <c r="BH3689" i="3"/>
  <c r="BI3689" i="3" s="1"/>
  <c r="S3689" i="3" s="1"/>
  <c r="BJ3689" i="3"/>
  <c r="T3689" i="3" s="1"/>
  <c r="BH3690" i="3"/>
  <c r="BJ3690" i="3"/>
  <c r="T3690" i="3" s="1"/>
  <c r="BH3691" i="3"/>
  <c r="BI3691" i="3" s="1"/>
  <c r="S3691" i="3" s="1"/>
  <c r="BJ3691" i="3"/>
  <c r="T3691" i="3" s="1"/>
  <c r="BH3692" i="3"/>
  <c r="BI3692" i="3" s="1"/>
  <c r="S3692" i="3" s="1"/>
  <c r="BJ3692" i="3"/>
  <c r="T3692" i="3" s="1"/>
  <c r="BH3693" i="3"/>
  <c r="BJ3693" i="3"/>
  <c r="T3693" i="3" s="1"/>
  <c r="BH3694" i="3"/>
  <c r="BJ3694" i="3"/>
  <c r="T3694" i="3" s="1"/>
  <c r="BH3695" i="3"/>
  <c r="BJ3695" i="3"/>
  <c r="T3695" i="3" s="1"/>
  <c r="BH3696" i="3"/>
  <c r="BJ3696" i="3"/>
  <c r="T3696" i="3" s="1"/>
  <c r="BH3697" i="3"/>
  <c r="BI3697" i="3" s="1"/>
  <c r="S3697" i="3" s="1"/>
  <c r="BJ3697" i="3"/>
  <c r="T3697" i="3" s="1"/>
  <c r="BH3698" i="3"/>
  <c r="BI3698" i="3" s="1"/>
  <c r="S3698" i="3" s="1"/>
  <c r="BJ3698" i="3"/>
  <c r="T3698" i="3" s="1"/>
  <c r="BH3699" i="3"/>
  <c r="BJ3699" i="3"/>
  <c r="T3699" i="3" s="1"/>
  <c r="BH3700" i="3"/>
  <c r="BJ3700" i="3"/>
  <c r="T3700" i="3" s="1"/>
  <c r="BH3701" i="3"/>
  <c r="BI3701" i="3" s="1"/>
  <c r="S3701" i="3" s="1"/>
  <c r="BJ3701" i="3"/>
  <c r="T3701" i="3" s="1"/>
  <c r="BH3702" i="3"/>
  <c r="BI3702" i="3" s="1"/>
  <c r="S3702" i="3" s="1"/>
  <c r="BJ3702" i="3"/>
  <c r="T3702" i="3" s="1"/>
  <c r="BH3703" i="3"/>
  <c r="BI3703" i="3" s="1"/>
  <c r="S3703" i="3" s="1"/>
  <c r="BJ3703" i="3"/>
  <c r="T3703" i="3" s="1"/>
  <c r="BH3704" i="3"/>
  <c r="BJ3704" i="3"/>
  <c r="T3704" i="3" s="1"/>
  <c r="BH3705" i="3"/>
  <c r="BI3705" i="3" s="1"/>
  <c r="S3705" i="3" s="1"/>
  <c r="BJ3705" i="3"/>
  <c r="T3705" i="3" s="1"/>
  <c r="BH3706" i="3"/>
  <c r="BJ3706" i="3"/>
  <c r="T3706" i="3" s="1"/>
  <c r="BH3707" i="3"/>
  <c r="BI3707" i="3" s="1"/>
  <c r="S3707" i="3" s="1"/>
  <c r="BJ3707" i="3"/>
  <c r="T3707" i="3" s="1"/>
  <c r="BH3708" i="3"/>
  <c r="BJ3708" i="3"/>
  <c r="T3708" i="3" s="1"/>
  <c r="BH3709" i="3"/>
  <c r="BJ3709" i="3"/>
  <c r="T3709" i="3" s="1"/>
  <c r="BH3710" i="3"/>
  <c r="BI3710" i="3" s="1"/>
  <c r="S3710" i="3" s="1"/>
  <c r="BJ3710" i="3"/>
  <c r="T3710" i="3" s="1"/>
  <c r="BH3711" i="3"/>
  <c r="BI3711" i="3" s="1"/>
  <c r="S3711" i="3" s="1"/>
  <c r="BJ3711" i="3"/>
  <c r="T3711" i="3" s="1"/>
  <c r="BH3712" i="3"/>
  <c r="BI3712" i="3" s="1"/>
  <c r="S3712" i="3" s="1"/>
  <c r="BJ3712" i="3"/>
  <c r="T3712" i="3" s="1"/>
  <c r="BH3713" i="3"/>
  <c r="BJ3713" i="3"/>
  <c r="T3713" i="3" s="1"/>
  <c r="BH3714" i="3"/>
  <c r="BI3714" i="3" s="1"/>
  <c r="S3714" i="3" s="1"/>
  <c r="BJ3714" i="3"/>
  <c r="T3714" i="3" s="1"/>
  <c r="BH3715" i="3"/>
  <c r="BI3715" i="3" s="1"/>
  <c r="S3715" i="3" s="1"/>
  <c r="BJ3715" i="3"/>
  <c r="T3715" i="3" s="1"/>
  <c r="BH3716" i="3"/>
  <c r="BJ3716" i="3"/>
  <c r="T3716" i="3" s="1"/>
  <c r="BH3717" i="3"/>
  <c r="BJ3717" i="3"/>
  <c r="T3717" i="3" s="1"/>
  <c r="BH3718" i="3"/>
  <c r="BJ3718" i="3"/>
  <c r="T3718" i="3" s="1"/>
  <c r="BH3719" i="3"/>
  <c r="BI3719" i="3" s="1"/>
  <c r="S3719" i="3" s="1"/>
  <c r="BJ3719" i="3"/>
  <c r="T3719" i="3" s="1"/>
  <c r="BH3720" i="3"/>
  <c r="BJ3720" i="3"/>
  <c r="T3720" i="3" s="1"/>
  <c r="BH3721" i="3"/>
  <c r="BJ3721" i="3"/>
  <c r="T3721" i="3" s="1"/>
  <c r="BH3722" i="3"/>
  <c r="BI3722" i="3" s="1"/>
  <c r="S3722" i="3" s="1"/>
  <c r="BJ3722" i="3"/>
  <c r="T3722" i="3" s="1"/>
  <c r="BH3723" i="3"/>
  <c r="BI3723" i="3" s="1"/>
  <c r="S3723" i="3" s="1"/>
  <c r="BJ3723" i="3"/>
  <c r="T3723" i="3" s="1"/>
  <c r="BH3724" i="3"/>
  <c r="BI3724" i="3" s="1"/>
  <c r="S3724" i="3" s="1"/>
  <c r="BJ3724" i="3"/>
  <c r="T3724" i="3" s="1"/>
  <c r="BH3725" i="3"/>
  <c r="BJ3725" i="3"/>
  <c r="T3725" i="3" s="1"/>
  <c r="BH3726" i="3"/>
  <c r="BJ3726" i="3"/>
  <c r="T3726" i="3" s="1"/>
  <c r="BH3727" i="3"/>
  <c r="BI3727" i="3" s="1"/>
  <c r="S3727" i="3" s="1"/>
  <c r="BJ3727" i="3"/>
  <c r="T3727" i="3" s="1"/>
  <c r="BH3728" i="3"/>
  <c r="BI3728" i="3" s="1"/>
  <c r="S3728" i="3" s="1"/>
  <c r="BJ3728" i="3"/>
  <c r="T3728" i="3" s="1"/>
  <c r="BH3729" i="3"/>
  <c r="BI3729" i="3" s="1"/>
  <c r="S3729" i="3" s="1"/>
  <c r="BJ3729" i="3"/>
  <c r="T3729" i="3" s="1"/>
  <c r="BH3730" i="3"/>
  <c r="BI3730" i="3" s="1"/>
  <c r="S3730" i="3" s="1"/>
  <c r="BJ3730" i="3"/>
  <c r="T3730" i="3" s="1"/>
  <c r="BH3731" i="3"/>
  <c r="BI3731" i="3" s="1"/>
  <c r="S3731" i="3" s="1"/>
  <c r="BJ3731" i="3"/>
  <c r="T3731" i="3" s="1"/>
  <c r="BH3732" i="3"/>
  <c r="BJ3732" i="3"/>
  <c r="T3732" i="3" s="1"/>
  <c r="BH3733" i="3"/>
  <c r="BJ3733" i="3"/>
  <c r="T3733" i="3" s="1"/>
  <c r="BH3734" i="3"/>
  <c r="BJ3734" i="3"/>
  <c r="T3734" i="3" s="1"/>
  <c r="BH3735" i="3"/>
  <c r="BI3735" i="3" s="1"/>
  <c r="S3735" i="3" s="1"/>
  <c r="BJ3735" i="3"/>
  <c r="T3735" i="3" s="1"/>
  <c r="BH3736" i="3"/>
  <c r="BI3736" i="3" s="1"/>
  <c r="S3736" i="3" s="1"/>
  <c r="BJ3736" i="3"/>
  <c r="T3736" i="3" s="1"/>
  <c r="BH3737" i="3"/>
  <c r="BJ3737" i="3"/>
  <c r="T3737" i="3" s="1"/>
  <c r="BH3738" i="3"/>
  <c r="BI3738" i="3" s="1"/>
  <c r="S3738" i="3" s="1"/>
  <c r="BJ3738" i="3"/>
  <c r="T3738" i="3" s="1"/>
  <c r="BH3739" i="3"/>
  <c r="BI3739" i="3" s="1"/>
  <c r="S3739" i="3" s="1"/>
  <c r="BJ3739" i="3"/>
  <c r="T3739" i="3" s="1"/>
  <c r="BH3740" i="3"/>
  <c r="BI3740" i="3" s="1"/>
  <c r="S3740" i="3" s="1"/>
  <c r="BJ3740" i="3"/>
  <c r="T3740" i="3" s="1"/>
  <c r="BH3741" i="3"/>
  <c r="BJ3741" i="3"/>
  <c r="T3741" i="3" s="1"/>
  <c r="BH3742" i="3"/>
  <c r="BJ3742" i="3"/>
  <c r="T3742" i="3" s="1"/>
  <c r="BH3743" i="3"/>
  <c r="BI3743" i="3" s="1"/>
  <c r="S3743" i="3" s="1"/>
  <c r="BJ3743" i="3"/>
  <c r="T3743" i="3" s="1"/>
  <c r="BH3744" i="3"/>
  <c r="BI3744" i="3" s="1"/>
  <c r="S3744" i="3" s="1"/>
  <c r="BJ3744" i="3"/>
  <c r="T3744" i="3" s="1"/>
  <c r="BH3745" i="3"/>
  <c r="BI3745" i="3" s="1"/>
  <c r="S3745" i="3" s="1"/>
  <c r="BJ3745" i="3"/>
  <c r="T3745" i="3" s="1"/>
  <c r="BH3746" i="3"/>
  <c r="BI3746" i="3" s="1"/>
  <c r="S3746" i="3" s="1"/>
  <c r="BJ3746" i="3"/>
  <c r="T3746" i="3" s="1"/>
  <c r="BH3747" i="3"/>
  <c r="BJ3747" i="3"/>
  <c r="T3747" i="3" s="1"/>
  <c r="BH3748" i="3"/>
  <c r="BI3748" i="3" s="1"/>
  <c r="S3748" i="3" s="1"/>
  <c r="BJ3748" i="3"/>
  <c r="T3748" i="3" s="1"/>
  <c r="BH3749" i="3"/>
  <c r="BJ3749" i="3"/>
  <c r="T3749" i="3" s="1"/>
  <c r="BH3750" i="3"/>
  <c r="BJ3750" i="3"/>
  <c r="T3750" i="3" s="1"/>
  <c r="BH3751" i="3"/>
  <c r="BI3751" i="3" s="1"/>
  <c r="S3751" i="3" s="1"/>
  <c r="BJ3751" i="3"/>
  <c r="T3751" i="3" s="1"/>
  <c r="BH3752" i="3"/>
  <c r="BJ3752" i="3"/>
  <c r="T3752" i="3" s="1"/>
  <c r="BH3753" i="3"/>
  <c r="BJ3753" i="3"/>
  <c r="T3753" i="3" s="1"/>
  <c r="BH3754" i="3"/>
  <c r="BJ3754" i="3"/>
  <c r="T3754" i="3" s="1"/>
  <c r="BH3755" i="3"/>
  <c r="BI3755" i="3" s="1"/>
  <c r="S3755" i="3" s="1"/>
  <c r="BJ3755" i="3"/>
  <c r="T3755" i="3" s="1"/>
  <c r="BH3756" i="3"/>
  <c r="BJ3756" i="3"/>
  <c r="T3756" i="3" s="1"/>
  <c r="BH3757" i="3"/>
  <c r="BJ3757" i="3"/>
  <c r="T3757" i="3" s="1"/>
  <c r="BH3758" i="3"/>
  <c r="BJ3758" i="3"/>
  <c r="T3758" i="3" s="1"/>
  <c r="BH3759" i="3"/>
  <c r="BI3759" i="3" s="1"/>
  <c r="S3759" i="3" s="1"/>
  <c r="BJ3759" i="3"/>
  <c r="T3759" i="3" s="1"/>
  <c r="BH3760" i="3"/>
  <c r="BI3760" i="3" s="1"/>
  <c r="S3760" i="3" s="1"/>
  <c r="BJ3760" i="3"/>
  <c r="T3760" i="3" s="1"/>
  <c r="BH3761" i="3"/>
  <c r="BJ3761" i="3"/>
  <c r="T3761" i="3" s="1"/>
  <c r="BH3762" i="3"/>
  <c r="BJ3762" i="3"/>
  <c r="T3762" i="3" s="1"/>
  <c r="BH3763" i="3"/>
  <c r="BI3763" i="3" s="1"/>
  <c r="S3763" i="3" s="1"/>
  <c r="BJ3763" i="3"/>
  <c r="T3763" i="3" s="1"/>
  <c r="BH3764" i="3"/>
  <c r="BJ3764" i="3"/>
  <c r="T3764" i="3" s="1"/>
  <c r="BH3765" i="3"/>
  <c r="BJ3765" i="3"/>
  <c r="T3765" i="3" s="1"/>
  <c r="BH3766" i="3"/>
  <c r="BJ3766" i="3"/>
  <c r="T3766" i="3" s="1"/>
  <c r="BH3767" i="3"/>
  <c r="BI3767" i="3" s="1"/>
  <c r="S3767" i="3" s="1"/>
  <c r="BJ3767" i="3"/>
  <c r="T3767" i="3" s="1"/>
  <c r="BH3768" i="3"/>
  <c r="BI3768" i="3" s="1"/>
  <c r="S3768" i="3" s="1"/>
  <c r="BJ3768" i="3"/>
  <c r="T3768" i="3" s="1"/>
  <c r="BH3769" i="3"/>
  <c r="BJ3769" i="3"/>
  <c r="T3769" i="3" s="1"/>
  <c r="BH3770" i="3"/>
  <c r="BI3770" i="3" s="1"/>
  <c r="S3770" i="3" s="1"/>
  <c r="BJ3770" i="3"/>
  <c r="T3770" i="3" s="1"/>
  <c r="BH3771" i="3"/>
  <c r="BI3771" i="3" s="1"/>
  <c r="S3771" i="3" s="1"/>
  <c r="BJ3771" i="3"/>
  <c r="T3771" i="3" s="1"/>
  <c r="BH3772" i="3"/>
  <c r="BI3772" i="3" s="1"/>
  <c r="S3772" i="3" s="1"/>
  <c r="BJ3772" i="3"/>
  <c r="T3772" i="3" s="1"/>
  <c r="BH3773" i="3"/>
  <c r="BJ3773" i="3"/>
  <c r="T3773" i="3" s="1"/>
  <c r="BH3774" i="3"/>
  <c r="BI3774" i="3" s="1"/>
  <c r="S3774" i="3" s="1"/>
  <c r="BJ3774" i="3"/>
  <c r="T3774" i="3" s="1"/>
  <c r="BH3775" i="3"/>
  <c r="BI3775" i="3" s="1"/>
  <c r="S3775" i="3" s="1"/>
  <c r="BJ3775" i="3"/>
  <c r="T3775" i="3" s="1"/>
  <c r="BH3776" i="3"/>
  <c r="BJ3776" i="3"/>
  <c r="T3776" i="3" s="1"/>
  <c r="BH3777" i="3"/>
  <c r="BJ3777" i="3"/>
  <c r="T3777" i="3" s="1"/>
  <c r="BH3778" i="3"/>
  <c r="BJ3778" i="3"/>
  <c r="T3778" i="3" s="1"/>
  <c r="BH3779" i="3"/>
  <c r="BI3779" i="3" s="1"/>
  <c r="S3779" i="3" s="1"/>
  <c r="BJ3779" i="3"/>
  <c r="T3779" i="3" s="1"/>
  <c r="BH3780" i="3"/>
  <c r="BI3780" i="3" s="1"/>
  <c r="S3780" i="3" s="1"/>
  <c r="BJ3780" i="3"/>
  <c r="T3780" i="3" s="1"/>
  <c r="BH3781" i="3"/>
  <c r="BJ3781" i="3"/>
  <c r="T3781" i="3" s="1"/>
  <c r="BH3782" i="3"/>
  <c r="BJ3782" i="3"/>
  <c r="T3782" i="3" s="1"/>
  <c r="BH3783" i="3"/>
  <c r="BI3783" i="3" s="1"/>
  <c r="S3783" i="3" s="1"/>
  <c r="BJ3783" i="3"/>
  <c r="T3783" i="3" s="1"/>
  <c r="BH3784" i="3"/>
  <c r="BJ3784" i="3"/>
  <c r="T3784" i="3" s="1"/>
  <c r="BH3785" i="3"/>
  <c r="BJ3785" i="3"/>
  <c r="T3785" i="3" s="1"/>
  <c r="BH3786" i="3"/>
  <c r="BI3786" i="3" s="1"/>
  <c r="S3786" i="3" s="1"/>
  <c r="BJ3786" i="3"/>
  <c r="T3786" i="3" s="1"/>
  <c r="BH3787" i="3"/>
  <c r="BI3787" i="3" s="1"/>
  <c r="S3787" i="3" s="1"/>
  <c r="BJ3787" i="3"/>
  <c r="T3787" i="3" s="1"/>
  <c r="BH3788" i="3"/>
  <c r="BI3788" i="3" s="1"/>
  <c r="S3788" i="3" s="1"/>
  <c r="BJ3788" i="3"/>
  <c r="T3788" i="3" s="1"/>
  <c r="BH3789" i="3"/>
  <c r="BJ3789" i="3"/>
  <c r="T3789" i="3" s="1"/>
  <c r="BH3790" i="3"/>
  <c r="BI3790" i="3" s="1"/>
  <c r="S3790" i="3" s="1"/>
  <c r="BJ3790" i="3"/>
  <c r="T3790" i="3" s="1"/>
  <c r="BH3791" i="3"/>
  <c r="BJ3791" i="3"/>
  <c r="T3791" i="3" s="1"/>
  <c r="BH3792" i="3"/>
  <c r="BI3792" i="3" s="1"/>
  <c r="S3792" i="3" s="1"/>
  <c r="BJ3792" i="3"/>
  <c r="T3792" i="3" s="1"/>
  <c r="BH3793" i="3"/>
  <c r="BJ3793" i="3"/>
  <c r="T3793" i="3" s="1"/>
  <c r="BH3794" i="3"/>
  <c r="BJ3794" i="3"/>
  <c r="T3794" i="3" s="1"/>
  <c r="BH3795" i="3"/>
  <c r="BI3795" i="3" s="1"/>
  <c r="S3795" i="3" s="1"/>
  <c r="BJ3795" i="3"/>
  <c r="T3795" i="3" s="1"/>
  <c r="BH3796" i="3"/>
  <c r="BJ3796" i="3"/>
  <c r="T3796" i="3" s="1"/>
  <c r="BH3797" i="3"/>
  <c r="BJ3797" i="3"/>
  <c r="T3797" i="3" s="1"/>
  <c r="BH3798" i="3"/>
  <c r="BJ3798" i="3"/>
  <c r="T3798" i="3" s="1"/>
  <c r="BH3799" i="3"/>
  <c r="BI3799" i="3" s="1"/>
  <c r="S3799" i="3" s="1"/>
  <c r="BJ3799" i="3"/>
  <c r="T3799" i="3" s="1"/>
  <c r="BH3800" i="3"/>
  <c r="BI3800" i="3" s="1"/>
  <c r="S3800" i="3" s="1"/>
  <c r="BJ3800" i="3"/>
  <c r="T3800" i="3" s="1"/>
  <c r="BH3801" i="3"/>
  <c r="BJ3801" i="3"/>
  <c r="T3801" i="3" s="1"/>
  <c r="BH3802" i="3"/>
  <c r="BI3802" i="3" s="1"/>
  <c r="S3802" i="3" s="1"/>
  <c r="BJ3802" i="3"/>
  <c r="T3802" i="3" s="1"/>
  <c r="BH3803" i="3"/>
  <c r="BI3803" i="3" s="1"/>
  <c r="S3803" i="3" s="1"/>
  <c r="BJ3803" i="3"/>
  <c r="T3803" i="3" s="1"/>
  <c r="BH3804" i="3"/>
  <c r="BJ3804" i="3"/>
  <c r="T3804" i="3" s="1"/>
  <c r="BH3805" i="3"/>
  <c r="BJ3805" i="3"/>
  <c r="T3805" i="3" s="1"/>
  <c r="BH3806" i="3"/>
  <c r="BJ3806" i="3"/>
  <c r="T3806" i="3" s="1"/>
  <c r="BH3807" i="3"/>
  <c r="BI3807" i="3" s="1"/>
  <c r="S3807" i="3" s="1"/>
  <c r="BJ3807" i="3"/>
  <c r="T3807" i="3" s="1"/>
  <c r="BH3808" i="3"/>
  <c r="BJ3808" i="3"/>
  <c r="T3808" i="3" s="1"/>
  <c r="BH3809" i="3"/>
  <c r="BJ3809" i="3"/>
  <c r="T3809" i="3" s="1"/>
  <c r="BH3810" i="3"/>
  <c r="BJ3810" i="3"/>
  <c r="T3810" i="3" s="1"/>
  <c r="BH3811" i="3"/>
  <c r="BJ3811" i="3"/>
  <c r="T3811" i="3" s="1"/>
  <c r="BH3812" i="3"/>
  <c r="BJ3812" i="3"/>
  <c r="T3812" i="3" s="1"/>
  <c r="BH3813" i="3"/>
  <c r="BJ3813" i="3"/>
  <c r="T3813" i="3" s="1"/>
  <c r="BH3814" i="3"/>
  <c r="BJ3814" i="3"/>
  <c r="T3814" i="3" s="1"/>
  <c r="BH3815" i="3"/>
  <c r="BI3815" i="3" s="1"/>
  <c r="S3815" i="3" s="1"/>
  <c r="BJ3815" i="3"/>
  <c r="T3815" i="3" s="1"/>
  <c r="BH3816" i="3"/>
  <c r="BJ3816" i="3"/>
  <c r="T3816" i="3" s="1"/>
  <c r="BH3817" i="3"/>
  <c r="BJ3817" i="3"/>
  <c r="T3817" i="3" s="1"/>
  <c r="BH3818" i="3"/>
  <c r="BJ3818" i="3"/>
  <c r="T3818" i="3" s="1"/>
  <c r="BH3819" i="3"/>
  <c r="BI3819" i="3" s="1"/>
  <c r="S3819" i="3" s="1"/>
  <c r="BJ3819" i="3"/>
  <c r="T3819" i="3" s="1"/>
  <c r="BH3820" i="3"/>
  <c r="BJ3820" i="3"/>
  <c r="T3820" i="3" s="1"/>
  <c r="BH3821" i="3"/>
  <c r="BJ3821" i="3"/>
  <c r="T3821" i="3" s="1"/>
  <c r="BH3822" i="3"/>
  <c r="BI3822" i="3" s="1"/>
  <c r="S3822" i="3" s="1"/>
  <c r="BJ3822" i="3"/>
  <c r="T3822" i="3" s="1"/>
  <c r="BH3823" i="3"/>
  <c r="BI3823" i="3" s="1"/>
  <c r="S3823" i="3" s="1"/>
  <c r="BJ3823" i="3"/>
  <c r="T3823" i="3" s="1"/>
  <c r="BH3824" i="3"/>
  <c r="BJ3824" i="3"/>
  <c r="T3824" i="3" s="1"/>
  <c r="BH3825" i="3"/>
  <c r="BJ3825" i="3"/>
  <c r="T3825" i="3" s="1"/>
  <c r="BH3826" i="3"/>
  <c r="BI3826" i="3" s="1"/>
  <c r="S3826" i="3" s="1"/>
  <c r="BJ3826" i="3"/>
  <c r="T3826" i="3" s="1"/>
  <c r="BH3827" i="3"/>
  <c r="BI3827" i="3" s="1"/>
  <c r="S3827" i="3" s="1"/>
  <c r="BJ3827" i="3"/>
  <c r="T3827" i="3" s="1"/>
  <c r="BH3828" i="3"/>
  <c r="BJ3828" i="3"/>
  <c r="T3828" i="3" s="1"/>
  <c r="BH3829" i="3"/>
  <c r="BJ3829" i="3"/>
  <c r="T3829" i="3" s="1"/>
  <c r="BH3830" i="3"/>
  <c r="BJ3830" i="3"/>
  <c r="T3830" i="3" s="1"/>
  <c r="BH3831" i="3"/>
  <c r="BI3831" i="3" s="1"/>
  <c r="S3831" i="3" s="1"/>
  <c r="BJ3831" i="3"/>
  <c r="T3831" i="3" s="1"/>
  <c r="BH3832" i="3"/>
  <c r="BJ3832" i="3"/>
  <c r="T3832" i="3" s="1"/>
  <c r="BH3833" i="3"/>
  <c r="BJ3833" i="3"/>
  <c r="T3833" i="3" s="1"/>
  <c r="BH3834" i="3"/>
  <c r="BJ3834" i="3"/>
  <c r="T3834" i="3" s="1"/>
  <c r="BH3835" i="3"/>
  <c r="BI3835" i="3" s="1"/>
  <c r="S3835" i="3" s="1"/>
  <c r="BJ3835" i="3"/>
  <c r="T3835" i="3" s="1"/>
  <c r="BH3836" i="3"/>
  <c r="BJ3836" i="3"/>
  <c r="T3836" i="3" s="1"/>
  <c r="BH3837" i="3"/>
  <c r="BI3837" i="3" s="1"/>
  <c r="S3837" i="3" s="1"/>
  <c r="BJ3837" i="3"/>
  <c r="T3837" i="3" s="1"/>
  <c r="BH3838" i="3"/>
  <c r="BI3838" i="3" s="1"/>
  <c r="S3838" i="3" s="1"/>
  <c r="BJ3838" i="3"/>
  <c r="T3838" i="3" s="1"/>
  <c r="BH3839" i="3"/>
  <c r="BI3839" i="3" s="1"/>
  <c r="S3839" i="3" s="1"/>
  <c r="BJ3839" i="3"/>
  <c r="T3839" i="3" s="1"/>
  <c r="BH3840" i="3"/>
  <c r="BJ3840" i="3"/>
  <c r="T3840" i="3" s="1"/>
  <c r="BH3841" i="3"/>
  <c r="BJ3841" i="3"/>
  <c r="T3841" i="3" s="1"/>
  <c r="BH3842" i="3"/>
  <c r="BJ3842" i="3"/>
  <c r="T3842" i="3" s="1"/>
  <c r="BH3843" i="3"/>
  <c r="BI3843" i="3" s="1"/>
  <c r="S3843" i="3" s="1"/>
  <c r="BJ3843" i="3"/>
  <c r="T3843" i="3" s="1"/>
  <c r="BH3844" i="3"/>
  <c r="BJ3844" i="3"/>
  <c r="T3844" i="3" s="1"/>
  <c r="BH3845" i="3"/>
  <c r="BJ3845" i="3"/>
  <c r="T3845" i="3" s="1"/>
  <c r="BH3846" i="3"/>
  <c r="BI3846" i="3" s="1"/>
  <c r="S3846" i="3" s="1"/>
  <c r="BJ3846" i="3"/>
  <c r="T3846" i="3" s="1"/>
  <c r="BH3847" i="3"/>
  <c r="BI3847" i="3" s="1"/>
  <c r="S3847" i="3" s="1"/>
  <c r="BJ3847" i="3"/>
  <c r="T3847" i="3" s="1"/>
  <c r="BH3848" i="3"/>
  <c r="BJ3848" i="3"/>
  <c r="T3848" i="3" s="1"/>
  <c r="BH3849" i="3"/>
  <c r="BJ3849" i="3"/>
  <c r="T3849" i="3" s="1"/>
  <c r="BH3850" i="3"/>
  <c r="BJ3850" i="3"/>
  <c r="T3850" i="3" s="1"/>
  <c r="BH3851" i="3"/>
  <c r="BI3851" i="3" s="1"/>
  <c r="S3851" i="3" s="1"/>
  <c r="BJ3851" i="3"/>
  <c r="T3851" i="3" s="1"/>
  <c r="BH3852" i="3"/>
  <c r="BJ3852" i="3"/>
  <c r="T3852" i="3" s="1"/>
  <c r="BH3853" i="3"/>
  <c r="BI3853" i="3" s="1"/>
  <c r="S3853" i="3" s="1"/>
  <c r="BJ3853" i="3"/>
  <c r="T3853" i="3" s="1"/>
  <c r="BH3854" i="3"/>
  <c r="BI3854" i="3" s="1"/>
  <c r="S3854" i="3" s="1"/>
  <c r="BJ3854" i="3"/>
  <c r="T3854" i="3" s="1"/>
  <c r="BH3855" i="3"/>
  <c r="BI3855" i="3" s="1"/>
  <c r="S3855" i="3" s="1"/>
  <c r="BJ3855" i="3"/>
  <c r="T3855" i="3" s="1"/>
  <c r="BH3856" i="3"/>
  <c r="BJ3856" i="3"/>
  <c r="T3856" i="3" s="1"/>
  <c r="BH3857" i="3"/>
  <c r="BJ3857" i="3"/>
  <c r="T3857" i="3" s="1"/>
  <c r="BH3858" i="3"/>
  <c r="BJ3858" i="3"/>
  <c r="T3858" i="3" s="1"/>
  <c r="BH3859" i="3"/>
  <c r="BI3859" i="3" s="1"/>
  <c r="S3859" i="3" s="1"/>
  <c r="BJ3859" i="3"/>
  <c r="T3859" i="3" s="1"/>
  <c r="BH3860" i="3"/>
  <c r="BJ3860" i="3"/>
  <c r="T3860" i="3" s="1"/>
  <c r="BH3861" i="3"/>
  <c r="BJ3861" i="3"/>
  <c r="T3861" i="3" s="1"/>
  <c r="BH3862" i="3"/>
  <c r="BI3862" i="3" s="1"/>
  <c r="S3862" i="3" s="1"/>
  <c r="BJ3862" i="3"/>
  <c r="T3862" i="3" s="1"/>
  <c r="BH3863" i="3"/>
  <c r="BI3863" i="3" s="1"/>
  <c r="S3863" i="3" s="1"/>
  <c r="BJ3863" i="3"/>
  <c r="T3863" i="3" s="1"/>
  <c r="BH3864" i="3"/>
  <c r="BI3864" i="3" s="1"/>
  <c r="S3864" i="3" s="1"/>
  <c r="BJ3864" i="3"/>
  <c r="T3864" i="3" s="1"/>
  <c r="BH3865" i="3"/>
  <c r="BJ3865" i="3"/>
  <c r="T3865" i="3" s="1"/>
  <c r="BH3866" i="3"/>
  <c r="BJ3866" i="3"/>
  <c r="T3866" i="3" s="1"/>
  <c r="BH3867" i="3"/>
  <c r="BI3867" i="3" s="1"/>
  <c r="S3867" i="3" s="1"/>
  <c r="BJ3867" i="3"/>
  <c r="T3867" i="3" s="1"/>
  <c r="BH3868" i="3"/>
  <c r="BI3868" i="3" s="1"/>
  <c r="S3868" i="3" s="1"/>
  <c r="BJ3868" i="3"/>
  <c r="T3868" i="3" s="1"/>
  <c r="BH3869" i="3"/>
  <c r="BJ3869" i="3"/>
  <c r="T3869" i="3" s="1"/>
  <c r="BH3870" i="3"/>
  <c r="BJ3870" i="3"/>
  <c r="T3870" i="3" s="1"/>
  <c r="BH3871" i="3"/>
  <c r="BI3871" i="3" s="1"/>
  <c r="S3871" i="3" s="1"/>
  <c r="BJ3871" i="3"/>
  <c r="T3871" i="3" s="1"/>
  <c r="BH3872" i="3"/>
  <c r="BJ3872" i="3"/>
  <c r="T3872" i="3" s="1"/>
  <c r="BH3873" i="3"/>
  <c r="BJ3873" i="3"/>
  <c r="T3873" i="3" s="1"/>
  <c r="BH3874" i="3"/>
  <c r="BI3874" i="3" s="1"/>
  <c r="S3874" i="3" s="1"/>
  <c r="BJ3874" i="3"/>
  <c r="T3874" i="3" s="1"/>
  <c r="BH3875" i="3"/>
  <c r="BJ3875" i="3"/>
  <c r="T3875" i="3" s="1"/>
  <c r="BH3876" i="3"/>
  <c r="BJ3876" i="3"/>
  <c r="T3876" i="3" s="1"/>
  <c r="BH3877" i="3"/>
  <c r="BJ3877" i="3"/>
  <c r="T3877" i="3" s="1"/>
  <c r="BH3878" i="3"/>
  <c r="BI3878" i="3" s="1"/>
  <c r="S3878" i="3" s="1"/>
  <c r="BJ3878" i="3"/>
  <c r="T3878" i="3" s="1"/>
  <c r="BH3879" i="3"/>
  <c r="BI3879" i="3" s="1"/>
  <c r="S3879" i="3" s="1"/>
  <c r="BJ3879" i="3"/>
  <c r="T3879" i="3" s="1"/>
  <c r="BH3880" i="3"/>
  <c r="BI3880" i="3" s="1"/>
  <c r="S3880" i="3" s="1"/>
  <c r="BJ3880" i="3"/>
  <c r="T3880" i="3" s="1"/>
  <c r="BH3881" i="3"/>
  <c r="BJ3881" i="3"/>
  <c r="T3881" i="3" s="1"/>
  <c r="BH3882" i="3"/>
  <c r="BJ3882" i="3"/>
  <c r="T3882" i="3" s="1"/>
  <c r="BH3883" i="3"/>
  <c r="BJ3883" i="3"/>
  <c r="T3883" i="3" s="1"/>
  <c r="BH3884" i="3"/>
  <c r="BI3884" i="3" s="1"/>
  <c r="S3884" i="3" s="1"/>
  <c r="BJ3884" i="3"/>
  <c r="T3884" i="3" s="1"/>
  <c r="BH3885" i="3"/>
  <c r="BI3885" i="3" s="1"/>
  <c r="S3885" i="3" s="1"/>
  <c r="BJ3885" i="3"/>
  <c r="T3885" i="3" s="1"/>
  <c r="BH3886" i="3"/>
  <c r="BI3886" i="3" s="1"/>
  <c r="S3886" i="3" s="1"/>
  <c r="BJ3886" i="3"/>
  <c r="T3886" i="3" s="1"/>
  <c r="BH3887" i="3"/>
  <c r="BI3887" i="3" s="1"/>
  <c r="S3887" i="3" s="1"/>
  <c r="BJ3887" i="3"/>
  <c r="T3887" i="3" s="1"/>
  <c r="BH3888" i="3"/>
  <c r="BJ3888" i="3"/>
  <c r="T3888" i="3" s="1"/>
  <c r="BH3889" i="3"/>
  <c r="BJ3889" i="3"/>
  <c r="T3889" i="3" s="1"/>
  <c r="BH3890" i="3"/>
  <c r="BJ3890" i="3"/>
  <c r="T3890" i="3" s="1"/>
  <c r="BH3891" i="3"/>
  <c r="BJ3891" i="3"/>
  <c r="T3891" i="3" s="1"/>
  <c r="BH3892" i="3"/>
  <c r="BJ3892" i="3"/>
  <c r="T3892" i="3" s="1"/>
  <c r="BH3893" i="3"/>
  <c r="BJ3893" i="3"/>
  <c r="T3893" i="3" s="1"/>
  <c r="BH3894" i="3"/>
  <c r="BI3894" i="3" s="1"/>
  <c r="S3894" i="3" s="1"/>
  <c r="BJ3894" i="3"/>
  <c r="T3894" i="3" s="1"/>
  <c r="BH3895" i="3"/>
  <c r="BI3895" i="3" s="1"/>
  <c r="S3895" i="3" s="1"/>
  <c r="BJ3895" i="3"/>
  <c r="T3895" i="3" s="1"/>
  <c r="BH3896" i="3"/>
  <c r="BI3896" i="3" s="1"/>
  <c r="S3896" i="3" s="1"/>
  <c r="BJ3896" i="3"/>
  <c r="T3896" i="3" s="1"/>
  <c r="BH3897" i="3"/>
  <c r="BJ3897" i="3"/>
  <c r="T3897" i="3" s="1"/>
  <c r="BH3898" i="3"/>
  <c r="BJ3898" i="3"/>
  <c r="T3898" i="3" s="1"/>
  <c r="BH3899" i="3"/>
  <c r="BJ3899" i="3"/>
  <c r="T3899" i="3" s="1"/>
  <c r="BH3900" i="3"/>
  <c r="BI3900" i="3" s="1"/>
  <c r="S3900" i="3" s="1"/>
  <c r="BJ3900" i="3"/>
  <c r="T3900" i="3" s="1"/>
  <c r="BH3901" i="3"/>
  <c r="BI3901" i="3" s="1"/>
  <c r="S3901" i="3" s="1"/>
  <c r="BJ3901" i="3"/>
  <c r="T3901" i="3" s="1"/>
  <c r="BH3902" i="3"/>
  <c r="BJ3902" i="3"/>
  <c r="T3902" i="3" s="1"/>
  <c r="BH3903" i="3"/>
  <c r="BI3903" i="3" s="1"/>
  <c r="S3903" i="3" s="1"/>
  <c r="BJ3903" i="3"/>
  <c r="T3903" i="3" s="1"/>
  <c r="BH3904" i="3"/>
  <c r="BJ3904" i="3"/>
  <c r="T3904" i="3" s="1"/>
  <c r="BH3905" i="3"/>
  <c r="BJ3905" i="3"/>
  <c r="T3905" i="3" s="1"/>
  <c r="BH3906" i="3"/>
  <c r="BI3906" i="3" s="1"/>
  <c r="S3906" i="3" s="1"/>
  <c r="BJ3906" i="3"/>
  <c r="T3906" i="3" s="1"/>
  <c r="BH3907" i="3"/>
  <c r="BJ3907" i="3"/>
  <c r="T3907" i="3" s="1"/>
  <c r="BH3908" i="3"/>
  <c r="BJ3908" i="3"/>
  <c r="T3908" i="3" s="1"/>
  <c r="BH3909" i="3"/>
  <c r="BJ3909" i="3"/>
  <c r="T3909" i="3" s="1"/>
  <c r="BH3910" i="3"/>
  <c r="BJ3910" i="3"/>
  <c r="T3910" i="3" s="1"/>
  <c r="BH3911" i="3"/>
  <c r="BI3911" i="3" s="1"/>
  <c r="S3911" i="3" s="1"/>
  <c r="BJ3911" i="3"/>
  <c r="T3911" i="3" s="1"/>
  <c r="BH3912" i="3"/>
  <c r="BI3912" i="3" s="1"/>
  <c r="S3912" i="3" s="1"/>
  <c r="BJ3912" i="3"/>
  <c r="T3912" i="3" s="1"/>
  <c r="BH3913" i="3"/>
  <c r="BI3913" i="3" s="1"/>
  <c r="S3913" i="3" s="1"/>
  <c r="BJ3913" i="3"/>
  <c r="T3913" i="3" s="1"/>
  <c r="BH3914" i="3"/>
  <c r="BJ3914" i="3"/>
  <c r="T3914" i="3" s="1"/>
  <c r="BH3915" i="3"/>
  <c r="BJ3915" i="3"/>
  <c r="T3915" i="3" s="1"/>
  <c r="BH3916" i="3"/>
  <c r="BI3916" i="3" s="1"/>
  <c r="S3916" i="3" s="1"/>
  <c r="BJ3916" i="3"/>
  <c r="T3916" i="3" s="1"/>
  <c r="BH3917" i="3"/>
  <c r="BJ3917" i="3"/>
  <c r="T3917" i="3" s="1"/>
  <c r="BH3918" i="3"/>
  <c r="BI3918" i="3" s="1"/>
  <c r="S3918" i="3" s="1"/>
  <c r="BJ3918" i="3"/>
  <c r="T3918" i="3" s="1"/>
  <c r="BH3919" i="3"/>
  <c r="BI3919" i="3" s="1"/>
  <c r="S3919" i="3" s="1"/>
  <c r="BJ3919" i="3"/>
  <c r="T3919" i="3" s="1"/>
  <c r="BH3920" i="3"/>
  <c r="BJ3920" i="3"/>
  <c r="T3920" i="3" s="1"/>
  <c r="BH3921" i="3"/>
  <c r="BJ3921" i="3"/>
  <c r="T3921" i="3" s="1"/>
  <c r="BH3922" i="3"/>
  <c r="BJ3922" i="3"/>
  <c r="T3922" i="3" s="1"/>
  <c r="BH3923" i="3"/>
  <c r="BJ3923" i="3"/>
  <c r="T3923" i="3" s="1"/>
  <c r="BH3924" i="3"/>
  <c r="BJ3924" i="3"/>
  <c r="T3924" i="3" s="1"/>
  <c r="BH3925" i="3"/>
  <c r="BJ3925" i="3"/>
  <c r="T3925" i="3" s="1"/>
  <c r="BH3926" i="3"/>
  <c r="BI3926" i="3" s="1"/>
  <c r="S3926" i="3" s="1"/>
  <c r="BJ3926" i="3"/>
  <c r="T3926" i="3" s="1"/>
  <c r="BH3927" i="3"/>
  <c r="BI3927" i="3" s="1"/>
  <c r="S3927" i="3" s="1"/>
  <c r="BJ3927" i="3"/>
  <c r="T3927" i="3" s="1"/>
  <c r="BH3928" i="3"/>
  <c r="BJ3928" i="3"/>
  <c r="T3928" i="3" s="1"/>
  <c r="BH3929" i="3"/>
  <c r="BI3929" i="3" s="1"/>
  <c r="S3929" i="3" s="1"/>
  <c r="BJ3929" i="3"/>
  <c r="T3929" i="3" s="1"/>
  <c r="BH3930" i="3"/>
  <c r="BJ3930" i="3"/>
  <c r="T3930" i="3" s="1"/>
  <c r="BH3931" i="3"/>
  <c r="BJ3931" i="3"/>
  <c r="T3931" i="3" s="1"/>
  <c r="BH3932" i="3"/>
  <c r="BI3932" i="3" s="1"/>
  <c r="S3932" i="3" s="1"/>
  <c r="BJ3932" i="3"/>
  <c r="T3932" i="3" s="1"/>
  <c r="BH3933" i="3"/>
  <c r="BI3933" i="3" s="1"/>
  <c r="S3933" i="3" s="1"/>
  <c r="BJ3933" i="3"/>
  <c r="T3933" i="3" s="1"/>
  <c r="BH3934" i="3"/>
  <c r="BI3934" i="3" s="1"/>
  <c r="S3934" i="3" s="1"/>
  <c r="BJ3934" i="3"/>
  <c r="T3934" i="3" s="1"/>
  <c r="BH3935" i="3"/>
  <c r="BI3935" i="3" s="1"/>
  <c r="S3935" i="3" s="1"/>
  <c r="BJ3935" i="3"/>
  <c r="T3935" i="3" s="1"/>
  <c r="BH3936" i="3"/>
  <c r="BI3936" i="3" s="1"/>
  <c r="S3936" i="3" s="1"/>
  <c r="BJ3936" i="3"/>
  <c r="T3936" i="3" s="1"/>
  <c r="BH3937" i="3"/>
  <c r="BJ3937" i="3"/>
  <c r="T3937" i="3" s="1"/>
  <c r="BH3938" i="3"/>
  <c r="BI3938" i="3" s="1"/>
  <c r="S3938" i="3" s="1"/>
  <c r="BJ3938" i="3"/>
  <c r="T3938" i="3" s="1"/>
  <c r="BH3939" i="3"/>
  <c r="BJ3939" i="3"/>
  <c r="T3939" i="3" s="1"/>
  <c r="BH3940" i="3"/>
  <c r="BI3940" i="3" s="1"/>
  <c r="S3940" i="3" s="1"/>
  <c r="BJ3940" i="3"/>
  <c r="T3940" i="3" s="1"/>
  <c r="BH3941" i="3"/>
  <c r="BI3941" i="3" s="1"/>
  <c r="S3941" i="3" s="1"/>
  <c r="BJ3941" i="3"/>
  <c r="T3941" i="3" s="1"/>
  <c r="BH3942" i="3"/>
  <c r="BJ3942" i="3"/>
  <c r="T3942" i="3" s="1"/>
  <c r="BH3943" i="3"/>
  <c r="BI3943" i="3" s="1"/>
  <c r="S3943" i="3" s="1"/>
  <c r="BJ3943" i="3"/>
  <c r="T3943" i="3" s="1"/>
  <c r="BH3944" i="3"/>
  <c r="BJ3944" i="3"/>
  <c r="T3944" i="3" s="1"/>
  <c r="BH3945" i="3"/>
  <c r="BJ3945" i="3"/>
  <c r="T3945" i="3" s="1"/>
  <c r="BH3946" i="3"/>
  <c r="BI3946" i="3" s="1"/>
  <c r="S3946" i="3" s="1"/>
  <c r="BJ3946" i="3"/>
  <c r="T3946" i="3" s="1"/>
  <c r="BH3947" i="3"/>
  <c r="BI3947" i="3" s="1"/>
  <c r="S3947" i="3" s="1"/>
  <c r="BJ3947" i="3"/>
  <c r="T3947" i="3" s="1"/>
  <c r="BH3948" i="3"/>
  <c r="BJ3948" i="3"/>
  <c r="T3948" i="3" s="1"/>
  <c r="BH3949" i="3"/>
  <c r="BI3949" i="3" s="1"/>
  <c r="S3949" i="3" s="1"/>
  <c r="BJ3949" i="3"/>
  <c r="T3949" i="3" s="1"/>
  <c r="BH3950" i="3"/>
  <c r="BI3950" i="3" s="1"/>
  <c r="S3950" i="3" s="1"/>
  <c r="BJ3950" i="3"/>
  <c r="T3950" i="3" s="1"/>
  <c r="BH3951" i="3"/>
  <c r="BI3951" i="3" s="1"/>
  <c r="S3951" i="3" s="1"/>
  <c r="BJ3951" i="3"/>
  <c r="T3951" i="3" s="1"/>
  <c r="BH3952" i="3"/>
  <c r="BI3952" i="3" s="1"/>
  <c r="S3952" i="3" s="1"/>
  <c r="BJ3952" i="3"/>
  <c r="T3952" i="3" s="1"/>
  <c r="BH3953" i="3"/>
  <c r="BJ3953" i="3"/>
  <c r="T3953" i="3" s="1"/>
  <c r="BH3954" i="3"/>
  <c r="BJ3954" i="3"/>
  <c r="T3954" i="3" s="1"/>
  <c r="BH3955" i="3"/>
  <c r="BI3955" i="3" s="1"/>
  <c r="S3955" i="3" s="1"/>
  <c r="BJ3955" i="3"/>
  <c r="T3955" i="3" s="1"/>
  <c r="BH3956" i="3"/>
  <c r="BI3956" i="3" s="1"/>
  <c r="S3956" i="3" s="1"/>
  <c r="BJ3956" i="3"/>
  <c r="T3956" i="3" s="1"/>
  <c r="BH3957" i="3"/>
  <c r="BI3957" i="3" s="1"/>
  <c r="S3957" i="3" s="1"/>
  <c r="BJ3957" i="3"/>
  <c r="T3957" i="3" s="1"/>
  <c r="BH3958" i="3"/>
  <c r="BI3958" i="3" s="1"/>
  <c r="S3958" i="3" s="1"/>
  <c r="BJ3958" i="3"/>
  <c r="T3958" i="3" s="1"/>
  <c r="BH3959" i="3"/>
  <c r="BI3959" i="3" s="1"/>
  <c r="S3959" i="3" s="1"/>
  <c r="BJ3959" i="3"/>
  <c r="T3959" i="3" s="1"/>
  <c r="BH3960" i="3"/>
  <c r="BI3960" i="3" s="1"/>
  <c r="S3960" i="3" s="1"/>
  <c r="BJ3960" i="3"/>
  <c r="T3960" i="3" s="1"/>
  <c r="BH3961" i="3"/>
  <c r="BI3961" i="3" s="1"/>
  <c r="S3961" i="3" s="1"/>
  <c r="BJ3961" i="3"/>
  <c r="T3961" i="3" s="1"/>
  <c r="BH3962" i="3"/>
  <c r="BJ3962" i="3"/>
  <c r="T3962" i="3" s="1"/>
  <c r="BH3963" i="3"/>
  <c r="BI3963" i="3" s="1"/>
  <c r="S3963" i="3" s="1"/>
  <c r="BJ3963" i="3"/>
  <c r="T3963" i="3" s="1"/>
  <c r="BH3964" i="3"/>
  <c r="BI3964" i="3" s="1"/>
  <c r="S3964" i="3" s="1"/>
  <c r="BJ3964" i="3"/>
  <c r="T3964" i="3" s="1"/>
  <c r="BH3965" i="3"/>
  <c r="BJ3965" i="3"/>
  <c r="T3965" i="3" s="1"/>
  <c r="BH3966" i="3"/>
  <c r="BJ3966" i="3"/>
  <c r="T3966" i="3" s="1"/>
  <c r="BH3967" i="3"/>
  <c r="BI3967" i="3" s="1"/>
  <c r="S3967" i="3" s="1"/>
  <c r="BJ3967" i="3"/>
  <c r="T3967" i="3" s="1"/>
  <c r="BH3968" i="3"/>
  <c r="BJ3968" i="3"/>
  <c r="T3968" i="3" s="1"/>
  <c r="BH3969" i="3"/>
  <c r="BJ3969" i="3"/>
  <c r="T3969" i="3" s="1"/>
  <c r="BH3970" i="3"/>
  <c r="BI3970" i="3" s="1"/>
  <c r="S3970" i="3" s="1"/>
  <c r="BJ3970" i="3"/>
  <c r="T3970" i="3" s="1"/>
  <c r="BH3971" i="3"/>
  <c r="BI3971" i="3" s="1"/>
  <c r="S3971" i="3" s="1"/>
  <c r="BJ3971" i="3"/>
  <c r="T3971" i="3" s="1"/>
  <c r="BH3972" i="3"/>
  <c r="BJ3972" i="3"/>
  <c r="T3972" i="3" s="1"/>
  <c r="BH3973" i="3"/>
  <c r="BJ3973" i="3"/>
  <c r="T3973" i="3" s="1"/>
  <c r="BH3974" i="3"/>
  <c r="BJ3974" i="3"/>
  <c r="T3974" i="3" s="1"/>
  <c r="BH3975" i="3"/>
  <c r="BI3975" i="3" s="1"/>
  <c r="S3975" i="3" s="1"/>
  <c r="BJ3975" i="3"/>
  <c r="T3975" i="3" s="1"/>
  <c r="BH3976" i="3"/>
  <c r="BI3976" i="3" s="1"/>
  <c r="S3976" i="3" s="1"/>
  <c r="BJ3976" i="3"/>
  <c r="T3976" i="3" s="1"/>
  <c r="BH3977" i="3"/>
  <c r="BI3977" i="3" s="1"/>
  <c r="S3977" i="3" s="1"/>
  <c r="BJ3977" i="3"/>
  <c r="T3977" i="3" s="1"/>
  <c r="BH3978" i="3"/>
  <c r="BJ3978" i="3"/>
  <c r="T3978" i="3" s="1"/>
  <c r="BH3979" i="3"/>
  <c r="BI3979" i="3" s="1"/>
  <c r="S3979" i="3" s="1"/>
  <c r="BJ3979" i="3"/>
  <c r="T3979" i="3" s="1"/>
  <c r="BH3980" i="3"/>
  <c r="BJ3980" i="3"/>
  <c r="T3980" i="3" s="1"/>
  <c r="BH3981" i="3"/>
  <c r="BJ3981" i="3"/>
  <c r="T3981" i="3" s="1"/>
  <c r="BH3982" i="3"/>
  <c r="BI3982" i="3" s="1"/>
  <c r="S3982" i="3" s="1"/>
  <c r="BJ3982" i="3"/>
  <c r="T3982" i="3" s="1"/>
  <c r="BH3983" i="3"/>
  <c r="BI3983" i="3" s="1"/>
  <c r="S3983" i="3" s="1"/>
  <c r="BJ3983" i="3"/>
  <c r="T3983" i="3" s="1"/>
  <c r="BH3984" i="3"/>
  <c r="BJ3984" i="3"/>
  <c r="T3984" i="3" s="1"/>
  <c r="BH3985" i="3"/>
  <c r="BI3985" i="3" s="1"/>
  <c r="S3985" i="3" s="1"/>
  <c r="BJ3985" i="3"/>
  <c r="T3985" i="3" s="1"/>
  <c r="BH3986" i="3"/>
  <c r="BI3986" i="3" s="1"/>
  <c r="S3986" i="3" s="1"/>
  <c r="BJ3986" i="3"/>
  <c r="T3986" i="3" s="1"/>
  <c r="BH3987" i="3"/>
  <c r="BI3987" i="3" s="1"/>
  <c r="S3987" i="3" s="1"/>
  <c r="BJ3987" i="3"/>
  <c r="T3987" i="3" s="1"/>
  <c r="BH3988" i="3"/>
  <c r="BJ3988" i="3"/>
  <c r="T3988" i="3" s="1"/>
  <c r="BH3989" i="3"/>
  <c r="BJ3989" i="3"/>
  <c r="T3989" i="3" s="1"/>
  <c r="BH3990" i="3"/>
  <c r="BI3990" i="3" s="1"/>
  <c r="S3990" i="3" s="1"/>
  <c r="BJ3990" i="3"/>
  <c r="T3990" i="3" s="1"/>
  <c r="BH3991" i="3"/>
  <c r="BI3991" i="3" s="1"/>
  <c r="S3991" i="3" s="1"/>
  <c r="BJ3991" i="3"/>
  <c r="T3991" i="3" s="1"/>
  <c r="BH3992" i="3"/>
  <c r="BI3992" i="3" s="1"/>
  <c r="S3992" i="3" s="1"/>
  <c r="BJ3992" i="3"/>
  <c r="T3992" i="3" s="1"/>
  <c r="BH3993" i="3"/>
  <c r="BJ3993" i="3"/>
  <c r="T3993" i="3" s="1"/>
  <c r="BH3994" i="3"/>
  <c r="BI3994" i="3" s="1"/>
  <c r="S3994" i="3" s="1"/>
  <c r="BJ3994" i="3"/>
  <c r="T3994" i="3" s="1"/>
  <c r="BH3995" i="3"/>
  <c r="BI3995" i="3" s="1"/>
  <c r="S3995" i="3" s="1"/>
  <c r="BJ3995" i="3"/>
  <c r="T3995" i="3" s="1"/>
  <c r="BH3996" i="3"/>
  <c r="BI3996" i="3" s="1"/>
  <c r="S3996" i="3" s="1"/>
  <c r="BJ3996" i="3"/>
  <c r="T3996" i="3" s="1"/>
  <c r="BH3997" i="3"/>
  <c r="BJ3997" i="3"/>
  <c r="T3997" i="3" s="1"/>
  <c r="BH3998" i="3"/>
  <c r="BI3998" i="3" s="1"/>
  <c r="S3998" i="3" s="1"/>
  <c r="BJ3998" i="3"/>
  <c r="T3998" i="3" s="1"/>
  <c r="BH3999" i="3"/>
  <c r="BI3999" i="3" s="1"/>
  <c r="S3999" i="3" s="1"/>
  <c r="BJ3999" i="3"/>
  <c r="T3999" i="3" s="1"/>
  <c r="BH4000" i="3"/>
  <c r="BI4000" i="3" s="1"/>
  <c r="S4000" i="3" s="1"/>
  <c r="BJ4000" i="3"/>
  <c r="T4000" i="3" s="1"/>
  <c r="BH4001" i="3"/>
  <c r="BJ4001" i="3"/>
  <c r="T4001" i="3" s="1"/>
  <c r="BH4002" i="3"/>
  <c r="BI4002" i="3" s="1"/>
  <c r="S4002" i="3" s="1"/>
  <c r="BJ4002" i="3"/>
  <c r="T4002" i="3" s="1"/>
  <c r="BH4003" i="3"/>
  <c r="BI4003" i="3" s="1"/>
  <c r="S4003" i="3" s="1"/>
  <c r="BJ4003" i="3"/>
  <c r="T4003" i="3" s="1"/>
  <c r="BH4004" i="3"/>
  <c r="BJ4004" i="3"/>
  <c r="T4004" i="3" s="1"/>
  <c r="BH4005" i="3"/>
  <c r="BI4005" i="3" s="1"/>
  <c r="S4005" i="3" s="1"/>
  <c r="BJ4005" i="3"/>
  <c r="T4005" i="3" s="1"/>
  <c r="BH4006" i="3"/>
  <c r="BJ4006" i="3"/>
  <c r="T4006" i="3" s="1"/>
  <c r="BH4007" i="3"/>
  <c r="BI4007" i="3" s="1"/>
  <c r="S4007" i="3" s="1"/>
  <c r="BJ4007" i="3"/>
  <c r="T4007" i="3" s="1"/>
  <c r="BH4008" i="3"/>
  <c r="BI4008" i="3" s="1"/>
  <c r="S4008" i="3" s="1"/>
  <c r="BJ4008" i="3"/>
  <c r="T4008" i="3" s="1"/>
  <c r="BH4009" i="3"/>
  <c r="BI4009" i="3" s="1"/>
  <c r="S4009" i="3" s="1"/>
  <c r="BJ4009" i="3"/>
  <c r="T4009" i="3" s="1"/>
  <c r="BH4010" i="3"/>
  <c r="BI4010" i="3" s="1"/>
  <c r="S4010" i="3" s="1"/>
  <c r="BJ4010" i="3"/>
  <c r="T4010" i="3" s="1"/>
  <c r="BH4011" i="3"/>
  <c r="BJ4011" i="3"/>
  <c r="T4011" i="3" s="1"/>
  <c r="BH4012" i="3"/>
  <c r="BI4012" i="3" s="1"/>
  <c r="S4012" i="3" s="1"/>
  <c r="BJ4012" i="3"/>
  <c r="T4012" i="3" s="1"/>
  <c r="BH4013" i="3"/>
  <c r="BI4013" i="3" s="1"/>
  <c r="S4013" i="3" s="1"/>
  <c r="BJ4013" i="3"/>
  <c r="T4013" i="3" s="1"/>
  <c r="BH4014" i="3"/>
  <c r="BI4014" i="3" s="1"/>
  <c r="S4014" i="3" s="1"/>
  <c r="BJ4014" i="3"/>
  <c r="T4014" i="3" s="1"/>
  <c r="BH4015" i="3"/>
  <c r="BI4015" i="3" s="1"/>
  <c r="S4015" i="3" s="1"/>
  <c r="BJ4015" i="3"/>
  <c r="T4015" i="3" s="1"/>
  <c r="BH4016" i="3"/>
  <c r="BJ4016" i="3"/>
  <c r="T4016" i="3" s="1"/>
  <c r="BH4017" i="3"/>
  <c r="BI4017" i="3" s="1"/>
  <c r="S4017" i="3" s="1"/>
  <c r="BJ4017" i="3"/>
  <c r="T4017" i="3" s="1"/>
  <c r="BH4018" i="3"/>
  <c r="BJ4018" i="3"/>
  <c r="T4018" i="3" s="1"/>
  <c r="BH4019" i="3"/>
  <c r="BI4019" i="3" s="1"/>
  <c r="S4019" i="3" s="1"/>
  <c r="BJ4019" i="3"/>
  <c r="T4019" i="3" s="1"/>
  <c r="BH4020" i="3"/>
  <c r="BI4020" i="3" s="1"/>
  <c r="S4020" i="3" s="1"/>
  <c r="BJ4020" i="3"/>
  <c r="T4020" i="3" s="1"/>
  <c r="BH4021" i="3"/>
  <c r="BI4021" i="3" s="1"/>
  <c r="S4021" i="3" s="1"/>
  <c r="BJ4021" i="3"/>
  <c r="T4021" i="3" s="1"/>
  <c r="BH4022" i="3"/>
  <c r="BI4022" i="3" s="1"/>
  <c r="S4022" i="3" s="1"/>
  <c r="BJ4022" i="3"/>
  <c r="T4022" i="3" s="1"/>
  <c r="BH4023" i="3"/>
  <c r="BJ4023" i="3"/>
  <c r="T4023" i="3" s="1"/>
  <c r="BH4024" i="3"/>
  <c r="BI4024" i="3" s="1"/>
  <c r="S4024" i="3" s="1"/>
  <c r="BJ4024" i="3"/>
  <c r="T4024" i="3" s="1"/>
  <c r="BH4025" i="3"/>
  <c r="BI4025" i="3" s="1"/>
  <c r="S4025" i="3" s="1"/>
  <c r="BJ4025" i="3"/>
  <c r="T4025" i="3" s="1"/>
  <c r="BH4026" i="3"/>
  <c r="BI4026" i="3" s="1"/>
  <c r="S4026" i="3" s="1"/>
  <c r="BJ4026" i="3"/>
  <c r="T4026" i="3" s="1"/>
  <c r="BH4027" i="3"/>
  <c r="BI4027" i="3" s="1"/>
  <c r="S4027" i="3" s="1"/>
  <c r="BJ4027" i="3"/>
  <c r="T4027" i="3" s="1"/>
  <c r="BH4028" i="3"/>
  <c r="BJ4028" i="3"/>
  <c r="T4028" i="3" s="1"/>
  <c r="BH4029" i="3"/>
  <c r="BJ4029" i="3"/>
  <c r="T4029" i="3" s="1"/>
  <c r="BH4030" i="3"/>
  <c r="BI4030" i="3" s="1"/>
  <c r="S4030" i="3" s="1"/>
  <c r="BJ4030" i="3"/>
  <c r="T4030" i="3" s="1"/>
  <c r="BH4031" i="3"/>
  <c r="BI4031" i="3" s="1"/>
  <c r="S4031" i="3" s="1"/>
  <c r="BJ4031" i="3"/>
  <c r="T4031" i="3" s="1"/>
  <c r="BH4032" i="3"/>
  <c r="BI4032" i="3" s="1"/>
  <c r="S4032" i="3" s="1"/>
  <c r="BJ4032" i="3"/>
  <c r="T4032" i="3" s="1"/>
  <c r="BH4033" i="3"/>
  <c r="BJ4033" i="3"/>
  <c r="T4033" i="3" s="1"/>
  <c r="BH4034" i="3"/>
  <c r="BJ4034" i="3"/>
  <c r="T4034" i="3" s="1"/>
  <c r="BH4035" i="3"/>
  <c r="BJ4035" i="3"/>
  <c r="T4035" i="3" s="1"/>
  <c r="BH4036" i="3"/>
  <c r="BJ4036" i="3"/>
  <c r="T4036" i="3" s="1"/>
  <c r="BH4037" i="3"/>
  <c r="BI4037" i="3" s="1"/>
  <c r="S4037" i="3" s="1"/>
  <c r="BJ4037" i="3"/>
  <c r="T4037" i="3" s="1"/>
  <c r="BH4038" i="3"/>
  <c r="BJ4038" i="3"/>
  <c r="T4038" i="3" s="1"/>
  <c r="BH4039" i="3"/>
  <c r="BJ4039" i="3"/>
  <c r="T4039" i="3" s="1"/>
  <c r="BH4040" i="3"/>
  <c r="BJ4040" i="3"/>
  <c r="T4040" i="3" s="1"/>
  <c r="BH4041" i="3"/>
  <c r="BJ4041" i="3"/>
  <c r="T4041" i="3" s="1"/>
  <c r="BH4042" i="3"/>
  <c r="BJ4042" i="3"/>
  <c r="T4042" i="3" s="1"/>
  <c r="BH4043" i="3"/>
  <c r="BI4043" i="3" s="1"/>
  <c r="S4043" i="3" s="1"/>
  <c r="BJ4043" i="3"/>
  <c r="T4043" i="3" s="1"/>
  <c r="BH4044" i="3"/>
  <c r="BJ4044" i="3"/>
  <c r="T4044" i="3" s="1"/>
  <c r="BH4045" i="3"/>
  <c r="BJ4045" i="3"/>
  <c r="T4045" i="3" s="1"/>
  <c r="BH4046" i="3"/>
  <c r="BJ4046" i="3"/>
  <c r="T4046" i="3" s="1"/>
  <c r="BH4047" i="3"/>
  <c r="BI4047" i="3" s="1"/>
  <c r="S4047" i="3" s="1"/>
  <c r="BJ4047" i="3"/>
  <c r="T4047" i="3" s="1"/>
  <c r="BH4048" i="3"/>
  <c r="BI4048" i="3" s="1"/>
  <c r="S4048" i="3" s="1"/>
  <c r="BJ4048" i="3"/>
  <c r="T4048" i="3" s="1"/>
  <c r="BH4049" i="3"/>
  <c r="BI4049" i="3" s="1"/>
  <c r="S4049" i="3" s="1"/>
  <c r="BJ4049" i="3"/>
  <c r="T4049" i="3" s="1"/>
  <c r="BH4050" i="3"/>
  <c r="BJ4050" i="3"/>
  <c r="T4050" i="3" s="1"/>
  <c r="BH4051" i="3"/>
  <c r="BI4051" i="3" s="1"/>
  <c r="S4051" i="3" s="1"/>
  <c r="BJ4051" i="3"/>
  <c r="T4051" i="3" s="1"/>
  <c r="BH4052" i="3"/>
  <c r="BJ4052" i="3"/>
  <c r="T4052" i="3" s="1"/>
  <c r="BH4053" i="3"/>
  <c r="BJ4053" i="3"/>
  <c r="T4053" i="3" s="1"/>
  <c r="BH4054" i="3"/>
  <c r="BJ4054" i="3"/>
  <c r="T4054" i="3" s="1"/>
  <c r="BH4055" i="3"/>
  <c r="BI4055" i="3" s="1"/>
  <c r="S4055" i="3" s="1"/>
  <c r="BJ4055" i="3"/>
  <c r="T4055" i="3" s="1"/>
  <c r="BH4056" i="3"/>
  <c r="BI4056" i="3" s="1"/>
  <c r="S4056" i="3" s="1"/>
  <c r="BJ4056" i="3"/>
  <c r="T4056" i="3" s="1"/>
  <c r="BH4057" i="3"/>
  <c r="BJ4057" i="3"/>
  <c r="T4057" i="3" s="1"/>
  <c r="BH4058" i="3"/>
  <c r="BJ4058" i="3"/>
  <c r="T4058" i="3" s="1"/>
  <c r="BH4059" i="3"/>
  <c r="BJ4059" i="3"/>
  <c r="T4059" i="3" s="1"/>
  <c r="BH4060" i="3"/>
  <c r="BI4060" i="3" s="1"/>
  <c r="S4060" i="3" s="1"/>
  <c r="BJ4060" i="3"/>
  <c r="T4060" i="3" s="1"/>
  <c r="BH4061" i="3"/>
  <c r="BJ4061" i="3"/>
  <c r="T4061" i="3" s="1"/>
  <c r="BH4062" i="3"/>
  <c r="BJ4062" i="3"/>
  <c r="T4062" i="3" s="1"/>
  <c r="BH4063" i="3"/>
  <c r="BI4063" i="3" s="1"/>
  <c r="S4063" i="3" s="1"/>
  <c r="BJ4063" i="3"/>
  <c r="T4063" i="3" s="1"/>
  <c r="BH4064" i="3"/>
  <c r="BI4064" i="3" s="1"/>
  <c r="S4064" i="3" s="1"/>
  <c r="BJ4064" i="3"/>
  <c r="T4064" i="3" s="1"/>
  <c r="BH4065" i="3"/>
  <c r="BI4065" i="3" s="1"/>
  <c r="S4065" i="3" s="1"/>
  <c r="BJ4065" i="3"/>
  <c r="T4065" i="3" s="1"/>
  <c r="BH4066" i="3"/>
  <c r="BJ4066" i="3"/>
  <c r="T4066" i="3" s="1"/>
  <c r="BH4067" i="3"/>
  <c r="BJ4067" i="3"/>
  <c r="T4067" i="3" s="1"/>
  <c r="BH4068" i="3"/>
  <c r="BI4068" i="3" s="1"/>
  <c r="S4068" i="3" s="1"/>
  <c r="BJ4068" i="3"/>
  <c r="T4068" i="3" s="1"/>
  <c r="BH4069" i="3"/>
  <c r="BJ4069" i="3"/>
  <c r="T4069" i="3" s="1"/>
  <c r="BH4070" i="3"/>
  <c r="BJ4070" i="3"/>
  <c r="T4070" i="3" s="1"/>
  <c r="BH4071" i="3"/>
  <c r="BI4071" i="3" s="1"/>
  <c r="S4071" i="3" s="1"/>
  <c r="BJ4071" i="3"/>
  <c r="T4071" i="3" s="1"/>
  <c r="BH4072" i="3"/>
  <c r="BI4072" i="3" s="1"/>
  <c r="S4072" i="3" s="1"/>
  <c r="BJ4072" i="3"/>
  <c r="T4072" i="3" s="1"/>
  <c r="BH4073" i="3"/>
  <c r="BI4073" i="3" s="1"/>
  <c r="S4073" i="3" s="1"/>
  <c r="BJ4073" i="3"/>
  <c r="T4073" i="3" s="1"/>
  <c r="BH4074" i="3"/>
  <c r="BJ4074" i="3"/>
  <c r="T4074" i="3" s="1"/>
  <c r="BH4075" i="3"/>
  <c r="BI4075" i="3" s="1"/>
  <c r="S4075" i="3" s="1"/>
  <c r="BJ4075" i="3"/>
  <c r="T4075" i="3" s="1"/>
  <c r="BH4076" i="3"/>
  <c r="BI4076" i="3" s="1"/>
  <c r="S4076" i="3" s="1"/>
  <c r="BJ4076" i="3"/>
  <c r="T4076" i="3" s="1"/>
  <c r="BH4077" i="3"/>
  <c r="BJ4077" i="3"/>
  <c r="T4077" i="3" s="1"/>
  <c r="BH4078" i="3"/>
  <c r="BJ4078" i="3"/>
  <c r="T4078" i="3" s="1"/>
  <c r="BH4079" i="3"/>
  <c r="BI4079" i="3" s="1"/>
  <c r="S4079" i="3" s="1"/>
  <c r="BJ4079" i="3"/>
  <c r="T4079" i="3" s="1"/>
  <c r="BH4080" i="3"/>
  <c r="BI4080" i="3" s="1"/>
  <c r="S4080" i="3" s="1"/>
  <c r="BJ4080" i="3"/>
  <c r="T4080" i="3" s="1"/>
  <c r="BH4081" i="3"/>
  <c r="BJ4081" i="3"/>
  <c r="T4081" i="3" s="1"/>
  <c r="BH4082" i="3"/>
  <c r="BI4082" i="3" s="1"/>
  <c r="S4082" i="3" s="1"/>
  <c r="BJ4082" i="3"/>
  <c r="T4082" i="3" s="1"/>
  <c r="BH4083" i="3"/>
  <c r="BJ4083" i="3"/>
  <c r="T4083" i="3" s="1"/>
  <c r="BH4084" i="3"/>
  <c r="BJ4084" i="3"/>
  <c r="T4084" i="3" s="1"/>
  <c r="BH4085" i="3"/>
  <c r="BJ4085" i="3"/>
  <c r="T4085" i="3" s="1"/>
  <c r="BH4086" i="3"/>
  <c r="BJ4086" i="3"/>
  <c r="T4086" i="3" s="1"/>
  <c r="BH4087" i="3"/>
  <c r="BI4087" i="3" s="1"/>
  <c r="S4087" i="3" s="1"/>
  <c r="BJ4087" i="3"/>
  <c r="T4087" i="3" s="1"/>
  <c r="BH4088" i="3"/>
  <c r="BJ4088" i="3"/>
  <c r="T4088" i="3" s="1"/>
  <c r="BH4089" i="3"/>
  <c r="BI4089" i="3" s="1"/>
  <c r="S4089" i="3" s="1"/>
  <c r="BJ4089" i="3"/>
  <c r="T4089" i="3" s="1"/>
  <c r="BH4090" i="3"/>
  <c r="BJ4090" i="3"/>
  <c r="T4090" i="3" s="1"/>
  <c r="BH4091" i="3"/>
  <c r="BJ4091" i="3"/>
  <c r="T4091" i="3" s="1"/>
  <c r="BH4092" i="3"/>
  <c r="BJ4092" i="3"/>
  <c r="T4092" i="3" s="1"/>
  <c r="BH4093" i="3"/>
  <c r="BJ4093" i="3"/>
  <c r="T4093" i="3" s="1"/>
  <c r="BH4094" i="3"/>
  <c r="BI4094" i="3" s="1"/>
  <c r="S4094" i="3" s="1"/>
  <c r="BJ4094" i="3"/>
  <c r="T4094" i="3" s="1"/>
  <c r="BH4095" i="3"/>
  <c r="BI4095" i="3" s="1"/>
  <c r="S4095" i="3" s="1"/>
  <c r="BJ4095" i="3"/>
  <c r="T4095" i="3" s="1"/>
  <c r="BH4096" i="3"/>
  <c r="BJ4096" i="3"/>
  <c r="T4096" i="3" s="1"/>
  <c r="BH4097" i="3"/>
  <c r="BJ4097" i="3"/>
  <c r="T4097" i="3" s="1"/>
  <c r="BH4098" i="3"/>
  <c r="BJ4098" i="3"/>
  <c r="T4098" i="3" s="1"/>
  <c r="BH4099" i="3"/>
  <c r="BI4099" i="3" s="1"/>
  <c r="S4099" i="3" s="1"/>
  <c r="BJ4099" i="3"/>
  <c r="T4099" i="3" s="1"/>
  <c r="BH4100" i="3"/>
  <c r="BJ4100" i="3"/>
  <c r="T4100" i="3" s="1"/>
  <c r="BH4101" i="3"/>
  <c r="BI4101" i="3" s="1"/>
  <c r="S4101" i="3" s="1"/>
  <c r="BJ4101" i="3"/>
  <c r="T4101" i="3" s="1"/>
  <c r="BH4102" i="3"/>
  <c r="BJ4102" i="3"/>
  <c r="T4102" i="3" s="1"/>
  <c r="BH4103" i="3"/>
  <c r="BJ4103" i="3"/>
  <c r="T4103" i="3" s="1"/>
  <c r="BH4104" i="3"/>
  <c r="BJ4104" i="3"/>
  <c r="T4104" i="3" s="1"/>
  <c r="BH4105" i="3"/>
  <c r="BJ4105" i="3"/>
  <c r="T4105" i="3" s="1"/>
  <c r="BH4106" i="3"/>
  <c r="BJ4106" i="3"/>
  <c r="T4106" i="3" s="1"/>
  <c r="BH4107" i="3"/>
  <c r="BJ4107" i="3"/>
  <c r="T4107" i="3" s="1"/>
  <c r="BH4108" i="3"/>
  <c r="BI4108" i="3" s="1"/>
  <c r="S4108" i="3" s="1"/>
  <c r="BJ4108" i="3"/>
  <c r="T4108" i="3" s="1"/>
  <c r="BH4109" i="3"/>
  <c r="BJ4109" i="3"/>
  <c r="T4109" i="3" s="1"/>
  <c r="BH4110" i="3"/>
  <c r="BI4110" i="3" s="1"/>
  <c r="S4110" i="3" s="1"/>
  <c r="BJ4110" i="3"/>
  <c r="T4110" i="3" s="1"/>
  <c r="BH4111" i="3"/>
  <c r="BJ4111" i="3"/>
  <c r="T4111" i="3" s="1"/>
  <c r="BH4112" i="3"/>
  <c r="BJ4112" i="3"/>
  <c r="T4112" i="3" s="1"/>
  <c r="BH4113" i="3"/>
  <c r="BJ4113" i="3"/>
  <c r="T4113" i="3" s="1"/>
  <c r="BH4114" i="3"/>
  <c r="BJ4114" i="3"/>
  <c r="T4114" i="3" s="1"/>
  <c r="BH4115" i="3"/>
  <c r="BJ4115" i="3"/>
  <c r="T4115" i="3" s="1"/>
  <c r="BH4116" i="3"/>
  <c r="BJ4116" i="3"/>
  <c r="T4116" i="3" s="1"/>
  <c r="BH4117" i="3"/>
  <c r="BJ4117" i="3"/>
  <c r="T4117" i="3" s="1"/>
  <c r="BH4118" i="3"/>
  <c r="BJ4118" i="3"/>
  <c r="T4118" i="3" s="1"/>
  <c r="BH4119" i="3"/>
  <c r="BJ4119" i="3"/>
  <c r="T4119" i="3" s="1"/>
  <c r="BH4120" i="3"/>
  <c r="BJ4120" i="3"/>
  <c r="T4120" i="3" s="1"/>
  <c r="BH4121" i="3"/>
  <c r="BJ4121" i="3"/>
  <c r="T4121" i="3" s="1"/>
  <c r="BH4122" i="3"/>
  <c r="BJ4122" i="3"/>
  <c r="T4122" i="3" s="1"/>
  <c r="BH4123" i="3"/>
  <c r="BJ4123" i="3"/>
  <c r="T4123" i="3" s="1"/>
  <c r="BH4124" i="3"/>
  <c r="BJ4124" i="3"/>
  <c r="T4124" i="3" s="1"/>
  <c r="BH4125" i="3"/>
  <c r="BJ4125" i="3"/>
  <c r="T4125" i="3" s="1"/>
  <c r="BH4126" i="3"/>
  <c r="BJ4126" i="3"/>
  <c r="T4126" i="3" s="1"/>
  <c r="BH4127" i="3"/>
  <c r="BJ4127" i="3"/>
  <c r="T4127" i="3" s="1"/>
  <c r="BH4128" i="3"/>
  <c r="BI4128" i="3" s="1"/>
  <c r="S4128" i="3" s="1"/>
  <c r="BJ4128" i="3"/>
  <c r="T4128" i="3" s="1"/>
  <c r="BH4129" i="3"/>
  <c r="BI4129" i="3" s="1"/>
  <c r="S4129" i="3" s="1"/>
  <c r="BJ4129" i="3"/>
  <c r="T4129" i="3" s="1"/>
  <c r="BH4130" i="3"/>
  <c r="BJ4130" i="3"/>
  <c r="T4130" i="3" s="1"/>
  <c r="BH4131" i="3"/>
  <c r="BJ4131" i="3"/>
  <c r="T4131" i="3" s="1"/>
  <c r="BH4132" i="3"/>
  <c r="BI4132" i="3" s="1"/>
  <c r="S4132" i="3" s="1"/>
  <c r="BJ4132" i="3"/>
  <c r="T4132" i="3" s="1"/>
  <c r="BH4133" i="3"/>
  <c r="BJ4133" i="3"/>
  <c r="T4133" i="3" s="1"/>
  <c r="BH4134" i="3"/>
  <c r="BI4134" i="3" s="1"/>
  <c r="S4134" i="3" s="1"/>
  <c r="BJ4134" i="3"/>
  <c r="T4134" i="3" s="1"/>
  <c r="BH4135" i="3"/>
  <c r="BJ4135" i="3"/>
  <c r="T4135" i="3" s="1"/>
  <c r="BH4136" i="3"/>
  <c r="BI4136" i="3" s="1"/>
  <c r="S4136" i="3" s="1"/>
  <c r="BJ4136" i="3"/>
  <c r="T4136" i="3" s="1"/>
  <c r="BH4137" i="3"/>
  <c r="BJ4137" i="3"/>
  <c r="T4137" i="3" s="1"/>
  <c r="BH4138" i="3"/>
  <c r="BJ4138" i="3"/>
  <c r="T4138" i="3" s="1"/>
  <c r="BH4139" i="3"/>
  <c r="BJ4139" i="3"/>
  <c r="T4139" i="3" s="1"/>
  <c r="BH4140" i="3"/>
  <c r="BJ4140" i="3"/>
  <c r="T4140" i="3" s="1"/>
  <c r="BH4141" i="3"/>
  <c r="BJ4141" i="3"/>
  <c r="T4141" i="3" s="1"/>
  <c r="BH4142" i="3"/>
  <c r="BJ4142" i="3"/>
  <c r="T4142" i="3" s="1"/>
  <c r="BH4143" i="3"/>
  <c r="BJ4143" i="3"/>
  <c r="T4143" i="3" s="1"/>
  <c r="BH4144" i="3"/>
  <c r="BI4144" i="3" s="1"/>
  <c r="S4144" i="3" s="1"/>
  <c r="BJ4144" i="3"/>
  <c r="T4144" i="3" s="1"/>
  <c r="BH4145" i="3"/>
  <c r="BJ4145" i="3"/>
  <c r="T4145" i="3" s="1"/>
  <c r="BH4146" i="3"/>
  <c r="BI4146" i="3" s="1"/>
  <c r="S4146" i="3" s="1"/>
  <c r="BJ4146" i="3"/>
  <c r="T4146" i="3" s="1"/>
  <c r="BH4147" i="3"/>
  <c r="BI4147" i="3" s="1"/>
  <c r="S4147" i="3" s="1"/>
  <c r="BJ4147" i="3"/>
  <c r="T4147" i="3" s="1"/>
  <c r="BH4148" i="3"/>
  <c r="BI4148" i="3" s="1"/>
  <c r="S4148" i="3" s="1"/>
  <c r="BJ4148" i="3"/>
  <c r="T4148" i="3" s="1"/>
  <c r="BH4149" i="3"/>
  <c r="BJ4149" i="3"/>
  <c r="T4149" i="3" s="1"/>
  <c r="BH4150" i="3"/>
  <c r="BI4150" i="3" s="1"/>
  <c r="S4150" i="3" s="1"/>
  <c r="BJ4150" i="3"/>
  <c r="T4150" i="3" s="1"/>
  <c r="BH4151" i="3"/>
  <c r="BJ4151" i="3"/>
  <c r="T4151" i="3" s="1"/>
  <c r="BH4152" i="3"/>
  <c r="BJ4152" i="3"/>
  <c r="T4152" i="3" s="1"/>
  <c r="BH4153" i="3"/>
  <c r="BJ4153" i="3"/>
  <c r="T4153" i="3" s="1"/>
  <c r="BH4154" i="3"/>
  <c r="BJ4154" i="3"/>
  <c r="T4154" i="3" s="1"/>
  <c r="BH4155" i="3"/>
  <c r="BI4155" i="3" s="1"/>
  <c r="S4155" i="3" s="1"/>
  <c r="BJ4155" i="3"/>
  <c r="T4155" i="3" s="1"/>
  <c r="BH4156" i="3"/>
  <c r="BI4156" i="3" s="1"/>
  <c r="S4156" i="3" s="1"/>
  <c r="BJ4156" i="3"/>
  <c r="T4156" i="3" s="1"/>
  <c r="BH4157" i="3"/>
  <c r="BJ4157" i="3"/>
  <c r="T4157" i="3" s="1"/>
  <c r="BH4158" i="3"/>
  <c r="BJ4158" i="3"/>
  <c r="T4158" i="3" s="1"/>
  <c r="BH4159" i="3"/>
  <c r="BJ4159" i="3"/>
  <c r="T4159" i="3" s="1"/>
  <c r="BH4160" i="3"/>
  <c r="BJ4160" i="3"/>
  <c r="T4160" i="3" s="1"/>
  <c r="BH4161" i="3"/>
  <c r="BI4161" i="3" s="1"/>
  <c r="S4161" i="3" s="1"/>
  <c r="BJ4161" i="3"/>
  <c r="T4161" i="3" s="1"/>
  <c r="BH4162" i="3"/>
  <c r="BI4162" i="3" s="1"/>
  <c r="S4162" i="3" s="1"/>
  <c r="BJ4162" i="3"/>
  <c r="T4162" i="3" s="1"/>
  <c r="BH4163" i="3"/>
  <c r="BI4163" i="3" s="1"/>
  <c r="S4163" i="3" s="1"/>
  <c r="BJ4163" i="3"/>
  <c r="T4163" i="3" s="1"/>
  <c r="BH4164" i="3"/>
  <c r="BJ4164" i="3"/>
  <c r="T4164" i="3" s="1"/>
  <c r="BH4165" i="3"/>
  <c r="BJ4165" i="3"/>
  <c r="T4165" i="3" s="1"/>
  <c r="BH4166" i="3"/>
  <c r="BJ4166" i="3"/>
  <c r="T4166" i="3" s="1"/>
  <c r="BH4167" i="3"/>
  <c r="BJ4167" i="3"/>
  <c r="T4167" i="3" s="1"/>
  <c r="BH4168" i="3"/>
  <c r="BJ4168" i="3"/>
  <c r="T4168" i="3" s="1"/>
  <c r="BH4169" i="3"/>
  <c r="BI4169" i="3" s="1"/>
  <c r="S4169" i="3" s="1"/>
  <c r="BJ4169" i="3"/>
  <c r="T4169" i="3" s="1"/>
  <c r="BH4170" i="3"/>
  <c r="BJ4170" i="3"/>
  <c r="T4170" i="3" s="1"/>
  <c r="BH4171" i="3"/>
  <c r="BJ4171" i="3"/>
  <c r="T4171" i="3" s="1"/>
  <c r="BH4172" i="3"/>
  <c r="BI4172" i="3" s="1"/>
  <c r="S4172" i="3" s="1"/>
  <c r="BJ4172" i="3"/>
  <c r="T4172" i="3" s="1"/>
  <c r="BH4173" i="3"/>
  <c r="BJ4173" i="3"/>
  <c r="T4173" i="3" s="1"/>
  <c r="BH4174" i="3"/>
  <c r="BI4174" i="3" s="1"/>
  <c r="S4174" i="3" s="1"/>
  <c r="BJ4174" i="3"/>
  <c r="T4174" i="3" s="1"/>
  <c r="BH4175" i="3"/>
  <c r="BJ4175" i="3"/>
  <c r="T4175" i="3" s="1"/>
  <c r="BH4176" i="3"/>
  <c r="BI4176" i="3" s="1"/>
  <c r="S4176" i="3" s="1"/>
  <c r="BJ4176" i="3"/>
  <c r="T4176" i="3" s="1"/>
  <c r="BH4177" i="3"/>
  <c r="BJ4177" i="3"/>
  <c r="T4177" i="3" s="1"/>
  <c r="BH4178" i="3"/>
  <c r="BJ4178" i="3"/>
  <c r="T4178" i="3" s="1"/>
  <c r="BH4179" i="3"/>
  <c r="BI4179" i="3" s="1"/>
  <c r="S4179" i="3" s="1"/>
  <c r="BJ4179" i="3"/>
  <c r="T4179" i="3" s="1"/>
  <c r="BH4180" i="3"/>
  <c r="BI4180" i="3" s="1"/>
  <c r="S4180" i="3" s="1"/>
  <c r="BJ4180" i="3"/>
  <c r="T4180" i="3" s="1"/>
  <c r="BH4181" i="3"/>
  <c r="BJ4181" i="3"/>
  <c r="T4181" i="3" s="1"/>
  <c r="BH4182" i="3"/>
  <c r="BI4182" i="3" s="1"/>
  <c r="S4182" i="3" s="1"/>
  <c r="BJ4182" i="3"/>
  <c r="T4182" i="3" s="1"/>
  <c r="BH4183" i="3"/>
  <c r="BI4183" i="3" s="1"/>
  <c r="S4183" i="3" s="1"/>
  <c r="BJ4183" i="3"/>
  <c r="T4183" i="3" s="1"/>
  <c r="BH4184" i="3"/>
  <c r="BJ4184" i="3"/>
  <c r="T4184" i="3" s="1"/>
  <c r="BH4185" i="3"/>
  <c r="BI4185" i="3" s="1"/>
  <c r="S4185" i="3" s="1"/>
  <c r="BJ4185" i="3"/>
  <c r="T4185" i="3" s="1"/>
  <c r="BH4186" i="3"/>
  <c r="BI4186" i="3" s="1"/>
  <c r="S4186" i="3" s="1"/>
  <c r="BJ4186" i="3"/>
  <c r="T4186" i="3" s="1"/>
  <c r="BH4187" i="3"/>
  <c r="BI4187" i="3" s="1"/>
  <c r="S4187" i="3" s="1"/>
  <c r="BJ4187" i="3"/>
  <c r="T4187" i="3" s="1"/>
  <c r="BH4188" i="3"/>
  <c r="BI4188" i="3" s="1"/>
  <c r="S4188" i="3" s="1"/>
  <c r="BJ4188" i="3"/>
  <c r="T4188" i="3" s="1"/>
  <c r="BH4189" i="3"/>
  <c r="BI4189" i="3" s="1"/>
  <c r="S4189" i="3" s="1"/>
  <c r="BJ4189" i="3"/>
  <c r="T4189" i="3" s="1"/>
  <c r="BH4190" i="3"/>
  <c r="BI4190" i="3" s="1"/>
  <c r="S4190" i="3" s="1"/>
  <c r="BJ4190" i="3"/>
  <c r="T4190" i="3" s="1"/>
  <c r="BH4191" i="3"/>
  <c r="BJ4191" i="3"/>
  <c r="T4191" i="3" s="1"/>
  <c r="BH4192" i="3"/>
  <c r="BI4192" i="3" s="1"/>
  <c r="S4192" i="3" s="1"/>
  <c r="BJ4192" i="3"/>
  <c r="T4192" i="3" s="1"/>
  <c r="BH4193" i="3"/>
  <c r="BJ4193" i="3"/>
  <c r="T4193" i="3" s="1"/>
  <c r="BH4194" i="3"/>
  <c r="BI4194" i="3" s="1"/>
  <c r="S4194" i="3" s="1"/>
  <c r="BJ4194" i="3"/>
  <c r="T4194" i="3" s="1"/>
  <c r="BH4195" i="3"/>
  <c r="BJ4195" i="3"/>
  <c r="T4195" i="3" s="1"/>
  <c r="BH4196" i="3"/>
  <c r="BI4196" i="3" s="1"/>
  <c r="S4196" i="3" s="1"/>
  <c r="BJ4196" i="3"/>
  <c r="T4196" i="3" s="1"/>
  <c r="BH4197" i="3"/>
  <c r="BJ4197" i="3"/>
  <c r="T4197" i="3" s="1"/>
  <c r="BH4198" i="3"/>
  <c r="BJ4198" i="3"/>
  <c r="T4198" i="3" s="1"/>
  <c r="BH4199" i="3"/>
  <c r="BI4199" i="3" s="1"/>
  <c r="S4199" i="3" s="1"/>
  <c r="BJ4199" i="3"/>
  <c r="T4199" i="3" s="1"/>
  <c r="BH4200" i="3"/>
  <c r="BI4200" i="3" s="1"/>
  <c r="S4200" i="3" s="1"/>
  <c r="BJ4200" i="3"/>
  <c r="T4200" i="3" s="1"/>
  <c r="BH4201" i="3"/>
  <c r="BI4201" i="3" s="1"/>
  <c r="S4201" i="3" s="1"/>
  <c r="BJ4201" i="3"/>
  <c r="T4201" i="3" s="1"/>
  <c r="BH4202" i="3"/>
  <c r="BJ4202" i="3"/>
  <c r="T4202" i="3" s="1"/>
  <c r="BH4203" i="3"/>
  <c r="BI4203" i="3" s="1"/>
  <c r="S4203" i="3" s="1"/>
  <c r="BJ4203" i="3"/>
  <c r="T4203" i="3" s="1"/>
  <c r="BH4204" i="3"/>
  <c r="BI4204" i="3" s="1"/>
  <c r="S4204" i="3" s="1"/>
  <c r="BJ4204" i="3"/>
  <c r="T4204" i="3" s="1"/>
  <c r="BH4205" i="3"/>
  <c r="BI4205" i="3" s="1"/>
  <c r="S4205" i="3" s="1"/>
  <c r="BJ4205" i="3"/>
  <c r="T4205" i="3" s="1"/>
  <c r="BH4206" i="3"/>
  <c r="BI4206" i="3" s="1"/>
  <c r="S4206" i="3" s="1"/>
  <c r="BJ4206" i="3"/>
  <c r="T4206" i="3" s="1"/>
  <c r="BH4207" i="3"/>
  <c r="BI4207" i="3" s="1"/>
  <c r="S4207" i="3" s="1"/>
  <c r="BJ4207" i="3"/>
  <c r="T4207" i="3" s="1"/>
  <c r="BH4208" i="3"/>
  <c r="BJ4208" i="3"/>
  <c r="T4208" i="3" s="1"/>
  <c r="BH4209" i="3"/>
  <c r="BI4209" i="3" s="1"/>
  <c r="S4209" i="3" s="1"/>
  <c r="BJ4209" i="3"/>
  <c r="T4209" i="3" s="1"/>
  <c r="BH4210" i="3"/>
  <c r="BI4210" i="3" s="1"/>
  <c r="S4210" i="3" s="1"/>
  <c r="BJ4210" i="3"/>
  <c r="T4210" i="3" s="1"/>
  <c r="BH4211" i="3"/>
  <c r="BI4211" i="3" s="1"/>
  <c r="S4211" i="3" s="1"/>
  <c r="BJ4211" i="3"/>
  <c r="T4211" i="3" s="1"/>
  <c r="BH4212" i="3"/>
  <c r="BI4212" i="3" s="1"/>
  <c r="S4212" i="3" s="1"/>
  <c r="BJ4212" i="3"/>
  <c r="T4212" i="3" s="1"/>
  <c r="BH4213" i="3"/>
  <c r="BI4213" i="3" s="1"/>
  <c r="S4213" i="3" s="1"/>
  <c r="BJ4213" i="3"/>
  <c r="T4213" i="3" s="1"/>
  <c r="BH4214" i="3"/>
  <c r="BI4214" i="3" s="1"/>
  <c r="S4214" i="3" s="1"/>
  <c r="BJ4214" i="3"/>
  <c r="T4214" i="3" s="1"/>
  <c r="BH4215" i="3"/>
  <c r="BJ4215" i="3"/>
  <c r="T4215" i="3" s="1"/>
  <c r="BH4216" i="3"/>
  <c r="BJ4216" i="3"/>
  <c r="T4216" i="3" s="1"/>
  <c r="BH4217" i="3"/>
  <c r="BI4217" i="3" s="1"/>
  <c r="S4217" i="3" s="1"/>
  <c r="BJ4217" i="3"/>
  <c r="T4217" i="3" s="1"/>
  <c r="BH4218" i="3"/>
  <c r="BI4218" i="3" s="1"/>
  <c r="S4218" i="3" s="1"/>
  <c r="BJ4218" i="3"/>
  <c r="T4218" i="3" s="1"/>
  <c r="BH4219" i="3"/>
  <c r="BI4219" i="3" s="1"/>
  <c r="S4219" i="3" s="1"/>
  <c r="BJ4219" i="3"/>
  <c r="T4219" i="3" s="1"/>
  <c r="BH4220" i="3"/>
  <c r="BI4220" i="3" s="1"/>
  <c r="S4220" i="3" s="1"/>
  <c r="BJ4220" i="3"/>
  <c r="T4220" i="3" s="1"/>
  <c r="BH4221" i="3"/>
  <c r="BI4221" i="3" s="1"/>
  <c r="S4221" i="3" s="1"/>
  <c r="BJ4221" i="3"/>
  <c r="T4221" i="3" s="1"/>
  <c r="BH4222" i="3"/>
  <c r="BI4222" i="3" s="1"/>
  <c r="S4222" i="3" s="1"/>
  <c r="BJ4222" i="3"/>
  <c r="T4222" i="3" s="1"/>
  <c r="BH4223" i="3"/>
  <c r="BI4223" i="3" s="1"/>
  <c r="S4223" i="3" s="1"/>
  <c r="BJ4223" i="3"/>
  <c r="T4223" i="3" s="1"/>
  <c r="BH4224" i="3"/>
  <c r="BI4224" i="3" s="1"/>
  <c r="S4224" i="3" s="1"/>
  <c r="BJ4224" i="3"/>
  <c r="T4224" i="3" s="1"/>
  <c r="BH4225" i="3"/>
  <c r="BI4225" i="3" s="1"/>
  <c r="S4225" i="3" s="1"/>
  <c r="BJ4225" i="3"/>
  <c r="T4225" i="3" s="1"/>
  <c r="BH4226" i="3"/>
  <c r="BJ4226" i="3"/>
  <c r="T4226" i="3" s="1"/>
  <c r="BH4227" i="3"/>
  <c r="BI4227" i="3" s="1"/>
  <c r="S4227" i="3" s="1"/>
  <c r="BJ4227" i="3"/>
  <c r="T4227" i="3" s="1"/>
  <c r="BH4228" i="3"/>
  <c r="BJ4228" i="3"/>
  <c r="T4228" i="3" s="1"/>
  <c r="BH4229" i="3"/>
  <c r="BJ4229" i="3"/>
  <c r="T4229" i="3" s="1"/>
  <c r="BH4230" i="3"/>
  <c r="BI4230" i="3" s="1"/>
  <c r="S4230" i="3" s="1"/>
  <c r="BJ4230" i="3"/>
  <c r="T4230" i="3" s="1"/>
  <c r="BH4231" i="3"/>
  <c r="BJ4231" i="3"/>
  <c r="T4231" i="3" s="1"/>
  <c r="BH4232" i="3"/>
  <c r="BI4232" i="3" s="1"/>
  <c r="S4232" i="3" s="1"/>
  <c r="BJ4232" i="3"/>
  <c r="T4232" i="3" s="1"/>
  <c r="BH4233" i="3"/>
  <c r="BJ4233" i="3"/>
  <c r="T4233" i="3" s="1"/>
  <c r="BH4234" i="3"/>
  <c r="BI4234" i="3" s="1"/>
  <c r="S4234" i="3" s="1"/>
  <c r="BJ4234" i="3"/>
  <c r="T4234" i="3" s="1"/>
  <c r="BH4235" i="3"/>
  <c r="BI4235" i="3" s="1"/>
  <c r="S4235" i="3" s="1"/>
  <c r="BJ4235" i="3"/>
  <c r="T4235" i="3" s="1"/>
  <c r="BH4236" i="3"/>
  <c r="BJ4236" i="3"/>
  <c r="T4236" i="3" s="1"/>
  <c r="BH4237" i="3"/>
  <c r="BJ4237" i="3"/>
  <c r="T4237" i="3" s="1"/>
  <c r="BH4238" i="3"/>
  <c r="BI4238" i="3" s="1"/>
  <c r="S4238" i="3" s="1"/>
  <c r="BJ4238" i="3"/>
  <c r="T4238" i="3" s="1"/>
  <c r="BH4239" i="3"/>
  <c r="BI4239" i="3" s="1"/>
  <c r="S4239" i="3" s="1"/>
  <c r="BJ4239" i="3"/>
  <c r="T4239" i="3" s="1"/>
  <c r="BH4240" i="3"/>
  <c r="BJ4240" i="3"/>
  <c r="T4240" i="3" s="1"/>
  <c r="BH4241" i="3"/>
  <c r="BI4241" i="3" s="1"/>
  <c r="S4241" i="3" s="1"/>
  <c r="BJ4241" i="3"/>
  <c r="T4241" i="3" s="1"/>
  <c r="BH4242" i="3"/>
  <c r="BJ4242" i="3"/>
  <c r="T4242" i="3" s="1"/>
  <c r="BH4243" i="3"/>
  <c r="BI4243" i="3" s="1"/>
  <c r="S4243" i="3" s="1"/>
  <c r="BJ4243" i="3"/>
  <c r="T4243" i="3" s="1"/>
  <c r="BH4244" i="3"/>
  <c r="BI4244" i="3" s="1"/>
  <c r="S4244" i="3" s="1"/>
  <c r="BJ4244" i="3"/>
  <c r="T4244" i="3" s="1"/>
  <c r="BH4245" i="3"/>
  <c r="BI4245" i="3" s="1"/>
  <c r="S4245" i="3" s="1"/>
  <c r="BJ4245" i="3"/>
  <c r="T4245" i="3" s="1"/>
  <c r="BH4246" i="3"/>
  <c r="BI4246" i="3" s="1"/>
  <c r="S4246" i="3" s="1"/>
  <c r="BJ4246" i="3"/>
  <c r="T4246" i="3" s="1"/>
  <c r="BH4247" i="3"/>
  <c r="BJ4247" i="3"/>
  <c r="T4247" i="3" s="1"/>
  <c r="BH4248" i="3"/>
  <c r="BJ4248" i="3"/>
  <c r="T4248" i="3" s="1"/>
  <c r="BH4249" i="3"/>
  <c r="BJ4249" i="3"/>
  <c r="T4249" i="3" s="1"/>
  <c r="BH4250" i="3"/>
  <c r="BI4250" i="3" s="1"/>
  <c r="S4250" i="3" s="1"/>
  <c r="BJ4250" i="3"/>
  <c r="T4250" i="3" s="1"/>
  <c r="BH4251" i="3"/>
  <c r="BI4251" i="3" s="1"/>
  <c r="S4251" i="3" s="1"/>
  <c r="BJ4251" i="3"/>
  <c r="T4251" i="3" s="1"/>
  <c r="BH4252" i="3"/>
  <c r="BJ4252" i="3"/>
  <c r="T4252" i="3" s="1"/>
  <c r="BH4253" i="3"/>
  <c r="BJ4253" i="3"/>
  <c r="T4253" i="3" s="1"/>
  <c r="BH4254" i="3"/>
  <c r="BI4254" i="3" s="1"/>
  <c r="S4254" i="3" s="1"/>
  <c r="BJ4254" i="3"/>
  <c r="T4254" i="3" s="1"/>
  <c r="BH4255" i="3"/>
  <c r="BI4255" i="3" s="1"/>
  <c r="S4255" i="3" s="1"/>
  <c r="BJ4255" i="3"/>
  <c r="T4255" i="3" s="1"/>
  <c r="BH4256" i="3"/>
  <c r="BJ4256" i="3"/>
  <c r="T4256" i="3" s="1"/>
  <c r="BH4257" i="3"/>
  <c r="BJ4257" i="3"/>
  <c r="T4257" i="3" s="1"/>
  <c r="BH4258" i="3"/>
  <c r="BJ4258" i="3"/>
  <c r="T4258" i="3" s="1"/>
  <c r="BH4259" i="3"/>
  <c r="BI4259" i="3" s="1"/>
  <c r="S4259" i="3" s="1"/>
  <c r="BJ4259" i="3"/>
  <c r="T4259" i="3" s="1"/>
  <c r="BH4260" i="3"/>
  <c r="BJ4260" i="3"/>
  <c r="T4260" i="3" s="1"/>
  <c r="BH4261" i="3"/>
  <c r="BJ4261" i="3"/>
  <c r="T4261" i="3" s="1"/>
  <c r="BH4262" i="3"/>
  <c r="BI4262" i="3" s="1"/>
  <c r="S4262" i="3" s="1"/>
  <c r="BJ4262" i="3"/>
  <c r="T4262" i="3" s="1"/>
  <c r="BH4263" i="3"/>
  <c r="BJ4263" i="3"/>
  <c r="T4263" i="3" s="1"/>
  <c r="BH4264" i="3"/>
  <c r="BJ4264" i="3"/>
  <c r="T4264" i="3" s="1"/>
  <c r="BH4265" i="3"/>
  <c r="BI4265" i="3" s="1"/>
  <c r="S4265" i="3" s="1"/>
  <c r="BJ4265" i="3"/>
  <c r="T4265" i="3" s="1"/>
  <c r="BH4266" i="3"/>
  <c r="BI4266" i="3" s="1"/>
  <c r="S4266" i="3" s="1"/>
  <c r="BJ4266" i="3"/>
  <c r="T4266" i="3" s="1"/>
  <c r="BH4267" i="3"/>
  <c r="BI4267" i="3" s="1"/>
  <c r="S4267" i="3" s="1"/>
  <c r="BJ4267" i="3"/>
  <c r="T4267" i="3" s="1"/>
  <c r="BH4268" i="3"/>
  <c r="BJ4268" i="3"/>
  <c r="T4268" i="3" s="1"/>
  <c r="BH4269" i="3"/>
  <c r="BJ4269" i="3"/>
  <c r="T4269" i="3" s="1"/>
  <c r="BH4270" i="3"/>
  <c r="BI4270" i="3" s="1"/>
  <c r="S4270" i="3" s="1"/>
  <c r="BJ4270" i="3"/>
  <c r="T4270" i="3" s="1"/>
  <c r="BH4271" i="3"/>
  <c r="BI4271" i="3" s="1"/>
  <c r="S4271" i="3" s="1"/>
  <c r="BJ4271" i="3"/>
  <c r="T4271" i="3" s="1"/>
  <c r="BH4272" i="3"/>
  <c r="BI4272" i="3" s="1"/>
  <c r="S4272" i="3" s="1"/>
  <c r="BJ4272" i="3"/>
  <c r="T4272" i="3" s="1"/>
  <c r="BH4273" i="3"/>
  <c r="BJ4273" i="3"/>
  <c r="T4273" i="3" s="1"/>
  <c r="BH4274" i="3"/>
  <c r="BJ4274" i="3"/>
  <c r="T4274" i="3" s="1"/>
  <c r="BH4275" i="3"/>
  <c r="BI4275" i="3" s="1"/>
  <c r="S4275" i="3" s="1"/>
  <c r="BJ4275" i="3"/>
  <c r="T4275" i="3" s="1"/>
  <c r="BH4276" i="3"/>
  <c r="BI4276" i="3" s="1"/>
  <c r="S4276" i="3" s="1"/>
  <c r="BJ4276" i="3"/>
  <c r="T4276" i="3" s="1"/>
  <c r="BH4277" i="3"/>
  <c r="BI4277" i="3" s="1"/>
  <c r="S4277" i="3" s="1"/>
  <c r="BJ4277" i="3"/>
  <c r="T4277" i="3" s="1"/>
  <c r="BH4278" i="3"/>
  <c r="BI4278" i="3" s="1"/>
  <c r="S4278" i="3" s="1"/>
  <c r="BJ4278" i="3"/>
  <c r="T4278" i="3" s="1"/>
  <c r="BH4279" i="3"/>
  <c r="BJ4279" i="3"/>
  <c r="T4279" i="3" s="1"/>
  <c r="BH4280" i="3"/>
  <c r="BI4280" i="3" s="1"/>
  <c r="S4280" i="3" s="1"/>
  <c r="BJ4280" i="3"/>
  <c r="T4280" i="3" s="1"/>
  <c r="BH4281" i="3"/>
  <c r="BI4281" i="3" s="1"/>
  <c r="S4281" i="3" s="1"/>
  <c r="BJ4281" i="3"/>
  <c r="T4281" i="3" s="1"/>
  <c r="BH4282" i="3"/>
  <c r="BI4282" i="3" s="1"/>
  <c r="S4282" i="3" s="1"/>
  <c r="BJ4282" i="3"/>
  <c r="T4282" i="3" s="1"/>
  <c r="BH4283" i="3"/>
  <c r="BI4283" i="3" s="1"/>
  <c r="S4283" i="3" s="1"/>
  <c r="BJ4283" i="3"/>
  <c r="T4283" i="3" s="1"/>
  <c r="BH4284" i="3"/>
  <c r="BJ4284" i="3"/>
  <c r="T4284" i="3" s="1"/>
  <c r="BH4285" i="3"/>
  <c r="BJ4285" i="3"/>
  <c r="T4285" i="3" s="1"/>
  <c r="BH4286" i="3"/>
  <c r="BI4286" i="3" s="1"/>
  <c r="S4286" i="3" s="1"/>
  <c r="BJ4286" i="3"/>
  <c r="T4286" i="3" s="1"/>
  <c r="BH4287" i="3"/>
  <c r="BI4287" i="3" s="1"/>
  <c r="S4287" i="3" s="1"/>
  <c r="BJ4287" i="3"/>
  <c r="T4287" i="3" s="1"/>
  <c r="BH4288" i="3"/>
  <c r="BJ4288" i="3"/>
  <c r="T4288" i="3" s="1"/>
  <c r="BH4289" i="3"/>
  <c r="BJ4289" i="3"/>
  <c r="T4289" i="3" s="1"/>
  <c r="BH4290" i="3"/>
  <c r="BJ4290" i="3"/>
  <c r="T4290" i="3" s="1"/>
  <c r="BH4291" i="3"/>
  <c r="BI4291" i="3" s="1"/>
  <c r="S4291" i="3" s="1"/>
  <c r="BJ4291" i="3"/>
  <c r="T4291" i="3" s="1"/>
  <c r="BH4292" i="3"/>
  <c r="BI4292" i="3" s="1"/>
  <c r="S4292" i="3" s="1"/>
  <c r="BJ4292" i="3"/>
  <c r="T4292" i="3" s="1"/>
  <c r="BH4293" i="3"/>
  <c r="BJ4293" i="3"/>
  <c r="T4293" i="3" s="1"/>
  <c r="BH4294" i="3"/>
  <c r="BI4294" i="3" s="1"/>
  <c r="S4294" i="3" s="1"/>
  <c r="BJ4294" i="3"/>
  <c r="T4294" i="3" s="1"/>
  <c r="BH4295" i="3"/>
  <c r="BJ4295" i="3"/>
  <c r="T4295" i="3" s="1"/>
  <c r="BH4296" i="3"/>
  <c r="BJ4296" i="3"/>
  <c r="T4296" i="3" s="1"/>
  <c r="BH4297" i="3"/>
  <c r="BJ4297" i="3"/>
  <c r="T4297" i="3" s="1"/>
  <c r="BH4298" i="3"/>
  <c r="BI4298" i="3" s="1"/>
  <c r="S4298" i="3" s="1"/>
  <c r="BJ4298" i="3"/>
  <c r="T4298" i="3" s="1"/>
  <c r="BH4299" i="3"/>
  <c r="BI4299" i="3" s="1"/>
  <c r="S4299" i="3" s="1"/>
  <c r="BJ4299" i="3"/>
  <c r="T4299" i="3" s="1"/>
  <c r="BH4300" i="3"/>
  <c r="BI4300" i="3" s="1"/>
  <c r="S4300" i="3" s="1"/>
  <c r="BJ4300" i="3"/>
  <c r="T4300" i="3" s="1"/>
  <c r="BH4301" i="3"/>
  <c r="BJ4301" i="3"/>
  <c r="T4301" i="3" s="1"/>
  <c r="BH4302" i="3"/>
  <c r="BI4302" i="3" s="1"/>
  <c r="S4302" i="3" s="1"/>
  <c r="BJ4302" i="3"/>
  <c r="T4302" i="3" s="1"/>
  <c r="BH4303" i="3"/>
  <c r="BI4303" i="3" s="1"/>
  <c r="S4303" i="3" s="1"/>
  <c r="BJ4303" i="3"/>
  <c r="T4303" i="3" s="1"/>
  <c r="BH4304" i="3"/>
  <c r="BI4304" i="3" s="1"/>
  <c r="S4304" i="3" s="1"/>
  <c r="BJ4304" i="3"/>
  <c r="T4304" i="3" s="1"/>
  <c r="BH4305" i="3"/>
  <c r="BI4305" i="3" s="1"/>
  <c r="S4305" i="3" s="1"/>
  <c r="BJ4305" i="3"/>
  <c r="T4305" i="3" s="1"/>
  <c r="BH4306" i="3"/>
  <c r="BJ4306" i="3"/>
  <c r="T4306" i="3" s="1"/>
  <c r="BH4307" i="3"/>
  <c r="BI4307" i="3" s="1"/>
  <c r="S4307" i="3" s="1"/>
  <c r="BJ4307" i="3"/>
  <c r="T4307" i="3" s="1"/>
  <c r="BH4308" i="3"/>
  <c r="BJ4308" i="3"/>
  <c r="T4308" i="3" s="1"/>
  <c r="BH4309" i="3"/>
  <c r="BJ4309" i="3"/>
  <c r="T4309" i="3" s="1"/>
  <c r="BH4310" i="3"/>
  <c r="BI4310" i="3" s="1"/>
  <c r="S4310" i="3" s="1"/>
  <c r="BJ4310" i="3"/>
  <c r="T4310" i="3" s="1"/>
  <c r="BH4311" i="3"/>
  <c r="BJ4311" i="3"/>
  <c r="T4311" i="3" s="1"/>
  <c r="BH4312" i="3"/>
  <c r="BJ4312" i="3"/>
  <c r="T4312" i="3" s="1"/>
  <c r="BH4313" i="3"/>
  <c r="BJ4313" i="3"/>
  <c r="T4313" i="3" s="1"/>
  <c r="BH4314" i="3"/>
  <c r="BI4314" i="3" s="1"/>
  <c r="S4314" i="3" s="1"/>
  <c r="BJ4314" i="3"/>
  <c r="T4314" i="3" s="1"/>
  <c r="BH4315" i="3"/>
  <c r="BI4315" i="3" s="1"/>
  <c r="S4315" i="3" s="1"/>
  <c r="BJ4315" i="3"/>
  <c r="T4315" i="3" s="1"/>
  <c r="BH4316" i="3"/>
  <c r="BI4316" i="3" s="1"/>
  <c r="S4316" i="3" s="1"/>
  <c r="BJ4316" i="3"/>
  <c r="T4316" i="3" s="1"/>
  <c r="BH4317" i="3"/>
  <c r="BJ4317" i="3"/>
  <c r="T4317" i="3" s="1"/>
  <c r="BH4318" i="3"/>
  <c r="BI4318" i="3" s="1"/>
  <c r="S4318" i="3" s="1"/>
  <c r="BJ4318" i="3"/>
  <c r="T4318" i="3" s="1"/>
  <c r="BH4319" i="3"/>
  <c r="BI4319" i="3" s="1"/>
  <c r="S4319" i="3" s="1"/>
  <c r="BJ4319" i="3"/>
  <c r="T4319" i="3" s="1"/>
  <c r="BH4320" i="3"/>
  <c r="BJ4320" i="3"/>
  <c r="T4320" i="3" s="1"/>
  <c r="BH4321" i="3"/>
  <c r="BJ4321" i="3"/>
  <c r="T4321" i="3" s="1"/>
  <c r="BH4322" i="3"/>
  <c r="BJ4322" i="3"/>
  <c r="T4322" i="3" s="1"/>
  <c r="BH4323" i="3"/>
  <c r="BI4323" i="3" s="1"/>
  <c r="S4323" i="3" s="1"/>
  <c r="BJ4323" i="3"/>
  <c r="T4323" i="3" s="1"/>
  <c r="BH4324" i="3"/>
  <c r="BI4324" i="3" s="1"/>
  <c r="S4324" i="3" s="1"/>
  <c r="BJ4324" i="3"/>
  <c r="T4324" i="3" s="1"/>
  <c r="BH4325" i="3"/>
  <c r="BI4325" i="3" s="1"/>
  <c r="S4325" i="3" s="1"/>
  <c r="BJ4325" i="3"/>
  <c r="T4325" i="3" s="1"/>
  <c r="BH4326" i="3"/>
  <c r="BI4326" i="3" s="1"/>
  <c r="S4326" i="3" s="1"/>
  <c r="BJ4326" i="3"/>
  <c r="T4326" i="3" s="1"/>
  <c r="BH4327" i="3"/>
  <c r="BJ4327" i="3"/>
  <c r="T4327" i="3" s="1"/>
  <c r="BH4328" i="3"/>
  <c r="BJ4328" i="3"/>
  <c r="T4328" i="3" s="1"/>
  <c r="BH4329" i="3"/>
  <c r="BJ4329" i="3"/>
  <c r="T4329" i="3" s="1"/>
  <c r="BH4330" i="3"/>
  <c r="BI4330" i="3" s="1"/>
  <c r="S4330" i="3" s="1"/>
  <c r="BJ4330" i="3"/>
  <c r="T4330" i="3" s="1"/>
  <c r="BH4331" i="3"/>
  <c r="BI4331" i="3" s="1"/>
  <c r="S4331" i="3" s="1"/>
  <c r="BJ4331" i="3"/>
  <c r="T4331" i="3" s="1"/>
  <c r="BH4332" i="3"/>
  <c r="BI4332" i="3" s="1"/>
  <c r="S4332" i="3" s="1"/>
  <c r="BJ4332" i="3"/>
  <c r="T4332" i="3" s="1"/>
  <c r="BH4333" i="3"/>
  <c r="BI4333" i="3" s="1"/>
  <c r="S4333" i="3" s="1"/>
  <c r="BJ4333" i="3"/>
  <c r="T4333" i="3" s="1"/>
  <c r="BH4334" i="3"/>
  <c r="BI4334" i="3" s="1"/>
  <c r="S4334" i="3" s="1"/>
  <c r="BJ4334" i="3"/>
  <c r="T4334" i="3" s="1"/>
  <c r="BH4335" i="3"/>
  <c r="BI4335" i="3" s="1"/>
  <c r="S4335" i="3" s="1"/>
  <c r="BJ4335" i="3"/>
  <c r="T4335" i="3" s="1"/>
  <c r="BH4336" i="3"/>
  <c r="BJ4336" i="3"/>
  <c r="T4336" i="3" s="1"/>
  <c r="BH4337" i="3"/>
  <c r="BI4337" i="3" s="1"/>
  <c r="S4337" i="3" s="1"/>
  <c r="BJ4337" i="3"/>
  <c r="T4337" i="3" s="1"/>
  <c r="BH4338" i="3"/>
  <c r="BJ4338" i="3"/>
  <c r="T4338" i="3" s="1"/>
  <c r="BH4339" i="3"/>
  <c r="BI4339" i="3" s="1"/>
  <c r="S4339" i="3" s="1"/>
  <c r="BJ4339" i="3"/>
  <c r="T4339" i="3" s="1"/>
  <c r="BH4340" i="3"/>
  <c r="BJ4340" i="3"/>
  <c r="T4340" i="3" s="1"/>
  <c r="BH4341" i="3"/>
  <c r="BI4341" i="3" s="1"/>
  <c r="S4341" i="3" s="1"/>
  <c r="BJ4341" i="3"/>
  <c r="T4341" i="3" s="1"/>
  <c r="BH4342" i="3"/>
  <c r="BI4342" i="3" s="1"/>
  <c r="S4342" i="3" s="1"/>
  <c r="BJ4342" i="3"/>
  <c r="T4342" i="3" s="1"/>
  <c r="BH4343" i="3"/>
  <c r="BJ4343" i="3"/>
  <c r="T4343" i="3" s="1"/>
  <c r="BH4344" i="3"/>
  <c r="BJ4344" i="3"/>
  <c r="T4344" i="3" s="1"/>
  <c r="BH4345" i="3"/>
  <c r="BI4345" i="3" s="1"/>
  <c r="S4345" i="3" s="1"/>
  <c r="BJ4345" i="3"/>
  <c r="T4345" i="3" s="1"/>
  <c r="BH4346" i="3"/>
  <c r="BI4346" i="3" s="1"/>
  <c r="S4346" i="3" s="1"/>
  <c r="BJ4346" i="3"/>
  <c r="T4346" i="3" s="1"/>
  <c r="BH4347" i="3"/>
  <c r="BI4347" i="3" s="1"/>
  <c r="S4347" i="3" s="1"/>
  <c r="BJ4347" i="3"/>
  <c r="T4347" i="3" s="1"/>
  <c r="BH4348" i="3"/>
  <c r="BI4348" i="3" s="1"/>
  <c r="S4348" i="3" s="1"/>
  <c r="BJ4348" i="3"/>
  <c r="T4348" i="3" s="1"/>
  <c r="BH4349" i="3"/>
  <c r="BJ4349" i="3"/>
  <c r="T4349" i="3" s="1"/>
  <c r="BH4350" i="3"/>
  <c r="BI4350" i="3" s="1"/>
  <c r="S4350" i="3" s="1"/>
  <c r="BJ4350" i="3"/>
  <c r="T4350" i="3" s="1"/>
  <c r="BH4351" i="3"/>
  <c r="BI4351" i="3" s="1"/>
  <c r="S4351" i="3" s="1"/>
  <c r="BJ4351" i="3"/>
  <c r="T4351" i="3" s="1"/>
  <c r="BH4352" i="3"/>
  <c r="BJ4352" i="3"/>
  <c r="T4352" i="3" s="1"/>
  <c r="BH4353" i="3"/>
  <c r="BJ4353" i="3"/>
  <c r="T4353" i="3" s="1"/>
  <c r="BH4354" i="3"/>
  <c r="BJ4354" i="3"/>
  <c r="T4354" i="3" s="1"/>
  <c r="BH4355" i="3"/>
  <c r="BI4355" i="3" s="1"/>
  <c r="S4355" i="3" s="1"/>
  <c r="BJ4355" i="3"/>
  <c r="T4355" i="3" s="1"/>
  <c r="BH4356" i="3"/>
  <c r="BI4356" i="3" s="1"/>
  <c r="S4356" i="3" s="1"/>
  <c r="BJ4356" i="3"/>
  <c r="T4356" i="3" s="1"/>
  <c r="BH4357" i="3"/>
  <c r="BJ4357" i="3"/>
  <c r="T4357" i="3" s="1"/>
  <c r="BH4358" i="3"/>
  <c r="BI4358" i="3" s="1"/>
  <c r="S4358" i="3" s="1"/>
  <c r="BJ4358" i="3"/>
  <c r="T4358" i="3" s="1"/>
  <c r="BH4359" i="3"/>
  <c r="BJ4359" i="3"/>
  <c r="T4359" i="3" s="1"/>
  <c r="BH4360" i="3"/>
  <c r="BI4360" i="3" s="1"/>
  <c r="S4360" i="3" s="1"/>
  <c r="BJ4360" i="3"/>
  <c r="T4360" i="3" s="1"/>
  <c r="BH4361" i="3"/>
  <c r="BJ4361" i="3"/>
  <c r="T4361" i="3" s="1"/>
  <c r="BH4362" i="3"/>
  <c r="BI4362" i="3" s="1"/>
  <c r="S4362" i="3" s="1"/>
  <c r="BJ4362" i="3"/>
  <c r="T4362" i="3" s="1"/>
  <c r="BH4363" i="3"/>
  <c r="BI4363" i="3" s="1"/>
  <c r="S4363" i="3" s="1"/>
  <c r="BJ4363" i="3"/>
  <c r="T4363" i="3" s="1"/>
  <c r="BH4364" i="3"/>
  <c r="BI4364" i="3" s="1"/>
  <c r="S4364" i="3" s="1"/>
  <c r="BJ4364" i="3"/>
  <c r="T4364" i="3" s="1"/>
  <c r="BH4365" i="3"/>
  <c r="BI4365" i="3" s="1"/>
  <c r="S4365" i="3" s="1"/>
  <c r="BJ4365" i="3"/>
  <c r="T4365" i="3" s="1"/>
  <c r="BH4366" i="3"/>
  <c r="BI4366" i="3" s="1"/>
  <c r="S4366" i="3" s="1"/>
  <c r="BJ4366" i="3"/>
  <c r="T4366" i="3" s="1"/>
  <c r="BH4367" i="3"/>
  <c r="BI4367" i="3" s="1"/>
  <c r="S4367" i="3" s="1"/>
  <c r="BJ4367" i="3"/>
  <c r="T4367" i="3" s="1"/>
  <c r="BH4368" i="3"/>
  <c r="BI4368" i="3" s="1"/>
  <c r="S4368" i="3" s="1"/>
  <c r="BJ4368" i="3"/>
  <c r="T4368" i="3" s="1"/>
  <c r="BH4369" i="3"/>
  <c r="BJ4369" i="3"/>
  <c r="T4369" i="3" s="1"/>
  <c r="BH4370" i="3"/>
  <c r="BJ4370" i="3"/>
  <c r="T4370" i="3" s="1"/>
  <c r="BH4371" i="3"/>
  <c r="BI4371" i="3" s="1"/>
  <c r="S4371" i="3" s="1"/>
  <c r="BJ4371" i="3"/>
  <c r="T4371" i="3" s="1"/>
  <c r="BH4372" i="3"/>
  <c r="BJ4372" i="3"/>
  <c r="T4372" i="3" s="1"/>
  <c r="BH4373" i="3"/>
  <c r="BJ4373" i="3"/>
  <c r="T4373" i="3" s="1"/>
  <c r="BH4374" i="3"/>
  <c r="BI4374" i="3" s="1"/>
  <c r="S4374" i="3" s="1"/>
  <c r="BJ4374" i="3"/>
  <c r="T4374" i="3" s="1"/>
  <c r="BH4375" i="3"/>
  <c r="BJ4375" i="3"/>
  <c r="T4375" i="3" s="1"/>
  <c r="BH4376" i="3"/>
  <c r="BJ4376" i="3"/>
  <c r="T4376" i="3" s="1"/>
  <c r="BH4377" i="3"/>
  <c r="BI4377" i="3" s="1"/>
  <c r="S4377" i="3" s="1"/>
  <c r="BJ4377" i="3"/>
  <c r="T4377" i="3" s="1"/>
  <c r="BH4378" i="3"/>
  <c r="BI4378" i="3" s="1"/>
  <c r="S4378" i="3" s="1"/>
  <c r="BJ4378" i="3"/>
  <c r="T4378" i="3" s="1"/>
  <c r="BH4379" i="3"/>
  <c r="BI4379" i="3" s="1"/>
  <c r="S4379" i="3" s="1"/>
  <c r="BJ4379" i="3"/>
  <c r="T4379" i="3" s="1"/>
  <c r="BH4380" i="3"/>
  <c r="BJ4380" i="3"/>
  <c r="T4380" i="3" s="1"/>
  <c r="BH4381" i="3"/>
  <c r="BI4381" i="3" s="1"/>
  <c r="S4381" i="3" s="1"/>
  <c r="BJ4381" i="3"/>
  <c r="T4381" i="3" s="1"/>
  <c r="BH4382" i="3"/>
  <c r="BI4382" i="3" s="1"/>
  <c r="S4382" i="3" s="1"/>
  <c r="BJ4382" i="3"/>
  <c r="T4382" i="3" s="1"/>
  <c r="BH4383" i="3"/>
  <c r="BI4383" i="3" s="1"/>
  <c r="S4383" i="3" s="1"/>
  <c r="BJ4383" i="3"/>
  <c r="T4383" i="3" s="1"/>
  <c r="BH4384" i="3"/>
  <c r="BI4384" i="3" s="1"/>
  <c r="S4384" i="3" s="1"/>
  <c r="BJ4384" i="3"/>
  <c r="T4384" i="3" s="1"/>
  <c r="BH4385" i="3"/>
  <c r="BI4385" i="3" s="1"/>
  <c r="S4385" i="3" s="1"/>
  <c r="BJ4385" i="3"/>
  <c r="T4385" i="3" s="1"/>
  <c r="BH4386" i="3"/>
  <c r="BJ4386" i="3"/>
  <c r="T4386" i="3" s="1"/>
  <c r="BH4387" i="3"/>
  <c r="BI4387" i="3" s="1"/>
  <c r="S4387" i="3" s="1"/>
  <c r="BJ4387" i="3"/>
  <c r="T4387" i="3" s="1"/>
  <c r="BH4388" i="3"/>
  <c r="BJ4388" i="3"/>
  <c r="T4388" i="3" s="1"/>
  <c r="BH4389" i="3"/>
  <c r="BI4389" i="3" s="1"/>
  <c r="S4389" i="3" s="1"/>
  <c r="BJ4389" i="3"/>
  <c r="T4389" i="3" s="1"/>
  <c r="BH4390" i="3"/>
  <c r="BI4390" i="3" s="1"/>
  <c r="S4390" i="3" s="1"/>
  <c r="BJ4390" i="3"/>
  <c r="T4390" i="3" s="1"/>
  <c r="BH4391" i="3"/>
  <c r="BJ4391" i="3"/>
  <c r="T4391" i="3" s="1"/>
  <c r="BH4392" i="3"/>
  <c r="BJ4392" i="3"/>
  <c r="T4392" i="3" s="1"/>
  <c r="BH4393" i="3"/>
  <c r="BI4393" i="3" s="1"/>
  <c r="S4393" i="3" s="1"/>
  <c r="BJ4393" i="3"/>
  <c r="T4393" i="3" s="1"/>
  <c r="BH4394" i="3"/>
  <c r="BI4394" i="3" s="1"/>
  <c r="S4394" i="3" s="1"/>
  <c r="BJ4394" i="3"/>
  <c r="T4394" i="3" s="1"/>
  <c r="BH4395" i="3"/>
  <c r="BI4395" i="3" s="1"/>
  <c r="S4395" i="3" s="1"/>
  <c r="BJ4395" i="3"/>
  <c r="T4395" i="3" s="1"/>
  <c r="BH4396" i="3"/>
  <c r="BJ4396" i="3"/>
  <c r="T4396" i="3" s="1"/>
  <c r="BH4397" i="3"/>
  <c r="BI4397" i="3" s="1"/>
  <c r="S4397" i="3" s="1"/>
  <c r="BJ4397" i="3"/>
  <c r="T4397" i="3" s="1"/>
  <c r="BH4398" i="3"/>
  <c r="BI4398" i="3" s="1"/>
  <c r="S4398" i="3" s="1"/>
  <c r="BJ4398" i="3"/>
  <c r="T4398" i="3" s="1"/>
  <c r="BH4399" i="3"/>
  <c r="BI4399" i="3" s="1"/>
  <c r="S4399" i="3" s="1"/>
  <c r="BJ4399" i="3"/>
  <c r="T4399" i="3" s="1"/>
  <c r="BH4400" i="3"/>
  <c r="BJ4400" i="3"/>
  <c r="T4400" i="3" s="1"/>
  <c r="BH4401" i="3"/>
  <c r="BI4401" i="3" s="1"/>
  <c r="S4401" i="3" s="1"/>
  <c r="BJ4401" i="3"/>
  <c r="T4401" i="3" s="1"/>
  <c r="BH4402" i="3"/>
  <c r="BJ4402" i="3"/>
  <c r="T4402" i="3" s="1"/>
  <c r="BH4403" i="3"/>
  <c r="BI4403" i="3" s="1"/>
  <c r="S4403" i="3" s="1"/>
  <c r="BJ4403" i="3"/>
  <c r="T4403" i="3" s="1"/>
  <c r="BH4404" i="3"/>
  <c r="BI4404" i="3" s="1"/>
  <c r="S4404" i="3" s="1"/>
  <c r="BJ4404" i="3"/>
  <c r="T4404" i="3" s="1"/>
  <c r="BH4405" i="3"/>
  <c r="BI4405" i="3" s="1"/>
  <c r="S4405" i="3" s="1"/>
  <c r="BJ4405" i="3"/>
  <c r="T4405" i="3" s="1"/>
  <c r="BH4406" i="3"/>
  <c r="BI4406" i="3" s="1"/>
  <c r="S4406" i="3" s="1"/>
  <c r="BJ4406" i="3"/>
  <c r="T4406" i="3" s="1"/>
  <c r="BH4407" i="3"/>
  <c r="BJ4407" i="3"/>
  <c r="T4407" i="3" s="1"/>
  <c r="BH4408" i="3"/>
  <c r="BJ4408" i="3"/>
  <c r="T4408" i="3" s="1"/>
  <c r="BH4409" i="3"/>
  <c r="BI4409" i="3" s="1"/>
  <c r="S4409" i="3" s="1"/>
  <c r="BJ4409" i="3"/>
  <c r="T4409" i="3" s="1"/>
  <c r="BH4410" i="3"/>
  <c r="BI4410" i="3" s="1"/>
  <c r="S4410" i="3" s="1"/>
  <c r="BJ4410" i="3"/>
  <c r="T4410" i="3" s="1"/>
  <c r="BH4411" i="3"/>
  <c r="BI4411" i="3" s="1"/>
  <c r="S4411" i="3" s="1"/>
  <c r="BJ4411" i="3"/>
  <c r="T4411" i="3" s="1"/>
  <c r="BH4412" i="3"/>
  <c r="BI4412" i="3" s="1"/>
  <c r="S4412" i="3" s="1"/>
  <c r="BJ4412" i="3"/>
  <c r="T4412" i="3" s="1"/>
  <c r="BH4413" i="3"/>
  <c r="BJ4413" i="3"/>
  <c r="T4413" i="3" s="1"/>
  <c r="BH4414" i="3"/>
  <c r="BI4414" i="3" s="1"/>
  <c r="S4414" i="3" s="1"/>
  <c r="BJ4414" i="3"/>
  <c r="T4414" i="3" s="1"/>
  <c r="BH4415" i="3"/>
  <c r="BJ4415" i="3"/>
  <c r="T4415" i="3" s="1"/>
  <c r="BH4416" i="3"/>
  <c r="BJ4416" i="3"/>
  <c r="T4416" i="3" s="1"/>
  <c r="BH4417" i="3"/>
  <c r="BI4417" i="3" s="1"/>
  <c r="S4417" i="3" s="1"/>
  <c r="BJ4417" i="3"/>
  <c r="T4417" i="3" s="1"/>
  <c r="BH4418" i="3"/>
  <c r="BI4418" i="3" s="1"/>
  <c r="S4418" i="3" s="1"/>
  <c r="BJ4418" i="3"/>
  <c r="T4418" i="3" s="1"/>
  <c r="BH4419" i="3"/>
  <c r="BI4419" i="3" s="1"/>
  <c r="S4419" i="3" s="1"/>
  <c r="BJ4419" i="3"/>
  <c r="T4419" i="3" s="1"/>
  <c r="BH4420" i="3"/>
  <c r="BI4420" i="3" s="1"/>
  <c r="S4420" i="3" s="1"/>
  <c r="BJ4420" i="3"/>
  <c r="T4420" i="3" s="1"/>
  <c r="BH4421" i="3"/>
  <c r="BJ4421" i="3"/>
  <c r="T4421" i="3" s="1"/>
  <c r="BH4422" i="3"/>
  <c r="BI4422" i="3" s="1"/>
  <c r="S4422" i="3" s="1"/>
  <c r="BJ4422" i="3"/>
  <c r="T4422" i="3" s="1"/>
  <c r="BH4423" i="3"/>
  <c r="BJ4423" i="3"/>
  <c r="T4423" i="3" s="1"/>
  <c r="BH4424" i="3"/>
  <c r="BJ4424" i="3"/>
  <c r="T4424" i="3" s="1"/>
  <c r="BH4425" i="3"/>
  <c r="BI4425" i="3" s="1"/>
  <c r="S4425" i="3" s="1"/>
  <c r="BJ4425" i="3"/>
  <c r="T4425" i="3" s="1"/>
  <c r="BH4426" i="3"/>
  <c r="BI4426" i="3" s="1"/>
  <c r="S4426" i="3" s="1"/>
  <c r="BJ4426" i="3"/>
  <c r="T4426" i="3" s="1"/>
  <c r="BH4427" i="3"/>
  <c r="BJ4427" i="3"/>
  <c r="T4427" i="3" s="1"/>
  <c r="BH4428" i="3"/>
  <c r="BI4428" i="3" s="1"/>
  <c r="S4428" i="3" s="1"/>
  <c r="BJ4428" i="3"/>
  <c r="T4428" i="3" s="1"/>
  <c r="BH4429" i="3"/>
  <c r="BJ4429" i="3"/>
  <c r="T4429" i="3" s="1"/>
  <c r="BH4430" i="3"/>
  <c r="BJ4430" i="3"/>
  <c r="T4430" i="3" s="1"/>
  <c r="BH4431" i="3"/>
  <c r="BJ4431" i="3"/>
  <c r="T4431" i="3" s="1"/>
  <c r="BH4432" i="3"/>
  <c r="BJ4432" i="3"/>
  <c r="T4432" i="3" s="1"/>
  <c r="BH4433" i="3"/>
  <c r="BI4433" i="3" s="1"/>
  <c r="S4433" i="3" s="1"/>
  <c r="BJ4433" i="3"/>
  <c r="T4433" i="3" s="1"/>
  <c r="BH4434" i="3"/>
  <c r="BI4434" i="3" s="1"/>
  <c r="S4434" i="3" s="1"/>
  <c r="BJ4434" i="3"/>
  <c r="T4434" i="3" s="1"/>
  <c r="BH4435" i="3"/>
  <c r="BI4435" i="3" s="1"/>
  <c r="S4435" i="3" s="1"/>
  <c r="BJ4435" i="3"/>
  <c r="T4435" i="3" s="1"/>
  <c r="BH4436" i="3"/>
  <c r="BI4436" i="3" s="1"/>
  <c r="S4436" i="3" s="1"/>
  <c r="BJ4436" i="3"/>
  <c r="T4436" i="3" s="1"/>
  <c r="BH4437" i="3"/>
  <c r="BJ4437" i="3"/>
  <c r="T4437" i="3" s="1"/>
  <c r="BH4438" i="3"/>
  <c r="BJ4438" i="3"/>
  <c r="T4438" i="3" s="1"/>
  <c r="BH4439" i="3"/>
  <c r="BJ4439" i="3"/>
  <c r="T4439" i="3" s="1"/>
  <c r="BH4440" i="3"/>
  <c r="BJ4440" i="3"/>
  <c r="T4440" i="3" s="1"/>
  <c r="BH4441" i="3"/>
  <c r="BI4441" i="3" s="1"/>
  <c r="S4441" i="3" s="1"/>
  <c r="BJ4441" i="3"/>
  <c r="T4441" i="3" s="1"/>
  <c r="BH4442" i="3"/>
  <c r="BI4442" i="3" s="1"/>
  <c r="S4442" i="3" s="1"/>
  <c r="BJ4442" i="3"/>
  <c r="T4442" i="3" s="1"/>
  <c r="BH4443" i="3"/>
  <c r="BI4443" i="3" s="1"/>
  <c r="S4443" i="3" s="1"/>
  <c r="BJ4443" i="3"/>
  <c r="T4443" i="3" s="1"/>
  <c r="BH4444" i="3"/>
  <c r="BI4444" i="3" s="1"/>
  <c r="S4444" i="3" s="1"/>
  <c r="BJ4444" i="3"/>
  <c r="T4444" i="3" s="1"/>
  <c r="BH4445" i="3"/>
  <c r="BJ4445" i="3"/>
  <c r="T4445" i="3" s="1"/>
  <c r="BH4446" i="3"/>
  <c r="BJ4446" i="3"/>
  <c r="T4446" i="3" s="1"/>
  <c r="BH4447" i="3"/>
  <c r="BJ4447" i="3"/>
  <c r="T4447" i="3" s="1"/>
  <c r="BH4448" i="3"/>
  <c r="BJ4448" i="3"/>
  <c r="T4448" i="3" s="1"/>
  <c r="BH4449" i="3"/>
  <c r="BI4449" i="3" s="1"/>
  <c r="S4449" i="3" s="1"/>
  <c r="BJ4449" i="3"/>
  <c r="T4449" i="3" s="1"/>
  <c r="BH4450" i="3"/>
  <c r="BI4450" i="3" s="1"/>
  <c r="S4450" i="3" s="1"/>
  <c r="BJ4450" i="3"/>
  <c r="T4450" i="3" s="1"/>
  <c r="BH4451" i="3"/>
  <c r="BI4451" i="3" s="1"/>
  <c r="S4451" i="3" s="1"/>
  <c r="BJ4451" i="3"/>
  <c r="T4451" i="3" s="1"/>
  <c r="BH4452" i="3"/>
  <c r="BI4452" i="3" s="1"/>
  <c r="S4452" i="3" s="1"/>
  <c r="BJ4452" i="3"/>
  <c r="T4452" i="3" s="1"/>
  <c r="BH4453" i="3"/>
  <c r="BI4453" i="3" s="1"/>
  <c r="S4453" i="3" s="1"/>
  <c r="BJ4453" i="3"/>
  <c r="T4453" i="3" s="1"/>
  <c r="BH4454" i="3"/>
  <c r="BJ4454" i="3"/>
  <c r="T4454" i="3" s="1"/>
  <c r="BH4455" i="3"/>
  <c r="BJ4455" i="3"/>
  <c r="T4455" i="3" s="1"/>
  <c r="BH4456" i="3"/>
  <c r="BJ4456" i="3"/>
  <c r="T4456" i="3" s="1"/>
  <c r="BH4457" i="3"/>
  <c r="BI4457" i="3" s="1"/>
  <c r="S4457" i="3" s="1"/>
  <c r="BJ4457" i="3"/>
  <c r="T4457" i="3" s="1"/>
  <c r="BH4458" i="3"/>
  <c r="BI4458" i="3" s="1"/>
  <c r="S4458" i="3" s="1"/>
  <c r="BJ4458" i="3"/>
  <c r="T4458" i="3" s="1"/>
  <c r="BH4459" i="3"/>
  <c r="BJ4459" i="3"/>
  <c r="T4459" i="3" s="1"/>
  <c r="BH4460" i="3"/>
  <c r="BI4460" i="3" s="1"/>
  <c r="S4460" i="3" s="1"/>
  <c r="BJ4460" i="3"/>
  <c r="T4460" i="3" s="1"/>
  <c r="BH4461" i="3"/>
  <c r="BI4461" i="3" s="1"/>
  <c r="S4461" i="3" s="1"/>
  <c r="BJ4461" i="3"/>
  <c r="T4461" i="3" s="1"/>
  <c r="BH4462" i="3"/>
  <c r="BI4462" i="3" s="1"/>
  <c r="S4462" i="3" s="1"/>
  <c r="BJ4462" i="3"/>
  <c r="T4462" i="3" s="1"/>
  <c r="BH4463" i="3"/>
  <c r="BJ4463" i="3"/>
  <c r="T4463" i="3" s="1"/>
  <c r="BH4464" i="3"/>
  <c r="BJ4464" i="3"/>
  <c r="T4464" i="3" s="1"/>
  <c r="BH4465" i="3"/>
  <c r="BI4465" i="3" s="1"/>
  <c r="S4465" i="3" s="1"/>
  <c r="BJ4465" i="3"/>
  <c r="T4465" i="3" s="1"/>
  <c r="BH4466" i="3"/>
  <c r="BI4466" i="3" s="1"/>
  <c r="S4466" i="3" s="1"/>
  <c r="BJ4466" i="3"/>
  <c r="T4466" i="3" s="1"/>
  <c r="BH4467" i="3"/>
  <c r="BI4467" i="3" s="1"/>
  <c r="S4467" i="3" s="1"/>
  <c r="BJ4467" i="3"/>
  <c r="T4467" i="3" s="1"/>
  <c r="BH4468" i="3"/>
  <c r="BI4468" i="3" s="1"/>
  <c r="S4468" i="3" s="1"/>
  <c r="BJ4468" i="3"/>
  <c r="T4468" i="3" s="1"/>
  <c r="BH4469" i="3"/>
  <c r="BJ4469" i="3"/>
  <c r="T4469" i="3" s="1"/>
  <c r="BH4470" i="3"/>
  <c r="BI4470" i="3" s="1"/>
  <c r="S4470" i="3" s="1"/>
  <c r="BJ4470" i="3"/>
  <c r="T4470" i="3" s="1"/>
  <c r="BH4471" i="3"/>
  <c r="BJ4471" i="3"/>
  <c r="T4471" i="3" s="1"/>
  <c r="BH4472" i="3"/>
  <c r="BJ4472" i="3"/>
  <c r="T4472" i="3" s="1"/>
  <c r="BH4473" i="3"/>
  <c r="BI4473" i="3" s="1"/>
  <c r="S4473" i="3" s="1"/>
  <c r="BJ4473" i="3"/>
  <c r="T4473" i="3" s="1"/>
  <c r="BH4474" i="3"/>
  <c r="BI4474" i="3" s="1"/>
  <c r="S4474" i="3" s="1"/>
  <c r="BJ4474" i="3"/>
  <c r="T4474" i="3" s="1"/>
  <c r="BH4475" i="3"/>
  <c r="BI4475" i="3" s="1"/>
  <c r="S4475" i="3" s="1"/>
  <c r="BJ4475" i="3"/>
  <c r="T4475" i="3" s="1"/>
  <c r="BH4476" i="3"/>
  <c r="BI4476" i="3" s="1"/>
  <c r="S4476" i="3" s="1"/>
  <c r="BJ4476" i="3"/>
  <c r="T4476" i="3" s="1"/>
  <c r="BH4477" i="3"/>
  <c r="BJ4477" i="3"/>
  <c r="T4477" i="3" s="1"/>
  <c r="BH4478" i="3"/>
  <c r="BJ4478" i="3"/>
  <c r="T4478" i="3" s="1"/>
  <c r="BH4479" i="3"/>
  <c r="BJ4479" i="3"/>
  <c r="T4479" i="3" s="1"/>
  <c r="BH4480" i="3"/>
  <c r="BJ4480" i="3"/>
  <c r="T4480" i="3" s="1"/>
  <c r="BH4481" i="3"/>
  <c r="BI4481" i="3" s="1"/>
  <c r="S4481" i="3" s="1"/>
  <c r="BJ4481" i="3"/>
  <c r="T4481" i="3" s="1"/>
  <c r="BH4482" i="3"/>
  <c r="BI4482" i="3" s="1"/>
  <c r="S4482" i="3" s="1"/>
  <c r="BJ4482" i="3"/>
  <c r="T4482" i="3" s="1"/>
  <c r="BH4483" i="3"/>
  <c r="BJ4483" i="3"/>
  <c r="T4483" i="3" s="1"/>
  <c r="BH4484" i="3"/>
  <c r="BI4484" i="3" s="1"/>
  <c r="S4484" i="3" s="1"/>
  <c r="BJ4484" i="3"/>
  <c r="T4484" i="3" s="1"/>
  <c r="BH4485" i="3"/>
  <c r="BI4485" i="3" s="1"/>
  <c r="S4485" i="3" s="1"/>
  <c r="BJ4485" i="3"/>
  <c r="T4485" i="3" s="1"/>
  <c r="BH4486" i="3"/>
  <c r="BJ4486" i="3"/>
  <c r="T4486" i="3" s="1"/>
  <c r="BH4487" i="3"/>
  <c r="BJ4487" i="3"/>
  <c r="T4487" i="3" s="1"/>
  <c r="BH4488" i="3"/>
  <c r="BI4488" i="3" s="1"/>
  <c r="S4488" i="3" s="1"/>
  <c r="BJ4488" i="3"/>
  <c r="T4488" i="3" s="1"/>
  <c r="BH4489" i="3"/>
  <c r="BI4489" i="3" s="1"/>
  <c r="S4489" i="3" s="1"/>
  <c r="BJ4489" i="3"/>
  <c r="T4489" i="3" s="1"/>
  <c r="BH4490" i="3"/>
  <c r="BI4490" i="3" s="1"/>
  <c r="S4490" i="3" s="1"/>
  <c r="BJ4490" i="3"/>
  <c r="T4490" i="3" s="1"/>
  <c r="BH4491" i="3"/>
  <c r="BJ4491" i="3"/>
  <c r="T4491" i="3" s="1"/>
  <c r="BH4492" i="3"/>
  <c r="BJ4492" i="3"/>
  <c r="T4492" i="3" s="1"/>
  <c r="BH4493" i="3"/>
  <c r="BI4493" i="3" s="1"/>
  <c r="S4493" i="3" s="1"/>
  <c r="BJ4493" i="3"/>
  <c r="T4493" i="3" s="1"/>
  <c r="BH4494" i="3"/>
  <c r="BI4494" i="3" s="1"/>
  <c r="S4494" i="3" s="1"/>
  <c r="BJ4494" i="3"/>
  <c r="T4494" i="3" s="1"/>
  <c r="BH4495" i="3"/>
  <c r="BJ4495" i="3"/>
  <c r="T4495" i="3" s="1"/>
  <c r="BH4496" i="3"/>
  <c r="BJ4496" i="3"/>
  <c r="T4496" i="3" s="1"/>
  <c r="BH4497" i="3"/>
  <c r="BI4497" i="3" s="1"/>
  <c r="S4497" i="3" s="1"/>
  <c r="BJ4497" i="3"/>
  <c r="T4497" i="3" s="1"/>
  <c r="BH4498" i="3"/>
  <c r="BI4498" i="3" s="1"/>
  <c r="S4498" i="3" s="1"/>
  <c r="BJ4498" i="3"/>
  <c r="T4498" i="3" s="1"/>
  <c r="BH4499" i="3"/>
  <c r="BJ4499" i="3"/>
  <c r="T4499" i="3" s="1"/>
  <c r="BH4500" i="3"/>
  <c r="BI4500" i="3" s="1"/>
  <c r="S4500" i="3" s="1"/>
  <c r="BJ4500" i="3"/>
  <c r="T4500" i="3" s="1"/>
  <c r="BH4501" i="3"/>
  <c r="BI4501" i="3" s="1"/>
  <c r="S4501" i="3" s="1"/>
  <c r="BJ4501" i="3"/>
  <c r="T4501" i="3" s="1"/>
  <c r="BH4502" i="3"/>
  <c r="BJ4502" i="3"/>
  <c r="T4502" i="3" s="1"/>
  <c r="BH4503" i="3"/>
  <c r="BJ4503" i="3"/>
  <c r="T4503" i="3" s="1"/>
  <c r="BH4504" i="3"/>
  <c r="BI4504" i="3" s="1"/>
  <c r="S4504" i="3" s="1"/>
  <c r="BJ4504" i="3"/>
  <c r="T4504" i="3" s="1"/>
  <c r="BH4505" i="3"/>
  <c r="BI4505" i="3" s="1"/>
  <c r="S4505" i="3" s="1"/>
  <c r="BJ4505" i="3"/>
  <c r="T4505" i="3" s="1"/>
  <c r="BH4506" i="3"/>
  <c r="BI4506" i="3" s="1"/>
  <c r="S4506" i="3" s="1"/>
  <c r="BJ4506" i="3"/>
  <c r="T4506" i="3" s="1"/>
  <c r="BH4507" i="3"/>
  <c r="BJ4507" i="3"/>
  <c r="T4507" i="3" s="1"/>
  <c r="BH4508" i="3"/>
  <c r="BJ4508" i="3"/>
  <c r="T4508" i="3" s="1"/>
  <c r="BH4509" i="3"/>
  <c r="BI4509" i="3" s="1"/>
  <c r="S4509" i="3" s="1"/>
  <c r="BJ4509" i="3"/>
  <c r="T4509" i="3" s="1"/>
  <c r="BH4510" i="3"/>
  <c r="BI4510" i="3" s="1"/>
  <c r="S4510" i="3" s="1"/>
  <c r="BJ4510" i="3"/>
  <c r="T4510" i="3" s="1"/>
  <c r="BH4511" i="3"/>
  <c r="BI4511" i="3" s="1"/>
  <c r="S4511" i="3" s="1"/>
  <c r="BJ4511" i="3"/>
  <c r="T4511" i="3" s="1"/>
  <c r="BH4512" i="3"/>
  <c r="BJ4512" i="3"/>
  <c r="T4512" i="3" s="1"/>
  <c r="BH4513" i="3"/>
  <c r="BI4513" i="3" s="1"/>
  <c r="S4513" i="3" s="1"/>
  <c r="BJ4513" i="3"/>
  <c r="T4513" i="3" s="1"/>
  <c r="BH4514" i="3"/>
  <c r="BI4514" i="3" s="1"/>
  <c r="S4514" i="3" s="1"/>
  <c r="BJ4514" i="3"/>
  <c r="T4514" i="3" s="1"/>
  <c r="BH4515" i="3"/>
  <c r="BJ4515" i="3"/>
  <c r="T4515" i="3" s="1"/>
  <c r="BH4516" i="3"/>
  <c r="BI4516" i="3" s="1"/>
  <c r="S4516" i="3" s="1"/>
  <c r="BJ4516" i="3"/>
  <c r="T4516" i="3" s="1"/>
  <c r="BH4517" i="3"/>
  <c r="BI4517" i="3" s="1"/>
  <c r="S4517" i="3" s="1"/>
  <c r="BJ4517" i="3"/>
  <c r="T4517" i="3" s="1"/>
  <c r="BH4518" i="3"/>
  <c r="BI4518" i="3" s="1"/>
  <c r="S4518" i="3" s="1"/>
  <c r="BJ4518" i="3"/>
  <c r="T4518" i="3" s="1"/>
  <c r="BH4519" i="3"/>
  <c r="BJ4519" i="3"/>
  <c r="T4519" i="3" s="1"/>
  <c r="BH4520" i="3"/>
  <c r="BI4520" i="3" s="1"/>
  <c r="S4520" i="3" s="1"/>
  <c r="BJ4520" i="3"/>
  <c r="T4520" i="3" s="1"/>
  <c r="BH4521" i="3"/>
  <c r="BI4521" i="3" s="1"/>
  <c r="S4521" i="3" s="1"/>
  <c r="BJ4521" i="3"/>
  <c r="T4521" i="3" s="1"/>
  <c r="BH4522" i="3"/>
  <c r="BI4522" i="3" s="1"/>
  <c r="S4522" i="3" s="1"/>
  <c r="BJ4522" i="3"/>
  <c r="T4522" i="3" s="1"/>
  <c r="BH4523" i="3"/>
  <c r="BJ4523" i="3"/>
  <c r="T4523" i="3" s="1"/>
  <c r="BH4524" i="3"/>
  <c r="BJ4524" i="3"/>
  <c r="T4524" i="3" s="1"/>
  <c r="BH4525" i="3"/>
  <c r="BI4525" i="3" s="1"/>
  <c r="S4525" i="3" s="1"/>
  <c r="BJ4525" i="3"/>
  <c r="T4525" i="3" s="1"/>
  <c r="BH4526" i="3"/>
  <c r="BJ4526" i="3"/>
  <c r="T4526" i="3" s="1"/>
  <c r="BH4527" i="3"/>
  <c r="BI4527" i="3" s="1"/>
  <c r="S4527" i="3" s="1"/>
  <c r="BJ4527" i="3"/>
  <c r="T4527" i="3" s="1"/>
  <c r="BH4528" i="3"/>
  <c r="BI4528" i="3" s="1"/>
  <c r="S4528" i="3" s="1"/>
  <c r="BJ4528" i="3"/>
  <c r="T4528" i="3" s="1"/>
  <c r="BH4529" i="3"/>
  <c r="BI4529" i="3" s="1"/>
  <c r="S4529" i="3" s="1"/>
  <c r="BJ4529" i="3"/>
  <c r="T4529" i="3" s="1"/>
  <c r="BH4530" i="3"/>
  <c r="BI4530" i="3" s="1"/>
  <c r="S4530" i="3" s="1"/>
  <c r="BJ4530" i="3"/>
  <c r="T4530" i="3" s="1"/>
  <c r="BH4531" i="3"/>
  <c r="BI4531" i="3" s="1"/>
  <c r="S4531" i="3" s="1"/>
  <c r="BJ4531" i="3"/>
  <c r="T4531" i="3" s="1"/>
  <c r="BH4532" i="3"/>
  <c r="BI4532" i="3" s="1"/>
  <c r="S4532" i="3" s="1"/>
  <c r="BJ4532" i="3"/>
  <c r="T4532" i="3" s="1"/>
  <c r="BH4533" i="3"/>
  <c r="BI4533" i="3" s="1"/>
  <c r="S4533" i="3" s="1"/>
  <c r="BJ4533" i="3"/>
  <c r="T4533" i="3" s="1"/>
  <c r="BH4534" i="3"/>
  <c r="BJ4534" i="3"/>
  <c r="T4534" i="3" s="1"/>
  <c r="BH4535" i="3"/>
  <c r="BI4535" i="3" s="1"/>
  <c r="S4535" i="3" s="1"/>
  <c r="BJ4535" i="3"/>
  <c r="T4535" i="3" s="1"/>
  <c r="BH4536" i="3"/>
  <c r="BI4536" i="3" s="1"/>
  <c r="S4536" i="3" s="1"/>
  <c r="BJ4536" i="3"/>
  <c r="T4536" i="3" s="1"/>
  <c r="BH4537" i="3"/>
  <c r="BI4537" i="3" s="1"/>
  <c r="S4537" i="3" s="1"/>
  <c r="BJ4537" i="3"/>
  <c r="T4537" i="3" s="1"/>
  <c r="BH4538" i="3"/>
  <c r="BJ4538" i="3"/>
  <c r="T4538" i="3" s="1"/>
  <c r="BH4539" i="3"/>
  <c r="BI4539" i="3" s="1"/>
  <c r="S4539" i="3" s="1"/>
  <c r="BJ4539" i="3"/>
  <c r="T4539" i="3" s="1"/>
  <c r="BH4540" i="3"/>
  <c r="BJ4540" i="3"/>
  <c r="T4540" i="3" s="1"/>
  <c r="BH4541" i="3"/>
  <c r="BI4541" i="3" s="1"/>
  <c r="S4541" i="3" s="1"/>
  <c r="BJ4541" i="3"/>
  <c r="T4541" i="3" s="1"/>
  <c r="BH4542" i="3"/>
  <c r="BI4542" i="3" s="1"/>
  <c r="S4542" i="3" s="1"/>
  <c r="BJ4542" i="3"/>
  <c r="T4542" i="3" s="1"/>
  <c r="BH4543" i="3"/>
  <c r="BI4543" i="3" s="1"/>
  <c r="S4543" i="3" s="1"/>
  <c r="BJ4543" i="3"/>
  <c r="T4543" i="3" s="1"/>
  <c r="BH4544" i="3"/>
  <c r="BI4544" i="3" s="1"/>
  <c r="S4544" i="3" s="1"/>
  <c r="BJ4544" i="3"/>
  <c r="T4544" i="3" s="1"/>
  <c r="BH4545" i="3"/>
  <c r="BI4545" i="3" s="1"/>
  <c r="S4545" i="3" s="1"/>
  <c r="BJ4545" i="3"/>
  <c r="T4545" i="3" s="1"/>
  <c r="BH4546" i="3"/>
  <c r="BJ4546" i="3"/>
  <c r="T4546" i="3" s="1"/>
  <c r="BH4547" i="3"/>
  <c r="BI4547" i="3" s="1"/>
  <c r="S4547" i="3" s="1"/>
  <c r="BJ4547" i="3"/>
  <c r="T4547" i="3" s="1"/>
  <c r="BH4548" i="3"/>
  <c r="BJ4548" i="3"/>
  <c r="T4548" i="3" s="1"/>
  <c r="BH4549" i="3"/>
  <c r="BI4549" i="3" s="1"/>
  <c r="S4549" i="3" s="1"/>
  <c r="BJ4549" i="3"/>
  <c r="T4549" i="3" s="1"/>
  <c r="BH4550" i="3"/>
  <c r="BI4550" i="3" s="1"/>
  <c r="S4550" i="3" s="1"/>
  <c r="BJ4550" i="3"/>
  <c r="T4550" i="3" s="1"/>
  <c r="BH4551" i="3"/>
  <c r="BJ4551" i="3"/>
  <c r="T4551" i="3" s="1"/>
  <c r="BH4552" i="3"/>
  <c r="BI4552" i="3" s="1"/>
  <c r="S4552" i="3" s="1"/>
  <c r="BJ4552" i="3"/>
  <c r="T4552" i="3" s="1"/>
  <c r="BH4553" i="3"/>
  <c r="BI4553" i="3" s="1"/>
  <c r="S4553" i="3" s="1"/>
  <c r="BJ4553" i="3"/>
  <c r="T4553" i="3" s="1"/>
  <c r="BH4554" i="3"/>
  <c r="BJ4554" i="3"/>
  <c r="T4554" i="3" s="1"/>
  <c r="BH4555" i="3"/>
  <c r="BJ4555" i="3"/>
  <c r="T4555" i="3" s="1"/>
  <c r="BH4556" i="3"/>
  <c r="BJ4556" i="3"/>
  <c r="T4556" i="3" s="1"/>
  <c r="BH4557" i="3"/>
  <c r="BI4557" i="3" s="1"/>
  <c r="S4557" i="3" s="1"/>
  <c r="BJ4557" i="3"/>
  <c r="T4557" i="3" s="1"/>
  <c r="BH4558" i="3"/>
  <c r="BI4558" i="3" s="1"/>
  <c r="S4558" i="3" s="1"/>
  <c r="BJ4558" i="3"/>
  <c r="T4558" i="3" s="1"/>
  <c r="BH4559" i="3"/>
  <c r="BI4559" i="3" s="1"/>
  <c r="S4559" i="3" s="1"/>
  <c r="BJ4559" i="3"/>
  <c r="T4559" i="3" s="1"/>
  <c r="BH4560" i="3"/>
  <c r="BI4560" i="3" s="1"/>
  <c r="S4560" i="3" s="1"/>
  <c r="BJ4560" i="3"/>
  <c r="T4560" i="3" s="1"/>
  <c r="BH4561" i="3"/>
  <c r="BI4561" i="3" s="1"/>
  <c r="S4561" i="3" s="1"/>
  <c r="BJ4561" i="3"/>
  <c r="T4561" i="3" s="1"/>
  <c r="BH4562" i="3"/>
  <c r="BJ4562" i="3"/>
  <c r="T4562" i="3" s="1"/>
  <c r="BH4563" i="3"/>
  <c r="BI4563" i="3" s="1"/>
  <c r="S4563" i="3" s="1"/>
  <c r="BJ4563" i="3"/>
  <c r="T4563" i="3" s="1"/>
  <c r="BH4564" i="3"/>
  <c r="BI4564" i="3" s="1"/>
  <c r="S4564" i="3" s="1"/>
  <c r="BJ4564" i="3"/>
  <c r="T4564" i="3" s="1"/>
  <c r="BH4565" i="3"/>
  <c r="BI4565" i="3" s="1"/>
  <c r="S4565" i="3" s="1"/>
  <c r="BJ4565" i="3"/>
  <c r="T4565" i="3" s="1"/>
  <c r="BH4566" i="3"/>
  <c r="BJ4566" i="3"/>
  <c r="T4566" i="3" s="1"/>
  <c r="BH4567" i="3"/>
  <c r="BI4567" i="3" s="1"/>
  <c r="S4567" i="3" s="1"/>
  <c r="BJ4567" i="3"/>
  <c r="T4567" i="3" s="1"/>
  <c r="BH4568" i="3"/>
  <c r="BJ4568" i="3"/>
  <c r="T4568" i="3" s="1"/>
  <c r="BH4569" i="3"/>
  <c r="BI4569" i="3" s="1"/>
  <c r="S4569" i="3" s="1"/>
  <c r="BJ4569" i="3"/>
  <c r="T4569" i="3" s="1"/>
  <c r="BH4570" i="3"/>
  <c r="BI4570" i="3" s="1"/>
  <c r="S4570" i="3" s="1"/>
  <c r="BJ4570" i="3"/>
  <c r="T4570" i="3" s="1"/>
  <c r="BH4571" i="3"/>
  <c r="BI4571" i="3" s="1"/>
  <c r="S4571" i="3" s="1"/>
  <c r="BJ4571" i="3"/>
  <c r="T4571" i="3" s="1"/>
  <c r="BH4572" i="3"/>
  <c r="BJ4572" i="3"/>
  <c r="T4572" i="3" s="1"/>
  <c r="BH4573" i="3"/>
  <c r="BI4573" i="3" s="1"/>
  <c r="S4573" i="3" s="1"/>
  <c r="BJ4573" i="3"/>
  <c r="T4573" i="3" s="1"/>
  <c r="BH4574" i="3"/>
  <c r="BI4574" i="3" s="1"/>
  <c r="S4574" i="3" s="1"/>
  <c r="BJ4574" i="3"/>
  <c r="T4574" i="3" s="1"/>
  <c r="BH4575" i="3"/>
  <c r="BI4575" i="3" s="1"/>
  <c r="S4575" i="3" s="1"/>
  <c r="BJ4575" i="3"/>
  <c r="T4575" i="3" s="1"/>
  <c r="BH4576" i="3"/>
  <c r="BJ4576" i="3"/>
  <c r="T4576" i="3" s="1"/>
  <c r="BH4577" i="3"/>
  <c r="BI4577" i="3" s="1"/>
  <c r="S4577" i="3" s="1"/>
  <c r="BJ4577" i="3"/>
  <c r="T4577" i="3" s="1"/>
  <c r="BH4578" i="3"/>
  <c r="BI4578" i="3" s="1"/>
  <c r="S4578" i="3" s="1"/>
  <c r="BJ4578" i="3"/>
  <c r="T4578" i="3" s="1"/>
  <c r="BH4579" i="3"/>
  <c r="BI4579" i="3" s="1"/>
  <c r="S4579" i="3" s="1"/>
  <c r="BJ4579" i="3"/>
  <c r="T4579" i="3" s="1"/>
  <c r="BH4580" i="3"/>
  <c r="BJ4580" i="3"/>
  <c r="T4580" i="3" s="1"/>
  <c r="BH4581" i="3"/>
  <c r="BI4581" i="3" s="1"/>
  <c r="S4581" i="3" s="1"/>
  <c r="BJ4581" i="3"/>
  <c r="T4581" i="3" s="1"/>
  <c r="BH4582" i="3"/>
  <c r="BJ4582" i="3"/>
  <c r="T4582" i="3" s="1"/>
  <c r="BH4583" i="3"/>
  <c r="BI4583" i="3" s="1"/>
  <c r="S4583" i="3" s="1"/>
  <c r="BJ4583" i="3"/>
  <c r="T4583" i="3" s="1"/>
  <c r="BH4584" i="3"/>
  <c r="BJ4584" i="3"/>
  <c r="T4584" i="3" s="1"/>
  <c r="BH4585" i="3"/>
  <c r="BI4585" i="3" s="1"/>
  <c r="S4585" i="3" s="1"/>
  <c r="BJ4585" i="3"/>
  <c r="T4585" i="3" s="1"/>
  <c r="BH4586" i="3"/>
  <c r="BI4586" i="3" s="1"/>
  <c r="S4586" i="3" s="1"/>
  <c r="BJ4586" i="3"/>
  <c r="T4586" i="3" s="1"/>
  <c r="BH4587" i="3"/>
  <c r="BI4587" i="3" s="1"/>
  <c r="S4587" i="3" s="1"/>
  <c r="BJ4587" i="3"/>
  <c r="T4587" i="3" s="1"/>
  <c r="BH4588" i="3"/>
  <c r="BJ4588" i="3"/>
  <c r="T4588" i="3" s="1"/>
  <c r="BH4589" i="3"/>
  <c r="BI4589" i="3" s="1"/>
  <c r="S4589" i="3" s="1"/>
  <c r="BJ4589" i="3"/>
  <c r="T4589" i="3" s="1"/>
  <c r="BH4590" i="3"/>
  <c r="BI4590" i="3" s="1"/>
  <c r="S4590" i="3" s="1"/>
  <c r="BJ4590" i="3"/>
  <c r="T4590" i="3" s="1"/>
  <c r="BH4591" i="3"/>
  <c r="BI4591" i="3" s="1"/>
  <c r="S4591" i="3" s="1"/>
  <c r="BJ4591" i="3"/>
  <c r="T4591" i="3" s="1"/>
  <c r="BH4592" i="3"/>
  <c r="BJ4592" i="3"/>
  <c r="T4592" i="3" s="1"/>
  <c r="BH4593" i="3"/>
  <c r="BI4593" i="3" s="1"/>
  <c r="S4593" i="3" s="1"/>
  <c r="BJ4593" i="3"/>
  <c r="T4593" i="3" s="1"/>
  <c r="BH4594" i="3"/>
  <c r="BJ4594" i="3"/>
  <c r="T4594" i="3" s="1"/>
  <c r="BH4595" i="3"/>
  <c r="BI4595" i="3" s="1"/>
  <c r="S4595" i="3" s="1"/>
  <c r="BJ4595" i="3"/>
  <c r="T4595" i="3" s="1"/>
  <c r="BH4596" i="3"/>
  <c r="BJ4596" i="3"/>
  <c r="T4596" i="3" s="1"/>
  <c r="BH4597" i="3"/>
  <c r="BJ4597" i="3"/>
  <c r="T4597" i="3" s="1"/>
  <c r="BH4598" i="3"/>
  <c r="BI4598" i="3" s="1"/>
  <c r="S4598" i="3" s="1"/>
  <c r="BJ4598" i="3"/>
  <c r="T4598" i="3" s="1"/>
  <c r="BH4599" i="3"/>
  <c r="BI4599" i="3" s="1"/>
  <c r="S4599" i="3" s="1"/>
  <c r="BJ4599" i="3"/>
  <c r="T4599" i="3" s="1"/>
  <c r="BH4600" i="3"/>
  <c r="BI4600" i="3" s="1"/>
  <c r="S4600" i="3" s="1"/>
  <c r="BJ4600" i="3"/>
  <c r="T4600" i="3" s="1"/>
  <c r="BH4601" i="3"/>
  <c r="BJ4601" i="3"/>
  <c r="T4601" i="3" s="1"/>
  <c r="BH4602" i="3"/>
  <c r="BI4602" i="3" s="1"/>
  <c r="S4602" i="3" s="1"/>
  <c r="BJ4602" i="3"/>
  <c r="T4602" i="3" s="1"/>
  <c r="BH4603" i="3"/>
  <c r="BI4603" i="3" s="1"/>
  <c r="S4603" i="3" s="1"/>
  <c r="BJ4603" i="3"/>
  <c r="T4603" i="3" s="1"/>
  <c r="BH4604" i="3"/>
  <c r="BI4604" i="3" s="1"/>
  <c r="S4604" i="3" s="1"/>
  <c r="BJ4604" i="3"/>
  <c r="T4604" i="3" s="1"/>
  <c r="BH4605" i="3"/>
  <c r="BJ4605" i="3"/>
  <c r="T4605" i="3" s="1"/>
  <c r="BH4606" i="3"/>
  <c r="BI4606" i="3" s="1"/>
  <c r="S4606" i="3" s="1"/>
  <c r="BJ4606" i="3"/>
  <c r="T4606" i="3" s="1"/>
  <c r="BH4607" i="3"/>
  <c r="BI4607" i="3" s="1"/>
  <c r="S4607" i="3" s="1"/>
  <c r="BJ4607" i="3"/>
  <c r="T4607" i="3" s="1"/>
  <c r="BH4608" i="3"/>
  <c r="BJ4608" i="3"/>
  <c r="T4608" i="3" s="1"/>
  <c r="BH4609" i="3"/>
  <c r="BI4609" i="3" s="1"/>
  <c r="S4609" i="3" s="1"/>
  <c r="BJ4609" i="3"/>
  <c r="T4609" i="3" s="1"/>
  <c r="BH4610" i="3"/>
  <c r="BJ4610" i="3"/>
  <c r="T4610" i="3" s="1"/>
  <c r="BH4611" i="3"/>
  <c r="BI4611" i="3" s="1"/>
  <c r="S4611" i="3" s="1"/>
  <c r="BJ4611" i="3"/>
  <c r="T4611" i="3" s="1"/>
  <c r="BH4612" i="3"/>
  <c r="BI4612" i="3" s="1"/>
  <c r="S4612" i="3" s="1"/>
  <c r="BJ4612" i="3"/>
  <c r="T4612" i="3" s="1"/>
  <c r="BH4613" i="3"/>
  <c r="BI4613" i="3" s="1"/>
  <c r="S4613" i="3" s="1"/>
  <c r="BJ4613" i="3"/>
  <c r="T4613" i="3" s="1"/>
  <c r="BH4614" i="3"/>
  <c r="BI4614" i="3" s="1"/>
  <c r="S4614" i="3" s="1"/>
  <c r="BJ4614" i="3"/>
  <c r="T4614" i="3" s="1"/>
  <c r="BH4615" i="3"/>
  <c r="BJ4615" i="3"/>
  <c r="T4615" i="3" s="1"/>
  <c r="BH4616" i="3"/>
  <c r="BI4616" i="3" s="1"/>
  <c r="S4616" i="3" s="1"/>
  <c r="BJ4616" i="3"/>
  <c r="T4616" i="3" s="1"/>
  <c r="BH4617" i="3"/>
  <c r="BJ4617" i="3"/>
  <c r="T4617" i="3" s="1"/>
  <c r="BH4618" i="3"/>
  <c r="BI4618" i="3" s="1"/>
  <c r="S4618" i="3" s="1"/>
  <c r="BJ4618" i="3"/>
  <c r="T4618" i="3" s="1"/>
  <c r="BH4619" i="3"/>
  <c r="BJ4619" i="3"/>
  <c r="T4619" i="3" s="1"/>
  <c r="BH4620" i="3"/>
  <c r="BJ4620" i="3"/>
  <c r="T4620" i="3" s="1"/>
  <c r="BH4621" i="3"/>
  <c r="BJ4621" i="3"/>
  <c r="T4621" i="3" s="1"/>
  <c r="BH4622" i="3"/>
  <c r="BI4622" i="3" s="1"/>
  <c r="S4622" i="3" s="1"/>
  <c r="BJ4622" i="3"/>
  <c r="T4622" i="3" s="1"/>
  <c r="BH4623" i="3"/>
  <c r="BI4623" i="3" s="1"/>
  <c r="S4623" i="3" s="1"/>
  <c r="BJ4623" i="3"/>
  <c r="T4623" i="3" s="1"/>
  <c r="BH4624" i="3"/>
  <c r="BJ4624" i="3"/>
  <c r="T4624" i="3" s="1"/>
  <c r="BH4625" i="3"/>
  <c r="BI4625" i="3" s="1"/>
  <c r="S4625" i="3" s="1"/>
  <c r="BJ4625" i="3"/>
  <c r="T4625" i="3" s="1"/>
  <c r="BH4626" i="3"/>
  <c r="BJ4626" i="3"/>
  <c r="T4626" i="3" s="1"/>
  <c r="BH4627" i="3"/>
  <c r="BI4627" i="3" s="1"/>
  <c r="S4627" i="3" s="1"/>
  <c r="BJ4627" i="3"/>
  <c r="T4627" i="3" s="1"/>
  <c r="BH4628" i="3"/>
  <c r="BI4628" i="3" s="1"/>
  <c r="S4628" i="3" s="1"/>
  <c r="BJ4628" i="3"/>
  <c r="T4628" i="3" s="1"/>
  <c r="BH4629" i="3"/>
  <c r="BI4629" i="3" s="1"/>
  <c r="S4629" i="3" s="1"/>
  <c r="BJ4629" i="3"/>
  <c r="T4629" i="3" s="1"/>
  <c r="BH4630" i="3"/>
  <c r="BI4630" i="3" s="1"/>
  <c r="S4630" i="3" s="1"/>
  <c r="BJ4630" i="3"/>
  <c r="T4630" i="3" s="1"/>
  <c r="BH4631" i="3"/>
  <c r="BI4631" i="3" s="1"/>
  <c r="S4631" i="3" s="1"/>
  <c r="BJ4631" i="3"/>
  <c r="T4631" i="3" s="1"/>
  <c r="BH4632" i="3"/>
  <c r="BI4632" i="3" s="1"/>
  <c r="S4632" i="3" s="1"/>
  <c r="BJ4632" i="3"/>
  <c r="T4632" i="3" s="1"/>
  <c r="BH4633" i="3"/>
  <c r="BJ4633" i="3"/>
  <c r="T4633" i="3" s="1"/>
  <c r="BH4634" i="3"/>
  <c r="BI4634" i="3" s="1"/>
  <c r="S4634" i="3" s="1"/>
  <c r="BJ4634" i="3"/>
  <c r="T4634" i="3" s="1"/>
  <c r="BH4635" i="3"/>
  <c r="BI4635" i="3" s="1"/>
  <c r="S4635" i="3" s="1"/>
  <c r="BJ4635" i="3"/>
  <c r="T4635" i="3" s="1"/>
  <c r="BH4636" i="3"/>
  <c r="BI4636" i="3" s="1"/>
  <c r="S4636" i="3" s="1"/>
  <c r="BJ4636" i="3"/>
  <c r="T4636" i="3" s="1"/>
  <c r="BH4637" i="3"/>
  <c r="BI4637" i="3" s="1"/>
  <c r="S4637" i="3" s="1"/>
  <c r="BJ4637" i="3"/>
  <c r="T4637" i="3" s="1"/>
  <c r="BH4638" i="3"/>
  <c r="BI4638" i="3" s="1"/>
  <c r="S4638" i="3" s="1"/>
  <c r="BJ4638" i="3"/>
  <c r="T4638" i="3" s="1"/>
  <c r="BH4639" i="3"/>
  <c r="BI4639" i="3" s="1"/>
  <c r="S4639" i="3" s="1"/>
  <c r="BJ4639" i="3"/>
  <c r="T4639" i="3" s="1"/>
  <c r="BH4640" i="3"/>
  <c r="BJ4640" i="3"/>
  <c r="T4640" i="3" s="1"/>
  <c r="BH4641" i="3"/>
  <c r="BJ4641" i="3"/>
  <c r="T4641" i="3" s="1"/>
  <c r="BH4642" i="3"/>
  <c r="BI4642" i="3" s="1"/>
  <c r="S4642" i="3" s="1"/>
  <c r="BJ4642" i="3"/>
  <c r="T4642" i="3" s="1"/>
  <c r="BH4643" i="3"/>
  <c r="BI4643" i="3" s="1"/>
  <c r="S4643" i="3" s="1"/>
  <c r="BJ4643" i="3"/>
  <c r="T4643" i="3" s="1"/>
  <c r="BH4644" i="3"/>
  <c r="BJ4644" i="3"/>
  <c r="T4644" i="3" s="1"/>
  <c r="BH4645" i="3"/>
  <c r="BI4645" i="3" s="1"/>
  <c r="S4645" i="3" s="1"/>
  <c r="BJ4645" i="3"/>
  <c r="T4645" i="3" s="1"/>
  <c r="BH4646" i="3"/>
  <c r="BI4646" i="3" s="1"/>
  <c r="S4646" i="3" s="1"/>
  <c r="BJ4646" i="3"/>
  <c r="T4646" i="3" s="1"/>
  <c r="BH4647" i="3"/>
  <c r="BI4647" i="3" s="1"/>
  <c r="S4647" i="3" s="1"/>
  <c r="BJ4647" i="3"/>
  <c r="T4647" i="3" s="1"/>
  <c r="BH4648" i="3"/>
  <c r="BJ4648" i="3"/>
  <c r="T4648" i="3" s="1"/>
  <c r="BH4649" i="3"/>
  <c r="BJ4649" i="3"/>
  <c r="T4649" i="3" s="1"/>
  <c r="BH4650" i="3"/>
  <c r="BI4650" i="3" s="1"/>
  <c r="S4650" i="3" s="1"/>
  <c r="BJ4650" i="3"/>
  <c r="T4650" i="3" s="1"/>
  <c r="BH4651" i="3"/>
  <c r="BI4651" i="3" s="1"/>
  <c r="S4651" i="3" s="1"/>
  <c r="BJ4651" i="3"/>
  <c r="T4651" i="3" s="1"/>
  <c r="BH4652" i="3"/>
  <c r="BI4652" i="3" s="1"/>
  <c r="S4652" i="3" s="1"/>
  <c r="BJ4652" i="3"/>
  <c r="T4652" i="3" s="1"/>
  <c r="BH4653" i="3"/>
  <c r="BI4653" i="3" s="1"/>
  <c r="S4653" i="3" s="1"/>
  <c r="BJ4653" i="3"/>
  <c r="T4653" i="3" s="1"/>
  <c r="BH4654" i="3"/>
  <c r="BI4654" i="3" s="1"/>
  <c r="S4654" i="3" s="1"/>
  <c r="BJ4654" i="3"/>
  <c r="T4654" i="3" s="1"/>
  <c r="BH4655" i="3"/>
  <c r="BI4655" i="3" s="1"/>
  <c r="S4655" i="3" s="1"/>
  <c r="BJ4655" i="3"/>
  <c r="T4655" i="3" s="1"/>
  <c r="BH4656" i="3"/>
  <c r="BJ4656" i="3"/>
  <c r="T4656" i="3" s="1"/>
  <c r="BH4657" i="3"/>
  <c r="BJ4657" i="3"/>
  <c r="T4657" i="3" s="1"/>
  <c r="BH4658" i="3"/>
  <c r="BI4658" i="3" s="1"/>
  <c r="S4658" i="3" s="1"/>
  <c r="BJ4658" i="3"/>
  <c r="T4658" i="3" s="1"/>
  <c r="BH4659" i="3"/>
  <c r="BI4659" i="3" s="1"/>
  <c r="S4659" i="3" s="1"/>
  <c r="BJ4659" i="3"/>
  <c r="T4659" i="3" s="1"/>
  <c r="BH4660" i="3"/>
  <c r="BJ4660" i="3"/>
  <c r="T4660" i="3" s="1"/>
  <c r="BH4661" i="3"/>
  <c r="BI4661" i="3" s="1"/>
  <c r="S4661" i="3" s="1"/>
  <c r="BJ4661" i="3"/>
  <c r="T4661" i="3" s="1"/>
  <c r="BH4662" i="3"/>
  <c r="BI4662" i="3" s="1"/>
  <c r="S4662" i="3" s="1"/>
  <c r="BJ4662" i="3"/>
  <c r="T4662" i="3" s="1"/>
  <c r="BH4663" i="3"/>
  <c r="BI4663" i="3" s="1"/>
  <c r="S4663" i="3" s="1"/>
  <c r="BJ4663" i="3"/>
  <c r="T4663" i="3" s="1"/>
  <c r="BH4664" i="3"/>
  <c r="BJ4664" i="3"/>
  <c r="T4664" i="3" s="1"/>
  <c r="BH4665" i="3"/>
  <c r="BJ4665" i="3"/>
  <c r="T4665" i="3" s="1"/>
  <c r="BH4666" i="3"/>
  <c r="BI4666" i="3" s="1"/>
  <c r="S4666" i="3" s="1"/>
  <c r="BJ4666" i="3"/>
  <c r="T4666" i="3" s="1"/>
  <c r="BH4667" i="3"/>
  <c r="BI4667" i="3" s="1"/>
  <c r="S4667" i="3" s="1"/>
  <c r="BJ4667" i="3"/>
  <c r="T4667" i="3" s="1"/>
  <c r="BH4668" i="3"/>
  <c r="BI4668" i="3" s="1"/>
  <c r="S4668" i="3" s="1"/>
  <c r="BJ4668" i="3"/>
  <c r="T4668" i="3" s="1"/>
  <c r="BH4669" i="3"/>
  <c r="BI4669" i="3" s="1"/>
  <c r="S4669" i="3" s="1"/>
  <c r="BJ4669" i="3"/>
  <c r="T4669" i="3" s="1"/>
  <c r="BH4670" i="3"/>
  <c r="BI4670" i="3" s="1"/>
  <c r="S4670" i="3" s="1"/>
  <c r="BJ4670" i="3"/>
  <c r="T4670" i="3" s="1"/>
  <c r="BH4671" i="3"/>
  <c r="BJ4671" i="3"/>
  <c r="T4671" i="3" s="1"/>
  <c r="BH4672" i="3"/>
  <c r="BJ4672" i="3"/>
  <c r="T4672" i="3" s="1"/>
  <c r="BH4673" i="3"/>
  <c r="BJ4673" i="3"/>
  <c r="T4673" i="3" s="1"/>
  <c r="BH4674" i="3"/>
  <c r="BI4674" i="3" s="1"/>
  <c r="S4674" i="3" s="1"/>
  <c r="BJ4674" i="3"/>
  <c r="T4674" i="3" s="1"/>
  <c r="BH4675" i="3"/>
  <c r="BI4675" i="3" s="1"/>
  <c r="S4675" i="3" s="1"/>
  <c r="BJ4675" i="3"/>
  <c r="T4675" i="3" s="1"/>
  <c r="BH4676" i="3"/>
  <c r="BI4676" i="3" s="1"/>
  <c r="S4676" i="3" s="1"/>
  <c r="BJ4676" i="3"/>
  <c r="T4676" i="3" s="1"/>
  <c r="BH4677" i="3"/>
  <c r="BI4677" i="3" s="1"/>
  <c r="S4677" i="3" s="1"/>
  <c r="BJ4677" i="3"/>
  <c r="T4677" i="3" s="1"/>
  <c r="BH4678" i="3"/>
  <c r="BI4678" i="3" s="1"/>
  <c r="S4678" i="3" s="1"/>
  <c r="BJ4678" i="3"/>
  <c r="T4678" i="3" s="1"/>
  <c r="BH4679" i="3"/>
  <c r="BI4679" i="3" s="1"/>
  <c r="S4679" i="3" s="1"/>
  <c r="BJ4679" i="3"/>
  <c r="T4679" i="3" s="1"/>
  <c r="BH4680" i="3"/>
  <c r="BJ4680" i="3"/>
  <c r="T4680" i="3" s="1"/>
  <c r="BH4681" i="3"/>
  <c r="BJ4681" i="3"/>
  <c r="T4681" i="3" s="1"/>
  <c r="BH4682" i="3"/>
  <c r="BI4682" i="3" s="1"/>
  <c r="S4682" i="3" s="1"/>
  <c r="BJ4682" i="3"/>
  <c r="T4682" i="3" s="1"/>
  <c r="BH4683" i="3"/>
  <c r="BI4683" i="3" s="1"/>
  <c r="S4683" i="3" s="1"/>
  <c r="BJ4683" i="3"/>
  <c r="T4683" i="3" s="1"/>
  <c r="BH4684" i="3"/>
  <c r="BI4684" i="3" s="1"/>
  <c r="S4684" i="3" s="1"/>
  <c r="BJ4684" i="3"/>
  <c r="T4684" i="3" s="1"/>
  <c r="BH4685" i="3"/>
  <c r="BI4685" i="3" s="1"/>
  <c r="S4685" i="3" s="1"/>
  <c r="BJ4685" i="3"/>
  <c r="T4685" i="3" s="1"/>
  <c r="BH4686" i="3"/>
  <c r="BI4686" i="3" s="1"/>
  <c r="S4686" i="3" s="1"/>
  <c r="BJ4686" i="3"/>
  <c r="T4686" i="3" s="1"/>
  <c r="BH4687" i="3"/>
  <c r="BI4687" i="3" s="1"/>
  <c r="S4687" i="3" s="1"/>
  <c r="BJ4687" i="3"/>
  <c r="T4687" i="3" s="1"/>
  <c r="BH4688" i="3"/>
  <c r="BJ4688" i="3"/>
  <c r="T4688" i="3" s="1"/>
  <c r="BH4689" i="3"/>
  <c r="BJ4689" i="3"/>
  <c r="T4689" i="3" s="1"/>
  <c r="BH4690" i="3"/>
  <c r="BI4690" i="3" s="1"/>
  <c r="S4690" i="3" s="1"/>
  <c r="BJ4690" i="3"/>
  <c r="T4690" i="3" s="1"/>
  <c r="BH4691" i="3"/>
  <c r="BI4691" i="3" s="1"/>
  <c r="S4691" i="3" s="1"/>
  <c r="BJ4691" i="3"/>
  <c r="T4691" i="3" s="1"/>
  <c r="BH4692" i="3"/>
  <c r="BI4692" i="3" s="1"/>
  <c r="S4692" i="3" s="1"/>
  <c r="BJ4692" i="3"/>
  <c r="T4692" i="3" s="1"/>
  <c r="BH4693" i="3"/>
  <c r="BI4693" i="3" s="1"/>
  <c r="S4693" i="3" s="1"/>
  <c r="BJ4693" i="3"/>
  <c r="T4693" i="3" s="1"/>
  <c r="BH4694" i="3"/>
  <c r="BI4694" i="3" s="1"/>
  <c r="S4694" i="3" s="1"/>
  <c r="BJ4694" i="3"/>
  <c r="T4694" i="3" s="1"/>
  <c r="BH4695" i="3"/>
  <c r="BI4695" i="3" s="1"/>
  <c r="S4695" i="3" s="1"/>
  <c r="BJ4695" i="3"/>
  <c r="T4695" i="3" s="1"/>
  <c r="BH4696" i="3"/>
  <c r="BJ4696" i="3"/>
  <c r="T4696" i="3" s="1"/>
  <c r="BH4697" i="3"/>
  <c r="BJ4697" i="3"/>
  <c r="T4697" i="3" s="1"/>
  <c r="BH4698" i="3"/>
  <c r="BI4698" i="3" s="1"/>
  <c r="S4698" i="3" s="1"/>
  <c r="BJ4698" i="3"/>
  <c r="T4698" i="3" s="1"/>
  <c r="BH4699" i="3"/>
  <c r="BI4699" i="3" s="1"/>
  <c r="S4699" i="3" s="1"/>
  <c r="BJ4699" i="3"/>
  <c r="T4699" i="3" s="1"/>
  <c r="BH4700" i="3"/>
  <c r="BI4700" i="3" s="1"/>
  <c r="S4700" i="3" s="1"/>
  <c r="BJ4700" i="3"/>
  <c r="T4700" i="3" s="1"/>
  <c r="BH4701" i="3"/>
  <c r="BI4701" i="3" s="1"/>
  <c r="S4701" i="3" s="1"/>
  <c r="BJ4701" i="3"/>
  <c r="T4701" i="3" s="1"/>
  <c r="BH4702" i="3"/>
  <c r="BI4702" i="3" s="1"/>
  <c r="S4702" i="3" s="1"/>
  <c r="BJ4702" i="3"/>
  <c r="T4702" i="3" s="1"/>
  <c r="BH4703" i="3"/>
  <c r="BJ4703" i="3"/>
  <c r="T4703" i="3" s="1"/>
  <c r="BH4704" i="3"/>
  <c r="BJ4704" i="3"/>
  <c r="T4704" i="3" s="1"/>
  <c r="BH4705" i="3"/>
  <c r="BJ4705" i="3"/>
  <c r="T4705" i="3" s="1"/>
  <c r="BH4706" i="3"/>
  <c r="BI4706" i="3" s="1"/>
  <c r="S4706" i="3" s="1"/>
  <c r="BJ4706" i="3"/>
  <c r="T4706" i="3" s="1"/>
  <c r="BH4707" i="3"/>
  <c r="BI4707" i="3" s="1"/>
  <c r="S4707" i="3" s="1"/>
  <c r="BJ4707" i="3"/>
  <c r="T4707" i="3" s="1"/>
  <c r="BH4708" i="3"/>
  <c r="BI4708" i="3" s="1"/>
  <c r="S4708" i="3" s="1"/>
  <c r="BJ4708" i="3"/>
  <c r="T4708" i="3" s="1"/>
  <c r="BH4709" i="3"/>
  <c r="BI4709" i="3" s="1"/>
  <c r="S4709" i="3" s="1"/>
  <c r="BJ4709" i="3"/>
  <c r="T4709" i="3" s="1"/>
  <c r="BH4710" i="3"/>
  <c r="BI4710" i="3" s="1"/>
  <c r="S4710" i="3" s="1"/>
  <c r="BJ4710" i="3"/>
  <c r="T4710" i="3" s="1"/>
  <c r="BH4711" i="3"/>
  <c r="BI4711" i="3" s="1"/>
  <c r="S4711" i="3" s="1"/>
  <c r="BJ4711" i="3"/>
  <c r="T4711" i="3" s="1"/>
  <c r="BH4712" i="3"/>
  <c r="BJ4712" i="3"/>
  <c r="T4712" i="3" s="1"/>
  <c r="BH4713" i="3"/>
  <c r="BJ4713" i="3"/>
  <c r="T4713" i="3" s="1"/>
  <c r="BH4714" i="3"/>
  <c r="BI4714" i="3" s="1"/>
  <c r="S4714" i="3" s="1"/>
  <c r="BJ4714" i="3"/>
  <c r="T4714" i="3" s="1"/>
  <c r="BH4715" i="3"/>
  <c r="BI4715" i="3" s="1"/>
  <c r="S4715" i="3" s="1"/>
  <c r="BJ4715" i="3"/>
  <c r="T4715" i="3" s="1"/>
  <c r="BH4716" i="3"/>
  <c r="BI4716" i="3" s="1"/>
  <c r="S4716" i="3" s="1"/>
  <c r="BJ4716" i="3"/>
  <c r="T4716" i="3" s="1"/>
  <c r="BH4717" i="3"/>
  <c r="BI4717" i="3" s="1"/>
  <c r="S4717" i="3" s="1"/>
  <c r="BJ4717" i="3"/>
  <c r="T4717" i="3" s="1"/>
  <c r="BH4718" i="3"/>
  <c r="BI4718" i="3" s="1"/>
  <c r="S4718" i="3" s="1"/>
  <c r="BJ4718" i="3"/>
  <c r="T4718" i="3" s="1"/>
  <c r="BH4719" i="3"/>
  <c r="BI4719" i="3" s="1"/>
  <c r="S4719" i="3" s="1"/>
  <c r="BJ4719" i="3"/>
  <c r="T4719" i="3" s="1"/>
  <c r="BH4720" i="3"/>
  <c r="BJ4720" i="3"/>
  <c r="T4720" i="3" s="1"/>
  <c r="BH4721" i="3"/>
  <c r="BJ4721" i="3"/>
  <c r="T4721" i="3" s="1"/>
  <c r="BH4722" i="3"/>
  <c r="BI4722" i="3" s="1"/>
  <c r="S4722" i="3" s="1"/>
  <c r="BJ4722" i="3"/>
  <c r="T4722" i="3" s="1"/>
  <c r="BH4723" i="3"/>
  <c r="BI4723" i="3" s="1"/>
  <c r="S4723" i="3" s="1"/>
  <c r="BJ4723" i="3"/>
  <c r="T4723" i="3" s="1"/>
  <c r="BH4724" i="3"/>
  <c r="BI4724" i="3" s="1"/>
  <c r="S4724" i="3" s="1"/>
  <c r="BJ4724" i="3"/>
  <c r="T4724" i="3" s="1"/>
  <c r="BH4725" i="3"/>
  <c r="BI4725" i="3" s="1"/>
  <c r="S4725" i="3" s="1"/>
  <c r="BJ4725" i="3"/>
  <c r="T4725" i="3" s="1"/>
  <c r="BH4726" i="3"/>
  <c r="BI4726" i="3" s="1"/>
  <c r="S4726" i="3" s="1"/>
  <c r="BJ4726" i="3"/>
  <c r="T4726" i="3" s="1"/>
  <c r="BH4727" i="3"/>
  <c r="BI4727" i="3" s="1"/>
  <c r="S4727" i="3" s="1"/>
  <c r="BJ4727" i="3"/>
  <c r="T4727" i="3" s="1"/>
  <c r="BH4728" i="3"/>
  <c r="BJ4728" i="3"/>
  <c r="T4728" i="3" s="1"/>
  <c r="BH4729" i="3"/>
  <c r="BJ4729" i="3"/>
  <c r="T4729" i="3" s="1"/>
  <c r="BH4730" i="3"/>
  <c r="BI4730" i="3" s="1"/>
  <c r="S4730" i="3" s="1"/>
  <c r="BJ4730" i="3"/>
  <c r="T4730" i="3" s="1"/>
  <c r="BH4731" i="3"/>
  <c r="BI4731" i="3" s="1"/>
  <c r="S4731" i="3" s="1"/>
  <c r="BJ4731" i="3"/>
  <c r="T4731" i="3" s="1"/>
  <c r="BH4732" i="3"/>
  <c r="BI4732" i="3" s="1"/>
  <c r="S4732" i="3" s="1"/>
  <c r="BJ4732" i="3"/>
  <c r="T4732" i="3" s="1"/>
  <c r="BH4733" i="3"/>
  <c r="BI4733" i="3" s="1"/>
  <c r="S4733" i="3" s="1"/>
  <c r="BJ4733" i="3"/>
  <c r="T4733" i="3" s="1"/>
  <c r="BH4734" i="3"/>
  <c r="BI4734" i="3" s="1"/>
  <c r="S4734" i="3" s="1"/>
  <c r="BJ4734" i="3"/>
  <c r="T4734" i="3" s="1"/>
  <c r="BH4735" i="3"/>
  <c r="BI4735" i="3" s="1"/>
  <c r="S4735" i="3" s="1"/>
  <c r="BJ4735" i="3"/>
  <c r="T4735" i="3" s="1"/>
  <c r="BH4736" i="3"/>
  <c r="BJ4736" i="3"/>
  <c r="T4736" i="3" s="1"/>
  <c r="BH4737" i="3"/>
  <c r="BJ4737" i="3"/>
  <c r="T4737" i="3" s="1"/>
  <c r="BH4738" i="3"/>
  <c r="BJ4738" i="3"/>
  <c r="T4738" i="3" s="1"/>
  <c r="BH4739" i="3"/>
  <c r="BI4739" i="3" s="1"/>
  <c r="S4739" i="3" s="1"/>
  <c r="BJ4739" i="3"/>
  <c r="T4739" i="3" s="1"/>
  <c r="BH4740" i="3"/>
  <c r="BI4740" i="3" s="1"/>
  <c r="S4740" i="3" s="1"/>
  <c r="BJ4740" i="3"/>
  <c r="T4740" i="3" s="1"/>
  <c r="BH4741" i="3"/>
  <c r="BJ4741" i="3"/>
  <c r="T4741" i="3" s="1"/>
  <c r="BH4742" i="3"/>
  <c r="BI4742" i="3" s="1"/>
  <c r="S4742" i="3" s="1"/>
  <c r="BJ4742" i="3"/>
  <c r="T4742" i="3" s="1"/>
  <c r="BH4743" i="3"/>
  <c r="BI4743" i="3" s="1"/>
  <c r="S4743" i="3" s="1"/>
  <c r="BJ4743" i="3"/>
  <c r="T4743" i="3" s="1"/>
  <c r="BH4744" i="3"/>
  <c r="BJ4744" i="3"/>
  <c r="T4744" i="3" s="1"/>
  <c r="BH4745" i="3"/>
  <c r="BJ4745" i="3"/>
  <c r="T4745" i="3" s="1"/>
  <c r="BH4746" i="3"/>
  <c r="BI4746" i="3" s="1"/>
  <c r="S4746" i="3" s="1"/>
  <c r="BJ4746" i="3"/>
  <c r="T4746" i="3" s="1"/>
  <c r="BH4747" i="3"/>
  <c r="BI4747" i="3" s="1"/>
  <c r="S4747" i="3" s="1"/>
  <c r="BJ4747" i="3"/>
  <c r="T4747" i="3" s="1"/>
  <c r="BH4748" i="3"/>
  <c r="BI4748" i="3" s="1"/>
  <c r="S4748" i="3" s="1"/>
  <c r="BJ4748" i="3"/>
  <c r="T4748" i="3" s="1"/>
  <c r="BH4749" i="3"/>
  <c r="BJ4749" i="3"/>
  <c r="T4749" i="3" s="1"/>
  <c r="BH4750" i="3"/>
  <c r="BI4750" i="3" s="1"/>
  <c r="S4750" i="3" s="1"/>
  <c r="BJ4750" i="3"/>
  <c r="T4750" i="3" s="1"/>
  <c r="BH4751" i="3"/>
  <c r="BI4751" i="3" s="1"/>
  <c r="S4751" i="3" s="1"/>
  <c r="BJ4751" i="3"/>
  <c r="T4751" i="3" s="1"/>
  <c r="BH4752" i="3"/>
  <c r="BJ4752" i="3"/>
  <c r="T4752" i="3" s="1"/>
  <c r="BH4753" i="3"/>
  <c r="BJ4753" i="3"/>
  <c r="T4753" i="3" s="1"/>
  <c r="BH4754" i="3"/>
  <c r="BI4754" i="3" s="1"/>
  <c r="S4754" i="3" s="1"/>
  <c r="BJ4754" i="3"/>
  <c r="T4754" i="3" s="1"/>
  <c r="BH4755" i="3"/>
  <c r="BI4755" i="3" s="1"/>
  <c r="S4755" i="3" s="1"/>
  <c r="BJ4755" i="3"/>
  <c r="T4755" i="3" s="1"/>
  <c r="BH4756" i="3"/>
  <c r="BI4756" i="3" s="1"/>
  <c r="S4756" i="3" s="1"/>
  <c r="BJ4756" i="3"/>
  <c r="T4756" i="3" s="1"/>
  <c r="BH4757" i="3"/>
  <c r="BI4757" i="3" s="1"/>
  <c r="S4757" i="3" s="1"/>
  <c r="BJ4757" i="3"/>
  <c r="T4757" i="3" s="1"/>
  <c r="BH4758" i="3"/>
  <c r="BI4758" i="3" s="1"/>
  <c r="S4758" i="3" s="1"/>
  <c r="BJ4758" i="3"/>
  <c r="T4758" i="3" s="1"/>
  <c r="BH4759" i="3"/>
  <c r="BI4759" i="3" s="1"/>
  <c r="S4759" i="3" s="1"/>
  <c r="BJ4759" i="3"/>
  <c r="T4759" i="3" s="1"/>
  <c r="BH4760" i="3"/>
  <c r="BJ4760" i="3"/>
  <c r="T4760" i="3" s="1"/>
  <c r="BH4761" i="3"/>
  <c r="BJ4761" i="3"/>
  <c r="T4761" i="3" s="1"/>
  <c r="BH4762" i="3"/>
  <c r="BI4762" i="3" s="1"/>
  <c r="S4762" i="3" s="1"/>
  <c r="BJ4762" i="3"/>
  <c r="T4762" i="3" s="1"/>
  <c r="BH4763" i="3"/>
  <c r="BI4763" i="3" s="1"/>
  <c r="S4763" i="3" s="1"/>
  <c r="BJ4763" i="3"/>
  <c r="T4763" i="3" s="1"/>
  <c r="BH4764" i="3"/>
  <c r="BJ4764" i="3"/>
  <c r="T4764" i="3" s="1"/>
  <c r="BH4765" i="3"/>
  <c r="BI4765" i="3" s="1"/>
  <c r="S4765" i="3" s="1"/>
  <c r="BJ4765" i="3"/>
  <c r="T4765" i="3" s="1"/>
  <c r="BH4766" i="3"/>
  <c r="BI4766" i="3" s="1"/>
  <c r="S4766" i="3" s="1"/>
  <c r="BJ4766" i="3"/>
  <c r="T4766" i="3" s="1"/>
  <c r="BH4767" i="3"/>
  <c r="BI4767" i="3" s="1"/>
  <c r="S4767" i="3" s="1"/>
  <c r="BJ4767" i="3"/>
  <c r="T4767" i="3" s="1"/>
  <c r="BH4768" i="3"/>
  <c r="BJ4768" i="3"/>
  <c r="T4768" i="3" s="1"/>
  <c r="BH4769" i="3"/>
  <c r="BJ4769" i="3"/>
  <c r="T4769" i="3" s="1"/>
  <c r="BH4770" i="3"/>
  <c r="BI4770" i="3" s="1"/>
  <c r="S4770" i="3" s="1"/>
  <c r="BJ4770" i="3"/>
  <c r="T4770" i="3" s="1"/>
  <c r="BH4771" i="3"/>
  <c r="BI4771" i="3" s="1"/>
  <c r="S4771" i="3" s="1"/>
  <c r="BJ4771" i="3"/>
  <c r="T4771" i="3" s="1"/>
  <c r="BH4772" i="3"/>
  <c r="BJ4772" i="3"/>
  <c r="T4772" i="3" s="1"/>
  <c r="BH4773" i="3"/>
  <c r="BI4773" i="3" s="1"/>
  <c r="S4773" i="3" s="1"/>
  <c r="BJ4773" i="3"/>
  <c r="T4773" i="3" s="1"/>
  <c r="BH4774" i="3"/>
  <c r="BI4774" i="3" s="1"/>
  <c r="S4774" i="3" s="1"/>
  <c r="BJ4774" i="3"/>
  <c r="T4774" i="3" s="1"/>
  <c r="BH4775" i="3"/>
  <c r="BI4775" i="3" s="1"/>
  <c r="S4775" i="3" s="1"/>
  <c r="BJ4775" i="3"/>
  <c r="T4775" i="3" s="1"/>
  <c r="BH4776" i="3"/>
  <c r="BJ4776" i="3"/>
  <c r="T4776" i="3" s="1"/>
  <c r="BH4777" i="3"/>
  <c r="BJ4777" i="3"/>
  <c r="T4777" i="3" s="1"/>
  <c r="BH4778" i="3"/>
  <c r="BJ4778" i="3"/>
  <c r="T4778" i="3" s="1"/>
  <c r="BH4779" i="3"/>
  <c r="BI4779" i="3" s="1"/>
  <c r="S4779" i="3" s="1"/>
  <c r="BJ4779" i="3"/>
  <c r="T4779" i="3" s="1"/>
  <c r="BH4780" i="3"/>
  <c r="BI4780" i="3" s="1"/>
  <c r="S4780" i="3" s="1"/>
  <c r="BJ4780" i="3"/>
  <c r="T4780" i="3" s="1"/>
  <c r="BH4781" i="3"/>
  <c r="BI4781" i="3" s="1"/>
  <c r="S4781" i="3" s="1"/>
  <c r="BJ4781" i="3"/>
  <c r="T4781" i="3" s="1"/>
  <c r="BH4782" i="3"/>
  <c r="BI4782" i="3" s="1"/>
  <c r="S4782" i="3" s="1"/>
  <c r="BJ4782" i="3"/>
  <c r="T4782" i="3" s="1"/>
  <c r="BH4783" i="3"/>
  <c r="BJ4783" i="3"/>
  <c r="T4783" i="3" s="1"/>
  <c r="BH4784" i="3"/>
  <c r="BJ4784" i="3"/>
  <c r="T4784" i="3" s="1"/>
  <c r="BH4785" i="3"/>
  <c r="BJ4785" i="3"/>
  <c r="T4785" i="3" s="1"/>
  <c r="BH4786" i="3"/>
  <c r="BI4786" i="3" s="1"/>
  <c r="S4786" i="3" s="1"/>
  <c r="BJ4786" i="3"/>
  <c r="T4786" i="3" s="1"/>
  <c r="BH4787" i="3"/>
  <c r="BI4787" i="3" s="1"/>
  <c r="S4787" i="3" s="1"/>
  <c r="BJ4787" i="3"/>
  <c r="T4787" i="3" s="1"/>
  <c r="BH4788" i="3"/>
  <c r="BI4788" i="3" s="1"/>
  <c r="S4788" i="3" s="1"/>
  <c r="BJ4788" i="3"/>
  <c r="T4788" i="3" s="1"/>
  <c r="BH4789" i="3"/>
  <c r="BI4789" i="3" s="1"/>
  <c r="S4789" i="3" s="1"/>
  <c r="BJ4789" i="3"/>
  <c r="T4789" i="3" s="1"/>
  <c r="BH4790" i="3"/>
  <c r="BI4790" i="3" s="1"/>
  <c r="S4790" i="3" s="1"/>
  <c r="BJ4790" i="3"/>
  <c r="T4790" i="3" s="1"/>
  <c r="BH4791" i="3"/>
  <c r="BJ4791" i="3"/>
  <c r="T4791" i="3" s="1"/>
  <c r="BH4792" i="3"/>
  <c r="BJ4792" i="3"/>
  <c r="T4792" i="3" s="1"/>
  <c r="BH4793" i="3"/>
  <c r="BJ4793" i="3"/>
  <c r="T4793" i="3" s="1"/>
  <c r="BH4794" i="3"/>
  <c r="BJ4794" i="3"/>
  <c r="T4794" i="3" s="1"/>
  <c r="BH4795" i="3"/>
  <c r="BI4795" i="3" s="1"/>
  <c r="S4795" i="3" s="1"/>
  <c r="BJ4795" i="3"/>
  <c r="T4795" i="3" s="1"/>
  <c r="BH4796" i="3"/>
  <c r="BI4796" i="3" s="1"/>
  <c r="S4796" i="3" s="1"/>
  <c r="BJ4796" i="3"/>
  <c r="T4796" i="3" s="1"/>
  <c r="BH4797" i="3"/>
  <c r="BI4797" i="3" s="1"/>
  <c r="S4797" i="3" s="1"/>
  <c r="BJ4797" i="3"/>
  <c r="T4797" i="3" s="1"/>
  <c r="BH4798" i="3"/>
  <c r="BI4798" i="3" s="1"/>
  <c r="S4798" i="3" s="1"/>
  <c r="BJ4798" i="3"/>
  <c r="T4798" i="3" s="1"/>
  <c r="BH4799" i="3"/>
  <c r="BJ4799" i="3"/>
  <c r="T4799" i="3" s="1"/>
  <c r="BH4800" i="3"/>
  <c r="BJ4800" i="3"/>
  <c r="T4800" i="3" s="1"/>
  <c r="BH4801" i="3"/>
  <c r="BJ4801" i="3"/>
  <c r="T4801" i="3" s="1"/>
  <c r="BH4802" i="3"/>
  <c r="BI4802" i="3" s="1"/>
  <c r="S4802" i="3" s="1"/>
  <c r="BJ4802" i="3"/>
  <c r="T4802" i="3" s="1"/>
  <c r="BH4803" i="3"/>
  <c r="BI4803" i="3" s="1"/>
  <c r="S4803" i="3" s="1"/>
  <c r="BJ4803" i="3"/>
  <c r="T4803" i="3" s="1"/>
  <c r="BH4804" i="3"/>
  <c r="BI4804" i="3" s="1"/>
  <c r="S4804" i="3" s="1"/>
  <c r="BJ4804" i="3"/>
  <c r="T4804" i="3" s="1"/>
  <c r="BH4805" i="3"/>
  <c r="BJ4805" i="3"/>
  <c r="T4805" i="3" s="1"/>
  <c r="BH4806" i="3"/>
  <c r="BI4806" i="3" s="1"/>
  <c r="S4806" i="3" s="1"/>
  <c r="BJ4806" i="3"/>
  <c r="T4806" i="3" s="1"/>
  <c r="BH4807" i="3"/>
  <c r="BJ4807" i="3"/>
  <c r="T4807" i="3" s="1"/>
  <c r="BH4808" i="3"/>
  <c r="BJ4808" i="3"/>
  <c r="T4808" i="3" s="1"/>
  <c r="BH4809" i="3"/>
  <c r="BJ4809" i="3"/>
  <c r="T4809" i="3" s="1"/>
  <c r="BH4810" i="3"/>
  <c r="BJ4810" i="3"/>
  <c r="T4810" i="3" s="1"/>
  <c r="BH4811" i="3"/>
  <c r="BI4811" i="3" s="1"/>
  <c r="S4811" i="3" s="1"/>
  <c r="BJ4811" i="3"/>
  <c r="T4811" i="3" s="1"/>
  <c r="BH4812" i="3"/>
  <c r="BI4812" i="3" s="1"/>
  <c r="S4812" i="3" s="1"/>
  <c r="BJ4812" i="3"/>
  <c r="T4812" i="3" s="1"/>
  <c r="BH4813" i="3"/>
  <c r="BI4813" i="3" s="1"/>
  <c r="S4813" i="3" s="1"/>
  <c r="BJ4813" i="3"/>
  <c r="T4813" i="3" s="1"/>
  <c r="BH4814" i="3"/>
  <c r="BI4814" i="3" s="1"/>
  <c r="S4814" i="3" s="1"/>
  <c r="BJ4814" i="3"/>
  <c r="T4814" i="3" s="1"/>
  <c r="BH4815" i="3"/>
  <c r="BJ4815" i="3"/>
  <c r="T4815" i="3" s="1"/>
  <c r="BH4816" i="3"/>
  <c r="BJ4816" i="3"/>
  <c r="T4816" i="3" s="1"/>
  <c r="BH4817" i="3"/>
  <c r="BJ4817" i="3"/>
  <c r="T4817" i="3" s="1"/>
  <c r="BH4818" i="3"/>
  <c r="BI4818" i="3" s="1"/>
  <c r="S4818" i="3" s="1"/>
  <c r="BJ4818" i="3"/>
  <c r="T4818" i="3" s="1"/>
  <c r="BH4819" i="3"/>
  <c r="BI4819" i="3" s="1"/>
  <c r="S4819" i="3" s="1"/>
  <c r="BJ4819" i="3"/>
  <c r="T4819" i="3" s="1"/>
  <c r="BH4820" i="3"/>
  <c r="BI4820" i="3" s="1"/>
  <c r="S4820" i="3" s="1"/>
  <c r="BJ4820" i="3"/>
  <c r="T4820" i="3" s="1"/>
  <c r="BH4821" i="3"/>
  <c r="BI4821" i="3" s="1"/>
  <c r="S4821" i="3" s="1"/>
  <c r="BJ4821" i="3"/>
  <c r="T4821" i="3" s="1"/>
  <c r="BH4822" i="3"/>
  <c r="BI4822" i="3" s="1"/>
  <c r="S4822" i="3" s="1"/>
  <c r="BJ4822" i="3"/>
  <c r="T4822" i="3" s="1"/>
  <c r="BH4823" i="3"/>
  <c r="BJ4823" i="3"/>
  <c r="T4823" i="3" s="1"/>
  <c r="BH4824" i="3"/>
  <c r="BJ4824" i="3"/>
  <c r="T4824" i="3" s="1"/>
  <c r="BH4825" i="3"/>
  <c r="BJ4825" i="3"/>
  <c r="T4825" i="3" s="1"/>
  <c r="BH4826" i="3"/>
  <c r="BJ4826" i="3"/>
  <c r="T4826" i="3" s="1"/>
  <c r="BH4827" i="3"/>
  <c r="BI4827" i="3" s="1"/>
  <c r="S4827" i="3" s="1"/>
  <c r="BJ4827" i="3"/>
  <c r="T4827" i="3" s="1"/>
  <c r="BH4828" i="3"/>
  <c r="BI4828" i="3" s="1"/>
  <c r="S4828" i="3" s="1"/>
  <c r="BJ4828" i="3"/>
  <c r="T4828" i="3" s="1"/>
  <c r="BH4829" i="3"/>
  <c r="BI4829" i="3" s="1"/>
  <c r="S4829" i="3" s="1"/>
  <c r="BJ4829" i="3"/>
  <c r="T4829" i="3" s="1"/>
  <c r="BH4830" i="3"/>
  <c r="BI4830" i="3" s="1"/>
  <c r="S4830" i="3" s="1"/>
  <c r="BJ4830" i="3"/>
  <c r="T4830" i="3" s="1"/>
  <c r="BH4831" i="3"/>
  <c r="BJ4831" i="3"/>
  <c r="T4831" i="3" s="1"/>
  <c r="BH4832" i="3"/>
  <c r="BJ4832" i="3"/>
  <c r="T4832" i="3" s="1"/>
  <c r="BH4833" i="3"/>
  <c r="BJ4833" i="3"/>
  <c r="T4833" i="3" s="1"/>
  <c r="BH4834" i="3"/>
  <c r="BI4834" i="3" s="1"/>
  <c r="S4834" i="3" s="1"/>
  <c r="BJ4834" i="3"/>
  <c r="T4834" i="3" s="1"/>
  <c r="BH4835" i="3"/>
  <c r="BI4835" i="3" s="1"/>
  <c r="S4835" i="3" s="1"/>
  <c r="BJ4835" i="3"/>
  <c r="T4835" i="3" s="1"/>
  <c r="BH4836" i="3"/>
  <c r="BJ4836" i="3"/>
  <c r="T4836" i="3" s="1"/>
  <c r="BH4837" i="3"/>
  <c r="BI4837" i="3" s="1"/>
  <c r="S4837" i="3" s="1"/>
  <c r="BJ4837" i="3"/>
  <c r="T4837" i="3" s="1"/>
  <c r="BH4838" i="3"/>
  <c r="BI4838" i="3" s="1"/>
  <c r="S4838" i="3" s="1"/>
  <c r="BJ4838" i="3"/>
  <c r="T4838" i="3" s="1"/>
  <c r="BH4839" i="3"/>
  <c r="BJ4839" i="3"/>
  <c r="T4839" i="3" s="1"/>
  <c r="BH4840" i="3"/>
  <c r="BJ4840" i="3"/>
  <c r="T4840" i="3" s="1"/>
  <c r="BH4841" i="3"/>
  <c r="BJ4841" i="3"/>
  <c r="T4841" i="3" s="1"/>
  <c r="BH4842" i="3"/>
  <c r="BJ4842" i="3"/>
  <c r="T4842" i="3" s="1"/>
  <c r="BH4843" i="3"/>
  <c r="BI4843" i="3" s="1"/>
  <c r="S4843" i="3" s="1"/>
  <c r="BJ4843" i="3"/>
  <c r="T4843" i="3" s="1"/>
  <c r="BH4844" i="3"/>
  <c r="BI4844" i="3" s="1"/>
  <c r="S4844" i="3" s="1"/>
  <c r="BJ4844" i="3"/>
  <c r="T4844" i="3" s="1"/>
  <c r="BH4845" i="3"/>
  <c r="BJ4845" i="3"/>
  <c r="T4845" i="3" s="1"/>
  <c r="BH4846" i="3"/>
  <c r="BI4846" i="3" s="1"/>
  <c r="S4846" i="3" s="1"/>
  <c r="BJ4846" i="3"/>
  <c r="T4846" i="3" s="1"/>
  <c r="BH4847" i="3"/>
  <c r="BI4847" i="3" s="1"/>
  <c r="S4847" i="3" s="1"/>
  <c r="BJ4847" i="3"/>
  <c r="T4847" i="3" s="1"/>
  <c r="BH4848" i="3"/>
  <c r="BJ4848" i="3"/>
  <c r="T4848" i="3" s="1"/>
  <c r="BH4849" i="3"/>
  <c r="BJ4849" i="3"/>
  <c r="T4849" i="3" s="1"/>
  <c r="BH4850" i="3"/>
  <c r="BJ4850" i="3"/>
  <c r="T4850" i="3" s="1"/>
  <c r="BH4851" i="3"/>
  <c r="BI4851" i="3" s="1"/>
  <c r="S4851" i="3" s="1"/>
  <c r="BJ4851" i="3"/>
  <c r="T4851" i="3" s="1"/>
  <c r="BH4852" i="3"/>
  <c r="BJ4852" i="3"/>
  <c r="T4852" i="3" s="1"/>
  <c r="BH4853" i="3"/>
  <c r="BJ4853" i="3"/>
  <c r="T4853" i="3" s="1"/>
  <c r="BH4854" i="3"/>
  <c r="BI4854" i="3" s="1"/>
  <c r="S4854" i="3" s="1"/>
  <c r="BJ4854" i="3"/>
  <c r="T4854" i="3" s="1"/>
  <c r="BH4855" i="3"/>
  <c r="BI4855" i="3" s="1"/>
  <c r="S4855" i="3" s="1"/>
  <c r="BJ4855" i="3"/>
  <c r="T4855" i="3" s="1"/>
  <c r="BH4856" i="3"/>
  <c r="BI4856" i="3" s="1"/>
  <c r="S4856" i="3" s="1"/>
  <c r="BJ4856" i="3"/>
  <c r="T4856" i="3" s="1"/>
  <c r="BH4857" i="3"/>
  <c r="BJ4857" i="3"/>
  <c r="T4857" i="3" s="1"/>
  <c r="BH4858" i="3"/>
  <c r="BJ4858" i="3"/>
  <c r="T4858" i="3" s="1"/>
  <c r="BH4859" i="3"/>
  <c r="BJ4859" i="3"/>
  <c r="T4859" i="3" s="1"/>
  <c r="BH4860" i="3"/>
  <c r="BI4860" i="3" s="1"/>
  <c r="S4860" i="3" s="1"/>
  <c r="BJ4860" i="3"/>
  <c r="T4860" i="3" s="1"/>
  <c r="BH4861" i="3"/>
  <c r="BJ4861" i="3"/>
  <c r="T4861" i="3" s="1"/>
  <c r="BH4862" i="3"/>
  <c r="BJ4862" i="3"/>
  <c r="T4862" i="3" s="1"/>
  <c r="BH4863" i="3"/>
  <c r="BJ4863" i="3"/>
  <c r="T4863" i="3" s="1"/>
  <c r="BH4864" i="3"/>
  <c r="BJ4864" i="3"/>
  <c r="T4864" i="3" s="1"/>
  <c r="BH4865" i="3"/>
  <c r="BJ4865" i="3"/>
  <c r="T4865" i="3" s="1"/>
  <c r="BH4866" i="3"/>
  <c r="BJ4866" i="3"/>
  <c r="T4866" i="3" s="1"/>
  <c r="BH4867" i="3"/>
  <c r="BI4867" i="3" s="1"/>
  <c r="S4867" i="3" s="1"/>
  <c r="BJ4867" i="3"/>
  <c r="T4867" i="3" s="1"/>
  <c r="BH4868" i="3"/>
  <c r="BI4868" i="3" s="1"/>
  <c r="S4868" i="3" s="1"/>
  <c r="BJ4868" i="3"/>
  <c r="T4868" i="3" s="1"/>
  <c r="BH4869" i="3"/>
  <c r="BJ4869" i="3"/>
  <c r="T4869" i="3" s="1"/>
  <c r="BH4870" i="3"/>
  <c r="BJ4870" i="3"/>
  <c r="T4870" i="3" s="1"/>
  <c r="BH4871" i="3"/>
  <c r="BJ4871" i="3"/>
  <c r="T4871" i="3" s="1"/>
  <c r="BH4872" i="3"/>
  <c r="BI4872" i="3" s="1"/>
  <c r="S4872" i="3" s="1"/>
  <c r="BJ4872" i="3"/>
  <c r="T4872" i="3" s="1"/>
  <c r="BH4873" i="3"/>
  <c r="BJ4873" i="3"/>
  <c r="T4873" i="3" s="1"/>
  <c r="BH4874" i="3"/>
  <c r="BJ4874" i="3"/>
  <c r="T4874" i="3" s="1"/>
  <c r="BH4875" i="3"/>
  <c r="BI4875" i="3" s="1"/>
  <c r="S4875" i="3" s="1"/>
  <c r="BJ4875" i="3"/>
  <c r="T4875" i="3" s="1"/>
  <c r="BH4876" i="3"/>
  <c r="BJ4876" i="3"/>
  <c r="T4876" i="3" s="1"/>
  <c r="BH4877" i="3"/>
  <c r="BJ4877" i="3"/>
  <c r="T4877" i="3" s="1"/>
  <c r="BH4878" i="3"/>
  <c r="BI4878" i="3" s="1"/>
  <c r="S4878" i="3" s="1"/>
  <c r="BJ4878" i="3"/>
  <c r="T4878" i="3" s="1"/>
  <c r="BH4879" i="3"/>
  <c r="BJ4879" i="3"/>
  <c r="T4879" i="3" s="1"/>
  <c r="BH4880" i="3"/>
  <c r="BI4880" i="3" s="1"/>
  <c r="S4880" i="3" s="1"/>
  <c r="BJ4880" i="3"/>
  <c r="T4880" i="3" s="1"/>
  <c r="BH4881" i="3"/>
  <c r="BJ4881" i="3"/>
  <c r="T4881" i="3" s="1"/>
  <c r="BH4882" i="3"/>
  <c r="BJ4882" i="3"/>
  <c r="T4882" i="3" s="1"/>
  <c r="BH4883" i="3"/>
  <c r="BJ4883" i="3"/>
  <c r="T4883" i="3" s="1"/>
  <c r="BH4884" i="3"/>
  <c r="BI4884" i="3" s="1"/>
  <c r="S4884" i="3" s="1"/>
  <c r="BJ4884" i="3"/>
  <c r="T4884" i="3" s="1"/>
  <c r="BH4885" i="3"/>
  <c r="BJ4885" i="3"/>
  <c r="T4885" i="3" s="1"/>
  <c r="BH4886" i="3"/>
  <c r="BJ4886" i="3"/>
  <c r="T4886" i="3" s="1"/>
  <c r="BH4887" i="3"/>
  <c r="BI4887" i="3" s="1"/>
  <c r="S4887" i="3" s="1"/>
  <c r="BJ4887" i="3"/>
  <c r="T4887" i="3" s="1"/>
  <c r="BH4888" i="3"/>
  <c r="BJ4888" i="3"/>
  <c r="T4888" i="3" s="1"/>
  <c r="BH4889" i="3"/>
  <c r="BJ4889" i="3"/>
  <c r="T4889" i="3" s="1"/>
  <c r="BH4890" i="3"/>
  <c r="BI4890" i="3" s="1"/>
  <c r="S4890" i="3" s="1"/>
  <c r="BJ4890" i="3"/>
  <c r="T4890" i="3" s="1"/>
  <c r="BH4891" i="3"/>
  <c r="BJ4891" i="3"/>
  <c r="T4891" i="3" s="1"/>
  <c r="BH4892" i="3"/>
  <c r="BJ4892" i="3"/>
  <c r="T4892" i="3" s="1"/>
  <c r="BH4893" i="3"/>
  <c r="BJ4893" i="3"/>
  <c r="T4893" i="3" s="1"/>
  <c r="BH4894" i="3"/>
  <c r="BJ4894" i="3"/>
  <c r="T4894" i="3" s="1"/>
  <c r="BH4895" i="3"/>
  <c r="BI4895" i="3" s="1"/>
  <c r="S4895" i="3" s="1"/>
  <c r="BJ4895" i="3"/>
  <c r="T4895" i="3" s="1"/>
  <c r="BH4896" i="3"/>
  <c r="BI4896" i="3" s="1"/>
  <c r="S4896" i="3" s="1"/>
  <c r="BJ4896" i="3"/>
  <c r="T4896" i="3" s="1"/>
  <c r="BH4897" i="3"/>
  <c r="BJ4897" i="3"/>
  <c r="T4897" i="3" s="1"/>
  <c r="BH4898" i="3"/>
  <c r="BI4898" i="3" s="1"/>
  <c r="S4898" i="3" s="1"/>
  <c r="BJ4898" i="3"/>
  <c r="T4898" i="3" s="1"/>
  <c r="BH4899" i="3"/>
  <c r="BI4899" i="3" s="1"/>
  <c r="S4899" i="3" s="1"/>
  <c r="BJ4899" i="3"/>
  <c r="T4899" i="3" s="1"/>
  <c r="BH4900" i="3"/>
  <c r="BI4900" i="3" s="1"/>
  <c r="S4900" i="3" s="1"/>
  <c r="BJ4900" i="3"/>
  <c r="T4900" i="3" s="1"/>
  <c r="BH4901" i="3"/>
  <c r="BJ4901" i="3"/>
  <c r="T4901" i="3" s="1"/>
  <c r="BH4902" i="3"/>
  <c r="BJ4902" i="3"/>
  <c r="T4902" i="3" s="1"/>
  <c r="BH4903" i="3"/>
  <c r="BI4903" i="3" s="1"/>
  <c r="S4903" i="3" s="1"/>
  <c r="BJ4903" i="3"/>
  <c r="T4903" i="3" s="1"/>
  <c r="BH4904" i="3"/>
  <c r="BJ4904" i="3"/>
  <c r="T4904" i="3" s="1"/>
  <c r="BH4905" i="3"/>
  <c r="BJ4905" i="3"/>
  <c r="T4905" i="3" s="1"/>
  <c r="BH4906" i="3"/>
  <c r="BJ4906" i="3"/>
  <c r="T4906" i="3" s="1"/>
  <c r="BH4907" i="3"/>
  <c r="BI4907" i="3" s="1"/>
  <c r="S4907" i="3" s="1"/>
  <c r="BJ4907" i="3"/>
  <c r="T4907" i="3" s="1"/>
  <c r="BH4908" i="3"/>
  <c r="BI4908" i="3" s="1"/>
  <c r="S4908" i="3" s="1"/>
  <c r="BJ4908" i="3"/>
  <c r="T4908" i="3" s="1"/>
  <c r="BH4909" i="3"/>
  <c r="BJ4909" i="3"/>
  <c r="T4909" i="3" s="1"/>
  <c r="BH4910" i="3"/>
  <c r="BJ4910" i="3"/>
  <c r="T4910" i="3" s="1"/>
  <c r="BH4911" i="3"/>
  <c r="BJ4911" i="3"/>
  <c r="T4911" i="3" s="1"/>
  <c r="BH4912" i="3"/>
  <c r="BJ4912" i="3"/>
  <c r="T4912" i="3" s="1"/>
  <c r="BH4913" i="3"/>
  <c r="BJ4913" i="3"/>
  <c r="T4913" i="3" s="1"/>
  <c r="BH4914" i="3"/>
  <c r="BI4914" i="3" s="1"/>
  <c r="S4914" i="3" s="1"/>
  <c r="BJ4914" i="3"/>
  <c r="T4914" i="3" s="1"/>
  <c r="BH4915" i="3"/>
  <c r="BJ4915" i="3"/>
  <c r="T4915" i="3" s="1"/>
  <c r="BH4916" i="3"/>
  <c r="BJ4916" i="3"/>
  <c r="T4916" i="3" s="1"/>
  <c r="BH4917" i="3"/>
  <c r="BJ4917" i="3"/>
  <c r="T4917" i="3" s="1"/>
  <c r="BH4918" i="3"/>
  <c r="BI4918" i="3" s="1"/>
  <c r="S4918" i="3" s="1"/>
  <c r="BJ4918" i="3"/>
  <c r="T4918" i="3" s="1"/>
  <c r="BH4919" i="3"/>
  <c r="BI4919" i="3" s="1"/>
  <c r="S4919" i="3" s="1"/>
  <c r="BJ4919" i="3"/>
  <c r="T4919" i="3" s="1"/>
  <c r="BH4920" i="3"/>
  <c r="BI4920" i="3" s="1"/>
  <c r="S4920" i="3" s="1"/>
  <c r="BJ4920" i="3"/>
  <c r="T4920" i="3" s="1"/>
  <c r="BH4921" i="3"/>
  <c r="BJ4921" i="3"/>
  <c r="T4921" i="3" s="1"/>
  <c r="BH4922" i="3"/>
  <c r="BJ4922" i="3"/>
  <c r="T4922" i="3" s="1"/>
  <c r="BH4923" i="3"/>
  <c r="BJ4923" i="3"/>
  <c r="T4923" i="3" s="1"/>
  <c r="BH4924" i="3"/>
  <c r="BI4924" i="3" s="1"/>
  <c r="S4924" i="3" s="1"/>
  <c r="BJ4924" i="3"/>
  <c r="T4924" i="3" s="1"/>
  <c r="BH4925" i="3"/>
  <c r="BJ4925" i="3"/>
  <c r="T4925" i="3" s="1"/>
  <c r="BH4926" i="3"/>
  <c r="BI4926" i="3" s="1"/>
  <c r="S4926" i="3" s="1"/>
  <c r="BJ4926" i="3"/>
  <c r="T4926" i="3" s="1"/>
  <c r="BH4927" i="3"/>
  <c r="BJ4927" i="3"/>
  <c r="T4927" i="3" s="1"/>
  <c r="BH4928" i="3"/>
  <c r="BI4928" i="3" s="1"/>
  <c r="S4928" i="3" s="1"/>
  <c r="BJ4928" i="3"/>
  <c r="T4928" i="3" s="1"/>
  <c r="BH4929" i="3"/>
  <c r="BJ4929" i="3"/>
  <c r="T4929" i="3" s="1"/>
  <c r="BH4930" i="3"/>
  <c r="BI4930" i="3" s="1"/>
  <c r="S4930" i="3" s="1"/>
  <c r="BJ4930" i="3"/>
  <c r="T4930" i="3" s="1"/>
  <c r="BH4931" i="3"/>
  <c r="BI4931" i="3" s="1"/>
  <c r="S4931" i="3" s="1"/>
  <c r="BJ4931" i="3"/>
  <c r="T4931" i="3" s="1"/>
  <c r="BH4932" i="3"/>
  <c r="BI4932" i="3" s="1"/>
  <c r="S4932" i="3" s="1"/>
  <c r="BJ4932" i="3"/>
  <c r="T4932" i="3" s="1"/>
  <c r="BH4933" i="3"/>
  <c r="BJ4933" i="3"/>
  <c r="T4933" i="3" s="1"/>
  <c r="BH4934" i="3"/>
  <c r="BI4934" i="3" s="1"/>
  <c r="S4934" i="3" s="1"/>
  <c r="BJ4934" i="3"/>
  <c r="T4934" i="3" s="1"/>
  <c r="BH4935" i="3"/>
  <c r="BI4935" i="3" s="1"/>
  <c r="S4935" i="3" s="1"/>
  <c r="BJ4935" i="3"/>
  <c r="T4935" i="3" s="1"/>
  <c r="BH4936" i="3"/>
  <c r="BI4936" i="3" s="1"/>
  <c r="S4936" i="3" s="1"/>
  <c r="BJ4936" i="3"/>
  <c r="T4936" i="3" s="1"/>
  <c r="BH4937" i="3"/>
  <c r="BJ4937" i="3"/>
  <c r="T4937" i="3" s="1"/>
  <c r="BH4938" i="3"/>
  <c r="BI4938" i="3" s="1"/>
  <c r="S4938" i="3" s="1"/>
  <c r="BJ4938" i="3"/>
  <c r="T4938" i="3" s="1"/>
  <c r="BH4939" i="3"/>
  <c r="BJ4939" i="3"/>
  <c r="T4939" i="3" s="1"/>
  <c r="BH4940" i="3"/>
  <c r="BI4940" i="3" s="1"/>
  <c r="S4940" i="3" s="1"/>
  <c r="BJ4940" i="3"/>
  <c r="T4940" i="3" s="1"/>
  <c r="BH4941" i="3"/>
  <c r="BJ4941" i="3"/>
  <c r="T4941" i="3" s="1"/>
  <c r="BH4942" i="3"/>
  <c r="BI4942" i="3" s="1"/>
  <c r="S4942" i="3" s="1"/>
  <c r="BJ4942" i="3"/>
  <c r="T4942" i="3" s="1"/>
  <c r="BH4943" i="3"/>
  <c r="BJ4943" i="3"/>
  <c r="T4943" i="3" s="1"/>
  <c r="BH4944" i="3"/>
  <c r="BI4944" i="3" s="1"/>
  <c r="S4944" i="3" s="1"/>
  <c r="BJ4944" i="3"/>
  <c r="T4944" i="3" s="1"/>
  <c r="BH4945" i="3"/>
  <c r="BJ4945" i="3"/>
  <c r="T4945" i="3" s="1"/>
  <c r="BH4946" i="3"/>
  <c r="BJ4946" i="3"/>
  <c r="T4946" i="3" s="1"/>
  <c r="BH4947" i="3"/>
  <c r="BJ4947" i="3"/>
  <c r="T4947" i="3" s="1"/>
  <c r="BH4948" i="3"/>
  <c r="BI4948" i="3" s="1"/>
  <c r="S4948" i="3" s="1"/>
  <c r="BJ4948" i="3"/>
  <c r="T4948" i="3" s="1"/>
  <c r="BH4949" i="3"/>
  <c r="BJ4949" i="3"/>
  <c r="T4949" i="3" s="1"/>
  <c r="BH4950" i="3"/>
  <c r="BJ4950" i="3"/>
  <c r="T4950" i="3" s="1"/>
  <c r="BH4951" i="3"/>
  <c r="BI4951" i="3" s="1"/>
  <c r="S4951" i="3" s="1"/>
  <c r="BJ4951" i="3"/>
  <c r="T4951" i="3" s="1"/>
  <c r="BH4952" i="3"/>
  <c r="BI4952" i="3" s="1"/>
  <c r="S4952" i="3" s="1"/>
  <c r="BJ4952" i="3"/>
  <c r="T4952" i="3" s="1"/>
  <c r="BH4953" i="3"/>
  <c r="BI4953" i="3" s="1"/>
  <c r="S4953" i="3" s="1"/>
  <c r="BJ4953" i="3"/>
  <c r="T4953" i="3" s="1"/>
  <c r="BH4954" i="3"/>
  <c r="BI4954" i="3" s="1"/>
  <c r="S4954" i="3" s="1"/>
  <c r="BJ4954" i="3"/>
  <c r="T4954" i="3" s="1"/>
  <c r="BH4955" i="3"/>
  <c r="BJ4955" i="3"/>
  <c r="T4955" i="3" s="1"/>
  <c r="BH4956" i="3"/>
  <c r="BI4956" i="3" s="1"/>
  <c r="S4956" i="3" s="1"/>
  <c r="BJ4956" i="3"/>
  <c r="T4956" i="3" s="1"/>
  <c r="BH4957" i="3"/>
  <c r="BI4957" i="3" s="1"/>
  <c r="S4957" i="3" s="1"/>
  <c r="BJ4957" i="3"/>
  <c r="T4957" i="3" s="1"/>
  <c r="BH4958" i="3"/>
  <c r="BI4958" i="3" s="1"/>
  <c r="S4958" i="3" s="1"/>
  <c r="BJ4958" i="3"/>
  <c r="T4958" i="3" s="1"/>
  <c r="BH4959" i="3"/>
  <c r="BI4959" i="3" s="1"/>
  <c r="S4959" i="3" s="1"/>
  <c r="BJ4959" i="3"/>
  <c r="T4959" i="3" s="1"/>
  <c r="BH4960" i="3"/>
  <c r="BI4960" i="3" s="1"/>
  <c r="S4960" i="3" s="1"/>
  <c r="BJ4960" i="3"/>
  <c r="T4960" i="3" s="1"/>
  <c r="BH4961" i="3"/>
  <c r="BI4961" i="3" s="1"/>
  <c r="S4961" i="3" s="1"/>
  <c r="BJ4961" i="3"/>
  <c r="T4961" i="3" s="1"/>
  <c r="BH4962" i="3"/>
  <c r="BI4962" i="3" s="1"/>
  <c r="S4962" i="3" s="1"/>
  <c r="BJ4962" i="3"/>
  <c r="T4962" i="3" s="1"/>
  <c r="BH4963" i="3"/>
  <c r="BJ4963" i="3"/>
  <c r="T4963" i="3" s="1"/>
  <c r="BH4964" i="3"/>
  <c r="BI4964" i="3" s="1"/>
  <c r="S4964" i="3" s="1"/>
  <c r="BJ4964" i="3"/>
  <c r="T4964" i="3" s="1"/>
  <c r="BH4965" i="3"/>
  <c r="BI4965" i="3" s="1"/>
  <c r="S4965" i="3" s="1"/>
  <c r="BJ4965" i="3"/>
  <c r="T4965" i="3" s="1"/>
  <c r="BH4966" i="3"/>
  <c r="BJ4966" i="3"/>
  <c r="T4966" i="3" s="1"/>
  <c r="BH4967" i="3"/>
  <c r="BJ4967" i="3"/>
  <c r="T4967" i="3" s="1"/>
  <c r="BH4968" i="3"/>
  <c r="BI4968" i="3" s="1"/>
  <c r="S4968" i="3" s="1"/>
  <c r="BJ4968" i="3"/>
  <c r="T4968" i="3" s="1"/>
  <c r="BH4969" i="3"/>
  <c r="BI4969" i="3" s="1"/>
  <c r="S4969" i="3" s="1"/>
  <c r="BJ4969" i="3"/>
  <c r="T4969" i="3" s="1"/>
  <c r="BH4970" i="3"/>
  <c r="BI4970" i="3" s="1"/>
  <c r="S4970" i="3" s="1"/>
  <c r="BJ4970" i="3"/>
  <c r="T4970" i="3" s="1"/>
  <c r="BH4971" i="3"/>
  <c r="BI4971" i="3" s="1"/>
  <c r="S4971" i="3" s="1"/>
  <c r="BJ4971" i="3"/>
  <c r="T4971" i="3" s="1"/>
  <c r="BH4972" i="3"/>
  <c r="BI4972" i="3" s="1"/>
  <c r="S4972" i="3" s="1"/>
  <c r="BJ4972" i="3"/>
  <c r="T4972" i="3" s="1"/>
  <c r="BH4973" i="3"/>
  <c r="BI4973" i="3" s="1"/>
  <c r="S4973" i="3" s="1"/>
  <c r="BJ4973" i="3"/>
  <c r="T4973" i="3" s="1"/>
  <c r="BH4974" i="3"/>
  <c r="BJ4974" i="3"/>
  <c r="T4974" i="3" s="1"/>
  <c r="BH4975" i="3"/>
  <c r="BI4975" i="3" s="1"/>
  <c r="S4975" i="3" s="1"/>
  <c r="BJ4975" i="3"/>
  <c r="T4975" i="3" s="1"/>
  <c r="BH4976" i="3"/>
  <c r="BI4976" i="3" s="1"/>
  <c r="S4976" i="3" s="1"/>
  <c r="BJ4976" i="3"/>
  <c r="T4976" i="3" s="1"/>
  <c r="BH4977" i="3"/>
  <c r="BI4977" i="3" s="1"/>
  <c r="S4977" i="3" s="1"/>
  <c r="BJ4977" i="3"/>
  <c r="T4977" i="3" s="1"/>
  <c r="BH4978" i="3"/>
  <c r="BI4978" i="3" s="1"/>
  <c r="S4978" i="3" s="1"/>
  <c r="BJ4978" i="3"/>
  <c r="T4978" i="3" s="1"/>
  <c r="BH4979" i="3"/>
  <c r="BI4979" i="3" s="1"/>
  <c r="S4979" i="3" s="1"/>
  <c r="BJ4979" i="3"/>
  <c r="T4979" i="3" s="1"/>
  <c r="BH4980" i="3"/>
  <c r="BI4980" i="3" s="1"/>
  <c r="S4980" i="3" s="1"/>
  <c r="BJ4980" i="3"/>
  <c r="T4980" i="3" s="1"/>
  <c r="BH4981" i="3"/>
  <c r="BJ4981" i="3"/>
  <c r="T4981" i="3" s="1"/>
  <c r="BH4982" i="3"/>
  <c r="BI4982" i="3" s="1"/>
  <c r="S4982" i="3" s="1"/>
  <c r="BJ4982" i="3"/>
  <c r="T4982" i="3" s="1"/>
  <c r="BH4983" i="3"/>
  <c r="BJ4983" i="3"/>
  <c r="T4983" i="3" s="1"/>
  <c r="BH4984" i="3"/>
  <c r="BI4984" i="3" s="1"/>
  <c r="S4984" i="3" s="1"/>
  <c r="BJ4984" i="3"/>
  <c r="T4984" i="3" s="1"/>
  <c r="BH4985" i="3"/>
  <c r="BI4985" i="3" s="1"/>
  <c r="S4985" i="3" s="1"/>
  <c r="BJ4985" i="3"/>
  <c r="T4985" i="3" s="1"/>
  <c r="BH4986" i="3"/>
  <c r="BI4986" i="3" s="1"/>
  <c r="S4986" i="3" s="1"/>
  <c r="BJ4986" i="3"/>
  <c r="T4986" i="3" s="1"/>
  <c r="BH4987" i="3"/>
  <c r="BI4987" i="3" s="1"/>
  <c r="S4987" i="3" s="1"/>
  <c r="BJ4987" i="3"/>
  <c r="T4987" i="3" s="1"/>
  <c r="BH4988" i="3"/>
  <c r="BI4988" i="3" s="1"/>
  <c r="S4988" i="3" s="1"/>
  <c r="BJ4988" i="3"/>
  <c r="T4988" i="3" s="1"/>
  <c r="BH4989" i="3"/>
  <c r="BI4989" i="3" s="1"/>
  <c r="S4989" i="3" s="1"/>
  <c r="BJ4989" i="3"/>
  <c r="T4989" i="3" s="1"/>
  <c r="BH4990" i="3"/>
  <c r="BI4990" i="3" s="1"/>
  <c r="S4990" i="3" s="1"/>
  <c r="BJ4990" i="3"/>
  <c r="T4990" i="3" s="1"/>
  <c r="BH4991" i="3"/>
  <c r="BJ4991" i="3"/>
  <c r="T4991" i="3" s="1"/>
  <c r="BH4992" i="3"/>
  <c r="BI4992" i="3" s="1"/>
  <c r="S4992" i="3" s="1"/>
  <c r="BJ4992" i="3"/>
  <c r="T4992" i="3" s="1"/>
  <c r="BH4993" i="3"/>
  <c r="BI4993" i="3" s="1"/>
  <c r="S4993" i="3" s="1"/>
  <c r="BJ4993" i="3"/>
  <c r="T4993" i="3" s="1"/>
  <c r="BH4994" i="3"/>
  <c r="BJ4994" i="3"/>
  <c r="T4994" i="3" s="1"/>
  <c r="BH4995" i="3"/>
  <c r="BJ4995" i="3"/>
  <c r="T4995" i="3" s="1"/>
  <c r="BH4996" i="3"/>
  <c r="BI4996" i="3" s="1"/>
  <c r="S4996" i="3" s="1"/>
  <c r="BJ4996" i="3"/>
  <c r="T4996" i="3" s="1"/>
  <c r="BH4997" i="3"/>
  <c r="BI4997" i="3" s="1"/>
  <c r="S4997" i="3" s="1"/>
  <c r="BJ4997" i="3"/>
  <c r="T4997" i="3" s="1"/>
  <c r="BH4998" i="3"/>
  <c r="BJ4998" i="3"/>
  <c r="T4998" i="3" s="1"/>
  <c r="BH4999" i="3"/>
  <c r="BI4999" i="3" s="1"/>
  <c r="S4999" i="3" s="1"/>
  <c r="BJ4999" i="3"/>
  <c r="T4999" i="3" s="1"/>
  <c r="BH5000" i="3"/>
  <c r="BI5000" i="3" s="1"/>
  <c r="S5000" i="3" s="1"/>
  <c r="BJ5000" i="3"/>
  <c r="T5000" i="3" s="1"/>
  <c r="BH5001" i="3"/>
  <c r="BI5001" i="3" s="1"/>
  <c r="S5001" i="3" s="1"/>
  <c r="BJ5001" i="3"/>
  <c r="T5001" i="3" s="1"/>
  <c r="BH5002" i="3"/>
  <c r="BJ5002" i="3"/>
  <c r="T5002" i="3" s="1"/>
  <c r="BH5003" i="3"/>
  <c r="BJ5003" i="3"/>
  <c r="T5003" i="3" s="1"/>
  <c r="BH5004" i="3"/>
  <c r="BI5004" i="3" s="1"/>
  <c r="S5004" i="3" s="1"/>
  <c r="BJ5004" i="3"/>
  <c r="T5004" i="3" s="1"/>
  <c r="BH5005" i="3"/>
  <c r="BI5005" i="3" s="1"/>
  <c r="S5005" i="3" s="1"/>
  <c r="BJ5005" i="3"/>
  <c r="T5005" i="3" s="1"/>
  <c r="BH5006" i="3"/>
  <c r="BJ5006" i="3"/>
  <c r="T5006" i="3" s="1"/>
  <c r="BH5007" i="3"/>
  <c r="BJ5007" i="3"/>
  <c r="T5007" i="3" s="1"/>
  <c r="BH5008" i="3"/>
  <c r="BI5008" i="3" s="1"/>
  <c r="S5008" i="3" s="1"/>
  <c r="BJ5008" i="3"/>
  <c r="T5008" i="3" s="1"/>
  <c r="BH5009" i="3"/>
  <c r="BI5009" i="3" s="1"/>
  <c r="S5009" i="3" s="1"/>
  <c r="BJ5009" i="3"/>
  <c r="T5009" i="3" s="1"/>
  <c r="BH5010" i="3"/>
  <c r="BI5010" i="3" s="1"/>
  <c r="S5010" i="3" s="1"/>
  <c r="BJ5010" i="3"/>
  <c r="T5010" i="3" s="1"/>
  <c r="BH5011" i="3"/>
  <c r="BI5011" i="3" s="1"/>
  <c r="S5011" i="3" s="1"/>
  <c r="BJ5011" i="3"/>
  <c r="T5011" i="3" s="1"/>
  <c r="BH5012" i="3"/>
  <c r="BI5012" i="3" s="1"/>
  <c r="S5012" i="3" s="1"/>
  <c r="BJ5012" i="3"/>
  <c r="T5012" i="3" s="1"/>
  <c r="BH5013" i="3"/>
  <c r="BI5013" i="3" s="1"/>
  <c r="S5013" i="3" s="1"/>
  <c r="BJ5013" i="3"/>
  <c r="T5013" i="3" s="1"/>
  <c r="BH5014" i="3"/>
  <c r="BI5014" i="3" s="1"/>
  <c r="S5014" i="3" s="1"/>
  <c r="BJ5014" i="3"/>
  <c r="T5014" i="3" s="1"/>
  <c r="BH5015" i="3"/>
  <c r="BI5015" i="3" s="1"/>
  <c r="S5015" i="3" s="1"/>
  <c r="BJ5015" i="3"/>
  <c r="T5015" i="3" s="1"/>
  <c r="BH5016" i="3"/>
  <c r="BI5016" i="3" s="1"/>
  <c r="S5016" i="3" s="1"/>
  <c r="BJ5016" i="3"/>
  <c r="T5016" i="3" s="1"/>
  <c r="BH5017" i="3"/>
  <c r="BI5017" i="3" s="1"/>
  <c r="S5017" i="3" s="1"/>
  <c r="BJ5017" i="3"/>
  <c r="T5017" i="3" s="1"/>
  <c r="BH5018" i="3"/>
  <c r="BI5018" i="3" s="1"/>
  <c r="S5018" i="3" s="1"/>
  <c r="BJ5018" i="3"/>
  <c r="T5018" i="3" s="1"/>
  <c r="BH5019" i="3"/>
  <c r="BJ5019" i="3"/>
  <c r="T5019" i="3" s="1"/>
  <c r="BH5020" i="3"/>
  <c r="BJ5020" i="3"/>
  <c r="T5020" i="3" s="1"/>
  <c r="BH5021" i="3"/>
  <c r="BI5021" i="3" s="1"/>
  <c r="S5021" i="3" s="1"/>
  <c r="BJ5021" i="3"/>
  <c r="T5021" i="3" s="1"/>
  <c r="BH5022" i="3"/>
  <c r="BI5022" i="3" s="1"/>
  <c r="S5022" i="3" s="1"/>
  <c r="BJ5022" i="3"/>
  <c r="T5022" i="3" s="1"/>
  <c r="BH5023" i="3"/>
  <c r="BJ5023" i="3"/>
  <c r="T5023" i="3" s="1"/>
  <c r="BH5024" i="3"/>
  <c r="BI5024" i="3" s="1"/>
  <c r="S5024" i="3" s="1"/>
  <c r="BJ5024" i="3"/>
  <c r="T5024" i="3" s="1"/>
  <c r="BH5025" i="3"/>
  <c r="BI5025" i="3" s="1"/>
  <c r="S5025" i="3" s="1"/>
  <c r="BJ5025" i="3"/>
  <c r="T5025" i="3" s="1"/>
  <c r="BH5026" i="3"/>
  <c r="BJ5026" i="3"/>
  <c r="T5026" i="3" s="1"/>
  <c r="BH5027" i="3"/>
  <c r="BJ5027" i="3"/>
  <c r="T5027" i="3" s="1"/>
  <c r="BH5028" i="3"/>
  <c r="BI5028" i="3" s="1"/>
  <c r="S5028" i="3" s="1"/>
  <c r="BJ5028" i="3"/>
  <c r="T5028" i="3" s="1"/>
  <c r="BH5029" i="3"/>
  <c r="BI5029" i="3" s="1"/>
  <c r="S5029" i="3" s="1"/>
  <c r="BJ5029" i="3"/>
  <c r="T5029" i="3" s="1"/>
  <c r="BH5030" i="3"/>
  <c r="BJ5030" i="3"/>
  <c r="T5030" i="3" s="1"/>
  <c r="BH5031" i="3"/>
  <c r="BI5031" i="3" s="1"/>
  <c r="S5031" i="3" s="1"/>
  <c r="BJ5031" i="3"/>
  <c r="T5031" i="3" s="1"/>
  <c r="BH5032" i="3"/>
  <c r="BI5032" i="3" s="1"/>
  <c r="S5032" i="3" s="1"/>
  <c r="BJ5032" i="3"/>
  <c r="T5032" i="3" s="1"/>
  <c r="BH5033" i="3"/>
  <c r="BI5033" i="3" s="1"/>
  <c r="S5033" i="3" s="1"/>
  <c r="BJ5033" i="3"/>
  <c r="T5033" i="3" s="1"/>
  <c r="BH5034" i="3"/>
  <c r="BI5034" i="3" s="1"/>
  <c r="S5034" i="3" s="1"/>
  <c r="BJ5034" i="3"/>
  <c r="T5034" i="3" s="1"/>
  <c r="BH5035" i="3"/>
  <c r="BJ5035" i="3"/>
  <c r="T5035" i="3" s="1"/>
  <c r="BH5036" i="3"/>
  <c r="BI5036" i="3" s="1"/>
  <c r="S5036" i="3" s="1"/>
  <c r="BJ5036" i="3"/>
  <c r="T5036" i="3" s="1"/>
  <c r="BH5037" i="3"/>
  <c r="BI5037" i="3" s="1"/>
  <c r="S5037" i="3" s="1"/>
  <c r="BJ5037" i="3"/>
  <c r="T5037" i="3" s="1"/>
  <c r="BH5038" i="3"/>
  <c r="BI5038" i="3" s="1"/>
  <c r="S5038" i="3" s="1"/>
  <c r="BJ5038" i="3"/>
  <c r="T5038" i="3" s="1"/>
  <c r="BH5039" i="3"/>
  <c r="BI5039" i="3" s="1"/>
  <c r="S5039" i="3" s="1"/>
  <c r="BJ5039" i="3"/>
  <c r="T5039" i="3" s="1"/>
  <c r="BH5040" i="3"/>
  <c r="BI5040" i="3" s="1"/>
  <c r="S5040" i="3" s="1"/>
  <c r="BJ5040" i="3"/>
  <c r="T5040" i="3" s="1"/>
  <c r="BH5041" i="3"/>
  <c r="BI5041" i="3" s="1"/>
  <c r="S5041" i="3" s="1"/>
  <c r="BJ5041" i="3"/>
  <c r="T5041" i="3" s="1"/>
  <c r="BH5042" i="3"/>
  <c r="BJ5042" i="3"/>
  <c r="T5042" i="3" s="1"/>
  <c r="BH5043" i="3"/>
  <c r="BI5043" i="3" s="1"/>
  <c r="S5043" i="3" s="1"/>
  <c r="BJ5043" i="3"/>
  <c r="T5043" i="3" s="1"/>
  <c r="BH5044" i="3"/>
  <c r="BI5044" i="3" s="1"/>
  <c r="S5044" i="3" s="1"/>
  <c r="BJ5044" i="3"/>
  <c r="T5044" i="3" s="1"/>
  <c r="BH5045" i="3"/>
  <c r="BJ5045" i="3"/>
  <c r="T5045" i="3" s="1"/>
  <c r="BH5046" i="3"/>
  <c r="BI5046" i="3" s="1"/>
  <c r="S5046" i="3" s="1"/>
  <c r="BJ5046" i="3"/>
  <c r="T5046" i="3" s="1"/>
  <c r="BH5047" i="3"/>
  <c r="BJ5047" i="3"/>
  <c r="T5047" i="3" s="1"/>
  <c r="BH5048" i="3"/>
  <c r="BI5048" i="3" s="1"/>
  <c r="S5048" i="3" s="1"/>
  <c r="BJ5048" i="3"/>
  <c r="T5048" i="3" s="1"/>
  <c r="BH5049" i="3"/>
  <c r="BI5049" i="3" s="1"/>
  <c r="S5049" i="3" s="1"/>
  <c r="BJ5049" i="3"/>
  <c r="T5049" i="3" s="1"/>
  <c r="BH5050" i="3"/>
  <c r="BI5050" i="3" s="1"/>
  <c r="S5050" i="3" s="1"/>
  <c r="BJ5050" i="3"/>
  <c r="T5050" i="3" s="1"/>
  <c r="BH5051" i="3"/>
  <c r="BI5051" i="3" s="1"/>
  <c r="S5051" i="3" s="1"/>
  <c r="BJ5051" i="3"/>
  <c r="T5051" i="3" s="1"/>
  <c r="BH5052" i="3"/>
  <c r="BI5052" i="3" s="1"/>
  <c r="S5052" i="3" s="1"/>
  <c r="BJ5052" i="3"/>
  <c r="T5052" i="3" s="1"/>
  <c r="BH5053" i="3"/>
  <c r="BI5053" i="3" s="1"/>
  <c r="S5053" i="3" s="1"/>
  <c r="BJ5053" i="3"/>
  <c r="T5053" i="3" s="1"/>
  <c r="BH5054" i="3"/>
  <c r="BI5054" i="3" s="1"/>
  <c r="S5054" i="3" s="1"/>
  <c r="BJ5054" i="3"/>
  <c r="T5054" i="3" s="1"/>
  <c r="BH5055" i="3"/>
  <c r="BJ5055" i="3"/>
  <c r="T5055" i="3" s="1"/>
  <c r="BH5056" i="3"/>
  <c r="BI5056" i="3" s="1"/>
  <c r="S5056" i="3" s="1"/>
  <c r="BJ5056" i="3"/>
  <c r="T5056" i="3" s="1"/>
  <c r="BH5057" i="3"/>
  <c r="BI5057" i="3" s="1"/>
  <c r="S5057" i="3" s="1"/>
  <c r="BJ5057" i="3"/>
  <c r="T5057" i="3" s="1"/>
  <c r="BH5058" i="3"/>
  <c r="BJ5058" i="3"/>
  <c r="T5058" i="3" s="1"/>
  <c r="BH5059" i="3"/>
  <c r="BI5059" i="3" s="1"/>
  <c r="S5059" i="3" s="1"/>
  <c r="BJ5059" i="3"/>
  <c r="T5059" i="3" s="1"/>
  <c r="BH5060" i="3"/>
  <c r="BI5060" i="3" s="1"/>
  <c r="S5060" i="3" s="1"/>
  <c r="BJ5060" i="3"/>
  <c r="T5060" i="3" s="1"/>
  <c r="BH5061" i="3"/>
  <c r="BI5061" i="3" s="1"/>
  <c r="S5061" i="3" s="1"/>
  <c r="BJ5061" i="3"/>
  <c r="T5061" i="3" s="1"/>
  <c r="BH5062" i="3"/>
  <c r="BI5062" i="3" s="1"/>
  <c r="S5062" i="3" s="1"/>
  <c r="BJ5062" i="3"/>
  <c r="T5062" i="3" s="1"/>
  <c r="BH5063" i="3"/>
  <c r="BI5063" i="3" s="1"/>
  <c r="S5063" i="3" s="1"/>
  <c r="BJ5063" i="3"/>
  <c r="T5063" i="3" s="1"/>
  <c r="BH5064" i="3"/>
  <c r="BI5064" i="3" s="1"/>
  <c r="S5064" i="3" s="1"/>
  <c r="BJ5064" i="3"/>
  <c r="T5064" i="3" s="1"/>
  <c r="BH5065" i="3"/>
  <c r="BI5065" i="3" s="1"/>
  <c r="S5065" i="3" s="1"/>
  <c r="BJ5065" i="3"/>
  <c r="T5065" i="3" s="1"/>
  <c r="BH5066" i="3"/>
  <c r="BJ5066" i="3"/>
  <c r="T5066" i="3" s="1"/>
  <c r="BH5067" i="3"/>
  <c r="BJ5067" i="3"/>
  <c r="T5067" i="3" s="1"/>
  <c r="BH5068" i="3"/>
  <c r="BI5068" i="3" s="1"/>
  <c r="S5068" i="3" s="1"/>
  <c r="BJ5068" i="3"/>
  <c r="T5068" i="3" s="1"/>
  <c r="BH5069" i="3"/>
  <c r="BI5069" i="3" s="1"/>
  <c r="S5069" i="3" s="1"/>
  <c r="BJ5069" i="3"/>
  <c r="T5069" i="3" s="1"/>
  <c r="BH5070" i="3"/>
  <c r="BJ5070" i="3"/>
  <c r="T5070" i="3" s="1"/>
  <c r="BH5071" i="3"/>
  <c r="BJ5071" i="3"/>
  <c r="T5071" i="3" s="1"/>
  <c r="BH5072" i="3"/>
  <c r="BI5072" i="3" s="1"/>
  <c r="S5072" i="3" s="1"/>
  <c r="BJ5072" i="3"/>
  <c r="T5072" i="3" s="1"/>
  <c r="BH5073" i="3"/>
  <c r="BI5073" i="3" s="1"/>
  <c r="S5073" i="3" s="1"/>
  <c r="BJ5073" i="3"/>
  <c r="T5073" i="3" s="1"/>
  <c r="BH5074" i="3"/>
  <c r="BI5074" i="3" s="1"/>
  <c r="S5074" i="3" s="1"/>
  <c r="BJ5074" i="3"/>
  <c r="T5074" i="3" s="1"/>
  <c r="BH5075" i="3"/>
  <c r="BJ5075" i="3"/>
  <c r="T5075" i="3" s="1"/>
  <c r="BH5076" i="3"/>
  <c r="BI5076" i="3" s="1"/>
  <c r="S5076" i="3" s="1"/>
  <c r="BJ5076" i="3"/>
  <c r="T5076" i="3" s="1"/>
  <c r="BH5077" i="3"/>
  <c r="BI5077" i="3" s="1"/>
  <c r="S5077" i="3" s="1"/>
  <c r="BJ5077" i="3"/>
  <c r="T5077" i="3" s="1"/>
  <c r="BH5078" i="3"/>
  <c r="BJ5078" i="3"/>
  <c r="T5078" i="3" s="1"/>
  <c r="BH5079" i="3"/>
  <c r="BI5079" i="3" s="1"/>
  <c r="S5079" i="3" s="1"/>
  <c r="BJ5079" i="3"/>
  <c r="T5079" i="3" s="1"/>
  <c r="BH5080" i="3"/>
  <c r="BI5080" i="3" s="1"/>
  <c r="S5080" i="3" s="1"/>
  <c r="BJ5080" i="3"/>
  <c r="T5080" i="3" s="1"/>
  <c r="BH5081" i="3"/>
  <c r="BI5081" i="3" s="1"/>
  <c r="S5081" i="3" s="1"/>
  <c r="BJ5081" i="3"/>
  <c r="T5081" i="3" s="1"/>
  <c r="BH5082" i="3"/>
  <c r="BI5082" i="3" s="1"/>
  <c r="S5082" i="3" s="1"/>
  <c r="BJ5082" i="3"/>
  <c r="T5082" i="3" s="1"/>
  <c r="BH5083" i="3"/>
  <c r="BJ5083" i="3"/>
  <c r="T5083" i="3" s="1"/>
  <c r="BH5084" i="3"/>
  <c r="BJ5084" i="3"/>
  <c r="T5084" i="3" s="1"/>
  <c r="BH5085" i="3"/>
  <c r="BI5085" i="3" s="1"/>
  <c r="S5085" i="3" s="1"/>
  <c r="BJ5085" i="3"/>
  <c r="T5085" i="3" s="1"/>
  <c r="BH5086" i="3"/>
  <c r="BJ5086" i="3"/>
  <c r="T5086" i="3" s="1"/>
  <c r="BH5087" i="3"/>
  <c r="BI5087" i="3" s="1"/>
  <c r="S5087" i="3" s="1"/>
  <c r="BJ5087" i="3"/>
  <c r="T5087" i="3" s="1"/>
  <c r="BH5088" i="3"/>
  <c r="BI5088" i="3" s="1"/>
  <c r="S5088" i="3" s="1"/>
  <c r="BJ5088" i="3"/>
  <c r="T5088" i="3" s="1"/>
  <c r="BH5089" i="3"/>
  <c r="BI5089" i="3" s="1"/>
  <c r="S5089" i="3" s="1"/>
  <c r="BJ5089" i="3"/>
  <c r="T5089" i="3" s="1"/>
  <c r="BH5090" i="3"/>
  <c r="BJ5090" i="3"/>
  <c r="T5090" i="3" s="1"/>
  <c r="BH5091" i="3"/>
  <c r="BI5091" i="3" s="1"/>
  <c r="S5091" i="3" s="1"/>
  <c r="BJ5091" i="3"/>
  <c r="T5091" i="3" s="1"/>
  <c r="BH5092" i="3"/>
  <c r="BI5092" i="3" s="1"/>
  <c r="S5092" i="3" s="1"/>
  <c r="BJ5092" i="3"/>
  <c r="T5092" i="3" s="1"/>
  <c r="BH5093" i="3"/>
  <c r="BI5093" i="3" s="1"/>
  <c r="S5093" i="3" s="1"/>
  <c r="BJ5093" i="3"/>
  <c r="T5093" i="3" s="1"/>
  <c r="BH5094" i="3"/>
  <c r="BJ5094" i="3"/>
  <c r="T5094" i="3" s="1"/>
  <c r="BH5095" i="3"/>
  <c r="BI5095" i="3" s="1"/>
  <c r="S5095" i="3" s="1"/>
  <c r="BJ5095" i="3"/>
  <c r="T5095" i="3" s="1"/>
  <c r="BH5096" i="3"/>
  <c r="BI5096" i="3" s="1"/>
  <c r="S5096" i="3" s="1"/>
  <c r="BJ5096" i="3"/>
  <c r="T5096" i="3" s="1"/>
  <c r="BH5097" i="3"/>
  <c r="BI5097" i="3" s="1"/>
  <c r="S5097" i="3" s="1"/>
  <c r="BJ5097" i="3"/>
  <c r="T5097" i="3" s="1"/>
  <c r="BH5098" i="3"/>
  <c r="BJ5098" i="3"/>
  <c r="T5098" i="3" s="1"/>
  <c r="BH5099" i="3"/>
  <c r="BI5099" i="3" s="1"/>
  <c r="S5099" i="3" s="1"/>
  <c r="BJ5099" i="3"/>
  <c r="T5099" i="3" s="1"/>
  <c r="BH5100" i="3"/>
  <c r="BI5100" i="3" s="1"/>
  <c r="S5100" i="3" s="1"/>
  <c r="BJ5100" i="3"/>
  <c r="T5100" i="3" s="1"/>
  <c r="BH5101" i="3"/>
  <c r="BJ5101" i="3"/>
  <c r="T5101" i="3" s="1"/>
  <c r="BH5102" i="3"/>
  <c r="BI5102" i="3" s="1"/>
  <c r="S5102" i="3" s="1"/>
  <c r="BJ5102" i="3"/>
  <c r="T5102" i="3" s="1"/>
  <c r="BH5103" i="3"/>
  <c r="BI5103" i="3" s="1"/>
  <c r="S5103" i="3" s="1"/>
  <c r="BJ5103" i="3"/>
  <c r="T5103" i="3" s="1"/>
  <c r="BH5104" i="3"/>
  <c r="BI5104" i="3" s="1"/>
  <c r="S5104" i="3" s="1"/>
  <c r="BJ5104" i="3"/>
  <c r="T5104" i="3" s="1"/>
  <c r="BH5105" i="3"/>
  <c r="BJ5105" i="3"/>
  <c r="T5105" i="3" s="1"/>
  <c r="BH5106" i="3"/>
  <c r="BI5106" i="3" s="1"/>
  <c r="S5106" i="3" s="1"/>
  <c r="BJ5106" i="3"/>
  <c r="T5106" i="3" s="1"/>
  <c r="BH5107" i="3"/>
  <c r="BI5107" i="3" s="1"/>
  <c r="S5107" i="3" s="1"/>
  <c r="BJ5107" i="3"/>
  <c r="T5107" i="3" s="1"/>
  <c r="BH5108" i="3"/>
  <c r="BI5108" i="3" s="1"/>
  <c r="S5108" i="3" s="1"/>
  <c r="BJ5108" i="3"/>
  <c r="T5108" i="3" s="1"/>
  <c r="BH5109" i="3"/>
  <c r="BJ5109" i="3"/>
  <c r="T5109" i="3" s="1"/>
  <c r="BH5110" i="3"/>
  <c r="BI5110" i="3" s="1"/>
  <c r="S5110" i="3" s="1"/>
  <c r="BJ5110" i="3"/>
  <c r="T5110" i="3" s="1"/>
  <c r="BH5111" i="3"/>
  <c r="BJ5111" i="3"/>
  <c r="T5111" i="3" s="1"/>
  <c r="BH5112" i="3"/>
  <c r="BI5112" i="3" s="1"/>
  <c r="S5112" i="3" s="1"/>
  <c r="BJ5112" i="3"/>
  <c r="T5112" i="3" s="1"/>
  <c r="BH5113" i="3"/>
  <c r="BJ5113" i="3"/>
  <c r="T5113" i="3" s="1"/>
  <c r="BH5114" i="3"/>
  <c r="BI5114" i="3" s="1"/>
  <c r="S5114" i="3" s="1"/>
  <c r="BJ5114" i="3"/>
  <c r="T5114" i="3" s="1"/>
  <c r="BH5115" i="3"/>
  <c r="BI5115" i="3" s="1"/>
  <c r="S5115" i="3" s="1"/>
  <c r="BJ5115" i="3"/>
  <c r="T5115" i="3" s="1"/>
  <c r="BH5116" i="3"/>
  <c r="BI5116" i="3" s="1"/>
  <c r="S5116" i="3" s="1"/>
  <c r="BJ5116" i="3"/>
  <c r="T5116" i="3" s="1"/>
  <c r="BH5117" i="3"/>
  <c r="BJ5117" i="3"/>
  <c r="T5117" i="3" s="1"/>
  <c r="BH5118" i="3"/>
  <c r="BI5118" i="3" s="1"/>
  <c r="S5118" i="3" s="1"/>
  <c r="BJ5118" i="3"/>
  <c r="T5118" i="3" s="1"/>
  <c r="BH5119" i="3"/>
  <c r="BI5119" i="3" s="1"/>
  <c r="S5119" i="3" s="1"/>
  <c r="BJ5119" i="3"/>
  <c r="T5119" i="3" s="1"/>
  <c r="BH5120" i="3"/>
  <c r="BI5120" i="3" s="1"/>
  <c r="S5120" i="3" s="1"/>
  <c r="BJ5120" i="3"/>
  <c r="T5120" i="3" s="1"/>
  <c r="BH5121" i="3"/>
  <c r="BJ5121" i="3"/>
  <c r="T5121" i="3" s="1"/>
  <c r="BH5122" i="3"/>
  <c r="BI5122" i="3" s="1"/>
  <c r="S5122" i="3" s="1"/>
  <c r="BJ5122" i="3"/>
  <c r="T5122" i="3" s="1"/>
  <c r="BH5123" i="3"/>
  <c r="BI5123" i="3" s="1"/>
  <c r="S5123" i="3" s="1"/>
  <c r="BJ5123" i="3"/>
  <c r="T5123" i="3" s="1"/>
  <c r="BH5124" i="3"/>
  <c r="BI5124" i="3" s="1"/>
  <c r="S5124" i="3" s="1"/>
  <c r="BJ5124" i="3"/>
  <c r="T5124" i="3" s="1"/>
  <c r="BH5125" i="3"/>
  <c r="BJ5125" i="3"/>
  <c r="T5125" i="3" s="1"/>
  <c r="BH5126" i="3"/>
  <c r="BI5126" i="3" s="1"/>
  <c r="S5126" i="3" s="1"/>
  <c r="BJ5126" i="3"/>
  <c r="T5126" i="3" s="1"/>
  <c r="BH5127" i="3"/>
  <c r="BI5127" i="3" s="1"/>
  <c r="S5127" i="3" s="1"/>
  <c r="BJ5127" i="3"/>
  <c r="T5127" i="3" s="1"/>
  <c r="BH5128" i="3"/>
  <c r="BI5128" i="3" s="1"/>
  <c r="S5128" i="3" s="1"/>
  <c r="BJ5128" i="3"/>
  <c r="T5128" i="3" s="1"/>
  <c r="BH5129" i="3"/>
  <c r="BJ5129" i="3"/>
  <c r="T5129" i="3" s="1"/>
  <c r="BH5130" i="3"/>
  <c r="BI5130" i="3" s="1"/>
  <c r="S5130" i="3" s="1"/>
  <c r="BJ5130" i="3"/>
  <c r="T5130" i="3" s="1"/>
  <c r="BH5131" i="3"/>
  <c r="BJ5131" i="3"/>
  <c r="T5131" i="3" s="1"/>
  <c r="BH5132" i="3"/>
  <c r="BI5132" i="3" s="1"/>
  <c r="S5132" i="3" s="1"/>
  <c r="BJ5132" i="3"/>
  <c r="T5132" i="3" s="1"/>
  <c r="BH5133" i="3"/>
  <c r="BJ5133" i="3"/>
  <c r="T5133" i="3" s="1"/>
  <c r="BH5134" i="3"/>
  <c r="BI5134" i="3" s="1"/>
  <c r="S5134" i="3" s="1"/>
  <c r="BJ5134" i="3"/>
  <c r="T5134" i="3" s="1"/>
  <c r="BH5135" i="3"/>
  <c r="BI5135" i="3" s="1"/>
  <c r="S5135" i="3" s="1"/>
  <c r="BJ5135" i="3"/>
  <c r="T5135" i="3" s="1"/>
  <c r="BH5136" i="3"/>
  <c r="BI5136" i="3" s="1"/>
  <c r="S5136" i="3" s="1"/>
  <c r="BJ5136" i="3"/>
  <c r="T5136" i="3" s="1"/>
  <c r="BH5137" i="3"/>
  <c r="BJ5137" i="3"/>
  <c r="T5137" i="3" s="1"/>
  <c r="BH5138" i="3"/>
  <c r="BI5138" i="3" s="1"/>
  <c r="S5138" i="3" s="1"/>
  <c r="BJ5138" i="3"/>
  <c r="T5138" i="3" s="1"/>
  <c r="BH5139" i="3"/>
  <c r="BI5139" i="3" s="1"/>
  <c r="S5139" i="3" s="1"/>
  <c r="BJ5139" i="3"/>
  <c r="T5139" i="3" s="1"/>
  <c r="BH5140" i="3"/>
  <c r="BI5140" i="3" s="1"/>
  <c r="S5140" i="3" s="1"/>
  <c r="BJ5140" i="3"/>
  <c r="T5140" i="3" s="1"/>
  <c r="BH5141" i="3"/>
  <c r="BJ5141" i="3"/>
  <c r="T5141" i="3" s="1"/>
  <c r="BH5142" i="3"/>
  <c r="BI5142" i="3" s="1"/>
  <c r="S5142" i="3" s="1"/>
  <c r="BJ5142" i="3"/>
  <c r="T5142" i="3" s="1"/>
  <c r="BH5143" i="3"/>
  <c r="BJ5143" i="3"/>
  <c r="T5143" i="3" s="1"/>
  <c r="BH5144" i="3"/>
  <c r="BI5144" i="3" s="1"/>
  <c r="S5144" i="3" s="1"/>
  <c r="BJ5144" i="3"/>
  <c r="T5144" i="3" s="1"/>
  <c r="BH5145" i="3"/>
  <c r="BJ5145" i="3"/>
  <c r="T5145" i="3" s="1"/>
  <c r="BH5146" i="3"/>
  <c r="BI5146" i="3" s="1"/>
  <c r="S5146" i="3" s="1"/>
  <c r="BJ5146" i="3"/>
  <c r="T5146" i="3" s="1"/>
  <c r="BH5147" i="3"/>
  <c r="BI5147" i="3" s="1"/>
  <c r="S5147" i="3" s="1"/>
  <c r="BJ5147" i="3"/>
  <c r="T5147" i="3" s="1"/>
  <c r="BH5148" i="3"/>
  <c r="BI5148" i="3" s="1"/>
  <c r="S5148" i="3" s="1"/>
  <c r="BJ5148" i="3"/>
  <c r="T5148" i="3" s="1"/>
  <c r="BH5149" i="3"/>
  <c r="BI5149" i="3" s="1"/>
  <c r="S5149" i="3" s="1"/>
  <c r="BJ5149" i="3"/>
  <c r="T5149" i="3" s="1"/>
  <c r="BH5150" i="3"/>
  <c r="BJ5150" i="3"/>
  <c r="T5150" i="3" s="1"/>
  <c r="BH5151" i="3"/>
  <c r="BI5151" i="3" s="1"/>
  <c r="S5151" i="3" s="1"/>
  <c r="BJ5151" i="3"/>
  <c r="T5151" i="3" s="1"/>
  <c r="BH5152" i="3"/>
  <c r="BI5152" i="3" s="1"/>
  <c r="S5152" i="3" s="1"/>
  <c r="BJ5152" i="3"/>
  <c r="T5152" i="3" s="1"/>
  <c r="BH5153" i="3"/>
  <c r="BI5153" i="3" s="1"/>
  <c r="S5153" i="3" s="1"/>
  <c r="BJ5153" i="3"/>
  <c r="T5153" i="3" s="1"/>
  <c r="BH5154" i="3"/>
  <c r="BJ5154" i="3"/>
  <c r="T5154" i="3" s="1"/>
  <c r="BH5155" i="3"/>
  <c r="BI5155" i="3" s="1"/>
  <c r="S5155" i="3" s="1"/>
  <c r="BJ5155" i="3"/>
  <c r="T5155" i="3" s="1"/>
  <c r="BH5156" i="3"/>
  <c r="BI5156" i="3" s="1"/>
  <c r="S5156" i="3" s="1"/>
  <c r="BJ5156" i="3"/>
  <c r="T5156" i="3" s="1"/>
  <c r="BH5157" i="3"/>
  <c r="BI5157" i="3" s="1"/>
  <c r="S5157" i="3" s="1"/>
  <c r="BJ5157" i="3"/>
  <c r="T5157" i="3" s="1"/>
  <c r="BH5158" i="3"/>
  <c r="BI5158" i="3" s="1"/>
  <c r="S5158" i="3" s="1"/>
  <c r="BJ5158" i="3"/>
  <c r="T5158" i="3" s="1"/>
  <c r="BH5159" i="3"/>
  <c r="BI5159" i="3" s="1"/>
  <c r="S5159" i="3" s="1"/>
  <c r="BJ5159" i="3"/>
  <c r="T5159" i="3" s="1"/>
  <c r="BH5160" i="3"/>
  <c r="BI5160" i="3" s="1"/>
  <c r="S5160" i="3" s="1"/>
  <c r="BJ5160" i="3"/>
  <c r="T5160" i="3" s="1"/>
  <c r="BH5161" i="3"/>
  <c r="BI5161" i="3" s="1"/>
  <c r="S5161" i="3" s="1"/>
  <c r="BJ5161" i="3"/>
  <c r="T5161" i="3" s="1"/>
  <c r="BH5162" i="3"/>
  <c r="BI5162" i="3" s="1"/>
  <c r="S5162" i="3" s="1"/>
  <c r="BJ5162" i="3"/>
  <c r="T5162" i="3" s="1"/>
  <c r="BH5163" i="3"/>
  <c r="BJ5163" i="3"/>
  <c r="T5163" i="3" s="1"/>
  <c r="BH5164" i="3"/>
  <c r="BI5164" i="3" s="1"/>
  <c r="S5164" i="3" s="1"/>
  <c r="BJ5164" i="3"/>
  <c r="T5164" i="3" s="1"/>
  <c r="BH5165" i="3"/>
  <c r="BI5165" i="3" s="1"/>
  <c r="S5165" i="3" s="1"/>
  <c r="BJ5165" i="3"/>
  <c r="T5165" i="3" s="1"/>
  <c r="BH5166" i="3"/>
  <c r="BJ5166" i="3"/>
  <c r="T5166" i="3" s="1"/>
  <c r="BH5167" i="3"/>
  <c r="BJ5167" i="3"/>
  <c r="T5167" i="3" s="1"/>
  <c r="BH5168" i="3"/>
  <c r="BI5168" i="3" s="1"/>
  <c r="S5168" i="3" s="1"/>
  <c r="BJ5168" i="3"/>
  <c r="T5168" i="3" s="1"/>
  <c r="BH5169" i="3"/>
  <c r="BI5169" i="3" s="1"/>
  <c r="S5169" i="3" s="1"/>
  <c r="BJ5169" i="3"/>
  <c r="T5169" i="3" s="1"/>
  <c r="BH5170" i="3"/>
  <c r="BJ5170" i="3"/>
  <c r="T5170" i="3" s="1"/>
  <c r="BH5171" i="3"/>
  <c r="BI5171" i="3" s="1"/>
  <c r="S5171" i="3" s="1"/>
  <c r="BJ5171" i="3"/>
  <c r="T5171" i="3" s="1"/>
  <c r="BH5172" i="3"/>
  <c r="BI5172" i="3" s="1"/>
  <c r="S5172" i="3" s="1"/>
  <c r="BJ5172" i="3"/>
  <c r="T5172" i="3" s="1"/>
  <c r="BH5173" i="3"/>
  <c r="BI5173" i="3" s="1"/>
  <c r="S5173" i="3" s="1"/>
  <c r="BJ5173" i="3"/>
  <c r="T5173" i="3" s="1"/>
  <c r="BH5174" i="3"/>
  <c r="BI5174" i="3" s="1"/>
  <c r="S5174" i="3" s="1"/>
  <c r="BJ5174" i="3"/>
  <c r="T5174" i="3" s="1"/>
  <c r="BH5175" i="3"/>
  <c r="BJ5175" i="3"/>
  <c r="T5175" i="3" s="1"/>
  <c r="BH5176" i="3"/>
  <c r="BI5176" i="3" s="1"/>
  <c r="S5176" i="3" s="1"/>
  <c r="BJ5176" i="3"/>
  <c r="T5176" i="3" s="1"/>
  <c r="BH5177" i="3"/>
  <c r="BI5177" i="3" s="1"/>
  <c r="S5177" i="3" s="1"/>
  <c r="BJ5177" i="3"/>
  <c r="T5177" i="3" s="1"/>
  <c r="BH5178" i="3"/>
  <c r="BI5178" i="3" s="1"/>
  <c r="S5178" i="3" s="1"/>
  <c r="BJ5178" i="3"/>
  <c r="T5178" i="3" s="1"/>
  <c r="BH5179" i="3"/>
  <c r="BJ5179" i="3"/>
  <c r="T5179" i="3" s="1"/>
  <c r="BH5180" i="3"/>
  <c r="BI5180" i="3" s="1"/>
  <c r="S5180" i="3" s="1"/>
  <c r="BJ5180" i="3"/>
  <c r="T5180" i="3" s="1"/>
  <c r="BH5181" i="3"/>
  <c r="BI5181" i="3" s="1"/>
  <c r="S5181" i="3" s="1"/>
  <c r="BJ5181" i="3"/>
  <c r="T5181" i="3" s="1"/>
  <c r="BH5182" i="3"/>
  <c r="BJ5182" i="3"/>
  <c r="T5182" i="3" s="1"/>
  <c r="BH5183" i="3"/>
  <c r="BJ5183" i="3"/>
  <c r="T5183" i="3" s="1"/>
  <c r="BH5184" i="3"/>
  <c r="BI5184" i="3" s="1"/>
  <c r="S5184" i="3" s="1"/>
  <c r="BJ5184" i="3"/>
  <c r="T5184" i="3" s="1"/>
  <c r="BH5185" i="3"/>
  <c r="BI5185" i="3" s="1"/>
  <c r="S5185" i="3" s="1"/>
  <c r="BJ5185" i="3"/>
  <c r="T5185" i="3" s="1"/>
  <c r="BH5186" i="3"/>
  <c r="BJ5186" i="3"/>
  <c r="T5186" i="3" s="1"/>
  <c r="BH5187" i="3"/>
  <c r="BI5187" i="3" s="1"/>
  <c r="S5187" i="3" s="1"/>
  <c r="BJ5187" i="3"/>
  <c r="T5187" i="3" s="1"/>
  <c r="BH5188" i="3"/>
  <c r="BI5188" i="3" s="1"/>
  <c r="S5188" i="3" s="1"/>
  <c r="BJ5188" i="3"/>
  <c r="T5188" i="3" s="1"/>
  <c r="BH5189" i="3"/>
  <c r="BI5189" i="3" s="1"/>
  <c r="S5189" i="3" s="1"/>
  <c r="BJ5189" i="3"/>
  <c r="T5189" i="3" s="1"/>
  <c r="BH5190" i="3"/>
  <c r="BI5190" i="3" s="1"/>
  <c r="S5190" i="3" s="1"/>
  <c r="BJ5190" i="3"/>
  <c r="T5190" i="3" s="1"/>
  <c r="BH5191" i="3"/>
  <c r="BJ5191" i="3"/>
  <c r="T5191" i="3" s="1"/>
  <c r="BH5192" i="3"/>
  <c r="BI5192" i="3" s="1"/>
  <c r="S5192" i="3" s="1"/>
  <c r="BJ5192" i="3"/>
  <c r="T5192" i="3" s="1"/>
  <c r="BH5193" i="3"/>
  <c r="BI5193" i="3" s="1"/>
  <c r="S5193" i="3" s="1"/>
  <c r="BJ5193" i="3"/>
  <c r="T5193" i="3" s="1"/>
  <c r="BH5194" i="3"/>
  <c r="BI5194" i="3" s="1"/>
  <c r="S5194" i="3" s="1"/>
  <c r="BJ5194" i="3"/>
  <c r="T5194" i="3" s="1"/>
  <c r="BH5195" i="3"/>
  <c r="BJ5195" i="3"/>
  <c r="T5195" i="3" s="1"/>
  <c r="BH5196" i="3"/>
  <c r="BI5196" i="3" s="1"/>
  <c r="S5196" i="3" s="1"/>
  <c r="BJ5196" i="3"/>
  <c r="T5196" i="3" s="1"/>
  <c r="BH5197" i="3"/>
  <c r="BJ5197" i="3"/>
  <c r="T5197" i="3" s="1"/>
  <c r="BH5198" i="3"/>
  <c r="BJ5198" i="3"/>
  <c r="T5198" i="3" s="1"/>
  <c r="BH5199" i="3"/>
  <c r="BJ5199" i="3"/>
  <c r="T5199" i="3" s="1"/>
  <c r="BH5200" i="3"/>
  <c r="BI5200" i="3" s="1"/>
  <c r="S5200" i="3" s="1"/>
  <c r="BJ5200" i="3"/>
  <c r="T5200" i="3" s="1"/>
  <c r="BH5201" i="3"/>
  <c r="BI5201" i="3" s="1"/>
  <c r="S5201" i="3" s="1"/>
  <c r="BJ5201" i="3"/>
  <c r="T5201" i="3" s="1"/>
  <c r="BH5202" i="3"/>
  <c r="BJ5202" i="3"/>
  <c r="T5202" i="3" s="1"/>
  <c r="BH5203" i="3"/>
  <c r="BI5203" i="3" s="1"/>
  <c r="S5203" i="3" s="1"/>
  <c r="BJ5203" i="3"/>
  <c r="T5203" i="3" s="1"/>
  <c r="BH5204" i="3"/>
  <c r="BJ5204" i="3"/>
  <c r="T5204" i="3" s="1"/>
  <c r="BH5205" i="3"/>
  <c r="BI5205" i="3" s="1"/>
  <c r="S5205" i="3" s="1"/>
  <c r="BJ5205" i="3"/>
  <c r="T5205" i="3" s="1"/>
  <c r="BH5206" i="3"/>
  <c r="BI5206" i="3" s="1"/>
  <c r="S5206" i="3" s="1"/>
  <c r="BJ5206" i="3"/>
  <c r="T5206" i="3" s="1"/>
  <c r="BH5207" i="3"/>
  <c r="BJ5207" i="3"/>
  <c r="T5207" i="3" s="1"/>
  <c r="BH5208" i="3"/>
  <c r="BI5208" i="3" s="1"/>
  <c r="S5208" i="3" s="1"/>
  <c r="BJ5208" i="3"/>
  <c r="T5208" i="3" s="1"/>
  <c r="BH5209" i="3"/>
  <c r="BI5209" i="3" s="1"/>
  <c r="S5209" i="3" s="1"/>
  <c r="BJ5209" i="3"/>
  <c r="T5209" i="3" s="1"/>
  <c r="BH5210" i="3"/>
  <c r="BI5210" i="3" s="1"/>
  <c r="S5210" i="3" s="1"/>
  <c r="BJ5210" i="3"/>
  <c r="T5210" i="3" s="1"/>
  <c r="BH5211" i="3"/>
  <c r="BJ5211" i="3"/>
  <c r="T5211" i="3" s="1"/>
  <c r="BH5212" i="3"/>
  <c r="BI5212" i="3" s="1"/>
  <c r="S5212" i="3" s="1"/>
  <c r="BJ5212" i="3"/>
  <c r="T5212" i="3" s="1"/>
  <c r="BH5213" i="3"/>
  <c r="BJ5213" i="3"/>
  <c r="T5213" i="3" s="1"/>
  <c r="BH5214" i="3"/>
  <c r="BJ5214" i="3"/>
  <c r="T5214" i="3" s="1"/>
  <c r="BH5215" i="3"/>
  <c r="BJ5215" i="3"/>
  <c r="T5215" i="3" s="1"/>
  <c r="BH5216" i="3"/>
  <c r="BI5216" i="3" s="1"/>
  <c r="S5216" i="3" s="1"/>
  <c r="BJ5216" i="3"/>
  <c r="T5216" i="3" s="1"/>
  <c r="BH5217" i="3"/>
  <c r="BI5217" i="3" s="1"/>
  <c r="S5217" i="3" s="1"/>
  <c r="BJ5217" i="3"/>
  <c r="T5217" i="3" s="1"/>
  <c r="BH5218" i="3"/>
  <c r="BJ5218" i="3"/>
  <c r="T5218" i="3" s="1"/>
  <c r="BH5219" i="3"/>
  <c r="BI5219" i="3" s="1"/>
  <c r="S5219" i="3" s="1"/>
  <c r="BJ5219" i="3"/>
  <c r="T5219" i="3" s="1"/>
  <c r="BH5220" i="3"/>
  <c r="BI5220" i="3" s="1"/>
  <c r="S5220" i="3" s="1"/>
  <c r="BJ5220" i="3"/>
  <c r="T5220" i="3" s="1"/>
  <c r="BH5221" i="3"/>
  <c r="BI5221" i="3" s="1"/>
  <c r="S5221" i="3" s="1"/>
  <c r="BJ5221" i="3"/>
  <c r="T5221" i="3" s="1"/>
  <c r="BH5222" i="3"/>
  <c r="BI5222" i="3" s="1"/>
  <c r="S5222" i="3" s="1"/>
  <c r="BJ5222" i="3"/>
  <c r="T5222" i="3" s="1"/>
  <c r="BH5223" i="3"/>
  <c r="BJ5223" i="3"/>
  <c r="T5223" i="3" s="1"/>
  <c r="BH5224" i="3"/>
  <c r="BI5224" i="3" s="1"/>
  <c r="S5224" i="3" s="1"/>
  <c r="BJ5224" i="3"/>
  <c r="T5224" i="3" s="1"/>
  <c r="BH5225" i="3"/>
  <c r="BI5225" i="3" s="1"/>
  <c r="S5225" i="3" s="1"/>
  <c r="BJ5225" i="3"/>
  <c r="T5225" i="3" s="1"/>
  <c r="BH5226" i="3"/>
  <c r="BI5226" i="3" s="1"/>
  <c r="S5226" i="3" s="1"/>
  <c r="BJ5226" i="3"/>
  <c r="T5226" i="3" s="1"/>
  <c r="BH5227" i="3"/>
  <c r="BJ5227" i="3"/>
  <c r="T5227" i="3" s="1"/>
  <c r="BH5228" i="3"/>
  <c r="BI5228" i="3" s="1"/>
  <c r="S5228" i="3" s="1"/>
  <c r="BJ5228" i="3"/>
  <c r="T5228" i="3" s="1"/>
  <c r="BH5229" i="3"/>
  <c r="BI5229" i="3" s="1"/>
  <c r="S5229" i="3" s="1"/>
  <c r="BJ5229" i="3"/>
  <c r="T5229" i="3" s="1"/>
  <c r="BH5230" i="3"/>
  <c r="BJ5230" i="3"/>
  <c r="T5230" i="3" s="1"/>
  <c r="BH5231" i="3"/>
  <c r="BJ5231" i="3"/>
  <c r="T5231" i="3" s="1"/>
  <c r="BH5232" i="3"/>
  <c r="BI5232" i="3" s="1"/>
  <c r="S5232" i="3" s="1"/>
  <c r="BJ5232" i="3"/>
  <c r="T5232" i="3" s="1"/>
  <c r="BH5233" i="3"/>
  <c r="BI5233" i="3" s="1"/>
  <c r="S5233" i="3" s="1"/>
  <c r="BJ5233" i="3"/>
  <c r="T5233" i="3" s="1"/>
  <c r="BH5234" i="3"/>
  <c r="BJ5234" i="3"/>
  <c r="T5234" i="3" s="1"/>
  <c r="BH5235" i="3"/>
  <c r="BI5235" i="3" s="1"/>
  <c r="S5235" i="3" s="1"/>
  <c r="BJ5235" i="3"/>
  <c r="T5235" i="3" s="1"/>
  <c r="BH5236" i="3"/>
  <c r="BI5236" i="3" s="1"/>
  <c r="S5236" i="3" s="1"/>
  <c r="BJ5236" i="3"/>
  <c r="T5236" i="3" s="1"/>
  <c r="BH5237" i="3"/>
  <c r="BJ5237" i="3"/>
  <c r="T5237" i="3" s="1"/>
  <c r="BH5238" i="3"/>
  <c r="BI5238" i="3" s="1"/>
  <c r="S5238" i="3" s="1"/>
  <c r="BJ5238" i="3"/>
  <c r="T5238" i="3" s="1"/>
  <c r="BH5239" i="3"/>
  <c r="BI5239" i="3" s="1"/>
  <c r="S5239" i="3" s="1"/>
  <c r="BJ5239" i="3"/>
  <c r="T5239" i="3" s="1"/>
  <c r="BH5240" i="3"/>
  <c r="BI5240" i="3" s="1"/>
  <c r="S5240" i="3" s="1"/>
  <c r="BJ5240" i="3"/>
  <c r="T5240" i="3" s="1"/>
  <c r="BH5241" i="3"/>
  <c r="BI5241" i="3" s="1"/>
  <c r="S5241" i="3" s="1"/>
  <c r="BJ5241" i="3"/>
  <c r="T5241" i="3" s="1"/>
  <c r="BH5242" i="3"/>
  <c r="BI5242" i="3" s="1"/>
  <c r="S5242" i="3" s="1"/>
  <c r="BJ5242" i="3"/>
  <c r="T5242" i="3" s="1"/>
  <c r="BH5243" i="3"/>
  <c r="BJ5243" i="3"/>
  <c r="T5243" i="3" s="1"/>
  <c r="BH5244" i="3"/>
  <c r="BI5244" i="3" s="1"/>
  <c r="S5244" i="3" s="1"/>
  <c r="BJ5244" i="3"/>
  <c r="T5244" i="3" s="1"/>
  <c r="BH5245" i="3"/>
  <c r="BI5245" i="3" s="1"/>
  <c r="S5245" i="3" s="1"/>
  <c r="BJ5245" i="3"/>
  <c r="T5245" i="3" s="1"/>
  <c r="BH5246" i="3"/>
  <c r="BJ5246" i="3"/>
  <c r="T5246" i="3" s="1"/>
  <c r="BH5247" i="3"/>
  <c r="BI5247" i="3" s="1"/>
  <c r="S5247" i="3" s="1"/>
  <c r="BJ5247" i="3"/>
  <c r="T5247" i="3" s="1"/>
  <c r="BH5248" i="3"/>
  <c r="BJ5248" i="3"/>
  <c r="T5248" i="3" s="1"/>
  <c r="BH5249" i="3"/>
  <c r="BI5249" i="3" s="1"/>
  <c r="S5249" i="3" s="1"/>
  <c r="BJ5249" i="3"/>
  <c r="T5249" i="3" s="1"/>
  <c r="BH5250" i="3"/>
  <c r="BJ5250" i="3"/>
  <c r="T5250" i="3" s="1"/>
  <c r="BH5251" i="3"/>
  <c r="BJ5251" i="3"/>
  <c r="T5251" i="3" s="1"/>
  <c r="BH5252" i="3"/>
  <c r="BJ5252" i="3"/>
  <c r="T5252" i="3" s="1"/>
  <c r="BH5253" i="3"/>
  <c r="BI5253" i="3" s="1"/>
  <c r="S5253" i="3" s="1"/>
  <c r="BJ5253" i="3"/>
  <c r="T5253" i="3" s="1"/>
  <c r="BH5254" i="3"/>
  <c r="BJ5254" i="3"/>
  <c r="T5254" i="3" s="1"/>
  <c r="BH5255" i="3"/>
  <c r="BJ5255" i="3"/>
  <c r="T5255" i="3" s="1"/>
  <c r="BH5256" i="3"/>
  <c r="BJ5256" i="3"/>
  <c r="T5256" i="3" s="1"/>
  <c r="BH5257" i="3"/>
  <c r="BI5257" i="3" s="1"/>
  <c r="S5257" i="3" s="1"/>
  <c r="BJ5257" i="3"/>
  <c r="T5257" i="3" s="1"/>
  <c r="BH5258" i="3"/>
  <c r="BJ5258" i="3"/>
  <c r="T5258" i="3" s="1"/>
  <c r="BH5259" i="3"/>
  <c r="BJ5259" i="3"/>
  <c r="T5259" i="3" s="1"/>
  <c r="BH5260" i="3"/>
  <c r="BJ5260" i="3"/>
  <c r="T5260" i="3" s="1"/>
  <c r="BH5261" i="3"/>
  <c r="BI5261" i="3" s="1"/>
  <c r="S5261" i="3" s="1"/>
  <c r="BJ5261" i="3"/>
  <c r="T5261" i="3" s="1"/>
  <c r="BH5262" i="3"/>
  <c r="BJ5262" i="3"/>
  <c r="T5262" i="3" s="1"/>
  <c r="BH5263" i="3"/>
  <c r="BI5263" i="3" s="1"/>
  <c r="S5263" i="3" s="1"/>
  <c r="BJ5263" i="3"/>
  <c r="T5263" i="3" s="1"/>
  <c r="BH5264" i="3"/>
  <c r="BI5264" i="3" s="1"/>
  <c r="S5264" i="3" s="1"/>
  <c r="BJ5264" i="3"/>
  <c r="T5264" i="3" s="1"/>
  <c r="BH5265" i="3"/>
  <c r="BJ5265" i="3"/>
  <c r="T5265" i="3" s="1"/>
  <c r="BH5266" i="3"/>
  <c r="BJ5266" i="3"/>
  <c r="T5266" i="3" s="1"/>
  <c r="BH5267" i="3"/>
  <c r="BJ5267" i="3"/>
  <c r="T5267" i="3" s="1"/>
  <c r="BH5268" i="3"/>
  <c r="BJ5268" i="3"/>
  <c r="T5268" i="3" s="1"/>
  <c r="BH5269" i="3"/>
  <c r="BI5269" i="3" s="1"/>
  <c r="S5269" i="3" s="1"/>
  <c r="BJ5269" i="3"/>
  <c r="T5269" i="3" s="1"/>
  <c r="BH5270" i="3"/>
  <c r="BI5270" i="3" s="1"/>
  <c r="S5270" i="3" s="1"/>
  <c r="BJ5270" i="3"/>
  <c r="T5270" i="3" s="1"/>
  <c r="BH5271" i="3"/>
  <c r="BJ5271" i="3"/>
  <c r="T5271" i="3" s="1"/>
  <c r="BH5272" i="3"/>
  <c r="BJ5272" i="3"/>
  <c r="T5272" i="3" s="1"/>
  <c r="BH5273" i="3"/>
  <c r="BI5273" i="3" s="1"/>
  <c r="S5273" i="3" s="1"/>
  <c r="BJ5273" i="3"/>
  <c r="T5273" i="3" s="1"/>
  <c r="BH5274" i="3"/>
  <c r="BI5274" i="3" s="1"/>
  <c r="S5274" i="3" s="1"/>
  <c r="BJ5274" i="3"/>
  <c r="T5274" i="3" s="1"/>
  <c r="BH5275" i="3"/>
  <c r="BI5275" i="3" s="1"/>
  <c r="S5275" i="3" s="1"/>
  <c r="BJ5275" i="3"/>
  <c r="T5275" i="3" s="1"/>
  <c r="BH5276" i="3"/>
  <c r="BI5276" i="3" s="1"/>
  <c r="S5276" i="3" s="1"/>
  <c r="BJ5276" i="3"/>
  <c r="T5276" i="3" s="1"/>
  <c r="BH5277" i="3"/>
  <c r="BJ5277" i="3"/>
  <c r="T5277" i="3" s="1"/>
  <c r="BH5278" i="3"/>
  <c r="BI5278" i="3" s="1"/>
  <c r="S5278" i="3" s="1"/>
  <c r="BJ5278" i="3"/>
  <c r="T5278" i="3" s="1"/>
  <c r="BH5279" i="3"/>
  <c r="BI5279" i="3" s="1"/>
  <c r="S5279" i="3" s="1"/>
  <c r="BJ5279" i="3"/>
  <c r="T5279" i="3" s="1"/>
  <c r="BH5280" i="3"/>
  <c r="BI5280" i="3" s="1"/>
  <c r="S5280" i="3" s="1"/>
  <c r="BJ5280" i="3"/>
  <c r="T5280" i="3" s="1"/>
  <c r="BH5281" i="3"/>
  <c r="BJ5281" i="3"/>
  <c r="T5281" i="3" s="1"/>
  <c r="BH5282" i="3"/>
  <c r="BJ5282" i="3"/>
  <c r="T5282" i="3" s="1"/>
  <c r="BH5283" i="3"/>
  <c r="BJ5283" i="3"/>
  <c r="T5283" i="3" s="1"/>
  <c r="BH5284" i="3"/>
  <c r="BJ5284" i="3"/>
  <c r="T5284" i="3" s="1"/>
  <c r="BH5285" i="3"/>
  <c r="BI5285" i="3" s="1"/>
  <c r="S5285" i="3" s="1"/>
  <c r="BJ5285" i="3"/>
  <c r="T5285" i="3" s="1"/>
  <c r="BH5286" i="3"/>
  <c r="BJ5286" i="3"/>
  <c r="T5286" i="3" s="1"/>
  <c r="BH5287" i="3"/>
  <c r="BI5287" i="3" s="1"/>
  <c r="S5287" i="3" s="1"/>
  <c r="BJ5287" i="3"/>
  <c r="T5287" i="3" s="1"/>
  <c r="BH5288" i="3"/>
  <c r="BJ5288" i="3"/>
  <c r="T5288" i="3" s="1"/>
  <c r="BH5289" i="3"/>
  <c r="BI5289" i="3" s="1"/>
  <c r="S5289" i="3" s="1"/>
  <c r="BJ5289" i="3"/>
  <c r="T5289" i="3" s="1"/>
  <c r="BH5290" i="3"/>
  <c r="BJ5290" i="3"/>
  <c r="T5290" i="3" s="1"/>
  <c r="BH5291" i="3"/>
  <c r="BI5291" i="3" s="1"/>
  <c r="S5291" i="3" s="1"/>
  <c r="BJ5291" i="3"/>
  <c r="T5291" i="3" s="1"/>
  <c r="BH5292" i="3"/>
  <c r="BJ5292" i="3"/>
  <c r="T5292" i="3" s="1"/>
  <c r="BH5293" i="3"/>
  <c r="BI5293" i="3" s="1"/>
  <c r="S5293" i="3" s="1"/>
  <c r="BJ5293" i="3"/>
  <c r="T5293" i="3" s="1"/>
  <c r="BH5294" i="3"/>
  <c r="BJ5294" i="3"/>
  <c r="T5294" i="3" s="1"/>
  <c r="BH5295" i="3"/>
  <c r="BJ5295" i="3"/>
  <c r="T5295" i="3" s="1"/>
  <c r="BH5296" i="3"/>
  <c r="BJ5296" i="3"/>
  <c r="T5296" i="3" s="1"/>
  <c r="BH5297" i="3"/>
  <c r="BI5297" i="3" s="1"/>
  <c r="S5297" i="3" s="1"/>
  <c r="BJ5297" i="3"/>
  <c r="T5297" i="3" s="1"/>
  <c r="BH5298" i="3"/>
  <c r="BI5298" i="3" s="1"/>
  <c r="S5298" i="3" s="1"/>
  <c r="BJ5298" i="3"/>
  <c r="T5298" i="3" s="1"/>
  <c r="BH5299" i="3"/>
  <c r="BI5299" i="3" s="1"/>
  <c r="S5299" i="3" s="1"/>
  <c r="BJ5299" i="3"/>
  <c r="T5299" i="3" s="1"/>
  <c r="BH5300" i="3"/>
  <c r="BI5300" i="3" s="1"/>
  <c r="S5300" i="3" s="1"/>
  <c r="BJ5300" i="3"/>
  <c r="T5300" i="3" s="1"/>
  <c r="BH5301" i="3"/>
  <c r="BI5301" i="3" s="1"/>
  <c r="S5301" i="3" s="1"/>
  <c r="BJ5301" i="3"/>
  <c r="T5301" i="3" s="1"/>
  <c r="BH5302" i="3"/>
  <c r="BJ5302" i="3"/>
  <c r="T5302" i="3" s="1"/>
  <c r="BH5303" i="3"/>
  <c r="BJ5303" i="3"/>
  <c r="T5303" i="3" s="1"/>
  <c r="BH5304" i="3"/>
  <c r="BJ5304" i="3"/>
  <c r="T5304" i="3" s="1"/>
  <c r="BH5305" i="3"/>
  <c r="BI5305" i="3" s="1"/>
  <c r="S5305" i="3" s="1"/>
  <c r="BJ5305" i="3"/>
  <c r="T5305" i="3" s="1"/>
  <c r="BH5306" i="3"/>
  <c r="BI5306" i="3" s="1"/>
  <c r="S5306" i="3" s="1"/>
  <c r="BJ5306" i="3"/>
  <c r="T5306" i="3" s="1"/>
  <c r="BH5307" i="3"/>
  <c r="BJ5307" i="3"/>
  <c r="T5307" i="3" s="1"/>
  <c r="BH5308" i="3"/>
  <c r="BI5308" i="3" s="1"/>
  <c r="S5308" i="3" s="1"/>
  <c r="BJ5308" i="3"/>
  <c r="T5308" i="3" s="1"/>
  <c r="BH5309" i="3"/>
  <c r="BI5309" i="3" s="1"/>
  <c r="S5309" i="3" s="1"/>
  <c r="BJ5309" i="3"/>
  <c r="T5309" i="3" s="1"/>
  <c r="BH5310" i="3"/>
  <c r="BJ5310" i="3"/>
  <c r="T5310" i="3" s="1"/>
  <c r="BH5311" i="3"/>
  <c r="BJ5311" i="3"/>
  <c r="T5311" i="3" s="1"/>
  <c r="BH5312" i="3"/>
  <c r="BI5312" i="3" s="1"/>
  <c r="S5312" i="3" s="1"/>
  <c r="BJ5312" i="3"/>
  <c r="T5312" i="3" s="1"/>
  <c r="BH5313" i="3"/>
  <c r="BI5313" i="3" s="1"/>
  <c r="S5313" i="3" s="1"/>
  <c r="BJ5313" i="3"/>
  <c r="T5313" i="3" s="1"/>
  <c r="BH5314" i="3"/>
  <c r="BI5314" i="3" s="1"/>
  <c r="S5314" i="3" s="1"/>
  <c r="BJ5314" i="3"/>
  <c r="T5314" i="3" s="1"/>
  <c r="BH5315" i="3"/>
  <c r="BJ5315" i="3"/>
  <c r="T5315" i="3" s="1"/>
  <c r="BH5316" i="3"/>
  <c r="BI5316" i="3" s="1"/>
  <c r="S5316" i="3" s="1"/>
  <c r="BJ5316" i="3"/>
  <c r="T5316" i="3" s="1"/>
  <c r="BH5317" i="3"/>
  <c r="BJ5317" i="3"/>
  <c r="T5317" i="3" s="1"/>
  <c r="BH5318" i="3"/>
  <c r="BJ5318" i="3"/>
  <c r="T5318" i="3" s="1"/>
  <c r="BH5319" i="3"/>
  <c r="BI5319" i="3" s="1"/>
  <c r="S5319" i="3" s="1"/>
  <c r="BJ5319" i="3"/>
  <c r="T5319" i="3" s="1"/>
  <c r="BH5320" i="3"/>
  <c r="BI5320" i="3" s="1"/>
  <c r="S5320" i="3" s="1"/>
  <c r="BJ5320" i="3"/>
  <c r="T5320" i="3" s="1"/>
  <c r="BH5321" i="3"/>
  <c r="BJ5321" i="3"/>
  <c r="T5321" i="3" s="1"/>
  <c r="BH5322" i="3"/>
  <c r="BJ5322" i="3"/>
  <c r="T5322" i="3" s="1"/>
  <c r="BH5323" i="3"/>
  <c r="BJ5323" i="3"/>
  <c r="T5323" i="3" s="1"/>
  <c r="BH5324" i="3"/>
  <c r="BI5324" i="3" s="1"/>
  <c r="S5324" i="3" s="1"/>
  <c r="BJ5324" i="3"/>
  <c r="T5324" i="3" s="1"/>
  <c r="BH5325" i="3"/>
  <c r="BI5325" i="3" s="1"/>
  <c r="S5325" i="3" s="1"/>
  <c r="BJ5325" i="3"/>
  <c r="T5325" i="3" s="1"/>
  <c r="BH5326" i="3"/>
  <c r="BI5326" i="3" s="1"/>
  <c r="S5326" i="3" s="1"/>
  <c r="BJ5326" i="3"/>
  <c r="T5326" i="3" s="1"/>
  <c r="BH5327" i="3"/>
  <c r="BJ5327" i="3"/>
  <c r="T5327" i="3" s="1"/>
  <c r="BH5328" i="3"/>
  <c r="BJ5328" i="3"/>
  <c r="T5328" i="3" s="1"/>
  <c r="BH5329" i="3"/>
  <c r="BJ5329" i="3"/>
  <c r="T5329" i="3" s="1"/>
  <c r="BH5330" i="3"/>
  <c r="BI5330" i="3" s="1"/>
  <c r="S5330" i="3" s="1"/>
  <c r="BJ5330" i="3"/>
  <c r="T5330" i="3" s="1"/>
  <c r="BH5331" i="3"/>
  <c r="BI5331" i="3" s="1"/>
  <c r="S5331" i="3" s="1"/>
  <c r="BJ5331" i="3"/>
  <c r="T5331" i="3" s="1"/>
  <c r="BH5332" i="3"/>
  <c r="BI5332" i="3" s="1"/>
  <c r="S5332" i="3" s="1"/>
  <c r="BJ5332" i="3"/>
  <c r="T5332" i="3" s="1"/>
  <c r="BH5333" i="3"/>
  <c r="BJ5333" i="3"/>
  <c r="T5333" i="3" s="1"/>
  <c r="BH5334" i="3"/>
  <c r="BJ5334" i="3"/>
  <c r="T5334" i="3" s="1"/>
  <c r="BH5335" i="3"/>
  <c r="BJ5335" i="3"/>
  <c r="T5335" i="3" s="1"/>
  <c r="BH5336" i="3"/>
  <c r="BJ5336" i="3"/>
  <c r="T5336" i="3" s="1"/>
  <c r="BH5337" i="3"/>
  <c r="BI5337" i="3" s="1"/>
  <c r="S5337" i="3" s="1"/>
  <c r="BJ5337" i="3"/>
  <c r="T5337" i="3" s="1"/>
  <c r="BH5338" i="3"/>
  <c r="BI5338" i="3" s="1"/>
  <c r="S5338" i="3" s="1"/>
  <c r="BJ5338" i="3"/>
  <c r="T5338" i="3" s="1"/>
  <c r="BH5339" i="3"/>
  <c r="BI5339" i="3" s="1"/>
  <c r="S5339" i="3" s="1"/>
  <c r="BJ5339" i="3"/>
  <c r="T5339" i="3" s="1"/>
  <c r="BH5340" i="3"/>
  <c r="BI5340" i="3" s="1"/>
  <c r="S5340" i="3" s="1"/>
  <c r="BJ5340" i="3"/>
  <c r="T5340" i="3" s="1"/>
  <c r="BH5341" i="3"/>
  <c r="BI5341" i="3" s="1"/>
  <c r="S5341" i="3" s="1"/>
  <c r="BJ5341" i="3"/>
  <c r="T5341" i="3" s="1"/>
  <c r="BH5342" i="3"/>
  <c r="BJ5342" i="3"/>
  <c r="T5342" i="3" s="1"/>
  <c r="BH5343" i="3"/>
  <c r="BJ5343" i="3"/>
  <c r="T5343" i="3" s="1"/>
  <c r="BH5344" i="3"/>
  <c r="BI5344" i="3" s="1"/>
  <c r="S5344" i="3" s="1"/>
  <c r="BJ5344" i="3"/>
  <c r="T5344" i="3" s="1"/>
  <c r="BH5345" i="3"/>
  <c r="BI5345" i="3" s="1"/>
  <c r="S5345" i="3" s="1"/>
  <c r="BJ5345" i="3"/>
  <c r="T5345" i="3" s="1"/>
  <c r="BH5346" i="3"/>
  <c r="BI5346" i="3" s="1"/>
  <c r="S5346" i="3" s="1"/>
  <c r="BJ5346" i="3"/>
  <c r="T5346" i="3" s="1"/>
  <c r="BH5347" i="3"/>
  <c r="BI5347" i="3" s="1"/>
  <c r="S5347" i="3" s="1"/>
  <c r="BJ5347" i="3"/>
  <c r="T5347" i="3" s="1"/>
  <c r="BH5348" i="3"/>
  <c r="BI5348" i="3" s="1"/>
  <c r="S5348" i="3" s="1"/>
  <c r="BJ5348" i="3"/>
  <c r="T5348" i="3" s="1"/>
  <c r="BH5349" i="3"/>
  <c r="BJ5349" i="3"/>
  <c r="T5349" i="3" s="1"/>
  <c r="BH5350" i="3"/>
  <c r="BJ5350" i="3"/>
  <c r="T5350" i="3" s="1"/>
  <c r="BH5351" i="3"/>
  <c r="BI5351" i="3" s="1"/>
  <c r="S5351" i="3" s="1"/>
  <c r="BJ5351" i="3"/>
  <c r="T5351" i="3" s="1"/>
  <c r="BH5352" i="3"/>
  <c r="BI5352" i="3" s="1"/>
  <c r="S5352" i="3" s="1"/>
  <c r="BJ5352" i="3"/>
  <c r="T5352" i="3" s="1"/>
  <c r="BH5353" i="3"/>
  <c r="BJ5353" i="3"/>
  <c r="T5353" i="3" s="1"/>
  <c r="BH5354" i="3"/>
  <c r="BJ5354" i="3"/>
  <c r="T5354" i="3" s="1"/>
  <c r="BH5355" i="3"/>
  <c r="BJ5355" i="3"/>
  <c r="T5355" i="3" s="1"/>
  <c r="BH5356" i="3"/>
  <c r="BI5356" i="3" s="1"/>
  <c r="S5356" i="3" s="1"/>
  <c r="BJ5356" i="3"/>
  <c r="T5356" i="3" s="1"/>
  <c r="BH5357" i="3"/>
  <c r="BI5357" i="3" s="1"/>
  <c r="S5357" i="3" s="1"/>
  <c r="BJ5357" i="3"/>
  <c r="T5357" i="3" s="1"/>
  <c r="BH5358" i="3"/>
  <c r="BI5358" i="3" s="1"/>
  <c r="S5358" i="3" s="1"/>
  <c r="BJ5358" i="3"/>
  <c r="T5358" i="3" s="1"/>
  <c r="BH5359" i="3"/>
  <c r="BJ5359" i="3"/>
  <c r="T5359" i="3" s="1"/>
  <c r="BH5360" i="3"/>
  <c r="BJ5360" i="3"/>
  <c r="T5360" i="3" s="1"/>
  <c r="BH5361" i="3"/>
  <c r="BJ5361" i="3"/>
  <c r="T5361" i="3" s="1"/>
  <c r="BH5362" i="3"/>
  <c r="BI5362" i="3" s="1"/>
  <c r="S5362" i="3" s="1"/>
  <c r="BJ5362" i="3"/>
  <c r="T5362" i="3" s="1"/>
  <c r="BH5363" i="3"/>
  <c r="BI5363" i="3" s="1"/>
  <c r="S5363" i="3" s="1"/>
  <c r="BJ5363" i="3"/>
  <c r="T5363" i="3" s="1"/>
  <c r="BH5364" i="3"/>
  <c r="BI5364" i="3" s="1"/>
  <c r="S5364" i="3" s="1"/>
  <c r="BJ5364" i="3"/>
  <c r="T5364" i="3" s="1"/>
  <c r="BH5365" i="3"/>
  <c r="BI5365" i="3" s="1"/>
  <c r="S5365" i="3" s="1"/>
  <c r="BJ5365" i="3"/>
  <c r="T5365" i="3" s="1"/>
  <c r="BH5366" i="3"/>
  <c r="BJ5366" i="3"/>
  <c r="T5366" i="3" s="1"/>
  <c r="BH5367" i="3"/>
  <c r="BJ5367" i="3"/>
  <c r="T5367" i="3" s="1"/>
  <c r="BH5368" i="3"/>
  <c r="BJ5368" i="3"/>
  <c r="T5368" i="3" s="1"/>
  <c r="BH5369" i="3"/>
  <c r="BI5369" i="3" s="1"/>
  <c r="S5369" i="3" s="1"/>
  <c r="BJ5369" i="3"/>
  <c r="T5369" i="3" s="1"/>
  <c r="BH5370" i="3"/>
  <c r="BI5370" i="3" s="1"/>
  <c r="S5370" i="3" s="1"/>
  <c r="BJ5370" i="3"/>
  <c r="T5370" i="3" s="1"/>
  <c r="BH5371" i="3"/>
  <c r="BI5371" i="3" s="1"/>
  <c r="S5371" i="3" s="1"/>
  <c r="BJ5371" i="3"/>
  <c r="T5371" i="3" s="1"/>
  <c r="BH5372" i="3"/>
  <c r="BI5372" i="3" s="1"/>
  <c r="S5372" i="3" s="1"/>
  <c r="BJ5372" i="3"/>
  <c r="T5372" i="3" s="1"/>
  <c r="BH5373" i="3"/>
  <c r="BI5373" i="3" s="1"/>
  <c r="S5373" i="3" s="1"/>
  <c r="BJ5373" i="3"/>
  <c r="T5373" i="3" s="1"/>
  <c r="BH5374" i="3"/>
  <c r="BI5374" i="3" s="1"/>
  <c r="S5374" i="3" s="1"/>
  <c r="BJ5374" i="3"/>
  <c r="T5374" i="3" s="1"/>
  <c r="BH5375" i="3"/>
  <c r="BJ5375" i="3"/>
  <c r="T5375" i="3" s="1"/>
  <c r="BH5376" i="3"/>
  <c r="BI5376" i="3" s="1"/>
  <c r="S5376" i="3" s="1"/>
  <c r="BJ5376" i="3"/>
  <c r="T5376" i="3" s="1"/>
  <c r="BH5377" i="3"/>
  <c r="BJ5377" i="3"/>
  <c r="T5377" i="3" s="1"/>
  <c r="BH5378" i="3"/>
  <c r="BI5378" i="3" s="1"/>
  <c r="S5378" i="3" s="1"/>
  <c r="BJ5378" i="3"/>
  <c r="T5378" i="3" s="1"/>
  <c r="BH5379" i="3"/>
  <c r="BJ5379" i="3"/>
  <c r="T5379" i="3" s="1"/>
  <c r="BH5380" i="3"/>
  <c r="BI5380" i="3" s="1"/>
  <c r="S5380" i="3" s="1"/>
  <c r="BJ5380" i="3"/>
  <c r="T5380" i="3" s="1"/>
  <c r="BH5381" i="3"/>
  <c r="BJ5381" i="3"/>
  <c r="T5381" i="3" s="1"/>
  <c r="BH5382" i="3"/>
  <c r="BJ5382" i="3"/>
  <c r="T5382" i="3" s="1"/>
  <c r="BH5383" i="3"/>
  <c r="BI5383" i="3" s="1"/>
  <c r="S5383" i="3" s="1"/>
  <c r="BJ5383" i="3"/>
  <c r="T5383" i="3" s="1"/>
  <c r="BH5384" i="3"/>
  <c r="BI5384" i="3" s="1"/>
  <c r="S5384" i="3" s="1"/>
  <c r="BJ5384" i="3"/>
  <c r="T5384" i="3" s="1"/>
  <c r="BH5385" i="3"/>
  <c r="BJ5385" i="3"/>
  <c r="T5385" i="3" s="1"/>
  <c r="BH5386" i="3"/>
  <c r="BI5386" i="3" s="1"/>
  <c r="S5386" i="3" s="1"/>
  <c r="BJ5386" i="3"/>
  <c r="T5386" i="3" s="1"/>
  <c r="BH5387" i="3"/>
  <c r="BJ5387" i="3"/>
  <c r="T5387" i="3" s="1"/>
  <c r="BH5388" i="3"/>
  <c r="BI5388" i="3" s="1"/>
  <c r="S5388" i="3" s="1"/>
  <c r="BJ5388" i="3"/>
  <c r="T5388" i="3" s="1"/>
  <c r="BH5389" i="3"/>
  <c r="BJ5389" i="3"/>
  <c r="T5389" i="3" s="1"/>
  <c r="BH5390" i="3"/>
  <c r="BI5390" i="3" s="1"/>
  <c r="S5390" i="3" s="1"/>
  <c r="BJ5390" i="3"/>
  <c r="T5390" i="3" s="1"/>
  <c r="BH5391" i="3"/>
  <c r="BI5391" i="3" s="1"/>
  <c r="S5391" i="3" s="1"/>
  <c r="BJ5391" i="3"/>
  <c r="T5391" i="3" s="1"/>
  <c r="BH5392" i="3"/>
  <c r="BJ5392" i="3"/>
  <c r="T5392" i="3" s="1"/>
  <c r="BH5393" i="3"/>
  <c r="BI5393" i="3" s="1"/>
  <c r="S5393" i="3" s="1"/>
  <c r="BJ5393" i="3"/>
  <c r="T5393" i="3" s="1"/>
  <c r="BH5394" i="3"/>
  <c r="BJ5394" i="3"/>
  <c r="T5394" i="3" s="1"/>
  <c r="BH5395" i="3"/>
  <c r="BJ5395" i="3"/>
  <c r="T5395" i="3" s="1"/>
  <c r="BH5396" i="3"/>
  <c r="BJ5396" i="3"/>
  <c r="T5396" i="3" s="1"/>
  <c r="BH5397" i="3"/>
  <c r="BJ5397" i="3"/>
  <c r="T5397" i="3" s="1"/>
  <c r="BH5398" i="3"/>
  <c r="BJ5398" i="3"/>
  <c r="T5398" i="3" s="1"/>
  <c r="BH5399" i="3"/>
  <c r="BI5399" i="3" s="1"/>
  <c r="S5399" i="3" s="1"/>
  <c r="BJ5399" i="3"/>
  <c r="T5399" i="3" s="1"/>
  <c r="BH5400" i="3"/>
  <c r="BJ5400" i="3"/>
  <c r="T5400" i="3" s="1"/>
  <c r="BH5401" i="3"/>
  <c r="BJ5401" i="3"/>
  <c r="T5401" i="3" s="1"/>
  <c r="BH5402" i="3"/>
  <c r="BI5402" i="3" s="1"/>
  <c r="S5402" i="3" s="1"/>
  <c r="BJ5402" i="3"/>
  <c r="T5402" i="3" s="1"/>
  <c r="BH5403" i="3"/>
  <c r="BJ5403" i="3"/>
  <c r="T5403" i="3" s="1"/>
  <c r="BH5404" i="3"/>
  <c r="BJ5404" i="3"/>
  <c r="T5404" i="3" s="1"/>
  <c r="BH5405" i="3"/>
  <c r="BJ5405" i="3"/>
  <c r="T5405" i="3" s="1"/>
  <c r="BH5406" i="3"/>
  <c r="BI5406" i="3" s="1"/>
  <c r="S5406" i="3" s="1"/>
  <c r="BJ5406" i="3"/>
  <c r="T5406" i="3" s="1"/>
  <c r="BH5407" i="3"/>
  <c r="BI5407" i="3" s="1"/>
  <c r="S5407" i="3" s="1"/>
  <c r="BJ5407" i="3"/>
  <c r="T5407" i="3" s="1"/>
  <c r="BH5408" i="3"/>
  <c r="BJ5408" i="3"/>
  <c r="T5408" i="3" s="1"/>
  <c r="BH5409" i="3"/>
  <c r="BJ5409" i="3"/>
  <c r="T5409" i="3" s="1"/>
  <c r="BH5410" i="3"/>
  <c r="BI5410" i="3" s="1"/>
  <c r="S5410" i="3" s="1"/>
  <c r="BJ5410" i="3"/>
  <c r="T5410" i="3" s="1"/>
  <c r="BH5411" i="3"/>
  <c r="BJ5411" i="3"/>
  <c r="T5411" i="3" s="1"/>
  <c r="BH5412" i="3"/>
  <c r="BI5412" i="3" s="1"/>
  <c r="S5412" i="3" s="1"/>
  <c r="BJ5412" i="3"/>
  <c r="T5412" i="3" s="1"/>
  <c r="BH5413" i="3"/>
  <c r="BJ5413" i="3"/>
  <c r="T5413" i="3" s="1"/>
  <c r="BH5414" i="3"/>
  <c r="BJ5414" i="3"/>
  <c r="T5414" i="3" s="1"/>
  <c r="BH5415" i="3"/>
  <c r="BJ5415" i="3"/>
  <c r="T5415" i="3" s="1"/>
  <c r="BH5416" i="3"/>
  <c r="BJ5416" i="3"/>
  <c r="T5416" i="3" s="1"/>
  <c r="BH5417" i="3"/>
  <c r="BJ5417" i="3"/>
  <c r="T5417" i="3" s="1"/>
  <c r="BH5418" i="3"/>
  <c r="BI5418" i="3" s="1"/>
  <c r="S5418" i="3" s="1"/>
  <c r="BJ5418" i="3"/>
  <c r="T5418" i="3" s="1"/>
  <c r="BH5419" i="3"/>
  <c r="BI5419" i="3" s="1"/>
  <c r="S5419" i="3" s="1"/>
  <c r="BJ5419" i="3"/>
  <c r="T5419" i="3" s="1"/>
  <c r="BH5420" i="3"/>
  <c r="BI5420" i="3" s="1"/>
  <c r="S5420" i="3" s="1"/>
  <c r="BJ5420" i="3"/>
  <c r="T5420" i="3" s="1"/>
  <c r="BH5421" i="3"/>
  <c r="BJ5421" i="3"/>
  <c r="T5421" i="3" s="1"/>
  <c r="BH5422" i="3"/>
  <c r="BJ5422" i="3"/>
  <c r="T5422" i="3" s="1"/>
  <c r="BH5423" i="3"/>
  <c r="BJ5423" i="3"/>
  <c r="T5423" i="3" s="1"/>
  <c r="BH5424" i="3"/>
  <c r="BI5424" i="3" s="1"/>
  <c r="S5424" i="3" s="1"/>
  <c r="BJ5424" i="3"/>
  <c r="T5424" i="3" s="1"/>
  <c r="BH5425" i="3"/>
  <c r="BJ5425" i="3"/>
  <c r="T5425" i="3" s="1"/>
  <c r="BH5426" i="3"/>
  <c r="BI5426" i="3" s="1"/>
  <c r="S5426" i="3" s="1"/>
  <c r="BJ5426" i="3"/>
  <c r="T5426" i="3" s="1"/>
  <c r="BH5427" i="3"/>
  <c r="BI5427" i="3" s="1"/>
  <c r="S5427" i="3" s="1"/>
  <c r="BJ5427" i="3"/>
  <c r="T5427" i="3" s="1"/>
  <c r="BH5428" i="3"/>
  <c r="BI5428" i="3" s="1"/>
  <c r="S5428" i="3" s="1"/>
  <c r="BJ5428" i="3"/>
  <c r="T5428" i="3" s="1"/>
  <c r="BH5429" i="3"/>
  <c r="BI5429" i="3" s="1"/>
  <c r="S5429" i="3" s="1"/>
  <c r="BJ5429" i="3"/>
  <c r="T5429" i="3" s="1"/>
  <c r="BH5430" i="3"/>
  <c r="BJ5430" i="3"/>
  <c r="T5430" i="3" s="1"/>
  <c r="BH5431" i="3"/>
  <c r="BI5431" i="3" s="1"/>
  <c r="S5431" i="3" s="1"/>
  <c r="BJ5431" i="3"/>
  <c r="T5431" i="3" s="1"/>
  <c r="BH5432" i="3"/>
  <c r="BJ5432" i="3"/>
  <c r="T5432" i="3" s="1"/>
  <c r="BH5433" i="3"/>
  <c r="BI5433" i="3" s="1"/>
  <c r="S5433" i="3" s="1"/>
  <c r="BJ5433" i="3"/>
  <c r="T5433" i="3" s="1"/>
  <c r="BH5434" i="3"/>
  <c r="BI5434" i="3" s="1"/>
  <c r="S5434" i="3" s="1"/>
  <c r="BJ5434" i="3"/>
  <c r="T5434" i="3" s="1"/>
  <c r="BH5435" i="3"/>
  <c r="BJ5435" i="3"/>
  <c r="T5435" i="3" s="1"/>
  <c r="BH5436" i="3"/>
  <c r="BJ5436" i="3"/>
  <c r="T5436" i="3" s="1"/>
  <c r="BH5437" i="3"/>
  <c r="BI5437" i="3" s="1"/>
  <c r="S5437" i="3" s="1"/>
  <c r="BJ5437" i="3"/>
  <c r="T5437" i="3" s="1"/>
  <c r="BH5438" i="3"/>
  <c r="BI5438" i="3" s="1"/>
  <c r="S5438" i="3" s="1"/>
  <c r="BJ5438" i="3"/>
  <c r="T5438" i="3" s="1"/>
  <c r="BH5439" i="3"/>
  <c r="BI5439" i="3" s="1"/>
  <c r="S5439" i="3" s="1"/>
  <c r="BJ5439" i="3"/>
  <c r="T5439" i="3" s="1"/>
  <c r="BH5440" i="3"/>
  <c r="BI5440" i="3" s="1"/>
  <c r="S5440" i="3" s="1"/>
  <c r="BJ5440" i="3"/>
  <c r="T5440" i="3" s="1"/>
  <c r="BH5441" i="3"/>
  <c r="BJ5441" i="3"/>
  <c r="T5441" i="3" s="1"/>
  <c r="BH5442" i="3"/>
  <c r="BJ5442" i="3"/>
  <c r="T5442" i="3" s="1"/>
  <c r="BH5443" i="3"/>
  <c r="BJ5443" i="3"/>
  <c r="T5443" i="3" s="1"/>
  <c r="BH5444" i="3"/>
  <c r="BI5444" i="3" s="1"/>
  <c r="S5444" i="3" s="1"/>
  <c r="BJ5444" i="3"/>
  <c r="T5444" i="3" s="1"/>
  <c r="BH5445" i="3"/>
  <c r="BI5445" i="3" s="1"/>
  <c r="S5445" i="3" s="1"/>
  <c r="BJ5445" i="3"/>
  <c r="T5445" i="3" s="1"/>
  <c r="BH5446" i="3"/>
  <c r="BI5446" i="3" s="1"/>
  <c r="S5446" i="3" s="1"/>
  <c r="BJ5446" i="3"/>
  <c r="T5446" i="3" s="1"/>
  <c r="BH5447" i="3"/>
  <c r="BI5447" i="3" s="1"/>
  <c r="S5447" i="3" s="1"/>
  <c r="BJ5447" i="3"/>
  <c r="T5447" i="3" s="1"/>
  <c r="BH5448" i="3"/>
  <c r="BI5448" i="3" s="1"/>
  <c r="S5448" i="3" s="1"/>
  <c r="BJ5448" i="3"/>
  <c r="T5448" i="3" s="1"/>
  <c r="BH5449" i="3"/>
  <c r="BJ5449" i="3"/>
  <c r="T5449" i="3" s="1"/>
  <c r="BH5450" i="3"/>
  <c r="BI5450" i="3" s="1"/>
  <c r="S5450" i="3" s="1"/>
  <c r="BJ5450" i="3"/>
  <c r="T5450" i="3" s="1"/>
  <c r="BH5451" i="3"/>
  <c r="BI5451" i="3" s="1"/>
  <c r="S5451" i="3" s="1"/>
  <c r="BJ5451" i="3"/>
  <c r="T5451" i="3" s="1"/>
  <c r="BH5452" i="3"/>
  <c r="BI5452" i="3" s="1"/>
  <c r="S5452" i="3" s="1"/>
  <c r="BJ5452" i="3"/>
  <c r="T5452" i="3" s="1"/>
  <c r="BH5453" i="3"/>
  <c r="BI5453" i="3" s="1"/>
  <c r="S5453" i="3" s="1"/>
  <c r="BJ5453" i="3"/>
  <c r="T5453" i="3" s="1"/>
  <c r="BH5454" i="3"/>
  <c r="BI5454" i="3" s="1"/>
  <c r="S5454" i="3" s="1"/>
  <c r="BJ5454" i="3"/>
  <c r="T5454" i="3" s="1"/>
  <c r="BH5455" i="3"/>
  <c r="BI5455" i="3" s="1"/>
  <c r="S5455" i="3" s="1"/>
  <c r="BJ5455" i="3"/>
  <c r="T5455" i="3" s="1"/>
  <c r="BH5456" i="3"/>
  <c r="BI5456" i="3" s="1"/>
  <c r="S5456" i="3" s="1"/>
  <c r="BJ5456" i="3"/>
  <c r="T5456" i="3" s="1"/>
  <c r="BH5457" i="3"/>
  <c r="BI5457" i="3" s="1"/>
  <c r="S5457" i="3" s="1"/>
  <c r="BJ5457" i="3"/>
  <c r="T5457" i="3" s="1"/>
  <c r="BH5458" i="3"/>
  <c r="BI5458" i="3" s="1"/>
  <c r="S5458" i="3" s="1"/>
  <c r="BJ5458" i="3"/>
  <c r="T5458" i="3" s="1"/>
  <c r="BH5459" i="3"/>
  <c r="BI5459" i="3" s="1"/>
  <c r="S5459" i="3" s="1"/>
  <c r="BJ5459" i="3"/>
  <c r="T5459" i="3" s="1"/>
  <c r="BH5460" i="3"/>
  <c r="BI5460" i="3" s="1"/>
  <c r="S5460" i="3" s="1"/>
  <c r="BJ5460" i="3"/>
  <c r="T5460" i="3" s="1"/>
  <c r="BH5461" i="3"/>
  <c r="BJ5461" i="3"/>
  <c r="T5461" i="3" s="1"/>
  <c r="BH5462" i="3"/>
  <c r="BI5462" i="3" s="1"/>
  <c r="S5462" i="3" s="1"/>
  <c r="BJ5462" i="3"/>
  <c r="T5462" i="3" s="1"/>
  <c r="BH5463" i="3"/>
  <c r="BI5463" i="3" s="1"/>
  <c r="S5463" i="3" s="1"/>
  <c r="BJ5463" i="3"/>
  <c r="T5463" i="3" s="1"/>
  <c r="BH5464" i="3"/>
  <c r="BI5464" i="3" s="1"/>
  <c r="S5464" i="3" s="1"/>
  <c r="BJ5464" i="3"/>
  <c r="T5464" i="3" s="1"/>
  <c r="BH5465" i="3"/>
  <c r="BJ5465" i="3"/>
  <c r="T5465" i="3" s="1"/>
  <c r="BH5466" i="3"/>
  <c r="BJ5466" i="3"/>
  <c r="T5466" i="3" s="1"/>
  <c r="BH5467" i="3"/>
  <c r="BI5467" i="3" s="1"/>
  <c r="S5467" i="3" s="1"/>
  <c r="BJ5467" i="3"/>
  <c r="T5467" i="3" s="1"/>
  <c r="BH5468" i="3"/>
  <c r="BJ5468" i="3"/>
  <c r="T5468" i="3" s="1"/>
  <c r="BH5469" i="3"/>
  <c r="BI5469" i="3" s="1"/>
  <c r="S5469" i="3" s="1"/>
  <c r="BJ5469" i="3"/>
  <c r="T5469" i="3" s="1"/>
  <c r="BH5470" i="3"/>
  <c r="BI5470" i="3" s="1"/>
  <c r="S5470" i="3" s="1"/>
  <c r="BJ5470" i="3"/>
  <c r="T5470" i="3" s="1"/>
  <c r="BH5471" i="3"/>
  <c r="BI5471" i="3" s="1"/>
  <c r="S5471" i="3" s="1"/>
  <c r="BJ5471" i="3"/>
  <c r="T5471" i="3" s="1"/>
  <c r="BH5472" i="3"/>
  <c r="BI5472" i="3" s="1"/>
  <c r="S5472" i="3" s="1"/>
  <c r="BJ5472" i="3"/>
  <c r="T5472" i="3" s="1"/>
  <c r="BH5473" i="3"/>
  <c r="BI5473" i="3" s="1"/>
  <c r="S5473" i="3" s="1"/>
  <c r="BJ5473" i="3"/>
  <c r="T5473" i="3" s="1"/>
  <c r="BH5474" i="3"/>
  <c r="BI5474" i="3" s="1"/>
  <c r="S5474" i="3" s="1"/>
  <c r="BJ5474" i="3"/>
  <c r="T5474" i="3" s="1"/>
  <c r="BH5475" i="3"/>
  <c r="BI5475" i="3" s="1"/>
  <c r="S5475" i="3" s="1"/>
  <c r="BJ5475" i="3"/>
  <c r="T5475" i="3" s="1"/>
  <c r="BH5476" i="3"/>
  <c r="BI5476" i="3" s="1"/>
  <c r="S5476" i="3" s="1"/>
  <c r="BJ5476" i="3"/>
  <c r="T5476" i="3" s="1"/>
  <c r="BH5477" i="3"/>
  <c r="BJ5477" i="3"/>
  <c r="T5477" i="3" s="1"/>
  <c r="BH5478" i="3"/>
  <c r="BI5478" i="3" s="1"/>
  <c r="S5478" i="3" s="1"/>
  <c r="BJ5478" i="3"/>
  <c r="T5478" i="3" s="1"/>
  <c r="BH5479" i="3"/>
  <c r="BI5479" i="3" s="1"/>
  <c r="S5479" i="3" s="1"/>
  <c r="BJ5479" i="3"/>
  <c r="T5479" i="3" s="1"/>
  <c r="BH5480" i="3"/>
  <c r="BJ5480" i="3"/>
  <c r="T5480" i="3" s="1"/>
  <c r="BH5481" i="3"/>
  <c r="BI5481" i="3" s="1"/>
  <c r="S5481" i="3" s="1"/>
  <c r="BJ5481" i="3"/>
  <c r="T5481" i="3" s="1"/>
  <c r="BH5482" i="3"/>
  <c r="BI5482" i="3" s="1"/>
  <c r="S5482" i="3" s="1"/>
  <c r="BJ5482" i="3"/>
  <c r="T5482" i="3" s="1"/>
  <c r="BH5483" i="3"/>
  <c r="BI5483" i="3" s="1"/>
  <c r="S5483" i="3" s="1"/>
  <c r="BJ5483" i="3"/>
  <c r="T5483" i="3" s="1"/>
  <c r="BH5484" i="3"/>
  <c r="BJ5484" i="3"/>
  <c r="T5484" i="3" s="1"/>
  <c r="BH5485" i="3"/>
  <c r="BJ5485" i="3"/>
  <c r="T5485" i="3" s="1"/>
  <c r="BH5486" i="3"/>
  <c r="BJ5486" i="3"/>
  <c r="T5486" i="3" s="1"/>
  <c r="BH5487" i="3"/>
  <c r="BI5487" i="3" s="1"/>
  <c r="S5487" i="3" s="1"/>
  <c r="BJ5487" i="3"/>
  <c r="T5487" i="3" s="1"/>
  <c r="BH5488" i="3"/>
  <c r="BJ5488" i="3"/>
  <c r="T5488" i="3" s="1"/>
  <c r="BH5489" i="3"/>
  <c r="BI5489" i="3" s="1"/>
  <c r="S5489" i="3" s="1"/>
  <c r="BJ5489" i="3"/>
  <c r="T5489" i="3" s="1"/>
  <c r="BH5490" i="3"/>
  <c r="BI5490" i="3" s="1"/>
  <c r="S5490" i="3" s="1"/>
  <c r="BJ5490" i="3"/>
  <c r="T5490" i="3" s="1"/>
  <c r="BH5491" i="3"/>
  <c r="BJ5491" i="3"/>
  <c r="T5491" i="3" s="1"/>
  <c r="BH5492" i="3"/>
  <c r="BI5492" i="3" s="1"/>
  <c r="S5492" i="3" s="1"/>
  <c r="BJ5492" i="3"/>
  <c r="T5492" i="3" s="1"/>
  <c r="BH5493" i="3"/>
  <c r="BJ5493" i="3"/>
  <c r="T5493" i="3" s="1"/>
  <c r="BH5494" i="3"/>
  <c r="BJ5494" i="3"/>
  <c r="T5494" i="3" s="1"/>
  <c r="BH5495" i="3"/>
  <c r="BI5495" i="3" s="1"/>
  <c r="S5495" i="3" s="1"/>
  <c r="BJ5495" i="3"/>
  <c r="T5495" i="3" s="1"/>
  <c r="BH5496" i="3"/>
  <c r="BJ5496" i="3"/>
  <c r="T5496" i="3" s="1"/>
  <c r="BH5497" i="3"/>
  <c r="BI5497" i="3" s="1"/>
  <c r="S5497" i="3" s="1"/>
  <c r="BJ5497" i="3"/>
  <c r="T5497" i="3" s="1"/>
  <c r="BH5498" i="3"/>
  <c r="BI5498" i="3" s="1"/>
  <c r="S5498" i="3" s="1"/>
  <c r="BJ5498" i="3"/>
  <c r="T5498" i="3" s="1"/>
  <c r="BH5499" i="3"/>
  <c r="BJ5499" i="3"/>
  <c r="T5499" i="3" s="1"/>
  <c r="BH5500" i="3"/>
  <c r="BI5500" i="3" s="1"/>
  <c r="S5500" i="3" s="1"/>
  <c r="BJ5500" i="3"/>
  <c r="T5500" i="3" s="1"/>
  <c r="BH5501" i="3"/>
  <c r="BJ5501" i="3"/>
  <c r="T5501" i="3" s="1"/>
  <c r="BH5502" i="3"/>
  <c r="BI5502" i="3" s="1"/>
  <c r="S5502" i="3" s="1"/>
  <c r="BJ5502" i="3"/>
  <c r="T5502" i="3" s="1"/>
  <c r="BH5503" i="3"/>
  <c r="BI5503" i="3" s="1"/>
  <c r="S5503" i="3" s="1"/>
  <c r="BJ5503" i="3"/>
  <c r="T5503" i="3" s="1"/>
  <c r="BH5504" i="3"/>
  <c r="BJ5504" i="3"/>
  <c r="T5504" i="3" s="1"/>
  <c r="BH5505" i="3"/>
  <c r="BJ5505" i="3"/>
  <c r="T5505" i="3" s="1"/>
  <c r="BH5506" i="3"/>
  <c r="BI5506" i="3" s="1"/>
  <c r="S5506" i="3" s="1"/>
  <c r="BJ5506" i="3"/>
  <c r="T5506" i="3" s="1"/>
  <c r="BH5507" i="3"/>
  <c r="BI5507" i="3" s="1"/>
  <c r="S5507" i="3" s="1"/>
  <c r="BJ5507" i="3"/>
  <c r="T5507" i="3" s="1"/>
  <c r="BH5508" i="3"/>
  <c r="BI5508" i="3" s="1"/>
  <c r="S5508" i="3" s="1"/>
  <c r="BJ5508" i="3"/>
  <c r="T5508" i="3" s="1"/>
  <c r="BH5509" i="3"/>
  <c r="BJ5509" i="3"/>
  <c r="T5509" i="3" s="1"/>
  <c r="BH5510" i="3"/>
  <c r="BJ5510" i="3"/>
  <c r="T5510" i="3" s="1"/>
  <c r="BH5511" i="3"/>
  <c r="BI5511" i="3" s="1"/>
  <c r="S5511" i="3" s="1"/>
  <c r="BJ5511" i="3"/>
  <c r="T5511" i="3" s="1"/>
  <c r="BH5512" i="3"/>
  <c r="BJ5512" i="3"/>
  <c r="T5512" i="3" s="1"/>
  <c r="BH5513" i="3"/>
  <c r="BI5513" i="3" s="1"/>
  <c r="S5513" i="3" s="1"/>
  <c r="BJ5513" i="3"/>
  <c r="T5513" i="3" s="1"/>
  <c r="BH5514" i="3"/>
  <c r="BI5514" i="3" s="1"/>
  <c r="S5514" i="3" s="1"/>
  <c r="BJ5514" i="3"/>
  <c r="T5514" i="3" s="1"/>
  <c r="BH5515" i="3"/>
  <c r="BI5515" i="3" s="1"/>
  <c r="S5515" i="3" s="1"/>
  <c r="BJ5515" i="3"/>
  <c r="T5515" i="3" s="1"/>
  <c r="BH5516" i="3"/>
  <c r="BJ5516" i="3"/>
  <c r="T5516" i="3" s="1"/>
  <c r="BH5517" i="3"/>
  <c r="BJ5517" i="3"/>
  <c r="T5517" i="3" s="1"/>
  <c r="BH5518" i="3"/>
  <c r="BI5518" i="3" s="1"/>
  <c r="S5518" i="3" s="1"/>
  <c r="BJ5518" i="3"/>
  <c r="T5518" i="3" s="1"/>
  <c r="BH5519" i="3"/>
  <c r="BI5519" i="3" s="1"/>
  <c r="S5519" i="3" s="1"/>
  <c r="BJ5519" i="3"/>
  <c r="T5519" i="3" s="1"/>
  <c r="BH5520" i="3"/>
  <c r="BJ5520" i="3"/>
  <c r="T5520" i="3" s="1"/>
  <c r="BH5521" i="3"/>
  <c r="BI5521" i="3" s="1"/>
  <c r="S5521" i="3" s="1"/>
  <c r="BJ5521" i="3"/>
  <c r="T5521" i="3" s="1"/>
  <c r="BH5522" i="3"/>
  <c r="BI5522" i="3" s="1"/>
  <c r="S5522" i="3" s="1"/>
  <c r="BJ5522" i="3"/>
  <c r="T5522" i="3" s="1"/>
  <c r="BH5523" i="3"/>
  <c r="BJ5523" i="3"/>
  <c r="T5523" i="3" s="1"/>
  <c r="BH5524" i="3"/>
  <c r="BI5524" i="3" s="1"/>
  <c r="S5524" i="3" s="1"/>
  <c r="BJ5524" i="3"/>
  <c r="T5524" i="3" s="1"/>
  <c r="BH5525" i="3"/>
  <c r="BJ5525" i="3"/>
  <c r="T5525" i="3" s="1"/>
  <c r="BH5526" i="3"/>
  <c r="BI5526" i="3" s="1"/>
  <c r="S5526" i="3" s="1"/>
  <c r="BJ5526" i="3"/>
  <c r="T5526" i="3" s="1"/>
  <c r="BH5527" i="3"/>
  <c r="BI5527" i="3" s="1"/>
  <c r="S5527" i="3" s="1"/>
  <c r="BJ5527" i="3"/>
  <c r="T5527" i="3" s="1"/>
  <c r="BH5528" i="3"/>
  <c r="BJ5528" i="3"/>
  <c r="T5528" i="3" s="1"/>
  <c r="BH5529" i="3"/>
  <c r="BI5529" i="3" s="1"/>
  <c r="S5529" i="3" s="1"/>
  <c r="BJ5529" i="3"/>
  <c r="T5529" i="3" s="1"/>
  <c r="BH5530" i="3"/>
  <c r="BI5530" i="3" s="1"/>
  <c r="S5530" i="3" s="1"/>
  <c r="BJ5530" i="3"/>
  <c r="T5530" i="3" s="1"/>
  <c r="BH5531" i="3"/>
  <c r="BI5531" i="3" s="1"/>
  <c r="S5531" i="3" s="1"/>
  <c r="BJ5531" i="3"/>
  <c r="T5531" i="3" s="1"/>
  <c r="BH5532" i="3"/>
  <c r="BI5532" i="3" s="1"/>
  <c r="S5532" i="3" s="1"/>
  <c r="BJ5532" i="3"/>
  <c r="T5532" i="3" s="1"/>
  <c r="BH5533" i="3"/>
  <c r="BJ5533" i="3"/>
  <c r="T5533" i="3" s="1"/>
  <c r="BH5534" i="3"/>
  <c r="BI5534" i="3" s="1"/>
  <c r="S5534" i="3" s="1"/>
  <c r="BJ5534" i="3"/>
  <c r="T5534" i="3" s="1"/>
  <c r="BH5535" i="3"/>
  <c r="BI5535" i="3" s="1"/>
  <c r="S5535" i="3" s="1"/>
  <c r="BJ5535" i="3"/>
  <c r="T5535" i="3" s="1"/>
  <c r="BH5536" i="3"/>
  <c r="BJ5536" i="3"/>
  <c r="T5536" i="3" s="1"/>
  <c r="BH5537" i="3"/>
  <c r="BJ5537" i="3"/>
  <c r="T5537" i="3" s="1"/>
  <c r="BH5538" i="3"/>
  <c r="BI5538" i="3" s="1"/>
  <c r="S5538" i="3" s="1"/>
  <c r="BJ5538" i="3"/>
  <c r="T5538" i="3" s="1"/>
  <c r="BH5539" i="3"/>
  <c r="BI5539" i="3" s="1"/>
  <c r="S5539" i="3" s="1"/>
  <c r="BJ5539" i="3"/>
  <c r="T5539" i="3" s="1"/>
  <c r="BH5540" i="3"/>
  <c r="BI5540" i="3" s="1"/>
  <c r="S5540" i="3" s="1"/>
  <c r="BJ5540" i="3"/>
  <c r="T5540" i="3" s="1"/>
  <c r="BH5541" i="3"/>
  <c r="BJ5541" i="3"/>
  <c r="T5541" i="3" s="1"/>
  <c r="BH5542" i="3"/>
  <c r="BI5542" i="3" s="1"/>
  <c r="S5542" i="3" s="1"/>
  <c r="BJ5542" i="3"/>
  <c r="T5542" i="3" s="1"/>
  <c r="BH5543" i="3"/>
  <c r="BI5543" i="3" s="1"/>
  <c r="S5543" i="3" s="1"/>
  <c r="BJ5543" i="3"/>
  <c r="T5543" i="3" s="1"/>
  <c r="BH5544" i="3"/>
  <c r="BJ5544" i="3"/>
  <c r="T5544" i="3" s="1"/>
  <c r="BH5545" i="3"/>
  <c r="BJ5545" i="3"/>
  <c r="T5545" i="3" s="1"/>
  <c r="BH5546" i="3"/>
  <c r="BI5546" i="3" s="1"/>
  <c r="S5546" i="3" s="1"/>
  <c r="BJ5546" i="3"/>
  <c r="T5546" i="3" s="1"/>
  <c r="BH5547" i="3"/>
  <c r="BI5547" i="3" s="1"/>
  <c r="S5547" i="3" s="1"/>
  <c r="BJ5547" i="3"/>
  <c r="T5547" i="3" s="1"/>
  <c r="BH5548" i="3"/>
  <c r="BJ5548" i="3"/>
  <c r="T5548" i="3" s="1"/>
  <c r="BH5549" i="3"/>
  <c r="BJ5549" i="3"/>
  <c r="T5549" i="3" s="1"/>
  <c r="BH5550" i="3"/>
  <c r="BJ5550" i="3"/>
  <c r="T5550" i="3" s="1"/>
  <c r="BH5551" i="3"/>
  <c r="BI5551" i="3" s="1"/>
  <c r="S5551" i="3" s="1"/>
  <c r="BJ5551" i="3"/>
  <c r="T5551" i="3" s="1"/>
  <c r="BH5552" i="3"/>
  <c r="BJ5552" i="3"/>
  <c r="T5552" i="3" s="1"/>
  <c r="BH5553" i="3"/>
  <c r="BI5553" i="3" s="1"/>
  <c r="S5553" i="3" s="1"/>
  <c r="BJ5553" i="3"/>
  <c r="T5553" i="3" s="1"/>
  <c r="BH5554" i="3"/>
  <c r="BI5554" i="3" s="1"/>
  <c r="S5554" i="3" s="1"/>
  <c r="BJ5554" i="3"/>
  <c r="T5554" i="3" s="1"/>
  <c r="BH5555" i="3"/>
  <c r="BJ5555" i="3"/>
  <c r="T5555" i="3" s="1"/>
  <c r="BH5556" i="3"/>
  <c r="BI5556" i="3" s="1"/>
  <c r="S5556" i="3" s="1"/>
  <c r="BJ5556" i="3"/>
  <c r="T5556" i="3" s="1"/>
  <c r="BH5557" i="3"/>
  <c r="BJ5557" i="3"/>
  <c r="T5557" i="3" s="1"/>
  <c r="BH5558" i="3"/>
  <c r="BJ5558" i="3"/>
  <c r="T5558" i="3" s="1"/>
  <c r="BH5559" i="3"/>
  <c r="BI5559" i="3" s="1"/>
  <c r="S5559" i="3" s="1"/>
  <c r="BJ5559" i="3"/>
  <c r="T5559" i="3" s="1"/>
  <c r="BH5560" i="3"/>
  <c r="BJ5560" i="3"/>
  <c r="T5560" i="3" s="1"/>
  <c r="BH5561" i="3"/>
  <c r="BI5561" i="3" s="1"/>
  <c r="S5561" i="3" s="1"/>
  <c r="BJ5561" i="3"/>
  <c r="T5561" i="3" s="1"/>
  <c r="BH5562" i="3"/>
  <c r="BI5562" i="3" s="1"/>
  <c r="S5562" i="3" s="1"/>
  <c r="BJ5562" i="3"/>
  <c r="T5562" i="3" s="1"/>
  <c r="BH5563" i="3"/>
  <c r="BJ5563" i="3"/>
  <c r="T5563" i="3" s="1"/>
  <c r="BH5564" i="3"/>
  <c r="BI5564" i="3" s="1"/>
  <c r="S5564" i="3" s="1"/>
  <c r="BJ5564" i="3"/>
  <c r="T5564" i="3" s="1"/>
  <c r="BH5565" i="3"/>
  <c r="BJ5565" i="3"/>
  <c r="T5565" i="3" s="1"/>
  <c r="BH5566" i="3"/>
  <c r="BI5566" i="3" s="1"/>
  <c r="S5566" i="3" s="1"/>
  <c r="BJ5566" i="3"/>
  <c r="T5566" i="3" s="1"/>
  <c r="BH5567" i="3"/>
  <c r="BI5567" i="3" s="1"/>
  <c r="S5567" i="3" s="1"/>
  <c r="BJ5567" i="3"/>
  <c r="T5567" i="3" s="1"/>
  <c r="BH5568" i="3"/>
  <c r="BJ5568" i="3"/>
  <c r="T5568" i="3" s="1"/>
  <c r="BH5569" i="3"/>
  <c r="BI5569" i="3" s="1"/>
  <c r="S5569" i="3" s="1"/>
  <c r="BJ5569" i="3"/>
  <c r="T5569" i="3" s="1"/>
  <c r="BH5570" i="3"/>
  <c r="BI5570" i="3" s="1"/>
  <c r="S5570" i="3" s="1"/>
  <c r="BJ5570" i="3"/>
  <c r="T5570" i="3" s="1"/>
  <c r="BH5571" i="3"/>
  <c r="BI5571" i="3" s="1"/>
  <c r="S5571" i="3" s="1"/>
  <c r="BJ5571" i="3"/>
  <c r="T5571" i="3" s="1"/>
  <c r="BH5572" i="3"/>
  <c r="BJ5572" i="3"/>
  <c r="T5572" i="3" s="1"/>
  <c r="BH5573" i="3"/>
  <c r="BJ5573" i="3"/>
  <c r="T5573" i="3" s="1"/>
  <c r="BH5574" i="3"/>
  <c r="BJ5574" i="3"/>
  <c r="T5574" i="3" s="1"/>
  <c r="BH5575" i="3"/>
  <c r="BI5575" i="3" s="1"/>
  <c r="S5575" i="3" s="1"/>
  <c r="BJ5575" i="3"/>
  <c r="T5575" i="3" s="1"/>
  <c r="BH5576" i="3"/>
  <c r="BJ5576" i="3"/>
  <c r="T5576" i="3" s="1"/>
  <c r="BH5577" i="3"/>
  <c r="BI5577" i="3" s="1"/>
  <c r="S5577" i="3" s="1"/>
  <c r="BJ5577" i="3"/>
  <c r="T5577" i="3" s="1"/>
  <c r="BH5578" i="3"/>
  <c r="BI5578" i="3" s="1"/>
  <c r="S5578" i="3" s="1"/>
  <c r="BJ5578" i="3"/>
  <c r="T5578" i="3" s="1"/>
  <c r="BH5579" i="3"/>
  <c r="BI5579" i="3" s="1"/>
  <c r="S5579" i="3" s="1"/>
  <c r="BJ5579" i="3"/>
  <c r="T5579" i="3" s="1"/>
  <c r="BH5580" i="3"/>
  <c r="BJ5580" i="3"/>
  <c r="T5580" i="3" s="1"/>
  <c r="BH5581" i="3"/>
  <c r="BJ5581" i="3"/>
  <c r="T5581" i="3" s="1"/>
  <c r="BH5582" i="3"/>
  <c r="BI5582" i="3" s="1"/>
  <c r="S5582" i="3" s="1"/>
  <c r="BJ5582" i="3"/>
  <c r="T5582" i="3" s="1"/>
  <c r="BH5583" i="3"/>
  <c r="BI5583" i="3" s="1"/>
  <c r="S5583" i="3" s="1"/>
  <c r="BJ5583" i="3"/>
  <c r="T5583" i="3" s="1"/>
  <c r="BH5584" i="3"/>
  <c r="BJ5584" i="3"/>
  <c r="T5584" i="3" s="1"/>
  <c r="BH5585" i="3"/>
  <c r="BI5585" i="3" s="1"/>
  <c r="S5585" i="3" s="1"/>
  <c r="BJ5585" i="3"/>
  <c r="T5585" i="3" s="1"/>
  <c r="BH5586" i="3"/>
  <c r="BI5586" i="3" s="1"/>
  <c r="S5586" i="3" s="1"/>
  <c r="BJ5586" i="3"/>
  <c r="T5586" i="3" s="1"/>
  <c r="BH5587" i="3"/>
  <c r="BI5587" i="3" s="1"/>
  <c r="S5587" i="3" s="1"/>
  <c r="BJ5587" i="3"/>
  <c r="T5587" i="3" s="1"/>
  <c r="BH5588" i="3"/>
  <c r="BI5588" i="3" s="1"/>
  <c r="S5588" i="3" s="1"/>
  <c r="BJ5588" i="3"/>
  <c r="T5588" i="3" s="1"/>
  <c r="BH5589" i="3"/>
  <c r="BJ5589" i="3"/>
  <c r="T5589" i="3" s="1"/>
  <c r="BH5590" i="3"/>
  <c r="BI5590" i="3" s="1"/>
  <c r="S5590" i="3" s="1"/>
  <c r="BJ5590" i="3"/>
  <c r="T5590" i="3" s="1"/>
  <c r="BH5591" i="3"/>
  <c r="BI5591" i="3" s="1"/>
  <c r="S5591" i="3" s="1"/>
  <c r="BJ5591" i="3"/>
  <c r="T5591" i="3" s="1"/>
  <c r="BH5592" i="3"/>
  <c r="BJ5592" i="3"/>
  <c r="T5592" i="3" s="1"/>
  <c r="BH5593" i="3"/>
  <c r="BI5593" i="3" s="1"/>
  <c r="S5593" i="3" s="1"/>
  <c r="BJ5593" i="3"/>
  <c r="T5593" i="3" s="1"/>
  <c r="BH5594" i="3"/>
  <c r="BI5594" i="3" s="1"/>
  <c r="S5594" i="3" s="1"/>
  <c r="BJ5594" i="3"/>
  <c r="T5594" i="3" s="1"/>
  <c r="BH5595" i="3"/>
  <c r="BI5595" i="3" s="1"/>
  <c r="S5595" i="3" s="1"/>
  <c r="BJ5595" i="3"/>
  <c r="T5595" i="3" s="1"/>
  <c r="BH5596" i="3"/>
  <c r="BI5596" i="3" s="1"/>
  <c r="S5596" i="3" s="1"/>
  <c r="BJ5596" i="3"/>
  <c r="T5596" i="3" s="1"/>
  <c r="BH5597" i="3"/>
  <c r="BJ5597" i="3"/>
  <c r="T5597" i="3" s="1"/>
  <c r="BH5598" i="3"/>
  <c r="BI5598" i="3" s="1"/>
  <c r="S5598" i="3" s="1"/>
  <c r="BJ5598" i="3"/>
  <c r="T5598" i="3" s="1"/>
  <c r="BH5599" i="3"/>
  <c r="BI5599" i="3" s="1"/>
  <c r="S5599" i="3" s="1"/>
  <c r="BJ5599" i="3"/>
  <c r="T5599" i="3" s="1"/>
  <c r="BH5600" i="3"/>
  <c r="BJ5600" i="3"/>
  <c r="T5600" i="3" s="1"/>
  <c r="BH5601" i="3"/>
  <c r="BJ5601" i="3"/>
  <c r="T5601" i="3" s="1"/>
  <c r="BH5602" i="3"/>
  <c r="BI5602" i="3" s="1"/>
  <c r="S5602" i="3" s="1"/>
  <c r="BJ5602" i="3"/>
  <c r="T5602" i="3" s="1"/>
  <c r="BH5603" i="3"/>
  <c r="BI5603" i="3" s="1"/>
  <c r="S5603" i="3" s="1"/>
  <c r="BJ5603" i="3"/>
  <c r="T5603" i="3" s="1"/>
  <c r="BH5604" i="3"/>
  <c r="BI5604" i="3" s="1"/>
  <c r="S5604" i="3" s="1"/>
  <c r="BJ5604" i="3"/>
  <c r="T5604" i="3" s="1"/>
  <c r="BH5605" i="3"/>
  <c r="BJ5605" i="3"/>
  <c r="T5605" i="3" s="1"/>
  <c r="BH5606" i="3"/>
  <c r="BJ5606" i="3"/>
  <c r="T5606" i="3" s="1"/>
  <c r="BH5607" i="3"/>
  <c r="BI5607" i="3" s="1"/>
  <c r="S5607" i="3" s="1"/>
  <c r="BJ5607" i="3"/>
  <c r="T5607" i="3" s="1"/>
  <c r="BH5608" i="3"/>
  <c r="BJ5608" i="3"/>
  <c r="T5608" i="3" s="1"/>
  <c r="BH5609" i="3"/>
  <c r="BI5609" i="3" s="1"/>
  <c r="S5609" i="3" s="1"/>
  <c r="BJ5609" i="3"/>
  <c r="T5609" i="3" s="1"/>
  <c r="BH5610" i="3"/>
  <c r="BI5610" i="3" s="1"/>
  <c r="S5610" i="3" s="1"/>
  <c r="BJ5610" i="3"/>
  <c r="T5610" i="3" s="1"/>
  <c r="BH5611" i="3"/>
  <c r="BJ5611" i="3"/>
  <c r="T5611" i="3" s="1"/>
  <c r="BH5612" i="3"/>
  <c r="BJ5612" i="3"/>
  <c r="T5612" i="3" s="1"/>
  <c r="BH5613" i="3"/>
  <c r="BJ5613" i="3"/>
  <c r="T5613" i="3" s="1"/>
  <c r="BH5614" i="3"/>
  <c r="BJ5614" i="3"/>
  <c r="T5614" i="3" s="1"/>
  <c r="BH5615" i="3"/>
  <c r="BI5615" i="3" s="1"/>
  <c r="S5615" i="3" s="1"/>
  <c r="BJ5615" i="3"/>
  <c r="T5615" i="3" s="1"/>
  <c r="BH5616" i="3"/>
  <c r="BJ5616" i="3"/>
  <c r="T5616" i="3" s="1"/>
  <c r="BH5617" i="3"/>
  <c r="BI5617" i="3" s="1"/>
  <c r="S5617" i="3" s="1"/>
  <c r="BJ5617" i="3"/>
  <c r="T5617" i="3" s="1"/>
  <c r="BH5618" i="3"/>
  <c r="BI5618" i="3" s="1"/>
  <c r="S5618" i="3" s="1"/>
  <c r="BJ5618" i="3"/>
  <c r="T5618" i="3" s="1"/>
  <c r="BH5619" i="3"/>
  <c r="BJ5619" i="3"/>
  <c r="T5619" i="3" s="1"/>
  <c r="BH5620" i="3"/>
  <c r="BI5620" i="3" s="1"/>
  <c r="S5620" i="3" s="1"/>
  <c r="BJ5620" i="3"/>
  <c r="T5620" i="3" s="1"/>
  <c r="BH5621" i="3"/>
  <c r="BJ5621" i="3"/>
  <c r="T5621" i="3" s="1"/>
  <c r="BH5622" i="3"/>
  <c r="BJ5622" i="3"/>
  <c r="T5622" i="3" s="1"/>
  <c r="BH5623" i="3"/>
  <c r="BI5623" i="3" s="1"/>
  <c r="S5623" i="3" s="1"/>
  <c r="BJ5623" i="3"/>
  <c r="T5623" i="3" s="1"/>
  <c r="BH5624" i="3"/>
  <c r="BJ5624" i="3"/>
  <c r="T5624" i="3" s="1"/>
  <c r="BH5625" i="3"/>
  <c r="BI5625" i="3" s="1"/>
  <c r="S5625" i="3" s="1"/>
  <c r="BJ5625" i="3"/>
  <c r="T5625" i="3" s="1"/>
  <c r="BH5626" i="3"/>
  <c r="BI5626" i="3" s="1"/>
  <c r="S5626" i="3" s="1"/>
  <c r="BJ5626" i="3"/>
  <c r="T5626" i="3" s="1"/>
  <c r="BH5627" i="3"/>
  <c r="BJ5627" i="3"/>
  <c r="T5627" i="3" s="1"/>
  <c r="BH5628" i="3"/>
  <c r="BI5628" i="3" s="1"/>
  <c r="S5628" i="3" s="1"/>
  <c r="BJ5628" i="3"/>
  <c r="T5628" i="3" s="1"/>
  <c r="BH5629" i="3"/>
  <c r="BJ5629" i="3"/>
  <c r="T5629" i="3" s="1"/>
  <c r="BH5630" i="3"/>
  <c r="BI5630" i="3" s="1"/>
  <c r="S5630" i="3" s="1"/>
  <c r="BJ5630" i="3"/>
  <c r="T5630" i="3" s="1"/>
  <c r="BH5631" i="3"/>
  <c r="BI5631" i="3" s="1"/>
  <c r="S5631" i="3" s="1"/>
  <c r="BJ5631" i="3"/>
  <c r="T5631" i="3" s="1"/>
  <c r="BH5632" i="3"/>
  <c r="BJ5632" i="3"/>
  <c r="T5632" i="3" s="1"/>
  <c r="BH5633" i="3"/>
  <c r="BI5633" i="3" s="1"/>
  <c r="S5633" i="3" s="1"/>
  <c r="BJ5633" i="3"/>
  <c r="T5633" i="3" s="1"/>
  <c r="BH5634" i="3"/>
  <c r="BI5634" i="3" s="1"/>
  <c r="S5634" i="3" s="1"/>
  <c r="BJ5634" i="3"/>
  <c r="T5634" i="3" s="1"/>
  <c r="BH5635" i="3"/>
  <c r="BI5635" i="3" s="1"/>
  <c r="S5635" i="3" s="1"/>
  <c r="BJ5635" i="3"/>
  <c r="T5635" i="3" s="1"/>
  <c r="BH5636" i="3"/>
  <c r="BI5636" i="3" s="1"/>
  <c r="S5636" i="3" s="1"/>
  <c r="BJ5636" i="3"/>
  <c r="T5636" i="3" s="1"/>
  <c r="BH5637" i="3"/>
  <c r="BJ5637" i="3"/>
  <c r="T5637" i="3" s="1"/>
  <c r="BH5638" i="3"/>
  <c r="BI5638" i="3" s="1"/>
  <c r="S5638" i="3" s="1"/>
  <c r="BJ5638" i="3"/>
  <c r="T5638" i="3" s="1"/>
  <c r="BH5639" i="3"/>
  <c r="BI5639" i="3" s="1"/>
  <c r="S5639" i="3" s="1"/>
  <c r="BJ5639" i="3"/>
  <c r="T5639" i="3" s="1"/>
  <c r="BH5640" i="3"/>
  <c r="BJ5640" i="3"/>
  <c r="T5640" i="3" s="1"/>
  <c r="BH5641" i="3"/>
  <c r="BI5641" i="3" s="1"/>
  <c r="S5641" i="3" s="1"/>
  <c r="BJ5641" i="3"/>
  <c r="T5641" i="3" s="1"/>
  <c r="BH5642" i="3"/>
  <c r="BI5642" i="3" s="1"/>
  <c r="S5642" i="3" s="1"/>
  <c r="BJ5642" i="3"/>
  <c r="T5642" i="3" s="1"/>
  <c r="BH5643" i="3"/>
  <c r="BI5643" i="3" s="1"/>
  <c r="S5643" i="3" s="1"/>
  <c r="BJ5643" i="3"/>
  <c r="T5643" i="3" s="1"/>
  <c r="BH5644" i="3"/>
  <c r="BJ5644" i="3"/>
  <c r="T5644" i="3" s="1"/>
  <c r="BH5645" i="3"/>
  <c r="BJ5645" i="3"/>
  <c r="T5645" i="3" s="1"/>
  <c r="BH5646" i="3"/>
  <c r="BI5646" i="3" s="1"/>
  <c r="S5646" i="3" s="1"/>
  <c r="BJ5646" i="3"/>
  <c r="T5646" i="3" s="1"/>
  <c r="BH5647" i="3"/>
  <c r="BI5647" i="3" s="1"/>
  <c r="S5647" i="3" s="1"/>
  <c r="BJ5647" i="3"/>
  <c r="T5647" i="3" s="1"/>
  <c r="BH5648" i="3"/>
  <c r="BJ5648" i="3"/>
  <c r="T5648" i="3" s="1"/>
  <c r="BH5649" i="3"/>
  <c r="BI5649" i="3" s="1"/>
  <c r="S5649" i="3" s="1"/>
  <c r="BJ5649" i="3"/>
  <c r="T5649" i="3" s="1"/>
  <c r="BH5650" i="3"/>
  <c r="BI5650" i="3" s="1"/>
  <c r="S5650" i="3" s="1"/>
  <c r="BJ5650" i="3"/>
  <c r="T5650" i="3" s="1"/>
  <c r="BH5651" i="3"/>
  <c r="BI5651" i="3" s="1"/>
  <c r="S5651" i="3" s="1"/>
  <c r="BJ5651" i="3"/>
  <c r="T5651" i="3" s="1"/>
  <c r="BH5652" i="3"/>
  <c r="BI5652" i="3" s="1"/>
  <c r="S5652" i="3" s="1"/>
  <c r="BJ5652" i="3"/>
  <c r="T5652" i="3" s="1"/>
  <c r="BH5653" i="3"/>
  <c r="BJ5653" i="3"/>
  <c r="T5653" i="3" s="1"/>
  <c r="BH5654" i="3"/>
  <c r="BI5654" i="3" s="1"/>
  <c r="S5654" i="3" s="1"/>
  <c r="BJ5654" i="3"/>
  <c r="T5654" i="3" s="1"/>
  <c r="BH5655" i="3"/>
  <c r="BI5655" i="3" s="1"/>
  <c r="S5655" i="3" s="1"/>
  <c r="BJ5655" i="3"/>
  <c r="T5655" i="3" s="1"/>
  <c r="BH5656" i="3"/>
  <c r="BJ5656" i="3"/>
  <c r="T5656" i="3" s="1"/>
  <c r="BH5657" i="3"/>
  <c r="BI5657" i="3" s="1"/>
  <c r="S5657" i="3" s="1"/>
  <c r="BJ5657" i="3"/>
  <c r="T5657" i="3" s="1"/>
  <c r="BH5658" i="3"/>
  <c r="BI5658" i="3" s="1"/>
  <c r="S5658" i="3" s="1"/>
  <c r="BJ5658" i="3"/>
  <c r="T5658" i="3" s="1"/>
  <c r="BH5659" i="3"/>
  <c r="BI5659" i="3" s="1"/>
  <c r="S5659" i="3" s="1"/>
  <c r="BJ5659" i="3"/>
  <c r="T5659" i="3" s="1"/>
  <c r="BH5660" i="3"/>
  <c r="BI5660" i="3" s="1"/>
  <c r="S5660" i="3" s="1"/>
  <c r="BJ5660" i="3"/>
  <c r="T5660" i="3" s="1"/>
  <c r="BH5661" i="3"/>
  <c r="BJ5661" i="3"/>
  <c r="T5661" i="3" s="1"/>
  <c r="BH5662" i="3"/>
  <c r="BI5662" i="3" s="1"/>
  <c r="S5662" i="3" s="1"/>
  <c r="BJ5662" i="3"/>
  <c r="T5662" i="3" s="1"/>
  <c r="BH5663" i="3"/>
  <c r="BI5663" i="3" s="1"/>
  <c r="S5663" i="3" s="1"/>
  <c r="BJ5663" i="3"/>
  <c r="T5663" i="3" s="1"/>
  <c r="BH5664" i="3"/>
  <c r="BJ5664" i="3"/>
  <c r="T5664" i="3" s="1"/>
  <c r="BH5665" i="3"/>
  <c r="BI5665" i="3" s="1"/>
  <c r="S5665" i="3" s="1"/>
  <c r="BJ5665" i="3"/>
  <c r="T5665" i="3" s="1"/>
  <c r="BH5666" i="3"/>
  <c r="BI5666" i="3" s="1"/>
  <c r="S5666" i="3" s="1"/>
  <c r="BJ5666" i="3"/>
  <c r="T5666" i="3" s="1"/>
  <c r="BH5667" i="3"/>
  <c r="BI5667" i="3" s="1"/>
  <c r="S5667" i="3" s="1"/>
  <c r="BJ5667" i="3"/>
  <c r="T5667" i="3" s="1"/>
  <c r="BH5668" i="3"/>
  <c r="BI5668" i="3" s="1"/>
  <c r="S5668" i="3" s="1"/>
  <c r="BJ5668" i="3"/>
  <c r="T5668" i="3" s="1"/>
  <c r="BH5669" i="3"/>
  <c r="BJ5669" i="3"/>
  <c r="T5669" i="3" s="1"/>
  <c r="BH5670" i="3"/>
  <c r="BI5670" i="3" s="1"/>
  <c r="S5670" i="3" s="1"/>
  <c r="BJ5670" i="3"/>
  <c r="T5670" i="3" s="1"/>
  <c r="BH5671" i="3"/>
  <c r="BI5671" i="3" s="1"/>
  <c r="S5671" i="3" s="1"/>
  <c r="BJ5671" i="3"/>
  <c r="T5671" i="3" s="1"/>
  <c r="BH5672" i="3"/>
  <c r="BJ5672" i="3"/>
  <c r="T5672" i="3" s="1"/>
  <c r="BH5673" i="3"/>
  <c r="BJ5673" i="3"/>
  <c r="T5673" i="3" s="1"/>
  <c r="BH5674" i="3"/>
  <c r="BI5674" i="3" s="1"/>
  <c r="S5674" i="3" s="1"/>
  <c r="BJ5674" i="3"/>
  <c r="T5674" i="3" s="1"/>
  <c r="BH5675" i="3"/>
  <c r="BI5675" i="3" s="1"/>
  <c r="S5675" i="3" s="1"/>
  <c r="BJ5675" i="3"/>
  <c r="T5675" i="3" s="1"/>
  <c r="BH5676" i="3"/>
  <c r="BJ5676" i="3"/>
  <c r="T5676" i="3" s="1"/>
  <c r="BH5677" i="3"/>
  <c r="BJ5677" i="3"/>
  <c r="T5677" i="3" s="1"/>
  <c r="BH5678" i="3"/>
  <c r="BJ5678" i="3"/>
  <c r="T5678" i="3" s="1"/>
  <c r="BH5679" i="3"/>
  <c r="BI5679" i="3" s="1"/>
  <c r="S5679" i="3" s="1"/>
  <c r="BJ5679" i="3"/>
  <c r="T5679" i="3" s="1"/>
  <c r="BH5680" i="3"/>
  <c r="BJ5680" i="3"/>
  <c r="T5680" i="3" s="1"/>
  <c r="BH5681" i="3"/>
  <c r="BI5681" i="3" s="1"/>
  <c r="S5681" i="3" s="1"/>
  <c r="BJ5681" i="3"/>
  <c r="T5681" i="3" s="1"/>
  <c r="BH5682" i="3"/>
  <c r="BI5682" i="3" s="1"/>
  <c r="S5682" i="3" s="1"/>
  <c r="BJ5682" i="3"/>
  <c r="T5682" i="3" s="1"/>
  <c r="BH5683" i="3"/>
  <c r="BJ5683" i="3"/>
  <c r="T5683" i="3" s="1"/>
  <c r="BH5684" i="3"/>
  <c r="BI5684" i="3" s="1"/>
  <c r="S5684" i="3" s="1"/>
  <c r="BJ5684" i="3"/>
  <c r="T5684" i="3" s="1"/>
  <c r="BH5685" i="3"/>
  <c r="BJ5685" i="3"/>
  <c r="T5685" i="3" s="1"/>
  <c r="BH5686" i="3"/>
  <c r="BJ5686" i="3"/>
  <c r="T5686" i="3" s="1"/>
  <c r="BH5687" i="3"/>
  <c r="BI5687" i="3" s="1"/>
  <c r="S5687" i="3" s="1"/>
  <c r="BJ5687" i="3"/>
  <c r="T5687" i="3" s="1"/>
  <c r="BH5688" i="3"/>
  <c r="BJ5688" i="3"/>
  <c r="T5688" i="3" s="1"/>
  <c r="BH5689" i="3"/>
  <c r="BI5689" i="3" s="1"/>
  <c r="S5689" i="3" s="1"/>
  <c r="BJ5689" i="3"/>
  <c r="T5689" i="3" s="1"/>
  <c r="BH5690" i="3"/>
  <c r="BI5690" i="3" s="1"/>
  <c r="S5690" i="3" s="1"/>
  <c r="BJ5690" i="3"/>
  <c r="T5690" i="3" s="1"/>
  <c r="BH5691" i="3"/>
  <c r="BI5691" i="3" s="1"/>
  <c r="S5691" i="3" s="1"/>
  <c r="BJ5691" i="3"/>
  <c r="T5691" i="3" s="1"/>
  <c r="BH5692" i="3"/>
  <c r="BI5692" i="3" s="1"/>
  <c r="S5692" i="3" s="1"/>
  <c r="BJ5692" i="3"/>
  <c r="T5692" i="3" s="1"/>
  <c r="BH5693" i="3"/>
  <c r="BJ5693" i="3"/>
  <c r="T5693" i="3" s="1"/>
  <c r="BH5694" i="3"/>
  <c r="BI5694" i="3" s="1"/>
  <c r="S5694" i="3" s="1"/>
  <c r="BJ5694" i="3"/>
  <c r="T5694" i="3" s="1"/>
  <c r="BH5695" i="3"/>
  <c r="BI5695" i="3" s="1"/>
  <c r="S5695" i="3" s="1"/>
  <c r="BJ5695" i="3"/>
  <c r="T5695" i="3" s="1"/>
  <c r="BH5696" i="3"/>
  <c r="BJ5696" i="3"/>
  <c r="T5696" i="3" s="1"/>
  <c r="BH5697" i="3"/>
  <c r="BJ5697" i="3"/>
  <c r="T5697" i="3" s="1"/>
  <c r="BH5698" i="3"/>
  <c r="BI5698" i="3" s="1"/>
  <c r="S5698" i="3" s="1"/>
  <c r="BJ5698" i="3"/>
  <c r="T5698" i="3" s="1"/>
  <c r="BH5699" i="3"/>
  <c r="BI5699" i="3" s="1"/>
  <c r="S5699" i="3" s="1"/>
  <c r="BJ5699" i="3"/>
  <c r="T5699" i="3" s="1"/>
  <c r="BH5700" i="3"/>
  <c r="BJ5700" i="3"/>
  <c r="T5700" i="3" s="1"/>
  <c r="BH5701" i="3"/>
  <c r="BJ5701" i="3"/>
  <c r="T5701" i="3" s="1"/>
  <c r="BH5702" i="3"/>
  <c r="BJ5702" i="3"/>
  <c r="T5702" i="3" s="1"/>
  <c r="BH5703" i="3"/>
  <c r="BI5703" i="3" s="1"/>
  <c r="S5703" i="3" s="1"/>
  <c r="BJ5703" i="3"/>
  <c r="T5703" i="3" s="1"/>
  <c r="BH5704" i="3"/>
  <c r="BJ5704" i="3"/>
  <c r="T5704" i="3" s="1"/>
  <c r="BH5705" i="3"/>
  <c r="BI5705" i="3" s="1"/>
  <c r="S5705" i="3" s="1"/>
  <c r="BJ5705" i="3"/>
  <c r="T5705" i="3" s="1"/>
  <c r="BH5706" i="3"/>
  <c r="BI5706" i="3" s="1"/>
  <c r="S5706" i="3" s="1"/>
  <c r="BJ5706" i="3"/>
  <c r="T5706" i="3" s="1"/>
  <c r="BH5707" i="3"/>
  <c r="BI5707" i="3" s="1"/>
  <c r="S5707" i="3" s="1"/>
  <c r="BJ5707" i="3"/>
  <c r="T5707" i="3" s="1"/>
  <c r="BH5708" i="3"/>
  <c r="BJ5708" i="3"/>
  <c r="T5708" i="3" s="1"/>
  <c r="BH5709" i="3"/>
  <c r="BJ5709" i="3"/>
  <c r="T5709" i="3" s="1"/>
  <c r="BH5710" i="3"/>
  <c r="BI5710" i="3" s="1"/>
  <c r="S5710" i="3" s="1"/>
  <c r="BJ5710" i="3"/>
  <c r="T5710" i="3" s="1"/>
  <c r="BH5711" i="3"/>
  <c r="BI5711" i="3" s="1"/>
  <c r="S5711" i="3" s="1"/>
  <c r="BJ5711" i="3"/>
  <c r="T5711" i="3" s="1"/>
  <c r="BH5712" i="3"/>
  <c r="BJ5712" i="3"/>
  <c r="T5712" i="3" s="1"/>
  <c r="BH5713" i="3"/>
  <c r="BJ5713" i="3"/>
  <c r="T5713" i="3" s="1"/>
  <c r="BH5714" i="3"/>
  <c r="BI5714" i="3" s="1"/>
  <c r="S5714" i="3" s="1"/>
  <c r="BJ5714" i="3"/>
  <c r="T5714" i="3" s="1"/>
  <c r="BH5715" i="3"/>
  <c r="BI5715" i="3" s="1"/>
  <c r="S5715" i="3" s="1"/>
  <c r="BJ5715" i="3"/>
  <c r="T5715" i="3" s="1"/>
  <c r="BH5716" i="3"/>
  <c r="BI5716" i="3" s="1"/>
  <c r="S5716" i="3" s="1"/>
  <c r="BJ5716" i="3"/>
  <c r="T5716" i="3" s="1"/>
  <c r="BH5717" i="3"/>
  <c r="BJ5717" i="3"/>
  <c r="T5717" i="3" s="1"/>
  <c r="BH5718" i="3"/>
  <c r="BI5718" i="3" s="1"/>
  <c r="S5718" i="3" s="1"/>
  <c r="BJ5718" i="3"/>
  <c r="T5718" i="3" s="1"/>
  <c r="BH5719" i="3"/>
  <c r="BI5719" i="3" s="1"/>
  <c r="S5719" i="3" s="1"/>
  <c r="BJ5719" i="3"/>
  <c r="T5719" i="3" s="1"/>
  <c r="BH5720" i="3"/>
  <c r="BJ5720" i="3"/>
  <c r="T5720" i="3" s="1"/>
  <c r="BH5721" i="3"/>
  <c r="BI5721" i="3" s="1"/>
  <c r="S5721" i="3" s="1"/>
  <c r="BJ5721" i="3"/>
  <c r="T5721" i="3" s="1"/>
  <c r="BH5722" i="3"/>
  <c r="BI5722" i="3" s="1"/>
  <c r="S5722" i="3" s="1"/>
  <c r="BJ5722" i="3"/>
  <c r="T5722" i="3" s="1"/>
  <c r="BH5723" i="3"/>
  <c r="BI5723" i="3" s="1"/>
  <c r="S5723" i="3" s="1"/>
  <c r="BJ5723" i="3"/>
  <c r="T5723" i="3" s="1"/>
  <c r="BH5724" i="3"/>
  <c r="BJ5724" i="3"/>
  <c r="T5724" i="3" s="1"/>
  <c r="BH5725" i="3"/>
  <c r="BJ5725" i="3"/>
  <c r="T5725" i="3" s="1"/>
  <c r="BH5726" i="3"/>
  <c r="BJ5726" i="3"/>
  <c r="T5726" i="3" s="1"/>
  <c r="BH5727" i="3"/>
  <c r="BI5727" i="3" s="1"/>
  <c r="S5727" i="3" s="1"/>
  <c r="BJ5727" i="3"/>
  <c r="T5727" i="3" s="1"/>
  <c r="BH5728" i="3"/>
  <c r="BJ5728" i="3"/>
  <c r="T5728" i="3" s="1"/>
  <c r="BH5729" i="3"/>
  <c r="BJ5729" i="3"/>
  <c r="T5729" i="3" s="1"/>
  <c r="BH5730" i="3"/>
  <c r="BI5730" i="3" s="1"/>
  <c r="S5730" i="3" s="1"/>
  <c r="BJ5730" i="3"/>
  <c r="T5730" i="3" s="1"/>
  <c r="BH5731" i="3"/>
  <c r="BJ5731" i="3"/>
  <c r="T5731" i="3" s="1"/>
  <c r="BH5732" i="3"/>
  <c r="BJ5732" i="3"/>
  <c r="T5732" i="3" s="1"/>
  <c r="BH5733" i="3"/>
  <c r="BJ5733" i="3"/>
  <c r="T5733" i="3" s="1"/>
  <c r="BH5734" i="3"/>
  <c r="BI5734" i="3" s="1"/>
  <c r="S5734" i="3" s="1"/>
  <c r="BJ5734" i="3"/>
  <c r="T5734" i="3" s="1"/>
  <c r="BH5735" i="3"/>
  <c r="BI5735" i="3" s="1"/>
  <c r="S5735" i="3" s="1"/>
  <c r="BJ5735" i="3"/>
  <c r="T5735" i="3" s="1"/>
  <c r="BH5736" i="3"/>
  <c r="BJ5736" i="3"/>
  <c r="T5736" i="3" s="1"/>
  <c r="BH5737" i="3"/>
  <c r="BI5737" i="3" s="1"/>
  <c r="S5737" i="3" s="1"/>
  <c r="BJ5737" i="3"/>
  <c r="T5737" i="3" s="1"/>
  <c r="BH5738" i="3"/>
  <c r="BI5738" i="3" s="1"/>
  <c r="S5738" i="3" s="1"/>
  <c r="BJ5738" i="3"/>
  <c r="T5738" i="3" s="1"/>
  <c r="BH5739" i="3"/>
  <c r="BI5739" i="3" s="1"/>
  <c r="S5739" i="3" s="1"/>
  <c r="BJ5739" i="3"/>
  <c r="T5739" i="3" s="1"/>
  <c r="BH5740" i="3"/>
  <c r="BI5740" i="3" s="1"/>
  <c r="S5740" i="3" s="1"/>
  <c r="BJ5740" i="3"/>
  <c r="T5740" i="3" s="1"/>
  <c r="BH5741" i="3"/>
  <c r="BJ5741" i="3"/>
  <c r="T5741" i="3" s="1"/>
  <c r="BH5742" i="3"/>
  <c r="BJ5742" i="3"/>
  <c r="T5742" i="3" s="1"/>
  <c r="BH5743" i="3"/>
  <c r="BI5743" i="3" s="1"/>
  <c r="S5743" i="3" s="1"/>
  <c r="BJ5743" i="3"/>
  <c r="T5743" i="3" s="1"/>
  <c r="BH5744" i="3"/>
  <c r="BJ5744" i="3"/>
  <c r="T5744" i="3" s="1"/>
  <c r="BH5745" i="3"/>
  <c r="BI5745" i="3" s="1"/>
  <c r="S5745" i="3" s="1"/>
  <c r="BJ5745" i="3"/>
  <c r="T5745" i="3" s="1"/>
  <c r="BH5746" i="3"/>
  <c r="BI5746" i="3" s="1"/>
  <c r="S5746" i="3" s="1"/>
  <c r="BJ5746" i="3"/>
  <c r="T5746" i="3" s="1"/>
  <c r="BH5747" i="3"/>
  <c r="BI5747" i="3" s="1"/>
  <c r="S5747" i="3" s="1"/>
  <c r="BJ5747" i="3"/>
  <c r="T5747" i="3" s="1"/>
  <c r="BH5748" i="3"/>
  <c r="BJ5748" i="3"/>
  <c r="T5748" i="3" s="1"/>
  <c r="BH5749" i="3"/>
  <c r="BJ5749" i="3"/>
  <c r="T5749" i="3" s="1"/>
  <c r="BH5750" i="3"/>
  <c r="BJ5750" i="3"/>
  <c r="T5750" i="3" s="1"/>
  <c r="BH5751" i="3"/>
  <c r="BI5751" i="3" s="1"/>
  <c r="S5751" i="3" s="1"/>
  <c r="BJ5751" i="3"/>
  <c r="T5751" i="3" s="1"/>
  <c r="BH5752" i="3"/>
  <c r="BJ5752" i="3"/>
  <c r="T5752" i="3" s="1"/>
  <c r="BH5753" i="3"/>
  <c r="BI5753" i="3" s="1"/>
  <c r="S5753" i="3" s="1"/>
  <c r="BJ5753" i="3"/>
  <c r="T5753" i="3" s="1"/>
  <c r="BH5754" i="3"/>
  <c r="BI5754" i="3" s="1"/>
  <c r="S5754" i="3" s="1"/>
  <c r="BJ5754" i="3"/>
  <c r="T5754" i="3" s="1"/>
  <c r="BH5755" i="3"/>
  <c r="BI5755" i="3" s="1"/>
  <c r="S5755" i="3" s="1"/>
  <c r="BJ5755" i="3"/>
  <c r="T5755" i="3" s="1"/>
  <c r="BH5756" i="3"/>
  <c r="BJ5756" i="3"/>
  <c r="T5756" i="3" s="1"/>
  <c r="BH5757" i="3"/>
  <c r="BJ5757" i="3"/>
  <c r="T5757" i="3" s="1"/>
  <c r="BH5758" i="3"/>
  <c r="BJ5758" i="3"/>
  <c r="T5758" i="3" s="1"/>
  <c r="BH5759" i="3"/>
  <c r="BI5759" i="3" s="1"/>
  <c r="S5759" i="3" s="1"/>
  <c r="BJ5759" i="3"/>
  <c r="T5759" i="3" s="1"/>
  <c r="BH5760" i="3"/>
  <c r="BJ5760" i="3"/>
  <c r="T5760" i="3" s="1"/>
  <c r="BH5761" i="3"/>
  <c r="BI5761" i="3" s="1"/>
  <c r="S5761" i="3" s="1"/>
  <c r="BJ5761" i="3"/>
  <c r="T5761" i="3" s="1"/>
  <c r="BH5762" i="3"/>
  <c r="BI5762" i="3" s="1"/>
  <c r="S5762" i="3" s="1"/>
  <c r="BJ5762" i="3"/>
  <c r="T5762" i="3" s="1"/>
  <c r="BH5763" i="3"/>
  <c r="BJ5763" i="3"/>
  <c r="T5763" i="3" s="1"/>
  <c r="BH5764" i="3"/>
  <c r="BI5764" i="3" s="1"/>
  <c r="S5764" i="3" s="1"/>
  <c r="BJ5764" i="3"/>
  <c r="T5764" i="3" s="1"/>
  <c r="BH5765" i="3"/>
  <c r="BJ5765" i="3"/>
  <c r="T5765" i="3" s="1"/>
  <c r="BH5766" i="3"/>
  <c r="BI5766" i="3" s="1"/>
  <c r="S5766" i="3" s="1"/>
  <c r="BJ5766" i="3"/>
  <c r="T5766" i="3" s="1"/>
  <c r="BH5767" i="3"/>
  <c r="BI5767" i="3" s="1"/>
  <c r="S5767" i="3" s="1"/>
  <c r="BJ5767" i="3"/>
  <c r="T5767" i="3" s="1"/>
  <c r="BH5768" i="3"/>
  <c r="BJ5768" i="3"/>
  <c r="T5768" i="3" s="1"/>
  <c r="BH5769" i="3"/>
  <c r="BI5769" i="3" s="1"/>
  <c r="S5769" i="3" s="1"/>
  <c r="BJ5769" i="3"/>
  <c r="T5769" i="3" s="1"/>
  <c r="BH5770" i="3"/>
  <c r="BI5770" i="3" s="1"/>
  <c r="S5770" i="3" s="1"/>
  <c r="BJ5770" i="3"/>
  <c r="T5770" i="3" s="1"/>
  <c r="BH5771" i="3"/>
  <c r="BJ5771" i="3"/>
  <c r="T5771" i="3" s="1"/>
  <c r="BH5772" i="3"/>
  <c r="BJ5772" i="3"/>
  <c r="T5772" i="3" s="1"/>
  <c r="BH5773" i="3"/>
  <c r="BJ5773" i="3"/>
  <c r="T5773" i="3" s="1"/>
  <c r="BH5774" i="3"/>
  <c r="BI5774" i="3" s="1"/>
  <c r="S5774" i="3" s="1"/>
  <c r="BJ5774" i="3"/>
  <c r="T5774" i="3" s="1"/>
  <c r="BH5775" i="3"/>
  <c r="BI5775" i="3" s="1"/>
  <c r="S5775" i="3" s="1"/>
  <c r="BJ5775" i="3"/>
  <c r="T5775" i="3" s="1"/>
  <c r="BH5776" i="3"/>
  <c r="BJ5776" i="3"/>
  <c r="T5776" i="3" s="1"/>
  <c r="BH5777" i="3"/>
  <c r="BJ5777" i="3"/>
  <c r="T5777" i="3" s="1"/>
  <c r="BH5778" i="3"/>
  <c r="BI5778" i="3" s="1"/>
  <c r="S5778" i="3" s="1"/>
  <c r="BJ5778" i="3"/>
  <c r="T5778" i="3" s="1"/>
  <c r="BH5779" i="3"/>
  <c r="BJ5779" i="3"/>
  <c r="T5779" i="3" s="1"/>
  <c r="BH5780" i="3"/>
  <c r="BI5780" i="3" s="1"/>
  <c r="S5780" i="3" s="1"/>
  <c r="BJ5780" i="3"/>
  <c r="T5780" i="3" s="1"/>
  <c r="BH5781" i="3"/>
  <c r="BJ5781" i="3"/>
  <c r="T5781" i="3" s="1"/>
  <c r="BH5782" i="3"/>
  <c r="BI5782" i="3" s="1"/>
  <c r="S5782" i="3" s="1"/>
  <c r="BJ5782" i="3"/>
  <c r="T5782" i="3" s="1"/>
  <c r="BH5783" i="3"/>
  <c r="BI5783" i="3" s="1"/>
  <c r="S5783" i="3" s="1"/>
  <c r="BJ5783" i="3"/>
  <c r="T5783" i="3" s="1"/>
  <c r="BH5784" i="3"/>
  <c r="BJ5784" i="3"/>
  <c r="T5784" i="3" s="1"/>
  <c r="BH5785" i="3"/>
  <c r="BJ5785" i="3"/>
  <c r="T5785" i="3" s="1"/>
  <c r="BH5786" i="3"/>
  <c r="BI5786" i="3" s="1"/>
  <c r="S5786" i="3" s="1"/>
  <c r="BJ5786" i="3"/>
  <c r="T5786" i="3" s="1"/>
  <c r="BH5787" i="3"/>
  <c r="BI5787" i="3" s="1"/>
  <c r="S5787" i="3" s="1"/>
  <c r="BJ5787" i="3"/>
  <c r="T5787" i="3" s="1"/>
  <c r="BH5788" i="3"/>
  <c r="BJ5788" i="3"/>
  <c r="T5788" i="3" s="1"/>
  <c r="BH5789" i="3"/>
  <c r="BJ5789" i="3"/>
  <c r="T5789" i="3" s="1"/>
  <c r="BH5790" i="3"/>
  <c r="BJ5790" i="3"/>
  <c r="T5790" i="3" s="1"/>
  <c r="BH5791" i="3"/>
  <c r="BI5791" i="3" s="1"/>
  <c r="S5791" i="3" s="1"/>
  <c r="BJ5791" i="3"/>
  <c r="T5791" i="3" s="1"/>
  <c r="BH5792" i="3"/>
  <c r="BJ5792" i="3"/>
  <c r="T5792" i="3" s="1"/>
  <c r="BH5793" i="3"/>
  <c r="BI5793" i="3" s="1"/>
  <c r="S5793" i="3" s="1"/>
  <c r="BJ5793" i="3"/>
  <c r="T5793" i="3" s="1"/>
  <c r="BH5794" i="3"/>
  <c r="BI5794" i="3" s="1"/>
  <c r="S5794" i="3" s="1"/>
  <c r="BJ5794" i="3"/>
  <c r="T5794" i="3" s="1"/>
  <c r="BH5795" i="3"/>
  <c r="BJ5795" i="3"/>
  <c r="T5795" i="3" s="1"/>
  <c r="BH5796" i="3"/>
  <c r="BI5796" i="3" s="1"/>
  <c r="S5796" i="3" s="1"/>
  <c r="BJ5796" i="3"/>
  <c r="T5796" i="3" s="1"/>
  <c r="BH5797" i="3"/>
  <c r="BJ5797" i="3"/>
  <c r="T5797" i="3" s="1"/>
  <c r="BH5798" i="3"/>
  <c r="BJ5798" i="3"/>
  <c r="T5798" i="3" s="1"/>
  <c r="BH5799" i="3"/>
  <c r="BI5799" i="3" s="1"/>
  <c r="S5799" i="3" s="1"/>
  <c r="BJ5799" i="3"/>
  <c r="T5799" i="3" s="1"/>
  <c r="BH5800" i="3"/>
  <c r="BJ5800" i="3"/>
  <c r="T5800" i="3" s="1"/>
  <c r="BH5801" i="3"/>
  <c r="BI5801" i="3" s="1"/>
  <c r="S5801" i="3" s="1"/>
  <c r="BJ5801" i="3"/>
  <c r="T5801" i="3" s="1"/>
  <c r="BH5802" i="3"/>
  <c r="BI5802" i="3" s="1"/>
  <c r="S5802" i="3" s="1"/>
  <c r="BJ5802" i="3"/>
  <c r="T5802" i="3" s="1"/>
  <c r="BH5803" i="3"/>
  <c r="BI5803" i="3" s="1"/>
  <c r="S5803" i="3" s="1"/>
  <c r="BJ5803" i="3"/>
  <c r="T5803" i="3" s="1"/>
  <c r="BH5804" i="3"/>
  <c r="BI5804" i="3" s="1"/>
  <c r="S5804" i="3" s="1"/>
  <c r="BJ5804" i="3"/>
  <c r="T5804" i="3" s="1"/>
  <c r="BH5805" i="3"/>
  <c r="BJ5805" i="3"/>
  <c r="T5805" i="3" s="1"/>
  <c r="BH5806" i="3"/>
  <c r="BJ5806" i="3"/>
  <c r="T5806" i="3" s="1"/>
  <c r="BH5807" i="3"/>
  <c r="BI5807" i="3" s="1"/>
  <c r="S5807" i="3" s="1"/>
  <c r="BJ5807" i="3"/>
  <c r="T5807" i="3" s="1"/>
  <c r="BH5808" i="3"/>
  <c r="BJ5808" i="3"/>
  <c r="T5808" i="3" s="1"/>
  <c r="BH5809" i="3"/>
  <c r="BI5809" i="3" s="1"/>
  <c r="S5809" i="3" s="1"/>
  <c r="BJ5809" i="3"/>
  <c r="T5809" i="3" s="1"/>
  <c r="BH5810" i="3"/>
  <c r="BI5810" i="3" s="1"/>
  <c r="S5810" i="3" s="1"/>
  <c r="BJ5810" i="3"/>
  <c r="T5810" i="3" s="1"/>
  <c r="BH5811" i="3"/>
  <c r="BI5811" i="3" s="1"/>
  <c r="S5811" i="3" s="1"/>
  <c r="BJ5811" i="3"/>
  <c r="T5811" i="3" s="1"/>
  <c r="BH5812" i="3"/>
  <c r="BI5812" i="3" s="1"/>
  <c r="S5812" i="3" s="1"/>
  <c r="BJ5812" i="3"/>
  <c r="T5812" i="3" s="1"/>
  <c r="BH5813" i="3"/>
  <c r="BJ5813" i="3"/>
  <c r="T5813" i="3" s="1"/>
  <c r="BH5814" i="3"/>
  <c r="BJ5814" i="3"/>
  <c r="T5814" i="3" s="1"/>
  <c r="BH5815" i="3"/>
  <c r="BI5815" i="3" s="1"/>
  <c r="S5815" i="3" s="1"/>
  <c r="BJ5815" i="3"/>
  <c r="T5815" i="3" s="1"/>
  <c r="BH5816" i="3"/>
  <c r="BJ5816" i="3"/>
  <c r="T5816" i="3" s="1"/>
  <c r="BH5817" i="3"/>
  <c r="BI5817" i="3" s="1"/>
  <c r="S5817" i="3" s="1"/>
  <c r="BJ5817" i="3"/>
  <c r="T5817" i="3" s="1"/>
  <c r="BH5818" i="3"/>
  <c r="BI5818" i="3" s="1"/>
  <c r="S5818" i="3" s="1"/>
  <c r="BJ5818" i="3"/>
  <c r="T5818" i="3" s="1"/>
  <c r="BH5819" i="3"/>
  <c r="BI5819" i="3" s="1"/>
  <c r="S5819" i="3" s="1"/>
  <c r="BJ5819" i="3"/>
  <c r="T5819" i="3" s="1"/>
  <c r="BH5820" i="3"/>
  <c r="BJ5820" i="3"/>
  <c r="T5820" i="3" s="1"/>
  <c r="BH5821" i="3"/>
  <c r="BJ5821" i="3"/>
  <c r="T5821" i="3" s="1"/>
  <c r="BH5822" i="3"/>
  <c r="BJ5822" i="3"/>
  <c r="T5822" i="3" s="1"/>
  <c r="BH5823" i="3"/>
  <c r="BI5823" i="3" s="1"/>
  <c r="S5823" i="3" s="1"/>
  <c r="BJ5823" i="3"/>
  <c r="T5823" i="3" s="1"/>
  <c r="BH5824" i="3"/>
  <c r="BJ5824" i="3"/>
  <c r="T5824" i="3" s="1"/>
  <c r="BH5825" i="3"/>
  <c r="BI5825" i="3" s="1"/>
  <c r="S5825" i="3" s="1"/>
  <c r="BJ5825" i="3"/>
  <c r="T5825" i="3" s="1"/>
  <c r="BH5826" i="3"/>
  <c r="BI5826" i="3" s="1"/>
  <c r="S5826" i="3" s="1"/>
  <c r="BJ5826" i="3"/>
  <c r="T5826" i="3" s="1"/>
  <c r="BH5827" i="3"/>
  <c r="BJ5827" i="3"/>
  <c r="T5827" i="3" s="1"/>
  <c r="BH5828" i="3"/>
  <c r="BJ5828" i="3"/>
  <c r="T5828" i="3" s="1"/>
  <c r="BH5829" i="3"/>
  <c r="BJ5829" i="3"/>
  <c r="T5829" i="3" s="1"/>
  <c r="BH5830" i="3"/>
  <c r="BJ5830" i="3"/>
  <c r="T5830" i="3" s="1"/>
  <c r="BH5831" i="3"/>
  <c r="BI5831" i="3" s="1"/>
  <c r="S5831" i="3" s="1"/>
  <c r="BJ5831" i="3"/>
  <c r="T5831" i="3" s="1"/>
  <c r="BH5832" i="3"/>
  <c r="BJ5832" i="3"/>
  <c r="T5832" i="3" s="1"/>
  <c r="BH5833" i="3"/>
  <c r="BI5833" i="3" s="1"/>
  <c r="S5833" i="3" s="1"/>
  <c r="BJ5833" i="3"/>
  <c r="T5833" i="3" s="1"/>
  <c r="BH5834" i="3"/>
  <c r="BI5834" i="3" s="1"/>
  <c r="S5834" i="3" s="1"/>
  <c r="BJ5834" i="3"/>
  <c r="T5834" i="3" s="1"/>
  <c r="BH5835" i="3"/>
  <c r="BJ5835" i="3"/>
  <c r="T5835" i="3" s="1"/>
  <c r="BH5836" i="3"/>
  <c r="BJ5836" i="3"/>
  <c r="T5836" i="3" s="1"/>
  <c r="BH5837" i="3"/>
  <c r="BJ5837" i="3"/>
  <c r="T5837" i="3" s="1"/>
  <c r="BH5838" i="3"/>
  <c r="BI5838" i="3" s="1"/>
  <c r="S5838" i="3" s="1"/>
  <c r="BJ5838" i="3"/>
  <c r="T5838" i="3" s="1"/>
  <c r="BH5839" i="3"/>
  <c r="BI5839" i="3" s="1"/>
  <c r="S5839" i="3" s="1"/>
  <c r="BJ5839" i="3"/>
  <c r="T5839" i="3" s="1"/>
  <c r="BH5840" i="3"/>
  <c r="BJ5840" i="3"/>
  <c r="T5840" i="3" s="1"/>
  <c r="BH5841" i="3"/>
  <c r="BJ5841" i="3"/>
  <c r="T5841" i="3" s="1"/>
  <c r="BH5842" i="3"/>
  <c r="BI5842" i="3" s="1"/>
  <c r="S5842" i="3" s="1"/>
  <c r="BJ5842" i="3"/>
  <c r="T5842" i="3" s="1"/>
  <c r="BH5843" i="3"/>
  <c r="BJ5843" i="3"/>
  <c r="T5843" i="3" s="1"/>
  <c r="BH5844" i="3"/>
  <c r="BI5844" i="3" s="1"/>
  <c r="S5844" i="3" s="1"/>
  <c r="BJ5844" i="3"/>
  <c r="T5844" i="3" s="1"/>
  <c r="BH5845" i="3"/>
  <c r="BJ5845" i="3"/>
  <c r="T5845" i="3" s="1"/>
  <c r="BH5846" i="3"/>
  <c r="BI5846" i="3" s="1"/>
  <c r="S5846" i="3" s="1"/>
  <c r="BJ5846" i="3"/>
  <c r="T5846" i="3" s="1"/>
  <c r="BH5847" i="3"/>
  <c r="BI5847" i="3" s="1"/>
  <c r="S5847" i="3" s="1"/>
  <c r="BJ5847" i="3"/>
  <c r="T5847" i="3" s="1"/>
  <c r="BH5848" i="3"/>
  <c r="BJ5848" i="3"/>
  <c r="T5848" i="3" s="1"/>
  <c r="BH5849" i="3"/>
  <c r="BJ5849" i="3"/>
  <c r="T5849" i="3" s="1"/>
  <c r="BH5850" i="3"/>
  <c r="BI5850" i="3" s="1"/>
  <c r="S5850" i="3" s="1"/>
  <c r="BJ5850" i="3"/>
  <c r="T5850" i="3" s="1"/>
  <c r="BH5851" i="3"/>
  <c r="BI5851" i="3" s="1"/>
  <c r="S5851" i="3" s="1"/>
  <c r="BJ5851" i="3"/>
  <c r="T5851" i="3" s="1"/>
  <c r="BH5852" i="3"/>
  <c r="BJ5852" i="3"/>
  <c r="T5852" i="3" s="1"/>
  <c r="BH5853" i="3"/>
  <c r="BJ5853" i="3"/>
  <c r="T5853" i="3" s="1"/>
  <c r="BH5854" i="3"/>
  <c r="BJ5854" i="3"/>
  <c r="T5854" i="3" s="1"/>
  <c r="BH5855" i="3"/>
  <c r="BI5855" i="3" s="1"/>
  <c r="S5855" i="3" s="1"/>
  <c r="BJ5855" i="3"/>
  <c r="T5855" i="3" s="1"/>
  <c r="BH5856" i="3"/>
  <c r="BJ5856" i="3"/>
  <c r="T5856" i="3" s="1"/>
  <c r="BH5857" i="3"/>
  <c r="BI5857" i="3" s="1"/>
  <c r="S5857" i="3" s="1"/>
  <c r="BJ5857" i="3"/>
  <c r="T5857" i="3" s="1"/>
  <c r="BH5858" i="3"/>
  <c r="BI5858" i="3" s="1"/>
  <c r="S5858" i="3" s="1"/>
  <c r="BJ5858" i="3"/>
  <c r="T5858" i="3" s="1"/>
  <c r="BH5859" i="3"/>
  <c r="BI5859" i="3" s="1"/>
  <c r="S5859" i="3" s="1"/>
  <c r="BJ5859" i="3"/>
  <c r="T5859" i="3" s="1"/>
  <c r="BH5860" i="3"/>
  <c r="BI5860" i="3" s="1"/>
  <c r="S5860" i="3" s="1"/>
  <c r="BJ5860" i="3"/>
  <c r="T5860" i="3" s="1"/>
  <c r="BH5861" i="3"/>
  <c r="BJ5861" i="3"/>
  <c r="T5861" i="3" s="1"/>
  <c r="BH5862" i="3"/>
  <c r="BJ5862" i="3"/>
  <c r="T5862" i="3" s="1"/>
  <c r="BH5863" i="3"/>
  <c r="BI5863" i="3" s="1"/>
  <c r="S5863" i="3" s="1"/>
  <c r="BJ5863" i="3"/>
  <c r="T5863" i="3" s="1"/>
  <c r="BH5864" i="3"/>
  <c r="BJ5864" i="3"/>
  <c r="T5864" i="3" s="1"/>
  <c r="BH5865" i="3"/>
  <c r="BI5865" i="3" s="1"/>
  <c r="S5865" i="3" s="1"/>
  <c r="BJ5865" i="3"/>
  <c r="T5865" i="3" s="1"/>
  <c r="BH5866" i="3"/>
  <c r="BI5866" i="3" s="1"/>
  <c r="S5866" i="3" s="1"/>
  <c r="BJ5866" i="3"/>
  <c r="T5866" i="3" s="1"/>
  <c r="BH5867" i="3"/>
  <c r="BI5867" i="3" s="1"/>
  <c r="S5867" i="3" s="1"/>
  <c r="BJ5867" i="3"/>
  <c r="T5867" i="3" s="1"/>
  <c r="BH5868" i="3"/>
  <c r="BI5868" i="3" s="1"/>
  <c r="S5868" i="3" s="1"/>
  <c r="BJ5868" i="3"/>
  <c r="T5868" i="3" s="1"/>
  <c r="BH5869" i="3"/>
  <c r="BJ5869" i="3"/>
  <c r="T5869" i="3" s="1"/>
  <c r="BH5870" i="3"/>
  <c r="BJ5870" i="3"/>
  <c r="T5870" i="3" s="1"/>
  <c r="BH5871" i="3"/>
  <c r="BI5871" i="3" s="1"/>
  <c r="S5871" i="3" s="1"/>
  <c r="BJ5871" i="3"/>
  <c r="T5871" i="3" s="1"/>
  <c r="BH5872" i="3"/>
  <c r="BJ5872" i="3"/>
  <c r="T5872" i="3" s="1"/>
  <c r="BH5873" i="3"/>
  <c r="BI5873" i="3" s="1"/>
  <c r="S5873" i="3" s="1"/>
  <c r="BJ5873" i="3"/>
  <c r="T5873" i="3" s="1"/>
  <c r="BH5874" i="3"/>
  <c r="BI5874" i="3" s="1"/>
  <c r="S5874" i="3" s="1"/>
  <c r="BJ5874" i="3"/>
  <c r="T5874" i="3" s="1"/>
  <c r="BH5875" i="3"/>
  <c r="BI5875" i="3" s="1"/>
  <c r="S5875" i="3" s="1"/>
  <c r="BJ5875" i="3"/>
  <c r="T5875" i="3" s="1"/>
  <c r="BH5876" i="3"/>
  <c r="BJ5876" i="3"/>
  <c r="T5876" i="3" s="1"/>
  <c r="BH5877" i="3"/>
  <c r="BJ5877" i="3"/>
  <c r="T5877" i="3" s="1"/>
  <c r="BH5878" i="3"/>
  <c r="BJ5878" i="3"/>
  <c r="T5878" i="3" s="1"/>
  <c r="BH5879" i="3"/>
  <c r="BI5879" i="3" s="1"/>
  <c r="S5879" i="3" s="1"/>
  <c r="BJ5879" i="3"/>
  <c r="T5879" i="3" s="1"/>
  <c r="BH5880" i="3"/>
  <c r="BJ5880" i="3"/>
  <c r="T5880" i="3" s="1"/>
  <c r="BH5881" i="3"/>
  <c r="BI5881" i="3" s="1"/>
  <c r="S5881" i="3" s="1"/>
  <c r="BJ5881" i="3"/>
  <c r="T5881" i="3" s="1"/>
  <c r="BH5882" i="3"/>
  <c r="BI5882" i="3" s="1"/>
  <c r="S5882" i="3" s="1"/>
  <c r="BJ5882" i="3"/>
  <c r="T5882" i="3" s="1"/>
  <c r="BH5883" i="3"/>
  <c r="BJ5883" i="3"/>
  <c r="T5883" i="3" s="1"/>
  <c r="BH5884" i="3"/>
  <c r="BJ5884" i="3"/>
  <c r="T5884" i="3" s="1"/>
  <c r="BH5885" i="3"/>
  <c r="BJ5885" i="3"/>
  <c r="T5885" i="3" s="1"/>
  <c r="BH5886" i="3"/>
  <c r="BI5886" i="3" s="1"/>
  <c r="S5886" i="3" s="1"/>
  <c r="BJ5886" i="3"/>
  <c r="T5886" i="3" s="1"/>
  <c r="BH5887" i="3"/>
  <c r="BJ5887" i="3"/>
  <c r="T5887" i="3" s="1"/>
  <c r="BH5888" i="3"/>
  <c r="BI5888" i="3" s="1"/>
  <c r="S5888" i="3" s="1"/>
  <c r="BJ5888" i="3"/>
  <c r="T5888" i="3" s="1"/>
  <c r="BH5889" i="3"/>
  <c r="BI5889" i="3" s="1"/>
  <c r="S5889" i="3" s="1"/>
  <c r="BJ5889" i="3"/>
  <c r="T5889" i="3" s="1"/>
  <c r="BH5890" i="3"/>
  <c r="BI5890" i="3" s="1"/>
  <c r="S5890" i="3" s="1"/>
  <c r="BJ5890" i="3"/>
  <c r="T5890" i="3" s="1"/>
  <c r="BH5891" i="3"/>
  <c r="BJ5891" i="3"/>
  <c r="T5891" i="3" s="1"/>
  <c r="BH5892" i="3"/>
  <c r="BJ5892" i="3"/>
  <c r="T5892" i="3" s="1"/>
  <c r="BH5893" i="3"/>
  <c r="BI5893" i="3" s="1"/>
  <c r="S5893" i="3" s="1"/>
  <c r="BJ5893" i="3"/>
  <c r="T5893" i="3" s="1"/>
  <c r="BH5894" i="3"/>
  <c r="BJ5894" i="3"/>
  <c r="T5894" i="3" s="1"/>
  <c r="BH5895" i="3"/>
  <c r="BI5895" i="3" s="1"/>
  <c r="S5895" i="3" s="1"/>
  <c r="BJ5895" i="3"/>
  <c r="T5895" i="3" s="1"/>
  <c r="BH5896" i="3"/>
  <c r="BI5896" i="3" s="1"/>
  <c r="S5896" i="3" s="1"/>
  <c r="BJ5896" i="3"/>
  <c r="T5896" i="3" s="1"/>
  <c r="BH5897" i="3"/>
  <c r="BJ5897" i="3"/>
  <c r="T5897" i="3" s="1"/>
  <c r="BH5898" i="3"/>
  <c r="BJ5898" i="3"/>
  <c r="T5898" i="3" s="1"/>
  <c r="BH5899" i="3"/>
  <c r="BJ5899" i="3"/>
  <c r="T5899" i="3" s="1"/>
  <c r="BH5900" i="3"/>
  <c r="BI5900" i="3" s="1"/>
  <c r="S5900" i="3" s="1"/>
  <c r="BJ5900" i="3"/>
  <c r="T5900" i="3" s="1"/>
  <c r="BH5901" i="3"/>
  <c r="BJ5901" i="3"/>
  <c r="T5901" i="3" s="1"/>
  <c r="BH5902" i="3"/>
  <c r="BI5902" i="3" s="1"/>
  <c r="S5902" i="3" s="1"/>
  <c r="BJ5902" i="3"/>
  <c r="T5902" i="3" s="1"/>
  <c r="BH5903" i="3"/>
  <c r="BJ5903" i="3"/>
  <c r="T5903" i="3" s="1"/>
  <c r="BH5904" i="3"/>
  <c r="BI5904" i="3" s="1"/>
  <c r="S5904" i="3" s="1"/>
  <c r="BJ5904" i="3"/>
  <c r="T5904" i="3" s="1"/>
  <c r="BH5905" i="3"/>
  <c r="BJ5905" i="3"/>
  <c r="T5905" i="3" s="1"/>
  <c r="BH5906" i="3"/>
  <c r="BI5906" i="3" s="1"/>
  <c r="S5906" i="3" s="1"/>
  <c r="BJ5906" i="3"/>
  <c r="T5906" i="3" s="1"/>
  <c r="BH5907" i="3"/>
  <c r="BI5907" i="3" s="1"/>
  <c r="S5907" i="3" s="1"/>
  <c r="BJ5907" i="3"/>
  <c r="T5907" i="3" s="1"/>
  <c r="BH5908" i="3"/>
  <c r="BJ5908" i="3"/>
  <c r="T5908" i="3" s="1"/>
  <c r="BH5909" i="3"/>
  <c r="BJ5909" i="3"/>
  <c r="T5909" i="3" s="1"/>
  <c r="BH5910" i="3"/>
  <c r="BI5910" i="3" s="1"/>
  <c r="S5910" i="3" s="1"/>
  <c r="BJ5910" i="3"/>
  <c r="T5910" i="3" s="1"/>
  <c r="BH5911" i="3"/>
  <c r="BI5911" i="3" s="1"/>
  <c r="S5911" i="3" s="1"/>
  <c r="BJ5911" i="3"/>
  <c r="T5911" i="3" s="1"/>
  <c r="BH5912" i="3"/>
  <c r="BI5912" i="3" s="1"/>
  <c r="S5912" i="3" s="1"/>
  <c r="BJ5912" i="3"/>
  <c r="T5912" i="3" s="1"/>
  <c r="BH5913" i="3"/>
  <c r="BJ5913" i="3"/>
  <c r="T5913" i="3" s="1"/>
  <c r="BH5914" i="3"/>
  <c r="BI5914" i="3" s="1"/>
  <c r="S5914" i="3" s="1"/>
  <c r="BJ5914" i="3"/>
  <c r="T5914" i="3" s="1"/>
  <c r="BH5915" i="3"/>
  <c r="BI5915" i="3" s="1"/>
  <c r="S5915" i="3" s="1"/>
  <c r="BJ5915" i="3"/>
  <c r="T5915" i="3" s="1"/>
  <c r="BH5916" i="3"/>
  <c r="BJ5916" i="3"/>
  <c r="T5916" i="3" s="1"/>
  <c r="BH5917" i="3"/>
  <c r="BI5917" i="3" s="1"/>
  <c r="S5917" i="3" s="1"/>
  <c r="BJ5917" i="3"/>
  <c r="T5917" i="3" s="1"/>
  <c r="BH5918" i="3"/>
  <c r="BJ5918" i="3"/>
  <c r="T5918" i="3" s="1"/>
  <c r="BH5919" i="3"/>
  <c r="BI5919" i="3" s="1"/>
  <c r="S5919" i="3" s="1"/>
  <c r="BJ5919" i="3"/>
  <c r="T5919" i="3" s="1"/>
  <c r="BH5920" i="3"/>
  <c r="BJ5920" i="3"/>
  <c r="T5920" i="3" s="1"/>
  <c r="BH5921" i="3"/>
  <c r="BI5921" i="3" s="1"/>
  <c r="S5921" i="3" s="1"/>
  <c r="BJ5921" i="3"/>
  <c r="T5921" i="3" s="1"/>
  <c r="BH5922" i="3"/>
  <c r="BJ5922" i="3"/>
  <c r="T5922" i="3" s="1"/>
  <c r="BH5923" i="3"/>
  <c r="BI5923" i="3" s="1"/>
  <c r="S5923" i="3" s="1"/>
  <c r="BJ5923" i="3"/>
  <c r="T5923" i="3" s="1"/>
  <c r="BH5924" i="3"/>
  <c r="BI5924" i="3" s="1"/>
  <c r="S5924" i="3" s="1"/>
  <c r="BJ5924" i="3"/>
  <c r="T5924" i="3" s="1"/>
  <c r="BH5925" i="3"/>
  <c r="BI5925" i="3" s="1"/>
  <c r="S5925" i="3" s="1"/>
  <c r="BJ5925" i="3"/>
  <c r="T5925" i="3" s="1"/>
  <c r="BH5926" i="3"/>
  <c r="BI5926" i="3" s="1"/>
  <c r="S5926" i="3" s="1"/>
  <c r="BJ5926" i="3"/>
  <c r="T5926" i="3" s="1"/>
  <c r="BH5927" i="3"/>
  <c r="BJ5927" i="3"/>
  <c r="T5927" i="3" s="1"/>
  <c r="BH5928" i="3"/>
  <c r="BJ5928" i="3"/>
  <c r="T5928" i="3" s="1"/>
  <c r="BH5929" i="3"/>
  <c r="BI5929" i="3" s="1"/>
  <c r="S5929" i="3" s="1"/>
  <c r="BJ5929" i="3"/>
  <c r="T5929" i="3" s="1"/>
  <c r="BH5930" i="3"/>
  <c r="BJ5930" i="3"/>
  <c r="T5930" i="3" s="1"/>
  <c r="BH5931" i="3"/>
  <c r="BI5931" i="3" s="1"/>
  <c r="S5931" i="3" s="1"/>
  <c r="BJ5931" i="3"/>
  <c r="T5931" i="3" s="1"/>
  <c r="BH5932" i="3"/>
  <c r="BI5932" i="3" s="1"/>
  <c r="S5932" i="3" s="1"/>
  <c r="BJ5932" i="3"/>
  <c r="T5932" i="3" s="1"/>
  <c r="BH5933" i="3"/>
  <c r="BJ5933" i="3"/>
  <c r="T5933" i="3" s="1"/>
  <c r="BH5934" i="3"/>
  <c r="BJ5934" i="3"/>
  <c r="T5934" i="3" s="1"/>
  <c r="BH5935" i="3"/>
  <c r="BI5935" i="3" s="1"/>
  <c r="S5935" i="3" s="1"/>
  <c r="BJ5935" i="3"/>
  <c r="T5935" i="3" s="1"/>
  <c r="BH5936" i="3"/>
  <c r="BJ5936" i="3"/>
  <c r="T5936" i="3" s="1"/>
  <c r="BH5937" i="3"/>
  <c r="BJ5937" i="3"/>
  <c r="T5937" i="3" s="1"/>
  <c r="BH5938" i="3"/>
  <c r="BI5938" i="3" s="1"/>
  <c r="S5938" i="3" s="1"/>
  <c r="BJ5938" i="3"/>
  <c r="T5938" i="3" s="1"/>
  <c r="BH5939" i="3"/>
  <c r="BJ5939" i="3"/>
  <c r="T5939" i="3" s="1"/>
  <c r="BH5940" i="3"/>
  <c r="BI5940" i="3" s="1"/>
  <c r="S5940" i="3" s="1"/>
  <c r="BJ5940" i="3"/>
  <c r="T5940" i="3" s="1"/>
  <c r="BH5941" i="3"/>
  <c r="BI5941" i="3" s="1"/>
  <c r="S5941" i="3" s="1"/>
  <c r="BJ5941" i="3"/>
  <c r="T5941" i="3" s="1"/>
  <c r="BH5942" i="3"/>
  <c r="BI5942" i="3" s="1"/>
  <c r="S5942" i="3" s="1"/>
  <c r="BJ5942" i="3"/>
  <c r="T5942" i="3" s="1"/>
  <c r="BH5943" i="3"/>
  <c r="BJ5943" i="3"/>
  <c r="T5943" i="3" s="1"/>
  <c r="BH5944" i="3"/>
  <c r="BI5944" i="3" s="1"/>
  <c r="S5944" i="3" s="1"/>
  <c r="BJ5944" i="3"/>
  <c r="T5944" i="3" s="1"/>
  <c r="BH5945" i="3"/>
  <c r="BI5945" i="3" s="1"/>
  <c r="S5945" i="3" s="1"/>
  <c r="BJ5945" i="3"/>
  <c r="T5945" i="3" s="1"/>
  <c r="BH5946" i="3"/>
  <c r="BI5946" i="3" s="1"/>
  <c r="S5946" i="3" s="1"/>
  <c r="BJ5946" i="3"/>
  <c r="T5946" i="3" s="1"/>
  <c r="BH5947" i="3"/>
  <c r="BJ5947" i="3"/>
  <c r="T5947" i="3" s="1"/>
  <c r="BH5948" i="3"/>
  <c r="BI5948" i="3" s="1"/>
  <c r="S5948" i="3" s="1"/>
  <c r="BJ5948" i="3"/>
  <c r="T5948" i="3" s="1"/>
  <c r="BH5949" i="3"/>
  <c r="BI5949" i="3" s="1"/>
  <c r="S5949" i="3" s="1"/>
  <c r="BJ5949" i="3"/>
  <c r="T5949" i="3" s="1"/>
  <c r="BH5950" i="3"/>
  <c r="BI5950" i="3" s="1"/>
  <c r="S5950" i="3" s="1"/>
  <c r="BJ5950" i="3"/>
  <c r="T5950" i="3" s="1"/>
  <c r="BH5951" i="3"/>
  <c r="BJ5951" i="3"/>
  <c r="T5951" i="3" s="1"/>
  <c r="BH5952" i="3"/>
  <c r="BI5952" i="3" s="1"/>
  <c r="S5952" i="3" s="1"/>
  <c r="BJ5952" i="3"/>
  <c r="T5952" i="3" s="1"/>
  <c r="BH5953" i="3"/>
  <c r="BI5953" i="3" s="1"/>
  <c r="S5953" i="3" s="1"/>
  <c r="BJ5953" i="3"/>
  <c r="T5953" i="3" s="1"/>
  <c r="BH5954" i="3"/>
  <c r="BJ5954" i="3"/>
  <c r="T5954" i="3" s="1"/>
  <c r="BH5955" i="3"/>
  <c r="BJ5955" i="3"/>
  <c r="T5955" i="3" s="1"/>
  <c r="BH5956" i="3"/>
  <c r="BI5956" i="3" s="1"/>
  <c r="S5956" i="3" s="1"/>
  <c r="BJ5956" i="3"/>
  <c r="T5956" i="3" s="1"/>
  <c r="BH5957" i="3"/>
  <c r="BI5957" i="3" s="1"/>
  <c r="S5957" i="3" s="1"/>
  <c r="BJ5957" i="3"/>
  <c r="T5957" i="3" s="1"/>
  <c r="BH5958" i="3"/>
  <c r="BJ5958" i="3"/>
  <c r="T5958" i="3" s="1"/>
  <c r="BH5959" i="3"/>
  <c r="BI5959" i="3" s="1"/>
  <c r="S5959" i="3" s="1"/>
  <c r="BJ5959" i="3"/>
  <c r="T5959" i="3" s="1"/>
  <c r="BH5960" i="3"/>
  <c r="BJ5960" i="3"/>
  <c r="T5960" i="3" s="1"/>
  <c r="BH5961" i="3"/>
  <c r="BI5961" i="3" s="1"/>
  <c r="S5961" i="3" s="1"/>
  <c r="BJ5961" i="3"/>
  <c r="T5961" i="3" s="1"/>
  <c r="BH5962" i="3"/>
  <c r="BI5962" i="3" s="1"/>
  <c r="S5962" i="3" s="1"/>
  <c r="BJ5962" i="3"/>
  <c r="T5962" i="3" s="1"/>
  <c r="BH5963" i="3"/>
  <c r="BI5963" i="3" s="1"/>
  <c r="S5963" i="3" s="1"/>
  <c r="BJ5963" i="3"/>
  <c r="T5963" i="3" s="1"/>
  <c r="BH5964" i="3"/>
  <c r="BJ5964" i="3"/>
  <c r="T5964" i="3" s="1"/>
  <c r="BH5965" i="3"/>
  <c r="BI5965" i="3" s="1"/>
  <c r="S5965" i="3" s="1"/>
  <c r="BJ5965" i="3"/>
  <c r="T5965" i="3" s="1"/>
  <c r="BH5966" i="3"/>
  <c r="BI5966" i="3" s="1"/>
  <c r="S5966" i="3" s="1"/>
  <c r="BJ5966" i="3"/>
  <c r="T5966" i="3" s="1"/>
  <c r="BH5967" i="3"/>
  <c r="BI5967" i="3" s="1"/>
  <c r="S5967" i="3" s="1"/>
  <c r="BJ5967" i="3"/>
  <c r="T5967" i="3" s="1"/>
  <c r="BH5968" i="3"/>
  <c r="BJ5968" i="3"/>
  <c r="T5968" i="3" s="1"/>
  <c r="BH5969" i="3"/>
  <c r="BI5969" i="3" s="1"/>
  <c r="S5969" i="3" s="1"/>
  <c r="BJ5969" i="3"/>
  <c r="T5969" i="3" s="1"/>
  <c r="BH5970" i="3"/>
  <c r="BJ5970" i="3"/>
  <c r="T5970" i="3" s="1"/>
  <c r="BH5971" i="3"/>
  <c r="BJ5971" i="3"/>
  <c r="T5971" i="3" s="1"/>
  <c r="BH5972" i="3"/>
  <c r="BI5972" i="3" s="1"/>
  <c r="S5972" i="3" s="1"/>
  <c r="BJ5972" i="3"/>
  <c r="T5972" i="3" s="1"/>
  <c r="BH5973" i="3"/>
  <c r="BJ5973" i="3"/>
  <c r="T5973" i="3" s="1"/>
  <c r="BH5974" i="3"/>
  <c r="BI5974" i="3" s="1"/>
  <c r="S5974" i="3" s="1"/>
  <c r="BJ5974" i="3"/>
  <c r="T5974" i="3" s="1"/>
  <c r="BH5975" i="3"/>
  <c r="BI5975" i="3" s="1"/>
  <c r="S5975" i="3" s="1"/>
  <c r="BJ5975" i="3"/>
  <c r="T5975" i="3" s="1"/>
  <c r="BH5976" i="3"/>
  <c r="BJ5976" i="3"/>
  <c r="T5976" i="3" s="1"/>
  <c r="BH5977" i="3"/>
  <c r="BJ5977" i="3"/>
  <c r="T5977" i="3" s="1"/>
  <c r="BH5978" i="3"/>
  <c r="BJ5978" i="3"/>
  <c r="T5978" i="3" s="1"/>
  <c r="BH5979" i="3"/>
  <c r="BI5979" i="3" s="1"/>
  <c r="S5979" i="3" s="1"/>
  <c r="BJ5979" i="3"/>
  <c r="T5979" i="3" s="1"/>
  <c r="BH5980" i="3"/>
  <c r="BJ5980" i="3"/>
  <c r="T5980" i="3" s="1"/>
  <c r="BH5981" i="3"/>
  <c r="BI5981" i="3" s="1"/>
  <c r="S5981" i="3" s="1"/>
  <c r="BJ5981" i="3"/>
  <c r="T5981" i="3" s="1"/>
  <c r="BH5982" i="3"/>
  <c r="BJ5982" i="3"/>
  <c r="T5982" i="3" s="1"/>
  <c r="BH5983" i="3"/>
  <c r="BI5983" i="3" s="1"/>
  <c r="S5983" i="3" s="1"/>
  <c r="BJ5983" i="3"/>
  <c r="T5983" i="3" s="1"/>
  <c r="BH5984" i="3"/>
  <c r="BJ5984" i="3"/>
  <c r="T5984" i="3" s="1"/>
  <c r="BH5985" i="3"/>
  <c r="BI5985" i="3" s="1"/>
  <c r="S5985" i="3" s="1"/>
  <c r="BJ5985" i="3"/>
  <c r="T5985" i="3" s="1"/>
  <c r="BH5986" i="3"/>
  <c r="BJ5986" i="3"/>
  <c r="T5986" i="3" s="1"/>
  <c r="BH5987" i="3"/>
  <c r="BJ5987" i="3"/>
  <c r="T5987" i="3" s="1"/>
  <c r="BH5988" i="3"/>
  <c r="BI5988" i="3" s="1"/>
  <c r="S5988" i="3" s="1"/>
  <c r="BJ5988" i="3"/>
  <c r="T5988" i="3" s="1"/>
  <c r="BH5989" i="3"/>
  <c r="BI5989" i="3" s="1"/>
  <c r="S5989" i="3" s="1"/>
  <c r="BJ5989" i="3"/>
  <c r="T5989" i="3" s="1"/>
  <c r="BH5990" i="3"/>
  <c r="BI5990" i="3" s="1"/>
  <c r="S5990" i="3" s="1"/>
  <c r="BJ5990" i="3"/>
  <c r="T5990" i="3" s="1"/>
  <c r="BH5991" i="3"/>
  <c r="BI5991" i="3" s="1"/>
  <c r="S5991" i="3" s="1"/>
  <c r="BJ5991" i="3"/>
  <c r="T5991" i="3" s="1"/>
  <c r="BH5992" i="3"/>
  <c r="BI5992" i="3" s="1"/>
  <c r="S5992" i="3" s="1"/>
  <c r="BJ5992" i="3"/>
  <c r="T5992" i="3" s="1"/>
  <c r="BH5993" i="3"/>
  <c r="BI5993" i="3" s="1"/>
  <c r="S5993" i="3" s="1"/>
  <c r="BJ5993" i="3"/>
  <c r="T5993" i="3" s="1"/>
  <c r="BH5994" i="3"/>
  <c r="BJ5994" i="3"/>
  <c r="T5994" i="3" s="1"/>
  <c r="BH5995" i="3"/>
  <c r="BJ5995" i="3"/>
  <c r="T5995" i="3" s="1"/>
  <c r="BH5996" i="3"/>
  <c r="BI5996" i="3" s="1"/>
  <c r="S5996" i="3" s="1"/>
  <c r="BJ5996" i="3"/>
  <c r="T5996" i="3" s="1"/>
  <c r="BH5997" i="3"/>
  <c r="BJ5997" i="3"/>
  <c r="T5997" i="3" s="1"/>
  <c r="BH5998" i="3"/>
  <c r="BJ5998" i="3"/>
  <c r="T5998" i="3" s="1"/>
  <c r="BH5999" i="3"/>
  <c r="BI5999" i="3" s="1"/>
  <c r="S5999" i="3" s="1"/>
  <c r="BJ5999" i="3"/>
  <c r="T5999" i="3" s="1"/>
  <c r="BH6000" i="3"/>
  <c r="BI6000" i="3" s="1"/>
  <c r="S6000" i="3" s="1"/>
  <c r="BJ6000" i="3"/>
  <c r="T6000" i="3" s="1"/>
  <c r="BH6001" i="3"/>
  <c r="BJ6001" i="3"/>
  <c r="T6001" i="3" s="1"/>
  <c r="BH6002" i="3"/>
  <c r="BJ6002" i="3"/>
  <c r="T6002" i="3" s="1"/>
  <c r="BH6003" i="3"/>
  <c r="BJ6003" i="3"/>
  <c r="T6003" i="3" s="1"/>
  <c r="BH6004" i="3"/>
  <c r="BI6004" i="3" s="1"/>
  <c r="S6004" i="3" s="1"/>
  <c r="BJ6004" i="3"/>
  <c r="T6004" i="3" s="1"/>
  <c r="BH6005" i="3"/>
  <c r="BJ6005" i="3"/>
  <c r="T6005" i="3" s="1"/>
  <c r="BH6006" i="3"/>
  <c r="BI6006" i="3" s="1"/>
  <c r="S6006" i="3" s="1"/>
  <c r="BJ6006" i="3"/>
  <c r="T6006" i="3" s="1"/>
  <c r="BH6007" i="3"/>
  <c r="BJ6007" i="3"/>
  <c r="T6007" i="3" s="1"/>
  <c r="BH6008" i="3"/>
  <c r="BI6008" i="3" s="1"/>
  <c r="S6008" i="3" s="1"/>
  <c r="BJ6008" i="3"/>
  <c r="T6008" i="3" s="1"/>
  <c r="BH6009" i="3"/>
  <c r="BI6009" i="3" s="1"/>
  <c r="S6009" i="3" s="1"/>
  <c r="BJ6009" i="3"/>
  <c r="T6009" i="3" s="1"/>
  <c r="BH6010" i="3"/>
  <c r="BI6010" i="3" s="1"/>
  <c r="S6010" i="3" s="1"/>
  <c r="BJ6010" i="3"/>
  <c r="T6010" i="3" s="1"/>
  <c r="BH6011" i="3"/>
  <c r="BJ6011" i="3"/>
  <c r="T6011" i="3" s="1"/>
  <c r="BH6012" i="3"/>
  <c r="BJ6012" i="3"/>
  <c r="T6012" i="3" s="1"/>
  <c r="BH6013" i="3"/>
  <c r="BI6013" i="3" s="1"/>
  <c r="S6013" i="3" s="1"/>
  <c r="BJ6013" i="3"/>
  <c r="T6013" i="3" s="1"/>
  <c r="BH6014" i="3"/>
  <c r="BJ6014" i="3"/>
  <c r="T6014" i="3" s="1"/>
  <c r="BH6015" i="3"/>
  <c r="BJ6015" i="3"/>
  <c r="T6015" i="3" s="1"/>
  <c r="BH6016" i="3"/>
  <c r="BI6016" i="3" s="1"/>
  <c r="S6016" i="3" s="1"/>
  <c r="BJ6016" i="3"/>
  <c r="T6016" i="3" s="1"/>
  <c r="BH6017" i="3"/>
  <c r="BI6017" i="3" s="1"/>
  <c r="S6017" i="3" s="1"/>
  <c r="BJ6017" i="3"/>
  <c r="T6017" i="3" s="1"/>
  <c r="BH6018" i="3"/>
  <c r="BI6018" i="3" s="1"/>
  <c r="S6018" i="3" s="1"/>
  <c r="BJ6018" i="3"/>
  <c r="T6018" i="3" s="1"/>
  <c r="BH6019" i="3"/>
  <c r="BI6019" i="3" s="1"/>
  <c r="S6019" i="3" s="1"/>
  <c r="BJ6019" i="3"/>
  <c r="T6019" i="3" s="1"/>
  <c r="BH6020" i="3"/>
  <c r="BI6020" i="3" s="1"/>
  <c r="S6020" i="3" s="1"/>
  <c r="BJ6020" i="3"/>
  <c r="T6020" i="3" s="1"/>
  <c r="BH6021" i="3"/>
  <c r="BI6021" i="3" s="1"/>
  <c r="S6021" i="3" s="1"/>
  <c r="BJ6021" i="3"/>
  <c r="T6021" i="3" s="1"/>
  <c r="BH6022" i="3"/>
  <c r="BI6022" i="3" s="1"/>
  <c r="S6022" i="3" s="1"/>
  <c r="BJ6022" i="3"/>
  <c r="T6022" i="3" s="1"/>
  <c r="BH6023" i="3"/>
  <c r="BJ6023" i="3"/>
  <c r="T6023" i="3" s="1"/>
  <c r="BH6024" i="3"/>
  <c r="BI6024" i="3" s="1"/>
  <c r="S6024" i="3" s="1"/>
  <c r="BJ6024" i="3"/>
  <c r="T6024" i="3" s="1"/>
  <c r="BH6025" i="3"/>
  <c r="BJ6025" i="3"/>
  <c r="T6025" i="3" s="1"/>
  <c r="BH6026" i="3"/>
  <c r="BI6026" i="3" s="1"/>
  <c r="S6026" i="3" s="1"/>
  <c r="BJ6026" i="3"/>
  <c r="T6026" i="3" s="1"/>
  <c r="BH6027" i="3"/>
  <c r="BJ6027" i="3"/>
  <c r="T6027" i="3" s="1"/>
  <c r="BH6028" i="3"/>
  <c r="BJ6028" i="3"/>
  <c r="T6028" i="3" s="1"/>
  <c r="BH6029" i="3"/>
  <c r="BI6029" i="3" s="1"/>
  <c r="S6029" i="3" s="1"/>
  <c r="BJ6029" i="3"/>
  <c r="T6029" i="3" s="1"/>
  <c r="BH6030" i="3"/>
  <c r="BI6030" i="3" s="1"/>
  <c r="S6030" i="3" s="1"/>
  <c r="BJ6030" i="3"/>
  <c r="T6030" i="3" s="1"/>
  <c r="BH6031" i="3"/>
  <c r="BJ6031" i="3"/>
  <c r="T6031" i="3" s="1"/>
  <c r="BH6032" i="3"/>
  <c r="BJ6032" i="3"/>
  <c r="T6032" i="3" s="1"/>
  <c r="BH6033" i="3"/>
  <c r="BJ6033" i="3"/>
  <c r="T6033" i="3" s="1"/>
  <c r="BH6034" i="3"/>
  <c r="BJ6034" i="3"/>
  <c r="T6034" i="3" s="1"/>
  <c r="BH6035" i="3"/>
  <c r="BJ6035" i="3"/>
  <c r="T6035" i="3" s="1"/>
  <c r="BH6036" i="3"/>
  <c r="BI6036" i="3" s="1"/>
  <c r="S6036" i="3" s="1"/>
  <c r="BJ6036" i="3"/>
  <c r="T6036" i="3" s="1"/>
  <c r="BH6037" i="3"/>
  <c r="BJ6037" i="3"/>
  <c r="T6037" i="3" s="1"/>
  <c r="BH6038" i="3"/>
  <c r="BJ6038" i="3"/>
  <c r="T6038" i="3" s="1"/>
  <c r="BH6039" i="3"/>
  <c r="BI6039" i="3" s="1"/>
  <c r="S6039" i="3" s="1"/>
  <c r="BJ6039" i="3"/>
  <c r="T6039" i="3" s="1"/>
  <c r="BH6040" i="3"/>
  <c r="BJ6040" i="3"/>
  <c r="T6040" i="3" s="1"/>
  <c r="BH6041" i="3"/>
  <c r="BI6041" i="3" s="1"/>
  <c r="S6041" i="3" s="1"/>
  <c r="BJ6041" i="3"/>
  <c r="T6041" i="3" s="1"/>
  <c r="BH6042" i="3"/>
  <c r="BJ6042" i="3"/>
  <c r="T6042" i="3" s="1"/>
  <c r="BH6043" i="3"/>
  <c r="BJ6043" i="3"/>
  <c r="T6043" i="3" s="1"/>
  <c r="BH6044" i="3"/>
  <c r="BI6044" i="3" s="1"/>
  <c r="S6044" i="3" s="1"/>
  <c r="BJ6044" i="3"/>
  <c r="T6044" i="3" s="1"/>
  <c r="BH6045" i="3"/>
  <c r="BI6045" i="3" s="1"/>
  <c r="S6045" i="3" s="1"/>
  <c r="BJ6045" i="3"/>
  <c r="T6045" i="3" s="1"/>
  <c r="BH6046" i="3"/>
  <c r="BI6046" i="3" s="1"/>
  <c r="S6046" i="3" s="1"/>
  <c r="BJ6046" i="3"/>
  <c r="T6046" i="3" s="1"/>
  <c r="BH6047" i="3"/>
  <c r="BI6047" i="3" s="1"/>
  <c r="S6047" i="3" s="1"/>
  <c r="BJ6047" i="3"/>
  <c r="T6047" i="3" s="1"/>
  <c r="BH6048" i="3"/>
  <c r="BJ6048" i="3"/>
  <c r="T6048" i="3" s="1"/>
  <c r="BH6049" i="3"/>
  <c r="BI6049" i="3" s="1"/>
  <c r="S6049" i="3" s="1"/>
  <c r="BJ6049" i="3"/>
  <c r="T6049" i="3" s="1"/>
  <c r="BH6050" i="3"/>
  <c r="BJ6050" i="3"/>
  <c r="T6050" i="3" s="1"/>
  <c r="BH6051" i="3"/>
  <c r="BJ6051" i="3"/>
  <c r="T6051" i="3" s="1"/>
  <c r="BH6052" i="3"/>
  <c r="BI6052" i="3" s="1"/>
  <c r="S6052" i="3" s="1"/>
  <c r="BJ6052" i="3"/>
  <c r="T6052" i="3" s="1"/>
  <c r="BH6053" i="3"/>
  <c r="BI6053" i="3" s="1"/>
  <c r="S6053" i="3" s="1"/>
  <c r="BJ6053" i="3"/>
  <c r="T6053" i="3" s="1"/>
  <c r="BH6054" i="3"/>
  <c r="BI6054" i="3" s="1"/>
  <c r="S6054" i="3" s="1"/>
  <c r="BJ6054" i="3"/>
  <c r="T6054" i="3" s="1"/>
  <c r="BH6055" i="3"/>
  <c r="BI6055" i="3" s="1"/>
  <c r="S6055" i="3" s="1"/>
  <c r="BJ6055" i="3"/>
  <c r="T6055" i="3" s="1"/>
  <c r="BH6056" i="3"/>
  <c r="BI6056" i="3" s="1"/>
  <c r="S6056" i="3" s="1"/>
  <c r="BJ6056" i="3"/>
  <c r="T6056" i="3" s="1"/>
  <c r="BH6057" i="3"/>
  <c r="BJ6057" i="3"/>
  <c r="T6057" i="3" s="1"/>
  <c r="BH6058" i="3"/>
  <c r="BJ6058" i="3"/>
  <c r="T6058" i="3" s="1"/>
  <c r="BH6059" i="3"/>
  <c r="BI6059" i="3" s="1"/>
  <c r="S6059" i="3" s="1"/>
  <c r="BJ6059" i="3"/>
  <c r="T6059" i="3" s="1"/>
  <c r="BH6060" i="3"/>
  <c r="BI6060" i="3" s="1"/>
  <c r="S6060" i="3" s="1"/>
  <c r="BJ6060" i="3"/>
  <c r="T6060" i="3" s="1"/>
  <c r="BH6061" i="3"/>
  <c r="BJ6061" i="3"/>
  <c r="T6061" i="3" s="1"/>
  <c r="BH6062" i="3"/>
  <c r="BJ6062" i="3"/>
  <c r="T6062" i="3" s="1"/>
  <c r="BH6063" i="3"/>
  <c r="BI6063" i="3" s="1"/>
  <c r="S6063" i="3" s="1"/>
  <c r="BJ6063" i="3"/>
  <c r="T6063" i="3" s="1"/>
  <c r="BH6064" i="3"/>
  <c r="BI6064" i="3" s="1"/>
  <c r="S6064" i="3" s="1"/>
  <c r="BJ6064" i="3"/>
  <c r="T6064" i="3" s="1"/>
  <c r="BH6065" i="3"/>
  <c r="BJ6065" i="3"/>
  <c r="T6065" i="3" s="1"/>
  <c r="BH6066" i="3"/>
  <c r="BI6066" i="3" s="1"/>
  <c r="S6066" i="3" s="1"/>
  <c r="BJ6066" i="3"/>
  <c r="T6066" i="3" s="1"/>
  <c r="BH6067" i="3"/>
  <c r="BJ6067" i="3"/>
  <c r="T6067" i="3" s="1"/>
  <c r="BH6068" i="3"/>
  <c r="BI6068" i="3" s="1"/>
  <c r="S6068" i="3" s="1"/>
  <c r="BJ6068" i="3"/>
  <c r="T6068" i="3" s="1"/>
  <c r="BH6069" i="3"/>
  <c r="BI6069" i="3" s="1"/>
  <c r="S6069" i="3" s="1"/>
  <c r="BJ6069" i="3"/>
  <c r="T6069" i="3" s="1"/>
  <c r="BH6070" i="3"/>
  <c r="BI6070" i="3" s="1"/>
  <c r="S6070" i="3" s="1"/>
  <c r="BJ6070" i="3"/>
  <c r="T6070" i="3" s="1"/>
  <c r="BH6071" i="3"/>
  <c r="BI6071" i="3" s="1"/>
  <c r="S6071" i="3" s="1"/>
  <c r="BJ6071" i="3"/>
  <c r="T6071" i="3" s="1"/>
  <c r="BH6072" i="3"/>
  <c r="BI6072" i="3" s="1"/>
  <c r="S6072" i="3" s="1"/>
  <c r="BJ6072" i="3"/>
  <c r="T6072" i="3" s="1"/>
  <c r="BH6073" i="3"/>
  <c r="BJ6073" i="3"/>
  <c r="T6073" i="3" s="1"/>
  <c r="BH6074" i="3"/>
  <c r="BJ6074" i="3"/>
  <c r="T6074" i="3" s="1"/>
  <c r="BH6075" i="3"/>
  <c r="BI6075" i="3" s="1"/>
  <c r="S6075" i="3" s="1"/>
  <c r="BJ6075" i="3"/>
  <c r="T6075" i="3" s="1"/>
  <c r="BH6076" i="3"/>
  <c r="BI6076" i="3" s="1"/>
  <c r="S6076" i="3" s="1"/>
  <c r="BJ6076" i="3"/>
  <c r="T6076" i="3" s="1"/>
  <c r="BH6077" i="3"/>
  <c r="BJ6077" i="3"/>
  <c r="T6077" i="3" s="1"/>
  <c r="BH6078" i="3"/>
  <c r="BJ6078" i="3"/>
  <c r="T6078" i="3" s="1"/>
  <c r="BH6079" i="3"/>
  <c r="BI6079" i="3" s="1"/>
  <c r="S6079" i="3" s="1"/>
  <c r="BJ6079" i="3"/>
  <c r="T6079" i="3" s="1"/>
  <c r="BH6080" i="3"/>
  <c r="BI6080" i="3" s="1"/>
  <c r="S6080" i="3" s="1"/>
  <c r="BJ6080" i="3"/>
  <c r="T6080" i="3" s="1"/>
  <c r="BH6081" i="3"/>
  <c r="BI6081" i="3" s="1"/>
  <c r="S6081" i="3" s="1"/>
  <c r="BJ6081" i="3"/>
  <c r="T6081" i="3" s="1"/>
  <c r="BH6082" i="3"/>
  <c r="BJ6082" i="3"/>
  <c r="T6082" i="3" s="1"/>
  <c r="BH6083" i="3"/>
  <c r="BI6083" i="3" s="1"/>
  <c r="S6083" i="3" s="1"/>
  <c r="BJ6083" i="3"/>
  <c r="T6083" i="3" s="1"/>
  <c r="BH6084" i="3"/>
  <c r="BI6084" i="3" s="1"/>
  <c r="S6084" i="3" s="1"/>
  <c r="BJ6084" i="3"/>
  <c r="T6084" i="3" s="1"/>
  <c r="BH6085" i="3"/>
  <c r="BI6085" i="3" s="1"/>
  <c r="S6085" i="3" s="1"/>
  <c r="BJ6085" i="3"/>
  <c r="T6085" i="3" s="1"/>
  <c r="BH6086" i="3"/>
  <c r="BJ6086" i="3"/>
  <c r="T6086" i="3" s="1"/>
  <c r="BH6087" i="3"/>
  <c r="BJ6087" i="3"/>
  <c r="T6087" i="3" s="1"/>
  <c r="BH6088" i="3"/>
  <c r="BI6088" i="3" s="1"/>
  <c r="S6088" i="3" s="1"/>
  <c r="BJ6088" i="3"/>
  <c r="T6088" i="3" s="1"/>
  <c r="BH6089" i="3"/>
  <c r="BI6089" i="3" s="1"/>
  <c r="S6089" i="3" s="1"/>
  <c r="BJ6089" i="3"/>
  <c r="T6089" i="3" s="1"/>
  <c r="BH6090" i="3"/>
  <c r="BJ6090" i="3"/>
  <c r="T6090" i="3" s="1"/>
  <c r="BH6091" i="3"/>
  <c r="BI6091" i="3" s="1"/>
  <c r="S6091" i="3" s="1"/>
  <c r="BJ6091" i="3"/>
  <c r="T6091" i="3" s="1"/>
  <c r="BH6092" i="3"/>
  <c r="BJ6092" i="3"/>
  <c r="T6092" i="3" s="1"/>
  <c r="BH6093" i="3"/>
  <c r="BI6093" i="3" s="1"/>
  <c r="S6093" i="3" s="1"/>
  <c r="BJ6093" i="3"/>
  <c r="T6093" i="3" s="1"/>
  <c r="BH6094" i="3"/>
  <c r="BI6094" i="3" s="1"/>
  <c r="S6094" i="3" s="1"/>
  <c r="BJ6094" i="3"/>
  <c r="T6094" i="3" s="1"/>
  <c r="BH6095" i="3"/>
  <c r="BJ6095" i="3"/>
  <c r="T6095" i="3" s="1"/>
  <c r="BH6096" i="3"/>
  <c r="BJ6096" i="3"/>
  <c r="T6096" i="3" s="1"/>
  <c r="BH6097" i="3"/>
  <c r="BI6097" i="3" s="1"/>
  <c r="S6097" i="3" s="1"/>
  <c r="BJ6097" i="3"/>
  <c r="T6097" i="3" s="1"/>
  <c r="BH6098" i="3"/>
  <c r="BJ6098" i="3"/>
  <c r="T6098" i="3" s="1"/>
  <c r="BH6099" i="3"/>
  <c r="BJ6099" i="3"/>
  <c r="T6099" i="3" s="1"/>
  <c r="BH6100" i="3"/>
  <c r="BI6100" i="3" s="1"/>
  <c r="S6100" i="3" s="1"/>
  <c r="BJ6100" i="3"/>
  <c r="T6100" i="3" s="1"/>
  <c r="BH6101" i="3"/>
  <c r="BJ6101" i="3"/>
  <c r="T6101" i="3" s="1"/>
  <c r="BH6102" i="3"/>
  <c r="BI6102" i="3" s="1"/>
  <c r="S6102" i="3" s="1"/>
  <c r="BJ6102" i="3"/>
  <c r="T6102" i="3" s="1"/>
  <c r="BH6103" i="3"/>
  <c r="BI6103" i="3" s="1"/>
  <c r="S6103" i="3" s="1"/>
  <c r="BJ6103" i="3"/>
  <c r="T6103" i="3" s="1"/>
  <c r="BH6104" i="3"/>
  <c r="BJ6104" i="3"/>
  <c r="T6104" i="3" s="1"/>
  <c r="BH6105" i="3"/>
  <c r="BI6105" i="3" s="1"/>
  <c r="S6105" i="3" s="1"/>
  <c r="BJ6105" i="3"/>
  <c r="T6105" i="3" s="1"/>
  <c r="BH6106" i="3"/>
  <c r="BI6106" i="3" s="1"/>
  <c r="S6106" i="3" s="1"/>
  <c r="BJ6106" i="3"/>
  <c r="T6106" i="3" s="1"/>
  <c r="BH6107" i="3"/>
  <c r="BI6107" i="3" s="1"/>
  <c r="S6107" i="3" s="1"/>
  <c r="BJ6107" i="3"/>
  <c r="T6107" i="3" s="1"/>
  <c r="BH6108" i="3"/>
  <c r="BI6108" i="3" s="1"/>
  <c r="S6108" i="3" s="1"/>
  <c r="BJ6108" i="3"/>
  <c r="T6108" i="3" s="1"/>
  <c r="BH6109" i="3"/>
  <c r="BI6109" i="3" s="1"/>
  <c r="S6109" i="3" s="1"/>
  <c r="BJ6109" i="3"/>
  <c r="T6109" i="3" s="1"/>
  <c r="BH6110" i="3"/>
  <c r="BJ6110" i="3"/>
  <c r="T6110" i="3" s="1"/>
  <c r="BH6111" i="3"/>
  <c r="BI6111" i="3" s="1"/>
  <c r="S6111" i="3" s="1"/>
  <c r="BJ6111" i="3"/>
  <c r="T6111" i="3" s="1"/>
  <c r="BH6112" i="3"/>
  <c r="BJ6112" i="3"/>
  <c r="T6112" i="3" s="1"/>
  <c r="BH6113" i="3"/>
  <c r="BI6113" i="3" s="1"/>
  <c r="S6113" i="3" s="1"/>
  <c r="BJ6113" i="3"/>
  <c r="T6113" i="3" s="1"/>
  <c r="BH6114" i="3"/>
  <c r="BI6114" i="3" s="1"/>
  <c r="S6114" i="3" s="1"/>
  <c r="BJ6114" i="3"/>
  <c r="T6114" i="3" s="1"/>
  <c r="BH6115" i="3"/>
  <c r="BJ6115" i="3"/>
  <c r="T6115" i="3" s="1"/>
  <c r="BH6116" i="3"/>
  <c r="BI6116" i="3" s="1"/>
  <c r="S6116" i="3" s="1"/>
  <c r="BJ6116" i="3"/>
  <c r="T6116" i="3" s="1"/>
  <c r="BH6117" i="3"/>
  <c r="BJ6117" i="3"/>
  <c r="T6117" i="3" s="1"/>
  <c r="BH6118" i="3"/>
  <c r="BI6118" i="3" s="1"/>
  <c r="S6118" i="3" s="1"/>
  <c r="BJ6118" i="3"/>
  <c r="T6118" i="3" s="1"/>
  <c r="BH6119" i="3"/>
  <c r="BJ6119" i="3"/>
  <c r="T6119" i="3" s="1"/>
  <c r="BH6120" i="3"/>
  <c r="BI6120" i="3" s="1"/>
  <c r="S6120" i="3" s="1"/>
  <c r="BJ6120" i="3"/>
  <c r="T6120" i="3" s="1"/>
  <c r="BH6121" i="3"/>
  <c r="BJ6121" i="3"/>
  <c r="T6121" i="3" s="1"/>
  <c r="BH6122" i="3"/>
  <c r="BI6122" i="3" s="1"/>
  <c r="S6122" i="3" s="1"/>
  <c r="BJ6122" i="3"/>
  <c r="T6122" i="3" s="1"/>
  <c r="BH6123" i="3"/>
  <c r="BJ6123" i="3"/>
  <c r="T6123" i="3" s="1"/>
  <c r="BH6124" i="3"/>
  <c r="BI6124" i="3" s="1"/>
  <c r="S6124" i="3" s="1"/>
  <c r="BJ6124" i="3"/>
  <c r="T6124" i="3" s="1"/>
  <c r="BH6125" i="3"/>
  <c r="BI6125" i="3" s="1"/>
  <c r="S6125" i="3" s="1"/>
  <c r="BJ6125" i="3"/>
  <c r="T6125" i="3" s="1"/>
  <c r="BH6126" i="3"/>
  <c r="BI6126" i="3" s="1"/>
  <c r="S6126" i="3" s="1"/>
  <c r="BJ6126" i="3"/>
  <c r="T6126" i="3" s="1"/>
  <c r="BH6127" i="3"/>
  <c r="BI6127" i="3" s="1"/>
  <c r="S6127" i="3" s="1"/>
  <c r="BJ6127" i="3"/>
  <c r="T6127" i="3" s="1"/>
  <c r="BH6128" i="3"/>
  <c r="BI6128" i="3" s="1"/>
  <c r="S6128" i="3" s="1"/>
  <c r="BJ6128" i="3"/>
  <c r="T6128" i="3" s="1"/>
  <c r="BH6129" i="3"/>
  <c r="BI6129" i="3" s="1"/>
  <c r="S6129" i="3" s="1"/>
  <c r="BJ6129" i="3"/>
  <c r="T6129" i="3" s="1"/>
  <c r="BH6130" i="3"/>
  <c r="BJ6130" i="3"/>
  <c r="T6130" i="3" s="1"/>
  <c r="BH6131" i="3"/>
  <c r="BJ6131" i="3"/>
  <c r="T6131" i="3" s="1"/>
  <c r="BH6132" i="3"/>
  <c r="BI6132" i="3" s="1"/>
  <c r="S6132" i="3" s="1"/>
  <c r="BJ6132" i="3"/>
  <c r="T6132" i="3" s="1"/>
  <c r="BH6133" i="3"/>
  <c r="BI6133" i="3" s="1"/>
  <c r="S6133" i="3" s="1"/>
  <c r="BJ6133" i="3"/>
  <c r="T6133" i="3" s="1"/>
  <c r="BH6134" i="3"/>
  <c r="BI6134" i="3" s="1"/>
  <c r="S6134" i="3" s="1"/>
  <c r="BJ6134" i="3"/>
  <c r="T6134" i="3" s="1"/>
  <c r="BH6135" i="3"/>
  <c r="BJ6135" i="3"/>
  <c r="T6135" i="3" s="1"/>
  <c r="BH6136" i="3"/>
  <c r="BI6136" i="3" s="1"/>
  <c r="S6136" i="3" s="1"/>
  <c r="BJ6136" i="3"/>
  <c r="T6136" i="3" s="1"/>
  <c r="BH6137" i="3"/>
  <c r="BI6137" i="3" s="1"/>
  <c r="S6137" i="3" s="1"/>
  <c r="BJ6137" i="3"/>
  <c r="T6137" i="3" s="1"/>
  <c r="BH6138" i="3"/>
  <c r="BI6138" i="3" s="1"/>
  <c r="S6138" i="3" s="1"/>
  <c r="BJ6138" i="3"/>
  <c r="T6138" i="3" s="1"/>
  <c r="BH6139" i="3"/>
  <c r="BI6139" i="3" s="1"/>
  <c r="S6139" i="3" s="1"/>
  <c r="BJ6139" i="3"/>
  <c r="T6139" i="3" s="1"/>
  <c r="BH6140" i="3"/>
  <c r="BJ6140" i="3"/>
  <c r="T6140" i="3" s="1"/>
  <c r="BH6141" i="3"/>
  <c r="BJ6141" i="3"/>
  <c r="T6141" i="3" s="1"/>
  <c r="BH6142" i="3"/>
  <c r="BI6142" i="3" s="1"/>
  <c r="S6142" i="3" s="1"/>
  <c r="BJ6142" i="3"/>
  <c r="T6142" i="3" s="1"/>
  <c r="BH6143" i="3"/>
  <c r="BI6143" i="3" s="1"/>
  <c r="S6143" i="3" s="1"/>
  <c r="BJ6143" i="3"/>
  <c r="T6143" i="3" s="1"/>
  <c r="BH6144" i="3"/>
  <c r="BI6144" i="3" s="1"/>
  <c r="S6144" i="3" s="1"/>
  <c r="BJ6144" i="3"/>
  <c r="T6144" i="3" s="1"/>
  <c r="BH6145" i="3"/>
  <c r="BJ6145" i="3"/>
  <c r="T6145" i="3" s="1"/>
  <c r="BH6146" i="3"/>
  <c r="BI6146" i="3" s="1"/>
  <c r="S6146" i="3" s="1"/>
  <c r="BJ6146" i="3"/>
  <c r="T6146" i="3" s="1"/>
  <c r="BH6147" i="3"/>
  <c r="BI6147" i="3" s="1"/>
  <c r="S6147" i="3" s="1"/>
  <c r="BJ6147" i="3"/>
  <c r="T6147" i="3" s="1"/>
  <c r="BH6148" i="3"/>
  <c r="BJ6148" i="3"/>
  <c r="T6148" i="3" s="1"/>
  <c r="BH6149" i="3"/>
  <c r="BI6149" i="3" s="1"/>
  <c r="S6149" i="3" s="1"/>
  <c r="BJ6149" i="3"/>
  <c r="T6149" i="3" s="1"/>
  <c r="BH6150" i="3"/>
  <c r="BI6150" i="3" s="1"/>
  <c r="S6150" i="3" s="1"/>
  <c r="BJ6150" i="3"/>
  <c r="T6150" i="3" s="1"/>
  <c r="BH6151" i="3"/>
  <c r="BI6151" i="3" s="1"/>
  <c r="S6151" i="3" s="1"/>
  <c r="BJ6151" i="3"/>
  <c r="T6151" i="3" s="1"/>
  <c r="BH6152" i="3"/>
  <c r="BI6152" i="3" s="1"/>
  <c r="S6152" i="3" s="1"/>
  <c r="BJ6152" i="3"/>
  <c r="T6152" i="3" s="1"/>
  <c r="BH6153" i="3"/>
  <c r="BI6153" i="3" s="1"/>
  <c r="S6153" i="3" s="1"/>
  <c r="BJ6153" i="3"/>
  <c r="T6153" i="3" s="1"/>
  <c r="BH6154" i="3"/>
  <c r="BJ6154" i="3"/>
  <c r="T6154" i="3" s="1"/>
  <c r="BH6155" i="3"/>
  <c r="BJ6155" i="3"/>
  <c r="T6155" i="3" s="1"/>
  <c r="BH6156" i="3"/>
  <c r="BJ6156" i="3"/>
  <c r="T6156" i="3" s="1"/>
  <c r="BH6157" i="3"/>
  <c r="BI6157" i="3" s="1"/>
  <c r="S6157" i="3" s="1"/>
  <c r="BJ6157" i="3"/>
  <c r="T6157" i="3" s="1"/>
  <c r="BH6158" i="3"/>
  <c r="BJ6158" i="3"/>
  <c r="T6158" i="3" s="1"/>
  <c r="BH6159" i="3"/>
  <c r="BI6159" i="3" s="1"/>
  <c r="S6159" i="3" s="1"/>
  <c r="BJ6159" i="3"/>
  <c r="T6159" i="3" s="1"/>
  <c r="BH6160" i="3"/>
  <c r="BI6160" i="3" s="1"/>
  <c r="S6160" i="3" s="1"/>
  <c r="BJ6160" i="3"/>
  <c r="T6160" i="3" s="1"/>
  <c r="BH6161" i="3"/>
  <c r="BJ6161" i="3"/>
  <c r="T6161" i="3" s="1"/>
  <c r="BH6162" i="3"/>
  <c r="BI6162" i="3" s="1"/>
  <c r="S6162" i="3" s="1"/>
  <c r="BJ6162" i="3"/>
  <c r="T6162" i="3" s="1"/>
  <c r="BH6163" i="3"/>
  <c r="BJ6163" i="3"/>
  <c r="T6163" i="3" s="1"/>
  <c r="BH6164" i="3"/>
  <c r="BJ6164" i="3"/>
  <c r="T6164" i="3" s="1"/>
  <c r="BH6165" i="3"/>
  <c r="BJ6165" i="3"/>
  <c r="T6165" i="3" s="1"/>
  <c r="BH6166" i="3"/>
  <c r="BI6166" i="3" s="1"/>
  <c r="S6166" i="3" s="1"/>
  <c r="BJ6166" i="3"/>
  <c r="T6166" i="3" s="1"/>
  <c r="BH6167" i="3"/>
  <c r="BI6167" i="3" s="1"/>
  <c r="S6167" i="3" s="1"/>
  <c r="BJ6167" i="3"/>
  <c r="T6167" i="3" s="1"/>
  <c r="BH6168" i="3"/>
  <c r="BJ6168" i="3"/>
  <c r="T6168" i="3" s="1"/>
  <c r="BH6169" i="3"/>
  <c r="BJ6169" i="3"/>
  <c r="T6169" i="3" s="1"/>
  <c r="BH6170" i="3"/>
  <c r="BJ6170" i="3"/>
  <c r="T6170" i="3" s="1"/>
  <c r="BH6171" i="3"/>
  <c r="BI6171" i="3" s="1"/>
  <c r="S6171" i="3" s="1"/>
  <c r="BJ6171" i="3"/>
  <c r="T6171" i="3" s="1"/>
  <c r="BH6172" i="3"/>
  <c r="BJ6172" i="3"/>
  <c r="T6172" i="3" s="1"/>
  <c r="BH6173" i="3"/>
  <c r="BI6173" i="3" s="1"/>
  <c r="S6173" i="3" s="1"/>
  <c r="BJ6173" i="3"/>
  <c r="T6173" i="3" s="1"/>
  <c r="BH6174" i="3"/>
  <c r="BJ6174" i="3"/>
  <c r="T6174" i="3" s="1"/>
  <c r="BH6175" i="3"/>
  <c r="BI6175" i="3" s="1"/>
  <c r="S6175" i="3" s="1"/>
  <c r="BJ6175" i="3"/>
  <c r="T6175" i="3" s="1"/>
  <c r="BH6176" i="3"/>
  <c r="BI6176" i="3" s="1"/>
  <c r="S6176" i="3" s="1"/>
  <c r="BJ6176" i="3"/>
  <c r="T6176" i="3" s="1"/>
  <c r="BH6177" i="3"/>
  <c r="BJ6177" i="3"/>
  <c r="T6177" i="3" s="1"/>
  <c r="BH6178" i="3"/>
  <c r="BI6178" i="3" s="1"/>
  <c r="S6178" i="3" s="1"/>
  <c r="BJ6178" i="3"/>
  <c r="T6178" i="3" s="1"/>
  <c r="BH6179" i="3"/>
  <c r="BJ6179" i="3"/>
  <c r="T6179" i="3" s="1"/>
  <c r="BH6180" i="3"/>
  <c r="BJ6180" i="3"/>
  <c r="T6180" i="3" s="1"/>
  <c r="BH6181" i="3"/>
  <c r="BJ6181" i="3"/>
  <c r="T6181" i="3" s="1"/>
  <c r="BH6182" i="3"/>
  <c r="BI6182" i="3" s="1"/>
  <c r="S6182" i="3" s="1"/>
  <c r="BJ6182" i="3"/>
  <c r="T6182" i="3" s="1"/>
  <c r="BH6183" i="3"/>
  <c r="BI6183" i="3" s="1"/>
  <c r="S6183" i="3" s="1"/>
  <c r="BJ6183" i="3"/>
  <c r="T6183" i="3" s="1"/>
  <c r="BH6184" i="3"/>
  <c r="BI6184" i="3" s="1"/>
  <c r="S6184" i="3" s="1"/>
  <c r="BJ6184" i="3"/>
  <c r="T6184" i="3" s="1"/>
  <c r="BH6185" i="3"/>
  <c r="BJ6185" i="3"/>
  <c r="T6185" i="3" s="1"/>
  <c r="BH6186" i="3"/>
  <c r="BJ6186" i="3"/>
  <c r="T6186" i="3" s="1"/>
  <c r="BH6187" i="3"/>
  <c r="BI6187" i="3" s="1"/>
  <c r="S6187" i="3" s="1"/>
  <c r="BJ6187" i="3"/>
  <c r="T6187" i="3" s="1"/>
  <c r="BH6188" i="3"/>
  <c r="BI6188" i="3" s="1"/>
  <c r="S6188" i="3" s="1"/>
  <c r="BJ6188" i="3"/>
  <c r="T6188" i="3" s="1"/>
  <c r="BH6189" i="3"/>
  <c r="BI6189" i="3" s="1"/>
  <c r="S6189" i="3" s="1"/>
  <c r="BJ6189" i="3"/>
  <c r="T6189" i="3" s="1"/>
  <c r="BH6190" i="3"/>
  <c r="BJ6190" i="3"/>
  <c r="T6190" i="3" s="1"/>
  <c r="BH6191" i="3"/>
  <c r="BJ6191" i="3"/>
  <c r="T6191" i="3" s="1"/>
  <c r="BH6192" i="3"/>
  <c r="BJ6192" i="3"/>
  <c r="T6192" i="3" s="1"/>
  <c r="BH6193" i="3"/>
  <c r="BJ6193" i="3"/>
  <c r="T6193" i="3" s="1"/>
  <c r="BH6194" i="3"/>
  <c r="BI6194" i="3" s="1"/>
  <c r="S6194" i="3" s="1"/>
  <c r="BJ6194" i="3"/>
  <c r="T6194" i="3" s="1"/>
  <c r="BH6195" i="3"/>
  <c r="BJ6195" i="3"/>
  <c r="T6195" i="3" s="1"/>
  <c r="BH6196" i="3"/>
  <c r="BJ6196" i="3"/>
  <c r="T6196" i="3" s="1"/>
  <c r="BH6197" i="3"/>
  <c r="BI6197" i="3" s="1"/>
  <c r="S6197" i="3" s="1"/>
  <c r="BJ6197" i="3"/>
  <c r="T6197" i="3" s="1"/>
  <c r="BH6198" i="3"/>
  <c r="BI6198" i="3" s="1"/>
  <c r="S6198" i="3" s="1"/>
  <c r="BJ6198" i="3"/>
  <c r="T6198" i="3" s="1"/>
  <c r="BH6199" i="3"/>
  <c r="BJ6199" i="3"/>
  <c r="T6199" i="3" s="1"/>
  <c r="BH6200" i="3"/>
  <c r="BJ6200" i="3"/>
  <c r="T6200" i="3" s="1"/>
  <c r="BH6201" i="3"/>
  <c r="BI6201" i="3" s="1"/>
  <c r="S6201" i="3" s="1"/>
  <c r="BJ6201" i="3"/>
  <c r="T6201" i="3" s="1"/>
  <c r="BH6202" i="3"/>
  <c r="BJ6202" i="3"/>
  <c r="T6202" i="3" s="1"/>
  <c r="BH6203" i="3"/>
  <c r="BJ6203" i="3"/>
  <c r="T6203" i="3" s="1"/>
  <c r="BH6204" i="3"/>
  <c r="BJ6204" i="3"/>
  <c r="T6204" i="3" s="1"/>
  <c r="BH6205" i="3"/>
  <c r="BJ6205" i="3"/>
  <c r="T6205" i="3" s="1"/>
  <c r="BH6206" i="3"/>
  <c r="BJ6206" i="3"/>
  <c r="T6206" i="3" s="1"/>
  <c r="BH6207" i="3"/>
  <c r="BI6207" i="3" s="1"/>
  <c r="S6207" i="3" s="1"/>
  <c r="BJ6207" i="3"/>
  <c r="T6207" i="3" s="1"/>
  <c r="BH6208" i="3"/>
  <c r="BI6208" i="3" s="1"/>
  <c r="S6208" i="3" s="1"/>
  <c r="BJ6208" i="3"/>
  <c r="T6208" i="3" s="1"/>
  <c r="BH6209" i="3"/>
  <c r="BJ6209" i="3"/>
  <c r="T6209" i="3" s="1"/>
  <c r="BH6210" i="3"/>
  <c r="BI6210" i="3" s="1"/>
  <c r="S6210" i="3" s="1"/>
  <c r="BJ6210" i="3"/>
  <c r="T6210" i="3" s="1"/>
  <c r="BH6211" i="3"/>
  <c r="BJ6211" i="3"/>
  <c r="T6211" i="3" s="1"/>
  <c r="BH6212" i="3"/>
  <c r="BJ6212" i="3"/>
  <c r="T6212" i="3" s="1"/>
  <c r="BH6213" i="3"/>
  <c r="BI6213" i="3" s="1"/>
  <c r="S6213" i="3" s="1"/>
  <c r="BJ6213" i="3"/>
  <c r="T6213" i="3" s="1"/>
  <c r="BH6214" i="3"/>
  <c r="BI6214" i="3" s="1"/>
  <c r="S6214" i="3" s="1"/>
  <c r="BJ6214" i="3"/>
  <c r="T6214" i="3" s="1"/>
  <c r="BH6215" i="3"/>
  <c r="BI6215" i="3" s="1"/>
  <c r="S6215" i="3" s="1"/>
  <c r="BJ6215" i="3"/>
  <c r="T6215" i="3" s="1"/>
  <c r="BH6216" i="3"/>
  <c r="BI6216" i="3" s="1"/>
  <c r="S6216" i="3" s="1"/>
  <c r="BJ6216" i="3"/>
  <c r="T6216" i="3" s="1"/>
  <c r="BH6217" i="3"/>
  <c r="BJ6217" i="3"/>
  <c r="T6217" i="3" s="1"/>
  <c r="BH6218" i="3"/>
  <c r="BJ6218" i="3"/>
  <c r="T6218" i="3" s="1"/>
  <c r="BH6219" i="3"/>
  <c r="BI6219" i="3" s="1"/>
  <c r="S6219" i="3" s="1"/>
  <c r="BJ6219" i="3"/>
  <c r="T6219" i="3" s="1"/>
  <c r="BH6220" i="3"/>
  <c r="BI6220" i="3" s="1"/>
  <c r="S6220" i="3" s="1"/>
  <c r="BJ6220" i="3"/>
  <c r="T6220" i="3" s="1"/>
  <c r="BH6221" i="3"/>
  <c r="BI6221" i="3" s="1"/>
  <c r="S6221" i="3" s="1"/>
  <c r="BJ6221" i="3"/>
  <c r="T6221" i="3" s="1"/>
  <c r="BH6222" i="3"/>
  <c r="BJ6222" i="3"/>
  <c r="T6222" i="3" s="1"/>
  <c r="BH6223" i="3"/>
  <c r="BJ6223" i="3"/>
  <c r="T6223" i="3" s="1"/>
  <c r="BH6224" i="3"/>
  <c r="BJ6224" i="3"/>
  <c r="T6224" i="3" s="1"/>
  <c r="BH6225" i="3"/>
  <c r="BJ6225" i="3"/>
  <c r="T6225" i="3" s="1"/>
  <c r="BH6226" i="3"/>
  <c r="BI6226" i="3" s="1"/>
  <c r="S6226" i="3" s="1"/>
  <c r="BJ6226" i="3"/>
  <c r="T6226" i="3" s="1"/>
  <c r="BH6227" i="3"/>
  <c r="BI6227" i="3" s="1"/>
  <c r="S6227" i="3" s="1"/>
  <c r="BJ6227" i="3"/>
  <c r="T6227" i="3" s="1"/>
  <c r="BH6228" i="3"/>
  <c r="BJ6228" i="3"/>
  <c r="T6228" i="3" s="1"/>
  <c r="BH6229" i="3"/>
  <c r="BI6229" i="3" s="1"/>
  <c r="S6229" i="3" s="1"/>
  <c r="BJ6229" i="3"/>
  <c r="T6229" i="3" s="1"/>
  <c r="BH6230" i="3"/>
  <c r="BI6230" i="3" s="1"/>
  <c r="S6230" i="3" s="1"/>
  <c r="BJ6230" i="3"/>
  <c r="T6230" i="3" s="1"/>
  <c r="BH6231" i="3"/>
  <c r="BJ6231" i="3"/>
  <c r="T6231" i="3" s="1"/>
  <c r="BH6232" i="3"/>
  <c r="BJ6232" i="3"/>
  <c r="T6232" i="3" s="1"/>
  <c r="BH6233" i="3"/>
  <c r="BI6233" i="3" s="1"/>
  <c r="S6233" i="3" s="1"/>
  <c r="BJ6233" i="3"/>
  <c r="T6233" i="3" s="1"/>
  <c r="BH6234" i="3"/>
  <c r="BJ6234" i="3"/>
  <c r="T6234" i="3" s="1"/>
  <c r="BH6235" i="3"/>
  <c r="BI6235" i="3" s="1"/>
  <c r="S6235" i="3" s="1"/>
  <c r="BJ6235" i="3"/>
  <c r="T6235" i="3" s="1"/>
  <c r="BH6236" i="3"/>
  <c r="BJ6236" i="3"/>
  <c r="T6236" i="3" s="1"/>
  <c r="BH6237" i="3"/>
  <c r="BJ6237" i="3"/>
  <c r="T6237" i="3" s="1"/>
  <c r="BH6238" i="3"/>
  <c r="BJ6238" i="3"/>
  <c r="T6238" i="3" s="1"/>
  <c r="BH6239" i="3"/>
  <c r="BI6239" i="3" s="1"/>
  <c r="S6239" i="3" s="1"/>
  <c r="BJ6239" i="3"/>
  <c r="T6239" i="3" s="1"/>
  <c r="BH6240" i="3"/>
  <c r="BI6240" i="3" s="1"/>
  <c r="S6240" i="3" s="1"/>
  <c r="BJ6240" i="3"/>
  <c r="T6240" i="3" s="1"/>
  <c r="BH6241" i="3"/>
  <c r="BI6241" i="3" s="1"/>
  <c r="S6241" i="3" s="1"/>
  <c r="BJ6241" i="3"/>
  <c r="T6241" i="3" s="1"/>
  <c r="BH6242" i="3"/>
  <c r="BI6242" i="3" s="1"/>
  <c r="S6242" i="3" s="1"/>
  <c r="BJ6242" i="3"/>
  <c r="T6242" i="3" s="1"/>
  <c r="BH6243" i="3"/>
  <c r="BI6243" i="3" s="1"/>
  <c r="S6243" i="3" s="1"/>
  <c r="BJ6243" i="3"/>
  <c r="T6243" i="3" s="1"/>
  <c r="BH6244" i="3"/>
  <c r="BJ6244" i="3"/>
  <c r="T6244" i="3" s="1"/>
  <c r="BH6245" i="3"/>
  <c r="BJ6245" i="3"/>
  <c r="T6245" i="3" s="1"/>
  <c r="BH6246" i="3"/>
  <c r="BI6246" i="3" s="1"/>
  <c r="S6246" i="3" s="1"/>
  <c r="BJ6246" i="3"/>
  <c r="T6246" i="3" s="1"/>
  <c r="BH6247" i="3"/>
  <c r="BJ6247" i="3"/>
  <c r="T6247" i="3" s="1"/>
  <c r="BH6248" i="3"/>
  <c r="BJ6248" i="3"/>
  <c r="T6248" i="3" s="1"/>
  <c r="BH6249" i="3"/>
  <c r="BI6249" i="3" s="1"/>
  <c r="S6249" i="3" s="1"/>
  <c r="BJ6249" i="3"/>
  <c r="T6249" i="3" s="1"/>
  <c r="BH6250" i="3"/>
  <c r="BJ6250" i="3"/>
  <c r="T6250" i="3" s="1"/>
  <c r="BH6251" i="3"/>
  <c r="BI6251" i="3" s="1"/>
  <c r="S6251" i="3" s="1"/>
  <c r="BJ6251" i="3"/>
  <c r="T6251" i="3" s="1"/>
  <c r="BH6252" i="3"/>
  <c r="BI6252" i="3" s="1"/>
  <c r="S6252" i="3" s="1"/>
  <c r="BJ6252" i="3"/>
  <c r="T6252" i="3" s="1"/>
  <c r="BH6253" i="3"/>
  <c r="BJ6253" i="3"/>
  <c r="T6253" i="3" s="1"/>
  <c r="BH6254" i="3"/>
  <c r="BJ6254" i="3"/>
  <c r="T6254" i="3" s="1"/>
  <c r="BH6255" i="3"/>
  <c r="BI6255" i="3" s="1"/>
  <c r="S6255" i="3" s="1"/>
  <c r="BJ6255" i="3"/>
  <c r="T6255" i="3" s="1"/>
  <c r="BH6256" i="3"/>
  <c r="BJ6256" i="3"/>
  <c r="T6256" i="3" s="1"/>
  <c r="BH6257" i="3"/>
  <c r="BI6257" i="3" s="1"/>
  <c r="S6257" i="3" s="1"/>
  <c r="BJ6257" i="3"/>
  <c r="T6257" i="3" s="1"/>
  <c r="BH6258" i="3"/>
  <c r="BI6258" i="3" s="1"/>
  <c r="S6258" i="3" s="1"/>
  <c r="BJ6258" i="3"/>
  <c r="T6258" i="3" s="1"/>
  <c r="BH6259" i="3"/>
  <c r="BI6259" i="3" s="1"/>
  <c r="S6259" i="3" s="1"/>
  <c r="BJ6259" i="3"/>
  <c r="T6259" i="3" s="1"/>
  <c r="BH6260" i="3"/>
  <c r="BJ6260" i="3"/>
  <c r="T6260" i="3" s="1"/>
  <c r="BH6261" i="3"/>
  <c r="BI6261" i="3" s="1"/>
  <c r="S6261" i="3" s="1"/>
  <c r="BJ6261" i="3"/>
  <c r="T6261" i="3" s="1"/>
  <c r="BH6262" i="3"/>
  <c r="BI6262" i="3" s="1"/>
  <c r="S6262" i="3" s="1"/>
  <c r="BJ6262" i="3"/>
  <c r="T6262" i="3" s="1"/>
  <c r="BH6263" i="3"/>
  <c r="BJ6263" i="3"/>
  <c r="T6263" i="3" s="1"/>
  <c r="BH6264" i="3"/>
  <c r="BJ6264" i="3"/>
  <c r="T6264" i="3" s="1"/>
  <c r="BH6265" i="3"/>
  <c r="BJ6265" i="3"/>
  <c r="T6265" i="3" s="1"/>
  <c r="BH6266" i="3"/>
  <c r="BJ6266" i="3"/>
  <c r="T6266" i="3" s="1"/>
  <c r="BH6267" i="3"/>
  <c r="BI6267" i="3" s="1"/>
  <c r="S6267" i="3" s="1"/>
  <c r="BJ6267" i="3"/>
  <c r="T6267" i="3" s="1"/>
  <c r="BH6268" i="3"/>
  <c r="BI6268" i="3" s="1"/>
  <c r="S6268" i="3" s="1"/>
  <c r="BJ6268" i="3"/>
  <c r="T6268" i="3" s="1"/>
  <c r="BH6269" i="3"/>
  <c r="BJ6269" i="3"/>
  <c r="T6269" i="3" s="1"/>
  <c r="BH6270" i="3"/>
  <c r="BJ6270" i="3"/>
  <c r="T6270" i="3" s="1"/>
  <c r="BH6271" i="3"/>
  <c r="BI6271" i="3" s="1"/>
  <c r="S6271" i="3" s="1"/>
  <c r="BJ6271" i="3"/>
  <c r="T6271" i="3" s="1"/>
  <c r="BH6272" i="3"/>
  <c r="BI6272" i="3" s="1"/>
  <c r="S6272" i="3" s="1"/>
  <c r="BJ6272" i="3"/>
  <c r="T6272" i="3" s="1"/>
  <c r="BH6273" i="3"/>
  <c r="BI6273" i="3" s="1"/>
  <c r="S6273" i="3" s="1"/>
  <c r="BJ6273" i="3"/>
  <c r="T6273" i="3" s="1"/>
  <c r="BH6274" i="3"/>
  <c r="BI6274" i="3" s="1"/>
  <c r="S6274" i="3" s="1"/>
  <c r="BJ6274" i="3"/>
  <c r="T6274" i="3" s="1"/>
  <c r="BH6275" i="3"/>
  <c r="BI6275" i="3" s="1"/>
  <c r="S6275" i="3" s="1"/>
  <c r="BJ6275" i="3"/>
  <c r="T6275" i="3" s="1"/>
  <c r="BH6276" i="3"/>
  <c r="BJ6276" i="3"/>
  <c r="T6276" i="3" s="1"/>
  <c r="BH6277" i="3"/>
  <c r="BJ6277" i="3"/>
  <c r="T6277" i="3" s="1"/>
  <c r="BH6278" i="3"/>
  <c r="BI6278" i="3" s="1"/>
  <c r="S6278" i="3" s="1"/>
  <c r="BJ6278" i="3"/>
  <c r="T6278" i="3" s="1"/>
  <c r="BH6279" i="3"/>
  <c r="BI6279" i="3" s="1"/>
  <c r="S6279" i="3" s="1"/>
  <c r="BJ6279" i="3"/>
  <c r="T6279" i="3" s="1"/>
  <c r="BH6280" i="3"/>
  <c r="BI6280" i="3" s="1"/>
  <c r="S6280" i="3" s="1"/>
  <c r="BJ6280" i="3"/>
  <c r="T6280" i="3" s="1"/>
  <c r="BH6281" i="3"/>
  <c r="BJ6281" i="3"/>
  <c r="T6281" i="3" s="1"/>
  <c r="BH6282" i="3"/>
  <c r="BJ6282" i="3"/>
  <c r="T6282" i="3" s="1"/>
  <c r="BH6283" i="3"/>
  <c r="BI6283" i="3" s="1"/>
  <c r="S6283" i="3" s="1"/>
  <c r="BJ6283" i="3"/>
  <c r="T6283" i="3" s="1"/>
  <c r="BH6284" i="3"/>
  <c r="BI6284" i="3" s="1"/>
  <c r="S6284" i="3" s="1"/>
  <c r="BJ6284" i="3"/>
  <c r="T6284" i="3" s="1"/>
  <c r="BH6285" i="3"/>
  <c r="BJ6285" i="3"/>
  <c r="T6285" i="3" s="1"/>
  <c r="BH6286" i="3"/>
  <c r="BJ6286" i="3"/>
  <c r="T6286" i="3" s="1"/>
  <c r="BH6287" i="3"/>
  <c r="BJ6287" i="3"/>
  <c r="T6287" i="3" s="1"/>
  <c r="BH6288" i="3"/>
  <c r="BJ6288" i="3"/>
  <c r="T6288" i="3" s="1"/>
  <c r="BH6289" i="3"/>
  <c r="BI6289" i="3" s="1"/>
  <c r="S6289" i="3" s="1"/>
  <c r="BJ6289" i="3"/>
  <c r="T6289" i="3" s="1"/>
  <c r="BH6290" i="3"/>
  <c r="BI6290" i="3" s="1"/>
  <c r="S6290" i="3" s="1"/>
  <c r="BJ6290" i="3"/>
  <c r="T6290" i="3" s="1"/>
  <c r="BH6291" i="3"/>
  <c r="BI6291" i="3" s="1"/>
  <c r="S6291" i="3" s="1"/>
  <c r="BJ6291" i="3"/>
  <c r="T6291" i="3" s="1"/>
  <c r="BH6292" i="3"/>
  <c r="BJ6292" i="3"/>
  <c r="T6292" i="3" s="1"/>
  <c r="BH6293" i="3"/>
  <c r="BI6293" i="3" s="1"/>
  <c r="S6293" i="3" s="1"/>
  <c r="BJ6293" i="3"/>
  <c r="T6293" i="3" s="1"/>
  <c r="BH6294" i="3"/>
  <c r="BI6294" i="3" s="1"/>
  <c r="S6294" i="3" s="1"/>
  <c r="BJ6294" i="3"/>
  <c r="T6294" i="3" s="1"/>
  <c r="BH6295" i="3"/>
  <c r="BI6295" i="3" s="1"/>
  <c r="S6295" i="3" s="1"/>
  <c r="BJ6295" i="3"/>
  <c r="T6295" i="3" s="1"/>
  <c r="BH6296" i="3"/>
  <c r="BI6296" i="3" s="1"/>
  <c r="S6296" i="3" s="1"/>
  <c r="BJ6296" i="3"/>
  <c r="T6296" i="3" s="1"/>
  <c r="BH6297" i="3"/>
  <c r="BJ6297" i="3"/>
  <c r="T6297" i="3" s="1"/>
  <c r="BH6298" i="3"/>
  <c r="BI6298" i="3" s="1"/>
  <c r="S6298" i="3" s="1"/>
  <c r="BJ6298" i="3"/>
  <c r="T6298" i="3" s="1"/>
  <c r="BH6299" i="3"/>
  <c r="BI6299" i="3" s="1"/>
  <c r="S6299" i="3" s="1"/>
  <c r="BJ6299" i="3"/>
  <c r="T6299" i="3" s="1"/>
  <c r="BH6300" i="3"/>
  <c r="BJ6300" i="3"/>
  <c r="T6300" i="3" s="1"/>
  <c r="BH6301" i="3"/>
  <c r="BJ6301" i="3"/>
  <c r="T6301" i="3" s="1"/>
  <c r="BH6302" i="3"/>
  <c r="BI6302" i="3" s="1"/>
  <c r="S6302" i="3" s="1"/>
  <c r="BJ6302" i="3"/>
  <c r="T6302" i="3" s="1"/>
  <c r="BH6303" i="3"/>
  <c r="BI6303" i="3" s="1"/>
  <c r="S6303" i="3" s="1"/>
  <c r="BJ6303" i="3"/>
  <c r="T6303" i="3" s="1"/>
  <c r="BH6304" i="3"/>
  <c r="BI6304" i="3" s="1"/>
  <c r="S6304" i="3" s="1"/>
  <c r="BJ6304" i="3"/>
  <c r="T6304" i="3" s="1"/>
  <c r="BH6305" i="3"/>
  <c r="BI6305" i="3" s="1"/>
  <c r="S6305" i="3" s="1"/>
  <c r="BJ6305" i="3"/>
  <c r="T6305" i="3" s="1"/>
  <c r="BH6306" i="3"/>
  <c r="BJ6306" i="3"/>
  <c r="T6306" i="3" s="1"/>
  <c r="BH6307" i="3"/>
  <c r="BJ6307" i="3"/>
  <c r="T6307" i="3" s="1"/>
  <c r="BH6308" i="3"/>
  <c r="BJ6308" i="3"/>
  <c r="T6308" i="3" s="1"/>
  <c r="BH6309" i="3"/>
  <c r="BJ6309" i="3"/>
  <c r="T6309" i="3" s="1"/>
  <c r="BH6310" i="3"/>
  <c r="BJ6310" i="3"/>
  <c r="T6310" i="3" s="1"/>
  <c r="BH6311" i="3"/>
  <c r="BJ6311" i="3"/>
  <c r="T6311" i="3" s="1"/>
  <c r="BH6312" i="3"/>
  <c r="BJ6312" i="3"/>
  <c r="T6312" i="3" s="1"/>
  <c r="BH6313" i="3"/>
  <c r="BJ6313" i="3"/>
  <c r="T6313" i="3" s="1"/>
  <c r="BH6314" i="3"/>
  <c r="BI6314" i="3" s="1"/>
  <c r="S6314" i="3" s="1"/>
  <c r="BJ6314" i="3"/>
  <c r="T6314" i="3" s="1"/>
  <c r="BH6315" i="3"/>
  <c r="BI6315" i="3" s="1"/>
  <c r="S6315" i="3" s="1"/>
  <c r="BJ6315" i="3"/>
  <c r="T6315" i="3" s="1"/>
  <c r="BH6316" i="3"/>
  <c r="BI6316" i="3" s="1"/>
  <c r="S6316" i="3" s="1"/>
  <c r="BJ6316" i="3"/>
  <c r="T6316" i="3" s="1"/>
  <c r="BH6317" i="3"/>
  <c r="BJ6317" i="3"/>
  <c r="T6317" i="3" s="1"/>
  <c r="BH6318" i="3"/>
  <c r="BI6318" i="3" s="1"/>
  <c r="S6318" i="3" s="1"/>
  <c r="BJ6318" i="3"/>
  <c r="T6318" i="3" s="1"/>
  <c r="BH6319" i="3"/>
  <c r="BI6319" i="3" s="1"/>
  <c r="S6319" i="3" s="1"/>
  <c r="BJ6319" i="3"/>
  <c r="T6319" i="3" s="1"/>
  <c r="BH6320" i="3"/>
  <c r="BI6320" i="3" s="1"/>
  <c r="S6320" i="3" s="1"/>
  <c r="BJ6320" i="3"/>
  <c r="T6320" i="3" s="1"/>
  <c r="BH6321" i="3"/>
  <c r="BI6321" i="3" s="1"/>
  <c r="S6321" i="3" s="1"/>
  <c r="BJ6321" i="3"/>
  <c r="T6321" i="3" s="1"/>
  <c r="BH6322" i="3"/>
  <c r="BJ6322" i="3"/>
  <c r="T6322" i="3" s="1"/>
  <c r="BH6323" i="3"/>
  <c r="BJ6323" i="3"/>
  <c r="T6323" i="3" s="1"/>
  <c r="BH6324" i="3"/>
  <c r="BI6324" i="3" s="1"/>
  <c r="S6324" i="3" s="1"/>
  <c r="BJ6324" i="3"/>
  <c r="T6324" i="3" s="1"/>
  <c r="BH6325" i="3"/>
  <c r="BI6325" i="3" s="1"/>
  <c r="S6325" i="3" s="1"/>
  <c r="BJ6325" i="3"/>
  <c r="T6325" i="3" s="1"/>
  <c r="BH6326" i="3"/>
  <c r="BJ6326" i="3"/>
  <c r="T6326" i="3" s="1"/>
  <c r="BH6327" i="3"/>
  <c r="BI6327" i="3" s="1"/>
  <c r="S6327" i="3" s="1"/>
  <c r="BJ6327" i="3"/>
  <c r="T6327" i="3" s="1"/>
  <c r="BH6328" i="3"/>
  <c r="BJ6328" i="3"/>
  <c r="T6328" i="3" s="1"/>
  <c r="BH6329" i="3"/>
  <c r="BI6329" i="3" s="1"/>
  <c r="S6329" i="3" s="1"/>
  <c r="BJ6329" i="3"/>
  <c r="T6329" i="3" s="1"/>
  <c r="BH6330" i="3"/>
  <c r="BJ6330" i="3"/>
  <c r="T6330" i="3" s="1"/>
  <c r="BH6331" i="3"/>
  <c r="BI6331" i="3" s="1"/>
  <c r="S6331" i="3" s="1"/>
  <c r="BJ6331" i="3"/>
  <c r="T6331" i="3" s="1"/>
  <c r="BH6332" i="3"/>
  <c r="BJ6332" i="3"/>
  <c r="T6332" i="3" s="1"/>
  <c r="BH6333" i="3"/>
  <c r="BJ6333" i="3"/>
  <c r="T6333" i="3" s="1"/>
  <c r="BH6334" i="3"/>
  <c r="BJ6334" i="3"/>
  <c r="T6334" i="3" s="1"/>
  <c r="BH6335" i="3"/>
  <c r="BI6335" i="3" s="1"/>
  <c r="S6335" i="3" s="1"/>
  <c r="BJ6335" i="3"/>
  <c r="T6335" i="3" s="1"/>
  <c r="BH6336" i="3"/>
  <c r="BJ6336" i="3"/>
  <c r="T6336" i="3" s="1"/>
  <c r="BH6337" i="3"/>
  <c r="BI6337" i="3" s="1"/>
  <c r="S6337" i="3" s="1"/>
  <c r="BJ6337" i="3"/>
  <c r="T6337" i="3" s="1"/>
  <c r="BH6338" i="3"/>
  <c r="BJ6338" i="3"/>
  <c r="T6338" i="3" s="1"/>
  <c r="BH6339" i="3"/>
  <c r="BI6339" i="3" s="1"/>
  <c r="S6339" i="3" s="1"/>
  <c r="BJ6339" i="3"/>
  <c r="T6339" i="3" s="1"/>
  <c r="BH6340" i="3"/>
  <c r="BJ6340" i="3"/>
  <c r="T6340" i="3" s="1"/>
  <c r="BH6341" i="3"/>
  <c r="BI6341" i="3" s="1"/>
  <c r="S6341" i="3" s="1"/>
  <c r="BJ6341" i="3"/>
  <c r="T6341" i="3" s="1"/>
  <c r="BH6342" i="3"/>
  <c r="BJ6342" i="3"/>
  <c r="T6342" i="3" s="1"/>
  <c r="BH6343" i="3"/>
  <c r="BI6343" i="3" s="1"/>
  <c r="S6343" i="3" s="1"/>
  <c r="BJ6343" i="3"/>
  <c r="T6343" i="3" s="1"/>
  <c r="BH6344" i="3"/>
  <c r="BJ6344" i="3"/>
  <c r="T6344" i="3" s="1"/>
  <c r="BH6345" i="3"/>
  <c r="BI6345" i="3" s="1"/>
  <c r="S6345" i="3" s="1"/>
  <c r="BJ6345" i="3"/>
  <c r="T6345" i="3" s="1"/>
  <c r="BH6346" i="3"/>
  <c r="BJ6346" i="3"/>
  <c r="T6346" i="3" s="1"/>
  <c r="BH6347" i="3"/>
  <c r="BI6347" i="3" s="1"/>
  <c r="S6347" i="3" s="1"/>
  <c r="BJ6347" i="3"/>
  <c r="T6347" i="3" s="1"/>
  <c r="BH6348" i="3"/>
  <c r="BJ6348" i="3"/>
  <c r="T6348" i="3" s="1"/>
  <c r="BH6349" i="3"/>
  <c r="BJ6349" i="3"/>
  <c r="T6349" i="3" s="1"/>
  <c r="BH6350" i="3"/>
  <c r="BJ6350" i="3"/>
  <c r="T6350" i="3" s="1"/>
  <c r="BH6351" i="3"/>
  <c r="BI6351" i="3" s="1"/>
  <c r="S6351" i="3" s="1"/>
  <c r="BJ6351" i="3"/>
  <c r="T6351" i="3" s="1"/>
  <c r="BH6352" i="3"/>
  <c r="BJ6352" i="3"/>
  <c r="T6352" i="3" s="1"/>
  <c r="BH6353" i="3"/>
  <c r="BI6353" i="3" s="1"/>
  <c r="S6353" i="3" s="1"/>
  <c r="BJ6353" i="3"/>
  <c r="T6353" i="3" s="1"/>
  <c r="BH6354" i="3"/>
  <c r="BJ6354" i="3"/>
  <c r="T6354" i="3" s="1"/>
  <c r="BH6355" i="3"/>
  <c r="BI6355" i="3" s="1"/>
  <c r="S6355" i="3" s="1"/>
  <c r="BJ6355" i="3"/>
  <c r="T6355" i="3" s="1"/>
  <c r="BH6356" i="3"/>
  <c r="BJ6356" i="3"/>
  <c r="T6356" i="3" s="1"/>
  <c r="BH6357" i="3"/>
  <c r="BJ6357" i="3"/>
  <c r="T6357" i="3" s="1"/>
  <c r="BH6358" i="3"/>
  <c r="BJ6358" i="3"/>
  <c r="T6358" i="3" s="1"/>
  <c r="BH6359" i="3"/>
  <c r="BI6359" i="3" s="1"/>
  <c r="S6359" i="3" s="1"/>
  <c r="BJ6359" i="3"/>
  <c r="T6359" i="3" s="1"/>
  <c r="BH6360" i="3"/>
  <c r="BJ6360" i="3"/>
  <c r="T6360" i="3" s="1"/>
  <c r="BH6361" i="3"/>
  <c r="BI6361" i="3" s="1"/>
  <c r="S6361" i="3" s="1"/>
  <c r="BJ6361" i="3"/>
  <c r="T6361" i="3" s="1"/>
  <c r="BH6362" i="3"/>
  <c r="BJ6362" i="3"/>
  <c r="T6362" i="3" s="1"/>
  <c r="BH6363" i="3"/>
  <c r="BI6363" i="3" s="1"/>
  <c r="S6363" i="3" s="1"/>
  <c r="BJ6363" i="3"/>
  <c r="T6363" i="3" s="1"/>
  <c r="BH6364" i="3"/>
  <c r="BJ6364" i="3"/>
  <c r="T6364" i="3" s="1"/>
  <c r="BH6365" i="3"/>
  <c r="BI6365" i="3" s="1"/>
  <c r="S6365" i="3" s="1"/>
  <c r="BJ6365" i="3"/>
  <c r="T6365" i="3" s="1"/>
  <c r="BH6366" i="3"/>
  <c r="BJ6366" i="3"/>
  <c r="T6366" i="3" s="1"/>
  <c r="BH6367" i="3"/>
  <c r="BI6367" i="3" s="1"/>
  <c r="S6367" i="3" s="1"/>
  <c r="BJ6367" i="3"/>
  <c r="T6367" i="3" s="1"/>
  <c r="BH6368" i="3"/>
  <c r="BJ6368" i="3"/>
  <c r="T6368" i="3" s="1"/>
  <c r="BH6369" i="3"/>
  <c r="BI6369" i="3" s="1"/>
  <c r="S6369" i="3" s="1"/>
  <c r="BJ6369" i="3"/>
  <c r="T6369" i="3" s="1"/>
  <c r="BH6370" i="3"/>
  <c r="BJ6370" i="3"/>
  <c r="T6370" i="3" s="1"/>
  <c r="BH6371" i="3"/>
  <c r="BI6371" i="3" s="1"/>
  <c r="S6371" i="3" s="1"/>
  <c r="BJ6371" i="3"/>
  <c r="T6371" i="3" s="1"/>
  <c r="BH6372" i="3"/>
  <c r="BI6372" i="3" s="1"/>
  <c r="S6372" i="3" s="1"/>
  <c r="BJ6372" i="3"/>
  <c r="T6372" i="3" s="1"/>
  <c r="BH6373" i="3"/>
  <c r="BJ6373" i="3"/>
  <c r="T6373" i="3" s="1"/>
  <c r="BH6374" i="3"/>
  <c r="BI6374" i="3" s="1"/>
  <c r="S6374" i="3" s="1"/>
  <c r="BJ6374" i="3"/>
  <c r="T6374" i="3" s="1"/>
  <c r="BH6375" i="3"/>
  <c r="BJ6375" i="3"/>
  <c r="T6375" i="3" s="1"/>
  <c r="BH6376" i="3"/>
  <c r="BI6376" i="3" s="1"/>
  <c r="S6376" i="3" s="1"/>
  <c r="BJ6376" i="3"/>
  <c r="T6376" i="3" s="1"/>
  <c r="BH6377" i="3"/>
  <c r="BJ6377" i="3"/>
  <c r="T6377" i="3" s="1"/>
  <c r="BH6378" i="3"/>
  <c r="BJ6378" i="3"/>
  <c r="T6378" i="3" s="1"/>
  <c r="BH6379" i="3"/>
  <c r="BI6379" i="3" s="1"/>
  <c r="S6379" i="3" s="1"/>
  <c r="BJ6379" i="3"/>
  <c r="T6379" i="3" s="1"/>
  <c r="BH6380" i="3"/>
  <c r="BJ6380" i="3"/>
  <c r="T6380" i="3" s="1"/>
  <c r="BH6381" i="3"/>
  <c r="BI6381" i="3" s="1"/>
  <c r="S6381" i="3" s="1"/>
  <c r="BJ6381" i="3"/>
  <c r="T6381" i="3" s="1"/>
  <c r="BH6382" i="3"/>
  <c r="BJ6382" i="3"/>
  <c r="T6382" i="3" s="1"/>
  <c r="BH6383" i="3"/>
  <c r="BI6383" i="3" s="1"/>
  <c r="S6383" i="3" s="1"/>
  <c r="BJ6383" i="3"/>
  <c r="T6383" i="3" s="1"/>
  <c r="BH6384" i="3"/>
  <c r="BJ6384" i="3"/>
  <c r="T6384" i="3" s="1"/>
  <c r="BH6385" i="3"/>
  <c r="BI6385" i="3" s="1"/>
  <c r="S6385" i="3" s="1"/>
  <c r="BJ6385" i="3"/>
  <c r="T6385" i="3" s="1"/>
  <c r="BH6386" i="3"/>
  <c r="BJ6386" i="3"/>
  <c r="T6386" i="3" s="1"/>
  <c r="BH6387" i="3"/>
  <c r="BJ6387" i="3"/>
  <c r="T6387" i="3" s="1"/>
  <c r="BH6388" i="3"/>
  <c r="BI6388" i="3" s="1"/>
  <c r="S6388" i="3" s="1"/>
  <c r="BJ6388" i="3"/>
  <c r="T6388" i="3" s="1"/>
  <c r="BH6389" i="3"/>
  <c r="BI6389" i="3" s="1"/>
  <c r="S6389" i="3" s="1"/>
  <c r="BJ6389" i="3"/>
  <c r="T6389" i="3" s="1"/>
  <c r="BH6390" i="3"/>
  <c r="BJ6390" i="3"/>
  <c r="T6390" i="3" s="1"/>
  <c r="BH6391" i="3"/>
  <c r="BJ6391" i="3"/>
  <c r="T6391" i="3" s="1"/>
  <c r="BH6392" i="3"/>
  <c r="BI6392" i="3" s="1"/>
  <c r="S6392" i="3" s="1"/>
  <c r="BJ6392" i="3"/>
  <c r="T6392" i="3" s="1"/>
  <c r="BH6393" i="3"/>
  <c r="BI6393" i="3" s="1"/>
  <c r="S6393" i="3" s="1"/>
  <c r="BJ6393" i="3"/>
  <c r="T6393" i="3" s="1"/>
  <c r="BH6394" i="3"/>
  <c r="BI6394" i="3" s="1"/>
  <c r="S6394" i="3" s="1"/>
  <c r="BJ6394" i="3"/>
  <c r="T6394" i="3" s="1"/>
  <c r="BH6395" i="3"/>
  <c r="BJ6395" i="3"/>
  <c r="T6395" i="3" s="1"/>
  <c r="BH6396" i="3"/>
  <c r="BJ6396" i="3"/>
  <c r="T6396" i="3" s="1"/>
  <c r="BH6397" i="3"/>
  <c r="BI6397" i="3" s="1"/>
  <c r="S6397" i="3" s="1"/>
  <c r="BJ6397" i="3"/>
  <c r="T6397" i="3" s="1"/>
  <c r="BH6398" i="3"/>
  <c r="BI6398" i="3" s="1"/>
  <c r="S6398" i="3" s="1"/>
  <c r="BJ6398" i="3"/>
  <c r="T6398" i="3" s="1"/>
  <c r="BH6399" i="3"/>
  <c r="BI6399" i="3" s="1"/>
  <c r="S6399" i="3" s="1"/>
  <c r="BJ6399" i="3"/>
  <c r="T6399" i="3" s="1"/>
  <c r="BH6400" i="3"/>
  <c r="BI6400" i="3" s="1"/>
  <c r="S6400" i="3" s="1"/>
  <c r="BJ6400" i="3"/>
  <c r="T6400" i="3" s="1"/>
  <c r="BH6401" i="3"/>
  <c r="BI6401" i="3" s="1"/>
  <c r="S6401" i="3" s="1"/>
  <c r="BJ6401" i="3"/>
  <c r="T6401" i="3" s="1"/>
  <c r="BH6402" i="3"/>
  <c r="BI6402" i="3" s="1"/>
  <c r="S6402" i="3" s="1"/>
  <c r="BJ6402" i="3"/>
  <c r="T6402" i="3" s="1"/>
  <c r="BH6403" i="3"/>
  <c r="BI6403" i="3" s="1"/>
  <c r="S6403" i="3" s="1"/>
  <c r="BJ6403" i="3"/>
  <c r="T6403" i="3" s="1"/>
  <c r="BH6404" i="3"/>
  <c r="BJ6404" i="3"/>
  <c r="T6404" i="3" s="1"/>
  <c r="BH6405" i="3"/>
  <c r="BI6405" i="3" s="1"/>
  <c r="S6405" i="3" s="1"/>
  <c r="BJ6405" i="3"/>
  <c r="T6405" i="3" s="1"/>
  <c r="BH6406" i="3"/>
  <c r="BJ6406" i="3"/>
  <c r="T6406" i="3" s="1"/>
  <c r="BH6407" i="3"/>
  <c r="BI6407" i="3" s="1"/>
  <c r="S6407" i="3" s="1"/>
  <c r="BJ6407" i="3"/>
  <c r="T6407" i="3" s="1"/>
  <c r="BH6408" i="3"/>
  <c r="BJ6408" i="3"/>
  <c r="T6408" i="3" s="1"/>
  <c r="BH6409" i="3"/>
  <c r="BI6409" i="3" s="1"/>
  <c r="S6409" i="3" s="1"/>
  <c r="BJ6409" i="3"/>
  <c r="T6409" i="3" s="1"/>
  <c r="BH6410" i="3"/>
  <c r="BI6410" i="3" s="1"/>
  <c r="S6410" i="3" s="1"/>
  <c r="BJ6410" i="3"/>
  <c r="T6410" i="3" s="1"/>
  <c r="BH6411" i="3"/>
  <c r="BJ6411" i="3"/>
  <c r="T6411" i="3" s="1"/>
  <c r="BH6412" i="3"/>
  <c r="BI6412" i="3" s="1"/>
  <c r="S6412" i="3" s="1"/>
  <c r="BJ6412" i="3"/>
  <c r="T6412" i="3" s="1"/>
  <c r="BH6413" i="3"/>
  <c r="BI6413" i="3" s="1"/>
  <c r="S6413" i="3" s="1"/>
  <c r="BJ6413" i="3"/>
  <c r="T6413" i="3" s="1"/>
  <c r="BH6414" i="3"/>
  <c r="BJ6414" i="3"/>
  <c r="T6414" i="3" s="1"/>
  <c r="BH6415" i="3"/>
  <c r="BJ6415" i="3"/>
  <c r="T6415" i="3" s="1"/>
  <c r="BH6416" i="3"/>
  <c r="BJ6416" i="3"/>
  <c r="T6416" i="3" s="1"/>
  <c r="BH6417" i="3"/>
  <c r="BI6417" i="3" s="1"/>
  <c r="S6417" i="3" s="1"/>
  <c r="BJ6417" i="3"/>
  <c r="T6417" i="3" s="1"/>
  <c r="BH6418" i="3"/>
  <c r="BJ6418" i="3"/>
  <c r="T6418" i="3" s="1"/>
  <c r="BH6419" i="3"/>
  <c r="BJ6419" i="3"/>
  <c r="T6419" i="3" s="1"/>
  <c r="BH6420" i="3"/>
  <c r="BJ6420" i="3"/>
  <c r="T6420" i="3" s="1"/>
  <c r="BH6421" i="3"/>
  <c r="BI6421" i="3" s="1"/>
  <c r="S6421" i="3" s="1"/>
  <c r="BJ6421" i="3"/>
  <c r="T6421" i="3" s="1"/>
  <c r="BH6422" i="3"/>
  <c r="BJ6422" i="3"/>
  <c r="T6422" i="3" s="1"/>
  <c r="BH6423" i="3"/>
  <c r="BJ6423" i="3"/>
  <c r="T6423" i="3" s="1"/>
  <c r="BH6424" i="3"/>
  <c r="BI6424" i="3" s="1"/>
  <c r="S6424" i="3" s="1"/>
  <c r="BJ6424" i="3"/>
  <c r="T6424" i="3" s="1"/>
  <c r="BH6425" i="3"/>
  <c r="BJ6425" i="3"/>
  <c r="T6425" i="3" s="1"/>
  <c r="BH6426" i="3"/>
  <c r="BJ6426" i="3"/>
  <c r="T6426" i="3" s="1"/>
  <c r="BH6427" i="3"/>
  <c r="BI6427" i="3" s="1"/>
  <c r="S6427" i="3" s="1"/>
  <c r="BJ6427" i="3"/>
  <c r="T6427" i="3" s="1"/>
  <c r="BH6428" i="3"/>
  <c r="BJ6428" i="3"/>
  <c r="T6428" i="3" s="1"/>
  <c r="BH6429" i="3"/>
  <c r="BJ6429" i="3"/>
  <c r="T6429" i="3" s="1"/>
  <c r="BH6430" i="3"/>
  <c r="BI6430" i="3" s="1"/>
  <c r="S6430" i="3" s="1"/>
  <c r="BJ6430" i="3"/>
  <c r="T6430" i="3" s="1"/>
  <c r="BH6431" i="3"/>
  <c r="BJ6431" i="3"/>
  <c r="T6431" i="3" s="1"/>
  <c r="BH6432" i="3"/>
  <c r="BI6432" i="3" s="1"/>
  <c r="S6432" i="3" s="1"/>
  <c r="BJ6432" i="3"/>
  <c r="T6432" i="3" s="1"/>
  <c r="BH6433" i="3"/>
  <c r="BI6433" i="3" s="1"/>
  <c r="S6433" i="3" s="1"/>
  <c r="BJ6433" i="3"/>
  <c r="T6433" i="3" s="1"/>
  <c r="BH6434" i="3"/>
  <c r="BI6434" i="3" s="1"/>
  <c r="S6434" i="3" s="1"/>
  <c r="BJ6434" i="3"/>
  <c r="T6434" i="3" s="1"/>
  <c r="BH6435" i="3"/>
  <c r="BJ6435" i="3"/>
  <c r="T6435" i="3" s="1"/>
  <c r="BH6436" i="3"/>
  <c r="BJ6436" i="3"/>
  <c r="T6436" i="3" s="1"/>
  <c r="BH6437" i="3"/>
  <c r="BJ6437" i="3"/>
  <c r="T6437" i="3" s="1"/>
  <c r="BH6438" i="3"/>
  <c r="BJ6438" i="3"/>
  <c r="T6438" i="3" s="1"/>
  <c r="BH6439" i="3"/>
  <c r="BI6439" i="3" s="1"/>
  <c r="S6439" i="3" s="1"/>
  <c r="BJ6439" i="3"/>
  <c r="T6439" i="3" s="1"/>
  <c r="BH6440" i="3"/>
  <c r="BI6440" i="3" s="1"/>
  <c r="S6440" i="3" s="1"/>
  <c r="BJ6440" i="3"/>
  <c r="T6440" i="3" s="1"/>
  <c r="BH6441" i="3"/>
  <c r="BI6441" i="3" s="1"/>
  <c r="S6441" i="3" s="1"/>
  <c r="BJ6441" i="3"/>
  <c r="T6441" i="3" s="1"/>
  <c r="BH6442" i="3"/>
  <c r="BJ6442" i="3"/>
  <c r="T6442" i="3" s="1"/>
  <c r="BH6443" i="3"/>
  <c r="BJ6443" i="3"/>
  <c r="T6443" i="3" s="1"/>
  <c r="BH6444" i="3"/>
  <c r="BI6444" i="3" s="1"/>
  <c r="S6444" i="3" s="1"/>
  <c r="BJ6444" i="3"/>
  <c r="T6444" i="3" s="1"/>
  <c r="BH6445" i="3"/>
  <c r="BI6445" i="3" s="1"/>
  <c r="S6445" i="3" s="1"/>
  <c r="BJ6445" i="3"/>
  <c r="T6445" i="3" s="1"/>
  <c r="BH6446" i="3"/>
  <c r="BJ6446" i="3"/>
  <c r="T6446" i="3" s="1"/>
  <c r="BH6447" i="3"/>
  <c r="BI6447" i="3" s="1"/>
  <c r="S6447" i="3" s="1"/>
  <c r="BJ6447" i="3"/>
  <c r="T6447" i="3" s="1"/>
  <c r="BH6448" i="3"/>
  <c r="BJ6448" i="3"/>
  <c r="T6448" i="3" s="1"/>
  <c r="BH6449" i="3"/>
  <c r="BI6449" i="3" s="1"/>
  <c r="S6449" i="3" s="1"/>
  <c r="BJ6449" i="3"/>
  <c r="T6449" i="3" s="1"/>
  <c r="BH6450" i="3"/>
  <c r="BJ6450" i="3"/>
  <c r="T6450" i="3" s="1"/>
  <c r="BH6451" i="3"/>
  <c r="BJ6451" i="3"/>
  <c r="T6451" i="3" s="1"/>
  <c r="BH6452" i="3"/>
  <c r="BJ6452" i="3"/>
  <c r="T6452" i="3" s="1"/>
  <c r="BH6453" i="3"/>
  <c r="BJ6453" i="3"/>
  <c r="T6453" i="3" s="1"/>
  <c r="BH6454" i="3"/>
  <c r="BI6454" i="3" s="1"/>
  <c r="S6454" i="3" s="1"/>
  <c r="BJ6454" i="3"/>
  <c r="T6454" i="3" s="1"/>
  <c r="BH6455" i="3"/>
  <c r="BJ6455" i="3"/>
  <c r="T6455" i="3" s="1"/>
  <c r="BH6456" i="3"/>
  <c r="BJ6456" i="3"/>
  <c r="T6456" i="3" s="1"/>
  <c r="BH6457" i="3"/>
  <c r="BJ6457" i="3"/>
  <c r="T6457" i="3" s="1"/>
  <c r="BH6458" i="3"/>
  <c r="BJ6458" i="3"/>
  <c r="T6458" i="3" s="1"/>
  <c r="BH6459" i="3"/>
  <c r="BI6459" i="3" s="1"/>
  <c r="S6459" i="3" s="1"/>
  <c r="BJ6459" i="3"/>
  <c r="T6459" i="3" s="1"/>
  <c r="BH6460" i="3"/>
  <c r="BI6460" i="3" s="1"/>
  <c r="S6460" i="3" s="1"/>
  <c r="BJ6460" i="3"/>
  <c r="T6460" i="3" s="1"/>
  <c r="BH6461" i="3"/>
  <c r="BJ6461" i="3"/>
  <c r="T6461" i="3" s="1"/>
  <c r="BH6462" i="3"/>
  <c r="BJ6462" i="3"/>
  <c r="T6462" i="3" s="1"/>
  <c r="BH6463" i="3"/>
  <c r="BJ6463" i="3"/>
  <c r="T6463" i="3" s="1"/>
  <c r="BH6464" i="3"/>
  <c r="BJ6464" i="3"/>
  <c r="T6464" i="3" s="1"/>
  <c r="BH6465" i="3"/>
  <c r="BI6465" i="3" s="1"/>
  <c r="S6465" i="3" s="1"/>
  <c r="BJ6465" i="3"/>
  <c r="T6465" i="3" s="1"/>
  <c r="BH6466" i="3"/>
  <c r="BJ6466" i="3"/>
  <c r="T6466" i="3" s="1"/>
  <c r="BH6467" i="3"/>
  <c r="BJ6467" i="3"/>
  <c r="T6467" i="3" s="1"/>
  <c r="BH6468" i="3"/>
  <c r="BI6468" i="3" s="1"/>
  <c r="S6468" i="3" s="1"/>
  <c r="BJ6468" i="3"/>
  <c r="T6468" i="3" s="1"/>
  <c r="BH6469" i="3"/>
  <c r="BJ6469" i="3"/>
  <c r="T6469" i="3" s="1"/>
  <c r="BH6470" i="3"/>
  <c r="BI6470" i="3" s="1"/>
  <c r="S6470" i="3" s="1"/>
  <c r="BJ6470" i="3"/>
  <c r="T6470" i="3" s="1"/>
  <c r="BH6471" i="3"/>
  <c r="BI6471" i="3" s="1"/>
  <c r="S6471" i="3" s="1"/>
  <c r="BJ6471" i="3"/>
  <c r="T6471" i="3" s="1"/>
  <c r="BH6472" i="3"/>
  <c r="BI6472" i="3" s="1"/>
  <c r="S6472" i="3" s="1"/>
  <c r="BJ6472" i="3"/>
  <c r="T6472" i="3" s="1"/>
  <c r="BH6473" i="3"/>
  <c r="BJ6473" i="3"/>
  <c r="T6473" i="3" s="1"/>
  <c r="BH6474" i="3"/>
  <c r="BJ6474" i="3"/>
  <c r="T6474" i="3" s="1"/>
  <c r="BH6475" i="3"/>
  <c r="BJ6475" i="3"/>
  <c r="T6475" i="3" s="1"/>
  <c r="BH6476" i="3"/>
  <c r="BJ6476" i="3"/>
  <c r="T6476" i="3" s="1"/>
  <c r="BH6477" i="3"/>
  <c r="BJ6477" i="3"/>
  <c r="T6477" i="3" s="1"/>
  <c r="BH6478" i="3"/>
  <c r="BI6478" i="3" s="1"/>
  <c r="S6478" i="3" s="1"/>
  <c r="BJ6478" i="3"/>
  <c r="T6478" i="3" s="1"/>
  <c r="BH6479" i="3"/>
  <c r="BI6479" i="3" s="1"/>
  <c r="S6479" i="3" s="1"/>
  <c r="BJ6479" i="3"/>
  <c r="T6479" i="3" s="1"/>
  <c r="BH6480" i="3"/>
  <c r="BI6480" i="3" s="1"/>
  <c r="S6480" i="3" s="1"/>
  <c r="BJ6480" i="3"/>
  <c r="T6480" i="3" s="1"/>
  <c r="BH6481" i="3"/>
  <c r="BJ6481" i="3"/>
  <c r="T6481" i="3" s="1"/>
  <c r="BH6482" i="3"/>
  <c r="BJ6482" i="3"/>
  <c r="T6482" i="3" s="1"/>
  <c r="BH6483" i="3"/>
  <c r="BJ6483" i="3"/>
  <c r="T6483" i="3" s="1"/>
  <c r="BH6484" i="3"/>
  <c r="BJ6484" i="3"/>
  <c r="T6484" i="3" s="1"/>
  <c r="BH6485" i="3"/>
  <c r="BJ6485" i="3"/>
  <c r="T6485" i="3" s="1"/>
  <c r="BH6486" i="3"/>
  <c r="BI6486" i="3" s="1"/>
  <c r="S6486" i="3" s="1"/>
  <c r="BJ6486" i="3"/>
  <c r="T6486" i="3" s="1"/>
  <c r="BH6487" i="3"/>
  <c r="BI6487" i="3" s="1"/>
  <c r="S6487" i="3" s="1"/>
  <c r="BJ6487" i="3"/>
  <c r="T6487" i="3" s="1"/>
  <c r="BH6488" i="3"/>
  <c r="BI6488" i="3" s="1"/>
  <c r="S6488" i="3" s="1"/>
  <c r="BJ6488" i="3"/>
  <c r="T6488" i="3" s="1"/>
  <c r="BH6489" i="3"/>
  <c r="BI6489" i="3" s="1"/>
  <c r="S6489" i="3" s="1"/>
  <c r="BJ6489" i="3"/>
  <c r="T6489" i="3" s="1"/>
  <c r="BH6490" i="3"/>
  <c r="BJ6490" i="3"/>
  <c r="T6490" i="3" s="1"/>
  <c r="BH6491" i="3"/>
  <c r="BJ6491" i="3"/>
  <c r="T6491" i="3" s="1"/>
  <c r="BH6492" i="3"/>
  <c r="BJ6492" i="3"/>
  <c r="T6492" i="3" s="1"/>
  <c r="BH6493" i="3"/>
  <c r="BJ6493" i="3"/>
  <c r="T6493" i="3" s="1"/>
  <c r="BH6494" i="3"/>
  <c r="BI6494" i="3" s="1"/>
  <c r="S6494" i="3" s="1"/>
  <c r="BJ6494" i="3"/>
  <c r="T6494" i="3" s="1"/>
  <c r="BH6495" i="3"/>
  <c r="BI6495" i="3" s="1"/>
  <c r="S6495" i="3" s="1"/>
  <c r="BJ6495" i="3"/>
  <c r="T6495" i="3" s="1"/>
  <c r="BH6496" i="3"/>
  <c r="BI6496" i="3" s="1"/>
  <c r="S6496" i="3" s="1"/>
  <c r="BJ6496" i="3"/>
  <c r="T6496" i="3" s="1"/>
  <c r="BH6497" i="3"/>
  <c r="BI6497" i="3" s="1"/>
  <c r="S6497" i="3" s="1"/>
  <c r="BJ6497" i="3"/>
  <c r="T6497" i="3" s="1"/>
  <c r="BH6498" i="3"/>
  <c r="BJ6498" i="3"/>
  <c r="T6498" i="3" s="1"/>
  <c r="BH6499" i="3"/>
  <c r="BJ6499" i="3"/>
  <c r="T6499" i="3" s="1"/>
  <c r="BH6500" i="3"/>
  <c r="BJ6500" i="3"/>
  <c r="T6500" i="3" s="1"/>
  <c r="BH6501" i="3"/>
  <c r="BJ6501" i="3"/>
  <c r="T6501" i="3" s="1"/>
  <c r="BH6502" i="3"/>
  <c r="BI6502" i="3" s="1"/>
  <c r="S6502" i="3" s="1"/>
  <c r="BJ6502" i="3"/>
  <c r="T6502" i="3" s="1"/>
  <c r="BH6503" i="3"/>
  <c r="BI6503" i="3" s="1"/>
  <c r="S6503" i="3" s="1"/>
  <c r="BJ6503" i="3"/>
  <c r="T6503" i="3" s="1"/>
  <c r="BH6504" i="3"/>
  <c r="BI6504" i="3" s="1"/>
  <c r="S6504" i="3" s="1"/>
  <c r="BJ6504" i="3"/>
  <c r="T6504" i="3" s="1"/>
  <c r="BH6505" i="3"/>
  <c r="BI6505" i="3" s="1"/>
  <c r="S6505" i="3" s="1"/>
  <c r="BJ6505" i="3"/>
  <c r="T6505" i="3" s="1"/>
  <c r="BH6506" i="3"/>
  <c r="BJ6506" i="3"/>
  <c r="T6506" i="3" s="1"/>
  <c r="BH6507" i="3"/>
  <c r="BJ6507" i="3"/>
  <c r="T6507" i="3" s="1"/>
  <c r="BH6508" i="3"/>
  <c r="BJ6508" i="3"/>
  <c r="T6508" i="3" s="1"/>
  <c r="BH6509" i="3"/>
  <c r="BJ6509" i="3"/>
  <c r="T6509" i="3" s="1"/>
  <c r="BH6510" i="3"/>
  <c r="BJ6510" i="3"/>
  <c r="T6510" i="3" s="1"/>
  <c r="BH6511" i="3"/>
  <c r="BJ6511" i="3"/>
  <c r="T6511" i="3" s="1"/>
  <c r="BH6512" i="3"/>
  <c r="BI6512" i="3" s="1"/>
  <c r="S6512" i="3" s="1"/>
  <c r="BJ6512" i="3"/>
  <c r="T6512" i="3" s="1"/>
  <c r="BH6513" i="3"/>
  <c r="BJ6513" i="3"/>
  <c r="T6513" i="3" s="1"/>
  <c r="BH6514" i="3"/>
  <c r="BJ6514" i="3"/>
  <c r="T6514" i="3" s="1"/>
  <c r="BH6515" i="3"/>
  <c r="BJ6515" i="3"/>
  <c r="T6515" i="3" s="1"/>
  <c r="BH6516" i="3"/>
  <c r="BI6516" i="3" s="1"/>
  <c r="S6516" i="3" s="1"/>
  <c r="BJ6516" i="3"/>
  <c r="T6516" i="3" s="1"/>
  <c r="BH6517" i="3"/>
  <c r="BJ6517" i="3"/>
  <c r="T6517" i="3" s="1"/>
  <c r="BH6518" i="3"/>
  <c r="BJ6518" i="3"/>
  <c r="T6518" i="3" s="1"/>
  <c r="BH6519" i="3"/>
  <c r="BI6519" i="3" s="1"/>
  <c r="S6519" i="3" s="1"/>
  <c r="BJ6519" i="3"/>
  <c r="T6519" i="3" s="1"/>
  <c r="BH6520" i="3"/>
  <c r="BI6520" i="3" s="1"/>
  <c r="S6520" i="3" s="1"/>
  <c r="BJ6520" i="3"/>
  <c r="T6520" i="3" s="1"/>
  <c r="BH6521" i="3"/>
  <c r="BJ6521" i="3"/>
  <c r="T6521" i="3" s="1"/>
  <c r="BH6522" i="3"/>
  <c r="BJ6522" i="3"/>
  <c r="T6522" i="3" s="1"/>
  <c r="BH6523" i="3"/>
  <c r="BJ6523" i="3"/>
  <c r="T6523" i="3" s="1"/>
  <c r="BH6524" i="3"/>
  <c r="BI6524" i="3" s="1"/>
  <c r="S6524" i="3" s="1"/>
  <c r="BJ6524" i="3"/>
  <c r="T6524" i="3" s="1"/>
  <c r="BH6525" i="3"/>
  <c r="BI6525" i="3" s="1"/>
  <c r="S6525" i="3" s="1"/>
  <c r="BJ6525" i="3"/>
  <c r="T6525" i="3" s="1"/>
  <c r="BH6526" i="3"/>
  <c r="BJ6526" i="3"/>
  <c r="T6526" i="3" s="1"/>
  <c r="BH6527" i="3"/>
  <c r="BI6527" i="3" s="1"/>
  <c r="S6527" i="3" s="1"/>
  <c r="BJ6527" i="3"/>
  <c r="T6527" i="3" s="1"/>
  <c r="BH6528" i="3"/>
  <c r="BJ6528" i="3"/>
  <c r="T6528" i="3" s="1"/>
  <c r="BH6529" i="3"/>
  <c r="BI6529" i="3" s="1"/>
  <c r="S6529" i="3" s="1"/>
  <c r="BJ6529" i="3"/>
  <c r="T6529" i="3" s="1"/>
  <c r="BH6530" i="3"/>
  <c r="BJ6530" i="3"/>
  <c r="T6530" i="3" s="1"/>
  <c r="BH6531" i="3"/>
  <c r="BI6531" i="3" s="1"/>
  <c r="S6531" i="3" s="1"/>
  <c r="BJ6531" i="3"/>
  <c r="T6531" i="3" s="1"/>
  <c r="BH6532" i="3"/>
  <c r="BI6532" i="3" s="1"/>
  <c r="S6532" i="3" s="1"/>
  <c r="BJ6532" i="3"/>
  <c r="T6532" i="3" s="1"/>
  <c r="BH6533" i="3"/>
  <c r="BI6533" i="3" s="1"/>
  <c r="S6533" i="3" s="1"/>
  <c r="BJ6533" i="3"/>
  <c r="T6533" i="3" s="1"/>
  <c r="BH6534" i="3"/>
  <c r="BI6534" i="3" s="1"/>
  <c r="S6534" i="3" s="1"/>
  <c r="BJ6534" i="3"/>
  <c r="T6534" i="3" s="1"/>
  <c r="BH6535" i="3"/>
  <c r="BI6535" i="3" s="1"/>
  <c r="S6535" i="3" s="1"/>
  <c r="BJ6535" i="3"/>
  <c r="T6535" i="3" s="1"/>
  <c r="BH6536" i="3"/>
  <c r="BI6536" i="3" s="1"/>
  <c r="S6536" i="3" s="1"/>
  <c r="BJ6536" i="3"/>
  <c r="T6536" i="3" s="1"/>
  <c r="BH6537" i="3"/>
  <c r="BJ6537" i="3"/>
  <c r="T6537" i="3" s="1"/>
  <c r="BH6538" i="3"/>
  <c r="BJ6538" i="3"/>
  <c r="T6538" i="3" s="1"/>
  <c r="BH6539" i="3"/>
  <c r="BI6539" i="3" s="1"/>
  <c r="S6539" i="3" s="1"/>
  <c r="BJ6539" i="3"/>
  <c r="T6539" i="3" s="1"/>
  <c r="BH6540" i="3"/>
  <c r="BI6540" i="3" s="1"/>
  <c r="S6540" i="3" s="1"/>
  <c r="BJ6540" i="3"/>
  <c r="T6540" i="3" s="1"/>
  <c r="BH6541" i="3"/>
  <c r="BJ6541" i="3"/>
  <c r="T6541" i="3" s="1"/>
  <c r="BH6542" i="3"/>
  <c r="BI6542" i="3" s="1"/>
  <c r="S6542" i="3" s="1"/>
  <c r="BJ6542" i="3"/>
  <c r="T6542" i="3" s="1"/>
  <c r="BH6543" i="3"/>
  <c r="BI6543" i="3" s="1"/>
  <c r="S6543" i="3" s="1"/>
  <c r="BJ6543" i="3"/>
  <c r="T6543" i="3" s="1"/>
  <c r="BH6544" i="3"/>
  <c r="BI6544" i="3" s="1"/>
  <c r="S6544" i="3" s="1"/>
  <c r="BJ6544" i="3"/>
  <c r="T6544" i="3" s="1"/>
  <c r="BH6545" i="3"/>
  <c r="BJ6545" i="3"/>
  <c r="T6545" i="3" s="1"/>
  <c r="BH6546" i="3"/>
  <c r="BJ6546" i="3"/>
  <c r="T6546" i="3" s="1"/>
  <c r="BH6547" i="3"/>
  <c r="BJ6547" i="3"/>
  <c r="T6547" i="3" s="1"/>
  <c r="BH6548" i="3"/>
  <c r="BI6548" i="3" s="1"/>
  <c r="S6548" i="3" s="1"/>
  <c r="BJ6548" i="3"/>
  <c r="T6548" i="3" s="1"/>
  <c r="BH6549" i="3"/>
  <c r="BJ6549" i="3"/>
  <c r="T6549" i="3" s="1"/>
  <c r="BH6550" i="3"/>
  <c r="BI6550" i="3" s="1"/>
  <c r="S6550" i="3" s="1"/>
  <c r="BJ6550" i="3"/>
  <c r="T6550" i="3" s="1"/>
  <c r="BH6551" i="3"/>
  <c r="BI6551" i="3" s="1"/>
  <c r="S6551" i="3" s="1"/>
  <c r="BJ6551" i="3"/>
  <c r="T6551" i="3" s="1"/>
  <c r="BH6552" i="3"/>
  <c r="BJ6552" i="3"/>
  <c r="T6552" i="3" s="1"/>
  <c r="BH6553" i="3"/>
  <c r="BI6553" i="3" s="1"/>
  <c r="S6553" i="3" s="1"/>
  <c r="BJ6553" i="3"/>
  <c r="T6553" i="3" s="1"/>
  <c r="BH6554" i="3"/>
  <c r="BJ6554" i="3"/>
  <c r="T6554" i="3" s="1"/>
  <c r="BH6555" i="3"/>
  <c r="BJ6555" i="3"/>
  <c r="T6555" i="3" s="1"/>
  <c r="BH6556" i="3"/>
  <c r="BJ6556" i="3"/>
  <c r="T6556" i="3" s="1"/>
  <c r="BH6557" i="3"/>
  <c r="BJ6557" i="3"/>
  <c r="T6557" i="3" s="1"/>
  <c r="BH6558" i="3"/>
  <c r="BI6558" i="3" s="1"/>
  <c r="S6558" i="3" s="1"/>
  <c r="BJ6558" i="3"/>
  <c r="T6558" i="3" s="1"/>
  <c r="BH6559" i="3"/>
  <c r="BI6559" i="3" s="1"/>
  <c r="S6559" i="3" s="1"/>
  <c r="BJ6559" i="3"/>
  <c r="T6559" i="3" s="1"/>
  <c r="BH6560" i="3"/>
  <c r="BJ6560" i="3"/>
  <c r="T6560" i="3" s="1"/>
  <c r="BH6561" i="3"/>
  <c r="BI6561" i="3" s="1"/>
  <c r="S6561" i="3" s="1"/>
  <c r="BJ6561" i="3"/>
  <c r="T6561" i="3" s="1"/>
  <c r="BH6562" i="3"/>
  <c r="BJ6562" i="3"/>
  <c r="T6562" i="3" s="1"/>
  <c r="BH6563" i="3"/>
  <c r="BJ6563" i="3"/>
  <c r="T6563" i="3" s="1"/>
  <c r="BH6564" i="3"/>
  <c r="BI6564" i="3" s="1"/>
  <c r="S6564" i="3" s="1"/>
  <c r="BJ6564" i="3"/>
  <c r="T6564" i="3" s="1"/>
  <c r="BH6565" i="3"/>
  <c r="BI6565" i="3" s="1"/>
  <c r="S6565" i="3" s="1"/>
  <c r="BJ6565" i="3"/>
  <c r="T6565" i="3" s="1"/>
  <c r="BH6566" i="3"/>
  <c r="BI6566" i="3" s="1"/>
  <c r="S6566" i="3" s="1"/>
  <c r="BJ6566" i="3"/>
  <c r="T6566" i="3" s="1"/>
  <c r="BH6567" i="3"/>
  <c r="BJ6567" i="3"/>
  <c r="T6567" i="3" s="1"/>
  <c r="BH6568" i="3"/>
  <c r="BJ6568" i="3"/>
  <c r="T6568" i="3" s="1"/>
  <c r="BH6569" i="3"/>
  <c r="BI6569" i="3" s="1"/>
  <c r="S6569" i="3" s="1"/>
  <c r="BJ6569" i="3"/>
  <c r="T6569" i="3" s="1"/>
  <c r="BH6570" i="3"/>
  <c r="BJ6570" i="3"/>
  <c r="T6570" i="3" s="1"/>
  <c r="BH6571" i="3"/>
  <c r="BJ6571" i="3"/>
  <c r="T6571" i="3" s="1"/>
  <c r="BH6572" i="3"/>
  <c r="BI6572" i="3" s="1"/>
  <c r="S6572" i="3" s="1"/>
  <c r="BJ6572" i="3"/>
  <c r="T6572" i="3" s="1"/>
  <c r="BH6573" i="3"/>
  <c r="BI6573" i="3" s="1"/>
  <c r="S6573" i="3" s="1"/>
  <c r="BJ6573" i="3"/>
  <c r="T6573" i="3" s="1"/>
  <c r="BH6574" i="3"/>
  <c r="BI6574" i="3" s="1"/>
  <c r="S6574" i="3" s="1"/>
  <c r="BJ6574" i="3"/>
  <c r="T6574" i="3" s="1"/>
  <c r="BH6575" i="3"/>
  <c r="BI6575" i="3" s="1"/>
  <c r="S6575" i="3" s="1"/>
  <c r="BJ6575" i="3"/>
  <c r="T6575" i="3" s="1"/>
  <c r="BH6576" i="3"/>
  <c r="BJ6576" i="3"/>
  <c r="T6576" i="3" s="1"/>
  <c r="BH6577" i="3"/>
  <c r="BI6577" i="3" s="1"/>
  <c r="S6577" i="3" s="1"/>
  <c r="BJ6577" i="3"/>
  <c r="T6577" i="3" s="1"/>
  <c r="BH6578" i="3"/>
  <c r="BJ6578" i="3"/>
  <c r="T6578" i="3" s="1"/>
  <c r="BH6579" i="3"/>
  <c r="BJ6579" i="3"/>
  <c r="T6579" i="3" s="1"/>
  <c r="BH6580" i="3"/>
  <c r="BI6580" i="3" s="1"/>
  <c r="S6580" i="3" s="1"/>
  <c r="BJ6580" i="3"/>
  <c r="T6580" i="3" s="1"/>
  <c r="BH6581" i="3"/>
  <c r="BI6581" i="3" s="1"/>
  <c r="S6581" i="3" s="1"/>
  <c r="BJ6581" i="3"/>
  <c r="T6581" i="3" s="1"/>
  <c r="BH6582" i="3"/>
  <c r="BI6582" i="3" s="1"/>
  <c r="S6582" i="3" s="1"/>
  <c r="BJ6582" i="3"/>
  <c r="T6582" i="3" s="1"/>
  <c r="BH6583" i="3"/>
  <c r="BI6583" i="3" s="1"/>
  <c r="S6583" i="3" s="1"/>
  <c r="BJ6583" i="3"/>
  <c r="T6583" i="3" s="1"/>
  <c r="BH6584" i="3"/>
  <c r="BJ6584" i="3"/>
  <c r="T6584" i="3" s="1"/>
  <c r="BH6585" i="3"/>
  <c r="BI6585" i="3" s="1"/>
  <c r="S6585" i="3" s="1"/>
  <c r="BJ6585" i="3"/>
  <c r="T6585" i="3" s="1"/>
  <c r="BH6586" i="3"/>
  <c r="BJ6586" i="3"/>
  <c r="T6586" i="3" s="1"/>
  <c r="BH6587" i="3"/>
  <c r="BJ6587" i="3"/>
  <c r="T6587" i="3" s="1"/>
  <c r="BH6588" i="3"/>
  <c r="BJ6588" i="3"/>
  <c r="T6588" i="3" s="1"/>
  <c r="BH6589" i="3"/>
  <c r="BI6589" i="3" s="1"/>
  <c r="S6589" i="3" s="1"/>
  <c r="BJ6589" i="3"/>
  <c r="T6589" i="3" s="1"/>
  <c r="BH6590" i="3"/>
  <c r="BI6590" i="3" s="1"/>
  <c r="S6590" i="3" s="1"/>
  <c r="BJ6590" i="3"/>
  <c r="T6590" i="3" s="1"/>
  <c r="BH6591" i="3"/>
  <c r="BJ6591" i="3"/>
  <c r="T6591" i="3" s="1"/>
  <c r="BH6592" i="3"/>
  <c r="BJ6592" i="3"/>
  <c r="T6592" i="3" s="1"/>
  <c r="BH6593" i="3"/>
  <c r="BI6593" i="3" s="1"/>
  <c r="S6593" i="3" s="1"/>
  <c r="BJ6593" i="3"/>
  <c r="T6593" i="3" s="1"/>
  <c r="BH6594" i="3"/>
  <c r="BJ6594" i="3"/>
  <c r="T6594" i="3" s="1"/>
  <c r="BH6595" i="3"/>
  <c r="BJ6595" i="3"/>
  <c r="T6595" i="3" s="1"/>
  <c r="BH6596" i="3"/>
  <c r="BJ6596" i="3"/>
  <c r="T6596" i="3" s="1"/>
  <c r="BH6597" i="3"/>
  <c r="BI6597" i="3" s="1"/>
  <c r="S6597" i="3" s="1"/>
  <c r="BJ6597" i="3"/>
  <c r="T6597" i="3" s="1"/>
  <c r="BH6598" i="3"/>
  <c r="BJ6598" i="3"/>
  <c r="T6598" i="3" s="1"/>
  <c r="BH6599" i="3"/>
  <c r="BI6599" i="3" s="1"/>
  <c r="S6599" i="3" s="1"/>
  <c r="BJ6599" i="3"/>
  <c r="T6599" i="3" s="1"/>
  <c r="BH6600" i="3"/>
  <c r="BJ6600" i="3"/>
  <c r="T6600" i="3" s="1"/>
  <c r="BH6601" i="3"/>
  <c r="BI6601" i="3" s="1"/>
  <c r="S6601" i="3" s="1"/>
  <c r="BJ6601" i="3"/>
  <c r="T6601" i="3" s="1"/>
  <c r="BH6602" i="3"/>
  <c r="BJ6602" i="3"/>
  <c r="T6602" i="3" s="1"/>
  <c r="BH6603" i="3"/>
  <c r="BJ6603" i="3"/>
  <c r="T6603" i="3" s="1"/>
  <c r="BH6604" i="3"/>
  <c r="BI6604" i="3" s="1"/>
  <c r="S6604" i="3" s="1"/>
  <c r="BJ6604" i="3"/>
  <c r="T6604" i="3" s="1"/>
  <c r="BH6605" i="3"/>
  <c r="BI6605" i="3" s="1"/>
  <c r="S6605" i="3" s="1"/>
  <c r="BJ6605" i="3"/>
  <c r="T6605" i="3" s="1"/>
  <c r="BH6606" i="3"/>
  <c r="BJ6606" i="3"/>
  <c r="T6606" i="3" s="1"/>
  <c r="BH6607" i="3"/>
  <c r="BI6607" i="3" s="1"/>
  <c r="S6607" i="3" s="1"/>
  <c r="BJ6607" i="3"/>
  <c r="T6607" i="3" s="1"/>
  <c r="BH6608" i="3"/>
  <c r="BJ6608" i="3"/>
  <c r="T6608" i="3" s="1"/>
  <c r="BH6609" i="3"/>
  <c r="BI6609" i="3" s="1"/>
  <c r="S6609" i="3" s="1"/>
  <c r="BJ6609" i="3"/>
  <c r="T6609" i="3" s="1"/>
  <c r="BH6610" i="3"/>
  <c r="BJ6610" i="3"/>
  <c r="T6610" i="3" s="1"/>
  <c r="BH6611" i="3"/>
  <c r="BJ6611" i="3"/>
  <c r="T6611" i="3" s="1"/>
  <c r="BH6612" i="3"/>
  <c r="BJ6612" i="3"/>
  <c r="T6612" i="3" s="1"/>
  <c r="BH6613" i="3"/>
  <c r="BI6613" i="3" s="1"/>
  <c r="S6613" i="3" s="1"/>
  <c r="BJ6613" i="3"/>
  <c r="T6613" i="3" s="1"/>
  <c r="BH6614" i="3"/>
  <c r="BJ6614" i="3"/>
  <c r="T6614" i="3" s="1"/>
  <c r="BH6615" i="3"/>
  <c r="BI6615" i="3" s="1"/>
  <c r="S6615" i="3" s="1"/>
  <c r="BJ6615" i="3"/>
  <c r="T6615" i="3" s="1"/>
  <c r="BH6616" i="3"/>
  <c r="BJ6616" i="3"/>
  <c r="T6616" i="3" s="1"/>
  <c r="BH6617" i="3"/>
  <c r="BI6617" i="3" s="1"/>
  <c r="S6617" i="3" s="1"/>
  <c r="BJ6617" i="3"/>
  <c r="T6617" i="3" s="1"/>
  <c r="BH6618" i="3"/>
  <c r="BJ6618" i="3"/>
  <c r="T6618" i="3" s="1"/>
  <c r="BH6619" i="3"/>
  <c r="BJ6619" i="3"/>
  <c r="T6619" i="3" s="1"/>
  <c r="BH6620" i="3"/>
  <c r="BJ6620" i="3"/>
  <c r="T6620" i="3" s="1"/>
  <c r="BH6621" i="3"/>
  <c r="BI6621" i="3" s="1"/>
  <c r="S6621" i="3" s="1"/>
  <c r="BJ6621" i="3"/>
  <c r="T6621" i="3" s="1"/>
  <c r="BH6622" i="3"/>
  <c r="BJ6622" i="3"/>
  <c r="T6622" i="3" s="1"/>
  <c r="BH6623" i="3"/>
  <c r="BI6623" i="3" s="1"/>
  <c r="S6623" i="3" s="1"/>
  <c r="BJ6623" i="3"/>
  <c r="T6623" i="3" s="1"/>
  <c r="BH6624" i="3"/>
  <c r="BJ6624" i="3"/>
  <c r="T6624" i="3" s="1"/>
  <c r="BH6625" i="3"/>
  <c r="BI6625" i="3" s="1"/>
  <c r="S6625" i="3" s="1"/>
  <c r="BJ6625" i="3"/>
  <c r="T6625" i="3" s="1"/>
  <c r="BH6626" i="3"/>
  <c r="BJ6626" i="3"/>
  <c r="T6626" i="3" s="1"/>
  <c r="BH6627" i="3"/>
  <c r="BJ6627" i="3"/>
  <c r="T6627" i="3" s="1"/>
  <c r="BH6628" i="3"/>
  <c r="BI6628" i="3" s="1"/>
  <c r="S6628" i="3" s="1"/>
  <c r="BJ6628" i="3"/>
  <c r="T6628" i="3" s="1"/>
  <c r="BH6629" i="3"/>
  <c r="BI6629" i="3" s="1"/>
  <c r="S6629" i="3" s="1"/>
  <c r="BJ6629" i="3"/>
  <c r="T6629" i="3" s="1"/>
  <c r="BH6630" i="3"/>
  <c r="BI6630" i="3" s="1"/>
  <c r="S6630" i="3" s="1"/>
  <c r="BJ6630" i="3"/>
  <c r="T6630" i="3" s="1"/>
  <c r="BH6631" i="3"/>
  <c r="BJ6631" i="3"/>
  <c r="T6631" i="3" s="1"/>
  <c r="BH6632" i="3"/>
  <c r="BJ6632" i="3"/>
  <c r="T6632" i="3" s="1"/>
  <c r="BH6633" i="3"/>
  <c r="BI6633" i="3" s="1"/>
  <c r="S6633" i="3" s="1"/>
  <c r="BJ6633" i="3"/>
  <c r="T6633" i="3" s="1"/>
  <c r="BH6634" i="3"/>
  <c r="BJ6634" i="3"/>
  <c r="T6634" i="3" s="1"/>
  <c r="BH6635" i="3"/>
  <c r="BJ6635" i="3"/>
  <c r="T6635" i="3" s="1"/>
  <c r="BH6636" i="3"/>
  <c r="BI6636" i="3" s="1"/>
  <c r="S6636" i="3" s="1"/>
  <c r="BJ6636" i="3"/>
  <c r="T6636" i="3" s="1"/>
  <c r="BH6637" i="3"/>
  <c r="BI6637" i="3" s="1"/>
  <c r="S6637" i="3" s="1"/>
  <c r="BJ6637" i="3"/>
  <c r="T6637" i="3" s="1"/>
  <c r="BH6638" i="3"/>
  <c r="BI6638" i="3" s="1"/>
  <c r="S6638" i="3" s="1"/>
  <c r="BJ6638" i="3"/>
  <c r="T6638" i="3" s="1"/>
  <c r="BH6639" i="3"/>
  <c r="BI6639" i="3" s="1"/>
  <c r="S6639" i="3" s="1"/>
  <c r="BJ6639" i="3"/>
  <c r="T6639" i="3" s="1"/>
  <c r="BH6640" i="3"/>
  <c r="BJ6640" i="3"/>
  <c r="T6640" i="3" s="1"/>
  <c r="BH6641" i="3"/>
  <c r="BI6641" i="3" s="1"/>
  <c r="S6641" i="3" s="1"/>
  <c r="BJ6641" i="3"/>
  <c r="T6641" i="3" s="1"/>
  <c r="BH6642" i="3"/>
  <c r="BJ6642" i="3"/>
  <c r="T6642" i="3" s="1"/>
  <c r="BH6643" i="3"/>
  <c r="BJ6643" i="3"/>
  <c r="T6643" i="3" s="1"/>
  <c r="BH6644" i="3"/>
  <c r="BI6644" i="3" s="1"/>
  <c r="S6644" i="3" s="1"/>
  <c r="BJ6644" i="3"/>
  <c r="T6644" i="3" s="1"/>
  <c r="BH6645" i="3"/>
  <c r="BJ6645" i="3"/>
  <c r="T6645" i="3" s="1"/>
  <c r="BH6646" i="3"/>
  <c r="BI6646" i="3" s="1"/>
  <c r="S6646" i="3" s="1"/>
  <c r="BJ6646" i="3"/>
  <c r="T6646" i="3" s="1"/>
  <c r="BH6647" i="3"/>
  <c r="BJ6647" i="3"/>
  <c r="T6647" i="3" s="1"/>
  <c r="BH6648" i="3"/>
  <c r="BJ6648" i="3"/>
  <c r="T6648" i="3" s="1"/>
  <c r="BH6649" i="3"/>
  <c r="BI6649" i="3" s="1"/>
  <c r="S6649" i="3" s="1"/>
  <c r="BJ6649" i="3"/>
  <c r="T6649" i="3" s="1"/>
  <c r="BH6650" i="3"/>
  <c r="BJ6650" i="3"/>
  <c r="T6650" i="3" s="1"/>
  <c r="BH6651" i="3"/>
  <c r="BJ6651" i="3"/>
  <c r="T6651" i="3" s="1"/>
  <c r="BH6652" i="3"/>
  <c r="BJ6652" i="3"/>
  <c r="T6652" i="3" s="1"/>
  <c r="BH6653" i="3"/>
  <c r="BI6653" i="3" s="1"/>
  <c r="S6653" i="3" s="1"/>
  <c r="BJ6653" i="3"/>
  <c r="T6653" i="3" s="1"/>
  <c r="BH6654" i="3"/>
  <c r="BI6654" i="3" s="1"/>
  <c r="S6654" i="3" s="1"/>
  <c r="BJ6654" i="3"/>
  <c r="T6654" i="3" s="1"/>
  <c r="BH6655" i="3"/>
  <c r="BJ6655" i="3"/>
  <c r="T6655" i="3" s="1"/>
  <c r="BH6656" i="3"/>
  <c r="BJ6656" i="3"/>
  <c r="T6656" i="3" s="1"/>
  <c r="BH6657" i="3"/>
  <c r="BI6657" i="3" s="1"/>
  <c r="S6657" i="3" s="1"/>
  <c r="BJ6657" i="3"/>
  <c r="T6657" i="3" s="1"/>
  <c r="BH6658" i="3"/>
  <c r="BJ6658" i="3"/>
  <c r="T6658" i="3" s="1"/>
  <c r="BH6659" i="3"/>
  <c r="BJ6659" i="3"/>
  <c r="T6659" i="3" s="1"/>
  <c r="BH6660" i="3"/>
  <c r="BJ6660" i="3"/>
  <c r="T6660" i="3" s="1"/>
  <c r="BH6661" i="3"/>
  <c r="BI6661" i="3" s="1"/>
  <c r="S6661" i="3" s="1"/>
  <c r="BJ6661" i="3"/>
  <c r="T6661" i="3" s="1"/>
  <c r="BH6662" i="3"/>
  <c r="BJ6662" i="3"/>
  <c r="T6662" i="3" s="1"/>
  <c r="BH6663" i="3"/>
  <c r="BJ6663" i="3"/>
  <c r="T6663" i="3" s="1"/>
  <c r="BH6664" i="3"/>
  <c r="BJ6664" i="3"/>
  <c r="T6664" i="3" s="1"/>
  <c r="BH6665" i="3"/>
  <c r="BI6665" i="3" s="1"/>
  <c r="S6665" i="3" s="1"/>
  <c r="BJ6665" i="3"/>
  <c r="T6665" i="3" s="1"/>
  <c r="BH6666" i="3"/>
  <c r="BJ6666" i="3"/>
  <c r="T6666" i="3" s="1"/>
  <c r="BH6667" i="3"/>
  <c r="BJ6667" i="3"/>
  <c r="T6667" i="3" s="1"/>
  <c r="BH6668" i="3"/>
  <c r="BI6668" i="3" s="1"/>
  <c r="S6668" i="3" s="1"/>
  <c r="BJ6668" i="3"/>
  <c r="T6668" i="3" s="1"/>
  <c r="BH6669" i="3"/>
  <c r="BI6669" i="3" s="1"/>
  <c r="S6669" i="3" s="1"/>
  <c r="BJ6669" i="3"/>
  <c r="T6669" i="3" s="1"/>
  <c r="BH6670" i="3"/>
  <c r="BJ6670" i="3"/>
  <c r="T6670" i="3" s="1"/>
  <c r="BH6671" i="3"/>
  <c r="BJ6671" i="3"/>
  <c r="T6671" i="3" s="1"/>
  <c r="BH6672" i="3"/>
  <c r="BJ6672" i="3"/>
  <c r="T6672" i="3" s="1"/>
  <c r="BH6673" i="3"/>
  <c r="BI6673" i="3" s="1"/>
  <c r="S6673" i="3" s="1"/>
  <c r="BJ6673" i="3"/>
  <c r="T6673" i="3" s="1"/>
  <c r="BH6674" i="3"/>
  <c r="BJ6674" i="3"/>
  <c r="T6674" i="3" s="1"/>
  <c r="BH6675" i="3"/>
  <c r="BJ6675" i="3"/>
  <c r="T6675" i="3" s="1"/>
  <c r="BH6676" i="3"/>
  <c r="BI6676" i="3" s="1"/>
  <c r="S6676" i="3" s="1"/>
  <c r="BJ6676" i="3"/>
  <c r="T6676" i="3" s="1"/>
  <c r="BH6677" i="3"/>
  <c r="BJ6677" i="3"/>
  <c r="T6677" i="3" s="1"/>
  <c r="BH6678" i="3"/>
  <c r="BJ6678" i="3"/>
  <c r="T6678" i="3" s="1"/>
  <c r="BH6679" i="3"/>
  <c r="BI6679" i="3" s="1"/>
  <c r="S6679" i="3" s="1"/>
  <c r="BJ6679" i="3"/>
  <c r="T6679" i="3" s="1"/>
  <c r="BH6680" i="3"/>
  <c r="BJ6680" i="3"/>
  <c r="T6680" i="3" s="1"/>
  <c r="BH6681" i="3"/>
  <c r="BI6681" i="3" s="1"/>
  <c r="S6681" i="3" s="1"/>
  <c r="BJ6681" i="3"/>
  <c r="T6681" i="3" s="1"/>
  <c r="BH6682" i="3"/>
  <c r="BJ6682" i="3"/>
  <c r="T6682" i="3" s="1"/>
  <c r="BH6683" i="3"/>
  <c r="BJ6683" i="3"/>
  <c r="T6683" i="3" s="1"/>
  <c r="BH6684" i="3"/>
  <c r="BI6684" i="3" s="1"/>
  <c r="S6684" i="3" s="1"/>
  <c r="BJ6684" i="3"/>
  <c r="T6684" i="3" s="1"/>
  <c r="BH6685" i="3"/>
  <c r="BJ6685" i="3"/>
  <c r="T6685" i="3" s="1"/>
  <c r="BH6686" i="3"/>
  <c r="BI6686" i="3" s="1"/>
  <c r="S6686" i="3" s="1"/>
  <c r="BJ6686" i="3"/>
  <c r="T6686" i="3" s="1"/>
  <c r="BH6687" i="3"/>
  <c r="BI6687" i="3" s="1"/>
  <c r="S6687" i="3" s="1"/>
  <c r="BJ6687" i="3"/>
  <c r="T6687" i="3" s="1"/>
  <c r="BH6688" i="3"/>
  <c r="BJ6688" i="3"/>
  <c r="T6688" i="3" s="1"/>
  <c r="BH6689" i="3"/>
  <c r="BI6689" i="3" s="1"/>
  <c r="S6689" i="3" s="1"/>
  <c r="BJ6689" i="3"/>
  <c r="T6689" i="3" s="1"/>
  <c r="BH6690" i="3"/>
  <c r="BJ6690" i="3"/>
  <c r="T6690" i="3" s="1"/>
  <c r="BH6691" i="3"/>
  <c r="BJ6691" i="3"/>
  <c r="T6691" i="3" s="1"/>
  <c r="BH6692" i="3"/>
  <c r="BI6692" i="3" s="1"/>
  <c r="S6692" i="3" s="1"/>
  <c r="BJ6692" i="3"/>
  <c r="T6692" i="3" s="1"/>
  <c r="BH6693" i="3"/>
  <c r="BI6693" i="3" s="1"/>
  <c r="S6693" i="3" s="1"/>
  <c r="BJ6693" i="3"/>
  <c r="T6693" i="3" s="1"/>
  <c r="BH6694" i="3"/>
  <c r="BJ6694" i="3"/>
  <c r="T6694" i="3" s="1"/>
  <c r="BH6695" i="3"/>
  <c r="BJ6695" i="3"/>
  <c r="T6695" i="3" s="1"/>
  <c r="BH6696" i="3"/>
  <c r="BJ6696" i="3"/>
  <c r="T6696" i="3" s="1"/>
  <c r="BH6697" i="3"/>
  <c r="BI6697" i="3" s="1"/>
  <c r="S6697" i="3" s="1"/>
  <c r="BJ6697" i="3"/>
  <c r="T6697" i="3" s="1"/>
  <c r="BH6698" i="3"/>
  <c r="BI6698" i="3" s="1"/>
  <c r="S6698" i="3" s="1"/>
  <c r="BJ6698" i="3"/>
  <c r="T6698" i="3" s="1"/>
  <c r="BH6699" i="3"/>
  <c r="BI6699" i="3" s="1"/>
  <c r="S6699" i="3" s="1"/>
  <c r="BJ6699" i="3"/>
  <c r="T6699" i="3" s="1"/>
  <c r="BH6700" i="3"/>
  <c r="BI6700" i="3" s="1"/>
  <c r="S6700" i="3" s="1"/>
  <c r="BJ6700" i="3"/>
  <c r="T6700" i="3" s="1"/>
  <c r="BH6701" i="3"/>
  <c r="BI6701" i="3" s="1"/>
  <c r="S6701" i="3" s="1"/>
  <c r="BJ6701" i="3"/>
  <c r="T6701" i="3" s="1"/>
  <c r="BH6702" i="3"/>
  <c r="BJ6702" i="3"/>
  <c r="T6702" i="3" s="1"/>
  <c r="BH6703" i="3"/>
  <c r="BI6703" i="3" s="1"/>
  <c r="S6703" i="3" s="1"/>
  <c r="BJ6703" i="3"/>
  <c r="T6703" i="3" s="1"/>
  <c r="BH6704" i="3"/>
  <c r="BI6704" i="3" s="1"/>
  <c r="S6704" i="3" s="1"/>
  <c r="BJ6704" i="3"/>
  <c r="T6704" i="3" s="1"/>
  <c r="BH6705" i="3"/>
  <c r="BI6705" i="3" s="1"/>
  <c r="S6705" i="3" s="1"/>
  <c r="BJ6705" i="3"/>
  <c r="T6705" i="3" s="1"/>
  <c r="BH6706" i="3"/>
  <c r="BI6706" i="3" s="1"/>
  <c r="S6706" i="3" s="1"/>
  <c r="BJ6706" i="3"/>
  <c r="T6706" i="3" s="1"/>
  <c r="BH6707" i="3"/>
  <c r="BJ6707" i="3"/>
  <c r="T6707" i="3" s="1"/>
  <c r="BH6708" i="3"/>
  <c r="BI6708" i="3" s="1"/>
  <c r="S6708" i="3" s="1"/>
  <c r="BJ6708" i="3"/>
  <c r="T6708" i="3" s="1"/>
  <c r="BH6709" i="3"/>
  <c r="BJ6709" i="3"/>
  <c r="T6709" i="3" s="1"/>
  <c r="BH6710" i="3"/>
  <c r="BJ6710" i="3"/>
  <c r="T6710" i="3" s="1"/>
  <c r="BH6711" i="3"/>
  <c r="BI6711" i="3" s="1"/>
  <c r="S6711" i="3" s="1"/>
  <c r="BJ6711" i="3"/>
  <c r="T6711" i="3" s="1"/>
  <c r="BH6712" i="3"/>
  <c r="BJ6712" i="3"/>
  <c r="T6712" i="3" s="1"/>
  <c r="BH6713" i="3"/>
  <c r="BJ6713" i="3"/>
  <c r="T6713" i="3" s="1"/>
  <c r="BH6714" i="3"/>
  <c r="BI6714" i="3" s="1"/>
  <c r="S6714" i="3" s="1"/>
  <c r="BJ6714" i="3"/>
  <c r="T6714" i="3" s="1"/>
  <c r="BH6715" i="3"/>
  <c r="BI6715" i="3" s="1"/>
  <c r="S6715" i="3" s="1"/>
  <c r="BJ6715" i="3"/>
  <c r="T6715" i="3" s="1"/>
  <c r="BH6716" i="3"/>
  <c r="BJ6716" i="3"/>
  <c r="T6716" i="3" s="1"/>
  <c r="BH6717" i="3"/>
  <c r="BI6717" i="3" s="1"/>
  <c r="S6717" i="3" s="1"/>
  <c r="BJ6717" i="3"/>
  <c r="T6717" i="3" s="1"/>
  <c r="BH6718" i="3"/>
  <c r="BJ6718" i="3"/>
  <c r="T6718" i="3" s="1"/>
  <c r="BH6719" i="3"/>
  <c r="BI6719" i="3" s="1"/>
  <c r="S6719" i="3" s="1"/>
  <c r="BJ6719" i="3"/>
  <c r="T6719" i="3" s="1"/>
  <c r="BH6720" i="3"/>
  <c r="BI6720" i="3" s="1"/>
  <c r="S6720" i="3" s="1"/>
  <c r="BJ6720" i="3"/>
  <c r="T6720" i="3" s="1"/>
  <c r="BH6721" i="3"/>
  <c r="BI6721" i="3" s="1"/>
  <c r="S6721" i="3" s="1"/>
  <c r="BJ6721" i="3"/>
  <c r="T6721" i="3" s="1"/>
  <c r="BH6722" i="3"/>
  <c r="BI6722" i="3" s="1"/>
  <c r="S6722" i="3" s="1"/>
  <c r="BJ6722" i="3"/>
  <c r="T6722" i="3" s="1"/>
  <c r="BH6723" i="3"/>
  <c r="BJ6723" i="3"/>
  <c r="T6723" i="3" s="1"/>
  <c r="BH6724" i="3"/>
  <c r="BI6724" i="3" s="1"/>
  <c r="S6724" i="3" s="1"/>
  <c r="BJ6724" i="3"/>
  <c r="T6724" i="3" s="1"/>
  <c r="BH6725" i="3"/>
  <c r="BI6725" i="3" s="1"/>
  <c r="S6725" i="3" s="1"/>
  <c r="BJ6725" i="3"/>
  <c r="T6725" i="3" s="1"/>
  <c r="BH6726" i="3"/>
  <c r="BJ6726" i="3"/>
  <c r="T6726" i="3" s="1"/>
  <c r="BH6727" i="3"/>
  <c r="BJ6727" i="3"/>
  <c r="T6727" i="3" s="1"/>
  <c r="BH6728" i="3"/>
  <c r="BI6728" i="3" s="1"/>
  <c r="S6728" i="3" s="1"/>
  <c r="BJ6728" i="3"/>
  <c r="T6728" i="3" s="1"/>
  <c r="BH6729" i="3"/>
  <c r="BI6729" i="3" s="1"/>
  <c r="S6729" i="3" s="1"/>
  <c r="BJ6729" i="3"/>
  <c r="T6729" i="3" s="1"/>
  <c r="BH6730" i="3"/>
  <c r="BI6730" i="3" s="1"/>
  <c r="S6730" i="3" s="1"/>
  <c r="BJ6730" i="3"/>
  <c r="T6730" i="3" s="1"/>
  <c r="BH6731" i="3"/>
  <c r="BJ6731" i="3"/>
  <c r="T6731" i="3" s="1"/>
  <c r="BH6732" i="3"/>
  <c r="BI6732" i="3" s="1"/>
  <c r="S6732" i="3" s="1"/>
  <c r="BJ6732" i="3"/>
  <c r="T6732" i="3" s="1"/>
  <c r="BH6733" i="3"/>
  <c r="BJ6733" i="3"/>
  <c r="T6733" i="3" s="1"/>
  <c r="BH6734" i="3"/>
  <c r="BJ6734" i="3"/>
  <c r="T6734" i="3" s="1"/>
  <c r="BH6735" i="3"/>
  <c r="BJ6735" i="3"/>
  <c r="T6735" i="3" s="1"/>
  <c r="BH6736" i="3"/>
  <c r="BJ6736" i="3"/>
  <c r="T6736" i="3" s="1"/>
  <c r="BH6737" i="3"/>
  <c r="BI6737" i="3" s="1"/>
  <c r="S6737" i="3" s="1"/>
  <c r="BJ6737" i="3"/>
  <c r="T6737" i="3" s="1"/>
  <c r="BH6738" i="3"/>
  <c r="BI6738" i="3" s="1"/>
  <c r="S6738" i="3" s="1"/>
  <c r="BJ6738" i="3"/>
  <c r="T6738" i="3" s="1"/>
  <c r="BH6739" i="3"/>
  <c r="BJ6739" i="3"/>
  <c r="T6739" i="3" s="1"/>
  <c r="BH6740" i="3"/>
  <c r="BI6740" i="3" s="1"/>
  <c r="S6740" i="3" s="1"/>
  <c r="BJ6740" i="3"/>
  <c r="T6740" i="3" s="1"/>
  <c r="BH6741" i="3"/>
  <c r="BJ6741" i="3"/>
  <c r="T6741" i="3" s="1"/>
  <c r="BH6742" i="3"/>
  <c r="BJ6742" i="3"/>
  <c r="T6742" i="3" s="1"/>
  <c r="BH6743" i="3"/>
  <c r="BJ6743" i="3"/>
  <c r="T6743" i="3" s="1"/>
  <c r="BH6744" i="3"/>
  <c r="BJ6744" i="3"/>
  <c r="T6744" i="3" s="1"/>
  <c r="BH6745" i="3"/>
  <c r="BI6745" i="3" s="1"/>
  <c r="S6745" i="3" s="1"/>
  <c r="BJ6745" i="3"/>
  <c r="T6745" i="3" s="1"/>
  <c r="BH6746" i="3"/>
  <c r="BI6746" i="3" s="1"/>
  <c r="S6746" i="3" s="1"/>
  <c r="BJ6746" i="3"/>
  <c r="T6746" i="3" s="1"/>
  <c r="BH6747" i="3"/>
  <c r="BI6747" i="3" s="1"/>
  <c r="S6747" i="3" s="1"/>
  <c r="BJ6747" i="3"/>
  <c r="T6747" i="3" s="1"/>
  <c r="BH6748" i="3"/>
  <c r="BI6748" i="3" s="1"/>
  <c r="S6748" i="3" s="1"/>
  <c r="BJ6748" i="3"/>
  <c r="T6748" i="3" s="1"/>
  <c r="BH6749" i="3"/>
  <c r="BI6749" i="3" s="1"/>
  <c r="S6749" i="3" s="1"/>
  <c r="BJ6749" i="3"/>
  <c r="T6749" i="3" s="1"/>
  <c r="BH6750" i="3"/>
  <c r="BJ6750" i="3"/>
  <c r="T6750" i="3" s="1"/>
  <c r="BH6751" i="3"/>
  <c r="BI6751" i="3" s="1"/>
  <c r="S6751" i="3" s="1"/>
  <c r="BJ6751" i="3"/>
  <c r="T6751" i="3" s="1"/>
  <c r="BH6752" i="3"/>
  <c r="BJ6752" i="3"/>
  <c r="T6752" i="3" s="1"/>
  <c r="BH6753" i="3"/>
  <c r="BI6753" i="3" s="1"/>
  <c r="S6753" i="3" s="1"/>
  <c r="BJ6753" i="3"/>
  <c r="T6753" i="3" s="1"/>
  <c r="BH6754" i="3"/>
  <c r="BJ6754" i="3"/>
  <c r="T6754" i="3" s="1"/>
  <c r="BH6755" i="3"/>
  <c r="BI6755" i="3" s="1"/>
  <c r="S6755" i="3" s="1"/>
  <c r="BJ6755" i="3"/>
  <c r="T6755" i="3" s="1"/>
  <c r="BH6756" i="3"/>
  <c r="BJ6756" i="3"/>
  <c r="T6756" i="3" s="1"/>
  <c r="BH6757" i="3"/>
  <c r="BI6757" i="3" s="1"/>
  <c r="S6757" i="3" s="1"/>
  <c r="BJ6757" i="3"/>
  <c r="T6757" i="3" s="1"/>
  <c r="BH6758" i="3"/>
  <c r="BI6758" i="3" s="1"/>
  <c r="S6758" i="3" s="1"/>
  <c r="BJ6758" i="3"/>
  <c r="T6758" i="3" s="1"/>
  <c r="BH6759" i="3"/>
  <c r="BI6759" i="3" s="1"/>
  <c r="S6759" i="3" s="1"/>
  <c r="BJ6759" i="3"/>
  <c r="T6759" i="3" s="1"/>
  <c r="BH6760" i="3"/>
  <c r="BI6760" i="3" s="1"/>
  <c r="S6760" i="3" s="1"/>
  <c r="BJ6760" i="3"/>
  <c r="T6760" i="3" s="1"/>
  <c r="BH6761" i="3"/>
  <c r="BI6761" i="3" s="1"/>
  <c r="S6761" i="3" s="1"/>
  <c r="BJ6761" i="3"/>
  <c r="T6761" i="3" s="1"/>
  <c r="BH6762" i="3"/>
  <c r="BI6762" i="3" s="1"/>
  <c r="S6762" i="3" s="1"/>
  <c r="BJ6762" i="3"/>
  <c r="T6762" i="3" s="1"/>
  <c r="BH6763" i="3"/>
  <c r="BI6763" i="3" s="1"/>
  <c r="S6763" i="3" s="1"/>
  <c r="BJ6763" i="3"/>
  <c r="T6763" i="3" s="1"/>
  <c r="BH6764" i="3"/>
  <c r="BI6764" i="3" s="1"/>
  <c r="S6764" i="3" s="1"/>
  <c r="BJ6764" i="3"/>
  <c r="T6764" i="3" s="1"/>
  <c r="BH6765" i="3"/>
  <c r="BI6765" i="3" s="1"/>
  <c r="S6765" i="3" s="1"/>
  <c r="BJ6765" i="3"/>
  <c r="T6765" i="3" s="1"/>
  <c r="BH6766" i="3"/>
  <c r="BI6766" i="3" s="1"/>
  <c r="S6766" i="3" s="1"/>
  <c r="BJ6766" i="3"/>
  <c r="T6766" i="3" s="1"/>
  <c r="BH6767" i="3"/>
  <c r="BI6767" i="3" s="1"/>
  <c r="S6767" i="3" s="1"/>
  <c r="BJ6767" i="3"/>
  <c r="T6767" i="3" s="1"/>
  <c r="BH6768" i="3"/>
  <c r="BI6768" i="3" s="1"/>
  <c r="S6768" i="3" s="1"/>
  <c r="BJ6768" i="3"/>
  <c r="T6768" i="3" s="1"/>
  <c r="BH6769" i="3"/>
  <c r="BI6769" i="3" s="1"/>
  <c r="S6769" i="3" s="1"/>
  <c r="BJ6769" i="3"/>
  <c r="T6769" i="3" s="1"/>
  <c r="BH6770" i="3"/>
  <c r="BJ6770" i="3"/>
  <c r="T6770" i="3" s="1"/>
  <c r="BH6771" i="3"/>
  <c r="BI6771" i="3" s="1"/>
  <c r="S6771" i="3" s="1"/>
  <c r="BJ6771" i="3"/>
  <c r="T6771" i="3" s="1"/>
  <c r="BH6772" i="3"/>
  <c r="BI6772" i="3" s="1"/>
  <c r="S6772" i="3" s="1"/>
  <c r="BJ6772" i="3"/>
  <c r="T6772" i="3" s="1"/>
  <c r="BH6773" i="3"/>
  <c r="BI6773" i="3" s="1"/>
  <c r="S6773" i="3" s="1"/>
  <c r="BJ6773" i="3"/>
  <c r="T6773" i="3" s="1"/>
  <c r="BH6774" i="3"/>
  <c r="BJ6774" i="3"/>
  <c r="T6774" i="3" s="1"/>
  <c r="BH6775" i="3"/>
  <c r="BI6775" i="3" s="1"/>
  <c r="S6775" i="3" s="1"/>
  <c r="BJ6775" i="3"/>
  <c r="T6775" i="3" s="1"/>
  <c r="BH6776" i="3"/>
  <c r="BI6776" i="3" s="1"/>
  <c r="S6776" i="3" s="1"/>
  <c r="BJ6776" i="3"/>
  <c r="T6776" i="3" s="1"/>
  <c r="BH6777" i="3"/>
  <c r="BI6777" i="3" s="1"/>
  <c r="S6777" i="3" s="1"/>
  <c r="BJ6777" i="3"/>
  <c r="T6777" i="3" s="1"/>
  <c r="BH6778" i="3"/>
  <c r="BI6778" i="3" s="1"/>
  <c r="S6778" i="3" s="1"/>
  <c r="BJ6778" i="3"/>
  <c r="T6778" i="3" s="1"/>
  <c r="BH6779" i="3"/>
  <c r="BI6779" i="3" s="1"/>
  <c r="S6779" i="3" s="1"/>
  <c r="BJ6779" i="3"/>
  <c r="T6779" i="3" s="1"/>
  <c r="BH6780" i="3"/>
  <c r="BI6780" i="3" s="1"/>
  <c r="S6780" i="3" s="1"/>
  <c r="BJ6780" i="3"/>
  <c r="T6780" i="3" s="1"/>
  <c r="BH6781" i="3"/>
  <c r="BI6781" i="3" s="1"/>
  <c r="S6781" i="3" s="1"/>
  <c r="BJ6781" i="3"/>
  <c r="T6781" i="3" s="1"/>
  <c r="BH6782" i="3"/>
  <c r="BI6782" i="3" s="1"/>
  <c r="S6782" i="3" s="1"/>
  <c r="BJ6782" i="3"/>
  <c r="T6782" i="3" s="1"/>
  <c r="BH6783" i="3"/>
  <c r="BI6783" i="3" s="1"/>
  <c r="S6783" i="3" s="1"/>
  <c r="BJ6783" i="3"/>
  <c r="T6783" i="3" s="1"/>
  <c r="BH6784" i="3"/>
  <c r="BJ6784" i="3"/>
  <c r="T6784" i="3" s="1"/>
  <c r="BH6785" i="3"/>
  <c r="BI6785" i="3" s="1"/>
  <c r="S6785" i="3" s="1"/>
  <c r="BJ6785" i="3"/>
  <c r="T6785" i="3" s="1"/>
  <c r="BH6786" i="3"/>
  <c r="BI6786" i="3" s="1"/>
  <c r="S6786" i="3" s="1"/>
  <c r="BJ6786" i="3"/>
  <c r="T6786" i="3" s="1"/>
  <c r="BH6787" i="3"/>
  <c r="BI6787" i="3" s="1"/>
  <c r="S6787" i="3" s="1"/>
  <c r="BJ6787" i="3"/>
  <c r="T6787" i="3" s="1"/>
  <c r="BH6788" i="3"/>
  <c r="BJ6788" i="3"/>
  <c r="T6788" i="3" s="1"/>
  <c r="BH6789" i="3"/>
  <c r="BJ6789" i="3"/>
  <c r="T6789" i="3" s="1"/>
  <c r="BH6790" i="3"/>
  <c r="BI6790" i="3" s="1"/>
  <c r="S6790" i="3" s="1"/>
  <c r="BJ6790" i="3"/>
  <c r="T6790" i="3" s="1"/>
  <c r="BH6791" i="3"/>
  <c r="BI6791" i="3" s="1"/>
  <c r="S6791" i="3" s="1"/>
  <c r="BJ6791" i="3"/>
  <c r="T6791" i="3" s="1"/>
  <c r="BH6792" i="3"/>
  <c r="BJ6792" i="3"/>
  <c r="T6792" i="3" s="1"/>
  <c r="BH6793" i="3"/>
  <c r="BJ6793" i="3"/>
  <c r="T6793" i="3" s="1"/>
  <c r="BH6794" i="3"/>
  <c r="BI6794" i="3" s="1"/>
  <c r="S6794" i="3" s="1"/>
  <c r="BJ6794" i="3"/>
  <c r="T6794" i="3" s="1"/>
  <c r="BH6795" i="3"/>
  <c r="BI6795" i="3" s="1"/>
  <c r="S6795" i="3" s="1"/>
  <c r="BJ6795" i="3"/>
  <c r="T6795" i="3" s="1"/>
  <c r="BH6796" i="3"/>
  <c r="BI6796" i="3" s="1"/>
  <c r="S6796" i="3" s="1"/>
  <c r="BJ6796" i="3"/>
  <c r="T6796" i="3" s="1"/>
  <c r="BH6797" i="3"/>
  <c r="BI6797" i="3" s="1"/>
  <c r="S6797" i="3" s="1"/>
  <c r="BJ6797" i="3"/>
  <c r="T6797" i="3" s="1"/>
  <c r="BH6798" i="3"/>
  <c r="BI6798" i="3" s="1"/>
  <c r="S6798" i="3" s="1"/>
  <c r="BJ6798" i="3"/>
  <c r="T6798" i="3" s="1"/>
  <c r="BH6799" i="3"/>
  <c r="BI6799" i="3" s="1"/>
  <c r="S6799" i="3" s="1"/>
  <c r="BJ6799" i="3"/>
  <c r="T6799" i="3" s="1"/>
  <c r="BH6800" i="3"/>
  <c r="BI6800" i="3" s="1"/>
  <c r="S6800" i="3" s="1"/>
  <c r="BJ6800" i="3"/>
  <c r="T6800" i="3" s="1"/>
  <c r="BH6801" i="3"/>
  <c r="BI6801" i="3" s="1"/>
  <c r="S6801" i="3" s="1"/>
  <c r="BJ6801" i="3"/>
  <c r="T6801" i="3" s="1"/>
  <c r="BH6802" i="3"/>
  <c r="BJ6802" i="3"/>
  <c r="T6802" i="3" s="1"/>
  <c r="BH6803" i="3"/>
  <c r="BI6803" i="3" s="1"/>
  <c r="S6803" i="3" s="1"/>
  <c r="BJ6803" i="3"/>
  <c r="T6803" i="3" s="1"/>
  <c r="BH6804" i="3"/>
  <c r="BI6804" i="3" s="1"/>
  <c r="S6804" i="3" s="1"/>
  <c r="BJ6804" i="3"/>
  <c r="T6804" i="3" s="1"/>
  <c r="BH6805" i="3"/>
  <c r="BI6805" i="3" s="1"/>
  <c r="S6805" i="3" s="1"/>
  <c r="BJ6805" i="3"/>
  <c r="T6805" i="3" s="1"/>
  <c r="BH6806" i="3"/>
  <c r="BJ6806" i="3"/>
  <c r="T6806" i="3" s="1"/>
  <c r="BH6807" i="3"/>
  <c r="BI6807" i="3" s="1"/>
  <c r="S6807" i="3" s="1"/>
  <c r="BJ6807" i="3"/>
  <c r="T6807" i="3" s="1"/>
  <c r="BH6808" i="3"/>
  <c r="BI6808" i="3" s="1"/>
  <c r="S6808" i="3" s="1"/>
  <c r="BJ6808" i="3"/>
  <c r="T6808" i="3" s="1"/>
  <c r="BH6809" i="3"/>
  <c r="BI6809" i="3" s="1"/>
  <c r="S6809" i="3" s="1"/>
  <c r="BJ6809" i="3"/>
  <c r="T6809" i="3" s="1"/>
  <c r="BH6810" i="3"/>
  <c r="BI6810" i="3" s="1"/>
  <c r="S6810" i="3" s="1"/>
  <c r="BJ6810" i="3"/>
  <c r="T6810" i="3" s="1"/>
  <c r="BH6811" i="3"/>
  <c r="BI6811" i="3" s="1"/>
  <c r="S6811" i="3" s="1"/>
  <c r="BJ6811" i="3"/>
  <c r="T6811" i="3" s="1"/>
  <c r="BH6812" i="3"/>
  <c r="BI6812" i="3" s="1"/>
  <c r="S6812" i="3" s="1"/>
  <c r="BJ6812" i="3"/>
  <c r="T6812" i="3" s="1"/>
  <c r="BH6813" i="3"/>
  <c r="BI6813" i="3" s="1"/>
  <c r="S6813" i="3" s="1"/>
  <c r="BJ6813" i="3"/>
  <c r="T6813" i="3" s="1"/>
  <c r="BH6814" i="3"/>
  <c r="BI6814" i="3" s="1"/>
  <c r="S6814" i="3" s="1"/>
  <c r="BJ6814" i="3"/>
  <c r="T6814" i="3" s="1"/>
  <c r="BH6815" i="3"/>
  <c r="BI6815" i="3" s="1"/>
  <c r="S6815" i="3" s="1"/>
  <c r="BJ6815" i="3"/>
  <c r="T6815" i="3" s="1"/>
  <c r="BH6816" i="3"/>
  <c r="BJ6816" i="3"/>
  <c r="T6816" i="3" s="1"/>
  <c r="BH6817" i="3"/>
  <c r="BI6817" i="3" s="1"/>
  <c r="S6817" i="3" s="1"/>
  <c r="BJ6817" i="3"/>
  <c r="T6817" i="3" s="1"/>
  <c r="BH6818" i="3"/>
  <c r="BI6818" i="3" s="1"/>
  <c r="S6818" i="3" s="1"/>
  <c r="BJ6818" i="3"/>
  <c r="T6818" i="3" s="1"/>
  <c r="BH6819" i="3"/>
  <c r="BI6819" i="3" s="1"/>
  <c r="S6819" i="3" s="1"/>
  <c r="BJ6819" i="3"/>
  <c r="T6819" i="3" s="1"/>
  <c r="BH6820" i="3"/>
  <c r="BJ6820" i="3"/>
  <c r="T6820" i="3" s="1"/>
  <c r="BH6821" i="3"/>
  <c r="BI6821" i="3" s="1"/>
  <c r="S6821" i="3" s="1"/>
  <c r="BJ6821" i="3"/>
  <c r="T6821" i="3" s="1"/>
  <c r="BH6822" i="3"/>
  <c r="BI6822" i="3" s="1"/>
  <c r="S6822" i="3" s="1"/>
  <c r="BJ6822" i="3"/>
  <c r="T6822" i="3" s="1"/>
  <c r="BH6823" i="3"/>
  <c r="BI6823" i="3" s="1"/>
  <c r="S6823" i="3" s="1"/>
  <c r="BJ6823" i="3"/>
  <c r="T6823" i="3" s="1"/>
  <c r="BH6824" i="3"/>
  <c r="BI6824" i="3" s="1"/>
  <c r="S6824" i="3" s="1"/>
  <c r="BJ6824" i="3"/>
  <c r="T6824" i="3" s="1"/>
  <c r="BH6825" i="3"/>
  <c r="BI6825" i="3" s="1"/>
  <c r="S6825" i="3" s="1"/>
  <c r="BJ6825" i="3"/>
  <c r="T6825" i="3" s="1"/>
  <c r="BH6826" i="3"/>
  <c r="BI6826" i="3" s="1"/>
  <c r="S6826" i="3" s="1"/>
  <c r="BJ6826" i="3"/>
  <c r="T6826" i="3" s="1"/>
  <c r="BH6827" i="3"/>
  <c r="BI6827" i="3" s="1"/>
  <c r="S6827" i="3" s="1"/>
  <c r="BJ6827" i="3"/>
  <c r="T6827" i="3" s="1"/>
  <c r="BH6828" i="3"/>
  <c r="BI6828" i="3" s="1"/>
  <c r="S6828" i="3" s="1"/>
  <c r="BJ6828" i="3"/>
  <c r="T6828" i="3" s="1"/>
  <c r="BH6829" i="3"/>
  <c r="BI6829" i="3" s="1"/>
  <c r="S6829" i="3" s="1"/>
  <c r="BJ6829" i="3"/>
  <c r="T6829" i="3" s="1"/>
  <c r="BH6830" i="3"/>
  <c r="BI6830" i="3" s="1"/>
  <c r="S6830" i="3" s="1"/>
  <c r="BJ6830" i="3"/>
  <c r="T6830" i="3" s="1"/>
  <c r="BH6831" i="3"/>
  <c r="BI6831" i="3" s="1"/>
  <c r="S6831" i="3" s="1"/>
  <c r="BJ6831" i="3"/>
  <c r="T6831" i="3" s="1"/>
  <c r="BH6832" i="3"/>
  <c r="BI6832" i="3" s="1"/>
  <c r="S6832" i="3" s="1"/>
  <c r="BJ6832" i="3"/>
  <c r="T6832" i="3" s="1"/>
  <c r="BH6833" i="3"/>
  <c r="BI6833" i="3" s="1"/>
  <c r="S6833" i="3" s="1"/>
  <c r="BJ6833" i="3"/>
  <c r="T6833" i="3" s="1"/>
  <c r="BH6834" i="3"/>
  <c r="BJ6834" i="3"/>
  <c r="T6834" i="3" s="1"/>
  <c r="BH6835" i="3"/>
  <c r="BI6835" i="3" s="1"/>
  <c r="S6835" i="3" s="1"/>
  <c r="BJ6835" i="3"/>
  <c r="T6835" i="3" s="1"/>
  <c r="BH6836" i="3"/>
  <c r="BI6836" i="3" s="1"/>
  <c r="S6836" i="3" s="1"/>
  <c r="BJ6836" i="3"/>
  <c r="T6836" i="3" s="1"/>
  <c r="BH6837" i="3"/>
  <c r="BI6837" i="3" s="1"/>
  <c r="S6837" i="3" s="1"/>
  <c r="BJ6837" i="3"/>
  <c r="T6837" i="3" s="1"/>
  <c r="BH6838" i="3"/>
  <c r="BJ6838" i="3"/>
  <c r="T6838" i="3" s="1"/>
  <c r="BH6839" i="3"/>
  <c r="BI6839" i="3" s="1"/>
  <c r="S6839" i="3" s="1"/>
  <c r="BJ6839" i="3"/>
  <c r="T6839" i="3" s="1"/>
  <c r="BH6840" i="3"/>
  <c r="BI6840" i="3" s="1"/>
  <c r="S6840" i="3" s="1"/>
  <c r="BJ6840" i="3"/>
  <c r="T6840" i="3" s="1"/>
  <c r="BH6841" i="3"/>
  <c r="BI6841" i="3" s="1"/>
  <c r="S6841" i="3" s="1"/>
  <c r="BJ6841" i="3"/>
  <c r="T6841" i="3" s="1"/>
  <c r="BH6842" i="3"/>
  <c r="BI6842" i="3" s="1"/>
  <c r="S6842" i="3" s="1"/>
  <c r="BJ6842" i="3"/>
  <c r="T6842" i="3" s="1"/>
  <c r="BH6843" i="3"/>
  <c r="BI6843" i="3" s="1"/>
  <c r="S6843" i="3" s="1"/>
  <c r="BJ6843" i="3"/>
  <c r="T6843" i="3" s="1"/>
  <c r="BH6844" i="3"/>
  <c r="BI6844" i="3" s="1"/>
  <c r="S6844" i="3" s="1"/>
  <c r="BJ6844" i="3"/>
  <c r="T6844" i="3" s="1"/>
  <c r="BH6845" i="3"/>
  <c r="BI6845" i="3" s="1"/>
  <c r="S6845" i="3" s="1"/>
  <c r="BJ6845" i="3"/>
  <c r="T6845" i="3" s="1"/>
  <c r="BH6846" i="3"/>
  <c r="BI6846" i="3" s="1"/>
  <c r="S6846" i="3" s="1"/>
  <c r="BJ6846" i="3"/>
  <c r="T6846" i="3" s="1"/>
  <c r="BH6847" i="3"/>
  <c r="BI6847" i="3" s="1"/>
  <c r="S6847" i="3" s="1"/>
  <c r="BJ6847" i="3"/>
  <c r="T6847" i="3" s="1"/>
  <c r="BH6848" i="3"/>
  <c r="BJ6848" i="3"/>
  <c r="T6848" i="3" s="1"/>
  <c r="BH6849" i="3"/>
  <c r="BI6849" i="3" s="1"/>
  <c r="S6849" i="3" s="1"/>
  <c r="BJ6849" i="3"/>
  <c r="T6849" i="3" s="1"/>
  <c r="BH6850" i="3"/>
  <c r="BI6850" i="3" s="1"/>
  <c r="S6850" i="3" s="1"/>
  <c r="BJ6850" i="3"/>
  <c r="T6850" i="3" s="1"/>
  <c r="BH6851" i="3"/>
  <c r="BI6851" i="3" s="1"/>
  <c r="S6851" i="3" s="1"/>
  <c r="BJ6851" i="3"/>
  <c r="T6851" i="3" s="1"/>
  <c r="BH6852" i="3"/>
  <c r="BJ6852" i="3"/>
  <c r="T6852" i="3" s="1"/>
  <c r="BH6853" i="3"/>
  <c r="BI6853" i="3" s="1"/>
  <c r="S6853" i="3" s="1"/>
  <c r="BJ6853" i="3"/>
  <c r="T6853" i="3" s="1"/>
  <c r="BH6854" i="3"/>
  <c r="BI6854" i="3" s="1"/>
  <c r="S6854" i="3" s="1"/>
  <c r="BJ6854" i="3"/>
  <c r="T6854" i="3" s="1"/>
  <c r="BH6855" i="3"/>
  <c r="BI6855" i="3" s="1"/>
  <c r="S6855" i="3" s="1"/>
  <c r="BJ6855" i="3"/>
  <c r="T6855" i="3" s="1"/>
  <c r="BH6856" i="3"/>
  <c r="BI6856" i="3" s="1"/>
  <c r="S6856" i="3" s="1"/>
  <c r="BJ6856" i="3"/>
  <c r="T6856" i="3" s="1"/>
  <c r="BH6857" i="3"/>
  <c r="BI6857" i="3" s="1"/>
  <c r="S6857" i="3" s="1"/>
  <c r="BJ6857" i="3"/>
  <c r="T6857" i="3" s="1"/>
  <c r="BH6858" i="3"/>
  <c r="BI6858" i="3" s="1"/>
  <c r="S6858" i="3" s="1"/>
  <c r="BJ6858" i="3"/>
  <c r="T6858" i="3" s="1"/>
  <c r="BH6859" i="3"/>
  <c r="BI6859" i="3" s="1"/>
  <c r="S6859" i="3" s="1"/>
  <c r="BJ6859" i="3"/>
  <c r="T6859" i="3" s="1"/>
  <c r="BH6860" i="3"/>
  <c r="BI6860" i="3" s="1"/>
  <c r="S6860" i="3" s="1"/>
  <c r="BJ6860" i="3"/>
  <c r="T6860" i="3" s="1"/>
  <c r="BH6861" i="3"/>
  <c r="BI6861" i="3" s="1"/>
  <c r="S6861" i="3" s="1"/>
  <c r="BJ6861" i="3"/>
  <c r="T6861" i="3" s="1"/>
  <c r="BH6862" i="3"/>
  <c r="BI6862" i="3" s="1"/>
  <c r="S6862" i="3" s="1"/>
  <c r="BJ6862" i="3"/>
  <c r="T6862" i="3" s="1"/>
  <c r="BH6863" i="3"/>
  <c r="BI6863" i="3" s="1"/>
  <c r="S6863" i="3" s="1"/>
  <c r="BJ6863" i="3"/>
  <c r="T6863" i="3" s="1"/>
  <c r="BH6864" i="3"/>
  <c r="BI6864" i="3" s="1"/>
  <c r="S6864" i="3" s="1"/>
  <c r="BJ6864" i="3"/>
  <c r="T6864" i="3" s="1"/>
  <c r="BH6865" i="3"/>
  <c r="BI6865" i="3" s="1"/>
  <c r="S6865" i="3" s="1"/>
  <c r="BJ6865" i="3"/>
  <c r="T6865" i="3" s="1"/>
  <c r="BH6866" i="3"/>
  <c r="BI6866" i="3" s="1"/>
  <c r="S6866" i="3" s="1"/>
  <c r="BJ6866" i="3"/>
  <c r="T6866" i="3" s="1"/>
  <c r="BH6867" i="3"/>
  <c r="BI6867" i="3" s="1"/>
  <c r="S6867" i="3" s="1"/>
  <c r="BJ6867" i="3"/>
  <c r="T6867" i="3" s="1"/>
  <c r="BH6868" i="3"/>
  <c r="BI6868" i="3" s="1"/>
  <c r="S6868" i="3" s="1"/>
  <c r="BJ6868" i="3"/>
  <c r="T6868" i="3" s="1"/>
  <c r="BH6869" i="3"/>
  <c r="BI6869" i="3" s="1"/>
  <c r="S6869" i="3" s="1"/>
  <c r="BJ6869" i="3"/>
  <c r="T6869" i="3" s="1"/>
  <c r="BH6870" i="3"/>
  <c r="BI6870" i="3" s="1"/>
  <c r="S6870" i="3" s="1"/>
  <c r="BJ6870" i="3"/>
  <c r="T6870" i="3" s="1"/>
  <c r="BH6871" i="3"/>
  <c r="BI6871" i="3" s="1"/>
  <c r="S6871" i="3" s="1"/>
  <c r="BJ6871" i="3"/>
  <c r="T6871" i="3" s="1"/>
  <c r="BH6872" i="3"/>
  <c r="BI6872" i="3" s="1"/>
  <c r="S6872" i="3" s="1"/>
  <c r="BJ6872" i="3"/>
  <c r="T6872" i="3" s="1"/>
  <c r="BH6873" i="3"/>
  <c r="BI6873" i="3" s="1"/>
  <c r="S6873" i="3" s="1"/>
  <c r="BJ6873" i="3"/>
  <c r="T6873" i="3" s="1"/>
  <c r="BH6874" i="3"/>
  <c r="BI6874" i="3" s="1"/>
  <c r="S6874" i="3" s="1"/>
  <c r="BJ6874" i="3"/>
  <c r="T6874" i="3" s="1"/>
  <c r="BH6875" i="3"/>
  <c r="BI6875" i="3" s="1"/>
  <c r="S6875" i="3" s="1"/>
  <c r="BJ6875" i="3"/>
  <c r="T6875" i="3" s="1"/>
  <c r="BH6876" i="3"/>
  <c r="BI6876" i="3" s="1"/>
  <c r="S6876" i="3" s="1"/>
  <c r="BJ6876" i="3"/>
  <c r="T6876" i="3" s="1"/>
  <c r="BH6877" i="3"/>
  <c r="BI6877" i="3" s="1"/>
  <c r="S6877" i="3" s="1"/>
  <c r="BJ6877" i="3"/>
  <c r="T6877" i="3" s="1"/>
  <c r="BH6878" i="3"/>
  <c r="BI6878" i="3" s="1"/>
  <c r="S6878" i="3" s="1"/>
  <c r="BJ6878" i="3"/>
  <c r="T6878" i="3" s="1"/>
  <c r="BH6879" i="3"/>
  <c r="BI6879" i="3" s="1"/>
  <c r="S6879" i="3" s="1"/>
  <c r="BJ6879" i="3"/>
  <c r="T6879" i="3" s="1"/>
  <c r="BH6880" i="3"/>
  <c r="BI6880" i="3" s="1"/>
  <c r="S6880" i="3" s="1"/>
  <c r="BJ6880" i="3"/>
  <c r="T6880" i="3" s="1"/>
  <c r="BH6881" i="3"/>
  <c r="BI6881" i="3" s="1"/>
  <c r="S6881" i="3" s="1"/>
  <c r="BJ6881" i="3"/>
  <c r="T6881" i="3" s="1"/>
  <c r="BH6882" i="3"/>
  <c r="BI6882" i="3" s="1"/>
  <c r="S6882" i="3" s="1"/>
  <c r="BJ6882" i="3"/>
  <c r="T6882" i="3" s="1"/>
  <c r="BH6883" i="3"/>
  <c r="BI6883" i="3" s="1"/>
  <c r="S6883" i="3" s="1"/>
  <c r="BJ6883" i="3"/>
  <c r="T6883" i="3" s="1"/>
  <c r="BH6884" i="3"/>
  <c r="BI6884" i="3" s="1"/>
  <c r="S6884" i="3" s="1"/>
  <c r="BJ6884" i="3"/>
  <c r="T6884" i="3" s="1"/>
  <c r="BH6885" i="3"/>
  <c r="BI6885" i="3" s="1"/>
  <c r="S6885" i="3" s="1"/>
  <c r="BJ6885" i="3"/>
  <c r="T6885" i="3" s="1"/>
  <c r="BH6886" i="3"/>
  <c r="BI6886" i="3" s="1"/>
  <c r="S6886" i="3" s="1"/>
  <c r="BJ6886" i="3"/>
  <c r="T6886" i="3" s="1"/>
  <c r="BH6887" i="3"/>
  <c r="BI6887" i="3" s="1"/>
  <c r="S6887" i="3" s="1"/>
  <c r="BJ6887" i="3"/>
  <c r="T6887" i="3" s="1"/>
  <c r="BH6888" i="3"/>
  <c r="BI6888" i="3" s="1"/>
  <c r="S6888" i="3" s="1"/>
  <c r="BJ6888" i="3"/>
  <c r="T6888" i="3" s="1"/>
  <c r="BH6889" i="3"/>
  <c r="BI6889" i="3" s="1"/>
  <c r="S6889" i="3" s="1"/>
  <c r="BJ6889" i="3"/>
  <c r="T6889" i="3" s="1"/>
  <c r="BH6890" i="3"/>
  <c r="BI6890" i="3" s="1"/>
  <c r="S6890" i="3" s="1"/>
  <c r="BJ6890" i="3"/>
  <c r="T6890" i="3" s="1"/>
  <c r="BH6891" i="3"/>
  <c r="BI6891" i="3" s="1"/>
  <c r="S6891" i="3" s="1"/>
  <c r="BJ6891" i="3"/>
  <c r="T6891" i="3" s="1"/>
  <c r="BH6892" i="3"/>
  <c r="BI6892" i="3" s="1"/>
  <c r="S6892" i="3" s="1"/>
  <c r="BJ6892" i="3"/>
  <c r="T6892" i="3" s="1"/>
  <c r="BH6893" i="3"/>
  <c r="BI6893" i="3" s="1"/>
  <c r="S6893" i="3" s="1"/>
  <c r="BJ6893" i="3"/>
  <c r="T6893" i="3" s="1"/>
  <c r="BH6894" i="3"/>
  <c r="BI6894" i="3" s="1"/>
  <c r="S6894" i="3" s="1"/>
  <c r="BJ6894" i="3"/>
  <c r="T6894" i="3" s="1"/>
  <c r="BH6895" i="3"/>
  <c r="BI6895" i="3" s="1"/>
  <c r="S6895" i="3" s="1"/>
  <c r="BJ6895" i="3"/>
  <c r="T6895" i="3" s="1"/>
  <c r="BH6896" i="3"/>
  <c r="BI6896" i="3" s="1"/>
  <c r="S6896" i="3" s="1"/>
  <c r="BJ6896" i="3"/>
  <c r="T6896" i="3" s="1"/>
  <c r="BH6897" i="3"/>
  <c r="BI6897" i="3" s="1"/>
  <c r="S6897" i="3" s="1"/>
  <c r="BJ6897" i="3"/>
  <c r="T6897" i="3" s="1"/>
  <c r="BH6898" i="3"/>
  <c r="BI6898" i="3" s="1"/>
  <c r="S6898" i="3" s="1"/>
  <c r="BJ6898" i="3"/>
  <c r="T6898" i="3" s="1"/>
  <c r="BH6899" i="3"/>
  <c r="BI6899" i="3" s="1"/>
  <c r="S6899" i="3" s="1"/>
  <c r="BJ6899" i="3"/>
  <c r="T6899" i="3" s="1"/>
  <c r="BH6900" i="3"/>
  <c r="BI6900" i="3" s="1"/>
  <c r="S6900" i="3" s="1"/>
  <c r="BJ6900" i="3"/>
  <c r="T6900" i="3" s="1"/>
  <c r="BH6901" i="3"/>
  <c r="BI6901" i="3" s="1"/>
  <c r="S6901" i="3" s="1"/>
  <c r="BJ6901" i="3"/>
  <c r="T6901" i="3" s="1"/>
  <c r="BH6902" i="3"/>
  <c r="BI6902" i="3" s="1"/>
  <c r="S6902" i="3" s="1"/>
  <c r="BJ6902" i="3"/>
  <c r="T6902" i="3" s="1"/>
  <c r="BH6903" i="3"/>
  <c r="BI6903" i="3" s="1"/>
  <c r="S6903" i="3" s="1"/>
  <c r="BJ6903" i="3"/>
  <c r="T6903" i="3" s="1"/>
  <c r="BH6904" i="3"/>
  <c r="BI6904" i="3" s="1"/>
  <c r="S6904" i="3" s="1"/>
  <c r="BJ6904" i="3"/>
  <c r="T6904" i="3" s="1"/>
  <c r="BH6905" i="3"/>
  <c r="BI6905" i="3" s="1"/>
  <c r="S6905" i="3" s="1"/>
  <c r="BJ6905" i="3"/>
  <c r="T6905" i="3" s="1"/>
  <c r="BH6906" i="3"/>
  <c r="BI6906" i="3" s="1"/>
  <c r="S6906" i="3" s="1"/>
  <c r="BJ6906" i="3"/>
  <c r="T6906" i="3" s="1"/>
  <c r="BH6907" i="3"/>
  <c r="BI6907" i="3" s="1"/>
  <c r="S6907" i="3" s="1"/>
  <c r="BJ6907" i="3"/>
  <c r="T6907" i="3" s="1"/>
  <c r="BH6908" i="3"/>
  <c r="BI6908" i="3" s="1"/>
  <c r="S6908" i="3" s="1"/>
  <c r="BJ6908" i="3"/>
  <c r="T6908" i="3" s="1"/>
  <c r="BH6909" i="3"/>
  <c r="BI6909" i="3" s="1"/>
  <c r="S6909" i="3" s="1"/>
  <c r="BJ6909" i="3"/>
  <c r="T6909" i="3" s="1"/>
  <c r="BH6910" i="3"/>
  <c r="BI6910" i="3" s="1"/>
  <c r="S6910" i="3" s="1"/>
  <c r="BJ6910" i="3"/>
  <c r="T6910" i="3" s="1"/>
  <c r="BH6911" i="3"/>
  <c r="BJ6911" i="3"/>
  <c r="T6911" i="3" s="1"/>
  <c r="BH6912" i="3"/>
  <c r="BI6912" i="3" s="1"/>
  <c r="S6912" i="3" s="1"/>
  <c r="BJ6912" i="3"/>
  <c r="T6912" i="3" s="1"/>
  <c r="BH6913" i="3"/>
  <c r="BI6913" i="3" s="1"/>
  <c r="S6913" i="3" s="1"/>
  <c r="BJ6913" i="3"/>
  <c r="T6913" i="3" s="1"/>
  <c r="BH6914" i="3"/>
  <c r="BI6914" i="3" s="1"/>
  <c r="S6914" i="3" s="1"/>
  <c r="BJ6914" i="3"/>
  <c r="T6914" i="3" s="1"/>
  <c r="BH6915" i="3"/>
  <c r="BI6915" i="3" s="1"/>
  <c r="S6915" i="3" s="1"/>
  <c r="BJ6915" i="3"/>
  <c r="T6915" i="3" s="1"/>
  <c r="BH6916" i="3"/>
  <c r="BI6916" i="3" s="1"/>
  <c r="S6916" i="3" s="1"/>
  <c r="BJ6916" i="3"/>
  <c r="T6916" i="3" s="1"/>
  <c r="BH6917" i="3"/>
  <c r="BJ6917" i="3"/>
  <c r="T6917" i="3" s="1"/>
  <c r="BH6918" i="3"/>
  <c r="BI6918" i="3" s="1"/>
  <c r="S6918" i="3" s="1"/>
  <c r="BJ6918" i="3"/>
  <c r="T6918" i="3" s="1"/>
  <c r="BH6919" i="3"/>
  <c r="BI6919" i="3" s="1"/>
  <c r="S6919" i="3" s="1"/>
  <c r="BJ6919" i="3"/>
  <c r="T6919" i="3" s="1"/>
  <c r="BH6920" i="3"/>
  <c r="BI6920" i="3" s="1"/>
  <c r="S6920" i="3" s="1"/>
  <c r="BJ6920" i="3"/>
  <c r="T6920" i="3" s="1"/>
  <c r="BH6921" i="3"/>
  <c r="BI6921" i="3" s="1"/>
  <c r="S6921" i="3" s="1"/>
  <c r="BJ6921" i="3"/>
  <c r="T6921" i="3" s="1"/>
  <c r="BH6922" i="3"/>
  <c r="BI6922" i="3" s="1"/>
  <c r="S6922" i="3" s="1"/>
  <c r="BJ6922" i="3"/>
  <c r="T6922" i="3" s="1"/>
  <c r="BH6923" i="3"/>
  <c r="BI6923" i="3" s="1"/>
  <c r="S6923" i="3" s="1"/>
  <c r="BJ6923" i="3"/>
  <c r="T6923" i="3" s="1"/>
  <c r="BH6924" i="3"/>
  <c r="BI6924" i="3" s="1"/>
  <c r="S6924" i="3" s="1"/>
  <c r="BJ6924" i="3"/>
  <c r="T6924" i="3" s="1"/>
  <c r="BH6925" i="3"/>
  <c r="BI6925" i="3" s="1"/>
  <c r="S6925" i="3" s="1"/>
  <c r="BJ6925" i="3"/>
  <c r="T6925" i="3" s="1"/>
  <c r="BH6926" i="3"/>
  <c r="BI6926" i="3" s="1"/>
  <c r="S6926" i="3" s="1"/>
  <c r="BJ6926" i="3"/>
  <c r="T6926" i="3" s="1"/>
  <c r="BH6927" i="3"/>
  <c r="BI6927" i="3" s="1"/>
  <c r="S6927" i="3" s="1"/>
  <c r="BJ6927" i="3"/>
  <c r="T6927" i="3" s="1"/>
  <c r="BH6928" i="3"/>
  <c r="BI6928" i="3" s="1"/>
  <c r="S6928" i="3" s="1"/>
  <c r="BJ6928" i="3"/>
  <c r="T6928" i="3" s="1"/>
  <c r="BH6929" i="3"/>
  <c r="BI6929" i="3" s="1"/>
  <c r="S6929" i="3" s="1"/>
  <c r="BJ6929" i="3"/>
  <c r="T6929" i="3" s="1"/>
  <c r="BH6930" i="3"/>
  <c r="BI6930" i="3" s="1"/>
  <c r="S6930" i="3" s="1"/>
  <c r="BJ6930" i="3"/>
  <c r="T6930" i="3" s="1"/>
  <c r="BH6931" i="3"/>
  <c r="BI6931" i="3" s="1"/>
  <c r="S6931" i="3" s="1"/>
  <c r="BJ6931" i="3"/>
  <c r="T6931" i="3" s="1"/>
  <c r="BH6932" i="3"/>
  <c r="BI6932" i="3" s="1"/>
  <c r="S6932" i="3" s="1"/>
  <c r="BJ6932" i="3"/>
  <c r="T6932" i="3" s="1"/>
  <c r="BH6933" i="3"/>
  <c r="BI6933" i="3" s="1"/>
  <c r="S6933" i="3" s="1"/>
  <c r="BJ6933" i="3"/>
  <c r="T6933" i="3" s="1"/>
  <c r="BH6934" i="3"/>
  <c r="BI6934" i="3" s="1"/>
  <c r="S6934" i="3" s="1"/>
  <c r="BJ6934" i="3"/>
  <c r="T6934" i="3" s="1"/>
  <c r="BH6935" i="3"/>
  <c r="BI6935" i="3" s="1"/>
  <c r="S6935" i="3" s="1"/>
  <c r="BJ6935" i="3"/>
  <c r="T6935" i="3" s="1"/>
  <c r="BH6936" i="3"/>
  <c r="BI6936" i="3" s="1"/>
  <c r="S6936" i="3" s="1"/>
  <c r="BJ6936" i="3"/>
  <c r="T6936" i="3" s="1"/>
  <c r="BH6937" i="3"/>
  <c r="BJ6937" i="3"/>
  <c r="T6937" i="3" s="1"/>
  <c r="BH6938" i="3"/>
  <c r="BI6938" i="3" s="1"/>
  <c r="S6938" i="3" s="1"/>
  <c r="BJ6938" i="3"/>
  <c r="T6938" i="3" s="1"/>
  <c r="BH6939" i="3"/>
  <c r="BI6939" i="3" s="1"/>
  <c r="S6939" i="3" s="1"/>
  <c r="BJ6939" i="3"/>
  <c r="T6939" i="3" s="1"/>
  <c r="BH6940" i="3"/>
  <c r="BI6940" i="3" s="1"/>
  <c r="S6940" i="3" s="1"/>
  <c r="BJ6940" i="3"/>
  <c r="T6940" i="3" s="1"/>
  <c r="BH6941" i="3"/>
  <c r="BI6941" i="3" s="1"/>
  <c r="S6941" i="3" s="1"/>
  <c r="BJ6941" i="3"/>
  <c r="T6941" i="3" s="1"/>
  <c r="BH6942" i="3"/>
  <c r="BI6942" i="3" s="1"/>
  <c r="S6942" i="3" s="1"/>
  <c r="BJ6942" i="3"/>
  <c r="T6942" i="3" s="1"/>
  <c r="BH6943" i="3"/>
  <c r="BI6943" i="3" s="1"/>
  <c r="S6943" i="3" s="1"/>
  <c r="BJ6943" i="3"/>
  <c r="T6943" i="3" s="1"/>
  <c r="BH6944" i="3"/>
  <c r="BI6944" i="3" s="1"/>
  <c r="S6944" i="3" s="1"/>
  <c r="BJ6944" i="3"/>
  <c r="T6944" i="3" s="1"/>
  <c r="BH6945" i="3"/>
  <c r="BI6945" i="3" s="1"/>
  <c r="S6945" i="3" s="1"/>
  <c r="BJ6945" i="3"/>
  <c r="T6945" i="3" s="1"/>
  <c r="BH6946" i="3"/>
  <c r="BI6946" i="3" s="1"/>
  <c r="S6946" i="3" s="1"/>
  <c r="BJ6946" i="3"/>
  <c r="T6946" i="3" s="1"/>
  <c r="BH6947" i="3"/>
  <c r="BI6947" i="3" s="1"/>
  <c r="S6947" i="3" s="1"/>
  <c r="BJ6947" i="3"/>
  <c r="T6947" i="3" s="1"/>
  <c r="BH6948" i="3"/>
  <c r="BI6948" i="3" s="1"/>
  <c r="S6948" i="3" s="1"/>
  <c r="BJ6948" i="3"/>
  <c r="T6948" i="3" s="1"/>
  <c r="BH6949" i="3"/>
  <c r="BJ6949" i="3"/>
  <c r="T6949" i="3" s="1"/>
  <c r="BH6950" i="3"/>
  <c r="BI6950" i="3" s="1"/>
  <c r="S6950" i="3" s="1"/>
  <c r="BJ6950" i="3"/>
  <c r="T6950" i="3" s="1"/>
  <c r="BH6951" i="3"/>
  <c r="BI6951" i="3" s="1"/>
  <c r="S6951" i="3" s="1"/>
  <c r="BJ6951" i="3"/>
  <c r="T6951" i="3" s="1"/>
  <c r="BH6952" i="3"/>
  <c r="BJ6952" i="3"/>
  <c r="T6952" i="3" s="1"/>
  <c r="BH6953" i="3"/>
  <c r="BI6953" i="3" s="1"/>
  <c r="S6953" i="3" s="1"/>
  <c r="BJ6953" i="3"/>
  <c r="T6953" i="3" s="1"/>
  <c r="BH6954" i="3"/>
  <c r="BI6954" i="3" s="1"/>
  <c r="S6954" i="3" s="1"/>
  <c r="BJ6954" i="3"/>
  <c r="T6954" i="3" s="1"/>
  <c r="BH6955" i="3"/>
  <c r="BI6955" i="3" s="1"/>
  <c r="S6955" i="3" s="1"/>
  <c r="BJ6955" i="3"/>
  <c r="T6955" i="3" s="1"/>
  <c r="BH6956" i="3"/>
  <c r="BI6956" i="3" s="1"/>
  <c r="S6956" i="3" s="1"/>
  <c r="BJ6956" i="3"/>
  <c r="T6956" i="3" s="1"/>
  <c r="BH6957" i="3"/>
  <c r="BI6957" i="3" s="1"/>
  <c r="S6957" i="3" s="1"/>
  <c r="BJ6957" i="3"/>
  <c r="T6957" i="3" s="1"/>
  <c r="BH6958" i="3"/>
  <c r="BI6958" i="3" s="1"/>
  <c r="S6958" i="3" s="1"/>
  <c r="BJ6958" i="3"/>
  <c r="T6958" i="3" s="1"/>
  <c r="BH6959" i="3"/>
  <c r="BI6959" i="3" s="1"/>
  <c r="S6959" i="3" s="1"/>
  <c r="BJ6959" i="3"/>
  <c r="T6959" i="3" s="1"/>
  <c r="BH6960" i="3"/>
  <c r="BI6960" i="3" s="1"/>
  <c r="S6960" i="3" s="1"/>
  <c r="BJ6960" i="3"/>
  <c r="T6960" i="3" s="1"/>
  <c r="BH6961" i="3"/>
  <c r="BI6961" i="3" s="1"/>
  <c r="S6961" i="3" s="1"/>
  <c r="BJ6961" i="3"/>
  <c r="T6961" i="3" s="1"/>
  <c r="BH6962" i="3"/>
  <c r="BI6962" i="3" s="1"/>
  <c r="S6962" i="3" s="1"/>
  <c r="BJ6962" i="3"/>
  <c r="T6962" i="3" s="1"/>
  <c r="BH6963" i="3"/>
  <c r="BI6963" i="3" s="1"/>
  <c r="S6963" i="3" s="1"/>
  <c r="BJ6963" i="3"/>
  <c r="T6963" i="3" s="1"/>
  <c r="BH6964" i="3"/>
  <c r="BI6964" i="3" s="1"/>
  <c r="S6964" i="3" s="1"/>
  <c r="BJ6964" i="3"/>
  <c r="T6964" i="3" s="1"/>
  <c r="BH6965" i="3"/>
  <c r="BI6965" i="3" s="1"/>
  <c r="S6965" i="3" s="1"/>
  <c r="BJ6965" i="3"/>
  <c r="T6965" i="3" s="1"/>
  <c r="BH6966" i="3"/>
  <c r="BI6966" i="3" s="1"/>
  <c r="S6966" i="3" s="1"/>
  <c r="BJ6966" i="3"/>
  <c r="T6966" i="3" s="1"/>
  <c r="BH6967" i="3"/>
  <c r="BI6967" i="3" s="1"/>
  <c r="S6967" i="3" s="1"/>
  <c r="BJ6967" i="3"/>
  <c r="T6967" i="3" s="1"/>
  <c r="BH6968" i="3"/>
  <c r="BI6968" i="3" s="1"/>
  <c r="S6968" i="3" s="1"/>
  <c r="BJ6968" i="3"/>
  <c r="T6968" i="3" s="1"/>
  <c r="BH6969" i="3"/>
  <c r="BI6969" i="3" s="1"/>
  <c r="S6969" i="3" s="1"/>
  <c r="BJ6969" i="3"/>
  <c r="T6969" i="3" s="1"/>
  <c r="BH6970" i="3"/>
  <c r="BI6970" i="3" s="1"/>
  <c r="S6970" i="3" s="1"/>
  <c r="BJ6970" i="3"/>
  <c r="T6970" i="3" s="1"/>
  <c r="BH6971" i="3"/>
  <c r="BI6971" i="3" s="1"/>
  <c r="S6971" i="3" s="1"/>
  <c r="BJ6971" i="3"/>
  <c r="T6971" i="3" s="1"/>
  <c r="BH6972" i="3"/>
  <c r="BI6972" i="3" s="1"/>
  <c r="S6972" i="3" s="1"/>
  <c r="BJ6972" i="3"/>
  <c r="T6972" i="3" s="1"/>
  <c r="BH6973" i="3"/>
  <c r="BI6973" i="3" s="1"/>
  <c r="S6973" i="3" s="1"/>
  <c r="BJ6973" i="3"/>
  <c r="T6973" i="3" s="1"/>
  <c r="BH6974" i="3"/>
  <c r="BI6974" i="3" s="1"/>
  <c r="S6974" i="3" s="1"/>
  <c r="BJ6974" i="3"/>
  <c r="T6974" i="3" s="1"/>
  <c r="BH6975" i="3"/>
  <c r="BI6975" i="3" s="1"/>
  <c r="S6975" i="3" s="1"/>
  <c r="BJ6975" i="3"/>
  <c r="T6975" i="3" s="1"/>
  <c r="BH6976" i="3"/>
  <c r="BI6976" i="3" s="1"/>
  <c r="S6976" i="3" s="1"/>
  <c r="BJ6976" i="3"/>
  <c r="T6976" i="3" s="1"/>
  <c r="BH6977" i="3"/>
  <c r="BI6977" i="3" s="1"/>
  <c r="S6977" i="3" s="1"/>
  <c r="BJ6977" i="3"/>
  <c r="T6977" i="3" s="1"/>
  <c r="BH6978" i="3"/>
  <c r="BI6978" i="3" s="1"/>
  <c r="S6978" i="3" s="1"/>
  <c r="BJ6978" i="3"/>
  <c r="T6978" i="3" s="1"/>
  <c r="BH6979" i="3"/>
  <c r="BI6979" i="3" s="1"/>
  <c r="S6979" i="3" s="1"/>
  <c r="BJ6979" i="3"/>
  <c r="T6979" i="3" s="1"/>
  <c r="BH6980" i="3"/>
  <c r="BI6980" i="3" s="1"/>
  <c r="S6980" i="3" s="1"/>
  <c r="BJ6980" i="3"/>
  <c r="T6980" i="3" s="1"/>
  <c r="BH6981" i="3"/>
  <c r="BI6981" i="3" s="1"/>
  <c r="S6981" i="3" s="1"/>
  <c r="BJ6981" i="3"/>
  <c r="T6981" i="3" s="1"/>
  <c r="BH6982" i="3"/>
  <c r="BJ6982" i="3"/>
  <c r="T6982" i="3" s="1"/>
  <c r="BH6983" i="3"/>
  <c r="BI6983" i="3" s="1"/>
  <c r="S6983" i="3" s="1"/>
  <c r="BJ6983" i="3"/>
  <c r="T6983" i="3" s="1"/>
  <c r="BH6984" i="3"/>
  <c r="BI6984" i="3" s="1"/>
  <c r="S6984" i="3" s="1"/>
  <c r="BJ6984" i="3"/>
  <c r="T6984" i="3" s="1"/>
  <c r="BH6985" i="3"/>
  <c r="BI6985" i="3" s="1"/>
  <c r="S6985" i="3" s="1"/>
  <c r="BJ6985" i="3"/>
  <c r="T6985" i="3" s="1"/>
  <c r="BH6986" i="3"/>
  <c r="BI6986" i="3" s="1"/>
  <c r="S6986" i="3" s="1"/>
  <c r="BJ6986" i="3"/>
  <c r="T6986" i="3" s="1"/>
  <c r="BH6987" i="3"/>
  <c r="BI6987" i="3" s="1"/>
  <c r="S6987" i="3" s="1"/>
  <c r="BJ6987" i="3"/>
  <c r="T6987" i="3" s="1"/>
  <c r="BH6988" i="3"/>
  <c r="BJ6988" i="3"/>
  <c r="T6988" i="3" s="1"/>
  <c r="BH6989" i="3"/>
  <c r="BI6989" i="3" s="1"/>
  <c r="S6989" i="3" s="1"/>
  <c r="BJ6989" i="3"/>
  <c r="T6989" i="3" s="1"/>
  <c r="BH6990" i="3"/>
  <c r="BI6990" i="3" s="1"/>
  <c r="S6990" i="3" s="1"/>
  <c r="BJ6990" i="3"/>
  <c r="T6990" i="3" s="1"/>
  <c r="BH6991" i="3"/>
  <c r="BI6991" i="3" s="1"/>
  <c r="S6991" i="3" s="1"/>
  <c r="BJ6991" i="3"/>
  <c r="T6991" i="3" s="1"/>
  <c r="BH6992" i="3"/>
  <c r="BI6992" i="3" s="1"/>
  <c r="S6992" i="3" s="1"/>
  <c r="BJ6992" i="3"/>
  <c r="T6992" i="3" s="1"/>
  <c r="BH6993" i="3"/>
  <c r="BI6993" i="3" s="1"/>
  <c r="S6993" i="3" s="1"/>
  <c r="BJ6993" i="3"/>
  <c r="T6993" i="3" s="1"/>
  <c r="BH6994" i="3"/>
  <c r="BI6994" i="3" s="1"/>
  <c r="S6994" i="3" s="1"/>
  <c r="BJ6994" i="3"/>
  <c r="T6994" i="3" s="1"/>
  <c r="BH6995" i="3"/>
  <c r="BI6995" i="3" s="1"/>
  <c r="S6995" i="3" s="1"/>
  <c r="BJ6995" i="3"/>
  <c r="T6995" i="3" s="1"/>
  <c r="BH6996" i="3"/>
  <c r="BI6996" i="3" s="1"/>
  <c r="S6996" i="3" s="1"/>
  <c r="BJ6996" i="3"/>
  <c r="T6996" i="3" s="1"/>
  <c r="BH6997" i="3"/>
  <c r="BI6997" i="3" s="1"/>
  <c r="S6997" i="3" s="1"/>
  <c r="BJ6997" i="3"/>
  <c r="T6997" i="3" s="1"/>
  <c r="BH6998" i="3"/>
  <c r="BI6998" i="3" s="1"/>
  <c r="S6998" i="3" s="1"/>
  <c r="BJ6998" i="3"/>
  <c r="T6998" i="3" s="1"/>
  <c r="BH6999" i="3"/>
  <c r="BI6999" i="3" s="1"/>
  <c r="S6999" i="3" s="1"/>
  <c r="BJ6999" i="3"/>
  <c r="T6999" i="3" s="1"/>
  <c r="BH7000" i="3"/>
  <c r="BJ7000" i="3"/>
  <c r="T7000" i="3" s="1"/>
  <c r="BH7001" i="3"/>
  <c r="BI7001" i="3" s="1"/>
  <c r="S7001" i="3" s="1"/>
  <c r="BJ7001" i="3"/>
  <c r="T7001" i="3" s="1"/>
  <c r="BH7002" i="3"/>
  <c r="BI7002" i="3" s="1"/>
  <c r="S7002" i="3" s="1"/>
  <c r="BJ7002" i="3"/>
  <c r="T7002" i="3" s="1"/>
  <c r="BH7003" i="3"/>
  <c r="BI7003" i="3" s="1"/>
  <c r="S7003" i="3" s="1"/>
  <c r="BJ7003" i="3"/>
  <c r="T7003" i="3" s="1"/>
  <c r="BH7004" i="3"/>
  <c r="BI7004" i="3" s="1"/>
  <c r="S7004" i="3" s="1"/>
  <c r="BJ7004" i="3"/>
  <c r="T7004" i="3" s="1"/>
  <c r="BH7005" i="3"/>
  <c r="BI7005" i="3" s="1"/>
  <c r="S7005" i="3" s="1"/>
  <c r="BJ7005" i="3"/>
  <c r="T7005" i="3" s="1"/>
  <c r="BH7006" i="3"/>
  <c r="BI7006" i="3" s="1"/>
  <c r="S7006" i="3" s="1"/>
  <c r="BJ7006" i="3"/>
  <c r="T7006" i="3" s="1"/>
  <c r="BH7007" i="3"/>
  <c r="BI7007" i="3" s="1"/>
  <c r="S7007" i="3" s="1"/>
  <c r="BJ7007" i="3"/>
  <c r="T7007" i="3" s="1"/>
  <c r="BH7008" i="3"/>
  <c r="BI7008" i="3" s="1"/>
  <c r="S7008" i="3" s="1"/>
  <c r="BJ7008" i="3"/>
  <c r="T7008" i="3" s="1"/>
  <c r="BH7009" i="3"/>
  <c r="BI7009" i="3" s="1"/>
  <c r="S7009" i="3" s="1"/>
  <c r="BJ7009" i="3"/>
  <c r="T7009" i="3" s="1"/>
  <c r="BH7010" i="3"/>
  <c r="BI7010" i="3" s="1"/>
  <c r="S7010" i="3" s="1"/>
  <c r="BJ7010" i="3"/>
  <c r="T7010" i="3" s="1"/>
  <c r="BH7011" i="3"/>
  <c r="BI7011" i="3" s="1"/>
  <c r="S7011" i="3" s="1"/>
  <c r="BJ7011" i="3"/>
  <c r="T7011" i="3" s="1"/>
  <c r="BH7012" i="3"/>
  <c r="BI7012" i="3" s="1"/>
  <c r="S7012" i="3" s="1"/>
  <c r="BJ7012" i="3"/>
  <c r="T7012" i="3" s="1"/>
  <c r="BH7013" i="3"/>
  <c r="BI7013" i="3" s="1"/>
  <c r="S7013" i="3" s="1"/>
  <c r="BJ7013" i="3"/>
  <c r="T7013" i="3" s="1"/>
  <c r="BH7014" i="3"/>
  <c r="BI7014" i="3" s="1"/>
  <c r="S7014" i="3" s="1"/>
  <c r="BJ7014" i="3"/>
  <c r="T7014" i="3" s="1"/>
  <c r="BH7015" i="3"/>
  <c r="BI7015" i="3" s="1"/>
  <c r="S7015" i="3" s="1"/>
  <c r="BJ7015" i="3"/>
  <c r="T7015" i="3" s="1"/>
  <c r="BH7016" i="3"/>
  <c r="BI7016" i="3" s="1"/>
  <c r="S7016" i="3" s="1"/>
  <c r="BJ7016" i="3"/>
  <c r="T7016" i="3" s="1"/>
  <c r="BH7017" i="3"/>
  <c r="BI7017" i="3" s="1"/>
  <c r="S7017" i="3" s="1"/>
  <c r="BJ7017" i="3"/>
  <c r="T7017" i="3" s="1"/>
  <c r="BH7018" i="3"/>
  <c r="BI7018" i="3" s="1"/>
  <c r="S7018" i="3" s="1"/>
  <c r="BJ7018" i="3"/>
  <c r="T7018" i="3" s="1"/>
  <c r="BH7019" i="3"/>
  <c r="BI7019" i="3" s="1"/>
  <c r="S7019" i="3" s="1"/>
  <c r="BJ7019" i="3"/>
  <c r="T7019" i="3" s="1"/>
  <c r="BH7020" i="3"/>
  <c r="BI7020" i="3" s="1"/>
  <c r="S7020" i="3" s="1"/>
  <c r="BJ7020" i="3"/>
  <c r="T7020" i="3" s="1"/>
  <c r="BH7021" i="3"/>
  <c r="BI7021" i="3" s="1"/>
  <c r="S7021" i="3" s="1"/>
  <c r="BJ7021" i="3"/>
  <c r="T7021" i="3" s="1"/>
  <c r="BH7022" i="3"/>
  <c r="BI7022" i="3" s="1"/>
  <c r="S7022" i="3" s="1"/>
  <c r="BJ7022" i="3"/>
  <c r="T7022" i="3" s="1"/>
  <c r="BH7023" i="3"/>
  <c r="BI7023" i="3" s="1"/>
  <c r="S7023" i="3" s="1"/>
  <c r="BJ7023" i="3"/>
  <c r="T7023" i="3" s="1"/>
  <c r="BH7024" i="3"/>
  <c r="BI7024" i="3" s="1"/>
  <c r="S7024" i="3" s="1"/>
  <c r="BJ7024" i="3"/>
  <c r="T7024" i="3" s="1"/>
  <c r="BH7025" i="3"/>
  <c r="BI7025" i="3" s="1"/>
  <c r="S7025" i="3" s="1"/>
  <c r="BJ7025" i="3"/>
  <c r="T7025" i="3" s="1"/>
  <c r="BH7026" i="3"/>
  <c r="BI7026" i="3" s="1"/>
  <c r="S7026" i="3" s="1"/>
  <c r="BJ7026" i="3"/>
  <c r="T7026" i="3" s="1"/>
  <c r="BH7027" i="3"/>
  <c r="BI7027" i="3" s="1"/>
  <c r="S7027" i="3" s="1"/>
  <c r="BJ7027" i="3"/>
  <c r="T7027" i="3" s="1"/>
  <c r="BH7028" i="3"/>
  <c r="BI7028" i="3" s="1"/>
  <c r="S7028" i="3" s="1"/>
  <c r="BJ7028" i="3"/>
  <c r="T7028" i="3" s="1"/>
  <c r="BH7029" i="3"/>
  <c r="BI7029" i="3" s="1"/>
  <c r="S7029" i="3" s="1"/>
  <c r="BJ7029" i="3"/>
  <c r="T7029" i="3" s="1"/>
  <c r="BH7030" i="3"/>
  <c r="BI7030" i="3" s="1"/>
  <c r="S7030" i="3" s="1"/>
  <c r="BJ7030" i="3"/>
  <c r="T7030" i="3" s="1"/>
  <c r="BH7031" i="3"/>
  <c r="BI7031" i="3" s="1"/>
  <c r="S7031" i="3" s="1"/>
  <c r="BJ7031" i="3"/>
  <c r="T7031" i="3" s="1"/>
  <c r="BH7032" i="3"/>
  <c r="BI7032" i="3" s="1"/>
  <c r="S7032" i="3" s="1"/>
  <c r="BJ7032" i="3"/>
  <c r="T7032" i="3" s="1"/>
  <c r="BH7033" i="3"/>
  <c r="BI7033" i="3" s="1"/>
  <c r="S7033" i="3" s="1"/>
  <c r="BJ7033" i="3"/>
  <c r="T7033" i="3" s="1"/>
  <c r="BH7034" i="3"/>
  <c r="BI7034" i="3" s="1"/>
  <c r="S7034" i="3" s="1"/>
  <c r="BJ7034" i="3"/>
  <c r="T7034" i="3" s="1"/>
  <c r="BH7035" i="3"/>
  <c r="BI7035" i="3" s="1"/>
  <c r="S7035" i="3" s="1"/>
  <c r="BJ7035" i="3"/>
  <c r="T7035" i="3" s="1"/>
  <c r="BH7036" i="3"/>
  <c r="BI7036" i="3" s="1"/>
  <c r="S7036" i="3" s="1"/>
  <c r="BJ7036" i="3"/>
  <c r="T7036" i="3" s="1"/>
  <c r="BH7037" i="3"/>
  <c r="BI7037" i="3" s="1"/>
  <c r="S7037" i="3" s="1"/>
  <c r="BJ7037" i="3"/>
  <c r="T7037" i="3" s="1"/>
  <c r="BH7038" i="3"/>
  <c r="BI7038" i="3" s="1"/>
  <c r="S7038" i="3" s="1"/>
  <c r="BJ7038" i="3"/>
  <c r="T7038" i="3" s="1"/>
  <c r="BH7039" i="3"/>
  <c r="BI7039" i="3" s="1"/>
  <c r="S7039" i="3" s="1"/>
  <c r="BJ7039" i="3"/>
  <c r="T7039" i="3" s="1"/>
  <c r="BH7040" i="3"/>
  <c r="BI7040" i="3" s="1"/>
  <c r="S7040" i="3" s="1"/>
  <c r="BJ7040" i="3"/>
  <c r="T7040" i="3" s="1"/>
  <c r="BH7041" i="3"/>
  <c r="BI7041" i="3" s="1"/>
  <c r="S7041" i="3" s="1"/>
  <c r="BJ7041" i="3"/>
  <c r="T7041" i="3" s="1"/>
  <c r="BH7042" i="3"/>
  <c r="BI7042" i="3" s="1"/>
  <c r="S7042" i="3" s="1"/>
  <c r="BJ7042" i="3"/>
  <c r="T7042" i="3" s="1"/>
  <c r="BH7043" i="3"/>
  <c r="BI7043" i="3" s="1"/>
  <c r="S7043" i="3" s="1"/>
  <c r="BJ7043" i="3"/>
  <c r="T7043" i="3" s="1"/>
  <c r="BH7044" i="3"/>
  <c r="BI7044" i="3" s="1"/>
  <c r="S7044" i="3" s="1"/>
  <c r="BJ7044" i="3"/>
  <c r="T7044" i="3" s="1"/>
  <c r="BH7045" i="3"/>
  <c r="BI7045" i="3" s="1"/>
  <c r="S7045" i="3" s="1"/>
  <c r="BJ7045" i="3"/>
  <c r="T7045" i="3" s="1"/>
  <c r="BH7046" i="3"/>
  <c r="BI7046" i="3" s="1"/>
  <c r="S7046" i="3" s="1"/>
  <c r="BJ7046" i="3"/>
  <c r="T7046" i="3" s="1"/>
  <c r="BH7047" i="3"/>
  <c r="BI7047" i="3" s="1"/>
  <c r="S7047" i="3" s="1"/>
  <c r="BJ7047" i="3"/>
  <c r="T7047" i="3" s="1"/>
  <c r="BH7048" i="3"/>
  <c r="BJ7048" i="3"/>
  <c r="T7048" i="3" s="1"/>
  <c r="BH7049" i="3"/>
  <c r="BI7049" i="3" s="1"/>
  <c r="S7049" i="3" s="1"/>
  <c r="BJ7049" i="3"/>
  <c r="T7049" i="3" s="1"/>
  <c r="BH7050" i="3"/>
  <c r="BI7050" i="3" s="1"/>
  <c r="S7050" i="3" s="1"/>
  <c r="BJ7050" i="3"/>
  <c r="T7050" i="3" s="1"/>
  <c r="BH7051" i="3"/>
  <c r="BI7051" i="3" s="1"/>
  <c r="S7051" i="3" s="1"/>
  <c r="BJ7051" i="3"/>
  <c r="T7051" i="3" s="1"/>
  <c r="BH7052" i="3"/>
  <c r="BI7052" i="3" s="1"/>
  <c r="S7052" i="3" s="1"/>
  <c r="BJ7052" i="3"/>
  <c r="T7052" i="3" s="1"/>
  <c r="BH7053" i="3"/>
  <c r="BJ7053" i="3"/>
  <c r="T7053" i="3" s="1"/>
  <c r="BH7054" i="3"/>
  <c r="BI7054" i="3" s="1"/>
  <c r="S7054" i="3" s="1"/>
  <c r="BJ7054" i="3"/>
  <c r="T7054" i="3" s="1"/>
  <c r="BH7055" i="3"/>
  <c r="BI7055" i="3" s="1"/>
  <c r="S7055" i="3" s="1"/>
  <c r="BJ7055" i="3"/>
  <c r="T7055" i="3" s="1"/>
  <c r="BH7056" i="3"/>
  <c r="BI7056" i="3" s="1"/>
  <c r="S7056" i="3" s="1"/>
  <c r="BJ7056" i="3"/>
  <c r="T7056" i="3" s="1"/>
  <c r="BH7057" i="3"/>
  <c r="BI7057" i="3" s="1"/>
  <c r="S7057" i="3" s="1"/>
  <c r="BJ7057" i="3"/>
  <c r="T7057" i="3" s="1"/>
  <c r="BH7058" i="3"/>
  <c r="BI7058" i="3" s="1"/>
  <c r="S7058" i="3" s="1"/>
  <c r="BJ7058" i="3"/>
  <c r="T7058" i="3" s="1"/>
  <c r="BH7059" i="3"/>
  <c r="BI7059" i="3" s="1"/>
  <c r="S7059" i="3" s="1"/>
  <c r="BJ7059" i="3"/>
  <c r="T7059" i="3" s="1"/>
  <c r="BH7060" i="3"/>
  <c r="BI7060" i="3" s="1"/>
  <c r="S7060" i="3" s="1"/>
  <c r="BJ7060" i="3"/>
  <c r="T7060" i="3" s="1"/>
  <c r="BH7061" i="3"/>
  <c r="BJ7061" i="3"/>
  <c r="T7061" i="3" s="1"/>
  <c r="BH7062" i="3"/>
  <c r="BI7062" i="3" s="1"/>
  <c r="S7062" i="3" s="1"/>
  <c r="BJ7062" i="3"/>
  <c r="T7062" i="3" s="1"/>
  <c r="BH7063" i="3"/>
  <c r="BI7063" i="3" s="1"/>
  <c r="S7063" i="3" s="1"/>
  <c r="BJ7063" i="3"/>
  <c r="T7063" i="3" s="1"/>
  <c r="BH7064" i="3"/>
  <c r="BI7064" i="3" s="1"/>
  <c r="S7064" i="3" s="1"/>
  <c r="BJ7064" i="3"/>
  <c r="T7064" i="3" s="1"/>
  <c r="BH7065" i="3"/>
  <c r="BI7065" i="3" s="1"/>
  <c r="S7065" i="3" s="1"/>
  <c r="BJ7065" i="3"/>
  <c r="T7065" i="3" s="1"/>
  <c r="BH7066" i="3"/>
  <c r="BI7066" i="3" s="1"/>
  <c r="S7066" i="3" s="1"/>
  <c r="BJ7066" i="3"/>
  <c r="T7066" i="3" s="1"/>
  <c r="BH7067" i="3"/>
  <c r="BI7067" i="3" s="1"/>
  <c r="S7067" i="3" s="1"/>
  <c r="BJ7067" i="3"/>
  <c r="T7067" i="3" s="1"/>
  <c r="BH7068" i="3"/>
  <c r="BI7068" i="3" s="1"/>
  <c r="S7068" i="3" s="1"/>
  <c r="BJ7068" i="3"/>
  <c r="T7068" i="3" s="1"/>
  <c r="BH7069" i="3"/>
  <c r="BI7069" i="3" s="1"/>
  <c r="S7069" i="3" s="1"/>
  <c r="BJ7069" i="3"/>
  <c r="T7069" i="3" s="1"/>
  <c r="BH7070" i="3"/>
  <c r="BJ7070" i="3"/>
  <c r="T7070" i="3" s="1"/>
  <c r="BH7071" i="3"/>
  <c r="BI7071" i="3" s="1"/>
  <c r="S7071" i="3" s="1"/>
  <c r="BJ7071" i="3"/>
  <c r="T7071" i="3" s="1"/>
  <c r="BH7072" i="3"/>
  <c r="BI7072" i="3" s="1"/>
  <c r="S7072" i="3" s="1"/>
  <c r="BJ7072" i="3"/>
  <c r="T7072" i="3" s="1"/>
  <c r="BH7073" i="3"/>
  <c r="BJ7073" i="3"/>
  <c r="T7073" i="3" s="1"/>
  <c r="BH7074" i="3"/>
  <c r="BI7074" i="3" s="1"/>
  <c r="S7074" i="3" s="1"/>
  <c r="BJ7074" i="3"/>
  <c r="T7074" i="3" s="1"/>
  <c r="BH7075" i="3"/>
  <c r="BI7075" i="3" s="1"/>
  <c r="S7075" i="3" s="1"/>
  <c r="BJ7075" i="3"/>
  <c r="T7075" i="3" s="1"/>
  <c r="BH7076" i="3"/>
  <c r="BI7076" i="3" s="1"/>
  <c r="S7076" i="3" s="1"/>
  <c r="BJ7076" i="3"/>
  <c r="T7076" i="3" s="1"/>
  <c r="BH7077" i="3"/>
  <c r="BJ7077" i="3"/>
  <c r="T7077" i="3" s="1"/>
  <c r="BH7078" i="3"/>
  <c r="BI7078" i="3" s="1"/>
  <c r="S7078" i="3" s="1"/>
  <c r="BJ7078" i="3"/>
  <c r="T7078" i="3" s="1"/>
  <c r="BH7079" i="3"/>
  <c r="BI7079" i="3" s="1"/>
  <c r="S7079" i="3" s="1"/>
  <c r="BJ7079" i="3"/>
  <c r="T7079" i="3" s="1"/>
  <c r="BH7080" i="3"/>
  <c r="BI7080" i="3" s="1"/>
  <c r="S7080" i="3" s="1"/>
  <c r="BJ7080" i="3"/>
  <c r="T7080" i="3" s="1"/>
  <c r="BH7081" i="3"/>
  <c r="BJ7081" i="3"/>
  <c r="T7081" i="3" s="1"/>
  <c r="BH7082" i="3"/>
  <c r="BI7082" i="3" s="1"/>
  <c r="S7082" i="3" s="1"/>
  <c r="BJ7082" i="3"/>
  <c r="T7082" i="3" s="1"/>
  <c r="BH7083" i="3"/>
  <c r="BI7083" i="3" s="1"/>
  <c r="S7083" i="3" s="1"/>
  <c r="BJ7083" i="3"/>
  <c r="T7083" i="3" s="1"/>
  <c r="BH7084" i="3"/>
  <c r="BI7084" i="3" s="1"/>
  <c r="S7084" i="3" s="1"/>
  <c r="BJ7084" i="3"/>
  <c r="T7084" i="3" s="1"/>
  <c r="BH7085" i="3"/>
  <c r="BJ7085" i="3"/>
  <c r="T7085" i="3" s="1"/>
  <c r="BH7086" i="3"/>
  <c r="BI7086" i="3" s="1"/>
  <c r="S7086" i="3" s="1"/>
  <c r="BJ7086" i="3"/>
  <c r="T7086" i="3" s="1"/>
  <c r="BH7087" i="3"/>
  <c r="BI7087" i="3" s="1"/>
  <c r="S7087" i="3" s="1"/>
  <c r="BJ7087" i="3"/>
  <c r="T7087" i="3" s="1"/>
  <c r="BH7088" i="3"/>
  <c r="BI7088" i="3" s="1"/>
  <c r="S7088" i="3" s="1"/>
  <c r="BJ7088" i="3"/>
  <c r="T7088" i="3" s="1"/>
  <c r="BH7089" i="3"/>
  <c r="BJ7089" i="3"/>
  <c r="T7089" i="3" s="1"/>
  <c r="BH7090" i="3"/>
  <c r="BI7090" i="3" s="1"/>
  <c r="S7090" i="3" s="1"/>
  <c r="BJ7090" i="3"/>
  <c r="T7090" i="3" s="1"/>
  <c r="BH7091" i="3"/>
  <c r="BI7091" i="3" s="1"/>
  <c r="S7091" i="3" s="1"/>
  <c r="BJ7091" i="3"/>
  <c r="T7091" i="3" s="1"/>
  <c r="BH7092" i="3"/>
  <c r="BI7092" i="3" s="1"/>
  <c r="S7092" i="3" s="1"/>
  <c r="BJ7092" i="3"/>
  <c r="T7092" i="3" s="1"/>
  <c r="BH7093" i="3"/>
  <c r="BJ7093" i="3"/>
  <c r="T7093" i="3" s="1"/>
  <c r="BH7094" i="3"/>
  <c r="BI7094" i="3" s="1"/>
  <c r="S7094" i="3" s="1"/>
  <c r="BJ7094" i="3"/>
  <c r="T7094" i="3" s="1"/>
  <c r="BH7095" i="3"/>
  <c r="BI7095" i="3" s="1"/>
  <c r="S7095" i="3" s="1"/>
  <c r="BJ7095" i="3"/>
  <c r="T7095" i="3" s="1"/>
  <c r="BH7096" i="3"/>
  <c r="BI7096" i="3" s="1"/>
  <c r="S7096" i="3" s="1"/>
  <c r="BJ7096" i="3"/>
  <c r="T7096" i="3" s="1"/>
  <c r="BH7097" i="3"/>
  <c r="BJ7097" i="3"/>
  <c r="T7097" i="3" s="1"/>
  <c r="BH7098" i="3"/>
  <c r="BI7098" i="3" s="1"/>
  <c r="S7098" i="3" s="1"/>
  <c r="BJ7098" i="3"/>
  <c r="T7098" i="3" s="1"/>
  <c r="BH7099" i="3"/>
  <c r="BI7099" i="3" s="1"/>
  <c r="S7099" i="3" s="1"/>
  <c r="BJ7099" i="3"/>
  <c r="T7099" i="3" s="1"/>
  <c r="BH7100" i="3"/>
  <c r="BI7100" i="3" s="1"/>
  <c r="S7100" i="3" s="1"/>
  <c r="BJ7100" i="3"/>
  <c r="T7100" i="3" s="1"/>
  <c r="BH7101" i="3"/>
  <c r="BJ7101" i="3"/>
  <c r="T7101" i="3" s="1"/>
  <c r="BH7102" i="3"/>
  <c r="BI7102" i="3" s="1"/>
  <c r="S7102" i="3" s="1"/>
  <c r="BJ7102" i="3"/>
  <c r="T7102" i="3" s="1"/>
  <c r="BH7103" i="3"/>
  <c r="BJ7103" i="3"/>
  <c r="T7103" i="3" s="1"/>
  <c r="BH7104" i="3"/>
  <c r="BI7104" i="3" s="1"/>
  <c r="S7104" i="3" s="1"/>
  <c r="BJ7104" i="3"/>
  <c r="T7104" i="3" s="1"/>
  <c r="BH7105" i="3"/>
  <c r="BJ7105" i="3"/>
  <c r="T7105" i="3" s="1"/>
  <c r="BH7106" i="3"/>
  <c r="BI7106" i="3" s="1"/>
  <c r="S7106" i="3" s="1"/>
  <c r="BJ7106" i="3"/>
  <c r="T7106" i="3" s="1"/>
  <c r="BH7107" i="3"/>
  <c r="BI7107" i="3" s="1"/>
  <c r="S7107" i="3" s="1"/>
  <c r="BJ7107" i="3"/>
  <c r="T7107" i="3" s="1"/>
  <c r="BH7108" i="3"/>
  <c r="BJ7108" i="3"/>
  <c r="T7108" i="3" s="1"/>
  <c r="BH7109" i="3"/>
  <c r="BJ7109" i="3"/>
  <c r="T7109" i="3" s="1"/>
  <c r="BH7110" i="3"/>
  <c r="BI7110" i="3" s="1"/>
  <c r="S7110" i="3" s="1"/>
  <c r="BJ7110" i="3"/>
  <c r="T7110" i="3" s="1"/>
  <c r="BH7111" i="3"/>
  <c r="BI7111" i="3" s="1"/>
  <c r="S7111" i="3" s="1"/>
  <c r="BJ7111" i="3"/>
  <c r="T7111" i="3" s="1"/>
  <c r="BH7112" i="3"/>
  <c r="BI7112" i="3" s="1"/>
  <c r="S7112" i="3" s="1"/>
  <c r="BJ7112" i="3"/>
  <c r="T7112" i="3" s="1"/>
  <c r="BH7113" i="3"/>
  <c r="BJ7113" i="3"/>
  <c r="T7113" i="3" s="1"/>
  <c r="BH7114" i="3"/>
  <c r="BI7114" i="3" s="1"/>
  <c r="S7114" i="3" s="1"/>
  <c r="BJ7114" i="3"/>
  <c r="T7114" i="3" s="1"/>
  <c r="BH7115" i="3"/>
  <c r="BI7115" i="3" s="1"/>
  <c r="S7115" i="3" s="1"/>
  <c r="BJ7115" i="3"/>
  <c r="T7115" i="3" s="1"/>
  <c r="BH7116" i="3"/>
  <c r="BI7116" i="3" s="1"/>
  <c r="S7116" i="3" s="1"/>
  <c r="BJ7116" i="3"/>
  <c r="T7116" i="3" s="1"/>
  <c r="BH7117" i="3"/>
  <c r="BJ7117" i="3"/>
  <c r="T7117" i="3" s="1"/>
  <c r="BH7118" i="3"/>
  <c r="BI7118" i="3" s="1"/>
  <c r="S7118" i="3" s="1"/>
  <c r="BJ7118" i="3"/>
  <c r="T7118" i="3" s="1"/>
  <c r="BH7119" i="3"/>
  <c r="BJ7119" i="3"/>
  <c r="T7119" i="3" s="1"/>
  <c r="BH7120" i="3"/>
  <c r="BI7120" i="3" s="1"/>
  <c r="S7120" i="3" s="1"/>
  <c r="BJ7120" i="3"/>
  <c r="T7120" i="3" s="1"/>
  <c r="BH7121" i="3"/>
  <c r="BJ7121" i="3"/>
  <c r="T7121" i="3" s="1"/>
  <c r="BH7122" i="3"/>
  <c r="BI7122" i="3" s="1"/>
  <c r="S7122" i="3" s="1"/>
  <c r="BJ7122" i="3"/>
  <c r="T7122" i="3" s="1"/>
  <c r="BH7123" i="3"/>
  <c r="BJ7123" i="3"/>
  <c r="T7123" i="3" s="1"/>
  <c r="BH7124" i="3"/>
  <c r="BI7124" i="3" s="1"/>
  <c r="S7124" i="3" s="1"/>
  <c r="BJ7124" i="3"/>
  <c r="T7124" i="3" s="1"/>
  <c r="BH7125" i="3"/>
  <c r="BJ7125" i="3"/>
  <c r="T7125" i="3" s="1"/>
  <c r="BH7126" i="3"/>
  <c r="BI7126" i="3" s="1"/>
  <c r="S7126" i="3" s="1"/>
  <c r="BJ7126" i="3"/>
  <c r="T7126" i="3" s="1"/>
  <c r="BH7127" i="3"/>
  <c r="BI7127" i="3" s="1"/>
  <c r="S7127" i="3" s="1"/>
  <c r="BJ7127" i="3"/>
  <c r="T7127" i="3" s="1"/>
  <c r="BH7128" i="3"/>
  <c r="BJ7128" i="3"/>
  <c r="T7128" i="3" s="1"/>
  <c r="BH7129" i="3"/>
  <c r="BJ7129" i="3"/>
  <c r="T7129" i="3" s="1"/>
  <c r="BH7130" i="3"/>
  <c r="BI7130" i="3" s="1"/>
  <c r="S7130" i="3" s="1"/>
  <c r="BJ7130" i="3"/>
  <c r="T7130" i="3" s="1"/>
  <c r="BH7131" i="3"/>
  <c r="BI7131" i="3" s="1"/>
  <c r="S7131" i="3" s="1"/>
  <c r="BJ7131" i="3"/>
  <c r="T7131" i="3" s="1"/>
  <c r="BH7132" i="3"/>
  <c r="BI7132" i="3" s="1"/>
  <c r="S7132" i="3" s="1"/>
  <c r="BJ7132" i="3"/>
  <c r="T7132" i="3" s="1"/>
  <c r="BH7133" i="3"/>
  <c r="BI7133" i="3" s="1"/>
  <c r="S7133" i="3" s="1"/>
  <c r="BJ7133" i="3"/>
  <c r="T7133" i="3" s="1"/>
  <c r="BH7134" i="3"/>
  <c r="BI7134" i="3" s="1"/>
  <c r="S7134" i="3" s="1"/>
  <c r="BJ7134" i="3"/>
  <c r="T7134" i="3" s="1"/>
  <c r="BH7135" i="3"/>
  <c r="BI7135" i="3" s="1"/>
  <c r="S7135" i="3" s="1"/>
  <c r="BJ7135" i="3"/>
  <c r="T7135" i="3" s="1"/>
  <c r="BH7136" i="3"/>
  <c r="BI7136" i="3" s="1"/>
  <c r="S7136" i="3" s="1"/>
  <c r="BJ7136" i="3"/>
  <c r="T7136" i="3" s="1"/>
  <c r="BH7137" i="3"/>
  <c r="BI7137" i="3" s="1"/>
  <c r="S7137" i="3" s="1"/>
  <c r="BJ7137" i="3"/>
  <c r="T7137" i="3" s="1"/>
  <c r="BH7138" i="3"/>
  <c r="BI7138" i="3" s="1"/>
  <c r="S7138" i="3" s="1"/>
  <c r="BJ7138" i="3"/>
  <c r="T7138" i="3" s="1"/>
  <c r="BH7139" i="3"/>
  <c r="BI7139" i="3" s="1"/>
  <c r="S7139" i="3" s="1"/>
  <c r="BJ7139" i="3"/>
  <c r="T7139" i="3" s="1"/>
  <c r="BH7140" i="3"/>
  <c r="BI7140" i="3" s="1"/>
  <c r="S7140" i="3" s="1"/>
  <c r="BJ7140" i="3"/>
  <c r="T7140" i="3" s="1"/>
  <c r="BH7141" i="3"/>
  <c r="BJ7141" i="3"/>
  <c r="T7141" i="3" s="1"/>
  <c r="BH7142" i="3"/>
  <c r="BI7142" i="3" s="1"/>
  <c r="S7142" i="3" s="1"/>
  <c r="BJ7142" i="3"/>
  <c r="T7142" i="3" s="1"/>
  <c r="BH7143" i="3"/>
  <c r="BI7143" i="3" s="1"/>
  <c r="S7143" i="3" s="1"/>
  <c r="BJ7143" i="3"/>
  <c r="T7143" i="3" s="1"/>
  <c r="BH7144" i="3"/>
  <c r="BI7144" i="3" s="1"/>
  <c r="S7144" i="3" s="1"/>
  <c r="BJ7144" i="3"/>
  <c r="T7144" i="3" s="1"/>
  <c r="BH7145" i="3"/>
  <c r="BI7145" i="3" s="1"/>
  <c r="S7145" i="3" s="1"/>
  <c r="BJ7145" i="3"/>
  <c r="T7145" i="3" s="1"/>
  <c r="BH7146" i="3"/>
  <c r="BI7146" i="3" s="1"/>
  <c r="S7146" i="3" s="1"/>
  <c r="BJ7146" i="3"/>
  <c r="T7146" i="3" s="1"/>
  <c r="BH7147" i="3"/>
  <c r="BI7147" i="3" s="1"/>
  <c r="S7147" i="3" s="1"/>
  <c r="BJ7147" i="3"/>
  <c r="T7147" i="3" s="1"/>
  <c r="BH7148" i="3"/>
  <c r="BI7148" i="3" s="1"/>
  <c r="S7148" i="3" s="1"/>
  <c r="BJ7148" i="3"/>
  <c r="T7148" i="3" s="1"/>
  <c r="BH7149" i="3"/>
  <c r="BJ7149" i="3"/>
  <c r="T7149" i="3" s="1"/>
  <c r="BH7150" i="3"/>
  <c r="BI7150" i="3" s="1"/>
  <c r="S7150" i="3" s="1"/>
  <c r="BJ7150" i="3"/>
  <c r="T7150" i="3" s="1"/>
  <c r="BH7151" i="3"/>
  <c r="BI7151" i="3" s="1"/>
  <c r="S7151" i="3" s="1"/>
  <c r="BJ7151" i="3"/>
  <c r="T7151" i="3" s="1"/>
  <c r="BH7152" i="3"/>
  <c r="BI7152" i="3" s="1"/>
  <c r="S7152" i="3" s="1"/>
  <c r="BJ7152" i="3"/>
  <c r="T7152" i="3" s="1"/>
  <c r="BH7153" i="3"/>
  <c r="BI7153" i="3" s="1"/>
  <c r="S7153" i="3" s="1"/>
  <c r="BJ7153" i="3"/>
  <c r="T7153" i="3" s="1"/>
  <c r="BH7154" i="3"/>
  <c r="BI7154" i="3" s="1"/>
  <c r="S7154" i="3" s="1"/>
  <c r="BJ7154" i="3"/>
  <c r="T7154" i="3" s="1"/>
  <c r="BH7155" i="3"/>
  <c r="BI7155" i="3" s="1"/>
  <c r="S7155" i="3" s="1"/>
  <c r="BJ7155" i="3"/>
  <c r="T7155" i="3" s="1"/>
  <c r="BH7156" i="3"/>
  <c r="BI7156" i="3" s="1"/>
  <c r="S7156" i="3" s="1"/>
  <c r="BJ7156" i="3"/>
  <c r="T7156" i="3" s="1"/>
  <c r="BH7157" i="3"/>
  <c r="BI7157" i="3" s="1"/>
  <c r="S7157" i="3" s="1"/>
  <c r="BJ7157" i="3"/>
  <c r="T7157" i="3" s="1"/>
  <c r="BH7158" i="3"/>
  <c r="BI7158" i="3" s="1"/>
  <c r="S7158" i="3" s="1"/>
  <c r="BJ7158" i="3"/>
  <c r="T7158" i="3" s="1"/>
  <c r="BH7159" i="3"/>
  <c r="BI7159" i="3" s="1"/>
  <c r="S7159" i="3" s="1"/>
  <c r="BJ7159" i="3"/>
  <c r="T7159" i="3" s="1"/>
  <c r="BH7160" i="3"/>
  <c r="BI7160" i="3" s="1"/>
  <c r="S7160" i="3" s="1"/>
  <c r="BJ7160" i="3"/>
  <c r="T7160" i="3" s="1"/>
  <c r="BH7161" i="3"/>
  <c r="BI7161" i="3" s="1"/>
  <c r="S7161" i="3" s="1"/>
  <c r="BJ7161" i="3"/>
  <c r="T7161" i="3" s="1"/>
  <c r="BH7162" i="3"/>
  <c r="BJ7162" i="3"/>
  <c r="T7162" i="3" s="1"/>
  <c r="BH7163" i="3"/>
  <c r="BJ7163" i="3"/>
  <c r="T7163" i="3" s="1"/>
  <c r="BH7164" i="3"/>
  <c r="BI7164" i="3" s="1"/>
  <c r="S7164" i="3" s="1"/>
  <c r="BJ7164" i="3"/>
  <c r="T7164" i="3" s="1"/>
  <c r="BH7165" i="3"/>
  <c r="BI7165" i="3" s="1"/>
  <c r="S7165" i="3" s="1"/>
  <c r="BJ7165" i="3"/>
  <c r="T7165" i="3" s="1"/>
  <c r="BH7166" i="3"/>
  <c r="BI7166" i="3" s="1"/>
  <c r="S7166" i="3" s="1"/>
  <c r="BJ7166" i="3"/>
  <c r="T7166" i="3" s="1"/>
  <c r="BH7167" i="3"/>
  <c r="BI7167" i="3" s="1"/>
  <c r="S7167" i="3" s="1"/>
  <c r="BJ7167" i="3"/>
  <c r="T7167" i="3" s="1"/>
  <c r="BH7168" i="3"/>
  <c r="BI7168" i="3" s="1"/>
  <c r="S7168" i="3" s="1"/>
  <c r="BJ7168" i="3"/>
  <c r="T7168" i="3" s="1"/>
  <c r="BH7169" i="3"/>
  <c r="BJ7169" i="3"/>
  <c r="T7169" i="3" s="1"/>
  <c r="BH7170" i="3"/>
  <c r="BJ7170" i="3"/>
  <c r="T7170" i="3" s="1"/>
  <c r="BH7171" i="3"/>
  <c r="BJ7171" i="3"/>
  <c r="T7171" i="3" s="1"/>
  <c r="BH7172" i="3"/>
  <c r="BI7172" i="3" s="1"/>
  <c r="S7172" i="3" s="1"/>
  <c r="BJ7172" i="3"/>
  <c r="T7172" i="3" s="1"/>
  <c r="BH7173" i="3"/>
  <c r="BI7173" i="3" s="1"/>
  <c r="S7173" i="3" s="1"/>
  <c r="BJ7173" i="3"/>
  <c r="T7173" i="3" s="1"/>
  <c r="BH7174" i="3"/>
  <c r="BI7174" i="3" s="1"/>
  <c r="S7174" i="3" s="1"/>
  <c r="BJ7174" i="3"/>
  <c r="T7174" i="3" s="1"/>
  <c r="BH7175" i="3"/>
  <c r="BJ7175" i="3"/>
  <c r="T7175" i="3" s="1"/>
  <c r="BH7176" i="3"/>
  <c r="BI7176" i="3" s="1"/>
  <c r="S7176" i="3" s="1"/>
  <c r="BJ7176" i="3"/>
  <c r="T7176" i="3" s="1"/>
  <c r="BH7177" i="3"/>
  <c r="BJ7177" i="3"/>
  <c r="T7177" i="3" s="1"/>
  <c r="BH7178" i="3"/>
  <c r="BI7178" i="3" s="1"/>
  <c r="S7178" i="3" s="1"/>
  <c r="BJ7178" i="3"/>
  <c r="T7178" i="3" s="1"/>
  <c r="BH7179" i="3"/>
  <c r="BI7179" i="3" s="1"/>
  <c r="S7179" i="3" s="1"/>
  <c r="BJ7179" i="3"/>
  <c r="T7179" i="3" s="1"/>
  <c r="BH7180" i="3"/>
  <c r="BI7180" i="3" s="1"/>
  <c r="S7180" i="3" s="1"/>
  <c r="BJ7180" i="3"/>
  <c r="T7180" i="3" s="1"/>
  <c r="BH7181" i="3"/>
  <c r="BI7181" i="3" s="1"/>
  <c r="S7181" i="3" s="1"/>
  <c r="BJ7181" i="3"/>
  <c r="T7181" i="3" s="1"/>
  <c r="BH7182" i="3"/>
  <c r="BJ7182" i="3"/>
  <c r="T7182" i="3" s="1"/>
  <c r="BH7183" i="3"/>
  <c r="BJ7183" i="3"/>
  <c r="T7183" i="3" s="1"/>
  <c r="BH7184" i="3"/>
  <c r="BJ7184" i="3"/>
  <c r="T7184" i="3" s="1"/>
  <c r="BH7185" i="3"/>
  <c r="BI7185" i="3" s="1"/>
  <c r="S7185" i="3" s="1"/>
  <c r="BJ7185" i="3"/>
  <c r="T7185" i="3" s="1"/>
  <c r="BH7186" i="3"/>
  <c r="BJ7186" i="3"/>
  <c r="T7186" i="3" s="1"/>
  <c r="BH7187" i="3"/>
  <c r="BI7187" i="3" s="1"/>
  <c r="S7187" i="3" s="1"/>
  <c r="BJ7187" i="3"/>
  <c r="T7187" i="3" s="1"/>
  <c r="BH7188" i="3"/>
  <c r="BI7188" i="3" s="1"/>
  <c r="S7188" i="3" s="1"/>
  <c r="BJ7188" i="3"/>
  <c r="T7188" i="3" s="1"/>
  <c r="BH7189" i="3"/>
  <c r="BJ7189" i="3"/>
  <c r="T7189" i="3" s="1"/>
  <c r="BH7190" i="3"/>
  <c r="BI7190" i="3" s="1"/>
  <c r="S7190" i="3" s="1"/>
  <c r="BJ7190" i="3"/>
  <c r="T7190" i="3" s="1"/>
  <c r="BH7191" i="3"/>
  <c r="BI7191" i="3" s="1"/>
  <c r="S7191" i="3" s="1"/>
  <c r="BJ7191" i="3"/>
  <c r="T7191" i="3" s="1"/>
  <c r="BH7192" i="3"/>
  <c r="BI7192" i="3" s="1"/>
  <c r="S7192" i="3" s="1"/>
  <c r="BJ7192" i="3"/>
  <c r="T7192" i="3" s="1"/>
  <c r="BH7193" i="3"/>
  <c r="BI7193" i="3" s="1"/>
  <c r="S7193" i="3" s="1"/>
  <c r="BJ7193" i="3"/>
  <c r="T7193" i="3" s="1"/>
  <c r="BH7194" i="3"/>
  <c r="BJ7194" i="3"/>
  <c r="T7194" i="3" s="1"/>
  <c r="BH7195" i="3"/>
  <c r="BI7195" i="3" s="1"/>
  <c r="S7195" i="3" s="1"/>
  <c r="BJ7195" i="3"/>
  <c r="T7195" i="3" s="1"/>
  <c r="BH7196" i="3"/>
  <c r="BI7196" i="3" s="1"/>
  <c r="S7196" i="3" s="1"/>
  <c r="BJ7196" i="3"/>
  <c r="T7196" i="3" s="1"/>
  <c r="BH7197" i="3"/>
  <c r="BJ7197" i="3"/>
  <c r="T7197" i="3" s="1"/>
  <c r="BH7198" i="3"/>
  <c r="BI7198" i="3" s="1"/>
  <c r="S7198" i="3" s="1"/>
  <c r="BJ7198" i="3"/>
  <c r="T7198" i="3" s="1"/>
  <c r="BH7199" i="3"/>
  <c r="BJ7199" i="3"/>
  <c r="T7199" i="3" s="1"/>
  <c r="BH7200" i="3"/>
  <c r="BI7200" i="3" s="1"/>
  <c r="S7200" i="3" s="1"/>
  <c r="BJ7200" i="3"/>
  <c r="T7200" i="3" s="1"/>
  <c r="BH7201" i="3"/>
  <c r="BI7201" i="3" s="1"/>
  <c r="S7201" i="3" s="1"/>
  <c r="BJ7201" i="3"/>
  <c r="T7201" i="3" s="1"/>
  <c r="BH7202" i="3"/>
  <c r="BI7202" i="3" s="1"/>
  <c r="S7202" i="3" s="1"/>
  <c r="BJ7202" i="3"/>
  <c r="T7202" i="3" s="1"/>
  <c r="BH7203" i="3"/>
  <c r="BJ7203" i="3"/>
  <c r="T7203" i="3" s="1"/>
  <c r="BH7204" i="3"/>
  <c r="BI7204" i="3" s="1"/>
  <c r="S7204" i="3" s="1"/>
  <c r="BJ7204" i="3"/>
  <c r="T7204" i="3" s="1"/>
  <c r="BH7205" i="3"/>
  <c r="BI7205" i="3" s="1"/>
  <c r="S7205" i="3" s="1"/>
  <c r="BJ7205" i="3"/>
  <c r="T7205" i="3" s="1"/>
  <c r="BH7206" i="3"/>
  <c r="BJ7206" i="3"/>
  <c r="T7206" i="3" s="1"/>
  <c r="BH7207" i="3"/>
  <c r="BJ7207" i="3"/>
  <c r="T7207" i="3" s="1"/>
  <c r="BH7208" i="3"/>
  <c r="BI7208" i="3" s="1"/>
  <c r="S7208" i="3" s="1"/>
  <c r="BJ7208" i="3"/>
  <c r="T7208" i="3" s="1"/>
  <c r="BH7209" i="3"/>
  <c r="BJ7209" i="3"/>
  <c r="T7209" i="3" s="1"/>
  <c r="BH7210" i="3"/>
  <c r="BI7210" i="3" s="1"/>
  <c r="S7210" i="3" s="1"/>
  <c r="BJ7210" i="3"/>
  <c r="T7210" i="3" s="1"/>
  <c r="BH7211" i="3"/>
  <c r="BI7211" i="3" s="1"/>
  <c r="S7211" i="3" s="1"/>
  <c r="BJ7211" i="3"/>
  <c r="T7211" i="3" s="1"/>
  <c r="BH7212" i="3"/>
  <c r="BJ7212" i="3"/>
  <c r="T7212" i="3" s="1"/>
  <c r="BH7213" i="3"/>
  <c r="BI7213" i="3" s="1"/>
  <c r="S7213" i="3" s="1"/>
  <c r="BJ7213" i="3"/>
  <c r="T7213" i="3" s="1"/>
  <c r="BH7214" i="3"/>
  <c r="BJ7214" i="3"/>
  <c r="T7214" i="3" s="1"/>
  <c r="BH7215" i="3"/>
  <c r="BI7215" i="3" s="1"/>
  <c r="S7215" i="3" s="1"/>
  <c r="BJ7215" i="3"/>
  <c r="T7215" i="3" s="1"/>
  <c r="BH7216" i="3"/>
  <c r="BJ7216" i="3"/>
  <c r="T7216" i="3" s="1"/>
  <c r="BH7217" i="3"/>
  <c r="BI7217" i="3" s="1"/>
  <c r="S7217" i="3" s="1"/>
  <c r="BJ7217" i="3"/>
  <c r="T7217" i="3" s="1"/>
  <c r="BH7218" i="3"/>
  <c r="BJ7218" i="3"/>
  <c r="T7218" i="3" s="1"/>
  <c r="BH7219" i="3"/>
  <c r="BJ7219" i="3"/>
  <c r="T7219" i="3" s="1"/>
  <c r="BH7220" i="3"/>
  <c r="BJ7220" i="3"/>
  <c r="T7220" i="3" s="1"/>
  <c r="BH7221" i="3"/>
  <c r="BI7221" i="3" s="1"/>
  <c r="S7221" i="3" s="1"/>
  <c r="BJ7221" i="3"/>
  <c r="T7221" i="3" s="1"/>
  <c r="BH7222" i="3"/>
  <c r="BJ7222" i="3"/>
  <c r="T7222" i="3" s="1"/>
  <c r="BH7223" i="3"/>
  <c r="BJ7223" i="3"/>
  <c r="T7223" i="3" s="1"/>
  <c r="BH7224" i="3"/>
  <c r="BJ7224" i="3"/>
  <c r="T7224" i="3" s="1"/>
  <c r="BH7225" i="3"/>
  <c r="BJ7225" i="3"/>
  <c r="T7225" i="3" s="1"/>
  <c r="BH7226" i="3"/>
  <c r="BI7226" i="3" s="1"/>
  <c r="S7226" i="3" s="1"/>
  <c r="BJ7226" i="3"/>
  <c r="T7226" i="3" s="1"/>
  <c r="BH7227" i="3"/>
  <c r="BJ7227" i="3"/>
  <c r="T7227" i="3" s="1"/>
  <c r="BH7228" i="3"/>
  <c r="BJ7228" i="3"/>
  <c r="T7228" i="3" s="1"/>
  <c r="BH7229" i="3"/>
  <c r="BJ7229" i="3"/>
  <c r="T7229" i="3" s="1"/>
  <c r="BH7230" i="3"/>
  <c r="BJ7230" i="3"/>
  <c r="T7230" i="3" s="1"/>
  <c r="BH7231" i="3"/>
  <c r="BI7231" i="3" s="1"/>
  <c r="S7231" i="3" s="1"/>
  <c r="BJ7231" i="3"/>
  <c r="T7231" i="3" s="1"/>
  <c r="BH7232" i="3"/>
  <c r="BI7232" i="3" s="1"/>
  <c r="S7232" i="3" s="1"/>
  <c r="BJ7232" i="3"/>
  <c r="T7232" i="3" s="1"/>
  <c r="BH7233" i="3"/>
  <c r="BI7233" i="3" s="1"/>
  <c r="S7233" i="3" s="1"/>
  <c r="BJ7233" i="3"/>
  <c r="T7233" i="3" s="1"/>
  <c r="BH7234" i="3"/>
  <c r="BI7234" i="3" s="1"/>
  <c r="S7234" i="3" s="1"/>
  <c r="BJ7234" i="3"/>
  <c r="T7234" i="3" s="1"/>
  <c r="BH7235" i="3"/>
  <c r="BI7235" i="3" s="1"/>
  <c r="S7235" i="3" s="1"/>
  <c r="BJ7235" i="3"/>
  <c r="T7235" i="3" s="1"/>
  <c r="BH7236" i="3"/>
  <c r="BI7236" i="3" s="1"/>
  <c r="S7236" i="3" s="1"/>
  <c r="BJ7236" i="3"/>
  <c r="T7236" i="3" s="1"/>
  <c r="BH7237" i="3"/>
  <c r="BI7237" i="3" s="1"/>
  <c r="S7237" i="3" s="1"/>
  <c r="BJ7237" i="3"/>
  <c r="T7237" i="3" s="1"/>
  <c r="BH7238" i="3"/>
  <c r="BJ7238" i="3"/>
  <c r="T7238" i="3" s="1"/>
  <c r="BH7239" i="3"/>
  <c r="BI7239" i="3" s="1"/>
  <c r="S7239" i="3" s="1"/>
  <c r="BJ7239" i="3"/>
  <c r="T7239" i="3" s="1"/>
  <c r="BH7240" i="3"/>
  <c r="BJ7240" i="3"/>
  <c r="T7240" i="3" s="1"/>
  <c r="BH7241" i="3"/>
  <c r="BI7241" i="3" s="1"/>
  <c r="S7241" i="3" s="1"/>
  <c r="BJ7241" i="3"/>
  <c r="T7241" i="3" s="1"/>
  <c r="BH7242" i="3"/>
  <c r="BI7242" i="3" s="1"/>
  <c r="S7242" i="3" s="1"/>
  <c r="BJ7242" i="3"/>
  <c r="T7242" i="3" s="1"/>
  <c r="BH7243" i="3"/>
  <c r="BI7243" i="3" s="1"/>
  <c r="S7243" i="3" s="1"/>
  <c r="BJ7243" i="3"/>
  <c r="T7243" i="3" s="1"/>
  <c r="BH7244" i="3"/>
  <c r="BI7244" i="3" s="1"/>
  <c r="S7244" i="3" s="1"/>
  <c r="BJ7244" i="3"/>
  <c r="T7244" i="3" s="1"/>
  <c r="BH7245" i="3"/>
  <c r="BJ7245" i="3"/>
  <c r="T7245" i="3" s="1"/>
  <c r="BH7246" i="3"/>
  <c r="BJ7246" i="3"/>
  <c r="T7246" i="3" s="1"/>
  <c r="BH7247" i="3"/>
  <c r="BJ7247" i="3"/>
  <c r="T7247" i="3" s="1"/>
  <c r="BH7248" i="3"/>
  <c r="BI7248" i="3" s="1"/>
  <c r="S7248" i="3" s="1"/>
  <c r="BJ7248" i="3"/>
  <c r="T7248" i="3" s="1"/>
  <c r="BH7249" i="3"/>
  <c r="BJ7249" i="3"/>
  <c r="T7249" i="3" s="1"/>
  <c r="BH7250" i="3"/>
  <c r="BI7250" i="3" s="1"/>
  <c r="S7250" i="3" s="1"/>
  <c r="BJ7250" i="3"/>
  <c r="T7250" i="3" s="1"/>
  <c r="BH7251" i="3"/>
  <c r="BI7251" i="3" s="1"/>
  <c r="S7251" i="3" s="1"/>
  <c r="BJ7251" i="3"/>
  <c r="T7251" i="3" s="1"/>
  <c r="BH7252" i="3"/>
  <c r="BI7252" i="3" s="1"/>
  <c r="S7252" i="3" s="1"/>
  <c r="BJ7252" i="3"/>
  <c r="T7252" i="3" s="1"/>
  <c r="BH7253" i="3"/>
  <c r="BI7253" i="3" s="1"/>
  <c r="S7253" i="3" s="1"/>
  <c r="BJ7253" i="3"/>
  <c r="T7253" i="3" s="1"/>
  <c r="BH7254" i="3"/>
  <c r="BJ7254" i="3"/>
  <c r="T7254" i="3" s="1"/>
  <c r="BH7255" i="3"/>
  <c r="BI7255" i="3" s="1"/>
  <c r="S7255" i="3" s="1"/>
  <c r="BJ7255" i="3"/>
  <c r="T7255" i="3" s="1"/>
  <c r="BH7256" i="3"/>
  <c r="BI7256" i="3" s="1"/>
  <c r="S7256" i="3" s="1"/>
  <c r="BJ7256" i="3"/>
  <c r="T7256" i="3" s="1"/>
  <c r="BH7257" i="3"/>
  <c r="BI7257" i="3" s="1"/>
  <c r="S7257" i="3" s="1"/>
  <c r="BJ7257" i="3"/>
  <c r="T7257" i="3" s="1"/>
  <c r="BH7258" i="3"/>
  <c r="BJ7258" i="3"/>
  <c r="T7258" i="3" s="1"/>
  <c r="BH7259" i="3"/>
  <c r="BJ7259" i="3"/>
  <c r="T7259" i="3" s="1"/>
  <c r="BH7260" i="3"/>
  <c r="BJ7260" i="3"/>
  <c r="T7260" i="3" s="1"/>
  <c r="BH7261" i="3"/>
  <c r="BJ7261" i="3"/>
  <c r="T7261" i="3" s="1"/>
  <c r="BH7262" i="3"/>
  <c r="BJ7262" i="3"/>
  <c r="T7262" i="3" s="1"/>
  <c r="BH7263" i="3"/>
  <c r="BI7263" i="3" s="1"/>
  <c r="S7263" i="3" s="1"/>
  <c r="BJ7263" i="3"/>
  <c r="T7263" i="3" s="1"/>
  <c r="BH7264" i="3"/>
  <c r="BJ7264" i="3"/>
  <c r="T7264" i="3" s="1"/>
  <c r="BH7265" i="3"/>
  <c r="BJ7265" i="3"/>
  <c r="T7265" i="3" s="1"/>
  <c r="BH7266" i="3"/>
  <c r="BI7266" i="3" s="1"/>
  <c r="S7266" i="3" s="1"/>
  <c r="BJ7266" i="3"/>
  <c r="T7266" i="3" s="1"/>
  <c r="BH7267" i="3"/>
  <c r="BI7267" i="3" s="1"/>
  <c r="S7267" i="3" s="1"/>
  <c r="BJ7267" i="3"/>
  <c r="T7267" i="3" s="1"/>
  <c r="BH7268" i="3"/>
  <c r="BI7268" i="3" s="1"/>
  <c r="S7268" i="3" s="1"/>
  <c r="BJ7268" i="3"/>
  <c r="T7268" i="3" s="1"/>
  <c r="BH7269" i="3"/>
  <c r="BJ7269" i="3"/>
  <c r="T7269" i="3" s="1"/>
  <c r="BH7270" i="3"/>
  <c r="BJ7270" i="3"/>
  <c r="T7270" i="3" s="1"/>
  <c r="BH7271" i="3"/>
  <c r="BJ7271" i="3"/>
  <c r="T7271" i="3" s="1"/>
  <c r="BH7272" i="3"/>
  <c r="BI7272" i="3" s="1"/>
  <c r="S7272" i="3" s="1"/>
  <c r="BJ7272" i="3"/>
  <c r="T7272" i="3" s="1"/>
  <c r="BH7273" i="3"/>
  <c r="BJ7273" i="3"/>
  <c r="T7273" i="3" s="1"/>
  <c r="BH7274" i="3"/>
  <c r="BI7274" i="3" s="1"/>
  <c r="S7274" i="3" s="1"/>
  <c r="BJ7274" i="3"/>
  <c r="T7274" i="3" s="1"/>
  <c r="BH7275" i="3"/>
  <c r="BI7275" i="3" s="1"/>
  <c r="S7275" i="3" s="1"/>
  <c r="BJ7275" i="3"/>
  <c r="T7275" i="3" s="1"/>
  <c r="BH7276" i="3"/>
  <c r="BI7276" i="3" s="1"/>
  <c r="S7276" i="3" s="1"/>
  <c r="BJ7276" i="3"/>
  <c r="T7276" i="3" s="1"/>
  <c r="BH7277" i="3"/>
  <c r="BI7277" i="3" s="1"/>
  <c r="S7277" i="3" s="1"/>
  <c r="BJ7277" i="3"/>
  <c r="T7277" i="3" s="1"/>
  <c r="BH7278" i="3"/>
  <c r="BJ7278" i="3"/>
  <c r="T7278" i="3" s="1"/>
  <c r="BH7279" i="3"/>
  <c r="BI7279" i="3" s="1"/>
  <c r="S7279" i="3" s="1"/>
  <c r="BJ7279" i="3"/>
  <c r="T7279" i="3" s="1"/>
  <c r="BH7280" i="3"/>
  <c r="BJ7280" i="3"/>
  <c r="T7280" i="3" s="1"/>
  <c r="BH7281" i="3"/>
  <c r="BI7281" i="3" s="1"/>
  <c r="S7281" i="3" s="1"/>
  <c r="BJ7281" i="3"/>
  <c r="T7281" i="3" s="1"/>
  <c r="BH7282" i="3"/>
  <c r="BI7282" i="3" s="1"/>
  <c r="S7282" i="3" s="1"/>
  <c r="BJ7282" i="3"/>
  <c r="T7282" i="3" s="1"/>
  <c r="BH7283" i="3"/>
  <c r="BJ7283" i="3"/>
  <c r="T7283" i="3" s="1"/>
  <c r="BH7284" i="3"/>
  <c r="BJ7284" i="3"/>
  <c r="T7284" i="3" s="1"/>
  <c r="BH7285" i="3"/>
  <c r="BI7285" i="3" s="1"/>
  <c r="S7285" i="3" s="1"/>
  <c r="BJ7285" i="3"/>
  <c r="T7285" i="3" s="1"/>
  <c r="BH7286" i="3"/>
  <c r="BJ7286" i="3"/>
  <c r="T7286" i="3" s="1"/>
  <c r="BH7287" i="3"/>
  <c r="BJ7287" i="3"/>
  <c r="T7287" i="3" s="1"/>
  <c r="BH7288" i="3"/>
  <c r="BI7288" i="3" s="1"/>
  <c r="S7288" i="3" s="1"/>
  <c r="BJ7288" i="3"/>
  <c r="T7288" i="3" s="1"/>
  <c r="BH7289" i="3"/>
  <c r="BJ7289" i="3"/>
  <c r="T7289" i="3" s="1"/>
  <c r="BH7290" i="3"/>
  <c r="BI7290" i="3" s="1"/>
  <c r="S7290" i="3" s="1"/>
  <c r="BJ7290" i="3"/>
  <c r="T7290" i="3" s="1"/>
  <c r="BH7291" i="3"/>
  <c r="BJ7291" i="3"/>
  <c r="T7291" i="3" s="1"/>
  <c r="BH7292" i="3"/>
  <c r="BI7292" i="3" s="1"/>
  <c r="S7292" i="3" s="1"/>
  <c r="BJ7292" i="3"/>
  <c r="T7292" i="3" s="1"/>
  <c r="BH7293" i="3"/>
  <c r="BJ7293" i="3"/>
  <c r="T7293" i="3" s="1"/>
  <c r="BH7294" i="3"/>
  <c r="BJ7294" i="3"/>
  <c r="T7294" i="3" s="1"/>
  <c r="BH7295" i="3"/>
  <c r="BI7295" i="3" s="1"/>
  <c r="S7295" i="3" s="1"/>
  <c r="BJ7295" i="3"/>
  <c r="T7295" i="3" s="1"/>
  <c r="BH7296" i="3"/>
  <c r="BI7296" i="3" s="1"/>
  <c r="S7296" i="3" s="1"/>
  <c r="BJ7296" i="3"/>
  <c r="T7296" i="3" s="1"/>
  <c r="BH7297" i="3"/>
  <c r="BI7297" i="3" s="1"/>
  <c r="S7297" i="3" s="1"/>
  <c r="BJ7297" i="3"/>
  <c r="T7297" i="3" s="1"/>
  <c r="BH7298" i="3"/>
  <c r="BJ7298" i="3"/>
  <c r="T7298" i="3" s="1"/>
  <c r="BH7299" i="3"/>
  <c r="BJ7299" i="3"/>
  <c r="T7299" i="3" s="1"/>
  <c r="BH7300" i="3"/>
  <c r="BJ7300" i="3"/>
  <c r="T7300" i="3" s="1"/>
  <c r="BH7301" i="3"/>
  <c r="BJ7301" i="3"/>
  <c r="T7301" i="3" s="1"/>
  <c r="BH7302" i="3"/>
  <c r="BJ7302" i="3"/>
  <c r="T7302" i="3" s="1"/>
  <c r="BH7303" i="3"/>
  <c r="BI7303" i="3" s="1"/>
  <c r="S7303" i="3" s="1"/>
  <c r="BJ7303" i="3"/>
  <c r="T7303" i="3" s="1"/>
  <c r="BH7304" i="3"/>
  <c r="BJ7304" i="3"/>
  <c r="T7304" i="3" s="1"/>
  <c r="BH7305" i="3"/>
  <c r="BI7305" i="3" s="1"/>
  <c r="S7305" i="3" s="1"/>
  <c r="BJ7305" i="3"/>
  <c r="T7305" i="3" s="1"/>
  <c r="BH7306" i="3"/>
  <c r="BI7306" i="3" s="1"/>
  <c r="S7306" i="3" s="1"/>
  <c r="BJ7306" i="3"/>
  <c r="T7306" i="3" s="1"/>
  <c r="BH7307" i="3"/>
  <c r="BJ7307" i="3"/>
  <c r="T7307" i="3" s="1"/>
  <c r="BH7308" i="3"/>
  <c r="BJ7308" i="3"/>
  <c r="T7308" i="3" s="1"/>
  <c r="BH7309" i="3"/>
  <c r="BI7309" i="3" s="1"/>
  <c r="S7309" i="3" s="1"/>
  <c r="BJ7309" i="3"/>
  <c r="T7309" i="3" s="1"/>
  <c r="BH7310" i="3"/>
  <c r="BJ7310" i="3"/>
  <c r="T7310" i="3" s="1"/>
  <c r="BH7311" i="3"/>
  <c r="BJ7311" i="3"/>
  <c r="T7311" i="3" s="1"/>
  <c r="BH7312" i="3"/>
  <c r="BI7312" i="3" s="1"/>
  <c r="S7312" i="3" s="1"/>
  <c r="BJ7312" i="3"/>
  <c r="T7312" i="3" s="1"/>
  <c r="BH7313" i="3"/>
  <c r="BJ7313" i="3"/>
  <c r="T7313" i="3" s="1"/>
  <c r="BH7314" i="3"/>
  <c r="BI7314" i="3" s="1"/>
  <c r="S7314" i="3" s="1"/>
  <c r="BJ7314" i="3"/>
  <c r="T7314" i="3" s="1"/>
  <c r="BH7315" i="3"/>
  <c r="BJ7315" i="3"/>
  <c r="T7315" i="3" s="1"/>
  <c r="BH7316" i="3"/>
  <c r="BI7316" i="3" s="1"/>
  <c r="S7316" i="3" s="1"/>
  <c r="BJ7316" i="3"/>
  <c r="T7316" i="3" s="1"/>
  <c r="BH7317" i="3"/>
  <c r="BJ7317" i="3"/>
  <c r="T7317" i="3" s="1"/>
  <c r="BH7318" i="3"/>
  <c r="BJ7318" i="3"/>
  <c r="T7318" i="3" s="1"/>
  <c r="BH7319" i="3"/>
  <c r="BJ7319" i="3"/>
  <c r="T7319" i="3" s="1"/>
  <c r="BH7320" i="3"/>
  <c r="BJ7320" i="3"/>
  <c r="T7320" i="3" s="1"/>
  <c r="BH7321" i="3"/>
  <c r="BJ7321" i="3"/>
  <c r="T7321" i="3" s="1"/>
  <c r="BH7322" i="3"/>
  <c r="BI7322" i="3" s="1"/>
  <c r="S7322" i="3" s="1"/>
  <c r="BJ7322" i="3"/>
  <c r="T7322" i="3" s="1"/>
  <c r="BH7323" i="3"/>
  <c r="BJ7323" i="3"/>
  <c r="T7323" i="3" s="1"/>
  <c r="BH7324" i="3"/>
  <c r="BJ7324" i="3"/>
  <c r="T7324" i="3" s="1"/>
  <c r="BH7325" i="3"/>
  <c r="BI7325" i="3" s="1"/>
  <c r="S7325" i="3" s="1"/>
  <c r="BJ7325" i="3"/>
  <c r="T7325" i="3" s="1"/>
  <c r="BH7326" i="3"/>
  <c r="BJ7326" i="3"/>
  <c r="T7326" i="3" s="1"/>
  <c r="BH7327" i="3"/>
  <c r="BJ7327" i="3"/>
  <c r="T7327" i="3" s="1"/>
  <c r="BH7328" i="3"/>
  <c r="BJ7328" i="3"/>
  <c r="T7328" i="3" s="1"/>
  <c r="BH7329" i="3"/>
  <c r="BJ7329" i="3"/>
  <c r="T7329" i="3" s="1"/>
  <c r="BH7330" i="3"/>
  <c r="BI7330" i="3" s="1"/>
  <c r="S7330" i="3" s="1"/>
  <c r="BJ7330" i="3"/>
  <c r="T7330" i="3" s="1"/>
  <c r="BH7331" i="3"/>
  <c r="BI7331" i="3" s="1"/>
  <c r="S7331" i="3" s="1"/>
  <c r="BJ7331" i="3"/>
  <c r="T7331" i="3" s="1"/>
  <c r="BH7332" i="3"/>
  <c r="BI7332" i="3" s="1"/>
  <c r="S7332" i="3" s="1"/>
  <c r="BJ7332" i="3"/>
  <c r="T7332" i="3" s="1"/>
  <c r="BH7333" i="3"/>
  <c r="BJ7333" i="3"/>
  <c r="T7333" i="3" s="1"/>
  <c r="BH7334" i="3"/>
  <c r="BJ7334" i="3"/>
  <c r="T7334" i="3" s="1"/>
  <c r="BH7335" i="3"/>
  <c r="BJ7335" i="3"/>
  <c r="T7335" i="3" s="1"/>
  <c r="BH7336" i="3"/>
  <c r="BI7336" i="3" s="1"/>
  <c r="S7336" i="3" s="1"/>
  <c r="BJ7336" i="3"/>
  <c r="T7336" i="3" s="1"/>
  <c r="BH7337" i="3"/>
  <c r="BJ7337" i="3"/>
  <c r="T7337" i="3" s="1"/>
  <c r="BH7338" i="3"/>
  <c r="BJ7338" i="3"/>
  <c r="T7338" i="3" s="1"/>
  <c r="BH7339" i="3"/>
  <c r="BJ7339" i="3"/>
  <c r="T7339" i="3" s="1"/>
  <c r="BH7340" i="3"/>
  <c r="BJ7340" i="3"/>
  <c r="T7340" i="3" s="1"/>
  <c r="BH7341" i="3"/>
  <c r="BI7341" i="3" s="1"/>
  <c r="S7341" i="3" s="1"/>
  <c r="BJ7341" i="3"/>
  <c r="T7341" i="3" s="1"/>
  <c r="BH7342" i="3"/>
  <c r="BJ7342" i="3"/>
  <c r="T7342" i="3" s="1"/>
  <c r="BH7343" i="3"/>
  <c r="BJ7343" i="3"/>
  <c r="T7343" i="3" s="1"/>
  <c r="BH7344" i="3"/>
  <c r="BJ7344" i="3"/>
  <c r="T7344" i="3" s="1"/>
  <c r="BH7345" i="3"/>
  <c r="BJ7345" i="3"/>
  <c r="T7345" i="3" s="1"/>
  <c r="BH7346" i="3"/>
  <c r="BI7346" i="3" s="1"/>
  <c r="S7346" i="3" s="1"/>
  <c r="BJ7346" i="3"/>
  <c r="T7346" i="3" s="1"/>
  <c r="BH7347" i="3"/>
  <c r="BI7347" i="3" s="1"/>
  <c r="S7347" i="3" s="1"/>
  <c r="BJ7347" i="3"/>
  <c r="T7347" i="3" s="1"/>
  <c r="BH7348" i="3"/>
  <c r="BI7348" i="3" s="1"/>
  <c r="S7348" i="3" s="1"/>
  <c r="BJ7348" i="3"/>
  <c r="T7348" i="3" s="1"/>
  <c r="BH7349" i="3"/>
  <c r="BJ7349" i="3"/>
  <c r="T7349" i="3" s="1"/>
  <c r="BH7350" i="3"/>
  <c r="BJ7350" i="3"/>
  <c r="T7350" i="3" s="1"/>
  <c r="BH7351" i="3"/>
  <c r="BI7351" i="3" s="1"/>
  <c r="S7351" i="3" s="1"/>
  <c r="BJ7351" i="3"/>
  <c r="T7351" i="3" s="1"/>
  <c r="BH7352" i="3"/>
  <c r="BI7352" i="3" s="1"/>
  <c r="S7352" i="3" s="1"/>
  <c r="BJ7352" i="3"/>
  <c r="T7352" i="3" s="1"/>
  <c r="BH7353" i="3"/>
  <c r="BI7353" i="3" s="1"/>
  <c r="S7353" i="3" s="1"/>
  <c r="BJ7353" i="3"/>
  <c r="T7353" i="3" s="1"/>
  <c r="BH7354" i="3"/>
  <c r="BI7354" i="3" s="1"/>
  <c r="S7354" i="3" s="1"/>
  <c r="BJ7354" i="3"/>
  <c r="T7354" i="3" s="1"/>
  <c r="BH7355" i="3"/>
  <c r="BI7355" i="3" s="1"/>
  <c r="S7355" i="3" s="1"/>
  <c r="BJ7355" i="3"/>
  <c r="T7355" i="3" s="1"/>
  <c r="BH7356" i="3"/>
  <c r="BI7356" i="3" s="1"/>
  <c r="S7356" i="3" s="1"/>
  <c r="BJ7356" i="3"/>
  <c r="T7356" i="3" s="1"/>
  <c r="BH7357" i="3"/>
  <c r="BI7357" i="3" s="1"/>
  <c r="S7357" i="3" s="1"/>
  <c r="BJ7357" i="3"/>
  <c r="T7357" i="3" s="1"/>
  <c r="BH7358" i="3"/>
  <c r="BI7358" i="3" s="1"/>
  <c r="S7358" i="3" s="1"/>
  <c r="BJ7358" i="3"/>
  <c r="T7358" i="3" s="1"/>
  <c r="BH7359" i="3"/>
  <c r="BJ7359" i="3"/>
  <c r="T7359" i="3" s="1"/>
  <c r="BH7360" i="3"/>
  <c r="BJ7360" i="3"/>
  <c r="T7360" i="3" s="1"/>
  <c r="BH7361" i="3"/>
  <c r="BI7361" i="3" s="1"/>
  <c r="S7361" i="3" s="1"/>
  <c r="BJ7361" i="3"/>
  <c r="T7361" i="3" s="1"/>
  <c r="BH7362" i="3"/>
  <c r="BJ7362" i="3"/>
  <c r="T7362" i="3" s="1"/>
  <c r="BH7363" i="3"/>
  <c r="BJ7363" i="3"/>
  <c r="T7363" i="3" s="1"/>
  <c r="BH7364" i="3"/>
  <c r="BI7364" i="3" s="1"/>
  <c r="S7364" i="3" s="1"/>
  <c r="BJ7364" i="3"/>
  <c r="T7364" i="3" s="1"/>
  <c r="BH7365" i="3"/>
  <c r="BJ7365" i="3"/>
  <c r="T7365" i="3" s="1"/>
  <c r="BH7366" i="3"/>
  <c r="BI7366" i="3" s="1"/>
  <c r="S7366" i="3" s="1"/>
  <c r="BJ7366" i="3"/>
  <c r="T7366" i="3" s="1"/>
  <c r="BH7367" i="3"/>
  <c r="BJ7367" i="3"/>
  <c r="T7367" i="3" s="1"/>
  <c r="BH7368" i="3"/>
  <c r="BJ7368" i="3"/>
  <c r="T7368" i="3" s="1"/>
  <c r="BH7369" i="3"/>
  <c r="BJ7369" i="3"/>
  <c r="T7369" i="3" s="1"/>
  <c r="BH7370" i="3"/>
  <c r="BJ7370" i="3"/>
  <c r="T7370" i="3" s="1"/>
  <c r="BH7371" i="3"/>
  <c r="BI7371" i="3" s="1"/>
  <c r="S7371" i="3" s="1"/>
  <c r="BJ7371" i="3"/>
  <c r="T7371" i="3" s="1"/>
  <c r="BH7372" i="3"/>
  <c r="BI7372" i="3" s="1"/>
  <c r="S7372" i="3" s="1"/>
  <c r="BJ7372" i="3"/>
  <c r="T7372" i="3" s="1"/>
  <c r="BH7373" i="3"/>
  <c r="BI7373" i="3" s="1"/>
  <c r="S7373" i="3" s="1"/>
  <c r="BJ7373" i="3"/>
  <c r="T7373" i="3" s="1"/>
  <c r="BH7374" i="3"/>
  <c r="BI7374" i="3" s="1"/>
  <c r="S7374" i="3" s="1"/>
  <c r="BJ7374" i="3"/>
  <c r="T7374" i="3" s="1"/>
  <c r="BH7375" i="3"/>
  <c r="BJ7375" i="3"/>
  <c r="T7375" i="3" s="1"/>
  <c r="BH7376" i="3"/>
  <c r="BJ7376" i="3"/>
  <c r="T7376" i="3" s="1"/>
  <c r="BH7377" i="3"/>
  <c r="BI7377" i="3" s="1"/>
  <c r="S7377" i="3" s="1"/>
  <c r="BJ7377" i="3"/>
  <c r="T7377" i="3" s="1"/>
  <c r="BH7378" i="3"/>
  <c r="BI7378" i="3" s="1"/>
  <c r="S7378" i="3" s="1"/>
  <c r="BJ7378" i="3"/>
  <c r="T7378" i="3" s="1"/>
  <c r="BH7379" i="3"/>
  <c r="BJ7379" i="3"/>
  <c r="T7379" i="3" s="1"/>
  <c r="BH7380" i="3"/>
  <c r="BJ7380" i="3"/>
  <c r="T7380" i="3" s="1"/>
  <c r="BH7381" i="3"/>
  <c r="BJ7381" i="3"/>
  <c r="T7381" i="3" s="1"/>
  <c r="BH7382" i="3"/>
  <c r="BI7382" i="3" s="1"/>
  <c r="S7382" i="3" s="1"/>
  <c r="BJ7382" i="3"/>
  <c r="T7382" i="3" s="1"/>
  <c r="BH7383" i="3"/>
  <c r="BI7383" i="3" s="1"/>
  <c r="S7383" i="3" s="1"/>
  <c r="BJ7383" i="3"/>
  <c r="T7383" i="3" s="1"/>
  <c r="BH7384" i="3"/>
  <c r="BI7384" i="3" s="1"/>
  <c r="S7384" i="3" s="1"/>
  <c r="BJ7384" i="3"/>
  <c r="T7384" i="3" s="1"/>
  <c r="BH7385" i="3"/>
  <c r="BJ7385" i="3"/>
  <c r="T7385" i="3" s="1"/>
  <c r="BH7386" i="3"/>
  <c r="BJ7386" i="3"/>
  <c r="T7386" i="3" s="1"/>
  <c r="BH7387" i="3"/>
  <c r="BI7387" i="3" s="1"/>
  <c r="S7387" i="3" s="1"/>
  <c r="BJ7387" i="3"/>
  <c r="T7387" i="3" s="1"/>
  <c r="BH7388" i="3"/>
  <c r="BI7388" i="3" s="1"/>
  <c r="S7388" i="3" s="1"/>
  <c r="BJ7388" i="3"/>
  <c r="T7388" i="3" s="1"/>
  <c r="BH7389" i="3"/>
  <c r="BI7389" i="3" s="1"/>
  <c r="S7389" i="3" s="1"/>
  <c r="BJ7389" i="3"/>
  <c r="T7389" i="3" s="1"/>
  <c r="BH7390" i="3"/>
  <c r="BI7390" i="3" s="1"/>
  <c r="S7390" i="3" s="1"/>
  <c r="BJ7390" i="3"/>
  <c r="T7390" i="3" s="1"/>
  <c r="BH7391" i="3"/>
  <c r="BJ7391" i="3"/>
  <c r="T7391" i="3" s="1"/>
  <c r="BH7392" i="3"/>
  <c r="BJ7392" i="3"/>
  <c r="T7392" i="3" s="1"/>
  <c r="BH7393" i="3"/>
  <c r="BJ7393" i="3"/>
  <c r="T7393" i="3" s="1"/>
  <c r="BH7394" i="3"/>
  <c r="BJ7394" i="3"/>
  <c r="T7394" i="3" s="1"/>
  <c r="BH7395" i="3"/>
  <c r="BI7395" i="3" s="1"/>
  <c r="S7395" i="3" s="1"/>
  <c r="BJ7395" i="3"/>
  <c r="T7395" i="3" s="1"/>
  <c r="BH7396" i="3"/>
  <c r="BI7396" i="3" s="1"/>
  <c r="S7396" i="3" s="1"/>
  <c r="BJ7396" i="3"/>
  <c r="T7396" i="3" s="1"/>
  <c r="BH7397" i="3"/>
  <c r="BJ7397" i="3"/>
  <c r="T7397" i="3" s="1"/>
  <c r="BH7398" i="3"/>
  <c r="BI7398" i="3" s="1"/>
  <c r="S7398" i="3" s="1"/>
  <c r="BJ7398" i="3"/>
  <c r="T7398" i="3" s="1"/>
  <c r="BH7399" i="3"/>
  <c r="BI7399" i="3" s="1"/>
  <c r="S7399" i="3" s="1"/>
  <c r="BJ7399" i="3"/>
  <c r="T7399" i="3" s="1"/>
  <c r="BH7400" i="3"/>
  <c r="BI7400" i="3" s="1"/>
  <c r="S7400" i="3" s="1"/>
  <c r="BJ7400" i="3"/>
  <c r="T7400" i="3" s="1"/>
  <c r="BH7401" i="3"/>
  <c r="BI7401" i="3" s="1"/>
  <c r="S7401" i="3" s="1"/>
  <c r="BJ7401" i="3"/>
  <c r="T7401" i="3" s="1"/>
  <c r="BH7402" i="3"/>
  <c r="BI7402" i="3" s="1"/>
  <c r="S7402" i="3" s="1"/>
  <c r="BJ7402" i="3"/>
  <c r="T7402" i="3" s="1"/>
  <c r="BH7403" i="3"/>
  <c r="BI7403" i="3" s="1"/>
  <c r="S7403" i="3" s="1"/>
  <c r="BJ7403" i="3"/>
  <c r="T7403" i="3" s="1"/>
  <c r="BH7404" i="3"/>
  <c r="BI7404" i="3" s="1"/>
  <c r="S7404" i="3" s="1"/>
  <c r="BJ7404" i="3"/>
  <c r="T7404" i="3" s="1"/>
  <c r="BH7405" i="3"/>
  <c r="BJ7405" i="3"/>
  <c r="T7405" i="3" s="1"/>
  <c r="BH7406" i="3"/>
  <c r="BJ7406" i="3"/>
  <c r="T7406" i="3" s="1"/>
  <c r="BH7407" i="3"/>
  <c r="BJ7407" i="3"/>
  <c r="T7407" i="3" s="1"/>
  <c r="BH7408" i="3"/>
  <c r="BI7408" i="3" s="1"/>
  <c r="S7408" i="3" s="1"/>
  <c r="BJ7408" i="3"/>
  <c r="T7408" i="3" s="1"/>
  <c r="BH7409" i="3"/>
  <c r="BJ7409" i="3"/>
  <c r="T7409" i="3" s="1"/>
  <c r="BH7410" i="3"/>
  <c r="BI7410" i="3" s="1"/>
  <c r="S7410" i="3" s="1"/>
  <c r="BJ7410" i="3"/>
  <c r="T7410" i="3" s="1"/>
  <c r="BH7411" i="3"/>
  <c r="BI7411" i="3" s="1"/>
  <c r="S7411" i="3" s="1"/>
  <c r="BJ7411" i="3"/>
  <c r="T7411" i="3" s="1"/>
  <c r="BH7412" i="3"/>
  <c r="BI7412" i="3" s="1"/>
  <c r="S7412" i="3" s="1"/>
  <c r="BJ7412" i="3"/>
  <c r="T7412" i="3" s="1"/>
  <c r="BH7413" i="3"/>
  <c r="BJ7413" i="3"/>
  <c r="T7413" i="3" s="1"/>
  <c r="BH7414" i="3"/>
  <c r="BJ7414" i="3"/>
  <c r="T7414" i="3" s="1"/>
  <c r="BH7415" i="3"/>
  <c r="BI7415" i="3" s="1"/>
  <c r="S7415" i="3" s="1"/>
  <c r="BJ7415" i="3"/>
  <c r="T7415" i="3" s="1"/>
  <c r="BH7416" i="3"/>
  <c r="BI7416" i="3" s="1"/>
  <c r="S7416" i="3" s="1"/>
  <c r="BJ7416" i="3"/>
  <c r="T7416" i="3" s="1"/>
  <c r="BH7417" i="3"/>
  <c r="BI7417" i="3" s="1"/>
  <c r="S7417" i="3" s="1"/>
  <c r="BJ7417" i="3"/>
  <c r="T7417" i="3" s="1"/>
  <c r="BH7418" i="3"/>
  <c r="BI7418" i="3" s="1"/>
  <c r="S7418" i="3" s="1"/>
  <c r="BJ7418" i="3"/>
  <c r="T7418" i="3" s="1"/>
  <c r="BH7419" i="3"/>
  <c r="BJ7419" i="3"/>
  <c r="T7419" i="3" s="1"/>
  <c r="BH7420" i="3"/>
  <c r="BI7420" i="3" s="1"/>
  <c r="S7420" i="3" s="1"/>
  <c r="BJ7420" i="3"/>
  <c r="T7420" i="3" s="1"/>
  <c r="BH7421" i="3"/>
  <c r="BI7421" i="3" s="1"/>
  <c r="S7421" i="3" s="1"/>
  <c r="BJ7421" i="3"/>
  <c r="T7421" i="3" s="1"/>
  <c r="BH7422" i="3"/>
  <c r="BJ7422" i="3"/>
  <c r="T7422" i="3" s="1"/>
  <c r="BH7423" i="3"/>
  <c r="BI7423" i="3" s="1"/>
  <c r="S7423" i="3" s="1"/>
  <c r="BJ7423" i="3"/>
  <c r="T7423" i="3" s="1"/>
  <c r="BH7424" i="3"/>
  <c r="BJ7424" i="3"/>
  <c r="T7424" i="3" s="1"/>
  <c r="BH7425" i="3"/>
  <c r="BI7425" i="3" s="1"/>
  <c r="S7425" i="3" s="1"/>
  <c r="BJ7425" i="3"/>
  <c r="T7425" i="3" s="1"/>
  <c r="BH7426" i="3"/>
  <c r="BJ7426" i="3"/>
  <c r="T7426" i="3" s="1"/>
  <c r="BH7427" i="3"/>
  <c r="BJ7427" i="3"/>
  <c r="T7427" i="3" s="1"/>
  <c r="BH7428" i="3"/>
  <c r="BJ7428" i="3"/>
  <c r="T7428" i="3" s="1"/>
  <c r="BH7429" i="3"/>
  <c r="BJ7429" i="3"/>
  <c r="T7429" i="3" s="1"/>
  <c r="BH7430" i="3"/>
  <c r="BJ7430" i="3"/>
  <c r="T7430" i="3" s="1"/>
  <c r="BH7431" i="3"/>
  <c r="BI7431" i="3" s="1"/>
  <c r="S7431" i="3" s="1"/>
  <c r="BJ7431" i="3"/>
  <c r="T7431" i="3" s="1"/>
  <c r="BH7432" i="3"/>
  <c r="BI7432" i="3" s="1"/>
  <c r="S7432" i="3" s="1"/>
  <c r="BJ7432" i="3"/>
  <c r="T7432" i="3" s="1"/>
  <c r="BH7433" i="3"/>
  <c r="BI7433" i="3" s="1"/>
  <c r="S7433" i="3" s="1"/>
  <c r="BJ7433" i="3"/>
  <c r="T7433" i="3" s="1"/>
  <c r="BH7434" i="3"/>
  <c r="BI7434" i="3" s="1"/>
  <c r="S7434" i="3" s="1"/>
  <c r="BJ7434" i="3"/>
  <c r="T7434" i="3" s="1"/>
  <c r="BH7435" i="3"/>
  <c r="BJ7435" i="3"/>
  <c r="T7435" i="3" s="1"/>
  <c r="BH7436" i="3"/>
  <c r="BJ7436" i="3"/>
  <c r="T7436" i="3" s="1"/>
  <c r="BH7437" i="3"/>
  <c r="BI7437" i="3" s="1"/>
  <c r="S7437" i="3" s="1"/>
  <c r="BJ7437" i="3"/>
  <c r="T7437" i="3" s="1"/>
  <c r="BH7438" i="3"/>
  <c r="BI7438" i="3" s="1"/>
  <c r="S7438" i="3" s="1"/>
  <c r="BJ7438" i="3"/>
  <c r="T7438" i="3" s="1"/>
  <c r="BH7439" i="3"/>
  <c r="BI7439" i="3" s="1"/>
  <c r="S7439" i="3" s="1"/>
  <c r="BJ7439" i="3"/>
  <c r="T7439" i="3" s="1"/>
  <c r="BH7440" i="3"/>
  <c r="BI7440" i="3" s="1"/>
  <c r="S7440" i="3" s="1"/>
  <c r="BJ7440" i="3"/>
  <c r="T7440" i="3" s="1"/>
  <c r="BH7441" i="3"/>
  <c r="BJ7441" i="3"/>
  <c r="T7441" i="3" s="1"/>
  <c r="BH7442" i="3"/>
  <c r="BJ7442" i="3"/>
  <c r="T7442" i="3" s="1"/>
  <c r="BH7443" i="3"/>
  <c r="BJ7443" i="3"/>
  <c r="T7443" i="3" s="1"/>
  <c r="BH7444" i="3"/>
  <c r="BI7444" i="3" s="1"/>
  <c r="S7444" i="3" s="1"/>
  <c r="BJ7444" i="3"/>
  <c r="T7444" i="3" s="1"/>
  <c r="BH7445" i="3"/>
  <c r="BJ7445" i="3"/>
  <c r="T7445" i="3" s="1"/>
  <c r="BH7446" i="3"/>
  <c r="BI7446" i="3" s="1"/>
  <c r="S7446" i="3" s="1"/>
  <c r="BJ7446" i="3"/>
  <c r="T7446" i="3" s="1"/>
  <c r="BH7447" i="3"/>
  <c r="BJ7447" i="3"/>
  <c r="T7447" i="3" s="1"/>
  <c r="BH7448" i="3"/>
  <c r="BI7448" i="3" s="1"/>
  <c r="S7448" i="3" s="1"/>
  <c r="BJ7448" i="3"/>
  <c r="T7448" i="3" s="1"/>
  <c r="BH7449" i="3"/>
  <c r="BJ7449" i="3"/>
  <c r="T7449" i="3" s="1"/>
  <c r="BH7450" i="3"/>
  <c r="BJ7450" i="3"/>
  <c r="T7450" i="3" s="1"/>
  <c r="BH7451" i="3"/>
  <c r="BI7451" i="3" s="1"/>
  <c r="S7451" i="3" s="1"/>
  <c r="BJ7451" i="3"/>
  <c r="T7451" i="3" s="1"/>
  <c r="BH7452" i="3"/>
  <c r="BI7452" i="3" s="1"/>
  <c r="S7452" i="3" s="1"/>
  <c r="BJ7452" i="3"/>
  <c r="T7452" i="3" s="1"/>
  <c r="BH7453" i="3"/>
  <c r="BI7453" i="3" s="1"/>
  <c r="S7453" i="3" s="1"/>
  <c r="BJ7453" i="3"/>
  <c r="T7453" i="3" s="1"/>
  <c r="BH7454" i="3"/>
  <c r="BI7454" i="3" s="1"/>
  <c r="S7454" i="3" s="1"/>
  <c r="BJ7454" i="3"/>
  <c r="T7454" i="3" s="1"/>
  <c r="BH7455" i="3"/>
  <c r="BJ7455" i="3"/>
  <c r="T7455" i="3" s="1"/>
  <c r="BH7456" i="3"/>
  <c r="BJ7456" i="3"/>
  <c r="T7456" i="3" s="1"/>
  <c r="BH7457" i="3"/>
  <c r="BJ7457" i="3"/>
  <c r="T7457" i="3" s="1"/>
  <c r="BH7458" i="3"/>
  <c r="BI7458" i="3" s="1"/>
  <c r="S7458" i="3" s="1"/>
  <c r="BJ7458" i="3"/>
  <c r="T7458" i="3" s="1"/>
  <c r="BH7459" i="3"/>
  <c r="BI7459" i="3" s="1"/>
  <c r="S7459" i="3" s="1"/>
  <c r="BJ7459" i="3"/>
  <c r="T7459" i="3" s="1"/>
  <c r="BH7460" i="3"/>
  <c r="BJ7460" i="3"/>
  <c r="T7460" i="3" s="1"/>
  <c r="BH7461" i="3"/>
  <c r="BI7461" i="3" s="1"/>
  <c r="S7461" i="3" s="1"/>
  <c r="BJ7461" i="3"/>
  <c r="T7461" i="3" s="1"/>
  <c r="BH7462" i="3"/>
  <c r="BI7462" i="3" s="1"/>
  <c r="S7462" i="3" s="1"/>
  <c r="BJ7462" i="3"/>
  <c r="T7462" i="3" s="1"/>
  <c r="BH7463" i="3"/>
  <c r="BJ7463" i="3"/>
  <c r="T7463" i="3" s="1"/>
  <c r="BH7464" i="3"/>
  <c r="BJ7464" i="3"/>
  <c r="T7464" i="3" s="1"/>
  <c r="BH7465" i="3"/>
  <c r="BI7465" i="3" s="1"/>
  <c r="S7465" i="3" s="1"/>
  <c r="BJ7465" i="3"/>
  <c r="T7465" i="3" s="1"/>
  <c r="BH7466" i="3"/>
  <c r="BI7466" i="3" s="1"/>
  <c r="S7466" i="3" s="1"/>
  <c r="BJ7466" i="3"/>
  <c r="T7466" i="3" s="1"/>
  <c r="BH7467" i="3"/>
  <c r="BI7467" i="3" s="1"/>
  <c r="S7467" i="3" s="1"/>
  <c r="BJ7467" i="3"/>
  <c r="T7467" i="3" s="1"/>
  <c r="BH7468" i="3"/>
  <c r="BJ7468" i="3"/>
  <c r="T7468" i="3" s="1"/>
  <c r="BH7469" i="3"/>
  <c r="BJ7469" i="3"/>
  <c r="T7469" i="3" s="1"/>
  <c r="BH7470" i="3"/>
  <c r="BJ7470" i="3"/>
  <c r="T7470" i="3" s="1"/>
  <c r="BH7471" i="3"/>
  <c r="BJ7471" i="3"/>
  <c r="T7471" i="3" s="1"/>
  <c r="BH7472" i="3"/>
  <c r="BI7472" i="3" s="1"/>
  <c r="S7472" i="3" s="1"/>
  <c r="BJ7472" i="3"/>
  <c r="T7472" i="3" s="1"/>
  <c r="BH7473" i="3"/>
  <c r="BI7473" i="3" s="1"/>
  <c r="S7473" i="3" s="1"/>
  <c r="BJ7473" i="3"/>
  <c r="T7473" i="3" s="1"/>
  <c r="BH7474" i="3"/>
  <c r="BJ7474" i="3"/>
  <c r="T7474" i="3" s="1"/>
  <c r="BH7475" i="3"/>
  <c r="BI7475" i="3" s="1"/>
  <c r="S7475" i="3" s="1"/>
  <c r="BJ7475" i="3"/>
  <c r="T7475" i="3" s="1"/>
  <c r="BH7476" i="3"/>
  <c r="BI7476" i="3" s="1"/>
  <c r="S7476" i="3" s="1"/>
  <c r="BJ7476" i="3"/>
  <c r="T7476" i="3" s="1"/>
  <c r="BH7477" i="3"/>
  <c r="BJ7477" i="3"/>
  <c r="T7477" i="3" s="1"/>
  <c r="BH7478" i="3"/>
  <c r="BJ7478" i="3"/>
  <c r="T7478" i="3" s="1"/>
  <c r="BH7479" i="3"/>
  <c r="BI7479" i="3" s="1"/>
  <c r="S7479" i="3" s="1"/>
  <c r="BJ7479" i="3"/>
  <c r="T7479" i="3" s="1"/>
  <c r="BH7480" i="3"/>
  <c r="BI7480" i="3" s="1"/>
  <c r="S7480" i="3" s="1"/>
  <c r="BJ7480" i="3"/>
  <c r="T7480" i="3" s="1"/>
  <c r="BH7481" i="3"/>
  <c r="BI7481" i="3" s="1"/>
  <c r="S7481" i="3" s="1"/>
  <c r="BJ7481" i="3"/>
  <c r="T7481" i="3" s="1"/>
  <c r="BH7482" i="3"/>
  <c r="BI7482" i="3" s="1"/>
  <c r="S7482" i="3" s="1"/>
  <c r="BJ7482" i="3"/>
  <c r="T7482" i="3" s="1"/>
  <c r="BH7483" i="3"/>
  <c r="BI7483" i="3" s="1"/>
  <c r="S7483" i="3" s="1"/>
  <c r="BJ7483" i="3"/>
  <c r="T7483" i="3" s="1"/>
  <c r="BH7484" i="3"/>
  <c r="BI7484" i="3" s="1"/>
  <c r="S7484" i="3" s="1"/>
  <c r="BJ7484" i="3"/>
  <c r="T7484" i="3" s="1"/>
  <c r="BH7485" i="3"/>
  <c r="BJ7485" i="3"/>
  <c r="T7485" i="3" s="1"/>
  <c r="BH7486" i="3"/>
  <c r="BJ7486" i="3"/>
  <c r="T7486" i="3" s="1"/>
  <c r="BH7487" i="3"/>
  <c r="BI7487" i="3" s="1"/>
  <c r="S7487" i="3" s="1"/>
  <c r="BJ7487" i="3"/>
  <c r="T7487" i="3" s="1"/>
  <c r="BH7488" i="3"/>
  <c r="BJ7488" i="3"/>
  <c r="T7488" i="3" s="1"/>
  <c r="BH7489" i="3"/>
  <c r="BI7489" i="3" s="1"/>
  <c r="S7489" i="3" s="1"/>
  <c r="BJ7489" i="3"/>
  <c r="T7489" i="3" s="1"/>
  <c r="BH7490" i="3"/>
  <c r="BJ7490" i="3"/>
  <c r="T7490" i="3" s="1"/>
  <c r="BH7491" i="3"/>
  <c r="BJ7491" i="3"/>
  <c r="T7491" i="3" s="1"/>
  <c r="BH7492" i="3"/>
  <c r="BJ7492" i="3"/>
  <c r="T7492" i="3" s="1"/>
  <c r="BH7493" i="3"/>
  <c r="BJ7493" i="3"/>
  <c r="T7493" i="3" s="1"/>
  <c r="BH7494" i="3"/>
  <c r="BI7494" i="3" s="1"/>
  <c r="S7494" i="3" s="1"/>
  <c r="BJ7494" i="3"/>
  <c r="T7494" i="3" s="1"/>
  <c r="BH7495" i="3"/>
  <c r="BI7495" i="3" s="1"/>
  <c r="S7495" i="3" s="1"/>
  <c r="BJ7495" i="3"/>
  <c r="T7495" i="3" s="1"/>
  <c r="BH7496" i="3"/>
  <c r="BI7496" i="3" s="1"/>
  <c r="S7496" i="3" s="1"/>
  <c r="BJ7496" i="3"/>
  <c r="T7496" i="3" s="1"/>
  <c r="BH7497" i="3"/>
  <c r="BJ7497" i="3"/>
  <c r="T7497" i="3" s="1"/>
  <c r="BH7498" i="3"/>
  <c r="BJ7498" i="3"/>
  <c r="T7498" i="3" s="1"/>
  <c r="BH7499" i="3"/>
  <c r="BJ7499" i="3"/>
  <c r="T7499" i="3" s="1"/>
  <c r="BH7500" i="3"/>
  <c r="BI7500" i="3" s="1"/>
  <c r="S7500" i="3" s="1"/>
  <c r="BJ7500" i="3"/>
  <c r="T7500" i="3" s="1"/>
  <c r="BH7501" i="3"/>
  <c r="BI7501" i="3" s="1"/>
  <c r="S7501" i="3" s="1"/>
  <c r="BJ7501" i="3"/>
  <c r="T7501" i="3" s="1"/>
  <c r="BH7502" i="3"/>
  <c r="BI7502" i="3" s="1"/>
  <c r="S7502" i="3" s="1"/>
  <c r="BJ7502" i="3"/>
  <c r="T7502" i="3" s="1"/>
  <c r="BH7503" i="3"/>
  <c r="BI7503" i="3" s="1"/>
  <c r="S7503" i="3" s="1"/>
  <c r="BJ7503" i="3"/>
  <c r="T7503" i="3" s="1"/>
  <c r="BH7504" i="3"/>
  <c r="BI7504" i="3" s="1"/>
  <c r="S7504" i="3" s="1"/>
  <c r="BJ7504" i="3"/>
  <c r="T7504" i="3" s="1"/>
  <c r="BH7505" i="3"/>
  <c r="BJ7505" i="3"/>
  <c r="T7505" i="3" s="1"/>
  <c r="BH7506" i="3"/>
  <c r="BJ7506" i="3"/>
  <c r="T7506" i="3" s="1"/>
  <c r="BH7507" i="3"/>
  <c r="BJ7507" i="3"/>
  <c r="T7507" i="3" s="1"/>
  <c r="BH7508" i="3"/>
  <c r="BI7508" i="3" s="1"/>
  <c r="S7508" i="3" s="1"/>
  <c r="BJ7508" i="3"/>
  <c r="T7508" i="3" s="1"/>
  <c r="BH7509" i="3"/>
  <c r="BI7509" i="3" s="1"/>
  <c r="S7509" i="3" s="1"/>
  <c r="BJ7509" i="3"/>
  <c r="T7509" i="3" s="1"/>
  <c r="BH7510" i="3"/>
  <c r="BI7510" i="3" s="1"/>
  <c r="S7510" i="3" s="1"/>
  <c r="BJ7510" i="3"/>
  <c r="T7510" i="3" s="1"/>
  <c r="BH7511" i="3"/>
  <c r="BI7511" i="3" s="1"/>
  <c r="S7511" i="3" s="1"/>
  <c r="BJ7511" i="3"/>
  <c r="T7511" i="3" s="1"/>
  <c r="BH7512" i="3"/>
  <c r="BJ7512" i="3"/>
  <c r="T7512" i="3" s="1"/>
  <c r="BH7513" i="3"/>
  <c r="BJ7513" i="3"/>
  <c r="T7513" i="3" s="1"/>
  <c r="BH7514" i="3"/>
  <c r="BI7514" i="3" s="1"/>
  <c r="S7514" i="3" s="1"/>
  <c r="BJ7514" i="3"/>
  <c r="T7514" i="3" s="1"/>
  <c r="BH7515" i="3"/>
  <c r="BI7515" i="3" s="1"/>
  <c r="S7515" i="3" s="1"/>
  <c r="BJ7515" i="3"/>
  <c r="T7515" i="3" s="1"/>
  <c r="BH7516" i="3"/>
  <c r="BI7516" i="3" s="1"/>
  <c r="S7516" i="3" s="1"/>
  <c r="BJ7516" i="3"/>
  <c r="T7516" i="3" s="1"/>
  <c r="BH7517" i="3"/>
  <c r="BI7517" i="3" s="1"/>
  <c r="S7517" i="3" s="1"/>
  <c r="BJ7517" i="3"/>
  <c r="T7517" i="3" s="1"/>
  <c r="BH7518" i="3"/>
  <c r="BI7518" i="3" s="1"/>
  <c r="S7518" i="3" s="1"/>
  <c r="BJ7518" i="3"/>
  <c r="T7518" i="3" s="1"/>
  <c r="BH7519" i="3"/>
  <c r="BJ7519" i="3"/>
  <c r="T7519" i="3" s="1"/>
  <c r="BH7520" i="3"/>
  <c r="BI7520" i="3" s="1"/>
  <c r="S7520" i="3" s="1"/>
  <c r="BJ7520" i="3"/>
  <c r="T7520" i="3" s="1"/>
  <c r="BH7521" i="3"/>
  <c r="BJ7521" i="3"/>
  <c r="T7521" i="3" s="1"/>
  <c r="BH7522" i="3"/>
  <c r="BI7522" i="3" s="1"/>
  <c r="S7522" i="3" s="1"/>
  <c r="BJ7522" i="3"/>
  <c r="T7522" i="3" s="1"/>
  <c r="BH7523" i="3"/>
  <c r="BJ7523" i="3"/>
  <c r="T7523" i="3" s="1"/>
  <c r="BH7524" i="3"/>
  <c r="BI7524" i="3" s="1"/>
  <c r="S7524" i="3" s="1"/>
  <c r="BJ7524" i="3"/>
  <c r="T7524" i="3" s="1"/>
  <c r="BH7525" i="3"/>
  <c r="BI7525" i="3" s="1"/>
  <c r="S7525" i="3" s="1"/>
  <c r="BJ7525" i="3"/>
  <c r="T7525" i="3" s="1"/>
  <c r="BH7526" i="3"/>
  <c r="BI7526" i="3" s="1"/>
  <c r="S7526" i="3" s="1"/>
  <c r="BJ7526" i="3"/>
  <c r="T7526" i="3" s="1"/>
  <c r="BH7527" i="3"/>
  <c r="BI7527" i="3" s="1"/>
  <c r="S7527" i="3" s="1"/>
  <c r="BJ7527" i="3"/>
  <c r="T7527" i="3" s="1"/>
  <c r="BH7528" i="3"/>
  <c r="BI7528" i="3" s="1"/>
  <c r="S7528" i="3" s="1"/>
  <c r="BJ7528" i="3"/>
  <c r="T7528" i="3" s="1"/>
  <c r="BH7529" i="3"/>
  <c r="BJ7529" i="3"/>
  <c r="T7529" i="3" s="1"/>
  <c r="BH7530" i="3"/>
  <c r="BI7530" i="3" s="1"/>
  <c r="S7530" i="3" s="1"/>
  <c r="BJ7530" i="3"/>
  <c r="T7530" i="3" s="1"/>
  <c r="BH7531" i="3"/>
  <c r="BJ7531" i="3"/>
  <c r="T7531" i="3" s="1"/>
  <c r="BH7532" i="3"/>
  <c r="BI7532" i="3" s="1"/>
  <c r="S7532" i="3" s="1"/>
  <c r="BJ7532" i="3"/>
  <c r="T7532" i="3" s="1"/>
  <c r="BH7533" i="3"/>
  <c r="BJ7533" i="3"/>
  <c r="T7533" i="3" s="1"/>
  <c r="BH7534" i="3"/>
  <c r="BI7534" i="3" s="1"/>
  <c r="S7534" i="3" s="1"/>
  <c r="BJ7534" i="3"/>
  <c r="T7534" i="3" s="1"/>
  <c r="BH7535" i="3"/>
  <c r="BI7535" i="3" s="1"/>
  <c r="S7535" i="3" s="1"/>
  <c r="BJ7535" i="3"/>
  <c r="T7535" i="3" s="1"/>
  <c r="BH7536" i="3"/>
  <c r="BI7536" i="3" s="1"/>
  <c r="S7536" i="3" s="1"/>
  <c r="BJ7536" i="3"/>
  <c r="T7536" i="3" s="1"/>
  <c r="BH7537" i="3"/>
  <c r="BJ7537" i="3"/>
  <c r="T7537" i="3" s="1"/>
  <c r="BH7538" i="3"/>
  <c r="BI7538" i="3" s="1"/>
  <c r="S7538" i="3" s="1"/>
  <c r="BJ7538" i="3"/>
  <c r="T7538" i="3" s="1"/>
  <c r="BH7539" i="3"/>
  <c r="BJ7539" i="3"/>
  <c r="T7539" i="3" s="1"/>
  <c r="BH7540" i="3"/>
  <c r="BI7540" i="3" s="1"/>
  <c r="S7540" i="3" s="1"/>
  <c r="BJ7540" i="3"/>
  <c r="T7540" i="3" s="1"/>
  <c r="BH7541" i="3"/>
  <c r="BJ7541" i="3"/>
  <c r="T7541" i="3" s="1"/>
  <c r="BH7542" i="3"/>
  <c r="BI7542" i="3" s="1"/>
  <c r="S7542" i="3" s="1"/>
  <c r="BJ7542" i="3"/>
  <c r="T7542" i="3" s="1"/>
  <c r="BH7543" i="3"/>
  <c r="BI7543" i="3" s="1"/>
  <c r="S7543" i="3" s="1"/>
  <c r="BJ7543" i="3"/>
  <c r="T7543" i="3" s="1"/>
  <c r="BH7544" i="3"/>
  <c r="BJ7544" i="3"/>
  <c r="T7544" i="3" s="1"/>
  <c r="BH7545" i="3"/>
  <c r="BJ7545" i="3"/>
  <c r="T7545" i="3" s="1"/>
  <c r="BH7546" i="3"/>
  <c r="BJ7546" i="3"/>
  <c r="T7546" i="3" s="1"/>
  <c r="BH7547" i="3"/>
  <c r="BJ7547" i="3"/>
  <c r="T7547" i="3" s="1"/>
  <c r="BH7548" i="3"/>
  <c r="BI7548" i="3" s="1"/>
  <c r="S7548" i="3" s="1"/>
  <c r="BJ7548" i="3"/>
  <c r="T7548" i="3" s="1"/>
  <c r="BH7549" i="3"/>
  <c r="BI7549" i="3" s="1"/>
  <c r="S7549" i="3" s="1"/>
  <c r="BJ7549" i="3"/>
  <c r="T7549" i="3" s="1"/>
  <c r="BH7550" i="3"/>
  <c r="BI7550" i="3" s="1"/>
  <c r="S7550" i="3" s="1"/>
  <c r="BJ7550" i="3"/>
  <c r="T7550" i="3" s="1"/>
  <c r="BH7551" i="3"/>
  <c r="BI7551" i="3" s="1"/>
  <c r="S7551" i="3" s="1"/>
  <c r="BJ7551" i="3"/>
  <c r="T7551" i="3" s="1"/>
  <c r="BH7552" i="3"/>
  <c r="BJ7552" i="3"/>
  <c r="T7552" i="3" s="1"/>
  <c r="BH7553" i="3"/>
  <c r="BJ7553" i="3"/>
  <c r="T7553" i="3" s="1"/>
  <c r="BH7554" i="3"/>
  <c r="BI7554" i="3" s="1"/>
  <c r="S7554" i="3" s="1"/>
  <c r="BJ7554" i="3"/>
  <c r="T7554" i="3" s="1"/>
  <c r="BH7555" i="3"/>
  <c r="BJ7555" i="3"/>
  <c r="T7555" i="3" s="1"/>
  <c r="BH7556" i="3"/>
  <c r="BI7556" i="3" s="1"/>
  <c r="S7556" i="3" s="1"/>
  <c r="BJ7556" i="3"/>
  <c r="T7556" i="3" s="1"/>
  <c r="BH7557" i="3"/>
  <c r="BI7557" i="3" s="1"/>
  <c r="S7557" i="3" s="1"/>
  <c r="BJ7557" i="3"/>
  <c r="T7557" i="3" s="1"/>
  <c r="BH7558" i="3"/>
  <c r="BI7558" i="3" s="1"/>
  <c r="S7558" i="3" s="1"/>
  <c r="BJ7558" i="3"/>
  <c r="T7558" i="3" s="1"/>
  <c r="BH7559" i="3"/>
  <c r="BI7559" i="3" s="1"/>
  <c r="S7559" i="3" s="1"/>
  <c r="BJ7559" i="3"/>
  <c r="T7559" i="3" s="1"/>
  <c r="BH7560" i="3"/>
  <c r="BJ7560" i="3"/>
  <c r="T7560" i="3" s="1"/>
  <c r="BH7561" i="3"/>
  <c r="BJ7561" i="3"/>
  <c r="T7561" i="3" s="1"/>
  <c r="BH7562" i="3"/>
  <c r="BJ7562" i="3"/>
  <c r="T7562" i="3" s="1"/>
  <c r="BH7563" i="3"/>
  <c r="BJ7563" i="3"/>
  <c r="T7563" i="3" s="1"/>
  <c r="BH7564" i="3"/>
  <c r="BI7564" i="3" s="1"/>
  <c r="S7564" i="3" s="1"/>
  <c r="BJ7564" i="3"/>
  <c r="T7564" i="3" s="1"/>
  <c r="BH7565" i="3"/>
  <c r="BI7565" i="3" s="1"/>
  <c r="S7565" i="3" s="1"/>
  <c r="BJ7565" i="3"/>
  <c r="T7565" i="3" s="1"/>
  <c r="BH7566" i="3"/>
  <c r="BI7566" i="3" s="1"/>
  <c r="S7566" i="3" s="1"/>
  <c r="BJ7566" i="3"/>
  <c r="T7566" i="3" s="1"/>
  <c r="BH7567" i="3"/>
  <c r="BI7567" i="3" s="1"/>
  <c r="S7567" i="3" s="1"/>
  <c r="BJ7567" i="3"/>
  <c r="T7567" i="3" s="1"/>
  <c r="BH7568" i="3"/>
  <c r="BJ7568" i="3"/>
  <c r="T7568" i="3" s="1"/>
  <c r="BH7569" i="3"/>
  <c r="BJ7569" i="3"/>
  <c r="T7569" i="3" s="1"/>
  <c r="BH7570" i="3"/>
  <c r="BI7570" i="3" s="1"/>
  <c r="S7570" i="3" s="1"/>
  <c r="BJ7570" i="3"/>
  <c r="T7570" i="3" s="1"/>
  <c r="BH7571" i="3"/>
  <c r="BJ7571" i="3"/>
  <c r="T7571" i="3" s="1"/>
  <c r="BH7572" i="3"/>
  <c r="BI7572" i="3" s="1"/>
  <c r="S7572" i="3" s="1"/>
  <c r="BJ7572" i="3"/>
  <c r="T7572" i="3" s="1"/>
  <c r="BH7573" i="3"/>
  <c r="BI7573" i="3" s="1"/>
  <c r="S7573" i="3" s="1"/>
  <c r="BJ7573" i="3"/>
  <c r="T7573" i="3" s="1"/>
  <c r="BH7574" i="3"/>
  <c r="BI7574" i="3" s="1"/>
  <c r="S7574" i="3" s="1"/>
  <c r="BJ7574" i="3"/>
  <c r="T7574" i="3" s="1"/>
  <c r="BH7575" i="3"/>
  <c r="BI7575" i="3" s="1"/>
  <c r="S7575" i="3" s="1"/>
  <c r="BJ7575" i="3"/>
  <c r="T7575" i="3" s="1"/>
  <c r="BH7576" i="3"/>
  <c r="BI7576" i="3" s="1"/>
  <c r="S7576" i="3" s="1"/>
  <c r="BJ7576" i="3"/>
  <c r="T7576" i="3" s="1"/>
  <c r="BH7577" i="3"/>
  <c r="BJ7577" i="3"/>
  <c r="T7577" i="3" s="1"/>
  <c r="BH7578" i="3"/>
  <c r="BJ7578" i="3"/>
  <c r="T7578" i="3" s="1"/>
  <c r="BH7579" i="3"/>
  <c r="BJ7579" i="3"/>
  <c r="T7579" i="3" s="1"/>
  <c r="BH7580" i="3"/>
  <c r="BI7580" i="3" s="1"/>
  <c r="S7580" i="3" s="1"/>
  <c r="BJ7580" i="3"/>
  <c r="T7580" i="3" s="1"/>
  <c r="BH7581" i="3"/>
  <c r="BI7581" i="3" s="1"/>
  <c r="S7581" i="3" s="1"/>
  <c r="BJ7581" i="3"/>
  <c r="T7581" i="3" s="1"/>
  <c r="BH7582" i="3"/>
  <c r="BI7582" i="3" s="1"/>
  <c r="S7582" i="3" s="1"/>
  <c r="BJ7582" i="3"/>
  <c r="T7582" i="3" s="1"/>
  <c r="BH7583" i="3"/>
  <c r="BI7583" i="3" s="1"/>
  <c r="S7583" i="3" s="1"/>
  <c r="BJ7583" i="3"/>
  <c r="T7583" i="3" s="1"/>
  <c r="BH7584" i="3"/>
  <c r="BI7584" i="3" s="1"/>
  <c r="S7584" i="3" s="1"/>
  <c r="BJ7584" i="3"/>
  <c r="T7584" i="3" s="1"/>
  <c r="BH7585" i="3"/>
  <c r="BJ7585" i="3"/>
  <c r="T7585" i="3" s="1"/>
  <c r="BH7586" i="3"/>
  <c r="BI7586" i="3" s="1"/>
  <c r="S7586" i="3" s="1"/>
  <c r="BJ7586" i="3"/>
  <c r="T7586" i="3" s="1"/>
  <c r="BH7587" i="3"/>
  <c r="BJ7587" i="3"/>
  <c r="T7587" i="3" s="1"/>
  <c r="BH7588" i="3"/>
  <c r="BI7588" i="3" s="1"/>
  <c r="S7588" i="3" s="1"/>
  <c r="BJ7588" i="3"/>
  <c r="T7588" i="3" s="1"/>
  <c r="BH7589" i="3"/>
  <c r="BI7589" i="3" s="1"/>
  <c r="S7589" i="3" s="1"/>
  <c r="BJ7589" i="3"/>
  <c r="T7589" i="3" s="1"/>
  <c r="BH7590" i="3"/>
  <c r="BI7590" i="3" s="1"/>
  <c r="S7590" i="3" s="1"/>
  <c r="BJ7590" i="3"/>
  <c r="T7590" i="3" s="1"/>
  <c r="BH7591" i="3"/>
  <c r="BI7591" i="3" s="1"/>
  <c r="S7591" i="3" s="1"/>
  <c r="BJ7591" i="3"/>
  <c r="T7591" i="3" s="1"/>
  <c r="BH7592" i="3"/>
  <c r="BJ7592" i="3"/>
  <c r="T7592" i="3" s="1"/>
  <c r="BH7593" i="3"/>
  <c r="BJ7593" i="3"/>
  <c r="T7593" i="3" s="1"/>
  <c r="BH7594" i="3"/>
  <c r="BI7594" i="3" s="1"/>
  <c r="S7594" i="3" s="1"/>
  <c r="BJ7594" i="3"/>
  <c r="T7594" i="3" s="1"/>
  <c r="BH7595" i="3"/>
  <c r="BJ7595" i="3"/>
  <c r="T7595" i="3" s="1"/>
  <c r="BH7596" i="3"/>
  <c r="BI7596" i="3" s="1"/>
  <c r="S7596" i="3" s="1"/>
  <c r="BJ7596" i="3"/>
  <c r="T7596" i="3" s="1"/>
  <c r="BH7597" i="3"/>
  <c r="BJ7597" i="3"/>
  <c r="T7597" i="3" s="1"/>
  <c r="BH7598" i="3"/>
  <c r="BI7598" i="3" s="1"/>
  <c r="S7598" i="3" s="1"/>
  <c r="BJ7598" i="3"/>
  <c r="T7598" i="3" s="1"/>
  <c r="BH7599" i="3"/>
  <c r="BI7599" i="3" s="1"/>
  <c r="S7599" i="3" s="1"/>
  <c r="BJ7599" i="3"/>
  <c r="T7599" i="3" s="1"/>
  <c r="BH7600" i="3"/>
  <c r="BI7600" i="3" s="1"/>
  <c r="S7600" i="3" s="1"/>
  <c r="BJ7600" i="3"/>
  <c r="T7600" i="3" s="1"/>
  <c r="BH7601" i="3"/>
  <c r="BJ7601" i="3"/>
  <c r="T7601" i="3" s="1"/>
  <c r="BH7602" i="3"/>
  <c r="BI7602" i="3" s="1"/>
  <c r="S7602" i="3" s="1"/>
  <c r="BJ7602" i="3"/>
  <c r="T7602" i="3" s="1"/>
  <c r="BH7603" i="3"/>
  <c r="BJ7603" i="3"/>
  <c r="T7603" i="3" s="1"/>
  <c r="BH7604" i="3"/>
  <c r="BI7604" i="3" s="1"/>
  <c r="S7604" i="3" s="1"/>
  <c r="BJ7604" i="3"/>
  <c r="T7604" i="3" s="1"/>
  <c r="BH7605" i="3"/>
  <c r="BJ7605" i="3"/>
  <c r="T7605" i="3" s="1"/>
  <c r="BH7606" i="3"/>
  <c r="BI7606" i="3" s="1"/>
  <c r="S7606" i="3" s="1"/>
  <c r="BJ7606" i="3"/>
  <c r="T7606" i="3" s="1"/>
  <c r="BH7607" i="3"/>
  <c r="BI7607" i="3" s="1"/>
  <c r="S7607" i="3" s="1"/>
  <c r="BJ7607" i="3"/>
  <c r="T7607" i="3" s="1"/>
  <c r="BH7608" i="3"/>
  <c r="BI7608" i="3" s="1"/>
  <c r="S7608" i="3" s="1"/>
  <c r="BJ7608" i="3"/>
  <c r="T7608" i="3" s="1"/>
  <c r="BH7609" i="3"/>
  <c r="BJ7609" i="3"/>
  <c r="T7609" i="3" s="1"/>
  <c r="BH7610" i="3"/>
  <c r="BJ7610" i="3"/>
  <c r="T7610" i="3" s="1"/>
  <c r="BH7611" i="3"/>
  <c r="BJ7611" i="3"/>
  <c r="T7611" i="3" s="1"/>
  <c r="BH7612" i="3"/>
  <c r="BI7612" i="3" s="1"/>
  <c r="S7612" i="3" s="1"/>
  <c r="BJ7612" i="3"/>
  <c r="T7612" i="3" s="1"/>
  <c r="BH7613" i="3"/>
  <c r="BJ7613" i="3"/>
  <c r="T7613" i="3" s="1"/>
  <c r="BH7614" i="3"/>
  <c r="BI7614" i="3" s="1"/>
  <c r="S7614" i="3" s="1"/>
  <c r="BJ7614" i="3"/>
  <c r="T7614" i="3" s="1"/>
  <c r="BH7615" i="3"/>
  <c r="BI7615" i="3" s="1"/>
  <c r="S7615" i="3" s="1"/>
  <c r="BJ7615" i="3"/>
  <c r="T7615" i="3" s="1"/>
  <c r="BH7616" i="3"/>
  <c r="BI7616" i="3" s="1"/>
  <c r="S7616" i="3" s="1"/>
  <c r="BJ7616" i="3"/>
  <c r="T7616" i="3" s="1"/>
  <c r="BH7617" i="3"/>
  <c r="BJ7617" i="3"/>
  <c r="T7617" i="3" s="1"/>
  <c r="BH7618" i="3"/>
  <c r="BJ7618" i="3"/>
  <c r="T7618" i="3" s="1"/>
  <c r="BH7619" i="3"/>
  <c r="BJ7619" i="3"/>
  <c r="T7619" i="3" s="1"/>
  <c r="BH7620" i="3"/>
  <c r="BI7620" i="3" s="1"/>
  <c r="S7620" i="3" s="1"/>
  <c r="BJ7620" i="3"/>
  <c r="T7620" i="3" s="1"/>
  <c r="BH7621" i="3"/>
  <c r="BI7621" i="3" s="1"/>
  <c r="S7621" i="3" s="1"/>
  <c r="BJ7621" i="3"/>
  <c r="T7621" i="3" s="1"/>
  <c r="BH7622" i="3"/>
  <c r="BI7622" i="3" s="1"/>
  <c r="S7622" i="3" s="1"/>
  <c r="BJ7622" i="3"/>
  <c r="T7622" i="3" s="1"/>
  <c r="BH7623" i="3"/>
  <c r="BI7623" i="3" s="1"/>
  <c r="S7623" i="3" s="1"/>
  <c r="BJ7623" i="3"/>
  <c r="T7623" i="3" s="1"/>
  <c r="BH7624" i="3"/>
  <c r="BI7624" i="3" s="1"/>
  <c r="S7624" i="3" s="1"/>
  <c r="BJ7624" i="3"/>
  <c r="T7624" i="3" s="1"/>
  <c r="BH7625" i="3"/>
  <c r="BJ7625" i="3"/>
  <c r="T7625" i="3" s="1"/>
  <c r="BH7626" i="3"/>
  <c r="BJ7626" i="3"/>
  <c r="T7626" i="3" s="1"/>
  <c r="BH7627" i="3"/>
  <c r="BJ7627" i="3"/>
  <c r="T7627" i="3" s="1"/>
  <c r="BH7628" i="3"/>
  <c r="BI7628" i="3" s="1"/>
  <c r="S7628" i="3" s="1"/>
  <c r="BJ7628" i="3"/>
  <c r="T7628" i="3" s="1"/>
  <c r="BH7629" i="3"/>
  <c r="BJ7629" i="3"/>
  <c r="T7629" i="3" s="1"/>
  <c r="BH7630" i="3"/>
  <c r="BI7630" i="3" s="1"/>
  <c r="S7630" i="3" s="1"/>
  <c r="BJ7630" i="3"/>
  <c r="T7630" i="3" s="1"/>
  <c r="BH7631" i="3"/>
  <c r="BI7631" i="3" s="1"/>
  <c r="S7631" i="3" s="1"/>
  <c r="BJ7631" i="3"/>
  <c r="T7631" i="3" s="1"/>
  <c r="BH7632" i="3"/>
  <c r="BJ7632" i="3"/>
  <c r="T7632" i="3" s="1"/>
  <c r="BH7633" i="3"/>
  <c r="BJ7633" i="3"/>
  <c r="T7633" i="3" s="1"/>
  <c r="BH7634" i="3"/>
  <c r="BJ7634" i="3"/>
  <c r="T7634" i="3" s="1"/>
  <c r="BH7635" i="3"/>
  <c r="BJ7635" i="3"/>
  <c r="T7635" i="3" s="1"/>
  <c r="BH7636" i="3"/>
  <c r="BI7636" i="3" s="1"/>
  <c r="S7636" i="3" s="1"/>
  <c r="BJ7636" i="3"/>
  <c r="T7636" i="3" s="1"/>
  <c r="BH7637" i="3"/>
  <c r="BJ7637" i="3"/>
  <c r="T7637" i="3" s="1"/>
  <c r="BH7638" i="3"/>
  <c r="BI7638" i="3" s="1"/>
  <c r="S7638" i="3" s="1"/>
  <c r="BJ7638" i="3"/>
  <c r="T7638" i="3" s="1"/>
  <c r="BH7639" i="3"/>
  <c r="BI7639" i="3" s="1"/>
  <c r="S7639" i="3" s="1"/>
  <c r="BJ7639" i="3"/>
  <c r="T7639" i="3" s="1"/>
  <c r="BH7640" i="3"/>
  <c r="BJ7640" i="3"/>
  <c r="T7640" i="3" s="1"/>
  <c r="BH7641" i="3"/>
  <c r="BJ7641" i="3"/>
  <c r="T7641" i="3" s="1"/>
  <c r="BH7642" i="3"/>
  <c r="BJ7642" i="3"/>
  <c r="T7642" i="3" s="1"/>
  <c r="BH7643" i="3"/>
  <c r="BJ7643" i="3"/>
  <c r="T7643" i="3" s="1"/>
  <c r="BH7644" i="3"/>
  <c r="BI7644" i="3" s="1"/>
  <c r="S7644" i="3" s="1"/>
  <c r="BJ7644" i="3"/>
  <c r="T7644" i="3" s="1"/>
  <c r="BH7645" i="3"/>
  <c r="BJ7645" i="3"/>
  <c r="T7645" i="3" s="1"/>
  <c r="BH7646" i="3"/>
  <c r="BI7646" i="3" s="1"/>
  <c r="S7646" i="3" s="1"/>
  <c r="BJ7646" i="3"/>
  <c r="T7646" i="3" s="1"/>
  <c r="BH7647" i="3"/>
  <c r="BI7647" i="3" s="1"/>
  <c r="S7647" i="3" s="1"/>
  <c r="BJ7647" i="3"/>
  <c r="T7647" i="3" s="1"/>
  <c r="BH7648" i="3"/>
  <c r="BJ7648" i="3"/>
  <c r="T7648" i="3" s="1"/>
  <c r="BH7649" i="3"/>
  <c r="BJ7649" i="3"/>
  <c r="T7649" i="3" s="1"/>
  <c r="BH7650" i="3"/>
  <c r="BJ7650" i="3"/>
  <c r="T7650" i="3" s="1"/>
  <c r="BH7651" i="3"/>
  <c r="BJ7651" i="3"/>
  <c r="T7651" i="3" s="1"/>
  <c r="BH7652" i="3"/>
  <c r="BI7652" i="3" s="1"/>
  <c r="S7652" i="3" s="1"/>
  <c r="BJ7652" i="3"/>
  <c r="T7652" i="3" s="1"/>
  <c r="BH7653" i="3"/>
  <c r="BJ7653" i="3"/>
  <c r="T7653" i="3" s="1"/>
  <c r="BH7654" i="3"/>
  <c r="BI7654" i="3" s="1"/>
  <c r="S7654" i="3" s="1"/>
  <c r="BJ7654" i="3"/>
  <c r="T7654" i="3" s="1"/>
  <c r="BH7655" i="3"/>
  <c r="BI7655" i="3" s="1"/>
  <c r="S7655" i="3" s="1"/>
  <c r="BJ7655" i="3"/>
  <c r="T7655" i="3" s="1"/>
  <c r="BH7656" i="3"/>
  <c r="BJ7656" i="3"/>
  <c r="T7656" i="3" s="1"/>
  <c r="BH7657" i="3"/>
  <c r="BJ7657" i="3"/>
  <c r="T7657" i="3" s="1"/>
  <c r="BH7658" i="3"/>
  <c r="BJ7658" i="3"/>
  <c r="T7658" i="3" s="1"/>
  <c r="BH7659" i="3"/>
  <c r="BJ7659" i="3"/>
  <c r="T7659" i="3" s="1"/>
  <c r="BH7660" i="3"/>
  <c r="BI7660" i="3" s="1"/>
  <c r="S7660" i="3" s="1"/>
  <c r="BJ7660" i="3"/>
  <c r="T7660" i="3" s="1"/>
  <c r="BH7661" i="3"/>
  <c r="BI7661" i="3" s="1"/>
  <c r="S7661" i="3" s="1"/>
  <c r="BJ7661" i="3"/>
  <c r="T7661" i="3" s="1"/>
  <c r="BH7662" i="3"/>
  <c r="BI7662" i="3" s="1"/>
  <c r="S7662" i="3" s="1"/>
  <c r="BJ7662" i="3"/>
  <c r="T7662" i="3" s="1"/>
  <c r="BH7663" i="3"/>
  <c r="BI7663" i="3" s="1"/>
  <c r="S7663" i="3" s="1"/>
  <c r="BJ7663" i="3"/>
  <c r="T7663" i="3" s="1"/>
  <c r="BH7664" i="3"/>
  <c r="BJ7664" i="3"/>
  <c r="T7664" i="3" s="1"/>
  <c r="BH7665" i="3"/>
  <c r="BJ7665" i="3"/>
  <c r="T7665" i="3" s="1"/>
  <c r="BH7666" i="3"/>
  <c r="BJ7666" i="3"/>
  <c r="T7666" i="3" s="1"/>
  <c r="BH7667" i="3"/>
  <c r="BJ7667" i="3"/>
  <c r="T7667" i="3" s="1"/>
  <c r="BH7668" i="3"/>
  <c r="BI7668" i="3" s="1"/>
  <c r="S7668" i="3" s="1"/>
  <c r="BJ7668" i="3"/>
  <c r="T7668" i="3" s="1"/>
  <c r="BH7669" i="3"/>
  <c r="BJ7669" i="3"/>
  <c r="T7669" i="3" s="1"/>
  <c r="BH7670" i="3"/>
  <c r="BI7670" i="3" s="1"/>
  <c r="S7670" i="3" s="1"/>
  <c r="BJ7670" i="3"/>
  <c r="T7670" i="3" s="1"/>
  <c r="BH7671" i="3"/>
  <c r="BI7671" i="3" s="1"/>
  <c r="S7671" i="3" s="1"/>
  <c r="BJ7671" i="3"/>
  <c r="T7671" i="3" s="1"/>
  <c r="BH7672" i="3"/>
  <c r="BI7672" i="3" s="1"/>
  <c r="S7672" i="3" s="1"/>
  <c r="BJ7672" i="3"/>
  <c r="T7672" i="3" s="1"/>
  <c r="BH7673" i="3"/>
  <c r="BJ7673" i="3"/>
  <c r="T7673" i="3" s="1"/>
  <c r="BH7674" i="3"/>
  <c r="BJ7674" i="3"/>
  <c r="T7674" i="3" s="1"/>
  <c r="BH7675" i="3"/>
  <c r="BJ7675" i="3"/>
  <c r="T7675" i="3" s="1"/>
  <c r="BH7676" i="3"/>
  <c r="BI7676" i="3" s="1"/>
  <c r="S7676" i="3" s="1"/>
  <c r="BJ7676" i="3"/>
  <c r="T7676" i="3" s="1"/>
  <c r="BH7677" i="3"/>
  <c r="BJ7677" i="3"/>
  <c r="T7677" i="3" s="1"/>
  <c r="BH7678" i="3"/>
  <c r="BI7678" i="3" s="1"/>
  <c r="S7678" i="3" s="1"/>
  <c r="BJ7678" i="3"/>
  <c r="T7678" i="3" s="1"/>
  <c r="BH7679" i="3"/>
  <c r="BI7679" i="3" s="1"/>
  <c r="S7679" i="3" s="1"/>
  <c r="BJ7679" i="3"/>
  <c r="T7679" i="3" s="1"/>
  <c r="BH7680" i="3"/>
  <c r="BI7680" i="3" s="1"/>
  <c r="S7680" i="3" s="1"/>
  <c r="BJ7680" i="3"/>
  <c r="T7680" i="3" s="1"/>
  <c r="BH7681" i="3"/>
  <c r="BJ7681" i="3"/>
  <c r="T7681" i="3" s="1"/>
  <c r="BH7682" i="3"/>
  <c r="BJ7682" i="3"/>
  <c r="T7682" i="3" s="1"/>
  <c r="BH7683" i="3"/>
  <c r="BJ7683" i="3"/>
  <c r="T7683" i="3" s="1"/>
  <c r="BH7684" i="3"/>
  <c r="BJ7684" i="3"/>
  <c r="T7684" i="3" s="1"/>
  <c r="BH7685" i="3"/>
  <c r="BJ7685" i="3"/>
  <c r="T7685" i="3" s="1"/>
  <c r="BH7686" i="3"/>
  <c r="BI7686" i="3" s="1"/>
  <c r="S7686" i="3" s="1"/>
  <c r="BJ7686" i="3"/>
  <c r="T7686" i="3" s="1"/>
  <c r="BH7687" i="3"/>
  <c r="BI7687" i="3" s="1"/>
  <c r="S7687" i="3" s="1"/>
  <c r="BJ7687" i="3"/>
  <c r="T7687" i="3" s="1"/>
  <c r="BH7688" i="3"/>
  <c r="BJ7688" i="3"/>
  <c r="T7688" i="3" s="1"/>
  <c r="BH7689" i="3"/>
  <c r="BJ7689" i="3"/>
  <c r="T7689" i="3" s="1"/>
  <c r="BH7690" i="3"/>
  <c r="BJ7690" i="3"/>
  <c r="T7690" i="3" s="1"/>
  <c r="BH7691" i="3"/>
  <c r="BJ7691" i="3"/>
  <c r="T7691" i="3" s="1"/>
  <c r="BH7692" i="3"/>
  <c r="BJ7692" i="3"/>
  <c r="T7692" i="3" s="1"/>
  <c r="BH7693" i="3"/>
  <c r="BJ7693" i="3"/>
  <c r="T7693" i="3" s="1"/>
  <c r="BH7694" i="3"/>
  <c r="BI7694" i="3" s="1"/>
  <c r="S7694" i="3" s="1"/>
  <c r="BJ7694" i="3"/>
  <c r="T7694" i="3" s="1"/>
  <c r="BH7695" i="3"/>
  <c r="BI7695" i="3" s="1"/>
  <c r="S7695" i="3" s="1"/>
  <c r="BJ7695" i="3"/>
  <c r="T7695" i="3" s="1"/>
  <c r="BH7696" i="3"/>
  <c r="BI7696" i="3" s="1"/>
  <c r="S7696" i="3" s="1"/>
  <c r="BJ7696" i="3"/>
  <c r="T7696" i="3" s="1"/>
  <c r="BH7697" i="3"/>
  <c r="BJ7697" i="3"/>
  <c r="T7697" i="3" s="1"/>
  <c r="BH7698" i="3"/>
  <c r="BJ7698" i="3"/>
  <c r="T7698" i="3" s="1"/>
  <c r="BH7699" i="3"/>
  <c r="BJ7699" i="3"/>
  <c r="T7699" i="3" s="1"/>
  <c r="BH7700" i="3"/>
  <c r="BJ7700" i="3"/>
  <c r="T7700" i="3" s="1"/>
  <c r="BH7701" i="3"/>
  <c r="BJ7701" i="3"/>
  <c r="T7701" i="3" s="1"/>
  <c r="BH7702" i="3"/>
  <c r="BI7702" i="3" s="1"/>
  <c r="S7702" i="3" s="1"/>
  <c r="BJ7702" i="3"/>
  <c r="T7702" i="3" s="1"/>
  <c r="BH7703" i="3"/>
  <c r="BI7703" i="3" s="1"/>
  <c r="S7703" i="3" s="1"/>
  <c r="BJ7703" i="3"/>
  <c r="T7703" i="3" s="1"/>
  <c r="BH7704" i="3"/>
  <c r="BI7704" i="3" s="1"/>
  <c r="S7704" i="3" s="1"/>
  <c r="BJ7704" i="3"/>
  <c r="T7704" i="3" s="1"/>
  <c r="BH7705" i="3"/>
  <c r="BJ7705" i="3"/>
  <c r="T7705" i="3" s="1"/>
  <c r="BH7706" i="3"/>
  <c r="BJ7706" i="3"/>
  <c r="T7706" i="3" s="1"/>
  <c r="BH7707" i="3"/>
  <c r="BJ7707" i="3"/>
  <c r="T7707" i="3" s="1"/>
  <c r="BH7708" i="3"/>
  <c r="BJ7708" i="3"/>
  <c r="T7708" i="3" s="1"/>
  <c r="BH7709" i="3"/>
  <c r="BI7709" i="3" s="1"/>
  <c r="S7709" i="3" s="1"/>
  <c r="BJ7709" i="3"/>
  <c r="T7709" i="3" s="1"/>
  <c r="BH7710" i="3"/>
  <c r="BI7710" i="3" s="1"/>
  <c r="S7710" i="3" s="1"/>
  <c r="BJ7710" i="3"/>
  <c r="T7710" i="3" s="1"/>
  <c r="BH7711" i="3"/>
  <c r="BI7711" i="3" s="1"/>
  <c r="S7711" i="3" s="1"/>
  <c r="BJ7711" i="3"/>
  <c r="T7711" i="3" s="1"/>
  <c r="BH7712" i="3"/>
  <c r="BI7712" i="3" s="1"/>
  <c r="S7712" i="3" s="1"/>
  <c r="BJ7712" i="3"/>
  <c r="T7712" i="3" s="1"/>
  <c r="BH7713" i="3"/>
  <c r="BJ7713" i="3"/>
  <c r="T7713" i="3" s="1"/>
  <c r="BH7714" i="3"/>
  <c r="BJ7714" i="3"/>
  <c r="T7714" i="3" s="1"/>
  <c r="BH7715" i="3"/>
  <c r="BJ7715" i="3"/>
  <c r="T7715" i="3" s="1"/>
  <c r="BH7716" i="3"/>
  <c r="BJ7716" i="3"/>
  <c r="T7716" i="3" s="1"/>
  <c r="BH7717" i="3"/>
  <c r="BJ7717" i="3"/>
  <c r="T7717" i="3" s="1"/>
  <c r="BH7718" i="3"/>
  <c r="BI7718" i="3" s="1"/>
  <c r="S7718" i="3" s="1"/>
  <c r="BJ7718" i="3"/>
  <c r="T7718" i="3" s="1"/>
  <c r="BH7719" i="3"/>
  <c r="BI7719" i="3" s="1"/>
  <c r="S7719" i="3" s="1"/>
  <c r="BJ7719" i="3"/>
  <c r="T7719" i="3" s="1"/>
  <c r="BH7720" i="3"/>
  <c r="BI7720" i="3" s="1"/>
  <c r="S7720" i="3" s="1"/>
  <c r="BJ7720" i="3"/>
  <c r="T7720" i="3" s="1"/>
  <c r="BH7721" i="3"/>
  <c r="BJ7721" i="3"/>
  <c r="T7721" i="3" s="1"/>
  <c r="BH7722" i="3"/>
  <c r="BJ7722" i="3"/>
  <c r="T7722" i="3" s="1"/>
  <c r="BH7723" i="3"/>
  <c r="BJ7723" i="3"/>
  <c r="T7723" i="3" s="1"/>
  <c r="BH7724" i="3"/>
  <c r="BJ7724" i="3"/>
  <c r="T7724" i="3" s="1"/>
  <c r="BH7725" i="3"/>
  <c r="BJ7725" i="3"/>
  <c r="T7725" i="3" s="1"/>
  <c r="BH7726" i="3"/>
  <c r="BI7726" i="3" s="1"/>
  <c r="S7726" i="3" s="1"/>
  <c r="BJ7726" i="3"/>
  <c r="T7726" i="3" s="1"/>
  <c r="BH7727" i="3"/>
  <c r="BI7727" i="3" s="1"/>
  <c r="S7727" i="3" s="1"/>
  <c r="BJ7727" i="3"/>
  <c r="T7727" i="3" s="1"/>
  <c r="BH7728" i="3"/>
  <c r="BJ7728" i="3"/>
  <c r="T7728" i="3" s="1"/>
  <c r="BH7729" i="3"/>
  <c r="BJ7729" i="3"/>
  <c r="T7729" i="3" s="1"/>
  <c r="BH7730" i="3"/>
  <c r="BJ7730" i="3"/>
  <c r="T7730" i="3" s="1"/>
  <c r="BH7731" i="3"/>
  <c r="BJ7731" i="3"/>
  <c r="T7731" i="3" s="1"/>
  <c r="BH7732" i="3"/>
  <c r="BJ7732" i="3"/>
  <c r="T7732" i="3" s="1"/>
  <c r="BH7733" i="3"/>
  <c r="BJ7733" i="3"/>
  <c r="T7733" i="3" s="1"/>
  <c r="BH7734" i="3"/>
  <c r="BI7734" i="3" s="1"/>
  <c r="S7734" i="3" s="1"/>
  <c r="BJ7734" i="3"/>
  <c r="T7734" i="3" s="1"/>
  <c r="BH7735" i="3"/>
  <c r="BI7735" i="3" s="1"/>
  <c r="S7735" i="3" s="1"/>
  <c r="BJ7735" i="3"/>
  <c r="T7735" i="3" s="1"/>
  <c r="BH7736" i="3"/>
  <c r="BI7736" i="3" s="1"/>
  <c r="S7736" i="3" s="1"/>
  <c r="BJ7736" i="3"/>
  <c r="T7736" i="3" s="1"/>
  <c r="BH7737" i="3"/>
  <c r="BJ7737" i="3"/>
  <c r="T7737" i="3" s="1"/>
  <c r="BH7738" i="3"/>
  <c r="BJ7738" i="3"/>
  <c r="T7738" i="3" s="1"/>
  <c r="BH7739" i="3"/>
  <c r="BJ7739" i="3"/>
  <c r="T7739" i="3" s="1"/>
  <c r="BH7740" i="3"/>
  <c r="BJ7740" i="3"/>
  <c r="T7740" i="3" s="1"/>
  <c r="BH7741" i="3"/>
  <c r="BJ7741" i="3"/>
  <c r="T7741" i="3" s="1"/>
  <c r="BH7742" i="3"/>
  <c r="BI7742" i="3" s="1"/>
  <c r="S7742" i="3" s="1"/>
  <c r="BJ7742" i="3"/>
  <c r="T7742" i="3" s="1"/>
  <c r="BH7743" i="3"/>
  <c r="BI7743" i="3" s="1"/>
  <c r="S7743" i="3" s="1"/>
  <c r="BJ7743" i="3"/>
  <c r="T7743" i="3" s="1"/>
  <c r="BH7744" i="3"/>
  <c r="BI7744" i="3" s="1"/>
  <c r="S7744" i="3" s="1"/>
  <c r="BJ7744" i="3"/>
  <c r="T7744" i="3" s="1"/>
  <c r="BH7745" i="3"/>
  <c r="BJ7745" i="3"/>
  <c r="T7745" i="3" s="1"/>
  <c r="BH7746" i="3"/>
  <c r="BJ7746" i="3"/>
  <c r="T7746" i="3" s="1"/>
  <c r="BH7747" i="3"/>
  <c r="BI7747" i="3" s="1"/>
  <c r="S7747" i="3" s="1"/>
  <c r="BJ7747" i="3"/>
  <c r="T7747" i="3" s="1"/>
  <c r="BH7748" i="3"/>
  <c r="BJ7748" i="3"/>
  <c r="T7748" i="3" s="1"/>
  <c r="BH7749" i="3"/>
  <c r="BJ7749" i="3"/>
  <c r="T7749" i="3" s="1"/>
  <c r="BH7750" i="3"/>
  <c r="BI7750" i="3" s="1"/>
  <c r="S7750" i="3" s="1"/>
  <c r="BJ7750" i="3"/>
  <c r="T7750" i="3" s="1"/>
  <c r="BH7751" i="3"/>
  <c r="BI7751" i="3" s="1"/>
  <c r="S7751" i="3" s="1"/>
  <c r="BJ7751" i="3"/>
  <c r="T7751" i="3" s="1"/>
  <c r="BH7752" i="3"/>
  <c r="BJ7752" i="3"/>
  <c r="T7752" i="3" s="1"/>
  <c r="BH7753" i="3"/>
  <c r="BJ7753" i="3"/>
  <c r="T7753" i="3" s="1"/>
  <c r="BH7754" i="3"/>
  <c r="BJ7754" i="3"/>
  <c r="T7754" i="3" s="1"/>
  <c r="BH7755" i="3"/>
  <c r="BI7755" i="3" s="1"/>
  <c r="S7755" i="3" s="1"/>
  <c r="BJ7755" i="3"/>
  <c r="T7755" i="3" s="1"/>
  <c r="BH7756" i="3"/>
  <c r="BJ7756" i="3"/>
  <c r="T7756" i="3" s="1"/>
  <c r="BH7757" i="3"/>
  <c r="BI7757" i="3" s="1"/>
  <c r="S7757" i="3" s="1"/>
  <c r="BJ7757" i="3"/>
  <c r="T7757" i="3" s="1"/>
  <c r="BH7758" i="3"/>
  <c r="BI7758" i="3" s="1"/>
  <c r="S7758" i="3" s="1"/>
  <c r="BJ7758" i="3"/>
  <c r="T7758" i="3" s="1"/>
  <c r="BH7759" i="3"/>
  <c r="BI7759" i="3" s="1"/>
  <c r="S7759" i="3" s="1"/>
  <c r="BJ7759" i="3"/>
  <c r="T7759" i="3" s="1"/>
  <c r="BH7760" i="3"/>
  <c r="BI7760" i="3" s="1"/>
  <c r="S7760" i="3" s="1"/>
  <c r="BJ7760" i="3"/>
  <c r="T7760" i="3" s="1"/>
  <c r="BH7761" i="3"/>
  <c r="BJ7761" i="3"/>
  <c r="T7761" i="3" s="1"/>
  <c r="BH7762" i="3"/>
  <c r="BJ7762" i="3"/>
  <c r="T7762" i="3" s="1"/>
  <c r="BH7763" i="3"/>
  <c r="BI7763" i="3" s="1"/>
  <c r="S7763" i="3" s="1"/>
  <c r="BJ7763" i="3"/>
  <c r="T7763" i="3" s="1"/>
  <c r="BH7764" i="3"/>
  <c r="BJ7764" i="3"/>
  <c r="T7764" i="3" s="1"/>
  <c r="BH7765" i="3"/>
  <c r="BI7765" i="3" s="1"/>
  <c r="S7765" i="3" s="1"/>
  <c r="BJ7765" i="3"/>
  <c r="T7765" i="3" s="1"/>
  <c r="BH7766" i="3"/>
  <c r="BI7766" i="3" s="1"/>
  <c r="S7766" i="3" s="1"/>
  <c r="BJ7766" i="3"/>
  <c r="T7766" i="3" s="1"/>
  <c r="BH7767" i="3"/>
  <c r="BI7767" i="3" s="1"/>
  <c r="S7767" i="3" s="1"/>
  <c r="BJ7767" i="3"/>
  <c r="T7767" i="3" s="1"/>
  <c r="BH7768" i="3"/>
  <c r="BI7768" i="3" s="1"/>
  <c r="S7768" i="3" s="1"/>
  <c r="BJ7768" i="3"/>
  <c r="T7768" i="3" s="1"/>
  <c r="BH7769" i="3"/>
  <c r="BJ7769" i="3"/>
  <c r="T7769" i="3" s="1"/>
  <c r="BH7770" i="3"/>
  <c r="BJ7770" i="3"/>
  <c r="T7770" i="3" s="1"/>
  <c r="BH7771" i="3"/>
  <c r="BI7771" i="3" s="1"/>
  <c r="S7771" i="3" s="1"/>
  <c r="BJ7771" i="3"/>
  <c r="T7771" i="3" s="1"/>
  <c r="BH7772" i="3"/>
  <c r="BJ7772" i="3"/>
  <c r="T7772" i="3" s="1"/>
  <c r="BH7773" i="3"/>
  <c r="BI7773" i="3" s="1"/>
  <c r="S7773" i="3" s="1"/>
  <c r="BJ7773" i="3"/>
  <c r="T7773" i="3" s="1"/>
  <c r="BH7774" i="3"/>
  <c r="BI7774" i="3" s="1"/>
  <c r="S7774" i="3" s="1"/>
  <c r="BJ7774" i="3"/>
  <c r="T7774" i="3" s="1"/>
  <c r="BH7775" i="3"/>
  <c r="BI7775" i="3" s="1"/>
  <c r="S7775" i="3" s="1"/>
  <c r="BJ7775" i="3"/>
  <c r="T7775" i="3" s="1"/>
  <c r="BH7776" i="3"/>
  <c r="BI7776" i="3" s="1"/>
  <c r="S7776" i="3" s="1"/>
  <c r="BJ7776" i="3"/>
  <c r="T7776" i="3" s="1"/>
  <c r="BH7777" i="3"/>
  <c r="BJ7777" i="3"/>
  <c r="T7777" i="3" s="1"/>
  <c r="BH7778" i="3"/>
  <c r="BI7778" i="3" s="1"/>
  <c r="S7778" i="3" s="1"/>
  <c r="BJ7778" i="3"/>
  <c r="T7778" i="3" s="1"/>
  <c r="BH7779" i="3"/>
  <c r="BI7779" i="3" s="1"/>
  <c r="S7779" i="3" s="1"/>
  <c r="BJ7779" i="3"/>
  <c r="T7779" i="3" s="1"/>
  <c r="BH7780" i="3"/>
  <c r="BJ7780" i="3"/>
  <c r="T7780" i="3" s="1"/>
  <c r="BH7781" i="3"/>
  <c r="BJ7781" i="3"/>
  <c r="T7781" i="3" s="1"/>
  <c r="BH7782" i="3"/>
  <c r="BI7782" i="3" s="1"/>
  <c r="S7782" i="3" s="1"/>
  <c r="BJ7782" i="3"/>
  <c r="T7782" i="3" s="1"/>
  <c r="BH7783" i="3"/>
  <c r="BI7783" i="3" s="1"/>
  <c r="S7783" i="3" s="1"/>
  <c r="BJ7783" i="3"/>
  <c r="T7783" i="3" s="1"/>
  <c r="BH7784" i="3"/>
  <c r="BJ7784" i="3"/>
  <c r="T7784" i="3" s="1"/>
  <c r="BH7785" i="3"/>
  <c r="BJ7785" i="3"/>
  <c r="T7785" i="3" s="1"/>
  <c r="BH7786" i="3"/>
  <c r="BJ7786" i="3"/>
  <c r="T7786" i="3" s="1"/>
  <c r="BH7787" i="3"/>
  <c r="BI7787" i="3" s="1"/>
  <c r="S7787" i="3" s="1"/>
  <c r="BJ7787" i="3"/>
  <c r="T7787" i="3" s="1"/>
  <c r="BH7788" i="3"/>
  <c r="BJ7788" i="3"/>
  <c r="T7788" i="3" s="1"/>
  <c r="BH7789" i="3"/>
  <c r="BJ7789" i="3"/>
  <c r="T7789" i="3" s="1"/>
  <c r="BH7790" i="3"/>
  <c r="BI7790" i="3" s="1"/>
  <c r="S7790" i="3" s="1"/>
  <c r="BJ7790" i="3"/>
  <c r="T7790" i="3" s="1"/>
  <c r="BH7791" i="3"/>
  <c r="BI7791" i="3" s="1"/>
  <c r="S7791" i="3" s="1"/>
  <c r="BJ7791" i="3"/>
  <c r="T7791" i="3" s="1"/>
  <c r="BH7792" i="3"/>
  <c r="BI7792" i="3" s="1"/>
  <c r="S7792" i="3" s="1"/>
  <c r="BJ7792" i="3"/>
  <c r="T7792" i="3" s="1"/>
  <c r="BH7793" i="3"/>
  <c r="BJ7793" i="3"/>
  <c r="T7793" i="3" s="1"/>
  <c r="BH7794" i="3"/>
  <c r="BI7794" i="3" s="1"/>
  <c r="S7794" i="3" s="1"/>
  <c r="BJ7794" i="3"/>
  <c r="T7794" i="3" s="1"/>
  <c r="BH7795" i="3"/>
  <c r="BJ7795" i="3"/>
  <c r="T7795" i="3" s="1"/>
  <c r="BH7796" i="3"/>
  <c r="BJ7796" i="3"/>
  <c r="T7796" i="3" s="1"/>
  <c r="BH7797" i="3"/>
  <c r="BJ7797" i="3"/>
  <c r="T7797" i="3" s="1"/>
  <c r="BH7798" i="3"/>
  <c r="BJ7798" i="3"/>
  <c r="T7798" i="3" s="1"/>
  <c r="BH7799" i="3"/>
  <c r="BI7799" i="3" s="1"/>
  <c r="S7799" i="3" s="1"/>
  <c r="BJ7799" i="3"/>
  <c r="T7799" i="3" s="1"/>
  <c r="BH7800" i="3"/>
  <c r="BI7800" i="3" s="1"/>
  <c r="S7800" i="3" s="1"/>
  <c r="BJ7800" i="3"/>
  <c r="T7800" i="3" s="1"/>
  <c r="BH7801" i="3"/>
  <c r="BJ7801" i="3"/>
  <c r="T7801" i="3" s="1"/>
  <c r="BH7802" i="3"/>
  <c r="BI7802" i="3" s="1"/>
  <c r="S7802" i="3" s="1"/>
  <c r="BJ7802" i="3"/>
  <c r="T7802" i="3" s="1"/>
  <c r="BH7803" i="3"/>
  <c r="BJ7803" i="3"/>
  <c r="T7803" i="3" s="1"/>
  <c r="BH7804" i="3"/>
  <c r="BJ7804" i="3"/>
  <c r="T7804" i="3" s="1"/>
  <c r="BH7805" i="3"/>
  <c r="BJ7805" i="3"/>
  <c r="T7805" i="3" s="1"/>
  <c r="BH7806" i="3"/>
  <c r="BI7806" i="3" s="1"/>
  <c r="S7806" i="3" s="1"/>
  <c r="BJ7806" i="3"/>
  <c r="T7806" i="3" s="1"/>
  <c r="BH7807" i="3"/>
  <c r="BJ7807" i="3"/>
  <c r="T7807" i="3" s="1"/>
  <c r="BH7808" i="3"/>
  <c r="BJ7808" i="3"/>
  <c r="T7808" i="3" s="1"/>
  <c r="BH7809" i="3"/>
  <c r="BJ7809" i="3"/>
  <c r="T7809" i="3" s="1"/>
  <c r="BH7810" i="3"/>
  <c r="BI7810" i="3" s="1"/>
  <c r="S7810" i="3" s="1"/>
  <c r="BJ7810" i="3"/>
  <c r="T7810" i="3" s="1"/>
  <c r="BH7811" i="3"/>
  <c r="BJ7811" i="3"/>
  <c r="T7811" i="3" s="1"/>
  <c r="BH7812" i="3"/>
  <c r="BJ7812" i="3"/>
  <c r="T7812" i="3" s="1"/>
  <c r="BH7813" i="3"/>
  <c r="BI7813" i="3" s="1"/>
  <c r="S7813" i="3" s="1"/>
  <c r="BJ7813" i="3"/>
  <c r="T7813" i="3" s="1"/>
  <c r="BH7814" i="3"/>
  <c r="BI7814" i="3" s="1"/>
  <c r="S7814" i="3" s="1"/>
  <c r="BJ7814" i="3"/>
  <c r="T7814" i="3" s="1"/>
  <c r="BH7815" i="3"/>
  <c r="BJ7815" i="3"/>
  <c r="T7815" i="3" s="1"/>
  <c r="BH7816" i="3"/>
  <c r="BJ7816" i="3"/>
  <c r="T7816" i="3" s="1"/>
  <c r="BH7817" i="3"/>
  <c r="BJ7817" i="3"/>
  <c r="T7817" i="3" s="1"/>
  <c r="BH7818" i="3"/>
  <c r="BI7818" i="3" s="1"/>
  <c r="S7818" i="3" s="1"/>
  <c r="BJ7818" i="3"/>
  <c r="T7818" i="3" s="1"/>
  <c r="BH7819" i="3"/>
  <c r="BJ7819" i="3"/>
  <c r="T7819" i="3" s="1"/>
  <c r="BH7820" i="3"/>
  <c r="BJ7820" i="3"/>
  <c r="T7820" i="3" s="1"/>
  <c r="BH7821" i="3"/>
  <c r="BJ7821" i="3"/>
  <c r="T7821" i="3" s="1"/>
  <c r="BH7822" i="3"/>
  <c r="BJ7822" i="3"/>
  <c r="T7822" i="3" s="1"/>
  <c r="BH7823" i="3"/>
  <c r="BJ7823" i="3"/>
  <c r="T7823" i="3" s="1"/>
  <c r="BH7824" i="3"/>
  <c r="BJ7824" i="3"/>
  <c r="T7824" i="3" s="1"/>
  <c r="BH7825" i="3"/>
  <c r="BJ7825" i="3"/>
  <c r="T7825" i="3" s="1"/>
  <c r="BH7826" i="3"/>
  <c r="BI7826" i="3" s="1"/>
  <c r="S7826" i="3" s="1"/>
  <c r="BJ7826" i="3"/>
  <c r="T7826" i="3" s="1"/>
  <c r="BH7827" i="3"/>
  <c r="BI7827" i="3" s="1"/>
  <c r="S7827" i="3" s="1"/>
  <c r="BJ7827" i="3"/>
  <c r="T7827" i="3" s="1"/>
  <c r="BH7828" i="3"/>
  <c r="BJ7828" i="3"/>
  <c r="T7828" i="3" s="1"/>
  <c r="BH7829" i="3"/>
  <c r="BJ7829" i="3"/>
  <c r="T7829" i="3" s="1"/>
  <c r="BH7830" i="3"/>
  <c r="BJ7830" i="3"/>
  <c r="T7830" i="3" s="1"/>
  <c r="BH7831" i="3"/>
  <c r="BJ7831" i="3"/>
  <c r="T7831" i="3" s="1"/>
  <c r="BH7832" i="3"/>
  <c r="BJ7832" i="3"/>
  <c r="T7832" i="3" s="1"/>
  <c r="BH7833" i="3"/>
  <c r="BJ7833" i="3"/>
  <c r="T7833" i="3" s="1"/>
  <c r="BH7834" i="3"/>
  <c r="BI7834" i="3" s="1"/>
  <c r="S7834" i="3" s="1"/>
  <c r="BJ7834" i="3"/>
  <c r="T7834" i="3" s="1"/>
  <c r="BH7835" i="3"/>
  <c r="BI7835" i="3" s="1"/>
  <c r="S7835" i="3" s="1"/>
  <c r="BJ7835" i="3"/>
  <c r="T7835" i="3" s="1"/>
  <c r="BH7836" i="3"/>
  <c r="BI7836" i="3" s="1"/>
  <c r="S7836" i="3" s="1"/>
  <c r="BJ7836" i="3"/>
  <c r="T7836" i="3" s="1"/>
  <c r="BH7837" i="3"/>
  <c r="BJ7837" i="3"/>
  <c r="T7837" i="3" s="1"/>
  <c r="BH7838" i="3"/>
  <c r="BJ7838" i="3"/>
  <c r="T7838" i="3" s="1"/>
  <c r="BH7839" i="3"/>
  <c r="BJ7839" i="3"/>
  <c r="T7839" i="3" s="1"/>
  <c r="BH7840" i="3"/>
  <c r="BJ7840" i="3"/>
  <c r="T7840" i="3" s="1"/>
  <c r="BH7841" i="3"/>
  <c r="BJ7841" i="3"/>
  <c r="T7841" i="3" s="1"/>
  <c r="BH7842" i="3"/>
  <c r="BI7842" i="3" s="1"/>
  <c r="S7842" i="3" s="1"/>
  <c r="BJ7842" i="3"/>
  <c r="T7842" i="3" s="1"/>
  <c r="BH7843" i="3"/>
  <c r="BI7843" i="3" s="1"/>
  <c r="S7843" i="3" s="1"/>
  <c r="BJ7843" i="3"/>
  <c r="T7843" i="3" s="1"/>
  <c r="BH7844" i="3"/>
  <c r="BI7844" i="3" s="1"/>
  <c r="S7844" i="3" s="1"/>
  <c r="BJ7844" i="3"/>
  <c r="T7844" i="3" s="1"/>
  <c r="BH7845" i="3"/>
  <c r="BJ7845" i="3"/>
  <c r="T7845" i="3" s="1"/>
  <c r="BH7846" i="3"/>
  <c r="BI7846" i="3" s="1"/>
  <c r="S7846" i="3" s="1"/>
  <c r="BJ7846" i="3"/>
  <c r="T7846" i="3" s="1"/>
  <c r="BH7847" i="3"/>
  <c r="BJ7847" i="3"/>
  <c r="T7847" i="3" s="1"/>
  <c r="BH7848" i="3"/>
  <c r="BJ7848" i="3"/>
  <c r="T7848" i="3" s="1"/>
  <c r="BH7849" i="3"/>
  <c r="BI7849" i="3" s="1"/>
  <c r="S7849" i="3" s="1"/>
  <c r="BJ7849" i="3"/>
  <c r="T7849" i="3" s="1"/>
  <c r="BH7850" i="3"/>
  <c r="BI7850" i="3" s="1"/>
  <c r="S7850" i="3" s="1"/>
  <c r="BJ7850" i="3"/>
  <c r="T7850" i="3" s="1"/>
  <c r="BH7851" i="3"/>
  <c r="BJ7851" i="3"/>
  <c r="T7851" i="3" s="1"/>
  <c r="BH7852" i="3"/>
  <c r="BI7852" i="3" s="1"/>
  <c r="S7852" i="3" s="1"/>
  <c r="BJ7852" i="3"/>
  <c r="T7852" i="3" s="1"/>
  <c r="BH7853" i="3"/>
  <c r="BJ7853" i="3"/>
  <c r="T7853" i="3" s="1"/>
  <c r="BH7854" i="3"/>
  <c r="BJ7854" i="3"/>
  <c r="T7854" i="3" s="1"/>
  <c r="BH7855" i="3"/>
  <c r="BJ7855" i="3"/>
  <c r="T7855" i="3" s="1"/>
  <c r="BH7856" i="3"/>
  <c r="BJ7856" i="3"/>
  <c r="T7856" i="3" s="1"/>
  <c r="BH7857" i="3"/>
  <c r="BI7857" i="3" s="1"/>
  <c r="S7857" i="3" s="1"/>
  <c r="BJ7857" i="3"/>
  <c r="T7857" i="3" s="1"/>
  <c r="BH7858" i="3"/>
  <c r="BI7858" i="3" s="1"/>
  <c r="S7858" i="3" s="1"/>
  <c r="BJ7858" i="3"/>
  <c r="T7858" i="3" s="1"/>
  <c r="BH7859" i="3"/>
  <c r="BJ7859" i="3"/>
  <c r="T7859" i="3" s="1"/>
  <c r="BH7860" i="3"/>
  <c r="BI7860" i="3" s="1"/>
  <c r="S7860" i="3" s="1"/>
  <c r="BJ7860" i="3"/>
  <c r="T7860" i="3" s="1"/>
  <c r="BH7861" i="3"/>
  <c r="BJ7861" i="3"/>
  <c r="T7861" i="3" s="1"/>
  <c r="BH7862" i="3"/>
  <c r="BI7862" i="3" s="1"/>
  <c r="S7862" i="3" s="1"/>
  <c r="BJ7862" i="3"/>
  <c r="T7862" i="3" s="1"/>
  <c r="BH7863" i="3"/>
  <c r="BJ7863" i="3"/>
  <c r="T7863" i="3" s="1"/>
  <c r="BH7864" i="3"/>
  <c r="BJ7864" i="3"/>
  <c r="T7864" i="3" s="1"/>
  <c r="BH7865" i="3"/>
  <c r="BJ7865" i="3"/>
  <c r="T7865" i="3" s="1"/>
  <c r="BH7866" i="3"/>
  <c r="BI7866" i="3" s="1"/>
  <c r="S7866" i="3" s="1"/>
  <c r="BJ7866" i="3"/>
  <c r="T7866" i="3" s="1"/>
  <c r="BH7867" i="3"/>
  <c r="BI7867" i="3" s="1"/>
  <c r="S7867" i="3" s="1"/>
  <c r="BJ7867" i="3"/>
  <c r="T7867" i="3" s="1"/>
  <c r="BH7868" i="3"/>
  <c r="BI7868" i="3" s="1"/>
  <c r="S7868" i="3" s="1"/>
  <c r="BJ7868" i="3"/>
  <c r="T7868" i="3" s="1"/>
  <c r="BH7869" i="3"/>
  <c r="BJ7869" i="3"/>
  <c r="T7869" i="3" s="1"/>
  <c r="BH7870" i="3"/>
  <c r="BJ7870" i="3"/>
  <c r="T7870" i="3" s="1"/>
  <c r="BH7871" i="3"/>
  <c r="BJ7871" i="3"/>
  <c r="T7871" i="3" s="1"/>
  <c r="BH7872" i="3"/>
  <c r="BJ7872" i="3"/>
  <c r="T7872" i="3" s="1"/>
  <c r="BH7873" i="3"/>
  <c r="BJ7873" i="3"/>
  <c r="T7873" i="3" s="1"/>
  <c r="BH7874" i="3"/>
  <c r="BI7874" i="3" s="1"/>
  <c r="S7874" i="3" s="1"/>
  <c r="BJ7874" i="3"/>
  <c r="T7874" i="3" s="1"/>
  <c r="BH7875" i="3"/>
  <c r="BI7875" i="3" s="1"/>
  <c r="S7875" i="3" s="1"/>
  <c r="BJ7875" i="3"/>
  <c r="T7875" i="3" s="1"/>
  <c r="BH7876" i="3"/>
  <c r="BI7876" i="3" s="1"/>
  <c r="S7876" i="3" s="1"/>
  <c r="BJ7876" i="3"/>
  <c r="T7876" i="3" s="1"/>
  <c r="BH7877" i="3"/>
  <c r="BJ7877" i="3"/>
  <c r="T7877" i="3" s="1"/>
  <c r="BH7878" i="3"/>
  <c r="BI7878" i="3" s="1"/>
  <c r="S7878" i="3" s="1"/>
  <c r="BJ7878" i="3"/>
  <c r="T7878" i="3" s="1"/>
  <c r="BH7879" i="3"/>
  <c r="BJ7879" i="3"/>
  <c r="T7879" i="3" s="1"/>
  <c r="BH7880" i="3"/>
  <c r="BJ7880" i="3"/>
  <c r="T7880" i="3" s="1"/>
  <c r="BH7881" i="3"/>
  <c r="BI7881" i="3" s="1"/>
  <c r="S7881" i="3" s="1"/>
  <c r="BJ7881" i="3"/>
  <c r="T7881" i="3" s="1"/>
  <c r="BH7882" i="3"/>
  <c r="BI7882" i="3" s="1"/>
  <c r="S7882" i="3" s="1"/>
  <c r="BJ7882" i="3"/>
  <c r="T7882" i="3" s="1"/>
  <c r="BH7883" i="3"/>
  <c r="BJ7883" i="3"/>
  <c r="T7883" i="3" s="1"/>
  <c r="BH7884" i="3"/>
  <c r="BI7884" i="3" s="1"/>
  <c r="S7884" i="3" s="1"/>
  <c r="BJ7884" i="3"/>
  <c r="T7884" i="3" s="1"/>
  <c r="BH7885" i="3"/>
  <c r="BJ7885" i="3"/>
  <c r="T7885" i="3" s="1"/>
  <c r="BH7886" i="3"/>
  <c r="BJ7886" i="3"/>
  <c r="T7886" i="3" s="1"/>
  <c r="BH7887" i="3"/>
  <c r="BJ7887" i="3"/>
  <c r="T7887" i="3" s="1"/>
  <c r="BH7888" i="3"/>
  <c r="BJ7888" i="3"/>
  <c r="T7888" i="3" s="1"/>
  <c r="BH7889" i="3"/>
  <c r="BI7889" i="3" s="1"/>
  <c r="S7889" i="3" s="1"/>
  <c r="BJ7889" i="3"/>
  <c r="T7889" i="3" s="1"/>
  <c r="BH7890" i="3"/>
  <c r="BI7890" i="3" s="1"/>
  <c r="S7890" i="3" s="1"/>
  <c r="BJ7890" i="3"/>
  <c r="T7890" i="3" s="1"/>
  <c r="BH7891" i="3"/>
  <c r="BJ7891" i="3"/>
  <c r="T7891" i="3" s="1"/>
  <c r="BH7892" i="3"/>
  <c r="BJ7892" i="3"/>
  <c r="T7892" i="3" s="1"/>
  <c r="BH7893" i="3"/>
  <c r="BJ7893" i="3"/>
  <c r="T7893" i="3" s="1"/>
  <c r="BH7894" i="3"/>
  <c r="BI7894" i="3" s="1"/>
  <c r="S7894" i="3" s="1"/>
  <c r="BJ7894" i="3"/>
  <c r="T7894" i="3" s="1"/>
  <c r="BH7895" i="3"/>
  <c r="BJ7895" i="3"/>
  <c r="T7895" i="3" s="1"/>
  <c r="BH7896" i="3"/>
  <c r="BJ7896" i="3"/>
  <c r="T7896" i="3" s="1"/>
  <c r="BH7897" i="3"/>
  <c r="BI7897" i="3" s="1"/>
  <c r="S7897" i="3" s="1"/>
  <c r="BJ7897" i="3"/>
  <c r="T7897" i="3" s="1"/>
  <c r="BH7898" i="3"/>
  <c r="BI7898" i="3" s="1"/>
  <c r="S7898" i="3" s="1"/>
  <c r="BJ7898" i="3"/>
  <c r="T7898" i="3" s="1"/>
  <c r="BH7899" i="3"/>
  <c r="BJ7899" i="3"/>
  <c r="T7899" i="3" s="1"/>
  <c r="BH7900" i="3"/>
  <c r="BI7900" i="3" s="1"/>
  <c r="S7900" i="3" s="1"/>
  <c r="BJ7900" i="3"/>
  <c r="T7900" i="3" s="1"/>
  <c r="BH7901" i="3"/>
  <c r="BJ7901" i="3"/>
  <c r="T7901" i="3" s="1"/>
  <c r="BH7902" i="3"/>
  <c r="BI7902" i="3" s="1"/>
  <c r="S7902" i="3" s="1"/>
  <c r="BJ7902" i="3"/>
  <c r="T7902" i="3" s="1"/>
  <c r="BH7903" i="3"/>
  <c r="BJ7903" i="3"/>
  <c r="T7903" i="3" s="1"/>
  <c r="BH7904" i="3"/>
  <c r="BJ7904" i="3"/>
  <c r="T7904" i="3" s="1"/>
  <c r="BH7905" i="3"/>
  <c r="BJ7905" i="3"/>
  <c r="T7905" i="3" s="1"/>
  <c r="BH7906" i="3"/>
  <c r="BI7906" i="3" s="1"/>
  <c r="S7906" i="3" s="1"/>
  <c r="BJ7906" i="3"/>
  <c r="T7906" i="3" s="1"/>
  <c r="BH7907" i="3"/>
  <c r="BJ7907" i="3"/>
  <c r="T7907" i="3" s="1"/>
  <c r="BH7908" i="3"/>
  <c r="BJ7908" i="3"/>
  <c r="T7908" i="3" s="1"/>
  <c r="BH7909" i="3"/>
  <c r="BI7909" i="3" s="1"/>
  <c r="S7909" i="3" s="1"/>
  <c r="BJ7909" i="3"/>
  <c r="T7909" i="3" s="1"/>
  <c r="BH7910" i="3"/>
  <c r="BJ7910" i="3"/>
  <c r="T7910" i="3" s="1"/>
  <c r="BH7911" i="3"/>
  <c r="BJ7911" i="3"/>
  <c r="T7911" i="3" s="1"/>
  <c r="BH7912" i="3"/>
  <c r="BI7912" i="3" s="1"/>
  <c r="S7912" i="3" s="1"/>
  <c r="BJ7912" i="3"/>
  <c r="T7912" i="3" s="1"/>
  <c r="BH7913" i="3"/>
  <c r="BI7913" i="3" s="1"/>
  <c r="S7913" i="3" s="1"/>
  <c r="BJ7913" i="3"/>
  <c r="T7913" i="3" s="1"/>
  <c r="BH7914" i="3"/>
  <c r="BI7914" i="3" s="1"/>
  <c r="S7914" i="3" s="1"/>
  <c r="BJ7914" i="3"/>
  <c r="T7914" i="3" s="1"/>
  <c r="BH7915" i="3"/>
  <c r="BJ7915" i="3"/>
  <c r="T7915" i="3" s="1"/>
  <c r="BH7916" i="3"/>
  <c r="BI7916" i="3" s="1"/>
  <c r="S7916" i="3" s="1"/>
  <c r="BJ7916" i="3"/>
  <c r="T7916" i="3" s="1"/>
  <c r="BH7917" i="3"/>
  <c r="BI7917" i="3" s="1"/>
  <c r="S7917" i="3" s="1"/>
  <c r="BJ7917" i="3"/>
  <c r="T7917" i="3" s="1"/>
  <c r="BH7918" i="3"/>
  <c r="BI7918" i="3" s="1"/>
  <c r="S7918" i="3" s="1"/>
  <c r="BJ7918" i="3"/>
  <c r="T7918" i="3" s="1"/>
  <c r="BH7919" i="3"/>
  <c r="BJ7919" i="3"/>
  <c r="T7919" i="3" s="1"/>
  <c r="BH7920" i="3"/>
  <c r="BJ7920" i="3"/>
  <c r="T7920" i="3" s="1"/>
  <c r="BH7921" i="3"/>
  <c r="BI7921" i="3" s="1"/>
  <c r="S7921" i="3" s="1"/>
  <c r="BJ7921" i="3"/>
  <c r="T7921" i="3" s="1"/>
  <c r="BH7922" i="3"/>
  <c r="BI7922" i="3" s="1"/>
  <c r="S7922" i="3" s="1"/>
  <c r="BJ7922" i="3"/>
  <c r="T7922" i="3" s="1"/>
  <c r="BH7923" i="3"/>
  <c r="BJ7923" i="3"/>
  <c r="T7923" i="3" s="1"/>
  <c r="BH7924" i="3"/>
  <c r="BJ7924" i="3"/>
  <c r="T7924" i="3" s="1"/>
  <c r="BH7925" i="3"/>
  <c r="BI7925" i="3" s="1"/>
  <c r="S7925" i="3" s="1"/>
  <c r="BJ7925" i="3"/>
  <c r="T7925" i="3" s="1"/>
  <c r="BH7926" i="3"/>
  <c r="BI7926" i="3" s="1"/>
  <c r="S7926" i="3" s="1"/>
  <c r="BJ7926" i="3"/>
  <c r="T7926" i="3" s="1"/>
  <c r="BH7927" i="3"/>
  <c r="BJ7927" i="3"/>
  <c r="T7927" i="3" s="1"/>
  <c r="BH7928" i="3"/>
  <c r="BJ7928" i="3"/>
  <c r="T7928" i="3" s="1"/>
  <c r="BH7929" i="3"/>
  <c r="BI7929" i="3" s="1"/>
  <c r="S7929" i="3" s="1"/>
  <c r="BJ7929" i="3"/>
  <c r="T7929" i="3" s="1"/>
  <c r="BH7930" i="3"/>
  <c r="BI7930" i="3" s="1"/>
  <c r="S7930" i="3" s="1"/>
  <c r="BJ7930" i="3"/>
  <c r="T7930" i="3" s="1"/>
  <c r="BH7931" i="3"/>
  <c r="BJ7931" i="3"/>
  <c r="T7931" i="3" s="1"/>
  <c r="BH7932" i="3"/>
  <c r="BJ7932" i="3"/>
  <c r="T7932" i="3" s="1"/>
  <c r="BH7933" i="3"/>
  <c r="BJ7933" i="3"/>
  <c r="T7933" i="3" s="1"/>
  <c r="BH7934" i="3"/>
  <c r="BI7934" i="3" s="1"/>
  <c r="S7934" i="3" s="1"/>
  <c r="BJ7934" i="3"/>
  <c r="T7934" i="3" s="1"/>
  <c r="BH7935" i="3"/>
  <c r="BI7935" i="3" s="1"/>
  <c r="S7935" i="3" s="1"/>
  <c r="BJ7935" i="3"/>
  <c r="T7935" i="3" s="1"/>
  <c r="BH7936" i="3"/>
  <c r="BI7936" i="3" s="1"/>
  <c r="S7936" i="3" s="1"/>
  <c r="BJ7936" i="3"/>
  <c r="T7936" i="3" s="1"/>
  <c r="BH7937" i="3"/>
  <c r="BI7937" i="3" s="1"/>
  <c r="S7937" i="3" s="1"/>
  <c r="BJ7937" i="3"/>
  <c r="T7937" i="3" s="1"/>
  <c r="BH7938" i="3"/>
  <c r="BI7938" i="3" s="1"/>
  <c r="S7938" i="3" s="1"/>
  <c r="BJ7938" i="3"/>
  <c r="T7938" i="3" s="1"/>
  <c r="BH7939" i="3"/>
  <c r="BJ7939" i="3"/>
  <c r="T7939" i="3" s="1"/>
  <c r="BH7940" i="3"/>
  <c r="BI7940" i="3" s="1"/>
  <c r="S7940" i="3" s="1"/>
  <c r="BJ7940" i="3"/>
  <c r="T7940" i="3" s="1"/>
  <c r="BH7941" i="3"/>
  <c r="BI7941" i="3" s="1"/>
  <c r="S7941" i="3" s="1"/>
  <c r="BJ7941" i="3"/>
  <c r="T7941" i="3" s="1"/>
  <c r="BH7942" i="3"/>
  <c r="BI7942" i="3" s="1"/>
  <c r="S7942" i="3" s="1"/>
  <c r="BJ7942" i="3"/>
  <c r="T7942" i="3" s="1"/>
  <c r="BH7943" i="3"/>
  <c r="BJ7943" i="3"/>
  <c r="T7943" i="3" s="1"/>
  <c r="BH7944" i="3"/>
  <c r="BI7944" i="3" s="1"/>
  <c r="S7944" i="3" s="1"/>
  <c r="BJ7944" i="3"/>
  <c r="T7944" i="3" s="1"/>
  <c r="BH7945" i="3"/>
  <c r="BI7945" i="3" s="1"/>
  <c r="S7945" i="3" s="1"/>
  <c r="BJ7945" i="3"/>
  <c r="T7945" i="3" s="1"/>
  <c r="BH7946" i="3"/>
  <c r="BJ7946" i="3"/>
  <c r="T7946" i="3" s="1"/>
  <c r="BH7947" i="3"/>
  <c r="BJ7947" i="3"/>
  <c r="T7947" i="3" s="1"/>
  <c r="BH7948" i="3"/>
  <c r="BI7948" i="3" s="1"/>
  <c r="S7948" i="3" s="1"/>
  <c r="BJ7948" i="3"/>
  <c r="T7948" i="3" s="1"/>
  <c r="BH7949" i="3"/>
  <c r="BJ7949" i="3"/>
  <c r="T7949" i="3" s="1"/>
  <c r="BH7950" i="3"/>
  <c r="BJ7950" i="3"/>
  <c r="T7950" i="3" s="1"/>
  <c r="BH7951" i="3"/>
  <c r="BI7951" i="3" s="1"/>
  <c r="S7951" i="3" s="1"/>
  <c r="BJ7951" i="3"/>
  <c r="T7951" i="3" s="1"/>
  <c r="BH7952" i="3"/>
  <c r="BI7952" i="3" s="1"/>
  <c r="S7952" i="3" s="1"/>
  <c r="BJ7952" i="3"/>
  <c r="T7952" i="3" s="1"/>
  <c r="BH7953" i="3"/>
  <c r="BJ7953" i="3"/>
  <c r="T7953" i="3" s="1"/>
  <c r="BH7954" i="3"/>
  <c r="BJ7954" i="3"/>
  <c r="T7954" i="3" s="1"/>
  <c r="BH7955" i="3"/>
  <c r="BJ7955" i="3"/>
  <c r="T7955" i="3" s="1"/>
  <c r="BH7956" i="3"/>
  <c r="BI7956" i="3" s="1"/>
  <c r="S7956" i="3" s="1"/>
  <c r="BJ7956" i="3"/>
  <c r="T7956" i="3" s="1"/>
  <c r="BH7957" i="3"/>
  <c r="BJ7957" i="3"/>
  <c r="T7957" i="3" s="1"/>
  <c r="BH7958" i="3"/>
  <c r="BJ7958" i="3"/>
  <c r="T7958" i="3" s="1"/>
  <c r="BH7959" i="3"/>
  <c r="BI7959" i="3" s="1"/>
  <c r="S7959" i="3" s="1"/>
  <c r="BJ7959" i="3"/>
  <c r="T7959" i="3" s="1"/>
  <c r="BH7960" i="3"/>
  <c r="BI7960" i="3" s="1"/>
  <c r="S7960" i="3" s="1"/>
  <c r="BJ7960" i="3"/>
  <c r="T7960" i="3" s="1"/>
  <c r="BH7961" i="3"/>
  <c r="BJ7961" i="3"/>
  <c r="T7961" i="3" s="1"/>
  <c r="BH7962" i="3"/>
  <c r="BI7962" i="3" s="1"/>
  <c r="S7962" i="3" s="1"/>
  <c r="BJ7962" i="3"/>
  <c r="T7962" i="3" s="1"/>
  <c r="BH7963" i="3"/>
  <c r="BJ7963" i="3"/>
  <c r="T7963" i="3" s="1"/>
  <c r="BH7964" i="3"/>
  <c r="BJ7964" i="3"/>
  <c r="T7964" i="3" s="1"/>
  <c r="BH7965" i="3"/>
  <c r="BJ7965" i="3"/>
  <c r="T7965" i="3" s="1"/>
  <c r="BH7966" i="3"/>
  <c r="BI7966" i="3" s="1"/>
  <c r="S7966" i="3" s="1"/>
  <c r="BJ7966" i="3"/>
  <c r="T7966" i="3" s="1"/>
  <c r="BH7967" i="3"/>
  <c r="BI7967" i="3" s="1"/>
  <c r="S7967" i="3" s="1"/>
  <c r="BJ7967" i="3"/>
  <c r="T7967" i="3" s="1"/>
  <c r="BH7968" i="3"/>
  <c r="BI7968" i="3" s="1"/>
  <c r="S7968" i="3" s="1"/>
  <c r="BJ7968" i="3"/>
  <c r="T7968" i="3" s="1"/>
  <c r="BH7969" i="3"/>
  <c r="BI7969" i="3" s="1"/>
  <c r="S7969" i="3" s="1"/>
  <c r="BJ7969" i="3"/>
  <c r="T7969" i="3" s="1"/>
  <c r="BH7970" i="3"/>
  <c r="BJ7970" i="3"/>
  <c r="T7970" i="3" s="1"/>
  <c r="BH7971" i="3"/>
  <c r="BJ7971" i="3"/>
  <c r="T7971" i="3" s="1"/>
  <c r="BH7972" i="3"/>
  <c r="BI7972" i="3" s="1"/>
  <c r="S7972" i="3" s="1"/>
  <c r="BJ7972" i="3"/>
  <c r="T7972" i="3" s="1"/>
  <c r="BH7973" i="3"/>
  <c r="BJ7973" i="3"/>
  <c r="T7973" i="3" s="1"/>
  <c r="BH7974" i="3"/>
  <c r="BI7974" i="3" s="1"/>
  <c r="S7974" i="3" s="1"/>
  <c r="BJ7974" i="3"/>
  <c r="T7974" i="3" s="1"/>
  <c r="BH7975" i="3"/>
  <c r="BJ7975" i="3"/>
  <c r="T7975" i="3" s="1"/>
  <c r="BH7976" i="3"/>
  <c r="BI7976" i="3" s="1"/>
  <c r="S7976" i="3" s="1"/>
  <c r="BJ7976" i="3"/>
  <c r="T7976" i="3" s="1"/>
  <c r="BH7977" i="3"/>
  <c r="BI7977" i="3" s="1"/>
  <c r="S7977" i="3" s="1"/>
  <c r="BJ7977" i="3"/>
  <c r="T7977" i="3" s="1"/>
  <c r="BH7978" i="3"/>
  <c r="BI7978" i="3" s="1"/>
  <c r="S7978" i="3" s="1"/>
  <c r="BJ7978" i="3"/>
  <c r="T7978" i="3" s="1"/>
  <c r="BH7979" i="3"/>
  <c r="BJ7979" i="3"/>
  <c r="T7979" i="3" s="1"/>
  <c r="BH7980" i="3"/>
  <c r="BJ7980" i="3"/>
  <c r="T7980" i="3" s="1"/>
  <c r="BH7981" i="3"/>
  <c r="BJ7981" i="3"/>
  <c r="T7981" i="3" s="1"/>
  <c r="BH7982" i="3"/>
  <c r="BI7982" i="3" s="1"/>
  <c r="S7982" i="3" s="1"/>
  <c r="BJ7982" i="3"/>
  <c r="T7982" i="3" s="1"/>
  <c r="BH7983" i="3"/>
  <c r="BI7983" i="3" s="1"/>
  <c r="S7983" i="3" s="1"/>
  <c r="BJ7983" i="3"/>
  <c r="T7983" i="3" s="1"/>
  <c r="BH7984" i="3"/>
  <c r="BJ7984" i="3"/>
  <c r="T7984" i="3" s="1"/>
  <c r="BH7985" i="3"/>
  <c r="BI7985" i="3" s="1"/>
  <c r="S7985" i="3" s="1"/>
  <c r="BJ7985" i="3"/>
  <c r="T7985" i="3" s="1"/>
  <c r="BH7986" i="3"/>
  <c r="BJ7986" i="3"/>
  <c r="T7986" i="3" s="1"/>
  <c r="BH7987" i="3"/>
  <c r="BJ7987" i="3"/>
  <c r="T7987" i="3" s="1"/>
  <c r="BH7988" i="3"/>
  <c r="BI7988" i="3" s="1"/>
  <c r="S7988" i="3" s="1"/>
  <c r="BJ7988" i="3"/>
  <c r="T7988" i="3" s="1"/>
  <c r="BH7989" i="3"/>
  <c r="BI7989" i="3" s="1"/>
  <c r="S7989" i="3" s="1"/>
  <c r="BJ7989" i="3"/>
  <c r="T7989" i="3" s="1"/>
  <c r="BH7990" i="3"/>
  <c r="BJ7990" i="3"/>
  <c r="T7990" i="3" s="1"/>
  <c r="BH7991" i="3"/>
  <c r="BI7991" i="3" s="1"/>
  <c r="S7991" i="3" s="1"/>
  <c r="BJ7991" i="3"/>
  <c r="T7991" i="3" s="1"/>
  <c r="BH7992" i="3"/>
  <c r="BJ7992" i="3"/>
  <c r="T7992" i="3" s="1"/>
  <c r="BH7993" i="3"/>
  <c r="BI7993" i="3" s="1"/>
  <c r="S7993" i="3" s="1"/>
  <c r="BJ7993" i="3"/>
  <c r="T7993" i="3" s="1"/>
  <c r="BH7994" i="3"/>
  <c r="BI7994" i="3" s="1"/>
  <c r="S7994" i="3" s="1"/>
  <c r="BJ7994" i="3"/>
  <c r="T7994" i="3" s="1"/>
  <c r="BH7995" i="3"/>
  <c r="BJ7995" i="3"/>
  <c r="T7995" i="3" s="1"/>
  <c r="BH7996" i="3"/>
  <c r="BJ7996" i="3"/>
  <c r="T7996" i="3" s="1"/>
  <c r="BH7997" i="3"/>
  <c r="BI7997" i="3" s="1"/>
  <c r="S7997" i="3" s="1"/>
  <c r="BJ7997" i="3"/>
  <c r="T7997" i="3" s="1"/>
  <c r="BH7998" i="3"/>
  <c r="BI7998" i="3" s="1"/>
  <c r="S7998" i="3" s="1"/>
  <c r="BJ7998" i="3"/>
  <c r="T7998" i="3" s="1"/>
  <c r="BH7999" i="3"/>
  <c r="BJ7999" i="3"/>
  <c r="T7999" i="3" s="1"/>
  <c r="BH8000" i="3"/>
  <c r="BI8000" i="3" s="1"/>
  <c r="S8000" i="3" s="1"/>
  <c r="BJ8000" i="3"/>
  <c r="T8000" i="3" s="1"/>
  <c r="BH8001" i="3"/>
  <c r="BI8001" i="3" s="1"/>
  <c r="S8001" i="3" s="1"/>
  <c r="BJ8001" i="3"/>
  <c r="T8001" i="3" s="1"/>
  <c r="BH8002" i="3"/>
  <c r="BI8002" i="3" s="1"/>
  <c r="S8002" i="3" s="1"/>
  <c r="BJ8002" i="3"/>
  <c r="T8002" i="3" s="1"/>
  <c r="BH8003" i="3"/>
  <c r="BI8003" i="3" s="1"/>
  <c r="S8003" i="3" s="1"/>
  <c r="BJ8003" i="3"/>
  <c r="T8003" i="3" s="1"/>
  <c r="BH8004" i="3"/>
  <c r="BJ8004" i="3"/>
  <c r="T8004" i="3" s="1"/>
  <c r="BH8005" i="3"/>
  <c r="BJ8005" i="3"/>
  <c r="T8005" i="3" s="1"/>
  <c r="BH8006" i="3"/>
  <c r="BI8006" i="3" s="1"/>
  <c r="S8006" i="3" s="1"/>
  <c r="BJ8006" i="3"/>
  <c r="T8006" i="3" s="1"/>
  <c r="BH8007" i="3"/>
  <c r="BI8007" i="3" s="1"/>
  <c r="S8007" i="3" s="1"/>
  <c r="BJ8007" i="3"/>
  <c r="T8007" i="3" s="1"/>
  <c r="BH8008" i="3"/>
  <c r="BI8008" i="3" s="1"/>
  <c r="S8008" i="3" s="1"/>
  <c r="BJ8008" i="3"/>
  <c r="T8008" i="3" s="1"/>
  <c r="BH8009" i="3"/>
  <c r="BI8009" i="3" s="1"/>
  <c r="S8009" i="3" s="1"/>
  <c r="BJ8009" i="3"/>
  <c r="T8009" i="3" s="1"/>
  <c r="BH8010" i="3"/>
  <c r="BJ8010" i="3"/>
  <c r="T8010" i="3" s="1"/>
  <c r="BH8011" i="3"/>
  <c r="BI8011" i="3" s="1"/>
  <c r="S8011" i="3" s="1"/>
  <c r="BJ8011" i="3"/>
  <c r="T8011" i="3" s="1"/>
  <c r="BH8012" i="3"/>
  <c r="BJ8012" i="3"/>
  <c r="T8012" i="3" s="1"/>
  <c r="BH8013" i="3"/>
  <c r="BJ8013" i="3"/>
  <c r="T8013" i="3" s="1"/>
  <c r="BH8014" i="3"/>
  <c r="BI8014" i="3" s="1"/>
  <c r="S8014" i="3" s="1"/>
  <c r="BJ8014" i="3"/>
  <c r="T8014" i="3" s="1"/>
  <c r="BH8015" i="3"/>
  <c r="BI8015" i="3" s="1"/>
  <c r="S8015" i="3" s="1"/>
  <c r="BJ8015" i="3"/>
  <c r="T8015" i="3" s="1"/>
  <c r="BH8016" i="3"/>
  <c r="BI8016" i="3" s="1"/>
  <c r="S8016" i="3" s="1"/>
  <c r="BJ8016" i="3"/>
  <c r="T8016" i="3" s="1"/>
  <c r="BH8017" i="3"/>
  <c r="BI8017" i="3" s="1"/>
  <c r="S8017" i="3" s="1"/>
  <c r="BJ8017" i="3"/>
  <c r="T8017" i="3" s="1"/>
  <c r="BH8018" i="3"/>
  <c r="BI8018" i="3" s="1"/>
  <c r="S8018" i="3" s="1"/>
  <c r="BJ8018" i="3"/>
  <c r="T8018" i="3" s="1"/>
  <c r="BH8019" i="3"/>
  <c r="BI8019" i="3" s="1"/>
  <c r="S8019" i="3" s="1"/>
  <c r="BJ8019" i="3"/>
  <c r="T8019" i="3" s="1"/>
  <c r="BH8020" i="3"/>
  <c r="BJ8020" i="3"/>
  <c r="T8020" i="3" s="1"/>
  <c r="BH8021" i="3"/>
  <c r="BJ8021" i="3"/>
  <c r="T8021" i="3" s="1"/>
  <c r="BH8022" i="3"/>
  <c r="BI8022" i="3" s="1"/>
  <c r="S8022" i="3" s="1"/>
  <c r="BJ8022" i="3"/>
  <c r="T8022" i="3" s="1"/>
  <c r="BH8023" i="3"/>
  <c r="BI8023" i="3" s="1"/>
  <c r="S8023" i="3" s="1"/>
  <c r="BJ8023" i="3"/>
  <c r="T8023" i="3" s="1"/>
  <c r="BH8024" i="3"/>
  <c r="BI8024" i="3" s="1"/>
  <c r="S8024" i="3" s="1"/>
  <c r="BJ8024" i="3"/>
  <c r="T8024" i="3" s="1"/>
  <c r="BH8025" i="3"/>
  <c r="BI8025" i="3" s="1"/>
  <c r="S8025" i="3" s="1"/>
  <c r="BJ8025" i="3"/>
  <c r="T8025" i="3" s="1"/>
  <c r="BH8026" i="3"/>
  <c r="BJ8026" i="3"/>
  <c r="T8026" i="3" s="1"/>
  <c r="BH8027" i="3"/>
  <c r="BI8027" i="3" s="1"/>
  <c r="S8027" i="3" s="1"/>
  <c r="BJ8027" i="3"/>
  <c r="T8027" i="3" s="1"/>
  <c r="BH8028" i="3"/>
  <c r="BJ8028" i="3"/>
  <c r="T8028" i="3" s="1"/>
  <c r="BH8029" i="3"/>
  <c r="BJ8029" i="3"/>
  <c r="T8029" i="3" s="1"/>
  <c r="BH8030" i="3"/>
  <c r="BI8030" i="3" s="1"/>
  <c r="S8030" i="3" s="1"/>
  <c r="BJ8030" i="3"/>
  <c r="T8030" i="3" s="1"/>
  <c r="BH8031" i="3"/>
  <c r="BI8031" i="3" s="1"/>
  <c r="S8031" i="3" s="1"/>
  <c r="BJ8031" i="3"/>
  <c r="T8031" i="3" s="1"/>
  <c r="BH8032" i="3"/>
  <c r="BI8032" i="3" s="1"/>
  <c r="S8032" i="3" s="1"/>
  <c r="BJ8032" i="3"/>
  <c r="T8032" i="3" s="1"/>
  <c r="BH8033" i="3"/>
  <c r="BI8033" i="3" s="1"/>
  <c r="S8033" i="3" s="1"/>
  <c r="BJ8033" i="3"/>
  <c r="T8033" i="3" s="1"/>
  <c r="BH8034" i="3"/>
  <c r="BI8034" i="3" s="1"/>
  <c r="S8034" i="3" s="1"/>
  <c r="BJ8034" i="3"/>
  <c r="T8034" i="3" s="1"/>
  <c r="BH8035" i="3"/>
  <c r="BI8035" i="3" s="1"/>
  <c r="S8035" i="3" s="1"/>
  <c r="BJ8035" i="3"/>
  <c r="T8035" i="3" s="1"/>
  <c r="BH8036" i="3"/>
  <c r="BJ8036" i="3"/>
  <c r="T8036" i="3" s="1"/>
  <c r="BH8037" i="3"/>
  <c r="BJ8037" i="3"/>
  <c r="T8037" i="3" s="1"/>
  <c r="BH8038" i="3"/>
  <c r="BI8038" i="3" s="1"/>
  <c r="S8038" i="3" s="1"/>
  <c r="BJ8038" i="3"/>
  <c r="T8038" i="3" s="1"/>
  <c r="BH8039" i="3"/>
  <c r="BI8039" i="3" s="1"/>
  <c r="S8039" i="3" s="1"/>
  <c r="BJ8039" i="3"/>
  <c r="T8039" i="3" s="1"/>
  <c r="BH8040" i="3"/>
  <c r="BI8040" i="3" s="1"/>
  <c r="S8040" i="3" s="1"/>
  <c r="BJ8040" i="3"/>
  <c r="T8040" i="3" s="1"/>
  <c r="BH8041" i="3"/>
  <c r="BI8041" i="3" s="1"/>
  <c r="S8041" i="3" s="1"/>
  <c r="BJ8041" i="3"/>
  <c r="T8041" i="3" s="1"/>
  <c r="BH8042" i="3"/>
  <c r="BJ8042" i="3"/>
  <c r="T8042" i="3" s="1"/>
  <c r="BH8043" i="3"/>
  <c r="BI8043" i="3" s="1"/>
  <c r="S8043" i="3" s="1"/>
  <c r="BJ8043" i="3"/>
  <c r="T8043" i="3" s="1"/>
  <c r="BH8044" i="3"/>
  <c r="BJ8044" i="3"/>
  <c r="T8044" i="3" s="1"/>
  <c r="BH8045" i="3"/>
  <c r="BJ8045" i="3"/>
  <c r="T8045" i="3" s="1"/>
  <c r="BH8046" i="3"/>
  <c r="BI8046" i="3" s="1"/>
  <c r="S8046" i="3" s="1"/>
  <c r="BJ8046" i="3"/>
  <c r="T8046" i="3" s="1"/>
  <c r="BH8047" i="3"/>
  <c r="BI8047" i="3" s="1"/>
  <c r="S8047" i="3" s="1"/>
  <c r="BJ8047" i="3"/>
  <c r="T8047" i="3" s="1"/>
  <c r="BH8048" i="3"/>
  <c r="BI8048" i="3" s="1"/>
  <c r="S8048" i="3" s="1"/>
  <c r="BJ8048" i="3"/>
  <c r="T8048" i="3" s="1"/>
  <c r="BH8049" i="3"/>
  <c r="BI8049" i="3" s="1"/>
  <c r="S8049" i="3" s="1"/>
  <c r="BJ8049" i="3"/>
  <c r="T8049" i="3" s="1"/>
  <c r="BH8050" i="3"/>
  <c r="BJ8050" i="3"/>
  <c r="T8050" i="3" s="1"/>
  <c r="BH8051" i="3"/>
  <c r="BI8051" i="3" s="1"/>
  <c r="S8051" i="3" s="1"/>
  <c r="BJ8051" i="3"/>
  <c r="T8051" i="3" s="1"/>
  <c r="BH8052" i="3"/>
  <c r="BJ8052" i="3"/>
  <c r="T8052" i="3" s="1"/>
  <c r="BH8053" i="3"/>
  <c r="BJ8053" i="3"/>
  <c r="T8053" i="3" s="1"/>
  <c r="BH8054" i="3"/>
  <c r="BI8054" i="3" s="1"/>
  <c r="S8054" i="3" s="1"/>
  <c r="BJ8054" i="3"/>
  <c r="T8054" i="3" s="1"/>
  <c r="BH8055" i="3"/>
  <c r="BI8055" i="3" s="1"/>
  <c r="S8055" i="3" s="1"/>
  <c r="BJ8055" i="3"/>
  <c r="T8055" i="3" s="1"/>
  <c r="BH8056" i="3"/>
  <c r="BI8056" i="3" s="1"/>
  <c r="S8056" i="3" s="1"/>
  <c r="BJ8056" i="3"/>
  <c r="T8056" i="3" s="1"/>
  <c r="BH8057" i="3"/>
  <c r="BI8057" i="3" s="1"/>
  <c r="S8057" i="3" s="1"/>
  <c r="BJ8057" i="3"/>
  <c r="T8057" i="3" s="1"/>
  <c r="BH8058" i="3"/>
  <c r="BI8058" i="3" s="1"/>
  <c r="S8058" i="3" s="1"/>
  <c r="BJ8058" i="3"/>
  <c r="T8058" i="3" s="1"/>
  <c r="BH8059" i="3"/>
  <c r="BI8059" i="3" s="1"/>
  <c r="S8059" i="3" s="1"/>
  <c r="BJ8059" i="3"/>
  <c r="T8059" i="3" s="1"/>
  <c r="BH8060" i="3"/>
  <c r="BJ8060" i="3"/>
  <c r="T8060" i="3" s="1"/>
  <c r="BH8061" i="3"/>
  <c r="BJ8061" i="3"/>
  <c r="T8061" i="3" s="1"/>
  <c r="BH8062" i="3"/>
  <c r="BI8062" i="3" s="1"/>
  <c r="S8062" i="3" s="1"/>
  <c r="BJ8062" i="3"/>
  <c r="T8062" i="3" s="1"/>
  <c r="BH8063" i="3"/>
  <c r="BI8063" i="3" s="1"/>
  <c r="S8063" i="3" s="1"/>
  <c r="BJ8063" i="3"/>
  <c r="T8063" i="3" s="1"/>
  <c r="BH8064" i="3"/>
  <c r="BI8064" i="3" s="1"/>
  <c r="S8064" i="3" s="1"/>
  <c r="BJ8064" i="3"/>
  <c r="T8064" i="3" s="1"/>
  <c r="BH8065" i="3"/>
  <c r="BI8065" i="3" s="1"/>
  <c r="S8065" i="3" s="1"/>
  <c r="BJ8065" i="3"/>
  <c r="T8065" i="3" s="1"/>
  <c r="BH8066" i="3"/>
  <c r="BJ8066" i="3"/>
  <c r="T8066" i="3" s="1"/>
  <c r="BH8067" i="3"/>
  <c r="BI8067" i="3" s="1"/>
  <c r="S8067" i="3" s="1"/>
  <c r="BJ8067" i="3"/>
  <c r="T8067" i="3" s="1"/>
  <c r="BH8068" i="3"/>
  <c r="BJ8068" i="3"/>
  <c r="T8068" i="3" s="1"/>
  <c r="BH8069" i="3"/>
  <c r="BJ8069" i="3"/>
  <c r="T8069" i="3" s="1"/>
  <c r="BH8070" i="3"/>
  <c r="BI8070" i="3" s="1"/>
  <c r="S8070" i="3" s="1"/>
  <c r="BJ8070" i="3"/>
  <c r="T8070" i="3" s="1"/>
  <c r="BH8071" i="3"/>
  <c r="BI8071" i="3" s="1"/>
  <c r="S8071" i="3" s="1"/>
  <c r="BJ8071" i="3"/>
  <c r="T8071" i="3" s="1"/>
  <c r="BH8072" i="3"/>
  <c r="BI8072" i="3" s="1"/>
  <c r="S8072" i="3" s="1"/>
  <c r="BJ8072" i="3"/>
  <c r="T8072" i="3" s="1"/>
  <c r="BH8073" i="3"/>
  <c r="BI8073" i="3" s="1"/>
  <c r="S8073" i="3" s="1"/>
  <c r="BJ8073" i="3"/>
  <c r="T8073" i="3" s="1"/>
  <c r="BH8074" i="3"/>
  <c r="BJ8074" i="3"/>
  <c r="T8074" i="3" s="1"/>
  <c r="BH8075" i="3"/>
  <c r="BI8075" i="3" s="1"/>
  <c r="S8075" i="3" s="1"/>
  <c r="BJ8075" i="3"/>
  <c r="T8075" i="3" s="1"/>
  <c r="BH8076" i="3"/>
  <c r="BJ8076" i="3"/>
  <c r="T8076" i="3" s="1"/>
  <c r="BH8077" i="3"/>
  <c r="BJ8077" i="3"/>
  <c r="T8077" i="3" s="1"/>
  <c r="BH8078" i="3"/>
  <c r="BJ8078" i="3"/>
  <c r="T8078" i="3" s="1"/>
  <c r="BH8079" i="3"/>
  <c r="BJ8079" i="3"/>
  <c r="T8079" i="3" s="1"/>
  <c r="BH8080" i="3"/>
  <c r="BI8080" i="3" s="1"/>
  <c r="S8080" i="3" s="1"/>
  <c r="BJ8080" i="3"/>
  <c r="T8080" i="3" s="1"/>
  <c r="BH8081" i="3"/>
  <c r="BI8081" i="3" s="1"/>
  <c r="S8081" i="3" s="1"/>
  <c r="BJ8081" i="3"/>
  <c r="T8081" i="3" s="1"/>
  <c r="BH8082" i="3"/>
  <c r="BI8082" i="3" s="1"/>
  <c r="S8082" i="3" s="1"/>
  <c r="BJ8082" i="3"/>
  <c r="T8082" i="3" s="1"/>
  <c r="BH8083" i="3"/>
  <c r="BI8083" i="3" s="1"/>
  <c r="S8083" i="3" s="1"/>
  <c r="BJ8083" i="3"/>
  <c r="T8083" i="3" s="1"/>
  <c r="BH8084" i="3"/>
  <c r="BI8084" i="3" s="1"/>
  <c r="S8084" i="3" s="1"/>
  <c r="BJ8084" i="3"/>
  <c r="T8084" i="3" s="1"/>
  <c r="BH8085" i="3"/>
  <c r="BJ8085" i="3"/>
  <c r="T8085" i="3" s="1"/>
  <c r="BH8086" i="3"/>
  <c r="BI8086" i="3" s="1"/>
  <c r="S8086" i="3" s="1"/>
  <c r="BJ8086" i="3"/>
  <c r="T8086" i="3" s="1"/>
  <c r="BH8087" i="3"/>
  <c r="BI8087" i="3" s="1"/>
  <c r="S8087" i="3" s="1"/>
  <c r="BJ8087" i="3"/>
  <c r="T8087" i="3" s="1"/>
  <c r="BH8088" i="3"/>
  <c r="BI8088" i="3" s="1"/>
  <c r="S8088" i="3" s="1"/>
  <c r="BJ8088" i="3"/>
  <c r="T8088" i="3" s="1"/>
  <c r="BH8089" i="3"/>
  <c r="BI8089" i="3" s="1"/>
  <c r="S8089" i="3" s="1"/>
  <c r="BJ8089" i="3"/>
  <c r="T8089" i="3" s="1"/>
  <c r="BH8090" i="3"/>
  <c r="BJ8090" i="3"/>
  <c r="T8090" i="3" s="1"/>
  <c r="BH8091" i="3"/>
  <c r="BI8091" i="3" s="1"/>
  <c r="S8091" i="3" s="1"/>
  <c r="BJ8091" i="3"/>
  <c r="T8091" i="3" s="1"/>
  <c r="BH8092" i="3"/>
  <c r="BI8092" i="3" s="1"/>
  <c r="S8092" i="3" s="1"/>
  <c r="BJ8092" i="3"/>
  <c r="T8092" i="3" s="1"/>
  <c r="BH8093" i="3"/>
  <c r="BI8093" i="3" s="1"/>
  <c r="S8093" i="3" s="1"/>
  <c r="BJ8093" i="3"/>
  <c r="T8093" i="3" s="1"/>
  <c r="BH8094" i="3"/>
  <c r="BJ8094" i="3"/>
  <c r="T8094" i="3" s="1"/>
  <c r="BH8095" i="3"/>
  <c r="BI8095" i="3" s="1"/>
  <c r="S8095" i="3" s="1"/>
  <c r="BJ8095" i="3"/>
  <c r="T8095" i="3" s="1"/>
  <c r="BH8096" i="3"/>
  <c r="BJ8096" i="3"/>
  <c r="T8096" i="3" s="1"/>
  <c r="BH8097" i="3"/>
  <c r="BJ8097" i="3"/>
  <c r="T8097" i="3" s="1"/>
  <c r="BH8098" i="3"/>
  <c r="BJ8098" i="3"/>
  <c r="T8098" i="3" s="1"/>
  <c r="BH8099" i="3"/>
  <c r="BI8099" i="3" s="1"/>
  <c r="S8099" i="3" s="1"/>
  <c r="BJ8099" i="3"/>
  <c r="T8099" i="3" s="1"/>
  <c r="BH8100" i="3"/>
  <c r="BI8100" i="3" s="1"/>
  <c r="S8100" i="3" s="1"/>
  <c r="BJ8100" i="3"/>
  <c r="T8100" i="3" s="1"/>
  <c r="BH8101" i="3"/>
  <c r="BI8101" i="3" s="1"/>
  <c r="S8101" i="3" s="1"/>
  <c r="BJ8101" i="3"/>
  <c r="T8101" i="3" s="1"/>
  <c r="BH8102" i="3"/>
  <c r="BJ8102" i="3"/>
  <c r="T8102" i="3" s="1"/>
  <c r="BH8103" i="3"/>
  <c r="BJ8103" i="3"/>
  <c r="T8103" i="3" s="1"/>
  <c r="BH8104" i="3"/>
  <c r="BJ8104" i="3"/>
  <c r="T8104" i="3" s="1"/>
  <c r="BH8105" i="3"/>
  <c r="BJ8105" i="3"/>
  <c r="T8105" i="3" s="1"/>
  <c r="BH8106" i="3"/>
  <c r="BJ8106" i="3"/>
  <c r="T8106" i="3" s="1"/>
  <c r="BH8107" i="3"/>
  <c r="BI8107" i="3" s="1"/>
  <c r="S8107" i="3" s="1"/>
  <c r="BJ8107" i="3"/>
  <c r="T8107" i="3" s="1"/>
  <c r="BH8108" i="3"/>
  <c r="BI8108" i="3" s="1"/>
  <c r="S8108" i="3" s="1"/>
  <c r="BJ8108" i="3"/>
  <c r="T8108" i="3" s="1"/>
  <c r="BH8109" i="3"/>
  <c r="BI8109" i="3" s="1"/>
  <c r="S8109" i="3" s="1"/>
  <c r="BJ8109" i="3"/>
  <c r="T8109" i="3" s="1"/>
  <c r="BH8110" i="3"/>
  <c r="BJ8110" i="3"/>
  <c r="T8110" i="3" s="1"/>
  <c r="BH8111" i="3"/>
  <c r="BJ8111" i="3"/>
  <c r="T8111" i="3" s="1"/>
  <c r="BH8112" i="3"/>
  <c r="BJ8112" i="3"/>
  <c r="T8112" i="3" s="1"/>
  <c r="BH8113" i="3"/>
  <c r="BJ8113" i="3"/>
  <c r="T8113" i="3" s="1"/>
  <c r="BH8114" i="3"/>
  <c r="BI8114" i="3" s="1"/>
  <c r="S8114" i="3" s="1"/>
  <c r="BJ8114" i="3"/>
  <c r="T8114" i="3" s="1"/>
  <c r="BH8115" i="3"/>
  <c r="BI8115" i="3" s="1"/>
  <c r="S8115" i="3" s="1"/>
  <c r="BJ8115" i="3"/>
  <c r="T8115" i="3" s="1"/>
  <c r="BH8116" i="3"/>
  <c r="BI8116" i="3" s="1"/>
  <c r="S8116" i="3" s="1"/>
  <c r="BJ8116" i="3"/>
  <c r="T8116" i="3" s="1"/>
  <c r="BH8117" i="3"/>
  <c r="BI8117" i="3" s="1"/>
  <c r="S8117" i="3" s="1"/>
  <c r="BJ8117" i="3"/>
  <c r="T8117" i="3" s="1"/>
  <c r="BH8118" i="3"/>
  <c r="BJ8118" i="3"/>
  <c r="T8118" i="3" s="1"/>
  <c r="BH8119" i="3"/>
  <c r="BI8119" i="3" s="1"/>
  <c r="S8119" i="3" s="1"/>
  <c r="BJ8119" i="3"/>
  <c r="T8119" i="3" s="1"/>
  <c r="BH8120" i="3"/>
  <c r="BJ8120" i="3"/>
  <c r="T8120" i="3" s="1"/>
  <c r="BH8121" i="3"/>
  <c r="BI8121" i="3" s="1"/>
  <c r="S8121" i="3" s="1"/>
  <c r="BJ8121" i="3"/>
  <c r="T8121" i="3" s="1"/>
  <c r="BH8122" i="3"/>
  <c r="BI8122" i="3" s="1"/>
  <c r="S8122" i="3" s="1"/>
  <c r="BJ8122" i="3"/>
  <c r="T8122" i="3" s="1"/>
  <c r="BH8123" i="3"/>
  <c r="BI8123" i="3" s="1"/>
  <c r="S8123" i="3" s="1"/>
  <c r="BJ8123" i="3"/>
  <c r="T8123" i="3" s="1"/>
  <c r="BH8124" i="3"/>
  <c r="BI8124" i="3" s="1"/>
  <c r="S8124" i="3" s="1"/>
  <c r="BJ8124" i="3"/>
  <c r="T8124" i="3" s="1"/>
  <c r="BH8125" i="3"/>
  <c r="BI8125" i="3" s="1"/>
  <c r="S8125" i="3" s="1"/>
  <c r="BJ8125" i="3"/>
  <c r="T8125" i="3" s="1"/>
  <c r="BH8126" i="3"/>
  <c r="BJ8126" i="3"/>
  <c r="T8126" i="3" s="1"/>
  <c r="BH8127" i="3"/>
  <c r="BJ8127" i="3"/>
  <c r="T8127" i="3" s="1"/>
  <c r="BH8128" i="3"/>
  <c r="BJ8128" i="3"/>
  <c r="T8128" i="3" s="1"/>
  <c r="BH8129" i="3"/>
  <c r="BI8129" i="3" s="1"/>
  <c r="S8129" i="3" s="1"/>
  <c r="BJ8129" i="3"/>
  <c r="T8129" i="3" s="1"/>
  <c r="BH8130" i="3"/>
  <c r="BI8130" i="3" s="1"/>
  <c r="S8130" i="3" s="1"/>
  <c r="BJ8130" i="3"/>
  <c r="T8130" i="3" s="1"/>
  <c r="BH8131" i="3"/>
  <c r="BI8131" i="3" s="1"/>
  <c r="S8131" i="3" s="1"/>
  <c r="BJ8131" i="3"/>
  <c r="T8131" i="3" s="1"/>
  <c r="BH8132" i="3"/>
  <c r="BI8132" i="3" s="1"/>
  <c r="S8132" i="3" s="1"/>
  <c r="BJ8132" i="3"/>
  <c r="T8132" i="3" s="1"/>
  <c r="BH8133" i="3"/>
  <c r="BI8133" i="3" s="1"/>
  <c r="S8133" i="3" s="1"/>
  <c r="BJ8133" i="3"/>
  <c r="T8133" i="3" s="1"/>
  <c r="BH8134" i="3"/>
  <c r="BJ8134" i="3"/>
  <c r="T8134" i="3" s="1"/>
  <c r="BH8135" i="3"/>
  <c r="BJ8135" i="3"/>
  <c r="T8135" i="3" s="1"/>
  <c r="BH8136" i="3"/>
  <c r="BJ8136" i="3"/>
  <c r="T8136" i="3" s="1"/>
  <c r="BH8137" i="3"/>
  <c r="BI8137" i="3" s="1"/>
  <c r="S8137" i="3" s="1"/>
  <c r="BJ8137" i="3"/>
  <c r="T8137" i="3" s="1"/>
  <c r="BH8138" i="3"/>
  <c r="BJ8138" i="3"/>
  <c r="T8138" i="3" s="1"/>
  <c r="BH8139" i="3"/>
  <c r="BI8139" i="3" s="1"/>
  <c r="S8139" i="3" s="1"/>
  <c r="BJ8139" i="3"/>
  <c r="T8139" i="3" s="1"/>
  <c r="BH8140" i="3"/>
  <c r="BJ8140" i="3"/>
  <c r="T8140" i="3" s="1"/>
  <c r="BH8141" i="3"/>
  <c r="BI8141" i="3" s="1"/>
  <c r="S8141" i="3" s="1"/>
  <c r="BJ8141" i="3"/>
  <c r="T8141" i="3" s="1"/>
  <c r="BH8142" i="3"/>
  <c r="BJ8142" i="3"/>
  <c r="T8142" i="3" s="1"/>
  <c r="BH8143" i="3"/>
  <c r="BJ8143" i="3"/>
  <c r="T8143" i="3" s="1"/>
  <c r="BH8144" i="3"/>
  <c r="BJ8144" i="3"/>
  <c r="T8144" i="3" s="1"/>
  <c r="BH8145" i="3"/>
  <c r="BI8145" i="3" s="1"/>
  <c r="S8145" i="3" s="1"/>
  <c r="BJ8145" i="3"/>
  <c r="T8145" i="3" s="1"/>
  <c r="BH8146" i="3"/>
  <c r="BJ8146" i="3"/>
  <c r="T8146" i="3" s="1"/>
  <c r="BH8147" i="3"/>
  <c r="BI8147" i="3" s="1"/>
  <c r="S8147" i="3" s="1"/>
  <c r="BJ8147" i="3"/>
  <c r="T8147" i="3" s="1"/>
  <c r="BH8148" i="3"/>
  <c r="BJ8148" i="3"/>
  <c r="T8148" i="3" s="1"/>
  <c r="BH8149" i="3"/>
  <c r="BI8149" i="3" s="1"/>
  <c r="S8149" i="3" s="1"/>
  <c r="BJ8149" i="3"/>
  <c r="T8149" i="3" s="1"/>
  <c r="BH8150" i="3"/>
  <c r="BJ8150" i="3"/>
  <c r="T8150" i="3" s="1"/>
  <c r="BH8151" i="3"/>
  <c r="BJ8151" i="3"/>
  <c r="T8151" i="3" s="1"/>
  <c r="BH8152" i="3"/>
  <c r="BJ8152" i="3"/>
  <c r="T8152" i="3" s="1"/>
  <c r="BH8153" i="3"/>
  <c r="BJ8153" i="3"/>
  <c r="T8153" i="3" s="1"/>
  <c r="BH8154" i="3"/>
  <c r="BJ8154" i="3"/>
  <c r="T8154" i="3" s="1"/>
  <c r="BH8155" i="3"/>
  <c r="BI8155" i="3" s="1"/>
  <c r="S8155" i="3" s="1"/>
  <c r="BJ8155" i="3"/>
  <c r="T8155" i="3" s="1"/>
  <c r="BH8156" i="3"/>
  <c r="BJ8156" i="3"/>
  <c r="T8156" i="3" s="1"/>
  <c r="BH8157" i="3"/>
  <c r="BI8157" i="3" s="1"/>
  <c r="S8157" i="3" s="1"/>
  <c r="BJ8157" i="3"/>
  <c r="T8157" i="3" s="1"/>
  <c r="BH8158" i="3"/>
  <c r="BJ8158" i="3"/>
  <c r="T8158" i="3" s="1"/>
  <c r="BH8159" i="3"/>
  <c r="BI8159" i="3" s="1"/>
  <c r="S8159" i="3" s="1"/>
  <c r="BJ8159" i="3"/>
  <c r="T8159" i="3" s="1"/>
  <c r="BH8160" i="3"/>
  <c r="BJ8160" i="3"/>
  <c r="T8160" i="3" s="1"/>
  <c r="BH8161" i="3"/>
  <c r="BJ8161" i="3"/>
  <c r="T8161" i="3" s="1"/>
  <c r="BH8162" i="3"/>
  <c r="BJ8162" i="3"/>
  <c r="T8162" i="3" s="1"/>
  <c r="BH8163" i="3"/>
  <c r="BI8163" i="3" s="1"/>
  <c r="S8163" i="3" s="1"/>
  <c r="BJ8163" i="3"/>
  <c r="T8163" i="3" s="1"/>
  <c r="BH8164" i="3"/>
  <c r="BJ8164" i="3"/>
  <c r="T8164" i="3" s="1"/>
  <c r="BH8165" i="3"/>
  <c r="BI8165" i="3" s="1"/>
  <c r="S8165" i="3" s="1"/>
  <c r="BJ8165" i="3"/>
  <c r="T8165" i="3" s="1"/>
  <c r="BH8166" i="3"/>
  <c r="BJ8166" i="3"/>
  <c r="T8166" i="3" s="1"/>
  <c r="BH8167" i="3"/>
  <c r="BI8167" i="3" s="1"/>
  <c r="S8167" i="3" s="1"/>
  <c r="BJ8167" i="3"/>
  <c r="T8167" i="3" s="1"/>
  <c r="BH8168" i="3"/>
  <c r="BJ8168" i="3"/>
  <c r="T8168" i="3" s="1"/>
  <c r="BH8169" i="3"/>
  <c r="BI8169" i="3" s="1"/>
  <c r="S8169" i="3" s="1"/>
  <c r="BJ8169" i="3"/>
  <c r="T8169" i="3" s="1"/>
  <c r="BH8170" i="3"/>
  <c r="BJ8170" i="3"/>
  <c r="T8170" i="3" s="1"/>
  <c r="BH8171" i="3"/>
  <c r="BI8171" i="3" s="1"/>
  <c r="S8171" i="3" s="1"/>
  <c r="BJ8171" i="3"/>
  <c r="T8171" i="3" s="1"/>
  <c r="BH8172" i="3"/>
  <c r="BI8172" i="3" s="1"/>
  <c r="S8172" i="3" s="1"/>
  <c r="BJ8172" i="3"/>
  <c r="T8172" i="3" s="1"/>
  <c r="BH8173" i="3"/>
  <c r="BI8173" i="3" s="1"/>
  <c r="S8173" i="3" s="1"/>
  <c r="BJ8173" i="3"/>
  <c r="T8173" i="3" s="1"/>
  <c r="BH8174" i="3"/>
  <c r="BJ8174" i="3"/>
  <c r="T8174" i="3" s="1"/>
  <c r="BH8175" i="3"/>
  <c r="BJ8175" i="3"/>
  <c r="T8175" i="3" s="1"/>
  <c r="BH8176" i="3"/>
  <c r="BJ8176" i="3"/>
  <c r="T8176" i="3" s="1"/>
  <c r="BH8177" i="3"/>
  <c r="BJ8177" i="3"/>
  <c r="T8177" i="3" s="1"/>
  <c r="BH8178" i="3"/>
  <c r="BI8178" i="3" s="1"/>
  <c r="S8178" i="3" s="1"/>
  <c r="BJ8178" i="3"/>
  <c r="T8178" i="3" s="1"/>
  <c r="BH8179" i="3"/>
  <c r="BI8179" i="3" s="1"/>
  <c r="S8179" i="3" s="1"/>
  <c r="BJ8179" i="3"/>
  <c r="T8179" i="3" s="1"/>
  <c r="BH8180" i="3"/>
  <c r="BI8180" i="3" s="1"/>
  <c r="S8180" i="3" s="1"/>
  <c r="BJ8180" i="3"/>
  <c r="T8180" i="3" s="1"/>
  <c r="BH8181" i="3"/>
  <c r="BI8181" i="3" s="1"/>
  <c r="S8181" i="3" s="1"/>
  <c r="BJ8181" i="3"/>
  <c r="T8181" i="3" s="1"/>
  <c r="BH8182" i="3"/>
  <c r="BJ8182" i="3"/>
  <c r="T8182" i="3" s="1"/>
  <c r="BH8183" i="3"/>
  <c r="BI8183" i="3" s="1"/>
  <c r="S8183" i="3" s="1"/>
  <c r="BJ8183" i="3"/>
  <c r="T8183" i="3" s="1"/>
  <c r="BH8184" i="3"/>
  <c r="BJ8184" i="3"/>
  <c r="T8184" i="3" s="1"/>
  <c r="BH8185" i="3"/>
  <c r="BI8185" i="3" s="1"/>
  <c r="S8185" i="3" s="1"/>
  <c r="BJ8185" i="3"/>
  <c r="T8185" i="3" s="1"/>
  <c r="BH8186" i="3"/>
  <c r="BI8186" i="3" s="1"/>
  <c r="S8186" i="3" s="1"/>
  <c r="BJ8186" i="3"/>
  <c r="T8186" i="3" s="1"/>
  <c r="BH8187" i="3"/>
  <c r="BI8187" i="3" s="1"/>
  <c r="S8187" i="3" s="1"/>
  <c r="BJ8187" i="3"/>
  <c r="T8187" i="3" s="1"/>
  <c r="BH8188" i="3"/>
  <c r="BI8188" i="3" s="1"/>
  <c r="S8188" i="3" s="1"/>
  <c r="BJ8188" i="3"/>
  <c r="T8188" i="3" s="1"/>
  <c r="BH8189" i="3"/>
  <c r="BI8189" i="3" s="1"/>
  <c r="S8189" i="3" s="1"/>
  <c r="BJ8189" i="3"/>
  <c r="T8189" i="3" s="1"/>
  <c r="BH8190" i="3"/>
  <c r="BJ8190" i="3"/>
  <c r="T8190" i="3" s="1"/>
  <c r="BH8191" i="3"/>
  <c r="BJ8191" i="3"/>
  <c r="T8191" i="3" s="1"/>
  <c r="BH8192" i="3"/>
  <c r="BJ8192" i="3"/>
  <c r="T8192" i="3" s="1"/>
  <c r="BH8193" i="3"/>
  <c r="BI8193" i="3" s="1"/>
  <c r="S8193" i="3" s="1"/>
  <c r="BJ8193" i="3"/>
  <c r="T8193" i="3" s="1"/>
  <c r="BH8194" i="3"/>
  <c r="BI8194" i="3" s="1"/>
  <c r="S8194" i="3" s="1"/>
  <c r="BJ8194" i="3"/>
  <c r="T8194" i="3" s="1"/>
  <c r="BH8195" i="3"/>
  <c r="BI8195" i="3" s="1"/>
  <c r="S8195" i="3" s="1"/>
  <c r="BJ8195" i="3"/>
  <c r="T8195" i="3" s="1"/>
  <c r="BH8196" i="3"/>
  <c r="BI8196" i="3" s="1"/>
  <c r="S8196" i="3" s="1"/>
  <c r="BJ8196" i="3"/>
  <c r="T8196" i="3" s="1"/>
  <c r="BH8197" i="3"/>
  <c r="BI8197" i="3" s="1"/>
  <c r="S8197" i="3" s="1"/>
  <c r="BJ8197" i="3"/>
  <c r="T8197" i="3" s="1"/>
  <c r="BH8198" i="3"/>
  <c r="BJ8198" i="3"/>
  <c r="T8198" i="3" s="1"/>
  <c r="BH8199" i="3"/>
  <c r="BI8199" i="3" s="1"/>
  <c r="S8199" i="3" s="1"/>
  <c r="BJ8199" i="3"/>
  <c r="T8199" i="3" s="1"/>
  <c r="BH8200" i="3"/>
  <c r="BJ8200" i="3"/>
  <c r="T8200" i="3" s="1"/>
  <c r="BH8201" i="3"/>
  <c r="BI8201" i="3" s="1"/>
  <c r="S8201" i="3" s="1"/>
  <c r="BJ8201" i="3"/>
  <c r="T8201" i="3" s="1"/>
  <c r="BH8202" i="3"/>
  <c r="BJ8202" i="3"/>
  <c r="T8202" i="3" s="1"/>
  <c r="BH8203" i="3"/>
  <c r="BI8203" i="3" s="1"/>
  <c r="S8203" i="3" s="1"/>
  <c r="BJ8203" i="3"/>
  <c r="T8203" i="3" s="1"/>
  <c r="BH8204" i="3"/>
  <c r="BJ8204" i="3"/>
  <c r="T8204" i="3" s="1"/>
  <c r="BH8205" i="3"/>
  <c r="BI8205" i="3" s="1"/>
  <c r="S8205" i="3" s="1"/>
  <c r="BJ8205" i="3"/>
  <c r="T8205" i="3" s="1"/>
  <c r="BH8206" i="3"/>
  <c r="BJ8206" i="3"/>
  <c r="T8206" i="3" s="1"/>
  <c r="BH8207" i="3"/>
  <c r="BJ8207" i="3"/>
  <c r="T8207" i="3" s="1"/>
  <c r="BH8208" i="3"/>
  <c r="BJ8208" i="3"/>
  <c r="T8208" i="3" s="1"/>
  <c r="BH8209" i="3"/>
  <c r="BJ8209" i="3"/>
  <c r="T8209" i="3" s="1"/>
  <c r="BH8210" i="3"/>
  <c r="BJ8210" i="3"/>
  <c r="T8210" i="3" s="1"/>
  <c r="BH8211" i="3"/>
  <c r="BI8211" i="3" s="1"/>
  <c r="S8211" i="3" s="1"/>
  <c r="BJ8211" i="3"/>
  <c r="T8211" i="3" s="1"/>
  <c r="BH8212" i="3"/>
  <c r="BJ8212" i="3"/>
  <c r="T8212" i="3" s="1"/>
  <c r="BH8213" i="3"/>
  <c r="BI8213" i="3" s="1"/>
  <c r="S8213" i="3" s="1"/>
  <c r="BJ8213" i="3"/>
  <c r="T8213" i="3" s="1"/>
  <c r="BH8214" i="3"/>
  <c r="BJ8214" i="3"/>
  <c r="T8214" i="3" s="1"/>
  <c r="BH8215" i="3"/>
  <c r="BJ8215" i="3"/>
  <c r="T8215" i="3" s="1"/>
  <c r="BH8216" i="3"/>
  <c r="BJ8216" i="3"/>
  <c r="T8216" i="3" s="1"/>
  <c r="BH8217" i="3"/>
  <c r="BJ8217" i="3"/>
  <c r="T8217" i="3" s="1"/>
  <c r="BH8218" i="3"/>
  <c r="BJ8218" i="3"/>
  <c r="T8218" i="3" s="1"/>
  <c r="BH8219" i="3"/>
  <c r="BI8219" i="3" s="1"/>
  <c r="S8219" i="3" s="1"/>
  <c r="BJ8219" i="3"/>
  <c r="T8219" i="3" s="1"/>
  <c r="BH8220" i="3"/>
  <c r="BI8220" i="3" s="1"/>
  <c r="S8220" i="3" s="1"/>
  <c r="BJ8220" i="3"/>
  <c r="T8220" i="3" s="1"/>
  <c r="BH8221" i="3"/>
  <c r="BI8221" i="3" s="1"/>
  <c r="S8221" i="3" s="1"/>
  <c r="BJ8221" i="3"/>
  <c r="T8221" i="3" s="1"/>
  <c r="BH8222" i="3"/>
  <c r="BJ8222" i="3"/>
  <c r="T8222" i="3" s="1"/>
  <c r="BH8223" i="3"/>
  <c r="BI8223" i="3" s="1"/>
  <c r="S8223" i="3" s="1"/>
  <c r="BJ8223" i="3"/>
  <c r="T8223" i="3" s="1"/>
  <c r="BH8224" i="3"/>
  <c r="BJ8224" i="3"/>
  <c r="T8224" i="3" s="1"/>
  <c r="BH8225" i="3"/>
  <c r="BJ8225" i="3"/>
  <c r="T8225" i="3" s="1"/>
  <c r="BH8226" i="3"/>
  <c r="BI8226" i="3" s="1"/>
  <c r="S8226" i="3" s="1"/>
  <c r="BJ8226" i="3"/>
  <c r="T8226" i="3" s="1"/>
  <c r="BH8227" i="3"/>
  <c r="BI8227" i="3" s="1"/>
  <c r="S8227" i="3" s="1"/>
  <c r="BJ8227" i="3"/>
  <c r="T8227" i="3" s="1"/>
  <c r="BH8228" i="3"/>
  <c r="BI8228" i="3" s="1"/>
  <c r="S8228" i="3" s="1"/>
  <c r="BJ8228" i="3"/>
  <c r="T8228" i="3" s="1"/>
  <c r="BH8229" i="3"/>
  <c r="BI8229" i="3" s="1"/>
  <c r="S8229" i="3" s="1"/>
  <c r="BJ8229" i="3"/>
  <c r="T8229" i="3" s="1"/>
  <c r="BH8230" i="3"/>
  <c r="BJ8230" i="3"/>
  <c r="T8230" i="3" s="1"/>
  <c r="BH8231" i="3"/>
  <c r="BI8231" i="3" s="1"/>
  <c r="S8231" i="3" s="1"/>
  <c r="BJ8231" i="3"/>
  <c r="T8231" i="3" s="1"/>
  <c r="BH8232" i="3"/>
  <c r="BJ8232" i="3"/>
  <c r="T8232" i="3" s="1"/>
  <c r="BH8233" i="3"/>
  <c r="BJ8233" i="3"/>
  <c r="T8233" i="3" s="1"/>
  <c r="BH8234" i="3"/>
  <c r="BJ8234" i="3"/>
  <c r="T8234" i="3" s="1"/>
  <c r="BH8235" i="3"/>
  <c r="BI8235" i="3" s="1"/>
  <c r="S8235" i="3" s="1"/>
  <c r="BJ8235" i="3"/>
  <c r="T8235" i="3" s="1"/>
  <c r="BH8236" i="3"/>
  <c r="BI8236" i="3" s="1"/>
  <c r="S8236" i="3" s="1"/>
  <c r="BJ8236" i="3"/>
  <c r="T8236" i="3" s="1"/>
  <c r="BH8237" i="3"/>
  <c r="BI8237" i="3" s="1"/>
  <c r="S8237" i="3" s="1"/>
  <c r="BJ8237" i="3"/>
  <c r="T8237" i="3" s="1"/>
  <c r="BH8238" i="3"/>
  <c r="BJ8238" i="3"/>
  <c r="T8238" i="3" s="1"/>
  <c r="BH8239" i="3"/>
  <c r="BI8239" i="3" s="1"/>
  <c r="S8239" i="3" s="1"/>
  <c r="BJ8239" i="3"/>
  <c r="T8239" i="3" s="1"/>
  <c r="BH8240" i="3"/>
  <c r="BJ8240" i="3"/>
  <c r="T8240" i="3" s="1"/>
  <c r="BH8241" i="3"/>
  <c r="BJ8241" i="3"/>
  <c r="T8241" i="3" s="1"/>
  <c r="BH8242" i="3"/>
  <c r="BI8242" i="3" s="1"/>
  <c r="S8242" i="3" s="1"/>
  <c r="BJ8242" i="3"/>
  <c r="T8242" i="3" s="1"/>
  <c r="BH8243" i="3"/>
  <c r="BI8243" i="3" s="1"/>
  <c r="S8243" i="3" s="1"/>
  <c r="BJ8243" i="3"/>
  <c r="T8243" i="3" s="1"/>
  <c r="BH8244" i="3"/>
  <c r="BI8244" i="3" s="1"/>
  <c r="S8244" i="3" s="1"/>
  <c r="BJ8244" i="3"/>
  <c r="T8244" i="3" s="1"/>
  <c r="BH8245" i="3"/>
  <c r="BI8245" i="3" s="1"/>
  <c r="S8245" i="3" s="1"/>
  <c r="BJ8245" i="3"/>
  <c r="T8245" i="3" s="1"/>
  <c r="BH8246" i="3"/>
  <c r="BJ8246" i="3"/>
  <c r="T8246" i="3" s="1"/>
  <c r="BH8247" i="3"/>
  <c r="BI8247" i="3" s="1"/>
  <c r="S8247" i="3" s="1"/>
  <c r="BJ8247" i="3"/>
  <c r="T8247" i="3" s="1"/>
  <c r="BH8248" i="3"/>
  <c r="BJ8248" i="3"/>
  <c r="T8248" i="3" s="1"/>
  <c r="BH8249" i="3"/>
  <c r="BI8249" i="3" s="1"/>
  <c r="S8249" i="3" s="1"/>
  <c r="BJ8249" i="3"/>
  <c r="T8249" i="3" s="1"/>
  <c r="BH8250" i="3"/>
  <c r="BJ8250" i="3"/>
  <c r="T8250" i="3" s="1"/>
  <c r="BH8251" i="3"/>
  <c r="BI8251" i="3" s="1"/>
  <c r="S8251" i="3" s="1"/>
  <c r="BJ8251" i="3"/>
  <c r="T8251" i="3" s="1"/>
  <c r="BH8252" i="3"/>
  <c r="BI8252" i="3" s="1"/>
  <c r="S8252" i="3" s="1"/>
  <c r="BJ8252" i="3"/>
  <c r="T8252" i="3" s="1"/>
  <c r="BH8253" i="3"/>
  <c r="BI8253" i="3" s="1"/>
  <c r="S8253" i="3" s="1"/>
  <c r="BJ8253" i="3"/>
  <c r="T8253" i="3" s="1"/>
  <c r="BH8254" i="3"/>
  <c r="BJ8254" i="3"/>
  <c r="T8254" i="3" s="1"/>
  <c r="BH8255" i="3"/>
  <c r="BI8255" i="3" s="1"/>
  <c r="S8255" i="3" s="1"/>
  <c r="BJ8255" i="3"/>
  <c r="T8255" i="3" s="1"/>
  <c r="BH8256" i="3"/>
  <c r="BJ8256" i="3"/>
  <c r="T8256" i="3" s="1"/>
  <c r="BH8257" i="3"/>
  <c r="BJ8257" i="3"/>
  <c r="T8257" i="3" s="1"/>
  <c r="BH8258" i="3"/>
  <c r="BI8258" i="3" s="1"/>
  <c r="S8258" i="3" s="1"/>
  <c r="BJ8258" i="3"/>
  <c r="T8258" i="3" s="1"/>
  <c r="BH8259" i="3"/>
  <c r="BI8259" i="3" s="1"/>
  <c r="S8259" i="3" s="1"/>
  <c r="BJ8259" i="3"/>
  <c r="T8259" i="3" s="1"/>
  <c r="BH8260" i="3"/>
  <c r="BI8260" i="3" s="1"/>
  <c r="S8260" i="3" s="1"/>
  <c r="BJ8260" i="3"/>
  <c r="T8260" i="3" s="1"/>
  <c r="BH8261" i="3"/>
  <c r="BI8261" i="3" s="1"/>
  <c r="S8261" i="3" s="1"/>
  <c r="BJ8261" i="3"/>
  <c r="T8261" i="3" s="1"/>
  <c r="BH8262" i="3"/>
  <c r="BJ8262" i="3"/>
  <c r="T8262" i="3" s="1"/>
  <c r="BH8263" i="3"/>
  <c r="BJ8263" i="3"/>
  <c r="T8263" i="3" s="1"/>
  <c r="BH8264" i="3"/>
  <c r="BJ8264" i="3"/>
  <c r="T8264" i="3" s="1"/>
  <c r="BH8265" i="3"/>
  <c r="BI8265" i="3" s="1"/>
  <c r="S8265" i="3" s="1"/>
  <c r="BJ8265" i="3"/>
  <c r="T8265" i="3" s="1"/>
  <c r="BH8266" i="3"/>
  <c r="BJ8266" i="3"/>
  <c r="T8266" i="3" s="1"/>
  <c r="BH8267" i="3"/>
  <c r="BI8267" i="3" s="1"/>
  <c r="S8267" i="3" s="1"/>
  <c r="BJ8267" i="3"/>
  <c r="T8267" i="3" s="1"/>
  <c r="BH8268" i="3"/>
  <c r="BJ8268" i="3"/>
  <c r="T8268" i="3" s="1"/>
  <c r="BH8269" i="3"/>
  <c r="BI8269" i="3" s="1"/>
  <c r="S8269" i="3" s="1"/>
  <c r="BJ8269" i="3"/>
  <c r="T8269" i="3" s="1"/>
  <c r="BH8270" i="3"/>
  <c r="BJ8270" i="3"/>
  <c r="T8270" i="3" s="1"/>
  <c r="BH8271" i="3"/>
  <c r="BJ8271" i="3"/>
  <c r="T8271" i="3" s="1"/>
  <c r="BH8272" i="3"/>
  <c r="BJ8272" i="3"/>
  <c r="T8272" i="3" s="1"/>
  <c r="BH8273" i="3"/>
  <c r="BI8273" i="3" s="1"/>
  <c r="S8273" i="3" s="1"/>
  <c r="BJ8273" i="3"/>
  <c r="T8273" i="3" s="1"/>
  <c r="BH8274" i="3"/>
  <c r="BJ8274" i="3"/>
  <c r="T8274" i="3" s="1"/>
  <c r="BH8275" i="3"/>
  <c r="BI8275" i="3" s="1"/>
  <c r="S8275" i="3" s="1"/>
  <c r="BJ8275" i="3"/>
  <c r="T8275" i="3" s="1"/>
  <c r="BH8276" i="3"/>
  <c r="BI8276" i="3" s="1"/>
  <c r="S8276" i="3" s="1"/>
  <c r="BJ8276" i="3"/>
  <c r="T8276" i="3" s="1"/>
  <c r="BH8277" i="3"/>
  <c r="BI8277" i="3" s="1"/>
  <c r="S8277" i="3" s="1"/>
  <c r="BJ8277" i="3"/>
  <c r="T8277" i="3" s="1"/>
  <c r="BH8278" i="3"/>
  <c r="BJ8278" i="3"/>
  <c r="T8278" i="3" s="1"/>
  <c r="BH8279" i="3"/>
  <c r="BJ8279" i="3"/>
  <c r="T8279" i="3" s="1"/>
  <c r="BH8280" i="3"/>
  <c r="BJ8280" i="3"/>
  <c r="T8280" i="3" s="1"/>
  <c r="BH8281" i="3"/>
  <c r="BJ8281" i="3"/>
  <c r="T8281" i="3" s="1"/>
  <c r="BH8282" i="3"/>
  <c r="BJ8282" i="3"/>
  <c r="T8282" i="3" s="1"/>
  <c r="BH8283" i="3"/>
  <c r="BI8283" i="3" s="1"/>
  <c r="S8283" i="3" s="1"/>
  <c r="BJ8283" i="3"/>
  <c r="T8283" i="3" s="1"/>
  <c r="BH8284" i="3"/>
  <c r="BI8284" i="3" s="1"/>
  <c r="S8284" i="3" s="1"/>
  <c r="BJ8284" i="3"/>
  <c r="T8284" i="3" s="1"/>
  <c r="BH8285" i="3"/>
  <c r="BJ8285" i="3"/>
  <c r="T8285" i="3" s="1"/>
  <c r="BH8286" i="3"/>
  <c r="BI8286" i="3" s="1"/>
  <c r="S8286" i="3" s="1"/>
  <c r="BJ8286" i="3"/>
  <c r="T8286" i="3" s="1"/>
  <c r="BH8287" i="3"/>
  <c r="BI8287" i="3" s="1"/>
  <c r="S8287" i="3" s="1"/>
  <c r="BJ8287" i="3"/>
  <c r="T8287" i="3" s="1"/>
  <c r="BH8288" i="3"/>
  <c r="BI8288" i="3" s="1"/>
  <c r="S8288" i="3" s="1"/>
  <c r="BJ8288" i="3"/>
  <c r="T8288" i="3" s="1"/>
  <c r="BH8289" i="3"/>
  <c r="BI8289" i="3" s="1"/>
  <c r="S8289" i="3" s="1"/>
  <c r="BJ8289" i="3"/>
  <c r="T8289" i="3" s="1"/>
  <c r="BH8290" i="3"/>
  <c r="BI8290" i="3" s="1"/>
  <c r="S8290" i="3" s="1"/>
  <c r="BJ8290" i="3"/>
  <c r="T8290" i="3" s="1"/>
  <c r="BH8291" i="3"/>
  <c r="BI8291" i="3" s="1"/>
  <c r="S8291" i="3" s="1"/>
  <c r="BJ8291" i="3"/>
  <c r="T8291" i="3" s="1"/>
  <c r="BH8292" i="3"/>
  <c r="BI8292" i="3" s="1"/>
  <c r="S8292" i="3" s="1"/>
  <c r="BJ8292" i="3"/>
  <c r="T8292" i="3" s="1"/>
  <c r="BH8293" i="3"/>
  <c r="BJ8293" i="3"/>
  <c r="T8293" i="3" s="1"/>
  <c r="BH8294" i="3"/>
  <c r="BI8294" i="3" s="1"/>
  <c r="S8294" i="3" s="1"/>
  <c r="BJ8294" i="3"/>
  <c r="T8294" i="3" s="1"/>
  <c r="BH8295" i="3"/>
  <c r="BJ8295" i="3"/>
  <c r="T8295" i="3" s="1"/>
  <c r="BH8296" i="3"/>
  <c r="BJ8296" i="3"/>
  <c r="T8296" i="3" s="1"/>
  <c r="BH8297" i="3"/>
  <c r="BJ8297" i="3"/>
  <c r="T8297" i="3" s="1"/>
  <c r="BH8298" i="3"/>
  <c r="BI8298" i="3" s="1"/>
  <c r="S8298" i="3" s="1"/>
  <c r="BJ8298" i="3"/>
  <c r="T8298" i="3" s="1"/>
  <c r="BH8299" i="3"/>
  <c r="BI8299" i="3" s="1"/>
  <c r="S8299" i="3" s="1"/>
  <c r="BJ8299" i="3"/>
  <c r="T8299" i="3" s="1"/>
  <c r="BH8300" i="3"/>
  <c r="BI8300" i="3" s="1"/>
  <c r="S8300" i="3" s="1"/>
  <c r="BJ8300" i="3"/>
  <c r="T8300" i="3" s="1"/>
  <c r="BH8301" i="3"/>
  <c r="BJ8301" i="3"/>
  <c r="T8301" i="3" s="1"/>
  <c r="BH8302" i="3"/>
  <c r="BI8302" i="3" s="1"/>
  <c r="S8302" i="3" s="1"/>
  <c r="BJ8302" i="3"/>
  <c r="T8302" i="3" s="1"/>
  <c r="BH8303" i="3"/>
  <c r="BI8303" i="3" s="1"/>
  <c r="S8303" i="3" s="1"/>
  <c r="BJ8303" i="3"/>
  <c r="T8303" i="3" s="1"/>
  <c r="BH8304" i="3"/>
  <c r="BI8304" i="3" s="1"/>
  <c r="S8304" i="3" s="1"/>
  <c r="BJ8304" i="3"/>
  <c r="T8304" i="3" s="1"/>
  <c r="BH8305" i="3"/>
  <c r="BI8305" i="3" s="1"/>
  <c r="S8305" i="3" s="1"/>
  <c r="BJ8305" i="3"/>
  <c r="T8305" i="3" s="1"/>
  <c r="BH8306" i="3"/>
  <c r="BI8306" i="3" s="1"/>
  <c r="S8306" i="3" s="1"/>
  <c r="BJ8306" i="3"/>
  <c r="T8306" i="3" s="1"/>
  <c r="BH8307" i="3"/>
  <c r="BJ8307" i="3"/>
  <c r="T8307" i="3" s="1"/>
  <c r="BH8308" i="3"/>
  <c r="BI8308" i="3" s="1"/>
  <c r="S8308" i="3" s="1"/>
  <c r="BJ8308" i="3"/>
  <c r="T8308" i="3" s="1"/>
  <c r="BH8309" i="3"/>
  <c r="BJ8309" i="3"/>
  <c r="T8309" i="3" s="1"/>
  <c r="BH8310" i="3"/>
  <c r="BI8310" i="3" s="1"/>
  <c r="S8310" i="3" s="1"/>
  <c r="BJ8310" i="3"/>
  <c r="T8310" i="3" s="1"/>
  <c r="BH8311" i="3"/>
  <c r="BI8311" i="3" s="1"/>
  <c r="S8311" i="3" s="1"/>
  <c r="BJ8311" i="3"/>
  <c r="T8311" i="3" s="1"/>
  <c r="BH8312" i="3"/>
  <c r="BI8312" i="3" s="1"/>
  <c r="S8312" i="3" s="1"/>
  <c r="BJ8312" i="3"/>
  <c r="T8312" i="3" s="1"/>
  <c r="BH8313" i="3"/>
  <c r="BI8313" i="3" s="1"/>
  <c r="S8313" i="3" s="1"/>
  <c r="BJ8313" i="3"/>
  <c r="T8313" i="3" s="1"/>
  <c r="BH8314" i="3"/>
  <c r="BI8314" i="3" s="1"/>
  <c r="S8314" i="3" s="1"/>
  <c r="BJ8314" i="3"/>
  <c r="T8314" i="3" s="1"/>
  <c r="BH8315" i="3"/>
  <c r="BI8315" i="3" s="1"/>
  <c r="S8315" i="3" s="1"/>
  <c r="BJ8315" i="3"/>
  <c r="T8315" i="3" s="1"/>
  <c r="BH8316" i="3"/>
  <c r="BI8316" i="3" s="1"/>
  <c r="S8316" i="3" s="1"/>
  <c r="BJ8316" i="3"/>
  <c r="T8316" i="3" s="1"/>
  <c r="BH8317" i="3"/>
  <c r="BJ8317" i="3"/>
  <c r="T8317" i="3" s="1"/>
  <c r="BH8318" i="3"/>
  <c r="BI8318" i="3" s="1"/>
  <c r="S8318" i="3" s="1"/>
  <c r="BJ8318" i="3"/>
  <c r="T8318" i="3" s="1"/>
  <c r="BH8319" i="3"/>
  <c r="BI8319" i="3" s="1"/>
  <c r="S8319" i="3" s="1"/>
  <c r="BJ8319" i="3"/>
  <c r="T8319" i="3" s="1"/>
  <c r="BH8320" i="3"/>
  <c r="BI8320" i="3" s="1"/>
  <c r="S8320" i="3" s="1"/>
  <c r="BJ8320" i="3"/>
  <c r="T8320" i="3" s="1"/>
  <c r="BH8321" i="3"/>
  <c r="BI8321" i="3" s="1"/>
  <c r="S8321" i="3" s="1"/>
  <c r="BJ8321" i="3"/>
  <c r="T8321" i="3" s="1"/>
  <c r="BH8322" i="3"/>
  <c r="BI8322" i="3" s="1"/>
  <c r="S8322" i="3" s="1"/>
  <c r="BJ8322" i="3"/>
  <c r="T8322" i="3" s="1"/>
  <c r="BH8323" i="3"/>
  <c r="BJ8323" i="3"/>
  <c r="T8323" i="3" s="1"/>
  <c r="BH8324" i="3"/>
  <c r="BI8324" i="3" s="1"/>
  <c r="S8324" i="3" s="1"/>
  <c r="BJ8324" i="3"/>
  <c r="T8324" i="3" s="1"/>
  <c r="BH8325" i="3"/>
  <c r="BJ8325" i="3"/>
  <c r="T8325" i="3" s="1"/>
  <c r="BH8326" i="3"/>
  <c r="BI8326" i="3" s="1"/>
  <c r="S8326" i="3" s="1"/>
  <c r="BJ8326" i="3"/>
  <c r="T8326" i="3" s="1"/>
  <c r="BH8327" i="3"/>
  <c r="BI8327" i="3" s="1"/>
  <c r="S8327" i="3" s="1"/>
  <c r="BJ8327" i="3"/>
  <c r="T8327" i="3" s="1"/>
  <c r="BH8328" i="3"/>
  <c r="BI8328" i="3" s="1"/>
  <c r="S8328" i="3" s="1"/>
  <c r="BJ8328" i="3"/>
  <c r="T8328" i="3" s="1"/>
  <c r="BH8329" i="3"/>
  <c r="BJ8329" i="3"/>
  <c r="T8329" i="3" s="1"/>
  <c r="BH8330" i="3"/>
  <c r="BI8330" i="3" s="1"/>
  <c r="S8330" i="3" s="1"/>
  <c r="BJ8330" i="3"/>
  <c r="T8330" i="3" s="1"/>
  <c r="BH8331" i="3"/>
  <c r="BI8331" i="3" s="1"/>
  <c r="S8331" i="3" s="1"/>
  <c r="BJ8331" i="3"/>
  <c r="T8331" i="3" s="1"/>
  <c r="BH8332" i="3"/>
  <c r="BI8332" i="3" s="1"/>
  <c r="S8332" i="3" s="1"/>
  <c r="BJ8332" i="3"/>
  <c r="T8332" i="3" s="1"/>
  <c r="BH8333" i="3"/>
  <c r="BJ8333" i="3"/>
  <c r="T8333" i="3" s="1"/>
  <c r="BH8334" i="3"/>
  <c r="BI8334" i="3" s="1"/>
  <c r="S8334" i="3" s="1"/>
  <c r="BJ8334" i="3"/>
  <c r="T8334" i="3" s="1"/>
  <c r="BH8335" i="3"/>
  <c r="BI8335" i="3" s="1"/>
  <c r="S8335" i="3" s="1"/>
  <c r="BJ8335" i="3"/>
  <c r="T8335" i="3" s="1"/>
  <c r="BH8336" i="3"/>
  <c r="BI8336" i="3" s="1"/>
  <c r="S8336" i="3" s="1"/>
  <c r="BJ8336" i="3"/>
  <c r="T8336" i="3" s="1"/>
  <c r="BH8337" i="3"/>
  <c r="BI8337" i="3" s="1"/>
  <c r="S8337" i="3" s="1"/>
  <c r="BJ8337" i="3"/>
  <c r="T8337" i="3" s="1"/>
  <c r="BH8338" i="3"/>
  <c r="BI8338" i="3" s="1"/>
  <c r="S8338" i="3" s="1"/>
  <c r="BJ8338" i="3"/>
  <c r="T8338" i="3" s="1"/>
  <c r="BH8339" i="3"/>
  <c r="BJ8339" i="3"/>
  <c r="T8339" i="3" s="1"/>
  <c r="BH8340" i="3"/>
  <c r="BI8340" i="3" s="1"/>
  <c r="S8340" i="3" s="1"/>
  <c r="BJ8340" i="3"/>
  <c r="T8340" i="3" s="1"/>
  <c r="BH8341" i="3"/>
  <c r="BJ8341" i="3"/>
  <c r="T8341" i="3" s="1"/>
  <c r="BH8342" i="3"/>
  <c r="BI8342" i="3" s="1"/>
  <c r="S8342" i="3" s="1"/>
  <c r="BJ8342" i="3"/>
  <c r="T8342" i="3" s="1"/>
  <c r="BH8343" i="3"/>
  <c r="BJ8343" i="3"/>
  <c r="T8343" i="3" s="1"/>
  <c r="BH8344" i="3"/>
  <c r="BI8344" i="3" s="1"/>
  <c r="S8344" i="3" s="1"/>
  <c r="BJ8344" i="3"/>
  <c r="T8344" i="3" s="1"/>
  <c r="BH8345" i="3"/>
  <c r="BI8345" i="3" s="1"/>
  <c r="S8345" i="3" s="1"/>
  <c r="BJ8345" i="3"/>
  <c r="T8345" i="3" s="1"/>
  <c r="BH8346" i="3"/>
  <c r="BI8346" i="3" s="1"/>
  <c r="S8346" i="3" s="1"/>
  <c r="BJ8346" i="3"/>
  <c r="T8346" i="3" s="1"/>
  <c r="BH8347" i="3"/>
  <c r="BI8347" i="3" s="1"/>
  <c r="S8347" i="3" s="1"/>
  <c r="BJ8347" i="3"/>
  <c r="T8347" i="3" s="1"/>
  <c r="BH8348" i="3"/>
  <c r="BI8348" i="3" s="1"/>
  <c r="S8348" i="3" s="1"/>
  <c r="BJ8348" i="3"/>
  <c r="T8348" i="3" s="1"/>
  <c r="BH8349" i="3"/>
  <c r="BJ8349" i="3"/>
  <c r="T8349" i="3" s="1"/>
  <c r="BH8350" i="3"/>
  <c r="BI8350" i="3" s="1"/>
  <c r="S8350" i="3" s="1"/>
  <c r="BJ8350" i="3"/>
  <c r="T8350" i="3" s="1"/>
  <c r="BH8351" i="3"/>
  <c r="BJ8351" i="3"/>
  <c r="T8351" i="3" s="1"/>
  <c r="BH8352" i="3"/>
  <c r="BI8352" i="3" s="1"/>
  <c r="S8352" i="3" s="1"/>
  <c r="BJ8352" i="3"/>
  <c r="T8352" i="3" s="1"/>
  <c r="BH8353" i="3"/>
  <c r="BI8353" i="3" s="1"/>
  <c r="S8353" i="3" s="1"/>
  <c r="BJ8353" i="3"/>
  <c r="T8353" i="3" s="1"/>
  <c r="BH8354" i="3"/>
  <c r="BI8354" i="3" s="1"/>
  <c r="S8354" i="3" s="1"/>
  <c r="BJ8354" i="3"/>
  <c r="T8354" i="3" s="1"/>
  <c r="BH8355" i="3"/>
  <c r="BJ8355" i="3"/>
  <c r="T8355" i="3" s="1"/>
  <c r="BH8356" i="3"/>
  <c r="BI8356" i="3" s="1"/>
  <c r="S8356" i="3" s="1"/>
  <c r="BJ8356" i="3"/>
  <c r="T8356" i="3" s="1"/>
  <c r="BH8357" i="3"/>
  <c r="BJ8357" i="3"/>
  <c r="T8357" i="3" s="1"/>
  <c r="BH8358" i="3"/>
  <c r="BI8358" i="3" s="1"/>
  <c r="S8358" i="3" s="1"/>
  <c r="BJ8358" i="3"/>
  <c r="T8358" i="3" s="1"/>
  <c r="BH8359" i="3"/>
  <c r="BJ8359" i="3"/>
  <c r="T8359" i="3" s="1"/>
  <c r="BH8360" i="3"/>
  <c r="BI8360" i="3" s="1"/>
  <c r="S8360" i="3" s="1"/>
  <c r="BJ8360" i="3"/>
  <c r="T8360" i="3" s="1"/>
  <c r="BH8361" i="3"/>
  <c r="BJ8361" i="3"/>
  <c r="T8361" i="3" s="1"/>
  <c r="BH8362" i="3"/>
  <c r="BI8362" i="3" s="1"/>
  <c r="S8362" i="3" s="1"/>
  <c r="BJ8362" i="3"/>
  <c r="T8362" i="3" s="1"/>
  <c r="BH8363" i="3"/>
  <c r="BI8363" i="3" s="1"/>
  <c r="S8363" i="3" s="1"/>
  <c r="BJ8363" i="3"/>
  <c r="T8363" i="3" s="1"/>
  <c r="BH8364" i="3"/>
  <c r="BI8364" i="3" s="1"/>
  <c r="S8364" i="3" s="1"/>
  <c r="BJ8364" i="3"/>
  <c r="T8364" i="3" s="1"/>
  <c r="BH8365" i="3"/>
  <c r="BJ8365" i="3"/>
  <c r="T8365" i="3" s="1"/>
  <c r="BH8366" i="3"/>
  <c r="BI8366" i="3" s="1"/>
  <c r="S8366" i="3" s="1"/>
  <c r="BJ8366" i="3"/>
  <c r="T8366" i="3" s="1"/>
  <c r="BH8367" i="3"/>
  <c r="BJ8367" i="3"/>
  <c r="T8367" i="3" s="1"/>
  <c r="BH8368" i="3"/>
  <c r="BI8368" i="3" s="1"/>
  <c r="S8368" i="3" s="1"/>
  <c r="BJ8368" i="3"/>
  <c r="T8368" i="3" s="1"/>
  <c r="BH8369" i="3"/>
  <c r="BI8369" i="3" s="1"/>
  <c r="S8369" i="3" s="1"/>
  <c r="BJ8369" i="3"/>
  <c r="T8369" i="3" s="1"/>
  <c r="BH8370" i="3"/>
  <c r="BI8370" i="3" s="1"/>
  <c r="S8370" i="3" s="1"/>
  <c r="BJ8370" i="3"/>
  <c r="T8370" i="3" s="1"/>
  <c r="BH8371" i="3"/>
  <c r="BJ8371" i="3"/>
  <c r="T8371" i="3" s="1"/>
  <c r="BH8372" i="3"/>
  <c r="BI8372" i="3" s="1"/>
  <c r="S8372" i="3" s="1"/>
  <c r="BJ8372" i="3"/>
  <c r="T8372" i="3" s="1"/>
  <c r="BH8373" i="3"/>
  <c r="BJ8373" i="3"/>
  <c r="T8373" i="3" s="1"/>
  <c r="BH8374" i="3"/>
  <c r="BI8374" i="3" s="1"/>
  <c r="S8374" i="3" s="1"/>
  <c r="BJ8374" i="3"/>
  <c r="T8374" i="3" s="1"/>
  <c r="BH8375" i="3"/>
  <c r="BI8375" i="3" s="1"/>
  <c r="S8375" i="3" s="1"/>
  <c r="BJ8375" i="3"/>
  <c r="T8375" i="3" s="1"/>
  <c r="BH8376" i="3"/>
  <c r="BI8376" i="3" s="1"/>
  <c r="S8376" i="3" s="1"/>
  <c r="BJ8376" i="3"/>
  <c r="T8376" i="3" s="1"/>
  <c r="BH8377" i="3"/>
  <c r="BI8377" i="3" s="1"/>
  <c r="S8377" i="3" s="1"/>
  <c r="BJ8377" i="3"/>
  <c r="T8377" i="3" s="1"/>
  <c r="BH8378" i="3"/>
  <c r="BI8378" i="3" s="1"/>
  <c r="S8378" i="3" s="1"/>
  <c r="BJ8378" i="3"/>
  <c r="T8378" i="3" s="1"/>
  <c r="BH8379" i="3"/>
  <c r="BI8379" i="3" s="1"/>
  <c r="S8379" i="3" s="1"/>
  <c r="BJ8379" i="3"/>
  <c r="T8379" i="3" s="1"/>
  <c r="BH8380" i="3"/>
  <c r="BI8380" i="3" s="1"/>
  <c r="S8380" i="3" s="1"/>
  <c r="BJ8380" i="3"/>
  <c r="T8380" i="3" s="1"/>
  <c r="BH8381" i="3"/>
  <c r="BJ8381" i="3"/>
  <c r="T8381" i="3" s="1"/>
  <c r="BH8382" i="3"/>
  <c r="BI8382" i="3" s="1"/>
  <c r="S8382" i="3" s="1"/>
  <c r="BJ8382" i="3"/>
  <c r="T8382" i="3" s="1"/>
  <c r="BH8383" i="3"/>
  <c r="BJ8383" i="3"/>
  <c r="T8383" i="3" s="1"/>
  <c r="BH8384" i="3"/>
  <c r="BI8384" i="3" s="1"/>
  <c r="S8384" i="3" s="1"/>
  <c r="BJ8384" i="3"/>
  <c r="T8384" i="3" s="1"/>
  <c r="BH8385" i="3"/>
  <c r="BI8385" i="3" s="1"/>
  <c r="S8385" i="3" s="1"/>
  <c r="BJ8385" i="3"/>
  <c r="T8385" i="3" s="1"/>
  <c r="BH8386" i="3"/>
  <c r="BI8386" i="3" s="1"/>
  <c r="S8386" i="3" s="1"/>
  <c r="BJ8386" i="3"/>
  <c r="T8386" i="3" s="1"/>
  <c r="BH8387" i="3"/>
  <c r="BJ8387" i="3"/>
  <c r="T8387" i="3" s="1"/>
  <c r="BH8388" i="3"/>
  <c r="BI8388" i="3" s="1"/>
  <c r="S8388" i="3" s="1"/>
  <c r="BJ8388" i="3"/>
  <c r="T8388" i="3" s="1"/>
  <c r="BH8389" i="3"/>
  <c r="BJ8389" i="3"/>
  <c r="T8389" i="3" s="1"/>
  <c r="BH8390" i="3"/>
  <c r="BI8390" i="3" s="1"/>
  <c r="S8390" i="3" s="1"/>
  <c r="BJ8390" i="3"/>
  <c r="T8390" i="3" s="1"/>
  <c r="BH8391" i="3"/>
  <c r="BI8391" i="3" s="1"/>
  <c r="S8391" i="3" s="1"/>
  <c r="BJ8391" i="3"/>
  <c r="T8391" i="3" s="1"/>
  <c r="BH8392" i="3"/>
  <c r="BI8392" i="3" s="1"/>
  <c r="S8392" i="3" s="1"/>
  <c r="BJ8392" i="3"/>
  <c r="T8392" i="3" s="1"/>
  <c r="BH8393" i="3"/>
  <c r="BJ8393" i="3"/>
  <c r="T8393" i="3" s="1"/>
  <c r="BH8394" i="3"/>
  <c r="BI8394" i="3" s="1"/>
  <c r="S8394" i="3" s="1"/>
  <c r="BJ8394" i="3"/>
  <c r="T8394" i="3" s="1"/>
  <c r="BH8395" i="3"/>
  <c r="BI8395" i="3" s="1"/>
  <c r="S8395" i="3" s="1"/>
  <c r="BJ8395" i="3"/>
  <c r="T8395" i="3" s="1"/>
  <c r="BH8396" i="3"/>
  <c r="BI8396" i="3" s="1"/>
  <c r="S8396" i="3" s="1"/>
  <c r="BJ8396" i="3"/>
  <c r="T8396" i="3" s="1"/>
  <c r="BH8397" i="3"/>
  <c r="BJ8397" i="3"/>
  <c r="T8397" i="3" s="1"/>
  <c r="BH8398" i="3"/>
  <c r="BI8398" i="3" s="1"/>
  <c r="S8398" i="3" s="1"/>
  <c r="BJ8398" i="3"/>
  <c r="T8398" i="3" s="1"/>
  <c r="BH8399" i="3"/>
  <c r="BI8399" i="3" s="1"/>
  <c r="S8399" i="3" s="1"/>
  <c r="BJ8399" i="3"/>
  <c r="T8399" i="3" s="1"/>
  <c r="BH8400" i="3"/>
  <c r="BI8400" i="3" s="1"/>
  <c r="S8400" i="3" s="1"/>
  <c r="BJ8400" i="3"/>
  <c r="T8400" i="3" s="1"/>
  <c r="BH8401" i="3"/>
  <c r="BI8401" i="3" s="1"/>
  <c r="S8401" i="3" s="1"/>
  <c r="BJ8401" i="3"/>
  <c r="T8401" i="3" s="1"/>
  <c r="BH8402" i="3"/>
  <c r="BI8402" i="3" s="1"/>
  <c r="S8402" i="3" s="1"/>
  <c r="BJ8402" i="3"/>
  <c r="T8402" i="3" s="1"/>
  <c r="BH8403" i="3"/>
  <c r="BJ8403" i="3"/>
  <c r="T8403" i="3" s="1"/>
  <c r="BH8404" i="3"/>
  <c r="BI8404" i="3" s="1"/>
  <c r="S8404" i="3" s="1"/>
  <c r="BJ8404" i="3"/>
  <c r="T8404" i="3" s="1"/>
  <c r="BH8405" i="3"/>
  <c r="BJ8405" i="3"/>
  <c r="T8405" i="3" s="1"/>
  <c r="BH8406" i="3"/>
  <c r="BI8406" i="3" s="1"/>
  <c r="S8406" i="3" s="1"/>
  <c r="BJ8406" i="3"/>
  <c r="T8406" i="3" s="1"/>
  <c r="BH8407" i="3"/>
  <c r="BI8407" i="3" s="1"/>
  <c r="S8407" i="3" s="1"/>
  <c r="BJ8407" i="3"/>
  <c r="T8407" i="3" s="1"/>
  <c r="BH8408" i="3"/>
  <c r="BI8408" i="3" s="1"/>
  <c r="S8408" i="3" s="1"/>
  <c r="BJ8408" i="3"/>
  <c r="T8408" i="3" s="1"/>
  <c r="BH8409" i="3"/>
  <c r="BJ8409" i="3"/>
  <c r="T8409" i="3" s="1"/>
  <c r="BH8410" i="3"/>
  <c r="BI8410" i="3" s="1"/>
  <c r="S8410" i="3" s="1"/>
  <c r="BJ8410" i="3"/>
  <c r="T8410" i="3" s="1"/>
  <c r="BH8411" i="3"/>
  <c r="BI8411" i="3" s="1"/>
  <c r="S8411" i="3" s="1"/>
  <c r="BJ8411" i="3"/>
  <c r="T8411" i="3" s="1"/>
  <c r="BH8412" i="3"/>
  <c r="BI8412" i="3" s="1"/>
  <c r="S8412" i="3" s="1"/>
  <c r="BJ8412" i="3"/>
  <c r="T8412" i="3" s="1"/>
  <c r="BH8413" i="3"/>
  <c r="BJ8413" i="3"/>
  <c r="T8413" i="3" s="1"/>
  <c r="BH8414" i="3"/>
  <c r="BI8414" i="3" s="1"/>
  <c r="S8414" i="3" s="1"/>
  <c r="BJ8414" i="3"/>
  <c r="T8414" i="3" s="1"/>
  <c r="BH8415" i="3"/>
  <c r="BJ8415" i="3"/>
  <c r="T8415" i="3" s="1"/>
  <c r="BH8416" i="3"/>
  <c r="BI8416" i="3" s="1"/>
  <c r="S8416" i="3" s="1"/>
  <c r="BJ8416" i="3"/>
  <c r="T8416" i="3" s="1"/>
  <c r="BH8417" i="3"/>
  <c r="BI8417" i="3" s="1"/>
  <c r="S8417" i="3" s="1"/>
  <c r="BJ8417" i="3"/>
  <c r="T8417" i="3" s="1"/>
  <c r="BH8418" i="3"/>
  <c r="BI8418" i="3" s="1"/>
  <c r="S8418" i="3" s="1"/>
  <c r="BJ8418" i="3"/>
  <c r="T8418" i="3" s="1"/>
  <c r="BH8419" i="3"/>
  <c r="BJ8419" i="3"/>
  <c r="T8419" i="3" s="1"/>
  <c r="BH8420" i="3"/>
  <c r="BI8420" i="3" s="1"/>
  <c r="S8420" i="3" s="1"/>
  <c r="BJ8420" i="3"/>
  <c r="T8420" i="3" s="1"/>
  <c r="BH8421" i="3"/>
  <c r="BJ8421" i="3"/>
  <c r="T8421" i="3" s="1"/>
  <c r="BH8422" i="3"/>
  <c r="BI8422" i="3" s="1"/>
  <c r="S8422" i="3" s="1"/>
  <c r="BJ8422" i="3"/>
  <c r="T8422" i="3" s="1"/>
  <c r="BH8423" i="3"/>
  <c r="BI8423" i="3" s="1"/>
  <c r="S8423" i="3" s="1"/>
  <c r="BJ8423" i="3"/>
  <c r="T8423" i="3" s="1"/>
  <c r="BH8424" i="3"/>
  <c r="BI8424" i="3" s="1"/>
  <c r="S8424" i="3" s="1"/>
  <c r="BJ8424" i="3"/>
  <c r="T8424" i="3" s="1"/>
  <c r="BH8425" i="3"/>
  <c r="BI8425" i="3" s="1"/>
  <c r="S8425" i="3" s="1"/>
  <c r="BJ8425" i="3"/>
  <c r="T8425" i="3" s="1"/>
  <c r="BH8426" i="3"/>
  <c r="BI8426" i="3" s="1"/>
  <c r="S8426" i="3" s="1"/>
  <c r="BJ8426" i="3"/>
  <c r="T8426" i="3" s="1"/>
  <c r="BH8427" i="3"/>
  <c r="BI8427" i="3" s="1"/>
  <c r="S8427" i="3" s="1"/>
  <c r="BJ8427" i="3"/>
  <c r="T8427" i="3" s="1"/>
  <c r="BH8428" i="3"/>
  <c r="BI8428" i="3" s="1"/>
  <c r="S8428" i="3" s="1"/>
  <c r="BJ8428" i="3"/>
  <c r="T8428" i="3" s="1"/>
  <c r="BH8429" i="3"/>
  <c r="BJ8429" i="3"/>
  <c r="T8429" i="3" s="1"/>
  <c r="BH8430" i="3"/>
  <c r="BI8430" i="3" s="1"/>
  <c r="S8430" i="3" s="1"/>
  <c r="BJ8430" i="3"/>
  <c r="T8430" i="3" s="1"/>
  <c r="BH8431" i="3"/>
  <c r="BJ8431" i="3"/>
  <c r="T8431" i="3" s="1"/>
  <c r="BH8432" i="3"/>
  <c r="BI8432" i="3" s="1"/>
  <c r="S8432" i="3" s="1"/>
  <c r="BJ8432" i="3"/>
  <c r="T8432" i="3" s="1"/>
  <c r="BH8433" i="3"/>
  <c r="BI8433" i="3" s="1"/>
  <c r="S8433" i="3" s="1"/>
  <c r="BJ8433" i="3"/>
  <c r="T8433" i="3" s="1"/>
  <c r="BH8434" i="3"/>
  <c r="BI8434" i="3" s="1"/>
  <c r="S8434" i="3" s="1"/>
  <c r="BJ8434" i="3"/>
  <c r="T8434" i="3" s="1"/>
  <c r="BH8435" i="3"/>
  <c r="BJ8435" i="3"/>
  <c r="T8435" i="3" s="1"/>
  <c r="BH8436" i="3"/>
  <c r="BI8436" i="3" s="1"/>
  <c r="S8436" i="3" s="1"/>
  <c r="BJ8436" i="3"/>
  <c r="T8436" i="3" s="1"/>
  <c r="BH8437" i="3"/>
  <c r="BJ8437" i="3"/>
  <c r="T8437" i="3" s="1"/>
  <c r="BH8438" i="3"/>
  <c r="BI8438" i="3" s="1"/>
  <c r="S8438" i="3" s="1"/>
  <c r="BJ8438" i="3"/>
  <c r="T8438" i="3" s="1"/>
  <c r="BH8439" i="3"/>
  <c r="BJ8439" i="3"/>
  <c r="T8439" i="3" s="1"/>
  <c r="BH8440" i="3"/>
  <c r="BI8440" i="3" s="1"/>
  <c r="S8440" i="3" s="1"/>
  <c r="BJ8440" i="3"/>
  <c r="T8440" i="3" s="1"/>
  <c r="BH8441" i="3"/>
  <c r="BJ8441" i="3"/>
  <c r="T8441" i="3" s="1"/>
  <c r="BH8442" i="3"/>
  <c r="BI8442" i="3" s="1"/>
  <c r="S8442" i="3" s="1"/>
  <c r="BJ8442" i="3"/>
  <c r="T8442" i="3" s="1"/>
  <c r="BH8443" i="3"/>
  <c r="BI8443" i="3" s="1"/>
  <c r="S8443" i="3" s="1"/>
  <c r="BJ8443" i="3"/>
  <c r="T8443" i="3" s="1"/>
  <c r="BH8444" i="3"/>
  <c r="BI8444" i="3" s="1"/>
  <c r="S8444" i="3" s="1"/>
  <c r="BJ8444" i="3"/>
  <c r="T8444" i="3" s="1"/>
  <c r="BH8445" i="3"/>
  <c r="BJ8445" i="3"/>
  <c r="T8445" i="3" s="1"/>
  <c r="BH8446" i="3"/>
  <c r="BI8446" i="3" s="1"/>
  <c r="S8446" i="3" s="1"/>
  <c r="BJ8446" i="3"/>
  <c r="T8446" i="3" s="1"/>
  <c r="BH8447" i="3"/>
  <c r="BI8447" i="3" s="1"/>
  <c r="S8447" i="3" s="1"/>
  <c r="BJ8447" i="3"/>
  <c r="T8447" i="3" s="1"/>
  <c r="BH8448" i="3"/>
  <c r="BI8448" i="3" s="1"/>
  <c r="S8448" i="3" s="1"/>
  <c r="BJ8448" i="3"/>
  <c r="T8448" i="3" s="1"/>
  <c r="BH8449" i="3"/>
  <c r="BI8449" i="3" s="1"/>
  <c r="S8449" i="3" s="1"/>
  <c r="BJ8449" i="3"/>
  <c r="T8449" i="3" s="1"/>
  <c r="BH8450" i="3"/>
  <c r="BI8450" i="3" s="1"/>
  <c r="S8450" i="3" s="1"/>
  <c r="BJ8450" i="3"/>
  <c r="T8450" i="3" s="1"/>
  <c r="BH8451" i="3"/>
  <c r="BJ8451" i="3"/>
  <c r="T8451" i="3" s="1"/>
  <c r="BH8452" i="3"/>
  <c r="BI8452" i="3" s="1"/>
  <c r="S8452" i="3" s="1"/>
  <c r="BJ8452" i="3"/>
  <c r="T8452" i="3" s="1"/>
  <c r="BH8453" i="3"/>
  <c r="BJ8453" i="3"/>
  <c r="T8453" i="3" s="1"/>
  <c r="BH8454" i="3"/>
  <c r="BI8454" i="3" s="1"/>
  <c r="S8454" i="3" s="1"/>
  <c r="BJ8454" i="3"/>
  <c r="T8454" i="3" s="1"/>
  <c r="BH8455" i="3"/>
  <c r="BI8455" i="3" s="1"/>
  <c r="S8455" i="3" s="1"/>
  <c r="BJ8455" i="3"/>
  <c r="T8455" i="3" s="1"/>
  <c r="BH8456" i="3"/>
  <c r="BI8456" i="3" s="1"/>
  <c r="S8456" i="3" s="1"/>
  <c r="BJ8456" i="3"/>
  <c r="T8456" i="3" s="1"/>
  <c r="BH8457" i="3"/>
  <c r="BJ8457" i="3"/>
  <c r="T8457" i="3" s="1"/>
  <c r="BH8458" i="3"/>
  <c r="BI8458" i="3" s="1"/>
  <c r="S8458" i="3" s="1"/>
  <c r="BJ8458" i="3"/>
  <c r="T8458" i="3" s="1"/>
  <c r="BH8459" i="3"/>
  <c r="BI8459" i="3" s="1"/>
  <c r="S8459" i="3" s="1"/>
  <c r="BJ8459" i="3"/>
  <c r="T8459" i="3" s="1"/>
  <c r="BH8460" i="3"/>
  <c r="BI8460" i="3" s="1"/>
  <c r="S8460" i="3" s="1"/>
  <c r="BJ8460" i="3"/>
  <c r="T8460" i="3" s="1"/>
  <c r="BH8461" i="3"/>
  <c r="BJ8461" i="3"/>
  <c r="T8461" i="3" s="1"/>
  <c r="BH8462" i="3"/>
  <c r="BI8462" i="3" s="1"/>
  <c r="S8462" i="3" s="1"/>
  <c r="BJ8462" i="3"/>
  <c r="T8462" i="3" s="1"/>
  <c r="BH8463" i="3"/>
  <c r="BJ8463" i="3"/>
  <c r="T8463" i="3" s="1"/>
  <c r="BH8464" i="3"/>
  <c r="BI8464" i="3" s="1"/>
  <c r="S8464" i="3" s="1"/>
  <c r="BJ8464" i="3"/>
  <c r="T8464" i="3" s="1"/>
  <c r="BH8465" i="3"/>
  <c r="BI8465" i="3" s="1"/>
  <c r="S8465" i="3" s="1"/>
  <c r="BJ8465" i="3"/>
  <c r="T8465" i="3" s="1"/>
  <c r="BH8466" i="3"/>
  <c r="BI8466" i="3" s="1"/>
  <c r="S8466" i="3" s="1"/>
  <c r="BJ8466" i="3"/>
  <c r="T8466" i="3" s="1"/>
  <c r="BH8467" i="3"/>
  <c r="BJ8467" i="3"/>
  <c r="T8467" i="3" s="1"/>
  <c r="BH8468" i="3"/>
  <c r="BI8468" i="3" s="1"/>
  <c r="S8468" i="3" s="1"/>
  <c r="BJ8468" i="3"/>
  <c r="T8468" i="3" s="1"/>
  <c r="BH8469" i="3"/>
  <c r="BJ8469" i="3"/>
  <c r="T8469" i="3" s="1"/>
  <c r="BH8470" i="3"/>
  <c r="BI8470" i="3" s="1"/>
  <c r="S8470" i="3" s="1"/>
  <c r="BJ8470" i="3"/>
  <c r="T8470" i="3" s="1"/>
  <c r="BH8471" i="3"/>
  <c r="BJ8471" i="3"/>
  <c r="T8471" i="3" s="1"/>
  <c r="BH8472" i="3"/>
  <c r="BI8472" i="3" s="1"/>
  <c r="S8472" i="3" s="1"/>
  <c r="BJ8472" i="3"/>
  <c r="T8472" i="3" s="1"/>
  <c r="BH8473" i="3"/>
  <c r="BI8473" i="3" s="1"/>
  <c r="S8473" i="3" s="1"/>
  <c r="BJ8473" i="3"/>
  <c r="T8473" i="3" s="1"/>
  <c r="BH8474" i="3"/>
  <c r="BI8474" i="3" s="1"/>
  <c r="S8474" i="3" s="1"/>
  <c r="BJ8474" i="3"/>
  <c r="T8474" i="3" s="1"/>
  <c r="BH8475" i="3"/>
  <c r="BI8475" i="3" s="1"/>
  <c r="S8475" i="3" s="1"/>
  <c r="BJ8475" i="3"/>
  <c r="T8475" i="3" s="1"/>
  <c r="BH8476" i="3"/>
  <c r="BI8476" i="3" s="1"/>
  <c r="S8476" i="3" s="1"/>
  <c r="BJ8476" i="3"/>
  <c r="T8476" i="3" s="1"/>
  <c r="BH8477" i="3"/>
  <c r="BJ8477" i="3"/>
  <c r="T8477" i="3" s="1"/>
  <c r="BH8478" i="3"/>
  <c r="BI8478" i="3" s="1"/>
  <c r="S8478" i="3" s="1"/>
  <c r="BJ8478" i="3"/>
  <c r="T8478" i="3" s="1"/>
  <c r="BH8479" i="3"/>
  <c r="BJ8479" i="3"/>
  <c r="T8479" i="3" s="1"/>
  <c r="BH8480" i="3"/>
  <c r="BI8480" i="3" s="1"/>
  <c r="S8480" i="3" s="1"/>
  <c r="BJ8480" i="3"/>
  <c r="T8480" i="3" s="1"/>
  <c r="BH8481" i="3"/>
  <c r="BI8481" i="3" s="1"/>
  <c r="S8481" i="3" s="1"/>
  <c r="BJ8481" i="3"/>
  <c r="T8481" i="3" s="1"/>
  <c r="BH8482" i="3"/>
  <c r="BI8482" i="3" s="1"/>
  <c r="S8482" i="3" s="1"/>
  <c r="BJ8482" i="3"/>
  <c r="T8482" i="3" s="1"/>
  <c r="BH8483" i="3"/>
  <c r="BJ8483" i="3"/>
  <c r="T8483" i="3" s="1"/>
  <c r="BH8484" i="3"/>
  <c r="BI8484" i="3" s="1"/>
  <c r="S8484" i="3" s="1"/>
  <c r="BJ8484" i="3"/>
  <c r="T8484" i="3" s="1"/>
  <c r="BH8485" i="3"/>
  <c r="BJ8485" i="3"/>
  <c r="T8485" i="3" s="1"/>
  <c r="BH8486" i="3"/>
  <c r="BI8486" i="3" s="1"/>
  <c r="S8486" i="3" s="1"/>
  <c r="BJ8486" i="3"/>
  <c r="T8486" i="3" s="1"/>
  <c r="BH8487" i="3"/>
  <c r="BJ8487" i="3"/>
  <c r="T8487" i="3" s="1"/>
  <c r="BH8488" i="3"/>
  <c r="BI8488" i="3" s="1"/>
  <c r="S8488" i="3" s="1"/>
  <c r="BJ8488" i="3"/>
  <c r="T8488" i="3" s="1"/>
  <c r="BH8489" i="3"/>
  <c r="BI8489" i="3" s="1"/>
  <c r="S8489" i="3" s="1"/>
  <c r="BJ8489" i="3"/>
  <c r="T8489" i="3" s="1"/>
  <c r="BH8490" i="3"/>
  <c r="BI8490" i="3" s="1"/>
  <c r="S8490" i="3" s="1"/>
  <c r="BJ8490" i="3"/>
  <c r="T8490" i="3" s="1"/>
  <c r="BH8491" i="3"/>
  <c r="BI8491" i="3" s="1"/>
  <c r="S8491" i="3" s="1"/>
  <c r="BJ8491" i="3"/>
  <c r="T8491" i="3" s="1"/>
  <c r="BH8492" i="3"/>
  <c r="BI8492" i="3" s="1"/>
  <c r="S8492" i="3" s="1"/>
  <c r="BJ8492" i="3"/>
  <c r="T8492" i="3" s="1"/>
  <c r="BH8493" i="3"/>
  <c r="BJ8493" i="3"/>
  <c r="T8493" i="3" s="1"/>
  <c r="BH8494" i="3"/>
  <c r="BI8494" i="3" s="1"/>
  <c r="S8494" i="3" s="1"/>
  <c r="BJ8494" i="3"/>
  <c r="T8494" i="3" s="1"/>
  <c r="BH8495" i="3"/>
  <c r="BI8495" i="3" s="1"/>
  <c r="S8495" i="3" s="1"/>
  <c r="BJ8495" i="3"/>
  <c r="T8495" i="3" s="1"/>
  <c r="BH8496" i="3"/>
  <c r="BI8496" i="3" s="1"/>
  <c r="S8496" i="3" s="1"/>
  <c r="BJ8496" i="3"/>
  <c r="T8496" i="3" s="1"/>
  <c r="BH8497" i="3"/>
  <c r="BI8497" i="3" s="1"/>
  <c r="S8497" i="3" s="1"/>
  <c r="BJ8497" i="3"/>
  <c r="T8497" i="3" s="1"/>
  <c r="BH8498" i="3"/>
  <c r="BI8498" i="3" s="1"/>
  <c r="S8498" i="3" s="1"/>
  <c r="BJ8498" i="3"/>
  <c r="T8498" i="3" s="1"/>
  <c r="BH8499" i="3"/>
  <c r="BJ8499" i="3"/>
  <c r="T8499" i="3" s="1"/>
  <c r="BH8500" i="3"/>
  <c r="BI8500" i="3" s="1"/>
  <c r="S8500" i="3" s="1"/>
  <c r="BJ8500" i="3"/>
  <c r="T8500" i="3" s="1"/>
  <c r="BH8501" i="3"/>
  <c r="BJ8501" i="3"/>
  <c r="T8501" i="3" s="1"/>
  <c r="BH8502" i="3"/>
  <c r="BI8502" i="3" s="1"/>
  <c r="S8502" i="3" s="1"/>
  <c r="BJ8502" i="3"/>
  <c r="T8502" i="3" s="1"/>
  <c r="BH8503" i="3"/>
  <c r="BI8503" i="3" s="1"/>
  <c r="S8503" i="3" s="1"/>
  <c r="BJ8503" i="3"/>
  <c r="T8503" i="3" s="1"/>
  <c r="BH8504" i="3"/>
  <c r="BI8504" i="3" s="1"/>
  <c r="S8504" i="3" s="1"/>
  <c r="BJ8504" i="3"/>
  <c r="T8504" i="3" s="1"/>
  <c r="BH8505" i="3"/>
  <c r="BI8505" i="3" s="1"/>
  <c r="S8505" i="3" s="1"/>
  <c r="BJ8505" i="3"/>
  <c r="T8505" i="3" s="1"/>
  <c r="BH8506" i="3"/>
  <c r="BI8506" i="3" s="1"/>
  <c r="S8506" i="3" s="1"/>
  <c r="BJ8506" i="3"/>
  <c r="T8506" i="3" s="1"/>
  <c r="BH8507" i="3"/>
  <c r="BI8507" i="3" s="1"/>
  <c r="S8507" i="3" s="1"/>
  <c r="BJ8507" i="3"/>
  <c r="T8507" i="3" s="1"/>
  <c r="BH8508" i="3"/>
  <c r="BI8508" i="3" s="1"/>
  <c r="S8508" i="3" s="1"/>
  <c r="BJ8508" i="3"/>
  <c r="T8508" i="3" s="1"/>
  <c r="BH8509" i="3"/>
  <c r="BJ8509" i="3"/>
  <c r="T8509" i="3" s="1"/>
  <c r="BH8510" i="3"/>
  <c r="BI8510" i="3" s="1"/>
  <c r="S8510" i="3" s="1"/>
  <c r="BJ8510" i="3"/>
  <c r="T8510" i="3" s="1"/>
  <c r="BH8511" i="3"/>
  <c r="BJ8511" i="3"/>
  <c r="T8511" i="3" s="1"/>
  <c r="BH8512" i="3"/>
  <c r="BI8512" i="3" s="1"/>
  <c r="S8512" i="3" s="1"/>
  <c r="BJ8512" i="3"/>
  <c r="T8512" i="3" s="1"/>
  <c r="BH8513" i="3"/>
  <c r="BI8513" i="3" s="1"/>
  <c r="S8513" i="3" s="1"/>
  <c r="BJ8513" i="3"/>
  <c r="T8513" i="3" s="1"/>
  <c r="BH8514" i="3"/>
  <c r="BI8514" i="3" s="1"/>
  <c r="S8514" i="3" s="1"/>
  <c r="BJ8514" i="3"/>
  <c r="T8514" i="3" s="1"/>
  <c r="BH8515" i="3"/>
  <c r="BJ8515" i="3"/>
  <c r="T8515" i="3" s="1"/>
  <c r="BH8516" i="3"/>
  <c r="BI8516" i="3" s="1"/>
  <c r="S8516" i="3" s="1"/>
  <c r="BJ8516" i="3"/>
  <c r="T8516" i="3" s="1"/>
  <c r="BH8517" i="3"/>
  <c r="BJ8517" i="3"/>
  <c r="T8517" i="3" s="1"/>
  <c r="BH8518" i="3"/>
  <c r="BI8518" i="3" s="1"/>
  <c r="S8518" i="3" s="1"/>
  <c r="BJ8518" i="3"/>
  <c r="T8518" i="3" s="1"/>
  <c r="BH8519" i="3"/>
  <c r="BI8519" i="3" s="1"/>
  <c r="S8519" i="3" s="1"/>
  <c r="BJ8519" i="3"/>
  <c r="T8519" i="3" s="1"/>
  <c r="BH8520" i="3"/>
  <c r="BI8520" i="3" s="1"/>
  <c r="S8520" i="3" s="1"/>
  <c r="BJ8520" i="3"/>
  <c r="T8520" i="3" s="1"/>
  <c r="BH8521" i="3"/>
  <c r="BI8521" i="3" s="1"/>
  <c r="S8521" i="3" s="1"/>
  <c r="BJ8521" i="3"/>
  <c r="T8521" i="3" s="1"/>
  <c r="BH8522" i="3"/>
  <c r="BI8522" i="3" s="1"/>
  <c r="S8522" i="3" s="1"/>
  <c r="BJ8522" i="3"/>
  <c r="T8522" i="3" s="1"/>
  <c r="BH8523" i="3"/>
  <c r="BI8523" i="3" s="1"/>
  <c r="S8523" i="3" s="1"/>
  <c r="BJ8523" i="3"/>
  <c r="T8523" i="3" s="1"/>
  <c r="BH8524" i="3"/>
  <c r="BI8524" i="3" s="1"/>
  <c r="S8524" i="3" s="1"/>
  <c r="BJ8524" i="3"/>
  <c r="T8524" i="3" s="1"/>
  <c r="BH8525" i="3"/>
  <c r="BJ8525" i="3"/>
  <c r="T8525" i="3" s="1"/>
  <c r="BH8526" i="3"/>
  <c r="BI8526" i="3" s="1"/>
  <c r="S8526" i="3" s="1"/>
  <c r="BJ8526" i="3"/>
  <c r="T8526" i="3" s="1"/>
  <c r="BH8527" i="3"/>
  <c r="BJ8527" i="3"/>
  <c r="T8527" i="3" s="1"/>
  <c r="BH8528" i="3"/>
  <c r="BI8528" i="3" s="1"/>
  <c r="S8528" i="3" s="1"/>
  <c r="BJ8528" i="3"/>
  <c r="T8528" i="3" s="1"/>
  <c r="BH8529" i="3"/>
  <c r="BI8529" i="3" s="1"/>
  <c r="S8529" i="3" s="1"/>
  <c r="BJ8529" i="3"/>
  <c r="T8529" i="3" s="1"/>
  <c r="BH8530" i="3"/>
  <c r="BI8530" i="3" s="1"/>
  <c r="S8530" i="3" s="1"/>
  <c r="BJ8530" i="3"/>
  <c r="T8530" i="3" s="1"/>
  <c r="BH8531" i="3"/>
  <c r="BJ8531" i="3"/>
  <c r="T8531" i="3" s="1"/>
  <c r="BH8532" i="3"/>
  <c r="BI8532" i="3" s="1"/>
  <c r="S8532" i="3" s="1"/>
  <c r="BJ8532" i="3"/>
  <c r="T8532" i="3" s="1"/>
  <c r="BH8533" i="3"/>
  <c r="BJ8533" i="3"/>
  <c r="T8533" i="3" s="1"/>
  <c r="BH8534" i="3"/>
  <c r="BI8534" i="3" s="1"/>
  <c r="S8534" i="3" s="1"/>
  <c r="BJ8534" i="3"/>
  <c r="T8534" i="3" s="1"/>
  <c r="BH8535" i="3"/>
  <c r="BJ8535" i="3"/>
  <c r="T8535" i="3" s="1"/>
  <c r="BH8536" i="3"/>
  <c r="BI8536" i="3" s="1"/>
  <c r="S8536" i="3" s="1"/>
  <c r="BJ8536" i="3"/>
  <c r="T8536" i="3" s="1"/>
  <c r="BH8537" i="3"/>
  <c r="BI8537" i="3" s="1"/>
  <c r="S8537" i="3" s="1"/>
  <c r="BJ8537" i="3"/>
  <c r="T8537" i="3" s="1"/>
  <c r="BH8538" i="3"/>
  <c r="BI8538" i="3" s="1"/>
  <c r="S8538" i="3" s="1"/>
  <c r="BJ8538" i="3"/>
  <c r="T8538" i="3" s="1"/>
  <c r="BH8539" i="3"/>
  <c r="BI8539" i="3" s="1"/>
  <c r="S8539" i="3" s="1"/>
  <c r="BJ8539" i="3"/>
  <c r="T8539" i="3" s="1"/>
  <c r="BH8540" i="3"/>
  <c r="BI8540" i="3" s="1"/>
  <c r="S8540" i="3" s="1"/>
  <c r="BJ8540" i="3"/>
  <c r="T8540" i="3" s="1"/>
  <c r="BH8541" i="3"/>
  <c r="BJ8541" i="3"/>
  <c r="T8541" i="3" s="1"/>
  <c r="BH8542" i="3"/>
  <c r="BI8542" i="3" s="1"/>
  <c r="S8542" i="3" s="1"/>
  <c r="BJ8542" i="3"/>
  <c r="T8542" i="3" s="1"/>
  <c r="BH8543" i="3"/>
  <c r="BJ8543" i="3"/>
  <c r="T8543" i="3" s="1"/>
  <c r="BH8544" i="3"/>
  <c r="BI8544" i="3" s="1"/>
  <c r="S8544" i="3" s="1"/>
  <c r="BJ8544" i="3"/>
  <c r="T8544" i="3" s="1"/>
  <c r="BH8545" i="3"/>
  <c r="BI8545" i="3" s="1"/>
  <c r="S8545" i="3" s="1"/>
  <c r="BJ8545" i="3"/>
  <c r="T8545" i="3" s="1"/>
  <c r="BH8546" i="3"/>
  <c r="BI8546" i="3" s="1"/>
  <c r="S8546" i="3" s="1"/>
  <c r="BJ8546" i="3"/>
  <c r="T8546" i="3" s="1"/>
  <c r="BH8547" i="3"/>
  <c r="BJ8547" i="3"/>
  <c r="T8547" i="3" s="1"/>
  <c r="BH8548" i="3"/>
  <c r="BI8548" i="3" s="1"/>
  <c r="S8548" i="3" s="1"/>
  <c r="BJ8548" i="3"/>
  <c r="T8548" i="3" s="1"/>
  <c r="BH8549" i="3"/>
  <c r="BJ8549" i="3"/>
  <c r="T8549" i="3" s="1"/>
  <c r="BH8550" i="3"/>
  <c r="BI8550" i="3" s="1"/>
  <c r="S8550" i="3" s="1"/>
  <c r="BJ8550" i="3"/>
  <c r="T8550" i="3" s="1"/>
  <c r="BH8551" i="3"/>
  <c r="BI8551" i="3" s="1"/>
  <c r="S8551" i="3" s="1"/>
  <c r="BJ8551" i="3"/>
  <c r="T8551" i="3" s="1"/>
  <c r="BH8552" i="3"/>
  <c r="BI8552" i="3" s="1"/>
  <c r="S8552" i="3" s="1"/>
  <c r="BJ8552" i="3"/>
  <c r="T8552" i="3" s="1"/>
  <c r="BH8553" i="3"/>
  <c r="BI8553" i="3" s="1"/>
  <c r="S8553" i="3" s="1"/>
  <c r="BJ8553" i="3"/>
  <c r="T8553" i="3" s="1"/>
  <c r="BH8554" i="3"/>
  <c r="BI8554" i="3" s="1"/>
  <c r="S8554" i="3" s="1"/>
  <c r="BJ8554" i="3"/>
  <c r="T8554" i="3" s="1"/>
  <c r="BH8555" i="3"/>
  <c r="BI8555" i="3" s="1"/>
  <c r="S8555" i="3" s="1"/>
  <c r="BJ8555" i="3"/>
  <c r="T8555" i="3" s="1"/>
  <c r="BH8556" i="3"/>
  <c r="BI8556" i="3" s="1"/>
  <c r="S8556" i="3" s="1"/>
  <c r="BJ8556" i="3"/>
  <c r="T8556" i="3" s="1"/>
  <c r="BH8557" i="3"/>
  <c r="BJ8557" i="3"/>
  <c r="T8557" i="3" s="1"/>
  <c r="BH8558" i="3"/>
  <c r="BI8558" i="3" s="1"/>
  <c r="S8558" i="3" s="1"/>
  <c r="BJ8558" i="3"/>
  <c r="T8558" i="3" s="1"/>
  <c r="BH8559" i="3"/>
  <c r="BJ8559" i="3"/>
  <c r="T8559" i="3" s="1"/>
  <c r="BH8560" i="3"/>
  <c r="BI8560" i="3" s="1"/>
  <c r="S8560" i="3" s="1"/>
  <c r="BJ8560" i="3"/>
  <c r="T8560" i="3" s="1"/>
  <c r="BH8561" i="3"/>
  <c r="BI8561" i="3" s="1"/>
  <c r="S8561" i="3" s="1"/>
  <c r="BJ8561" i="3"/>
  <c r="T8561" i="3" s="1"/>
  <c r="BH8562" i="3"/>
  <c r="BI8562" i="3" s="1"/>
  <c r="S8562" i="3" s="1"/>
  <c r="BJ8562" i="3"/>
  <c r="T8562" i="3" s="1"/>
  <c r="BH8563" i="3"/>
  <c r="BJ8563" i="3"/>
  <c r="T8563" i="3" s="1"/>
  <c r="BH8564" i="3"/>
  <c r="BI8564" i="3" s="1"/>
  <c r="S8564" i="3" s="1"/>
  <c r="BJ8564" i="3"/>
  <c r="T8564" i="3" s="1"/>
  <c r="BH8565" i="3"/>
  <c r="BJ8565" i="3"/>
  <c r="T8565" i="3" s="1"/>
  <c r="BH8566" i="3"/>
  <c r="BI8566" i="3" s="1"/>
  <c r="S8566" i="3" s="1"/>
  <c r="BJ8566" i="3"/>
  <c r="T8566" i="3" s="1"/>
  <c r="BH8567" i="3"/>
  <c r="BI8567" i="3" s="1"/>
  <c r="S8567" i="3" s="1"/>
  <c r="BJ8567" i="3"/>
  <c r="T8567" i="3" s="1"/>
  <c r="BH8568" i="3"/>
  <c r="BI8568" i="3" s="1"/>
  <c r="S8568" i="3" s="1"/>
  <c r="BJ8568" i="3"/>
  <c r="T8568" i="3" s="1"/>
  <c r="BH8569" i="3"/>
  <c r="BI8569" i="3" s="1"/>
  <c r="S8569" i="3" s="1"/>
  <c r="BJ8569" i="3"/>
  <c r="T8569" i="3" s="1"/>
  <c r="BH8570" i="3"/>
  <c r="BI8570" i="3" s="1"/>
  <c r="S8570" i="3" s="1"/>
  <c r="BJ8570" i="3"/>
  <c r="T8570" i="3" s="1"/>
  <c r="BH8571" i="3"/>
  <c r="BI8571" i="3" s="1"/>
  <c r="S8571" i="3" s="1"/>
  <c r="BJ8571" i="3"/>
  <c r="T8571" i="3" s="1"/>
  <c r="BH8572" i="3"/>
  <c r="BI8572" i="3" s="1"/>
  <c r="S8572" i="3" s="1"/>
  <c r="BJ8572" i="3"/>
  <c r="T8572" i="3" s="1"/>
  <c r="BH8573" i="3"/>
  <c r="BJ8573" i="3"/>
  <c r="T8573" i="3" s="1"/>
  <c r="BH8574" i="3"/>
  <c r="BI8574" i="3" s="1"/>
  <c r="S8574" i="3" s="1"/>
  <c r="BJ8574" i="3"/>
  <c r="T8574" i="3" s="1"/>
  <c r="BH8575" i="3"/>
  <c r="BJ8575" i="3"/>
  <c r="T8575" i="3" s="1"/>
  <c r="BH8576" i="3"/>
  <c r="BI8576" i="3" s="1"/>
  <c r="S8576" i="3" s="1"/>
  <c r="BJ8576" i="3"/>
  <c r="T8576" i="3" s="1"/>
  <c r="BH8577" i="3"/>
  <c r="BI8577" i="3" s="1"/>
  <c r="S8577" i="3" s="1"/>
  <c r="BJ8577" i="3"/>
  <c r="T8577" i="3" s="1"/>
  <c r="BH8578" i="3"/>
  <c r="BI8578" i="3" s="1"/>
  <c r="S8578" i="3" s="1"/>
  <c r="BJ8578" i="3"/>
  <c r="T8578" i="3" s="1"/>
  <c r="BH8579" i="3"/>
  <c r="BJ8579" i="3"/>
  <c r="T8579" i="3" s="1"/>
  <c r="BH8580" i="3"/>
  <c r="BI8580" i="3" s="1"/>
  <c r="S8580" i="3" s="1"/>
  <c r="BJ8580" i="3"/>
  <c r="T8580" i="3" s="1"/>
  <c r="BH8581" i="3"/>
  <c r="BJ8581" i="3"/>
  <c r="T8581" i="3" s="1"/>
  <c r="BH8582" i="3"/>
  <c r="BI8582" i="3" s="1"/>
  <c r="S8582" i="3" s="1"/>
  <c r="BJ8582" i="3"/>
  <c r="T8582" i="3" s="1"/>
  <c r="BH8583" i="3"/>
  <c r="BJ8583" i="3"/>
  <c r="T8583" i="3" s="1"/>
  <c r="BH8584" i="3"/>
  <c r="BI8584" i="3" s="1"/>
  <c r="S8584" i="3" s="1"/>
  <c r="BJ8584" i="3"/>
  <c r="T8584" i="3" s="1"/>
  <c r="BH8585" i="3"/>
  <c r="BJ8585" i="3"/>
  <c r="T8585" i="3" s="1"/>
  <c r="BH8586" i="3"/>
  <c r="BI8586" i="3" s="1"/>
  <c r="S8586" i="3" s="1"/>
  <c r="BJ8586" i="3"/>
  <c r="T8586" i="3" s="1"/>
  <c r="BH8587" i="3"/>
  <c r="BI8587" i="3" s="1"/>
  <c r="S8587" i="3" s="1"/>
  <c r="BJ8587" i="3"/>
  <c r="T8587" i="3" s="1"/>
  <c r="BH8588" i="3"/>
  <c r="BI8588" i="3" s="1"/>
  <c r="S8588" i="3" s="1"/>
  <c r="BJ8588" i="3"/>
  <c r="T8588" i="3" s="1"/>
  <c r="BH8589" i="3"/>
  <c r="BJ8589" i="3"/>
  <c r="T8589" i="3" s="1"/>
  <c r="BH8590" i="3"/>
  <c r="BI8590" i="3" s="1"/>
  <c r="S8590" i="3" s="1"/>
  <c r="BJ8590" i="3"/>
  <c r="T8590" i="3" s="1"/>
  <c r="BH8591" i="3"/>
  <c r="BJ8591" i="3"/>
  <c r="T8591" i="3" s="1"/>
  <c r="BH8592" i="3"/>
  <c r="BI8592" i="3" s="1"/>
  <c r="S8592" i="3" s="1"/>
  <c r="BJ8592" i="3"/>
  <c r="T8592" i="3" s="1"/>
  <c r="BH8593" i="3"/>
  <c r="BI8593" i="3" s="1"/>
  <c r="S8593" i="3" s="1"/>
  <c r="BJ8593" i="3"/>
  <c r="T8593" i="3" s="1"/>
  <c r="BH8594" i="3"/>
  <c r="BI8594" i="3" s="1"/>
  <c r="S8594" i="3" s="1"/>
  <c r="BJ8594" i="3"/>
  <c r="T8594" i="3" s="1"/>
  <c r="BH8595" i="3"/>
  <c r="BJ8595" i="3"/>
  <c r="T8595" i="3" s="1"/>
  <c r="BH8596" i="3"/>
  <c r="BI8596" i="3" s="1"/>
  <c r="S8596" i="3" s="1"/>
  <c r="BJ8596" i="3"/>
  <c r="T8596" i="3" s="1"/>
  <c r="BH8597" i="3"/>
  <c r="BJ8597" i="3"/>
  <c r="T8597" i="3" s="1"/>
  <c r="BH8598" i="3"/>
  <c r="BI8598" i="3" s="1"/>
  <c r="S8598" i="3" s="1"/>
  <c r="BJ8598" i="3"/>
  <c r="T8598" i="3" s="1"/>
  <c r="BH8599" i="3"/>
  <c r="BJ8599" i="3"/>
  <c r="T8599" i="3" s="1"/>
  <c r="BH8600" i="3"/>
  <c r="BI8600" i="3" s="1"/>
  <c r="S8600" i="3" s="1"/>
  <c r="BJ8600" i="3"/>
  <c r="T8600" i="3" s="1"/>
  <c r="BH8601" i="3"/>
  <c r="BI8601" i="3" s="1"/>
  <c r="S8601" i="3" s="1"/>
  <c r="BJ8601" i="3"/>
  <c r="T8601" i="3" s="1"/>
  <c r="BH8602" i="3"/>
  <c r="BI8602" i="3" s="1"/>
  <c r="S8602" i="3" s="1"/>
  <c r="BJ8602" i="3"/>
  <c r="T8602" i="3" s="1"/>
  <c r="BH8603" i="3"/>
  <c r="BI8603" i="3" s="1"/>
  <c r="S8603" i="3" s="1"/>
  <c r="BJ8603" i="3"/>
  <c r="T8603" i="3" s="1"/>
  <c r="BH8604" i="3"/>
  <c r="BI8604" i="3" s="1"/>
  <c r="S8604" i="3" s="1"/>
  <c r="BJ8604" i="3"/>
  <c r="T8604" i="3" s="1"/>
  <c r="BH8605" i="3"/>
  <c r="BJ8605" i="3"/>
  <c r="T8605" i="3" s="1"/>
  <c r="BH8606" i="3"/>
  <c r="BI8606" i="3" s="1"/>
  <c r="S8606" i="3" s="1"/>
  <c r="BJ8606" i="3"/>
  <c r="T8606" i="3" s="1"/>
  <c r="BH8607" i="3"/>
  <c r="BJ8607" i="3"/>
  <c r="T8607" i="3" s="1"/>
  <c r="BH8608" i="3"/>
  <c r="BI8608" i="3" s="1"/>
  <c r="S8608" i="3" s="1"/>
  <c r="BJ8608" i="3"/>
  <c r="T8608" i="3" s="1"/>
  <c r="BH8609" i="3"/>
  <c r="BI8609" i="3" s="1"/>
  <c r="S8609" i="3" s="1"/>
  <c r="BJ8609" i="3"/>
  <c r="T8609" i="3" s="1"/>
  <c r="BH8610" i="3"/>
  <c r="BI8610" i="3" s="1"/>
  <c r="S8610" i="3" s="1"/>
  <c r="BJ8610" i="3"/>
  <c r="T8610" i="3" s="1"/>
  <c r="BH8611" i="3"/>
  <c r="BJ8611" i="3"/>
  <c r="T8611" i="3" s="1"/>
  <c r="BH8612" i="3"/>
  <c r="BI8612" i="3" s="1"/>
  <c r="S8612" i="3" s="1"/>
  <c r="BJ8612" i="3"/>
  <c r="T8612" i="3" s="1"/>
  <c r="BH8613" i="3"/>
  <c r="BJ8613" i="3"/>
  <c r="T8613" i="3" s="1"/>
  <c r="BH8614" i="3"/>
  <c r="BI8614" i="3" s="1"/>
  <c r="S8614" i="3" s="1"/>
  <c r="BJ8614" i="3"/>
  <c r="T8614" i="3" s="1"/>
  <c r="BH8615" i="3"/>
  <c r="BJ8615" i="3"/>
  <c r="T8615" i="3" s="1"/>
  <c r="BH8616" i="3"/>
  <c r="BI8616" i="3" s="1"/>
  <c r="S8616" i="3" s="1"/>
  <c r="BJ8616" i="3"/>
  <c r="T8616" i="3" s="1"/>
  <c r="BH8617" i="3"/>
  <c r="BI8617" i="3" s="1"/>
  <c r="S8617" i="3" s="1"/>
  <c r="BJ8617" i="3"/>
  <c r="T8617" i="3" s="1"/>
  <c r="BH8618" i="3"/>
  <c r="BI8618" i="3" s="1"/>
  <c r="S8618" i="3" s="1"/>
  <c r="BJ8618" i="3"/>
  <c r="T8618" i="3" s="1"/>
  <c r="BH8619" i="3"/>
  <c r="BI8619" i="3" s="1"/>
  <c r="S8619" i="3" s="1"/>
  <c r="BJ8619" i="3"/>
  <c r="T8619" i="3" s="1"/>
  <c r="BH8620" i="3"/>
  <c r="BI8620" i="3" s="1"/>
  <c r="S8620" i="3" s="1"/>
  <c r="BJ8620" i="3"/>
  <c r="T8620" i="3" s="1"/>
  <c r="BH8621" i="3"/>
  <c r="BJ8621" i="3"/>
  <c r="T8621" i="3" s="1"/>
  <c r="BH8622" i="3"/>
  <c r="BI8622" i="3" s="1"/>
  <c r="S8622" i="3" s="1"/>
  <c r="BJ8622" i="3"/>
  <c r="T8622" i="3" s="1"/>
  <c r="BH8623" i="3"/>
  <c r="BJ8623" i="3"/>
  <c r="T8623" i="3" s="1"/>
  <c r="BH8624" i="3"/>
  <c r="BI8624" i="3" s="1"/>
  <c r="S8624" i="3" s="1"/>
  <c r="BJ8624" i="3"/>
  <c r="T8624" i="3" s="1"/>
  <c r="BH8625" i="3"/>
  <c r="BI8625" i="3" s="1"/>
  <c r="S8625" i="3" s="1"/>
  <c r="BJ8625" i="3"/>
  <c r="T8625" i="3" s="1"/>
  <c r="BH8626" i="3"/>
  <c r="BI8626" i="3" s="1"/>
  <c r="S8626" i="3" s="1"/>
  <c r="BJ8626" i="3"/>
  <c r="T8626" i="3" s="1"/>
  <c r="BH8627" i="3"/>
  <c r="BJ8627" i="3"/>
  <c r="T8627" i="3" s="1"/>
  <c r="BH8628" i="3"/>
  <c r="BI8628" i="3" s="1"/>
  <c r="S8628" i="3" s="1"/>
  <c r="BJ8628" i="3"/>
  <c r="T8628" i="3" s="1"/>
  <c r="BH8629" i="3"/>
  <c r="BJ8629" i="3"/>
  <c r="T8629" i="3" s="1"/>
  <c r="BH8630" i="3"/>
  <c r="BI8630" i="3" s="1"/>
  <c r="S8630" i="3" s="1"/>
  <c r="BJ8630" i="3"/>
  <c r="T8630" i="3" s="1"/>
  <c r="BH8631" i="3"/>
  <c r="BJ8631" i="3"/>
  <c r="T8631" i="3" s="1"/>
  <c r="BH8632" i="3"/>
  <c r="BI8632" i="3" s="1"/>
  <c r="S8632" i="3" s="1"/>
  <c r="BJ8632" i="3"/>
  <c r="T8632" i="3" s="1"/>
  <c r="BH8633" i="3"/>
  <c r="BI8633" i="3" s="1"/>
  <c r="S8633" i="3" s="1"/>
  <c r="BJ8633" i="3"/>
  <c r="T8633" i="3" s="1"/>
  <c r="BH8634" i="3"/>
  <c r="BI8634" i="3" s="1"/>
  <c r="S8634" i="3" s="1"/>
  <c r="BJ8634" i="3"/>
  <c r="T8634" i="3" s="1"/>
  <c r="BH8635" i="3"/>
  <c r="BI8635" i="3" s="1"/>
  <c r="S8635" i="3" s="1"/>
  <c r="BJ8635" i="3"/>
  <c r="T8635" i="3" s="1"/>
  <c r="BH8636" i="3"/>
  <c r="BI8636" i="3" s="1"/>
  <c r="S8636" i="3" s="1"/>
  <c r="BJ8636" i="3"/>
  <c r="T8636" i="3" s="1"/>
  <c r="BH8637" i="3"/>
  <c r="BJ8637" i="3"/>
  <c r="T8637" i="3" s="1"/>
  <c r="BH8638" i="3"/>
  <c r="BI8638" i="3" s="1"/>
  <c r="S8638" i="3" s="1"/>
  <c r="BJ8638" i="3"/>
  <c r="T8638" i="3" s="1"/>
  <c r="BH8639" i="3"/>
  <c r="BJ8639" i="3"/>
  <c r="T8639" i="3" s="1"/>
  <c r="BH8640" i="3"/>
  <c r="BI8640" i="3" s="1"/>
  <c r="S8640" i="3" s="1"/>
  <c r="BJ8640" i="3"/>
  <c r="T8640" i="3" s="1"/>
  <c r="BH8641" i="3"/>
  <c r="BI8641" i="3" s="1"/>
  <c r="S8641" i="3" s="1"/>
  <c r="BJ8641" i="3"/>
  <c r="T8641" i="3" s="1"/>
  <c r="BH8642" i="3"/>
  <c r="BI8642" i="3" s="1"/>
  <c r="S8642" i="3" s="1"/>
  <c r="BJ8642" i="3"/>
  <c r="T8642" i="3" s="1"/>
  <c r="BH8643" i="3"/>
  <c r="BJ8643" i="3"/>
  <c r="T8643" i="3" s="1"/>
  <c r="BH8644" i="3"/>
  <c r="BI8644" i="3" s="1"/>
  <c r="S8644" i="3" s="1"/>
  <c r="BJ8644" i="3"/>
  <c r="T8644" i="3" s="1"/>
  <c r="BH8645" i="3"/>
  <c r="BJ8645" i="3"/>
  <c r="T8645" i="3" s="1"/>
  <c r="BH8646" i="3"/>
  <c r="BI8646" i="3" s="1"/>
  <c r="S8646" i="3" s="1"/>
  <c r="BJ8646" i="3"/>
  <c r="T8646" i="3" s="1"/>
  <c r="BH8647" i="3"/>
  <c r="BI8647" i="3" s="1"/>
  <c r="S8647" i="3" s="1"/>
  <c r="BJ8647" i="3"/>
  <c r="T8647" i="3" s="1"/>
  <c r="BH8648" i="3"/>
  <c r="BI8648" i="3" s="1"/>
  <c r="S8648" i="3" s="1"/>
  <c r="BJ8648" i="3"/>
  <c r="T8648" i="3" s="1"/>
  <c r="BH8649" i="3"/>
  <c r="BJ8649" i="3"/>
  <c r="T8649" i="3" s="1"/>
  <c r="BH8650" i="3"/>
  <c r="BI8650" i="3" s="1"/>
  <c r="S8650" i="3" s="1"/>
  <c r="BJ8650" i="3"/>
  <c r="T8650" i="3" s="1"/>
  <c r="BH8651" i="3"/>
  <c r="BI8651" i="3" s="1"/>
  <c r="S8651" i="3" s="1"/>
  <c r="BJ8651" i="3"/>
  <c r="T8651" i="3" s="1"/>
  <c r="BH8652" i="3"/>
  <c r="BI8652" i="3" s="1"/>
  <c r="S8652" i="3" s="1"/>
  <c r="BJ8652" i="3"/>
  <c r="T8652" i="3" s="1"/>
  <c r="BH8653" i="3"/>
  <c r="BJ8653" i="3"/>
  <c r="T8653" i="3" s="1"/>
  <c r="BH8654" i="3"/>
  <c r="BI8654" i="3" s="1"/>
  <c r="S8654" i="3" s="1"/>
  <c r="BJ8654" i="3"/>
  <c r="T8654" i="3" s="1"/>
  <c r="BH8655" i="3"/>
  <c r="BI8655" i="3" s="1"/>
  <c r="S8655" i="3" s="1"/>
  <c r="BJ8655" i="3"/>
  <c r="T8655" i="3" s="1"/>
  <c r="BH8656" i="3"/>
  <c r="BI8656" i="3" s="1"/>
  <c r="S8656" i="3" s="1"/>
  <c r="BJ8656" i="3"/>
  <c r="T8656" i="3" s="1"/>
  <c r="BH8657" i="3"/>
  <c r="BI8657" i="3" s="1"/>
  <c r="S8657" i="3" s="1"/>
  <c r="BJ8657" i="3"/>
  <c r="T8657" i="3" s="1"/>
  <c r="BH8658" i="3"/>
  <c r="BI8658" i="3" s="1"/>
  <c r="S8658" i="3" s="1"/>
  <c r="BJ8658" i="3"/>
  <c r="T8658" i="3" s="1"/>
  <c r="BH8659" i="3"/>
  <c r="BJ8659" i="3"/>
  <c r="T8659" i="3" s="1"/>
  <c r="BH8660" i="3"/>
  <c r="BI8660" i="3" s="1"/>
  <c r="S8660" i="3" s="1"/>
  <c r="BJ8660" i="3"/>
  <c r="T8660" i="3" s="1"/>
  <c r="BH8661" i="3"/>
  <c r="BJ8661" i="3"/>
  <c r="T8661" i="3" s="1"/>
  <c r="BH8662" i="3"/>
  <c r="BI8662" i="3" s="1"/>
  <c r="S8662" i="3" s="1"/>
  <c r="BJ8662" i="3"/>
  <c r="T8662" i="3" s="1"/>
  <c r="BH8663" i="3"/>
  <c r="BI8663" i="3" s="1"/>
  <c r="S8663" i="3" s="1"/>
  <c r="BJ8663" i="3"/>
  <c r="T8663" i="3" s="1"/>
  <c r="BH8664" i="3"/>
  <c r="BI8664" i="3" s="1"/>
  <c r="S8664" i="3" s="1"/>
  <c r="BJ8664" i="3"/>
  <c r="T8664" i="3" s="1"/>
  <c r="BH8665" i="3"/>
  <c r="BJ8665" i="3"/>
  <c r="T8665" i="3" s="1"/>
  <c r="BH8666" i="3"/>
  <c r="BI8666" i="3" s="1"/>
  <c r="S8666" i="3" s="1"/>
  <c r="BJ8666" i="3"/>
  <c r="T8666" i="3" s="1"/>
  <c r="BH8667" i="3"/>
  <c r="BI8667" i="3" s="1"/>
  <c r="S8667" i="3" s="1"/>
  <c r="BJ8667" i="3"/>
  <c r="T8667" i="3" s="1"/>
  <c r="BH8668" i="3"/>
  <c r="BI8668" i="3" s="1"/>
  <c r="S8668" i="3" s="1"/>
  <c r="BJ8668" i="3"/>
  <c r="T8668" i="3" s="1"/>
  <c r="BH8669" i="3"/>
  <c r="BJ8669" i="3"/>
  <c r="T8669" i="3" s="1"/>
  <c r="BH8670" i="3"/>
  <c r="BI8670" i="3" s="1"/>
  <c r="S8670" i="3" s="1"/>
  <c r="BJ8670" i="3"/>
  <c r="T8670" i="3" s="1"/>
  <c r="BH8671" i="3"/>
  <c r="BJ8671" i="3"/>
  <c r="T8671" i="3" s="1"/>
  <c r="BH8672" i="3"/>
  <c r="BI8672" i="3" s="1"/>
  <c r="S8672" i="3" s="1"/>
  <c r="BJ8672" i="3"/>
  <c r="T8672" i="3" s="1"/>
  <c r="BH8673" i="3"/>
  <c r="BI8673" i="3" s="1"/>
  <c r="S8673" i="3" s="1"/>
  <c r="BJ8673" i="3"/>
  <c r="T8673" i="3" s="1"/>
  <c r="BH8674" i="3"/>
  <c r="BI8674" i="3" s="1"/>
  <c r="S8674" i="3" s="1"/>
  <c r="BJ8674" i="3"/>
  <c r="T8674" i="3" s="1"/>
  <c r="BH8675" i="3"/>
  <c r="BJ8675" i="3"/>
  <c r="T8675" i="3" s="1"/>
  <c r="BH8676" i="3"/>
  <c r="BI8676" i="3" s="1"/>
  <c r="S8676" i="3" s="1"/>
  <c r="BJ8676" i="3"/>
  <c r="T8676" i="3" s="1"/>
  <c r="BH8677" i="3"/>
  <c r="BJ8677" i="3"/>
  <c r="T8677" i="3" s="1"/>
  <c r="BH8678" i="3"/>
  <c r="BI8678" i="3" s="1"/>
  <c r="S8678" i="3" s="1"/>
  <c r="BJ8678" i="3"/>
  <c r="T8678" i="3" s="1"/>
  <c r="BH8679" i="3"/>
  <c r="BI8679" i="3" s="1"/>
  <c r="S8679" i="3" s="1"/>
  <c r="BJ8679" i="3"/>
  <c r="T8679" i="3" s="1"/>
  <c r="BH8680" i="3"/>
  <c r="BI8680" i="3" s="1"/>
  <c r="S8680" i="3" s="1"/>
  <c r="BJ8680" i="3"/>
  <c r="T8680" i="3" s="1"/>
  <c r="BH8681" i="3"/>
  <c r="BI8681" i="3" s="1"/>
  <c r="S8681" i="3" s="1"/>
  <c r="BJ8681" i="3"/>
  <c r="T8681" i="3" s="1"/>
  <c r="BH8682" i="3"/>
  <c r="BI8682" i="3" s="1"/>
  <c r="S8682" i="3" s="1"/>
  <c r="BJ8682" i="3"/>
  <c r="T8682" i="3" s="1"/>
  <c r="BH8683" i="3"/>
  <c r="BI8683" i="3" s="1"/>
  <c r="S8683" i="3" s="1"/>
  <c r="BJ8683" i="3"/>
  <c r="T8683" i="3" s="1"/>
  <c r="BH8684" i="3"/>
  <c r="BI8684" i="3" s="1"/>
  <c r="S8684" i="3" s="1"/>
  <c r="BJ8684" i="3"/>
  <c r="T8684" i="3" s="1"/>
  <c r="BH8685" i="3"/>
  <c r="BJ8685" i="3"/>
  <c r="T8685" i="3" s="1"/>
  <c r="BH8686" i="3"/>
  <c r="BI8686" i="3" s="1"/>
  <c r="S8686" i="3" s="1"/>
  <c r="BJ8686" i="3"/>
  <c r="T8686" i="3" s="1"/>
  <c r="BH8687" i="3"/>
  <c r="BI8687" i="3" s="1"/>
  <c r="S8687" i="3" s="1"/>
  <c r="BJ8687" i="3"/>
  <c r="T8687" i="3" s="1"/>
  <c r="BH8688" i="3"/>
  <c r="BI8688" i="3" s="1"/>
  <c r="S8688" i="3" s="1"/>
  <c r="BJ8688" i="3"/>
  <c r="T8688" i="3" s="1"/>
  <c r="BH8689" i="3"/>
  <c r="BI8689" i="3" s="1"/>
  <c r="S8689" i="3" s="1"/>
  <c r="BJ8689" i="3"/>
  <c r="T8689" i="3" s="1"/>
  <c r="BH8690" i="3"/>
  <c r="BI8690" i="3" s="1"/>
  <c r="S8690" i="3" s="1"/>
  <c r="BJ8690" i="3"/>
  <c r="T8690" i="3" s="1"/>
  <c r="BH8691" i="3"/>
  <c r="BJ8691" i="3"/>
  <c r="T8691" i="3" s="1"/>
  <c r="BH8692" i="3"/>
  <c r="BI8692" i="3" s="1"/>
  <c r="S8692" i="3" s="1"/>
  <c r="BJ8692" i="3"/>
  <c r="T8692" i="3" s="1"/>
  <c r="BH8693" i="3"/>
  <c r="BJ8693" i="3"/>
  <c r="T8693" i="3" s="1"/>
  <c r="BH8694" i="3"/>
  <c r="BI8694" i="3" s="1"/>
  <c r="S8694" i="3" s="1"/>
  <c r="BJ8694" i="3"/>
  <c r="T8694" i="3" s="1"/>
  <c r="BH8695" i="3"/>
  <c r="BI8695" i="3" s="1"/>
  <c r="S8695" i="3" s="1"/>
  <c r="BJ8695" i="3"/>
  <c r="T8695" i="3" s="1"/>
  <c r="BH8696" i="3"/>
  <c r="BI8696" i="3" s="1"/>
  <c r="S8696" i="3" s="1"/>
  <c r="BJ8696" i="3"/>
  <c r="T8696" i="3" s="1"/>
  <c r="BH8697" i="3"/>
  <c r="BI8697" i="3" s="1"/>
  <c r="S8697" i="3" s="1"/>
  <c r="BJ8697" i="3"/>
  <c r="T8697" i="3" s="1"/>
  <c r="BH8698" i="3"/>
  <c r="BI8698" i="3" s="1"/>
  <c r="S8698" i="3" s="1"/>
  <c r="BJ8698" i="3"/>
  <c r="T8698" i="3" s="1"/>
  <c r="BH8699" i="3"/>
  <c r="BI8699" i="3" s="1"/>
  <c r="S8699" i="3" s="1"/>
  <c r="BJ8699" i="3"/>
  <c r="T8699" i="3" s="1"/>
  <c r="BH8700" i="3"/>
  <c r="BI8700" i="3" s="1"/>
  <c r="S8700" i="3" s="1"/>
  <c r="BJ8700" i="3"/>
  <c r="T8700" i="3" s="1"/>
  <c r="BH8701" i="3"/>
  <c r="BJ8701" i="3"/>
  <c r="T8701" i="3" s="1"/>
  <c r="BH8702" i="3"/>
  <c r="BI8702" i="3" s="1"/>
  <c r="S8702" i="3" s="1"/>
  <c r="BJ8702" i="3"/>
  <c r="T8702" i="3" s="1"/>
  <c r="BH8703" i="3"/>
  <c r="BI8703" i="3" s="1"/>
  <c r="S8703" i="3" s="1"/>
  <c r="BJ8703" i="3"/>
  <c r="T8703" i="3" s="1"/>
  <c r="BH8704" i="3"/>
  <c r="BI8704" i="3" s="1"/>
  <c r="S8704" i="3" s="1"/>
  <c r="BJ8704" i="3"/>
  <c r="T8704" i="3" s="1"/>
  <c r="BH8705" i="3"/>
  <c r="BI8705" i="3" s="1"/>
  <c r="S8705" i="3" s="1"/>
  <c r="BJ8705" i="3"/>
  <c r="T8705" i="3" s="1"/>
  <c r="BH8706" i="3"/>
  <c r="BI8706" i="3" s="1"/>
  <c r="S8706" i="3" s="1"/>
  <c r="BJ8706" i="3"/>
  <c r="T8706" i="3" s="1"/>
  <c r="BH8707" i="3"/>
  <c r="BJ8707" i="3"/>
  <c r="T8707" i="3" s="1"/>
  <c r="BH8708" i="3"/>
  <c r="BI8708" i="3" s="1"/>
  <c r="S8708" i="3" s="1"/>
  <c r="BJ8708" i="3"/>
  <c r="T8708" i="3" s="1"/>
  <c r="BH8709" i="3"/>
  <c r="BJ8709" i="3"/>
  <c r="T8709" i="3" s="1"/>
  <c r="BH8710" i="3"/>
  <c r="BI8710" i="3" s="1"/>
  <c r="S8710" i="3" s="1"/>
  <c r="BJ8710" i="3"/>
  <c r="T8710" i="3" s="1"/>
  <c r="BH8711" i="3"/>
  <c r="BI8711" i="3" s="1"/>
  <c r="S8711" i="3" s="1"/>
  <c r="BJ8711" i="3"/>
  <c r="T8711" i="3" s="1"/>
  <c r="BH8712" i="3"/>
  <c r="BI8712" i="3" s="1"/>
  <c r="S8712" i="3" s="1"/>
  <c r="BJ8712" i="3"/>
  <c r="T8712" i="3" s="1"/>
  <c r="BH8713" i="3"/>
  <c r="BJ8713" i="3"/>
  <c r="T8713" i="3" s="1"/>
  <c r="BH8714" i="3"/>
  <c r="BI8714" i="3" s="1"/>
  <c r="S8714" i="3" s="1"/>
  <c r="BJ8714" i="3"/>
  <c r="T8714" i="3" s="1"/>
  <c r="BH8715" i="3"/>
  <c r="BI8715" i="3" s="1"/>
  <c r="S8715" i="3" s="1"/>
  <c r="BJ8715" i="3"/>
  <c r="T8715" i="3" s="1"/>
  <c r="BH8716" i="3"/>
  <c r="BI8716" i="3" s="1"/>
  <c r="S8716" i="3" s="1"/>
  <c r="BJ8716" i="3"/>
  <c r="T8716" i="3" s="1"/>
  <c r="BH8717" i="3"/>
  <c r="BJ8717" i="3"/>
  <c r="T8717" i="3" s="1"/>
  <c r="BH8718" i="3"/>
  <c r="BI8718" i="3" s="1"/>
  <c r="S8718" i="3" s="1"/>
  <c r="BJ8718" i="3"/>
  <c r="T8718" i="3" s="1"/>
  <c r="BH8719" i="3"/>
  <c r="BJ8719" i="3"/>
  <c r="T8719" i="3" s="1"/>
  <c r="BH8720" i="3"/>
  <c r="BI8720" i="3" s="1"/>
  <c r="S8720" i="3" s="1"/>
  <c r="BJ8720" i="3"/>
  <c r="T8720" i="3" s="1"/>
  <c r="BH8721" i="3"/>
  <c r="BI8721" i="3" s="1"/>
  <c r="S8721" i="3" s="1"/>
  <c r="BJ8721" i="3"/>
  <c r="T8721" i="3" s="1"/>
  <c r="BH8722" i="3"/>
  <c r="BI8722" i="3" s="1"/>
  <c r="S8722" i="3" s="1"/>
  <c r="BJ8722" i="3"/>
  <c r="T8722" i="3" s="1"/>
  <c r="BH8723" i="3"/>
  <c r="BJ8723" i="3"/>
  <c r="T8723" i="3" s="1"/>
  <c r="BH8724" i="3"/>
  <c r="BI8724" i="3" s="1"/>
  <c r="S8724" i="3" s="1"/>
  <c r="BJ8724" i="3"/>
  <c r="T8724" i="3" s="1"/>
  <c r="BH8725" i="3"/>
  <c r="BJ8725" i="3"/>
  <c r="T8725" i="3" s="1"/>
  <c r="BH8726" i="3"/>
  <c r="BI8726" i="3" s="1"/>
  <c r="S8726" i="3" s="1"/>
  <c r="BJ8726" i="3"/>
  <c r="T8726" i="3" s="1"/>
  <c r="BH8727" i="3"/>
  <c r="BJ8727" i="3"/>
  <c r="T8727" i="3" s="1"/>
  <c r="BH8728" i="3"/>
  <c r="BI8728" i="3" s="1"/>
  <c r="S8728" i="3" s="1"/>
  <c r="BJ8728" i="3"/>
  <c r="T8728" i="3" s="1"/>
  <c r="BH8729" i="3"/>
  <c r="BI8729" i="3" s="1"/>
  <c r="S8729" i="3" s="1"/>
  <c r="BJ8729" i="3"/>
  <c r="T8729" i="3" s="1"/>
  <c r="BH8730" i="3"/>
  <c r="BI8730" i="3" s="1"/>
  <c r="S8730" i="3" s="1"/>
  <c r="BJ8730" i="3"/>
  <c r="T8730" i="3" s="1"/>
  <c r="BH8731" i="3"/>
  <c r="BI8731" i="3" s="1"/>
  <c r="S8731" i="3" s="1"/>
  <c r="BJ8731" i="3"/>
  <c r="T8731" i="3" s="1"/>
  <c r="BH8732" i="3"/>
  <c r="BI8732" i="3" s="1"/>
  <c r="S8732" i="3" s="1"/>
  <c r="BJ8732" i="3"/>
  <c r="T8732" i="3" s="1"/>
  <c r="BH8733" i="3"/>
  <c r="BJ8733" i="3"/>
  <c r="T8733" i="3" s="1"/>
  <c r="BH8734" i="3"/>
  <c r="BI8734" i="3" s="1"/>
  <c r="S8734" i="3" s="1"/>
  <c r="BJ8734" i="3"/>
  <c r="T8734" i="3" s="1"/>
  <c r="BH8735" i="3"/>
  <c r="BJ8735" i="3"/>
  <c r="T8735" i="3" s="1"/>
  <c r="BH8736" i="3"/>
  <c r="BI8736" i="3" s="1"/>
  <c r="S8736" i="3" s="1"/>
  <c r="BJ8736" i="3"/>
  <c r="T8736" i="3" s="1"/>
  <c r="BH8737" i="3"/>
  <c r="BI8737" i="3" s="1"/>
  <c r="S8737" i="3" s="1"/>
  <c r="BJ8737" i="3"/>
  <c r="T8737" i="3" s="1"/>
  <c r="BH8738" i="3"/>
  <c r="BI8738" i="3" s="1"/>
  <c r="S8738" i="3" s="1"/>
  <c r="BJ8738" i="3"/>
  <c r="T8738" i="3" s="1"/>
  <c r="BH8739" i="3"/>
  <c r="BJ8739" i="3"/>
  <c r="T8739" i="3" s="1"/>
  <c r="BH8740" i="3"/>
  <c r="BI8740" i="3" s="1"/>
  <c r="S8740" i="3" s="1"/>
  <c r="BJ8740" i="3"/>
  <c r="T8740" i="3" s="1"/>
  <c r="BH8741" i="3"/>
  <c r="BJ8741" i="3"/>
  <c r="T8741" i="3" s="1"/>
  <c r="BH8742" i="3"/>
  <c r="BI8742" i="3" s="1"/>
  <c r="S8742" i="3" s="1"/>
  <c r="BJ8742" i="3"/>
  <c r="T8742" i="3" s="1"/>
  <c r="BH8743" i="3"/>
  <c r="BI8743" i="3" s="1"/>
  <c r="S8743" i="3" s="1"/>
  <c r="BJ8743" i="3"/>
  <c r="T8743" i="3" s="1"/>
  <c r="BH8744" i="3"/>
  <c r="BI8744" i="3" s="1"/>
  <c r="S8744" i="3" s="1"/>
  <c r="BJ8744" i="3"/>
  <c r="T8744" i="3" s="1"/>
  <c r="BH8745" i="3"/>
  <c r="BI8745" i="3" s="1"/>
  <c r="S8745" i="3" s="1"/>
  <c r="BJ8745" i="3"/>
  <c r="T8745" i="3" s="1"/>
  <c r="BH8746" i="3"/>
  <c r="BI8746" i="3" s="1"/>
  <c r="S8746" i="3" s="1"/>
  <c r="BJ8746" i="3"/>
  <c r="T8746" i="3" s="1"/>
  <c r="BH8747" i="3"/>
  <c r="BI8747" i="3" s="1"/>
  <c r="S8747" i="3" s="1"/>
  <c r="BJ8747" i="3"/>
  <c r="T8747" i="3" s="1"/>
  <c r="BH8748" i="3"/>
  <c r="BI8748" i="3" s="1"/>
  <c r="S8748" i="3" s="1"/>
  <c r="BJ8748" i="3"/>
  <c r="T8748" i="3" s="1"/>
  <c r="BH8749" i="3"/>
  <c r="BJ8749" i="3"/>
  <c r="T8749" i="3" s="1"/>
  <c r="BH8750" i="3"/>
  <c r="BI8750" i="3" s="1"/>
  <c r="S8750" i="3" s="1"/>
  <c r="BJ8750" i="3"/>
  <c r="T8750" i="3" s="1"/>
  <c r="BH8751" i="3"/>
  <c r="BI8751" i="3" s="1"/>
  <c r="S8751" i="3" s="1"/>
  <c r="BJ8751" i="3"/>
  <c r="T8751" i="3" s="1"/>
  <c r="BH8752" i="3"/>
  <c r="BI8752" i="3" s="1"/>
  <c r="S8752" i="3" s="1"/>
  <c r="BJ8752" i="3"/>
  <c r="T8752" i="3" s="1"/>
  <c r="BH8753" i="3"/>
  <c r="BI8753" i="3" s="1"/>
  <c r="S8753" i="3" s="1"/>
  <c r="BJ8753" i="3"/>
  <c r="T8753" i="3" s="1"/>
  <c r="BH8754" i="3"/>
  <c r="BI8754" i="3" s="1"/>
  <c r="S8754" i="3" s="1"/>
  <c r="BJ8754" i="3"/>
  <c r="T8754" i="3" s="1"/>
  <c r="BH8755" i="3"/>
  <c r="BJ8755" i="3"/>
  <c r="T8755" i="3" s="1"/>
  <c r="BH8756" i="3"/>
  <c r="BI8756" i="3" s="1"/>
  <c r="S8756" i="3" s="1"/>
  <c r="BJ8756" i="3"/>
  <c r="T8756" i="3" s="1"/>
  <c r="BH8757" i="3"/>
  <c r="BJ8757" i="3"/>
  <c r="T8757" i="3" s="1"/>
  <c r="BH8758" i="3"/>
  <c r="BI8758" i="3" s="1"/>
  <c r="S8758" i="3" s="1"/>
  <c r="BJ8758" i="3"/>
  <c r="T8758" i="3" s="1"/>
  <c r="BH8759" i="3"/>
  <c r="BJ8759" i="3"/>
  <c r="T8759" i="3" s="1"/>
  <c r="BH8760" i="3"/>
  <c r="BI8760" i="3" s="1"/>
  <c r="S8760" i="3" s="1"/>
  <c r="BJ8760" i="3"/>
  <c r="T8760" i="3" s="1"/>
  <c r="BH8761" i="3"/>
  <c r="BI8761" i="3" s="1"/>
  <c r="S8761" i="3" s="1"/>
  <c r="BJ8761" i="3"/>
  <c r="T8761" i="3" s="1"/>
  <c r="BH8762" i="3"/>
  <c r="BI8762" i="3" s="1"/>
  <c r="S8762" i="3" s="1"/>
  <c r="BJ8762" i="3"/>
  <c r="T8762" i="3" s="1"/>
  <c r="BH8763" i="3"/>
  <c r="BI8763" i="3" s="1"/>
  <c r="S8763" i="3" s="1"/>
  <c r="BJ8763" i="3"/>
  <c r="T8763" i="3" s="1"/>
  <c r="BH8764" i="3"/>
  <c r="BI8764" i="3" s="1"/>
  <c r="S8764" i="3" s="1"/>
  <c r="BJ8764" i="3"/>
  <c r="T8764" i="3" s="1"/>
  <c r="BH8765" i="3"/>
  <c r="BJ8765" i="3"/>
  <c r="T8765" i="3" s="1"/>
  <c r="BH8766" i="3"/>
  <c r="BI8766" i="3" s="1"/>
  <c r="S8766" i="3" s="1"/>
  <c r="BJ8766" i="3"/>
  <c r="T8766" i="3" s="1"/>
  <c r="BH8767" i="3"/>
  <c r="BJ8767" i="3"/>
  <c r="T8767" i="3" s="1"/>
  <c r="BH8768" i="3"/>
  <c r="BI8768" i="3" s="1"/>
  <c r="S8768" i="3" s="1"/>
  <c r="BJ8768" i="3"/>
  <c r="T8768" i="3" s="1"/>
  <c r="BH8769" i="3"/>
  <c r="BI8769" i="3" s="1"/>
  <c r="S8769" i="3" s="1"/>
  <c r="BJ8769" i="3"/>
  <c r="T8769" i="3" s="1"/>
  <c r="BH8770" i="3"/>
  <c r="BI8770" i="3" s="1"/>
  <c r="S8770" i="3" s="1"/>
  <c r="BJ8770" i="3"/>
  <c r="T8770" i="3" s="1"/>
  <c r="BH8771" i="3"/>
  <c r="BJ8771" i="3"/>
  <c r="T8771" i="3" s="1"/>
  <c r="BH8772" i="3"/>
  <c r="BI8772" i="3" s="1"/>
  <c r="S8772" i="3" s="1"/>
  <c r="BJ8772" i="3"/>
  <c r="T8772" i="3" s="1"/>
  <c r="BH8773" i="3"/>
  <c r="BJ8773" i="3"/>
  <c r="T8773" i="3" s="1"/>
  <c r="BH8774" i="3"/>
  <c r="BI8774" i="3" s="1"/>
  <c r="S8774" i="3" s="1"/>
  <c r="BJ8774" i="3"/>
  <c r="T8774" i="3" s="1"/>
  <c r="BH8775" i="3"/>
  <c r="BJ8775" i="3"/>
  <c r="T8775" i="3" s="1"/>
  <c r="BH8776" i="3"/>
  <c r="BI8776" i="3" s="1"/>
  <c r="S8776" i="3" s="1"/>
  <c r="BJ8776" i="3"/>
  <c r="T8776" i="3" s="1"/>
  <c r="BH8777" i="3"/>
  <c r="BI8777" i="3" s="1"/>
  <c r="S8777" i="3" s="1"/>
  <c r="BJ8777" i="3"/>
  <c r="T8777" i="3" s="1"/>
  <c r="BH8778" i="3"/>
  <c r="BI8778" i="3" s="1"/>
  <c r="S8778" i="3" s="1"/>
  <c r="BJ8778" i="3"/>
  <c r="T8778" i="3" s="1"/>
  <c r="BH8779" i="3"/>
  <c r="BI8779" i="3" s="1"/>
  <c r="S8779" i="3" s="1"/>
  <c r="BJ8779" i="3"/>
  <c r="T8779" i="3" s="1"/>
  <c r="BH8780" i="3"/>
  <c r="BI8780" i="3" s="1"/>
  <c r="S8780" i="3" s="1"/>
  <c r="BJ8780" i="3"/>
  <c r="T8780" i="3" s="1"/>
  <c r="BH8781" i="3"/>
  <c r="BJ8781" i="3"/>
  <c r="T8781" i="3" s="1"/>
  <c r="BH8782" i="3"/>
  <c r="BI8782" i="3" s="1"/>
  <c r="S8782" i="3" s="1"/>
  <c r="BJ8782" i="3"/>
  <c r="T8782" i="3" s="1"/>
  <c r="BH8783" i="3"/>
  <c r="BI8783" i="3" s="1"/>
  <c r="S8783" i="3" s="1"/>
  <c r="BJ8783" i="3"/>
  <c r="T8783" i="3" s="1"/>
  <c r="BH8784" i="3"/>
  <c r="BI8784" i="3" s="1"/>
  <c r="S8784" i="3" s="1"/>
  <c r="BJ8784" i="3"/>
  <c r="T8784" i="3" s="1"/>
  <c r="BH8785" i="3"/>
  <c r="BI8785" i="3" s="1"/>
  <c r="S8785" i="3" s="1"/>
  <c r="BJ8785" i="3"/>
  <c r="T8785" i="3" s="1"/>
  <c r="BH8786" i="3"/>
  <c r="BI8786" i="3" s="1"/>
  <c r="S8786" i="3" s="1"/>
  <c r="BJ8786" i="3"/>
  <c r="T8786" i="3" s="1"/>
  <c r="BH8787" i="3"/>
  <c r="BJ8787" i="3"/>
  <c r="T8787" i="3" s="1"/>
  <c r="BH8788" i="3"/>
  <c r="BI8788" i="3" s="1"/>
  <c r="S8788" i="3" s="1"/>
  <c r="BJ8788" i="3"/>
  <c r="T8788" i="3" s="1"/>
  <c r="BH8789" i="3"/>
  <c r="BJ8789" i="3"/>
  <c r="T8789" i="3" s="1"/>
  <c r="BH8790" i="3"/>
  <c r="BI8790" i="3" s="1"/>
  <c r="S8790" i="3" s="1"/>
  <c r="BJ8790" i="3"/>
  <c r="T8790" i="3" s="1"/>
  <c r="BH8791" i="3"/>
  <c r="BJ8791" i="3"/>
  <c r="T8791" i="3" s="1"/>
  <c r="BH8792" i="3"/>
  <c r="BI8792" i="3" s="1"/>
  <c r="S8792" i="3" s="1"/>
  <c r="BJ8792" i="3"/>
  <c r="T8792" i="3" s="1"/>
  <c r="BH8793" i="3"/>
  <c r="BI8793" i="3" s="1"/>
  <c r="S8793" i="3" s="1"/>
  <c r="BJ8793" i="3"/>
  <c r="T8793" i="3" s="1"/>
  <c r="BH8794" i="3"/>
  <c r="BI8794" i="3" s="1"/>
  <c r="S8794" i="3" s="1"/>
  <c r="BJ8794" i="3"/>
  <c r="T8794" i="3" s="1"/>
  <c r="BH8795" i="3"/>
  <c r="BI8795" i="3" s="1"/>
  <c r="S8795" i="3" s="1"/>
  <c r="BJ8795" i="3"/>
  <c r="T8795" i="3" s="1"/>
  <c r="BH8796" i="3"/>
  <c r="BI8796" i="3" s="1"/>
  <c r="S8796" i="3" s="1"/>
  <c r="BJ8796" i="3"/>
  <c r="T8796" i="3" s="1"/>
  <c r="BH8797" i="3"/>
  <c r="BJ8797" i="3"/>
  <c r="T8797" i="3" s="1"/>
  <c r="BH8798" i="3"/>
  <c r="BI8798" i="3" s="1"/>
  <c r="S8798" i="3" s="1"/>
  <c r="BJ8798" i="3"/>
  <c r="T8798" i="3" s="1"/>
  <c r="BH8799" i="3"/>
  <c r="BJ8799" i="3"/>
  <c r="T8799" i="3" s="1"/>
  <c r="BH8800" i="3"/>
  <c r="BI8800" i="3" s="1"/>
  <c r="S8800" i="3" s="1"/>
  <c r="BJ8800" i="3"/>
  <c r="T8800" i="3" s="1"/>
  <c r="BH8801" i="3"/>
  <c r="BI8801" i="3" s="1"/>
  <c r="S8801" i="3" s="1"/>
  <c r="BJ8801" i="3"/>
  <c r="T8801" i="3" s="1"/>
  <c r="BH8802" i="3"/>
  <c r="BI8802" i="3" s="1"/>
  <c r="S8802" i="3" s="1"/>
  <c r="BJ8802" i="3"/>
  <c r="T8802" i="3" s="1"/>
  <c r="BH8803" i="3"/>
  <c r="BJ8803" i="3"/>
  <c r="T8803" i="3" s="1"/>
  <c r="BH8804" i="3"/>
  <c r="BI8804" i="3" s="1"/>
  <c r="S8804" i="3" s="1"/>
  <c r="BJ8804" i="3"/>
  <c r="T8804" i="3" s="1"/>
  <c r="BH8805" i="3"/>
  <c r="BJ8805" i="3"/>
  <c r="T8805" i="3" s="1"/>
  <c r="BH8806" i="3"/>
  <c r="BI8806" i="3" s="1"/>
  <c r="S8806" i="3" s="1"/>
  <c r="BJ8806" i="3"/>
  <c r="T8806" i="3" s="1"/>
  <c r="BH8807" i="3"/>
  <c r="BI8807" i="3" s="1"/>
  <c r="S8807" i="3" s="1"/>
  <c r="BJ8807" i="3"/>
  <c r="T8807" i="3" s="1"/>
  <c r="BH8808" i="3"/>
  <c r="BI8808" i="3" s="1"/>
  <c r="S8808" i="3" s="1"/>
  <c r="BJ8808" i="3"/>
  <c r="T8808" i="3" s="1"/>
  <c r="BH8809" i="3"/>
  <c r="BI8809" i="3" s="1"/>
  <c r="S8809" i="3" s="1"/>
  <c r="BJ8809" i="3"/>
  <c r="T8809" i="3" s="1"/>
  <c r="BH8810" i="3"/>
  <c r="BI8810" i="3" s="1"/>
  <c r="S8810" i="3" s="1"/>
  <c r="BJ8810" i="3"/>
  <c r="T8810" i="3" s="1"/>
  <c r="BH8811" i="3"/>
  <c r="BI8811" i="3" s="1"/>
  <c r="S8811" i="3" s="1"/>
  <c r="BJ8811" i="3"/>
  <c r="T8811" i="3" s="1"/>
  <c r="BH8812" i="3"/>
  <c r="BI8812" i="3" s="1"/>
  <c r="S8812" i="3" s="1"/>
  <c r="BJ8812" i="3"/>
  <c r="T8812" i="3" s="1"/>
  <c r="BH8813" i="3"/>
  <c r="BJ8813" i="3"/>
  <c r="T8813" i="3" s="1"/>
  <c r="BH8814" i="3"/>
  <c r="BI8814" i="3" s="1"/>
  <c r="S8814" i="3" s="1"/>
  <c r="BJ8814" i="3"/>
  <c r="T8814" i="3" s="1"/>
  <c r="BH8815" i="3"/>
  <c r="BJ8815" i="3"/>
  <c r="T8815" i="3" s="1"/>
  <c r="BH8816" i="3"/>
  <c r="BI8816" i="3" s="1"/>
  <c r="S8816" i="3" s="1"/>
  <c r="BJ8816" i="3"/>
  <c r="T8816" i="3" s="1"/>
  <c r="BH8817" i="3"/>
  <c r="BI8817" i="3" s="1"/>
  <c r="S8817" i="3" s="1"/>
  <c r="BJ8817" i="3"/>
  <c r="T8817" i="3" s="1"/>
  <c r="BH8818" i="3"/>
  <c r="BI8818" i="3" s="1"/>
  <c r="S8818" i="3" s="1"/>
  <c r="BJ8818" i="3"/>
  <c r="T8818" i="3" s="1"/>
  <c r="BH8819" i="3"/>
  <c r="BJ8819" i="3"/>
  <c r="T8819" i="3" s="1"/>
  <c r="BH8820" i="3"/>
  <c r="BI8820" i="3" s="1"/>
  <c r="S8820" i="3" s="1"/>
  <c r="BJ8820" i="3"/>
  <c r="T8820" i="3" s="1"/>
  <c r="BH8821" i="3"/>
  <c r="BJ8821" i="3"/>
  <c r="T8821" i="3" s="1"/>
  <c r="BH8822" i="3"/>
  <c r="BI8822" i="3" s="1"/>
  <c r="S8822" i="3" s="1"/>
  <c r="BJ8822" i="3"/>
  <c r="T8822" i="3" s="1"/>
  <c r="BH8823" i="3"/>
  <c r="BI8823" i="3" s="1"/>
  <c r="S8823" i="3" s="1"/>
  <c r="BJ8823" i="3"/>
  <c r="T8823" i="3" s="1"/>
  <c r="BH8824" i="3"/>
  <c r="BI8824" i="3" s="1"/>
  <c r="S8824" i="3" s="1"/>
  <c r="BJ8824" i="3"/>
  <c r="T8824" i="3" s="1"/>
  <c r="BH8825" i="3"/>
  <c r="BI8825" i="3" s="1"/>
  <c r="S8825" i="3" s="1"/>
  <c r="BJ8825" i="3"/>
  <c r="T8825" i="3" s="1"/>
  <c r="BH8826" i="3"/>
  <c r="BI8826" i="3" s="1"/>
  <c r="S8826" i="3" s="1"/>
  <c r="BJ8826" i="3"/>
  <c r="T8826" i="3" s="1"/>
  <c r="BH8827" i="3"/>
  <c r="BI8827" i="3" s="1"/>
  <c r="S8827" i="3" s="1"/>
  <c r="BJ8827" i="3"/>
  <c r="T8827" i="3" s="1"/>
  <c r="BH8828" i="3"/>
  <c r="BI8828" i="3" s="1"/>
  <c r="S8828" i="3" s="1"/>
  <c r="BJ8828" i="3"/>
  <c r="T8828" i="3" s="1"/>
  <c r="BH8829" i="3"/>
  <c r="BJ8829" i="3"/>
  <c r="T8829" i="3" s="1"/>
  <c r="BH8830" i="3"/>
  <c r="BI8830" i="3" s="1"/>
  <c r="S8830" i="3" s="1"/>
  <c r="BJ8830" i="3"/>
  <c r="T8830" i="3" s="1"/>
  <c r="BH8831" i="3"/>
  <c r="BI8831" i="3" s="1"/>
  <c r="S8831" i="3" s="1"/>
  <c r="BJ8831" i="3"/>
  <c r="T8831" i="3" s="1"/>
  <c r="BH8832" i="3"/>
  <c r="BI8832" i="3" s="1"/>
  <c r="S8832" i="3" s="1"/>
  <c r="BJ8832" i="3"/>
  <c r="T8832" i="3" s="1"/>
  <c r="BH8833" i="3"/>
  <c r="BI8833" i="3" s="1"/>
  <c r="S8833" i="3" s="1"/>
  <c r="BJ8833" i="3"/>
  <c r="T8833" i="3" s="1"/>
  <c r="BH8834" i="3"/>
  <c r="BI8834" i="3" s="1"/>
  <c r="S8834" i="3" s="1"/>
  <c r="BJ8834" i="3"/>
  <c r="T8834" i="3" s="1"/>
  <c r="BH8835" i="3"/>
  <c r="BJ8835" i="3"/>
  <c r="T8835" i="3" s="1"/>
  <c r="BH8836" i="3"/>
  <c r="BI8836" i="3" s="1"/>
  <c r="S8836" i="3" s="1"/>
  <c r="BJ8836" i="3"/>
  <c r="T8836" i="3" s="1"/>
  <c r="BH8837" i="3"/>
  <c r="BJ8837" i="3"/>
  <c r="T8837" i="3" s="1"/>
  <c r="BH8838" i="3"/>
  <c r="BI8838" i="3" s="1"/>
  <c r="S8838" i="3" s="1"/>
  <c r="BJ8838" i="3"/>
  <c r="T8838" i="3" s="1"/>
  <c r="BH8839" i="3"/>
  <c r="BI8839" i="3" s="1"/>
  <c r="S8839" i="3" s="1"/>
  <c r="BJ8839" i="3"/>
  <c r="T8839" i="3" s="1"/>
  <c r="BH8840" i="3"/>
  <c r="BI8840" i="3" s="1"/>
  <c r="S8840" i="3" s="1"/>
  <c r="BJ8840" i="3"/>
  <c r="T8840" i="3" s="1"/>
  <c r="BH8841" i="3"/>
  <c r="BJ8841" i="3"/>
  <c r="T8841" i="3" s="1"/>
  <c r="BH8842" i="3"/>
  <c r="BI8842" i="3" s="1"/>
  <c r="S8842" i="3" s="1"/>
  <c r="BJ8842" i="3"/>
  <c r="T8842" i="3" s="1"/>
  <c r="BH8843" i="3"/>
  <c r="BI8843" i="3" s="1"/>
  <c r="S8843" i="3" s="1"/>
  <c r="BJ8843" i="3"/>
  <c r="T8843" i="3" s="1"/>
  <c r="BH8844" i="3"/>
  <c r="BI8844" i="3" s="1"/>
  <c r="S8844" i="3" s="1"/>
  <c r="BJ8844" i="3"/>
  <c r="T8844" i="3" s="1"/>
  <c r="BH8845" i="3"/>
  <c r="BJ8845" i="3"/>
  <c r="T8845" i="3" s="1"/>
  <c r="BH8846" i="3"/>
  <c r="BI8846" i="3" s="1"/>
  <c r="S8846" i="3" s="1"/>
  <c r="BJ8846" i="3"/>
  <c r="T8846" i="3" s="1"/>
  <c r="BH8847" i="3"/>
  <c r="BJ8847" i="3"/>
  <c r="T8847" i="3" s="1"/>
  <c r="BH8848" i="3"/>
  <c r="BI8848" i="3" s="1"/>
  <c r="S8848" i="3" s="1"/>
  <c r="BJ8848" i="3"/>
  <c r="T8848" i="3" s="1"/>
  <c r="BH8849" i="3"/>
  <c r="BI8849" i="3" s="1"/>
  <c r="S8849" i="3" s="1"/>
  <c r="BJ8849" i="3"/>
  <c r="T8849" i="3" s="1"/>
  <c r="BH8850" i="3"/>
  <c r="BI8850" i="3" s="1"/>
  <c r="S8850" i="3" s="1"/>
  <c r="BJ8850" i="3"/>
  <c r="T8850" i="3" s="1"/>
  <c r="BH8851" i="3"/>
  <c r="BJ8851" i="3"/>
  <c r="T8851" i="3" s="1"/>
  <c r="BH8852" i="3"/>
  <c r="BI8852" i="3" s="1"/>
  <c r="S8852" i="3" s="1"/>
  <c r="BJ8852" i="3"/>
  <c r="T8852" i="3" s="1"/>
  <c r="BH8853" i="3"/>
  <c r="BJ8853" i="3"/>
  <c r="T8853" i="3" s="1"/>
  <c r="BH8854" i="3"/>
  <c r="BI8854" i="3" s="1"/>
  <c r="S8854" i="3" s="1"/>
  <c r="BJ8854" i="3"/>
  <c r="T8854" i="3" s="1"/>
  <c r="BH8855" i="3"/>
  <c r="BI8855" i="3" s="1"/>
  <c r="S8855" i="3" s="1"/>
  <c r="BJ8855" i="3"/>
  <c r="T8855" i="3" s="1"/>
  <c r="BH8856" i="3"/>
  <c r="BI8856" i="3" s="1"/>
  <c r="S8856" i="3" s="1"/>
  <c r="BJ8856" i="3"/>
  <c r="T8856" i="3" s="1"/>
  <c r="BH8857" i="3"/>
  <c r="BI8857" i="3" s="1"/>
  <c r="S8857" i="3" s="1"/>
  <c r="BJ8857" i="3"/>
  <c r="T8857" i="3" s="1"/>
  <c r="BH8858" i="3"/>
  <c r="BI8858" i="3" s="1"/>
  <c r="S8858" i="3" s="1"/>
  <c r="BJ8858" i="3"/>
  <c r="T8858" i="3" s="1"/>
  <c r="BH8859" i="3"/>
  <c r="BI8859" i="3" s="1"/>
  <c r="S8859" i="3" s="1"/>
  <c r="BJ8859" i="3"/>
  <c r="T8859" i="3" s="1"/>
  <c r="BH8860" i="3"/>
  <c r="BI8860" i="3" s="1"/>
  <c r="S8860" i="3" s="1"/>
  <c r="BJ8860" i="3"/>
  <c r="T8860" i="3" s="1"/>
  <c r="BH8861" i="3"/>
  <c r="BJ8861" i="3"/>
  <c r="T8861" i="3" s="1"/>
  <c r="BH8862" i="3"/>
  <c r="BI8862" i="3" s="1"/>
  <c r="S8862" i="3" s="1"/>
  <c r="BJ8862" i="3"/>
  <c r="T8862" i="3" s="1"/>
  <c r="BH8863" i="3"/>
  <c r="BJ8863" i="3"/>
  <c r="T8863" i="3" s="1"/>
  <c r="BH8864" i="3"/>
  <c r="BI8864" i="3" s="1"/>
  <c r="S8864" i="3" s="1"/>
  <c r="BJ8864" i="3"/>
  <c r="T8864" i="3" s="1"/>
  <c r="BH8865" i="3"/>
  <c r="BI8865" i="3" s="1"/>
  <c r="S8865" i="3" s="1"/>
  <c r="BJ8865" i="3"/>
  <c r="T8865" i="3" s="1"/>
  <c r="BH8866" i="3"/>
  <c r="BI8866" i="3" s="1"/>
  <c r="S8866" i="3" s="1"/>
  <c r="BJ8866" i="3"/>
  <c r="T8866" i="3" s="1"/>
  <c r="BH8867" i="3"/>
  <c r="BJ8867" i="3"/>
  <c r="T8867" i="3" s="1"/>
  <c r="BH8868" i="3"/>
  <c r="BI8868" i="3" s="1"/>
  <c r="S8868" i="3" s="1"/>
  <c r="BJ8868" i="3"/>
  <c r="T8868" i="3" s="1"/>
  <c r="BH8869" i="3"/>
  <c r="BJ8869" i="3"/>
  <c r="T8869" i="3" s="1"/>
  <c r="BH8870" i="3"/>
  <c r="BI8870" i="3" s="1"/>
  <c r="S8870" i="3" s="1"/>
  <c r="BJ8870" i="3"/>
  <c r="T8870" i="3" s="1"/>
  <c r="BH8871" i="3"/>
  <c r="BJ8871" i="3"/>
  <c r="T8871" i="3" s="1"/>
  <c r="BH8872" i="3"/>
  <c r="BI8872" i="3" s="1"/>
  <c r="S8872" i="3" s="1"/>
  <c r="BJ8872" i="3"/>
  <c r="T8872" i="3" s="1"/>
  <c r="BH8873" i="3"/>
  <c r="BI8873" i="3" s="1"/>
  <c r="S8873" i="3" s="1"/>
  <c r="BJ8873" i="3"/>
  <c r="T8873" i="3" s="1"/>
  <c r="BH8874" i="3"/>
  <c r="BI8874" i="3" s="1"/>
  <c r="S8874" i="3" s="1"/>
  <c r="BJ8874" i="3"/>
  <c r="T8874" i="3" s="1"/>
  <c r="BH8875" i="3"/>
  <c r="BI8875" i="3" s="1"/>
  <c r="S8875" i="3" s="1"/>
  <c r="BJ8875" i="3"/>
  <c r="T8875" i="3" s="1"/>
  <c r="BH8876" i="3"/>
  <c r="BI8876" i="3" s="1"/>
  <c r="S8876" i="3" s="1"/>
  <c r="BJ8876" i="3"/>
  <c r="T8876" i="3" s="1"/>
  <c r="BH8877" i="3"/>
  <c r="BJ8877" i="3"/>
  <c r="T8877" i="3" s="1"/>
  <c r="BH8878" i="3"/>
  <c r="BI8878" i="3" s="1"/>
  <c r="S8878" i="3" s="1"/>
  <c r="BJ8878" i="3"/>
  <c r="T8878" i="3" s="1"/>
  <c r="BH8879" i="3"/>
  <c r="BI8879" i="3" s="1"/>
  <c r="S8879" i="3" s="1"/>
  <c r="BJ8879" i="3"/>
  <c r="T8879" i="3" s="1"/>
  <c r="BH8880" i="3"/>
  <c r="BI8880" i="3" s="1"/>
  <c r="S8880" i="3" s="1"/>
  <c r="BJ8880" i="3"/>
  <c r="T8880" i="3" s="1"/>
  <c r="BH8881" i="3"/>
  <c r="BI8881" i="3" s="1"/>
  <c r="S8881" i="3" s="1"/>
  <c r="BJ8881" i="3"/>
  <c r="T8881" i="3" s="1"/>
  <c r="BH8882" i="3"/>
  <c r="BI8882" i="3" s="1"/>
  <c r="S8882" i="3" s="1"/>
  <c r="BJ8882" i="3"/>
  <c r="T8882" i="3" s="1"/>
  <c r="BH8883" i="3"/>
  <c r="BJ8883" i="3"/>
  <c r="T8883" i="3" s="1"/>
  <c r="BH8884" i="3"/>
  <c r="BI8884" i="3" s="1"/>
  <c r="S8884" i="3" s="1"/>
  <c r="BJ8884" i="3"/>
  <c r="T8884" i="3" s="1"/>
  <c r="BH8885" i="3"/>
  <c r="BJ8885" i="3"/>
  <c r="T8885" i="3" s="1"/>
  <c r="BH8886" i="3"/>
  <c r="BI8886" i="3" s="1"/>
  <c r="S8886" i="3" s="1"/>
  <c r="BJ8886" i="3"/>
  <c r="T8886" i="3" s="1"/>
  <c r="BH8887" i="3"/>
  <c r="BJ8887" i="3"/>
  <c r="T8887" i="3" s="1"/>
  <c r="BH8888" i="3"/>
  <c r="BI8888" i="3" s="1"/>
  <c r="S8888" i="3" s="1"/>
  <c r="BJ8888" i="3"/>
  <c r="T8888" i="3" s="1"/>
  <c r="BH8889" i="3"/>
  <c r="BJ8889" i="3"/>
  <c r="T8889" i="3" s="1"/>
  <c r="BH8890" i="3"/>
  <c r="BI8890" i="3" s="1"/>
  <c r="S8890" i="3" s="1"/>
  <c r="BJ8890" i="3"/>
  <c r="T8890" i="3" s="1"/>
  <c r="BH8891" i="3"/>
  <c r="BI8891" i="3" s="1"/>
  <c r="S8891" i="3" s="1"/>
  <c r="BJ8891" i="3"/>
  <c r="T8891" i="3" s="1"/>
  <c r="BH8892" i="3"/>
  <c r="BI8892" i="3" s="1"/>
  <c r="S8892" i="3" s="1"/>
  <c r="BJ8892" i="3"/>
  <c r="T8892" i="3" s="1"/>
  <c r="BH8893" i="3"/>
  <c r="BJ8893" i="3"/>
  <c r="T8893" i="3" s="1"/>
  <c r="BH8894" i="3"/>
  <c r="BI8894" i="3" s="1"/>
  <c r="S8894" i="3" s="1"/>
  <c r="BJ8894" i="3"/>
  <c r="T8894" i="3" s="1"/>
  <c r="BH8895" i="3"/>
  <c r="BJ8895" i="3"/>
  <c r="T8895" i="3" s="1"/>
  <c r="BH8896" i="3"/>
  <c r="BI8896" i="3" s="1"/>
  <c r="S8896" i="3" s="1"/>
  <c r="BJ8896" i="3"/>
  <c r="T8896" i="3" s="1"/>
  <c r="BH8897" i="3"/>
  <c r="BI8897" i="3" s="1"/>
  <c r="S8897" i="3" s="1"/>
  <c r="BJ8897" i="3"/>
  <c r="T8897" i="3" s="1"/>
  <c r="BH8898" i="3"/>
  <c r="BI8898" i="3" s="1"/>
  <c r="S8898" i="3" s="1"/>
  <c r="BJ8898" i="3"/>
  <c r="T8898" i="3" s="1"/>
  <c r="BH8899" i="3"/>
  <c r="BJ8899" i="3"/>
  <c r="T8899" i="3" s="1"/>
  <c r="BH8900" i="3"/>
  <c r="BI8900" i="3" s="1"/>
  <c r="S8900" i="3" s="1"/>
  <c r="BJ8900" i="3"/>
  <c r="T8900" i="3" s="1"/>
  <c r="BH8901" i="3"/>
  <c r="BJ8901" i="3"/>
  <c r="T8901" i="3" s="1"/>
  <c r="BH8902" i="3"/>
  <c r="BI8902" i="3" s="1"/>
  <c r="S8902" i="3" s="1"/>
  <c r="BJ8902" i="3"/>
  <c r="T8902" i="3" s="1"/>
  <c r="BH8903" i="3"/>
  <c r="BI8903" i="3" s="1"/>
  <c r="S8903" i="3" s="1"/>
  <c r="BJ8903" i="3"/>
  <c r="T8903" i="3" s="1"/>
  <c r="BH8904" i="3"/>
  <c r="BI8904" i="3" s="1"/>
  <c r="S8904" i="3" s="1"/>
  <c r="BJ8904" i="3"/>
  <c r="T8904" i="3" s="1"/>
  <c r="BH8905" i="3"/>
  <c r="BJ8905" i="3"/>
  <c r="T8905" i="3" s="1"/>
  <c r="BH8906" i="3"/>
  <c r="BI8906" i="3" s="1"/>
  <c r="S8906" i="3" s="1"/>
  <c r="BJ8906" i="3"/>
  <c r="T8906" i="3" s="1"/>
  <c r="BH8907" i="3"/>
  <c r="BI8907" i="3" s="1"/>
  <c r="S8907" i="3" s="1"/>
  <c r="BJ8907" i="3"/>
  <c r="T8907" i="3" s="1"/>
  <c r="BH8908" i="3"/>
  <c r="BI8908" i="3" s="1"/>
  <c r="S8908" i="3" s="1"/>
  <c r="BJ8908" i="3"/>
  <c r="T8908" i="3" s="1"/>
  <c r="BH8909" i="3"/>
  <c r="BI8909" i="3" s="1"/>
  <c r="S8909" i="3" s="1"/>
  <c r="BJ8909" i="3"/>
  <c r="T8909" i="3" s="1"/>
  <c r="BH8910" i="3"/>
  <c r="BI8910" i="3" s="1"/>
  <c r="S8910" i="3" s="1"/>
  <c r="BJ8910" i="3"/>
  <c r="T8910" i="3" s="1"/>
  <c r="BH8911" i="3"/>
  <c r="BI8911" i="3" s="1"/>
  <c r="S8911" i="3" s="1"/>
  <c r="BJ8911" i="3"/>
  <c r="T8911" i="3" s="1"/>
  <c r="BH8912" i="3"/>
  <c r="BI8912" i="3" s="1"/>
  <c r="S8912" i="3" s="1"/>
  <c r="BJ8912" i="3"/>
  <c r="T8912" i="3" s="1"/>
  <c r="BH8913" i="3"/>
  <c r="BI8913" i="3" s="1"/>
  <c r="S8913" i="3" s="1"/>
  <c r="BJ8913" i="3"/>
  <c r="T8913" i="3" s="1"/>
  <c r="BH8914" i="3"/>
  <c r="BI8914" i="3" s="1"/>
  <c r="S8914" i="3" s="1"/>
  <c r="BJ8914" i="3"/>
  <c r="T8914" i="3" s="1"/>
  <c r="BH8915" i="3"/>
  <c r="BI8915" i="3" s="1"/>
  <c r="S8915" i="3" s="1"/>
  <c r="BJ8915" i="3"/>
  <c r="T8915" i="3" s="1"/>
  <c r="BH8916" i="3"/>
  <c r="BI8916" i="3" s="1"/>
  <c r="S8916" i="3" s="1"/>
  <c r="BJ8916" i="3"/>
  <c r="T8916" i="3" s="1"/>
  <c r="BH8917" i="3"/>
  <c r="BI8917" i="3" s="1"/>
  <c r="S8917" i="3" s="1"/>
  <c r="BJ8917" i="3"/>
  <c r="T8917" i="3" s="1"/>
  <c r="BH8918" i="3"/>
  <c r="BI8918" i="3" s="1"/>
  <c r="S8918" i="3" s="1"/>
  <c r="BJ8918" i="3"/>
  <c r="T8918" i="3" s="1"/>
  <c r="BH8919" i="3"/>
  <c r="BJ8919" i="3"/>
  <c r="T8919" i="3" s="1"/>
  <c r="BH8920" i="3"/>
  <c r="BI8920" i="3" s="1"/>
  <c r="S8920" i="3" s="1"/>
  <c r="BJ8920" i="3"/>
  <c r="T8920" i="3" s="1"/>
  <c r="BH8921" i="3"/>
  <c r="BJ8921" i="3"/>
  <c r="T8921" i="3" s="1"/>
  <c r="BH8922" i="3"/>
  <c r="BI8922" i="3" s="1"/>
  <c r="S8922" i="3" s="1"/>
  <c r="BJ8922" i="3"/>
  <c r="T8922" i="3" s="1"/>
  <c r="BH8923" i="3"/>
  <c r="BI8923" i="3" s="1"/>
  <c r="S8923" i="3" s="1"/>
  <c r="BJ8923" i="3"/>
  <c r="T8923" i="3" s="1"/>
  <c r="BH8924" i="3"/>
  <c r="BI8924" i="3" s="1"/>
  <c r="S8924" i="3" s="1"/>
  <c r="BJ8924" i="3"/>
  <c r="T8924" i="3" s="1"/>
  <c r="BH8925" i="3"/>
  <c r="BI8925" i="3" s="1"/>
  <c r="S8925" i="3" s="1"/>
  <c r="BJ8925" i="3"/>
  <c r="T8925" i="3" s="1"/>
  <c r="BH8926" i="3"/>
  <c r="BI8926" i="3" s="1"/>
  <c r="S8926" i="3" s="1"/>
  <c r="BJ8926" i="3"/>
  <c r="T8926" i="3" s="1"/>
  <c r="BH8927" i="3"/>
  <c r="BI8927" i="3" s="1"/>
  <c r="S8927" i="3" s="1"/>
  <c r="BJ8927" i="3"/>
  <c r="T8927" i="3" s="1"/>
  <c r="BH8928" i="3"/>
  <c r="BI8928" i="3" s="1"/>
  <c r="S8928" i="3" s="1"/>
  <c r="BJ8928" i="3"/>
  <c r="T8928" i="3" s="1"/>
  <c r="BH8929" i="3"/>
  <c r="BI8929" i="3" s="1"/>
  <c r="S8929" i="3" s="1"/>
  <c r="BJ8929" i="3"/>
  <c r="T8929" i="3" s="1"/>
  <c r="BH8930" i="3"/>
  <c r="BI8930" i="3" s="1"/>
  <c r="S8930" i="3" s="1"/>
  <c r="BJ8930" i="3"/>
  <c r="T8930" i="3" s="1"/>
  <c r="BH8931" i="3"/>
  <c r="BI8931" i="3" s="1"/>
  <c r="S8931" i="3" s="1"/>
  <c r="BJ8931" i="3"/>
  <c r="T8931" i="3" s="1"/>
  <c r="BH8932" i="3"/>
  <c r="BI8932" i="3" s="1"/>
  <c r="S8932" i="3" s="1"/>
  <c r="BJ8932" i="3"/>
  <c r="T8932" i="3" s="1"/>
  <c r="BH8933" i="3"/>
  <c r="BI8933" i="3" s="1"/>
  <c r="S8933" i="3" s="1"/>
  <c r="BJ8933" i="3"/>
  <c r="T8933" i="3" s="1"/>
  <c r="BH8934" i="3"/>
  <c r="BI8934" i="3" s="1"/>
  <c r="S8934" i="3" s="1"/>
  <c r="BJ8934" i="3"/>
  <c r="T8934" i="3" s="1"/>
  <c r="BH8935" i="3"/>
  <c r="BI8935" i="3" s="1"/>
  <c r="S8935" i="3" s="1"/>
  <c r="BJ8935" i="3"/>
  <c r="T8935" i="3" s="1"/>
  <c r="BH8936" i="3"/>
  <c r="BI8936" i="3" s="1"/>
  <c r="S8936" i="3" s="1"/>
  <c r="BJ8936" i="3"/>
  <c r="T8936" i="3" s="1"/>
  <c r="BH8937" i="3"/>
  <c r="BI8937" i="3" s="1"/>
  <c r="S8937" i="3" s="1"/>
  <c r="BJ8937" i="3"/>
  <c r="T8937" i="3" s="1"/>
  <c r="BH8938" i="3"/>
  <c r="BI8938" i="3" s="1"/>
  <c r="S8938" i="3" s="1"/>
  <c r="BJ8938" i="3"/>
  <c r="T8938" i="3" s="1"/>
  <c r="BH8939" i="3"/>
  <c r="BJ8939" i="3"/>
  <c r="T8939" i="3" s="1"/>
  <c r="BH8940" i="3"/>
  <c r="BI8940" i="3" s="1"/>
  <c r="S8940" i="3" s="1"/>
  <c r="BJ8940" i="3"/>
  <c r="T8940" i="3" s="1"/>
  <c r="BH8941" i="3"/>
  <c r="BI8941" i="3" s="1"/>
  <c r="S8941" i="3" s="1"/>
  <c r="BJ8941" i="3"/>
  <c r="T8941" i="3" s="1"/>
  <c r="BH8942" i="3"/>
  <c r="BI8942" i="3" s="1"/>
  <c r="S8942" i="3" s="1"/>
  <c r="BJ8942" i="3"/>
  <c r="T8942" i="3" s="1"/>
  <c r="BH8943" i="3"/>
  <c r="BI8943" i="3" s="1"/>
  <c r="S8943" i="3" s="1"/>
  <c r="BJ8943" i="3"/>
  <c r="T8943" i="3" s="1"/>
  <c r="BH8944" i="3"/>
  <c r="BI8944" i="3" s="1"/>
  <c r="S8944" i="3" s="1"/>
  <c r="BJ8944" i="3"/>
  <c r="T8944" i="3" s="1"/>
  <c r="BH8945" i="3"/>
  <c r="BI8945" i="3" s="1"/>
  <c r="S8945" i="3" s="1"/>
  <c r="BJ8945" i="3"/>
  <c r="T8945" i="3" s="1"/>
  <c r="BH8946" i="3"/>
  <c r="BJ8946" i="3"/>
  <c r="T8946" i="3" s="1"/>
  <c r="BH8947" i="3"/>
  <c r="BI8947" i="3" s="1"/>
  <c r="S8947" i="3" s="1"/>
  <c r="BJ8947" i="3"/>
  <c r="T8947" i="3" s="1"/>
  <c r="BH8948" i="3"/>
  <c r="BI8948" i="3" s="1"/>
  <c r="S8948" i="3" s="1"/>
  <c r="BJ8948" i="3"/>
  <c r="T8948" i="3" s="1"/>
  <c r="BH8949" i="3"/>
  <c r="BI8949" i="3" s="1"/>
  <c r="S8949" i="3" s="1"/>
  <c r="BJ8949" i="3"/>
  <c r="T8949" i="3" s="1"/>
  <c r="BH8950" i="3"/>
  <c r="BI8950" i="3" s="1"/>
  <c r="S8950" i="3" s="1"/>
  <c r="BJ8950" i="3"/>
  <c r="T8950" i="3" s="1"/>
  <c r="BH8951" i="3"/>
  <c r="BI8951" i="3" s="1"/>
  <c r="S8951" i="3" s="1"/>
  <c r="BJ8951" i="3"/>
  <c r="T8951" i="3" s="1"/>
  <c r="BH8952" i="3"/>
  <c r="BI8952" i="3" s="1"/>
  <c r="S8952" i="3" s="1"/>
  <c r="BJ8952" i="3"/>
  <c r="T8952" i="3" s="1"/>
  <c r="BH8953" i="3"/>
  <c r="BI8953" i="3" s="1"/>
  <c r="S8953" i="3" s="1"/>
  <c r="BJ8953" i="3"/>
  <c r="T8953" i="3" s="1"/>
  <c r="BH8954" i="3"/>
  <c r="BI8954" i="3" s="1"/>
  <c r="S8954" i="3" s="1"/>
  <c r="BJ8954" i="3"/>
  <c r="T8954" i="3" s="1"/>
  <c r="BH8955" i="3"/>
  <c r="BI8955" i="3" s="1"/>
  <c r="S8955" i="3" s="1"/>
  <c r="BJ8955" i="3"/>
  <c r="T8955" i="3" s="1"/>
  <c r="BH8956" i="3"/>
  <c r="BI8956" i="3" s="1"/>
  <c r="S8956" i="3" s="1"/>
  <c r="BJ8956" i="3"/>
  <c r="T8956" i="3" s="1"/>
  <c r="BH8957" i="3"/>
  <c r="BI8957" i="3" s="1"/>
  <c r="S8957" i="3" s="1"/>
  <c r="BJ8957" i="3"/>
  <c r="T8957" i="3" s="1"/>
  <c r="BH8958" i="3"/>
  <c r="BI8958" i="3" s="1"/>
  <c r="S8958" i="3" s="1"/>
  <c r="BJ8958" i="3"/>
  <c r="T8958" i="3" s="1"/>
  <c r="BH8959" i="3"/>
  <c r="BI8959" i="3" s="1"/>
  <c r="S8959" i="3" s="1"/>
  <c r="BJ8959" i="3"/>
  <c r="T8959" i="3" s="1"/>
  <c r="BH8960" i="3"/>
  <c r="BJ8960" i="3"/>
  <c r="T8960" i="3" s="1"/>
  <c r="BH8961" i="3"/>
  <c r="BI8961" i="3" s="1"/>
  <c r="S8961" i="3" s="1"/>
  <c r="BJ8961" i="3"/>
  <c r="T8961" i="3" s="1"/>
  <c r="BH8962" i="3"/>
  <c r="BI8962" i="3" s="1"/>
  <c r="S8962" i="3" s="1"/>
  <c r="BJ8962" i="3"/>
  <c r="T8962" i="3" s="1"/>
  <c r="BH8963" i="3"/>
  <c r="BI8963" i="3" s="1"/>
  <c r="S8963" i="3" s="1"/>
  <c r="BJ8963" i="3"/>
  <c r="T8963" i="3" s="1"/>
  <c r="BH8964" i="3"/>
  <c r="BI8964" i="3" s="1"/>
  <c r="S8964" i="3" s="1"/>
  <c r="BJ8964" i="3"/>
  <c r="T8964" i="3" s="1"/>
  <c r="BH8965" i="3"/>
  <c r="BI8965" i="3" s="1"/>
  <c r="S8965" i="3" s="1"/>
  <c r="BJ8965" i="3"/>
  <c r="T8965" i="3" s="1"/>
  <c r="BH8966" i="3"/>
  <c r="BI8966" i="3" s="1"/>
  <c r="S8966" i="3" s="1"/>
  <c r="BJ8966" i="3"/>
  <c r="T8966" i="3" s="1"/>
  <c r="BH8967" i="3"/>
  <c r="BI8967" i="3" s="1"/>
  <c r="S8967" i="3" s="1"/>
  <c r="BJ8967" i="3"/>
  <c r="T8967" i="3" s="1"/>
  <c r="BH8968" i="3"/>
  <c r="BI8968" i="3" s="1"/>
  <c r="S8968" i="3" s="1"/>
  <c r="BJ8968" i="3"/>
  <c r="T8968" i="3" s="1"/>
  <c r="BH8969" i="3"/>
  <c r="BJ8969" i="3"/>
  <c r="T8969" i="3" s="1"/>
  <c r="BH8970" i="3"/>
  <c r="BI8970" i="3" s="1"/>
  <c r="S8970" i="3" s="1"/>
  <c r="BJ8970" i="3"/>
  <c r="T8970" i="3" s="1"/>
  <c r="BH8971" i="3"/>
  <c r="BI8971" i="3" s="1"/>
  <c r="S8971" i="3" s="1"/>
  <c r="BJ8971" i="3"/>
  <c r="T8971" i="3" s="1"/>
  <c r="BH8972" i="3"/>
  <c r="BI8972" i="3" s="1"/>
  <c r="S8972" i="3" s="1"/>
  <c r="BJ8972" i="3"/>
  <c r="T8972" i="3" s="1"/>
  <c r="BH8973" i="3"/>
  <c r="BI8973" i="3" s="1"/>
  <c r="S8973" i="3" s="1"/>
  <c r="BJ8973" i="3"/>
  <c r="T8973" i="3" s="1"/>
  <c r="BH8974" i="3"/>
  <c r="BI8974" i="3" s="1"/>
  <c r="S8974" i="3" s="1"/>
  <c r="BJ8974" i="3"/>
  <c r="T8974" i="3" s="1"/>
  <c r="BH8975" i="3"/>
  <c r="BI8975" i="3" s="1"/>
  <c r="S8975" i="3" s="1"/>
  <c r="BJ8975" i="3"/>
  <c r="T8975" i="3" s="1"/>
  <c r="BH8976" i="3"/>
  <c r="BI8976" i="3" s="1"/>
  <c r="S8976" i="3" s="1"/>
  <c r="BJ8976" i="3"/>
  <c r="T8976" i="3" s="1"/>
  <c r="BH8977" i="3"/>
  <c r="BI8977" i="3" s="1"/>
  <c r="S8977" i="3" s="1"/>
  <c r="BJ8977" i="3"/>
  <c r="T8977" i="3" s="1"/>
  <c r="BH8978" i="3"/>
  <c r="BI8978" i="3" s="1"/>
  <c r="S8978" i="3" s="1"/>
  <c r="BJ8978" i="3"/>
  <c r="T8978" i="3" s="1"/>
  <c r="BH8979" i="3"/>
  <c r="BI8979" i="3" s="1"/>
  <c r="S8979" i="3" s="1"/>
  <c r="BJ8979" i="3"/>
  <c r="T8979" i="3" s="1"/>
  <c r="BH8980" i="3"/>
  <c r="BI8980" i="3" s="1"/>
  <c r="S8980" i="3" s="1"/>
  <c r="BJ8980" i="3"/>
  <c r="T8980" i="3" s="1"/>
  <c r="BH8981" i="3"/>
  <c r="BI8981" i="3" s="1"/>
  <c r="S8981" i="3" s="1"/>
  <c r="BJ8981" i="3"/>
  <c r="T8981" i="3" s="1"/>
  <c r="BH8982" i="3"/>
  <c r="BI8982" i="3" s="1"/>
  <c r="S8982" i="3" s="1"/>
  <c r="BJ8982" i="3"/>
  <c r="T8982" i="3" s="1"/>
  <c r="BH8983" i="3"/>
  <c r="BI8983" i="3" s="1"/>
  <c r="S8983" i="3" s="1"/>
  <c r="BJ8983" i="3"/>
  <c r="T8983" i="3" s="1"/>
  <c r="BH8984" i="3"/>
  <c r="BI8984" i="3" s="1"/>
  <c r="S8984" i="3" s="1"/>
  <c r="BJ8984" i="3"/>
  <c r="T8984" i="3" s="1"/>
  <c r="BH8985" i="3"/>
  <c r="BI8985" i="3" s="1"/>
  <c r="S8985" i="3" s="1"/>
  <c r="BJ8985" i="3"/>
  <c r="T8985" i="3" s="1"/>
  <c r="BH8986" i="3"/>
  <c r="BI8986" i="3" s="1"/>
  <c r="S8986" i="3" s="1"/>
  <c r="BJ8986" i="3"/>
  <c r="T8986" i="3" s="1"/>
  <c r="BH8987" i="3"/>
  <c r="BI8987" i="3" s="1"/>
  <c r="S8987" i="3" s="1"/>
  <c r="BJ8987" i="3"/>
  <c r="T8987" i="3" s="1"/>
  <c r="BH8988" i="3"/>
  <c r="BI8988" i="3" s="1"/>
  <c r="S8988" i="3" s="1"/>
  <c r="BJ8988" i="3"/>
  <c r="T8988" i="3" s="1"/>
  <c r="BH8989" i="3"/>
  <c r="BI8989" i="3" s="1"/>
  <c r="S8989" i="3" s="1"/>
  <c r="BJ8989" i="3"/>
  <c r="T8989" i="3" s="1"/>
  <c r="BH8990" i="3"/>
  <c r="BI8990" i="3" s="1"/>
  <c r="S8990" i="3" s="1"/>
  <c r="BJ8990" i="3"/>
  <c r="T8990" i="3" s="1"/>
  <c r="BH8991" i="3"/>
  <c r="BJ8991" i="3"/>
  <c r="T8991" i="3" s="1"/>
  <c r="BH8992" i="3"/>
  <c r="BI8992" i="3" s="1"/>
  <c r="S8992" i="3" s="1"/>
  <c r="BJ8992" i="3"/>
  <c r="T8992" i="3" s="1"/>
  <c r="BH8993" i="3"/>
  <c r="BI8993" i="3" s="1"/>
  <c r="S8993" i="3" s="1"/>
  <c r="BJ8993" i="3"/>
  <c r="T8993" i="3" s="1"/>
  <c r="BH8994" i="3"/>
  <c r="BI8994" i="3" s="1"/>
  <c r="S8994" i="3" s="1"/>
  <c r="BJ8994" i="3"/>
  <c r="T8994" i="3" s="1"/>
  <c r="BH8995" i="3"/>
  <c r="BI8995" i="3" s="1"/>
  <c r="S8995" i="3" s="1"/>
  <c r="BJ8995" i="3"/>
  <c r="T8995" i="3" s="1"/>
  <c r="BH8996" i="3"/>
  <c r="BI8996" i="3" s="1"/>
  <c r="S8996" i="3" s="1"/>
  <c r="BJ8996" i="3"/>
  <c r="T8996" i="3" s="1"/>
  <c r="BH8997" i="3"/>
  <c r="BJ8997" i="3"/>
  <c r="T8997" i="3" s="1"/>
  <c r="BH8998" i="3"/>
  <c r="BI8998" i="3" s="1"/>
  <c r="S8998" i="3" s="1"/>
  <c r="BJ8998" i="3"/>
  <c r="T8998" i="3" s="1"/>
  <c r="BH8999" i="3"/>
  <c r="BJ8999" i="3"/>
  <c r="T8999" i="3" s="1"/>
  <c r="BH9000" i="3"/>
  <c r="BI9000" i="3" s="1"/>
  <c r="S9000" i="3" s="1"/>
  <c r="BJ9000" i="3"/>
  <c r="T9000" i="3" s="1"/>
  <c r="BH9001" i="3"/>
  <c r="BI9001" i="3" s="1"/>
  <c r="S9001" i="3" s="1"/>
  <c r="BJ9001" i="3"/>
  <c r="T9001" i="3" s="1"/>
  <c r="BH9002" i="3"/>
  <c r="BI9002" i="3" s="1"/>
  <c r="S9002" i="3" s="1"/>
  <c r="BJ9002" i="3"/>
  <c r="T9002" i="3" s="1"/>
  <c r="BH9003" i="3"/>
  <c r="BI9003" i="3" s="1"/>
  <c r="S9003" i="3" s="1"/>
  <c r="BJ9003" i="3"/>
  <c r="T9003" i="3" s="1"/>
  <c r="BH9004" i="3"/>
  <c r="BI9004" i="3" s="1"/>
  <c r="S9004" i="3" s="1"/>
  <c r="BJ9004" i="3"/>
  <c r="T9004" i="3" s="1"/>
  <c r="BH9005" i="3"/>
  <c r="BI9005" i="3" s="1"/>
  <c r="S9005" i="3" s="1"/>
  <c r="BJ9005" i="3"/>
  <c r="T9005" i="3" s="1"/>
  <c r="BH9006" i="3"/>
  <c r="BI9006" i="3" s="1"/>
  <c r="S9006" i="3" s="1"/>
  <c r="BJ9006" i="3"/>
  <c r="T9006" i="3" s="1"/>
  <c r="BH9007" i="3"/>
  <c r="BI9007" i="3" s="1"/>
  <c r="S9007" i="3" s="1"/>
  <c r="BJ9007" i="3"/>
  <c r="T9007" i="3" s="1"/>
  <c r="BH9008" i="3"/>
  <c r="BI9008" i="3" s="1"/>
  <c r="S9008" i="3" s="1"/>
  <c r="BJ9008" i="3"/>
  <c r="T9008" i="3" s="1"/>
  <c r="BH9009" i="3"/>
  <c r="BI9009" i="3" s="1"/>
  <c r="S9009" i="3" s="1"/>
  <c r="BJ9009" i="3"/>
  <c r="T9009" i="3" s="1"/>
  <c r="BH9010" i="3"/>
  <c r="BI9010" i="3" s="1"/>
  <c r="S9010" i="3" s="1"/>
  <c r="BJ9010" i="3"/>
  <c r="T9010" i="3" s="1"/>
  <c r="BH9011" i="3"/>
  <c r="BI9011" i="3" s="1"/>
  <c r="S9011" i="3" s="1"/>
  <c r="BJ9011" i="3"/>
  <c r="T9011" i="3" s="1"/>
  <c r="BH9012" i="3"/>
  <c r="BI9012" i="3" s="1"/>
  <c r="S9012" i="3" s="1"/>
  <c r="BJ9012" i="3"/>
  <c r="T9012" i="3" s="1"/>
  <c r="BH9013" i="3"/>
  <c r="BJ9013" i="3"/>
  <c r="T9013" i="3" s="1"/>
  <c r="BH9014" i="3"/>
  <c r="BJ9014" i="3"/>
  <c r="T9014" i="3" s="1"/>
  <c r="BH9015" i="3"/>
  <c r="BI9015" i="3" s="1"/>
  <c r="S9015" i="3" s="1"/>
  <c r="BJ9015" i="3"/>
  <c r="T9015" i="3" s="1"/>
  <c r="BH9016" i="3"/>
  <c r="BI9016" i="3" s="1"/>
  <c r="S9016" i="3" s="1"/>
  <c r="BJ9016" i="3"/>
  <c r="T9016" i="3" s="1"/>
  <c r="BH9017" i="3"/>
  <c r="BJ9017" i="3"/>
  <c r="T9017" i="3" s="1"/>
  <c r="BH9018" i="3"/>
  <c r="BI9018" i="3" s="1"/>
  <c r="S9018" i="3" s="1"/>
  <c r="BJ9018" i="3"/>
  <c r="T9018" i="3" s="1"/>
  <c r="BH9019" i="3"/>
  <c r="BI9019" i="3" s="1"/>
  <c r="S9019" i="3" s="1"/>
  <c r="BJ9019" i="3"/>
  <c r="T9019" i="3" s="1"/>
  <c r="BH9020" i="3"/>
  <c r="BI9020" i="3" s="1"/>
  <c r="S9020" i="3" s="1"/>
  <c r="BJ9020" i="3"/>
  <c r="T9020" i="3" s="1"/>
  <c r="BH9021" i="3"/>
  <c r="BI9021" i="3" s="1"/>
  <c r="S9021" i="3" s="1"/>
  <c r="BJ9021" i="3"/>
  <c r="T9021" i="3" s="1"/>
  <c r="BH9022" i="3"/>
  <c r="BI9022" i="3" s="1"/>
  <c r="S9022" i="3" s="1"/>
  <c r="BJ9022" i="3"/>
  <c r="T9022" i="3" s="1"/>
  <c r="BH9023" i="3"/>
  <c r="BI9023" i="3" s="1"/>
  <c r="S9023" i="3" s="1"/>
  <c r="BJ9023" i="3"/>
  <c r="T9023" i="3" s="1"/>
  <c r="BH9024" i="3"/>
  <c r="BJ9024" i="3"/>
  <c r="T9024" i="3" s="1"/>
  <c r="BH9025" i="3"/>
  <c r="BI9025" i="3" s="1"/>
  <c r="S9025" i="3" s="1"/>
  <c r="BJ9025" i="3"/>
  <c r="T9025" i="3" s="1"/>
  <c r="BH9026" i="3"/>
  <c r="BJ9026" i="3"/>
  <c r="T9026" i="3" s="1"/>
  <c r="BH9027" i="3"/>
  <c r="BI9027" i="3" s="1"/>
  <c r="S9027" i="3" s="1"/>
  <c r="BJ9027" i="3"/>
  <c r="T9027" i="3" s="1"/>
  <c r="BH9028" i="3"/>
  <c r="BI9028" i="3" s="1"/>
  <c r="S9028" i="3" s="1"/>
  <c r="BJ9028" i="3"/>
  <c r="T9028" i="3" s="1"/>
  <c r="BH9029" i="3"/>
  <c r="BJ9029" i="3"/>
  <c r="T9029" i="3" s="1"/>
  <c r="BH9030" i="3"/>
  <c r="BI9030" i="3" s="1"/>
  <c r="S9030" i="3" s="1"/>
  <c r="BJ9030" i="3"/>
  <c r="T9030" i="3" s="1"/>
  <c r="BH9031" i="3"/>
  <c r="BI9031" i="3" s="1"/>
  <c r="S9031" i="3" s="1"/>
  <c r="BJ9031" i="3"/>
  <c r="T9031" i="3" s="1"/>
  <c r="BH9032" i="3"/>
  <c r="BI9032" i="3" s="1"/>
  <c r="S9032" i="3" s="1"/>
  <c r="BJ9032" i="3"/>
  <c r="T9032" i="3" s="1"/>
  <c r="BH9033" i="3"/>
  <c r="BI9033" i="3" s="1"/>
  <c r="S9033" i="3" s="1"/>
  <c r="BJ9033" i="3"/>
  <c r="T9033" i="3" s="1"/>
  <c r="BH9034" i="3"/>
  <c r="BI9034" i="3" s="1"/>
  <c r="S9034" i="3" s="1"/>
  <c r="BJ9034" i="3"/>
  <c r="T9034" i="3" s="1"/>
  <c r="BH9035" i="3"/>
  <c r="BI9035" i="3" s="1"/>
  <c r="S9035" i="3" s="1"/>
  <c r="BJ9035" i="3"/>
  <c r="T9035" i="3" s="1"/>
  <c r="BH9036" i="3"/>
  <c r="BI9036" i="3" s="1"/>
  <c r="S9036" i="3" s="1"/>
  <c r="BJ9036" i="3"/>
  <c r="T9036" i="3" s="1"/>
  <c r="BH9037" i="3"/>
  <c r="BI9037" i="3" s="1"/>
  <c r="S9037" i="3" s="1"/>
  <c r="BJ9037" i="3"/>
  <c r="T9037" i="3" s="1"/>
  <c r="BH9038" i="3"/>
  <c r="BI9038" i="3" s="1"/>
  <c r="S9038" i="3" s="1"/>
  <c r="BJ9038" i="3"/>
  <c r="T9038" i="3" s="1"/>
  <c r="BH9039" i="3"/>
  <c r="BI9039" i="3" s="1"/>
  <c r="S9039" i="3" s="1"/>
  <c r="BJ9039" i="3"/>
  <c r="T9039" i="3" s="1"/>
  <c r="BH9040" i="3"/>
  <c r="BI9040" i="3" s="1"/>
  <c r="S9040" i="3" s="1"/>
  <c r="BJ9040" i="3"/>
  <c r="T9040" i="3" s="1"/>
  <c r="BH9041" i="3"/>
  <c r="BI9041" i="3" s="1"/>
  <c r="S9041" i="3" s="1"/>
  <c r="BJ9041" i="3"/>
  <c r="T9041" i="3" s="1"/>
  <c r="BH9042" i="3"/>
  <c r="BI9042" i="3" s="1"/>
  <c r="S9042" i="3" s="1"/>
  <c r="BJ9042" i="3"/>
  <c r="T9042" i="3" s="1"/>
  <c r="BH9043" i="3"/>
  <c r="BI9043" i="3" s="1"/>
  <c r="S9043" i="3" s="1"/>
  <c r="BJ9043" i="3"/>
  <c r="T9043" i="3" s="1"/>
  <c r="BH9044" i="3"/>
  <c r="BI9044" i="3" s="1"/>
  <c r="S9044" i="3" s="1"/>
  <c r="BJ9044" i="3"/>
  <c r="T9044" i="3" s="1"/>
  <c r="BH9045" i="3"/>
  <c r="BI9045" i="3" s="1"/>
  <c r="S9045" i="3" s="1"/>
  <c r="BJ9045" i="3"/>
  <c r="T9045" i="3" s="1"/>
  <c r="BH9046" i="3"/>
  <c r="BI9046" i="3" s="1"/>
  <c r="S9046" i="3" s="1"/>
  <c r="BJ9046" i="3"/>
  <c r="T9046" i="3" s="1"/>
  <c r="BH9047" i="3"/>
  <c r="BI9047" i="3" s="1"/>
  <c r="S9047" i="3" s="1"/>
  <c r="BJ9047" i="3"/>
  <c r="T9047" i="3" s="1"/>
  <c r="BH9048" i="3"/>
  <c r="BI9048" i="3" s="1"/>
  <c r="S9048" i="3" s="1"/>
  <c r="BJ9048" i="3"/>
  <c r="T9048" i="3" s="1"/>
  <c r="BH9049" i="3"/>
  <c r="BJ9049" i="3"/>
  <c r="T9049" i="3" s="1"/>
  <c r="BH9050" i="3"/>
  <c r="BJ9050" i="3"/>
  <c r="T9050" i="3" s="1"/>
  <c r="BH9051" i="3"/>
  <c r="BI9051" i="3" s="1"/>
  <c r="S9051" i="3" s="1"/>
  <c r="BJ9051" i="3"/>
  <c r="T9051" i="3" s="1"/>
  <c r="BH9052" i="3"/>
  <c r="BI9052" i="3" s="1"/>
  <c r="S9052" i="3" s="1"/>
  <c r="BJ9052" i="3"/>
  <c r="T9052" i="3" s="1"/>
  <c r="BH9053" i="3"/>
  <c r="BI9053" i="3" s="1"/>
  <c r="S9053" i="3" s="1"/>
  <c r="BJ9053" i="3"/>
  <c r="T9053" i="3" s="1"/>
  <c r="BH9054" i="3"/>
  <c r="BI9054" i="3" s="1"/>
  <c r="S9054" i="3" s="1"/>
  <c r="BJ9054" i="3"/>
  <c r="T9054" i="3" s="1"/>
  <c r="BH9055" i="3"/>
  <c r="BI9055" i="3" s="1"/>
  <c r="S9055" i="3" s="1"/>
  <c r="BJ9055" i="3"/>
  <c r="T9055" i="3" s="1"/>
  <c r="BH9056" i="3"/>
  <c r="BI9056" i="3" s="1"/>
  <c r="S9056" i="3" s="1"/>
  <c r="BJ9056" i="3"/>
  <c r="T9056" i="3" s="1"/>
  <c r="BH9057" i="3"/>
  <c r="BI9057" i="3" s="1"/>
  <c r="S9057" i="3" s="1"/>
  <c r="BJ9057" i="3"/>
  <c r="T9057" i="3" s="1"/>
  <c r="BH9058" i="3"/>
  <c r="BJ9058" i="3"/>
  <c r="T9058" i="3" s="1"/>
  <c r="BH9059" i="3"/>
  <c r="BJ9059" i="3"/>
  <c r="T9059" i="3" s="1"/>
  <c r="BH9060" i="3"/>
  <c r="BI9060" i="3" s="1"/>
  <c r="S9060" i="3" s="1"/>
  <c r="BJ9060" i="3"/>
  <c r="T9060" i="3" s="1"/>
  <c r="BH9061" i="3"/>
  <c r="BI9061" i="3" s="1"/>
  <c r="S9061" i="3" s="1"/>
  <c r="BJ9061" i="3"/>
  <c r="T9061" i="3" s="1"/>
  <c r="BH9062" i="3"/>
  <c r="BI9062" i="3" s="1"/>
  <c r="S9062" i="3" s="1"/>
  <c r="BJ9062" i="3"/>
  <c r="T9062" i="3" s="1"/>
  <c r="BH9063" i="3"/>
  <c r="BI9063" i="3" s="1"/>
  <c r="S9063" i="3" s="1"/>
  <c r="BJ9063" i="3"/>
  <c r="T9063" i="3" s="1"/>
  <c r="BH9064" i="3"/>
  <c r="BI9064" i="3" s="1"/>
  <c r="S9064" i="3" s="1"/>
  <c r="BJ9064" i="3"/>
  <c r="T9064" i="3" s="1"/>
  <c r="BH9065" i="3"/>
  <c r="BI9065" i="3" s="1"/>
  <c r="S9065" i="3" s="1"/>
  <c r="BJ9065" i="3"/>
  <c r="T9065" i="3" s="1"/>
  <c r="BH9066" i="3"/>
  <c r="BJ9066" i="3"/>
  <c r="T9066" i="3" s="1"/>
  <c r="BH9067" i="3"/>
  <c r="BI9067" i="3" s="1"/>
  <c r="S9067" i="3" s="1"/>
  <c r="BJ9067" i="3"/>
  <c r="T9067" i="3" s="1"/>
  <c r="BH9068" i="3"/>
  <c r="BI9068" i="3" s="1"/>
  <c r="S9068" i="3" s="1"/>
  <c r="BJ9068" i="3"/>
  <c r="T9068" i="3" s="1"/>
  <c r="BH9069" i="3"/>
  <c r="BI9069" i="3" s="1"/>
  <c r="S9069" i="3" s="1"/>
  <c r="BJ9069" i="3"/>
  <c r="T9069" i="3" s="1"/>
  <c r="BH9070" i="3"/>
  <c r="BJ9070" i="3"/>
  <c r="T9070" i="3" s="1"/>
  <c r="BH9071" i="3"/>
  <c r="BJ9071" i="3"/>
  <c r="T9071" i="3" s="1"/>
  <c r="BH9072" i="3"/>
  <c r="BI9072" i="3" s="1"/>
  <c r="S9072" i="3" s="1"/>
  <c r="BJ9072" i="3"/>
  <c r="T9072" i="3" s="1"/>
  <c r="BH9073" i="3"/>
  <c r="BI9073" i="3" s="1"/>
  <c r="S9073" i="3" s="1"/>
  <c r="BJ9073" i="3"/>
  <c r="T9073" i="3" s="1"/>
  <c r="BH9074" i="3"/>
  <c r="BJ9074" i="3"/>
  <c r="T9074" i="3" s="1"/>
  <c r="BH9075" i="3"/>
  <c r="BJ9075" i="3"/>
  <c r="T9075" i="3" s="1"/>
  <c r="BH9076" i="3"/>
  <c r="BJ9076" i="3"/>
  <c r="T9076" i="3" s="1"/>
  <c r="BH9077" i="3"/>
  <c r="BJ9077" i="3"/>
  <c r="T9077" i="3" s="1"/>
  <c r="BH9078" i="3"/>
  <c r="BI9078" i="3" s="1"/>
  <c r="S9078" i="3" s="1"/>
  <c r="BJ9078" i="3"/>
  <c r="T9078" i="3" s="1"/>
  <c r="BH9079" i="3"/>
  <c r="BJ9079" i="3"/>
  <c r="T9079" i="3" s="1"/>
  <c r="BH9080" i="3"/>
  <c r="BI9080" i="3" s="1"/>
  <c r="S9080" i="3" s="1"/>
  <c r="BJ9080" i="3"/>
  <c r="T9080" i="3" s="1"/>
  <c r="BH9081" i="3"/>
  <c r="BJ9081" i="3"/>
  <c r="T9081" i="3" s="1"/>
  <c r="BH9082" i="3"/>
  <c r="BJ9082" i="3"/>
  <c r="T9082" i="3" s="1"/>
  <c r="BH9083" i="3"/>
  <c r="BJ9083" i="3"/>
  <c r="T9083" i="3" s="1"/>
  <c r="BH9084" i="3"/>
  <c r="BI9084" i="3" s="1"/>
  <c r="S9084" i="3" s="1"/>
  <c r="BJ9084" i="3"/>
  <c r="T9084" i="3" s="1"/>
  <c r="BH9085" i="3"/>
  <c r="BI9085" i="3" s="1"/>
  <c r="S9085" i="3" s="1"/>
  <c r="BJ9085" i="3"/>
  <c r="T9085" i="3" s="1"/>
  <c r="BH9086" i="3"/>
  <c r="BJ9086" i="3"/>
  <c r="T9086" i="3" s="1"/>
  <c r="BH9087" i="3"/>
  <c r="BJ9087" i="3"/>
  <c r="T9087" i="3" s="1"/>
  <c r="BH9088" i="3"/>
  <c r="BI9088" i="3" s="1"/>
  <c r="S9088" i="3" s="1"/>
  <c r="BJ9088" i="3"/>
  <c r="T9088" i="3" s="1"/>
  <c r="BH9089" i="3"/>
  <c r="BJ9089" i="3"/>
  <c r="T9089" i="3" s="1"/>
  <c r="BH9090" i="3"/>
  <c r="BI9090" i="3" s="1"/>
  <c r="S9090" i="3" s="1"/>
  <c r="BJ9090" i="3"/>
  <c r="T9090" i="3" s="1"/>
  <c r="BH9091" i="3"/>
  <c r="BI9091" i="3" s="1"/>
  <c r="S9091" i="3" s="1"/>
  <c r="BJ9091" i="3"/>
  <c r="T9091" i="3" s="1"/>
  <c r="BH9092" i="3"/>
  <c r="BI9092" i="3" s="1"/>
  <c r="S9092" i="3" s="1"/>
  <c r="BJ9092" i="3"/>
  <c r="T9092" i="3" s="1"/>
  <c r="BH9093" i="3"/>
  <c r="BJ9093" i="3"/>
  <c r="T9093" i="3" s="1"/>
  <c r="BH9094" i="3"/>
  <c r="BJ9094" i="3"/>
  <c r="T9094" i="3" s="1"/>
  <c r="BH9095" i="3"/>
  <c r="BI9095" i="3" s="1"/>
  <c r="S9095" i="3" s="1"/>
  <c r="BJ9095" i="3"/>
  <c r="T9095" i="3" s="1"/>
  <c r="BH9096" i="3"/>
  <c r="BJ9096" i="3"/>
  <c r="T9096" i="3" s="1"/>
  <c r="BH9097" i="3"/>
  <c r="BJ9097" i="3"/>
  <c r="T9097" i="3" s="1"/>
  <c r="BH9098" i="3"/>
  <c r="BI9098" i="3" s="1"/>
  <c r="S9098" i="3" s="1"/>
  <c r="BJ9098" i="3"/>
  <c r="T9098" i="3" s="1"/>
  <c r="BH9099" i="3"/>
  <c r="BI9099" i="3" s="1"/>
  <c r="S9099" i="3" s="1"/>
  <c r="BJ9099" i="3"/>
  <c r="T9099" i="3" s="1"/>
  <c r="BH9100" i="3"/>
  <c r="BJ9100" i="3"/>
  <c r="T9100" i="3" s="1"/>
  <c r="BH9101" i="3"/>
  <c r="BJ9101" i="3"/>
  <c r="T9101" i="3" s="1"/>
  <c r="BH9102" i="3"/>
  <c r="BI9102" i="3" s="1"/>
  <c r="S9102" i="3" s="1"/>
  <c r="BJ9102" i="3"/>
  <c r="T9102" i="3" s="1"/>
  <c r="BH9103" i="3"/>
  <c r="BJ9103" i="3"/>
  <c r="T9103" i="3" s="1"/>
  <c r="BH9104" i="3"/>
  <c r="BJ9104" i="3"/>
  <c r="T9104" i="3" s="1"/>
  <c r="BH9105" i="3"/>
  <c r="BJ9105" i="3"/>
  <c r="T9105" i="3" s="1"/>
  <c r="BH9106" i="3"/>
  <c r="BJ9106" i="3"/>
  <c r="T9106" i="3" s="1"/>
  <c r="BH9107" i="3"/>
  <c r="BJ9107" i="3"/>
  <c r="T9107" i="3" s="1"/>
  <c r="BH9108" i="3"/>
  <c r="BI9108" i="3" s="1"/>
  <c r="S9108" i="3" s="1"/>
  <c r="BJ9108" i="3"/>
  <c r="T9108" i="3" s="1"/>
  <c r="BH9109" i="3"/>
  <c r="BJ9109" i="3"/>
  <c r="T9109" i="3" s="1"/>
  <c r="BH9110" i="3"/>
  <c r="BI9110" i="3" s="1"/>
  <c r="S9110" i="3" s="1"/>
  <c r="BJ9110" i="3"/>
  <c r="T9110" i="3" s="1"/>
  <c r="BH9111" i="3"/>
  <c r="BI9111" i="3" s="1"/>
  <c r="S9111" i="3" s="1"/>
  <c r="BJ9111" i="3"/>
  <c r="T9111" i="3" s="1"/>
  <c r="BH9112" i="3"/>
  <c r="BI9112" i="3" s="1"/>
  <c r="S9112" i="3" s="1"/>
  <c r="BJ9112" i="3"/>
  <c r="T9112" i="3" s="1"/>
  <c r="BH9113" i="3"/>
  <c r="BJ9113" i="3"/>
  <c r="T9113" i="3" s="1"/>
  <c r="BH9114" i="3"/>
  <c r="BJ9114" i="3"/>
  <c r="T9114" i="3" s="1"/>
  <c r="BH9115" i="3"/>
  <c r="BJ9115" i="3"/>
  <c r="T9115" i="3" s="1"/>
  <c r="BH9116" i="3"/>
  <c r="BI9116" i="3" s="1"/>
  <c r="S9116" i="3" s="1"/>
  <c r="BJ9116" i="3"/>
  <c r="T9116" i="3" s="1"/>
  <c r="BH9117" i="3"/>
  <c r="BJ9117" i="3"/>
  <c r="T9117" i="3" s="1"/>
  <c r="BH9118" i="3"/>
  <c r="BJ9118" i="3"/>
  <c r="T9118" i="3" s="1"/>
  <c r="BH9119" i="3"/>
  <c r="BI9119" i="3" s="1"/>
  <c r="S9119" i="3" s="1"/>
  <c r="BJ9119" i="3"/>
  <c r="T9119" i="3" s="1"/>
  <c r="BH9120" i="3"/>
  <c r="BJ9120" i="3"/>
  <c r="T9120" i="3" s="1"/>
  <c r="BH9121" i="3"/>
  <c r="BI9121" i="3" s="1"/>
  <c r="S9121" i="3" s="1"/>
  <c r="BJ9121" i="3"/>
  <c r="T9121" i="3" s="1"/>
  <c r="BH9122" i="3"/>
  <c r="BJ9122" i="3"/>
  <c r="T9122" i="3" s="1"/>
  <c r="BH9123" i="3"/>
  <c r="BI9123" i="3" s="1"/>
  <c r="S9123" i="3" s="1"/>
  <c r="BJ9123" i="3"/>
  <c r="T9123" i="3" s="1"/>
  <c r="BH9124" i="3"/>
  <c r="BI9124" i="3" s="1"/>
  <c r="S9124" i="3" s="1"/>
  <c r="BJ9124" i="3"/>
  <c r="T9124" i="3" s="1"/>
  <c r="BH9125" i="3"/>
  <c r="BI9125" i="3" s="1"/>
  <c r="S9125" i="3" s="1"/>
  <c r="BJ9125" i="3"/>
  <c r="T9125" i="3" s="1"/>
  <c r="BH9126" i="3"/>
  <c r="BJ9126" i="3"/>
  <c r="T9126" i="3" s="1"/>
  <c r="BH9127" i="3"/>
  <c r="BI9127" i="3" s="1"/>
  <c r="S9127" i="3" s="1"/>
  <c r="BJ9127" i="3"/>
  <c r="T9127" i="3" s="1"/>
  <c r="BH9128" i="3"/>
  <c r="BJ9128" i="3"/>
  <c r="T9128" i="3" s="1"/>
  <c r="BH9129" i="3"/>
  <c r="BJ9129" i="3"/>
  <c r="T9129" i="3" s="1"/>
  <c r="BH9130" i="3"/>
  <c r="BJ9130" i="3"/>
  <c r="T9130" i="3" s="1"/>
  <c r="BH9131" i="3"/>
  <c r="BI9131" i="3" s="1"/>
  <c r="S9131" i="3" s="1"/>
  <c r="BJ9131" i="3"/>
  <c r="T9131" i="3" s="1"/>
  <c r="BH9132" i="3"/>
  <c r="BI9132" i="3" s="1"/>
  <c r="S9132" i="3" s="1"/>
  <c r="BJ9132" i="3"/>
  <c r="T9132" i="3" s="1"/>
  <c r="BH9133" i="3"/>
  <c r="BI9133" i="3" s="1"/>
  <c r="S9133" i="3" s="1"/>
  <c r="BJ9133" i="3"/>
  <c r="T9133" i="3" s="1"/>
  <c r="BH9134" i="3"/>
  <c r="BJ9134" i="3"/>
  <c r="T9134" i="3" s="1"/>
  <c r="BH9135" i="3"/>
  <c r="BI9135" i="3" s="1"/>
  <c r="S9135" i="3" s="1"/>
  <c r="BJ9135" i="3"/>
  <c r="T9135" i="3" s="1"/>
  <c r="BH9136" i="3"/>
  <c r="BJ9136" i="3"/>
  <c r="T9136" i="3" s="1"/>
  <c r="BH9137" i="3"/>
  <c r="BI9137" i="3" s="1"/>
  <c r="S9137" i="3" s="1"/>
  <c r="BJ9137" i="3"/>
  <c r="T9137" i="3" s="1"/>
  <c r="BH9138" i="3"/>
  <c r="BI9138" i="3" s="1"/>
  <c r="S9138" i="3" s="1"/>
  <c r="BJ9138" i="3"/>
  <c r="T9138" i="3" s="1"/>
  <c r="BH9139" i="3"/>
  <c r="BI9139" i="3" s="1"/>
  <c r="S9139" i="3" s="1"/>
  <c r="BJ9139" i="3"/>
  <c r="T9139" i="3" s="1"/>
  <c r="BH9140" i="3"/>
  <c r="BJ9140" i="3"/>
  <c r="T9140" i="3" s="1"/>
  <c r="BH9141" i="3"/>
  <c r="BI9141" i="3" s="1"/>
  <c r="S9141" i="3" s="1"/>
  <c r="BJ9141" i="3"/>
  <c r="T9141" i="3" s="1"/>
  <c r="BH9142" i="3"/>
  <c r="BJ9142" i="3"/>
  <c r="T9142" i="3" s="1"/>
  <c r="BH9143" i="3"/>
  <c r="BI9143" i="3" s="1"/>
  <c r="S9143" i="3" s="1"/>
  <c r="BJ9143" i="3"/>
  <c r="T9143" i="3" s="1"/>
  <c r="BH9144" i="3"/>
  <c r="BJ9144" i="3"/>
  <c r="T9144" i="3" s="1"/>
  <c r="BH9145" i="3"/>
  <c r="BI9145" i="3" s="1"/>
  <c r="S9145" i="3" s="1"/>
  <c r="BJ9145" i="3"/>
  <c r="T9145" i="3" s="1"/>
  <c r="BH9146" i="3"/>
  <c r="BJ9146" i="3"/>
  <c r="T9146" i="3" s="1"/>
  <c r="BH9147" i="3"/>
  <c r="BI9147" i="3" s="1"/>
  <c r="S9147" i="3" s="1"/>
  <c r="BJ9147" i="3"/>
  <c r="T9147" i="3" s="1"/>
  <c r="BH9148" i="3"/>
  <c r="BI9148" i="3" s="1"/>
  <c r="S9148" i="3" s="1"/>
  <c r="BJ9148" i="3"/>
  <c r="T9148" i="3" s="1"/>
  <c r="BH9149" i="3"/>
  <c r="BI9149" i="3" s="1"/>
  <c r="S9149" i="3" s="1"/>
  <c r="BJ9149" i="3"/>
  <c r="T9149" i="3" s="1"/>
  <c r="BH9150" i="3"/>
  <c r="BJ9150" i="3"/>
  <c r="T9150" i="3" s="1"/>
  <c r="BH9151" i="3"/>
  <c r="BI9151" i="3" s="1"/>
  <c r="S9151" i="3" s="1"/>
  <c r="BJ9151" i="3"/>
  <c r="T9151" i="3" s="1"/>
  <c r="BH9152" i="3"/>
  <c r="BJ9152" i="3"/>
  <c r="T9152" i="3" s="1"/>
  <c r="BH9153" i="3"/>
  <c r="BJ9153" i="3"/>
  <c r="T9153" i="3" s="1"/>
  <c r="BH9154" i="3"/>
  <c r="BI9154" i="3" s="1"/>
  <c r="S9154" i="3" s="1"/>
  <c r="BJ9154" i="3"/>
  <c r="T9154" i="3" s="1"/>
  <c r="BH9155" i="3"/>
  <c r="BI9155" i="3" s="1"/>
  <c r="S9155" i="3" s="1"/>
  <c r="BJ9155" i="3"/>
  <c r="T9155" i="3" s="1"/>
  <c r="BH9156" i="3"/>
  <c r="BJ9156" i="3"/>
  <c r="T9156" i="3" s="1"/>
  <c r="BH9157" i="3"/>
  <c r="BI9157" i="3" s="1"/>
  <c r="S9157" i="3" s="1"/>
  <c r="BJ9157" i="3"/>
  <c r="T9157" i="3" s="1"/>
  <c r="BH9158" i="3"/>
  <c r="BJ9158" i="3"/>
  <c r="T9158" i="3" s="1"/>
  <c r="BH9159" i="3"/>
  <c r="BI9159" i="3" s="1"/>
  <c r="S9159" i="3" s="1"/>
  <c r="BJ9159" i="3"/>
  <c r="T9159" i="3" s="1"/>
  <c r="BH9160" i="3"/>
  <c r="BI9160" i="3" s="1"/>
  <c r="S9160" i="3" s="1"/>
  <c r="BJ9160" i="3"/>
  <c r="T9160" i="3" s="1"/>
  <c r="BH9161" i="3"/>
  <c r="BJ9161" i="3"/>
  <c r="T9161" i="3" s="1"/>
  <c r="BH9162" i="3"/>
  <c r="BJ9162" i="3"/>
  <c r="T9162" i="3" s="1"/>
  <c r="BH9163" i="3"/>
  <c r="BI9163" i="3" s="1"/>
  <c r="S9163" i="3" s="1"/>
  <c r="BJ9163" i="3"/>
  <c r="T9163" i="3" s="1"/>
  <c r="BH9164" i="3"/>
  <c r="BJ9164" i="3"/>
  <c r="T9164" i="3" s="1"/>
  <c r="BH9165" i="3"/>
  <c r="BI9165" i="3" s="1"/>
  <c r="S9165" i="3" s="1"/>
  <c r="BJ9165" i="3"/>
  <c r="T9165" i="3" s="1"/>
  <c r="BH9166" i="3"/>
  <c r="BJ9166" i="3"/>
  <c r="T9166" i="3" s="1"/>
  <c r="BH9167" i="3"/>
  <c r="BI9167" i="3" s="1"/>
  <c r="S9167" i="3" s="1"/>
  <c r="BJ9167" i="3"/>
  <c r="T9167" i="3" s="1"/>
  <c r="BH9168" i="3"/>
  <c r="BJ9168" i="3"/>
  <c r="T9168" i="3" s="1"/>
  <c r="BH9169" i="3"/>
  <c r="BI9169" i="3" s="1"/>
  <c r="S9169" i="3" s="1"/>
  <c r="BJ9169" i="3"/>
  <c r="T9169" i="3" s="1"/>
  <c r="BH9170" i="3"/>
  <c r="BI9170" i="3" s="1"/>
  <c r="S9170" i="3" s="1"/>
  <c r="BJ9170" i="3"/>
  <c r="T9170" i="3" s="1"/>
  <c r="BH9171" i="3"/>
  <c r="BI9171" i="3" s="1"/>
  <c r="S9171" i="3" s="1"/>
  <c r="BJ9171" i="3"/>
  <c r="T9171" i="3" s="1"/>
  <c r="BH9172" i="3"/>
  <c r="BJ9172" i="3"/>
  <c r="T9172" i="3" s="1"/>
  <c r="BH9173" i="3"/>
  <c r="BI9173" i="3" s="1"/>
  <c r="S9173" i="3" s="1"/>
  <c r="BJ9173" i="3"/>
  <c r="T9173" i="3" s="1"/>
  <c r="BH9174" i="3"/>
  <c r="BJ9174" i="3"/>
  <c r="T9174" i="3" s="1"/>
  <c r="BH9175" i="3"/>
  <c r="BI9175" i="3" s="1"/>
  <c r="S9175" i="3" s="1"/>
  <c r="BJ9175" i="3"/>
  <c r="T9175" i="3" s="1"/>
  <c r="BH9176" i="3"/>
  <c r="BJ9176" i="3"/>
  <c r="T9176" i="3" s="1"/>
  <c r="BH9177" i="3"/>
  <c r="BI9177" i="3" s="1"/>
  <c r="S9177" i="3" s="1"/>
  <c r="BJ9177" i="3"/>
  <c r="T9177" i="3" s="1"/>
  <c r="BH9178" i="3"/>
  <c r="BJ9178" i="3"/>
  <c r="T9178" i="3" s="1"/>
  <c r="BH9179" i="3"/>
  <c r="BI9179" i="3" s="1"/>
  <c r="S9179" i="3" s="1"/>
  <c r="BJ9179" i="3"/>
  <c r="T9179" i="3" s="1"/>
  <c r="BH9180" i="3"/>
  <c r="BJ9180" i="3"/>
  <c r="T9180" i="3" s="1"/>
  <c r="BH9181" i="3"/>
  <c r="BI9181" i="3" s="1"/>
  <c r="S9181" i="3" s="1"/>
  <c r="BJ9181" i="3"/>
  <c r="T9181" i="3" s="1"/>
  <c r="BH9182" i="3"/>
  <c r="BI9182" i="3" s="1"/>
  <c r="S9182" i="3" s="1"/>
  <c r="BJ9182" i="3"/>
  <c r="T9182" i="3" s="1"/>
  <c r="BH9183" i="3"/>
  <c r="BI9183" i="3" s="1"/>
  <c r="S9183" i="3" s="1"/>
  <c r="BJ9183" i="3"/>
  <c r="T9183" i="3" s="1"/>
  <c r="BH9184" i="3"/>
  <c r="BJ9184" i="3"/>
  <c r="T9184" i="3" s="1"/>
  <c r="BH9185" i="3"/>
  <c r="BJ9185" i="3"/>
  <c r="T9185" i="3" s="1"/>
  <c r="BH9186" i="3"/>
  <c r="BI9186" i="3" s="1"/>
  <c r="S9186" i="3" s="1"/>
  <c r="BJ9186" i="3"/>
  <c r="T9186" i="3" s="1"/>
  <c r="BH9187" i="3"/>
  <c r="BI9187" i="3" s="1"/>
  <c r="S9187" i="3" s="1"/>
  <c r="BJ9187" i="3"/>
  <c r="T9187" i="3" s="1"/>
  <c r="BH9188" i="3"/>
  <c r="BJ9188" i="3"/>
  <c r="T9188" i="3" s="1"/>
  <c r="BH9189" i="3"/>
  <c r="BI9189" i="3" s="1"/>
  <c r="S9189" i="3" s="1"/>
  <c r="BJ9189" i="3"/>
  <c r="T9189" i="3" s="1"/>
  <c r="BH9190" i="3"/>
  <c r="BI9190" i="3" s="1"/>
  <c r="S9190" i="3" s="1"/>
  <c r="BJ9190" i="3"/>
  <c r="T9190" i="3" s="1"/>
  <c r="BH9191" i="3"/>
  <c r="BI9191" i="3" s="1"/>
  <c r="S9191" i="3" s="1"/>
  <c r="BJ9191" i="3"/>
  <c r="T9191" i="3" s="1"/>
  <c r="BH9192" i="3"/>
  <c r="BJ9192" i="3"/>
  <c r="T9192" i="3" s="1"/>
  <c r="BH9193" i="3"/>
  <c r="BI9193" i="3" s="1"/>
  <c r="S9193" i="3" s="1"/>
  <c r="BJ9193" i="3"/>
  <c r="T9193" i="3" s="1"/>
  <c r="BH9194" i="3"/>
  <c r="BJ9194" i="3"/>
  <c r="T9194" i="3" s="1"/>
  <c r="BH9195" i="3"/>
  <c r="BI9195" i="3" s="1"/>
  <c r="S9195" i="3" s="1"/>
  <c r="BJ9195" i="3"/>
  <c r="T9195" i="3" s="1"/>
  <c r="BH9196" i="3"/>
  <c r="BJ9196" i="3"/>
  <c r="T9196" i="3" s="1"/>
  <c r="BH9197" i="3"/>
  <c r="BI9197" i="3" s="1"/>
  <c r="S9197" i="3" s="1"/>
  <c r="BJ9197" i="3"/>
  <c r="T9197" i="3" s="1"/>
  <c r="BH9198" i="3"/>
  <c r="BI9198" i="3" s="1"/>
  <c r="S9198" i="3" s="1"/>
  <c r="BJ9198" i="3"/>
  <c r="T9198" i="3" s="1"/>
  <c r="BH9199" i="3"/>
  <c r="BI9199" i="3" s="1"/>
  <c r="S9199" i="3" s="1"/>
  <c r="BJ9199" i="3"/>
  <c r="T9199" i="3" s="1"/>
  <c r="BH9200" i="3"/>
  <c r="BI9200" i="3" s="1"/>
  <c r="S9200" i="3" s="1"/>
  <c r="BJ9200" i="3"/>
  <c r="T9200" i="3" s="1"/>
  <c r="BH9201" i="3"/>
  <c r="BJ9201" i="3"/>
  <c r="T9201" i="3" s="1"/>
  <c r="BH9202" i="3"/>
  <c r="BI9202" i="3" s="1"/>
  <c r="S9202" i="3" s="1"/>
  <c r="BJ9202" i="3"/>
  <c r="T9202" i="3" s="1"/>
  <c r="BH9203" i="3"/>
  <c r="BI9203" i="3" s="1"/>
  <c r="S9203" i="3" s="1"/>
  <c r="BJ9203" i="3"/>
  <c r="T9203" i="3" s="1"/>
  <c r="BH9204" i="3"/>
  <c r="BJ9204" i="3"/>
  <c r="T9204" i="3" s="1"/>
  <c r="BH9205" i="3"/>
  <c r="BI9205" i="3" s="1"/>
  <c r="S9205" i="3" s="1"/>
  <c r="BJ9205" i="3"/>
  <c r="T9205" i="3" s="1"/>
  <c r="BH9206" i="3"/>
  <c r="BI9206" i="3" s="1"/>
  <c r="S9206" i="3" s="1"/>
  <c r="BJ9206" i="3"/>
  <c r="T9206" i="3" s="1"/>
  <c r="BH9207" i="3"/>
  <c r="BI9207" i="3" s="1"/>
  <c r="S9207" i="3" s="1"/>
  <c r="BJ9207" i="3"/>
  <c r="T9207" i="3" s="1"/>
  <c r="BH9208" i="3"/>
  <c r="BJ9208" i="3"/>
  <c r="T9208" i="3" s="1"/>
  <c r="BH9209" i="3"/>
  <c r="BI9209" i="3" s="1"/>
  <c r="S9209" i="3" s="1"/>
  <c r="BJ9209" i="3"/>
  <c r="T9209" i="3" s="1"/>
  <c r="BH9210" i="3"/>
  <c r="BI9210" i="3" s="1"/>
  <c r="S9210" i="3" s="1"/>
  <c r="BJ9210" i="3"/>
  <c r="T9210" i="3" s="1"/>
  <c r="BH9211" i="3"/>
  <c r="BJ9211" i="3"/>
  <c r="T9211" i="3" s="1"/>
  <c r="BH9212" i="3"/>
  <c r="BJ9212" i="3"/>
  <c r="T9212" i="3" s="1"/>
  <c r="BH9213" i="3"/>
  <c r="BJ9213" i="3"/>
  <c r="T9213" i="3" s="1"/>
  <c r="BH9214" i="3"/>
  <c r="BI9214" i="3" s="1"/>
  <c r="S9214" i="3" s="1"/>
  <c r="BJ9214" i="3"/>
  <c r="T9214" i="3" s="1"/>
  <c r="BH9215" i="3"/>
  <c r="BI9215" i="3" s="1"/>
  <c r="S9215" i="3" s="1"/>
  <c r="BJ9215" i="3"/>
  <c r="T9215" i="3" s="1"/>
  <c r="BH9216" i="3"/>
  <c r="BJ9216" i="3"/>
  <c r="T9216" i="3" s="1"/>
  <c r="BH9217" i="3"/>
  <c r="BI9217" i="3" s="1"/>
  <c r="S9217" i="3" s="1"/>
  <c r="BJ9217" i="3"/>
  <c r="T9217" i="3" s="1"/>
  <c r="BH9218" i="3"/>
  <c r="BJ9218" i="3"/>
  <c r="T9218" i="3" s="1"/>
  <c r="BH9219" i="3"/>
  <c r="BI9219" i="3" s="1"/>
  <c r="S9219" i="3" s="1"/>
  <c r="BJ9219" i="3"/>
  <c r="T9219" i="3" s="1"/>
  <c r="BH9220" i="3"/>
  <c r="BJ9220" i="3"/>
  <c r="T9220" i="3" s="1"/>
  <c r="BH9221" i="3"/>
  <c r="BI9221" i="3" s="1"/>
  <c r="S9221" i="3" s="1"/>
  <c r="BJ9221" i="3"/>
  <c r="T9221" i="3" s="1"/>
  <c r="BH9222" i="3"/>
  <c r="BI9222" i="3" s="1"/>
  <c r="S9222" i="3" s="1"/>
  <c r="BJ9222" i="3"/>
  <c r="T9222" i="3" s="1"/>
  <c r="BH9223" i="3"/>
  <c r="BI9223" i="3" s="1"/>
  <c r="S9223" i="3" s="1"/>
  <c r="BJ9223" i="3"/>
  <c r="T9223" i="3" s="1"/>
  <c r="BH9224" i="3"/>
  <c r="BI9224" i="3" s="1"/>
  <c r="S9224" i="3" s="1"/>
  <c r="BJ9224" i="3"/>
  <c r="T9224" i="3" s="1"/>
  <c r="BH9225" i="3"/>
  <c r="BI9225" i="3" s="1"/>
  <c r="S9225" i="3" s="1"/>
  <c r="BJ9225" i="3"/>
  <c r="T9225" i="3" s="1"/>
  <c r="BH9226" i="3"/>
  <c r="BI9226" i="3" s="1"/>
  <c r="S9226" i="3" s="1"/>
  <c r="BJ9226" i="3"/>
  <c r="T9226" i="3" s="1"/>
  <c r="BH9227" i="3"/>
  <c r="BJ9227" i="3"/>
  <c r="T9227" i="3" s="1"/>
  <c r="BH9228" i="3"/>
  <c r="BJ9228" i="3"/>
  <c r="T9228" i="3" s="1"/>
  <c r="BH9229" i="3"/>
  <c r="BI9229" i="3" s="1"/>
  <c r="S9229" i="3" s="1"/>
  <c r="BJ9229" i="3"/>
  <c r="T9229" i="3" s="1"/>
  <c r="BH9230" i="3"/>
  <c r="BJ9230" i="3"/>
  <c r="T9230" i="3" s="1"/>
  <c r="BH9231" i="3"/>
  <c r="BI9231" i="3" s="1"/>
  <c r="S9231" i="3" s="1"/>
  <c r="BJ9231" i="3"/>
  <c r="T9231" i="3" s="1"/>
  <c r="BH9232" i="3"/>
  <c r="BJ9232" i="3"/>
  <c r="T9232" i="3" s="1"/>
  <c r="BH9233" i="3"/>
  <c r="BI9233" i="3" s="1"/>
  <c r="S9233" i="3" s="1"/>
  <c r="BJ9233" i="3"/>
  <c r="T9233" i="3" s="1"/>
  <c r="BH9234" i="3"/>
  <c r="BJ9234" i="3"/>
  <c r="T9234" i="3" s="1"/>
  <c r="BH9235" i="3"/>
  <c r="BI9235" i="3" s="1"/>
  <c r="S9235" i="3" s="1"/>
  <c r="BJ9235" i="3"/>
  <c r="T9235" i="3" s="1"/>
  <c r="BH9236" i="3"/>
  <c r="BJ9236" i="3"/>
  <c r="T9236" i="3" s="1"/>
  <c r="BH9237" i="3"/>
  <c r="BI9237" i="3" s="1"/>
  <c r="S9237" i="3" s="1"/>
  <c r="BJ9237" i="3"/>
  <c r="T9237" i="3" s="1"/>
  <c r="BH9238" i="3"/>
  <c r="BI9238" i="3" s="1"/>
  <c r="S9238" i="3" s="1"/>
  <c r="BJ9238" i="3"/>
  <c r="T9238" i="3" s="1"/>
  <c r="BH9239" i="3"/>
  <c r="BJ9239" i="3"/>
  <c r="T9239" i="3" s="1"/>
  <c r="BH9240" i="3"/>
  <c r="BI9240" i="3" s="1"/>
  <c r="S9240" i="3" s="1"/>
  <c r="BJ9240" i="3"/>
  <c r="T9240" i="3" s="1"/>
  <c r="BH9241" i="3"/>
  <c r="BI9241" i="3" s="1"/>
  <c r="S9241" i="3" s="1"/>
  <c r="BJ9241" i="3"/>
  <c r="T9241" i="3" s="1"/>
  <c r="BH9242" i="3"/>
  <c r="BI9242" i="3" s="1"/>
  <c r="S9242" i="3" s="1"/>
  <c r="BJ9242" i="3"/>
  <c r="T9242" i="3" s="1"/>
  <c r="BH9243" i="3"/>
  <c r="BI9243" i="3" s="1"/>
  <c r="S9243" i="3" s="1"/>
  <c r="BJ9243" i="3"/>
  <c r="T9243" i="3" s="1"/>
  <c r="BH9244" i="3"/>
  <c r="BJ9244" i="3"/>
  <c r="T9244" i="3" s="1"/>
  <c r="BH9245" i="3"/>
  <c r="BI9245" i="3" s="1"/>
  <c r="S9245" i="3" s="1"/>
  <c r="BJ9245" i="3"/>
  <c r="T9245" i="3" s="1"/>
  <c r="BH9246" i="3"/>
  <c r="BI9246" i="3" s="1"/>
  <c r="S9246" i="3" s="1"/>
  <c r="BJ9246" i="3"/>
  <c r="T9246" i="3" s="1"/>
  <c r="BH9247" i="3"/>
  <c r="BI9247" i="3" s="1"/>
  <c r="S9247" i="3" s="1"/>
  <c r="BJ9247" i="3"/>
  <c r="T9247" i="3" s="1"/>
  <c r="BH9248" i="3"/>
  <c r="BI9248" i="3" s="1"/>
  <c r="S9248" i="3" s="1"/>
  <c r="BJ9248" i="3"/>
  <c r="T9248" i="3" s="1"/>
  <c r="BH9249" i="3"/>
  <c r="BI9249" i="3" s="1"/>
  <c r="S9249" i="3" s="1"/>
  <c r="BJ9249" i="3"/>
  <c r="T9249" i="3" s="1"/>
  <c r="BH9250" i="3"/>
  <c r="BJ9250" i="3"/>
  <c r="T9250" i="3" s="1"/>
  <c r="BH9251" i="3"/>
  <c r="BJ9251" i="3"/>
  <c r="T9251" i="3" s="1"/>
  <c r="BH9252" i="3"/>
  <c r="BJ9252" i="3"/>
  <c r="T9252" i="3" s="1"/>
  <c r="BH9253" i="3"/>
  <c r="BJ9253" i="3"/>
  <c r="T9253" i="3" s="1"/>
  <c r="BH9254" i="3"/>
  <c r="BI9254" i="3" s="1"/>
  <c r="S9254" i="3" s="1"/>
  <c r="BJ9254" i="3"/>
  <c r="T9254" i="3" s="1"/>
  <c r="BH9255" i="3"/>
  <c r="BJ9255" i="3"/>
  <c r="T9255" i="3" s="1"/>
  <c r="BH9256" i="3"/>
  <c r="BI9256" i="3" s="1"/>
  <c r="S9256" i="3" s="1"/>
  <c r="BJ9256" i="3"/>
  <c r="T9256" i="3" s="1"/>
  <c r="BH9257" i="3"/>
  <c r="BI9257" i="3" s="1"/>
  <c r="S9257" i="3" s="1"/>
  <c r="BJ9257" i="3"/>
  <c r="T9257" i="3" s="1"/>
  <c r="BH9258" i="3"/>
  <c r="BI9258" i="3" s="1"/>
  <c r="S9258" i="3" s="1"/>
  <c r="BJ9258" i="3"/>
  <c r="T9258" i="3" s="1"/>
  <c r="BH9259" i="3"/>
  <c r="BI9259" i="3" s="1"/>
  <c r="S9259" i="3" s="1"/>
  <c r="BJ9259" i="3"/>
  <c r="T9259" i="3" s="1"/>
  <c r="BH9260" i="3"/>
  <c r="BJ9260" i="3"/>
  <c r="T9260" i="3" s="1"/>
  <c r="BH9261" i="3"/>
  <c r="BI9261" i="3" s="1"/>
  <c r="S9261" i="3" s="1"/>
  <c r="BJ9261" i="3"/>
  <c r="T9261" i="3" s="1"/>
  <c r="BH9262" i="3"/>
  <c r="BI9262" i="3" s="1"/>
  <c r="S9262" i="3" s="1"/>
  <c r="BJ9262" i="3"/>
  <c r="T9262" i="3" s="1"/>
  <c r="BH9263" i="3"/>
  <c r="BJ9263" i="3"/>
  <c r="T9263" i="3" s="1"/>
  <c r="BH9264" i="3"/>
  <c r="BI9264" i="3" s="1"/>
  <c r="S9264" i="3" s="1"/>
  <c r="BJ9264" i="3"/>
  <c r="T9264" i="3" s="1"/>
  <c r="BH9265" i="3"/>
  <c r="BI9265" i="3" s="1"/>
  <c r="S9265" i="3" s="1"/>
  <c r="BJ9265" i="3"/>
  <c r="T9265" i="3" s="1"/>
  <c r="BH9266" i="3"/>
  <c r="BI9266" i="3" s="1"/>
  <c r="S9266" i="3" s="1"/>
  <c r="BJ9266" i="3"/>
  <c r="T9266" i="3" s="1"/>
  <c r="BH9267" i="3"/>
  <c r="BI9267" i="3" s="1"/>
  <c r="S9267" i="3" s="1"/>
  <c r="BJ9267" i="3"/>
  <c r="T9267" i="3" s="1"/>
  <c r="BH9268" i="3"/>
  <c r="BJ9268" i="3"/>
  <c r="T9268" i="3" s="1"/>
  <c r="BH9269" i="3"/>
  <c r="BJ9269" i="3"/>
  <c r="T9269" i="3" s="1"/>
  <c r="BH9270" i="3"/>
  <c r="BI9270" i="3" s="1"/>
  <c r="S9270" i="3" s="1"/>
  <c r="BJ9270" i="3"/>
  <c r="T9270" i="3" s="1"/>
  <c r="BH9271" i="3"/>
  <c r="BI9271" i="3" s="1"/>
  <c r="S9271" i="3" s="1"/>
  <c r="BJ9271" i="3"/>
  <c r="T9271" i="3" s="1"/>
  <c r="BH9272" i="3"/>
  <c r="BI9272" i="3" s="1"/>
  <c r="S9272" i="3" s="1"/>
  <c r="BJ9272" i="3"/>
  <c r="T9272" i="3" s="1"/>
  <c r="BH9273" i="3"/>
  <c r="BI9273" i="3" s="1"/>
  <c r="S9273" i="3" s="1"/>
  <c r="BJ9273" i="3"/>
  <c r="T9273" i="3" s="1"/>
  <c r="BH9274" i="3"/>
  <c r="BI9274" i="3" s="1"/>
  <c r="S9274" i="3" s="1"/>
  <c r="BJ9274" i="3"/>
  <c r="T9274" i="3" s="1"/>
  <c r="BH9275" i="3"/>
  <c r="BI9275" i="3" s="1"/>
  <c r="S9275" i="3" s="1"/>
  <c r="BJ9275" i="3"/>
  <c r="T9275" i="3" s="1"/>
  <c r="BH9276" i="3"/>
  <c r="BJ9276" i="3"/>
  <c r="T9276" i="3" s="1"/>
  <c r="BH9277" i="3"/>
  <c r="BI9277" i="3" s="1"/>
  <c r="S9277" i="3" s="1"/>
  <c r="BJ9277" i="3"/>
  <c r="T9277" i="3" s="1"/>
  <c r="BH9278" i="3"/>
  <c r="BI9278" i="3" s="1"/>
  <c r="S9278" i="3" s="1"/>
  <c r="BJ9278" i="3"/>
  <c r="T9278" i="3" s="1"/>
  <c r="BH9279" i="3"/>
  <c r="BI9279" i="3" s="1"/>
  <c r="S9279" i="3" s="1"/>
  <c r="BJ9279" i="3"/>
  <c r="T9279" i="3" s="1"/>
  <c r="BH9280" i="3"/>
  <c r="BI9280" i="3" s="1"/>
  <c r="S9280" i="3" s="1"/>
  <c r="BJ9280" i="3"/>
  <c r="T9280" i="3" s="1"/>
  <c r="BH9281" i="3"/>
  <c r="BI9281" i="3" s="1"/>
  <c r="S9281" i="3" s="1"/>
  <c r="BJ9281" i="3"/>
  <c r="T9281" i="3" s="1"/>
  <c r="BH9282" i="3"/>
  <c r="BJ9282" i="3"/>
  <c r="T9282" i="3" s="1"/>
  <c r="BH9283" i="3"/>
  <c r="BI9283" i="3" s="1"/>
  <c r="S9283" i="3" s="1"/>
  <c r="BJ9283" i="3"/>
  <c r="T9283" i="3" s="1"/>
  <c r="BH9284" i="3"/>
  <c r="BJ9284" i="3"/>
  <c r="T9284" i="3" s="1"/>
  <c r="BH9285" i="3"/>
  <c r="BI9285" i="3" s="1"/>
  <c r="S9285" i="3" s="1"/>
  <c r="BJ9285" i="3"/>
  <c r="T9285" i="3" s="1"/>
  <c r="BH9286" i="3"/>
  <c r="BI9286" i="3" s="1"/>
  <c r="S9286" i="3" s="1"/>
  <c r="BJ9286" i="3"/>
  <c r="T9286" i="3" s="1"/>
  <c r="BH9287" i="3"/>
  <c r="BJ9287" i="3"/>
  <c r="T9287" i="3" s="1"/>
  <c r="BH9288" i="3"/>
  <c r="BI9288" i="3" s="1"/>
  <c r="S9288" i="3" s="1"/>
  <c r="BJ9288" i="3"/>
  <c r="T9288" i="3" s="1"/>
  <c r="BH9289" i="3"/>
  <c r="BI9289" i="3" s="1"/>
  <c r="S9289" i="3" s="1"/>
  <c r="BJ9289" i="3"/>
  <c r="T9289" i="3" s="1"/>
  <c r="BH9290" i="3"/>
  <c r="BI9290" i="3" s="1"/>
  <c r="S9290" i="3" s="1"/>
  <c r="BJ9290" i="3"/>
  <c r="T9290" i="3" s="1"/>
  <c r="BH9291" i="3"/>
  <c r="BI9291" i="3" s="1"/>
  <c r="S9291" i="3" s="1"/>
  <c r="BJ9291" i="3"/>
  <c r="T9291" i="3" s="1"/>
  <c r="BH9292" i="3"/>
  <c r="BJ9292" i="3"/>
  <c r="T9292" i="3" s="1"/>
  <c r="BH9293" i="3"/>
  <c r="BJ9293" i="3"/>
  <c r="T9293" i="3" s="1"/>
  <c r="BH9294" i="3"/>
  <c r="BI9294" i="3" s="1"/>
  <c r="S9294" i="3" s="1"/>
  <c r="BJ9294" i="3"/>
  <c r="T9294" i="3" s="1"/>
  <c r="BH9295" i="3"/>
  <c r="BI9295" i="3" s="1"/>
  <c r="S9295" i="3" s="1"/>
  <c r="BJ9295" i="3"/>
  <c r="T9295" i="3" s="1"/>
  <c r="BH9296" i="3"/>
  <c r="BJ9296" i="3"/>
  <c r="T9296" i="3" s="1"/>
  <c r="BH9297" i="3"/>
  <c r="BI9297" i="3" s="1"/>
  <c r="S9297" i="3" s="1"/>
  <c r="BJ9297" i="3"/>
  <c r="T9297" i="3" s="1"/>
  <c r="BH9298" i="3"/>
  <c r="BI9298" i="3" s="1"/>
  <c r="S9298" i="3" s="1"/>
  <c r="BJ9298" i="3"/>
  <c r="T9298" i="3" s="1"/>
  <c r="BH9299" i="3"/>
  <c r="BJ9299" i="3"/>
  <c r="T9299" i="3" s="1"/>
  <c r="BH9300" i="3"/>
  <c r="BJ9300" i="3"/>
  <c r="T9300" i="3" s="1"/>
  <c r="BH9301" i="3"/>
  <c r="BJ9301" i="3"/>
  <c r="T9301" i="3" s="1"/>
  <c r="BH9302" i="3"/>
  <c r="BI9302" i="3" s="1"/>
  <c r="S9302" i="3" s="1"/>
  <c r="BJ9302" i="3"/>
  <c r="T9302" i="3" s="1"/>
  <c r="BH9303" i="3"/>
  <c r="BI9303" i="3" s="1"/>
  <c r="S9303" i="3" s="1"/>
  <c r="BJ9303" i="3"/>
  <c r="T9303" i="3" s="1"/>
  <c r="BH9304" i="3"/>
  <c r="BI9304" i="3" s="1"/>
  <c r="S9304" i="3" s="1"/>
  <c r="BJ9304" i="3"/>
  <c r="T9304" i="3" s="1"/>
  <c r="BH9305" i="3"/>
  <c r="BI9305" i="3" s="1"/>
  <c r="S9305" i="3" s="1"/>
  <c r="BJ9305" i="3"/>
  <c r="T9305" i="3" s="1"/>
  <c r="BH9306" i="3"/>
  <c r="BI9306" i="3" s="1"/>
  <c r="S9306" i="3" s="1"/>
  <c r="BJ9306" i="3"/>
  <c r="T9306" i="3" s="1"/>
  <c r="BH9307" i="3"/>
  <c r="BI9307" i="3" s="1"/>
  <c r="S9307" i="3" s="1"/>
  <c r="BJ9307" i="3"/>
  <c r="T9307" i="3" s="1"/>
  <c r="BH9308" i="3"/>
  <c r="BJ9308" i="3"/>
  <c r="T9308" i="3" s="1"/>
  <c r="BH9309" i="3"/>
  <c r="BI9309" i="3" s="1"/>
  <c r="S9309" i="3" s="1"/>
  <c r="BJ9309" i="3"/>
  <c r="T9309" i="3" s="1"/>
  <c r="BH9310" i="3"/>
  <c r="BI9310" i="3" s="1"/>
  <c r="S9310" i="3" s="1"/>
  <c r="BJ9310" i="3"/>
  <c r="T9310" i="3" s="1"/>
  <c r="BH9311" i="3"/>
  <c r="BI9311" i="3" s="1"/>
  <c r="S9311" i="3" s="1"/>
  <c r="BJ9311" i="3"/>
  <c r="T9311" i="3" s="1"/>
  <c r="BH9312" i="3"/>
  <c r="BI9312" i="3" s="1"/>
  <c r="S9312" i="3" s="1"/>
  <c r="BJ9312" i="3"/>
  <c r="T9312" i="3" s="1"/>
  <c r="BH9313" i="3"/>
  <c r="BI9313" i="3" s="1"/>
  <c r="S9313" i="3" s="1"/>
  <c r="BJ9313" i="3"/>
  <c r="T9313" i="3" s="1"/>
  <c r="BH9314" i="3"/>
  <c r="BI9314" i="3" s="1"/>
  <c r="S9314" i="3" s="1"/>
  <c r="BJ9314" i="3"/>
  <c r="T9314" i="3" s="1"/>
  <c r="BH9315" i="3"/>
  <c r="BI9315" i="3" s="1"/>
  <c r="S9315" i="3" s="1"/>
  <c r="BJ9315" i="3"/>
  <c r="T9315" i="3" s="1"/>
  <c r="BH9316" i="3"/>
  <c r="BJ9316" i="3"/>
  <c r="T9316" i="3" s="1"/>
  <c r="BH9317" i="3"/>
  <c r="BI9317" i="3" s="1"/>
  <c r="S9317" i="3" s="1"/>
  <c r="BJ9317" i="3"/>
  <c r="T9317" i="3" s="1"/>
  <c r="BH9318" i="3"/>
  <c r="BI9318" i="3" s="1"/>
  <c r="S9318" i="3" s="1"/>
  <c r="BJ9318" i="3"/>
  <c r="T9318" i="3" s="1"/>
  <c r="BH9319" i="3"/>
  <c r="BI9319" i="3" s="1"/>
  <c r="S9319" i="3" s="1"/>
  <c r="BJ9319" i="3"/>
  <c r="T9319" i="3" s="1"/>
  <c r="BH9320" i="3"/>
  <c r="BI9320" i="3" s="1"/>
  <c r="S9320" i="3" s="1"/>
  <c r="BJ9320" i="3"/>
  <c r="T9320" i="3" s="1"/>
  <c r="BH9321" i="3"/>
  <c r="BI9321" i="3" s="1"/>
  <c r="S9321" i="3" s="1"/>
  <c r="BJ9321" i="3"/>
  <c r="T9321" i="3" s="1"/>
  <c r="BH9322" i="3"/>
  <c r="BJ9322" i="3"/>
  <c r="T9322" i="3" s="1"/>
  <c r="BH9323" i="3"/>
  <c r="BI9323" i="3" s="1"/>
  <c r="S9323" i="3" s="1"/>
  <c r="BJ9323" i="3"/>
  <c r="T9323" i="3" s="1"/>
  <c r="BH9324" i="3"/>
  <c r="BJ9324" i="3"/>
  <c r="T9324" i="3" s="1"/>
  <c r="BH9325" i="3"/>
  <c r="BI9325" i="3" s="1"/>
  <c r="S9325" i="3" s="1"/>
  <c r="BJ9325" i="3"/>
  <c r="T9325" i="3" s="1"/>
  <c r="BH9326" i="3"/>
  <c r="BI9326" i="3" s="1"/>
  <c r="S9326" i="3" s="1"/>
  <c r="BJ9326" i="3"/>
  <c r="T9326" i="3" s="1"/>
  <c r="BH9327" i="3"/>
  <c r="BI9327" i="3" s="1"/>
  <c r="S9327" i="3" s="1"/>
  <c r="BJ9327" i="3"/>
  <c r="T9327" i="3" s="1"/>
  <c r="BH9328" i="3"/>
  <c r="BJ9328" i="3"/>
  <c r="T9328" i="3" s="1"/>
  <c r="BH9329" i="3"/>
  <c r="BI9329" i="3" s="1"/>
  <c r="S9329" i="3" s="1"/>
  <c r="BJ9329" i="3"/>
  <c r="T9329" i="3" s="1"/>
  <c r="BH9330" i="3"/>
  <c r="BI9330" i="3" s="1"/>
  <c r="S9330" i="3" s="1"/>
  <c r="BJ9330" i="3"/>
  <c r="T9330" i="3" s="1"/>
  <c r="BH9331" i="3"/>
  <c r="BI9331" i="3" s="1"/>
  <c r="S9331" i="3" s="1"/>
  <c r="BJ9331" i="3"/>
  <c r="T9331" i="3" s="1"/>
  <c r="BH9332" i="3"/>
  <c r="BJ9332" i="3"/>
  <c r="T9332" i="3" s="1"/>
  <c r="BH9333" i="3"/>
  <c r="BI9333" i="3" s="1"/>
  <c r="S9333" i="3" s="1"/>
  <c r="BJ9333" i="3"/>
  <c r="T9333" i="3" s="1"/>
  <c r="BH9334" i="3"/>
  <c r="BI9334" i="3" s="1"/>
  <c r="S9334" i="3" s="1"/>
  <c r="BJ9334" i="3"/>
  <c r="T9334" i="3" s="1"/>
  <c r="BH9335" i="3"/>
  <c r="BI9335" i="3" s="1"/>
  <c r="S9335" i="3" s="1"/>
  <c r="BJ9335" i="3"/>
  <c r="T9335" i="3" s="1"/>
  <c r="BH9336" i="3"/>
  <c r="BI9336" i="3" s="1"/>
  <c r="S9336" i="3" s="1"/>
  <c r="BJ9336" i="3"/>
  <c r="T9336" i="3" s="1"/>
  <c r="BH9337" i="3"/>
  <c r="BI9337" i="3" s="1"/>
  <c r="S9337" i="3" s="1"/>
  <c r="BJ9337" i="3"/>
  <c r="T9337" i="3" s="1"/>
  <c r="BH9338" i="3"/>
  <c r="BI9338" i="3" s="1"/>
  <c r="S9338" i="3" s="1"/>
  <c r="BJ9338" i="3"/>
  <c r="T9338" i="3" s="1"/>
  <c r="BH9339" i="3"/>
  <c r="BI9339" i="3" s="1"/>
  <c r="S9339" i="3" s="1"/>
  <c r="BJ9339" i="3"/>
  <c r="T9339" i="3" s="1"/>
  <c r="BH9340" i="3"/>
  <c r="BJ9340" i="3"/>
  <c r="T9340" i="3" s="1"/>
  <c r="BH9341" i="3"/>
  <c r="BI9341" i="3" s="1"/>
  <c r="S9341" i="3" s="1"/>
  <c r="BJ9341" i="3"/>
  <c r="T9341" i="3" s="1"/>
  <c r="BH9342" i="3"/>
  <c r="BI9342" i="3" s="1"/>
  <c r="S9342" i="3" s="1"/>
  <c r="BJ9342" i="3"/>
  <c r="T9342" i="3" s="1"/>
  <c r="BH9343" i="3"/>
  <c r="BI9343" i="3" s="1"/>
  <c r="S9343" i="3" s="1"/>
  <c r="BJ9343" i="3"/>
  <c r="T9343" i="3" s="1"/>
  <c r="BH9344" i="3"/>
  <c r="BJ9344" i="3"/>
  <c r="T9344" i="3" s="1"/>
  <c r="BH9345" i="3"/>
  <c r="BI9345" i="3" s="1"/>
  <c r="S9345" i="3" s="1"/>
  <c r="BJ9345" i="3"/>
  <c r="T9345" i="3" s="1"/>
  <c r="BH9346" i="3"/>
  <c r="BI9346" i="3" s="1"/>
  <c r="S9346" i="3" s="1"/>
  <c r="BJ9346" i="3"/>
  <c r="T9346" i="3" s="1"/>
  <c r="BH9347" i="3"/>
  <c r="BI9347" i="3" s="1"/>
  <c r="S9347" i="3" s="1"/>
  <c r="BJ9347" i="3"/>
  <c r="T9347" i="3" s="1"/>
  <c r="BH9348" i="3"/>
  <c r="BJ9348" i="3"/>
  <c r="T9348" i="3" s="1"/>
  <c r="BH9349" i="3"/>
  <c r="BI9349" i="3" s="1"/>
  <c r="S9349" i="3" s="1"/>
  <c r="BJ9349" i="3"/>
  <c r="T9349" i="3" s="1"/>
  <c r="BH9350" i="3"/>
  <c r="BI9350" i="3" s="1"/>
  <c r="S9350" i="3" s="1"/>
  <c r="BJ9350" i="3"/>
  <c r="T9350" i="3" s="1"/>
  <c r="BH9351" i="3"/>
  <c r="BI9351" i="3" s="1"/>
  <c r="S9351" i="3" s="1"/>
  <c r="BJ9351" i="3"/>
  <c r="T9351" i="3" s="1"/>
  <c r="BH9352" i="3"/>
  <c r="BI9352" i="3" s="1"/>
  <c r="S9352" i="3" s="1"/>
  <c r="BJ9352" i="3"/>
  <c r="T9352" i="3" s="1"/>
  <c r="BH9353" i="3"/>
  <c r="BI9353" i="3" s="1"/>
  <c r="S9353" i="3" s="1"/>
  <c r="BJ9353" i="3"/>
  <c r="T9353" i="3" s="1"/>
  <c r="BH9354" i="3"/>
  <c r="BI9354" i="3" s="1"/>
  <c r="S9354" i="3" s="1"/>
  <c r="BJ9354" i="3"/>
  <c r="T9354" i="3" s="1"/>
  <c r="BH9355" i="3"/>
  <c r="BI9355" i="3" s="1"/>
  <c r="S9355" i="3" s="1"/>
  <c r="BJ9355" i="3"/>
  <c r="T9355" i="3" s="1"/>
  <c r="BH9356" i="3"/>
  <c r="BJ9356" i="3"/>
  <c r="T9356" i="3" s="1"/>
  <c r="BH9357" i="3"/>
  <c r="BI9357" i="3" s="1"/>
  <c r="S9357" i="3" s="1"/>
  <c r="BJ9357" i="3"/>
  <c r="T9357" i="3" s="1"/>
  <c r="BH9358" i="3"/>
  <c r="BI9358" i="3" s="1"/>
  <c r="S9358" i="3" s="1"/>
  <c r="BJ9358" i="3"/>
  <c r="T9358" i="3" s="1"/>
  <c r="BH9359" i="3"/>
  <c r="BI9359" i="3" s="1"/>
  <c r="S9359" i="3" s="1"/>
  <c r="BJ9359" i="3"/>
  <c r="T9359" i="3" s="1"/>
  <c r="BH9360" i="3"/>
  <c r="BI9360" i="3" s="1"/>
  <c r="S9360" i="3" s="1"/>
  <c r="BJ9360" i="3"/>
  <c r="T9360" i="3" s="1"/>
  <c r="BH9361" i="3"/>
  <c r="BI9361" i="3" s="1"/>
  <c r="S9361" i="3" s="1"/>
  <c r="BJ9361" i="3"/>
  <c r="T9361" i="3" s="1"/>
  <c r="BH9362" i="3"/>
  <c r="BI9362" i="3" s="1"/>
  <c r="S9362" i="3" s="1"/>
  <c r="BJ9362" i="3"/>
  <c r="T9362" i="3" s="1"/>
  <c r="BH9363" i="3"/>
  <c r="BI9363" i="3" s="1"/>
  <c r="S9363" i="3" s="1"/>
  <c r="BJ9363" i="3"/>
  <c r="T9363" i="3" s="1"/>
  <c r="BH9364" i="3"/>
  <c r="BJ9364" i="3"/>
  <c r="T9364" i="3" s="1"/>
  <c r="BH9365" i="3"/>
  <c r="BI9365" i="3" s="1"/>
  <c r="S9365" i="3" s="1"/>
  <c r="BJ9365" i="3"/>
  <c r="T9365" i="3" s="1"/>
  <c r="BH9366" i="3"/>
  <c r="BI9366" i="3" s="1"/>
  <c r="S9366" i="3" s="1"/>
  <c r="BJ9366" i="3"/>
  <c r="T9366" i="3" s="1"/>
  <c r="BH9367" i="3"/>
  <c r="BI9367" i="3" s="1"/>
  <c r="S9367" i="3" s="1"/>
  <c r="BJ9367" i="3"/>
  <c r="T9367" i="3" s="1"/>
  <c r="BH9368" i="3"/>
  <c r="BJ9368" i="3"/>
  <c r="T9368" i="3" s="1"/>
  <c r="BH9369" i="3"/>
  <c r="BI9369" i="3" s="1"/>
  <c r="S9369" i="3" s="1"/>
  <c r="BJ9369" i="3"/>
  <c r="T9369" i="3" s="1"/>
  <c r="BH9370" i="3"/>
  <c r="BI9370" i="3" s="1"/>
  <c r="S9370" i="3" s="1"/>
  <c r="BJ9370" i="3"/>
  <c r="T9370" i="3" s="1"/>
  <c r="BH9371" i="3"/>
  <c r="BI9371" i="3" s="1"/>
  <c r="S9371" i="3" s="1"/>
  <c r="BJ9371" i="3"/>
  <c r="T9371" i="3" s="1"/>
  <c r="BH9372" i="3"/>
  <c r="BJ9372" i="3"/>
  <c r="T9372" i="3" s="1"/>
  <c r="BH9373" i="3"/>
  <c r="BI9373" i="3" s="1"/>
  <c r="S9373" i="3" s="1"/>
  <c r="BJ9373" i="3"/>
  <c r="T9373" i="3" s="1"/>
  <c r="BH9374" i="3"/>
  <c r="BI9374" i="3" s="1"/>
  <c r="S9374" i="3" s="1"/>
  <c r="BJ9374" i="3"/>
  <c r="T9374" i="3" s="1"/>
  <c r="BH9375" i="3"/>
  <c r="BI9375" i="3" s="1"/>
  <c r="S9375" i="3" s="1"/>
  <c r="BJ9375" i="3"/>
  <c r="T9375" i="3" s="1"/>
  <c r="BH9376" i="3"/>
  <c r="BI9376" i="3" s="1"/>
  <c r="S9376" i="3" s="1"/>
  <c r="BJ9376" i="3"/>
  <c r="T9376" i="3" s="1"/>
  <c r="BH9377" i="3"/>
  <c r="BI9377" i="3" s="1"/>
  <c r="S9377" i="3" s="1"/>
  <c r="BJ9377" i="3"/>
  <c r="T9377" i="3" s="1"/>
  <c r="BH9378" i="3"/>
  <c r="BI9378" i="3" s="1"/>
  <c r="S9378" i="3" s="1"/>
  <c r="BJ9378" i="3"/>
  <c r="T9378" i="3" s="1"/>
  <c r="BH9379" i="3"/>
  <c r="BI9379" i="3" s="1"/>
  <c r="S9379" i="3" s="1"/>
  <c r="BJ9379" i="3"/>
  <c r="T9379" i="3" s="1"/>
  <c r="BH9380" i="3"/>
  <c r="BJ9380" i="3"/>
  <c r="T9380" i="3" s="1"/>
  <c r="BH9381" i="3"/>
  <c r="BI9381" i="3" s="1"/>
  <c r="S9381" i="3" s="1"/>
  <c r="BJ9381" i="3"/>
  <c r="T9381" i="3" s="1"/>
  <c r="BH9382" i="3"/>
  <c r="BI9382" i="3" s="1"/>
  <c r="S9382" i="3" s="1"/>
  <c r="BJ9382" i="3"/>
  <c r="T9382" i="3" s="1"/>
  <c r="BH9383" i="3"/>
  <c r="BI9383" i="3" s="1"/>
  <c r="S9383" i="3" s="1"/>
  <c r="BJ9383" i="3"/>
  <c r="T9383" i="3" s="1"/>
  <c r="BH9384" i="3"/>
  <c r="BI9384" i="3" s="1"/>
  <c r="S9384" i="3" s="1"/>
  <c r="BJ9384" i="3"/>
  <c r="T9384" i="3" s="1"/>
  <c r="BH9385" i="3"/>
  <c r="BI9385" i="3" s="1"/>
  <c r="S9385" i="3" s="1"/>
  <c r="BJ9385" i="3"/>
  <c r="T9385" i="3" s="1"/>
  <c r="BH9386" i="3"/>
  <c r="BI9386" i="3" s="1"/>
  <c r="S9386" i="3" s="1"/>
  <c r="BJ9386" i="3"/>
  <c r="T9386" i="3" s="1"/>
  <c r="BH9387" i="3"/>
  <c r="BI9387" i="3" s="1"/>
  <c r="S9387" i="3" s="1"/>
  <c r="BJ9387" i="3"/>
  <c r="T9387" i="3" s="1"/>
  <c r="BH9388" i="3"/>
  <c r="BJ9388" i="3"/>
  <c r="T9388" i="3" s="1"/>
  <c r="BH9389" i="3"/>
  <c r="BI9389" i="3" s="1"/>
  <c r="S9389" i="3" s="1"/>
  <c r="BJ9389" i="3"/>
  <c r="T9389" i="3" s="1"/>
  <c r="BH9390" i="3"/>
  <c r="BI9390" i="3" s="1"/>
  <c r="S9390" i="3" s="1"/>
  <c r="BJ9390" i="3"/>
  <c r="T9390" i="3" s="1"/>
  <c r="BH9391" i="3"/>
  <c r="BJ9391" i="3"/>
  <c r="T9391" i="3" s="1"/>
  <c r="BH9392" i="3"/>
  <c r="BI9392" i="3" s="1"/>
  <c r="S9392" i="3" s="1"/>
  <c r="BJ9392" i="3"/>
  <c r="T9392" i="3" s="1"/>
  <c r="BH9393" i="3"/>
  <c r="BI9393" i="3" s="1"/>
  <c r="S9393" i="3" s="1"/>
  <c r="BJ9393" i="3"/>
  <c r="T9393" i="3" s="1"/>
  <c r="BH9394" i="3"/>
  <c r="BI9394" i="3" s="1"/>
  <c r="S9394" i="3" s="1"/>
  <c r="BJ9394" i="3"/>
  <c r="T9394" i="3" s="1"/>
  <c r="BH9395" i="3"/>
  <c r="BI9395" i="3" s="1"/>
  <c r="S9395" i="3" s="1"/>
  <c r="BJ9395" i="3"/>
  <c r="T9395" i="3" s="1"/>
  <c r="BH9396" i="3"/>
  <c r="BJ9396" i="3"/>
  <c r="T9396" i="3" s="1"/>
  <c r="BH9397" i="3"/>
  <c r="BI9397" i="3" s="1"/>
  <c r="S9397" i="3" s="1"/>
  <c r="BJ9397" i="3"/>
  <c r="T9397" i="3" s="1"/>
  <c r="BH9398" i="3"/>
  <c r="BI9398" i="3" s="1"/>
  <c r="S9398" i="3" s="1"/>
  <c r="BJ9398" i="3"/>
  <c r="T9398" i="3" s="1"/>
  <c r="BH9399" i="3"/>
  <c r="BI9399" i="3" s="1"/>
  <c r="S9399" i="3" s="1"/>
  <c r="BJ9399" i="3"/>
  <c r="T9399" i="3" s="1"/>
  <c r="BH9400" i="3"/>
  <c r="BJ9400" i="3"/>
  <c r="T9400" i="3" s="1"/>
  <c r="BH9401" i="3"/>
  <c r="BI9401" i="3" s="1"/>
  <c r="S9401" i="3" s="1"/>
  <c r="BJ9401" i="3"/>
  <c r="T9401" i="3" s="1"/>
  <c r="BH9402" i="3"/>
  <c r="BI9402" i="3" s="1"/>
  <c r="S9402" i="3" s="1"/>
  <c r="BJ9402" i="3"/>
  <c r="T9402" i="3" s="1"/>
  <c r="BH9403" i="3"/>
  <c r="BJ9403" i="3"/>
  <c r="T9403" i="3" s="1"/>
  <c r="BH9404" i="3"/>
  <c r="BJ9404" i="3"/>
  <c r="T9404" i="3" s="1"/>
  <c r="BH9405" i="3"/>
  <c r="BI9405" i="3" s="1"/>
  <c r="S9405" i="3" s="1"/>
  <c r="BJ9405" i="3"/>
  <c r="T9405" i="3" s="1"/>
  <c r="BH9406" i="3"/>
  <c r="BI9406" i="3" s="1"/>
  <c r="S9406" i="3" s="1"/>
  <c r="BJ9406" i="3"/>
  <c r="T9406" i="3" s="1"/>
  <c r="BH9407" i="3"/>
  <c r="BI9407" i="3" s="1"/>
  <c r="S9407" i="3" s="1"/>
  <c r="BJ9407" i="3"/>
  <c r="T9407" i="3" s="1"/>
  <c r="BH9408" i="3"/>
  <c r="BI9408" i="3" s="1"/>
  <c r="S9408" i="3" s="1"/>
  <c r="BJ9408" i="3"/>
  <c r="T9408" i="3" s="1"/>
  <c r="BH9409" i="3"/>
  <c r="BI9409" i="3" s="1"/>
  <c r="S9409" i="3" s="1"/>
  <c r="BJ9409" i="3"/>
  <c r="T9409" i="3" s="1"/>
  <c r="BH9410" i="3"/>
  <c r="BI9410" i="3" s="1"/>
  <c r="S9410" i="3" s="1"/>
  <c r="BJ9410" i="3"/>
  <c r="T9410" i="3" s="1"/>
  <c r="BH9411" i="3"/>
  <c r="BI9411" i="3" s="1"/>
  <c r="S9411" i="3" s="1"/>
  <c r="BJ9411" i="3"/>
  <c r="T9411" i="3" s="1"/>
  <c r="BH9412" i="3"/>
  <c r="BJ9412" i="3"/>
  <c r="T9412" i="3" s="1"/>
  <c r="BH9413" i="3"/>
  <c r="BI9413" i="3" s="1"/>
  <c r="S9413" i="3" s="1"/>
  <c r="BJ9413" i="3"/>
  <c r="T9413" i="3" s="1"/>
  <c r="BH9414" i="3"/>
  <c r="BI9414" i="3" s="1"/>
  <c r="S9414" i="3" s="1"/>
  <c r="BJ9414" i="3"/>
  <c r="T9414" i="3" s="1"/>
  <c r="BH9415" i="3"/>
  <c r="BI9415" i="3" s="1"/>
  <c r="S9415" i="3" s="1"/>
  <c r="BJ9415" i="3"/>
  <c r="T9415" i="3" s="1"/>
  <c r="BH9416" i="3"/>
  <c r="BI9416" i="3" s="1"/>
  <c r="S9416" i="3" s="1"/>
  <c r="BJ9416" i="3"/>
  <c r="T9416" i="3" s="1"/>
  <c r="BH9417" i="3"/>
  <c r="BI9417" i="3" s="1"/>
  <c r="S9417" i="3" s="1"/>
  <c r="BJ9417" i="3"/>
  <c r="T9417" i="3" s="1"/>
  <c r="BH9418" i="3"/>
  <c r="BI9418" i="3" s="1"/>
  <c r="S9418" i="3" s="1"/>
  <c r="BJ9418" i="3"/>
  <c r="T9418" i="3" s="1"/>
  <c r="BH9419" i="3"/>
  <c r="BI9419" i="3" s="1"/>
  <c r="S9419" i="3" s="1"/>
  <c r="BJ9419" i="3"/>
  <c r="T9419" i="3" s="1"/>
  <c r="BH9420" i="3"/>
  <c r="BJ9420" i="3"/>
  <c r="T9420" i="3" s="1"/>
  <c r="BH9421" i="3"/>
  <c r="BI9421" i="3" s="1"/>
  <c r="S9421" i="3" s="1"/>
  <c r="BJ9421" i="3"/>
  <c r="T9421" i="3" s="1"/>
  <c r="BH9422" i="3"/>
  <c r="BI9422" i="3" s="1"/>
  <c r="S9422" i="3" s="1"/>
  <c r="BJ9422" i="3"/>
  <c r="T9422" i="3" s="1"/>
  <c r="BH9423" i="3"/>
  <c r="BI9423" i="3" s="1"/>
  <c r="S9423" i="3" s="1"/>
  <c r="BJ9423" i="3"/>
  <c r="T9423" i="3" s="1"/>
  <c r="BH9424" i="3"/>
  <c r="BI9424" i="3" s="1"/>
  <c r="S9424" i="3" s="1"/>
  <c r="BJ9424" i="3"/>
  <c r="T9424" i="3" s="1"/>
  <c r="BH9425" i="3"/>
  <c r="BI9425" i="3" s="1"/>
  <c r="S9425" i="3" s="1"/>
  <c r="BJ9425" i="3"/>
  <c r="T9425" i="3" s="1"/>
  <c r="BH9426" i="3"/>
  <c r="BI9426" i="3" s="1"/>
  <c r="S9426" i="3" s="1"/>
  <c r="BJ9426" i="3"/>
  <c r="T9426" i="3" s="1"/>
  <c r="BH9427" i="3"/>
  <c r="BI9427" i="3" s="1"/>
  <c r="S9427" i="3" s="1"/>
  <c r="BJ9427" i="3"/>
  <c r="T9427" i="3" s="1"/>
  <c r="BH9428" i="3"/>
  <c r="BJ9428" i="3"/>
  <c r="T9428" i="3" s="1"/>
  <c r="BH9429" i="3"/>
  <c r="BI9429" i="3" s="1"/>
  <c r="S9429" i="3" s="1"/>
  <c r="BJ9429" i="3"/>
  <c r="T9429" i="3" s="1"/>
  <c r="BH9430" i="3"/>
  <c r="BI9430" i="3" s="1"/>
  <c r="S9430" i="3" s="1"/>
  <c r="BJ9430" i="3"/>
  <c r="T9430" i="3" s="1"/>
  <c r="BH9431" i="3"/>
  <c r="BI9431" i="3" s="1"/>
  <c r="S9431" i="3" s="1"/>
  <c r="BJ9431" i="3"/>
  <c r="T9431" i="3" s="1"/>
  <c r="BH9432" i="3"/>
  <c r="BJ9432" i="3"/>
  <c r="T9432" i="3" s="1"/>
  <c r="BH9433" i="3"/>
  <c r="BI9433" i="3" s="1"/>
  <c r="S9433" i="3" s="1"/>
  <c r="BJ9433" i="3"/>
  <c r="T9433" i="3" s="1"/>
  <c r="BH9434" i="3"/>
  <c r="BI9434" i="3" s="1"/>
  <c r="S9434" i="3" s="1"/>
  <c r="BJ9434" i="3"/>
  <c r="T9434" i="3" s="1"/>
  <c r="BH9435" i="3"/>
  <c r="BI9435" i="3" s="1"/>
  <c r="S9435" i="3" s="1"/>
  <c r="BJ9435" i="3"/>
  <c r="T9435" i="3" s="1"/>
  <c r="BH9436" i="3"/>
  <c r="BJ9436" i="3"/>
  <c r="T9436" i="3" s="1"/>
  <c r="BH9437" i="3"/>
  <c r="BI9437" i="3" s="1"/>
  <c r="S9437" i="3" s="1"/>
  <c r="BJ9437" i="3"/>
  <c r="T9437" i="3" s="1"/>
  <c r="BH9438" i="3"/>
  <c r="BI9438" i="3" s="1"/>
  <c r="S9438" i="3" s="1"/>
  <c r="BJ9438" i="3"/>
  <c r="T9438" i="3" s="1"/>
  <c r="BH9439" i="3"/>
  <c r="BI9439" i="3" s="1"/>
  <c r="S9439" i="3" s="1"/>
  <c r="BJ9439" i="3"/>
  <c r="T9439" i="3" s="1"/>
  <c r="BH9440" i="3"/>
  <c r="BI9440" i="3" s="1"/>
  <c r="S9440" i="3" s="1"/>
  <c r="BJ9440" i="3"/>
  <c r="T9440" i="3" s="1"/>
  <c r="BH9441" i="3"/>
  <c r="BI9441" i="3" s="1"/>
  <c r="S9441" i="3" s="1"/>
  <c r="BJ9441" i="3"/>
  <c r="T9441" i="3" s="1"/>
  <c r="BH9442" i="3"/>
  <c r="BI9442" i="3" s="1"/>
  <c r="S9442" i="3" s="1"/>
  <c r="BJ9442" i="3"/>
  <c r="T9442" i="3" s="1"/>
  <c r="BH9443" i="3"/>
  <c r="BI9443" i="3" s="1"/>
  <c r="S9443" i="3" s="1"/>
  <c r="BJ9443" i="3"/>
  <c r="T9443" i="3" s="1"/>
  <c r="BH9444" i="3"/>
  <c r="BJ9444" i="3"/>
  <c r="T9444" i="3" s="1"/>
  <c r="BH9445" i="3"/>
  <c r="BI9445" i="3" s="1"/>
  <c r="S9445" i="3" s="1"/>
  <c r="BJ9445" i="3"/>
  <c r="T9445" i="3" s="1"/>
  <c r="BH9446" i="3"/>
  <c r="BI9446" i="3" s="1"/>
  <c r="S9446" i="3" s="1"/>
  <c r="BJ9446" i="3"/>
  <c r="T9446" i="3" s="1"/>
  <c r="BH9447" i="3"/>
  <c r="BI9447" i="3" s="1"/>
  <c r="S9447" i="3" s="1"/>
  <c r="BJ9447" i="3"/>
  <c r="T9447" i="3" s="1"/>
  <c r="BH9448" i="3"/>
  <c r="BI9448" i="3" s="1"/>
  <c r="S9448" i="3" s="1"/>
  <c r="BJ9448" i="3"/>
  <c r="T9448" i="3" s="1"/>
  <c r="BH9449" i="3"/>
  <c r="BI9449" i="3" s="1"/>
  <c r="S9449" i="3" s="1"/>
  <c r="BJ9449" i="3"/>
  <c r="T9449" i="3" s="1"/>
  <c r="BH9450" i="3"/>
  <c r="BI9450" i="3" s="1"/>
  <c r="S9450" i="3" s="1"/>
  <c r="BJ9450" i="3"/>
  <c r="T9450" i="3" s="1"/>
  <c r="BH9451" i="3"/>
  <c r="BI9451" i="3" s="1"/>
  <c r="S9451" i="3" s="1"/>
  <c r="BJ9451" i="3"/>
  <c r="T9451" i="3" s="1"/>
  <c r="BH9452" i="3"/>
  <c r="BJ9452" i="3"/>
  <c r="T9452" i="3" s="1"/>
  <c r="BH9453" i="3"/>
  <c r="BI9453" i="3" s="1"/>
  <c r="S9453" i="3" s="1"/>
  <c r="BJ9453" i="3"/>
  <c r="T9453" i="3" s="1"/>
  <c r="BH9454" i="3"/>
  <c r="BI9454" i="3" s="1"/>
  <c r="S9454" i="3" s="1"/>
  <c r="BJ9454" i="3"/>
  <c r="T9454" i="3" s="1"/>
  <c r="BH9455" i="3"/>
  <c r="BI9455" i="3" s="1"/>
  <c r="S9455" i="3" s="1"/>
  <c r="BJ9455" i="3"/>
  <c r="T9455" i="3" s="1"/>
  <c r="BH9456" i="3"/>
  <c r="BI9456" i="3" s="1"/>
  <c r="S9456" i="3" s="1"/>
  <c r="BJ9456" i="3"/>
  <c r="T9456" i="3" s="1"/>
  <c r="BH9457" i="3"/>
  <c r="BI9457" i="3" s="1"/>
  <c r="S9457" i="3" s="1"/>
  <c r="BJ9457" i="3"/>
  <c r="T9457" i="3" s="1"/>
  <c r="BH9458" i="3"/>
  <c r="BI9458" i="3" s="1"/>
  <c r="S9458" i="3" s="1"/>
  <c r="BJ9458" i="3"/>
  <c r="T9458" i="3" s="1"/>
  <c r="BH9459" i="3"/>
  <c r="BI9459" i="3" s="1"/>
  <c r="S9459" i="3" s="1"/>
  <c r="BJ9459" i="3"/>
  <c r="T9459" i="3" s="1"/>
  <c r="BH9460" i="3"/>
  <c r="BJ9460" i="3"/>
  <c r="T9460" i="3" s="1"/>
  <c r="BH9461" i="3"/>
  <c r="BI9461" i="3" s="1"/>
  <c r="S9461" i="3" s="1"/>
  <c r="BJ9461" i="3"/>
  <c r="T9461" i="3" s="1"/>
  <c r="BH9462" i="3"/>
  <c r="BI9462" i="3" s="1"/>
  <c r="S9462" i="3" s="1"/>
  <c r="BJ9462" i="3"/>
  <c r="T9462" i="3" s="1"/>
  <c r="BH9463" i="3"/>
  <c r="BI9463" i="3" s="1"/>
  <c r="S9463" i="3" s="1"/>
  <c r="BJ9463" i="3"/>
  <c r="T9463" i="3" s="1"/>
  <c r="BH9464" i="3"/>
  <c r="BJ9464" i="3"/>
  <c r="T9464" i="3" s="1"/>
  <c r="BH9465" i="3"/>
  <c r="BI9465" i="3" s="1"/>
  <c r="S9465" i="3" s="1"/>
  <c r="BJ9465" i="3"/>
  <c r="T9465" i="3" s="1"/>
  <c r="BH9466" i="3"/>
  <c r="BI9466" i="3" s="1"/>
  <c r="S9466" i="3" s="1"/>
  <c r="BJ9466" i="3"/>
  <c r="T9466" i="3" s="1"/>
  <c r="BH9467" i="3"/>
  <c r="BI9467" i="3" s="1"/>
  <c r="S9467" i="3" s="1"/>
  <c r="BJ9467" i="3"/>
  <c r="T9467" i="3" s="1"/>
  <c r="BH9468" i="3"/>
  <c r="BJ9468" i="3"/>
  <c r="T9468" i="3" s="1"/>
  <c r="BH9469" i="3"/>
  <c r="BI9469" i="3" s="1"/>
  <c r="S9469" i="3" s="1"/>
  <c r="BJ9469" i="3"/>
  <c r="T9469" i="3" s="1"/>
  <c r="BH9470" i="3"/>
  <c r="BI9470" i="3" s="1"/>
  <c r="S9470" i="3" s="1"/>
  <c r="BJ9470" i="3"/>
  <c r="T9470" i="3" s="1"/>
  <c r="BH9471" i="3"/>
  <c r="BI9471" i="3" s="1"/>
  <c r="S9471" i="3" s="1"/>
  <c r="BJ9471" i="3"/>
  <c r="T9471" i="3" s="1"/>
  <c r="BH9472" i="3"/>
  <c r="BI9472" i="3" s="1"/>
  <c r="S9472" i="3" s="1"/>
  <c r="BJ9472" i="3"/>
  <c r="T9472" i="3" s="1"/>
  <c r="BH9473" i="3"/>
  <c r="BI9473" i="3" s="1"/>
  <c r="S9473" i="3" s="1"/>
  <c r="BJ9473" i="3"/>
  <c r="T9473" i="3" s="1"/>
  <c r="BH9474" i="3"/>
  <c r="BI9474" i="3" s="1"/>
  <c r="S9474" i="3" s="1"/>
  <c r="BJ9474" i="3"/>
  <c r="T9474" i="3" s="1"/>
  <c r="BH9475" i="3"/>
  <c r="BI9475" i="3" s="1"/>
  <c r="S9475" i="3" s="1"/>
  <c r="BJ9475" i="3"/>
  <c r="T9475" i="3" s="1"/>
  <c r="BH9476" i="3"/>
  <c r="BJ9476" i="3"/>
  <c r="T9476" i="3" s="1"/>
  <c r="BH9477" i="3"/>
  <c r="BI9477" i="3" s="1"/>
  <c r="S9477" i="3" s="1"/>
  <c r="BJ9477" i="3"/>
  <c r="T9477" i="3" s="1"/>
  <c r="BH9478" i="3"/>
  <c r="BI9478" i="3" s="1"/>
  <c r="S9478" i="3" s="1"/>
  <c r="BJ9478" i="3"/>
  <c r="T9478" i="3" s="1"/>
  <c r="BH9479" i="3"/>
  <c r="BI9479" i="3" s="1"/>
  <c r="S9479" i="3" s="1"/>
  <c r="BJ9479" i="3"/>
  <c r="T9479" i="3" s="1"/>
  <c r="BH9480" i="3"/>
  <c r="BI9480" i="3" s="1"/>
  <c r="S9480" i="3" s="1"/>
  <c r="BJ9480" i="3"/>
  <c r="T9480" i="3" s="1"/>
  <c r="BH9481" i="3"/>
  <c r="BI9481" i="3" s="1"/>
  <c r="S9481" i="3" s="1"/>
  <c r="BJ9481" i="3"/>
  <c r="T9481" i="3" s="1"/>
  <c r="BH9482" i="3"/>
  <c r="BJ9482" i="3"/>
  <c r="T9482" i="3" s="1"/>
  <c r="BH9483" i="3"/>
  <c r="BI9483" i="3" s="1"/>
  <c r="S9483" i="3" s="1"/>
  <c r="BJ9483" i="3"/>
  <c r="T9483" i="3" s="1"/>
  <c r="BH9484" i="3"/>
  <c r="BI9484" i="3" s="1"/>
  <c r="S9484" i="3" s="1"/>
  <c r="BJ9484" i="3"/>
  <c r="T9484" i="3" s="1"/>
  <c r="BH9485" i="3"/>
  <c r="BI9485" i="3" s="1"/>
  <c r="S9485" i="3" s="1"/>
  <c r="BJ9485" i="3"/>
  <c r="T9485" i="3" s="1"/>
  <c r="BH9486" i="3"/>
  <c r="BJ9486" i="3"/>
  <c r="T9486" i="3" s="1"/>
  <c r="BH9487" i="3"/>
  <c r="BI9487" i="3" s="1"/>
  <c r="S9487" i="3" s="1"/>
  <c r="BJ9487" i="3"/>
  <c r="T9487" i="3" s="1"/>
  <c r="BH9488" i="3"/>
  <c r="BJ9488" i="3"/>
  <c r="T9488" i="3" s="1"/>
  <c r="BH9489" i="3"/>
  <c r="BI9489" i="3" s="1"/>
  <c r="S9489" i="3" s="1"/>
  <c r="BJ9489" i="3"/>
  <c r="T9489" i="3" s="1"/>
  <c r="BH9490" i="3"/>
  <c r="BJ9490" i="3"/>
  <c r="T9490" i="3" s="1"/>
  <c r="BH9491" i="3"/>
  <c r="BI9491" i="3" s="1"/>
  <c r="S9491" i="3" s="1"/>
  <c r="BJ9491" i="3"/>
  <c r="T9491" i="3" s="1"/>
  <c r="BH9492" i="3"/>
  <c r="BJ9492" i="3"/>
  <c r="T9492" i="3" s="1"/>
  <c r="BH9493" i="3"/>
  <c r="BI9493" i="3" s="1"/>
  <c r="S9493" i="3" s="1"/>
  <c r="BJ9493" i="3"/>
  <c r="T9493" i="3" s="1"/>
  <c r="BH9494" i="3"/>
  <c r="BI9494" i="3" s="1"/>
  <c r="S9494" i="3" s="1"/>
  <c r="BJ9494" i="3"/>
  <c r="T9494" i="3" s="1"/>
  <c r="BH9495" i="3"/>
  <c r="BJ9495" i="3"/>
  <c r="T9495" i="3" s="1"/>
  <c r="BH9496" i="3"/>
  <c r="BJ9496" i="3"/>
  <c r="T9496" i="3" s="1"/>
  <c r="BH9497" i="3"/>
  <c r="BI9497" i="3" s="1"/>
  <c r="S9497" i="3" s="1"/>
  <c r="BJ9497" i="3"/>
  <c r="T9497" i="3" s="1"/>
  <c r="BH9498" i="3"/>
  <c r="BI9498" i="3" s="1"/>
  <c r="S9498" i="3" s="1"/>
  <c r="BJ9498" i="3"/>
  <c r="T9498" i="3" s="1"/>
  <c r="BH9499" i="3"/>
  <c r="BI9499" i="3" s="1"/>
  <c r="S9499" i="3" s="1"/>
  <c r="BJ9499" i="3"/>
  <c r="T9499" i="3" s="1"/>
  <c r="BH9500" i="3"/>
  <c r="BJ9500" i="3"/>
  <c r="T9500" i="3" s="1"/>
  <c r="BH9501" i="3"/>
  <c r="BI9501" i="3" s="1"/>
  <c r="S9501" i="3" s="1"/>
  <c r="BJ9501" i="3"/>
  <c r="T9501" i="3" s="1"/>
  <c r="BH9502" i="3"/>
  <c r="BJ9502" i="3"/>
  <c r="T9502" i="3" s="1"/>
  <c r="BH9503" i="3"/>
  <c r="BJ9503" i="3"/>
  <c r="T9503" i="3" s="1"/>
  <c r="BH9504" i="3"/>
  <c r="BJ9504" i="3"/>
  <c r="T9504" i="3" s="1"/>
  <c r="BH9505" i="3"/>
  <c r="BI9505" i="3" s="1"/>
  <c r="S9505" i="3" s="1"/>
  <c r="BJ9505" i="3"/>
  <c r="T9505" i="3" s="1"/>
  <c r="BH9506" i="3"/>
  <c r="BI9506" i="3" s="1"/>
  <c r="S9506" i="3" s="1"/>
  <c r="BJ9506" i="3"/>
  <c r="T9506" i="3" s="1"/>
  <c r="BH9507" i="3"/>
  <c r="BI9507" i="3" s="1"/>
  <c r="S9507" i="3" s="1"/>
  <c r="BJ9507" i="3"/>
  <c r="T9507" i="3" s="1"/>
  <c r="BH9508" i="3"/>
  <c r="BJ9508" i="3"/>
  <c r="T9508" i="3" s="1"/>
  <c r="BH9509" i="3"/>
  <c r="BI9509" i="3" s="1"/>
  <c r="S9509" i="3" s="1"/>
  <c r="BJ9509" i="3"/>
  <c r="T9509" i="3" s="1"/>
  <c r="BH9510" i="3"/>
  <c r="BJ9510" i="3"/>
  <c r="T9510" i="3" s="1"/>
  <c r="BH9511" i="3"/>
  <c r="BI9511" i="3" s="1"/>
  <c r="S9511" i="3" s="1"/>
  <c r="BJ9511" i="3"/>
  <c r="T9511" i="3" s="1"/>
  <c r="BH9512" i="3"/>
  <c r="BI9512" i="3" s="1"/>
  <c r="S9512" i="3" s="1"/>
  <c r="BJ9512" i="3"/>
  <c r="T9512" i="3" s="1"/>
  <c r="BH9513" i="3"/>
  <c r="BI9513" i="3" s="1"/>
  <c r="S9513" i="3" s="1"/>
  <c r="BJ9513" i="3"/>
  <c r="T9513" i="3" s="1"/>
  <c r="BH9514" i="3"/>
  <c r="BI9514" i="3" s="1"/>
  <c r="S9514" i="3" s="1"/>
  <c r="BJ9514" i="3"/>
  <c r="T9514" i="3" s="1"/>
  <c r="BH9515" i="3"/>
  <c r="BI9515" i="3" s="1"/>
  <c r="S9515" i="3" s="1"/>
  <c r="BJ9515" i="3"/>
  <c r="T9515" i="3" s="1"/>
  <c r="BH9516" i="3"/>
  <c r="BI9516" i="3" s="1"/>
  <c r="S9516" i="3" s="1"/>
  <c r="BJ9516" i="3"/>
  <c r="T9516" i="3" s="1"/>
  <c r="BH9517" i="3"/>
  <c r="BI9517" i="3" s="1"/>
  <c r="S9517" i="3" s="1"/>
  <c r="BJ9517" i="3"/>
  <c r="T9517" i="3" s="1"/>
  <c r="BH9518" i="3"/>
  <c r="BI9518" i="3" s="1"/>
  <c r="S9518" i="3" s="1"/>
  <c r="BJ9518" i="3"/>
  <c r="T9518" i="3" s="1"/>
  <c r="BH9519" i="3"/>
  <c r="BI9519" i="3" s="1"/>
  <c r="S9519" i="3" s="1"/>
  <c r="BJ9519" i="3"/>
  <c r="T9519" i="3" s="1"/>
  <c r="BH9520" i="3"/>
  <c r="BI9520" i="3" s="1"/>
  <c r="S9520" i="3" s="1"/>
  <c r="BJ9520" i="3"/>
  <c r="T9520" i="3" s="1"/>
  <c r="BH9521" i="3"/>
  <c r="BI9521" i="3" s="1"/>
  <c r="S9521" i="3" s="1"/>
  <c r="BJ9521" i="3"/>
  <c r="T9521" i="3" s="1"/>
  <c r="BH9522" i="3"/>
  <c r="BI9522" i="3" s="1"/>
  <c r="S9522" i="3" s="1"/>
  <c r="BJ9522" i="3"/>
  <c r="T9522" i="3" s="1"/>
  <c r="BH9523" i="3"/>
  <c r="BI9523" i="3" s="1"/>
  <c r="S9523" i="3" s="1"/>
  <c r="BJ9523" i="3"/>
  <c r="T9523" i="3" s="1"/>
  <c r="BH9524" i="3"/>
  <c r="BI9524" i="3" s="1"/>
  <c r="S9524" i="3" s="1"/>
  <c r="BJ9524" i="3"/>
  <c r="T9524" i="3" s="1"/>
  <c r="BH9525" i="3"/>
  <c r="BI9525" i="3" s="1"/>
  <c r="S9525" i="3" s="1"/>
  <c r="BJ9525" i="3"/>
  <c r="T9525" i="3" s="1"/>
  <c r="BH9526" i="3"/>
  <c r="BI9526" i="3" s="1"/>
  <c r="S9526" i="3" s="1"/>
  <c r="BJ9526" i="3"/>
  <c r="T9526" i="3" s="1"/>
  <c r="BH9527" i="3"/>
  <c r="BI9527" i="3" s="1"/>
  <c r="S9527" i="3" s="1"/>
  <c r="BJ9527" i="3"/>
  <c r="T9527" i="3" s="1"/>
  <c r="BH9528" i="3"/>
  <c r="BJ9528" i="3"/>
  <c r="T9528" i="3" s="1"/>
  <c r="BH9529" i="3"/>
  <c r="BI9529" i="3" s="1"/>
  <c r="S9529" i="3" s="1"/>
  <c r="BJ9529" i="3"/>
  <c r="T9529" i="3" s="1"/>
  <c r="BH9530" i="3"/>
  <c r="BJ9530" i="3"/>
  <c r="T9530" i="3" s="1"/>
  <c r="BH9531" i="3"/>
  <c r="BI9531" i="3" s="1"/>
  <c r="S9531" i="3" s="1"/>
  <c r="BJ9531" i="3"/>
  <c r="T9531" i="3" s="1"/>
  <c r="BH9532" i="3"/>
  <c r="BJ9532" i="3"/>
  <c r="T9532" i="3" s="1"/>
  <c r="BH9533" i="3"/>
  <c r="BJ9533" i="3"/>
  <c r="T9533" i="3" s="1"/>
  <c r="BH9534" i="3"/>
  <c r="BJ9534" i="3"/>
  <c r="T9534" i="3" s="1"/>
  <c r="BH9535" i="3"/>
  <c r="BI9535" i="3" s="1"/>
  <c r="S9535" i="3" s="1"/>
  <c r="BJ9535" i="3"/>
  <c r="T9535" i="3" s="1"/>
  <c r="BH9536" i="3"/>
  <c r="BJ9536" i="3"/>
  <c r="T9536" i="3" s="1"/>
  <c r="BH9537" i="3"/>
  <c r="BI9537" i="3" s="1"/>
  <c r="S9537" i="3" s="1"/>
  <c r="BJ9537" i="3"/>
  <c r="T9537" i="3" s="1"/>
  <c r="BH9538" i="3"/>
  <c r="BI9538" i="3" s="1"/>
  <c r="S9538" i="3" s="1"/>
  <c r="BJ9538" i="3"/>
  <c r="T9538" i="3" s="1"/>
  <c r="BH9539" i="3"/>
  <c r="BI9539" i="3" s="1"/>
  <c r="S9539" i="3" s="1"/>
  <c r="BJ9539" i="3"/>
  <c r="T9539" i="3" s="1"/>
  <c r="BH9540" i="3"/>
  <c r="BI9540" i="3" s="1"/>
  <c r="S9540" i="3" s="1"/>
  <c r="BJ9540" i="3"/>
  <c r="T9540" i="3" s="1"/>
  <c r="BH9541" i="3"/>
  <c r="BJ9541" i="3"/>
  <c r="T9541" i="3" s="1"/>
  <c r="BH9542" i="3"/>
  <c r="BI9542" i="3" s="1"/>
  <c r="S9542" i="3" s="1"/>
  <c r="BJ9542" i="3"/>
  <c r="T9542" i="3" s="1"/>
  <c r="BH9543" i="3"/>
  <c r="BI9543" i="3" s="1"/>
  <c r="S9543" i="3" s="1"/>
  <c r="BJ9543" i="3"/>
  <c r="T9543" i="3" s="1"/>
  <c r="BH9544" i="3"/>
  <c r="BJ9544" i="3"/>
  <c r="T9544" i="3" s="1"/>
  <c r="BH9545" i="3"/>
  <c r="BI9545" i="3" s="1"/>
  <c r="S9545" i="3" s="1"/>
  <c r="BJ9545" i="3"/>
  <c r="T9545" i="3" s="1"/>
  <c r="BH9546" i="3"/>
  <c r="BI9546" i="3" s="1"/>
  <c r="S9546" i="3" s="1"/>
  <c r="BJ9546" i="3"/>
  <c r="T9546" i="3" s="1"/>
  <c r="BH9547" i="3"/>
  <c r="BI9547" i="3" s="1"/>
  <c r="S9547" i="3" s="1"/>
  <c r="BJ9547" i="3"/>
  <c r="T9547" i="3" s="1"/>
  <c r="BH9548" i="3"/>
  <c r="BI9548" i="3" s="1"/>
  <c r="S9548" i="3" s="1"/>
  <c r="BJ9548" i="3"/>
  <c r="T9548" i="3" s="1"/>
  <c r="BH9549" i="3"/>
  <c r="BI9549" i="3" s="1"/>
  <c r="S9549" i="3" s="1"/>
  <c r="BJ9549" i="3"/>
  <c r="T9549" i="3" s="1"/>
  <c r="BH9550" i="3"/>
  <c r="BJ9550" i="3"/>
  <c r="T9550" i="3" s="1"/>
  <c r="BH9551" i="3"/>
  <c r="BI9551" i="3" s="1"/>
  <c r="S9551" i="3" s="1"/>
  <c r="BJ9551" i="3"/>
  <c r="T9551" i="3" s="1"/>
  <c r="BH9552" i="3"/>
  <c r="BI9552" i="3" s="1"/>
  <c r="S9552" i="3" s="1"/>
  <c r="BJ9552" i="3"/>
  <c r="T9552" i="3" s="1"/>
  <c r="BH9553" i="3"/>
  <c r="BI9553" i="3" s="1"/>
  <c r="S9553" i="3" s="1"/>
  <c r="BJ9553" i="3"/>
  <c r="T9553" i="3" s="1"/>
  <c r="BH9554" i="3"/>
  <c r="BI9554" i="3" s="1"/>
  <c r="S9554" i="3" s="1"/>
  <c r="BJ9554" i="3"/>
  <c r="T9554" i="3" s="1"/>
  <c r="BH9555" i="3"/>
  <c r="BI9555" i="3" s="1"/>
  <c r="S9555" i="3" s="1"/>
  <c r="BJ9555" i="3"/>
  <c r="T9555" i="3" s="1"/>
  <c r="BH9556" i="3"/>
  <c r="BI9556" i="3" s="1"/>
  <c r="S9556" i="3" s="1"/>
  <c r="BJ9556" i="3"/>
  <c r="T9556" i="3" s="1"/>
  <c r="BH9557" i="3"/>
  <c r="BI9557" i="3" s="1"/>
  <c r="S9557" i="3" s="1"/>
  <c r="BJ9557" i="3"/>
  <c r="T9557" i="3" s="1"/>
  <c r="BH9558" i="3"/>
  <c r="BI9558" i="3" s="1"/>
  <c r="S9558" i="3" s="1"/>
  <c r="BJ9558" i="3"/>
  <c r="T9558" i="3" s="1"/>
  <c r="BH9559" i="3"/>
  <c r="BI9559" i="3" s="1"/>
  <c r="S9559" i="3" s="1"/>
  <c r="BJ9559" i="3"/>
  <c r="T9559" i="3" s="1"/>
  <c r="BH9560" i="3"/>
  <c r="BJ9560" i="3"/>
  <c r="T9560" i="3" s="1"/>
  <c r="BH9561" i="3"/>
  <c r="BI9561" i="3" s="1"/>
  <c r="S9561" i="3" s="1"/>
  <c r="BJ9561" i="3"/>
  <c r="T9561" i="3" s="1"/>
  <c r="BH9562" i="3"/>
  <c r="BI9562" i="3" s="1"/>
  <c r="S9562" i="3" s="1"/>
  <c r="BJ9562" i="3"/>
  <c r="T9562" i="3" s="1"/>
  <c r="BH9563" i="3"/>
  <c r="BJ9563" i="3"/>
  <c r="T9563" i="3" s="1"/>
  <c r="BH9564" i="3"/>
  <c r="BI9564" i="3" s="1"/>
  <c r="S9564" i="3" s="1"/>
  <c r="BJ9564" i="3"/>
  <c r="T9564" i="3" s="1"/>
  <c r="BH9565" i="3"/>
  <c r="BI9565" i="3" s="1"/>
  <c r="S9565" i="3" s="1"/>
  <c r="BJ9565" i="3"/>
  <c r="T9565" i="3" s="1"/>
  <c r="BH9566" i="3"/>
  <c r="BJ9566" i="3"/>
  <c r="T9566" i="3" s="1"/>
  <c r="BH9567" i="3"/>
  <c r="BI9567" i="3" s="1"/>
  <c r="S9567" i="3" s="1"/>
  <c r="BJ9567" i="3"/>
  <c r="T9567" i="3" s="1"/>
  <c r="BH9568" i="3"/>
  <c r="BJ9568" i="3"/>
  <c r="T9568" i="3" s="1"/>
  <c r="BH9569" i="3"/>
  <c r="BI9569" i="3" s="1"/>
  <c r="S9569" i="3" s="1"/>
  <c r="BJ9569" i="3"/>
  <c r="T9569" i="3" s="1"/>
  <c r="BH9570" i="3"/>
  <c r="BI9570" i="3" s="1"/>
  <c r="S9570" i="3" s="1"/>
  <c r="BJ9570" i="3"/>
  <c r="T9570" i="3" s="1"/>
  <c r="BH9571" i="3"/>
  <c r="BI9571" i="3" s="1"/>
  <c r="S9571" i="3" s="1"/>
  <c r="BJ9571" i="3"/>
  <c r="T9571" i="3" s="1"/>
  <c r="BH9572" i="3"/>
  <c r="BJ9572" i="3"/>
  <c r="T9572" i="3" s="1"/>
  <c r="BH9573" i="3"/>
  <c r="BI9573" i="3" s="1"/>
  <c r="S9573" i="3" s="1"/>
  <c r="BJ9573" i="3"/>
  <c r="T9573" i="3" s="1"/>
  <c r="BH9574" i="3"/>
  <c r="BI9574" i="3" s="1"/>
  <c r="S9574" i="3" s="1"/>
  <c r="BJ9574" i="3"/>
  <c r="T9574" i="3" s="1"/>
  <c r="BH9575" i="3"/>
  <c r="BI9575" i="3" s="1"/>
  <c r="S9575" i="3" s="1"/>
  <c r="BJ9575" i="3"/>
  <c r="T9575" i="3" s="1"/>
  <c r="BH9576" i="3"/>
  <c r="BI9576" i="3" s="1"/>
  <c r="S9576" i="3" s="1"/>
  <c r="BJ9576" i="3"/>
  <c r="T9576" i="3" s="1"/>
  <c r="BH9577" i="3"/>
  <c r="BJ9577" i="3"/>
  <c r="T9577" i="3" s="1"/>
  <c r="BH9578" i="3"/>
  <c r="BJ9578" i="3"/>
  <c r="T9578" i="3" s="1"/>
  <c r="BH9579" i="3"/>
  <c r="BI9579" i="3" s="1"/>
  <c r="S9579" i="3" s="1"/>
  <c r="BJ9579" i="3"/>
  <c r="T9579" i="3" s="1"/>
  <c r="BH9580" i="3"/>
  <c r="BI9580" i="3" s="1"/>
  <c r="S9580" i="3" s="1"/>
  <c r="BJ9580" i="3"/>
  <c r="T9580" i="3" s="1"/>
  <c r="BH9581" i="3"/>
  <c r="BI9581" i="3" s="1"/>
  <c r="S9581" i="3" s="1"/>
  <c r="BJ9581" i="3"/>
  <c r="T9581" i="3" s="1"/>
  <c r="BH9582" i="3"/>
  <c r="BI9582" i="3" s="1"/>
  <c r="S9582" i="3" s="1"/>
  <c r="BJ9582" i="3"/>
  <c r="T9582" i="3" s="1"/>
  <c r="BH9583" i="3"/>
  <c r="BI9583" i="3" s="1"/>
  <c r="S9583" i="3" s="1"/>
  <c r="BJ9583" i="3"/>
  <c r="T9583" i="3" s="1"/>
  <c r="BH9584" i="3"/>
  <c r="BI9584" i="3" s="1"/>
  <c r="S9584" i="3" s="1"/>
  <c r="BJ9584" i="3"/>
  <c r="T9584" i="3" s="1"/>
  <c r="BH9585" i="3"/>
  <c r="BI9585" i="3" s="1"/>
  <c r="S9585" i="3" s="1"/>
  <c r="BJ9585" i="3"/>
  <c r="T9585" i="3" s="1"/>
  <c r="BH9586" i="3"/>
  <c r="BJ9586" i="3"/>
  <c r="T9586" i="3" s="1"/>
  <c r="BH9587" i="3"/>
  <c r="BI9587" i="3" s="1"/>
  <c r="S9587" i="3" s="1"/>
  <c r="BJ9587" i="3"/>
  <c r="T9587" i="3" s="1"/>
  <c r="BH9588" i="3"/>
  <c r="BJ9588" i="3"/>
  <c r="T9588" i="3" s="1"/>
  <c r="BH9589" i="3"/>
  <c r="BI9589" i="3" s="1"/>
  <c r="S9589" i="3" s="1"/>
  <c r="BJ9589" i="3"/>
  <c r="T9589" i="3" s="1"/>
  <c r="BH9590" i="3"/>
  <c r="BI9590" i="3" s="1"/>
  <c r="S9590" i="3" s="1"/>
  <c r="BJ9590" i="3"/>
  <c r="T9590" i="3" s="1"/>
  <c r="BH9591" i="3"/>
  <c r="BI9591" i="3" s="1"/>
  <c r="S9591" i="3" s="1"/>
  <c r="BJ9591" i="3"/>
  <c r="T9591" i="3" s="1"/>
  <c r="BH9592" i="3"/>
  <c r="BI9592" i="3" s="1"/>
  <c r="S9592" i="3" s="1"/>
  <c r="BJ9592" i="3"/>
  <c r="T9592" i="3" s="1"/>
  <c r="BH9593" i="3"/>
  <c r="BI9593" i="3" s="1"/>
  <c r="S9593" i="3" s="1"/>
  <c r="BJ9593" i="3"/>
  <c r="T9593" i="3" s="1"/>
  <c r="BH9594" i="3"/>
  <c r="BI9594" i="3" s="1"/>
  <c r="S9594" i="3" s="1"/>
  <c r="BJ9594" i="3"/>
  <c r="T9594" i="3" s="1"/>
  <c r="BH9595" i="3"/>
  <c r="BI9595" i="3" s="1"/>
  <c r="S9595" i="3" s="1"/>
  <c r="BJ9595" i="3"/>
  <c r="T9595" i="3" s="1"/>
  <c r="BH9596" i="3"/>
  <c r="BJ9596" i="3"/>
  <c r="T9596" i="3" s="1"/>
  <c r="BH9597" i="3"/>
  <c r="BI9597" i="3" s="1"/>
  <c r="S9597" i="3" s="1"/>
  <c r="BJ9597" i="3"/>
  <c r="T9597" i="3" s="1"/>
  <c r="BH9598" i="3"/>
  <c r="BI9598" i="3" s="1"/>
  <c r="S9598" i="3" s="1"/>
  <c r="BJ9598" i="3"/>
  <c r="T9598" i="3" s="1"/>
  <c r="BH9599" i="3"/>
  <c r="BI9599" i="3" s="1"/>
  <c r="S9599" i="3" s="1"/>
  <c r="BJ9599" i="3"/>
  <c r="T9599" i="3" s="1"/>
  <c r="BH9600" i="3"/>
  <c r="BI9600" i="3" s="1"/>
  <c r="S9600" i="3" s="1"/>
  <c r="BJ9600" i="3"/>
  <c r="T9600" i="3" s="1"/>
  <c r="BH9601" i="3"/>
  <c r="BJ9601" i="3"/>
  <c r="T9601" i="3" s="1"/>
  <c r="BH9602" i="3"/>
  <c r="BJ9602" i="3"/>
  <c r="T9602" i="3" s="1"/>
  <c r="BH9603" i="3"/>
  <c r="BI9603" i="3" s="1"/>
  <c r="S9603" i="3" s="1"/>
  <c r="BJ9603" i="3"/>
  <c r="T9603" i="3" s="1"/>
  <c r="BH9604" i="3"/>
  <c r="BI9604" i="3" s="1"/>
  <c r="S9604" i="3" s="1"/>
  <c r="BJ9604" i="3"/>
  <c r="T9604" i="3" s="1"/>
  <c r="BH9605" i="3"/>
  <c r="BJ9605" i="3"/>
  <c r="T9605" i="3" s="1"/>
  <c r="BH9606" i="3"/>
  <c r="BJ9606" i="3"/>
  <c r="T9606" i="3" s="1"/>
  <c r="BH9607" i="3"/>
  <c r="BI9607" i="3" s="1"/>
  <c r="S9607" i="3" s="1"/>
  <c r="BJ9607" i="3"/>
  <c r="T9607" i="3" s="1"/>
  <c r="BH9608" i="3"/>
  <c r="BJ9608" i="3"/>
  <c r="T9608" i="3" s="1"/>
  <c r="BH9609" i="3"/>
  <c r="BI9609" i="3" s="1"/>
  <c r="S9609" i="3" s="1"/>
  <c r="BJ9609" i="3"/>
  <c r="T9609" i="3" s="1"/>
  <c r="BH9610" i="3"/>
  <c r="BJ9610" i="3"/>
  <c r="T9610" i="3" s="1"/>
  <c r="BH9611" i="3"/>
  <c r="BI9611" i="3" s="1"/>
  <c r="S9611" i="3" s="1"/>
  <c r="BJ9611" i="3"/>
  <c r="T9611" i="3" s="1"/>
  <c r="BH9612" i="3"/>
  <c r="BI9612" i="3" s="1"/>
  <c r="S9612" i="3" s="1"/>
  <c r="BJ9612" i="3"/>
  <c r="T9612" i="3" s="1"/>
  <c r="BH9613" i="3"/>
  <c r="BI9613" i="3" s="1"/>
  <c r="S9613" i="3" s="1"/>
  <c r="BJ9613" i="3"/>
  <c r="T9613" i="3" s="1"/>
  <c r="BH9614" i="3"/>
  <c r="BJ9614" i="3"/>
  <c r="T9614" i="3" s="1"/>
  <c r="BH9615" i="3"/>
  <c r="BI9615" i="3" s="1"/>
  <c r="S9615" i="3" s="1"/>
  <c r="BJ9615" i="3"/>
  <c r="T9615" i="3" s="1"/>
  <c r="BH9616" i="3"/>
  <c r="BJ9616" i="3"/>
  <c r="T9616" i="3" s="1"/>
  <c r="BH9617" i="3"/>
  <c r="BI9617" i="3" s="1"/>
  <c r="S9617" i="3" s="1"/>
  <c r="BJ9617" i="3"/>
  <c r="T9617" i="3" s="1"/>
  <c r="BH9618" i="3"/>
  <c r="BI9618" i="3" s="1"/>
  <c r="S9618" i="3" s="1"/>
  <c r="BJ9618" i="3"/>
  <c r="T9618" i="3" s="1"/>
  <c r="BH9619" i="3"/>
  <c r="BI9619" i="3" s="1"/>
  <c r="S9619" i="3" s="1"/>
  <c r="BJ9619" i="3"/>
  <c r="T9619" i="3" s="1"/>
  <c r="BH9620" i="3"/>
  <c r="BI9620" i="3" s="1"/>
  <c r="S9620" i="3" s="1"/>
  <c r="BJ9620" i="3"/>
  <c r="T9620" i="3" s="1"/>
  <c r="BH9621" i="3"/>
  <c r="BI9621" i="3" s="1"/>
  <c r="S9621" i="3" s="1"/>
  <c r="BJ9621" i="3"/>
  <c r="T9621" i="3" s="1"/>
  <c r="BH9622" i="3"/>
  <c r="BI9622" i="3" s="1"/>
  <c r="S9622" i="3" s="1"/>
  <c r="BJ9622" i="3"/>
  <c r="T9622" i="3" s="1"/>
  <c r="BH9623" i="3"/>
  <c r="BI9623" i="3" s="1"/>
  <c r="S9623" i="3" s="1"/>
  <c r="BJ9623" i="3"/>
  <c r="T9623" i="3" s="1"/>
  <c r="BH9624" i="3"/>
  <c r="BI9624" i="3" s="1"/>
  <c r="S9624" i="3" s="1"/>
  <c r="BJ9624" i="3"/>
  <c r="T9624" i="3" s="1"/>
  <c r="BH9625" i="3"/>
  <c r="BI9625" i="3" s="1"/>
  <c r="S9625" i="3" s="1"/>
  <c r="BJ9625" i="3"/>
  <c r="T9625" i="3" s="1"/>
  <c r="BH9626" i="3"/>
  <c r="BI9626" i="3" s="1"/>
  <c r="S9626" i="3" s="1"/>
  <c r="BJ9626" i="3"/>
  <c r="T9626" i="3" s="1"/>
  <c r="BH9627" i="3"/>
  <c r="BI9627" i="3" s="1"/>
  <c r="S9627" i="3" s="1"/>
  <c r="BJ9627" i="3"/>
  <c r="T9627" i="3" s="1"/>
  <c r="BH9628" i="3"/>
  <c r="BI9628" i="3" s="1"/>
  <c r="S9628" i="3" s="1"/>
  <c r="BJ9628" i="3"/>
  <c r="T9628" i="3" s="1"/>
  <c r="BH9629" i="3"/>
  <c r="BI9629" i="3" s="1"/>
  <c r="S9629" i="3" s="1"/>
  <c r="BJ9629" i="3"/>
  <c r="T9629" i="3" s="1"/>
  <c r="BH9630" i="3"/>
  <c r="BI9630" i="3" s="1"/>
  <c r="S9630" i="3" s="1"/>
  <c r="BJ9630" i="3"/>
  <c r="T9630" i="3" s="1"/>
  <c r="BH9631" i="3"/>
  <c r="BI9631" i="3" s="1"/>
  <c r="S9631" i="3" s="1"/>
  <c r="BJ9631" i="3"/>
  <c r="T9631" i="3" s="1"/>
  <c r="BH9632" i="3"/>
  <c r="BJ9632" i="3"/>
  <c r="T9632" i="3" s="1"/>
  <c r="BH9633" i="3"/>
  <c r="BI9633" i="3" s="1"/>
  <c r="S9633" i="3" s="1"/>
  <c r="BJ9633" i="3"/>
  <c r="T9633" i="3" s="1"/>
  <c r="BH9634" i="3"/>
  <c r="BI9634" i="3" s="1"/>
  <c r="S9634" i="3" s="1"/>
  <c r="BJ9634" i="3"/>
  <c r="T9634" i="3" s="1"/>
  <c r="BH9635" i="3"/>
  <c r="BI9635" i="3" s="1"/>
  <c r="S9635" i="3" s="1"/>
  <c r="BJ9635" i="3"/>
  <c r="T9635" i="3" s="1"/>
  <c r="BH9636" i="3"/>
  <c r="BJ9636" i="3"/>
  <c r="T9636" i="3" s="1"/>
  <c r="BH9637" i="3"/>
  <c r="BI9637" i="3" s="1"/>
  <c r="S9637" i="3" s="1"/>
  <c r="BJ9637" i="3"/>
  <c r="T9637" i="3" s="1"/>
  <c r="BH9638" i="3"/>
  <c r="BJ9638" i="3"/>
  <c r="T9638" i="3" s="1"/>
  <c r="BH9639" i="3"/>
  <c r="BI9639" i="3" s="1"/>
  <c r="S9639" i="3" s="1"/>
  <c r="BJ9639" i="3"/>
  <c r="T9639" i="3" s="1"/>
  <c r="BH9640" i="3"/>
  <c r="BI9640" i="3" s="1"/>
  <c r="S9640" i="3" s="1"/>
  <c r="BJ9640" i="3"/>
  <c r="T9640" i="3" s="1"/>
  <c r="BH9641" i="3"/>
  <c r="BI9641" i="3" s="1"/>
  <c r="S9641" i="3" s="1"/>
  <c r="BJ9641" i="3"/>
  <c r="T9641" i="3" s="1"/>
  <c r="BH9642" i="3"/>
  <c r="BJ9642" i="3"/>
  <c r="T9642" i="3" s="1"/>
  <c r="BH9643" i="3"/>
  <c r="BI9643" i="3" s="1"/>
  <c r="S9643" i="3" s="1"/>
  <c r="BJ9643" i="3"/>
  <c r="T9643" i="3" s="1"/>
  <c r="BH9644" i="3"/>
  <c r="BI9644" i="3" s="1"/>
  <c r="S9644" i="3" s="1"/>
  <c r="BJ9644" i="3"/>
  <c r="T9644" i="3" s="1"/>
  <c r="BH9645" i="3"/>
  <c r="BI9645" i="3" s="1"/>
  <c r="S9645" i="3" s="1"/>
  <c r="BJ9645" i="3"/>
  <c r="T9645" i="3" s="1"/>
  <c r="BH9646" i="3"/>
  <c r="BI9646" i="3" s="1"/>
  <c r="S9646" i="3" s="1"/>
  <c r="BJ9646" i="3"/>
  <c r="T9646" i="3" s="1"/>
  <c r="BH9647" i="3"/>
  <c r="BI9647" i="3" s="1"/>
  <c r="S9647" i="3" s="1"/>
  <c r="BJ9647" i="3"/>
  <c r="T9647" i="3" s="1"/>
  <c r="BH9648" i="3"/>
  <c r="BI9648" i="3" s="1"/>
  <c r="S9648" i="3" s="1"/>
  <c r="BJ9648" i="3"/>
  <c r="T9648" i="3" s="1"/>
  <c r="BH9649" i="3"/>
  <c r="BI9649" i="3" s="1"/>
  <c r="S9649" i="3" s="1"/>
  <c r="BJ9649" i="3"/>
  <c r="T9649" i="3" s="1"/>
  <c r="BH9650" i="3"/>
  <c r="BJ9650" i="3"/>
  <c r="T9650" i="3" s="1"/>
  <c r="BH9651" i="3"/>
  <c r="BJ9651" i="3"/>
  <c r="T9651" i="3" s="1"/>
  <c r="BH9652" i="3"/>
  <c r="BI9652" i="3" s="1"/>
  <c r="S9652" i="3" s="1"/>
  <c r="BJ9652" i="3"/>
  <c r="T9652" i="3" s="1"/>
  <c r="BH9653" i="3"/>
  <c r="BI9653" i="3" s="1"/>
  <c r="S9653" i="3" s="1"/>
  <c r="BJ9653" i="3"/>
  <c r="T9653" i="3" s="1"/>
  <c r="BH9654" i="3"/>
  <c r="BI9654" i="3" s="1"/>
  <c r="S9654" i="3" s="1"/>
  <c r="BJ9654" i="3"/>
  <c r="T9654" i="3" s="1"/>
  <c r="BH9655" i="3"/>
  <c r="BI9655" i="3" s="1"/>
  <c r="S9655" i="3" s="1"/>
  <c r="BJ9655" i="3"/>
  <c r="T9655" i="3" s="1"/>
  <c r="BH9656" i="3"/>
  <c r="BI9656" i="3" s="1"/>
  <c r="S9656" i="3" s="1"/>
  <c r="BJ9656" i="3"/>
  <c r="T9656" i="3" s="1"/>
  <c r="BH9657" i="3"/>
  <c r="BI9657" i="3" s="1"/>
  <c r="S9657" i="3" s="1"/>
  <c r="BJ9657" i="3"/>
  <c r="T9657" i="3" s="1"/>
  <c r="BH9658" i="3"/>
  <c r="BI9658" i="3" s="1"/>
  <c r="S9658" i="3" s="1"/>
  <c r="BJ9658" i="3"/>
  <c r="T9658" i="3" s="1"/>
  <c r="BH9659" i="3"/>
  <c r="BI9659" i="3" s="1"/>
  <c r="S9659" i="3" s="1"/>
  <c r="BJ9659" i="3"/>
  <c r="T9659" i="3" s="1"/>
  <c r="BH9660" i="3"/>
  <c r="BJ9660" i="3"/>
  <c r="T9660" i="3" s="1"/>
  <c r="BH9661" i="3"/>
  <c r="BI9661" i="3" s="1"/>
  <c r="S9661" i="3" s="1"/>
  <c r="BJ9661" i="3"/>
  <c r="T9661" i="3" s="1"/>
  <c r="BH9662" i="3"/>
  <c r="BJ9662" i="3"/>
  <c r="T9662" i="3" s="1"/>
  <c r="BH9663" i="3"/>
  <c r="BI9663" i="3" s="1"/>
  <c r="S9663" i="3" s="1"/>
  <c r="BJ9663" i="3"/>
  <c r="T9663" i="3" s="1"/>
  <c r="BH9664" i="3"/>
  <c r="BI9664" i="3" s="1"/>
  <c r="S9664" i="3" s="1"/>
  <c r="BJ9664" i="3"/>
  <c r="T9664" i="3" s="1"/>
  <c r="BH9665" i="3"/>
  <c r="BI9665" i="3" s="1"/>
  <c r="S9665" i="3" s="1"/>
  <c r="BJ9665" i="3"/>
  <c r="T9665" i="3" s="1"/>
  <c r="BH9666" i="3"/>
  <c r="BJ9666" i="3"/>
  <c r="T9666" i="3" s="1"/>
  <c r="BH9667" i="3"/>
  <c r="BI9667" i="3" s="1"/>
  <c r="S9667" i="3" s="1"/>
  <c r="BJ9667" i="3"/>
  <c r="T9667" i="3" s="1"/>
  <c r="BH9668" i="3"/>
  <c r="BI9668" i="3" s="1"/>
  <c r="S9668" i="3" s="1"/>
  <c r="BJ9668" i="3"/>
  <c r="T9668" i="3" s="1"/>
  <c r="BH9669" i="3"/>
  <c r="BI9669" i="3" s="1"/>
  <c r="S9669" i="3" s="1"/>
  <c r="BJ9669" i="3"/>
  <c r="T9669" i="3" s="1"/>
  <c r="BH9670" i="3"/>
  <c r="BI9670" i="3" s="1"/>
  <c r="S9670" i="3" s="1"/>
  <c r="BJ9670" i="3"/>
  <c r="T9670" i="3" s="1"/>
  <c r="BH9671" i="3"/>
  <c r="BI9671" i="3" s="1"/>
  <c r="S9671" i="3" s="1"/>
  <c r="BJ9671" i="3"/>
  <c r="T9671" i="3" s="1"/>
  <c r="BH9672" i="3"/>
  <c r="BJ9672" i="3"/>
  <c r="T9672" i="3" s="1"/>
  <c r="BH9673" i="3"/>
  <c r="BI9673" i="3" s="1"/>
  <c r="S9673" i="3" s="1"/>
  <c r="BJ9673" i="3"/>
  <c r="T9673" i="3" s="1"/>
  <c r="BH9674" i="3"/>
  <c r="BI9674" i="3" s="1"/>
  <c r="S9674" i="3" s="1"/>
  <c r="BJ9674" i="3"/>
  <c r="T9674" i="3" s="1"/>
  <c r="BH9675" i="3"/>
  <c r="BI9675" i="3" s="1"/>
  <c r="S9675" i="3" s="1"/>
  <c r="BJ9675" i="3"/>
  <c r="T9675" i="3" s="1"/>
  <c r="BH9676" i="3"/>
  <c r="BI9676" i="3" s="1"/>
  <c r="S9676" i="3" s="1"/>
  <c r="BJ9676" i="3"/>
  <c r="T9676" i="3" s="1"/>
  <c r="BH9677" i="3"/>
  <c r="BI9677" i="3" s="1"/>
  <c r="S9677" i="3" s="1"/>
  <c r="BJ9677" i="3"/>
  <c r="T9677" i="3" s="1"/>
  <c r="BH9678" i="3"/>
  <c r="BJ9678" i="3"/>
  <c r="T9678" i="3" s="1"/>
  <c r="BH9679" i="3"/>
  <c r="BI9679" i="3" s="1"/>
  <c r="S9679" i="3" s="1"/>
  <c r="BJ9679" i="3"/>
  <c r="T9679" i="3" s="1"/>
  <c r="BH9680" i="3"/>
  <c r="BI9680" i="3" s="1"/>
  <c r="S9680" i="3" s="1"/>
  <c r="BJ9680" i="3"/>
  <c r="T9680" i="3" s="1"/>
  <c r="BH9681" i="3"/>
  <c r="BI9681" i="3" s="1"/>
  <c r="S9681" i="3" s="1"/>
  <c r="BJ9681" i="3"/>
  <c r="T9681" i="3" s="1"/>
  <c r="BH9682" i="3"/>
  <c r="BI9682" i="3" s="1"/>
  <c r="S9682" i="3" s="1"/>
  <c r="BJ9682" i="3"/>
  <c r="T9682" i="3" s="1"/>
  <c r="BH9683" i="3"/>
  <c r="BI9683" i="3" s="1"/>
  <c r="S9683" i="3" s="1"/>
  <c r="BJ9683" i="3"/>
  <c r="T9683" i="3" s="1"/>
  <c r="BH9684" i="3"/>
  <c r="BI9684" i="3" s="1"/>
  <c r="S9684" i="3" s="1"/>
  <c r="BJ9684" i="3"/>
  <c r="T9684" i="3" s="1"/>
  <c r="BH9685" i="3"/>
  <c r="BI9685" i="3" s="1"/>
  <c r="S9685" i="3" s="1"/>
  <c r="BJ9685" i="3"/>
  <c r="T9685" i="3" s="1"/>
  <c r="BH9686" i="3"/>
  <c r="BJ9686" i="3"/>
  <c r="T9686" i="3" s="1"/>
  <c r="BH9687" i="3"/>
  <c r="BI9687" i="3" s="1"/>
  <c r="S9687" i="3" s="1"/>
  <c r="BJ9687" i="3"/>
  <c r="T9687" i="3" s="1"/>
  <c r="BH9688" i="3"/>
  <c r="BI9688" i="3" s="1"/>
  <c r="S9688" i="3" s="1"/>
  <c r="BJ9688" i="3"/>
  <c r="T9688" i="3" s="1"/>
  <c r="BH9689" i="3"/>
  <c r="BI9689" i="3" s="1"/>
  <c r="S9689" i="3" s="1"/>
  <c r="BJ9689" i="3"/>
  <c r="T9689" i="3" s="1"/>
  <c r="BH9690" i="3"/>
  <c r="BI9690" i="3" s="1"/>
  <c r="S9690" i="3" s="1"/>
  <c r="BJ9690" i="3"/>
  <c r="T9690" i="3" s="1"/>
  <c r="BH9691" i="3"/>
  <c r="BI9691" i="3" s="1"/>
  <c r="S9691" i="3" s="1"/>
  <c r="BJ9691" i="3"/>
  <c r="T9691" i="3" s="1"/>
  <c r="BH9692" i="3"/>
  <c r="BI9692" i="3" s="1"/>
  <c r="S9692" i="3" s="1"/>
  <c r="BJ9692" i="3"/>
  <c r="T9692" i="3" s="1"/>
  <c r="BH9693" i="3"/>
  <c r="BI9693" i="3" s="1"/>
  <c r="S9693" i="3" s="1"/>
  <c r="BJ9693" i="3"/>
  <c r="T9693" i="3" s="1"/>
  <c r="BH9694" i="3"/>
  <c r="BI9694" i="3" s="1"/>
  <c r="S9694" i="3" s="1"/>
  <c r="BJ9694" i="3"/>
  <c r="T9694" i="3" s="1"/>
  <c r="BH9695" i="3"/>
  <c r="BJ9695" i="3"/>
  <c r="T9695" i="3" s="1"/>
  <c r="BH9696" i="3"/>
  <c r="BJ9696" i="3"/>
  <c r="T9696" i="3" s="1"/>
  <c r="BH9697" i="3"/>
  <c r="BI9697" i="3" s="1"/>
  <c r="S9697" i="3" s="1"/>
  <c r="BJ9697" i="3"/>
  <c r="T9697" i="3" s="1"/>
  <c r="BH9698" i="3"/>
  <c r="BJ9698" i="3"/>
  <c r="T9698" i="3" s="1"/>
  <c r="BH9699" i="3"/>
  <c r="BJ9699" i="3"/>
  <c r="T9699" i="3" s="1"/>
  <c r="BH9700" i="3"/>
  <c r="BI9700" i="3" s="1"/>
  <c r="S9700" i="3" s="1"/>
  <c r="BJ9700" i="3"/>
  <c r="T9700" i="3" s="1"/>
  <c r="BH9701" i="3"/>
  <c r="BI9701" i="3" s="1"/>
  <c r="S9701" i="3" s="1"/>
  <c r="BJ9701" i="3"/>
  <c r="T9701" i="3" s="1"/>
  <c r="BH9702" i="3"/>
  <c r="BJ9702" i="3"/>
  <c r="T9702" i="3" s="1"/>
  <c r="BH9703" i="3"/>
  <c r="BJ9703" i="3"/>
  <c r="T9703" i="3" s="1"/>
  <c r="BH9704" i="3"/>
  <c r="BI9704" i="3" s="1"/>
  <c r="S9704" i="3" s="1"/>
  <c r="BJ9704" i="3"/>
  <c r="T9704" i="3" s="1"/>
  <c r="BH9705" i="3"/>
  <c r="BI9705" i="3" s="1"/>
  <c r="S9705" i="3" s="1"/>
  <c r="BJ9705" i="3"/>
  <c r="T9705" i="3" s="1"/>
  <c r="BH9706" i="3"/>
  <c r="BJ9706" i="3"/>
  <c r="T9706" i="3" s="1"/>
  <c r="BH9707" i="3"/>
  <c r="BJ9707" i="3"/>
  <c r="T9707" i="3" s="1"/>
  <c r="BH9708" i="3"/>
  <c r="BJ9708" i="3"/>
  <c r="T9708" i="3" s="1"/>
  <c r="BH9709" i="3"/>
  <c r="BJ9709" i="3"/>
  <c r="T9709" i="3" s="1"/>
  <c r="BH9710" i="3"/>
  <c r="BI9710" i="3" s="1"/>
  <c r="S9710" i="3" s="1"/>
  <c r="BJ9710" i="3"/>
  <c r="T9710" i="3" s="1"/>
  <c r="BH9711" i="3"/>
  <c r="BJ9711" i="3"/>
  <c r="T9711" i="3" s="1"/>
  <c r="BH9712" i="3"/>
  <c r="BJ9712" i="3"/>
  <c r="T9712" i="3" s="1"/>
  <c r="BH9713" i="3"/>
  <c r="BI9713" i="3" s="1"/>
  <c r="S9713" i="3" s="1"/>
  <c r="BJ9713" i="3"/>
  <c r="T9713" i="3" s="1"/>
  <c r="BH9714" i="3"/>
  <c r="BI9714" i="3" s="1"/>
  <c r="S9714" i="3" s="1"/>
  <c r="BJ9714" i="3"/>
  <c r="T9714" i="3" s="1"/>
  <c r="BH9715" i="3"/>
  <c r="BI9715" i="3" s="1"/>
  <c r="S9715" i="3" s="1"/>
  <c r="BJ9715" i="3"/>
  <c r="T9715" i="3" s="1"/>
  <c r="BH9716" i="3"/>
  <c r="BI9716" i="3" s="1"/>
  <c r="S9716" i="3" s="1"/>
  <c r="BJ9716" i="3"/>
  <c r="T9716" i="3" s="1"/>
  <c r="BH9717" i="3"/>
  <c r="BI9717" i="3" s="1"/>
  <c r="S9717" i="3" s="1"/>
  <c r="BJ9717" i="3"/>
  <c r="T9717" i="3" s="1"/>
  <c r="BH9718" i="3"/>
  <c r="BI9718" i="3" s="1"/>
  <c r="S9718" i="3" s="1"/>
  <c r="BJ9718" i="3"/>
  <c r="T9718" i="3" s="1"/>
  <c r="BH9719" i="3"/>
  <c r="BI9719" i="3" s="1"/>
  <c r="S9719" i="3" s="1"/>
  <c r="BJ9719" i="3"/>
  <c r="T9719" i="3" s="1"/>
  <c r="BH9720" i="3"/>
  <c r="BI9720" i="3" s="1"/>
  <c r="S9720" i="3" s="1"/>
  <c r="BJ9720" i="3"/>
  <c r="T9720" i="3" s="1"/>
  <c r="BH9721" i="3"/>
  <c r="BJ9721" i="3"/>
  <c r="T9721" i="3" s="1"/>
  <c r="BH9722" i="3"/>
  <c r="BI9722" i="3" s="1"/>
  <c r="S9722" i="3" s="1"/>
  <c r="BJ9722" i="3"/>
  <c r="T9722" i="3" s="1"/>
  <c r="BH9723" i="3"/>
  <c r="BJ9723" i="3"/>
  <c r="T9723" i="3" s="1"/>
  <c r="BH9724" i="3"/>
  <c r="BJ9724" i="3"/>
  <c r="T9724" i="3" s="1"/>
  <c r="BH9725" i="3"/>
  <c r="BJ9725" i="3"/>
  <c r="T9725" i="3" s="1"/>
  <c r="BH9726" i="3"/>
  <c r="BI9726" i="3" s="1"/>
  <c r="S9726" i="3" s="1"/>
  <c r="BJ9726" i="3"/>
  <c r="T9726" i="3" s="1"/>
  <c r="BH9727" i="3"/>
  <c r="BJ9727" i="3"/>
  <c r="T9727" i="3" s="1"/>
  <c r="BH9728" i="3"/>
  <c r="BJ9728" i="3"/>
  <c r="T9728" i="3" s="1"/>
  <c r="BH9729" i="3"/>
  <c r="BI9729" i="3" s="1"/>
  <c r="S9729" i="3" s="1"/>
  <c r="BJ9729" i="3"/>
  <c r="T9729" i="3" s="1"/>
  <c r="BH9730" i="3"/>
  <c r="BJ9730" i="3"/>
  <c r="T9730" i="3" s="1"/>
  <c r="BH9731" i="3"/>
  <c r="BJ9731" i="3"/>
  <c r="T9731" i="3" s="1"/>
  <c r="BH9732" i="3"/>
  <c r="BI9732" i="3" s="1"/>
  <c r="S9732" i="3" s="1"/>
  <c r="BJ9732" i="3"/>
  <c r="T9732" i="3" s="1"/>
  <c r="BH9733" i="3"/>
  <c r="BI9733" i="3" s="1"/>
  <c r="S9733" i="3" s="1"/>
  <c r="BJ9733" i="3"/>
  <c r="T9733" i="3" s="1"/>
  <c r="BH9734" i="3"/>
  <c r="BI9734" i="3" s="1"/>
  <c r="S9734" i="3" s="1"/>
  <c r="BJ9734" i="3"/>
  <c r="T9734" i="3" s="1"/>
  <c r="BH9735" i="3"/>
  <c r="BJ9735" i="3"/>
  <c r="T9735" i="3" s="1"/>
  <c r="BH9736" i="3"/>
  <c r="BI9736" i="3" s="1"/>
  <c r="S9736" i="3" s="1"/>
  <c r="BJ9736" i="3"/>
  <c r="T9736" i="3" s="1"/>
  <c r="BH9737" i="3"/>
  <c r="BI9737" i="3" s="1"/>
  <c r="S9737" i="3" s="1"/>
  <c r="BJ9737" i="3"/>
  <c r="T9737" i="3" s="1"/>
  <c r="BH9738" i="3"/>
  <c r="BI9738" i="3" s="1"/>
  <c r="S9738" i="3" s="1"/>
  <c r="BJ9738" i="3"/>
  <c r="T9738" i="3" s="1"/>
  <c r="BH9739" i="3"/>
  <c r="BJ9739" i="3"/>
  <c r="T9739" i="3" s="1"/>
  <c r="BH9740" i="3"/>
  <c r="BJ9740" i="3"/>
  <c r="T9740" i="3" s="1"/>
  <c r="BH9741" i="3"/>
  <c r="BJ9741" i="3"/>
  <c r="T9741" i="3" s="1"/>
  <c r="BH9742" i="3"/>
  <c r="BI9742" i="3" s="1"/>
  <c r="S9742" i="3" s="1"/>
  <c r="BJ9742" i="3"/>
  <c r="T9742" i="3" s="1"/>
  <c r="BH9743" i="3"/>
  <c r="BJ9743" i="3"/>
  <c r="T9743" i="3" s="1"/>
  <c r="BH9744" i="3"/>
  <c r="BI9744" i="3" s="1"/>
  <c r="S9744" i="3" s="1"/>
  <c r="BJ9744" i="3"/>
  <c r="T9744" i="3" s="1"/>
  <c r="BH9745" i="3"/>
  <c r="BI9745" i="3" s="1"/>
  <c r="S9745" i="3" s="1"/>
  <c r="BJ9745" i="3"/>
  <c r="T9745" i="3" s="1"/>
  <c r="BH9746" i="3"/>
  <c r="BI9746" i="3" s="1"/>
  <c r="S9746" i="3" s="1"/>
  <c r="BJ9746" i="3"/>
  <c r="T9746" i="3" s="1"/>
  <c r="BH9747" i="3"/>
  <c r="BI9747" i="3" s="1"/>
  <c r="S9747" i="3" s="1"/>
  <c r="BJ9747" i="3"/>
  <c r="T9747" i="3" s="1"/>
  <c r="BH9748" i="3"/>
  <c r="BI9748" i="3" s="1"/>
  <c r="S9748" i="3" s="1"/>
  <c r="BJ9748" i="3"/>
  <c r="T9748" i="3" s="1"/>
  <c r="BH9749" i="3"/>
  <c r="BI9749" i="3" s="1"/>
  <c r="S9749" i="3" s="1"/>
  <c r="BJ9749" i="3"/>
  <c r="T9749" i="3" s="1"/>
  <c r="BH9750" i="3"/>
  <c r="BJ9750" i="3"/>
  <c r="T9750" i="3" s="1"/>
  <c r="BH9751" i="3"/>
  <c r="BI9751" i="3" s="1"/>
  <c r="S9751" i="3" s="1"/>
  <c r="BJ9751" i="3"/>
  <c r="T9751" i="3" s="1"/>
  <c r="BH9752" i="3"/>
  <c r="BI9752" i="3" s="1"/>
  <c r="S9752" i="3" s="1"/>
  <c r="BJ9752" i="3"/>
  <c r="T9752" i="3" s="1"/>
  <c r="BH9753" i="3"/>
  <c r="BJ9753" i="3"/>
  <c r="T9753" i="3" s="1"/>
  <c r="BH9754" i="3"/>
  <c r="BJ9754" i="3"/>
  <c r="T9754" i="3" s="1"/>
  <c r="BH9755" i="3"/>
  <c r="BI9755" i="3" s="1"/>
  <c r="S9755" i="3" s="1"/>
  <c r="BJ9755" i="3"/>
  <c r="T9755" i="3" s="1"/>
  <c r="BH9756" i="3"/>
  <c r="BI9756" i="3" s="1"/>
  <c r="S9756" i="3" s="1"/>
  <c r="BJ9756" i="3"/>
  <c r="T9756" i="3" s="1"/>
  <c r="BH9757" i="3"/>
  <c r="BJ9757" i="3"/>
  <c r="T9757" i="3" s="1"/>
  <c r="BH9758" i="3"/>
  <c r="BI9758" i="3" s="1"/>
  <c r="S9758" i="3" s="1"/>
  <c r="BJ9758" i="3"/>
  <c r="T9758" i="3" s="1"/>
  <c r="BH9759" i="3"/>
  <c r="BJ9759" i="3"/>
  <c r="T9759" i="3" s="1"/>
  <c r="BH9760" i="3"/>
  <c r="BJ9760" i="3"/>
  <c r="T9760" i="3" s="1"/>
  <c r="BH9761" i="3"/>
  <c r="BI9761" i="3" s="1"/>
  <c r="S9761" i="3" s="1"/>
  <c r="BJ9761" i="3"/>
  <c r="T9761" i="3" s="1"/>
  <c r="BH9762" i="3"/>
  <c r="BJ9762" i="3"/>
  <c r="T9762" i="3" s="1"/>
  <c r="BH9763" i="3"/>
  <c r="BJ9763" i="3"/>
  <c r="T9763" i="3" s="1"/>
  <c r="BH9764" i="3"/>
  <c r="BI9764" i="3" s="1"/>
  <c r="S9764" i="3" s="1"/>
  <c r="BJ9764" i="3"/>
  <c r="T9764" i="3" s="1"/>
  <c r="BH9765" i="3"/>
  <c r="BJ9765" i="3"/>
  <c r="T9765" i="3" s="1"/>
  <c r="BH9766" i="3"/>
  <c r="BJ9766" i="3"/>
  <c r="T9766" i="3" s="1"/>
  <c r="BH9767" i="3"/>
  <c r="BJ9767" i="3"/>
  <c r="T9767" i="3" s="1"/>
  <c r="BH9768" i="3"/>
  <c r="BI9768" i="3" s="1"/>
  <c r="S9768" i="3" s="1"/>
  <c r="BJ9768" i="3"/>
  <c r="T9768" i="3" s="1"/>
  <c r="BH9769" i="3"/>
  <c r="BJ9769" i="3"/>
  <c r="T9769" i="3" s="1"/>
  <c r="BH9770" i="3"/>
  <c r="BI9770" i="3" s="1"/>
  <c r="S9770" i="3" s="1"/>
  <c r="BJ9770" i="3"/>
  <c r="T9770" i="3" s="1"/>
  <c r="BH9771" i="3"/>
  <c r="BI9771" i="3" s="1"/>
  <c r="S9771" i="3" s="1"/>
  <c r="BJ9771" i="3"/>
  <c r="T9771" i="3" s="1"/>
  <c r="BH9772" i="3"/>
  <c r="BJ9772" i="3"/>
  <c r="T9772" i="3" s="1"/>
  <c r="BH9773" i="3"/>
  <c r="BJ9773" i="3"/>
  <c r="T9773" i="3" s="1"/>
  <c r="BH9774" i="3"/>
  <c r="BI9774" i="3" s="1"/>
  <c r="S9774" i="3" s="1"/>
  <c r="BJ9774" i="3"/>
  <c r="T9774" i="3" s="1"/>
  <c r="BH9775" i="3"/>
  <c r="BI9775" i="3" s="1"/>
  <c r="S9775" i="3" s="1"/>
  <c r="BJ9775" i="3"/>
  <c r="T9775" i="3" s="1"/>
  <c r="BH9776" i="3"/>
  <c r="BI9776" i="3" s="1"/>
  <c r="S9776" i="3" s="1"/>
  <c r="BJ9776" i="3"/>
  <c r="T9776" i="3" s="1"/>
  <c r="BH9777" i="3"/>
  <c r="BI9777" i="3" s="1"/>
  <c r="S9777" i="3" s="1"/>
  <c r="BJ9777" i="3"/>
  <c r="T9777" i="3" s="1"/>
  <c r="BH9778" i="3"/>
  <c r="BJ9778" i="3"/>
  <c r="T9778" i="3" s="1"/>
  <c r="BH9779" i="3"/>
  <c r="BI9779" i="3" s="1"/>
  <c r="S9779" i="3" s="1"/>
  <c r="BJ9779" i="3"/>
  <c r="T9779" i="3" s="1"/>
  <c r="BH9780" i="3"/>
  <c r="BJ9780" i="3"/>
  <c r="T9780" i="3" s="1"/>
  <c r="BH9781" i="3"/>
  <c r="BI9781" i="3" s="1"/>
  <c r="S9781" i="3" s="1"/>
  <c r="BJ9781" i="3"/>
  <c r="T9781" i="3" s="1"/>
  <c r="BH9782" i="3"/>
  <c r="BI9782" i="3" s="1"/>
  <c r="S9782" i="3" s="1"/>
  <c r="BJ9782" i="3"/>
  <c r="T9782" i="3" s="1"/>
  <c r="BH9783" i="3"/>
  <c r="BJ9783" i="3"/>
  <c r="T9783" i="3" s="1"/>
  <c r="BH9784" i="3"/>
  <c r="BJ9784" i="3"/>
  <c r="T9784" i="3" s="1"/>
  <c r="BH9785" i="3"/>
  <c r="BJ9785" i="3"/>
  <c r="T9785" i="3" s="1"/>
  <c r="BH9786" i="3"/>
  <c r="BI9786" i="3" s="1"/>
  <c r="S9786" i="3" s="1"/>
  <c r="BJ9786" i="3"/>
  <c r="T9786" i="3" s="1"/>
  <c r="BH9787" i="3"/>
  <c r="BJ9787" i="3"/>
  <c r="T9787" i="3" s="1"/>
  <c r="BH9788" i="3"/>
  <c r="BI9788" i="3" s="1"/>
  <c r="S9788" i="3" s="1"/>
  <c r="BJ9788" i="3"/>
  <c r="T9788" i="3" s="1"/>
  <c r="BH9789" i="3"/>
  <c r="BI9789" i="3" s="1"/>
  <c r="S9789" i="3" s="1"/>
  <c r="BJ9789" i="3"/>
  <c r="T9789" i="3" s="1"/>
  <c r="BH9790" i="3"/>
  <c r="BI9790" i="3" s="1"/>
  <c r="S9790" i="3" s="1"/>
  <c r="BJ9790" i="3"/>
  <c r="T9790" i="3" s="1"/>
  <c r="BH9791" i="3"/>
  <c r="BJ9791" i="3"/>
  <c r="T9791" i="3" s="1"/>
  <c r="BH9792" i="3"/>
  <c r="BJ9792" i="3"/>
  <c r="T9792" i="3" s="1"/>
  <c r="BH9793" i="3"/>
  <c r="BI9793" i="3" s="1"/>
  <c r="S9793" i="3" s="1"/>
  <c r="BJ9793" i="3"/>
  <c r="T9793" i="3" s="1"/>
  <c r="BH9794" i="3"/>
  <c r="BJ9794" i="3"/>
  <c r="T9794" i="3" s="1"/>
  <c r="BH9795" i="3"/>
  <c r="BJ9795" i="3"/>
  <c r="T9795" i="3" s="1"/>
  <c r="BH9796" i="3"/>
  <c r="BI9796" i="3" s="1"/>
  <c r="S9796" i="3" s="1"/>
  <c r="BJ9796" i="3"/>
  <c r="T9796" i="3" s="1"/>
  <c r="BH9797" i="3"/>
  <c r="BJ9797" i="3"/>
  <c r="T9797" i="3" s="1"/>
  <c r="BH9798" i="3"/>
  <c r="BI9798" i="3" s="1"/>
  <c r="S9798" i="3" s="1"/>
  <c r="BJ9798" i="3"/>
  <c r="T9798" i="3" s="1"/>
  <c r="BH9799" i="3"/>
  <c r="BJ9799" i="3"/>
  <c r="T9799" i="3" s="1"/>
  <c r="BH9800" i="3"/>
  <c r="BI9800" i="3" s="1"/>
  <c r="S9800" i="3" s="1"/>
  <c r="BJ9800" i="3"/>
  <c r="T9800" i="3" s="1"/>
  <c r="BH9801" i="3"/>
  <c r="BI9801" i="3" s="1"/>
  <c r="S9801" i="3" s="1"/>
  <c r="BJ9801" i="3"/>
  <c r="T9801" i="3" s="1"/>
  <c r="BH9802" i="3"/>
  <c r="BI9802" i="3" s="1"/>
  <c r="S9802" i="3" s="1"/>
  <c r="BJ9802" i="3"/>
  <c r="T9802" i="3" s="1"/>
  <c r="BH9803" i="3"/>
  <c r="BI9803" i="3" s="1"/>
  <c r="S9803" i="3" s="1"/>
  <c r="BJ9803" i="3"/>
  <c r="T9803" i="3" s="1"/>
  <c r="BH9804" i="3"/>
  <c r="BJ9804" i="3"/>
  <c r="T9804" i="3" s="1"/>
  <c r="BH9805" i="3"/>
  <c r="BJ9805" i="3"/>
  <c r="T9805" i="3" s="1"/>
  <c r="BH9806" i="3"/>
  <c r="BI9806" i="3" s="1"/>
  <c r="S9806" i="3" s="1"/>
  <c r="BJ9806" i="3"/>
  <c r="T9806" i="3" s="1"/>
  <c r="BH9807" i="3"/>
  <c r="BI9807" i="3" s="1"/>
  <c r="S9807" i="3" s="1"/>
  <c r="BJ9807" i="3"/>
  <c r="T9807" i="3" s="1"/>
  <c r="BH9808" i="3"/>
  <c r="BI9808" i="3" s="1"/>
  <c r="S9808" i="3" s="1"/>
  <c r="BJ9808" i="3"/>
  <c r="T9808" i="3" s="1"/>
  <c r="BH9809" i="3"/>
  <c r="BI9809" i="3" s="1"/>
  <c r="S9809" i="3" s="1"/>
  <c r="BJ9809" i="3"/>
  <c r="T9809" i="3" s="1"/>
  <c r="BH9810" i="3"/>
  <c r="BJ9810" i="3"/>
  <c r="T9810" i="3" s="1"/>
  <c r="BH9811" i="3"/>
  <c r="BI9811" i="3" s="1"/>
  <c r="S9811" i="3" s="1"/>
  <c r="BJ9811" i="3"/>
  <c r="T9811" i="3" s="1"/>
  <c r="BH9812" i="3"/>
  <c r="BI9812" i="3" s="1"/>
  <c r="S9812" i="3" s="1"/>
  <c r="BJ9812" i="3"/>
  <c r="T9812" i="3" s="1"/>
  <c r="BH9813" i="3"/>
  <c r="BI9813" i="3" s="1"/>
  <c r="S9813" i="3" s="1"/>
  <c r="BJ9813" i="3"/>
  <c r="T9813" i="3" s="1"/>
  <c r="BH9814" i="3"/>
  <c r="BJ9814" i="3"/>
  <c r="T9814" i="3" s="1"/>
  <c r="BH9815" i="3"/>
  <c r="BJ9815" i="3"/>
  <c r="T9815" i="3" s="1"/>
  <c r="BH9816" i="3"/>
  <c r="BI9816" i="3" s="1"/>
  <c r="S9816" i="3" s="1"/>
  <c r="BJ9816" i="3"/>
  <c r="T9816" i="3" s="1"/>
  <c r="BH9817" i="3"/>
  <c r="BJ9817" i="3"/>
  <c r="T9817" i="3" s="1"/>
  <c r="BH9818" i="3"/>
  <c r="BI9818" i="3" s="1"/>
  <c r="S9818" i="3" s="1"/>
  <c r="BJ9818" i="3"/>
  <c r="T9818" i="3" s="1"/>
  <c r="BH9819" i="3"/>
  <c r="BJ9819" i="3"/>
  <c r="T9819" i="3" s="1"/>
  <c r="BH9820" i="3"/>
  <c r="BI9820" i="3" s="1"/>
  <c r="S9820" i="3" s="1"/>
  <c r="BJ9820" i="3"/>
  <c r="T9820" i="3" s="1"/>
  <c r="BH9821" i="3"/>
  <c r="BI9821" i="3" s="1"/>
  <c r="S9821" i="3" s="1"/>
  <c r="BJ9821" i="3"/>
  <c r="T9821" i="3" s="1"/>
  <c r="BH9822" i="3"/>
  <c r="BI9822" i="3" s="1"/>
  <c r="S9822" i="3" s="1"/>
  <c r="BJ9822" i="3"/>
  <c r="T9822" i="3" s="1"/>
  <c r="BH9823" i="3"/>
  <c r="BJ9823" i="3"/>
  <c r="T9823" i="3" s="1"/>
  <c r="BH9824" i="3"/>
  <c r="BJ9824" i="3"/>
  <c r="T9824" i="3" s="1"/>
  <c r="BH9825" i="3"/>
  <c r="BI9825" i="3" s="1"/>
  <c r="S9825" i="3" s="1"/>
  <c r="BJ9825" i="3"/>
  <c r="T9825" i="3" s="1"/>
  <c r="BH9826" i="3"/>
  <c r="BJ9826" i="3"/>
  <c r="T9826" i="3" s="1"/>
  <c r="BH9827" i="3"/>
  <c r="BJ9827" i="3"/>
  <c r="T9827" i="3" s="1"/>
  <c r="BH9828" i="3"/>
  <c r="BI9828" i="3" s="1"/>
  <c r="S9828" i="3" s="1"/>
  <c r="BJ9828" i="3"/>
  <c r="T9828" i="3" s="1"/>
  <c r="BH9829" i="3"/>
  <c r="BI9829" i="3" s="1"/>
  <c r="S9829" i="3" s="1"/>
  <c r="BJ9829" i="3"/>
  <c r="T9829" i="3" s="1"/>
  <c r="BH9830" i="3"/>
  <c r="BI9830" i="3" s="1"/>
  <c r="S9830" i="3" s="1"/>
  <c r="BJ9830" i="3"/>
  <c r="T9830" i="3" s="1"/>
  <c r="BH9831" i="3"/>
  <c r="BJ9831" i="3"/>
  <c r="T9831" i="3" s="1"/>
  <c r="BH9832" i="3"/>
  <c r="BI9832" i="3" s="1"/>
  <c r="S9832" i="3" s="1"/>
  <c r="BJ9832" i="3"/>
  <c r="T9832" i="3" s="1"/>
  <c r="BH9833" i="3"/>
  <c r="BI9833" i="3" s="1"/>
  <c r="S9833" i="3" s="1"/>
  <c r="BJ9833" i="3"/>
  <c r="T9833" i="3" s="1"/>
  <c r="BH9834" i="3"/>
  <c r="BJ9834" i="3"/>
  <c r="T9834" i="3" s="1"/>
  <c r="BH9835" i="3"/>
  <c r="BI9835" i="3" s="1"/>
  <c r="S9835" i="3" s="1"/>
  <c r="BJ9835" i="3"/>
  <c r="T9835" i="3" s="1"/>
  <c r="BH9836" i="3"/>
  <c r="BJ9836" i="3"/>
  <c r="T9836" i="3" s="1"/>
  <c r="BH9837" i="3"/>
  <c r="BJ9837" i="3"/>
  <c r="T9837" i="3" s="1"/>
  <c r="BH9838" i="3"/>
  <c r="BI9838" i="3" s="1"/>
  <c r="S9838" i="3" s="1"/>
  <c r="BJ9838" i="3"/>
  <c r="T9838" i="3" s="1"/>
  <c r="BH9839" i="3"/>
  <c r="BI9839" i="3" s="1"/>
  <c r="S9839" i="3" s="1"/>
  <c r="BJ9839" i="3"/>
  <c r="T9839" i="3" s="1"/>
  <c r="BH9840" i="3"/>
  <c r="BJ9840" i="3"/>
  <c r="T9840" i="3" s="1"/>
  <c r="BH9841" i="3"/>
  <c r="BI9841" i="3" s="1"/>
  <c r="S9841" i="3" s="1"/>
  <c r="BJ9841" i="3"/>
  <c r="T9841" i="3" s="1"/>
  <c r="BH9842" i="3"/>
  <c r="BJ9842" i="3"/>
  <c r="T9842" i="3" s="1"/>
  <c r="BH9843" i="3"/>
  <c r="BI9843" i="3" s="1"/>
  <c r="S9843" i="3" s="1"/>
  <c r="BJ9843" i="3"/>
  <c r="T9843" i="3" s="1"/>
  <c r="BH9844" i="3"/>
  <c r="BI9844" i="3" s="1"/>
  <c r="S9844" i="3" s="1"/>
  <c r="BJ9844" i="3"/>
  <c r="T9844" i="3" s="1"/>
  <c r="BH9845" i="3"/>
  <c r="BI9845" i="3" s="1"/>
  <c r="S9845" i="3" s="1"/>
  <c r="BJ9845" i="3"/>
  <c r="T9845" i="3" s="1"/>
  <c r="BH9846" i="3"/>
  <c r="BI9846" i="3" s="1"/>
  <c r="S9846" i="3" s="1"/>
  <c r="BJ9846" i="3"/>
  <c r="T9846" i="3" s="1"/>
  <c r="BH9847" i="3"/>
  <c r="BJ9847" i="3"/>
  <c r="T9847" i="3" s="1"/>
  <c r="BH9848" i="3"/>
  <c r="BI9848" i="3" s="1"/>
  <c r="S9848" i="3" s="1"/>
  <c r="BJ9848" i="3"/>
  <c r="T9848" i="3" s="1"/>
  <c r="BH9849" i="3"/>
  <c r="BJ9849" i="3"/>
  <c r="T9849" i="3" s="1"/>
  <c r="BH9850" i="3"/>
  <c r="BI9850" i="3" s="1"/>
  <c r="S9850" i="3" s="1"/>
  <c r="BJ9850" i="3"/>
  <c r="T9850" i="3" s="1"/>
  <c r="BH9851" i="3"/>
  <c r="BJ9851" i="3"/>
  <c r="T9851" i="3" s="1"/>
  <c r="BH9852" i="3"/>
  <c r="BJ9852" i="3"/>
  <c r="T9852" i="3" s="1"/>
  <c r="BH9853" i="3"/>
  <c r="BI9853" i="3" s="1"/>
  <c r="S9853" i="3" s="1"/>
  <c r="BJ9853" i="3"/>
  <c r="T9853" i="3" s="1"/>
  <c r="BH9854" i="3"/>
  <c r="BI9854" i="3" s="1"/>
  <c r="S9854" i="3" s="1"/>
  <c r="BJ9854" i="3"/>
  <c r="T9854" i="3" s="1"/>
  <c r="BH9855" i="3"/>
  <c r="BJ9855" i="3"/>
  <c r="T9855" i="3" s="1"/>
  <c r="BH9856" i="3"/>
  <c r="BJ9856" i="3"/>
  <c r="T9856" i="3" s="1"/>
  <c r="BH9857" i="3"/>
  <c r="BI9857" i="3" s="1"/>
  <c r="S9857" i="3" s="1"/>
  <c r="BJ9857" i="3"/>
  <c r="T9857" i="3" s="1"/>
  <c r="BH9858" i="3"/>
  <c r="BJ9858" i="3"/>
  <c r="T9858" i="3" s="1"/>
  <c r="BH9859" i="3"/>
  <c r="BJ9859" i="3"/>
  <c r="T9859" i="3" s="1"/>
  <c r="BH9860" i="3"/>
  <c r="BI9860" i="3" s="1"/>
  <c r="S9860" i="3" s="1"/>
  <c r="BJ9860" i="3"/>
  <c r="T9860" i="3" s="1"/>
  <c r="BH9861" i="3"/>
  <c r="BI9861" i="3" s="1"/>
  <c r="S9861" i="3" s="1"/>
  <c r="BJ9861" i="3"/>
  <c r="T9861" i="3" s="1"/>
  <c r="BH9862" i="3"/>
  <c r="BI9862" i="3" s="1"/>
  <c r="S9862" i="3" s="1"/>
  <c r="BJ9862" i="3"/>
  <c r="T9862" i="3" s="1"/>
  <c r="BH9863" i="3"/>
  <c r="BJ9863" i="3"/>
  <c r="T9863" i="3" s="1"/>
  <c r="BH9864" i="3"/>
  <c r="BI9864" i="3" s="1"/>
  <c r="S9864" i="3" s="1"/>
  <c r="BJ9864" i="3"/>
  <c r="T9864" i="3" s="1"/>
  <c r="BH9865" i="3"/>
  <c r="BJ9865" i="3"/>
  <c r="T9865" i="3" s="1"/>
  <c r="BH9866" i="3"/>
  <c r="BI9866" i="3" s="1"/>
  <c r="S9866" i="3" s="1"/>
  <c r="BJ9866" i="3"/>
  <c r="T9866" i="3" s="1"/>
  <c r="BH9867" i="3"/>
  <c r="BI9867" i="3" s="1"/>
  <c r="S9867" i="3" s="1"/>
  <c r="BJ9867" i="3"/>
  <c r="T9867" i="3" s="1"/>
  <c r="BH9868" i="3"/>
  <c r="BJ9868" i="3"/>
  <c r="T9868" i="3" s="1"/>
  <c r="BH9869" i="3"/>
  <c r="BJ9869" i="3"/>
  <c r="T9869" i="3" s="1"/>
  <c r="BH9870" i="3"/>
  <c r="BI9870" i="3" s="1"/>
  <c r="S9870" i="3" s="1"/>
  <c r="BJ9870" i="3"/>
  <c r="T9870" i="3" s="1"/>
  <c r="BH9871" i="3"/>
  <c r="BI9871" i="3" s="1"/>
  <c r="S9871" i="3" s="1"/>
  <c r="BJ9871" i="3"/>
  <c r="T9871" i="3" s="1"/>
  <c r="BH9872" i="3"/>
  <c r="BJ9872" i="3"/>
  <c r="T9872" i="3" s="1"/>
  <c r="BH9873" i="3"/>
  <c r="BI9873" i="3" s="1"/>
  <c r="S9873" i="3" s="1"/>
  <c r="BJ9873" i="3"/>
  <c r="T9873" i="3" s="1"/>
  <c r="BH9874" i="3"/>
  <c r="BJ9874" i="3"/>
  <c r="T9874" i="3" s="1"/>
  <c r="BH9875" i="3"/>
  <c r="BI9875" i="3" s="1"/>
  <c r="S9875" i="3" s="1"/>
  <c r="BJ9875" i="3"/>
  <c r="T9875" i="3" s="1"/>
  <c r="BH9876" i="3"/>
  <c r="BI9876" i="3" s="1"/>
  <c r="S9876" i="3" s="1"/>
  <c r="BJ9876" i="3"/>
  <c r="T9876" i="3" s="1"/>
  <c r="BH9877" i="3"/>
  <c r="BI9877" i="3" s="1"/>
  <c r="S9877" i="3" s="1"/>
  <c r="BJ9877" i="3"/>
  <c r="T9877" i="3" s="1"/>
  <c r="BH9878" i="3"/>
  <c r="BI9878" i="3" s="1"/>
  <c r="S9878" i="3" s="1"/>
  <c r="BJ9878" i="3"/>
  <c r="T9878" i="3" s="1"/>
  <c r="BH9879" i="3"/>
  <c r="BJ9879" i="3"/>
  <c r="T9879" i="3" s="1"/>
  <c r="BH9880" i="3"/>
  <c r="BI9880" i="3" s="1"/>
  <c r="S9880" i="3" s="1"/>
  <c r="BJ9880" i="3"/>
  <c r="T9880" i="3" s="1"/>
  <c r="BH9881" i="3"/>
  <c r="BJ9881" i="3"/>
  <c r="T9881" i="3" s="1"/>
  <c r="BH9882" i="3"/>
  <c r="BI9882" i="3" s="1"/>
  <c r="S9882" i="3" s="1"/>
  <c r="BJ9882" i="3"/>
  <c r="T9882" i="3" s="1"/>
  <c r="BH9883" i="3"/>
  <c r="BJ9883" i="3"/>
  <c r="T9883" i="3" s="1"/>
  <c r="BH9884" i="3"/>
  <c r="BI9884" i="3" s="1"/>
  <c r="S9884" i="3" s="1"/>
  <c r="BJ9884" i="3"/>
  <c r="T9884" i="3" s="1"/>
  <c r="BH9885" i="3"/>
  <c r="BI9885" i="3" s="1"/>
  <c r="S9885" i="3" s="1"/>
  <c r="BJ9885" i="3"/>
  <c r="T9885" i="3" s="1"/>
  <c r="BH9886" i="3"/>
  <c r="BI9886" i="3" s="1"/>
  <c r="S9886" i="3" s="1"/>
  <c r="BJ9886" i="3"/>
  <c r="T9886" i="3" s="1"/>
  <c r="BH9887" i="3"/>
  <c r="BJ9887" i="3"/>
  <c r="T9887" i="3" s="1"/>
  <c r="BH9888" i="3"/>
  <c r="BJ9888" i="3"/>
  <c r="T9888" i="3" s="1"/>
  <c r="BH9889" i="3"/>
  <c r="BI9889" i="3" s="1"/>
  <c r="S9889" i="3" s="1"/>
  <c r="BJ9889" i="3"/>
  <c r="T9889" i="3" s="1"/>
  <c r="BH9890" i="3"/>
  <c r="BI9890" i="3" s="1"/>
  <c r="S9890" i="3" s="1"/>
  <c r="BJ9890" i="3"/>
  <c r="T9890" i="3" s="1"/>
  <c r="BH9891" i="3"/>
  <c r="BI9891" i="3" s="1"/>
  <c r="S9891" i="3" s="1"/>
  <c r="BJ9891" i="3"/>
  <c r="T9891" i="3" s="1"/>
  <c r="BH9892" i="3"/>
  <c r="BI9892" i="3" s="1"/>
  <c r="S9892" i="3" s="1"/>
  <c r="BJ9892" i="3"/>
  <c r="T9892" i="3" s="1"/>
  <c r="BH9893" i="3"/>
  <c r="BJ9893" i="3"/>
  <c r="T9893" i="3" s="1"/>
  <c r="BH9894" i="3"/>
  <c r="BI9894" i="3" s="1"/>
  <c r="S9894" i="3" s="1"/>
  <c r="BJ9894" i="3"/>
  <c r="T9894" i="3" s="1"/>
  <c r="BH9895" i="3"/>
  <c r="BJ9895" i="3"/>
  <c r="T9895" i="3" s="1"/>
  <c r="BH9896" i="3"/>
  <c r="BI9896" i="3" s="1"/>
  <c r="S9896" i="3" s="1"/>
  <c r="BJ9896" i="3"/>
  <c r="T9896" i="3" s="1"/>
  <c r="BH9897" i="3"/>
  <c r="BJ9897" i="3"/>
  <c r="T9897" i="3" s="1"/>
  <c r="BH9898" i="3"/>
  <c r="BJ9898" i="3"/>
  <c r="T9898" i="3" s="1"/>
  <c r="BH9899" i="3"/>
  <c r="BJ9899" i="3"/>
  <c r="T9899" i="3" s="1"/>
  <c r="BH9900" i="3"/>
  <c r="BI9900" i="3" s="1"/>
  <c r="S9900" i="3" s="1"/>
  <c r="BJ9900" i="3"/>
  <c r="T9900" i="3" s="1"/>
  <c r="BH9901" i="3"/>
  <c r="BJ9901" i="3"/>
  <c r="T9901" i="3" s="1"/>
  <c r="BH9902" i="3"/>
  <c r="BI9902" i="3" s="1"/>
  <c r="S9902" i="3" s="1"/>
  <c r="BJ9902" i="3"/>
  <c r="T9902" i="3" s="1"/>
  <c r="BH9903" i="3"/>
  <c r="BJ9903" i="3"/>
  <c r="T9903" i="3" s="1"/>
  <c r="BH9904" i="3"/>
  <c r="BJ9904" i="3"/>
  <c r="T9904" i="3" s="1"/>
  <c r="BH9905" i="3"/>
  <c r="BJ9905" i="3"/>
  <c r="T9905" i="3" s="1"/>
  <c r="BH9906" i="3"/>
  <c r="BI9906" i="3" s="1"/>
  <c r="S9906" i="3" s="1"/>
  <c r="BJ9906" i="3"/>
  <c r="T9906" i="3" s="1"/>
  <c r="BH9907" i="3"/>
  <c r="BJ9907" i="3"/>
  <c r="T9907" i="3" s="1"/>
  <c r="BH9908" i="3"/>
  <c r="BI9908" i="3" s="1"/>
  <c r="S9908" i="3" s="1"/>
  <c r="BJ9908" i="3"/>
  <c r="T9908" i="3" s="1"/>
  <c r="BH9909" i="3"/>
  <c r="BJ9909" i="3"/>
  <c r="T9909" i="3" s="1"/>
  <c r="BH9910" i="3"/>
  <c r="BJ9910" i="3"/>
  <c r="T9910" i="3" s="1"/>
  <c r="BH9911" i="3"/>
  <c r="BJ9911" i="3"/>
  <c r="T9911" i="3" s="1"/>
  <c r="BH9912" i="3"/>
  <c r="BI9912" i="3" s="1"/>
  <c r="S9912" i="3" s="1"/>
  <c r="BJ9912" i="3"/>
  <c r="T9912" i="3" s="1"/>
  <c r="BH9913" i="3"/>
  <c r="BJ9913" i="3"/>
  <c r="T9913" i="3" s="1"/>
  <c r="BH9914" i="3"/>
  <c r="BJ9914" i="3"/>
  <c r="T9914" i="3" s="1"/>
  <c r="BH9915" i="3"/>
  <c r="BJ9915" i="3"/>
  <c r="T9915" i="3" s="1"/>
  <c r="BH9916" i="3"/>
  <c r="BI9916" i="3" s="1"/>
  <c r="S9916" i="3" s="1"/>
  <c r="BJ9916" i="3"/>
  <c r="T9916" i="3" s="1"/>
  <c r="BH9917" i="3"/>
  <c r="BJ9917" i="3"/>
  <c r="T9917" i="3" s="1"/>
  <c r="BH9918" i="3"/>
  <c r="BI9918" i="3" s="1"/>
  <c r="S9918" i="3" s="1"/>
  <c r="BJ9918" i="3"/>
  <c r="T9918" i="3" s="1"/>
  <c r="BH9919" i="3"/>
  <c r="BJ9919" i="3"/>
  <c r="T9919" i="3" s="1"/>
  <c r="BH9920" i="3"/>
  <c r="BJ9920" i="3"/>
  <c r="T9920" i="3" s="1"/>
  <c r="BH9921" i="3"/>
  <c r="BJ9921" i="3"/>
  <c r="T9921" i="3" s="1"/>
  <c r="BH9922" i="3"/>
  <c r="BI9922" i="3" s="1"/>
  <c r="S9922" i="3" s="1"/>
  <c r="BJ9922" i="3"/>
  <c r="T9922" i="3" s="1"/>
  <c r="BH9923" i="3"/>
  <c r="BJ9923" i="3"/>
  <c r="T9923" i="3" s="1"/>
  <c r="BH9924" i="3"/>
  <c r="BI9924" i="3" s="1"/>
  <c r="S9924" i="3" s="1"/>
  <c r="BJ9924" i="3"/>
  <c r="T9924" i="3" s="1"/>
  <c r="BH9925" i="3"/>
  <c r="BJ9925" i="3"/>
  <c r="T9925" i="3" s="1"/>
  <c r="BH9926" i="3"/>
  <c r="BI9926" i="3" s="1"/>
  <c r="S9926" i="3" s="1"/>
  <c r="BJ9926" i="3"/>
  <c r="T9926" i="3" s="1"/>
  <c r="BH9927" i="3"/>
  <c r="BJ9927" i="3"/>
  <c r="T9927" i="3" s="1"/>
  <c r="BH9928" i="3"/>
  <c r="BI9928" i="3" s="1"/>
  <c r="S9928" i="3" s="1"/>
  <c r="BJ9928" i="3"/>
  <c r="T9928" i="3" s="1"/>
  <c r="BH9929" i="3"/>
  <c r="BJ9929" i="3"/>
  <c r="T9929" i="3" s="1"/>
  <c r="BH9930" i="3"/>
  <c r="BJ9930" i="3"/>
  <c r="T9930" i="3" s="1"/>
  <c r="BH9931" i="3"/>
  <c r="BJ9931" i="3"/>
  <c r="T9931" i="3" s="1"/>
  <c r="BH9932" i="3"/>
  <c r="BI9932" i="3" s="1"/>
  <c r="S9932" i="3" s="1"/>
  <c r="BJ9932" i="3"/>
  <c r="T9932" i="3" s="1"/>
  <c r="BH9933" i="3"/>
  <c r="BJ9933" i="3"/>
  <c r="T9933" i="3" s="1"/>
  <c r="BH9934" i="3"/>
  <c r="BI9934" i="3" s="1"/>
  <c r="S9934" i="3" s="1"/>
  <c r="BJ9934" i="3"/>
  <c r="T9934" i="3" s="1"/>
  <c r="BH9935" i="3"/>
  <c r="BJ9935" i="3"/>
  <c r="T9935" i="3" s="1"/>
  <c r="BH9936" i="3"/>
  <c r="BJ9936" i="3"/>
  <c r="T9936" i="3" s="1"/>
  <c r="BH9937" i="3"/>
  <c r="BJ9937" i="3"/>
  <c r="T9937" i="3" s="1"/>
  <c r="BH9938" i="3"/>
  <c r="BI9938" i="3" s="1"/>
  <c r="S9938" i="3" s="1"/>
  <c r="BJ9938" i="3"/>
  <c r="T9938" i="3" s="1"/>
  <c r="BH9939" i="3"/>
  <c r="BJ9939" i="3"/>
  <c r="T9939" i="3" s="1"/>
  <c r="BH9940" i="3"/>
  <c r="BI9940" i="3" s="1"/>
  <c r="S9940" i="3" s="1"/>
  <c r="BJ9940" i="3"/>
  <c r="T9940" i="3" s="1"/>
  <c r="BH9941" i="3"/>
  <c r="BJ9941" i="3"/>
  <c r="T9941" i="3" s="1"/>
  <c r="BH9942" i="3"/>
  <c r="BI9942" i="3" s="1"/>
  <c r="S9942" i="3" s="1"/>
  <c r="BJ9942" i="3"/>
  <c r="T9942" i="3" s="1"/>
  <c r="BH9943" i="3"/>
  <c r="BJ9943" i="3"/>
  <c r="T9943" i="3" s="1"/>
  <c r="BH9944" i="3"/>
  <c r="BI9944" i="3" s="1"/>
  <c r="S9944" i="3" s="1"/>
  <c r="BJ9944" i="3"/>
  <c r="T9944" i="3" s="1"/>
  <c r="BH9945" i="3"/>
  <c r="BJ9945" i="3"/>
  <c r="T9945" i="3" s="1"/>
  <c r="BH9946" i="3"/>
  <c r="BI9946" i="3" s="1"/>
  <c r="S9946" i="3" s="1"/>
  <c r="BJ9946" i="3"/>
  <c r="T9946" i="3" s="1"/>
  <c r="BH9947" i="3"/>
  <c r="BJ9947" i="3"/>
  <c r="T9947" i="3" s="1"/>
  <c r="BH9948" i="3"/>
  <c r="BI9948" i="3" s="1"/>
  <c r="S9948" i="3" s="1"/>
  <c r="BJ9948" i="3"/>
  <c r="T9948" i="3" s="1"/>
  <c r="BH9949" i="3"/>
  <c r="BJ9949" i="3"/>
  <c r="T9949" i="3" s="1"/>
  <c r="BH9950" i="3"/>
  <c r="BI9950" i="3" s="1"/>
  <c r="S9950" i="3" s="1"/>
  <c r="BJ9950" i="3"/>
  <c r="T9950" i="3" s="1"/>
  <c r="BH9951" i="3"/>
  <c r="BJ9951" i="3"/>
  <c r="T9951" i="3" s="1"/>
  <c r="BH9952" i="3"/>
  <c r="BI9952" i="3" s="1"/>
  <c r="S9952" i="3" s="1"/>
  <c r="BJ9952" i="3"/>
  <c r="T9952" i="3" s="1"/>
  <c r="BH9953" i="3"/>
  <c r="BJ9953" i="3"/>
  <c r="T9953" i="3" s="1"/>
  <c r="BH9954" i="3"/>
  <c r="BJ9954" i="3"/>
  <c r="T9954" i="3" s="1"/>
  <c r="BH9955" i="3"/>
  <c r="BJ9955" i="3"/>
  <c r="T9955" i="3" s="1"/>
  <c r="BH9956" i="3"/>
  <c r="BI9956" i="3" s="1"/>
  <c r="S9956" i="3" s="1"/>
  <c r="BJ9956" i="3"/>
  <c r="T9956" i="3" s="1"/>
  <c r="BH9957" i="3"/>
  <c r="BJ9957" i="3"/>
  <c r="T9957" i="3" s="1"/>
  <c r="BH9958" i="3"/>
  <c r="BI9958" i="3" s="1"/>
  <c r="S9958" i="3" s="1"/>
  <c r="BJ9958" i="3"/>
  <c r="T9958" i="3" s="1"/>
  <c r="BH9959" i="3"/>
  <c r="BJ9959" i="3"/>
  <c r="T9959" i="3" s="1"/>
  <c r="BH9960" i="3"/>
  <c r="BI9960" i="3" s="1"/>
  <c r="S9960" i="3" s="1"/>
  <c r="BJ9960" i="3"/>
  <c r="T9960" i="3" s="1"/>
  <c r="BH9961" i="3"/>
  <c r="BJ9961" i="3"/>
  <c r="T9961" i="3" s="1"/>
  <c r="BH9962" i="3"/>
  <c r="BI9962" i="3" s="1"/>
  <c r="S9962" i="3" s="1"/>
  <c r="BJ9962" i="3"/>
  <c r="T9962" i="3" s="1"/>
  <c r="BH9963" i="3"/>
  <c r="BJ9963" i="3"/>
  <c r="T9963" i="3" s="1"/>
  <c r="BH9964" i="3"/>
  <c r="BI9964" i="3" s="1"/>
  <c r="S9964" i="3" s="1"/>
  <c r="BJ9964" i="3"/>
  <c r="T9964" i="3" s="1"/>
  <c r="BH9965" i="3"/>
  <c r="BJ9965" i="3"/>
  <c r="T9965" i="3" s="1"/>
  <c r="BH9966" i="3"/>
  <c r="BI9966" i="3" s="1"/>
  <c r="S9966" i="3" s="1"/>
  <c r="BJ9966" i="3"/>
  <c r="T9966" i="3" s="1"/>
  <c r="BH9967" i="3"/>
  <c r="BJ9967" i="3"/>
  <c r="T9967" i="3" s="1"/>
  <c r="BH9968" i="3"/>
  <c r="BI9968" i="3" s="1"/>
  <c r="S9968" i="3" s="1"/>
  <c r="BJ9968" i="3"/>
  <c r="T9968" i="3" s="1"/>
  <c r="BH9969" i="3"/>
  <c r="BJ9969" i="3"/>
  <c r="T9969" i="3" s="1"/>
  <c r="BH9970" i="3"/>
  <c r="BI9970" i="3" s="1"/>
  <c r="S9970" i="3" s="1"/>
  <c r="BJ9970" i="3"/>
  <c r="T9970" i="3" s="1"/>
  <c r="BH9971" i="3"/>
  <c r="BJ9971" i="3"/>
  <c r="T9971" i="3" s="1"/>
  <c r="BH9972" i="3"/>
  <c r="BI9972" i="3" s="1"/>
  <c r="S9972" i="3" s="1"/>
  <c r="BJ9972" i="3"/>
  <c r="T9972" i="3" s="1"/>
  <c r="BH9973" i="3"/>
  <c r="BJ9973" i="3"/>
  <c r="T9973" i="3" s="1"/>
  <c r="BH9974" i="3"/>
  <c r="BI9974" i="3" s="1"/>
  <c r="S9974" i="3" s="1"/>
  <c r="BJ9974" i="3"/>
  <c r="T9974" i="3" s="1"/>
  <c r="BH9975" i="3"/>
  <c r="BJ9975" i="3"/>
  <c r="T9975" i="3" s="1"/>
  <c r="BH9976" i="3"/>
  <c r="BI9976" i="3" s="1"/>
  <c r="S9976" i="3" s="1"/>
  <c r="BJ9976" i="3"/>
  <c r="T9976" i="3" s="1"/>
  <c r="BH9977" i="3"/>
  <c r="BJ9977" i="3"/>
  <c r="T9977" i="3" s="1"/>
  <c r="BH9978" i="3"/>
  <c r="BI9978" i="3" s="1"/>
  <c r="S9978" i="3" s="1"/>
  <c r="BJ9978" i="3"/>
  <c r="T9978" i="3" s="1"/>
  <c r="BH9979" i="3"/>
  <c r="BJ9979" i="3"/>
  <c r="T9979" i="3" s="1"/>
  <c r="BH9980" i="3"/>
  <c r="BI9980" i="3" s="1"/>
  <c r="S9980" i="3" s="1"/>
  <c r="BJ9980" i="3"/>
  <c r="T9980" i="3" s="1"/>
  <c r="BH9981" i="3"/>
  <c r="BJ9981" i="3"/>
  <c r="T9981" i="3" s="1"/>
  <c r="BH9982" i="3"/>
  <c r="BI9982" i="3" s="1"/>
  <c r="S9982" i="3" s="1"/>
  <c r="BJ9982" i="3"/>
  <c r="T9982" i="3" s="1"/>
  <c r="BH9983" i="3"/>
  <c r="BJ9983" i="3"/>
  <c r="T9983" i="3" s="1"/>
  <c r="BH9984" i="3"/>
  <c r="BI9984" i="3" s="1"/>
  <c r="S9984" i="3" s="1"/>
  <c r="BJ9984" i="3"/>
  <c r="T9984" i="3" s="1"/>
  <c r="BH9985" i="3"/>
  <c r="BJ9985" i="3"/>
  <c r="T9985" i="3" s="1"/>
  <c r="BH9986" i="3"/>
  <c r="BJ9986" i="3"/>
  <c r="T9986" i="3" s="1"/>
  <c r="BH9987" i="3"/>
  <c r="BI9987" i="3" s="1"/>
  <c r="S9987" i="3" s="1"/>
  <c r="BJ9987" i="3"/>
  <c r="T9987" i="3" s="1"/>
  <c r="BH9988" i="3"/>
  <c r="BI9988" i="3" s="1"/>
  <c r="S9988" i="3" s="1"/>
  <c r="BJ9988" i="3"/>
  <c r="T9988" i="3" s="1"/>
  <c r="BH9989" i="3"/>
  <c r="BI9989" i="3" s="1"/>
  <c r="S9989" i="3" s="1"/>
  <c r="BJ9989" i="3"/>
  <c r="T9989" i="3" s="1"/>
  <c r="BH9990" i="3"/>
  <c r="BI9990" i="3" s="1"/>
  <c r="S9990" i="3" s="1"/>
  <c r="BJ9990" i="3"/>
  <c r="T9990" i="3" s="1"/>
  <c r="BH9991" i="3"/>
  <c r="BJ9991" i="3"/>
  <c r="T9991" i="3" s="1"/>
  <c r="BH9992" i="3"/>
  <c r="BI9992" i="3" s="1"/>
  <c r="S9992" i="3" s="1"/>
  <c r="BJ9992" i="3"/>
  <c r="T9992" i="3" s="1"/>
  <c r="BH9993" i="3"/>
  <c r="BJ9993" i="3"/>
  <c r="T9993" i="3" s="1"/>
  <c r="BH9994" i="3"/>
  <c r="BI9994" i="3" s="1"/>
  <c r="S9994" i="3" s="1"/>
  <c r="BJ9994" i="3"/>
  <c r="T9994" i="3" s="1"/>
  <c r="BH9995" i="3"/>
  <c r="BI9995" i="3" s="1"/>
  <c r="S9995" i="3" s="1"/>
  <c r="BJ9995" i="3"/>
  <c r="T9995" i="3" s="1"/>
  <c r="BH9996" i="3"/>
  <c r="BJ9996" i="3"/>
  <c r="T9996" i="3" s="1"/>
  <c r="BH9997" i="3"/>
  <c r="BJ9997" i="3"/>
  <c r="T9997" i="3" s="1"/>
  <c r="BH9998" i="3"/>
  <c r="BJ9998" i="3"/>
  <c r="T9998" i="3" s="1"/>
  <c r="BH9999" i="3"/>
  <c r="BI9999" i="3" s="1"/>
  <c r="S9999" i="3" s="1"/>
  <c r="BJ9999" i="3"/>
  <c r="T9999" i="3" s="1"/>
  <c r="BH10000" i="3"/>
  <c r="BI10000" i="3" s="1"/>
  <c r="S10000" i="3" s="1"/>
  <c r="BJ10000" i="3"/>
  <c r="T10000" i="3" s="1"/>
  <c r="BH10001" i="3"/>
  <c r="BJ10001" i="3"/>
  <c r="T10001" i="3" s="1"/>
  <c r="BH10002" i="3"/>
  <c r="BI10002" i="3" s="1"/>
  <c r="S10002" i="3" s="1"/>
  <c r="BJ10002" i="3"/>
  <c r="T10002" i="3" s="1"/>
  <c r="BH10003" i="3"/>
  <c r="BJ10003" i="3"/>
  <c r="T10003" i="3" s="1"/>
  <c r="BH10004" i="3"/>
  <c r="BI10004" i="3" s="1"/>
  <c r="S10004" i="3" s="1"/>
  <c r="BJ10004" i="3"/>
  <c r="T10004" i="3" s="1"/>
  <c r="BH10005" i="3"/>
  <c r="BJ10005" i="3"/>
  <c r="T10005" i="3" s="1"/>
  <c r="BH10006" i="3"/>
  <c r="BI10006" i="3" s="1"/>
  <c r="S10006" i="3" s="1"/>
  <c r="BJ10006" i="3"/>
  <c r="T10006" i="3" s="1"/>
  <c r="BH10007" i="3"/>
  <c r="BI10007" i="3" s="1"/>
  <c r="S10007" i="3" s="1"/>
  <c r="BJ10007" i="3"/>
  <c r="T10007" i="3" s="1"/>
  <c r="BH10008" i="3"/>
  <c r="BI10008" i="3" s="1"/>
  <c r="S10008" i="3" s="1"/>
  <c r="BJ10008" i="3"/>
  <c r="T10008" i="3" s="1"/>
  <c r="BH10009" i="3"/>
  <c r="BI10009" i="3" s="1"/>
  <c r="S10009" i="3" s="1"/>
  <c r="BJ10009" i="3"/>
  <c r="T10009" i="3" s="1"/>
  <c r="BH10010" i="3"/>
  <c r="BJ10010" i="3"/>
  <c r="T10010" i="3" s="1"/>
  <c r="BI4392" i="3" l="1"/>
  <c r="S4392" i="3" s="1"/>
  <c r="BJ31" i="3"/>
  <c r="T31" i="3" s="1"/>
  <c r="U31" i="3" s="1"/>
  <c r="BI4764" i="3"/>
  <c r="S4764" i="3" s="1"/>
  <c r="BI4438" i="3"/>
  <c r="S4438" i="3" s="1"/>
  <c r="BI9380" i="3"/>
  <c r="S9380" i="3" s="1"/>
  <c r="BI2614" i="3"/>
  <c r="S2614" i="3" s="1"/>
  <c r="BI9910" i="3"/>
  <c r="S9910" i="3" s="1"/>
  <c r="BI7544" i="3"/>
  <c r="S7544" i="3" s="1"/>
  <c r="BI7224" i="3"/>
  <c r="S7224" i="3" s="1"/>
  <c r="BI32" i="3"/>
  <c r="S32" i="3" s="1"/>
  <c r="BI9420" i="3"/>
  <c r="S9420" i="3" s="1"/>
  <c r="BI4446" i="3"/>
  <c r="S4446" i="3" s="1"/>
  <c r="BI5560" i="3"/>
  <c r="S5560" i="3" s="1"/>
  <c r="BI5897" i="3"/>
  <c r="S5897" i="3" s="1"/>
  <c r="BI9578" i="3"/>
  <c r="S9578" i="3" s="1"/>
  <c r="BI8419" i="3"/>
  <c r="S8419" i="3" s="1"/>
  <c r="BI6179" i="3"/>
  <c r="S6179" i="3" s="1"/>
  <c r="BI6466" i="3"/>
  <c r="S6466" i="3" s="1"/>
  <c r="BI5600" i="3"/>
  <c r="S5600" i="3" s="1"/>
  <c r="BI3200" i="3"/>
  <c r="S3200" i="3" s="1"/>
  <c r="BI2106" i="3"/>
  <c r="S2106" i="3" s="1"/>
  <c r="BI1873" i="3"/>
  <c r="S1873" i="3" s="1"/>
  <c r="BI2185" i="3"/>
  <c r="S2185" i="3" s="1"/>
  <c r="BI1783" i="3"/>
  <c r="S1783" i="3" s="1"/>
  <c r="BI9872" i="3"/>
  <c r="S9872" i="3" s="1"/>
  <c r="BI5830" i="3"/>
  <c r="S5830" i="3" s="1"/>
  <c r="BI4870" i="3"/>
  <c r="S4870" i="3" s="1"/>
  <c r="BI6552" i="3"/>
  <c r="S6552" i="3" s="1"/>
  <c r="BI2581" i="3"/>
  <c r="S2581" i="3" s="1"/>
  <c r="BI1763" i="3"/>
  <c r="S1763" i="3" s="1"/>
  <c r="BI553" i="3"/>
  <c r="S553" i="3" s="1"/>
  <c r="BI5624" i="3"/>
  <c r="S5624" i="3" s="1"/>
  <c r="BI5067" i="3"/>
  <c r="S5067" i="3" s="1"/>
  <c r="BI4526" i="3"/>
  <c r="S4526" i="3" s="1"/>
  <c r="BI4229" i="3"/>
  <c r="S4229" i="3" s="1"/>
  <c r="BI1880" i="3"/>
  <c r="S1880" i="3" s="1"/>
  <c r="BI1814" i="3"/>
  <c r="S1814" i="3" s="1"/>
  <c r="BI435" i="3"/>
  <c r="S435" i="3" s="1"/>
  <c r="BI9348" i="3"/>
  <c r="S9348" i="3" s="1"/>
  <c r="BI4665" i="3"/>
  <c r="S4665" i="3" s="1"/>
  <c r="BI4469" i="3"/>
  <c r="S4469" i="3" s="1"/>
  <c r="BI4284" i="3"/>
  <c r="S4284" i="3" s="1"/>
  <c r="BI3487" i="3"/>
  <c r="S3487" i="3" s="1"/>
  <c r="BI2621" i="3"/>
  <c r="S2621" i="3" s="1"/>
  <c r="BI2172" i="3"/>
  <c r="S2172" i="3" s="1"/>
  <c r="BI1799" i="3"/>
  <c r="S1799" i="3" s="1"/>
  <c r="BI1527" i="3"/>
  <c r="S1527" i="3" s="1"/>
  <c r="BI1416" i="3"/>
  <c r="S1416" i="3" s="1"/>
  <c r="BI1405" i="3"/>
  <c r="S1405" i="3" s="1"/>
  <c r="BI1011" i="3"/>
  <c r="S1011" i="3" s="1"/>
  <c r="BI503" i="3"/>
  <c r="S503" i="3" s="1"/>
  <c r="BI6265" i="3"/>
  <c r="S6265" i="3" s="1"/>
  <c r="BI5282" i="3"/>
  <c r="S5282" i="3" s="1"/>
  <c r="BI4142" i="3"/>
  <c r="S4142" i="3" s="1"/>
  <c r="BI4001" i="3"/>
  <c r="S4001" i="3" s="1"/>
  <c r="BI2301" i="3"/>
  <c r="S2301" i="3" s="1"/>
  <c r="BI7658" i="3"/>
  <c r="S7658" i="3" s="1"/>
  <c r="BI6743" i="3"/>
  <c r="S6743" i="3" s="1"/>
  <c r="BI4445" i="3"/>
  <c r="S4445" i="3" s="1"/>
  <c r="BI779" i="3"/>
  <c r="S779" i="3" s="1"/>
  <c r="BI7698" i="3"/>
  <c r="S7698" i="3" s="1"/>
  <c r="BI4947" i="3"/>
  <c r="S4947" i="3" s="1"/>
  <c r="BI3248" i="3"/>
  <c r="S3248" i="3" s="1"/>
  <c r="BI3230" i="3"/>
  <c r="S3230" i="3" s="1"/>
  <c r="BI29" i="3"/>
  <c r="S29" i="3" s="1"/>
  <c r="BI8266" i="3"/>
  <c r="S8266" i="3" s="1"/>
  <c r="BI5007" i="3"/>
  <c r="S5007" i="3" s="1"/>
  <c r="BI2189" i="3"/>
  <c r="S2189" i="3" s="1"/>
  <c r="BI2164" i="3"/>
  <c r="S2164" i="3" s="1"/>
  <c r="BI1910" i="3"/>
  <c r="S1910" i="3" s="1"/>
  <c r="BI1826" i="3"/>
  <c r="S1826" i="3" s="1"/>
  <c r="BI1397" i="3"/>
  <c r="S1397" i="3" s="1"/>
  <c r="BI6288" i="3"/>
  <c r="S6288" i="3" s="1"/>
  <c r="BI6281" i="3"/>
  <c r="S6281" i="3" s="1"/>
  <c r="BI6161" i="3"/>
  <c r="S6161" i="3" s="1"/>
  <c r="BI6002" i="3"/>
  <c r="S6002" i="3" s="1"/>
  <c r="BI4487" i="3"/>
  <c r="S4487" i="3" s="1"/>
  <c r="BI3371" i="3"/>
  <c r="S3371" i="3" s="1"/>
  <c r="BI3083" i="3"/>
  <c r="S3083" i="3" s="1"/>
  <c r="BI1478" i="3"/>
  <c r="S1478" i="3" s="1"/>
  <c r="BI1066" i="3"/>
  <c r="S1066" i="3" s="1"/>
  <c r="BI25" i="3"/>
  <c r="S25" i="3" s="1"/>
  <c r="BI7413" i="3"/>
  <c r="S7413" i="3" s="1"/>
  <c r="BI5315" i="3"/>
  <c r="S5315" i="3" s="1"/>
  <c r="BI2950" i="3"/>
  <c r="S2950" i="3" s="1"/>
  <c r="BI2845" i="3"/>
  <c r="S2845" i="3" s="1"/>
  <c r="BI1887" i="3"/>
  <c r="S1887" i="3" s="1"/>
  <c r="BI189" i="3"/>
  <c r="S189" i="3" s="1"/>
  <c r="BI8143" i="3"/>
  <c r="S8143" i="3" s="1"/>
  <c r="BI7899" i="3"/>
  <c r="S7899" i="3" s="1"/>
  <c r="BI6344" i="3"/>
  <c r="S6344" i="3" s="1"/>
  <c r="BI4499" i="3"/>
  <c r="S4499" i="3" s="1"/>
  <c r="BI4042" i="3"/>
  <c r="S4042" i="3" s="1"/>
  <c r="BI2883" i="3"/>
  <c r="S2883" i="3" s="1"/>
  <c r="BI2834" i="3"/>
  <c r="S2834" i="3" s="1"/>
  <c r="BI2376" i="3"/>
  <c r="S2376" i="3" s="1"/>
  <c r="BI2712" i="3"/>
  <c r="S2712" i="3" s="1"/>
  <c r="BI2347" i="3"/>
  <c r="S2347" i="3" s="1"/>
  <c r="BI9492" i="3"/>
  <c r="S9492" i="3" s="1"/>
  <c r="BI8110" i="3"/>
  <c r="S8110" i="3" s="1"/>
  <c r="BI7822" i="3"/>
  <c r="S7822" i="3" s="1"/>
  <c r="BI7701" i="3"/>
  <c r="S7701" i="3" s="1"/>
  <c r="BI5516" i="3"/>
  <c r="S5516" i="3" s="1"/>
  <c r="BI5248" i="3"/>
  <c r="S5248" i="3" s="1"/>
  <c r="BI2458" i="3"/>
  <c r="S2458" i="3" s="1"/>
  <c r="BI2056" i="3"/>
  <c r="S2056" i="3" s="1"/>
  <c r="BI1623" i="3"/>
  <c r="S1623" i="3" s="1"/>
  <c r="BI674" i="3"/>
  <c r="S674" i="3" s="1"/>
  <c r="BI654" i="3"/>
  <c r="S654" i="3" s="1"/>
  <c r="BI476" i="3"/>
  <c r="S476" i="3" s="1"/>
  <c r="BI473" i="3"/>
  <c r="S473" i="3" s="1"/>
  <c r="BI314" i="3"/>
  <c r="S314" i="3" s="1"/>
  <c r="BI278" i="3"/>
  <c r="S278" i="3" s="1"/>
  <c r="BI192" i="3"/>
  <c r="S192" i="3" s="1"/>
  <c r="BI6498" i="3"/>
  <c r="S6498" i="3" s="1"/>
  <c r="BI5937" i="3"/>
  <c r="S5937" i="3" s="1"/>
  <c r="BI5779" i="3"/>
  <c r="S5779" i="3" s="1"/>
  <c r="BI5283" i="3"/>
  <c r="S5283" i="3" s="1"/>
  <c r="BI5143" i="3"/>
  <c r="S5143" i="3" s="1"/>
  <c r="BI5111" i="3"/>
  <c r="S5111" i="3" s="1"/>
  <c r="BI4260" i="3"/>
  <c r="S4260" i="3" s="1"/>
  <c r="BI2775" i="3"/>
  <c r="S2775" i="3" s="1"/>
  <c r="BI2618" i="3"/>
  <c r="S2618" i="3" s="1"/>
  <c r="BI2611" i="3"/>
  <c r="S2611" i="3" s="1"/>
  <c r="BI2165" i="3"/>
  <c r="S2165" i="3" s="1"/>
  <c r="BI2062" i="3"/>
  <c r="S2062" i="3" s="1"/>
  <c r="BI1510" i="3"/>
  <c r="S1510" i="3" s="1"/>
  <c r="BI9930" i="3"/>
  <c r="S9930" i="3" s="1"/>
  <c r="BI8693" i="3"/>
  <c r="S8693" i="3" s="1"/>
  <c r="BI8637" i="3"/>
  <c r="S8637" i="3" s="1"/>
  <c r="BI8607" i="3"/>
  <c r="S8607" i="3" s="1"/>
  <c r="BI8274" i="3"/>
  <c r="S8274" i="3" s="1"/>
  <c r="BI7666" i="3"/>
  <c r="S7666" i="3" s="1"/>
  <c r="BI7424" i="3"/>
  <c r="S7424" i="3" s="1"/>
  <c r="BI6631" i="3"/>
  <c r="S6631" i="3" s="1"/>
  <c r="BI6073" i="3"/>
  <c r="S6073" i="3" s="1"/>
  <c r="BI5836" i="3"/>
  <c r="S5836" i="3" s="1"/>
  <c r="BI5614" i="3"/>
  <c r="S5614" i="3" s="1"/>
  <c r="BI5321" i="3"/>
  <c r="S5321" i="3" s="1"/>
  <c r="BI4873" i="3"/>
  <c r="S4873" i="3" s="1"/>
  <c r="BI4799" i="3"/>
  <c r="S4799" i="3" s="1"/>
  <c r="BI4601" i="3"/>
  <c r="S4601" i="3" s="1"/>
  <c r="BI728" i="3"/>
  <c r="S728" i="3" s="1"/>
  <c r="BI9708" i="3"/>
  <c r="S9708" i="3" s="1"/>
  <c r="BI8639" i="3"/>
  <c r="S8639" i="3" s="1"/>
  <c r="BI4548" i="3"/>
  <c r="S4548" i="3" s="1"/>
  <c r="BI4534" i="3"/>
  <c r="S4534" i="3" s="1"/>
  <c r="BI4502" i="3"/>
  <c r="S4502" i="3" s="1"/>
  <c r="BI2819" i="3"/>
  <c r="S2819" i="3" s="1"/>
  <c r="BI2068" i="3"/>
  <c r="S2068" i="3" s="1"/>
  <c r="BI1332" i="3"/>
  <c r="S1332" i="3" s="1"/>
  <c r="BI1208" i="3"/>
  <c r="S1208" i="3" s="1"/>
  <c r="BI263" i="3"/>
  <c r="S263" i="3" s="1"/>
  <c r="BI5510" i="3"/>
  <c r="S5510" i="3" s="1"/>
  <c r="BI5268" i="3"/>
  <c r="S5268" i="3" s="1"/>
  <c r="BI5026" i="3"/>
  <c r="S5026" i="3" s="1"/>
  <c r="BI4839" i="3"/>
  <c r="S4839" i="3" s="1"/>
  <c r="BI4644" i="3"/>
  <c r="S4644" i="3" s="1"/>
  <c r="BI4040" i="3"/>
  <c r="S4040" i="3" s="1"/>
  <c r="BI3647" i="3"/>
  <c r="S3647" i="3" s="1"/>
  <c r="BI3541" i="3"/>
  <c r="S3541" i="3" s="1"/>
  <c r="BI397" i="3"/>
  <c r="S397" i="3" s="1"/>
  <c r="BJ16" i="3"/>
  <c r="T16" i="3" s="1"/>
  <c r="U16" i="3" s="1"/>
  <c r="BI9252" i="3"/>
  <c r="S9252" i="3" s="1"/>
  <c r="BI9234" i="3"/>
  <c r="S9234" i="3" s="1"/>
  <c r="BI9094" i="3"/>
  <c r="S9094" i="3" s="1"/>
  <c r="BI8230" i="3"/>
  <c r="S8230" i="3" s="1"/>
  <c r="BI7837" i="3"/>
  <c r="S7837" i="3" s="1"/>
  <c r="BI7499" i="3"/>
  <c r="S7499" i="3" s="1"/>
  <c r="BI7436" i="3"/>
  <c r="S7436" i="3" s="1"/>
  <c r="BI6425" i="3"/>
  <c r="S6425" i="3" s="1"/>
  <c r="BI6014" i="3"/>
  <c r="S6014" i="3" s="1"/>
  <c r="BI5656" i="3"/>
  <c r="S5656" i="3" s="1"/>
  <c r="BI5423" i="3"/>
  <c r="S5423" i="3" s="1"/>
  <c r="BI5397" i="3"/>
  <c r="S5397" i="3" s="1"/>
  <c r="BI4831" i="3"/>
  <c r="S4831" i="3" s="1"/>
  <c r="BI4228" i="3"/>
  <c r="S4228" i="3" s="1"/>
  <c r="BI3575" i="3"/>
  <c r="S3575" i="3" s="1"/>
  <c r="BI3055" i="3"/>
  <c r="S3055" i="3" s="1"/>
  <c r="BI2872" i="3"/>
  <c r="S2872" i="3" s="1"/>
  <c r="BI2673" i="3"/>
  <c r="S2673" i="3" s="1"/>
  <c r="BI2466" i="3"/>
  <c r="S2466" i="3" s="1"/>
  <c r="BI2445" i="3"/>
  <c r="S2445" i="3" s="1"/>
  <c r="BI186" i="3"/>
  <c r="S186" i="3" s="1"/>
  <c r="BI10010" i="3"/>
  <c r="S10010" i="3" s="1"/>
  <c r="BI9893" i="3"/>
  <c r="S9893" i="3" s="1"/>
  <c r="BI9296" i="3"/>
  <c r="S9296" i="3" s="1"/>
  <c r="BI9128" i="3"/>
  <c r="S9128" i="3" s="1"/>
  <c r="BI8863" i="3"/>
  <c r="S8863" i="3" s="1"/>
  <c r="BI8821" i="3"/>
  <c r="S8821" i="3" s="1"/>
  <c r="BI9792" i="3"/>
  <c r="S9792" i="3" s="1"/>
  <c r="BI9428" i="3"/>
  <c r="S9428" i="3" s="1"/>
  <c r="BI9344" i="3"/>
  <c r="S9344" i="3" s="1"/>
  <c r="BI9282" i="3"/>
  <c r="S9282" i="3" s="1"/>
  <c r="BI8869" i="3"/>
  <c r="S8869" i="3" s="1"/>
  <c r="BI9606" i="3"/>
  <c r="S9606" i="3" s="1"/>
  <c r="BI9396" i="3"/>
  <c r="S9396" i="3" s="1"/>
  <c r="BI8665" i="3"/>
  <c r="S8665" i="3" s="1"/>
  <c r="BI9566" i="3"/>
  <c r="S9566" i="3" s="1"/>
  <c r="BI9528" i="3"/>
  <c r="S9528" i="3" s="1"/>
  <c r="BI9162" i="3"/>
  <c r="S9162" i="3" s="1"/>
  <c r="BI8851" i="3"/>
  <c r="S8851" i="3" s="1"/>
  <c r="BI9122" i="3"/>
  <c r="S9122" i="3" s="1"/>
  <c r="BI9113" i="3"/>
  <c r="S9113" i="3" s="1"/>
  <c r="BI8847" i="3"/>
  <c r="S8847" i="3" s="1"/>
  <c r="BI8797" i="3"/>
  <c r="S8797" i="3" s="1"/>
  <c r="BI9723" i="3"/>
  <c r="S9723" i="3" s="1"/>
  <c r="BI9534" i="3"/>
  <c r="S9534" i="3" s="1"/>
  <c r="BI9468" i="3"/>
  <c r="S9468" i="3" s="1"/>
  <c r="BI4597" i="3"/>
  <c r="S4597" i="3" s="1"/>
  <c r="BI4373" i="3"/>
  <c r="S4373" i="3" s="1"/>
  <c r="BI4369" i="3"/>
  <c r="S4369" i="3" s="1"/>
  <c r="BI4308" i="3"/>
  <c r="S4308" i="3" s="1"/>
  <c r="BI3817" i="3"/>
  <c r="S3817" i="3" s="1"/>
  <c r="BI3747" i="3"/>
  <c r="S3747" i="3" s="1"/>
  <c r="BI3444" i="3"/>
  <c r="S3444" i="3" s="1"/>
  <c r="BI3287" i="3"/>
  <c r="S3287" i="3" s="1"/>
  <c r="BI3197" i="3"/>
  <c r="S3197" i="3" s="1"/>
  <c r="BI2940" i="3"/>
  <c r="S2940" i="3" s="1"/>
  <c r="BI2137" i="3"/>
  <c r="S2137" i="3" s="1"/>
  <c r="BI8547" i="3"/>
  <c r="S8547" i="3" s="1"/>
  <c r="BI8451" i="3"/>
  <c r="S8451" i="3" s="1"/>
  <c r="BI8111" i="3"/>
  <c r="S8111" i="3" s="1"/>
  <c r="BI7706" i="3"/>
  <c r="S7706" i="3" s="1"/>
  <c r="BI7648" i="3"/>
  <c r="S7648" i="3" s="1"/>
  <c r="BI7485" i="3"/>
  <c r="S7485" i="3" s="1"/>
  <c r="BI7273" i="3"/>
  <c r="S7273" i="3" s="1"/>
  <c r="BI6678" i="3"/>
  <c r="S6678" i="3" s="1"/>
  <c r="BI6618" i="3"/>
  <c r="S6618" i="3" s="1"/>
  <c r="BI6493" i="3"/>
  <c r="S6493" i="3" s="1"/>
  <c r="BI6490" i="3"/>
  <c r="S6490" i="3" s="1"/>
  <c r="BI6195" i="3"/>
  <c r="S6195" i="3" s="1"/>
  <c r="BI6043" i="3"/>
  <c r="S6043" i="3" s="1"/>
  <c r="BI5977" i="3"/>
  <c r="S5977" i="3" s="1"/>
  <c r="BI5876" i="3"/>
  <c r="S5876" i="3" s="1"/>
  <c r="BI5848" i="3"/>
  <c r="S5848" i="3" s="1"/>
  <c r="BI5771" i="3"/>
  <c r="S5771" i="3" s="1"/>
  <c r="BI5752" i="3"/>
  <c r="S5752" i="3" s="1"/>
  <c r="BI5720" i="3"/>
  <c r="S5720" i="3" s="1"/>
  <c r="BI5499" i="3"/>
  <c r="S5499" i="3" s="1"/>
  <c r="BI5496" i="3"/>
  <c r="S5496" i="3" s="1"/>
  <c r="BI5342" i="3"/>
  <c r="S5342" i="3" s="1"/>
  <c r="BI4848" i="3"/>
  <c r="S4848" i="3" s="1"/>
  <c r="BI4703" i="3"/>
  <c r="S4703" i="3" s="1"/>
  <c r="BI4376" i="3"/>
  <c r="S4376" i="3" s="1"/>
  <c r="BI4285" i="3"/>
  <c r="S4285" i="3" s="1"/>
  <c r="BI4090" i="3"/>
  <c r="S4090" i="3" s="1"/>
  <c r="BI3672" i="3"/>
  <c r="S3672" i="3" s="1"/>
  <c r="BI3000" i="3"/>
  <c r="S3000" i="3" s="1"/>
  <c r="BI2802" i="3"/>
  <c r="S2802" i="3" s="1"/>
  <c r="BI2579" i="3"/>
  <c r="S2579" i="3" s="1"/>
  <c r="BI2243" i="3"/>
  <c r="S2243" i="3" s="1"/>
  <c r="BI8509" i="3"/>
  <c r="S8509" i="3" s="1"/>
  <c r="BI8467" i="3"/>
  <c r="S8467" i="3" s="1"/>
  <c r="BI8453" i="3"/>
  <c r="S8453" i="3" s="1"/>
  <c r="BI8351" i="3"/>
  <c r="S8351" i="3" s="1"/>
  <c r="BI8339" i="3"/>
  <c r="S8339" i="3" s="1"/>
  <c r="BI8246" i="3"/>
  <c r="S8246" i="3" s="1"/>
  <c r="BI8217" i="3"/>
  <c r="S8217" i="3" s="1"/>
  <c r="BI8206" i="3"/>
  <c r="S8206" i="3" s="1"/>
  <c r="BI8174" i="3"/>
  <c r="S8174" i="3" s="1"/>
  <c r="BI7541" i="3"/>
  <c r="S7541" i="3" s="1"/>
  <c r="BI7367" i="3"/>
  <c r="S7367" i="3" s="1"/>
  <c r="BI5887" i="3"/>
  <c r="S5887" i="3" s="1"/>
  <c r="BI5748" i="3"/>
  <c r="S5748" i="3" s="1"/>
  <c r="BI5563" i="3"/>
  <c r="S5563" i="3" s="1"/>
  <c r="BI4815" i="3"/>
  <c r="S4815" i="3" s="1"/>
  <c r="BI4596" i="3"/>
  <c r="S4596" i="3" s="1"/>
  <c r="BI4582" i="3"/>
  <c r="S4582" i="3" s="1"/>
  <c r="BI4372" i="3"/>
  <c r="S4372" i="3" s="1"/>
  <c r="BI4248" i="3"/>
  <c r="S4248" i="3" s="1"/>
  <c r="BI4018" i="3"/>
  <c r="S4018" i="3" s="1"/>
  <c r="BI3181" i="3"/>
  <c r="S3181" i="3" s="1"/>
  <c r="BI2668" i="3"/>
  <c r="S2668" i="3" s="1"/>
  <c r="BI4554" i="3"/>
  <c r="S4554" i="3" s="1"/>
  <c r="BI4328" i="3"/>
  <c r="S4328" i="3" s="1"/>
  <c r="BI3836" i="3"/>
  <c r="S3836" i="3" s="1"/>
  <c r="BI3637" i="3"/>
  <c r="S3637" i="3" s="1"/>
  <c r="BI3340" i="3"/>
  <c r="S3340" i="3" s="1"/>
  <c r="BI3224" i="3"/>
  <c r="S3224" i="3" s="1"/>
  <c r="BI3192" i="3"/>
  <c r="S3192" i="3" s="1"/>
  <c r="BI3108" i="3"/>
  <c r="S3108" i="3" s="1"/>
  <c r="BI2953" i="3"/>
  <c r="S2953" i="3" s="1"/>
  <c r="BI2447" i="3"/>
  <c r="S2447" i="3" s="1"/>
  <c r="BI7845" i="3"/>
  <c r="S7845" i="3" s="1"/>
  <c r="BI7784" i="3"/>
  <c r="S7784" i="3" s="1"/>
  <c r="BI7407" i="3"/>
  <c r="S7407" i="3" s="1"/>
  <c r="BI6476" i="3"/>
  <c r="S6476" i="3" s="1"/>
  <c r="BI6451" i="3"/>
  <c r="S6451" i="3" s="1"/>
  <c r="BI6277" i="3"/>
  <c r="S6277" i="3" s="1"/>
  <c r="BI6269" i="3"/>
  <c r="S6269" i="3" s="1"/>
  <c r="BI6165" i="3"/>
  <c r="S6165" i="3" s="1"/>
  <c r="BI5758" i="3"/>
  <c r="S5758" i="3" s="1"/>
  <c r="BI5432" i="3"/>
  <c r="S5432" i="3" s="1"/>
  <c r="BI5395" i="3"/>
  <c r="S5395" i="3" s="1"/>
  <c r="BI5392" i="3"/>
  <c r="S5392" i="3" s="1"/>
  <c r="BI5254" i="3"/>
  <c r="S5254" i="3" s="1"/>
  <c r="BI5251" i="3"/>
  <c r="S5251" i="3" s="1"/>
  <c r="BI5125" i="3"/>
  <c r="S5125" i="3" s="1"/>
  <c r="BI5019" i="3"/>
  <c r="S5019" i="3" s="1"/>
  <c r="BI4836" i="3"/>
  <c r="S4836" i="3" s="1"/>
  <c r="BI4427" i="3"/>
  <c r="S4427" i="3" s="1"/>
  <c r="BI4349" i="3"/>
  <c r="S4349" i="3" s="1"/>
  <c r="BI4273" i="3"/>
  <c r="S4273" i="3" s="1"/>
  <c r="BI4145" i="3"/>
  <c r="S4145" i="3" s="1"/>
  <c r="BI3607" i="3"/>
  <c r="S3607" i="3" s="1"/>
  <c r="BI3531" i="3"/>
  <c r="S3531" i="3" s="1"/>
  <c r="BI3255" i="3"/>
  <c r="S3255" i="3" s="1"/>
  <c r="BI3162" i="3"/>
  <c r="S3162" i="3" s="1"/>
  <c r="BI3032" i="3"/>
  <c r="S3032" i="3" s="1"/>
  <c r="BI2816" i="3"/>
  <c r="S2816" i="3" s="1"/>
  <c r="BI2303" i="3"/>
  <c r="S2303" i="3" s="1"/>
  <c r="BI2223" i="3"/>
  <c r="S2223" i="3" s="1"/>
  <c r="BI7717" i="3"/>
  <c r="S7717" i="3" s="1"/>
  <c r="BI5784" i="3"/>
  <c r="S5784" i="3" s="1"/>
  <c r="BI5435" i="3"/>
  <c r="S5435" i="3" s="1"/>
  <c r="BI5401" i="3"/>
  <c r="S5401" i="3" s="1"/>
  <c r="BI5071" i="3"/>
  <c r="S5071" i="3" s="1"/>
  <c r="BI4905" i="3"/>
  <c r="S4905" i="3" s="1"/>
  <c r="BI4866" i="3"/>
  <c r="S4866" i="3" s="1"/>
  <c r="BI4772" i="3"/>
  <c r="S4772" i="3" s="1"/>
  <c r="BI4738" i="3"/>
  <c r="S4738" i="3" s="1"/>
  <c r="BI3564" i="3"/>
  <c r="S3564" i="3" s="1"/>
  <c r="BI3407" i="3"/>
  <c r="S3407" i="3" s="1"/>
  <c r="BI3319" i="3"/>
  <c r="S3319" i="3" s="1"/>
  <c r="BI3237" i="3"/>
  <c r="S3237" i="3" s="1"/>
  <c r="BI3047" i="3"/>
  <c r="S3047" i="3" s="1"/>
  <c r="BI2695" i="3"/>
  <c r="S2695" i="3" s="1"/>
  <c r="BI2617" i="3"/>
  <c r="S2617" i="3" s="1"/>
  <c r="BI2508" i="3"/>
  <c r="S2508" i="3" s="1"/>
  <c r="BI2464" i="3"/>
  <c r="S2464" i="3" s="1"/>
  <c r="BI8741" i="3"/>
  <c r="S8741" i="3" s="1"/>
  <c r="BI7450" i="3"/>
  <c r="S7450" i="3" s="1"/>
  <c r="BI6587" i="3"/>
  <c r="S6587" i="3" s="1"/>
  <c r="BI6481" i="3"/>
  <c r="S6481" i="3" s="1"/>
  <c r="BI6464" i="3"/>
  <c r="S6464" i="3" s="1"/>
  <c r="BI6443" i="3"/>
  <c r="S6443" i="3" s="1"/>
  <c r="BI6309" i="3"/>
  <c r="S6309" i="3" s="1"/>
  <c r="BI5864" i="3"/>
  <c r="S5864" i="3" s="1"/>
  <c r="BI4805" i="3"/>
  <c r="S4805" i="3" s="1"/>
  <c r="BI4741" i="3"/>
  <c r="S4741" i="3" s="1"/>
  <c r="BI4660" i="3"/>
  <c r="S4660" i="3" s="1"/>
  <c r="BI4261" i="3"/>
  <c r="S4261" i="3" s="1"/>
  <c r="BI4137" i="3"/>
  <c r="S4137" i="3" s="1"/>
  <c r="BI3215" i="3"/>
  <c r="S3215" i="3" s="1"/>
  <c r="BI2987" i="3"/>
  <c r="S2987" i="3" s="1"/>
  <c r="BI2945" i="3"/>
  <c r="S2945" i="3" s="1"/>
  <c r="BI2777" i="3"/>
  <c r="S2777" i="3" s="1"/>
  <c r="BI2370" i="3"/>
  <c r="S2370" i="3" s="1"/>
  <c r="BI2110" i="3"/>
  <c r="S2110" i="3" s="1"/>
  <c r="BI8581" i="3"/>
  <c r="S8581" i="3" s="1"/>
  <c r="BI8218" i="3"/>
  <c r="S8218" i="3" s="1"/>
  <c r="BI8138" i="3"/>
  <c r="S8138" i="3" s="1"/>
  <c r="BI7854" i="3"/>
  <c r="S7854" i="3" s="1"/>
  <c r="BI6736" i="3"/>
  <c r="S6736" i="3" s="1"/>
  <c r="BI6484" i="3"/>
  <c r="S6484" i="3" s="1"/>
  <c r="BI6322" i="3"/>
  <c r="S6322" i="3" s="1"/>
  <c r="BI5728" i="3"/>
  <c r="S5728" i="3" s="1"/>
  <c r="BI5702" i="3"/>
  <c r="S5702" i="3" s="1"/>
  <c r="BI5680" i="3"/>
  <c r="S5680" i="3" s="1"/>
  <c r="BI5536" i="3"/>
  <c r="S5536" i="3" s="1"/>
  <c r="BI5421" i="3"/>
  <c r="S5421" i="3" s="1"/>
  <c r="BI5035" i="3"/>
  <c r="S5035" i="3" s="1"/>
  <c r="BI4967" i="3"/>
  <c r="S4967" i="3" s="1"/>
  <c r="BI4344" i="3"/>
  <c r="S4344" i="3" s="1"/>
  <c r="BI4140" i="3"/>
  <c r="S4140" i="3" s="1"/>
  <c r="BI2933" i="3"/>
  <c r="S2933" i="3" s="1"/>
  <c r="BI2317" i="3"/>
  <c r="S2317" i="3" s="1"/>
  <c r="BI2729" i="3"/>
  <c r="S2729" i="3" s="1"/>
  <c r="BI2652" i="3"/>
  <c r="S2652" i="3" s="1"/>
  <c r="BI2568" i="3"/>
  <c r="S2568" i="3" s="1"/>
  <c r="BI2295" i="3"/>
  <c r="S2295" i="3" s="1"/>
  <c r="BI2271" i="3"/>
  <c r="S2271" i="3" s="1"/>
  <c r="BI2203" i="3"/>
  <c r="S2203" i="3" s="1"/>
  <c r="BI1934" i="3"/>
  <c r="S1934" i="3" s="1"/>
  <c r="BI1884" i="3"/>
  <c r="S1884" i="3" s="1"/>
  <c r="BI1746" i="3"/>
  <c r="S1746" i="3" s="1"/>
  <c r="BI1601" i="3"/>
  <c r="S1601" i="3" s="1"/>
  <c r="BI1590" i="3"/>
  <c r="S1590" i="3" s="1"/>
  <c r="BI1495" i="3"/>
  <c r="S1495" i="3" s="1"/>
  <c r="BI768" i="3"/>
  <c r="S768" i="3" s="1"/>
  <c r="BI1372" i="3"/>
  <c r="S1372" i="3" s="1"/>
  <c r="BI678" i="3"/>
  <c r="S678" i="3" s="1"/>
  <c r="BI411" i="3"/>
  <c r="S411" i="3" s="1"/>
  <c r="BI4400" i="3"/>
  <c r="S4400" i="3" s="1"/>
  <c r="BI4115" i="3"/>
  <c r="S4115" i="3" s="1"/>
  <c r="BI3587" i="3"/>
  <c r="S3587" i="3" s="1"/>
  <c r="BI2869" i="3"/>
  <c r="S2869" i="3" s="1"/>
  <c r="BI2810" i="3"/>
  <c r="S2810" i="3" s="1"/>
  <c r="BI2743" i="3"/>
  <c r="S2743" i="3" s="1"/>
  <c r="BI2213" i="3"/>
  <c r="S2213" i="3" s="1"/>
  <c r="BI2175" i="3"/>
  <c r="S2175" i="3" s="1"/>
  <c r="BI2024" i="3"/>
  <c r="S2024" i="3" s="1"/>
  <c r="BI1998" i="3"/>
  <c r="S1998" i="3" s="1"/>
  <c r="BI1822" i="3"/>
  <c r="S1822" i="3" s="1"/>
  <c r="BI1224" i="3"/>
  <c r="S1224" i="3" s="1"/>
  <c r="BI1195" i="3"/>
  <c r="S1195" i="3" s="1"/>
  <c r="BI1140" i="3"/>
  <c r="S1140" i="3" s="1"/>
  <c r="BI1107" i="3"/>
  <c r="S1107" i="3" s="1"/>
  <c r="BI260" i="3"/>
  <c r="S260" i="3" s="1"/>
  <c r="BI20" i="3"/>
  <c r="S20" i="3" s="1"/>
  <c r="BI4202" i="3"/>
  <c r="S4202" i="3" s="1"/>
  <c r="BI4004" i="3"/>
  <c r="S4004" i="3" s="1"/>
  <c r="BI3989" i="3"/>
  <c r="S3989" i="3" s="1"/>
  <c r="BI3833" i="3"/>
  <c r="S3833" i="3" s="1"/>
  <c r="BI3453" i="3"/>
  <c r="S3453" i="3" s="1"/>
  <c r="BI2491" i="3"/>
  <c r="S2491" i="3" s="1"/>
  <c r="BI1926" i="3"/>
  <c r="S1926" i="3" s="1"/>
  <c r="BI1923" i="3"/>
  <c r="S1923" i="3" s="1"/>
  <c r="BI1802" i="3"/>
  <c r="S1802" i="3" s="1"/>
  <c r="BI1557" i="3"/>
  <c r="S1557" i="3" s="1"/>
  <c r="BI1444" i="3"/>
  <c r="S1444" i="3" s="1"/>
  <c r="BI392" i="3"/>
  <c r="S392" i="3" s="1"/>
  <c r="BI246" i="3"/>
  <c r="S246" i="3" s="1"/>
  <c r="BI4321" i="3"/>
  <c r="S4321" i="3" s="1"/>
  <c r="BI3479" i="3"/>
  <c r="S3479" i="3" s="1"/>
  <c r="BI2619" i="3"/>
  <c r="S2619" i="3" s="1"/>
  <c r="BI2352" i="3"/>
  <c r="S2352" i="3" s="1"/>
  <c r="BI1396" i="3"/>
  <c r="S1396" i="3" s="1"/>
  <c r="BI1346" i="3"/>
  <c r="S1346" i="3" s="1"/>
  <c r="BI963" i="3"/>
  <c r="S963" i="3" s="1"/>
  <c r="BI917" i="3"/>
  <c r="S917" i="3" s="1"/>
  <c r="BI749" i="3"/>
  <c r="S749" i="3" s="1"/>
  <c r="BI574" i="3"/>
  <c r="S574" i="3" s="1"/>
  <c r="BI423" i="3"/>
  <c r="S423" i="3" s="1"/>
  <c r="BI319" i="3"/>
  <c r="S319" i="3" s="1"/>
  <c r="BJ14" i="3"/>
  <c r="T14" i="3" s="1"/>
  <c r="U14" i="3" s="1"/>
  <c r="BI4168" i="3"/>
  <c r="S4168" i="3" s="1"/>
  <c r="BI4165" i="3"/>
  <c r="S4165" i="3" s="1"/>
  <c r="BI4084" i="3"/>
  <c r="S4084" i="3" s="1"/>
  <c r="BI4052" i="3"/>
  <c r="S4052" i="3" s="1"/>
  <c r="BI3968" i="3"/>
  <c r="S3968" i="3" s="1"/>
  <c r="BI3848" i="3"/>
  <c r="S3848" i="3" s="1"/>
  <c r="BI3627" i="3"/>
  <c r="S3627" i="3" s="1"/>
  <c r="BI2963" i="3"/>
  <c r="S2963" i="3" s="1"/>
  <c r="BI2914" i="3"/>
  <c r="S2914" i="3" s="1"/>
  <c r="BI2751" i="3"/>
  <c r="S2751" i="3" s="1"/>
  <c r="BI2697" i="3"/>
  <c r="S2697" i="3" s="1"/>
  <c r="BI2591" i="3"/>
  <c r="S2591" i="3" s="1"/>
  <c r="BI2483" i="3"/>
  <c r="S2483" i="3" s="1"/>
  <c r="BI2456" i="3"/>
  <c r="S2456" i="3" s="1"/>
  <c r="BI2372" i="3"/>
  <c r="S2372" i="3" s="1"/>
  <c r="BI2327" i="3"/>
  <c r="S2327" i="3" s="1"/>
  <c r="BI2285" i="3"/>
  <c r="S2285" i="3" s="1"/>
  <c r="BI2245" i="3"/>
  <c r="S2245" i="3" s="1"/>
  <c r="BI1904" i="3"/>
  <c r="S1904" i="3" s="1"/>
  <c r="BI1865" i="3"/>
  <c r="S1865" i="3" s="1"/>
  <c r="BI1713" i="3"/>
  <c r="S1713" i="3" s="1"/>
  <c r="BI1673" i="3"/>
  <c r="S1673" i="3" s="1"/>
  <c r="BI1450" i="3"/>
  <c r="S1450" i="3" s="1"/>
  <c r="BI1058" i="3"/>
  <c r="S1058" i="3" s="1"/>
  <c r="BI9986" i="3"/>
  <c r="S9986" i="3" s="1"/>
  <c r="BI9753" i="3"/>
  <c r="S9753" i="3" s="1"/>
  <c r="BI9750" i="3"/>
  <c r="S9750" i="3" s="1"/>
  <c r="BI9743" i="3"/>
  <c r="S9743" i="3" s="1"/>
  <c r="BI9724" i="3"/>
  <c r="S9724" i="3" s="1"/>
  <c r="BI9712" i="3"/>
  <c r="S9712" i="3" s="1"/>
  <c r="BI9709" i="3"/>
  <c r="S9709" i="3" s="1"/>
  <c r="BI8939" i="3"/>
  <c r="S8939" i="3" s="1"/>
  <c r="BI8845" i="3"/>
  <c r="S8845" i="3" s="1"/>
  <c r="BI8296" i="3"/>
  <c r="S8296" i="3" s="1"/>
  <c r="BI9208" i="3"/>
  <c r="S9208" i="3" s="1"/>
  <c r="BI9180" i="3"/>
  <c r="S9180" i="3" s="1"/>
  <c r="BI9158" i="3"/>
  <c r="S9158" i="3" s="1"/>
  <c r="BI9144" i="3"/>
  <c r="S9144" i="3" s="1"/>
  <c r="BI9013" i="3"/>
  <c r="S9013" i="3" s="1"/>
  <c r="BI8835" i="3"/>
  <c r="S8835" i="3" s="1"/>
  <c r="BI8791" i="3"/>
  <c r="S8791" i="3" s="1"/>
  <c r="BI8767" i="3"/>
  <c r="S8767" i="3" s="1"/>
  <c r="BI8222" i="3"/>
  <c r="S8222" i="3" s="1"/>
  <c r="BI8153" i="3"/>
  <c r="S8153" i="3" s="1"/>
  <c r="BI9997" i="3"/>
  <c r="S9997" i="3" s="1"/>
  <c r="BI9836" i="3"/>
  <c r="S9836" i="3" s="1"/>
  <c r="BI9834" i="3"/>
  <c r="S9834" i="3" s="1"/>
  <c r="BI9103" i="3"/>
  <c r="S9103" i="3" s="1"/>
  <c r="BI9087" i="3"/>
  <c r="S9087" i="3" s="1"/>
  <c r="BI9029" i="3"/>
  <c r="S9029" i="3" s="1"/>
  <c r="BI8901" i="3"/>
  <c r="S8901" i="3" s="1"/>
  <c r="BI8709" i="3"/>
  <c r="S8709" i="3" s="1"/>
  <c r="BI8527" i="3"/>
  <c r="S8527" i="3" s="1"/>
  <c r="BI9868" i="3"/>
  <c r="S9868" i="3" s="1"/>
  <c r="BI9760" i="3"/>
  <c r="S9760" i="3" s="1"/>
  <c r="BI9757" i="3"/>
  <c r="S9757" i="3" s="1"/>
  <c r="BI9702" i="3"/>
  <c r="S9702" i="3" s="1"/>
  <c r="BI9695" i="3"/>
  <c r="S9695" i="3" s="1"/>
  <c r="BI9496" i="3"/>
  <c r="S9496" i="3" s="1"/>
  <c r="BI9126" i="3"/>
  <c r="S9126" i="3" s="1"/>
  <c r="BI9075" i="3"/>
  <c r="S9075" i="3" s="1"/>
  <c r="BI9059" i="3"/>
  <c r="S9059" i="3" s="1"/>
  <c r="BI8615" i="3"/>
  <c r="S8615" i="3" s="1"/>
  <c r="BI8591" i="3"/>
  <c r="S8591" i="3" s="1"/>
  <c r="BI8279" i="3"/>
  <c r="S8279" i="3" s="1"/>
  <c r="BI8066" i="3"/>
  <c r="S8066" i="3" s="1"/>
  <c r="BI9532" i="3"/>
  <c r="S9532" i="3" s="1"/>
  <c r="BI9412" i="3"/>
  <c r="S9412" i="3" s="1"/>
  <c r="BI8893" i="3"/>
  <c r="S8893" i="3" s="1"/>
  <c r="BI8789" i="3"/>
  <c r="S8789" i="3" s="1"/>
  <c r="BI8361" i="3"/>
  <c r="S8361" i="3" s="1"/>
  <c r="BI9920" i="3"/>
  <c r="S9920" i="3" s="1"/>
  <c r="BI9602" i="3"/>
  <c r="S9602" i="3" s="1"/>
  <c r="BI9596" i="3"/>
  <c r="S9596" i="3" s="1"/>
  <c r="BI9464" i="3"/>
  <c r="S9464" i="3" s="1"/>
  <c r="BI9444" i="3"/>
  <c r="S9444" i="3" s="1"/>
  <c r="BI9432" i="3"/>
  <c r="S9432" i="3" s="1"/>
  <c r="BI9368" i="3"/>
  <c r="S9368" i="3" s="1"/>
  <c r="BI8883" i="3"/>
  <c r="S8883" i="3" s="1"/>
  <c r="BI8775" i="3"/>
  <c r="S8775" i="3" s="1"/>
  <c r="BI8735" i="3"/>
  <c r="S8735" i="3" s="1"/>
  <c r="BI8557" i="3"/>
  <c r="S8557" i="3" s="1"/>
  <c r="BI8202" i="3"/>
  <c r="S8202" i="3" s="1"/>
  <c r="BI8997" i="3"/>
  <c r="S8997" i="3" s="1"/>
  <c r="BI8511" i="3"/>
  <c r="S8511" i="3" s="1"/>
  <c r="BI8479" i="3"/>
  <c r="S8479" i="3" s="1"/>
  <c r="BI8439" i="3"/>
  <c r="S8439" i="3" s="1"/>
  <c r="BI7986" i="3"/>
  <c r="S7986" i="3" s="1"/>
  <c r="BI7954" i="3"/>
  <c r="S7954" i="3" s="1"/>
  <c r="BI7943" i="3"/>
  <c r="S7943" i="3" s="1"/>
  <c r="BI7905" i="3"/>
  <c r="S7905" i="3" s="1"/>
  <c r="BI7886" i="3"/>
  <c r="S7886" i="3" s="1"/>
  <c r="BI7883" i="3"/>
  <c r="S7883" i="3" s="1"/>
  <c r="BI7821" i="3"/>
  <c r="S7821" i="3" s="1"/>
  <c r="BI7805" i="3"/>
  <c r="S7805" i="3" s="1"/>
  <c r="BI7669" i="3"/>
  <c r="S7669" i="3" s="1"/>
  <c r="BI7605" i="3"/>
  <c r="S7605" i="3" s="1"/>
  <c r="BI7470" i="3"/>
  <c r="S7470" i="3" s="1"/>
  <c r="BI6716" i="3"/>
  <c r="S6716" i="3" s="1"/>
  <c r="BI6650" i="3"/>
  <c r="S6650" i="3" s="1"/>
  <c r="BI6619" i="3"/>
  <c r="S6619" i="3" s="1"/>
  <c r="BI6614" i="3"/>
  <c r="S6614" i="3" s="1"/>
  <c r="BI6411" i="3"/>
  <c r="S6411" i="3" s="1"/>
  <c r="BI6263" i="3"/>
  <c r="S6263" i="3" s="1"/>
  <c r="BI6247" i="3"/>
  <c r="S6247" i="3" s="1"/>
  <c r="BI6193" i="3"/>
  <c r="S6193" i="3" s="1"/>
  <c r="BI6154" i="3"/>
  <c r="S6154" i="3" s="1"/>
  <c r="BI6061" i="3"/>
  <c r="S6061" i="3" s="1"/>
  <c r="BI6051" i="3"/>
  <c r="S6051" i="3" s="1"/>
  <c r="BI5673" i="3"/>
  <c r="S5673" i="3" s="1"/>
  <c r="BI5606" i="3"/>
  <c r="S5606" i="3" s="1"/>
  <c r="BI8717" i="3"/>
  <c r="S8717" i="3" s="1"/>
  <c r="BI8675" i="3"/>
  <c r="S8675" i="3" s="1"/>
  <c r="BI8661" i="3"/>
  <c r="S8661" i="3" s="1"/>
  <c r="BI8501" i="3"/>
  <c r="S8501" i="3" s="1"/>
  <c r="BI8461" i="3"/>
  <c r="S8461" i="3" s="1"/>
  <c r="BI8437" i="3"/>
  <c r="S8437" i="3" s="1"/>
  <c r="BI8207" i="3"/>
  <c r="S8207" i="3" s="1"/>
  <c r="BI8102" i="3"/>
  <c r="S8102" i="3" s="1"/>
  <c r="BI7674" i="3"/>
  <c r="S7674" i="3" s="1"/>
  <c r="BI7645" i="3"/>
  <c r="S7645" i="3" s="1"/>
  <c r="BI7642" i="3"/>
  <c r="S7642" i="3" s="1"/>
  <c r="BI7445" i="3"/>
  <c r="S7445" i="3" s="1"/>
  <c r="BI7419" i="3"/>
  <c r="S7419" i="3" s="1"/>
  <c r="BI7209" i="3"/>
  <c r="S7209" i="3" s="1"/>
  <c r="BI6586" i="3"/>
  <c r="S6586" i="3" s="1"/>
  <c r="BI6473" i="3"/>
  <c r="S6473" i="3" s="1"/>
  <c r="BI6328" i="3"/>
  <c r="S6328" i="3" s="1"/>
  <c r="BI6074" i="3"/>
  <c r="S6074" i="3" s="1"/>
  <c r="BI5683" i="3"/>
  <c r="S5683" i="3" s="1"/>
  <c r="BI5676" i="3"/>
  <c r="S5676" i="3" s="1"/>
  <c r="BI5697" i="3"/>
  <c r="S5697" i="3" s="1"/>
  <c r="BI8719" i="3"/>
  <c r="S8719" i="3" s="1"/>
  <c r="BI8485" i="3"/>
  <c r="S8485" i="3" s="1"/>
  <c r="BI8431" i="3"/>
  <c r="S8431" i="3" s="1"/>
  <c r="BI8309" i="3"/>
  <c r="S8309" i="3" s="1"/>
  <c r="BI8238" i="3"/>
  <c r="S8238" i="3" s="1"/>
  <c r="BI8158" i="3"/>
  <c r="S8158" i="3" s="1"/>
  <c r="BI8142" i="3"/>
  <c r="S8142" i="3" s="1"/>
  <c r="BI6727" i="3"/>
  <c r="S6727" i="3" s="1"/>
  <c r="BI6506" i="3"/>
  <c r="S6506" i="3" s="1"/>
  <c r="BI6500" i="3"/>
  <c r="S6500" i="3" s="1"/>
  <c r="BI6301" i="3"/>
  <c r="S6301" i="3" s="1"/>
  <c r="BI5820" i="3"/>
  <c r="S5820" i="3" s="1"/>
  <c r="BI8097" i="3"/>
  <c r="S8097" i="3" s="1"/>
  <c r="BI7780" i="3"/>
  <c r="S7780" i="3" s="1"/>
  <c r="BI7722" i="3"/>
  <c r="S7722" i="3" s="1"/>
  <c r="BI7650" i="3"/>
  <c r="S7650" i="3" s="1"/>
  <c r="BI7333" i="3"/>
  <c r="S7333" i="3" s="1"/>
  <c r="BI6172" i="3"/>
  <c r="S6172" i="3" s="1"/>
  <c r="BI6169" i="3"/>
  <c r="S6169" i="3" s="1"/>
  <c r="BI5883" i="3"/>
  <c r="S5883" i="3" s="1"/>
  <c r="BI5856" i="3"/>
  <c r="S5856" i="3" s="1"/>
  <c r="BI5763" i="3"/>
  <c r="S5763" i="3" s="1"/>
  <c r="BI7562" i="3"/>
  <c r="S7562" i="3" s="1"/>
  <c r="BI7376" i="3"/>
  <c r="S7376" i="3" s="1"/>
  <c r="BI7261" i="3"/>
  <c r="S7261" i="3" s="1"/>
  <c r="BI6752" i="3"/>
  <c r="S6752" i="3" s="1"/>
  <c r="BI6612" i="3"/>
  <c r="S6612" i="3" s="1"/>
  <c r="BI6522" i="3"/>
  <c r="S6522" i="3" s="1"/>
  <c r="BI6508" i="3"/>
  <c r="S6508" i="3" s="1"/>
  <c r="BI6312" i="3"/>
  <c r="S6312" i="3" s="1"/>
  <c r="BI6297" i="3"/>
  <c r="S6297" i="3" s="1"/>
  <c r="BI6023" i="3"/>
  <c r="S6023" i="3" s="1"/>
  <c r="BI5808" i="3"/>
  <c r="S5808" i="3" s="1"/>
  <c r="BI5592" i="3"/>
  <c r="S5592" i="3" s="1"/>
  <c r="BI5537" i="3"/>
  <c r="S5537" i="3" s="1"/>
  <c r="BI4845" i="3"/>
  <c r="S4845" i="3" s="1"/>
  <c r="BI4649" i="3"/>
  <c r="S4649" i="3" s="1"/>
  <c r="BI4555" i="3"/>
  <c r="S4555" i="3" s="1"/>
  <c r="BI4479" i="3"/>
  <c r="S4479" i="3" s="1"/>
  <c r="BI4256" i="3"/>
  <c r="S4256" i="3" s="1"/>
  <c r="BI4216" i="3"/>
  <c r="S4216" i="3" s="1"/>
  <c r="BI4117" i="3"/>
  <c r="S4117" i="3" s="1"/>
  <c r="BI3849" i="3"/>
  <c r="S3849" i="3" s="1"/>
  <c r="BI3470" i="3"/>
  <c r="S3470" i="3" s="1"/>
  <c r="BI3396" i="3"/>
  <c r="S3396" i="3" s="1"/>
  <c r="BI3243" i="3"/>
  <c r="S3243" i="3" s="1"/>
  <c r="BI3166" i="3"/>
  <c r="S3166" i="3" s="1"/>
  <c r="BI3151" i="3"/>
  <c r="S3151" i="3" s="1"/>
  <c r="BI2995" i="3"/>
  <c r="S2995" i="3" s="1"/>
  <c r="BI2758" i="3"/>
  <c r="S2758" i="3" s="1"/>
  <c r="BI5310" i="3"/>
  <c r="S5310" i="3" s="1"/>
  <c r="BI4995" i="3"/>
  <c r="S4995" i="3" s="1"/>
  <c r="BI3852" i="3"/>
  <c r="S3852" i="3" s="1"/>
  <c r="BI3842" i="3"/>
  <c r="S3842" i="3" s="1"/>
  <c r="BI3359" i="3"/>
  <c r="S3359" i="3" s="1"/>
  <c r="BI3172" i="3"/>
  <c r="S3172" i="3" s="1"/>
  <c r="BI3051" i="3"/>
  <c r="S3051" i="3" s="1"/>
  <c r="BI2973" i="3"/>
  <c r="S2973" i="3" s="1"/>
  <c r="BI2736" i="3"/>
  <c r="S2736" i="3" s="1"/>
  <c r="BI5277" i="3"/>
  <c r="S5277" i="3" s="1"/>
  <c r="BI5265" i="3"/>
  <c r="S5265" i="3" s="1"/>
  <c r="BI5259" i="3"/>
  <c r="S5259" i="3" s="1"/>
  <c r="BI4858" i="3"/>
  <c r="S4858" i="3" s="1"/>
  <c r="BI4791" i="3"/>
  <c r="S4791" i="3" s="1"/>
  <c r="BI4671" i="3"/>
  <c r="S4671" i="3" s="1"/>
  <c r="BI4472" i="3"/>
  <c r="S4472" i="3" s="1"/>
  <c r="BI4380" i="3"/>
  <c r="S4380" i="3" s="1"/>
  <c r="BI4164" i="3"/>
  <c r="S4164" i="3" s="1"/>
  <c r="BI4151" i="3"/>
  <c r="S4151" i="3" s="1"/>
  <c r="BI3603" i="3"/>
  <c r="S3603" i="3" s="1"/>
  <c r="BI3534" i="3"/>
  <c r="S3534" i="3" s="1"/>
  <c r="BI3491" i="3"/>
  <c r="S3491" i="3" s="1"/>
  <c r="BI3436" i="3"/>
  <c r="S3436" i="3" s="1"/>
  <c r="BI3256" i="3"/>
  <c r="S3256" i="3" s="1"/>
  <c r="BI3154" i="3"/>
  <c r="S3154" i="3" s="1"/>
  <c r="BI3090" i="3"/>
  <c r="S3090" i="3" s="1"/>
  <c r="BI2958" i="3"/>
  <c r="S2958" i="3" s="1"/>
  <c r="BI4116" i="3"/>
  <c r="S4116" i="3" s="1"/>
  <c r="BI4114" i="3"/>
  <c r="S4114" i="3" s="1"/>
  <c r="BI4105" i="3"/>
  <c r="S4105" i="3" s="1"/>
  <c r="BI3816" i="3"/>
  <c r="S3816" i="3" s="1"/>
  <c r="BI3380" i="3"/>
  <c r="S3380" i="3" s="1"/>
  <c r="BI3093" i="3"/>
  <c r="S3093" i="3" s="1"/>
  <c r="BI3075" i="3"/>
  <c r="S3075" i="3" s="1"/>
  <c r="BI3007" i="3"/>
  <c r="S3007" i="3" s="1"/>
  <c r="BI5117" i="3"/>
  <c r="S5117" i="3" s="1"/>
  <c r="BI5086" i="3"/>
  <c r="S5086" i="3" s="1"/>
  <c r="BI4849" i="3"/>
  <c r="S4849" i="3" s="1"/>
  <c r="BI4807" i="3"/>
  <c r="S4807" i="3" s="1"/>
  <c r="BI4783" i="3"/>
  <c r="S4783" i="3" s="1"/>
  <c r="BI4749" i="3"/>
  <c r="S4749" i="3" s="1"/>
  <c r="BI4523" i="3"/>
  <c r="S4523" i="3" s="1"/>
  <c r="BI4454" i="3"/>
  <c r="S4454" i="3" s="1"/>
  <c r="BI4336" i="3"/>
  <c r="S4336" i="3" s="1"/>
  <c r="BI4141" i="3"/>
  <c r="S4141" i="3" s="1"/>
  <c r="BI4098" i="3"/>
  <c r="S4098" i="3" s="1"/>
  <c r="BI4085" i="3"/>
  <c r="S4085" i="3" s="1"/>
  <c r="BI3372" i="3"/>
  <c r="S3372" i="3" s="1"/>
  <c r="BI3157" i="3"/>
  <c r="S3157" i="3" s="1"/>
  <c r="BI3082" i="3"/>
  <c r="S3082" i="3" s="1"/>
  <c r="BI2961" i="3"/>
  <c r="S2961" i="3" s="1"/>
  <c r="BI2901" i="3"/>
  <c r="S2901" i="3" s="1"/>
  <c r="BI3765" i="3"/>
  <c r="S3765" i="3" s="1"/>
  <c r="BI3630" i="3"/>
  <c r="S3630" i="3" s="1"/>
  <c r="BI3309" i="3"/>
  <c r="S3309" i="3" s="1"/>
  <c r="BI3188" i="3"/>
  <c r="S3188" i="3" s="1"/>
  <c r="BI3015" i="3"/>
  <c r="S3015" i="3" s="1"/>
  <c r="BI2983" i="3"/>
  <c r="S2983" i="3" s="1"/>
  <c r="BI2964" i="3"/>
  <c r="S2964" i="3" s="1"/>
  <c r="BI5622" i="3"/>
  <c r="S5622" i="3" s="1"/>
  <c r="BI5484" i="3"/>
  <c r="S5484" i="3" s="1"/>
  <c r="BI5441" i="3"/>
  <c r="S5441" i="3" s="1"/>
  <c r="BI5317" i="3"/>
  <c r="S5317" i="3" s="1"/>
  <c r="BI5105" i="3"/>
  <c r="S5105" i="3" s="1"/>
  <c r="BI4927" i="3"/>
  <c r="S4927" i="3" s="1"/>
  <c r="BI4823" i="3"/>
  <c r="S4823" i="3" s="1"/>
  <c r="BI4329" i="3"/>
  <c r="S4329" i="3" s="1"/>
  <c r="BI3750" i="3"/>
  <c r="S3750" i="3" s="1"/>
  <c r="BI3581" i="3"/>
  <c r="S3581" i="3" s="1"/>
  <c r="BI3543" i="3"/>
  <c r="S3543" i="3" s="1"/>
  <c r="BI3460" i="3"/>
  <c r="S3460" i="3" s="1"/>
  <c r="BI3412" i="3"/>
  <c r="S3412" i="3" s="1"/>
  <c r="BI3342" i="3"/>
  <c r="S3342" i="3" s="1"/>
  <c r="BI3205" i="3"/>
  <c r="S3205" i="3" s="1"/>
  <c r="BI2911" i="3"/>
  <c r="S2911" i="3" s="1"/>
  <c r="BI5572" i="3"/>
  <c r="S5572" i="3" s="1"/>
  <c r="BI5528" i="3"/>
  <c r="S5528" i="3" s="1"/>
  <c r="BI5468" i="3"/>
  <c r="S5468" i="3" s="1"/>
  <c r="BI5413" i="3"/>
  <c r="S5413" i="3" s="1"/>
  <c r="BI3948" i="3"/>
  <c r="S3948" i="3" s="1"/>
  <c r="BI3840" i="3"/>
  <c r="S3840" i="3" s="1"/>
  <c r="BI3511" i="3"/>
  <c r="S3511" i="3" s="1"/>
  <c r="BI3467" i="3"/>
  <c r="S3467" i="3" s="1"/>
  <c r="BI3278" i="3"/>
  <c r="S3278" i="3" s="1"/>
  <c r="BI3031" i="3"/>
  <c r="S3031" i="3" s="1"/>
  <c r="BI2966" i="3"/>
  <c r="S2966" i="3" s="1"/>
  <c r="BI2952" i="3"/>
  <c r="S2952" i="3" s="1"/>
  <c r="BI2755" i="3"/>
  <c r="S2755" i="3" s="1"/>
  <c r="BI2665" i="3"/>
  <c r="S2665" i="3" s="1"/>
  <c r="BI2634" i="3"/>
  <c r="S2634" i="3" s="1"/>
  <c r="BI2552" i="3"/>
  <c r="S2552" i="3" s="1"/>
  <c r="BI2375" i="3"/>
  <c r="S2375" i="3" s="1"/>
  <c r="BI2325" i="3"/>
  <c r="S2325" i="3" s="1"/>
  <c r="BI2281" i="3"/>
  <c r="S2281" i="3" s="1"/>
  <c r="BI2255" i="3"/>
  <c r="S2255" i="3" s="1"/>
  <c r="BI2221" i="3"/>
  <c r="S2221" i="3" s="1"/>
  <c r="BI2205" i="3"/>
  <c r="S2205" i="3" s="1"/>
  <c r="BI2199" i="3"/>
  <c r="S2199" i="3" s="1"/>
  <c r="BI2193" i="3"/>
  <c r="S2193" i="3" s="1"/>
  <c r="BI2146" i="3"/>
  <c r="S2146" i="3" s="1"/>
  <c r="BI2125" i="3"/>
  <c r="S2125" i="3" s="1"/>
  <c r="BI2090" i="3"/>
  <c r="S2090" i="3" s="1"/>
  <c r="BI2030" i="3"/>
  <c r="S2030" i="3" s="1"/>
  <c r="BI1936" i="3"/>
  <c r="S1936" i="3" s="1"/>
  <c r="BI1849" i="3"/>
  <c r="S1849" i="3" s="1"/>
  <c r="BI1803" i="3"/>
  <c r="S1803" i="3" s="1"/>
  <c r="BI1694" i="3"/>
  <c r="S1694" i="3" s="1"/>
  <c r="BI1607" i="3"/>
  <c r="S1607" i="3" s="1"/>
  <c r="BI1466" i="3"/>
  <c r="S1466" i="3" s="1"/>
  <c r="BI737" i="3"/>
  <c r="S737" i="3" s="1"/>
  <c r="BI586" i="3"/>
  <c r="S586" i="3" s="1"/>
  <c r="BI2040" i="3"/>
  <c r="S2040" i="3" s="1"/>
  <c r="BI505" i="3"/>
  <c r="S505" i="3" s="1"/>
  <c r="BI3523" i="3"/>
  <c r="S3523" i="3" s="1"/>
  <c r="BI3517" i="3"/>
  <c r="S3517" i="3" s="1"/>
  <c r="BI3421" i="3"/>
  <c r="S3421" i="3" s="1"/>
  <c r="BI3395" i="3"/>
  <c r="S3395" i="3" s="1"/>
  <c r="BI3389" i="3"/>
  <c r="S3389" i="3" s="1"/>
  <c r="BI3351" i="3"/>
  <c r="S3351" i="3" s="1"/>
  <c r="BI3184" i="3"/>
  <c r="S3184" i="3" s="1"/>
  <c r="BI2943" i="3"/>
  <c r="S2943" i="3" s="1"/>
  <c r="BI2887" i="3"/>
  <c r="S2887" i="3" s="1"/>
  <c r="BI2871" i="3"/>
  <c r="S2871" i="3" s="1"/>
  <c r="BI2868" i="3"/>
  <c r="S2868" i="3" s="1"/>
  <c r="BI2742" i="3"/>
  <c r="S2742" i="3" s="1"/>
  <c r="BI2644" i="3"/>
  <c r="S2644" i="3" s="1"/>
  <c r="BI2590" i="3"/>
  <c r="S2590" i="3" s="1"/>
  <c r="BI2277" i="3"/>
  <c r="S2277" i="3" s="1"/>
  <c r="BI2195" i="3"/>
  <c r="S2195" i="3" s="1"/>
  <c r="BI2071" i="3"/>
  <c r="S2071" i="3" s="1"/>
  <c r="BI1920" i="3"/>
  <c r="S1920" i="3" s="1"/>
  <c r="BI1629" i="3"/>
  <c r="S1629" i="3" s="1"/>
  <c r="BI1546" i="3"/>
  <c r="S1546" i="3" s="1"/>
  <c r="BI1421" i="3"/>
  <c r="S1421" i="3" s="1"/>
  <c r="BI833" i="3"/>
  <c r="S833" i="3" s="1"/>
  <c r="BI559" i="3"/>
  <c r="S559" i="3" s="1"/>
  <c r="BI429" i="3"/>
  <c r="S429" i="3" s="1"/>
  <c r="BI2046" i="3"/>
  <c r="S2046" i="3" s="1"/>
  <c r="BI1996" i="3"/>
  <c r="S1996" i="3" s="1"/>
  <c r="BI1974" i="3"/>
  <c r="S1974" i="3" s="1"/>
  <c r="BI1956" i="3"/>
  <c r="S1956" i="3" s="1"/>
  <c r="BI1870" i="3"/>
  <c r="S1870" i="3" s="1"/>
  <c r="BI743" i="3"/>
  <c r="S743" i="3" s="1"/>
  <c r="BI389" i="3"/>
  <c r="S389" i="3" s="1"/>
  <c r="BI2053" i="3"/>
  <c r="S2053" i="3" s="1"/>
  <c r="BI1959" i="3"/>
  <c r="S1959" i="3" s="1"/>
  <c r="BI1938" i="3"/>
  <c r="S1938" i="3" s="1"/>
  <c r="BI1851" i="3"/>
  <c r="S1851" i="3" s="1"/>
  <c r="BI462" i="3"/>
  <c r="S462" i="3" s="1"/>
  <c r="BI3403" i="3"/>
  <c r="S3403" i="3" s="1"/>
  <c r="BI3176" i="3"/>
  <c r="S3176" i="3" s="1"/>
  <c r="BI3173" i="3"/>
  <c r="S3173" i="3" s="1"/>
  <c r="BI2956" i="3"/>
  <c r="S2956" i="3" s="1"/>
  <c r="BI2759" i="3"/>
  <c r="S2759" i="3" s="1"/>
  <c r="BI2741" i="3"/>
  <c r="S2741" i="3" s="1"/>
  <c r="BI2646" i="3"/>
  <c r="S2646" i="3" s="1"/>
  <c r="BI2605" i="3"/>
  <c r="S2605" i="3" s="1"/>
  <c r="BI2595" i="3"/>
  <c r="S2595" i="3" s="1"/>
  <c r="BI2475" i="3"/>
  <c r="S2475" i="3" s="1"/>
  <c r="BI2259" i="3"/>
  <c r="S2259" i="3" s="1"/>
  <c r="BI2066" i="3"/>
  <c r="S2066" i="3" s="1"/>
  <c r="BI1984" i="3"/>
  <c r="S1984" i="3" s="1"/>
  <c r="BI1941" i="3"/>
  <c r="S1941" i="3" s="1"/>
  <c r="BI1617" i="3"/>
  <c r="S1617" i="3" s="1"/>
  <c r="BI1383" i="3"/>
  <c r="S1383" i="3" s="1"/>
  <c r="BI514" i="3"/>
  <c r="S514" i="3" s="1"/>
  <c r="BI3363" i="3"/>
  <c r="S3363" i="3" s="1"/>
  <c r="BI3327" i="3"/>
  <c r="S3327" i="3" s="1"/>
  <c r="BI3293" i="3"/>
  <c r="S3293" i="3" s="1"/>
  <c r="BI3216" i="3"/>
  <c r="S3216" i="3" s="1"/>
  <c r="BI3149" i="3"/>
  <c r="S3149" i="3" s="1"/>
  <c r="BI3113" i="3"/>
  <c r="S3113" i="3" s="1"/>
  <c r="BI2981" i="3"/>
  <c r="S2981" i="3" s="1"/>
  <c r="BI2899" i="3"/>
  <c r="S2899" i="3" s="1"/>
  <c r="BI2876" i="3"/>
  <c r="S2876" i="3" s="1"/>
  <c r="BI2863" i="3"/>
  <c r="S2863" i="3" s="1"/>
  <c r="BI2850" i="3"/>
  <c r="S2850" i="3" s="1"/>
  <c r="BI2727" i="3"/>
  <c r="S2727" i="3" s="1"/>
  <c r="BI2724" i="3"/>
  <c r="S2724" i="3" s="1"/>
  <c r="BI2710" i="3"/>
  <c r="S2710" i="3" s="1"/>
  <c r="BI2672" i="3"/>
  <c r="S2672" i="3" s="1"/>
  <c r="BI2601" i="3"/>
  <c r="S2601" i="3" s="1"/>
  <c r="BI2571" i="3"/>
  <c r="S2571" i="3" s="1"/>
  <c r="BI2504" i="3"/>
  <c r="S2504" i="3" s="1"/>
  <c r="BI2434" i="3"/>
  <c r="S2434" i="3" s="1"/>
  <c r="BI2339" i="3"/>
  <c r="S2339" i="3" s="1"/>
  <c r="BI2309" i="3"/>
  <c r="S2309" i="3" s="1"/>
  <c r="BI2269" i="3"/>
  <c r="S2269" i="3" s="1"/>
  <c r="BI2253" i="3"/>
  <c r="S2253" i="3" s="1"/>
  <c r="BI2155" i="3"/>
  <c r="S2155" i="3" s="1"/>
  <c r="BI1911" i="3"/>
  <c r="S1911" i="3" s="1"/>
  <c r="BI1827" i="3"/>
  <c r="S1827" i="3" s="1"/>
  <c r="BI1517" i="3"/>
  <c r="S1517" i="3" s="1"/>
  <c r="BI1389" i="3"/>
  <c r="S1389" i="3" s="1"/>
  <c r="BI1032" i="3"/>
  <c r="S1032" i="3" s="1"/>
  <c r="BI727" i="3"/>
  <c r="S727" i="3" s="1"/>
  <c r="BI653" i="3"/>
  <c r="S653" i="3" s="1"/>
  <c r="BI1990" i="3"/>
  <c r="S1990" i="3" s="1"/>
  <c r="BI1954" i="3"/>
  <c r="S1954" i="3" s="1"/>
  <c r="BI1402" i="3"/>
  <c r="S1402" i="3" s="1"/>
  <c r="BI1339" i="3"/>
  <c r="S1339" i="3" s="1"/>
  <c r="BI806" i="3"/>
  <c r="S806" i="3" s="1"/>
  <c r="BI734" i="3"/>
  <c r="S734" i="3" s="1"/>
  <c r="BI1179" i="3"/>
  <c r="S1179" i="3" s="1"/>
  <c r="BI1137" i="3"/>
  <c r="S1137" i="3" s="1"/>
  <c r="BI931" i="3"/>
  <c r="S931" i="3" s="1"/>
  <c r="BI711" i="3"/>
  <c r="S711" i="3" s="1"/>
  <c r="BI353" i="3"/>
  <c r="S353" i="3" s="1"/>
  <c r="BI341" i="3"/>
  <c r="S341" i="3" s="1"/>
  <c r="BI209" i="3"/>
  <c r="S209" i="3" s="1"/>
  <c r="BI207" i="3"/>
  <c r="S207" i="3" s="1"/>
  <c r="BI170" i="3"/>
  <c r="S170" i="3" s="1"/>
  <c r="BI33" i="3"/>
  <c r="S33" i="3" s="1"/>
  <c r="BJ22" i="3"/>
  <c r="T22" i="3" s="1"/>
  <c r="U22" i="3" s="1"/>
  <c r="BI1810" i="3"/>
  <c r="S1810" i="3" s="1"/>
  <c r="BI1759" i="3"/>
  <c r="S1759" i="3" s="1"/>
  <c r="BI1605" i="3"/>
  <c r="S1605" i="3" s="1"/>
  <c r="BI1589" i="3"/>
  <c r="S1589" i="3" s="1"/>
  <c r="BI1322" i="3"/>
  <c r="S1322" i="3" s="1"/>
  <c r="BI700" i="3"/>
  <c r="S700" i="3" s="1"/>
  <c r="BI368" i="3"/>
  <c r="S368" i="3" s="1"/>
  <c r="BI61" i="3"/>
  <c r="S61" i="3" s="1"/>
  <c r="BJ23" i="3"/>
  <c r="T23" i="3" s="1"/>
  <c r="U23" i="3" s="1"/>
  <c r="BI1930" i="3"/>
  <c r="S1930" i="3" s="1"/>
  <c r="BI1897" i="3"/>
  <c r="S1897" i="3" s="1"/>
  <c r="BI1844" i="3"/>
  <c r="S1844" i="3" s="1"/>
  <c r="BI1781" i="3"/>
  <c r="S1781" i="3" s="1"/>
  <c r="BI1775" i="3"/>
  <c r="S1775" i="3" s="1"/>
  <c r="BI1758" i="3"/>
  <c r="S1758" i="3" s="1"/>
  <c r="BI1717" i="3"/>
  <c r="S1717" i="3" s="1"/>
  <c r="BI1649" i="3"/>
  <c r="S1649" i="3" s="1"/>
  <c r="BI1462" i="3"/>
  <c r="S1462" i="3" s="1"/>
  <c r="BI1446" i="3"/>
  <c r="S1446" i="3" s="1"/>
  <c r="BI1350" i="3"/>
  <c r="S1350" i="3" s="1"/>
  <c r="BI1314" i="3"/>
  <c r="S1314" i="3" s="1"/>
  <c r="BI739" i="3"/>
  <c r="S739" i="3" s="1"/>
  <c r="BI639" i="3"/>
  <c r="S639" i="3" s="1"/>
  <c r="BI455" i="3"/>
  <c r="S455" i="3" s="1"/>
  <c r="BI439" i="3"/>
  <c r="S439" i="3" s="1"/>
  <c r="BI425" i="3"/>
  <c r="S425" i="3" s="1"/>
  <c r="BI419" i="3"/>
  <c r="S419" i="3" s="1"/>
  <c r="BI372" i="3"/>
  <c r="S372" i="3" s="1"/>
  <c r="BI360" i="3"/>
  <c r="S360" i="3" s="1"/>
  <c r="BI248" i="3"/>
  <c r="S248" i="3" s="1"/>
  <c r="BI1404" i="3"/>
  <c r="S1404" i="3" s="1"/>
  <c r="BI1373" i="3"/>
  <c r="S1373" i="3" s="1"/>
  <c r="BI1310" i="3"/>
  <c r="S1310" i="3" s="1"/>
  <c r="BI1075" i="3"/>
  <c r="S1075" i="3" s="1"/>
  <c r="BI977" i="3"/>
  <c r="S977" i="3" s="1"/>
  <c r="BI742" i="3"/>
  <c r="S742" i="3" s="1"/>
  <c r="BI670" i="3"/>
  <c r="S670" i="3" s="1"/>
  <c r="BI667" i="3"/>
  <c r="S667" i="3" s="1"/>
  <c r="BI9823" i="3"/>
  <c r="S9823" i="3" s="1"/>
  <c r="BI9754" i="3"/>
  <c r="S9754" i="3" s="1"/>
  <c r="BI9601" i="3"/>
  <c r="S9601" i="3" s="1"/>
  <c r="BI9495" i="3"/>
  <c r="S9495" i="3" s="1"/>
  <c r="BI9476" i="3"/>
  <c r="S9476" i="3" s="1"/>
  <c r="BI9391" i="3"/>
  <c r="S9391" i="3" s="1"/>
  <c r="BI9268" i="3"/>
  <c r="S9268" i="3" s="1"/>
  <c r="BI9255" i="3"/>
  <c r="S9255" i="3" s="1"/>
  <c r="BI9218" i="3"/>
  <c r="S9218" i="3" s="1"/>
  <c r="BI9176" i="3"/>
  <c r="S9176" i="3" s="1"/>
  <c r="BI9076" i="3"/>
  <c r="S9076" i="3" s="1"/>
  <c r="BI8999" i="3"/>
  <c r="S8999" i="3" s="1"/>
  <c r="BI8649" i="3"/>
  <c r="S8649" i="3" s="1"/>
  <c r="BI8583" i="3"/>
  <c r="S8583" i="3" s="1"/>
  <c r="BI8515" i="3"/>
  <c r="S8515" i="3" s="1"/>
  <c r="BI8367" i="3"/>
  <c r="S8367" i="3" s="1"/>
  <c r="BI8285" i="3"/>
  <c r="S8285" i="3" s="1"/>
  <c r="BI8257" i="3"/>
  <c r="S8257" i="3" s="1"/>
  <c r="BI8146" i="3"/>
  <c r="S8146" i="3" s="1"/>
  <c r="BI7996" i="3"/>
  <c r="S7996" i="3" s="1"/>
  <c r="BI7795" i="3"/>
  <c r="S7795" i="3" s="1"/>
  <c r="BI7741" i="3"/>
  <c r="S7741" i="3" s="1"/>
  <c r="BI10001" i="3"/>
  <c r="S10001" i="3" s="1"/>
  <c r="BI9996" i="3"/>
  <c r="S9996" i="3" s="1"/>
  <c r="BI9766" i="3"/>
  <c r="S9766" i="3" s="1"/>
  <c r="BI9686" i="3"/>
  <c r="S9686" i="3" s="1"/>
  <c r="BI9577" i="3"/>
  <c r="S9577" i="3" s="1"/>
  <c r="BI9541" i="3"/>
  <c r="S9541" i="3" s="1"/>
  <c r="BI9502" i="3"/>
  <c r="S9502" i="3" s="1"/>
  <c r="BI9251" i="3"/>
  <c r="S9251" i="3" s="1"/>
  <c r="BI9153" i="3"/>
  <c r="S9153" i="3" s="1"/>
  <c r="BI8960" i="3"/>
  <c r="S8960" i="3" s="1"/>
  <c r="BI8837" i="3"/>
  <c r="S8837" i="3" s="1"/>
  <c r="BI8755" i="3"/>
  <c r="S8755" i="3" s="1"/>
  <c r="BI8393" i="3"/>
  <c r="S8393" i="3" s="1"/>
  <c r="BI8383" i="3"/>
  <c r="S8383" i="3" s="1"/>
  <c r="BI8225" i="3"/>
  <c r="S8225" i="3" s="1"/>
  <c r="BI8140" i="3"/>
  <c r="S8140" i="3" s="1"/>
  <c r="BI9914" i="3"/>
  <c r="S9914" i="3" s="1"/>
  <c r="BI9840" i="3"/>
  <c r="S9840" i="3" s="1"/>
  <c r="BI9814" i="3"/>
  <c r="S9814" i="3" s="1"/>
  <c r="BI9642" i="3"/>
  <c r="S9642" i="3" s="1"/>
  <c r="BI9400" i="3"/>
  <c r="S9400" i="3" s="1"/>
  <c r="BI9227" i="3"/>
  <c r="S9227" i="3" s="1"/>
  <c r="BI9211" i="3"/>
  <c r="S9211" i="3" s="1"/>
  <c r="BI9185" i="3"/>
  <c r="S9185" i="3" s="1"/>
  <c r="BI9178" i="3"/>
  <c r="S9178" i="3" s="1"/>
  <c r="BI9156" i="3"/>
  <c r="S9156" i="3" s="1"/>
  <c r="BI9017" i="3"/>
  <c r="S9017" i="3" s="1"/>
  <c r="BI8487" i="3"/>
  <c r="S8487" i="3" s="1"/>
  <c r="BI8441" i="3"/>
  <c r="S8441" i="3" s="1"/>
  <c r="BI7975" i="3"/>
  <c r="S7975" i="3" s="1"/>
  <c r="BI7853" i="3"/>
  <c r="S7853" i="3" s="1"/>
  <c r="BI9787" i="3"/>
  <c r="S9787" i="3" s="1"/>
  <c r="BI9638" i="3"/>
  <c r="S9638" i="3" s="1"/>
  <c r="BI9610" i="3"/>
  <c r="S9610" i="3" s="1"/>
  <c r="BI9403" i="3"/>
  <c r="S9403" i="3" s="1"/>
  <c r="BI9192" i="3"/>
  <c r="S9192" i="3" s="1"/>
  <c r="BI8623" i="3"/>
  <c r="S8623" i="3" s="1"/>
  <c r="BI8589" i="3"/>
  <c r="S8589" i="3" s="1"/>
  <c r="BI8429" i="3"/>
  <c r="S8429" i="3" s="1"/>
  <c r="BI8148" i="3"/>
  <c r="S8148" i="3" s="1"/>
  <c r="BI8098" i="3"/>
  <c r="S8098" i="3" s="1"/>
  <c r="BI8050" i="3"/>
  <c r="S8050" i="3" s="1"/>
  <c r="BI7693" i="3"/>
  <c r="S7693" i="3" s="1"/>
  <c r="BI10003" i="3"/>
  <c r="S10003" i="3" s="1"/>
  <c r="BI9949" i="3"/>
  <c r="S9949" i="3" s="1"/>
  <c r="BI9849" i="3"/>
  <c r="S9849" i="3" s="1"/>
  <c r="BI9837" i="3"/>
  <c r="S9837" i="3" s="1"/>
  <c r="BI9721" i="3"/>
  <c r="S9721" i="3" s="1"/>
  <c r="BI9651" i="3"/>
  <c r="S9651" i="3" s="1"/>
  <c r="BI9616" i="3"/>
  <c r="S9616" i="3" s="1"/>
  <c r="BI9560" i="3"/>
  <c r="S9560" i="3" s="1"/>
  <c r="BI9216" i="3"/>
  <c r="S9216" i="3" s="1"/>
  <c r="BI9115" i="3"/>
  <c r="S9115" i="3" s="1"/>
  <c r="BI9097" i="3"/>
  <c r="S9097" i="3" s="1"/>
  <c r="BI9049" i="3"/>
  <c r="S9049" i="3" s="1"/>
  <c r="BI8595" i="3"/>
  <c r="S8595" i="3" s="1"/>
  <c r="BI8409" i="3"/>
  <c r="S8409" i="3" s="1"/>
  <c r="BI8175" i="3"/>
  <c r="S8175" i="3" s="1"/>
  <c r="BI8151" i="3"/>
  <c r="S8151" i="3" s="1"/>
  <c r="BI8105" i="3"/>
  <c r="S8105" i="3" s="1"/>
  <c r="BI7730" i="3"/>
  <c r="S7730" i="3" s="1"/>
  <c r="BI9969" i="3"/>
  <c r="S9969" i="3" s="1"/>
  <c r="BI9954" i="3"/>
  <c r="S9954" i="3" s="1"/>
  <c r="BI9936" i="3"/>
  <c r="S9936" i="3" s="1"/>
  <c r="BI9904" i="3"/>
  <c r="S9904" i="3" s="1"/>
  <c r="BI9898" i="3"/>
  <c r="S9898" i="3" s="1"/>
  <c r="BI9869" i="3"/>
  <c r="S9869" i="3" s="1"/>
  <c r="BI9780" i="3"/>
  <c r="S9780" i="3" s="1"/>
  <c r="BI9739" i="3"/>
  <c r="S9739" i="3" s="1"/>
  <c r="BI9666" i="3"/>
  <c r="S9666" i="3" s="1"/>
  <c r="BI9660" i="3"/>
  <c r="S9660" i="3" s="1"/>
  <c r="BI9533" i="3"/>
  <c r="S9533" i="3" s="1"/>
  <c r="BI9500" i="3"/>
  <c r="S9500" i="3" s="1"/>
  <c r="BI9486" i="3"/>
  <c r="S9486" i="3" s="1"/>
  <c r="BI9263" i="3"/>
  <c r="S9263" i="3" s="1"/>
  <c r="BI9239" i="3"/>
  <c r="S9239" i="3" s="1"/>
  <c r="BI9213" i="3"/>
  <c r="S9213" i="3" s="1"/>
  <c r="BI9174" i="3"/>
  <c r="S9174" i="3" s="1"/>
  <c r="BI9100" i="3"/>
  <c r="S9100" i="3" s="1"/>
  <c r="BI8871" i="3"/>
  <c r="S8871" i="3" s="1"/>
  <c r="BI8815" i="3"/>
  <c r="S8815" i="3" s="1"/>
  <c r="BI8575" i="3"/>
  <c r="S8575" i="3" s="1"/>
  <c r="BI8565" i="3"/>
  <c r="S8565" i="3" s="1"/>
  <c r="BI8541" i="3"/>
  <c r="S8541" i="3" s="1"/>
  <c r="BI8535" i="3"/>
  <c r="S8535" i="3" s="1"/>
  <c r="BI8209" i="3"/>
  <c r="S8209" i="3" s="1"/>
  <c r="BI7861" i="3"/>
  <c r="S7861" i="3" s="1"/>
  <c r="BI7634" i="3"/>
  <c r="S7634" i="3" s="1"/>
  <c r="BI7490" i="3"/>
  <c r="S7490" i="3" s="1"/>
  <c r="BI7393" i="3"/>
  <c r="S7393" i="3" s="1"/>
  <c r="BI6917" i="3"/>
  <c r="S6917" i="3" s="1"/>
  <c r="BI6588" i="3"/>
  <c r="S6588" i="3" s="1"/>
  <c r="BI9851" i="3"/>
  <c r="S9851" i="3" s="1"/>
  <c r="BI9804" i="3"/>
  <c r="S9804" i="3" s="1"/>
  <c r="BI9725" i="3"/>
  <c r="S9725" i="3" s="1"/>
  <c r="BI9605" i="3"/>
  <c r="S9605" i="3" s="1"/>
  <c r="BI9563" i="3"/>
  <c r="S9563" i="3" s="1"/>
  <c r="BI9536" i="3"/>
  <c r="S9536" i="3" s="1"/>
  <c r="BI9510" i="3"/>
  <c r="S9510" i="3" s="1"/>
  <c r="BI9388" i="3"/>
  <c r="S9388" i="3" s="1"/>
  <c r="BI9332" i="3"/>
  <c r="S9332" i="3" s="1"/>
  <c r="BI9236" i="3"/>
  <c r="S9236" i="3" s="1"/>
  <c r="BI9201" i="3"/>
  <c r="S9201" i="3" s="1"/>
  <c r="BI8749" i="3"/>
  <c r="S8749" i="3" s="1"/>
  <c r="BI8381" i="3"/>
  <c r="S8381" i="3" s="1"/>
  <c r="BI8323" i="3"/>
  <c r="S8323" i="3" s="1"/>
  <c r="BI8164" i="3"/>
  <c r="S8164" i="3" s="1"/>
  <c r="BI8135" i="3"/>
  <c r="S8135" i="3" s="1"/>
  <c r="BI9741" i="3"/>
  <c r="S9741" i="3" s="1"/>
  <c r="BI9728" i="3"/>
  <c r="S9728" i="3" s="1"/>
  <c r="BI9568" i="3"/>
  <c r="S9568" i="3" s="1"/>
  <c r="BI9503" i="3"/>
  <c r="S9503" i="3" s="1"/>
  <c r="BI9194" i="3"/>
  <c r="S9194" i="3" s="1"/>
  <c r="BI9129" i="3"/>
  <c r="S9129" i="3" s="1"/>
  <c r="BI8723" i="3"/>
  <c r="S8723" i="3" s="1"/>
  <c r="BI8282" i="3"/>
  <c r="S8282" i="3" s="1"/>
  <c r="BI8250" i="3"/>
  <c r="S8250" i="3" s="1"/>
  <c r="BI9184" i="3"/>
  <c r="S9184" i="3" s="1"/>
  <c r="BI9114" i="3"/>
  <c r="S9114" i="3" s="1"/>
  <c r="BI9107" i="3"/>
  <c r="S9107" i="3" s="1"/>
  <c r="BI9083" i="3"/>
  <c r="S9083" i="3" s="1"/>
  <c r="BI9071" i="3"/>
  <c r="S9071" i="3" s="1"/>
  <c r="BI8669" i="3"/>
  <c r="S8669" i="3" s="1"/>
  <c r="BI8627" i="3"/>
  <c r="S8627" i="3" s="1"/>
  <c r="BI8621" i="3"/>
  <c r="S8621" i="3" s="1"/>
  <c r="BI8613" i="3"/>
  <c r="S8613" i="3" s="1"/>
  <c r="BI8499" i="3"/>
  <c r="S8499" i="3" s="1"/>
  <c r="BI8365" i="3"/>
  <c r="S8365" i="3" s="1"/>
  <c r="BI8357" i="3"/>
  <c r="S8357" i="3" s="1"/>
  <c r="BI8333" i="3"/>
  <c r="S8333" i="3" s="1"/>
  <c r="BI8210" i="3"/>
  <c r="S8210" i="3" s="1"/>
  <c r="BI8156" i="3"/>
  <c r="S8156" i="3" s="1"/>
  <c r="BI8085" i="3"/>
  <c r="S8085" i="3" s="1"/>
  <c r="BI8026" i="3"/>
  <c r="S8026" i="3" s="1"/>
  <c r="BI7984" i="3"/>
  <c r="S7984" i="3" s="1"/>
  <c r="BI7891" i="3"/>
  <c r="S7891" i="3" s="1"/>
  <c r="BI7825" i="3"/>
  <c r="S7825" i="3" s="1"/>
  <c r="BI7819" i="3"/>
  <c r="S7819" i="3" s="1"/>
  <c r="BI7786" i="3"/>
  <c r="S7786" i="3" s="1"/>
  <c r="BI7740" i="3"/>
  <c r="S7740" i="3" s="1"/>
  <c r="BI7728" i="3"/>
  <c r="S7728" i="3" s="1"/>
  <c r="BI7653" i="3"/>
  <c r="S7653" i="3" s="1"/>
  <c r="BI7626" i="3"/>
  <c r="S7626" i="3" s="1"/>
  <c r="BI9316" i="3"/>
  <c r="S9316" i="3" s="1"/>
  <c r="BI9130" i="3"/>
  <c r="S9130" i="3" s="1"/>
  <c r="BI8895" i="3"/>
  <c r="S8895" i="3" s="1"/>
  <c r="BI8765" i="3"/>
  <c r="S8765" i="3" s="1"/>
  <c r="BI8533" i="3"/>
  <c r="S8533" i="3" s="1"/>
  <c r="BI8493" i="3"/>
  <c r="S8493" i="3" s="1"/>
  <c r="BI8387" i="3"/>
  <c r="S8387" i="3" s="1"/>
  <c r="BI8373" i="3"/>
  <c r="S8373" i="3" s="1"/>
  <c r="BI8301" i="3"/>
  <c r="S8301" i="3" s="1"/>
  <c r="BI8295" i="3"/>
  <c r="S8295" i="3" s="1"/>
  <c r="BI8204" i="3"/>
  <c r="S8204" i="3" s="1"/>
  <c r="BI8191" i="3"/>
  <c r="S8191" i="3" s="1"/>
  <c r="BI8166" i="3"/>
  <c r="S8166" i="3" s="1"/>
  <c r="BI8074" i="3"/>
  <c r="S8074" i="3" s="1"/>
  <c r="BI7869" i="3"/>
  <c r="S7869" i="3" s="1"/>
  <c r="BI7851" i="3"/>
  <c r="S7851" i="3" s="1"/>
  <c r="BI7828" i="3"/>
  <c r="S7828" i="3" s="1"/>
  <c r="BI7640" i="3"/>
  <c r="S7640" i="3" s="1"/>
  <c r="BI6677" i="3"/>
  <c r="S6677" i="3" s="1"/>
  <c r="BI6647" i="3"/>
  <c r="S6647" i="3" s="1"/>
  <c r="BI8268" i="3"/>
  <c r="S8268" i="3" s="1"/>
  <c r="BI8212" i="3"/>
  <c r="S8212" i="3" s="1"/>
  <c r="BI8010" i="3"/>
  <c r="S8010" i="3" s="1"/>
  <c r="BI7970" i="3"/>
  <c r="S7970" i="3" s="1"/>
  <c r="BI7927" i="3"/>
  <c r="S7927" i="3" s="1"/>
  <c r="BI7859" i="3"/>
  <c r="S7859" i="3" s="1"/>
  <c r="BI7808" i="3"/>
  <c r="S7808" i="3" s="1"/>
  <c r="BI7749" i="3"/>
  <c r="S7749" i="3" s="1"/>
  <c r="BI7733" i="3"/>
  <c r="S7733" i="3" s="1"/>
  <c r="BI7656" i="3"/>
  <c r="S7656" i="3" s="1"/>
  <c r="BI7629" i="3"/>
  <c r="S7629" i="3" s="1"/>
  <c r="BI7592" i="3"/>
  <c r="S7592" i="3" s="1"/>
  <c r="BI7460" i="3"/>
  <c r="S7460" i="3" s="1"/>
  <c r="BI7435" i="3"/>
  <c r="S7435" i="3" s="1"/>
  <c r="BI7335" i="3"/>
  <c r="S7335" i="3" s="1"/>
  <c r="BI7328" i="3"/>
  <c r="S7328" i="3" s="1"/>
  <c r="BI7000" i="3"/>
  <c r="S7000" i="3" s="1"/>
  <c r="BI8359" i="3"/>
  <c r="S8359" i="3" s="1"/>
  <c r="BI8215" i="3"/>
  <c r="S8215" i="3" s="1"/>
  <c r="BI8161" i="3"/>
  <c r="S8161" i="3" s="1"/>
  <c r="BI8094" i="3"/>
  <c r="S8094" i="3" s="1"/>
  <c r="BI7865" i="3"/>
  <c r="S7865" i="3" s="1"/>
  <c r="BI7830" i="3"/>
  <c r="S7830" i="3" s="1"/>
  <c r="BI7685" i="3"/>
  <c r="S7685" i="3" s="1"/>
  <c r="BI7337" i="3"/>
  <c r="S7337" i="3" s="1"/>
  <c r="BI6308" i="3"/>
  <c r="S6308" i="3" s="1"/>
  <c r="BI6140" i="3"/>
  <c r="S6140" i="3" s="1"/>
  <c r="BI6095" i="3"/>
  <c r="S6095" i="3" s="1"/>
  <c r="BI9662" i="3"/>
  <c r="S9662" i="3" s="1"/>
  <c r="BI9588" i="3"/>
  <c r="S9588" i="3" s="1"/>
  <c r="BI9482" i="3"/>
  <c r="S9482" i="3" s="1"/>
  <c r="BI9356" i="3"/>
  <c r="S9356" i="3" s="1"/>
  <c r="BI8803" i="3"/>
  <c r="S8803" i="3" s="1"/>
  <c r="BI8707" i="3"/>
  <c r="S8707" i="3" s="1"/>
  <c r="BI8579" i="3"/>
  <c r="S8579" i="3" s="1"/>
  <c r="BI8559" i="3"/>
  <c r="S8559" i="3" s="1"/>
  <c r="BI8463" i="3"/>
  <c r="S8463" i="3" s="1"/>
  <c r="BI8413" i="3"/>
  <c r="S8413" i="3" s="1"/>
  <c r="BI8405" i="3"/>
  <c r="S8405" i="3" s="1"/>
  <c r="BI8371" i="3"/>
  <c r="S8371" i="3" s="1"/>
  <c r="BI8325" i="3"/>
  <c r="S8325" i="3" s="1"/>
  <c r="BI8281" i="3"/>
  <c r="S8281" i="3" s="1"/>
  <c r="BI8233" i="3"/>
  <c r="S8233" i="3" s="1"/>
  <c r="BI8127" i="3"/>
  <c r="S8127" i="3" s="1"/>
  <c r="BI8042" i="3"/>
  <c r="S8042" i="3" s="1"/>
  <c r="BI7892" i="3"/>
  <c r="S7892" i="3" s="1"/>
  <c r="BI7833" i="3"/>
  <c r="S7833" i="3" s="1"/>
  <c r="BI7829" i="3"/>
  <c r="S7829" i="3" s="1"/>
  <c r="BI7820" i="3"/>
  <c r="S7820" i="3" s="1"/>
  <c r="BI7816" i="3"/>
  <c r="S7816" i="3" s="1"/>
  <c r="BI7781" i="3"/>
  <c r="S7781" i="3" s="1"/>
  <c r="BI7688" i="3"/>
  <c r="S7688" i="3" s="1"/>
  <c r="BI7664" i="3"/>
  <c r="S7664" i="3" s="1"/>
  <c r="BI7597" i="3"/>
  <c r="S7597" i="3" s="1"/>
  <c r="BI7070" i="3"/>
  <c r="S7070" i="3" s="1"/>
  <c r="BI7048" i="3"/>
  <c r="S7048" i="3" s="1"/>
  <c r="BI6671" i="3"/>
  <c r="S6671" i="3" s="1"/>
  <c r="BI6652" i="3"/>
  <c r="S6652" i="3" s="1"/>
  <c r="BI5611" i="3"/>
  <c r="S5611" i="3" s="1"/>
  <c r="BI5545" i="3"/>
  <c r="S5545" i="3" s="1"/>
  <c r="BI5505" i="3"/>
  <c r="S5505" i="3" s="1"/>
  <c r="BI9706" i="3"/>
  <c r="S9706" i="3" s="1"/>
  <c r="BI9250" i="3"/>
  <c r="S9250" i="3" s="1"/>
  <c r="BI8103" i="3"/>
  <c r="S8103" i="3" s="1"/>
  <c r="BI7919" i="3"/>
  <c r="S7919" i="3" s="1"/>
  <c r="BI7870" i="3"/>
  <c r="S7870" i="3" s="1"/>
  <c r="BI7637" i="3"/>
  <c r="S7637" i="3" s="1"/>
  <c r="BI7128" i="3"/>
  <c r="S7128" i="3" s="1"/>
  <c r="BI6567" i="3"/>
  <c r="S6567" i="3" s="1"/>
  <c r="BI6462" i="3"/>
  <c r="S6462" i="3" s="1"/>
  <c r="BI6426" i="3"/>
  <c r="S6426" i="3" s="1"/>
  <c r="BI6373" i="3"/>
  <c r="S6373" i="3" s="1"/>
  <c r="BI8271" i="3"/>
  <c r="S8271" i="3" s="1"/>
  <c r="BI8263" i="3"/>
  <c r="S8263" i="3" s="1"/>
  <c r="BI8162" i="3"/>
  <c r="S8162" i="3" s="1"/>
  <c r="BI8118" i="3"/>
  <c r="S8118" i="3" s="1"/>
  <c r="BI8090" i="3"/>
  <c r="S8090" i="3" s="1"/>
  <c r="BI7999" i="3"/>
  <c r="S7999" i="3" s="1"/>
  <c r="BI7964" i="3"/>
  <c r="S7964" i="3" s="1"/>
  <c r="BI7901" i="3"/>
  <c r="S7901" i="3" s="1"/>
  <c r="BI7885" i="3"/>
  <c r="S7885" i="3" s="1"/>
  <c r="BI7841" i="3"/>
  <c r="S7841" i="3" s="1"/>
  <c r="BI7838" i="3"/>
  <c r="S7838" i="3" s="1"/>
  <c r="BI7789" i="3"/>
  <c r="S7789" i="3" s="1"/>
  <c r="BI7682" i="3"/>
  <c r="S7682" i="3" s="1"/>
  <c r="BI7618" i="3"/>
  <c r="S7618" i="3" s="1"/>
  <c r="BI7552" i="3"/>
  <c r="S7552" i="3" s="1"/>
  <c r="BI7468" i="3"/>
  <c r="S7468" i="3" s="1"/>
  <c r="BI7430" i="3"/>
  <c r="S7430" i="3" s="1"/>
  <c r="BI7380" i="3"/>
  <c r="S7380" i="3" s="1"/>
  <c r="BI7212" i="3"/>
  <c r="S7212" i="3" s="1"/>
  <c r="BI6982" i="3"/>
  <c r="S6982" i="3" s="1"/>
  <c r="BI6707" i="3"/>
  <c r="S6707" i="3" s="1"/>
  <c r="BI6408" i="3"/>
  <c r="S6408" i="3" s="1"/>
  <c r="BI6336" i="3"/>
  <c r="S6336" i="3" s="1"/>
  <c r="BI6168" i="3"/>
  <c r="S6168" i="3" s="1"/>
  <c r="BI7632" i="3"/>
  <c r="S7632" i="3" s="1"/>
  <c r="BI7560" i="3"/>
  <c r="S7560" i="3" s="1"/>
  <c r="BI7474" i="3"/>
  <c r="S7474" i="3" s="1"/>
  <c r="BI7464" i="3"/>
  <c r="S7464" i="3" s="1"/>
  <c r="BI7449" i="3"/>
  <c r="S7449" i="3" s="1"/>
  <c r="BI7426" i="3"/>
  <c r="S7426" i="3" s="1"/>
  <c r="BI6949" i="3"/>
  <c r="S6949" i="3" s="1"/>
  <c r="BI6750" i="3"/>
  <c r="S6750" i="3" s="1"/>
  <c r="BI6712" i="3"/>
  <c r="S6712" i="3" s="1"/>
  <c r="BI6685" i="3"/>
  <c r="S6685" i="3" s="1"/>
  <c r="BI6682" i="3"/>
  <c r="S6682" i="3" s="1"/>
  <c r="BI6622" i="3"/>
  <c r="S6622" i="3" s="1"/>
  <c r="BI6603" i="3"/>
  <c r="S6603" i="3" s="1"/>
  <c r="BI6549" i="3"/>
  <c r="S6549" i="3" s="1"/>
  <c r="BI6438" i="3"/>
  <c r="S6438" i="3" s="1"/>
  <c r="BI6382" i="3"/>
  <c r="S6382" i="3" s="1"/>
  <c r="BI6253" i="3"/>
  <c r="S6253" i="3" s="1"/>
  <c r="BI7379" i="3"/>
  <c r="S7379" i="3" s="1"/>
  <c r="BI7339" i="3"/>
  <c r="S7339" i="3" s="1"/>
  <c r="BI7317" i="3"/>
  <c r="S7317" i="3" s="1"/>
  <c r="BI7259" i="3"/>
  <c r="S7259" i="3" s="1"/>
  <c r="BI6952" i="3"/>
  <c r="S6952" i="3" s="1"/>
  <c r="BI6937" i="3"/>
  <c r="S6937" i="3" s="1"/>
  <c r="BI6793" i="3"/>
  <c r="S6793" i="3" s="1"/>
  <c r="BI6514" i="3"/>
  <c r="S6514" i="3" s="1"/>
  <c r="BI6501" i="3"/>
  <c r="S6501" i="3" s="1"/>
  <c r="BI6418" i="3"/>
  <c r="S6418" i="3" s="1"/>
  <c r="BI6349" i="3"/>
  <c r="S6349" i="3" s="1"/>
  <c r="BI6078" i="3"/>
  <c r="S6078" i="3" s="1"/>
  <c r="BI7463" i="3"/>
  <c r="S7463" i="3" s="1"/>
  <c r="BI7394" i="3"/>
  <c r="S7394" i="3" s="1"/>
  <c r="BI7368" i="3"/>
  <c r="S7368" i="3" s="1"/>
  <c r="BI7362" i="3"/>
  <c r="S7362" i="3" s="1"/>
  <c r="BI7329" i="3"/>
  <c r="S7329" i="3" s="1"/>
  <c r="BI7218" i="3"/>
  <c r="S7218" i="3" s="1"/>
  <c r="BI7186" i="3"/>
  <c r="S7186" i="3" s="1"/>
  <c r="BI7162" i="3"/>
  <c r="S7162" i="3" s="1"/>
  <c r="BI7103" i="3"/>
  <c r="S7103" i="3" s="1"/>
  <c r="BI6911" i="3"/>
  <c r="S6911" i="3" s="1"/>
  <c r="BI6739" i="3"/>
  <c r="S6739" i="3" s="1"/>
  <c r="BI6663" i="3"/>
  <c r="S6663" i="3" s="1"/>
  <c r="BI6645" i="3"/>
  <c r="S6645" i="3" s="1"/>
  <c r="BI6557" i="3"/>
  <c r="S6557" i="3" s="1"/>
  <c r="BI6115" i="3"/>
  <c r="S6115" i="3" s="1"/>
  <c r="BI7578" i="3"/>
  <c r="S7578" i="3" s="1"/>
  <c r="BI7533" i="3"/>
  <c r="S7533" i="3" s="1"/>
  <c r="BI7519" i="3"/>
  <c r="S7519" i="3" s="1"/>
  <c r="BI7123" i="3"/>
  <c r="S7123" i="3" s="1"/>
  <c r="BI6723" i="3"/>
  <c r="S6723" i="3" s="1"/>
  <c r="BI6620" i="3"/>
  <c r="S6620" i="3" s="1"/>
  <c r="BI6598" i="3"/>
  <c r="S6598" i="3" s="1"/>
  <c r="BI6537" i="3"/>
  <c r="S6537" i="3" s="1"/>
  <c r="BI8182" i="3"/>
  <c r="S8182" i="3" s="1"/>
  <c r="BI8154" i="3"/>
  <c r="S8154" i="3" s="1"/>
  <c r="BI8078" i="3"/>
  <c r="S8078" i="3" s="1"/>
  <c r="BI7772" i="3"/>
  <c r="S7772" i="3" s="1"/>
  <c r="BI7677" i="3"/>
  <c r="S7677" i="3" s="1"/>
  <c r="BI7497" i="3"/>
  <c r="S7497" i="3" s="1"/>
  <c r="BI7447" i="3"/>
  <c r="S7447" i="3" s="1"/>
  <c r="BI7271" i="3"/>
  <c r="S7271" i="3" s="1"/>
  <c r="BI7108" i="3"/>
  <c r="S7108" i="3" s="1"/>
  <c r="BI6988" i="3"/>
  <c r="S6988" i="3" s="1"/>
  <c r="BI6789" i="3"/>
  <c r="S6789" i="3" s="1"/>
  <c r="BI6744" i="3"/>
  <c r="S6744" i="3" s="1"/>
  <c r="BI6741" i="3"/>
  <c r="S6741" i="3" s="1"/>
  <c r="BI6333" i="3"/>
  <c r="S6333" i="3" s="1"/>
  <c r="BI6264" i="3"/>
  <c r="S6264" i="3" s="1"/>
  <c r="BI6217" i="3"/>
  <c r="S6217" i="3" s="1"/>
  <c r="BI6185" i="3"/>
  <c r="S6185" i="3" s="1"/>
  <c r="BI5986" i="3"/>
  <c r="S5986" i="3" s="1"/>
  <c r="BI6119" i="3"/>
  <c r="S6119" i="3" s="1"/>
  <c r="BI6099" i="3"/>
  <c r="S6099" i="3" s="1"/>
  <c r="BI6086" i="3"/>
  <c r="S6086" i="3" s="1"/>
  <c r="BI6057" i="3"/>
  <c r="S6057" i="3" s="1"/>
  <c r="BI5379" i="3"/>
  <c r="S5379" i="3" s="1"/>
  <c r="BI5262" i="3"/>
  <c r="S5262" i="3" s="1"/>
  <c r="BI6012" i="3"/>
  <c r="S6012" i="3" s="1"/>
  <c r="BI5994" i="3"/>
  <c r="S5994" i="3" s="1"/>
  <c r="BI5574" i="3"/>
  <c r="S5574" i="3" s="1"/>
  <c r="BI5292" i="3"/>
  <c r="S5292" i="3" s="1"/>
  <c r="BI7613" i="3"/>
  <c r="S7613" i="3" s="1"/>
  <c r="BI7610" i="3"/>
  <c r="S7610" i="3" s="1"/>
  <c r="BI7546" i="3"/>
  <c r="S7546" i="3" s="1"/>
  <c r="BI7392" i="3"/>
  <c r="S7392" i="3" s="1"/>
  <c r="BI7327" i="3"/>
  <c r="S7327" i="3" s="1"/>
  <c r="BI7301" i="3"/>
  <c r="S7301" i="3" s="1"/>
  <c r="BI6667" i="3"/>
  <c r="S6667" i="3" s="1"/>
  <c r="BI6651" i="3"/>
  <c r="S6651" i="3" s="1"/>
  <c r="BI6323" i="3"/>
  <c r="S6323" i="3" s="1"/>
  <c r="BI6256" i="3"/>
  <c r="S6256" i="3" s="1"/>
  <c r="BI6203" i="3"/>
  <c r="S6203" i="3" s="1"/>
  <c r="BI6177" i="3"/>
  <c r="S6177" i="3" s="1"/>
  <c r="BI6156" i="3"/>
  <c r="S6156" i="3" s="1"/>
  <c r="BI6101" i="3"/>
  <c r="S6101" i="3" s="1"/>
  <c r="BI6090" i="3"/>
  <c r="S6090" i="3" s="1"/>
  <c r="BI6038" i="3"/>
  <c r="S6038" i="3" s="1"/>
  <c r="BI6027" i="3"/>
  <c r="S6027" i="3" s="1"/>
  <c r="BI5835" i="3"/>
  <c r="S5835" i="3" s="1"/>
  <c r="BI5729" i="3"/>
  <c r="S5729" i="3" s="1"/>
  <c r="BI5523" i="3"/>
  <c r="S5523" i="3" s="1"/>
  <c r="BI7513" i="3"/>
  <c r="S7513" i="3" s="1"/>
  <c r="BI7422" i="3"/>
  <c r="S7422" i="3" s="1"/>
  <c r="BI7289" i="3"/>
  <c r="S7289" i="3" s="1"/>
  <c r="BI7269" i="3"/>
  <c r="S7269" i="3" s="1"/>
  <c r="BI7170" i="3"/>
  <c r="S7170" i="3" s="1"/>
  <c r="BI6683" i="3"/>
  <c r="S6683" i="3" s="1"/>
  <c r="BI6300" i="3"/>
  <c r="S6300" i="3" s="1"/>
  <c r="BI6130" i="3"/>
  <c r="S6130" i="3" s="1"/>
  <c r="BI6110" i="3"/>
  <c r="S6110" i="3" s="1"/>
  <c r="BI6098" i="3"/>
  <c r="S6098" i="3" s="1"/>
  <c r="BI6011" i="3"/>
  <c r="S6011" i="3" s="1"/>
  <c r="BI5997" i="3"/>
  <c r="S5997" i="3" s="1"/>
  <c r="BI5792" i="3"/>
  <c r="S5792" i="3" s="1"/>
  <c r="BI5732" i="3"/>
  <c r="S5732" i="3" s="1"/>
  <c r="BI5328" i="3"/>
  <c r="S5328" i="3" s="1"/>
  <c r="BI6065" i="3"/>
  <c r="S6065" i="3" s="1"/>
  <c r="BI6037" i="3"/>
  <c r="S6037" i="3" s="1"/>
  <c r="BI5930" i="3"/>
  <c r="S5930" i="3" s="1"/>
  <c r="BI5664" i="3"/>
  <c r="S5664" i="3" s="1"/>
  <c r="BI5601" i="3"/>
  <c r="S5601" i="3" s="1"/>
  <c r="BI5580" i="3"/>
  <c r="S5580" i="3" s="1"/>
  <c r="BI5488" i="3"/>
  <c r="S5488" i="3" s="1"/>
  <c r="BI5381" i="3"/>
  <c r="S5381" i="3" s="1"/>
  <c r="BI5349" i="3"/>
  <c r="S5349" i="3" s="1"/>
  <c r="BI5491" i="3"/>
  <c r="S5491" i="3" s="1"/>
  <c r="BI6420" i="3"/>
  <c r="S6420" i="3" s="1"/>
  <c r="BI6414" i="3"/>
  <c r="S6414" i="3" s="1"/>
  <c r="BI6391" i="3"/>
  <c r="S6391" i="3" s="1"/>
  <c r="BI6375" i="3"/>
  <c r="S6375" i="3" s="1"/>
  <c r="BI6287" i="3"/>
  <c r="S6287" i="3" s="1"/>
  <c r="BI6204" i="3"/>
  <c r="S6204" i="3" s="1"/>
  <c r="BI6117" i="3"/>
  <c r="S6117" i="3" s="1"/>
  <c r="BI5982" i="3"/>
  <c r="S5982" i="3" s="1"/>
  <c r="BI5744" i="3"/>
  <c r="S5744" i="3" s="1"/>
  <c r="BI5700" i="3"/>
  <c r="S5700" i="3" s="1"/>
  <c r="BI5627" i="3"/>
  <c r="S5627" i="3" s="1"/>
  <c r="BI5548" i="3"/>
  <c r="S5548" i="3" s="1"/>
  <c r="BI5333" i="3"/>
  <c r="S5333" i="3" s="1"/>
  <c r="BI5307" i="3"/>
  <c r="S5307" i="3" s="1"/>
  <c r="BI5870" i="3"/>
  <c r="S5870" i="3" s="1"/>
  <c r="BI5828" i="3"/>
  <c r="S5828" i="3" s="1"/>
  <c r="BI5822" i="3"/>
  <c r="S5822" i="3" s="1"/>
  <c r="BI5814" i="3"/>
  <c r="S5814" i="3" s="1"/>
  <c r="BI4617" i="3"/>
  <c r="S4617" i="3" s="1"/>
  <c r="BI4594" i="3"/>
  <c r="S4594" i="3" s="1"/>
  <c r="BI4478" i="3"/>
  <c r="S4478" i="3" s="1"/>
  <c r="BI4088" i="3"/>
  <c r="S4088" i="3" s="1"/>
  <c r="BI3953" i="3"/>
  <c r="S3953" i="3" s="1"/>
  <c r="BI3917" i="3"/>
  <c r="S3917" i="3" s="1"/>
  <c r="BI5806" i="3"/>
  <c r="S5806" i="3" s="1"/>
  <c r="BI5800" i="3"/>
  <c r="S5800" i="3" s="1"/>
  <c r="BI5750" i="3"/>
  <c r="S5750" i="3" s="1"/>
  <c r="BI5686" i="3"/>
  <c r="S5686" i="3" s="1"/>
  <c r="BI5678" i="3"/>
  <c r="S5678" i="3" s="1"/>
  <c r="BI5327" i="3"/>
  <c r="S5327" i="3" s="1"/>
  <c r="BI5023" i="3"/>
  <c r="S5023" i="3" s="1"/>
  <c r="BI5003" i="3"/>
  <c r="S5003" i="3" s="1"/>
  <c r="BI4923" i="3"/>
  <c r="S4923" i="3" s="1"/>
  <c r="BI4911" i="3"/>
  <c r="S4911" i="3" s="1"/>
  <c r="BI4876" i="3"/>
  <c r="S4876" i="3" s="1"/>
  <c r="BI4869" i="3"/>
  <c r="S4869" i="3" s="1"/>
  <c r="BI4861" i="3"/>
  <c r="S4861" i="3" s="1"/>
  <c r="BI4580" i="3"/>
  <c r="S4580" i="3" s="1"/>
  <c r="BI4524" i="3"/>
  <c r="S4524" i="3" s="1"/>
  <c r="BI4480" i="3"/>
  <c r="S4480" i="3" s="1"/>
  <c r="BI4421" i="3"/>
  <c r="S4421" i="3" s="1"/>
  <c r="BI4237" i="3"/>
  <c r="S4237" i="3" s="1"/>
  <c r="BI3981" i="3"/>
  <c r="S3981" i="3" s="1"/>
  <c r="BI3830" i="3"/>
  <c r="S3830" i="3" s="1"/>
  <c r="BI5939" i="3"/>
  <c r="S5939" i="3" s="1"/>
  <c r="BI5934" i="3"/>
  <c r="S5934" i="3" s="1"/>
  <c r="BI5922" i="3"/>
  <c r="S5922" i="3" s="1"/>
  <c r="BI5901" i="3"/>
  <c r="S5901" i="3" s="1"/>
  <c r="BI5898" i="3"/>
  <c r="S5898" i="3" s="1"/>
  <c r="BI5880" i="3"/>
  <c r="S5880" i="3" s="1"/>
  <c r="BI5772" i="3"/>
  <c r="S5772" i="3" s="1"/>
  <c r="BI5742" i="3"/>
  <c r="S5742" i="3" s="1"/>
  <c r="BI5644" i="3"/>
  <c r="S5644" i="3" s="1"/>
  <c r="BI5612" i="3"/>
  <c r="S5612" i="3" s="1"/>
  <c r="BI5555" i="3"/>
  <c r="S5555" i="3" s="1"/>
  <c r="BI5552" i="3"/>
  <c r="S5552" i="3" s="1"/>
  <c r="BI5494" i="3"/>
  <c r="S5494" i="3" s="1"/>
  <c r="BI5486" i="3"/>
  <c r="S5486" i="3" s="1"/>
  <c r="BI5465" i="3"/>
  <c r="S5465" i="3" s="1"/>
  <c r="BI5417" i="3"/>
  <c r="S5417" i="3" s="1"/>
  <c r="BI5385" i="3"/>
  <c r="S5385" i="3" s="1"/>
  <c r="BI5281" i="3"/>
  <c r="S5281" i="3" s="1"/>
  <c r="BI5150" i="3"/>
  <c r="S5150" i="3" s="1"/>
  <c r="BI5098" i="3"/>
  <c r="S5098" i="3" s="1"/>
  <c r="BI5083" i="3"/>
  <c r="S5083" i="3" s="1"/>
  <c r="BI5027" i="3"/>
  <c r="S5027" i="3" s="1"/>
  <c r="BI4317" i="3"/>
  <c r="S4317" i="3" s="1"/>
  <c r="BI4301" i="3"/>
  <c r="S4301" i="3" s="1"/>
  <c r="BI4257" i="3"/>
  <c r="S4257" i="3" s="1"/>
  <c r="BI4081" i="3"/>
  <c r="S4081" i="3" s="1"/>
  <c r="BI4034" i="3"/>
  <c r="S4034" i="3" s="1"/>
  <c r="BI3928" i="3"/>
  <c r="S3928" i="3" s="1"/>
  <c r="BI3905" i="3"/>
  <c r="S3905" i="3" s="1"/>
  <c r="BI5928" i="3"/>
  <c r="S5928" i="3" s="1"/>
  <c r="BI5892" i="3"/>
  <c r="S5892" i="3" s="1"/>
  <c r="BI5872" i="3"/>
  <c r="S5872" i="3" s="1"/>
  <c r="BI5827" i="3"/>
  <c r="S5827" i="3" s="1"/>
  <c r="BI5816" i="3"/>
  <c r="S5816" i="3" s="1"/>
  <c r="BI5736" i="3"/>
  <c r="S5736" i="3" s="1"/>
  <c r="BI5688" i="3"/>
  <c r="S5688" i="3" s="1"/>
  <c r="BI4491" i="3"/>
  <c r="S4491" i="3" s="1"/>
  <c r="BI4477" i="3"/>
  <c r="S4477" i="3" s="1"/>
  <c r="BI4361" i="3"/>
  <c r="S4361" i="3" s="1"/>
  <c r="BI4297" i="3"/>
  <c r="S4297" i="3" s="1"/>
  <c r="BI4293" i="3"/>
  <c r="S4293" i="3" s="1"/>
  <c r="BI4236" i="3"/>
  <c r="S4236" i="3" s="1"/>
  <c r="BI4067" i="3"/>
  <c r="S4067" i="3" s="1"/>
  <c r="BI3734" i="3"/>
  <c r="S3734" i="3" s="1"/>
  <c r="BI4459" i="3"/>
  <c r="S4459" i="3" s="1"/>
  <c r="BI4437" i="3"/>
  <c r="S4437" i="3" s="1"/>
  <c r="BI4413" i="3"/>
  <c r="S4413" i="3" s="1"/>
  <c r="BI4353" i="3"/>
  <c r="S4353" i="3" s="1"/>
  <c r="BI4320" i="3"/>
  <c r="S4320" i="3" s="1"/>
  <c r="BI4313" i="3"/>
  <c r="S4313" i="3" s="1"/>
  <c r="BI4289" i="3"/>
  <c r="S4289" i="3" s="1"/>
  <c r="BI4253" i="3"/>
  <c r="S4253" i="3" s="1"/>
  <c r="BI4050" i="3"/>
  <c r="S4050" i="3" s="1"/>
  <c r="BI3796" i="3"/>
  <c r="S3796" i="3" s="1"/>
  <c r="BI3754" i="3"/>
  <c r="S3754" i="3" s="1"/>
  <c r="BI4946" i="3"/>
  <c r="S4946" i="3" s="1"/>
  <c r="BI4891" i="3"/>
  <c r="S4891" i="3" s="1"/>
  <c r="BI4713" i="3"/>
  <c r="S4713" i="3" s="1"/>
  <c r="BI4697" i="3"/>
  <c r="S4697" i="3" s="1"/>
  <c r="BI4681" i="3"/>
  <c r="S4681" i="3" s="1"/>
  <c r="BI4496" i="3"/>
  <c r="S4496" i="3" s="1"/>
  <c r="BI4296" i="3"/>
  <c r="S4296" i="3" s="1"/>
  <c r="BI4036" i="3"/>
  <c r="S4036" i="3" s="1"/>
  <c r="BI3993" i="3"/>
  <c r="S3993" i="3" s="1"/>
  <c r="BI3757" i="3"/>
  <c r="S3757" i="3" s="1"/>
  <c r="BI3737" i="3"/>
  <c r="S3737" i="3" s="1"/>
  <c r="BI3700" i="3"/>
  <c r="S3700" i="3" s="1"/>
  <c r="BI4429" i="3"/>
  <c r="S4429" i="3" s="1"/>
  <c r="BI4352" i="3"/>
  <c r="S4352" i="3" s="1"/>
  <c r="BI4288" i="3"/>
  <c r="S4288" i="3" s="1"/>
  <c r="BI4123" i="3"/>
  <c r="S4123" i="3" s="1"/>
  <c r="BI4083" i="3"/>
  <c r="S4083" i="3" s="1"/>
  <c r="BI3872" i="3"/>
  <c r="S3872" i="3" s="1"/>
  <c r="BI3706" i="3"/>
  <c r="S3706" i="3" s="1"/>
  <c r="BI5987" i="3"/>
  <c r="S5987" i="3" s="1"/>
  <c r="BI5878" i="3"/>
  <c r="S5878" i="3" s="1"/>
  <c r="BI5843" i="3"/>
  <c r="S5843" i="3" s="1"/>
  <c r="BI5756" i="3"/>
  <c r="S5756" i="3" s="1"/>
  <c r="BI5708" i="3"/>
  <c r="S5708" i="3" s="1"/>
  <c r="BI5619" i="3"/>
  <c r="S5619" i="3" s="1"/>
  <c r="BI5616" i="3"/>
  <c r="S5616" i="3" s="1"/>
  <c r="BI5558" i="3"/>
  <c r="S5558" i="3" s="1"/>
  <c r="BI5550" i="3"/>
  <c r="S5550" i="3" s="1"/>
  <c r="BI5415" i="3"/>
  <c r="S5415" i="3" s="1"/>
  <c r="BI5090" i="3"/>
  <c r="S5090" i="3" s="1"/>
  <c r="BI4901" i="3"/>
  <c r="S4901" i="3" s="1"/>
  <c r="BI4551" i="3"/>
  <c r="S4551" i="3" s="1"/>
  <c r="BI4512" i="3"/>
  <c r="S4512" i="3" s="1"/>
  <c r="BI4340" i="3"/>
  <c r="S4340" i="3" s="1"/>
  <c r="BI4157" i="3"/>
  <c r="S4157" i="3" s="1"/>
  <c r="BI3978" i="3"/>
  <c r="S3978" i="3" s="1"/>
  <c r="BI3782" i="3"/>
  <c r="S3782" i="3" s="1"/>
  <c r="BI2916" i="3"/>
  <c r="S2916" i="3" s="1"/>
  <c r="BI2889" i="3"/>
  <c r="S2889" i="3" s="1"/>
  <c r="BI2858" i="3"/>
  <c r="S2858" i="3" s="1"/>
  <c r="BI2815" i="3"/>
  <c r="S2815" i="3" s="1"/>
  <c r="BI2801" i="3"/>
  <c r="S2801" i="3" s="1"/>
  <c r="BI2783" i="3"/>
  <c r="S2783" i="3" s="1"/>
  <c r="BI4396" i="3"/>
  <c r="S4396" i="3" s="1"/>
  <c r="BI4388" i="3"/>
  <c r="S4388" i="3" s="1"/>
  <c r="BI4006" i="3"/>
  <c r="S4006" i="3" s="1"/>
  <c r="BI2947" i="3"/>
  <c r="S2947" i="3" s="1"/>
  <c r="BI2919" i="3"/>
  <c r="S2919" i="3" s="1"/>
  <c r="BI2794" i="3"/>
  <c r="S2794" i="3" s="1"/>
  <c r="BI4357" i="3"/>
  <c r="S4357" i="3" s="1"/>
  <c r="BI4309" i="3"/>
  <c r="S4309" i="3" s="1"/>
  <c r="BI4269" i="3"/>
  <c r="S4269" i="3" s="1"/>
  <c r="BI4171" i="3"/>
  <c r="S4171" i="3" s="1"/>
  <c r="BI4166" i="3"/>
  <c r="S4166" i="3" s="1"/>
  <c r="BI4118" i="3"/>
  <c r="S4118" i="3" s="1"/>
  <c r="BI4078" i="3"/>
  <c r="S4078" i="3" s="1"/>
  <c r="BI4039" i="3"/>
  <c r="S4039" i="3" s="1"/>
  <c r="BI3921" i="3"/>
  <c r="S3921" i="3" s="1"/>
  <c r="BI3888" i="3"/>
  <c r="S3888" i="3" s="1"/>
  <c r="BI3639" i="3"/>
  <c r="S3639" i="3" s="1"/>
  <c r="BI3613" i="3"/>
  <c r="S3613" i="3" s="1"/>
  <c r="BI3423" i="3"/>
  <c r="S3423" i="3" s="1"/>
  <c r="BI3357" i="3"/>
  <c r="S3357" i="3" s="1"/>
  <c r="BI3279" i="3"/>
  <c r="S3279" i="3" s="1"/>
  <c r="BI3264" i="3"/>
  <c r="S3264" i="3" s="1"/>
  <c r="BI3168" i="3"/>
  <c r="S3168" i="3" s="1"/>
  <c r="BI3101" i="3"/>
  <c r="S3101" i="3" s="1"/>
  <c r="BI2892" i="3"/>
  <c r="S2892" i="3" s="1"/>
  <c r="BI2785" i="3"/>
  <c r="S2785" i="3" s="1"/>
  <c r="BI2753" i="3"/>
  <c r="S2753" i="3" s="1"/>
  <c r="BI3645" i="3"/>
  <c r="S3645" i="3" s="1"/>
  <c r="BI3583" i="3"/>
  <c r="S3583" i="3" s="1"/>
  <c r="BI3455" i="3"/>
  <c r="S3455" i="3" s="1"/>
  <c r="BI3435" i="3"/>
  <c r="S3435" i="3" s="1"/>
  <c r="BI3383" i="3"/>
  <c r="S3383" i="3" s="1"/>
  <c r="BI3299" i="3"/>
  <c r="S3299" i="3" s="1"/>
  <c r="BI3189" i="3"/>
  <c r="S3189" i="3" s="1"/>
  <c r="BI3160" i="3"/>
  <c r="S3160" i="3" s="1"/>
  <c r="BI2999" i="3"/>
  <c r="S2999" i="3" s="1"/>
  <c r="BI2988" i="3"/>
  <c r="S2988" i="3" s="1"/>
  <c r="BI2985" i="3"/>
  <c r="S2985" i="3" s="1"/>
  <c r="BI2938" i="3"/>
  <c r="S2938" i="3" s="1"/>
  <c r="BI2908" i="3"/>
  <c r="S2908" i="3" s="1"/>
  <c r="BI2879" i="3"/>
  <c r="S2879" i="3" s="1"/>
  <c r="BI2833" i="3"/>
  <c r="S2833" i="3" s="1"/>
  <c r="BI2823" i="3"/>
  <c r="S2823" i="3" s="1"/>
  <c r="BI2796" i="3"/>
  <c r="S2796" i="3" s="1"/>
  <c r="BI2737" i="3"/>
  <c r="S2737" i="3" s="1"/>
  <c r="BI2842" i="3"/>
  <c r="S2842" i="3" s="1"/>
  <c r="BI2836" i="3"/>
  <c r="S2836" i="3" s="1"/>
  <c r="BI3170" i="3"/>
  <c r="S3170" i="3" s="1"/>
  <c r="BI3138" i="3"/>
  <c r="S3138" i="3" s="1"/>
  <c r="BI2972" i="3"/>
  <c r="S2972" i="3" s="1"/>
  <c r="BI2878" i="3"/>
  <c r="S2878" i="3" s="1"/>
  <c r="BI3904" i="3"/>
  <c r="S3904" i="3" s="1"/>
  <c r="BI3873" i="3"/>
  <c r="S3873" i="3" s="1"/>
  <c r="BI3856" i="3"/>
  <c r="S3856" i="3" s="1"/>
  <c r="BI3832" i="3"/>
  <c r="S3832" i="3" s="1"/>
  <c r="BI3797" i="3"/>
  <c r="S3797" i="3" s="1"/>
  <c r="BI3781" i="3"/>
  <c r="S3781" i="3" s="1"/>
  <c r="BI3485" i="3"/>
  <c r="S3485" i="3" s="1"/>
  <c r="BI3343" i="3"/>
  <c r="S3343" i="3" s="1"/>
  <c r="BI3295" i="3"/>
  <c r="S3295" i="3" s="1"/>
  <c r="BI3245" i="3"/>
  <c r="S3245" i="3" s="1"/>
  <c r="BI2910" i="3"/>
  <c r="S2910" i="3" s="1"/>
  <c r="BI2881" i="3"/>
  <c r="S2881" i="3" s="1"/>
  <c r="BI2861" i="3"/>
  <c r="S2861" i="3" s="1"/>
  <c r="BI2809" i="3"/>
  <c r="S2809" i="3" s="1"/>
  <c r="BI2805" i="3"/>
  <c r="S2805" i="3" s="1"/>
  <c r="BI4153" i="3"/>
  <c r="S4153" i="3" s="1"/>
  <c r="BI4139" i="3"/>
  <c r="S4139" i="3" s="1"/>
  <c r="BI4092" i="3"/>
  <c r="S4092" i="3" s="1"/>
  <c r="BI4057" i="3"/>
  <c r="S4057" i="3" s="1"/>
  <c r="BI4035" i="3"/>
  <c r="S4035" i="3" s="1"/>
  <c r="BI4033" i="3"/>
  <c r="S4033" i="3" s="1"/>
  <c r="BI4028" i="3"/>
  <c r="S4028" i="3" s="1"/>
  <c r="BI3954" i="3"/>
  <c r="S3954" i="3" s="1"/>
  <c r="BI3549" i="3"/>
  <c r="S3549" i="3" s="1"/>
  <c r="BI3519" i="3"/>
  <c r="S3519" i="3" s="1"/>
  <c r="BI3499" i="3"/>
  <c r="S3499" i="3" s="1"/>
  <c r="BI3447" i="3"/>
  <c r="S3447" i="3" s="1"/>
  <c r="BI3427" i="3"/>
  <c r="S3427" i="3" s="1"/>
  <c r="BI3415" i="3"/>
  <c r="S3415" i="3" s="1"/>
  <c r="BI3391" i="3"/>
  <c r="S3391" i="3" s="1"/>
  <c r="BI3325" i="3"/>
  <c r="S3325" i="3" s="1"/>
  <c r="BI3307" i="3"/>
  <c r="S3307" i="3" s="1"/>
  <c r="BI3207" i="3"/>
  <c r="S3207" i="3" s="1"/>
  <c r="BI3167" i="3"/>
  <c r="S3167" i="3" s="1"/>
  <c r="BI2993" i="3"/>
  <c r="S2993" i="3" s="1"/>
  <c r="BI2991" i="3"/>
  <c r="S2991" i="3" s="1"/>
  <c r="BI2974" i="3"/>
  <c r="S2974" i="3" s="1"/>
  <c r="BI2930" i="3"/>
  <c r="S2930" i="3" s="1"/>
  <c r="BI2377" i="3"/>
  <c r="S2377" i="3" s="1"/>
  <c r="BI2124" i="3"/>
  <c r="S2124" i="3" s="1"/>
  <c r="BI2986" i="3"/>
  <c r="S2986" i="3" s="1"/>
  <c r="BI2913" i="3"/>
  <c r="S2913" i="3" s="1"/>
  <c r="BI2821" i="3"/>
  <c r="S2821" i="3" s="1"/>
  <c r="BI2778" i="3"/>
  <c r="S2778" i="3" s="1"/>
  <c r="BI2761" i="3"/>
  <c r="S2761" i="3" s="1"/>
  <c r="BI2745" i="3"/>
  <c r="S2745" i="3" s="1"/>
  <c r="BI2732" i="3"/>
  <c r="S2732" i="3" s="1"/>
  <c r="BI2718" i="3"/>
  <c r="S2718" i="3" s="1"/>
  <c r="BI2715" i="3"/>
  <c r="S2715" i="3" s="1"/>
  <c r="BI2684" i="3"/>
  <c r="S2684" i="3" s="1"/>
  <c r="BI2669" i="3"/>
  <c r="S2669" i="3" s="1"/>
  <c r="BI2639" i="3"/>
  <c r="S2639" i="3" s="1"/>
  <c r="BI2637" i="3"/>
  <c r="S2637" i="3" s="1"/>
  <c r="BI2496" i="3"/>
  <c r="S2496" i="3" s="1"/>
  <c r="BI2482" i="3"/>
  <c r="S2482" i="3" s="1"/>
  <c r="BI2451" i="3"/>
  <c r="S2451" i="3" s="1"/>
  <c r="BI2439" i="3"/>
  <c r="S2439" i="3" s="1"/>
  <c r="BI2371" i="3"/>
  <c r="S2371" i="3" s="1"/>
  <c r="BI2279" i="3"/>
  <c r="S2279" i="3" s="1"/>
  <c r="BI2235" i="3"/>
  <c r="S2235" i="3" s="1"/>
  <c r="BI2079" i="3"/>
  <c r="S2079" i="3" s="1"/>
  <c r="BI2052" i="3"/>
  <c r="S2052" i="3" s="1"/>
  <c r="BI2029" i="3"/>
  <c r="S2029" i="3" s="1"/>
  <c r="BI2015" i="3"/>
  <c r="S2015" i="3" s="1"/>
  <c r="BI2969" i="3"/>
  <c r="S2969" i="3" s="1"/>
  <c r="BI2921" i="3"/>
  <c r="S2921" i="3" s="1"/>
  <c r="BI2915" i="3"/>
  <c r="S2915" i="3" s="1"/>
  <c r="BI2905" i="3"/>
  <c r="S2905" i="3" s="1"/>
  <c r="BI2828" i="3"/>
  <c r="S2828" i="3" s="1"/>
  <c r="BI2647" i="3"/>
  <c r="S2647" i="3" s="1"/>
  <c r="BI2426" i="3"/>
  <c r="S2426" i="3" s="1"/>
  <c r="BI2293" i="3"/>
  <c r="S2293" i="3" s="1"/>
  <c r="BI2183" i="3"/>
  <c r="S2183" i="3" s="1"/>
  <c r="BI2055" i="3"/>
  <c r="S2055" i="3" s="1"/>
  <c r="BI1989" i="3"/>
  <c r="S1989" i="3" s="1"/>
  <c r="BI2728" i="3"/>
  <c r="S2728" i="3" s="1"/>
  <c r="BI2719" i="3"/>
  <c r="S2719" i="3" s="1"/>
  <c r="BI2689" i="3"/>
  <c r="S2689" i="3" s="1"/>
  <c r="BI2661" i="3"/>
  <c r="S2661" i="3" s="1"/>
  <c r="BI2622" i="3"/>
  <c r="S2622" i="3" s="1"/>
  <c r="BI2592" i="3"/>
  <c r="S2592" i="3" s="1"/>
  <c r="BI2438" i="3"/>
  <c r="S2438" i="3" s="1"/>
  <c r="BI2360" i="3"/>
  <c r="S2360" i="3" s="1"/>
  <c r="BI2340" i="3"/>
  <c r="S2340" i="3" s="1"/>
  <c r="BI2289" i="3"/>
  <c r="S2289" i="3" s="1"/>
  <c r="BI2179" i="3"/>
  <c r="S2179" i="3" s="1"/>
  <c r="BI2087" i="3"/>
  <c r="S2087" i="3" s="1"/>
  <c r="BI2897" i="3"/>
  <c r="S2897" i="3" s="1"/>
  <c r="BI2856" i="3"/>
  <c r="S2856" i="3" s="1"/>
  <c r="BI2848" i="3"/>
  <c r="S2848" i="3" s="1"/>
  <c r="BI2830" i="3"/>
  <c r="S2830" i="3" s="1"/>
  <c r="BI2820" i="3"/>
  <c r="S2820" i="3" s="1"/>
  <c r="BI2803" i="3"/>
  <c r="S2803" i="3" s="1"/>
  <c r="BI2735" i="3"/>
  <c r="S2735" i="3" s="1"/>
  <c r="BI2570" i="3"/>
  <c r="S2570" i="3" s="1"/>
  <c r="BI2536" i="3"/>
  <c r="S2536" i="3" s="1"/>
  <c r="BI2488" i="3"/>
  <c r="S2488" i="3" s="1"/>
  <c r="BI2359" i="3"/>
  <c r="S2359" i="3" s="1"/>
  <c r="BI2037" i="3"/>
  <c r="S2037" i="3" s="1"/>
  <c r="BI2808" i="3"/>
  <c r="S2808" i="3" s="1"/>
  <c r="BI2257" i="3"/>
  <c r="S2257" i="3" s="1"/>
  <c r="BI2100" i="3"/>
  <c r="S2100" i="3" s="1"/>
  <c r="BI2713" i="3"/>
  <c r="S2713" i="3" s="1"/>
  <c r="BI2705" i="3"/>
  <c r="S2705" i="3" s="1"/>
  <c r="BI2623" i="3"/>
  <c r="S2623" i="3" s="1"/>
  <c r="BI2520" i="3"/>
  <c r="S2520" i="3" s="1"/>
  <c r="BI2480" i="3"/>
  <c r="S2480" i="3" s="1"/>
  <c r="BI2477" i="3"/>
  <c r="S2477" i="3" s="1"/>
  <c r="BI2443" i="3"/>
  <c r="S2443" i="3" s="1"/>
  <c r="BI2226" i="3"/>
  <c r="S2226" i="3" s="1"/>
  <c r="BI2204" i="3"/>
  <c r="S2204" i="3" s="1"/>
  <c r="BI2150" i="3"/>
  <c r="S2150" i="3" s="1"/>
  <c r="BI2072" i="3"/>
  <c r="S2072" i="3" s="1"/>
  <c r="BI2020" i="3"/>
  <c r="S2020" i="3" s="1"/>
  <c r="BI2008" i="3"/>
  <c r="S2008" i="3" s="1"/>
  <c r="BI1957" i="3"/>
  <c r="S1957" i="3" s="1"/>
  <c r="BI1939" i="3"/>
  <c r="S1939" i="3" s="1"/>
  <c r="BI1927" i="3"/>
  <c r="S1927" i="3" s="1"/>
  <c r="BI1922" i="3"/>
  <c r="S1922" i="3" s="1"/>
  <c r="BI1902" i="3"/>
  <c r="S1902" i="3" s="1"/>
  <c r="BI1891" i="3"/>
  <c r="S1891" i="3" s="1"/>
  <c r="BI1852" i="3"/>
  <c r="S1852" i="3" s="1"/>
  <c r="BI1841" i="3"/>
  <c r="S1841" i="3" s="1"/>
  <c r="BI1806" i="3"/>
  <c r="S1806" i="3" s="1"/>
  <c r="BI1669" i="3"/>
  <c r="S1669" i="3" s="1"/>
  <c r="BI1621" i="3"/>
  <c r="S1621" i="3" s="1"/>
  <c r="BI1615" i="3"/>
  <c r="S1615" i="3" s="1"/>
  <c r="BI1565" i="3"/>
  <c r="S1565" i="3" s="1"/>
  <c r="BI1502" i="3"/>
  <c r="S1502" i="3" s="1"/>
  <c r="BI1430" i="3"/>
  <c r="S1430" i="3" s="1"/>
  <c r="BI1384" i="3"/>
  <c r="S1384" i="3" s="1"/>
  <c r="BI1148" i="3"/>
  <c r="S1148" i="3" s="1"/>
  <c r="BI1108" i="3"/>
  <c r="S1108" i="3" s="1"/>
  <c r="BI1082" i="3"/>
  <c r="S1082" i="3" s="1"/>
  <c r="BI1078" i="3"/>
  <c r="S1078" i="3" s="1"/>
  <c r="BI718" i="3"/>
  <c r="S718" i="3" s="1"/>
  <c r="BI394" i="3"/>
  <c r="S394" i="3" s="1"/>
  <c r="BI183" i="3"/>
  <c r="S183" i="3" s="1"/>
  <c r="BI1094" i="3"/>
  <c r="S1094" i="3" s="1"/>
  <c r="BI1050" i="3"/>
  <c r="S1050" i="3" s="1"/>
  <c r="BI344" i="3"/>
  <c r="S344" i="3" s="1"/>
  <c r="BI147" i="3"/>
  <c r="S147" i="3" s="1"/>
  <c r="BI2368" i="3"/>
  <c r="S2368" i="3" s="1"/>
  <c r="BI2181" i="3"/>
  <c r="S2181" i="3" s="1"/>
  <c r="BI2128" i="3"/>
  <c r="S2128" i="3" s="1"/>
  <c r="BI2094" i="3"/>
  <c r="S2094" i="3" s="1"/>
  <c r="BI2074" i="3"/>
  <c r="S2074" i="3" s="1"/>
  <c r="BI2010" i="3"/>
  <c r="S2010" i="3" s="1"/>
  <c r="BI2004" i="3"/>
  <c r="S2004" i="3" s="1"/>
  <c r="BI1970" i="3"/>
  <c r="S1970" i="3" s="1"/>
  <c r="BI1888" i="3"/>
  <c r="S1888" i="3" s="1"/>
  <c r="BI1848" i="3"/>
  <c r="S1848" i="3" s="1"/>
  <c r="BI1828" i="3"/>
  <c r="S1828" i="3" s="1"/>
  <c r="BI1762" i="3"/>
  <c r="S1762" i="3" s="1"/>
  <c r="BI1711" i="3"/>
  <c r="S1711" i="3" s="1"/>
  <c r="BI1467" i="3"/>
  <c r="S1467" i="3" s="1"/>
  <c r="BI1401" i="3"/>
  <c r="S1401" i="3" s="1"/>
  <c r="BI1127" i="3"/>
  <c r="S1127" i="3" s="1"/>
  <c r="BI1039" i="3"/>
  <c r="S1039" i="3" s="1"/>
  <c r="BI868" i="3"/>
  <c r="S868" i="3" s="1"/>
  <c r="BI725" i="3"/>
  <c r="S725" i="3" s="1"/>
  <c r="BI703" i="3"/>
  <c r="S703" i="3" s="1"/>
  <c r="BI682" i="3"/>
  <c r="S682" i="3" s="1"/>
  <c r="BI376" i="3"/>
  <c r="S376" i="3" s="1"/>
  <c r="BI325" i="3"/>
  <c r="S325" i="3" s="1"/>
  <c r="BI286" i="3"/>
  <c r="S286" i="3" s="1"/>
  <c r="BI91" i="3"/>
  <c r="S91" i="3" s="1"/>
  <c r="BI972" i="3"/>
  <c r="S972" i="3" s="1"/>
  <c r="BI782" i="3"/>
  <c r="S782" i="3" s="1"/>
  <c r="BI544" i="3"/>
  <c r="S544" i="3" s="1"/>
  <c r="BI437" i="3"/>
  <c r="S437" i="3" s="1"/>
  <c r="BI268" i="3"/>
  <c r="S268" i="3" s="1"/>
  <c r="BI1967" i="3"/>
  <c r="S1967" i="3" s="1"/>
  <c r="BI1853" i="3"/>
  <c r="S1853" i="3" s="1"/>
  <c r="BI1785" i="3"/>
  <c r="S1785" i="3" s="1"/>
  <c r="BI1769" i="3"/>
  <c r="S1769" i="3" s="1"/>
  <c r="BI1757" i="3"/>
  <c r="S1757" i="3" s="1"/>
  <c r="BI1493" i="3"/>
  <c r="S1493" i="3" s="1"/>
  <c r="BI1477" i="3"/>
  <c r="S1477" i="3" s="1"/>
  <c r="BI1455" i="3"/>
  <c r="S1455" i="3" s="1"/>
  <c r="BI1445" i="3"/>
  <c r="S1445" i="3" s="1"/>
  <c r="BI1439" i="3"/>
  <c r="S1439" i="3" s="1"/>
  <c r="BI1377" i="3"/>
  <c r="S1377" i="3" s="1"/>
  <c r="BI1300" i="3"/>
  <c r="S1300" i="3" s="1"/>
  <c r="BI1220" i="3"/>
  <c r="S1220" i="3" s="1"/>
  <c r="BI1203" i="3"/>
  <c r="S1203" i="3" s="1"/>
  <c r="BI1133" i="3"/>
  <c r="S1133" i="3" s="1"/>
  <c r="BI1123" i="3"/>
  <c r="S1123" i="3" s="1"/>
  <c r="BI1120" i="3"/>
  <c r="S1120" i="3" s="1"/>
  <c r="BI1100" i="3"/>
  <c r="S1100" i="3" s="1"/>
  <c r="BI871" i="3"/>
  <c r="S871" i="3" s="1"/>
  <c r="BI815" i="3"/>
  <c r="S815" i="3" s="1"/>
  <c r="BI475" i="3"/>
  <c r="S475" i="3" s="1"/>
  <c r="BI243" i="3"/>
  <c r="S243" i="3" s="1"/>
  <c r="BI70" i="3"/>
  <c r="S70" i="3" s="1"/>
  <c r="BI1096" i="3"/>
  <c r="S1096" i="3" s="1"/>
  <c r="BI1092" i="3"/>
  <c r="S1092" i="3" s="1"/>
  <c r="BI1044" i="3"/>
  <c r="S1044" i="3" s="1"/>
  <c r="BI1023" i="3"/>
  <c r="S1023" i="3" s="1"/>
  <c r="BI877" i="3"/>
  <c r="S877" i="3" s="1"/>
  <c r="BI709" i="3"/>
  <c r="S709" i="3" s="1"/>
  <c r="BI546" i="3"/>
  <c r="S546" i="3" s="1"/>
  <c r="BI327" i="3"/>
  <c r="S327" i="3" s="1"/>
  <c r="BI174" i="3"/>
  <c r="S174" i="3" s="1"/>
  <c r="BI76" i="3"/>
  <c r="S76" i="3" s="1"/>
  <c r="BI1969" i="3"/>
  <c r="S1969" i="3" s="1"/>
  <c r="BI1726" i="3"/>
  <c r="S1726" i="3" s="1"/>
  <c r="BI1657" i="3"/>
  <c r="S1657" i="3" s="1"/>
  <c r="BI1613" i="3"/>
  <c r="S1613" i="3" s="1"/>
  <c r="BI1545" i="3"/>
  <c r="S1545" i="3" s="1"/>
  <c r="BI1498" i="3"/>
  <c r="S1498" i="3" s="1"/>
  <c r="BI1479" i="3"/>
  <c r="S1479" i="3" s="1"/>
  <c r="BI1460" i="3"/>
  <c r="S1460" i="3" s="1"/>
  <c r="BI1428" i="3"/>
  <c r="S1428" i="3" s="1"/>
  <c r="BI1400" i="3"/>
  <c r="S1400" i="3" s="1"/>
  <c r="BI1366" i="3"/>
  <c r="S1366" i="3" s="1"/>
  <c r="BI1290" i="3"/>
  <c r="S1290" i="3" s="1"/>
  <c r="BI1099" i="3"/>
  <c r="S1099" i="3" s="1"/>
  <c r="BI1079" i="3"/>
  <c r="S1079" i="3" s="1"/>
  <c r="BI180" i="3"/>
  <c r="S180" i="3" s="1"/>
  <c r="BI2148" i="3"/>
  <c r="S2148" i="3" s="1"/>
  <c r="BI2086" i="3"/>
  <c r="S2086" i="3" s="1"/>
  <c r="BI2078" i="3"/>
  <c r="S2078" i="3" s="1"/>
  <c r="BI2042" i="3"/>
  <c r="S2042" i="3" s="1"/>
  <c r="BI2036" i="3"/>
  <c r="S2036" i="3" s="1"/>
  <c r="BI2014" i="3"/>
  <c r="S2014" i="3" s="1"/>
  <c r="BI1971" i="3"/>
  <c r="S1971" i="3" s="1"/>
  <c r="BI1966" i="3"/>
  <c r="S1966" i="3" s="1"/>
  <c r="BI1047" i="3"/>
  <c r="S1047" i="3" s="1"/>
  <c r="BI1028" i="3"/>
  <c r="S1028" i="3" s="1"/>
  <c r="BI883" i="3"/>
  <c r="S883" i="3" s="1"/>
  <c r="BI829" i="3"/>
  <c r="S829" i="3" s="1"/>
  <c r="BI771" i="3"/>
  <c r="S771" i="3" s="1"/>
  <c r="BI608" i="3"/>
  <c r="S608" i="3" s="1"/>
  <c r="BI542" i="3"/>
  <c r="S542" i="3" s="1"/>
  <c r="BI336" i="3"/>
  <c r="S336" i="3" s="1"/>
  <c r="BI251" i="3"/>
  <c r="S251" i="3" s="1"/>
  <c r="BI162" i="3"/>
  <c r="S162" i="3" s="1"/>
  <c r="BI142" i="3"/>
  <c r="S142" i="3" s="1"/>
  <c r="BI118" i="3"/>
  <c r="S118" i="3" s="1"/>
  <c r="BI56" i="3"/>
  <c r="S56" i="3" s="1"/>
  <c r="BI625" i="3"/>
  <c r="S625" i="3" s="1"/>
  <c r="BI595" i="3"/>
  <c r="S595" i="3" s="1"/>
  <c r="BI543" i="3"/>
  <c r="S543" i="3" s="1"/>
  <c r="BI255" i="3"/>
  <c r="S255" i="3" s="1"/>
  <c r="BI236" i="3"/>
  <c r="S236" i="3" s="1"/>
  <c r="BI122" i="3"/>
  <c r="S122" i="3" s="1"/>
  <c r="BI45" i="3"/>
  <c r="S45" i="3" s="1"/>
  <c r="BI21" i="3"/>
  <c r="S21" i="3" s="1"/>
  <c r="BI1035" i="3"/>
  <c r="S1035" i="3" s="1"/>
  <c r="BI1019" i="3"/>
  <c r="S1019" i="3" s="1"/>
  <c r="BI869" i="3"/>
  <c r="S869" i="3" s="1"/>
  <c r="BI753" i="3"/>
  <c r="S753" i="3" s="1"/>
  <c r="BI649" i="3"/>
  <c r="S649" i="3" s="1"/>
  <c r="BI646" i="3"/>
  <c r="S646" i="3" s="1"/>
  <c r="BI558" i="3"/>
  <c r="S558" i="3" s="1"/>
  <c r="BI440" i="3"/>
  <c r="S440" i="3" s="1"/>
  <c r="BI387" i="3"/>
  <c r="S387" i="3" s="1"/>
  <c r="BI342" i="3"/>
  <c r="S342" i="3" s="1"/>
  <c r="BI269" i="3"/>
  <c r="S269" i="3" s="1"/>
  <c r="BJ24" i="3"/>
  <c r="T24" i="3" s="1"/>
  <c r="U24" i="3" s="1"/>
  <c r="BI1104" i="3"/>
  <c r="S1104" i="3" s="1"/>
  <c r="BI774" i="3"/>
  <c r="S774" i="3" s="1"/>
  <c r="BJ19" i="3"/>
  <c r="T19" i="3" s="1"/>
  <c r="U19" i="3" s="1"/>
  <c r="N33" i="6" s="1"/>
  <c r="BI1000" i="3"/>
  <c r="S1000" i="3" s="1"/>
  <c r="BI981" i="3"/>
  <c r="S981" i="3" s="1"/>
  <c r="BI798" i="3"/>
  <c r="S798" i="3" s="1"/>
  <c r="BI754" i="3"/>
  <c r="S754" i="3" s="1"/>
  <c r="BI746" i="3"/>
  <c r="S746" i="3" s="1"/>
  <c r="BI695" i="3"/>
  <c r="S695" i="3" s="1"/>
  <c r="BI550" i="3"/>
  <c r="S550" i="3" s="1"/>
  <c r="BI409" i="3"/>
  <c r="S409" i="3" s="1"/>
  <c r="BI277" i="3"/>
  <c r="S277" i="3" s="1"/>
  <c r="BI240" i="3"/>
  <c r="S240" i="3" s="1"/>
  <c r="BI9322" i="3"/>
  <c r="S9322" i="3" s="1"/>
  <c r="BI9260" i="3"/>
  <c r="S9260" i="3" s="1"/>
  <c r="BI9230" i="3"/>
  <c r="S9230" i="3" s="1"/>
  <c r="BI9196" i="3"/>
  <c r="S9196" i="3" s="1"/>
  <c r="BI9150" i="3"/>
  <c r="S9150" i="3" s="1"/>
  <c r="BI9077" i="3"/>
  <c r="S9077" i="3" s="1"/>
  <c r="BI9026" i="3"/>
  <c r="S9026" i="3" s="1"/>
  <c r="BI8889" i="3"/>
  <c r="S8889" i="3" s="1"/>
  <c r="BI8773" i="3"/>
  <c r="S8773" i="3" s="1"/>
  <c r="BI8733" i="3"/>
  <c r="S8733" i="3" s="1"/>
  <c r="BI8727" i="3"/>
  <c r="S8727" i="3" s="1"/>
  <c r="BI8599" i="3"/>
  <c r="S8599" i="3" s="1"/>
  <c r="BI9998" i="3"/>
  <c r="S9998" i="3" s="1"/>
  <c r="BI9852" i="3"/>
  <c r="S9852" i="3" s="1"/>
  <c r="BI9824" i="3"/>
  <c r="S9824" i="3" s="1"/>
  <c r="BI9805" i="3"/>
  <c r="S9805" i="3" s="1"/>
  <c r="BI9772" i="3"/>
  <c r="S9772" i="3" s="1"/>
  <c r="BI9769" i="3"/>
  <c r="S9769" i="3" s="1"/>
  <c r="BI9759" i="3"/>
  <c r="S9759" i="3" s="1"/>
  <c r="BI9711" i="3"/>
  <c r="S9711" i="3" s="1"/>
  <c r="BI9707" i="3"/>
  <c r="S9707" i="3" s="1"/>
  <c r="BI9364" i="3"/>
  <c r="S9364" i="3" s="1"/>
  <c r="BI9324" i="3"/>
  <c r="S9324" i="3" s="1"/>
  <c r="BI9308" i="3"/>
  <c r="S9308" i="3" s="1"/>
  <c r="BI9293" i="3"/>
  <c r="S9293" i="3" s="1"/>
  <c r="BI9287" i="3"/>
  <c r="S9287" i="3" s="1"/>
  <c r="BI9284" i="3"/>
  <c r="S9284" i="3" s="1"/>
  <c r="BI9232" i="3"/>
  <c r="S9232" i="3" s="1"/>
  <c r="BI9220" i="3"/>
  <c r="S9220" i="3" s="1"/>
  <c r="BI9166" i="3"/>
  <c r="S9166" i="3" s="1"/>
  <c r="BI9164" i="3"/>
  <c r="S9164" i="3" s="1"/>
  <c r="BI9104" i="3"/>
  <c r="S9104" i="3" s="1"/>
  <c r="BI9074" i="3"/>
  <c r="S9074" i="3" s="1"/>
  <c r="BI8991" i="3"/>
  <c r="S8991" i="3" s="1"/>
  <c r="BI8905" i="3"/>
  <c r="S8905" i="3" s="1"/>
  <c r="BI8899" i="3"/>
  <c r="S8899" i="3" s="1"/>
  <c r="BI8861" i="3"/>
  <c r="S8861" i="3" s="1"/>
  <c r="BI8819" i="3"/>
  <c r="S8819" i="3" s="1"/>
  <c r="BI8701" i="3"/>
  <c r="S8701" i="3" s="1"/>
  <c r="BI8677" i="3"/>
  <c r="S8677" i="3" s="1"/>
  <c r="BI8471" i="3"/>
  <c r="S8471" i="3" s="1"/>
  <c r="BI8415" i="3"/>
  <c r="S8415" i="3" s="1"/>
  <c r="BI9961" i="3"/>
  <c r="S9961" i="3" s="1"/>
  <c r="BI9957" i="3"/>
  <c r="S9957" i="3" s="1"/>
  <c r="BI9888" i="3"/>
  <c r="S9888" i="3" s="1"/>
  <c r="BI9883" i="3"/>
  <c r="S9883" i="3" s="1"/>
  <c r="BI9881" i="3"/>
  <c r="S9881" i="3" s="1"/>
  <c r="BI9865" i="3"/>
  <c r="S9865" i="3" s="1"/>
  <c r="BI9819" i="3"/>
  <c r="S9819" i="3" s="1"/>
  <c r="BI9817" i="3"/>
  <c r="S9817" i="3" s="1"/>
  <c r="BI9740" i="3"/>
  <c r="S9740" i="3" s="1"/>
  <c r="BI9727" i="3"/>
  <c r="S9727" i="3" s="1"/>
  <c r="BI9504" i="3"/>
  <c r="S9504" i="3" s="1"/>
  <c r="BI9460" i="3"/>
  <c r="S9460" i="3" s="1"/>
  <c r="BI9269" i="3"/>
  <c r="S9269" i="3" s="1"/>
  <c r="BI9204" i="3"/>
  <c r="S9204" i="3" s="1"/>
  <c r="BI9168" i="3"/>
  <c r="S9168" i="3" s="1"/>
  <c r="BI9152" i="3"/>
  <c r="S9152" i="3" s="1"/>
  <c r="BI9142" i="3"/>
  <c r="S9142" i="3" s="1"/>
  <c r="BI9140" i="3"/>
  <c r="S9140" i="3" s="1"/>
  <c r="BI9120" i="3"/>
  <c r="S9120" i="3" s="1"/>
  <c r="BI9106" i="3"/>
  <c r="S9106" i="3" s="1"/>
  <c r="BI9058" i="3"/>
  <c r="S9058" i="3" s="1"/>
  <c r="BI9050" i="3"/>
  <c r="S9050" i="3" s="1"/>
  <c r="BI8885" i="3"/>
  <c r="S8885" i="3" s="1"/>
  <c r="BI8841" i="3"/>
  <c r="S8841" i="3" s="1"/>
  <c r="BI8799" i="3"/>
  <c r="S8799" i="3" s="1"/>
  <c r="BI8787" i="3"/>
  <c r="S8787" i="3" s="1"/>
  <c r="BI8759" i="3"/>
  <c r="S8759" i="3" s="1"/>
  <c r="BI8329" i="3"/>
  <c r="S8329" i="3" s="1"/>
  <c r="BI9299" i="3"/>
  <c r="S9299" i="3" s="1"/>
  <c r="BI9244" i="3"/>
  <c r="S9244" i="3" s="1"/>
  <c r="BI9188" i="3"/>
  <c r="S9188" i="3" s="1"/>
  <c r="BI9161" i="3"/>
  <c r="S9161" i="3" s="1"/>
  <c r="BI9109" i="3"/>
  <c r="S9109" i="3" s="1"/>
  <c r="BI9096" i="3"/>
  <c r="S9096" i="3" s="1"/>
  <c r="BI9014" i="3"/>
  <c r="S9014" i="3" s="1"/>
  <c r="BI8403" i="3"/>
  <c r="S8403" i="3" s="1"/>
  <c r="BI9973" i="3"/>
  <c r="S9973" i="3" s="1"/>
  <c r="BI9855" i="3"/>
  <c r="S9855" i="3" s="1"/>
  <c r="BI9785" i="3"/>
  <c r="S9785" i="3" s="1"/>
  <c r="BI9773" i="3"/>
  <c r="S9773" i="3" s="1"/>
  <c r="BI9632" i="3"/>
  <c r="S9632" i="3" s="1"/>
  <c r="BI9490" i="3"/>
  <c r="S9490" i="3" s="1"/>
  <c r="BI9452" i="3"/>
  <c r="S9452" i="3" s="1"/>
  <c r="BI9328" i="3"/>
  <c r="S9328" i="3" s="1"/>
  <c r="BI9301" i="3"/>
  <c r="S9301" i="3" s="1"/>
  <c r="BI9292" i="3"/>
  <c r="S9292" i="3" s="1"/>
  <c r="BI9212" i="3"/>
  <c r="S9212" i="3" s="1"/>
  <c r="BI9172" i="3"/>
  <c r="S9172" i="3" s="1"/>
  <c r="BI9146" i="3"/>
  <c r="S9146" i="3" s="1"/>
  <c r="BI9134" i="3"/>
  <c r="S9134" i="3" s="1"/>
  <c r="BI8969" i="3"/>
  <c r="S8969" i="3" s="1"/>
  <c r="BI8946" i="3"/>
  <c r="S8946" i="3" s="1"/>
  <c r="BI8919" i="3"/>
  <c r="S8919" i="3" s="1"/>
  <c r="BI8829" i="3"/>
  <c r="S8829" i="3" s="1"/>
  <c r="BI8805" i="3"/>
  <c r="S8805" i="3" s="1"/>
  <c r="BI8585" i="3"/>
  <c r="S8585" i="3" s="1"/>
  <c r="BI8389" i="3"/>
  <c r="S8389" i="3" s="1"/>
  <c r="BI8343" i="3"/>
  <c r="S8343" i="3" s="1"/>
  <c r="BI8317" i="3"/>
  <c r="S8317" i="3" s="1"/>
  <c r="BI9276" i="3"/>
  <c r="S9276" i="3" s="1"/>
  <c r="BI9253" i="3"/>
  <c r="S9253" i="3" s="1"/>
  <c r="BI9136" i="3"/>
  <c r="S9136" i="3" s="1"/>
  <c r="BI9082" i="3"/>
  <c r="S9082" i="3" s="1"/>
  <c r="BI9024" i="3"/>
  <c r="S9024" i="3" s="1"/>
  <c r="BI8645" i="3"/>
  <c r="S8645" i="3" s="1"/>
  <c r="BI8543" i="3"/>
  <c r="S8543" i="3" s="1"/>
  <c r="BI8457" i="3"/>
  <c r="S8457" i="3" s="1"/>
  <c r="BI9991" i="3"/>
  <c r="S9991" i="3" s="1"/>
  <c r="BI9981" i="3"/>
  <c r="S9981" i="3" s="1"/>
  <c r="BI9941" i="3"/>
  <c r="S9941" i="3" s="1"/>
  <c r="BI9228" i="3"/>
  <c r="S9228" i="3" s="1"/>
  <c r="BI8921" i="3"/>
  <c r="S8921" i="3" s="1"/>
  <c r="BI8887" i="3"/>
  <c r="S8887" i="3" s="1"/>
  <c r="BI8691" i="3"/>
  <c r="S8691" i="3" s="1"/>
  <c r="BI8573" i="3"/>
  <c r="S8573" i="3" s="1"/>
  <c r="BI8531" i="3"/>
  <c r="S8531" i="3" s="1"/>
  <c r="BI9993" i="3"/>
  <c r="S9993" i="3" s="1"/>
  <c r="BI9887" i="3"/>
  <c r="S9887" i="3" s="1"/>
  <c r="BI9856" i="3"/>
  <c r="S9856" i="3" s="1"/>
  <c r="BI9791" i="3"/>
  <c r="S9791" i="3" s="1"/>
  <c r="BI9696" i="3"/>
  <c r="S9696" i="3" s="1"/>
  <c r="BI9436" i="3"/>
  <c r="S9436" i="3" s="1"/>
  <c r="BI9404" i="3"/>
  <c r="S9404" i="3" s="1"/>
  <c r="BI9372" i="3"/>
  <c r="S9372" i="3" s="1"/>
  <c r="BI9340" i="3"/>
  <c r="S9340" i="3" s="1"/>
  <c r="BI9300" i="3"/>
  <c r="S9300" i="3" s="1"/>
  <c r="BI9089" i="3"/>
  <c r="S9089" i="3" s="1"/>
  <c r="BI8877" i="3"/>
  <c r="S8877" i="3" s="1"/>
  <c r="BI8867" i="3"/>
  <c r="S8867" i="3" s="1"/>
  <c r="BI8853" i="3"/>
  <c r="S8853" i="3" s="1"/>
  <c r="BI8713" i="3"/>
  <c r="S8713" i="3" s="1"/>
  <c r="BI8671" i="3"/>
  <c r="S8671" i="3" s="1"/>
  <c r="BI8659" i="3"/>
  <c r="S8659" i="3" s="1"/>
  <c r="BI8631" i="3"/>
  <c r="S8631" i="3" s="1"/>
  <c r="BI8517" i="3"/>
  <c r="S8517" i="3" s="1"/>
  <c r="BI8445" i="3"/>
  <c r="S8445" i="3" s="1"/>
  <c r="BI8297" i="3"/>
  <c r="S8297" i="3" s="1"/>
  <c r="BI7961" i="3"/>
  <c r="S7961" i="3" s="1"/>
  <c r="BI7932" i="3"/>
  <c r="S7932" i="3" s="1"/>
  <c r="BI7924" i="3"/>
  <c r="S7924" i="3" s="1"/>
  <c r="BI7848" i="3"/>
  <c r="S7848" i="3" s="1"/>
  <c r="BI7840" i="3"/>
  <c r="S7840" i="3" s="1"/>
  <c r="BI7832" i="3"/>
  <c r="S7832" i="3" s="1"/>
  <c r="BI7824" i="3"/>
  <c r="S7824" i="3" s="1"/>
  <c r="BI7803" i="3"/>
  <c r="S7803" i="3" s="1"/>
  <c r="BI7797" i="3"/>
  <c r="S7797" i="3" s="1"/>
  <c r="BI7756" i="3"/>
  <c r="S7756" i="3" s="1"/>
  <c r="BI7754" i="3"/>
  <c r="S7754" i="3" s="1"/>
  <c r="BI7725" i="3"/>
  <c r="S7725" i="3" s="1"/>
  <c r="BI7568" i="3"/>
  <c r="S7568" i="3" s="1"/>
  <c r="BI7498" i="3"/>
  <c r="S7498" i="3" s="1"/>
  <c r="BI7469" i="3"/>
  <c r="S7469" i="3" s="1"/>
  <c r="BI7359" i="3"/>
  <c r="S7359" i="3" s="1"/>
  <c r="BI7298" i="3"/>
  <c r="S7298" i="3" s="1"/>
  <c r="BI8813" i="3"/>
  <c r="S8813" i="3" s="1"/>
  <c r="BI8771" i="3"/>
  <c r="S8771" i="3" s="1"/>
  <c r="BI8757" i="3"/>
  <c r="S8757" i="3" s="1"/>
  <c r="BI8685" i="3"/>
  <c r="S8685" i="3" s="1"/>
  <c r="BI8643" i="3"/>
  <c r="S8643" i="3" s="1"/>
  <c r="BI8629" i="3"/>
  <c r="S8629" i="3" s="1"/>
  <c r="BI8254" i="3"/>
  <c r="S8254" i="3" s="1"/>
  <c r="BI8241" i="3"/>
  <c r="S8241" i="3" s="1"/>
  <c r="BI8234" i="3"/>
  <c r="S8234" i="3" s="1"/>
  <c r="BI8190" i="3"/>
  <c r="S8190" i="3" s="1"/>
  <c r="BI8177" i="3"/>
  <c r="S8177" i="3" s="1"/>
  <c r="BI8170" i="3"/>
  <c r="S8170" i="3" s="1"/>
  <c r="BI8126" i="3"/>
  <c r="S8126" i="3" s="1"/>
  <c r="BI8113" i="3"/>
  <c r="S8113" i="3" s="1"/>
  <c r="BI8106" i="3"/>
  <c r="S8106" i="3" s="1"/>
  <c r="BI7992" i="3"/>
  <c r="S7992" i="3" s="1"/>
  <c r="BI7957" i="3"/>
  <c r="S7957" i="3" s="1"/>
  <c r="BI7953" i="3"/>
  <c r="S7953" i="3" s="1"/>
  <c r="BI7949" i="3"/>
  <c r="S7949" i="3" s="1"/>
  <c r="BI7928" i="3"/>
  <c r="S7928" i="3" s="1"/>
  <c r="BI7920" i="3"/>
  <c r="S7920" i="3" s="1"/>
  <c r="BI7877" i="3"/>
  <c r="S7877" i="3" s="1"/>
  <c r="BI7340" i="3"/>
  <c r="S7340" i="3" s="1"/>
  <c r="BI7315" i="3"/>
  <c r="S7315" i="3" s="1"/>
  <c r="BI7287" i="3"/>
  <c r="S7287" i="3" s="1"/>
  <c r="BI8278" i="3"/>
  <c r="S8278" i="3" s="1"/>
  <c r="BI8214" i="3"/>
  <c r="S8214" i="3" s="1"/>
  <c r="BI8150" i="3"/>
  <c r="S8150" i="3" s="1"/>
  <c r="BI7946" i="3"/>
  <c r="S7946" i="3" s="1"/>
  <c r="BI7873" i="3"/>
  <c r="S7873" i="3" s="1"/>
  <c r="BI7817" i="3"/>
  <c r="S7817" i="3" s="1"/>
  <c r="BI7811" i="3"/>
  <c r="S7811" i="3" s="1"/>
  <c r="BI7764" i="3"/>
  <c r="S7764" i="3" s="1"/>
  <c r="BI7762" i="3"/>
  <c r="S7762" i="3" s="1"/>
  <c r="BI7752" i="3"/>
  <c r="S7752" i="3" s="1"/>
  <c r="BI7738" i="3"/>
  <c r="S7738" i="3" s="1"/>
  <c r="BI7488" i="3"/>
  <c r="S7488" i="3" s="1"/>
  <c r="BI7486" i="3"/>
  <c r="S7486" i="3" s="1"/>
  <c r="BI7391" i="3"/>
  <c r="S7391" i="3" s="1"/>
  <c r="BI7363" i="3"/>
  <c r="S7363" i="3" s="1"/>
  <c r="BI7300" i="3"/>
  <c r="S7300" i="3" s="1"/>
  <c r="BI7260" i="3"/>
  <c r="S7260" i="3" s="1"/>
  <c r="BI7349" i="3"/>
  <c r="S7349" i="3" s="1"/>
  <c r="BI8605" i="3"/>
  <c r="S8605" i="3" s="1"/>
  <c r="BI8563" i="3"/>
  <c r="S8563" i="3" s="1"/>
  <c r="BI8549" i="3"/>
  <c r="S8549" i="3" s="1"/>
  <c r="BI8477" i="3"/>
  <c r="S8477" i="3" s="1"/>
  <c r="BI8435" i="3"/>
  <c r="S8435" i="3" s="1"/>
  <c r="BI8421" i="3"/>
  <c r="S8421" i="3" s="1"/>
  <c r="BI8349" i="3"/>
  <c r="S8349" i="3" s="1"/>
  <c r="BI8307" i="3"/>
  <c r="S8307" i="3" s="1"/>
  <c r="BI8262" i="3"/>
  <c r="S8262" i="3" s="1"/>
  <c r="BI8198" i="3"/>
  <c r="S8198" i="3" s="1"/>
  <c r="BI8134" i="3"/>
  <c r="S8134" i="3" s="1"/>
  <c r="BI8079" i="3"/>
  <c r="S8079" i="3" s="1"/>
  <c r="BI8077" i="3"/>
  <c r="S8077" i="3" s="1"/>
  <c r="BI8069" i="3"/>
  <c r="S8069" i="3" s="1"/>
  <c r="BI8061" i="3"/>
  <c r="S8061" i="3" s="1"/>
  <c r="BI8053" i="3"/>
  <c r="S8053" i="3" s="1"/>
  <c r="BI8045" i="3"/>
  <c r="S8045" i="3" s="1"/>
  <c r="BI8037" i="3"/>
  <c r="S8037" i="3" s="1"/>
  <c r="BI8029" i="3"/>
  <c r="S8029" i="3" s="1"/>
  <c r="BI8021" i="3"/>
  <c r="S8021" i="3" s="1"/>
  <c r="BI8013" i="3"/>
  <c r="S8013" i="3" s="1"/>
  <c r="BI8005" i="3"/>
  <c r="S8005" i="3" s="1"/>
  <c r="BI7911" i="3"/>
  <c r="S7911" i="3" s="1"/>
  <c r="BI7893" i="3"/>
  <c r="S7893" i="3" s="1"/>
  <c r="BI7770" i="3"/>
  <c r="S7770" i="3" s="1"/>
  <c r="BI7714" i="3"/>
  <c r="S7714" i="3" s="1"/>
  <c r="BI7690" i="3"/>
  <c r="S7690" i="3" s="1"/>
  <c r="BI7512" i="3"/>
  <c r="S7512" i="3" s="1"/>
  <c r="BI7291" i="3"/>
  <c r="S7291" i="3" s="1"/>
  <c r="BI7265" i="3"/>
  <c r="S7265" i="3" s="1"/>
  <c r="BI7360" i="3"/>
  <c r="S7360" i="3" s="1"/>
  <c r="BI7345" i="3"/>
  <c r="S7345" i="3" s="1"/>
  <c r="BI7299" i="3"/>
  <c r="S7299" i="3" s="1"/>
  <c r="BI7990" i="3"/>
  <c r="S7990" i="3" s="1"/>
  <c r="BI7980" i="3"/>
  <c r="S7980" i="3" s="1"/>
  <c r="BI7958" i="3"/>
  <c r="S7958" i="3" s="1"/>
  <c r="BI7950" i="3"/>
  <c r="S7950" i="3" s="1"/>
  <c r="BI7812" i="3"/>
  <c r="S7812" i="3" s="1"/>
  <c r="BI7746" i="3"/>
  <c r="S7746" i="3" s="1"/>
  <c r="BI7414" i="3"/>
  <c r="S7414" i="3" s="1"/>
  <c r="BI7375" i="3"/>
  <c r="S7375" i="3" s="1"/>
  <c r="BI7319" i="3"/>
  <c r="S7319" i="3" s="1"/>
  <c r="BI7207" i="3"/>
  <c r="S7207" i="3" s="1"/>
  <c r="BI8781" i="3"/>
  <c r="S8781" i="3" s="1"/>
  <c r="BI8739" i="3"/>
  <c r="S8739" i="3" s="1"/>
  <c r="BI8725" i="3"/>
  <c r="S8725" i="3" s="1"/>
  <c r="BI8653" i="3"/>
  <c r="S8653" i="3" s="1"/>
  <c r="BI8611" i="3"/>
  <c r="S8611" i="3" s="1"/>
  <c r="BI8597" i="3"/>
  <c r="S8597" i="3" s="1"/>
  <c r="BI8525" i="3"/>
  <c r="S8525" i="3" s="1"/>
  <c r="BI8483" i="3"/>
  <c r="S8483" i="3" s="1"/>
  <c r="BI8469" i="3"/>
  <c r="S8469" i="3" s="1"/>
  <c r="BI8397" i="3"/>
  <c r="S8397" i="3" s="1"/>
  <c r="BI8355" i="3"/>
  <c r="S8355" i="3" s="1"/>
  <c r="BI8341" i="3"/>
  <c r="S8341" i="3" s="1"/>
  <c r="BI8293" i="3"/>
  <c r="S8293" i="3" s="1"/>
  <c r="BI8270" i="3"/>
  <c r="S8270" i="3" s="1"/>
  <c r="BI7338" i="3"/>
  <c r="S7338" i="3" s="1"/>
  <c r="BI7258" i="3"/>
  <c r="S7258" i="3" s="1"/>
  <c r="BI7245" i="3"/>
  <c r="S7245" i="3" s="1"/>
  <c r="BI7228" i="3"/>
  <c r="S7228" i="3" s="1"/>
  <c r="BI7343" i="3"/>
  <c r="S7343" i="3" s="1"/>
  <c r="BI7321" i="3"/>
  <c r="S7321" i="3" s="1"/>
  <c r="BI7280" i="3"/>
  <c r="S7280" i="3" s="1"/>
  <c r="BI7227" i="3"/>
  <c r="S7227" i="3" s="1"/>
  <c r="BI7223" i="3"/>
  <c r="S7223" i="3" s="1"/>
  <c r="BI7197" i="3"/>
  <c r="S7197" i="3" s="1"/>
  <c r="BI7171" i="3"/>
  <c r="S7171" i="3" s="1"/>
  <c r="BI7119" i="3"/>
  <c r="S7119" i="3" s="1"/>
  <c r="BI6754" i="3"/>
  <c r="S6754" i="3" s="1"/>
  <c r="BI6735" i="3"/>
  <c r="S6735" i="3" s="1"/>
  <c r="BI6733" i="3"/>
  <c r="S6733" i="3" s="1"/>
  <c r="BI6695" i="3"/>
  <c r="S6695" i="3" s="1"/>
  <c r="BI6666" i="3"/>
  <c r="S6666" i="3" s="1"/>
  <c r="BI6662" i="3"/>
  <c r="S6662" i="3" s="1"/>
  <c r="BI6660" i="3"/>
  <c r="S6660" i="3" s="1"/>
  <c r="BI6635" i="3"/>
  <c r="S6635" i="3" s="1"/>
  <c r="BI6602" i="3"/>
  <c r="S6602" i="3" s="1"/>
  <c r="BI6596" i="3"/>
  <c r="S6596" i="3" s="1"/>
  <c r="BI6571" i="3"/>
  <c r="S6571" i="3" s="1"/>
  <c r="BI6528" i="3"/>
  <c r="S6528" i="3" s="1"/>
  <c r="BI6511" i="3"/>
  <c r="S6511" i="3" s="1"/>
  <c r="BI6461" i="3"/>
  <c r="S6461" i="3" s="1"/>
  <c r="BI6422" i="3"/>
  <c r="S6422" i="3" s="1"/>
  <c r="BI6674" i="3"/>
  <c r="S6674" i="3" s="1"/>
  <c r="BI6670" i="3"/>
  <c r="S6670" i="3" s="1"/>
  <c r="BI6655" i="3"/>
  <c r="S6655" i="3" s="1"/>
  <c r="BI6643" i="3"/>
  <c r="S6643" i="3" s="1"/>
  <c r="BI6610" i="3"/>
  <c r="S6610" i="3" s="1"/>
  <c r="BI6606" i="3"/>
  <c r="S6606" i="3" s="1"/>
  <c r="BI6591" i="3"/>
  <c r="S6591" i="3" s="1"/>
  <c r="BI6579" i="3"/>
  <c r="S6579" i="3" s="1"/>
  <c r="BI6547" i="3"/>
  <c r="S6547" i="3" s="1"/>
  <c r="BI6492" i="3"/>
  <c r="S6492" i="3" s="1"/>
  <c r="BI6436" i="3"/>
  <c r="S6436" i="3" s="1"/>
  <c r="BI6396" i="3"/>
  <c r="S6396" i="3" s="1"/>
  <c r="BI7203" i="3"/>
  <c r="S7203" i="3" s="1"/>
  <c r="BI6513" i="3"/>
  <c r="S6513" i="3" s="1"/>
  <c r="BI6406" i="3"/>
  <c r="S6406" i="3" s="1"/>
  <c r="BI6380" i="3"/>
  <c r="S6380" i="3" s="1"/>
  <c r="BI6357" i="3"/>
  <c r="S6357" i="3" s="1"/>
  <c r="BI6690" i="3"/>
  <c r="S6690" i="3" s="1"/>
  <c r="BI6659" i="3"/>
  <c r="S6659" i="3" s="1"/>
  <c r="BI6626" i="3"/>
  <c r="S6626" i="3" s="1"/>
  <c r="BI6595" i="3"/>
  <c r="S6595" i="3" s="1"/>
  <c r="BI6562" i="3"/>
  <c r="S6562" i="3" s="1"/>
  <c r="BI6518" i="3"/>
  <c r="S6518" i="3" s="1"/>
  <c r="BI6446" i="3"/>
  <c r="S6446" i="3" s="1"/>
  <c r="BI6340" i="3"/>
  <c r="S6340" i="3" s="1"/>
  <c r="BI6311" i="3"/>
  <c r="S6311" i="3" s="1"/>
  <c r="BI7344" i="3"/>
  <c r="S7344" i="3" s="1"/>
  <c r="BI7320" i="3"/>
  <c r="S7320" i="3" s="1"/>
  <c r="BI6634" i="3"/>
  <c r="S6634" i="3" s="1"/>
  <c r="BI6570" i="3"/>
  <c r="S6570" i="3" s="1"/>
  <c r="BI6510" i="3"/>
  <c r="S6510" i="3" s="1"/>
  <c r="BI6415" i="3"/>
  <c r="S6415" i="3" s="1"/>
  <c r="BI7053" i="3"/>
  <c r="S7053" i="3" s="1"/>
  <c r="BI6709" i="3"/>
  <c r="S6709" i="3" s="1"/>
  <c r="BI6696" i="3"/>
  <c r="S6696" i="3" s="1"/>
  <c r="BI6675" i="3"/>
  <c r="S6675" i="3" s="1"/>
  <c r="BI6642" i="3"/>
  <c r="S6642" i="3" s="1"/>
  <c r="BI6611" i="3"/>
  <c r="S6611" i="3" s="1"/>
  <c r="BI6578" i="3"/>
  <c r="S6578" i="3" s="1"/>
  <c r="BI6556" i="3"/>
  <c r="S6556" i="3" s="1"/>
  <c r="BI6538" i="3"/>
  <c r="S6538" i="3" s="1"/>
  <c r="BI6456" i="3"/>
  <c r="S6456" i="3" s="1"/>
  <c r="BI6313" i="3"/>
  <c r="S6313" i="3" s="1"/>
  <c r="BI6285" i="3"/>
  <c r="S6285" i="3" s="1"/>
  <c r="BI7225" i="3"/>
  <c r="S7225" i="3" s="1"/>
  <c r="BI6450" i="3"/>
  <c r="S6450" i="3" s="1"/>
  <c r="BI6423" i="3"/>
  <c r="S6423" i="3" s="1"/>
  <c r="BI6731" i="3"/>
  <c r="S6731" i="3" s="1"/>
  <c r="BI6691" i="3"/>
  <c r="S6691" i="3" s="1"/>
  <c r="BI6658" i="3"/>
  <c r="S6658" i="3" s="1"/>
  <c r="BI6627" i="3"/>
  <c r="S6627" i="3" s="1"/>
  <c r="BI6594" i="3"/>
  <c r="S6594" i="3" s="1"/>
  <c r="BI6563" i="3"/>
  <c r="S6563" i="3" s="1"/>
  <c r="BI6530" i="3"/>
  <c r="S6530" i="3" s="1"/>
  <c r="BI6526" i="3"/>
  <c r="S6526" i="3" s="1"/>
  <c r="BI6521" i="3"/>
  <c r="S6521" i="3" s="1"/>
  <c r="BI6469" i="3"/>
  <c r="S6469" i="3" s="1"/>
  <c r="BI6455" i="3"/>
  <c r="S6455" i="3" s="1"/>
  <c r="BI6453" i="3"/>
  <c r="S6453" i="3" s="1"/>
  <c r="BI6384" i="3"/>
  <c r="S6384" i="3" s="1"/>
  <c r="BI6348" i="3"/>
  <c r="S6348" i="3" s="1"/>
  <c r="BI6332" i="3"/>
  <c r="S6332" i="3" s="1"/>
  <c r="BI6431" i="3"/>
  <c r="S6431" i="3" s="1"/>
  <c r="BI6428" i="3"/>
  <c r="S6428" i="3" s="1"/>
  <c r="BI6419" i="3"/>
  <c r="S6419" i="3" s="1"/>
  <c r="BI6404" i="3"/>
  <c r="S6404" i="3" s="1"/>
  <c r="BI6346" i="3"/>
  <c r="S6346" i="3" s="1"/>
  <c r="BI6338" i="3"/>
  <c r="S6338" i="3" s="1"/>
  <c r="BI6330" i="3"/>
  <c r="S6330" i="3" s="1"/>
  <c r="BI6317" i="3"/>
  <c r="S6317" i="3" s="1"/>
  <c r="BI6306" i="3"/>
  <c r="S6306" i="3" s="1"/>
  <c r="BI6248" i="3"/>
  <c r="S6248" i="3" s="1"/>
  <c r="BI6225" i="3"/>
  <c r="S6225" i="3" s="1"/>
  <c r="BI6218" i="3"/>
  <c r="S6218" i="3" s="1"/>
  <c r="BI6209" i="3"/>
  <c r="S6209" i="3" s="1"/>
  <c r="BI6181" i="3"/>
  <c r="S6181" i="3" s="1"/>
  <c r="BI6170" i="3"/>
  <c r="S6170" i="3" s="1"/>
  <c r="BI6141" i="3"/>
  <c r="S6141" i="3" s="1"/>
  <c r="BI6131" i="3"/>
  <c r="S6131" i="3" s="1"/>
  <c r="BI6121" i="3"/>
  <c r="S6121" i="3" s="1"/>
  <c r="BI6096" i="3"/>
  <c r="S6096" i="3" s="1"/>
  <c r="BI6067" i="3"/>
  <c r="S6067" i="3" s="1"/>
  <c r="BI6062" i="3"/>
  <c r="S6062" i="3" s="1"/>
  <c r="BI6058" i="3"/>
  <c r="S6058" i="3" s="1"/>
  <c r="BI6042" i="3"/>
  <c r="S6042" i="3" s="1"/>
  <c r="BI6003" i="3"/>
  <c r="S6003" i="3" s="1"/>
  <c r="BI5998" i="3"/>
  <c r="S5998" i="3" s="1"/>
  <c r="BI5968" i="3"/>
  <c r="S5968" i="3" s="1"/>
  <c r="BI5955" i="3"/>
  <c r="S5955" i="3" s="1"/>
  <c r="BI5885" i="3"/>
  <c r="S5885" i="3" s="1"/>
  <c r="BI5854" i="3"/>
  <c r="S5854" i="3" s="1"/>
  <c r="BI5788" i="3"/>
  <c r="S5788" i="3" s="1"/>
  <c r="BI5971" i="3"/>
  <c r="S5971" i="3" s="1"/>
  <c r="BI5951" i="3"/>
  <c r="S5951" i="3" s="1"/>
  <c r="BI5731" i="3"/>
  <c r="S5731" i="3" s="1"/>
  <c r="BI6211" i="3"/>
  <c r="S6211" i="3" s="1"/>
  <c r="BI6145" i="3"/>
  <c r="S6145" i="3" s="1"/>
  <c r="BI6123" i="3"/>
  <c r="S6123" i="3" s="1"/>
  <c r="BI6032" i="3"/>
  <c r="S6032" i="3" s="1"/>
  <c r="BI5995" i="3"/>
  <c r="S5995" i="3" s="1"/>
  <c r="BI5958" i="3"/>
  <c r="S5958" i="3" s="1"/>
  <c r="BI5954" i="3"/>
  <c r="S5954" i="3" s="1"/>
  <c r="BI5862" i="3"/>
  <c r="S5862" i="3" s="1"/>
  <c r="BI5841" i="3"/>
  <c r="S5841" i="3" s="1"/>
  <c r="BI5832" i="3"/>
  <c r="S5832" i="3" s="1"/>
  <c r="BI5713" i="3"/>
  <c r="S5713" i="3" s="1"/>
  <c r="BI5704" i="3"/>
  <c r="S5704" i="3" s="1"/>
  <c r="BI5947" i="3"/>
  <c r="S5947" i="3" s="1"/>
  <c r="BI5918" i="3"/>
  <c r="S5918" i="3" s="1"/>
  <c r="BI5909" i="3"/>
  <c r="S5909" i="3" s="1"/>
  <c r="BI5790" i="3"/>
  <c r="S5790" i="3" s="1"/>
  <c r="BI5724" i="3"/>
  <c r="S5724" i="3" s="1"/>
  <c r="BI6482" i="3"/>
  <c r="S6482" i="3" s="1"/>
  <c r="BI6474" i="3"/>
  <c r="S6474" i="3" s="1"/>
  <c r="BI6350" i="3"/>
  <c r="S6350" i="3" s="1"/>
  <c r="BI6342" i="3"/>
  <c r="S6342" i="3" s="1"/>
  <c r="BI6334" i="3"/>
  <c r="S6334" i="3" s="1"/>
  <c r="BI6307" i="3"/>
  <c r="S6307" i="3" s="1"/>
  <c r="BI5920" i="3"/>
  <c r="S5920" i="3" s="1"/>
  <c r="BI5903" i="3"/>
  <c r="S5903" i="3" s="1"/>
  <c r="BI5849" i="3"/>
  <c r="S5849" i="3" s="1"/>
  <c r="BI5840" i="3"/>
  <c r="S5840" i="3" s="1"/>
  <c r="BI6282" i="3"/>
  <c r="S6282" i="3" s="1"/>
  <c r="BI6266" i="3"/>
  <c r="S6266" i="3" s="1"/>
  <c r="BI6236" i="3"/>
  <c r="S6236" i="3" s="1"/>
  <c r="BI6186" i="3"/>
  <c r="S6186" i="3" s="1"/>
  <c r="BI6155" i="3"/>
  <c r="S6155" i="3" s="1"/>
  <c r="BI6050" i="3"/>
  <c r="S6050" i="3" s="1"/>
  <c r="BI6031" i="3"/>
  <c r="S6031" i="3" s="1"/>
  <c r="BI6007" i="3"/>
  <c r="S6007" i="3" s="1"/>
  <c r="BI5980" i="3"/>
  <c r="S5980" i="3" s="1"/>
  <c r="BI5908" i="3"/>
  <c r="S5908" i="3" s="1"/>
  <c r="BI5852" i="3"/>
  <c r="S5852" i="3" s="1"/>
  <c r="BI5777" i="3"/>
  <c r="S5777" i="3" s="1"/>
  <c r="BI5768" i="3"/>
  <c r="S5768" i="3" s="1"/>
  <c r="BI5798" i="3"/>
  <c r="S5798" i="3" s="1"/>
  <c r="BI5795" i="3"/>
  <c r="S5795" i="3" s="1"/>
  <c r="BI5726" i="3"/>
  <c r="S5726" i="3" s="1"/>
  <c r="BI6001" i="3"/>
  <c r="S6001" i="3" s="1"/>
  <c r="BI5933" i="3"/>
  <c r="S5933" i="3" s="1"/>
  <c r="BI5916" i="3"/>
  <c r="S5916" i="3" s="1"/>
  <c r="BI5785" i="3"/>
  <c r="S5785" i="3" s="1"/>
  <c r="BI5776" i="3"/>
  <c r="S5776" i="3" s="1"/>
  <c r="BI5416" i="3"/>
  <c r="S5416" i="3" s="1"/>
  <c r="BI5405" i="3"/>
  <c r="S5405" i="3" s="1"/>
  <c r="BI5400" i="3"/>
  <c r="S5400" i="3" s="1"/>
  <c r="BI5394" i="3"/>
  <c r="S5394" i="3" s="1"/>
  <c r="BI5366" i="3"/>
  <c r="S5366" i="3" s="1"/>
  <c r="BI5350" i="3"/>
  <c r="S5350" i="3" s="1"/>
  <c r="BI5055" i="3"/>
  <c r="S5055" i="3" s="1"/>
  <c r="BI4981" i="3"/>
  <c r="S4981" i="3" s="1"/>
  <c r="BI4950" i="3"/>
  <c r="S4950" i="3" s="1"/>
  <c r="BI4859" i="3"/>
  <c r="S4859" i="3" s="1"/>
  <c r="BI4963" i="3"/>
  <c r="S4963" i="3" s="1"/>
  <c r="BI5640" i="3"/>
  <c r="S5640" i="3" s="1"/>
  <c r="BI5576" i="3"/>
  <c r="S5576" i="3" s="1"/>
  <c r="BI5512" i="3"/>
  <c r="S5512" i="3" s="1"/>
  <c r="BI5377" i="3"/>
  <c r="S5377" i="3" s="1"/>
  <c r="BI5355" i="3"/>
  <c r="S5355" i="3" s="1"/>
  <c r="BI5302" i="3"/>
  <c r="S5302" i="3" s="1"/>
  <c r="BI5295" i="3"/>
  <c r="S5295" i="3" s="1"/>
  <c r="BI5260" i="3"/>
  <c r="S5260" i="3" s="1"/>
  <c r="BI5186" i="3"/>
  <c r="S5186" i="3" s="1"/>
  <c r="BI5137" i="3"/>
  <c r="S5137" i="3" s="1"/>
  <c r="BI5113" i="3"/>
  <c r="S5113" i="3" s="1"/>
  <c r="BI5042" i="3"/>
  <c r="S5042" i="3" s="1"/>
  <c r="BI4974" i="3"/>
  <c r="S4974" i="3" s="1"/>
  <c r="BI4955" i="3"/>
  <c r="S4955" i="3" s="1"/>
  <c r="BI4874" i="3"/>
  <c r="S4874" i="3" s="1"/>
  <c r="BI4850" i="3"/>
  <c r="S4850" i="3" s="1"/>
  <c r="BI5359" i="3"/>
  <c r="S5359" i="3" s="1"/>
  <c r="BI5218" i="3"/>
  <c r="S5218" i="3" s="1"/>
  <c r="BI5202" i="3"/>
  <c r="S5202" i="3" s="1"/>
  <c r="BI5145" i="3"/>
  <c r="S5145" i="3" s="1"/>
  <c r="BI5045" i="3"/>
  <c r="S5045" i="3" s="1"/>
  <c r="BI4998" i="3"/>
  <c r="S4998" i="3" s="1"/>
  <c r="BI5894" i="3"/>
  <c r="S5894" i="3" s="1"/>
  <c r="BI5170" i="3"/>
  <c r="S5170" i="3" s="1"/>
  <c r="BI5070" i="3"/>
  <c r="S5070" i="3" s="1"/>
  <c r="BI4943" i="3"/>
  <c r="S4943" i="3" s="1"/>
  <c r="BI4904" i="3"/>
  <c r="S4904" i="3" s="1"/>
  <c r="BI4902" i="3"/>
  <c r="S4902" i="3" s="1"/>
  <c r="BI4871" i="3"/>
  <c r="S4871" i="3" s="1"/>
  <c r="BI4826" i="3"/>
  <c r="S4826" i="3" s="1"/>
  <c r="BI4810" i="3"/>
  <c r="S4810" i="3" s="1"/>
  <c r="BI4794" i="3"/>
  <c r="S4794" i="3" s="1"/>
  <c r="BI4778" i="3"/>
  <c r="S4778" i="3" s="1"/>
  <c r="BI5712" i="3"/>
  <c r="S5712" i="3" s="1"/>
  <c r="BI5648" i="3"/>
  <c r="S5648" i="3" s="1"/>
  <c r="BI5584" i="3"/>
  <c r="S5584" i="3" s="1"/>
  <c r="BI5520" i="3"/>
  <c r="S5520" i="3" s="1"/>
  <c r="BI5408" i="3"/>
  <c r="S5408" i="3" s="1"/>
  <c r="BI5389" i="3"/>
  <c r="S5389" i="3" s="1"/>
  <c r="BI5382" i="3"/>
  <c r="S5382" i="3" s="1"/>
  <c r="BI5334" i="3"/>
  <c r="S5334" i="3" s="1"/>
  <c r="BI5318" i="3"/>
  <c r="S5318" i="3" s="1"/>
  <c r="BI5296" i="3"/>
  <c r="S5296" i="3" s="1"/>
  <c r="BI5288" i="3"/>
  <c r="S5288" i="3" s="1"/>
  <c r="BI5215" i="3"/>
  <c r="S5215" i="3" s="1"/>
  <c r="BI5075" i="3"/>
  <c r="S5075" i="3" s="1"/>
  <c r="BI5020" i="3"/>
  <c r="S5020" i="3" s="1"/>
  <c r="BI4915" i="3"/>
  <c r="S4915" i="3" s="1"/>
  <c r="BI4883" i="3"/>
  <c r="S4883" i="3" s="1"/>
  <c r="BI5672" i="3"/>
  <c r="S5672" i="3" s="1"/>
  <c r="BI5608" i="3"/>
  <c r="S5608" i="3" s="1"/>
  <c r="BI5544" i="3"/>
  <c r="S5544" i="3" s="1"/>
  <c r="BI5480" i="3"/>
  <c r="S5480" i="3" s="1"/>
  <c r="BI5425" i="3"/>
  <c r="S5425" i="3" s="1"/>
  <c r="BI5414" i="3"/>
  <c r="S5414" i="3" s="1"/>
  <c r="BI5360" i="3"/>
  <c r="S5360" i="3" s="1"/>
  <c r="BI5223" i="3"/>
  <c r="S5223" i="3" s="1"/>
  <c r="BI5141" i="3"/>
  <c r="S5141" i="3" s="1"/>
  <c r="BI5131" i="3"/>
  <c r="S5131" i="3" s="1"/>
  <c r="BI5084" i="3"/>
  <c r="S5084" i="3" s="1"/>
  <c r="BI5078" i="3"/>
  <c r="S5078" i="3" s="1"/>
  <c r="BI5006" i="3"/>
  <c r="S5006" i="3" s="1"/>
  <c r="BI4991" i="3"/>
  <c r="S4991" i="3" s="1"/>
  <c r="BI4906" i="3"/>
  <c r="S4906" i="3" s="1"/>
  <c r="BI4863" i="3"/>
  <c r="S4863" i="3" s="1"/>
  <c r="BI4842" i="3"/>
  <c r="S4842" i="3" s="1"/>
  <c r="BI5824" i="3"/>
  <c r="S5824" i="3" s="1"/>
  <c r="BI5760" i="3"/>
  <c r="S5760" i="3" s="1"/>
  <c r="BI5696" i="3"/>
  <c r="S5696" i="3" s="1"/>
  <c r="BI5632" i="3"/>
  <c r="S5632" i="3" s="1"/>
  <c r="BI5568" i="3"/>
  <c r="S5568" i="3" s="1"/>
  <c r="BI5504" i="3"/>
  <c r="S5504" i="3" s="1"/>
  <c r="BI5442" i="3"/>
  <c r="S5442" i="3" s="1"/>
  <c r="BI5396" i="3"/>
  <c r="S5396" i="3" s="1"/>
  <c r="BI5353" i="3"/>
  <c r="S5353" i="3" s="1"/>
  <c r="BI5323" i="3"/>
  <c r="S5323" i="3" s="1"/>
  <c r="BI4917" i="3"/>
  <c r="S4917" i="3" s="1"/>
  <c r="BI4857" i="3"/>
  <c r="S4857" i="3" s="1"/>
  <c r="BI4158" i="3"/>
  <c r="S4158" i="3" s="1"/>
  <c r="BI4126" i="3"/>
  <c r="S4126" i="3" s="1"/>
  <c r="BI4113" i="3"/>
  <c r="S4113" i="3" s="1"/>
  <c r="BI4074" i="3"/>
  <c r="S4074" i="3" s="1"/>
  <c r="BI4922" i="3"/>
  <c r="S4922" i="3" s="1"/>
  <c r="BI4897" i="3"/>
  <c r="S4897" i="3" s="1"/>
  <c r="BI4894" i="3"/>
  <c r="S4894" i="3" s="1"/>
  <c r="BI4852" i="3"/>
  <c r="S4852" i="3" s="1"/>
  <c r="BI4833" i="3"/>
  <c r="S4833" i="3" s="1"/>
  <c r="BI4817" i="3"/>
  <c r="S4817" i="3" s="1"/>
  <c r="BI4801" i="3"/>
  <c r="S4801" i="3" s="1"/>
  <c r="BI4785" i="3"/>
  <c r="S4785" i="3" s="1"/>
  <c r="BI4769" i="3"/>
  <c r="S4769" i="3" s="1"/>
  <c r="BI4753" i="3"/>
  <c r="S4753" i="3" s="1"/>
  <c r="BI4737" i="3"/>
  <c r="S4737" i="3" s="1"/>
  <c r="BI4721" i="3"/>
  <c r="S4721" i="3" s="1"/>
  <c r="BI4705" i="3"/>
  <c r="S4705" i="3" s="1"/>
  <c r="BI4689" i="3"/>
  <c r="S4689" i="3" s="1"/>
  <c r="BI4673" i="3"/>
  <c r="S4673" i="3" s="1"/>
  <c r="BI4657" i="3"/>
  <c r="S4657" i="3" s="1"/>
  <c r="BI4641" i="3"/>
  <c r="S4641" i="3" s="1"/>
  <c r="BI4621" i="3"/>
  <c r="S4621" i="3" s="1"/>
  <c r="BI4546" i="3"/>
  <c r="S4546" i="3" s="1"/>
  <c r="BI4519" i="3"/>
  <c r="S4519" i="3" s="1"/>
  <c r="BI4515" i="3"/>
  <c r="S4515" i="3" s="1"/>
  <c r="BI4495" i="3"/>
  <c r="S4495" i="3" s="1"/>
  <c r="BI4492" i="3"/>
  <c r="S4492" i="3" s="1"/>
  <c r="BI4486" i="3"/>
  <c r="S4486" i="3" s="1"/>
  <c r="BI4483" i="3"/>
  <c r="S4483" i="3" s="1"/>
  <c r="BI4233" i="3"/>
  <c r="S4233" i="3" s="1"/>
  <c r="BI4175" i="3"/>
  <c r="S4175" i="3" s="1"/>
  <c r="BI4107" i="3"/>
  <c r="S4107" i="3" s="1"/>
  <c r="BI4264" i="3"/>
  <c r="S4264" i="3" s="1"/>
  <c r="BI4133" i="3"/>
  <c r="S4133" i="3" s="1"/>
  <c r="BI4195" i="3"/>
  <c r="S4195" i="3" s="1"/>
  <c r="BI4181" i="3"/>
  <c r="S4181" i="3" s="1"/>
  <c r="BI4122" i="3"/>
  <c r="S4122" i="3" s="1"/>
  <c r="BI4100" i="3"/>
  <c r="S4100" i="3" s="1"/>
  <c r="BI4077" i="3"/>
  <c r="S4077" i="3" s="1"/>
  <c r="BI4029" i="3"/>
  <c r="S4029" i="3" s="1"/>
  <c r="BI4011" i="3"/>
  <c r="S4011" i="3" s="1"/>
  <c r="BI4933" i="3"/>
  <c r="S4933" i="3" s="1"/>
  <c r="BI4929" i="3"/>
  <c r="S4929" i="3" s="1"/>
  <c r="BI4881" i="3"/>
  <c r="S4881" i="3" s="1"/>
  <c r="BI4853" i="3"/>
  <c r="S4853" i="3" s="1"/>
  <c r="BI4620" i="3"/>
  <c r="S4620" i="3" s="1"/>
  <c r="BI4562" i="3"/>
  <c r="S4562" i="3" s="1"/>
  <c r="BI4430" i="3"/>
  <c r="S4430" i="3" s="1"/>
  <c r="BI4268" i="3"/>
  <c r="S4268" i="3" s="1"/>
  <c r="BI4249" i="3"/>
  <c r="S4249" i="3" s="1"/>
  <c r="BI4198" i="3"/>
  <c r="S4198" i="3" s="1"/>
  <c r="BI4160" i="3"/>
  <c r="S4160" i="3" s="1"/>
  <c r="BI4154" i="3"/>
  <c r="S4154" i="3" s="1"/>
  <c r="BI4149" i="3"/>
  <c r="S4149" i="3" s="1"/>
  <c r="BI4138" i="3"/>
  <c r="S4138" i="3" s="1"/>
  <c r="BI4841" i="3"/>
  <c r="S4841" i="3" s="1"/>
  <c r="BI4825" i="3"/>
  <c r="S4825" i="3" s="1"/>
  <c r="BI4809" i="3"/>
  <c r="S4809" i="3" s="1"/>
  <c r="BI4793" i="3"/>
  <c r="S4793" i="3" s="1"/>
  <c r="BI4777" i="3"/>
  <c r="S4777" i="3" s="1"/>
  <c r="BI4761" i="3"/>
  <c r="S4761" i="3" s="1"/>
  <c r="BI4745" i="3"/>
  <c r="S4745" i="3" s="1"/>
  <c r="BI4729" i="3"/>
  <c r="S4729" i="3" s="1"/>
  <c r="BI4252" i="3"/>
  <c r="S4252" i="3" s="1"/>
  <c r="BI4124" i="3"/>
  <c r="S4124" i="3" s="1"/>
  <c r="BI4633" i="3"/>
  <c r="S4633" i="3" s="1"/>
  <c r="BI4626" i="3"/>
  <c r="S4626" i="3" s="1"/>
  <c r="BI4615" i="3"/>
  <c r="S4615" i="3" s="1"/>
  <c r="BI4608" i="3"/>
  <c r="S4608" i="3" s="1"/>
  <c r="BI4566" i="3"/>
  <c r="S4566" i="3" s="1"/>
  <c r="BI4556" i="3"/>
  <c r="S4556" i="3" s="1"/>
  <c r="BI4086" i="3"/>
  <c r="S4086" i="3" s="1"/>
  <c r="BI4909" i="3"/>
  <c r="S4909" i="3" s="1"/>
  <c r="BI4885" i="3"/>
  <c r="S4885" i="3" s="1"/>
  <c r="BI4877" i="3"/>
  <c r="S4877" i="3" s="1"/>
  <c r="BI4538" i="3"/>
  <c r="S4538" i="3" s="1"/>
  <c r="BI4471" i="3"/>
  <c r="S4471" i="3" s="1"/>
  <c r="BI4312" i="3"/>
  <c r="S4312" i="3" s="1"/>
  <c r="BI4240" i="3"/>
  <c r="S4240" i="3" s="1"/>
  <c r="BI4193" i="3"/>
  <c r="S4193" i="3" s="1"/>
  <c r="BI4178" i="3"/>
  <c r="S4178" i="3" s="1"/>
  <c r="BI4131" i="3"/>
  <c r="S4131" i="3" s="1"/>
  <c r="BI4102" i="3"/>
  <c r="S4102" i="3" s="1"/>
  <c r="BI4059" i="3"/>
  <c r="S4059" i="3" s="1"/>
  <c r="BI4044" i="3"/>
  <c r="S4044" i="3" s="1"/>
  <c r="BI3858" i="3"/>
  <c r="S3858" i="3" s="1"/>
  <c r="BI3821" i="3"/>
  <c r="S3821" i="3" s="1"/>
  <c r="BI3804" i="3"/>
  <c r="S3804" i="3" s="1"/>
  <c r="BI3776" i="3"/>
  <c r="S3776" i="3" s="1"/>
  <c r="BI3742" i="3"/>
  <c r="S3742" i="3" s="1"/>
  <c r="BI3718" i="3"/>
  <c r="S3718" i="3" s="1"/>
  <c r="BI3615" i="3"/>
  <c r="S3615" i="3" s="1"/>
  <c r="BI3589" i="3"/>
  <c r="S3589" i="3" s="1"/>
  <c r="BI3463" i="3"/>
  <c r="S3463" i="3" s="1"/>
  <c r="BI3429" i="3"/>
  <c r="S3429" i="3" s="1"/>
  <c r="BI4170" i="3"/>
  <c r="S4170" i="3" s="1"/>
  <c r="BI4167" i="3"/>
  <c r="S4167" i="3" s="1"/>
  <c r="BI4152" i="3"/>
  <c r="S4152" i="3" s="1"/>
  <c r="BI4130" i="3"/>
  <c r="S4130" i="3" s="1"/>
  <c r="BI4109" i="3"/>
  <c r="S4109" i="3" s="1"/>
  <c r="BI4097" i="3"/>
  <c r="S4097" i="3" s="1"/>
  <c r="BI4091" i="3"/>
  <c r="S4091" i="3" s="1"/>
  <c r="BI4066" i="3"/>
  <c r="S4066" i="3" s="1"/>
  <c r="BI4023" i="3"/>
  <c r="S4023" i="3" s="1"/>
  <c r="BI3988" i="3"/>
  <c r="S3988" i="3" s="1"/>
  <c r="BI3962" i="3"/>
  <c r="S3962" i="3" s="1"/>
  <c r="BI3773" i="3"/>
  <c r="S3773" i="3" s="1"/>
  <c r="BI3623" i="3"/>
  <c r="S3623" i="3" s="1"/>
  <c r="BI3612" i="3"/>
  <c r="S3612" i="3" s="1"/>
  <c r="BI3557" i="3"/>
  <c r="S3557" i="3" s="1"/>
  <c r="BI3526" i="3"/>
  <c r="S3526" i="3" s="1"/>
  <c r="BI3494" i="3"/>
  <c r="S3494" i="3" s="1"/>
  <c r="BI3420" i="3"/>
  <c r="S3420" i="3" s="1"/>
  <c r="BI3397" i="3"/>
  <c r="S3397" i="3" s="1"/>
  <c r="BI4177" i="3"/>
  <c r="S4177" i="3" s="1"/>
  <c r="BI4173" i="3"/>
  <c r="S4173" i="3" s="1"/>
  <c r="BI4121" i="3"/>
  <c r="S4121" i="3" s="1"/>
  <c r="BI4093" i="3"/>
  <c r="S4093" i="3" s="1"/>
  <c r="BI3997" i="3"/>
  <c r="S3997" i="3" s="1"/>
  <c r="BI3920" i="3"/>
  <c r="S3920" i="3" s="1"/>
  <c r="BI3897" i="3"/>
  <c r="S3897" i="3" s="1"/>
  <c r="BI3889" i="3"/>
  <c r="S3889" i="3" s="1"/>
  <c r="BI3881" i="3"/>
  <c r="S3881" i="3" s="1"/>
  <c r="BI3824" i="3"/>
  <c r="S3824" i="3" s="1"/>
  <c r="BI3806" i="3"/>
  <c r="S3806" i="3" s="1"/>
  <c r="BI3733" i="3"/>
  <c r="S3733" i="3" s="1"/>
  <c r="BI3694" i="3"/>
  <c r="S3694" i="3" s="1"/>
  <c r="BI3648" i="3"/>
  <c r="S3648" i="3" s="1"/>
  <c r="BI3646" i="3"/>
  <c r="S3646" i="3" s="1"/>
  <c r="BI3580" i="3"/>
  <c r="S3580" i="3" s="1"/>
  <c r="BI3563" i="3"/>
  <c r="S3563" i="3" s="1"/>
  <c r="BI3452" i="3"/>
  <c r="S3452" i="3" s="1"/>
  <c r="BI3411" i="3"/>
  <c r="S3411" i="3" s="1"/>
  <c r="BI3922" i="3"/>
  <c r="S3922" i="3" s="1"/>
  <c r="BI3865" i="3"/>
  <c r="S3865" i="3" s="1"/>
  <c r="BI3857" i="3"/>
  <c r="S3857" i="3" s="1"/>
  <c r="BI3820" i="3"/>
  <c r="S3820" i="3" s="1"/>
  <c r="BI3789" i="3"/>
  <c r="S3789" i="3" s="1"/>
  <c r="BI3784" i="3"/>
  <c r="S3784" i="3" s="1"/>
  <c r="BI3769" i="3"/>
  <c r="S3769" i="3" s="1"/>
  <c r="BI3720" i="3"/>
  <c r="S3720" i="3" s="1"/>
  <c r="BI3717" i="3"/>
  <c r="S3717" i="3" s="1"/>
  <c r="BI3591" i="3"/>
  <c r="S3591" i="3" s="1"/>
  <c r="BI3551" i="3"/>
  <c r="S3551" i="3" s="1"/>
  <c r="BI3525" i="3"/>
  <c r="S3525" i="3" s="1"/>
  <c r="BI3493" i="3"/>
  <c r="S3493" i="3" s="1"/>
  <c r="BI3462" i="3"/>
  <c r="S3462" i="3" s="1"/>
  <c r="BI3431" i="3"/>
  <c r="S3431" i="3" s="1"/>
  <c r="BI3811" i="3"/>
  <c r="S3811" i="3" s="1"/>
  <c r="BI3699" i="3"/>
  <c r="S3699" i="3" s="1"/>
  <c r="BI3693" i="3"/>
  <c r="S3693" i="3" s="1"/>
  <c r="BI3622" i="3"/>
  <c r="S3622" i="3" s="1"/>
  <c r="BI3559" i="3"/>
  <c r="S3559" i="3" s="1"/>
  <c r="BI3548" i="3"/>
  <c r="S3548" i="3" s="1"/>
  <c r="BI3516" i="3"/>
  <c r="S3516" i="3" s="1"/>
  <c r="BI3399" i="3"/>
  <c r="S3399" i="3" s="1"/>
  <c r="BI3902" i="3"/>
  <c r="S3902" i="3" s="1"/>
  <c r="BI3869" i="3"/>
  <c r="S3869" i="3" s="1"/>
  <c r="BI3814" i="3"/>
  <c r="S3814" i="3" s="1"/>
  <c r="BI3762" i="3"/>
  <c r="S3762" i="3" s="1"/>
  <c r="BI3726" i="3"/>
  <c r="S3726" i="3" s="1"/>
  <c r="BI3650" i="3"/>
  <c r="S3650" i="3" s="1"/>
  <c r="BI3582" i="3"/>
  <c r="S3582" i="3" s="1"/>
  <c r="BI3461" i="3"/>
  <c r="S3461" i="3" s="1"/>
  <c r="BI3937" i="3"/>
  <c r="S3937" i="3" s="1"/>
  <c r="BI3621" i="3"/>
  <c r="S3621" i="3" s="1"/>
  <c r="BI3590" i="3"/>
  <c r="S3590" i="3" s="1"/>
  <c r="BI3527" i="3"/>
  <c r="S3527" i="3" s="1"/>
  <c r="BI3495" i="3"/>
  <c r="S3495" i="3" s="1"/>
  <c r="BI3484" i="3"/>
  <c r="S3484" i="3" s="1"/>
  <c r="BI3430" i="3"/>
  <c r="S3430" i="3" s="1"/>
  <c r="BI4159" i="3"/>
  <c r="S4159" i="3" s="1"/>
  <c r="BI4125" i="3"/>
  <c r="S4125" i="3" s="1"/>
  <c r="BI4106" i="3"/>
  <c r="S4106" i="3" s="1"/>
  <c r="BI4058" i="3"/>
  <c r="S4058" i="3" s="1"/>
  <c r="BI4041" i="3"/>
  <c r="S4041" i="3" s="1"/>
  <c r="BI3910" i="3"/>
  <c r="S3910" i="3" s="1"/>
  <c r="BI3890" i="3"/>
  <c r="S3890" i="3" s="1"/>
  <c r="BI3810" i="3"/>
  <c r="S3810" i="3" s="1"/>
  <c r="BI3725" i="3"/>
  <c r="S3725" i="3" s="1"/>
  <c r="BI3644" i="3"/>
  <c r="S3644" i="3" s="1"/>
  <c r="BI3558" i="3"/>
  <c r="S3558" i="3" s="1"/>
  <c r="BI3122" i="3"/>
  <c r="S3122" i="3" s="1"/>
  <c r="BI3114" i="3"/>
  <c r="S3114" i="3" s="1"/>
  <c r="BI3063" i="3"/>
  <c r="S3063" i="3" s="1"/>
  <c r="BI3061" i="3"/>
  <c r="S3061" i="3" s="1"/>
  <c r="BI3049" i="3"/>
  <c r="S3049" i="3" s="1"/>
  <c r="BI3008" i="3"/>
  <c r="S3008" i="3" s="1"/>
  <c r="BI2971" i="3"/>
  <c r="S2971" i="3" s="1"/>
  <c r="BI2907" i="3"/>
  <c r="S2907" i="3" s="1"/>
  <c r="BI2843" i="3"/>
  <c r="S2843" i="3" s="1"/>
  <c r="BI2760" i="3"/>
  <c r="S2760" i="3" s="1"/>
  <c r="BI2692" i="3"/>
  <c r="S2692" i="3" s="1"/>
  <c r="BI2649" i="3"/>
  <c r="S2649" i="3" s="1"/>
  <c r="BI2607" i="3"/>
  <c r="S2607" i="3" s="1"/>
  <c r="BI2258" i="3"/>
  <c r="S2258" i="3" s="1"/>
  <c r="BI2060" i="3"/>
  <c r="S2060" i="3" s="1"/>
  <c r="BI1868" i="3"/>
  <c r="S1868" i="3" s="1"/>
  <c r="BI1698" i="3"/>
  <c r="S1698" i="3" s="1"/>
  <c r="BI2942" i="3"/>
  <c r="S2942" i="3" s="1"/>
  <c r="BI2797" i="3"/>
  <c r="S2797" i="3" s="1"/>
  <c r="BI2790" i="3"/>
  <c r="S2790" i="3" s="1"/>
  <c r="BI2722" i="3"/>
  <c r="S2722" i="3" s="1"/>
  <c r="BI2597" i="3"/>
  <c r="S2597" i="3" s="1"/>
  <c r="BI2575" i="3"/>
  <c r="S2575" i="3" s="1"/>
  <c r="BI2431" i="3"/>
  <c r="S2431" i="3" s="1"/>
  <c r="BI2332" i="3"/>
  <c r="S2332" i="3" s="1"/>
  <c r="BI2324" i="3"/>
  <c r="S2324" i="3" s="1"/>
  <c r="BI2316" i="3"/>
  <c r="S2316" i="3" s="1"/>
  <c r="BI2308" i="3"/>
  <c r="S2308" i="3" s="1"/>
  <c r="BI2300" i="3"/>
  <c r="S2300" i="3" s="1"/>
  <c r="BI2242" i="3"/>
  <c r="S2242" i="3" s="1"/>
  <c r="BI1875" i="3"/>
  <c r="S1875" i="3" s="1"/>
  <c r="BI3841" i="3"/>
  <c r="S3841" i="3" s="1"/>
  <c r="BI3631" i="3"/>
  <c r="S3631" i="3" s="1"/>
  <c r="BI3567" i="3"/>
  <c r="S3567" i="3" s="1"/>
  <c r="BI3503" i="3"/>
  <c r="S3503" i="3" s="1"/>
  <c r="BI3451" i="3"/>
  <c r="S3451" i="3" s="1"/>
  <c r="BI3439" i="3"/>
  <c r="S3439" i="3" s="1"/>
  <c r="BI3387" i="3"/>
  <c r="S3387" i="3" s="1"/>
  <c r="BI3375" i="3"/>
  <c r="S3375" i="3" s="1"/>
  <c r="BI3323" i="3"/>
  <c r="S3323" i="3" s="1"/>
  <c r="BI3311" i="3"/>
  <c r="S3311" i="3" s="1"/>
  <c r="BI3261" i="3"/>
  <c r="S3261" i="3" s="1"/>
  <c r="BI3191" i="3"/>
  <c r="S3191" i="3" s="1"/>
  <c r="BI3080" i="3"/>
  <c r="S3080" i="3" s="1"/>
  <c r="BI3010" i="3"/>
  <c r="S3010" i="3" s="1"/>
  <c r="BI2885" i="3"/>
  <c r="S2885" i="3" s="1"/>
  <c r="BI2835" i="3"/>
  <c r="S2835" i="3" s="1"/>
  <c r="BI2792" i="3"/>
  <c r="S2792" i="3" s="1"/>
  <c r="BI2782" i="3"/>
  <c r="S2782" i="3" s="1"/>
  <c r="BI2582" i="3"/>
  <c r="S2582" i="3" s="1"/>
  <c r="BI2450" i="3"/>
  <c r="S2450" i="3" s="1"/>
  <c r="BI2442" i="3"/>
  <c r="S2442" i="3" s="1"/>
  <c r="BI2358" i="3"/>
  <c r="S2358" i="3" s="1"/>
  <c r="BI2292" i="3"/>
  <c r="S2292" i="3" s="1"/>
  <c r="BI2266" i="3"/>
  <c r="S2266" i="3" s="1"/>
  <c r="BI2263" i="3"/>
  <c r="S2263" i="3" s="1"/>
  <c r="BI2247" i="3"/>
  <c r="S2247" i="3" s="1"/>
  <c r="BI3335" i="3"/>
  <c r="S3335" i="3" s="1"/>
  <c r="BI3271" i="3"/>
  <c r="S3271" i="3" s="1"/>
  <c r="BI3251" i="3"/>
  <c r="S3251" i="3" s="1"/>
  <c r="BI3194" i="3"/>
  <c r="S3194" i="3" s="1"/>
  <c r="BI3095" i="3"/>
  <c r="S3095" i="3" s="1"/>
  <c r="BI2975" i="3"/>
  <c r="S2975" i="3" s="1"/>
  <c r="BI2928" i="3"/>
  <c r="S2928" i="3" s="1"/>
  <c r="BI2837" i="3"/>
  <c r="S2837" i="3" s="1"/>
  <c r="BI2814" i="3"/>
  <c r="S2814" i="3" s="1"/>
  <c r="BI2800" i="3"/>
  <c r="S2800" i="3" s="1"/>
  <c r="BI2784" i="3"/>
  <c r="S2784" i="3" s="1"/>
  <c r="BI2680" i="3"/>
  <c r="S2680" i="3" s="1"/>
  <c r="BI2663" i="3"/>
  <c r="S2663" i="3" s="1"/>
  <c r="BI2374" i="3"/>
  <c r="S2374" i="3" s="1"/>
  <c r="BI2284" i="3"/>
  <c r="S2284" i="3" s="1"/>
  <c r="BI1980" i="3"/>
  <c r="S1980" i="3" s="1"/>
  <c r="BI3087" i="3"/>
  <c r="S3087" i="3" s="1"/>
  <c r="BI2756" i="3"/>
  <c r="S2756" i="3" s="1"/>
  <c r="BI2556" i="3"/>
  <c r="S2556" i="3" s="1"/>
  <c r="BI2354" i="3"/>
  <c r="S2354" i="3" s="1"/>
  <c r="BI2276" i="3"/>
  <c r="S2276" i="3" s="1"/>
  <c r="BI2225" i="3"/>
  <c r="S2225" i="3" s="1"/>
  <c r="BI2220" i="3"/>
  <c r="S2220" i="3" s="1"/>
  <c r="BI3040" i="3"/>
  <c r="S3040" i="3" s="1"/>
  <c r="BI2949" i="3"/>
  <c r="S2949" i="3" s="1"/>
  <c r="BI2924" i="3"/>
  <c r="S2924" i="3" s="1"/>
  <c r="BI2748" i="3"/>
  <c r="S2748" i="3" s="1"/>
  <c r="BI2726" i="3"/>
  <c r="S2726" i="3" s="1"/>
  <c r="BI2707" i="3"/>
  <c r="S2707" i="3" s="1"/>
  <c r="BI2435" i="3"/>
  <c r="S2435" i="3" s="1"/>
  <c r="BI2251" i="3"/>
  <c r="S2251" i="3" s="1"/>
  <c r="BI3825" i="3"/>
  <c r="S3825" i="3" s="1"/>
  <c r="BI3599" i="3"/>
  <c r="S3599" i="3" s="1"/>
  <c r="BI3535" i="3"/>
  <c r="S3535" i="3" s="1"/>
  <c r="BI3471" i="3"/>
  <c r="S3471" i="3" s="1"/>
  <c r="BI2977" i="3"/>
  <c r="S2977" i="3" s="1"/>
  <c r="BI2951" i="3"/>
  <c r="S2951" i="3" s="1"/>
  <c r="BI2484" i="3"/>
  <c r="S2484" i="3" s="1"/>
  <c r="BI2362" i="3"/>
  <c r="S2362" i="3" s="1"/>
  <c r="BI3367" i="3"/>
  <c r="S3367" i="3" s="1"/>
  <c r="BI3303" i="3"/>
  <c r="S3303" i="3" s="1"/>
  <c r="BI3178" i="3"/>
  <c r="S3178" i="3" s="1"/>
  <c r="BI3152" i="3"/>
  <c r="S3152" i="3" s="1"/>
  <c r="BI3146" i="3"/>
  <c r="S3146" i="3" s="1"/>
  <c r="BI2979" i="3"/>
  <c r="S2979" i="3" s="1"/>
  <c r="BI2818" i="3"/>
  <c r="S2818" i="3" s="1"/>
  <c r="BI2498" i="3"/>
  <c r="S2498" i="3" s="1"/>
  <c r="BI2448" i="3"/>
  <c r="S2448" i="3" s="1"/>
  <c r="BI2356" i="3"/>
  <c r="S2356" i="3" s="1"/>
  <c r="BI2016" i="3"/>
  <c r="S2016" i="3" s="1"/>
  <c r="BI2096" i="3"/>
  <c r="S2096" i="3" s="1"/>
  <c r="BI2084" i="3"/>
  <c r="S2084" i="3" s="1"/>
  <c r="BI2022" i="3"/>
  <c r="S2022" i="3" s="1"/>
  <c r="BI1937" i="3"/>
  <c r="S1937" i="3" s="1"/>
  <c r="BI1935" i="3"/>
  <c r="S1935" i="3" s="1"/>
  <c r="BI1915" i="3"/>
  <c r="S1915" i="3" s="1"/>
  <c r="BI2927" i="3"/>
  <c r="S2927" i="3" s="1"/>
  <c r="BI2813" i="3"/>
  <c r="S2813" i="3" s="1"/>
  <c r="BI2799" i="3"/>
  <c r="S2799" i="3" s="1"/>
  <c r="BI2721" i="3"/>
  <c r="S2721" i="3" s="1"/>
  <c r="BI2331" i="3"/>
  <c r="S2331" i="3" s="1"/>
  <c r="BI2323" i="3"/>
  <c r="S2323" i="3" s="1"/>
  <c r="BI2315" i="3"/>
  <c r="S2315" i="3" s="1"/>
  <c r="BI2307" i="3"/>
  <c r="S2307" i="3" s="1"/>
  <c r="BI2299" i="3"/>
  <c r="S2299" i="3" s="1"/>
  <c r="BI2291" i="3"/>
  <c r="S2291" i="3" s="1"/>
  <c r="BI2283" i="3"/>
  <c r="S2283" i="3" s="1"/>
  <c r="BI2275" i="3"/>
  <c r="S2275" i="3" s="1"/>
  <c r="BI2219" i="3"/>
  <c r="S2219" i="3" s="1"/>
  <c r="BI2211" i="3"/>
  <c r="S2211" i="3" s="1"/>
  <c r="BI2207" i="3"/>
  <c r="S2207" i="3" s="1"/>
  <c r="BI2197" i="3"/>
  <c r="S2197" i="3" s="1"/>
  <c r="BI2168" i="3"/>
  <c r="S2168" i="3" s="1"/>
  <c r="BI2133" i="3"/>
  <c r="S2133" i="3" s="1"/>
  <c r="BI1973" i="3"/>
  <c r="S1973" i="3" s="1"/>
  <c r="BI1963" i="3"/>
  <c r="S1963" i="3" s="1"/>
  <c r="BI1951" i="3"/>
  <c r="S1951" i="3" s="1"/>
  <c r="BI1925" i="3"/>
  <c r="S1925" i="3" s="1"/>
  <c r="BI1906" i="3"/>
  <c r="S1906" i="3" s="1"/>
  <c r="BI2472" i="3"/>
  <c r="S2472" i="3" s="1"/>
  <c r="BI2459" i="3"/>
  <c r="S2459" i="3" s="1"/>
  <c r="BI2453" i="3"/>
  <c r="S2453" i="3" s="1"/>
  <c r="BI2349" i="3"/>
  <c r="S2349" i="3" s="1"/>
  <c r="BI2341" i="3"/>
  <c r="S2341" i="3" s="1"/>
  <c r="BI2333" i="3"/>
  <c r="S2333" i="3" s="1"/>
  <c r="BI2267" i="3"/>
  <c r="S2267" i="3" s="1"/>
  <c r="BI2250" i="3"/>
  <c r="S2250" i="3" s="1"/>
  <c r="BI2229" i="3"/>
  <c r="S2229" i="3" s="1"/>
  <c r="BI2142" i="3"/>
  <c r="S2142" i="3" s="1"/>
  <c r="BI2136" i="3"/>
  <c r="S2136" i="3" s="1"/>
  <c r="BI2102" i="3"/>
  <c r="S2102" i="3" s="1"/>
  <c r="BI2048" i="3"/>
  <c r="S2048" i="3" s="1"/>
  <c r="BI1947" i="3"/>
  <c r="S1947" i="3" s="1"/>
  <c r="BI1791" i="3"/>
  <c r="S1791" i="3" s="1"/>
  <c r="BI2054" i="3"/>
  <c r="S2054" i="3" s="1"/>
  <c r="BI2018" i="3"/>
  <c r="S2018" i="3" s="1"/>
  <c r="BI1774" i="3"/>
  <c r="S1774" i="3" s="1"/>
  <c r="BI2854" i="3"/>
  <c r="S2854" i="3" s="1"/>
  <c r="BI2788" i="3"/>
  <c r="S2788" i="3" s="1"/>
  <c r="BI2780" i="3"/>
  <c r="S2780" i="3" s="1"/>
  <c r="BI2771" i="3"/>
  <c r="S2771" i="3" s="1"/>
  <c r="BI2754" i="3"/>
  <c r="S2754" i="3" s="1"/>
  <c r="BI2740" i="3"/>
  <c r="S2740" i="3" s="1"/>
  <c r="BI2690" i="3"/>
  <c r="S2690" i="3" s="1"/>
  <c r="BI2657" i="3"/>
  <c r="S2657" i="3" s="1"/>
  <c r="BI2585" i="3"/>
  <c r="S2585" i="3" s="1"/>
  <c r="BI2261" i="3"/>
  <c r="S2261" i="3" s="1"/>
  <c r="BI2218" i="3"/>
  <c r="S2218" i="3" s="1"/>
  <c r="BI2201" i="3"/>
  <c r="S2201" i="3" s="1"/>
  <c r="BI2196" i="3"/>
  <c r="S2196" i="3" s="1"/>
  <c r="BI2098" i="3"/>
  <c r="S2098" i="3" s="1"/>
  <c r="BI2028" i="3"/>
  <c r="S2028" i="3" s="1"/>
  <c r="BI1965" i="3"/>
  <c r="S1965" i="3" s="1"/>
  <c r="BI1835" i="3"/>
  <c r="S1835" i="3" s="1"/>
  <c r="BI3067" i="3"/>
  <c r="S3067" i="3" s="1"/>
  <c r="BI2935" i="3"/>
  <c r="S2935" i="3" s="1"/>
  <c r="BI2922" i="3"/>
  <c r="S2922" i="3" s="1"/>
  <c r="BI2228" i="3"/>
  <c r="S2228" i="3" s="1"/>
  <c r="BI2210" i="3"/>
  <c r="S2210" i="3" s="1"/>
  <c r="BI2108" i="3"/>
  <c r="S2108" i="3" s="1"/>
  <c r="BI2080" i="3"/>
  <c r="S2080" i="3" s="1"/>
  <c r="BI1992" i="3"/>
  <c r="S1992" i="3" s="1"/>
  <c r="BI1949" i="3"/>
  <c r="S1949" i="3" s="1"/>
  <c r="BI1908" i="3"/>
  <c r="S1908" i="3" s="1"/>
  <c r="BI1860" i="3"/>
  <c r="S1860" i="3" s="1"/>
  <c r="BI2187" i="3"/>
  <c r="S2187" i="3" s="1"/>
  <c r="BI2140" i="3"/>
  <c r="S2140" i="3" s="1"/>
  <c r="BI2050" i="3"/>
  <c r="S2050" i="3" s="1"/>
  <c r="BI1945" i="3"/>
  <c r="S1945" i="3" s="1"/>
  <c r="BI201" i="3"/>
  <c r="S201" i="3" s="1"/>
  <c r="BI75" i="3"/>
  <c r="S75" i="3" s="1"/>
  <c r="BI55" i="3"/>
  <c r="S55" i="3" s="1"/>
  <c r="BI1388" i="3"/>
  <c r="S1388" i="3" s="1"/>
  <c r="BI1143" i="3"/>
  <c r="S1143" i="3" s="1"/>
  <c r="BI1105" i="3"/>
  <c r="S1105" i="3" s="1"/>
  <c r="BI932" i="3"/>
  <c r="S932" i="3" s="1"/>
  <c r="BI910" i="3"/>
  <c r="S910" i="3" s="1"/>
  <c r="BI2237" i="3"/>
  <c r="S2237" i="3" s="1"/>
  <c r="BI2227" i="3"/>
  <c r="S2227" i="3" s="1"/>
  <c r="BI2191" i="3"/>
  <c r="S2191" i="3" s="1"/>
  <c r="BI2173" i="3"/>
  <c r="S2173" i="3" s="1"/>
  <c r="BI1950" i="3"/>
  <c r="S1950" i="3" s="1"/>
  <c r="BI1919" i="3"/>
  <c r="S1919" i="3" s="1"/>
  <c r="BI1819" i="3"/>
  <c r="S1819" i="3" s="1"/>
  <c r="BI2132" i="3"/>
  <c r="S2132" i="3" s="1"/>
  <c r="BI2112" i="3"/>
  <c r="S2112" i="3" s="1"/>
  <c r="BI2092" i="3"/>
  <c r="S2092" i="3" s="1"/>
  <c r="BI2088" i="3"/>
  <c r="S2088" i="3" s="1"/>
  <c r="BI2076" i="3"/>
  <c r="S2076" i="3" s="1"/>
  <c r="BI2070" i="3"/>
  <c r="S2070" i="3" s="1"/>
  <c r="BI2044" i="3"/>
  <c r="S2044" i="3" s="1"/>
  <c r="BI2038" i="3"/>
  <c r="S2038" i="3" s="1"/>
  <c r="BI2012" i="3"/>
  <c r="S2012" i="3" s="1"/>
  <c r="BI2006" i="3"/>
  <c r="S2006" i="3" s="1"/>
  <c r="BI1905" i="3"/>
  <c r="S1905" i="3" s="1"/>
  <c r="BI1821" i="3"/>
  <c r="S1821" i="3" s="1"/>
  <c r="BI1779" i="3"/>
  <c r="S1779" i="3" s="1"/>
  <c r="BI1765" i="3"/>
  <c r="S1765" i="3" s="1"/>
  <c r="BI1463" i="3"/>
  <c r="S1463" i="3" s="1"/>
  <c r="BI1437" i="3"/>
  <c r="S1437" i="3" s="1"/>
  <c r="BI1833" i="3"/>
  <c r="S1833" i="3" s="1"/>
  <c r="BI1742" i="3"/>
  <c r="S1742" i="3" s="1"/>
  <c r="BI1710" i="3"/>
  <c r="S1710" i="3" s="1"/>
  <c r="BI1686" i="3"/>
  <c r="S1686" i="3" s="1"/>
  <c r="BI1646" i="3"/>
  <c r="S1646" i="3" s="1"/>
  <c r="BI1643" i="3"/>
  <c r="S1643" i="3" s="1"/>
  <c r="BI1597" i="3"/>
  <c r="S1597" i="3" s="1"/>
  <c r="BI1231" i="3"/>
  <c r="S1231" i="3" s="1"/>
  <c r="BI1228" i="3"/>
  <c r="S1228" i="3" s="1"/>
  <c r="BI1866" i="3"/>
  <c r="S1866" i="3" s="1"/>
  <c r="BI1299" i="3"/>
  <c r="S1299" i="3" s="1"/>
  <c r="BI1725" i="3"/>
  <c r="S1725" i="3" s="1"/>
  <c r="BI1983" i="3"/>
  <c r="S1983" i="3" s="1"/>
  <c r="BI1890" i="3"/>
  <c r="S1890" i="3" s="1"/>
  <c r="BI1817" i="3"/>
  <c r="S1817" i="3" s="1"/>
  <c r="BI1330" i="3"/>
  <c r="S1330" i="3" s="1"/>
  <c r="BI1319" i="3"/>
  <c r="S1319" i="3" s="1"/>
  <c r="BI1682" i="3"/>
  <c r="S1682" i="3" s="1"/>
  <c r="BI1599" i="3"/>
  <c r="S1599" i="3" s="1"/>
  <c r="BI1587" i="3"/>
  <c r="S1587" i="3" s="1"/>
  <c r="BI1573" i="3"/>
  <c r="S1573" i="3" s="1"/>
  <c r="BI1559" i="3"/>
  <c r="S1559" i="3" s="1"/>
  <c r="BI1508" i="3"/>
  <c r="S1508" i="3" s="1"/>
  <c r="BI1453" i="3"/>
  <c r="S1453" i="3" s="1"/>
  <c r="BI1393" i="3"/>
  <c r="S1393" i="3" s="1"/>
  <c r="BI1348" i="3"/>
  <c r="S1348" i="3" s="1"/>
  <c r="BI1345" i="3"/>
  <c r="S1345" i="3" s="1"/>
  <c r="BI1260" i="3"/>
  <c r="S1260" i="3" s="1"/>
  <c r="BI1177" i="3"/>
  <c r="S1177" i="3" s="1"/>
  <c r="BI1642" i="3"/>
  <c r="S1642" i="3" s="1"/>
  <c r="BI1610" i="3"/>
  <c r="S1610" i="3" s="1"/>
  <c r="BI1484" i="3"/>
  <c r="S1484" i="3" s="1"/>
  <c r="BI1476" i="3"/>
  <c r="S1476" i="3" s="1"/>
  <c r="BI1468" i="3"/>
  <c r="S1468" i="3" s="1"/>
  <c r="BI1447" i="3"/>
  <c r="S1447" i="3" s="1"/>
  <c r="BI1431" i="3"/>
  <c r="S1431" i="3" s="1"/>
  <c r="BI1420" i="3"/>
  <c r="S1420" i="3" s="1"/>
  <c r="BI1362" i="3"/>
  <c r="S1362" i="3" s="1"/>
  <c r="BI1301" i="3"/>
  <c r="S1301" i="3" s="1"/>
  <c r="BI1295" i="3"/>
  <c r="S1295" i="3" s="1"/>
  <c r="BI1289" i="3"/>
  <c r="S1289" i="3" s="1"/>
  <c r="BI1285" i="3"/>
  <c r="S1285" i="3" s="1"/>
  <c r="BI1230" i="3"/>
  <c r="S1230" i="3" s="1"/>
  <c r="BI1227" i="3"/>
  <c r="S1227" i="3" s="1"/>
  <c r="BI1185" i="3"/>
  <c r="S1185" i="3" s="1"/>
  <c r="BI1146" i="3"/>
  <c r="S1146" i="3" s="1"/>
  <c r="BI1110" i="3"/>
  <c r="S1110" i="3" s="1"/>
  <c r="BI993" i="3"/>
  <c r="S993" i="3" s="1"/>
  <c r="BI973" i="3"/>
  <c r="S973" i="3" s="1"/>
  <c r="BI967" i="3"/>
  <c r="S967" i="3" s="1"/>
  <c r="BI1747" i="3"/>
  <c r="S1747" i="3" s="1"/>
  <c r="BI1743" i="3"/>
  <c r="S1743" i="3" s="1"/>
  <c r="BI1634" i="3"/>
  <c r="S1634" i="3" s="1"/>
  <c r="BI1626" i="3"/>
  <c r="S1626" i="3" s="1"/>
  <c r="BI1618" i="3"/>
  <c r="S1618" i="3" s="1"/>
  <c r="BI1591" i="3"/>
  <c r="S1591" i="3" s="1"/>
  <c r="BI1581" i="3"/>
  <c r="S1581" i="3" s="1"/>
  <c r="BI1575" i="3"/>
  <c r="S1575" i="3" s="1"/>
  <c r="BI1561" i="3"/>
  <c r="S1561" i="3" s="1"/>
  <c r="BI1553" i="3"/>
  <c r="S1553" i="3" s="1"/>
  <c r="BI1494" i="3"/>
  <c r="S1494" i="3" s="1"/>
  <c r="BI1486" i="3"/>
  <c r="S1486" i="3" s="1"/>
  <c r="BI1414" i="3"/>
  <c r="S1414" i="3" s="1"/>
  <c r="BI1392" i="3"/>
  <c r="S1392" i="3" s="1"/>
  <c r="BI1268" i="3"/>
  <c r="S1268" i="3" s="1"/>
  <c r="BI1243" i="3"/>
  <c r="S1243" i="3" s="1"/>
  <c r="BI1164" i="3"/>
  <c r="S1164" i="3" s="1"/>
  <c r="BI1154" i="3"/>
  <c r="S1154" i="3" s="1"/>
  <c r="BI1084" i="3"/>
  <c r="S1084" i="3" s="1"/>
  <c r="BI732" i="3"/>
  <c r="S732" i="3" s="1"/>
  <c r="BI1470" i="3"/>
  <c r="S1470" i="3" s="1"/>
  <c r="BI1369" i="3"/>
  <c r="S1369" i="3" s="1"/>
  <c r="BI1334" i="3"/>
  <c r="S1334" i="3" s="1"/>
  <c r="BI1247" i="3"/>
  <c r="S1247" i="3" s="1"/>
  <c r="BI1237" i="3"/>
  <c r="S1237" i="3" s="1"/>
  <c r="BI1212" i="3"/>
  <c r="S1212" i="3" s="1"/>
  <c r="BI1198" i="3"/>
  <c r="S1198" i="3" s="1"/>
  <c r="BI1161" i="3"/>
  <c r="S1161" i="3" s="1"/>
  <c r="BI1145" i="3"/>
  <c r="S1145" i="3" s="1"/>
  <c r="BI922" i="3"/>
  <c r="S922" i="3" s="1"/>
  <c r="BI1696" i="3"/>
  <c r="S1696" i="3" s="1"/>
  <c r="BI1680" i="3"/>
  <c r="S1680" i="3" s="1"/>
  <c r="BI1671" i="3"/>
  <c r="S1671" i="3" s="1"/>
  <c r="BI1593" i="3"/>
  <c r="S1593" i="3" s="1"/>
  <c r="BI1583" i="3"/>
  <c r="S1583" i="3" s="1"/>
  <c r="BI1577" i="3"/>
  <c r="S1577" i="3" s="1"/>
  <c r="BI1558" i="3"/>
  <c r="S1558" i="3" s="1"/>
  <c r="BI1407" i="3"/>
  <c r="S1407" i="3" s="1"/>
  <c r="BI1382" i="3"/>
  <c r="S1382" i="3" s="1"/>
  <c r="BI1331" i="3"/>
  <c r="S1331" i="3" s="1"/>
  <c r="BI1308" i="3"/>
  <c r="S1308" i="3" s="1"/>
  <c r="BI1294" i="3"/>
  <c r="S1294" i="3" s="1"/>
  <c r="BI1284" i="3"/>
  <c r="S1284" i="3" s="1"/>
  <c r="BI1251" i="3"/>
  <c r="S1251" i="3" s="1"/>
  <c r="BI1676" i="3"/>
  <c r="S1676" i="3" s="1"/>
  <c r="BI1641" i="3"/>
  <c r="S1641" i="3" s="1"/>
  <c r="BI1529" i="3"/>
  <c r="S1529" i="3" s="1"/>
  <c r="BI1503" i="3"/>
  <c r="S1503" i="3" s="1"/>
  <c r="BI1424" i="3"/>
  <c r="S1424" i="3" s="1"/>
  <c r="BI1368" i="3"/>
  <c r="S1368" i="3" s="1"/>
  <c r="BI1354" i="3"/>
  <c r="S1354" i="3" s="1"/>
  <c r="BI1333" i="3"/>
  <c r="S1333" i="3" s="1"/>
  <c r="BI1255" i="3"/>
  <c r="S1255" i="3" s="1"/>
  <c r="BI1239" i="3"/>
  <c r="S1239" i="3" s="1"/>
  <c r="BI1214" i="3"/>
  <c r="S1214" i="3" s="1"/>
  <c r="BI1163" i="3"/>
  <c r="S1163" i="3" s="1"/>
  <c r="BI1131" i="3"/>
  <c r="S1131" i="3" s="1"/>
  <c r="BI714" i="3"/>
  <c r="S714" i="3" s="1"/>
  <c r="BI1704" i="3"/>
  <c r="S1704" i="3" s="1"/>
  <c r="BI1664" i="3"/>
  <c r="S1664" i="3" s="1"/>
  <c r="BI1600" i="3"/>
  <c r="S1600" i="3" s="1"/>
  <c r="BI1571" i="3"/>
  <c r="S1571" i="3" s="1"/>
  <c r="BI1539" i="3"/>
  <c r="S1539" i="3" s="1"/>
  <c r="BI1501" i="3"/>
  <c r="S1501" i="3" s="1"/>
  <c r="BI1183" i="3"/>
  <c r="S1183" i="3" s="1"/>
  <c r="BI1052" i="3"/>
  <c r="S1052" i="3" s="1"/>
  <c r="BI1049" i="3"/>
  <c r="S1049" i="3" s="1"/>
  <c r="BI793" i="3"/>
  <c r="S793" i="3" s="1"/>
  <c r="BI1492" i="3"/>
  <c r="S1492" i="3" s="1"/>
  <c r="BI1150" i="3"/>
  <c r="S1150" i="3" s="1"/>
  <c r="BI1102" i="3"/>
  <c r="S1102" i="3" s="1"/>
  <c r="BI1060" i="3"/>
  <c r="S1060" i="3" s="1"/>
  <c r="BI1046" i="3"/>
  <c r="S1046" i="3" s="1"/>
  <c r="BI1001" i="3"/>
  <c r="S1001" i="3" s="1"/>
  <c r="BI953" i="3"/>
  <c r="S953" i="3" s="1"/>
  <c r="BI911" i="3"/>
  <c r="S911" i="3" s="1"/>
  <c r="BI250" i="3"/>
  <c r="S250" i="3" s="1"/>
  <c r="BI230" i="3"/>
  <c r="S230" i="3" s="1"/>
  <c r="BI1525" i="3"/>
  <c r="S1525" i="3" s="1"/>
  <c r="BI1511" i="3"/>
  <c r="S1511" i="3" s="1"/>
  <c r="BI1509" i="3"/>
  <c r="S1509" i="3" s="1"/>
  <c r="BI1461" i="3"/>
  <c r="S1461" i="3" s="1"/>
  <c r="BI1429" i="3"/>
  <c r="S1429" i="3" s="1"/>
  <c r="BI1033" i="3"/>
  <c r="S1033" i="3" s="1"/>
  <c r="BI995" i="3"/>
  <c r="S995" i="3" s="1"/>
  <c r="BI989" i="3"/>
  <c r="S989" i="3" s="1"/>
  <c r="BI980" i="3"/>
  <c r="S980" i="3" s="1"/>
  <c r="BI943" i="3"/>
  <c r="S943" i="3" s="1"/>
  <c r="BI930" i="3"/>
  <c r="S930" i="3" s="1"/>
  <c r="BI916" i="3"/>
  <c r="S916" i="3" s="1"/>
  <c r="BI885" i="3"/>
  <c r="S885" i="3" s="1"/>
  <c r="BI838" i="3"/>
  <c r="S838" i="3" s="1"/>
  <c r="BI662" i="3"/>
  <c r="S662" i="3" s="1"/>
  <c r="BI1062" i="3"/>
  <c r="S1062" i="3" s="1"/>
  <c r="BI1059" i="3"/>
  <c r="S1059" i="3" s="1"/>
  <c r="BI1048" i="3"/>
  <c r="S1048" i="3" s="1"/>
  <c r="BI1021" i="3"/>
  <c r="S1021" i="3" s="1"/>
  <c r="BI935" i="3"/>
  <c r="S935" i="3" s="1"/>
  <c r="BI788" i="3"/>
  <c r="S788" i="3" s="1"/>
  <c r="BI576" i="3"/>
  <c r="S576" i="3" s="1"/>
  <c r="BI1129" i="3"/>
  <c r="S1129" i="3" s="1"/>
  <c r="BI1098" i="3"/>
  <c r="S1098" i="3" s="1"/>
  <c r="BI1053" i="3"/>
  <c r="S1053" i="3" s="1"/>
  <c r="BI962" i="3"/>
  <c r="S962" i="3" s="1"/>
  <c r="BI948" i="3"/>
  <c r="S948" i="3" s="1"/>
  <c r="BI926" i="3"/>
  <c r="S926" i="3" s="1"/>
  <c r="BI823" i="3"/>
  <c r="S823" i="3" s="1"/>
  <c r="BI762" i="3"/>
  <c r="S762" i="3" s="1"/>
  <c r="BI620" i="3"/>
  <c r="S620" i="3" s="1"/>
  <c r="BI508" i="3"/>
  <c r="S508" i="3" s="1"/>
  <c r="BI349" i="3"/>
  <c r="S349" i="3" s="1"/>
  <c r="BI1116" i="3"/>
  <c r="S1116" i="3" s="1"/>
  <c r="BI1090" i="3"/>
  <c r="S1090" i="3" s="1"/>
  <c r="BI1072" i="3"/>
  <c r="S1072" i="3" s="1"/>
  <c r="BI1037" i="3"/>
  <c r="S1037" i="3" s="1"/>
  <c r="BI1015" i="3"/>
  <c r="S1015" i="3" s="1"/>
  <c r="BI987" i="3"/>
  <c r="S987" i="3" s="1"/>
  <c r="BI984" i="3"/>
  <c r="S984" i="3" s="1"/>
  <c r="BI964" i="3"/>
  <c r="S964" i="3" s="1"/>
  <c r="BI941" i="3"/>
  <c r="S941" i="3" s="1"/>
  <c r="BI909" i="3"/>
  <c r="S909" i="3" s="1"/>
  <c r="BI878" i="3"/>
  <c r="S878" i="3" s="1"/>
  <c r="BI681" i="3"/>
  <c r="S681" i="3" s="1"/>
  <c r="BI556" i="3"/>
  <c r="S556" i="3" s="1"/>
  <c r="BI1128" i="3"/>
  <c r="S1128" i="3" s="1"/>
  <c r="BI1007" i="3"/>
  <c r="S1007" i="3" s="1"/>
  <c r="BI975" i="3"/>
  <c r="S975" i="3" s="1"/>
  <c r="BI881" i="3"/>
  <c r="S881" i="3" s="1"/>
  <c r="BI861" i="3"/>
  <c r="S861" i="3" s="1"/>
  <c r="BI745" i="3"/>
  <c r="S745" i="3" s="1"/>
  <c r="BI736" i="3"/>
  <c r="S736" i="3" s="1"/>
  <c r="BI656" i="3"/>
  <c r="S656" i="3" s="1"/>
  <c r="BI578" i="3"/>
  <c r="S578" i="3" s="1"/>
  <c r="BI427" i="3"/>
  <c r="S427" i="3" s="1"/>
  <c r="BI424" i="3"/>
  <c r="S424" i="3" s="1"/>
  <c r="BI365" i="3"/>
  <c r="S365" i="3" s="1"/>
  <c r="BI239" i="3"/>
  <c r="S239" i="3" s="1"/>
  <c r="BI214" i="3"/>
  <c r="S214" i="3" s="1"/>
  <c r="BI945" i="3"/>
  <c r="S945" i="3" s="1"/>
  <c r="BI907" i="3"/>
  <c r="S907" i="3" s="1"/>
  <c r="BI735" i="3"/>
  <c r="S735" i="3" s="1"/>
  <c r="BI642" i="3"/>
  <c r="S642" i="3" s="1"/>
  <c r="BI631" i="3"/>
  <c r="S631" i="3" s="1"/>
  <c r="BI510" i="3"/>
  <c r="S510" i="3" s="1"/>
  <c r="BI361" i="3"/>
  <c r="S361" i="3" s="1"/>
  <c r="BI318" i="3"/>
  <c r="S318" i="3" s="1"/>
  <c r="BI288" i="3"/>
  <c r="S288" i="3" s="1"/>
  <c r="BI163" i="3"/>
  <c r="S163" i="3" s="1"/>
  <c r="BI763" i="3"/>
  <c r="S763" i="3" s="1"/>
  <c r="BI759" i="3"/>
  <c r="S759" i="3" s="1"/>
  <c r="BI741" i="3"/>
  <c r="S741" i="3" s="1"/>
  <c r="BI705" i="3"/>
  <c r="S705" i="3" s="1"/>
  <c r="BI487" i="3"/>
  <c r="S487" i="3" s="1"/>
  <c r="BI481" i="3"/>
  <c r="S481" i="3" s="1"/>
  <c r="BI469" i="3"/>
  <c r="S469" i="3" s="1"/>
  <c r="BI453" i="3"/>
  <c r="S453" i="3" s="1"/>
  <c r="BI374" i="3"/>
  <c r="S374" i="3" s="1"/>
  <c r="BI337" i="3"/>
  <c r="S337" i="3" s="1"/>
  <c r="BI294" i="3"/>
  <c r="S294" i="3" s="1"/>
  <c r="BI175" i="3"/>
  <c r="S175" i="3" s="1"/>
  <c r="BI707" i="3"/>
  <c r="S707" i="3" s="1"/>
  <c r="BI696" i="3"/>
  <c r="S696" i="3" s="1"/>
  <c r="BI663" i="3"/>
  <c r="S663" i="3" s="1"/>
  <c r="BI645" i="3"/>
  <c r="S645" i="3" s="1"/>
  <c r="BI633" i="3"/>
  <c r="S633" i="3" s="1"/>
  <c r="BI565" i="3"/>
  <c r="S565" i="3" s="1"/>
  <c r="BI538" i="3"/>
  <c r="S538" i="3" s="1"/>
  <c r="BI512" i="3"/>
  <c r="S512" i="3" s="1"/>
  <c r="BI477" i="3"/>
  <c r="S477" i="3" s="1"/>
  <c r="BI399" i="3"/>
  <c r="S399" i="3" s="1"/>
  <c r="BI306" i="3"/>
  <c r="S306" i="3" s="1"/>
  <c r="BI297" i="3"/>
  <c r="S297" i="3" s="1"/>
  <c r="BI282" i="3"/>
  <c r="S282" i="3" s="1"/>
  <c r="BI153" i="3"/>
  <c r="S153" i="3" s="1"/>
  <c r="BI710" i="3"/>
  <c r="S710" i="3" s="1"/>
  <c r="BI702" i="3"/>
  <c r="S702" i="3" s="1"/>
  <c r="BI638" i="3"/>
  <c r="S638" i="3" s="1"/>
  <c r="BI585" i="3"/>
  <c r="S585" i="3" s="1"/>
  <c r="BI549" i="3"/>
  <c r="S549" i="3" s="1"/>
  <c r="BI457" i="3"/>
  <c r="S457" i="3" s="1"/>
  <c r="BI447" i="3"/>
  <c r="S447" i="3" s="1"/>
  <c r="BI405" i="3"/>
  <c r="S405" i="3" s="1"/>
  <c r="BI258" i="3"/>
  <c r="S258" i="3" s="1"/>
  <c r="BI202" i="3"/>
  <c r="S202" i="3" s="1"/>
  <c r="BI693" i="3"/>
  <c r="S693" i="3" s="1"/>
  <c r="BI668" i="3"/>
  <c r="S668" i="3" s="1"/>
  <c r="BI647" i="3"/>
  <c r="S647" i="3" s="1"/>
  <c r="BI640" i="3"/>
  <c r="S640" i="3" s="1"/>
  <c r="BI551" i="3"/>
  <c r="S551" i="3" s="1"/>
  <c r="BI522" i="3"/>
  <c r="S522" i="3" s="1"/>
  <c r="BI474" i="3"/>
  <c r="S474" i="3" s="1"/>
  <c r="BI274" i="3"/>
  <c r="S274" i="3" s="1"/>
  <c r="BI199" i="3"/>
  <c r="S199" i="3" s="1"/>
  <c r="BI673" i="3"/>
  <c r="S673" i="3" s="1"/>
  <c r="BI623" i="3"/>
  <c r="S623" i="3" s="1"/>
  <c r="BI582" i="3"/>
  <c r="S582" i="3" s="1"/>
  <c r="BI491" i="3"/>
  <c r="S491" i="3" s="1"/>
  <c r="BI464" i="3"/>
  <c r="S464" i="3" s="1"/>
  <c r="BI296" i="3"/>
  <c r="S296" i="3" s="1"/>
  <c r="BI283" i="3"/>
  <c r="S283" i="3" s="1"/>
  <c r="BI112" i="3"/>
  <c r="S112" i="3" s="1"/>
  <c r="BI381" i="3"/>
  <c r="S381" i="3" s="1"/>
  <c r="BI126" i="3"/>
  <c r="S126" i="3" s="1"/>
  <c r="BI94" i="3"/>
  <c r="S94" i="3" s="1"/>
  <c r="BI650" i="3"/>
  <c r="S650" i="3" s="1"/>
  <c r="BI560" i="3"/>
  <c r="S560" i="3" s="1"/>
  <c r="BI554" i="3"/>
  <c r="S554" i="3" s="1"/>
  <c r="BI460" i="3"/>
  <c r="S460" i="3" s="1"/>
  <c r="BI333" i="3"/>
  <c r="S333" i="3" s="1"/>
  <c r="BI322" i="3"/>
  <c r="S322" i="3" s="1"/>
  <c r="BI216" i="3"/>
  <c r="S216" i="3" s="1"/>
  <c r="BI102" i="3"/>
  <c r="S102" i="3" s="1"/>
  <c r="BI99" i="3"/>
  <c r="S99" i="3" s="1"/>
  <c r="BI36" i="3"/>
  <c r="S36" i="3" s="1"/>
  <c r="BI228" i="3"/>
  <c r="S228" i="3" s="1"/>
  <c r="BI53" i="3"/>
  <c r="S53" i="3" s="1"/>
  <c r="BI324" i="3"/>
  <c r="S324" i="3" s="1"/>
  <c r="BI311" i="3"/>
  <c r="S311" i="3" s="1"/>
  <c r="BI234" i="3"/>
  <c r="S234" i="3" s="1"/>
  <c r="BI141" i="3"/>
  <c r="S141" i="3" s="1"/>
  <c r="BI130" i="3"/>
  <c r="S130" i="3" s="1"/>
  <c r="BI108" i="3"/>
  <c r="S108" i="3" s="1"/>
  <c r="BI64" i="3"/>
  <c r="S64" i="3" s="1"/>
  <c r="BI223" i="3"/>
  <c r="S223" i="3" s="1"/>
  <c r="BI9963" i="3"/>
  <c r="S9963" i="3" s="1"/>
  <c r="BI9863" i="3"/>
  <c r="S9863" i="3" s="1"/>
  <c r="BI9847" i="3"/>
  <c r="S9847" i="3" s="1"/>
  <c r="BI9959" i="3"/>
  <c r="S9959" i="3" s="1"/>
  <c r="BI9826" i="3"/>
  <c r="S9826" i="3" s="1"/>
  <c r="BI9985" i="3"/>
  <c r="S9985" i="3" s="1"/>
  <c r="BI9955" i="3"/>
  <c r="S9955" i="3" s="1"/>
  <c r="BI9953" i="3"/>
  <c r="S9953" i="3" s="1"/>
  <c r="BI9810" i="3"/>
  <c r="S9810" i="3" s="1"/>
  <c r="BI9983" i="3"/>
  <c r="S9983" i="3" s="1"/>
  <c r="BI9951" i="3"/>
  <c r="S9951" i="3" s="1"/>
  <c r="BI9831" i="3"/>
  <c r="S9831" i="3" s="1"/>
  <c r="BI9815" i="3"/>
  <c r="S9815" i="3" s="1"/>
  <c r="BI9797" i="3"/>
  <c r="S9797" i="3" s="1"/>
  <c r="BI9979" i="3"/>
  <c r="S9979" i="3" s="1"/>
  <c r="BI9977" i="3"/>
  <c r="S9977" i="3" s="1"/>
  <c r="BI9947" i="3"/>
  <c r="S9947" i="3" s="1"/>
  <c r="BI9945" i="3"/>
  <c r="S9945" i="3" s="1"/>
  <c r="BI9874" i="3"/>
  <c r="S9874" i="3" s="1"/>
  <c r="BI9784" i="3"/>
  <c r="S9784" i="3" s="1"/>
  <c r="BI9975" i="3"/>
  <c r="S9975" i="3" s="1"/>
  <c r="BI9943" i="3"/>
  <c r="S9943" i="3" s="1"/>
  <c r="BI9895" i="3"/>
  <c r="S9895" i="3" s="1"/>
  <c r="BI9879" i="3"/>
  <c r="S9879" i="3" s="1"/>
  <c r="BI9971" i="3"/>
  <c r="S9971" i="3" s="1"/>
  <c r="BI9939" i="3"/>
  <c r="S9939" i="3" s="1"/>
  <c r="BI9937" i="3"/>
  <c r="S9937" i="3" s="1"/>
  <c r="BI9935" i="3"/>
  <c r="S9935" i="3" s="1"/>
  <c r="BI9933" i="3"/>
  <c r="S9933" i="3" s="1"/>
  <c r="BI9931" i="3"/>
  <c r="S9931" i="3" s="1"/>
  <c r="BI9929" i="3"/>
  <c r="S9929" i="3" s="1"/>
  <c r="BI9927" i="3"/>
  <c r="S9927" i="3" s="1"/>
  <c r="BI9925" i="3"/>
  <c r="S9925" i="3" s="1"/>
  <c r="BI9923" i="3"/>
  <c r="S9923" i="3" s="1"/>
  <c r="BI9921" i="3"/>
  <c r="S9921" i="3" s="1"/>
  <c r="BI9919" i="3"/>
  <c r="S9919" i="3" s="1"/>
  <c r="BI9917" i="3"/>
  <c r="S9917" i="3" s="1"/>
  <c r="BI9915" i="3"/>
  <c r="S9915" i="3" s="1"/>
  <c r="BI9913" i="3"/>
  <c r="S9913" i="3" s="1"/>
  <c r="BI9911" i="3"/>
  <c r="S9911" i="3" s="1"/>
  <c r="BI9909" i="3"/>
  <c r="S9909" i="3" s="1"/>
  <c r="BI9907" i="3"/>
  <c r="S9907" i="3" s="1"/>
  <c r="BI9905" i="3"/>
  <c r="S9905" i="3" s="1"/>
  <c r="BI9903" i="3"/>
  <c r="S9903" i="3" s="1"/>
  <c r="BI9901" i="3"/>
  <c r="S9901" i="3" s="1"/>
  <c r="BI9899" i="3"/>
  <c r="S9899" i="3" s="1"/>
  <c r="BI9897" i="3"/>
  <c r="S9897" i="3" s="1"/>
  <c r="BI9858" i="3"/>
  <c r="S9858" i="3" s="1"/>
  <c r="BI9778" i="3"/>
  <c r="S9778" i="3" s="1"/>
  <c r="BI10005" i="3"/>
  <c r="S10005" i="3" s="1"/>
  <c r="BI9967" i="3"/>
  <c r="S9967" i="3" s="1"/>
  <c r="BI9965" i="3"/>
  <c r="S9965" i="3" s="1"/>
  <c r="BI9842" i="3"/>
  <c r="S9842" i="3" s="1"/>
  <c r="BI9783" i="3"/>
  <c r="S9783" i="3" s="1"/>
  <c r="BI9765" i="3"/>
  <c r="S9765" i="3" s="1"/>
  <c r="BI9799" i="3"/>
  <c r="S9799" i="3" s="1"/>
  <c r="BI9794" i="3"/>
  <c r="S9794" i="3" s="1"/>
  <c r="BI9767" i="3"/>
  <c r="S9767" i="3" s="1"/>
  <c r="BI9762" i="3"/>
  <c r="S9762" i="3" s="1"/>
  <c r="BI9735" i="3"/>
  <c r="S9735" i="3" s="1"/>
  <c r="BI9730" i="3"/>
  <c r="S9730" i="3" s="1"/>
  <c r="BI9703" i="3"/>
  <c r="S9703" i="3" s="1"/>
  <c r="BI9698" i="3"/>
  <c r="S9698" i="3" s="1"/>
  <c r="BI9678" i="3"/>
  <c r="S9678" i="3" s="1"/>
  <c r="BI9672" i="3"/>
  <c r="S9672" i="3" s="1"/>
  <c r="BI9650" i="3"/>
  <c r="S9650" i="3" s="1"/>
  <c r="BI9636" i="3"/>
  <c r="S9636" i="3" s="1"/>
  <c r="BI9614" i="3"/>
  <c r="S9614" i="3" s="1"/>
  <c r="BI9608" i="3"/>
  <c r="S9608" i="3" s="1"/>
  <c r="BI9586" i="3"/>
  <c r="S9586" i="3" s="1"/>
  <c r="BI9572" i="3"/>
  <c r="S9572" i="3" s="1"/>
  <c r="BI9550" i="3"/>
  <c r="S9550" i="3" s="1"/>
  <c r="BI9544" i="3"/>
  <c r="S9544" i="3" s="1"/>
  <c r="BI9530" i="3"/>
  <c r="S9530" i="3" s="1"/>
  <c r="BI9508" i="3"/>
  <c r="S9508" i="3" s="1"/>
  <c r="BI9488" i="3"/>
  <c r="S9488" i="3" s="1"/>
  <c r="BI9118" i="3"/>
  <c r="S9118" i="3" s="1"/>
  <c r="BI9105" i="3"/>
  <c r="S9105" i="3" s="1"/>
  <c r="BI9079" i="3"/>
  <c r="S9079" i="3" s="1"/>
  <c r="BI8280" i="3"/>
  <c r="S8280" i="3" s="1"/>
  <c r="BI8272" i="3"/>
  <c r="S8272" i="3" s="1"/>
  <c r="BI8264" i="3"/>
  <c r="S8264" i="3" s="1"/>
  <c r="BI8256" i="3"/>
  <c r="S8256" i="3" s="1"/>
  <c r="BI8248" i="3"/>
  <c r="S8248" i="3" s="1"/>
  <c r="BI8240" i="3"/>
  <c r="S8240" i="3" s="1"/>
  <c r="BI8232" i="3"/>
  <c r="S8232" i="3" s="1"/>
  <c r="BI8224" i="3"/>
  <c r="S8224" i="3" s="1"/>
  <c r="BI8216" i="3"/>
  <c r="S8216" i="3" s="1"/>
  <c r="BI8208" i="3"/>
  <c r="S8208" i="3" s="1"/>
  <c r="BI8200" i="3"/>
  <c r="S8200" i="3" s="1"/>
  <c r="BI8192" i="3"/>
  <c r="S8192" i="3" s="1"/>
  <c r="BI8184" i="3"/>
  <c r="S8184" i="3" s="1"/>
  <c r="BI8176" i="3"/>
  <c r="S8176" i="3" s="1"/>
  <c r="BI8168" i="3"/>
  <c r="S8168" i="3" s="1"/>
  <c r="BI8160" i="3"/>
  <c r="S8160" i="3" s="1"/>
  <c r="BI8152" i="3"/>
  <c r="S8152" i="3" s="1"/>
  <c r="BI8144" i="3"/>
  <c r="S8144" i="3" s="1"/>
  <c r="BI8136" i="3"/>
  <c r="S8136" i="3" s="1"/>
  <c r="BI8128" i="3"/>
  <c r="S8128" i="3" s="1"/>
  <c r="BI8120" i="3"/>
  <c r="S8120" i="3" s="1"/>
  <c r="BI8112" i="3"/>
  <c r="S8112" i="3" s="1"/>
  <c r="BI8104" i="3"/>
  <c r="S8104" i="3" s="1"/>
  <c r="BI8096" i="3"/>
  <c r="S8096" i="3" s="1"/>
  <c r="BI8076" i="3"/>
  <c r="S8076" i="3" s="1"/>
  <c r="BI8068" i="3"/>
  <c r="S8068" i="3" s="1"/>
  <c r="BI8060" i="3"/>
  <c r="S8060" i="3" s="1"/>
  <c r="BI8052" i="3"/>
  <c r="S8052" i="3" s="1"/>
  <c r="BI8044" i="3"/>
  <c r="S8044" i="3" s="1"/>
  <c r="BI8036" i="3"/>
  <c r="S8036" i="3" s="1"/>
  <c r="BI8028" i="3"/>
  <c r="S8028" i="3" s="1"/>
  <c r="BI8020" i="3"/>
  <c r="S8020" i="3" s="1"/>
  <c r="BI8012" i="3"/>
  <c r="S8012" i="3" s="1"/>
  <c r="BI8004" i="3"/>
  <c r="S8004" i="3" s="1"/>
  <c r="BI7973" i="3"/>
  <c r="S7973" i="3" s="1"/>
  <c r="BI7903" i="3"/>
  <c r="S7903" i="3" s="1"/>
  <c r="BI7895" i="3"/>
  <c r="S7895" i="3" s="1"/>
  <c r="BI7887" i="3"/>
  <c r="S7887" i="3" s="1"/>
  <c r="BI7879" i="3"/>
  <c r="S7879" i="3" s="1"/>
  <c r="BI7871" i="3"/>
  <c r="S7871" i="3" s="1"/>
  <c r="BI7863" i="3"/>
  <c r="S7863" i="3" s="1"/>
  <c r="BI7855" i="3"/>
  <c r="S7855" i="3" s="1"/>
  <c r="BI7847" i="3"/>
  <c r="S7847" i="3" s="1"/>
  <c r="BI7839" i="3"/>
  <c r="S7839" i="3" s="1"/>
  <c r="BI7831" i="3"/>
  <c r="S7831" i="3" s="1"/>
  <c r="BI7823" i="3"/>
  <c r="S7823" i="3" s="1"/>
  <c r="BI7815" i="3"/>
  <c r="S7815" i="3" s="1"/>
  <c r="BI7807" i="3"/>
  <c r="S7807" i="3" s="1"/>
  <c r="BI7804" i="3"/>
  <c r="S7804" i="3" s="1"/>
  <c r="BI7708" i="3"/>
  <c r="S7708" i="3" s="1"/>
  <c r="BI9101" i="3"/>
  <c r="S9101" i="3" s="1"/>
  <c r="BI7910" i="3"/>
  <c r="S7910" i="3" s="1"/>
  <c r="BI7908" i="3"/>
  <c r="S7908" i="3" s="1"/>
  <c r="BI7904" i="3"/>
  <c r="S7904" i="3" s="1"/>
  <c r="BI7896" i="3"/>
  <c r="S7896" i="3" s="1"/>
  <c r="BI7888" i="3"/>
  <c r="S7888" i="3" s="1"/>
  <c r="BI7880" i="3"/>
  <c r="S7880" i="3" s="1"/>
  <c r="BI7872" i="3"/>
  <c r="S7872" i="3" s="1"/>
  <c r="BI7864" i="3"/>
  <c r="S7864" i="3" s="1"/>
  <c r="BI7856" i="3"/>
  <c r="S7856" i="3" s="1"/>
  <c r="BI7801" i="3"/>
  <c r="S7801" i="3" s="1"/>
  <c r="BI7798" i="3"/>
  <c r="S7798" i="3" s="1"/>
  <c r="BI7793" i="3"/>
  <c r="S7793" i="3" s="1"/>
  <c r="BI7788" i="3"/>
  <c r="S7788" i="3" s="1"/>
  <c r="BI7745" i="3"/>
  <c r="S7745" i="3" s="1"/>
  <c r="BI7729" i="3"/>
  <c r="S7729" i="3" s="1"/>
  <c r="BI7692" i="3"/>
  <c r="S7692" i="3" s="1"/>
  <c r="BI7769" i="3"/>
  <c r="S7769" i="3" s="1"/>
  <c r="BI7716" i="3"/>
  <c r="S7716" i="3" s="1"/>
  <c r="BI9859" i="3"/>
  <c r="S9859" i="3" s="1"/>
  <c r="BI9827" i="3"/>
  <c r="S9827" i="3" s="1"/>
  <c r="BI9795" i="3"/>
  <c r="S9795" i="3" s="1"/>
  <c r="BI9763" i="3"/>
  <c r="S9763" i="3" s="1"/>
  <c r="BI9731" i="3"/>
  <c r="S9731" i="3" s="1"/>
  <c r="BI9699" i="3"/>
  <c r="S9699" i="3" s="1"/>
  <c r="BI7981" i="3"/>
  <c r="S7981" i="3" s="1"/>
  <c r="BI7965" i="3"/>
  <c r="S7965" i="3" s="1"/>
  <c r="BI7933" i="3"/>
  <c r="S7933" i="3" s="1"/>
  <c r="BI7809" i="3"/>
  <c r="S7809" i="3" s="1"/>
  <c r="BI7796" i="3"/>
  <c r="S7796" i="3" s="1"/>
  <c r="BI7737" i="3"/>
  <c r="S7737" i="3" s="1"/>
  <c r="BI7705" i="3"/>
  <c r="S7705" i="3" s="1"/>
  <c r="BI7753" i="3"/>
  <c r="S7753" i="3" s="1"/>
  <c r="BI7748" i="3"/>
  <c r="S7748" i="3" s="1"/>
  <c r="BI7724" i="3"/>
  <c r="S7724" i="3" s="1"/>
  <c r="BI9117" i="3"/>
  <c r="S9117" i="3" s="1"/>
  <c r="BI7777" i="3"/>
  <c r="S7777" i="3" s="1"/>
  <c r="BI7713" i="3"/>
  <c r="S7713" i="3" s="1"/>
  <c r="BI7700" i="3"/>
  <c r="S7700" i="3" s="1"/>
  <c r="BI7684" i="3"/>
  <c r="S7684" i="3" s="1"/>
  <c r="BI7732" i="3"/>
  <c r="S7732" i="3" s="1"/>
  <c r="BI7785" i="3"/>
  <c r="S7785" i="3" s="1"/>
  <c r="BI7761" i="3"/>
  <c r="S7761" i="3" s="1"/>
  <c r="BI7721" i="3"/>
  <c r="S7721" i="3" s="1"/>
  <c r="BI7697" i="3"/>
  <c r="S7697" i="3" s="1"/>
  <c r="BI7689" i="3"/>
  <c r="S7689" i="3" s="1"/>
  <c r="BI7681" i="3"/>
  <c r="S7681" i="3" s="1"/>
  <c r="BI7673" i="3"/>
  <c r="S7673" i="3" s="1"/>
  <c r="BI7665" i="3"/>
  <c r="S7665" i="3" s="1"/>
  <c r="BI7657" i="3"/>
  <c r="S7657" i="3" s="1"/>
  <c r="BI7649" i="3"/>
  <c r="S7649" i="3" s="1"/>
  <c r="BI7641" i="3"/>
  <c r="S7641" i="3" s="1"/>
  <c r="BI7633" i="3"/>
  <c r="S7633" i="3" s="1"/>
  <c r="BI7625" i="3"/>
  <c r="S7625" i="3" s="1"/>
  <c r="BI7617" i="3"/>
  <c r="S7617" i="3" s="1"/>
  <c r="BI7609" i="3"/>
  <c r="S7609" i="3" s="1"/>
  <c r="BI7601" i="3"/>
  <c r="S7601" i="3" s="1"/>
  <c r="BI7593" i="3"/>
  <c r="S7593" i="3" s="1"/>
  <c r="BI7585" i="3"/>
  <c r="S7585" i="3" s="1"/>
  <c r="BI7577" i="3"/>
  <c r="S7577" i="3" s="1"/>
  <c r="BI7569" i="3"/>
  <c r="S7569" i="3" s="1"/>
  <c r="BI7561" i="3"/>
  <c r="S7561" i="3" s="1"/>
  <c r="BI7553" i="3"/>
  <c r="S7553" i="3" s="1"/>
  <c r="BI7545" i="3"/>
  <c r="S7545" i="3" s="1"/>
  <c r="BI7537" i="3"/>
  <c r="S7537" i="3" s="1"/>
  <c r="BI7529" i="3"/>
  <c r="S7529" i="3" s="1"/>
  <c r="BI7521" i="3"/>
  <c r="S7521" i="3" s="1"/>
  <c r="BI7506" i="3"/>
  <c r="S7506" i="3" s="1"/>
  <c r="BI7505" i="3"/>
  <c r="S7505" i="3" s="1"/>
  <c r="BI7492" i="3"/>
  <c r="S7492" i="3" s="1"/>
  <c r="BI7491" i="3"/>
  <c r="S7491" i="3" s="1"/>
  <c r="BI7478" i="3"/>
  <c r="S7478" i="3" s="1"/>
  <c r="BI7477" i="3"/>
  <c r="S7477" i="3" s="1"/>
  <c r="BI7456" i="3"/>
  <c r="S7456" i="3" s="1"/>
  <c r="BI7455" i="3"/>
  <c r="S7455" i="3" s="1"/>
  <c r="BI7442" i="3"/>
  <c r="S7442" i="3" s="1"/>
  <c r="BI7441" i="3"/>
  <c r="S7441" i="3" s="1"/>
  <c r="BI7428" i="3"/>
  <c r="S7428" i="3" s="1"/>
  <c r="BI7427" i="3"/>
  <c r="S7427" i="3" s="1"/>
  <c r="BI7406" i="3"/>
  <c r="S7406" i="3" s="1"/>
  <c r="BI7405" i="3"/>
  <c r="S7405" i="3" s="1"/>
  <c r="BI7386" i="3"/>
  <c r="S7386" i="3" s="1"/>
  <c r="BI7385" i="3"/>
  <c r="S7385" i="3" s="1"/>
  <c r="BI7370" i="3"/>
  <c r="S7370" i="3" s="1"/>
  <c r="BI7369" i="3"/>
  <c r="S7369" i="3" s="1"/>
  <c r="BI7324" i="3"/>
  <c r="S7324" i="3" s="1"/>
  <c r="BI7323" i="3"/>
  <c r="S7323" i="3" s="1"/>
  <c r="BI7313" i="3"/>
  <c r="S7313" i="3" s="1"/>
  <c r="BI7311" i="3"/>
  <c r="S7311" i="3" s="1"/>
  <c r="BI7308" i="3"/>
  <c r="S7308" i="3" s="1"/>
  <c r="BI7307" i="3"/>
  <c r="S7307" i="3" s="1"/>
  <c r="BI7293" i="3"/>
  <c r="S7293" i="3" s="1"/>
  <c r="BI7284" i="3"/>
  <c r="S7284" i="3" s="1"/>
  <c r="BI7283" i="3"/>
  <c r="S7283" i="3" s="1"/>
  <c r="BI7249" i="3"/>
  <c r="S7249" i="3" s="1"/>
  <c r="BI7247" i="3"/>
  <c r="S7247" i="3" s="1"/>
  <c r="BI7229" i="3"/>
  <c r="S7229" i="3" s="1"/>
  <c r="BI7220" i="3"/>
  <c r="S7220" i="3" s="1"/>
  <c r="BI7219" i="3"/>
  <c r="S7219" i="3" s="1"/>
  <c r="BI7199" i="3"/>
  <c r="S7199" i="3" s="1"/>
  <c r="BI7189" i="3"/>
  <c r="S7189" i="3" s="1"/>
  <c r="BI7182" i="3"/>
  <c r="S7182" i="3" s="1"/>
  <c r="BI7169" i="3"/>
  <c r="S7169" i="3" s="1"/>
  <c r="BI7129" i="3"/>
  <c r="S7129" i="3" s="1"/>
  <c r="BI6852" i="3"/>
  <c r="S6852" i="3" s="1"/>
  <c r="BI6838" i="3"/>
  <c r="S6838" i="3" s="1"/>
  <c r="BI6834" i="3"/>
  <c r="S6834" i="3" s="1"/>
  <c r="BI6820" i="3"/>
  <c r="S6820" i="3" s="1"/>
  <c r="BI6806" i="3"/>
  <c r="S6806" i="3" s="1"/>
  <c r="BI6802" i="3"/>
  <c r="S6802" i="3" s="1"/>
  <c r="BI6792" i="3"/>
  <c r="S6792" i="3" s="1"/>
  <c r="BI6788" i="3"/>
  <c r="S6788" i="3" s="1"/>
  <c r="BI6774" i="3"/>
  <c r="S6774" i="3" s="1"/>
  <c r="BI6770" i="3"/>
  <c r="S6770" i="3" s="1"/>
  <c r="BI6756" i="3"/>
  <c r="S6756" i="3" s="1"/>
  <c r="BI6395" i="3"/>
  <c r="S6395" i="3" s="1"/>
  <c r="BI7061" i="3"/>
  <c r="S7061" i="3" s="1"/>
  <c r="BI6555" i="3"/>
  <c r="S6555" i="3" s="1"/>
  <c r="BI6545" i="3"/>
  <c r="S6545" i="3" s="1"/>
  <c r="BI6541" i="3"/>
  <c r="S6541" i="3" s="1"/>
  <c r="BI7739" i="3"/>
  <c r="S7739" i="3" s="1"/>
  <c r="BI7731" i="3"/>
  <c r="S7731" i="3" s="1"/>
  <c r="BI7723" i="3"/>
  <c r="S7723" i="3" s="1"/>
  <c r="BI7715" i="3"/>
  <c r="S7715" i="3" s="1"/>
  <c r="BI7707" i="3"/>
  <c r="S7707" i="3" s="1"/>
  <c r="BI7699" i="3"/>
  <c r="S7699" i="3" s="1"/>
  <c r="BI7691" i="3"/>
  <c r="S7691" i="3" s="1"/>
  <c r="BI7683" i="3"/>
  <c r="S7683" i="3" s="1"/>
  <c r="BI7675" i="3"/>
  <c r="S7675" i="3" s="1"/>
  <c r="BI7667" i="3"/>
  <c r="S7667" i="3" s="1"/>
  <c r="BI7659" i="3"/>
  <c r="S7659" i="3" s="1"/>
  <c r="BI7651" i="3"/>
  <c r="S7651" i="3" s="1"/>
  <c r="BI7643" i="3"/>
  <c r="S7643" i="3" s="1"/>
  <c r="BI7635" i="3"/>
  <c r="S7635" i="3" s="1"/>
  <c r="BI7627" i="3"/>
  <c r="S7627" i="3" s="1"/>
  <c r="BI7619" i="3"/>
  <c r="S7619" i="3" s="1"/>
  <c r="BI7611" i="3"/>
  <c r="S7611" i="3" s="1"/>
  <c r="BI7603" i="3"/>
  <c r="S7603" i="3" s="1"/>
  <c r="BI7595" i="3"/>
  <c r="S7595" i="3" s="1"/>
  <c r="BI7587" i="3"/>
  <c r="S7587" i="3" s="1"/>
  <c r="BI7579" i="3"/>
  <c r="S7579" i="3" s="1"/>
  <c r="BI7571" i="3"/>
  <c r="S7571" i="3" s="1"/>
  <c r="BI7563" i="3"/>
  <c r="S7563" i="3" s="1"/>
  <c r="BI7555" i="3"/>
  <c r="S7555" i="3" s="1"/>
  <c r="BI7547" i="3"/>
  <c r="S7547" i="3" s="1"/>
  <c r="BI7539" i="3"/>
  <c r="S7539" i="3" s="1"/>
  <c r="BI7531" i="3"/>
  <c r="S7531" i="3" s="1"/>
  <c r="BI7523" i="3"/>
  <c r="S7523" i="3" s="1"/>
  <c r="BI7507" i="3"/>
  <c r="S7507" i="3" s="1"/>
  <c r="BI7493" i="3"/>
  <c r="S7493" i="3" s="1"/>
  <c r="BI7471" i="3"/>
  <c r="S7471" i="3" s="1"/>
  <c r="BI7457" i="3"/>
  <c r="S7457" i="3" s="1"/>
  <c r="BI7443" i="3"/>
  <c r="S7443" i="3" s="1"/>
  <c r="BI7429" i="3"/>
  <c r="S7429" i="3" s="1"/>
  <c r="BI7409" i="3"/>
  <c r="S7409" i="3" s="1"/>
  <c r="BI7397" i="3"/>
  <c r="S7397" i="3" s="1"/>
  <c r="BI7381" i="3"/>
  <c r="S7381" i="3" s="1"/>
  <c r="BI7365" i="3"/>
  <c r="S7365" i="3" s="1"/>
  <c r="BI7264" i="3"/>
  <c r="S7264" i="3" s="1"/>
  <c r="BI7184" i="3"/>
  <c r="S7184" i="3" s="1"/>
  <c r="BI7177" i="3"/>
  <c r="S7177" i="3" s="1"/>
  <c r="BI7175" i="3"/>
  <c r="S7175" i="3" s="1"/>
  <c r="BI7163" i="3"/>
  <c r="S7163" i="3" s="1"/>
  <c r="BI7149" i="3"/>
  <c r="S7149" i="3" s="1"/>
  <c r="BI7141" i="3"/>
  <c r="S7141" i="3" s="1"/>
  <c r="BI7125" i="3"/>
  <c r="S7125" i="3" s="1"/>
  <c r="BI7121" i="3"/>
  <c r="S7121" i="3" s="1"/>
  <c r="BI7117" i="3"/>
  <c r="S7117" i="3" s="1"/>
  <c r="BI7113" i="3"/>
  <c r="S7113" i="3" s="1"/>
  <c r="BI7109" i="3"/>
  <c r="S7109" i="3" s="1"/>
  <c r="BI7105" i="3"/>
  <c r="S7105" i="3" s="1"/>
  <c r="BI7101" i="3"/>
  <c r="S7101" i="3" s="1"/>
  <c r="BI7097" i="3"/>
  <c r="S7097" i="3" s="1"/>
  <c r="BI7093" i="3"/>
  <c r="S7093" i="3" s="1"/>
  <c r="BI7089" i="3"/>
  <c r="S7089" i="3" s="1"/>
  <c r="BI7085" i="3"/>
  <c r="S7085" i="3" s="1"/>
  <c r="BI7081" i="3"/>
  <c r="S7081" i="3" s="1"/>
  <c r="BI7077" i="3"/>
  <c r="S7077" i="3" s="1"/>
  <c r="BI7073" i="3"/>
  <c r="S7073" i="3" s="1"/>
  <c r="BI6848" i="3"/>
  <c r="S6848" i="3" s="1"/>
  <c r="BI6816" i="3"/>
  <c r="S6816" i="3" s="1"/>
  <c r="BI6784" i="3"/>
  <c r="S6784" i="3" s="1"/>
  <c r="BI6713" i="3"/>
  <c r="S6713" i="3" s="1"/>
  <c r="BI6688" i="3"/>
  <c r="S6688" i="3" s="1"/>
  <c r="BI6680" i="3"/>
  <c r="S6680" i="3" s="1"/>
  <c r="BI6672" i="3"/>
  <c r="S6672" i="3" s="1"/>
  <c r="BI6664" i="3"/>
  <c r="S6664" i="3" s="1"/>
  <c r="BI6656" i="3"/>
  <c r="S6656" i="3" s="1"/>
  <c r="BI6648" i="3"/>
  <c r="S6648" i="3" s="1"/>
  <c r="BI6640" i="3"/>
  <c r="S6640" i="3" s="1"/>
  <c r="BI6632" i="3"/>
  <c r="S6632" i="3" s="1"/>
  <c r="BI6624" i="3"/>
  <c r="S6624" i="3" s="1"/>
  <c r="BI6616" i="3"/>
  <c r="S6616" i="3" s="1"/>
  <c r="BI6608" i="3"/>
  <c r="S6608" i="3" s="1"/>
  <c r="BI6600" i="3"/>
  <c r="S6600" i="3" s="1"/>
  <c r="BI6592" i="3"/>
  <c r="S6592" i="3" s="1"/>
  <c r="BI6584" i="3"/>
  <c r="S6584" i="3" s="1"/>
  <c r="BI6576" i="3"/>
  <c r="S6576" i="3" s="1"/>
  <c r="BI6568" i="3"/>
  <c r="S6568" i="3" s="1"/>
  <c r="BI6560" i="3"/>
  <c r="S6560" i="3" s="1"/>
  <c r="BI6546" i="3"/>
  <c r="S6546" i="3" s="1"/>
  <c r="BI6435" i="3"/>
  <c r="S6435" i="3" s="1"/>
  <c r="BI6377" i="3"/>
  <c r="S6377" i="3" s="1"/>
  <c r="BI7304" i="3"/>
  <c r="S7304" i="3" s="1"/>
  <c r="BI7240" i="3"/>
  <c r="S7240" i="3" s="1"/>
  <c r="BI7216" i="3"/>
  <c r="S7216" i="3" s="1"/>
  <c r="BI7194" i="3"/>
  <c r="S7194" i="3" s="1"/>
  <c r="BI7183" i="3"/>
  <c r="S7183" i="3" s="1"/>
  <c r="BI6437" i="3"/>
  <c r="S6437" i="3" s="1"/>
  <c r="BI6416" i="3"/>
  <c r="S6416" i="3" s="1"/>
  <c r="BI6390" i="3"/>
  <c r="S6390" i="3" s="1"/>
  <c r="BI6387" i="3"/>
  <c r="S6387" i="3" s="1"/>
  <c r="BI6463" i="3"/>
  <c r="S6463" i="3" s="1"/>
  <c r="BI6378" i="3"/>
  <c r="S6378" i="3" s="1"/>
  <c r="BI6485" i="3"/>
  <c r="S6485" i="3" s="1"/>
  <c r="BI6477" i="3"/>
  <c r="S6477" i="3" s="1"/>
  <c r="BI6458" i="3"/>
  <c r="S6458" i="3" s="1"/>
  <c r="BI6442" i="3"/>
  <c r="S6442" i="3" s="1"/>
  <c r="BI6517" i="3"/>
  <c r="S6517" i="3" s="1"/>
  <c r="BI6509" i="3"/>
  <c r="S6509" i="3" s="1"/>
  <c r="BI6507" i="3"/>
  <c r="S6507" i="3" s="1"/>
  <c r="BI6499" i="3"/>
  <c r="S6499" i="3" s="1"/>
  <c r="BI6491" i="3"/>
  <c r="S6491" i="3" s="1"/>
  <c r="BI6483" i="3"/>
  <c r="S6483" i="3" s="1"/>
  <c r="BI6475" i="3"/>
  <c r="S6475" i="3" s="1"/>
  <c r="BI6554" i="3"/>
  <c r="S6554" i="3" s="1"/>
  <c r="BI6523" i="3"/>
  <c r="S6523" i="3" s="1"/>
  <c r="BI6515" i="3"/>
  <c r="S6515" i="3" s="1"/>
  <c r="BI6452" i="3"/>
  <c r="S6452" i="3" s="1"/>
  <c r="BI6448" i="3"/>
  <c r="S6448" i="3" s="1"/>
  <c r="BI5256" i="3"/>
  <c r="S5256" i="3" s="1"/>
  <c r="BI6467" i="3"/>
  <c r="S6467" i="3" s="1"/>
  <c r="BI6457" i="3"/>
  <c r="S6457" i="3" s="1"/>
  <c r="BI6429" i="3"/>
  <c r="S6429" i="3" s="1"/>
  <c r="BI6326" i="3"/>
  <c r="S6326" i="3" s="1"/>
  <c r="BI6310" i="3"/>
  <c r="S6310" i="3" s="1"/>
  <c r="BI6245" i="3"/>
  <c r="S6245" i="3" s="1"/>
  <c r="BI6237" i="3"/>
  <c r="S6237" i="3" s="1"/>
  <c r="BI6232" i="3"/>
  <c r="S6232" i="3" s="1"/>
  <c r="BI6231" i="3"/>
  <c r="S6231" i="3" s="1"/>
  <c r="BI6224" i="3"/>
  <c r="S6224" i="3" s="1"/>
  <c r="BI6223" i="3"/>
  <c r="S6223" i="3" s="1"/>
  <c r="BI6205" i="3"/>
  <c r="S6205" i="3" s="1"/>
  <c r="BI6200" i="3"/>
  <c r="S6200" i="3" s="1"/>
  <c r="BI6199" i="3"/>
  <c r="S6199" i="3" s="1"/>
  <c r="BI6192" i="3"/>
  <c r="S6192" i="3" s="1"/>
  <c r="BI6191" i="3"/>
  <c r="S6191" i="3" s="1"/>
  <c r="BI6163" i="3"/>
  <c r="S6163" i="3" s="1"/>
  <c r="BI6135" i="3"/>
  <c r="S6135" i="3" s="1"/>
  <c r="BI6087" i="3"/>
  <c r="S6087" i="3" s="1"/>
  <c r="BI6082" i="3"/>
  <c r="S6082" i="3" s="1"/>
  <c r="BI6077" i="3"/>
  <c r="S6077" i="3" s="1"/>
  <c r="BI6035" i="3"/>
  <c r="S6035" i="3" s="1"/>
  <c r="BI6034" i="3"/>
  <c r="S6034" i="3" s="1"/>
  <c r="BI6033" i="3"/>
  <c r="S6033" i="3" s="1"/>
  <c r="BI6025" i="3"/>
  <c r="S6025" i="3" s="1"/>
  <c r="BI6015" i="3"/>
  <c r="S6015" i="3" s="1"/>
  <c r="BI6005" i="3"/>
  <c r="S6005" i="3" s="1"/>
  <c r="BI5973" i="3"/>
  <c r="S5973" i="3" s="1"/>
  <c r="BI5943" i="3"/>
  <c r="S5943" i="3" s="1"/>
  <c r="BI5927" i="3"/>
  <c r="S5927" i="3" s="1"/>
  <c r="BI5913" i="3"/>
  <c r="S5913" i="3" s="1"/>
  <c r="BI5905" i="3"/>
  <c r="S5905" i="3" s="1"/>
  <c r="BI5899" i="3"/>
  <c r="S5899" i="3" s="1"/>
  <c r="BI5891" i="3"/>
  <c r="S5891" i="3" s="1"/>
  <c r="BI5884" i="3"/>
  <c r="S5884" i="3" s="1"/>
  <c r="BI5877" i="3"/>
  <c r="S5877" i="3" s="1"/>
  <c r="BI5869" i="3"/>
  <c r="S5869" i="3" s="1"/>
  <c r="BI5861" i="3"/>
  <c r="S5861" i="3" s="1"/>
  <c r="BI5853" i="3"/>
  <c r="S5853" i="3" s="1"/>
  <c r="BI5845" i="3"/>
  <c r="S5845" i="3" s="1"/>
  <c r="BI5837" i="3"/>
  <c r="S5837" i="3" s="1"/>
  <c r="BI5829" i="3"/>
  <c r="S5829" i="3" s="1"/>
  <c r="BI5821" i="3"/>
  <c r="S5821" i="3" s="1"/>
  <c r="BI5813" i="3"/>
  <c r="S5813" i="3" s="1"/>
  <c r="BI5805" i="3"/>
  <c r="S5805" i="3" s="1"/>
  <c r="BI5797" i="3"/>
  <c r="S5797" i="3" s="1"/>
  <c r="BI5789" i="3"/>
  <c r="S5789" i="3" s="1"/>
  <c r="BI5781" i="3"/>
  <c r="S5781" i="3" s="1"/>
  <c r="BI5773" i="3"/>
  <c r="S5773" i="3" s="1"/>
  <c r="BI5765" i="3"/>
  <c r="S5765" i="3" s="1"/>
  <c r="BI5757" i="3"/>
  <c r="S5757" i="3" s="1"/>
  <c r="BI5749" i="3"/>
  <c r="S5749" i="3" s="1"/>
  <c r="BI5741" i="3"/>
  <c r="S5741" i="3" s="1"/>
  <c r="BI5733" i="3"/>
  <c r="S5733" i="3" s="1"/>
  <c r="BI5725" i="3"/>
  <c r="S5725" i="3" s="1"/>
  <c r="BI5717" i="3"/>
  <c r="S5717" i="3" s="1"/>
  <c r="BI5709" i="3"/>
  <c r="S5709" i="3" s="1"/>
  <c r="BI5701" i="3"/>
  <c r="S5701" i="3" s="1"/>
  <c r="BI5693" i="3"/>
  <c r="S5693" i="3" s="1"/>
  <c r="BI5685" i="3"/>
  <c r="S5685" i="3" s="1"/>
  <c r="BI5677" i="3"/>
  <c r="S5677" i="3" s="1"/>
  <c r="BI5669" i="3"/>
  <c r="S5669" i="3" s="1"/>
  <c r="BI5661" i="3"/>
  <c r="S5661" i="3" s="1"/>
  <c r="BI5653" i="3"/>
  <c r="S5653" i="3" s="1"/>
  <c r="BI5645" i="3"/>
  <c r="S5645" i="3" s="1"/>
  <c r="BI5637" i="3"/>
  <c r="S5637" i="3" s="1"/>
  <c r="BI5629" i="3"/>
  <c r="S5629" i="3" s="1"/>
  <c r="BI5621" i="3"/>
  <c r="S5621" i="3" s="1"/>
  <c r="BI5613" i="3"/>
  <c r="S5613" i="3" s="1"/>
  <c r="BI5605" i="3"/>
  <c r="S5605" i="3" s="1"/>
  <c r="BI5597" i="3"/>
  <c r="S5597" i="3" s="1"/>
  <c r="BI5589" i="3"/>
  <c r="S5589" i="3" s="1"/>
  <c r="BI5581" i="3"/>
  <c r="S5581" i="3" s="1"/>
  <c r="BI5573" i="3"/>
  <c r="S5573" i="3" s="1"/>
  <c r="BI5565" i="3"/>
  <c r="S5565" i="3" s="1"/>
  <c r="BI5557" i="3"/>
  <c r="S5557" i="3" s="1"/>
  <c r="BI5549" i="3"/>
  <c r="S5549" i="3" s="1"/>
  <c r="BI5541" i="3"/>
  <c r="S5541" i="3" s="1"/>
  <c r="BI5533" i="3"/>
  <c r="S5533" i="3" s="1"/>
  <c r="BI5525" i="3"/>
  <c r="S5525" i="3" s="1"/>
  <c r="BI5517" i="3"/>
  <c r="S5517" i="3" s="1"/>
  <c r="BI5509" i="3"/>
  <c r="S5509" i="3" s="1"/>
  <c r="BI5501" i="3"/>
  <c r="S5501" i="3" s="1"/>
  <c r="BI5493" i="3"/>
  <c r="S5493" i="3" s="1"/>
  <c r="BI5485" i="3"/>
  <c r="S5485" i="3" s="1"/>
  <c r="BI5477" i="3"/>
  <c r="S5477" i="3" s="1"/>
  <c r="BI5466" i="3"/>
  <c r="S5466" i="3" s="1"/>
  <c r="BI5461" i="3"/>
  <c r="S5461" i="3" s="1"/>
  <c r="BI5449" i="3"/>
  <c r="S5449" i="3" s="1"/>
  <c r="BI5443" i="3"/>
  <c r="S5443" i="3" s="1"/>
  <c r="BI5436" i="3"/>
  <c r="S5436" i="3" s="1"/>
  <c r="BI5430" i="3"/>
  <c r="S5430" i="3" s="1"/>
  <c r="BI5422" i="3"/>
  <c r="S5422" i="3" s="1"/>
  <c r="BI5409" i="3"/>
  <c r="S5409" i="3" s="1"/>
  <c r="BI5404" i="3"/>
  <c r="S5404" i="3" s="1"/>
  <c r="BI5403" i="3"/>
  <c r="S5403" i="3" s="1"/>
  <c r="BI5398" i="3"/>
  <c r="S5398" i="3" s="1"/>
  <c r="BI5368" i="3"/>
  <c r="S5368" i="3" s="1"/>
  <c r="BI5367" i="3"/>
  <c r="S5367" i="3" s="1"/>
  <c r="BI5361" i="3"/>
  <c r="S5361" i="3" s="1"/>
  <c r="BI5354" i="3"/>
  <c r="S5354" i="3" s="1"/>
  <c r="BI5336" i="3"/>
  <c r="S5336" i="3" s="1"/>
  <c r="BI5335" i="3"/>
  <c r="S5335" i="3" s="1"/>
  <c r="BI5329" i="3"/>
  <c r="S5329" i="3" s="1"/>
  <c r="BI5322" i="3"/>
  <c r="S5322" i="3" s="1"/>
  <c r="BI5304" i="3"/>
  <c r="S5304" i="3" s="1"/>
  <c r="BI5303" i="3"/>
  <c r="S5303" i="3" s="1"/>
  <c r="BI5286" i="3"/>
  <c r="S5286" i="3" s="1"/>
  <c r="BI5272" i="3"/>
  <c r="S5272" i="3" s="1"/>
  <c r="BI5271" i="3"/>
  <c r="S5271" i="3" s="1"/>
  <c r="BI5213" i="3"/>
  <c r="S5213" i="3" s="1"/>
  <c r="BI5204" i="3"/>
  <c r="S5204" i="3" s="1"/>
  <c r="BI6386" i="3"/>
  <c r="S6386" i="3" s="1"/>
  <c r="BI6370" i="3"/>
  <c r="S6370" i="3" s="1"/>
  <c r="BI6368" i="3"/>
  <c r="S6368" i="3" s="1"/>
  <c r="BI6366" i="3"/>
  <c r="S6366" i="3" s="1"/>
  <c r="BI6364" i="3"/>
  <c r="S6364" i="3" s="1"/>
  <c r="BI6362" i="3"/>
  <c r="S6362" i="3" s="1"/>
  <c r="BI6360" i="3"/>
  <c r="S6360" i="3" s="1"/>
  <c r="BI6358" i="3"/>
  <c r="S6358" i="3" s="1"/>
  <c r="BI6356" i="3"/>
  <c r="S6356" i="3" s="1"/>
  <c r="BI6354" i="3"/>
  <c r="S6354" i="3" s="1"/>
  <c r="BI6352" i="3"/>
  <c r="S6352" i="3" s="1"/>
  <c r="BI5266" i="3"/>
  <c r="S5266" i="3" s="1"/>
  <c r="BI5234" i="3"/>
  <c r="S5234" i="3" s="1"/>
  <c r="BI6234" i="3"/>
  <c r="S6234" i="3" s="1"/>
  <c r="BI6202" i="3"/>
  <c r="S6202" i="3" s="1"/>
  <c r="BI5978" i="3"/>
  <c r="S5978" i="3" s="1"/>
  <c r="BI5970" i="3"/>
  <c r="S5970" i="3" s="1"/>
  <c r="BI5411" i="3"/>
  <c r="S5411" i="3" s="1"/>
  <c r="BI5387" i="3"/>
  <c r="S5387" i="3" s="1"/>
  <c r="BI5375" i="3"/>
  <c r="S5375" i="3" s="1"/>
  <c r="BI5343" i="3"/>
  <c r="S5343" i="3" s="1"/>
  <c r="BI5311" i="3"/>
  <c r="S5311" i="3" s="1"/>
  <c r="BI5284" i="3"/>
  <c r="S5284" i="3" s="1"/>
  <c r="BI5267" i="3"/>
  <c r="S5267" i="3" s="1"/>
  <c r="BI6250" i="3"/>
  <c r="S6250" i="3" s="1"/>
  <c r="BI5936" i="3"/>
  <c r="S5936" i="3" s="1"/>
  <c r="BI5294" i="3"/>
  <c r="S5294" i="3" s="1"/>
  <c r="BI5231" i="3"/>
  <c r="S5231" i="3" s="1"/>
  <c r="BI5207" i="3"/>
  <c r="S5207" i="3" s="1"/>
  <c r="BI5290" i="3"/>
  <c r="S5290" i="3" s="1"/>
  <c r="BI5237" i="3"/>
  <c r="S5237" i="3" s="1"/>
  <c r="BI5197" i="3"/>
  <c r="S5197" i="3" s="1"/>
  <c r="BI5191" i="3"/>
  <c r="S5191" i="3" s="1"/>
  <c r="BI5175" i="3"/>
  <c r="S5175" i="3" s="1"/>
  <c r="BI5129" i="3"/>
  <c r="S5129" i="3" s="1"/>
  <c r="BI5094" i="3"/>
  <c r="S5094" i="3" s="1"/>
  <c r="BI5066" i="3"/>
  <c r="S5066" i="3" s="1"/>
  <c r="BI5058" i="3"/>
  <c r="S5058" i="3" s="1"/>
  <c r="BI5047" i="3"/>
  <c r="S5047" i="3" s="1"/>
  <c r="BI5030" i="3"/>
  <c r="S5030" i="3" s="1"/>
  <c r="BI5002" i="3"/>
  <c r="S5002" i="3" s="1"/>
  <c r="BI4994" i="3"/>
  <c r="S4994" i="3" s="1"/>
  <c r="BI4983" i="3"/>
  <c r="S4983" i="3" s="1"/>
  <c r="BI4966" i="3"/>
  <c r="S4966" i="3" s="1"/>
  <c r="BI4949" i="3"/>
  <c r="S4949" i="3" s="1"/>
  <c r="BI4945" i="3"/>
  <c r="S4945" i="3" s="1"/>
  <c r="BI4939" i="3"/>
  <c r="S4939" i="3" s="1"/>
  <c r="BI4925" i="3"/>
  <c r="S4925" i="3" s="1"/>
  <c r="BI4921" i="3"/>
  <c r="S4921" i="3" s="1"/>
  <c r="BI4916" i="3"/>
  <c r="S4916" i="3" s="1"/>
  <c r="BI4912" i="3"/>
  <c r="S4912" i="3" s="1"/>
  <c r="BI4910" i="3"/>
  <c r="S4910" i="3" s="1"/>
  <c r="BI4892" i="3"/>
  <c r="S4892" i="3" s="1"/>
  <c r="BI4888" i="3"/>
  <c r="S4888" i="3" s="1"/>
  <c r="BI4886" i="3"/>
  <c r="S4886" i="3" s="1"/>
  <c r="BI4882" i="3"/>
  <c r="S4882" i="3" s="1"/>
  <c r="BI4864" i="3"/>
  <c r="S4864" i="3" s="1"/>
  <c r="BI4862" i="3"/>
  <c r="S4862" i="3" s="1"/>
  <c r="BI4840" i="3"/>
  <c r="S4840" i="3" s="1"/>
  <c r="BI4832" i="3"/>
  <c r="S4832" i="3" s="1"/>
  <c r="BI4824" i="3"/>
  <c r="S4824" i="3" s="1"/>
  <c r="BI4816" i="3"/>
  <c r="S4816" i="3" s="1"/>
  <c r="BI4808" i="3"/>
  <c r="S4808" i="3" s="1"/>
  <c r="BI4800" i="3"/>
  <c r="S4800" i="3" s="1"/>
  <c r="BI4792" i="3"/>
  <c r="S4792" i="3" s="1"/>
  <c r="BI4784" i="3"/>
  <c r="S4784" i="3" s="1"/>
  <c r="BI4776" i="3"/>
  <c r="S4776" i="3" s="1"/>
  <c r="BI4768" i="3"/>
  <c r="S4768" i="3" s="1"/>
  <c r="BI4760" i="3"/>
  <c r="S4760" i="3" s="1"/>
  <c r="BI4752" i="3"/>
  <c r="S4752" i="3" s="1"/>
  <c r="BI4744" i="3"/>
  <c r="S4744" i="3" s="1"/>
  <c r="BI4736" i="3"/>
  <c r="S4736" i="3" s="1"/>
  <c r="BI4728" i="3"/>
  <c r="S4728" i="3" s="1"/>
  <c r="BI4720" i="3"/>
  <c r="S4720" i="3" s="1"/>
  <c r="BI4712" i="3"/>
  <c r="S4712" i="3" s="1"/>
  <c r="BI4704" i="3"/>
  <c r="S4704" i="3" s="1"/>
  <c r="BI4696" i="3"/>
  <c r="S4696" i="3" s="1"/>
  <c r="BI4688" i="3"/>
  <c r="S4688" i="3" s="1"/>
  <c r="BI4680" i="3"/>
  <c r="S4680" i="3" s="1"/>
  <c r="BI4672" i="3"/>
  <c r="S4672" i="3" s="1"/>
  <c r="BI4664" i="3"/>
  <c r="S4664" i="3" s="1"/>
  <c r="BI4656" i="3"/>
  <c r="S4656" i="3" s="1"/>
  <c r="BI4648" i="3"/>
  <c r="S4648" i="3" s="1"/>
  <c r="BI4640" i="3"/>
  <c r="S4640" i="3" s="1"/>
  <c r="BI4624" i="3"/>
  <c r="S4624" i="3" s="1"/>
  <c r="BI4619" i="3"/>
  <c r="S4619" i="3" s="1"/>
  <c r="BI4610" i="3"/>
  <c r="S4610" i="3" s="1"/>
  <c r="BI4605" i="3"/>
  <c r="S4605" i="3" s="1"/>
  <c r="BI4592" i="3"/>
  <c r="S4592" i="3" s="1"/>
  <c r="BI4588" i="3"/>
  <c r="S4588" i="3" s="1"/>
  <c r="BI4584" i="3"/>
  <c r="S4584" i="3" s="1"/>
  <c r="BI4576" i="3"/>
  <c r="S4576" i="3" s="1"/>
  <c r="BI4572" i="3"/>
  <c r="S4572" i="3" s="1"/>
  <c r="BI4568" i="3"/>
  <c r="S4568" i="3" s="1"/>
  <c r="BI4540" i="3"/>
  <c r="S4540" i="3" s="1"/>
  <c r="BI4508" i="3"/>
  <c r="S4508" i="3" s="1"/>
  <c r="BI4507" i="3"/>
  <c r="S4507" i="3" s="1"/>
  <c r="BI4143" i="3"/>
  <c r="S4143" i="3" s="1"/>
  <c r="BI4135" i="3"/>
  <c r="S4135" i="3" s="1"/>
  <c r="BI4127" i="3"/>
  <c r="S4127" i="3" s="1"/>
  <c r="BI4120" i="3"/>
  <c r="S4120" i="3" s="1"/>
  <c r="BI4119" i="3"/>
  <c r="S4119" i="3" s="1"/>
  <c r="BI4112" i="3"/>
  <c r="S4112" i="3" s="1"/>
  <c r="BI4111" i="3"/>
  <c r="S4111" i="3" s="1"/>
  <c r="BI4104" i="3"/>
  <c r="S4104" i="3" s="1"/>
  <c r="BI4103" i="3"/>
  <c r="S4103" i="3" s="1"/>
  <c r="BI4096" i="3"/>
  <c r="S4096" i="3" s="1"/>
  <c r="BI4038" i="3"/>
  <c r="S4038" i="3" s="1"/>
  <c r="BI3973" i="3"/>
  <c r="S3973" i="3" s="1"/>
  <c r="BI3972" i="3"/>
  <c r="S3972" i="3" s="1"/>
  <c r="BI3965" i="3"/>
  <c r="S3965" i="3" s="1"/>
  <c r="BI3931" i="3"/>
  <c r="S3931" i="3" s="1"/>
  <c r="BI3923" i="3"/>
  <c r="S3923" i="3" s="1"/>
  <c r="BI3809" i="3"/>
  <c r="S3809" i="3" s="1"/>
  <c r="BI3793" i="3"/>
  <c r="S3793" i="3" s="1"/>
  <c r="BI4464" i="3"/>
  <c r="S4464" i="3" s="1"/>
  <c r="BI4463" i="3"/>
  <c r="S4463" i="3" s="1"/>
  <c r="BI4456" i="3"/>
  <c r="S4456" i="3" s="1"/>
  <c r="BI4455" i="3"/>
  <c r="S4455" i="3" s="1"/>
  <c r="BI4448" i="3"/>
  <c r="S4448" i="3" s="1"/>
  <c r="BI4447" i="3"/>
  <c r="S4447" i="3" s="1"/>
  <c r="BI4440" i="3"/>
  <c r="S4440" i="3" s="1"/>
  <c r="BI4439" i="3"/>
  <c r="S4439" i="3" s="1"/>
  <c r="BI4432" i="3"/>
  <c r="S4432" i="3" s="1"/>
  <c r="BI4431" i="3"/>
  <c r="S4431" i="3" s="1"/>
  <c r="BI4424" i="3"/>
  <c r="S4424" i="3" s="1"/>
  <c r="BI4423" i="3"/>
  <c r="S4423" i="3" s="1"/>
  <c r="BI4416" i="3"/>
  <c r="S4416" i="3" s="1"/>
  <c r="BI4415" i="3"/>
  <c r="S4415" i="3" s="1"/>
  <c r="BI4408" i="3"/>
  <c r="S4408" i="3" s="1"/>
  <c r="BI4407" i="3"/>
  <c r="S4407" i="3" s="1"/>
  <c r="BI4402" i="3"/>
  <c r="S4402" i="3" s="1"/>
  <c r="BI4391" i="3"/>
  <c r="S4391" i="3" s="1"/>
  <c r="BI4386" i="3"/>
  <c r="S4386" i="3" s="1"/>
  <c r="BI4375" i="3"/>
  <c r="S4375" i="3" s="1"/>
  <c r="BI4370" i="3"/>
  <c r="S4370" i="3" s="1"/>
  <c r="BI4359" i="3"/>
  <c r="S4359" i="3" s="1"/>
  <c r="BI4354" i="3"/>
  <c r="S4354" i="3" s="1"/>
  <c r="BI4343" i="3"/>
  <c r="S4343" i="3" s="1"/>
  <c r="BI4338" i="3"/>
  <c r="S4338" i="3" s="1"/>
  <c r="BI4327" i="3"/>
  <c r="S4327" i="3" s="1"/>
  <c r="BI4322" i="3"/>
  <c r="S4322" i="3" s="1"/>
  <c r="BI4311" i="3"/>
  <c r="S4311" i="3" s="1"/>
  <c r="BI4306" i="3"/>
  <c r="S4306" i="3" s="1"/>
  <c r="BI4295" i="3"/>
  <c r="S4295" i="3" s="1"/>
  <c r="BI4290" i="3"/>
  <c r="S4290" i="3" s="1"/>
  <c r="BI4279" i="3"/>
  <c r="S4279" i="3" s="1"/>
  <c r="BI4274" i="3"/>
  <c r="S4274" i="3" s="1"/>
  <c r="BI4263" i="3"/>
  <c r="S4263" i="3" s="1"/>
  <c r="BI4258" i="3"/>
  <c r="S4258" i="3" s="1"/>
  <c r="BI4247" i="3"/>
  <c r="S4247" i="3" s="1"/>
  <c r="BI4242" i="3"/>
  <c r="S4242" i="3" s="1"/>
  <c r="BI4231" i="3"/>
  <c r="S4231" i="3" s="1"/>
  <c r="BI4226" i="3"/>
  <c r="S4226" i="3" s="1"/>
  <c r="BI4215" i="3"/>
  <c r="S4215" i="3" s="1"/>
  <c r="BI4208" i="3"/>
  <c r="S4208" i="3" s="1"/>
  <c r="BI4197" i="3"/>
  <c r="S4197" i="3" s="1"/>
  <c r="BI4191" i="3"/>
  <c r="S4191" i="3" s="1"/>
  <c r="BI4184" i="3"/>
  <c r="S4184" i="3" s="1"/>
  <c r="BI4070" i="3"/>
  <c r="S4070" i="3" s="1"/>
  <c r="BI4069" i="3"/>
  <c r="S4069" i="3" s="1"/>
  <c r="BI4062" i="3"/>
  <c r="S4062" i="3" s="1"/>
  <c r="BI4061" i="3"/>
  <c r="S4061" i="3" s="1"/>
  <c r="BI4054" i="3"/>
  <c r="S4054" i="3" s="1"/>
  <c r="BI4053" i="3"/>
  <c r="S4053" i="3" s="1"/>
  <c r="BI4046" i="3"/>
  <c r="S4046" i="3" s="1"/>
  <c r="BI4045" i="3"/>
  <c r="S4045" i="3" s="1"/>
  <c r="BI4016" i="3"/>
  <c r="S4016" i="3" s="1"/>
  <c r="BI3984" i="3"/>
  <c r="S3984" i="3" s="1"/>
  <c r="BI3980" i="3"/>
  <c r="S3980" i="3" s="1"/>
  <c r="BI3974" i="3"/>
  <c r="S3974" i="3" s="1"/>
  <c r="BI3969" i="3"/>
  <c r="S3969" i="3" s="1"/>
  <c r="BI3966" i="3"/>
  <c r="S3966" i="3" s="1"/>
  <c r="BI3944" i="3"/>
  <c r="S3944" i="3" s="1"/>
  <c r="BI3942" i="3"/>
  <c r="S3942" i="3" s="1"/>
  <c r="BI3925" i="3"/>
  <c r="S3925" i="3" s="1"/>
  <c r="BI3883" i="3"/>
  <c r="S3883" i="3" s="1"/>
  <c r="BI4913" i="3"/>
  <c r="S4913" i="3" s="1"/>
  <c r="BI4893" i="3"/>
  <c r="S4893" i="3" s="1"/>
  <c r="BI4889" i="3"/>
  <c r="S4889" i="3" s="1"/>
  <c r="BI4865" i="3"/>
  <c r="S4865" i="3" s="1"/>
  <c r="BI3930" i="3"/>
  <c r="S3930" i="3" s="1"/>
  <c r="BI3891" i="3"/>
  <c r="S3891" i="3" s="1"/>
  <c r="BI3870" i="3"/>
  <c r="S3870" i="3" s="1"/>
  <c r="BI5133" i="3"/>
  <c r="S5133" i="3" s="1"/>
  <c r="BI5101" i="3"/>
  <c r="S5101" i="3" s="1"/>
  <c r="BI4941" i="3"/>
  <c r="S4941" i="3" s="1"/>
  <c r="BI4937" i="3"/>
  <c r="S4937" i="3" s="1"/>
  <c r="BI4879" i="3"/>
  <c r="S4879" i="3" s="1"/>
  <c r="BI4503" i="3"/>
  <c r="S4503" i="3" s="1"/>
  <c r="BI3808" i="3"/>
  <c r="S3808" i="3" s="1"/>
  <c r="BI3794" i="3"/>
  <c r="S3794" i="3" s="1"/>
  <c r="BI3924" i="3"/>
  <c r="S3924" i="3" s="1"/>
  <c r="BI3899" i="3"/>
  <c r="S3899" i="3" s="1"/>
  <c r="BI5199" i="3"/>
  <c r="S5199" i="3" s="1"/>
  <c r="BI5183" i="3"/>
  <c r="S5183" i="3" s="1"/>
  <c r="BI5167" i="3"/>
  <c r="S5167" i="3" s="1"/>
  <c r="BI5154" i="3"/>
  <c r="S5154" i="3" s="1"/>
  <c r="BI5109" i="3"/>
  <c r="S5109" i="3" s="1"/>
  <c r="BI3907" i="3"/>
  <c r="S3907" i="3" s="1"/>
  <c r="BI3805" i="3"/>
  <c r="S3805" i="3" s="1"/>
  <c r="BI5121" i="3"/>
  <c r="S5121" i="3" s="1"/>
  <c r="BI3945" i="3"/>
  <c r="S3945" i="3" s="1"/>
  <c r="BI3939" i="3"/>
  <c r="S3939" i="3" s="1"/>
  <c r="BI3915" i="3"/>
  <c r="S3915" i="3" s="1"/>
  <c r="BI3875" i="3"/>
  <c r="S3875" i="3" s="1"/>
  <c r="BI3801" i="3"/>
  <c r="S3801" i="3" s="1"/>
  <c r="BI3785" i="3"/>
  <c r="S3785" i="3" s="1"/>
  <c r="BI3764" i="3"/>
  <c r="S3764" i="3" s="1"/>
  <c r="BI3756" i="3"/>
  <c r="S3756" i="3" s="1"/>
  <c r="BI3752" i="3"/>
  <c r="S3752" i="3" s="1"/>
  <c r="BI3732" i="3"/>
  <c r="S3732" i="3" s="1"/>
  <c r="BI3704" i="3"/>
  <c r="S3704" i="3" s="1"/>
  <c r="BI3651" i="3"/>
  <c r="S3651" i="3" s="1"/>
  <c r="BI3642" i="3"/>
  <c r="S3642" i="3" s="1"/>
  <c r="BI3634" i="3"/>
  <c r="S3634" i="3" s="1"/>
  <c r="BI3626" i="3"/>
  <c r="S3626" i="3" s="1"/>
  <c r="BI3618" i="3"/>
  <c r="S3618" i="3" s="1"/>
  <c r="BI3610" i="3"/>
  <c r="S3610" i="3" s="1"/>
  <c r="BI3602" i="3"/>
  <c r="S3602" i="3" s="1"/>
  <c r="BI3594" i="3"/>
  <c r="S3594" i="3" s="1"/>
  <c r="BI3586" i="3"/>
  <c r="S3586" i="3" s="1"/>
  <c r="BI3578" i="3"/>
  <c r="S3578" i="3" s="1"/>
  <c r="BI3570" i="3"/>
  <c r="S3570" i="3" s="1"/>
  <c r="BI3562" i="3"/>
  <c r="S3562" i="3" s="1"/>
  <c r="BI3554" i="3"/>
  <c r="S3554" i="3" s="1"/>
  <c r="BI3546" i="3"/>
  <c r="S3546" i="3" s="1"/>
  <c r="BI3538" i="3"/>
  <c r="S3538" i="3" s="1"/>
  <c r="BI3530" i="3"/>
  <c r="S3530" i="3" s="1"/>
  <c r="BI3522" i="3"/>
  <c r="S3522" i="3" s="1"/>
  <c r="BI3514" i="3"/>
  <c r="S3514" i="3" s="1"/>
  <c r="BI3506" i="3"/>
  <c r="S3506" i="3" s="1"/>
  <c r="BI3498" i="3"/>
  <c r="S3498" i="3" s="1"/>
  <c r="BI3490" i="3"/>
  <c r="S3490" i="3" s="1"/>
  <c r="BI3482" i="3"/>
  <c r="S3482" i="3" s="1"/>
  <c r="BI3474" i="3"/>
  <c r="S3474" i="3" s="1"/>
  <c r="BI3466" i="3"/>
  <c r="S3466" i="3" s="1"/>
  <c r="BI3458" i="3"/>
  <c r="S3458" i="3" s="1"/>
  <c r="BI3450" i="3"/>
  <c r="S3450" i="3" s="1"/>
  <c r="BI3442" i="3"/>
  <c r="S3442" i="3" s="1"/>
  <c r="BI3434" i="3"/>
  <c r="S3434" i="3" s="1"/>
  <c r="BI3426" i="3"/>
  <c r="S3426" i="3" s="1"/>
  <c r="BI3418" i="3"/>
  <c r="S3418" i="3" s="1"/>
  <c r="BI3410" i="3"/>
  <c r="S3410" i="3" s="1"/>
  <c r="BI3402" i="3"/>
  <c r="S3402" i="3" s="1"/>
  <c r="BI3394" i="3"/>
  <c r="S3394" i="3" s="1"/>
  <c r="BI3386" i="3"/>
  <c r="S3386" i="3" s="1"/>
  <c r="BI3378" i="3"/>
  <c r="S3378" i="3" s="1"/>
  <c r="BI3370" i="3"/>
  <c r="S3370" i="3" s="1"/>
  <c r="BI3362" i="3"/>
  <c r="S3362" i="3" s="1"/>
  <c r="BI3354" i="3"/>
  <c r="S3354" i="3" s="1"/>
  <c r="BI3346" i="3"/>
  <c r="S3346" i="3" s="1"/>
  <c r="BI3338" i="3"/>
  <c r="S3338" i="3" s="1"/>
  <c r="BI3330" i="3"/>
  <c r="S3330" i="3" s="1"/>
  <c r="BI3322" i="3"/>
  <c r="S3322" i="3" s="1"/>
  <c r="BI3314" i="3"/>
  <c r="S3314" i="3" s="1"/>
  <c r="BI3306" i="3"/>
  <c r="S3306" i="3" s="1"/>
  <c r="BI3298" i="3"/>
  <c r="S3298" i="3" s="1"/>
  <c r="BI3290" i="3"/>
  <c r="S3290" i="3" s="1"/>
  <c r="BI3282" i="3"/>
  <c r="S3282" i="3" s="1"/>
  <c r="BI3274" i="3"/>
  <c r="S3274" i="3" s="1"/>
  <c r="BI3260" i="3"/>
  <c r="S3260" i="3" s="1"/>
  <c r="BI3254" i="3"/>
  <c r="S3254" i="3" s="1"/>
  <c r="BI3247" i="3"/>
  <c r="S3247" i="3" s="1"/>
  <c r="BI3241" i="3"/>
  <c r="S3241" i="3" s="1"/>
  <c r="BI3229" i="3"/>
  <c r="S3229" i="3" s="1"/>
  <c r="BI2567" i="3"/>
  <c r="S2567" i="3" s="1"/>
  <c r="BI2557" i="3"/>
  <c r="S2557" i="3" s="1"/>
  <c r="BI2551" i="3"/>
  <c r="S2551" i="3" s="1"/>
  <c r="BI2537" i="3"/>
  <c r="S2537" i="3" s="1"/>
  <c r="BI2522" i="3"/>
  <c r="S2522" i="3" s="1"/>
  <c r="BI2353" i="3"/>
  <c r="S2353" i="3" s="1"/>
  <c r="BI2674" i="3"/>
  <c r="S2674" i="3" s="1"/>
  <c r="BI2658" i="3"/>
  <c r="S2658" i="3" s="1"/>
  <c r="BI2640" i="3"/>
  <c r="S2640" i="3" s="1"/>
  <c r="BI2635" i="3"/>
  <c r="S2635" i="3" s="1"/>
  <c r="BI2545" i="3"/>
  <c r="S2545" i="3" s="1"/>
  <c r="BI2543" i="3"/>
  <c r="S2543" i="3" s="1"/>
  <c r="BI2530" i="3"/>
  <c r="S2530" i="3" s="1"/>
  <c r="BI2511" i="3"/>
  <c r="S2511" i="3" s="1"/>
  <c r="BI2500" i="3"/>
  <c r="S2500" i="3" s="1"/>
  <c r="BI3914" i="3"/>
  <c r="S3914" i="3" s="1"/>
  <c r="BI3909" i="3"/>
  <c r="S3909" i="3" s="1"/>
  <c r="BI3908" i="3"/>
  <c r="S3908" i="3" s="1"/>
  <c r="BI3898" i="3"/>
  <c r="S3898" i="3" s="1"/>
  <c r="BI3893" i="3"/>
  <c r="S3893" i="3" s="1"/>
  <c r="BI3892" i="3"/>
  <c r="S3892" i="3" s="1"/>
  <c r="BI3882" i="3"/>
  <c r="S3882" i="3" s="1"/>
  <c r="BI3877" i="3"/>
  <c r="S3877" i="3" s="1"/>
  <c r="BI3876" i="3"/>
  <c r="S3876" i="3" s="1"/>
  <c r="BI3866" i="3"/>
  <c r="S3866" i="3" s="1"/>
  <c r="BI3861" i="3"/>
  <c r="S3861" i="3" s="1"/>
  <c r="BI3860" i="3"/>
  <c r="S3860" i="3" s="1"/>
  <c r="BI3850" i="3"/>
  <c r="S3850" i="3" s="1"/>
  <c r="BI3845" i="3"/>
  <c r="S3845" i="3" s="1"/>
  <c r="BI3844" i="3"/>
  <c r="S3844" i="3" s="1"/>
  <c r="BI3834" i="3"/>
  <c r="S3834" i="3" s="1"/>
  <c r="BI3829" i="3"/>
  <c r="S3829" i="3" s="1"/>
  <c r="BI3828" i="3"/>
  <c r="S3828" i="3" s="1"/>
  <c r="BI3818" i="3"/>
  <c r="S3818" i="3" s="1"/>
  <c r="BI3813" i="3"/>
  <c r="S3813" i="3" s="1"/>
  <c r="BI3812" i="3"/>
  <c r="S3812" i="3" s="1"/>
  <c r="BI3778" i="3"/>
  <c r="S3778" i="3" s="1"/>
  <c r="BI3766" i="3"/>
  <c r="S3766" i="3" s="1"/>
  <c r="BI3761" i="3"/>
  <c r="S3761" i="3" s="1"/>
  <c r="BI3758" i="3"/>
  <c r="S3758" i="3" s="1"/>
  <c r="BI3753" i="3"/>
  <c r="S3753" i="3" s="1"/>
  <c r="BI3001" i="3"/>
  <c r="S3001" i="3" s="1"/>
  <c r="BI2937" i="3"/>
  <c r="S2937" i="3" s="1"/>
  <c r="BI2929" i="3"/>
  <c r="S2929" i="3" s="1"/>
  <c r="BI2716" i="3"/>
  <c r="S2716" i="3" s="1"/>
  <c r="BI2701" i="3"/>
  <c r="S2701" i="3" s="1"/>
  <c r="BI2685" i="3"/>
  <c r="S2685" i="3" s="1"/>
  <c r="BI2569" i="3"/>
  <c r="S2569" i="3" s="1"/>
  <c r="BI2561" i="3"/>
  <c r="S2561" i="3" s="1"/>
  <c r="BI2553" i="3"/>
  <c r="S2553" i="3" s="1"/>
  <c r="BI2519" i="3"/>
  <c r="S2519" i="3" s="1"/>
  <c r="BI2478" i="3"/>
  <c r="S2478" i="3" s="1"/>
  <c r="BI3798" i="3"/>
  <c r="S3798" i="3" s="1"/>
  <c r="BI3777" i="3"/>
  <c r="S3777" i="3" s="1"/>
  <c r="BI3749" i="3"/>
  <c r="S3749" i="3" s="1"/>
  <c r="BI3741" i="3"/>
  <c r="S3741" i="3" s="1"/>
  <c r="BI3187" i="3"/>
  <c r="S3187" i="3" s="1"/>
  <c r="BI3171" i="3"/>
  <c r="S3171" i="3" s="1"/>
  <c r="BI3155" i="3"/>
  <c r="S3155" i="3" s="1"/>
  <c r="BI3139" i="3"/>
  <c r="S3139" i="3" s="1"/>
  <c r="BI3123" i="3"/>
  <c r="S3123" i="3" s="1"/>
  <c r="BI3002" i="3"/>
  <c r="S3002" i="3" s="1"/>
  <c r="BI2776" i="3"/>
  <c r="S2776" i="3" s="1"/>
  <c r="BI2653" i="3"/>
  <c r="S2653" i="3" s="1"/>
  <c r="BI2506" i="3"/>
  <c r="S2506" i="3" s="1"/>
  <c r="BI2455" i="3"/>
  <c r="S2455" i="3" s="1"/>
  <c r="BI3708" i="3"/>
  <c r="S3708" i="3" s="1"/>
  <c r="BI2558" i="3"/>
  <c r="S2558" i="3" s="1"/>
  <c r="BI2538" i="3"/>
  <c r="S2538" i="3" s="1"/>
  <c r="BI2521" i="3"/>
  <c r="S2521" i="3" s="1"/>
  <c r="BI2473" i="3"/>
  <c r="S2473" i="3" s="1"/>
  <c r="BI2546" i="3"/>
  <c r="S2546" i="3" s="1"/>
  <c r="BI2529" i="3"/>
  <c r="S2529" i="3" s="1"/>
  <c r="BI2527" i="3"/>
  <c r="S2527" i="3" s="1"/>
  <c r="BI2562" i="3"/>
  <c r="S2562" i="3" s="1"/>
  <c r="BI2554" i="3"/>
  <c r="S2554" i="3" s="1"/>
  <c r="BI2535" i="3"/>
  <c r="S2535" i="3" s="1"/>
  <c r="BI2468" i="3"/>
  <c r="S2468" i="3" s="1"/>
  <c r="BI3791" i="3"/>
  <c r="S3791" i="3" s="1"/>
  <c r="BI2505" i="3"/>
  <c r="S2505" i="3" s="1"/>
  <c r="BI2487" i="3"/>
  <c r="S2487" i="3" s="1"/>
  <c r="BI1739" i="3"/>
  <c r="S1739" i="3" s="1"/>
  <c r="BI1707" i="3"/>
  <c r="S1707" i="3" s="1"/>
  <c r="BI1693" i="3"/>
  <c r="S1693" i="3" s="1"/>
  <c r="BI1668" i="3"/>
  <c r="S1668" i="3" s="1"/>
  <c r="BI1651" i="3"/>
  <c r="S1651" i="3" s="1"/>
  <c r="BI2542" i="3"/>
  <c r="S2542" i="3" s="1"/>
  <c r="BI2541" i="3"/>
  <c r="S2541" i="3" s="1"/>
  <c r="BI2526" i="3"/>
  <c r="S2526" i="3" s="1"/>
  <c r="BI2525" i="3"/>
  <c r="S2525" i="3" s="1"/>
  <c r="BI2510" i="3"/>
  <c r="S2510" i="3" s="1"/>
  <c r="BI2509" i="3"/>
  <c r="S2509" i="3" s="1"/>
  <c r="BI2486" i="3"/>
  <c r="S2486" i="3" s="1"/>
  <c r="BI2481" i="3"/>
  <c r="S2481" i="3" s="1"/>
  <c r="BI2476" i="3"/>
  <c r="S2476" i="3" s="1"/>
  <c r="BI2454" i="3"/>
  <c r="S2454" i="3" s="1"/>
  <c r="BI2449" i="3"/>
  <c r="S2449" i="3" s="1"/>
  <c r="BI2364" i="3"/>
  <c r="S2364" i="3" s="1"/>
  <c r="BI2351" i="3"/>
  <c r="S2351" i="3" s="1"/>
  <c r="BI2350" i="3"/>
  <c r="S2350" i="3" s="1"/>
  <c r="BI2342" i="3"/>
  <c r="S2342" i="3" s="1"/>
  <c r="BI2334" i="3"/>
  <c r="S2334" i="3" s="1"/>
  <c r="BI2326" i="3"/>
  <c r="S2326" i="3" s="1"/>
  <c r="BI2318" i="3"/>
  <c r="S2318" i="3" s="1"/>
  <c r="BI2310" i="3"/>
  <c r="S2310" i="3" s="1"/>
  <c r="BI2302" i="3"/>
  <c r="S2302" i="3" s="1"/>
  <c r="BI2294" i="3"/>
  <c r="S2294" i="3" s="1"/>
  <c r="BI2286" i="3"/>
  <c r="S2286" i="3" s="1"/>
  <c r="BI2278" i="3"/>
  <c r="S2278" i="3" s="1"/>
  <c r="BI2270" i="3"/>
  <c r="S2270" i="3" s="1"/>
  <c r="BI2262" i="3"/>
  <c r="S2262" i="3" s="1"/>
  <c r="BI2254" i="3"/>
  <c r="S2254" i="3" s="1"/>
  <c r="BI2246" i="3"/>
  <c r="S2246" i="3" s="1"/>
  <c r="BI2238" i="3"/>
  <c r="S2238" i="3" s="1"/>
  <c r="BI2230" i="3"/>
  <c r="S2230" i="3" s="1"/>
  <c r="BI2222" i="3"/>
  <c r="S2222" i="3" s="1"/>
  <c r="BI2214" i="3"/>
  <c r="S2214" i="3" s="1"/>
  <c r="BI2206" i="3"/>
  <c r="S2206" i="3" s="1"/>
  <c r="BI2198" i="3"/>
  <c r="S2198" i="3" s="1"/>
  <c r="BI2190" i="3"/>
  <c r="S2190" i="3" s="1"/>
  <c r="BI2182" i="3"/>
  <c r="S2182" i="3" s="1"/>
  <c r="BI2174" i="3"/>
  <c r="S2174" i="3" s="1"/>
  <c r="BI2163" i="3"/>
  <c r="S2163" i="3" s="1"/>
  <c r="BI2156" i="3"/>
  <c r="S2156" i="3" s="1"/>
  <c r="BI2144" i="3"/>
  <c r="S2144" i="3" s="1"/>
  <c r="BI2129" i="3"/>
  <c r="S2129" i="3" s="1"/>
  <c r="BI2120" i="3"/>
  <c r="S2120" i="3" s="1"/>
  <c r="BI2113" i="3"/>
  <c r="S2113" i="3" s="1"/>
  <c r="BI2105" i="3"/>
  <c r="S2105" i="3" s="1"/>
  <c r="BI2097" i="3"/>
  <c r="S2097" i="3" s="1"/>
  <c r="BI2089" i="3"/>
  <c r="S2089" i="3" s="1"/>
  <c r="BI2081" i="3"/>
  <c r="S2081" i="3" s="1"/>
  <c r="BI2073" i="3"/>
  <c r="S2073" i="3" s="1"/>
  <c r="BI2065" i="3"/>
  <c r="S2065" i="3" s="1"/>
  <c r="BI2057" i="3"/>
  <c r="S2057" i="3" s="1"/>
  <c r="BI2049" i="3"/>
  <c r="S2049" i="3" s="1"/>
  <c r="BI2041" i="3"/>
  <c r="S2041" i="3" s="1"/>
  <c r="BI2033" i="3"/>
  <c r="S2033" i="3" s="1"/>
  <c r="BI2025" i="3"/>
  <c r="S2025" i="3" s="1"/>
  <c r="BI2017" i="3"/>
  <c r="S2017" i="3" s="1"/>
  <c r="BI2009" i="3"/>
  <c r="S2009" i="3" s="1"/>
  <c r="BI2001" i="3"/>
  <c r="S2001" i="3" s="1"/>
  <c r="BI1994" i="3"/>
  <c r="S1994" i="3" s="1"/>
  <c r="BI1993" i="3"/>
  <c r="S1993" i="3" s="1"/>
  <c r="BI1985" i="3"/>
  <c r="S1985" i="3" s="1"/>
  <c r="BI1979" i="3"/>
  <c r="S1979" i="3" s="1"/>
  <c r="BI1964" i="3"/>
  <c r="S1964" i="3" s="1"/>
  <c r="BI1948" i="3"/>
  <c r="S1948" i="3" s="1"/>
  <c r="BI1932" i="3"/>
  <c r="S1932" i="3" s="1"/>
  <c r="BI1916" i="3"/>
  <c r="S1916" i="3" s="1"/>
  <c r="BI1900" i="3"/>
  <c r="S1900" i="3" s="1"/>
  <c r="BI1861" i="3"/>
  <c r="S1861" i="3" s="1"/>
  <c r="BI1856" i="3"/>
  <c r="S1856" i="3" s="1"/>
  <c r="BI1770" i="3"/>
  <c r="S1770" i="3" s="1"/>
  <c r="BI1723" i="3"/>
  <c r="S1723" i="3" s="1"/>
  <c r="BI1786" i="3"/>
  <c r="S1786" i="3" s="1"/>
  <c r="BI1768" i="3"/>
  <c r="S1768" i="3" s="1"/>
  <c r="BI1766" i="3"/>
  <c r="S1766" i="3" s="1"/>
  <c r="BI1737" i="3"/>
  <c r="S1737" i="3" s="1"/>
  <c r="BI1715" i="3"/>
  <c r="S1715" i="3" s="1"/>
  <c r="BI1697" i="3"/>
  <c r="S1697" i="3" s="1"/>
  <c r="BI1685" i="3"/>
  <c r="S1685" i="3" s="1"/>
  <c r="BI1987" i="3"/>
  <c r="S1987" i="3" s="1"/>
  <c r="BI1872" i="3"/>
  <c r="S1872" i="3" s="1"/>
  <c r="BI1864" i="3"/>
  <c r="S1864" i="3" s="1"/>
  <c r="BI1741" i="3"/>
  <c r="S1741" i="3" s="1"/>
  <c r="BI1652" i="3"/>
  <c r="S1652" i="3" s="1"/>
  <c r="BI1635" i="3"/>
  <c r="S1635" i="3" s="1"/>
  <c r="BI1709" i="3"/>
  <c r="S1709" i="3" s="1"/>
  <c r="BI1701" i="3"/>
  <c r="S1701" i="3" s="1"/>
  <c r="BI1677" i="3"/>
  <c r="S1677" i="3" s="1"/>
  <c r="BI1794" i="3"/>
  <c r="S1794" i="3" s="1"/>
  <c r="BI1751" i="3"/>
  <c r="S1751" i="3" s="1"/>
  <c r="BI1689" i="3"/>
  <c r="S1689" i="3" s="1"/>
  <c r="BI1667" i="3"/>
  <c r="S1667" i="3" s="1"/>
  <c r="BI1787" i="3"/>
  <c r="S1787" i="3" s="1"/>
  <c r="BI1767" i="3"/>
  <c r="S1767" i="3" s="1"/>
  <c r="BI1705" i="3"/>
  <c r="S1705" i="3" s="1"/>
  <c r="BI1636" i="3"/>
  <c r="S1636" i="3" s="1"/>
  <c r="BI1789" i="3"/>
  <c r="S1789" i="3" s="1"/>
  <c r="BI1681" i="3"/>
  <c r="S1681" i="3" s="1"/>
  <c r="BI1361" i="3"/>
  <c r="S1361" i="3" s="1"/>
  <c r="BI1356" i="3"/>
  <c r="S1356" i="3" s="1"/>
  <c r="BI1340" i="3"/>
  <c r="S1340" i="3" s="1"/>
  <c r="BI1316" i="3"/>
  <c r="S1316" i="3" s="1"/>
  <c r="BI1298" i="3"/>
  <c r="S1298" i="3" s="1"/>
  <c r="BI1292" i="3"/>
  <c r="S1292" i="3" s="1"/>
  <c r="BI1282" i="3"/>
  <c r="S1282" i="3" s="1"/>
  <c r="BI1278" i="3"/>
  <c r="S1278" i="3" s="1"/>
  <c r="BI1274" i="3"/>
  <c r="S1274" i="3" s="1"/>
  <c r="BI1270" i="3"/>
  <c r="S1270" i="3" s="1"/>
  <c r="BI1144" i="3"/>
  <c r="S1144" i="3" s="1"/>
  <c r="BI1136" i="3"/>
  <c r="S1136" i="3" s="1"/>
  <c r="BI1130" i="3"/>
  <c r="S1130" i="3" s="1"/>
  <c r="BI1117" i="3"/>
  <c r="S1117" i="3" s="1"/>
  <c r="BI1114" i="3"/>
  <c r="S1114" i="3" s="1"/>
  <c r="BI1101" i="3"/>
  <c r="S1101" i="3" s="1"/>
  <c r="BI1093" i="3"/>
  <c r="S1093" i="3" s="1"/>
  <c r="BI1089" i="3"/>
  <c r="S1089" i="3" s="1"/>
  <c r="BI1040" i="3"/>
  <c r="S1040" i="3" s="1"/>
  <c r="BI1753" i="3"/>
  <c r="S1753" i="3" s="1"/>
  <c r="BI1087" i="3"/>
  <c r="S1087" i="3" s="1"/>
  <c r="BI1055" i="3"/>
  <c r="S1055" i="3" s="1"/>
  <c r="BI1661" i="3"/>
  <c r="S1661" i="3" s="1"/>
  <c r="BI1645" i="3"/>
  <c r="S1645" i="3" s="1"/>
  <c r="BI1627" i="3"/>
  <c r="S1627" i="3" s="1"/>
  <c r="BI1619" i="3"/>
  <c r="S1619" i="3" s="1"/>
  <c r="BI1611" i="3"/>
  <c r="S1611" i="3" s="1"/>
  <c r="BI1603" i="3"/>
  <c r="S1603" i="3" s="1"/>
  <c r="BI1595" i="3"/>
  <c r="S1595" i="3" s="1"/>
  <c r="BI1579" i="3"/>
  <c r="S1579" i="3" s="1"/>
  <c r="BI1549" i="3"/>
  <c r="S1549" i="3" s="1"/>
  <c r="BI1533" i="3"/>
  <c r="S1533" i="3" s="1"/>
  <c r="BI1505" i="3"/>
  <c r="S1505" i="3" s="1"/>
  <c r="BI1504" i="3"/>
  <c r="S1504" i="3" s="1"/>
  <c r="BI1489" i="3"/>
  <c r="S1489" i="3" s="1"/>
  <c r="BI1488" i="3"/>
  <c r="S1488" i="3" s="1"/>
  <c r="BI1473" i="3"/>
  <c r="S1473" i="3" s="1"/>
  <c r="BI1472" i="3"/>
  <c r="S1472" i="3" s="1"/>
  <c r="BI1457" i="3"/>
  <c r="S1457" i="3" s="1"/>
  <c r="BI1456" i="3"/>
  <c r="S1456" i="3" s="1"/>
  <c r="BI1441" i="3"/>
  <c r="S1441" i="3" s="1"/>
  <c r="BI1440" i="3"/>
  <c r="S1440" i="3" s="1"/>
  <c r="BI1426" i="3"/>
  <c r="S1426" i="3" s="1"/>
  <c r="BI1302" i="3"/>
  <c r="S1302" i="3" s="1"/>
  <c r="BI1200" i="3"/>
  <c r="S1200" i="3" s="1"/>
  <c r="BI1153" i="3"/>
  <c r="S1153" i="3" s="1"/>
  <c r="BI1138" i="3"/>
  <c r="S1138" i="3" s="1"/>
  <c r="BI1125" i="3"/>
  <c r="S1125" i="3" s="1"/>
  <c r="BI1216" i="3"/>
  <c r="S1216" i="3" s="1"/>
  <c r="BI1204" i="3"/>
  <c r="S1204" i="3" s="1"/>
  <c r="BI1071" i="3"/>
  <c r="S1071" i="3" s="1"/>
  <c r="BI1086" i="3"/>
  <c r="S1086" i="3" s="1"/>
  <c r="BI1070" i="3"/>
  <c r="S1070" i="3" s="1"/>
  <c r="BI1080" i="3"/>
  <c r="S1080" i="3" s="1"/>
  <c r="BI1077" i="3"/>
  <c r="S1077" i="3" s="1"/>
  <c r="BI1061" i="3"/>
  <c r="S1061" i="3" s="1"/>
  <c r="BI1045" i="3"/>
  <c r="S1045" i="3" s="1"/>
  <c r="BI799" i="3"/>
  <c r="S799" i="3" s="1"/>
  <c r="BI791" i="3"/>
  <c r="S791" i="3" s="1"/>
  <c r="BI783" i="3"/>
  <c r="S783" i="3" s="1"/>
  <c r="BI775" i="3"/>
  <c r="S775" i="3" s="1"/>
  <c r="BI758" i="3"/>
  <c r="S758" i="3" s="1"/>
  <c r="BI720" i="3"/>
  <c r="S720" i="3" s="1"/>
  <c r="BI688" i="3"/>
  <c r="S688" i="3" s="1"/>
  <c r="BI660" i="3"/>
  <c r="S660" i="3" s="1"/>
  <c r="BI641" i="3"/>
  <c r="S641" i="3" s="1"/>
  <c r="BI629" i="3"/>
  <c r="S629" i="3" s="1"/>
  <c r="BI627" i="3"/>
  <c r="S627" i="3" s="1"/>
  <c r="BI603" i="3"/>
  <c r="S603" i="3" s="1"/>
  <c r="BI587" i="3"/>
  <c r="S587" i="3" s="1"/>
  <c r="BI583" i="3"/>
  <c r="S583" i="3" s="1"/>
  <c r="BI561" i="3"/>
  <c r="S561" i="3" s="1"/>
  <c r="BI557" i="3"/>
  <c r="S557" i="3" s="1"/>
  <c r="BI533" i="3"/>
  <c r="S533" i="3" s="1"/>
  <c r="BI517" i="3"/>
  <c r="S517" i="3" s="1"/>
  <c r="BI497" i="3"/>
  <c r="S497" i="3" s="1"/>
  <c r="BI478" i="3"/>
  <c r="S478" i="3" s="1"/>
  <c r="BI471" i="3"/>
  <c r="S471" i="3" s="1"/>
  <c r="BI465" i="3"/>
  <c r="S465" i="3" s="1"/>
  <c r="BI454" i="3"/>
  <c r="S454" i="3" s="1"/>
  <c r="BI449" i="3"/>
  <c r="S449" i="3" s="1"/>
  <c r="BI444" i="3"/>
  <c r="S444" i="3" s="1"/>
  <c r="BI433" i="3"/>
  <c r="S433" i="3" s="1"/>
  <c r="BI428" i="3"/>
  <c r="S428" i="3" s="1"/>
  <c r="BI417" i="3"/>
  <c r="S417" i="3" s="1"/>
  <c r="BI412" i="3"/>
  <c r="S412" i="3" s="1"/>
  <c r="BI407" i="3"/>
  <c r="S407" i="3" s="1"/>
  <c r="BI395" i="3"/>
  <c r="S395" i="3" s="1"/>
  <c r="BI390" i="3"/>
  <c r="S390" i="3" s="1"/>
  <c r="BI385" i="3"/>
  <c r="S385" i="3" s="1"/>
  <c r="BI382" i="3"/>
  <c r="S382" i="3" s="1"/>
  <c r="BI378" i="3"/>
  <c r="S378" i="3" s="1"/>
  <c r="BI370" i="3"/>
  <c r="S370" i="3" s="1"/>
  <c r="BI366" i="3"/>
  <c r="S366" i="3" s="1"/>
  <c r="BI362" i="3"/>
  <c r="S362" i="3" s="1"/>
  <c r="BI354" i="3"/>
  <c r="S354" i="3" s="1"/>
  <c r="BI350" i="3"/>
  <c r="S350" i="3" s="1"/>
  <c r="BI346" i="3"/>
  <c r="S346" i="3" s="1"/>
  <c r="BI338" i="3"/>
  <c r="S338" i="3" s="1"/>
  <c r="BI334" i="3"/>
  <c r="S334" i="3" s="1"/>
  <c r="BI330" i="3"/>
  <c r="S330" i="3" s="1"/>
  <c r="BI329" i="3"/>
  <c r="S329" i="3" s="1"/>
  <c r="BI320" i="3"/>
  <c r="S320" i="3" s="1"/>
  <c r="BI313" i="3"/>
  <c r="S313" i="3" s="1"/>
  <c r="BI298" i="3"/>
  <c r="S298" i="3" s="1"/>
  <c r="BI292" i="3"/>
  <c r="S292" i="3" s="1"/>
  <c r="BI290" i="3"/>
  <c r="S290" i="3" s="1"/>
  <c r="BI284" i="3"/>
  <c r="S284" i="3" s="1"/>
  <c r="BI267" i="3"/>
  <c r="S267" i="3" s="1"/>
  <c r="BI249" i="3"/>
  <c r="S249" i="3" s="1"/>
  <c r="BI238" i="3"/>
  <c r="S238" i="3" s="1"/>
  <c r="BI194" i="3"/>
  <c r="S194" i="3" s="1"/>
  <c r="BI167" i="3"/>
  <c r="S167" i="3" s="1"/>
  <c r="BI985" i="3"/>
  <c r="S985" i="3" s="1"/>
  <c r="BI949" i="3"/>
  <c r="S949" i="3" s="1"/>
  <c r="BI857" i="3"/>
  <c r="S857" i="3" s="1"/>
  <c r="BI792" i="3"/>
  <c r="S792" i="3" s="1"/>
  <c r="BI784" i="3"/>
  <c r="S784" i="3" s="1"/>
  <c r="BI776" i="3"/>
  <c r="S776" i="3" s="1"/>
  <c r="BI770" i="3"/>
  <c r="S770" i="3" s="1"/>
  <c r="BI769" i="3"/>
  <c r="S769" i="3" s="1"/>
  <c r="BI752" i="3"/>
  <c r="S752" i="3" s="1"/>
  <c r="BI740" i="3"/>
  <c r="S740" i="3" s="1"/>
  <c r="BI721" i="3"/>
  <c r="S721" i="3" s="1"/>
  <c r="BI708" i="3"/>
  <c r="S708" i="3" s="1"/>
  <c r="BI689" i="3"/>
  <c r="S689" i="3" s="1"/>
  <c r="BI628" i="3"/>
  <c r="S628" i="3" s="1"/>
  <c r="BI580" i="3"/>
  <c r="S580" i="3" s="1"/>
  <c r="BI562" i="3"/>
  <c r="S562" i="3" s="1"/>
  <c r="BI530" i="3"/>
  <c r="S530" i="3" s="1"/>
  <c r="BI529" i="3"/>
  <c r="S529" i="3" s="1"/>
  <c r="BI479" i="3"/>
  <c r="S479" i="3" s="1"/>
  <c r="BI472" i="3"/>
  <c r="S472" i="3" s="1"/>
  <c r="BI408" i="3"/>
  <c r="S408" i="3" s="1"/>
  <c r="BI404" i="3"/>
  <c r="S404" i="3" s="1"/>
  <c r="BI400" i="3"/>
  <c r="S400" i="3" s="1"/>
  <c r="BI386" i="3"/>
  <c r="S386" i="3" s="1"/>
  <c r="BI185" i="3"/>
  <c r="S185" i="3" s="1"/>
  <c r="BI291" i="3"/>
  <c r="S291" i="3" s="1"/>
  <c r="BI275" i="3"/>
  <c r="S275" i="3" s="1"/>
  <c r="BI252" i="3"/>
  <c r="S252" i="3" s="1"/>
  <c r="BI204" i="3"/>
  <c r="S204" i="3" s="1"/>
  <c r="BI584" i="3"/>
  <c r="S584" i="3" s="1"/>
  <c r="BI247" i="3"/>
  <c r="S247" i="3" s="1"/>
  <c r="BI237" i="3"/>
  <c r="S237" i="3" s="1"/>
  <c r="BI232" i="3"/>
  <c r="S232" i="3" s="1"/>
  <c r="BI227" i="3"/>
  <c r="S227" i="3" s="1"/>
  <c r="BI178" i="3"/>
  <c r="S178" i="3" s="1"/>
  <c r="BI261" i="3"/>
  <c r="S261" i="3" s="1"/>
  <c r="BI224" i="3"/>
  <c r="S224" i="3" s="1"/>
  <c r="BI218" i="3"/>
  <c r="S218" i="3" s="1"/>
  <c r="BI211" i="3"/>
  <c r="S211" i="3" s="1"/>
  <c r="BI182" i="3"/>
  <c r="S182" i="3" s="1"/>
  <c r="BI571" i="3"/>
  <c r="S571" i="3" s="1"/>
  <c r="BI259" i="3"/>
  <c r="S259" i="3" s="1"/>
  <c r="BI222" i="3"/>
  <c r="S222" i="3" s="1"/>
  <c r="BI220" i="3"/>
  <c r="S220" i="3" s="1"/>
  <c r="BI195" i="3"/>
  <c r="S195" i="3" s="1"/>
  <c r="BI188" i="3"/>
  <c r="S188" i="3" s="1"/>
  <c r="BI279" i="3"/>
  <c r="S279" i="3" s="1"/>
  <c r="BI271" i="3"/>
  <c r="S271" i="3" s="1"/>
  <c r="BI190" i="3"/>
  <c r="S190" i="3" s="1"/>
  <c r="BI9070" i="3"/>
  <c r="S9070" i="3" s="1"/>
  <c r="BI9093" i="3"/>
  <c r="S9093" i="3" s="1"/>
  <c r="BI9086" i="3"/>
  <c r="S9086" i="3" s="1"/>
  <c r="BI9081" i="3"/>
  <c r="S9081" i="3" s="1"/>
  <c r="BI9066" i="3"/>
  <c r="S9066" i="3" s="1"/>
  <c r="BI7987" i="3"/>
  <c r="S7987" i="3" s="1"/>
  <c r="BI7979" i="3"/>
  <c r="S7979" i="3" s="1"/>
  <c r="BI7995" i="3"/>
  <c r="S7995" i="3" s="1"/>
  <c r="BI7955" i="3"/>
  <c r="S7955" i="3" s="1"/>
  <c r="BI7947" i="3"/>
  <c r="S7947" i="3" s="1"/>
  <c r="BI7971" i="3"/>
  <c r="S7971" i="3" s="1"/>
  <c r="BI7923" i="3"/>
  <c r="S7923" i="3" s="1"/>
  <c r="BI7915" i="3"/>
  <c r="S7915" i="3" s="1"/>
  <c r="BI7963" i="3"/>
  <c r="S7963" i="3" s="1"/>
  <c r="BI7939" i="3"/>
  <c r="S7939" i="3" s="1"/>
  <c r="BI7931" i="3"/>
  <c r="S7931" i="3" s="1"/>
  <c r="BI7907" i="3"/>
  <c r="S7907" i="3" s="1"/>
  <c r="BI7350" i="3"/>
  <c r="S7350" i="3" s="1"/>
  <c r="BI7342" i="3"/>
  <c r="S7342" i="3" s="1"/>
  <c r="BI7334" i="3"/>
  <c r="S7334" i="3" s="1"/>
  <c r="BI7326" i="3"/>
  <c r="S7326" i="3" s="1"/>
  <c r="BI7318" i="3"/>
  <c r="S7318" i="3" s="1"/>
  <c r="BI7310" i="3"/>
  <c r="S7310" i="3" s="1"/>
  <c r="BI7302" i="3"/>
  <c r="S7302" i="3" s="1"/>
  <c r="BI7294" i="3"/>
  <c r="S7294" i="3" s="1"/>
  <c r="BI7286" i="3"/>
  <c r="S7286" i="3" s="1"/>
  <c r="BI7278" i="3"/>
  <c r="S7278" i="3" s="1"/>
  <c r="BI7270" i="3"/>
  <c r="S7270" i="3" s="1"/>
  <c r="BI7262" i="3"/>
  <c r="S7262" i="3" s="1"/>
  <c r="BI7254" i="3"/>
  <c r="S7254" i="3" s="1"/>
  <c r="BI7246" i="3"/>
  <c r="S7246" i="3" s="1"/>
  <c r="BI7238" i="3"/>
  <c r="S7238" i="3" s="1"/>
  <c r="BI7230" i="3"/>
  <c r="S7230" i="3" s="1"/>
  <c r="BI7222" i="3"/>
  <c r="S7222" i="3" s="1"/>
  <c r="BI7214" i="3"/>
  <c r="S7214" i="3" s="1"/>
  <c r="BI7206" i="3"/>
  <c r="S7206" i="3" s="1"/>
  <c r="BI6196" i="3"/>
  <c r="S6196" i="3" s="1"/>
  <c r="BI6742" i="3"/>
  <c r="S6742" i="3" s="1"/>
  <c r="BI6734" i="3"/>
  <c r="S6734" i="3" s="1"/>
  <c r="BI6726" i="3"/>
  <c r="S6726" i="3" s="1"/>
  <c r="BI6718" i="3"/>
  <c r="S6718" i="3" s="1"/>
  <c r="BI6710" i="3"/>
  <c r="S6710" i="3" s="1"/>
  <c r="BI6702" i="3"/>
  <c r="S6702" i="3" s="1"/>
  <c r="BI6694" i="3"/>
  <c r="S6694" i="3" s="1"/>
  <c r="BI6180" i="3"/>
  <c r="S6180" i="3" s="1"/>
  <c r="BI6104" i="3"/>
  <c r="S6104" i="3" s="1"/>
  <c r="BI6040" i="3"/>
  <c r="S6040" i="3" s="1"/>
  <c r="BI6292" i="3"/>
  <c r="S6292" i="3" s="1"/>
  <c r="BI6164" i="3"/>
  <c r="S6164" i="3" s="1"/>
  <c r="BI5960" i="3"/>
  <c r="S5960" i="3" s="1"/>
  <c r="BI6276" i="3"/>
  <c r="S6276" i="3" s="1"/>
  <c r="BI6148" i="3"/>
  <c r="S6148" i="3" s="1"/>
  <c r="BI5964" i="3"/>
  <c r="S5964" i="3" s="1"/>
  <c r="BI6260" i="3"/>
  <c r="S6260" i="3" s="1"/>
  <c r="BI5976" i="3"/>
  <c r="S5976" i="3" s="1"/>
  <c r="BI6244" i="3"/>
  <c r="S6244" i="3" s="1"/>
  <c r="BI6228" i="3"/>
  <c r="S6228" i="3" s="1"/>
  <c r="BI6092" i="3"/>
  <c r="S6092" i="3" s="1"/>
  <c r="BI6212" i="3"/>
  <c r="S6212" i="3" s="1"/>
  <c r="BI6028" i="3"/>
  <c r="S6028" i="3" s="1"/>
  <c r="BI6286" i="3"/>
  <c r="S6286" i="3" s="1"/>
  <c r="BI6270" i="3"/>
  <c r="S6270" i="3" s="1"/>
  <c r="BI6254" i="3"/>
  <c r="S6254" i="3" s="1"/>
  <c r="BI6238" i="3"/>
  <c r="S6238" i="3" s="1"/>
  <c r="BI6222" i="3"/>
  <c r="S6222" i="3" s="1"/>
  <c r="BI6206" i="3"/>
  <c r="S6206" i="3" s="1"/>
  <c r="BI6190" i="3"/>
  <c r="S6190" i="3" s="1"/>
  <c r="BI6174" i="3"/>
  <c r="S6174" i="3" s="1"/>
  <c r="BI6158" i="3"/>
  <c r="S6158" i="3" s="1"/>
  <c r="BI6112" i="3"/>
  <c r="S6112" i="3" s="1"/>
  <c r="BI6048" i="3"/>
  <c r="S6048" i="3" s="1"/>
  <c r="BI5984" i="3"/>
  <c r="S5984" i="3" s="1"/>
  <c r="BI5258" i="3"/>
  <c r="S5258" i="3" s="1"/>
  <c r="BI5246" i="3"/>
  <c r="S5246" i="3" s="1"/>
  <c r="BI5243" i="3"/>
  <c r="S5243" i="3" s="1"/>
  <c r="BI5230" i="3"/>
  <c r="S5230" i="3" s="1"/>
  <c r="BI5227" i="3"/>
  <c r="S5227" i="3" s="1"/>
  <c r="BI5214" i="3"/>
  <c r="S5214" i="3" s="1"/>
  <c r="BI5211" i="3"/>
  <c r="S5211" i="3" s="1"/>
  <c r="BI5198" i="3"/>
  <c r="S5198" i="3" s="1"/>
  <c r="BI5195" i="3"/>
  <c r="S5195" i="3" s="1"/>
  <c r="BI5182" i="3"/>
  <c r="S5182" i="3" s="1"/>
  <c r="BI5179" i="3"/>
  <c r="S5179" i="3" s="1"/>
  <c r="BI5166" i="3"/>
  <c r="S5166" i="3" s="1"/>
  <c r="BI5163" i="3"/>
  <c r="S5163" i="3" s="1"/>
  <c r="BI5252" i="3"/>
  <c r="S5252" i="3" s="1"/>
  <c r="BI5250" i="3"/>
  <c r="S5250" i="3" s="1"/>
  <c r="BI5255" i="3"/>
  <c r="S5255" i="3" s="1"/>
  <c r="BI3709" i="3"/>
  <c r="S3709" i="3" s="1"/>
  <c r="BI3696" i="3"/>
  <c r="S3696" i="3" s="1"/>
  <c r="BI3690" i="3"/>
  <c r="S3690" i="3" s="1"/>
  <c r="BI3716" i="3"/>
  <c r="S3716" i="3" s="1"/>
  <c r="BI3713" i="3"/>
  <c r="S3713" i="3" s="1"/>
  <c r="BI3721" i="3"/>
  <c r="S3721" i="3" s="1"/>
  <c r="BI3695" i="3"/>
  <c r="S3695" i="3" s="1"/>
  <c r="BI3068" i="3"/>
  <c r="S3068" i="3" s="1"/>
  <c r="BI3043" i="3"/>
  <c r="S3043" i="3" s="1"/>
  <c r="BI3011" i="3"/>
  <c r="S3011" i="3" s="1"/>
  <c r="BI3081" i="3"/>
  <c r="S3081" i="3" s="1"/>
  <c r="BI3079" i="3"/>
  <c r="S3079" i="3" s="1"/>
  <c r="BI3035" i="3"/>
  <c r="S3035" i="3" s="1"/>
  <c r="BI3073" i="3"/>
  <c r="S3073" i="3" s="1"/>
  <c r="BI3071" i="3"/>
  <c r="S3071" i="3" s="1"/>
  <c r="BI2444" i="3"/>
  <c r="S2444" i="3" s="1"/>
  <c r="BI2436" i="3"/>
  <c r="S2436" i="3" s="1"/>
  <c r="BI2428" i="3"/>
  <c r="S2428" i="3" s="1"/>
  <c r="BI2134" i="3"/>
  <c r="S2134" i="3" s="1"/>
  <c r="BI2130" i="3"/>
  <c r="S2130" i="3" s="1"/>
  <c r="BI2138" i="3"/>
  <c r="S2138" i="3" s="1"/>
  <c r="BI2126" i="3"/>
  <c r="S2126" i="3" s="1"/>
  <c r="BI2122" i="3"/>
  <c r="S2122" i="3" s="1"/>
  <c r="BI2115" i="3"/>
  <c r="S2115" i="3" s="1"/>
  <c r="BI2118" i="3"/>
  <c r="S2118" i="3" s="1"/>
  <c r="BI2114" i="3"/>
  <c r="S2114" i="3" s="1"/>
  <c r="BI1772" i="3"/>
  <c r="S1772" i="3" s="1"/>
  <c r="BI1813" i="3"/>
  <c r="S1813" i="3" s="1"/>
  <c r="BI1809" i="3"/>
  <c r="S1809" i="3" s="1"/>
  <c r="BI1805" i="3"/>
  <c r="S1805" i="3" s="1"/>
  <c r="BI1801" i="3"/>
  <c r="S1801" i="3" s="1"/>
  <c r="BI1588" i="3"/>
  <c r="S1588" i="3" s="1"/>
  <c r="BI1417" i="3"/>
  <c r="S1417" i="3" s="1"/>
  <c r="BI1233" i="3"/>
  <c r="S1233" i="3" s="1"/>
  <c r="BI886" i="3"/>
  <c r="S886" i="3" s="1"/>
  <c r="BI618" i="3"/>
  <c r="S618" i="3" s="1"/>
  <c r="BI610" i="3"/>
  <c r="S610" i="3" s="1"/>
  <c r="BI602" i="3"/>
  <c r="S602" i="3" s="1"/>
  <c r="BI594" i="3"/>
  <c r="S594" i="3" s="1"/>
  <c r="BI572" i="3"/>
  <c r="S572" i="3" s="1"/>
  <c r="BI563" i="3"/>
  <c r="S563" i="3" s="1"/>
  <c r="BI496" i="3"/>
  <c r="S496" i="3" s="1"/>
  <c r="BI406" i="3"/>
  <c r="S406" i="3" s="1"/>
  <c r="BI176" i="3"/>
  <c r="S176" i="3" s="1"/>
  <c r="BI187" i="3"/>
  <c r="S187" i="3" s="1"/>
  <c r="BI140" i="3"/>
  <c r="S140" i="3" s="1"/>
  <c r="BI135" i="3"/>
  <c r="S135" i="3" s="1"/>
  <c r="BI131" i="3"/>
  <c r="S131" i="3" s="1"/>
  <c r="BI92" i="3"/>
  <c r="S92" i="3" s="1"/>
  <c r="BI97" i="3"/>
  <c r="S97" i="3" s="1"/>
  <c r="BI144" i="3"/>
  <c r="S144" i="3" s="1"/>
  <c r="BI77" i="3"/>
  <c r="S77" i="3" s="1"/>
  <c r="BJ17" i="3"/>
  <c r="T17" i="3" s="1"/>
  <c r="U17" i="3" s="1"/>
  <c r="BI18" i="3"/>
  <c r="S18" i="3" s="1"/>
  <c r="BJ15" i="3"/>
  <c r="T15" i="3" s="1"/>
  <c r="U15" i="3" s="1"/>
  <c r="W18" i="6" l="1"/>
  <c r="N34" i="6"/>
  <c r="O23" i="6"/>
  <c r="K32" i="6"/>
  <c r="A11" i="10"/>
  <c r="A12" i="10"/>
  <c r="A13" i="10"/>
  <c r="A14" i="10"/>
  <c r="A15" i="10"/>
  <c r="A309" i="10"/>
  <c r="A10" i="10"/>
  <c r="R32" i="6" l="1"/>
  <c r="R30" i="6" s="1"/>
  <c r="Q32" i="6"/>
  <c r="Q30" i="6" s="1"/>
  <c r="M32" i="6"/>
  <c r="S30" i="6" l="1"/>
  <c r="S3" i="3"/>
  <c r="N11" i="6" l="1"/>
  <c r="Z6" i="1" l="1"/>
  <c r="Y6" i="1"/>
  <c r="X6" i="1"/>
  <c r="W6" i="1"/>
  <c r="W3" i="1" s="1"/>
  <c r="Y3" i="1" l="1"/>
  <c r="Z3" i="1"/>
  <c r="X3" i="1"/>
  <c r="AE33" i="6" l="1"/>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7" i="3" l="1"/>
  <c r="BH11" i="3" l="1"/>
  <c r="BJ11" i="3" l="1"/>
  <c r="R11" i="3"/>
  <c r="S7" i="3" s="1"/>
  <c r="BI11" i="3"/>
  <c r="U24" i="6" l="1"/>
  <c r="K6" i="6"/>
  <c r="M35" i="6"/>
  <c r="M30" i="6" s="1"/>
  <c r="S11" i="3"/>
  <c r="T11" i="3"/>
  <c r="BH13" i="3"/>
  <c r="U11" i="3" l="1"/>
  <c r="BG11" i="3" s="1"/>
  <c r="W24" i="6"/>
  <c r="N35" i="6"/>
  <c r="S6" i="3"/>
  <c r="BI13" i="3"/>
  <c r="S13" i="3" s="1"/>
  <c r="T6" i="3"/>
  <c r="BJ13" i="3"/>
  <c r="T13" i="3" s="1"/>
  <c r="U13" i="3" s="1"/>
  <c r="P11" i="6"/>
  <c r="O11" i="6"/>
  <c r="S4" i="3" l="1"/>
  <c r="T4" i="3"/>
  <c r="T3" i="3"/>
  <c r="U4" i="3"/>
  <c r="U3" i="3" l="1"/>
  <c r="U6" i="3"/>
  <c r="C6" i="6"/>
  <c r="C5" i="6"/>
  <c r="C7"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AG32" i="6"/>
  <c r="AB21" i="6" l="1"/>
  <c r="AB22" i="6"/>
  <c r="E34" i="6"/>
  <c r="B35" i="6"/>
  <c r="E38" i="6"/>
  <c r="E33" i="6"/>
  <c r="F37" i="6"/>
  <c r="F38" i="6"/>
  <c r="F32" i="6"/>
  <c r="E37" i="6"/>
  <c r="F36" i="6"/>
  <c r="E36" i="6"/>
  <c r="F35" i="6"/>
  <c r="E32" i="6"/>
  <c r="F33" i="6"/>
  <c r="C35" i="6"/>
  <c r="F34" i="6"/>
  <c r="G34" i="6" s="1"/>
  <c r="E35" i="6"/>
  <c r="B38" i="6"/>
  <c r="B37" i="6"/>
  <c r="B34" i="6"/>
  <c r="B33" i="6"/>
  <c r="P35" i="6"/>
  <c r="P33" i="6"/>
  <c r="P34" i="6"/>
  <c r="C38" i="6"/>
  <c r="C33" i="6"/>
  <c r="C34" i="6"/>
  <c r="C37" i="6"/>
  <c r="B36" i="6"/>
  <c r="B32" i="6"/>
  <c r="C36" i="6"/>
  <c r="AG33" i="6"/>
  <c r="BH12" i="3"/>
  <c r="N10" i="6" s="1"/>
  <c r="BF11" i="3"/>
  <c r="L9" i="3"/>
  <c r="D37" i="6" l="1"/>
  <c r="D33" i="6"/>
  <c r="D35" i="6"/>
  <c r="D36" i="6"/>
  <c r="G33" i="6"/>
  <c r="D34" i="6"/>
  <c r="D38" i="6"/>
  <c r="B30" i="6"/>
  <c r="E30" i="6"/>
  <c r="G35" i="6"/>
  <c r="G32" i="6"/>
  <c r="F30" i="6"/>
  <c r="G38" i="6"/>
  <c r="G36" i="6"/>
  <c r="G37" i="6"/>
  <c r="P10" i="6"/>
  <c r="AG34" i="6"/>
  <c r="AG35" i="6" s="1"/>
  <c r="D14" i="10"/>
  <c r="D13" i="10"/>
  <c r="E12" i="10"/>
  <c r="D12" i="10"/>
  <c r="E11" i="10"/>
  <c r="D11" i="10"/>
  <c r="D10" i="10"/>
  <c r="BF12" i="3"/>
  <c r="BF13" i="3" s="1"/>
  <c r="BF14" i="3" s="1"/>
  <c r="BF15" i="3" s="1"/>
  <c r="BF16" i="3" s="1"/>
  <c r="BF17" i="3" s="1"/>
  <c r="BF18" i="3" s="1"/>
  <c r="BF19" i="3" s="1"/>
  <c r="BF20" i="3" s="1"/>
  <c r="BF21" i="3" s="1"/>
  <c r="BF22" i="3" s="1"/>
  <c r="BF23" i="3" s="1"/>
  <c r="BF24" i="3" s="1"/>
  <c r="BF25" i="3" s="1"/>
  <c r="BF26" i="3" s="1"/>
  <c r="BF27" i="3" s="1"/>
  <c r="BF28" i="3" s="1"/>
  <c r="BF29" i="3" s="1"/>
  <c r="BF30" i="3" s="1"/>
  <c r="BF31" i="3" s="1"/>
  <c r="BF32" i="3" s="1"/>
  <c r="BF33" i="3" s="1"/>
  <c r="BF34" i="3" s="1"/>
  <c r="BF35" i="3" s="1"/>
  <c r="BF36" i="3" s="1"/>
  <c r="BF37" i="3" s="1"/>
  <c r="BF38" i="3" s="1"/>
  <c r="BF39" i="3" s="1"/>
  <c r="BF40" i="3" s="1"/>
  <c r="BF41" i="3" s="1"/>
  <c r="BF42" i="3" s="1"/>
  <c r="BF43" i="3" s="1"/>
  <c r="BF44" i="3" s="1"/>
  <c r="BF45" i="3" s="1"/>
  <c r="BF46" i="3" s="1"/>
  <c r="BF47" i="3" s="1"/>
  <c r="BF48" i="3" s="1"/>
  <c r="BF49" i="3" s="1"/>
  <c r="BF50" i="3" s="1"/>
  <c r="BF51" i="3" s="1"/>
  <c r="BF52" i="3" s="1"/>
  <c r="BF53" i="3" s="1"/>
  <c r="BF54" i="3" s="1"/>
  <c r="BF55" i="3" s="1"/>
  <c r="BF56" i="3" s="1"/>
  <c r="BF57" i="3" s="1"/>
  <c r="BF58" i="3" s="1"/>
  <c r="BF59" i="3" s="1"/>
  <c r="BF60" i="3" s="1"/>
  <c r="BF61" i="3" s="1"/>
  <c r="BF62" i="3" s="1"/>
  <c r="BF63" i="3" s="1"/>
  <c r="BF64" i="3" s="1"/>
  <c r="BF65" i="3" s="1"/>
  <c r="BF66" i="3" s="1"/>
  <c r="BF67" i="3" s="1"/>
  <c r="BF68" i="3" s="1"/>
  <c r="BF69" i="3" s="1"/>
  <c r="BF70" i="3" s="1"/>
  <c r="BF71" i="3" s="1"/>
  <c r="BF72" i="3" s="1"/>
  <c r="BF73" i="3" s="1"/>
  <c r="BF74" i="3" s="1"/>
  <c r="BF75" i="3" s="1"/>
  <c r="BF76" i="3" s="1"/>
  <c r="BF77" i="3" s="1"/>
  <c r="BF78" i="3" s="1"/>
  <c r="BF79" i="3" s="1"/>
  <c r="BF80" i="3" s="1"/>
  <c r="BF81" i="3" s="1"/>
  <c r="BF82" i="3" s="1"/>
  <c r="BF83" i="3" s="1"/>
  <c r="BF84" i="3" s="1"/>
  <c r="BF85" i="3" s="1"/>
  <c r="BF86" i="3" s="1"/>
  <c r="BF87" i="3" s="1"/>
  <c r="BF88" i="3" s="1"/>
  <c r="BF89" i="3" s="1"/>
  <c r="BF90" i="3" s="1"/>
  <c r="BF91" i="3" s="1"/>
  <c r="BF92" i="3" s="1"/>
  <c r="BF93" i="3" s="1"/>
  <c r="BF94" i="3" s="1"/>
  <c r="BF95" i="3" s="1"/>
  <c r="BF96" i="3" s="1"/>
  <c r="BF97" i="3" s="1"/>
  <c r="BF98" i="3" s="1"/>
  <c r="BF99" i="3" s="1"/>
  <c r="BF100" i="3" s="1"/>
  <c r="BF101" i="3" s="1"/>
  <c r="BF102" i="3" s="1"/>
  <c r="BF103" i="3" s="1"/>
  <c r="BF104" i="3" s="1"/>
  <c r="BF105" i="3" s="1"/>
  <c r="BF106" i="3" s="1"/>
  <c r="BF107" i="3" s="1"/>
  <c r="BF108" i="3" s="1"/>
  <c r="BF109" i="3" s="1"/>
  <c r="BF110" i="3" s="1"/>
  <c r="BF111" i="3" s="1"/>
  <c r="BF112" i="3" s="1"/>
  <c r="BF113" i="3" s="1"/>
  <c r="BF114" i="3" s="1"/>
  <c r="BF115" i="3" s="1"/>
  <c r="BF116" i="3" s="1"/>
  <c r="BF117" i="3" s="1"/>
  <c r="BF118" i="3" s="1"/>
  <c r="BF119" i="3" s="1"/>
  <c r="BF120" i="3" s="1"/>
  <c r="BF121" i="3" s="1"/>
  <c r="BF122" i="3" s="1"/>
  <c r="BF123" i="3" s="1"/>
  <c r="BF124" i="3" s="1"/>
  <c r="BF125" i="3" s="1"/>
  <c r="BF126" i="3" s="1"/>
  <c r="BF127" i="3" s="1"/>
  <c r="BF128" i="3" s="1"/>
  <c r="BF129" i="3" s="1"/>
  <c r="BF130" i="3" s="1"/>
  <c r="BF131" i="3" s="1"/>
  <c r="BF132" i="3" s="1"/>
  <c r="BF133" i="3" s="1"/>
  <c r="BF134" i="3" s="1"/>
  <c r="BF135" i="3" s="1"/>
  <c r="BF136" i="3" s="1"/>
  <c r="BF137" i="3" s="1"/>
  <c r="BF138" i="3" s="1"/>
  <c r="BF139" i="3" s="1"/>
  <c r="BF140" i="3" s="1"/>
  <c r="BF141" i="3" s="1"/>
  <c r="BF142" i="3" s="1"/>
  <c r="BF143" i="3" s="1"/>
  <c r="BF144" i="3" s="1"/>
  <c r="BF145" i="3" s="1"/>
  <c r="BF146" i="3" s="1"/>
  <c r="BF147" i="3" s="1"/>
  <c r="BF148" i="3" s="1"/>
  <c r="BF149" i="3" s="1"/>
  <c r="BF150" i="3" s="1"/>
  <c r="BF151" i="3" s="1"/>
  <c r="BF152" i="3" s="1"/>
  <c r="BF153" i="3" s="1"/>
  <c r="BF154" i="3" s="1"/>
  <c r="BF155" i="3" s="1"/>
  <c r="BF156" i="3" s="1"/>
  <c r="BF157" i="3" s="1"/>
  <c r="BF158" i="3" s="1"/>
  <c r="BF159" i="3" s="1"/>
  <c r="BF160" i="3" s="1"/>
  <c r="BF161" i="3" s="1"/>
  <c r="BF162" i="3" s="1"/>
  <c r="BF163" i="3" s="1"/>
  <c r="BF164" i="3" s="1"/>
  <c r="BF165" i="3" s="1"/>
  <c r="BF166" i="3" s="1"/>
  <c r="BF167" i="3" s="1"/>
  <c r="BF168" i="3" s="1"/>
  <c r="BF169" i="3" s="1"/>
  <c r="BF170" i="3" s="1"/>
  <c r="BF171" i="3" s="1"/>
  <c r="BF172" i="3" s="1"/>
  <c r="BF173" i="3" s="1"/>
  <c r="BF174" i="3" s="1"/>
  <c r="BF175" i="3" s="1"/>
  <c r="BF176" i="3" s="1"/>
  <c r="BF177" i="3" s="1"/>
  <c r="BF178" i="3" s="1"/>
  <c r="BF179" i="3" s="1"/>
  <c r="BF180" i="3" s="1"/>
  <c r="BF181" i="3" s="1"/>
  <c r="BF182" i="3" s="1"/>
  <c r="BF183" i="3" s="1"/>
  <c r="BF184" i="3" s="1"/>
  <c r="BF185" i="3" s="1"/>
  <c r="BF186" i="3" s="1"/>
  <c r="BF187" i="3" s="1"/>
  <c r="BF188" i="3" s="1"/>
  <c r="BF189" i="3" s="1"/>
  <c r="BF190" i="3" s="1"/>
  <c r="BF191" i="3" s="1"/>
  <c r="BF192" i="3" s="1"/>
  <c r="BF193" i="3" s="1"/>
  <c r="BF194" i="3" s="1"/>
  <c r="BF195" i="3" s="1"/>
  <c r="BF196" i="3" s="1"/>
  <c r="BF197" i="3" s="1"/>
  <c r="BF198" i="3" s="1"/>
  <c r="BF199" i="3" s="1"/>
  <c r="BF200" i="3" s="1"/>
  <c r="BF201" i="3" s="1"/>
  <c r="BF202" i="3" s="1"/>
  <c r="BF203" i="3" s="1"/>
  <c r="BF204" i="3" s="1"/>
  <c r="BF205" i="3" s="1"/>
  <c r="BF206" i="3" s="1"/>
  <c r="BF207" i="3" s="1"/>
  <c r="BF208" i="3" s="1"/>
  <c r="BF209" i="3" s="1"/>
  <c r="BF210" i="3" s="1"/>
  <c r="BF211" i="3" s="1"/>
  <c r="BF212" i="3" s="1"/>
  <c r="BF213" i="3" s="1"/>
  <c r="BF214" i="3" s="1"/>
  <c r="BF215" i="3" s="1"/>
  <c r="BF216" i="3" s="1"/>
  <c r="BF217" i="3" s="1"/>
  <c r="BF218" i="3" s="1"/>
  <c r="BF219" i="3" s="1"/>
  <c r="BF220" i="3" s="1"/>
  <c r="BF221" i="3" s="1"/>
  <c r="BF222" i="3" s="1"/>
  <c r="BF223" i="3" s="1"/>
  <c r="BF224" i="3" s="1"/>
  <c r="BF225" i="3" s="1"/>
  <c r="BF226" i="3" s="1"/>
  <c r="BF227" i="3" s="1"/>
  <c r="BF228" i="3" s="1"/>
  <c r="BF229" i="3" s="1"/>
  <c r="BF230" i="3" s="1"/>
  <c r="BF231" i="3" s="1"/>
  <c r="BF232" i="3" s="1"/>
  <c r="BF233" i="3" s="1"/>
  <c r="BF234" i="3" s="1"/>
  <c r="BF235" i="3" s="1"/>
  <c r="BF236" i="3" s="1"/>
  <c r="BF237" i="3" s="1"/>
  <c r="BF238" i="3" s="1"/>
  <c r="BF239" i="3" s="1"/>
  <c r="BF240" i="3" s="1"/>
  <c r="BF241" i="3" s="1"/>
  <c r="BF242" i="3" s="1"/>
  <c r="BF243" i="3" s="1"/>
  <c r="BF244" i="3" s="1"/>
  <c r="BF245" i="3" s="1"/>
  <c r="BF246" i="3" s="1"/>
  <c r="BF247" i="3" s="1"/>
  <c r="BF248" i="3" s="1"/>
  <c r="BF249" i="3" s="1"/>
  <c r="BF250" i="3" s="1"/>
  <c r="BF251" i="3" s="1"/>
  <c r="BF252" i="3" s="1"/>
  <c r="BF253" i="3" s="1"/>
  <c r="BF254" i="3" s="1"/>
  <c r="BF255" i="3" s="1"/>
  <c r="BF256" i="3" s="1"/>
  <c r="BF257" i="3" s="1"/>
  <c r="BF258" i="3" s="1"/>
  <c r="BF259" i="3" s="1"/>
  <c r="BF260" i="3" s="1"/>
  <c r="BF261" i="3" s="1"/>
  <c r="BF262" i="3" s="1"/>
  <c r="BF263" i="3" s="1"/>
  <c r="BF264" i="3" s="1"/>
  <c r="BF265" i="3" s="1"/>
  <c r="BF266" i="3" s="1"/>
  <c r="BF267" i="3" s="1"/>
  <c r="BF268" i="3" s="1"/>
  <c r="BF269" i="3" s="1"/>
  <c r="BF270" i="3" s="1"/>
  <c r="BF271" i="3" s="1"/>
  <c r="BF272" i="3" s="1"/>
  <c r="BF273" i="3" s="1"/>
  <c r="BF274" i="3" s="1"/>
  <c r="BF275" i="3" s="1"/>
  <c r="BF276" i="3" s="1"/>
  <c r="BF277" i="3" s="1"/>
  <c r="BF278" i="3" s="1"/>
  <c r="BF279" i="3" s="1"/>
  <c r="BF280" i="3" s="1"/>
  <c r="BF281" i="3" s="1"/>
  <c r="BF282" i="3" s="1"/>
  <c r="BF283" i="3" s="1"/>
  <c r="BF284" i="3" s="1"/>
  <c r="BF285" i="3" s="1"/>
  <c r="BF286" i="3" s="1"/>
  <c r="BF287" i="3" s="1"/>
  <c r="BF288" i="3" s="1"/>
  <c r="BF289" i="3" s="1"/>
  <c r="BF290" i="3" s="1"/>
  <c r="BF291" i="3" s="1"/>
  <c r="BF292" i="3" s="1"/>
  <c r="BF293" i="3" s="1"/>
  <c r="BF294" i="3" s="1"/>
  <c r="BF295" i="3" s="1"/>
  <c r="BF296" i="3" s="1"/>
  <c r="BF297" i="3" s="1"/>
  <c r="BF298" i="3" s="1"/>
  <c r="BF299" i="3" s="1"/>
  <c r="BF300" i="3" s="1"/>
  <c r="BF301" i="3" s="1"/>
  <c r="BF302" i="3" s="1"/>
  <c r="BF303" i="3" s="1"/>
  <c r="BF304" i="3" s="1"/>
  <c r="BF305" i="3" s="1"/>
  <c r="BF306" i="3" s="1"/>
  <c r="BF307" i="3" s="1"/>
  <c r="BF308" i="3" s="1"/>
  <c r="BF309" i="3" s="1"/>
  <c r="BF310" i="3" s="1"/>
  <c r="BF311" i="3" s="1"/>
  <c r="BF312" i="3" s="1"/>
  <c r="BF313" i="3" s="1"/>
  <c r="BF314" i="3" s="1"/>
  <c r="BF315" i="3" s="1"/>
  <c r="BF316" i="3" s="1"/>
  <c r="BF317" i="3" s="1"/>
  <c r="BF318" i="3" s="1"/>
  <c r="BF319" i="3" s="1"/>
  <c r="BF320" i="3" s="1"/>
  <c r="BF321" i="3" s="1"/>
  <c r="BF322" i="3" s="1"/>
  <c r="BF323" i="3" s="1"/>
  <c r="BF324" i="3" s="1"/>
  <c r="BF325" i="3" s="1"/>
  <c r="BF326" i="3" s="1"/>
  <c r="BF327" i="3" s="1"/>
  <c r="BF328" i="3" s="1"/>
  <c r="BF329" i="3" s="1"/>
  <c r="BF330" i="3" s="1"/>
  <c r="BF331" i="3" s="1"/>
  <c r="BF332" i="3" s="1"/>
  <c r="BF333" i="3" s="1"/>
  <c r="BF334" i="3" s="1"/>
  <c r="BF335" i="3" s="1"/>
  <c r="BF336" i="3" s="1"/>
  <c r="BF337" i="3" s="1"/>
  <c r="BF338" i="3" s="1"/>
  <c r="BF339" i="3" s="1"/>
  <c r="BF340" i="3" s="1"/>
  <c r="BF341" i="3" s="1"/>
  <c r="BF342" i="3" s="1"/>
  <c r="BF343" i="3" s="1"/>
  <c r="BF344" i="3" s="1"/>
  <c r="BF345" i="3" s="1"/>
  <c r="BF346" i="3" s="1"/>
  <c r="BF347" i="3" s="1"/>
  <c r="BF348" i="3" s="1"/>
  <c r="BF349" i="3" s="1"/>
  <c r="BF350" i="3" s="1"/>
  <c r="BF351" i="3" s="1"/>
  <c r="BF352" i="3" s="1"/>
  <c r="BF353" i="3" s="1"/>
  <c r="BF354" i="3" s="1"/>
  <c r="BF355" i="3" s="1"/>
  <c r="BF356" i="3" s="1"/>
  <c r="BF357" i="3" s="1"/>
  <c r="BF358" i="3" s="1"/>
  <c r="BF359" i="3" s="1"/>
  <c r="BF360" i="3" s="1"/>
  <c r="BF361" i="3" s="1"/>
  <c r="BF362" i="3" s="1"/>
  <c r="BF363" i="3" s="1"/>
  <c r="BF364" i="3" s="1"/>
  <c r="BF365" i="3" s="1"/>
  <c r="BF366" i="3" s="1"/>
  <c r="BF367" i="3" s="1"/>
  <c r="BF368" i="3" s="1"/>
  <c r="BF369" i="3" s="1"/>
  <c r="BF370" i="3" s="1"/>
  <c r="BF371" i="3" s="1"/>
  <c r="BF372" i="3" s="1"/>
  <c r="BF373" i="3" s="1"/>
  <c r="BF374" i="3" s="1"/>
  <c r="BF375" i="3" s="1"/>
  <c r="BF376" i="3" s="1"/>
  <c r="BF377" i="3" s="1"/>
  <c r="BF378" i="3" s="1"/>
  <c r="BF379" i="3" s="1"/>
  <c r="BF380" i="3" s="1"/>
  <c r="BF381" i="3" s="1"/>
  <c r="BF382" i="3" s="1"/>
  <c r="BF383" i="3" s="1"/>
  <c r="BF384" i="3" s="1"/>
  <c r="BF385" i="3" s="1"/>
  <c r="BF386" i="3" s="1"/>
  <c r="BF387" i="3" s="1"/>
  <c r="BF388" i="3" s="1"/>
  <c r="BF389" i="3" s="1"/>
  <c r="BF390" i="3" s="1"/>
  <c r="BF391" i="3" s="1"/>
  <c r="BF392" i="3" s="1"/>
  <c r="BF393" i="3" s="1"/>
  <c r="BF394" i="3" s="1"/>
  <c r="BF395" i="3" s="1"/>
  <c r="BF396" i="3" s="1"/>
  <c r="BF397" i="3" s="1"/>
  <c r="BF398" i="3" s="1"/>
  <c r="BF399" i="3" s="1"/>
  <c r="BF400" i="3" s="1"/>
  <c r="BF401" i="3" s="1"/>
  <c r="BF402" i="3" s="1"/>
  <c r="BF403" i="3" s="1"/>
  <c r="BF404" i="3" s="1"/>
  <c r="BF405" i="3" s="1"/>
  <c r="BF406" i="3" s="1"/>
  <c r="BF407" i="3" s="1"/>
  <c r="BF408" i="3" s="1"/>
  <c r="BF409" i="3" s="1"/>
  <c r="BF410" i="3" s="1"/>
  <c r="BF411" i="3" s="1"/>
  <c r="BF412" i="3" s="1"/>
  <c r="BF413" i="3" s="1"/>
  <c r="BF414" i="3" s="1"/>
  <c r="BF415" i="3" s="1"/>
  <c r="BF416" i="3" s="1"/>
  <c r="BF417" i="3" s="1"/>
  <c r="BF418" i="3" s="1"/>
  <c r="BF419" i="3" s="1"/>
  <c r="BF420" i="3" s="1"/>
  <c r="BF421" i="3" s="1"/>
  <c r="BF422" i="3" s="1"/>
  <c r="BF423" i="3" s="1"/>
  <c r="BF424" i="3" s="1"/>
  <c r="BF425" i="3" s="1"/>
  <c r="BF426" i="3" s="1"/>
  <c r="BF427" i="3" s="1"/>
  <c r="BF428" i="3" s="1"/>
  <c r="BF429" i="3" s="1"/>
  <c r="BF430" i="3" s="1"/>
  <c r="BF431" i="3" s="1"/>
  <c r="BF432" i="3" s="1"/>
  <c r="BF433" i="3" s="1"/>
  <c r="BF434" i="3" s="1"/>
  <c r="BF435" i="3" s="1"/>
  <c r="BF436" i="3" s="1"/>
  <c r="BF437" i="3" s="1"/>
  <c r="BF438" i="3" s="1"/>
  <c r="BF439" i="3" s="1"/>
  <c r="BF440" i="3" s="1"/>
  <c r="BF441" i="3" s="1"/>
  <c r="BF442" i="3" s="1"/>
  <c r="BF443" i="3" s="1"/>
  <c r="BF444" i="3" s="1"/>
  <c r="BF445" i="3" s="1"/>
  <c r="BF446" i="3" s="1"/>
  <c r="BF447" i="3" s="1"/>
  <c r="BF448" i="3" s="1"/>
  <c r="BF449" i="3" s="1"/>
  <c r="BF450" i="3" s="1"/>
  <c r="BF451" i="3" s="1"/>
  <c r="BF452" i="3" s="1"/>
  <c r="BF453" i="3" s="1"/>
  <c r="BF454" i="3" s="1"/>
  <c r="BF455" i="3" s="1"/>
  <c r="BF456" i="3" s="1"/>
  <c r="BF457" i="3" s="1"/>
  <c r="BF458" i="3" s="1"/>
  <c r="BF459" i="3" s="1"/>
  <c r="BF460" i="3" s="1"/>
  <c r="BF461" i="3" s="1"/>
  <c r="BF462" i="3" s="1"/>
  <c r="BF463" i="3" s="1"/>
  <c r="BF464" i="3" s="1"/>
  <c r="BF465" i="3" s="1"/>
  <c r="BF466" i="3" s="1"/>
  <c r="BF467" i="3" s="1"/>
  <c r="BF468" i="3" s="1"/>
  <c r="BF469" i="3" s="1"/>
  <c r="BF470" i="3" s="1"/>
  <c r="BF471" i="3" s="1"/>
  <c r="BF472" i="3" s="1"/>
  <c r="BF473" i="3" s="1"/>
  <c r="BF474" i="3" s="1"/>
  <c r="BF475" i="3" s="1"/>
  <c r="BF476" i="3" s="1"/>
  <c r="BF477" i="3" s="1"/>
  <c r="BF478" i="3" s="1"/>
  <c r="BF479" i="3" s="1"/>
  <c r="BF480" i="3" s="1"/>
  <c r="BF481" i="3" s="1"/>
  <c r="BF482" i="3" s="1"/>
  <c r="BF483" i="3" s="1"/>
  <c r="BF484" i="3" s="1"/>
  <c r="BF485" i="3" s="1"/>
  <c r="BF486" i="3" s="1"/>
  <c r="BF487" i="3" s="1"/>
  <c r="BF488" i="3" s="1"/>
  <c r="BF489" i="3" s="1"/>
  <c r="BF490" i="3" s="1"/>
  <c r="BF491" i="3" s="1"/>
  <c r="BF492" i="3" s="1"/>
  <c r="BF493" i="3" s="1"/>
  <c r="BF494" i="3" s="1"/>
  <c r="BF495" i="3" s="1"/>
  <c r="BF496" i="3" s="1"/>
  <c r="BF497" i="3" s="1"/>
  <c r="BF498" i="3" s="1"/>
  <c r="BF499" i="3" s="1"/>
  <c r="BF500" i="3" s="1"/>
  <c r="BF501" i="3" s="1"/>
  <c r="BF502" i="3" s="1"/>
  <c r="BF503" i="3" s="1"/>
  <c r="BF504" i="3" s="1"/>
  <c r="BF505" i="3" s="1"/>
  <c r="BF506" i="3" s="1"/>
  <c r="BF507" i="3" s="1"/>
  <c r="BF508" i="3" s="1"/>
  <c r="BF509" i="3" s="1"/>
  <c r="BF510" i="3" s="1"/>
  <c r="BF511" i="3" s="1"/>
  <c r="BF512" i="3" s="1"/>
  <c r="BF513" i="3" s="1"/>
  <c r="BF514" i="3" s="1"/>
  <c r="BF515" i="3" s="1"/>
  <c r="BF516" i="3" s="1"/>
  <c r="BF517" i="3" s="1"/>
  <c r="BF518" i="3" s="1"/>
  <c r="BF519" i="3" s="1"/>
  <c r="BF520" i="3" s="1"/>
  <c r="BF521" i="3" s="1"/>
  <c r="BF522" i="3" s="1"/>
  <c r="BF523" i="3" s="1"/>
  <c r="BF524" i="3" s="1"/>
  <c r="BF525" i="3" s="1"/>
  <c r="BF526" i="3" s="1"/>
  <c r="BF527" i="3" s="1"/>
  <c r="BF528" i="3" s="1"/>
  <c r="BF529" i="3" s="1"/>
  <c r="BF530" i="3" s="1"/>
  <c r="BF531" i="3" s="1"/>
  <c r="BF532" i="3" s="1"/>
  <c r="BF533" i="3" s="1"/>
  <c r="BF534" i="3" s="1"/>
  <c r="BF535" i="3" s="1"/>
  <c r="BF536" i="3" s="1"/>
  <c r="BF537" i="3" s="1"/>
  <c r="BF538" i="3" s="1"/>
  <c r="BF539" i="3" s="1"/>
  <c r="BF540" i="3" s="1"/>
  <c r="BF541" i="3" s="1"/>
  <c r="BF542" i="3" s="1"/>
  <c r="BF543" i="3" s="1"/>
  <c r="BF544" i="3" s="1"/>
  <c r="BF545" i="3" s="1"/>
  <c r="BF546" i="3" s="1"/>
  <c r="BF547" i="3" s="1"/>
  <c r="BF548" i="3" s="1"/>
  <c r="BF549" i="3" s="1"/>
  <c r="BF550" i="3" s="1"/>
  <c r="BF551" i="3" s="1"/>
  <c r="BF552" i="3" s="1"/>
  <c r="BF553" i="3" s="1"/>
  <c r="BF554" i="3" s="1"/>
  <c r="BF555" i="3" s="1"/>
  <c r="BF556" i="3" s="1"/>
  <c r="BF557" i="3" s="1"/>
  <c r="BF558" i="3" s="1"/>
  <c r="BF559" i="3" s="1"/>
  <c r="BF560" i="3" s="1"/>
  <c r="BF561" i="3" s="1"/>
  <c r="BF562" i="3" s="1"/>
  <c r="BF563" i="3" s="1"/>
  <c r="BF564" i="3" s="1"/>
  <c r="BF565" i="3" s="1"/>
  <c r="BF566" i="3" s="1"/>
  <c r="BF567" i="3" s="1"/>
  <c r="BF568" i="3" s="1"/>
  <c r="BF569" i="3" s="1"/>
  <c r="BF570" i="3" s="1"/>
  <c r="BF571" i="3" s="1"/>
  <c r="BF572" i="3" s="1"/>
  <c r="BF573" i="3" s="1"/>
  <c r="BF574" i="3" s="1"/>
  <c r="BF575" i="3" s="1"/>
  <c r="BF576" i="3" s="1"/>
  <c r="BF577" i="3" s="1"/>
  <c r="BF578" i="3" s="1"/>
  <c r="BF579" i="3" s="1"/>
  <c r="BF580" i="3" s="1"/>
  <c r="BF581" i="3" s="1"/>
  <c r="BF582" i="3" s="1"/>
  <c r="BF583" i="3" s="1"/>
  <c r="BF584" i="3" s="1"/>
  <c r="BF585" i="3" s="1"/>
  <c r="BF586" i="3" s="1"/>
  <c r="BF587" i="3" s="1"/>
  <c r="BF588" i="3" s="1"/>
  <c r="BF589" i="3" s="1"/>
  <c r="BF590" i="3" s="1"/>
  <c r="BF591" i="3" s="1"/>
  <c r="BF592" i="3" s="1"/>
  <c r="BF593" i="3" s="1"/>
  <c r="BF594" i="3" s="1"/>
  <c r="BF595" i="3" s="1"/>
  <c r="BF596" i="3" s="1"/>
  <c r="BF597" i="3" s="1"/>
  <c r="BF598" i="3" s="1"/>
  <c r="BF599" i="3" s="1"/>
  <c r="BF600" i="3" s="1"/>
  <c r="BF601" i="3" s="1"/>
  <c r="BF602" i="3" s="1"/>
  <c r="BF603" i="3" s="1"/>
  <c r="BF604" i="3" s="1"/>
  <c r="BF605" i="3" s="1"/>
  <c r="BF606" i="3" s="1"/>
  <c r="BF607" i="3" s="1"/>
  <c r="BF608" i="3" s="1"/>
  <c r="BF609" i="3" s="1"/>
  <c r="BF610" i="3" s="1"/>
  <c r="BF611" i="3" s="1"/>
  <c r="BF612" i="3" s="1"/>
  <c r="BF613" i="3" s="1"/>
  <c r="BF614" i="3" s="1"/>
  <c r="BF615" i="3" s="1"/>
  <c r="BF616" i="3" s="1"/>
  <c r="BF617" i="3" s="1"/>
  <c r="BF618" i="3" s="1"/>
  <c r="BF619" i="3" s="1"/>
  <c r="BF620" i="3" s="1"/>
  <c r="BF621" i="3" s="1"/>
  <c r="BF622" i="3" s="1"/>
  <c r="BF623" i="3" s="1"/>
  <c r="BF624" i="3" s="1"/>
  <c r="BF625" i="3" s="1"/>
  <c r="BF626" i="3" s="1"/>
  <c r="BF627" i="3" s="1"/>
  <c r="BF628" i="3" s="1"/>
  <c r="BF629" i="3" s="1"/>
  <c r="BF630" i="3" s="1"/>
  <c r="BF631" i="3" s="1"/>
  <c r="BF632" i="3" s="1"/>
  <c r="BF633" i="3" s="1"/>
  <c r="BF634" i="3" s="1"/>
  <c r="BF635" i="3" s="1"/>
  <c r="BF636" i="3" s="1"/>
  <c r="BF637" i="3" s="1"/>
  <c r="BF638" i="3" s="1"/>
  <c r="BF639" i="3" s="1"/>
  <c r="BF640" i="3" s="1"/>
  <c r="BF641" i="3" s="1"/>
  <c r="BF642" i="3" s="1"/>
  <c r="BF643" i="3" s="1"/>
  <c r="BF644" i="3" s="1"/>
  <c r="BF645" i="3" s="1"/>
  <c r="BF646" i="3" s="1"/>
  <c r="BF647" i="3" s="1"/>
  <c r="BF648" i="3" s="1"/>
  <c r="BF649" i="3" s="1"/>
  <c r="BF650" i="3" s="1"/>
  <c r="BF651" i="3" s="1"/>
  <c r="BF652" i="3" s="1"/>
  <c r="BF653" i="3" s="1"/>
  <c r="BF654" i="3" s="1"/>
  <c r="BF655" i="3" s="1"/>
  <c r="BF656" i="3" s="1"/>
  <c r="BF657" i="3" s="1"/>
  <c r="BF658" i="3" s="1"/>
  <c r="BF659" i="3" s="1"/>
  <c r="BF660" i="3" s="1"/>
  <c r="BF661" i="3" s="1"/>
  <c r="BF662" i="3" s="1"/>
  <c r="BF663" i="3" s="1"/>
  <c r="BF664" i="3" s="1"/>
  <c r="BF665" i="3" s="1"/>
  <c r="BF666" i="3" s="1"/>
  <c r="BF667" i="3" s="1"/>
  <c r="BF668" i="3" s="1"/>
  <c r="BF669" i="3" s="1"/>
  <c r="BF670" i="3" s="1"/>
  <c r="BF671" i="3" s="1"/>
  <c r="BF672" i="3" s="1"/>
  <c r="BF673" i="3" s="1"/>
  <c r="BF674" i="3" s="1"/>
  <c r="BF675" i="3" s="1"/>
  <c r="BF676" i="3" s="1"/>
  <c r="BF677" i="3" s="1"/>
  <c r="BF678" i="3" s="1"/>
  <c r="BF679" i="3" s="1"/>
  <c r="BF680" i="3" s="1"/>
  <c r="BF681" i="3" s="1"/>
  <c r="BF682" i="3" s="1"/>
  <c r="BF683" i="3" s="1"/>
  <c r="BF684" i="3" s="1"/>
  <c r="BF685" i="3" s="1"/>
  <c r="BF686" i="3" s="1"/>
  <c r="BF687" i="3" s="1"/>
  <c r="BF688" i="3" s="1"/>
  <c r="BF689" i="3" s="1"/>
  <c r="BF690" i="3" s="1"/>
  <c r="BF691" i="3" s="1"/>
  <c r="BF692" i="3" s="1"/>
  <c r="BF693" i="3" s="1"/>
  <c r="BF694" i="3" s="1"/>
  <c r="BF695" i="3" s="1"/>
  <c r="BF696" i="3" s="1"/>
  <c r="BF697" i="3" s="1"/>
  <c r="BF698" i="3" s="1"/>
  <c r="BF699" i="3" s="1"/>
  <c r="BF700" i="3" s="1"/>
  <c r="BF701" i="3" s="1"/>
  <c r="BF702" i="3" s="1"/>
  <c r="BF703" i="3" s="1"/>
  <c r="BF704" i="3" s="1"/>
  <c r="BF705" i="3" s="1"/>
  <c r="BF706" i="3" s="1"/>
  <c r="BF707" i="3" s="1"/>
  <c r="BF708" i="3" s="1"/>
  <c r="BF709" i="3" s="1"/>
  <c r="BF710" i="3" s="1"/>
  <c r="BF711" i="3" s="1"/>
  <c r="BF712" i="3" s="1"/>
  <c r="BF713" i="3" s="1"/>
  <c r="BF714" i="3" s="1"/>
  <c r="BF715" i="3" s="1"/>
  <c r="BF716" i="3" s="1"/>
  <c r="BF717" i="3" s="1"/>
  <c r="BF718" i="3" s="1"/>
  <c r="BF719" i="3" s="1"/>
  <c r="BF720" i="3" s="1"/>
  <c r="BF721" i="3" s="1"/>
  <c r="BF722" i="3" s="1"/>
  <c r="BF723" i="3" s="1"/>
  <c r="BF724" i="3" s="1"/>
  <c r="BF725" i="3" s="1"/>
  <c r="BF726" i="3" s="1"/>
  <c r="BF727" i="3" s="1"/>
  <c r="BF728" i="3" s="1"/>
  <c r="BF729" i="3" s="1"/>
  <c r="BF730" i="3" s="1"/>
  <c r="BF731" i="3" s="1"/>
  <c r="BF732" i="3" s="1"/>
  <c r="BF733" i="3" s="1"/>
  <c r="BF734" i="3" s="1"/>
  <c r="BF735" i="3" s="1"/>
  <c r="BF736" i="3" s="1"/>
  <c r="BF737" i="3" s="1"/>
  <c r="BF738" i="3" s="1"/>
  <c r="BF739" i="3" s="1"/>
  <c r="BF740" i="3" s="1"/>
  <c r="BF741" i="3" s="1"/>
  <c r="BF742" i="3" s="1"/>
  <c r="BF743" i="3" s="1"/>
  <c r="BF744" i="3" s="1"/>
  <c r="BF745" i="3" s="1"/>
  <c r="BF746" i="3" s="1"/>
  <c r="BF747" i="3" s="1"/>
  <c r="BF748" i="3" s="1"/>
  <c r="BF749" i="3" s="1"/>
  <c r="BF750" i="3" s="1"/>
  <c r="BF751" i="3" s="1"/>
  <c r="BF752" i="3" s="1"/>
  <c r="BF753" i="3" s="1"/>
  <c r="BF754" i="3" s="1"/>
  <c r="BF755" i="3" s="1"/>
  <c r="BF756" i="3" s="1"/>
  <c r="BF757" i="3" s="1"/>
  <c r="BF758" i="3" s="1"/>
  <c r="BF759" i="3" s="1"/>
  <c r="BF760" i="3" s="1"/>
  <c r="BF761" i="3" s="1"/>
  <c r="BF762" i="3" s="1"/>
  <c r="BF763" i="3" s="1"/>
  <c r="BF764" i="3" s="1"/>
  <c r="BF765" i="3" s="1"/>
  <c r="BF766" i="3" s="1"/>
  <c r="BF767" i="3" s="1"/>
  <c r="BF768" i="3" s="1"/>
  <c r="BF769" i="3" s="1"/>
  <c r="BF770" i="3" s="1"/>
  <c r="BF771" i="3" s="1"/>
  <c r="BF772" i="3" s="1"/>
  <c r="BF773" i="3" s="1"/>
  <c r="BF774" i="3" s="1"/>
  <c r="BF775" i="3" s="1"/>
  <c r="BF776" i="3" s="1"/>
  <c r="BF777" i="3" s="1"/>
  <c r="BF778" i="3" s="1"/>
  <c r="BF779" i="3" s="1"/>
  <c r="BF780" i="3" s="1"/>
  <c r="BF781" i="3" s="1"/>
  <c r="BF782" i="3" s="1"/>
  <c r="BF783" i="3" s="1"/>
  <c r="BF784" i="3" s="1"/>
  <c r="BF785" i="3" s="1"/>
  <c r="BF786" i="3" s="1"/>
  <c r="BF787" i="3" s="1"/>
  <c r="BF788" i="3" s="1"/>
  <c r="BF789" i="3" s="1"/>
  <c r="BF790" i="3" s="1"/>
  <c r="BF791" i="3" s="1"/>
  <c r="BF792" i="3" s="1"/>
  <c r="BF793" i="3" s="1"/>
  <c r="BF794" i="3" s="1"/>
  <c r="BF795" i="3" s="1"/>
  <c r="BF796" i="3" s="1"/>
  <c r="BF797" i="3" s="1"/>
  <c r="BF798" i="3" s="1"/>
  <c r="BF799" i="3" s="1"/>
  <c r="BF800" i="3" s="1"/>
  <c r="BF801" i="3" s="1"/>
  <c r="BF802" i="3" s="1"/>
  <c r="BF803" i="3" s="1"/>
  <c r="BF804" i="3" s="1"/>
  <c r="BF805" i="3" s="1"/>
  <c r="BF806" i="3" s="1"/>
  <c r="BF807" i="3" s="1"/>
  <c r="BF808" i="3" s="1"/>
  <c r="BF809" i="3" s="1"/>
  <c r="BF810" i="3" s="1"/>
  <c r="BF811" i="3" s="1"/>
  <c r="BF812" i="3" s="1"/>
  <c r="BF813" i="3" s="1"/>
  <c r="BF814" i="3" s="1"/>
  <c r="BF815" i="3" s="1"/>
  <c r="BF816" i="3" s="1"/>
  <c r="BF817" i="3" s="1"/>
  <c r="BF818" i="3" s="1"/>
  <c r="BF819" i="3" s="1"/>
  <c r="BF820" i="3" s="1"/>
  <c r="BF821" i="3" s="1"/>
  <c r="BF822" i="3" s="1"/>
  <c r="BF823" i="3" s="1"/>
  <c r="BF824" i="3" s="1"/>
  <c r="BF825" i="3" s="1"/>
  <c r="BF826" i="3" s="1"/>
  <c r="BF827" i="3" s="1"/>
  <c r="BF828" i="3" s="1"/>
  <c r="BF829" i="3" s="1"/>
  <c r="BF830" i="3" s="1"/>
  <c r="BF831" i="3" s="1"/>
  <c r="BF832" i="3" s="1"/>
  <c r="BF833" i="3" s="1"/>
  <c r="BF834" i="3" s="1"/>
  <c r="BF835" i="3" s="1"/>
  <c r="BF836" i="3" s="1"/>
  <c r="BF837" i="3" s="1"/>
  <c r="BF838" i="3" s="1"/>
  <c r="BF839" i="3" s="1"/>
  <c r="BF840" i="3" s="1"/>
  <c r="BF841" i="3" s="1"/>
  <c r="BF842" i="3" s="1"/>
  <c r="BF843" i="3" s="1"/>
  <c r="BF844" i="3" s="1"/>
  <c r="BF845" i="3" s="1"/>
  <c r="BF846" i="3" s="1"/>
  <c r="BF847" i="3" s="1"/>
  <c r="BF848" i="3" s="1"/>
  <c r="BF849" i="3" s="1"/>
  <c r="BF850" i="3" s="1"/>
  <c r="BF851" i="3" s="1"/>
  <c r="BF852" i="3" s="1"/>
  <c r="BF853" i="3" s="1"/>
  <c r="BF854" i="3" s="1"/>
  <c r="BF855" i="3" s="1"/>
  <c r="BF856" i="3" s="1"/>
  <c r="BF857" i="3" s="1"/>
  <c r="BF858" i="3" s="1"/>
  <c r="BF859" i="3" s="1"/>
  <c r="BF860" i="3" s="1"/>
  <c r="BF861" i="3" s="1"/>
  <c r="BF862" i="3" s="1"/>
  <c r="BF863" i="3" s="1"/>
  <c r="BF864" i="3" s="1"/>
  <c r="BF865" i="3" s="1"/>
  <c r="BF866" i="3" s="1"/>
  <c r="BF867" i="3" s="1"/>
  <c r="BF868" i="3" s="1"/>
  <c r="BF869" i="3" s="1"/>
  <c r="BF870" i="3" s="1"/>
  <c r="BF871" i="3" s="1"/>
  <c r="BF872" i="3" s="1"/>
  <c r="BF873" i="3" s="1"/>
  <c r="BF874" i="3" s="1"/>
  <c r="BF875" i="3" s="1"/>
  <c r="BF876" i="3" s="1"/>
  <c r="BF877" i="3" s="1"/>
  <c r="BF878" i="3" s="1"/>
  <c r="BF879" i="3" s="1"/>
  <c r="BF880" i="3" s="1"/>
  <c r="BF881" i="3" s="1"/>
  <c r="BF882" i="3" s="1"/>
  <c r="BF883" i="3" s="1"/>
  <c r="BF884" i="3" s="1"/>
  <c r="BF885" i="3" s="1"/>
  <c r="BF886" i="3" s="1"/>
  <c r="BF887" i="3" s="1"/>
  <c r="BF888" i="3" s="1"/>
  <c r="BF889" i="3" s="1"/>
  <c r="BF890" i="3" s="1"/>
  <c r="BF891" i="3" s="1"/>
  <c r="BF892" i="3" s="1"/>
  <c r="BF893" i="3" s="1"/>
  <c r="BF894" i="3" s="1"/>
  <c r="BF895" i="3" s="1"/>
  <c r="BF896" i="3" s="1"/>
  <c r="BF897" i="3" s="1"/>
  <c r="BF898" i="3" s="1"/>
  <c r="BF899" i="3" s="1"/>
  <c r="BF900" i="3" s="1"/>
  <c r="BF901" i="3" s="1"/>
  <c r="BF902" i="3" s="1"/>
  <c r="BF903" i="3" s="1"/>
  <c r="BF904" i="3" s="1"/>
  <c r="BF905" i="3" s="1"/>
  <c r="BF906" i="3" s="1"/>
  <c r="BF907" i="3" s="1"/>
  <c r="BF908" i="3" s="1"/>
  <c r="BF909" i="3" s="1"/>
  <c r="BF910" i="3" s="1"/>
  <c r="BF911" i="3" s="1"/>
  <c r="BF912" i="3" s="1"/>
  <c r="BF913" i="3" s="1"/>
  <c r="BF914" i="3" s="1"/>
  <c r="BF915" i="3" s="1"/>
  <c r="BF916" i="3" s="1"/>
  <c r="BF917" i="3" s="1"/>
  <c r="BF918" i="3" s="1"/>
  <c r="BF919" i="3" s="1"/>
  <c r="BF920" i="3" s="1"/>
  <c r="BF921" i="3" s="1"/>
  <c r="BF922" i="3" s="1"/>
  <c r="BF923" i="3" s="1"/>
  <c r="BF924" i="3" s="1"/>
  <c r="BF925" i="3" s="1"/>
  <c r="BF926" i="3" s="1"/>
  <c r="BF927" i="3" s="1"/>
  <c r="BF928" i="3" s="1"/>
  <c r="BF929" i="3" s="1"/>
  <c r="BF930" i="3" s="1"/>
  <c r="BF931" i="3" s="1"/>
  <c r="BF932" i="3" s="1"/>
  <c r="BF933" i="3" s="1"/>
  <c r="BF934" i="3" s="1"/>
  <c r="BF935" i="3" s="1"/>
  <c r="BF936" i="3" s="1"/>
  <c r="BF937" i="3" s="1"/>
  <c r="BF938" i="3" s="1"/>
  <c r="BF939" i="3" s="1"/>
  <c r="BF940" i="3" s="1"/>
  <c r="BF941" i="3" s="1"/>
  <c r="BF942" i="3" s="1"/>
  <c r="BF943" i="3" s="1"/>
  <c r="BF944" i="3" s="1"/>
  <c r="BF945" i="3" s="1"/>
  <c r="BF946" i="3" s="1"/>
  <c r="BF947" i="3" s="1"/>
  <c r="BF948" i="3" s="1"/>
  <c r="BF949" i="3" s="1"/>
  <c r="BF950" i="3" s="1"/>
  <c r="BF951" i="3" s="1"/>
  <c r="BF952" i="3" s="1"/>
  <c r="BF953" i="3" s="1"/>
  <c r="BF954" i="3" s="1"/>
  <c r="BF955" i="3" s="1"/>
  <c r="BF956" i="3" s="1"/>
  <c r="BF957" i="3" s="1"/>
  <c r="BF958" i="3" s="1"/>
  <c r="BF959" i="3" s="1"/>
  <c r="BF960" i="3" s="1"/>
  <c r="BF961" i="3" s="1"/>
  <c r="BF962" i="3" s="1"/>
  <c r="BF963" i="3" s="1"/>
  <c r="BF964" i="3" s="1"/>
  <c r="BF965" i="3" s="1"/>
  <c r="BF966" i="3" s="1"/>
  <c r="BF967" i="3" s="1"/>
  <c r="BF968" i="3" s="1"/>
  <c r="BF969" i="3" s="1"/>
  <c r="BF970" i="3" s="1"/>
  <c r="BF971" i="3" s="1"/>
  <c r="BF972" i="3" s="1"/>
  <c r="BF973" i="3" s="1"/>
  <c r="BF974" i="3" s="1"/>
  <c r="BF975" i="3" s="1"/>
  <c r="BF976" i="3" s="1"/>
  <c r="BF977" i="3" s="1"/>
  <c r="BF978" i="3" s="1"/>
  <c r="BF979" i="3" s="1"/>
  <c r="BF980" i="3" s="1"/>
  <c r="BF981" i="3" s="1"/>
  <c r="BF982" i="3" s="1"/>
  <c r="BF983" i="3" s="1"/>
  <c r="BF984" i="3" s="1"/>
  <c r="BF985" i="3" s="1"/>
  <c r="BF986" i="3" s="1"/>
  <c r="BF987" i="3" s="1"/>
  <c r="BF988" i="3" s="1"/>
  <c r="BF989" i="3" s="1"/>
  <c r="BF990" i="3" s="1"/>
  <c r="BF991" i="3" s="1"/>
  <c r="BF992" i="3" s="1"/>
  <c r="BF993" i="3" s="1"/>
  <c r="BF994" i="3" s="1"/>
  <c r="BF995" i="3" s="1"/>
  <c r="BF996" i="3" s="1"/>
  <c r="BF997" i="3" s="1"/>
  <c r="BF998" i="3" s="1"/>
  <c r="BF999" i="3" s="1"/>
  <c r="BF1000" i="3" s="1"/>
  <c r="BF1001" i="3" s="1"/>
  <c r="BF1002" i="3" s="1"/>
  <c r="BF1003" i="3" s="1"/>
  <c r="BF1004" i="3" s="1"/>
  <c r="BF1005" i="3" s="1"/>
  <c r="BF1006" i="3" s="1"/>
  <c r="BF1007" i="3" s="1"/>
  <c r="BF1008" i="3" s="1"/>
  <c r="BF1009" i="3" s="1"/>
  <c r="BF1010" i="3" s="1"/>
  <c r="BF1011" i="3" s="1"/>
  <c r="BF1012" i="3" s="1"/>
  <c r="BF1013" i="3" s="1"/>
  <c r="BF1014" i="3" s="1"/>
  <c r="BF1015" i="3" s="1"/>
  <c r="BF1016" i="3" s="1"/>
  <c r="BF1017" i="3" s="1"/>
  <c r="BF1018" i="3" s="1"/>
  <c r="BF1019" i="3" s="1"/>
  <c r="BF1020" i="3" s="1"/>
  <c r="BF1021" i="3" s="1"/>
  <c r="BF1022" i="3" s="1"/>
  <c r="BF1023" i="3" s="1"/>
  <c r="BF1024" i="3" s="1"/>
  <c r="BF1025" i="3" s="1"/>
  <c r="BF1026" i="3" s="1"/>
  <c r="BF1027" i="3" s="1"/>
  <c r="BF1028" i="3" s="1"/>
  <c r="BF1029" i="3" s="1"/>
  <c r="BF1030" i="3" s="1"/>
  <c r="BF1031" i="3" s="1"/>
  <c r="BF1032" i="3" s="1"/>
  <c r="BF1033" i="3" s="1"/>
  <c r="BF1034" i="3" s="1"/>
  <c r="BF1035" i="3" s="1"/>
  <c r="BF1036" i="3" s="1"/>
  <c r="BF1037" i="3" s="1"/>
  <c r="BF1038" i="3" s="1"/>
  <c r="BF1039" i="3" s="1"/>
  <c r="BF1040" i="3" s="1"/>
  <c r="BF1041" i="3" s="1"/>
  <c r="BF1042" i="3" s="1"/>
  <c r="BF1043" i="3" s="1"/>
  <c r="BF1044" i="3" s="1"/>
  <c r="BF1045" i="3" s="1"/>
  <c r="BF1046" i="3" s="1"/>
  <c r="BF1047" i="3" s="1"/>
  <c r="BF1048" i="3" s="1"/>
  <c r="BF1049" i="3" s="1"/>
  <c r="BF1050" i="3" s="1"/>
  <c r="BF1051" i="3" s="1"/>
  <c r="BF1052" i="3" s="1"/>
  <c r="BF1053" i="3" s="1"/>
  <c r="BF1054" i="3" s="1"/>
  <c r="BF1055" i="3" s="1"/>
  <c r="BF1056" i="3" s="1"/>
  <c r="BF1057" i="3" s="1"/>
  <c r="BF1058" i="3" s="1"/>
  <c r="BF1059" i="3" s="1"/>
  <c r="BF1060" i="3" s="1"/>
  <c r="BF1061" i="3" s="1"/>
  <c r="BF1062" i="3" s="1"/>
  <c r="BF1063" i="3" s="1"/>
  <c r="BF1064" i="3" s="1"/>
  <c r="BF1065" i="3" s="1"/>
  <c r="BF1066" i="3" s="1"/>
  <c r="BF1067" i="3" s="1"/>
  <c r="BF1068" i="3" s="1"/>
  <c r="BF1069" i="3" s="1"/>
  <c r="BF1070" i="3" s="1"/>
  <c r="BF1071" i="3" s="1"/>
  <c r="BF1072" i="3" s="1"/>
  <c r="BF1073" i="3" s="1"/>
  <c r="BF1074" i="3" s="1"/>
  <c r="BF1075" i="3" s="1"/>
  <c r="BF1076" i="3" s="1"/>
  <c r="BF1077" i="3" s="1"/>
  <c r="BF1078" i="3" s="1"/>
  <c r="BF1079" i="3" s="1"/>
  <c r="BF1080" i="3" s="1"/>
  <c r="BF1081" i="3" s="1"/>
  <c r="BF1082" i="3" s="1"/>
  <c r="BF1083" i="3" s="1"/>
  <c r="BF1084" i="3" s="1"/>
  <c r="BF1085" i="3" s="1"/>
  <c r="BF1086" i="3" s="1"/>
  <c r="BF1087" i="3" s="1"/>
  <c r="BF1088" i="3" s="1"/>
  <c r="BF1089" i="3" s="1"/>
  <c r="BF1090" i="3" s="1"/>
  <c r="BF1091" i="3" s="1"/>
  <c r="BF1092" i="3" s="1"/>
  <c r="BF1093" i="3" s="1"/>
  <c r="BF1094" i="3" s="1"/>
  <c r="BF1095" i="3" s="1"/>
  <c r="BF1096" i="3" s="1"/>
  <c r="BF1097" i="3" s="1"/>
  <c r="BF1098" i="3" s="1"/>
  <c r="BF1099" i="3" s="1"/>
  <c r="BF1100" i="3" s="1"/>
  <c r="BF1101" i="3" s="1"/>
  <c r="BF1102" i="3" s="1"/>
  <c r="BF1103" i="3" s="1"/>
  <c r="BF1104" i="3" s="1"/>
  <c r="BF1105" i="3" s="1"/>
  <c r="BF1106" i="3" s="1"/>
  <c r="BF1107" i="3" s="1"/>
  <c r="BF1108" i="3" s="1"/>
  <c r="BF1109" i="3" s="1"/>
  <c r="BF1110" i="3" s="1"/>
  <c r="BF1111" i="3" s="1"/>
  <c r="BF1112" i="3" s="1"/>
  <c r="BF1113" i="3" s="1"/>
  <c r="BF1114" i="3" s="1"/>
  <c r="BF1115" i="3" s="1"/>
  <c r="BF1116" i="3" s="1"/>
  <c r="BF1117" i="3" s="1"/>
  <c r="BF1118" i="3" s="1"/>
  <c r="BF1119" i="3" s="1"/>
  <c r="BF1120" i="3" s="1"/>
  <c r="BF1121" i="3" s="1"/>
  <c r="BF1122" i="3" s="1"/>
  <c r="BF1123" i="3" s="1"/>
  <c r="BF1124" i="3" s="1"/>
  <c r="BF1125" i="3" s="1"/>
  <c r="BF1126" i="3" s="1"/>
  <c r="BF1127" i="3" s="1"/>
  <c r="BF1128" i="3" s="1"/>
  <c r="BF1129" i="3" s="1"/>
  <c r="BF1130" i="3" s="1"/>
  <c r="BF1131" i="3" s="1"/>
  <c r="BF1132" i="3" s="1"/>
  <c r="BF1133" i="3" s="1"/>
  <c r="BF1134" i="3" s="1"/>
  <c r="BF1135" i="3" s="1"/>
  <c r="BF1136" i="3" s="1"/>
  <c r="BF1137" i="3" s="1"/>
  <c r="BF1138" i="3" s="1"/>
  <c r="BF1139" i="3" s="1"/>
  <c r="BF1140" i="3" s="1"/>
  <c r="BF1141" i="3" s="1"/>
  <c r="BF1142" i="3" s="1"/>
  <c r="BF1143" i="3" s="1"/>
  <c r="BF1144" i="3" s="1"/>
  <c r="BF1145" i="3" s="1"/>
  <c r="BF1146" i="3" s="1"/>
  <c r="BF1147" i="3" s="1"/>
  <c r="BF1148" i="3" s="1"/>
  <c r="BF1149" i="3" s="1"/>
  <c r="BF1150" i="3" s="1"/>
  <c r="BF1151" i="3" s="1"/>
  <c r="BF1152" i="3" s="1"/>
  <c r="BF1153" i="3" s="1"/>
  <c r="BF1154" i="3" s="1"/>
  <c r="BF1155" i="3" s="1"/>
  <c r="BF1156" i="3" s="1"/>
  <c r="BF1157" i="3" s="1"/>
  <c r="BF1158" i="3" s="1"/>
  <c r="BF1159" i="3" s="1"/>
  <c r="BF1160" i="3" s="1"/>
  <c r="BF1161" i="3" s="1"/>
  <c r="BF1162" i="3" s="1"/>
  <c r="BF1163" i="3" s="1"/>
  <c r="BF1164" i="3" s="1"/>
  <c r="BF1165" i="3" s="1"/>
  <c r="BF1166" i="3" s="1"/>
  <c r="BF1167" i="3" s="1"/>
  <c r="BF1168" i="3" s="1"/>
  <c r="BF1169" i="3" s="1"/>
  <c r="BF1170" i="3" s="1"/>
  <c r="BF1171" i="3" s="1"/>
  <c r="BF1172" i="3" s="1"/>
  <c r="BF1173" i="3" s="1"/>
  <c r="BF1174" i="3" s="1"/>
  <c r="BF1175" i="3" s="1"/>
  <c r="BF1176" i="3" s="1"/>
  <c r="BF1177" i="3" s="1"/>
  <c r="BF1178" i="3" s="1"/>
  <c r="BF1179" i="3" s="1"/>
  <c r="BF1180" i="3" s="1"/>
  <c r="BF1181" i="3" s="1"/>
  <c r="BF1182" i="3" s="1"/>
  <c r="BF1183" i="3" s="1"/>
  <c r="BF1184" i="3" s="1"/>
  <c r="BF1185" i="3" s="1"/>
  <c r="BF1186" i="3" s="1"/>
  <c r="BF1187" i="3" s="1"/>
  <c r="BF1188" i="3" s="1"/>
  <c r="BF1189" i="3" s="1"/>
  <c r="BF1190" i="3" s="1"/>
  <c r="BF1191" i="3" s="1"/>
  <c r="BF1192" i="3" s="1"/>
  <c r="BF1193" i="3" s="1"/>
  <c r="BF1194" i="3" s="1"/>
  <c r="BF1195" i="3" s="1"/>
  <c r="BF1196" i="3" s="1"/>
  <c r="BF1197" i="3" s="1"/>
  <c r="BF1198" i="3" s="1"/>
  <c r="BF1199" i="3" s="1"/>
  <c r="BF1200" i="3" s="1"/>
  <c r="BF1201" i="3" s="1"/>
  <c r="BF1202" i="3" s="1"/>
  <c r="BF1203" i="3" s="1"/>
  <c r="BF1204" i="3" s="1"/>
  <c r="BF1205" i="3" s="1"/>
  <c r="BF1206" i="3" s="1"/>
  <c r="BF1207" i="3" s="1"/>
  <c r="BF1208" i="3" s="1"/>
  <c r="BF1209" i="3" s="1"/>
  <c r="BF1210" i="3" s="1"/>
  <c r="BF1211" i="3" s="1"/>
  <c r="BF1212" i="3" s="1"/>
  <c r="BF1213" i="3" s="1"/>
  <c r="BF1214" i="3" s="1"/>
  <c r="BF1215" i="3" s="1"/>
  <c r="BF1216" i="3" s="1"/>
  <c r="BF1217" i="3" s="1"/>
  <c r="BF1218" i="3" s="1"/>
  <c r="BF1219" i="3" s="1"/>
  <c r="BF1220" i="3" s="1"/>
  <c r="BF1221" i="3" s="1"/>
  <c r="BF1222" i="3" s="1"/>
  <c r="BF1223" i="3" s="1"/>
  <c r="BF1224" i="3" s="1"/>
  <c r="BF1225" i="3" s="1"/>
  <c r="BF1226" i="3" s="1"/>
  <c r="BF1227" i="3" s="1"/>
  <c r="BF1228" i="3" s="1"/>
  <c r="BF1229" i="3" s="1"/>
  <c r="BF1230" i="3" s="1"/>
  <c r="BF1231" i="3" s="1"/>
  <c r="BF1232" i="3" s="1"/>
  <c r="BF1233" i="3" s="1"/>
  <c r="BF1234" i="3" s="1"/>
  <c r="BF1235" i="3" s="1"/>
  <c r="BF1236" i="3" s="1"/>
  <c r="BF1237" i="3" s="1"/>
  <c r="BF1238" i="3" s="1"/>
  <c r="BF1239" i="3" s="1"/>
  <c r="BF1240" i="3" s="1"/>
  <c r="BF1241" i="3" s="1"/>
  <c r="BF1242" i="3" s="1"/>
  <c r="BF1243" i="3" s="1"/>
  <c r="BF1244" i="3" s="1"/>
  <c r="BF1245" i="3" s="1"/>
  <c r="BF1246" i="3" s="1"/>
  <c r="BF1247" i="3" s="1"/>
  <c r="BF1248" i="3" s="1"/>
  <c r="BF1249" i="3" s="1"/>
  <c r="BF1250" i="3" s="1"/>
  <c r="BF1251" i="3" s="1"/>
  <c r="BF1252" i="3" s="1"/>
  <c r="BF1253" i="3" s="1"/>
  <c r="BF1254" i="3" s="1"/>
  <c r="BF1255" i="3" s="1"/>
  <c r="BF1256" i="3" s="1"/>
  <c r="BF1257" i="3" s="1"/>
  <c r="BF1258" i="3" s="1"/>
  <c r="BF1259" i="3" s="1"/>
  <c r="BF1260" i="3" s="1"/>
  <c r="BF1261" i="3" s="1"/>
  <c r="BF1262" i="3" s="1"/>
  <c r="BF1263" i="3" s="1"/>
  <c r="BF1264" i="3" s="1"/>
  <c r="BF1265" i="3" s="1"/>
  <c r="BF1266" i="3" s="1"/>
  <c r="BF1267" i="3" s="1"/>
  <c r="BF1268" i="3" s="1"/>
  <c r="BF1269" i="3" s="1"/>
  <c r="BF1270" i="3" s="1"/>
  <c r="BF1271" i="3" s="1"/>
  <c r="BF1272" i="3" s="1"/>
  <c r="BF1273" i="3" s="1"/>
  <c r="BF1274" i="3" s="1"/>
  <c r="BF1275" i="3" s="1"/>
  <c r="BF1276" i="3" s="1"/>
  <c r="BF1277" i="3" s="1"/>
  <c r="BF1278" i="3" s="1"/>
  <c r="BF1279" i="3" s="1"/>
  <c r="BF1280" i="3" s="1"/>
  <c r="BF1281" i="3" s="1"/>
  <c r="BF1282" i="3" s="1"/>
  <c r="BF1283" i="3" s="1"/>
  <c r="BF1284" i="3" s="1"/>
  <c r="BF1285" i="3" s="1"/>
  <c r="BF1286" i="3" s="1"/>
  <c r="BF1287" i="3" s="1"/>
  <c r="BF1288" i="3" s="1"/>
  <c r="BF1289" i="3" s="1"/>
  <c r="BF1290" i="3" s="1"/>
  <c r="BF1291" i="3" s="1"/>
  <c r="BF1292" i="3" s="1"/>
  <c r="BF1293" i="3" s="1"/>
  <c r="BF1294" i="3" s="1"/>
  <c r="BF1295" i="3" s="1"/>
  <c r="BF1296" i="3" s="1"/>
  <c r="BF1297" i="3" s="1"/>
  <c r="BF1298" i="3" s="1"/>
  <c r="BF1299" i="3" s="1"/>
  <c r="BF1300" i="3" s="1"/>
  <c r="BF1301" i="3" s="1"/>
  <c r="BF1302" i="3" s="1"/>
  <c r="BF1303" i="3" s="1"/>
  <c r="BF1304" i="3" s="1"/>
  <c r="BF1305" i="3" s="1"/>
  <c r="BF1306" i="3" s="1"/>
  <c r="BF1307" i="3" s="1"/>
  <c r="BF1308" i="3" s="1"/>
  <c r="BF1309" i="3" s="1"/>
  <c r="BF1310" i="3" s="1"/>
  <c r="BF1311" i="3" s="1"/>
  <c r="BF1312" i="3" s="1"/>
  <c r="BF1313" i="3" s="1"/>
  <c r="BF1314" i="3" s="1"/>
  <c r="BF1315" i="3" s="1"/>
  <c r="BF1316" i="3" s="1"/>
  <c r="BF1317" i="3" s="1"/>
  <c r="BF1318" i="3" s="1"/>
  <c r="BF1319" i="3" s="1"/>
  <c r="BF1320" i="3" s="1"/>
  <c r="BF1321" i="3" s="1"/>
  <c r="BF1322" i="3" s="1"/>
  <c r="BF1323" i="3" s="1"/>
  <c r="BF1324" i="3" s="1"/>
  <c r="BF1325" i="3" s="1"/>
  <c r="BF1326" i="3" s="1"/>
  <c r="BF1327" i="3" s="1"/>
  <c r="BF1328" i="3" s="1"/>
  <c r="BF1329" i="3" s="1"/>
  <c r="BF1330" i="3" s="1"/>
  <c r="BF1331" i="3" s="1"/>
  <c r="BF1332" i="3" s="1"/>
  <c r="BF1333" i="3" s="1"/>
  <c r="BF1334" i="3" s="1"/>
  <c r="BF1335" i="3" s="1"/>
  <c r="BF1336" i="3" s="1"/>
  <c r="BF1337" i="3" s="1"/>
  <c r="BF1338" i="3" s="1"/>
  <c r="BF1339" i="3" s="1"/>
  <c r="BF1340" i="3" s="1"/>
  <c r="BF1341" i="3" s="1"/>
  <c r="BF1342" i="3" s="1"/>
  <c r="BF1343" i="3" s="1"/>
  <c r="BF1344" i="3" s="1"/>
  <c r="BF1345" i="3" s="1"/>
  <c r="BF1346" i="3" s="1"/>
  <c r="BF1347" i="3" s="1"/>
  <c r="BF1348" i="3" s="1"/>
  <c r="BF1349" i="3" s="1"/>
  <c r="BF1350" i="3" s="1"/>
  <c r="BF1351" i="3" s="1"/>
  <c r="BF1352" i="3" s="1"/>
  <c r="BF1353" i="3" s="1"/>
  <c r="BF1354" i="3" s="1"/>
  <c r="BF1355" i="3" s="1"/>
  <c r="BF1356" i="3" s="1"/>
  <c r="BF1357" i="3" s="1"/>
  <c r="BF1358" i="3" s="1"/>
  <c r="BF1359" i="3" s="1"/>
  <c r="BF1360" i="3" s="1"/>
  <c r="BF1361" i="3" s="1"/>
  <c r="BF1362" i="3" s="1"/>
  <c r="BF1363" i="3" s="1"/>
  <c r="BF1364" i="3" s="1"/>
  <c r="BF1365" i="3" s="1"/>
  <c r="BF1366" i="3" s="1"/>
  <c r="BF1367" i="3" s="1"/>
  <c r="BF1368" i="3" s="1"/>
  <c r="BF1369" i="3" s="1"/>
  <c r="BF1370" i="3" s="1"/>
  <c r="BF1371" i="3" s="1"/>
  <c r="BF1372" i="3" s="1"/>
  <c r="BF1373" i="3" s="1"/>
  <c r="BF1374" i="3" s="1"/>
  <c r="BF1375" i="3" s="1"/>
  <c r="BF1376" i="3" s="1"/>
  <c r="BF1377" i="3" s="1"/>
  <c r="BF1378" i="3" s="1"/>
  <c r="BF1379" i="3" s="1"/>
  <c r="BF1380" i="3" s="1"/>
  <c r="BF1381" i="3" s="1"/>
  <c r="BF1382" i="3" s="1"/>
  <c r="BF1383" i="3" s="1"/>
  <c r="BF1384" i="3" s="1"/>
  <c r="BF1385" i="3" s="1"/>
  <c r="BF1386" i="3" s="1"/>
  <c r="BF1387" i="3" s="1"/>
  <c r="BF1388" i="3" s="1"/>
  <c r="BF1389" i="3" s="1"/>
  <c r="BF1390" i="3" s="1"/>
  <c r="BF1391" i="3" s="1"/>
  <c r="BF1392" i="3" s="1"/>
  <c r="BF1393" i="3" s="1"/>
  <c r="BF1394" i="3" s="1"/>
  <c r="BF1395" i="3" s="1"/>
  <c r="BF1396" i="3" s="1"/>
  <c r="BF1397" i="3" s="1"/>
  <c r="BF1398" i="3" s="1"/>
  <c r="BF1399" i="3" s="1"/>
  <c r="BF1400" i="3" s="1"/>
  <c r="BF1401" i="3" s="1"/>
  <c r="BF1402" i="3" s="1"/>
  <c r="BF1403" i="3" s="1"/>
  <c r="BF1404" i="3" s="1"/>
  <c r="BF1405" i="3" s="1"/>
  <c r="BF1406" i="3" s="1"/>
  <c r="BF1407" i="3" s="1"/>
  <c r="BF1408" i="3" s="1"/>
  <c r="BF1409" i="3" s="1"/>
  <c r="BF1410" i="3" s="1"/>
  <c r="BF1411" i="3" s="1"/>
  <c r="BF1412" i="3" s="1"/>
  <c r="BF1413" i="3" s="1"/>
  <c r="BF1414" i="3" s="1"/>
  <c r="BF1415" i="3" s="1"/>
  <c r="BF1416" i="3" s="1"/>
  <c r="BF1417" i="3" s="1"/>
  <c r="BF1418" i="3" s="1"/>
  <c r="BF1419" i="3" s="1"/>
  <c r="BF1420" i="3" s="1"/>
  <c r="BF1421" i="3" s="1"/>
  <c r="BF1422" i="3" s="1"/>
  <c r="BF1423" i="3" s="1"/>
  <c r="BF1424" i="3" s="1"/>
  <c r="BF1425" i="3" s="1"/>
  <c r="BF1426" i="3" s="1"/>
  <c r="BF1427" i="3" s="1"/>
  <c r="BF1428" i="3" s="1"/>
  <c r="BF1429" i="3" s="1"/>
  <c r="BF1430" i="3" s="1"/>
  <c r="BF1431" i="3" s="1"/>
  <c r="BF1432" i="3" s="1"/>
  <c r="BF1433" i="3" s="1"/>
  <c r="BF1434" i="3" s="1"/>
  <c r="BF1435" i="3" s="1"/>
  <c r="BF1436" i="3" s="1"/>
  <c r="BF1437" i="3" s="1"/>
  <c r="BF1438" i="3" s="1"/>
  <c r="BF1439" i="3" s="1"/>
  <c r="BF1440" i="3" s="1"/>
  <c r="BF1441" i="3" s="1"/>
  <c r="BF1442" i="3" s="1"/>
  <c r="BF1443" i="3" s="1"/>
  <c r="BF1444" i="3" s="1"/>
  <c r="BF1445" i="3" s="1"/>
  <c r="BF1446" i="3" s="1"/>
  <c r="BF1447" i="3" s="1"/>
  <c r="BF1448" i="3" s="1"/>
  <c r="BF1449" i="3" s="1"/>
  <c r="BF1450" i="3" s="1"/>
  <c r="BF1451" i="3" s="1"/>
  <c r="BF1452" i="3" s="1"/>
  <c r="BF1453" i="3" s="1"/>
  <c r="BF1454" i="3" s="1"/>
  <c r="BF1455" i="3" s="1"/>
  <c r="BF1456" i="3" s="1"/>
  <c r="BF1457" i="3" s="1"/>
  <c r="BF1458" i="3" s="1"/>
  <c r="BF1459" i="3" s="1"/>
  <c r="BF1460" i="3" s="1"/>
  <c r="BF1461" i="3" s="1"/>
  <c r="BF1462" i="3" s="1"/>
  <c r="BF1463" i="3" s="1"/>
  <c r="BF1464" i="3" s="1"/>
  <c r="BF1465" i="3" s="1"/>
  <c r="BF1466" i="3" s="1"/>
  <c r="BF1467" i="3" s="1"/>
  <c r="BF1468" i="3" s="1"/>
  <c r="BF1469" i="3" s="1"/>
  <c r="BF1470" i="3" s="1"/>
  <c r="BF1471" i="3" s="1"/>
  <c r="BF1472" i="3" s="1"/>
  <c r="BF1473" i="3" s="1"/>
  <c r="BF1474" i="3" s="1"/>
  <c r="BF1475" i="3" s="1"/>
  <c r="BF1476" i="3" s="1"/>
  <c r="BF1477" i="3" s="1"/>
  <c r="BF1478" i="3" s="1"/>
  <c r="BF1479" i="3" s="1"/>
  <c r="BF1480" i="3" s="1"/>
  <c r="BF1481" i="3" s="1"/>
  <c r="BF1482" i="3" s="1"/>
  <c r="BF1483" i="3" s="1"/>
  <c r="BF1484" i="3" s="1"/>
  <c r="BF1485" i="3" s="1"/>
  <c r="BF1486" i="3" s="1"/>
  <c r="BF1487" i="3" s="1"/>
  <c r="BF1488" i="3" s="1"/>
  <c r="BF1489" i="3" s="1"/>
  <c r="BF1490" i="3" s="1"/>
  <c r="BF1491" i="3" s="1"/>
  <c r="BF1492" i="3" s="1"/>
  <c r="BF1493" i="3" s="1"/>
  <c r="BF1494" i="3" s="1"/>
  <c r="BF1495" i="3" s="1"/>
  <c r="BF1496" i="3" s="1"/>
  <c r="BF1497" i="3" s="1"/>
  <c r="BF1498" i="3" s="1"/>
  <c r="BF1499" i="3" s="1"/>
  <c r="BF1500" i="3" s="1"/>
  <c r="BF1501" i="3" s="1"/>
  <c r="BF1502" i="3" s="1"/>
  <c r="BF1503" i="3" s="1"/>
  <c r="BF1504" i="3" s="1"/>
  <c r="BF1505" i="3" s="1"/>
  <c r="BF1506" i="3" s="1"/>
  <c r="BF1507" i="3" s="1"/>
  <c r="BF1508" i="3" s="1"/>
  <c r="BF1509" i="3" s="1"/>
  <c r="BF1510" i="3" s="1"/>
  <c r="BF1511" i="3" s="1"/>
  <c r="BF1512" i="3" s="1"/>
  <c r="BF1513" i="3" s="1"/>
  <c r="BF1514" i="3" s="1"/>
  <c r="BF1515" i="3" s="1"/>
  <c r="BF1516" i="3" s="1"/>
  <c r="BF1517" i="3" s="1"/>
  <c r="BF1518" i="3" s="1"/>
  <c r="BF1519" i="3" s="1"/>
  <c r="BF1520" i="3" s="1"/>
  <c r="BF1521" i="3" s="1"/>
  <c r="BF1522" i="3" s="1"/>
  <c r="BF1523" i="3" s="1"/>
  <c r="BF1524" i="3" s="1"/>
  <c r="BF1525" i="3" s="1"/>
  <c r="BF1526" i="3" s="1"/>
  <c r="BF1527" i="3" s="1"/>
  <c r="BF1528" i="3" s="1"/>
  <c r="BF1529" i="3" s="1"/>
  <c r="BF1530" i="3" s="1"/>
  <c r="BF1531" i="3" s="1"/>
  <c r="BF1532" i="3" s="1"/>
  <c r="BF1533" i="3" s="1"/>
  <c r="BF1534" i="3" s="1"/>
  <c r="BF1535" i="3" s="1"/>
  <c r="BF1536" i="3" s="1"/>
  <c r="BF1537" i="3" s="1"/>
  <c r="BF1538" i="3" s="1"/>
  <c r="BF1539" i="3" s="1"/>
  <c r="BF1540" i="3" s="1"/>
  <c r="BF1541" i="3" s="1"/>
  <c r="BF1542" i="3" s="1"/>
  <c r="BF1543" i="3" s="1"/>
  <c r="BF1544" i="3" s="1"/>
  <c r="BF1545" i="3" s="1"/>
  <c r="BF1546" i="3" s="1"/>
  <c r="BF1547" i="3" s="1"/>
  <c r="BF1548" i="3" s="1"/>
  <c r="BF1549" i="3" s="1"/>
  <c r="BF1550" i="3" s="1"/>
  <c r="BF1551" i="3" s="1"/>
  <c r="BF1552" i="3" s="1"/>
  <c r="BF1553" i="3" s="1"/>
  <c r="BF1554" i="3" s="1"/>
  <c r="BF1555" i="3" s="1"/>
  <c r="BF1556" i="3" s="1"/>
  <c r="BF1557" i="3" s="1"/>
  <c r="BF1558" i="3" s="1"/>
  <c r="BF1559" i="3" s="1"/>
  <c r="BF1560" i="3" s="1"/>
  <c r="BF1561" i="3" s="1"/>
  <c r="BF1562" i="3" s="1"/>
  <c r="BF1563" i="3" s="1"/>
  <c r="BF1564" i="3" s="1"/>
  <c r="BF1565" i="3" s="1"/>
  <c r="BF1566" i="3" s="1"/>
  <c r="BF1567" i="3" s="1"/>
  <c r="BF1568" i="3" s="1"/>
  <c r="BF1569" i="3" s="1"/>
  <c r="BF1570" i="3" s="1"/>
  <c r="BF1571" i="3" s="1"/>
  <c r="BF1572" i="3" s="1"/>
  <c r="BF1573" i="3" s="1"/>
  <c r="BF1574" i="3" s="1"/>
  <c r="BF1575" i="3" s="1"/>
  <c r="BF1576" i="3" s="1"/>
  <c r="BF1577" i="3" s="1"/>
  <c r="BF1578" i="3" s="1"/>
  <c r="BF1579" i="3" s="1"/>
  <c r="BF1580" i="3" s="1"/>
  <c r="BF1581" i="3" s="1"/>
  <c r="BF1582" i="3" s="1"/>
  <c r="BF1583" i="3" s="1"/>
  <c r="BF1584" i="3" s="1"/>
  <c r="BF1585" i="3" s="1"/>
  <c r="BF1586" i="3" s="1"/>
  <c r="BF1587" i="3" s="1"/>
  <c r="BF1588" i="3" s="1"/>
  <c r="BF1589" i="3" s="1"/>
  <c r="BF1590" i="3" s="1"/>
  <c r="BF1591" i="3" s="1"/>
  <c r="BF1592" i="3" s="1"/>
  <c r="BF1593" i="3" s="1"/>
  <c r="BF1594" i="3" s="1"/>
  <c r="BF1595" i="3" s="1"/>
  <c r="BF1596" i="3" s="1"/>
  <c r="BF1597" i="3" s="1"/>
  <c r="BF1598" i="3" s="1"/>
  <c r="BF1599" i="3" s="1"/>
  <c r="BF1600" i="3" s="1"/>
  <c r="BF1601" i="3" s="1"/>
  <c r="BF1602" i="3" s="1"/>
  <c r="BF1603" i="3" s="1"/>
  <c r="BF1604" i="3" s="1"/>
  <c r="BF1605" i="3" s="1"/>
  <c r="BF1606" i="3" s="1"/>
  <c r="BF1607" i="3" s="1"/>
  <c r="BF1608" i="3" s="1"/>
  <c r="BF1609" i="3" s="1"/>
  <c r="BF1610" i="3" s="1"/>
  <c r="BF1611" i="3" s="1"/>
  <c r="BF1612" i="3" s="1"/>
  <c r="BF1613" i="3" s="1"/>
  <c r="BF1614" i="3" s="1"/>
  <c r="BF1615" i="3" s="1"/>
  <c r="BF1616" i="3" s="1"/>
  <c r="BF1617" i="3" s="1"/>
  <c r="BF1618" i="3" s="1"/>
  <c r="BF1619" i="3" s="1"/>
  <c r="BF1620" i="3" s="1"/>
  <c r="BF1621" i="3" s="1"/>
  <c r="BF1622" i="3" s="1"/>
  <c r="BF1623" i="3" s="1"/>
  <c r="BF1624" i="3" s="1"/>
  <c r="BF1625" i="3" s="1"/>
  <c r="BF1626" i="3" s="1"/>
  <c r="BF1627" i="3" s="1"/>
  <c r="BF1628" i="3" s="1"/>
  <c r="BF1629" i="3" s="1"/>
  <c r="BF1630" i="3" s="1"/>
  <c r="BF1631" i="3" s="1"/>
  <c r="BF1632" i="3" s="1"/>
  <c r="BF1633" i="3" s="1"/>
  <c r="BF1634" i="3" s="1"/>
  <c r="BF1635" i="3" s="1"/>
  <c r="BF1636" i="3" s="1"/>
  <c r="BF1637" i="3" s="1"/>
  <c r="BF1638" i="3" s="1"/>
  <c r="BF1639" i="3" s="1"/>
  <c r="BF1640" i="3" s="1"/>
  <c r="BF1641" i="3" s="1"/>
  <c r="BF1642" i="3" s="1"/>
  <c r="BF1643" i="3" s="1"/>
  <c r="BF1644" i="3" s="1"/>
  <c r="BF1645" i="3" s="1"/>
  <c r="BF1646" i="3" s="1"/>
  <c r="BF1647" i="3" s="1"/>
  <c r="BF1648" i="3" s="1"/>
  <c r="BF1649" i="3" s="1"/>
  <c r="BF1650" i="3" s="1"/>
  <c r="BF1651" i="3" s="1"/>
  <c r="BF1652" i="3" s="1"/>
  <c r="BF1653" i="3" s="1"/>
  <c r="BF1654" i="3" s="1"/>
  <c r="BF1655" i="3" s="1"/>
  <c r="BF1656" i="3" s="1"/>
  <c r="BF1657" i="3" s="1"/>
  <c r="BF1658" i="3" s="1"/>
  <c r="BF1659" i="3" s="1"/>
  <c r="BF1660" i="3" s="1"/>
  <c r="BF1661" i="3" s="1"/>
  <c r="BF1662" i="3" s="1"/>
  <c r="BF1663" i="3" s="1"/>
  <c r="BF1664" i="3" s="1"/>
  <c r="BF1665" i="3" s="1"/>
  <c r="BF1666" i="3" s="1"/>
  <c r="BF1667" i="3" s="1"/>
  <c r="BF1668" i="3" s="1"/>
  <c r="BF1669" i="3" s="1"/>
  <c r="BF1670" i="3" s="1"/>
  <c r="BF1671" i="3" s="1"/>
  <c r="BF1672" i="3" s="1"/>
  <c r="BF1673" i="3" s="1"/>
  <c r="BF1674" i="3" s="1"/>
  <c r="BF1675" i="3" s="1"/>
  <c r="BF1676" i="3" s="1"/>
  <c r="BF1677" i="3" s="1"/>
  <c r="BF1678" i="3" s="1"/>
  <c r="BF1679" i="3" s="1"/>
  <c r="BF1680" i="3" s="1"/>
  <c r="BF1681" i="3" s="1"/>
  <c r="BF1682" i="3" s="1"/>
  <c r="BF1683" i="3" s="1"/>
  <c r="BF1684" i="3" s="1"/>
  <c r="BF1685" i="3" s="1"/>
  <c r="BF1686" i="3" s="1"/>
  <c r="BF1687" i="3" s="1"/>
  <c r="BF1688" i="3" s="1"/>
  <c r="BF1689" i="3" s="1"/>
  <c r="BF1690" i="3" s="1"/>
  <c r="BF1691" i="3" s="1"/>
  <c r="BF1692" i="3" s="1"/>
  <c r="BF1693" i="3" s="1"/>
  <c r="BF1694" i="3" s="1"/>
  <c r="BF1695" i="3" s="1"/>
  <c r="BF1696" i="3" s="1"/>
  <c r="BF1697" i="3" s="1"/>
  <c r="BF1698" i="3" s="1"/>
  <c r="BF1699" i="3" s="1"/>
  <c r="BF1700" i="3" s="1"/>
  <c r="BF1701" i="3" s="1"/>
  <c r="BF1702" i="3" s="1"/>
  <c r="BF1703" i="3" s="1"/>
  <c r="BF1704" i="3" s="1"/>
  <c r="BF1705" i="3" s="1"/>
  <c r="BF1706" i="3" s="1"/>
  <c r="BF1707" i="3" s="1"/>
  <c r="BF1708" i="3" s="1"/>
  <c r="BF1709" i="3" s="1"/>
  <c r="BF1710" i="3" s="1"/>
  <c r="BF1711" i="3" s="1"/>
  <c r="BF1712" i="3" s="1"/>
  <c r="BF1713" i="3" s="1"/>
  <c r="BF1714" i="3" s="1"/>
  <c r="BF1715" i="3" s="1"/>
  <c r="BF1716" i="3" s="1"/>
  <c r="BF1717" i="3" s="1"/>
  <c r="BF1718" i="3" s="1"/>
  <c r="BF1719" i="3" s="1"/>
  <c r="BF1720" i="3" s="1"/>
  <c r="BF1721" i="3" s="1"/>
  <c r="BF1722" i="3" s="1"/>
  <c r="BF1723" i="3" s="1"/>
  <c r="BF1724" i="3" s="1"/>
  <c r="BF1725" i="3" s="1"/>
  <c r="BF1726" i="3" s="1"/>
  <c r="BF1727" i="3" s="1"/>
  <c r="BF1728" i="3" s="1"/>
  <c r="BF1729" i="3" s="1"/>
  <c r="BF1730" i="3" s="1"/>
  <c r="BF1731" i="3" s="1"/>
  <c r="BF1732" i="3" s="1"/>
  <c r="BF1733" i="3" s="1"/>
  <c r="BF1734" i="3" s="1"/>
  <c r="BF1735" i="3" s="1"/>
  <c r="BF1736" i="3" s="1"/>
  <c r="BF1737" i="3" s="1"/>
  <c r="BF1738" i="3" s="1"/>
  <c r="BF1739" i="3" s="1"/>
  <c r="BF1740" i="3" s="1"/>
  <c r="BF1741" i="3" s="1"/>
  <c r="BF1742" i="3" s="1"/>
  <c r="BF1743" i="3" s="1"/>
  <c r="BF1744" i="3" s="1"/>
  <c r="BF1745" i="3" s="1"/>
  <c r="BF1746" i="3" s="1"/>
  <c r="BF1747" i="3" s="1"/>
  <c r="BF1748" i="3" s="1"/>
  <c r="BF1749" i="3" s="1"/>
  <c r="BF1750" i="3" s="1"/>
  <c r="BF1751" i="3" s="1"/>
  <c r="BF1752" i="3" s="1"/>
  <c r="BF1753" i="3" s="1"/>
  <c r="BF1754" i="3" s="1"/>
  <c r="BF1755" i="3" s="1"/>
  <c r="BF1756" i="3" s="1"/>
  <c r="BF1757" i="3" s="1"/>
  <c r="BF1758" i="3" s="1"/>
  <c r="BF1759" i="3" s="1"/>
  <c r="BF1760" i="3" s="1"/>
  <c r="BF1761" i="3" s="1"/>
  <c r="BF1762" i="3" s="1"/>
  <c r="BF1763" i="3" s="1"/>
  <c r="BF1764" i="3" s="1"/>
  <c r="BF1765" i="3" s="1"/>
  <c r="BF1766" i="3" s="1"/>
  <c r="BF1767" i="3" s="1"/>
  <c r="BF1768" i="3" s="1"/>
  <c r="BF1769" i="3" s="1"/>
  <c r="BF1770" i="3" s="1"/>
  <c r="BF1771" i="3" s="1"/>
  <c r="BF1772" i="3" s="1"/>
  <c r="BF1773" i="3" s="1"/>
  <c r="BF1774" i="3" s="1"/>
  <c r="BF1775" i="3" s="1"/>
  <c r="BF1776" i="3" s="1"/>
  <c r="BF1777" i="3" s="1"/>
  <c r="BF1778" i="3" s="1"/>
  <c r="BF1779" i="3" s="1"/>
  <c r="BF1780" i="3" s="1"/>
  <c r="BF1781" i="3" s="1"/>
  <c r="BF1782" i="3" s="1"/>
  <c r="BF1783" i="3" s="1"/>
  <c r="BF1784" i="3" s="1"/>
  <c r="BF1785" i="3" s="1"/>
  <c r="BF1786" i="3" s="1"/>
  <c r="BF1787" i="3" s="1"/>
  <c r="BF1788" i="3" s="1"/>
  <c r="BF1789" i="3" s="1"/>
  <c r="BF1790" i="3" s="1"/>
  <c r="BF1791" i="3" s="1"/>
  <c r="BF1792" i="3" s="1"/>
  <c r="BF1793" i="3" s="1"/>
  <c r="BF1794" i="3" s="1"/>
  <c r="BF1795" i="3" s="1"/>
  <c r="BF1796" i="3" s="1"/>
  <c r="BF1797" i="3" s="1"/>
  <c r="BF1798" i="3" s="1"/>
  <c r="BF1799" i="3" s="1"/>
  <c r="BF1800" i="3" s="1"/>
  <c r="BF1801" i="3" s="1"/>
  <c r="BF1802" i="3" s="1"/>
  <c r="BF1803" i="3" s="1"/>
  <c r="BF1804" i="3" s="1"/>
  <c r="BF1805" i="3" s="1"/>
  <c r="BF1806" i="3" s="1"/>
  <c r="BF1807" i="3" s="1"/>
  <c r="BF1808" i="3" s="1"/>
  <c r="BF1809" i="3" s="1"/>
  <c r="BF1810" i="3" s="1"/>
  <c r="BF1811" i="3" s="1"/>
  <c r="BF1812" i="3" s="1"/>
  <c r="BF1813" i="3" s="1"/>
  <c r="BF1814" i="3" s="1"/>
  <c r="BF1815" i="3" s="1"/>
  <c r="BF1816" i="3" s="1"/>
  <c r="BF1817" i="3" s="1"/>
  <c r="BF1818" i="3" s="1"/>
  <c r="BF1819" i="3" s="1"/>
  <c r="BF1820" i="3" s="1"/>
  <c r="BF1821" i="3" s="1"/>
  <c r="BF1822" i="3" s="1"/>
  <c r="BF1823" i="3" s="1"/>
  <c r="BF1824" i="3" s="1"/>
  <c r="BF1825" i="3" s="1"/>
  <c r="BF1826" i="3" s="1"/>
  <c r="BF1827" i="3" s="1"/>
  <c r="BF1828" i="3" s="1"/>
  <c r="BF1829" i="3" s="1"/>
  <c r="BF1830" i="3" s="1"/>
  <c r="BF1831" i="3" s="1"/>
  <c r="BF1832" i="3" s="1"/>
  <c r="BF1833" i="3" s="1"/>
  <c r="BF1834" i="3" s="1"/>
  <c r="BF1835" i="3" s="1"/>
  <c r="BF1836" i="3" s="1"/>
  <c r="BF1837" i="3" s="1"/>
  <c r="BF1838" i="3" s="1"/>
  <c r="BF1839" i="3" s="1"/>
  <c r="BF1840" i="3" s="1"/>
  <c r="BF1841" i="3" s="1"/>
  <c r="BF1842" i="3" s="1"/>
  <c r="BF1843" i="3" s="1"/>
  <c r="BF1844" i="3" s="1"/>
  <c r="BF1845" i="3" s="1"/>
  <c r="BF1846" i="3" s="1"/>
  <c r="BF1847" i="3" s="1"/>
  <c r="BF1848" i="3" s="1"/>
  <c r="BF1849" i="3" s="1"/>
  <c r="BF1850" i="3" s="1"/>
  <c r="BF1851" i="3" s="1"/>
  <c r="BF1852" i="3" s="1"/>
  <c r="BF1853" i="3" s="1"/>
  <c r="BF1854" i="3" s="1"/>
  <c r="BF1855" i="3" s="1"/>
  <c r="BF1856" i="3" s="1"/>
  <c r="BF1857" i="3" s="1"/>
  <c r="BF1858" i="3" s="1"/>
  <c r="BF1859" i="3" s="1"/>
  <c r="BF1860" i="3" s="1"/>
  <c r="BF1861" i="3" s="1"/>
  <c r="BF1862" i="3" s="1"/>
  <c r="BF1863" i="3" s="1"/>
  <c r="BF1864" i="3" s="1"/>
  <c r="BF1865" i="3" s="1"/>
  <c r="BF1866" i="3" s="1"/>
  <c r="BF1867" i="3" s="1"/>
  <c r="BF1868" i="3" s="1"/>
  <c r="BF1869" i="3" s="1"/>
  <c r="BF1870" i="3" s="1"/>
  <c r="BF1871" i="3" s="1"/>
  <c r="BF1872" i="3" s="1"/>
  <c r="BF1873" i="3" s="1"/>
  <c r="BF1874" i="3" s="1"/>
  <c r="BF1875" i="3" s="1"/>
  <c r="BF1876" i="3" s="1"/>
  <c r="BF1877" i="3" s="1"/>
  <c r="BF1878" i="3" s="1"/>
  <c r="BF1879" i="3" s="1"/>
  <c r="BF1880" i="3" s="1"/>
  <c r="BF1881" i="3" s="1"/>
  <c r="BF1882" i="3" s="1"/>
  <c r="BF1883" i="3" s="1"/>
  <c r="BF1884" i="3" s="1"/>
  <c r="BF1885" i="3" s="1"/>
  <c r="BF1886" i="3" s="1"/>
  <c r="BF1887" i="3" s="1"/>
  <c r="BF1888" i="3" s="1"/>
  <c r="BF1889" i="3" s="1"/>
  <c r="BF1890" i="3" s="1"/>
  <c r="BF1891" i="3" s="1"/>
  <c r="BF1892" i="3" s="1"/>
  <c r="BF1893" i="3" s="1"/>
  <c r="BF1894" i="3" s="1"/>
  <c r="BF1895" i="3" s="1"/>
  <c r="BF1896" i="3" s="1"/>
  <c r="BF1897" i="3" s="1"/>
  <c r="BF1898" i="3" s="1"/>
  <c r="BF1899" i="3" s="1"/>
  <c r="BF1900" i="3" s="1"/>
  <c r="BF1901" i="3" s="1"/>
  <c r="BF1902" i="3" s="1"/>
  <c r="BF1903" i="3" s="1"/>
  <c r="BF1904" i="3" s="1"/>
  <c r="BF1905" i="3" s="1"/>
  <c r="BF1906" i="3" s="1"/>
  <c r="BF1907" i="3" s="1"/>
  <c r="BF1908" i="3" s="1"/>
  <c r="BF1909" i="3" s="1"/>
  <c r="BF1910" i="3" s="1"/>
  <c r="BF1911" i="3" s="1"/>
  <c r="BF1912" i="3" s="1"/>
  <c r="BF1913" i="3" s="1"/>
  <c r="BF1914" i="3" s="1"/>
  <c r="BF1915" i="3" s="1"/>
  <c r="BF1916" i="3" s="1"/>
  <c r="BF1917" i="3" s="1"/>
  <c r="BF1918" i="3" s="1"/>
  <c r="BF1919" i="3" s="1"/>
  <c r="BF1920" i="3" s="1"/>
  <c r="BF1921" i="3" s="1"/>
  <c r="BF1922" i="3" s="1"/>
  <c r="BF1923" i="3" s="1"/>
  <c r="BF1924" i="3" s="1"/>
  <c r="BF1925" i="3" s="1"/>
  <c r="BF1926" i="3" s="1"/>
  <c r="BF1927" i="3" s="1"/>
  <c r="BF1928" i="3" s="1"/>
  <c r="BF1929" i="3" s="1"/>
  <c r="BF1930" i="3" s="1"/>
  <c r="BF1931" i="3" s="1"/>
  <c r="BF1932" i="3" s="1"/>
  <c r="BF1933" i="3" s="1"/>
  <c r="BF1934" i="3" s="1"/>
  <c r="BF1935" i="3" s="1"/>
  <c r="BF1936" i="3" s="1"/>
  <c r="BF1937" i="3" s="1"/>
  <c r="BF1938" i="3" s="1"/>
  <c r="BF1939" i="3" s="1"/>
  <c r="BF1940" i="3" s="1"/>
  <c r="BF1941" i="3" s="1"/>
  <c r="BF1942" i="3" s="1"/>
  <c r="BF1943" i="3" s="1"/>
  <c r="BF1944" i="3" s="1"/>
  <c r="BF1945" i="3" s="1"/>
  <c r="BF1946" i="3" s="1"/>
  <c r="BF1947" i="3" s="1"/>
  <c r="BF1948" i="3" s="1"/>
  <c r="BF1949" i="3" s="1"/>
  <c r="BF1950" i="3" s="1"/>
  <c r="BF1951" i="3" s="1"/>
  <c r="BF1952" i="3" s="1"/>
  <c r="BF1953" i="3" s="1"/>
  <c r="BF1954" i="3" s="1"/>
  <c r="BF1955" i="3" s="1"/>
  <c r="BF1956" i="3" s="1"/>
  <c r="BF1957" i="3" s="1"/>
  <c r="BF1958" i="3" s="1"/>
  <c r="BF1959" i="3" s="1"/>
  <c r="BF1960" i="3" s="1"/>
  <c r="BF1961" i="3" s="1"/>
  <c r="BF1962" i="3" s="1"/>
  <c r="BF1963" i="3" s="1"/>
  <c r="BF1964" i="3" s="1"/>
  <c r="BF1965" i="3" s="1"/>
  <c r="BF1966" i="3" s="1"/>
  <c r="BF1967" i="3" s="1"/>
  <c r="BF1968" i="3" s="1"/>
  <c r="BF1969" i="3" s="1"/>
  <c r="BF1970" i="3" s="1"/>
  <c r="BF1971" i="3" s="1"/>
  <c r="BF1972" i="3" s="1"/>
  <c r="BF1973" i="3" s="1"/>
  <c r="BF1974" i="3" s="1"/>
  <c r="BF1975" i="3" s="1"/>
  <c r="BF1976" i="3" s="1"/>
  <c r="BF1977" i="3" s="1"/>
  <c r="BF1978" i="3" s="1"/>
  <c r="BF1979" i="3" s="1"/>
  <c r="BF1980" i="3" s="1"/>
  <c r="BF1981" i="3" s="1"/>
  <c r="BF1982" i="3" s="1"/>
  <c r="BF1983" i="3" s="1"/>
  <c r="BF1984" i="3" s="1"/>
  <c r="BF1985" i="3" s="1"/>
  <c r="BF1986" i="3" s="1"/>
  <c r="BF1987" i="3" s="1"/>
  <c r="BF1988" i="3" s="1"/>
  <c r="BF1989" i="3" s="1"/>
  <c r="BF1990" i="3" s="1"/>
  <c r="BF1991" i="3" s="1"/>
  <c r="BF1992" i="3" s="1"/>
  <c r="BF1993" i="3" s="1"/>
  <c r="BF1994" i="3" s="1"/>
  <c r="BF1995" i="3" s="1"/>
  <c r="BF1996" i="3" s="1"/>
  <c r="BF1997" i="3" s="1"/>
  <c r="BF1998" i="3" s="1"/>
  <c r="BF1999" i="3" s="1"/>
  <c r="BF2000" i="3" s="1"/>
  <c r="BF2001" i="3" s="1"/>
  <c r="BF2002" i="3" s="1"/>
  <c r="BF2003" i="3" s="1"/>
  <c r="BF2004" i="3" s="1"/>
  <c r="BF2005" i="3" s="1"/>
  <c r="BF2006" i="3" s="1"/>
  <c r="BF2007" i="3" s="1"/>
  <c r="BF2008" i="3" s="1"/>
  <c r="BF2009" i="3" s="1"/>
  <c r="BF2010" i="3" s="1"/>
  <c r="BF2011" i="3" s="1"/>
  <c r="BF2012" i="3" s="1"/>
  <c r="BF2013" i="3" s="1"/>
  <c r="BF2014" i="3" s="1"/>
  <c r="BF2015" i="3" s="1"/>
  <c r="BF2016" i="3" s="1"/>
  <c r="BF2017" i="3" s="1"/>
  <c r="BF2018" i="3" s="1"/>
  <c r="BF2019" i="3" s="1"/>
  <c r="BF2020" i="3" s="1"/>
  <c r="BF2021" i="3" s="1"/>
  <c r="BF2022" i="3" s="1"/>
  <c r="BF2023" i="3" s="1"/>
  <c r="BF2024" i="3" s="1"/>
  <c r="BF2025" i="3" s="1"/>
  <c r="BF2026" i="3" s="1"/>
  <c r="BF2027" i="3" s="1"/>
  <c r="BF2028" i="3" s="1"/>
  <c r="BF2029" i="3" s="1"/>
  <c r="BF2030" i="3" s="1"/>
  <c r="BF2031" i="3" s="1"/>
  <c r="BF2032" i="3" s="1"/>
  <c r="BF2033" i="3" s="1"/>
  <c r="BF2034" i="3" s="1"/>
  <c r="BF2035" i="3" s="1"/>
  <c r="BF2036" i="3" s="1"/>
  <c r="BF2037" i="3" s="1"/>
  <c r="BF2038" i="3" s="1"/>
  <c r="BF2039" i="3" s="1"/>
  <c r="BF2040" i="3" s="1"/>
  <c r="BF2041" i="3" s="1"/>
  <c r="BF2042" i="3" s="1"/>
  <c r="BF2043" i="3" s="1"/>
  <c r="BF2044" i="3" s="1"/>
  <c r="BF2045" i="3" s="1"/>
  <c r="BF2046" i="3" s="1"/>
  <c r="BF2047" i="3" s="1"/>
  <c r="BF2048" i="3" s="1"/>
  <c r="BF2049" i="3" s="1"/>
  <c r="BF2050" i="3" s="1"/>
  <c r="BF2051" i="3" s="1"/>
  <c r="BF2052" i="3" s="1"/>
  <c r="BF2053" i="3" s="1"/>
  <c r="BF2054" i="3" s="1"/>
  <c r="BF2055" i="3" s="1"/>
  <c r="BF2056" i="3" s="1"/>
  <c r="BF2057" i="3" s="1"/>
  <c r="BF2058" i="3" s="1"/>
  <c r="BF2059" i="3" s="1"/>
  <c r="BF2060" i="3" s="1"/>
  <c r="BF2061" i="3" s="1"/>
  <c r="BF2062" i="3" s="1"/>
  <c r="BF2063" i="3" s="1"/>
  <c r="BF2064" i="3" s="1"/>
  <c r="BF2065" i="3" s="1"/>
  <c r="BF2066" i="3" s="1"/>
  <c r="BF2067" i="3" s="1"/>
  <c r="BF2068" i="3" s="1"/>
  <c r="BF2069" i="3" s="1"/>
  <c r="BF2070" i="3" s="1"/>
  <c r="BF2071" i="3" s="1"/>
  <c r="BF2072" i="3" s="1"/>
  <c r="BF2073" i="3" s="1"/>
  <c r="BF2074" i="3" s="1"/>
  <c r="BF2075" i="3" s="1"/>
  <c r="BF2076" i="3" s="1"/>
  <c r="BF2077" i="3" s="1"/>
  <c r="BF2078" i="3" s="1"/>
  <c r="BF2079" i="3" s="1"/>
  <c r="BF2080" i="3" s="1"/>
  <c r="BF2081" i="3" s="1"/>
  <c r="BF2082" i="3" s="1"/>
  <c r="BF2083" i="3" s="1"/>
  <c r="BF2084" i="3" s="1"/>
  <c r="BF2085" i="3" s="1"/>
  <c r="BF2086" i="3" s="1"/>
  <c r="BF2087" i="3" s="1"/>
  <c r="BF2088" i="3" s="1"/>
  <c r="BF2089" i="3" s="1"/>
  <c r="BF2090" i="3" s="1"/>
  <c r="BF2091" i="3" s="1"/>
  <c r="BF2092" i="3" s="1"/>
  <c r="BF2093" i="3" s="1"/>
  <c r="BF2094" i="3" s="1"/>
  <c r="BF2095" i="3" s="1"/>
  <c r="BF2096" i="3" s="1"/>
  <c r="BF2097" i="3" s="1"/>
  <c r="BF2098" i="3" s="1"/>
  <c r="BF2099" i="3" s="1"/>
  <c r="BF2100" i="3" s="1"/>
  <c r="BF2101" i="3" s="1"/>
  <c r="BF2102" i="3" s="1"/>
  <c r="BF2103" i="3" s="1"/>
  <c r="BF2104" i="3" s="1"/>
  <c r="BF2105" i="3" s="1"/>
  <c r="BF2106" i="3" s="1"/>
  <c r="BF2107" i="3" s="1"/>
  <c r="BF2108" i="3" s="1"/>
  <c r="BF2109" i="3" s="1"/>
  <c r="BF2110" i="3" s="1"/>
  <c r="BF2111" i="3" s="1"/>
  <c r="BF2112" i="3" s="1"/>
  <c r="BF2113" i="3" s="1"/>
  <c r="BF2114" i="3" s="1"/>
  <c r="BF2115" i="3" s="1"/>
  <c r="BF2116" i="3" s="1"/>
  <c r="BF2117" i="3" s="1"/>
  <c r="BF2118" i="3" s="1"/>
  <c r="BF2119" i="3" s="1"/>
  <c r="BF2120" i="3" s="1"/>
  <c r="BF2121" i="3" s="1"/>
  <c r="BF2122" i="3" s="1"/>
  <c r="BF2123" i="3" s="1"/>
  <c r="BF2124" i="3" s="1"/>
  <c r="BF2125" i="3" s="1"/>
  <c r="BF2126" i="3" s="1"/>
  <c r="BF2127" i="3" s="1"/>
  <c r="BF2128" i="3" s="1"/>
  <c r="BF2129" i="3" s="1"/>
  <c r="BF2130" i="3" s="1"/>
  <c r="BF2131" i="3" s="1"/>
  <c r="BF2132" i="3" s="1"/>
  <c r="BF2133" i="3" s="1"/>
  <c r="BF2134" i="3" s="1"/>
  <c r="BF2135" i="3" s="1"/>
  <c r="BF2136" i="3" s="1"/>
  <c r="BF2137" i="3" s="1"/>
  <c r="BF2138" i="3" s="1"/>
  <c r="BF2139" i="3" s="1"/>
  <c r="BF2140" i="3" s="1"/>
  <c r="BF2141" i="3" s="1"/>
  <c r="BF2142" i="3" s="1"/>
  <c r="BF2143" i="3" s="1"/>
  <c r="BF2144" i="3" s="1"/>
  <c r="BF2145" i="3" s="1"/>
  <c r="BF2146" i="3" s="1"/>
  <c r="BF2147" i="3" s="1"/>
  <c r="BF2148" i="3" s="1"/>
  <c r="BF2149" i="3" s="1"/>
  <c r="BF2150" i="3" s="1"/>
  <c r="BF2151" i="3" s="1"/>
  <c r="BF2152" i="3" s="1"/>
  <c r="BF2153" i="3" s="1"/>
  <c r="BF2154" i="3" s="1"/>
  <c r="BF2155" i="3" s="1"/>
  <c r="BF2156" i="3" s="1"/>
  <c r="BF2157" i="3" s="1"/>
  <c r="BF2158" i="3" s="1"/>
  <c r="BF2159" i="3" s="1"/>
  <c r="BF2160" i="3" s="1"/>
  <c r="BF2161" i="3" s="1"/>
  <c r="BF2162" i="3" s="1"/>
  <c r="BF2163" i="3" s="1"/>
  <c r="BF2164" i="3" s="1"/>
  <c r="BF2165" i="3" s="1"/>
  <c r="BF2166" i="3" s="1"/>
  <c r="BF2167" i="3" s="1"/>
  <c r="BF2168" i="3" s="1"/>
  <c r="BF2169" i="3" s="1"/>
  <c r="BF2170" i="3" s="1"/>
  <c r="BF2171" i="3" s="1"/>
  <c r="BF2172" i="3" s="1"/>
  <c r="BF2173" i="3" s="1"/>
  <c r="BF2174" i="3" s="1"/>
  <c r="BF2175" i="3" s="1"/>
  <c r="BF2176" i="3" s="1"/>
  <c r="BF2177" i="3" s="1"/>
  <c r="BF2178" i="3" s="1"/>
  <c r="BF2179" i="3" s="1"/>
  <c r="BF2180" i="3" s="1"/>
  <c r="BF2181" i="3" s="1"/>
  <c r="BF2182" i="3" s="1"/>
  <c r="BF2183" i="3" s="1"/>
  <c r="BF2184" i="3" s="1"/>
  <c r="BF2185" i="3" s="1"/>
  <c r="BF2186" i="3" s="1"/>
  <c r="BF2187" i="3" s="1"/>
  <c r="BF2188" i="3" s="1"/>
  <c r="BF2189" i="3" s="1"/>
  <c r="BF2190" i="3" s="1"/>
  <c r="BF2191" i="3" s="1"/>
  <c r="BF2192" i="3" s="1"/>
  <c r="BF2193" i="3" s="1"/>
  <c r="BF2194" i="3" s="1"/>
  <c r="BF2195" i="3" s="1"/>
  <c r="BF2196" i="3" s="1"/>
  <c r="BF2197" i="3" s="1"/>
  <c r="BF2198" i="3" s="1"/>
  <c r="BF2199" i="3" s="1"/>
  <c r="BF2200" i="3" s="1"/>
  <c r="BF2201" i="3" s="1"/>
  <c r="BF2202" i="3" s="1"/>
  <c r="BF2203" i="3" s="1"/>
  <c r="BF2204" i="3" s="1"/>
  <c r="BF2205" i="3" s="1"/>
  <c r="BF2206" i="3" s="1"/>
  <c r="BF2207" i="3" s="1"/>
  <c r="BF2208" i="3" s="1"/>
  <c r="BF2209" i="3" s="1"/>
  <c r="BF2210" i="3" s="1"/>
  <c r="BF2211" i="3" s="1"/>
  <c r="BF2212" i="3" s="1"/>
  <c r="BF2213" i="3" s="1"/>
  <c r="BF2214" i="3" s="1"/>
  <c r="BF2215" i="3" s="1"/>
  <c r="BF2216" i="3" s="1"/>
  <c r="BF2217" i="3" s="1"/>
  <c r="BF2218" i="3" s="1"/>
  <c r="BF2219" i="3" s="1"/>
  <c r="BF2220" i="3" s="1"/>
  <c r="BF2221" i="3" s="1"/>
  <c r="BF2222" i="3" s="1"/>
  <c r="BF2223" i="3" s="1"/>
  <c r="BF2224" i="3" s="1"/>
  <c r="BF2225" i="3" s="1"/>
  <c r="BF2226" i="3" s="1"/>
  <c r="BF2227" i="3" s="1"/>
  <c r="BF2228" i="3" s="1"/>
  <c r="BF2229" i="3" s="1"/>
  <c r="BF2230" i="3" s="1"/>
  <c r="BF2231" i="3" s="1"/>
  <c r="BF2232" i="3" s="1"/>
  <c r="BF2233" i="3" s="1"/>
  <c r="BF2234" i="3" s="1"/>
  <c r="BF2235" i="3" s="1"/>
  <c r="BF2236" i="3" s="1"/>
  <c r="BF2237" i="3" s="1"/>
  <c r="BF2238" i="3" s="1"/>
  <c r="BF2239" i="3" s="1"/>
  <c r="BF2240" i="3" s="1"/>
  <c r="BF2241" i="3" s="1"/>
  <c r="BF2242" i="3" s="1"/>
  <c r="BF2243" i="3" s="1"/>
  <c r="BF2244" i="3" s="1"/>
  <c r="BF2245" i="3" s="1"/>
  <c r="BF2246" i="3" s="1"/>
  <c r="BF2247" i="3" s="1"/>
  <c r="BF2248" i="3" s="1"/>
  <c r="BF2249" i="3" s="1"/>
  <c r="BF2250" i="3" s="1"/>
  <c r="BF2251" i="3" s="1"/>
  <c r="BF2252" i="3" s="1"/>
  <c r="BF2253" i="3" s="1"/>
  <c r="BF2254" i="3" s="1"/>
  <c r="BF2255" i="3" s="1"/>
  <c r="BF2256" i="3" s="1"/>
  <c r="BF2257" i="3" s="1"/>
  <c r="BF2258" i="3" s="1"/>
  <c r="BF2259" i="3" s="1"/>
  <c r="BF2260" i="3" s="1"/>
  <c r="BF2261" i="3" s="1"/>
  <c r="BF2262" i="3" s="1"/>
  <c r="BF2263" i="3" s="1"/>
  <c r="BF2264" i="3" s="1"/>
  <c r="BF2265" i="3" s="1"/>
  <c r="BF2266" i="3" s="1"/>
  <c r="BF2267" i="3" s="1"/>
  <c r="BF2268" i="3" s="1"/>
  <c r="BF2269" i="3" s="1"/>
  <c r="BF2270" i="3" s="1"/>
  <c r="BF2271" i="3" s="1"/>
  <c r="BF2272" i="3" s="1"/>
  <c r="BF2273" i="3" s="1"/>
  <c r="BF2274" i="3" s="1"/>
  <c r="BF2275" i="3" s="1"/>
  <c r="BF2276" i="3" s="1"/>
  <c r="BF2277" i="3" s="1"/>
  <c r="BF2278" i="3" s="1"/>
  <c r="BF2279" i="3" s="1"/>
  <c r="BF2280" i="3" s="1"/>
  <c r="BF2281" i="3" s="1"/>
  <c r="BF2282" i="3" s="1"/>
  <c r="BF2283" i="3" s="1"/>
  <c r="BF2284" i="3" s="1"/>
  <c r="BF2285" i="3" s="1"/>
  <c r="BF2286" i="3" s="1"/>
  <c r="BF2287" i="3" s="1"/>
  <c r="BF2288" i="3" s="1"/>
  <c r="BF2289" i="3" s="1"/>
  <c r="BF2290" i="3" s="1"/>
  <c r="BF2291" i="3" s="1"/>
  <c r="BF2292" i="3" s="1"/>
  <c r="BF2293" i="3" s="1"/>
  <c r="BF2294" i="3" s="1"/>
  <c r="BF2295" i="3" s="1"/>
  <c r="BF2296" i="3" s="1"/>
  <c r="BF2297" i="3" s="1"/>
  <c r="BF2298" i="3" s="1"/>
  <c r="BF2299" i="3" s="1"/>
  <c r="BF2300" i="3" s="1"/>
  <c r="BF2301" i="3" s="1"/>
  <c r="BF2302" i="3" s="1"/>
  <c r="BF2303" i="3" s="1"/>
  <c r="BF2304" i="3" s="1"/>
  <c r="BF2305" i="3" s="1"/>
  <c r="BF2306" i="3" s="1"/>
  <c r="BF2307" i="3" s="1"/>
  <c r="BF2308" i="3" s="1"/>
  <c r="BF2309" i="3" s="1"/>
  <c r="BF2310" i="3" s="1"/>
  <c r="BF2311" i="3" s="1"/>
  <c r="BF2312" i="3" s="1"/>
  <c r="BF2313" i="3" s="1"/>
  <c r="BF2314" i="3" s="1"/>
  <c r="BF2315" i="3" s="1"/>
  <c r="BF2316" i="3" s="1"/>
  <c r="BF2317" i="3" s="1"/>
  <c r="BF2318" i="3" s="1"/>
  <c r="BF2319" i="3" s="1"/>
  <c r="BF2320" i="3" s="1"/>
  <c r="BF2321" i="3" s="1"/>
  <c r="BF2322" i="3" s="1"/>
  <c r="BF2323" i="3" s="1"/>
  <c r="BF2324" i="3" s="1"/>
  <c r="BF2325" i="3" s="1"/>
  <c r="BF2326" i="3" s="1"/>
  <c r="BF2327" i="3" s="1"/>
  <c r="BF2328" i="3" s="1"/>
  <c r="BF2329" i="3" s="1"/>
  <c r="BF2330" i="3" s="1"/>
  <c r="BF2331" i="3" s="1"/>
  <c r="BF2332" i="3" s="1"/>
  <c r="BF2333" i="3" s="1"/>
  <c r="BF2334" i="3" s="1"/>
  <c r="BF2335" i="3" s="1"/>
  <c r="BF2336" i="3" s="1"/>
  <c r="BF2337" i="3" s="1"/>
  <c r="BF2338" i="3" s="1"/>
  <c r="BF2339" i="3" s="1"/>
  <c r="BF2340" i="3" s="1"/>
  <c r="BF2341" i="3" s="1"/>
  <c r="BF2342" i="3" s="1"/>
  <c r="BF2343" i="3" s="1"/>
  <c r="BF2344" i="3" s="1"/>
  <c r="BF2345" i="3" s="1"/>
  <c r="BF2346" i="3" s="1"/>
  <c r="BF2347" i="3" s="1"/>
  <c r="BF2348" i="3" s="1"/>
  <c r="BF2349" i="3" s="1"/>
  <c r="BF2350" i="3" s="1"/>
  <c r="BF2351" i="3" s="1"/>
  <c r="BF2352" i="3" s="1"/>
  <c r="BF2353" i="3" s="1"/>
  <c r="BF2354" i="3" s="1"/>
  <c r="BF2355" i="3" s="1"/>
  <c r="BF2356" i="3" s="1"/>
  <c r="BF2357" i="3" s="1"/>
  <c r="BF2358" i="3" s="1"/>
  <c r="BF2359" i="3" s="1"/>
  <c r="BF2360" i="3" s="1"/>
  <c r="BF2361" i="3" s="1"/>
  <c r="BF2362" i="3" s="1"/>
  <c r="BF2363" i="3" s="1"/>
  <c r="BF2364" i="3" s="1"/>
  <c r="BF2365" i="3" s="1"/>
  <c r="BF2366" i="3" s="1"/>
  <c r="BF2367" i="3" s="1"/>
  <c r="BF2368" i="3" s="1"/>
  <c r="BF2369" i="3" s="1"/>
  <c r="BF2370" i="3" s="1"/>
  <c r="BF2371" i="3" s="1"/>
  <c r="BF2372" i="3" s="1"/>
  <c r="BF2373" i="3" s="1"/>
  <c r="BF2374" i="3" s="1"/>
  <c r="BF2375" i="3" s="1"/>
  <c r="BF2376" i="3" s="1"/>
  <c r="BF2377" i="3" s="1"/>
  <c r="BF2378" i="3" s="1"/>
  <c r="BF2379" i="3" s="1"/>
  <c r="BF2380" i="3" s="1"/>
  <c r="BF2381" i="3" s="1"/>
  <c r="BF2382" i="3" s="1"/>
  <c r="BF2383" i="3" s="1"/>
  <c r="BF2384" i="3" s="1"/>
  <c r="BF2385" i="3" s="1"/>
  <c r="BF2386" i="3" s="1"/>
  <c r="BF2387" i="3" s="1"/>
  <c r="BF2388" i="3" s="1"/>
  <c r="BF2389" i="3" s="1"/>
  <c r="BF2390" i="3" s="1"/>
  <c r="BF2391" i="3" s="1"/>
  <c r="BF2392" i="3" s="1"/>
  <c r="BF2393" i="3" s="1"/>
  <c r="BF2394" i="3" s="1"/>
  <c r="BF2395" i="3" s="1"/>
  <c r="BF2396" i="3" s="1"/>
  <c r="BF2397" i="3" s="1"/>
  <c r="BF2398" i="3" s="1"/>
  <c r="BF2399" i="3" s="1"/>
  <c r="BF2400" i="3" s="1"/>
  <c r="BF2401" i="3" s="1"/>
  <c r="BF2402" i="3" s="1"/>
  <c r="BF2403" i="3" s="1"/>
  <c r="BF2404" i="3" s="1"/>
  <c r="BF2405" i="3" s="1"/>
  <c r="BF2406" i="3" s="1"/>
  <c r="BF2407" i="3" s="1"/>
  <c r="BF2408" i="3" s="1"/>
  <c r="BF2409" i="3" s="1"/>
  <c r="BF2410" i="3" s="1"/>
  <c r="BF2411" i="3" s="1"/>
  <c r="BF2412" i="3" s="1"/>
  <c r="BF2413" i="3" s="1"/>
  <c r="BF2414" i="3" s="1"/>
  <c r="BF2415" i="3" s="1"/>
  <c r="BF2416" i="3" s="1"/>
  <c r="BF2417" i="3" s="1"/>
  <c r="BF2418" i="3" s="1"/>
  <c r="BF2419" i="3" s="1"/>
  <c r="BF2420" i="3" s="1"/>
  <c r="BF2421" i="3" s="1"/>
  <c r="BF2422" i="3" s="1"/>
  <c r="BF2423" i="3" s="1"/>
  <c r="BF2424" i="3" s="1"/>
  <c r="BF2425" i="3" s="1"/>
  <c r="BF2426" i="3" s="1"/>
  <c r="BF2427" i="3" s="1"/>
  <c r="BF2428" i="3" s="1"/>
  <c r="BF2429" i="3" s="1"/>
  <c r="BF2430" i="3" s="1"/>
  <c r="BF2431" i="3" s="1"/>
  <c r="BF2432" i="3" s="1"/>
  <c r="BF2433" i="3" s="1"/>
  <c r="BF2434" i="3" s="1"/>
  <c r="BF2435" i="3" s="1"/>
  <c r="BF2436" i="3" s="1"/>
  <c r="BF2437" i="3" s="1"/>
  <c r="BF2438" i="3" s="1"/>
  <c r="BF2439" i="3" s="1"/>
  <c r="BF2440" i="3" s="1"/>
  <c r="BF2441" i="3" s="1"/>
  <c r="BF2442" i="3" s="1"/>
  <c r="BF2443" i="3" s="1"/>
  <c r="BF2444" i="3" s="1"/>
  <c r="BF2445" i="3" s="1"/>
  <c r="BF2446" i="3" s="1"/>
  <c r="BF2447" i="3" s="1"/>
  <c r="BF2448" i="3" s="1"/>
  <c r="BF2449" i="3" s="1"/>
  <c r="BF2450" i="3" s="1"/>
  <c r="BF2451" i="3" s="1"/>
  <c r="BF2452" i="3" s="1"/>
  <c r="BF2453" i="3" s="1"/>
  <c r="BF2454" i="3" s="1"/>
  <c r="BF2455" i="3" s="1"/>
  <c r="BF2456" i="3" s="1"/>
  <c r="BF2457" i="3" s="1"/>
  <c r="BF2458" i="3" s="1"/>
  <c r="BF2459" i="3" s="1"/>
  <c r="BF2460" i="3" s="1"/>
  <c r="BF2461" i="3" s="1"/>
  <c r="BF2462" i="3" s="1"/>
  <c r="BF2463" i="3" s="1"/>
  <c r="BF2464" i="3" s="1"/>
  <c r="BF2465" i="3" s="1"/>
  <c r="BF2466" i="3" s="1"/>
  <c r="BF2467" i="3" s="1"/>
  <c r="BF2468" i="3" s="1"/>
  <c r="BF2469" i="3" s="1"/>
  <c r="BF2470" i="3" s="1"/>
  <c r="BF2471" i="3" s="1"/>
  <c r="BF2472" i="3" s="1"/>
  <c r="BF2473" i="3" s="1"/>
  <c r="BF2474" i="3" s="1"/>
  <c r="BF2475" i="3" s="1"/>
  <c r="BF2476" i="3" s="1"/>
  <c r="BF2477" i="3" s="1"/>
  <c r="BF2478" i="3" s="1"/>
  <c r="BF2479" i="3" s="1"/>
  <c r="BF2480" i="3" s="1"/>
  <c r="BF2481" i="3" s="1"/>
  <c r="BF2482" i="3" s="1"/>
  <c r="BF2483" i="3" s="1"/>
  <c r="BF2484" i="3" s="1"/>
  <c r="BF2485" i="3" s="1"/>
  <c r="BF2486" i="3" s="1"/>
  <c r="BF2487" i="3" s="1"/>
  <c r="BF2488" i="3" s="1"/>
  <c r="BF2489" i="3" s="1"/>
  <c r="BF2490" i="3" s="1"/>
  <c r="BF2491" i="3" s="1"/>
  <c r="BF2492" i="3" s="1"/>
  <c r="BF2493" i="3" s="1"/>
  <c r="BF2494" i="3" s="1"/>
  <c r="BF2495" i="3" s="1"/>
  <c r="BF2496" i="3" s="1"/>
  <c r="BF2497" i="3" s="1"/>
  <c r="BF2498" i="3" s="1"/>
  <c r="BF2499" i="3" s="1"/>
  <c r="BF2500" i="3" s="1"/>
  <c r="BF2501" i="3" s="1"/>
  <c r="BF2502" i="3" s="1"/>
  <c r="BF2503" i="3" s="1"/>
  <c r="BF2504" i="3" s="1"/>
  <c r="BF2505" i="3" s="1"/>
  <c r="BF2506" i="3" s="1"/>
  <c r="BF2507" i="3" s="1"/>
  <c r="BF2508" i="3" s="1"/>
  <c r="BF2509" i="3" s="1"/>
  <c r="BF2510" i="3" s="1"/>
  <c r="BF2511" i="3" s="1"/>
  <c r="BF2512" i="3" s="1"/>
  <c r="BF2513" i="3" s="1"/>
  <c r="BF2514" i="3" s="1"/>
  <c r="BF2515" i="3" s="1"/>
  <c r="BF2516" i="3" s="1"/>
  <c r="BF2517" i="3" s="1"/>
  <c r="BF2518" i="3" s="1"/>
  <c r="BF2519" i="3" s="1"/>
  <c r="BF2520" i="3" s="1"/>
  <c r="BF2521" i="3" s="1"/>
  <c r="BF2522" i="3" s="1"/>
  <c r="BF2523" i="3" s="1"/>
  <c r="BF2524" i="3" s="1"/>
  <c r="BF2525" i="3" s="1"/>
  <c r="BF2526" i="3" s="1"/>
  <c r="BF2527" i="3" s="1"/>
  <c r="BF2528" i="3" s="1"/>
  <c r="BF2529" i="3" s="1"/>
  <c r="BF2530" i="3" s="1"/>
  <c r="BF2531" i="3" s="1"/>
  <c r="BF2532" i="3" s="1"/>
  <c r="BF2533" i="3" s="1"/>
  <c r="BF2534" i="3" s="1"/>
  <c r="BF2535" i="3" s="1"/>
  <c r="BF2536" i="3" s="1"/>
  <c r="BF2537" i="3" s="1"/>
  <c r="BF2538" i="3" s="1"/>
  <c r="BF2539" i="3" s="1"/>
  <c r="BF2540" i="3" s="1"/>
  <c r="BF2541" i="3" s="1"/>
  <c r="BF2542" i="3" s="1"/>
  <c r="BF2543" i="3" s="1"/>
  <c r="BF2544" i="3" s="1"/>
  <c r="BF2545" i="3" s="1"/>
  <c r="BF2546" i="3" s="1"/>
  <c r="BF2547" i="3" s="1"/>
  <c r="BF2548" i="3" s="1"/>
  <c r="BF2549" i="3" s="1"/>
  <c r="BF2550" i="3" s="1"/>
  <c r="BF2551" i="3" s="1"/>
  <c r="BF2552" i="3" s="1"/>
  <c r="BF2553" i="3" s="1"/>
  <c r="BF2554" i="3" s="1"/>
  <c r="BF2555" i="3" s="1"/>
  <c r="BF2556" i="3" s="1"/>
  <c r="BF2557" i="3" s="1"/>
  <c r="BF2558" i="3" s="1"/>
  <c r="BF2559" i="3" s="1"/>
  <c r="BF2560" i="3" s="1"/>
  <c r="BF2561" i="3" s="1"/>
  <c r="BF2562" i="3" s="1"/>
  <c r="BF2563" i="3" s="1"/>
  <c r="BF2564" i="3" s="1"/>
  <c r="BF2565" i="3" s="1"/>
  <c r="BF2566" i="3" s="1"/>
  <c r="BF2567" i="3" s="1"/>
  <c r="BF2568" i="3" s="1"/>
  <c r="BF2569" i="3" s="1"/>
  <c r="BF2570" i="3" s="1"/>
  <c r="BF2571" i="3" s="1"/>
  <c r="BF2572" i="3" s="1"/>
  <c r="BF2573" i="3" s="1"/>
  <c r="BF2574" i="3" s="1"/>
  <c r="BF2575" i="3" s="1"/>
  <c r="BF2576" i="3" s="1"/>
  <c r="BF2577" i="3" s="1"/>
  <c r="BF2578" i="3" s="1"/>
  <c r="BF2579" i="3" s="1"/>
  <c r="BF2580" i="3" s="1"/>
  <c r="BF2581" i="3" s="1"/>
  <c r="BF2582" i="3" s="1"/>
  <c r="BF2583" i="3" s="1"/>
  <c r="BF2584" i="3" s="1"/>
  <c r="BF2585" i="3" s="1"/>
  <c r="BF2586" i="3" s="1"/>
  <c r="BF2587" i="3" s="1"/>
  <c r="BF2588" i="3" s="1"/>
  <c r="BF2589" i="3" s="1"/>
  <c r="BF2590" i="3" s="1"/>
  <c r="BF2591" i="3" s="1"/>
  <c r="BF2592" i="3" s="1"/>
  <c r="BF2593" i="3" s="1"/>
  <c r="BF2594" i="3" s="1"/>
  <c r="BF2595" i="3" s="1"/>
  <c r="BF2596" i="3" s="1"/>
  <c r="BF2597" i="3" s="1"/>
  <c r="BF2598" i="3" s="1"/>
  <c r="BF2599" i="3" s="1"/>
  <c r="BF2600" i="3" s="1"/>
  <c r="BF2601" i="3" s="1"/>
  <c r="BF2602" i="3" s="1"/>
  <c r="BF2603" i="3" s="1"/>
  <c r="BF2604" i="3" s="1"/>
  <c r="BF2605" i="3" s="1"/>
  <c r="BF2606" i="3" s="1"/>
  <c r="BF2607" i="3" s="1"/>
  <c r="BF2608" i="3" s="1"/>
  <c r="BF2609" i="3" s="1"/>
  <c r="BF2610" i="3" s="1"/>
  <c r="BF2611" i="3" s="1"/>
  <c r="BF2612" i="3" s="1"/>
  <c r="BF2613" i="3" s="1"/>
  <c r="BF2614" i="3" s="1"/>
  <c r="BF2615" i="3" s="1"/>
  <c r="BF2616" i="3" s="1"/>
  <c r="BF2617" i="3" s="1"/>
  <c r="BF2618" i="3" s="1"/>
  <c r="BF2619" i="3" s="1"/>
  <c r="BF2620" i="3" s="1"/>
  <c r="BF2621" i="3" s="1"/>
  <c r="BF2622" i="3" s="1"/>
  <c r="BF2623" i="3" s="1"/>
  <c r="BF2624" i="3" s="1"/>
  <c r="BF2625" i="3" s="1"/>
  <c r="BF2626" i="3" s="1"/>
  <c r="BF2627" i="3" s="1"/>
  <c r="BF2628" i="3" s="1"/>
  <c r="BF2629" i="3" s="1"/>
  <c r="BF2630" i="3" s="1"/>
  <c r="BF2631" i="3" s="1"/>
  <c r="BF2632" i="3" s="1"/>
  <c r="BF2633" i="3" s="1"/>
  <c r="BF2634" i="3" s="1"/>
  <c r="BF2635" i="3" s="1"/>
  <c r="BF2636" i="3" s="1"/>
  <c r="BF2637" i="3" s="1"/>
  <c r="BF2638" i="3" s="1"/>
  <c r="BF2639" i="3" s="1"/>
  <c r="BF2640" i="3" s="1"/>
  <c r="BF2641" i="3" s="1"/>
  <c r="BF2642" i="3" s="1"/>
  <c r="BF2643" i="3" s="1"/>
  <c r="BF2644" i="3" s="1"/>
  <c r="BF2645" i="3" s="1"/>
  <c r="BF2646" i="3" s="1"/>
  <c r="BF2647" i="3" s="1"/>
  <c r="BF2648" i="3" s="1"/>
  <c r="BF2649" i="3" s="1"/>
  <c r="BF2650" i="3" s="1"/>
  <c r="BF2651" i="3" s="1"/>
  <c r="BF2652" i="3" s="1"/>
  <c r="BF2653" i="3" s="1"/>
  <c r="BF2654" i="3" s="1"/>
  <c r="BF2655" i="3" s="1"/>
  <c r="BF2656" i="3" s="1"/>
  <c r="BF2657" i="3" s="1"/>
  <c r="BF2658" i="3" s="1"/>
  <c r="BF2659" i="3" s="1"/>
  <c r="BF2660" i="3" s="1"/>
  <c r="BF2661" i="3" s="1"/>
  <c r="BF2662" i="3" s="1"/>
  <c r="BF2663" i="3" s="1"/>
  <c r="BF2664" i="3" s="1"/>
  <c r="BF2665" i="3" s="1"/>
  <c r="BF2666" i="3" s="1"/>
  <c r="BF2667" i="3" s="1"/>
  <c r="BF2668" i="3" s="1"/>
  <c r="BF2669" i="3" s="1"/>
  <c r="BF2670" i="3" s="1"/>
  <c r="BF2671" i="3" s="1"/>
  <c r="BF2672" i="3" s="1"/>
  <c r="BF2673" i="3" s="1"/>
  <c r="BF2674" i="3" s="1"/>
  <c r="BF2675" i="3" s="1"/>
  <c r="BF2676" i="3" s="1"/>
  <c r="BF2677" i="3" s="1"/>
  <c r="BF2678" i="3" s="1"/>
  <c r="BF2679" i="3" s="1"/>
  <c r="BF2680" i="3" s="1"/>
  <c r="BF2681" i="3" s="1"/>
  <c r="BF2682" i="3" s="1"/>
  <c r="BF2683" i="3" s="1"/>
  <c r="BF2684" i="3" s="1"/>
  <c r="BF2685" i="3" s="1"/>
  <c r="BF2686" i="3" s="1"/>
  <c r="BF2687" i="3" s="1"/>
  <c r="BF2688" i="3" s="1"/>
  <c r="BF2689" i="3" s="1"/>
  <c r="BF2690" i="3" s="1"/>
  <c r="BF2691" i="3" s="1"/>
  <c r="BF2692" i="3" s="1"/>
  <c r="BF2693" i="3" s="1"/>
  <c r="BF2694" i="3" s="1"/>
  <c r="BF2695" i="3" s="1"/>
  <c r="BF2696" i="3" s="1"/>
  <c r="BF2697" i="3" s="1"/>
  <c r="BF2698" i="3" s="1"/>
  <c r="BF2699" i="3" s="1"/>
  <c r="BF2700" i="3" s="1"/>
  <c r="BF2701" i="3" s="1"/>
  <c r="BF2702" i="3" s="1"/>
  <c r="BF2703" i="3" s="1"/>
  <c r="BF2704" i="3" s="1"/>
  <c r="BF2705" i="3" s="1"/>
  <c r="BF2706" i="3" s="1"/>
  <c r="BF2707" i="3" s="1"/>
  <c r="BF2708" i="3" s="1"/>
  <c r="BF2709" i="3" s="1"/>
  <c r="BF2710" i="3" s="1"/>
  <c r="BF2711" i="3" s="1"/>
  <c r="BF2712" i="3" s="1"/>
  <c r="BF2713" i="3" s="1"/>
  <c r="BF2714" i="3" s="1"/>
  <c r="BF2715" i="3" s="1"/>
  <c r="BF2716" i="3" s="1"/>
  <c r="BF2717" i="3" s="1"/>
  <c r="BF2718" i="3" s="1"/>
  <c r="BF2719" i="3" s="1"/>
  <c r="BF2720" i="3" s="1"/>
  <c r="BF2721" i="3" s="1"/>
  <c r="BF2722" i="3" s="1"/>
  <c r="BF2723" i="3" s="1"/>
  <c r="BF2724" i="3" s="1"/>
  <c r="BF2725" i="3" s="1"/>
  <c r="BF2726" i="3" s="1"/>
  <c r="BF2727" i="3" s="1"/>
  <c r="BF2728" i="3" s="1"/>
  <c r="BF2729" i="3" s="1"/>
  <c r="BF2730" i="3" s="1"/>
  <c r="BF2731" i="3" s="1"/>
  <c r="BF2732" i="3" s="1"/>
  <c r="BF2733" i="3" s="1"/>
  <c r="BF2734" i="3" s="1"/>
  <c r="BF2735" i="3" s="1"/>
  <c r="BF2736" i="3" s="1"/>
  <c r="BF2737" i="3" s="1"/>
  <c r="BF2738" i="3" s="1"/>
  <c r="BF2739" i="3" s="1"/>
  <c r="BF2740" i="3" s="1"/>
  <c r="BF2741" i="3" s="1"/>
  <c r="BF2742" i="3" s="1"/>
  <c r="BF2743" i="3" s="1"/>
  <c r="BF2744" i="3" s="1"/>
  <c r="BF2745" i="3" s="1"/>
  <c r="BF2746" i="3" s="1"/>
  <c r="BF2747" i="3" s="1"/>
  <c r="BF2748" i="3" s="1"/>
  <c r="BF2749" i="3" s="1"/>
  <c r="BF2750" i="3" s="1"/>
  <c r="BF2751" i="3" s="1"/>
  <c r="BF2752" i="3" s="1"/>
  <c r="BF2753" i="3" s="1"/>
  <c r="BF2754" i="3" s="1"/>
  <c r="BF2755" i="3" s="1"/>
  <c r="BF2756" i="3" s="1"/>
  <c r="BF2757" i="3" s="1"/>
  <c r="BF2758" i="3" s="1"/>
  <c r="BF2759" i="3" s="1"/>
  <c r="BF2760" i="3" s="1"/>
  <c r="BF2761" i="3" s="1"/>
  <c r="BF2762" i="3" s="1"/>
  <c r="BF2763" i="3" s="1"/>
  <c r="BF2764" i="3" s="1"/>
  <c r="BF2765" i="3" s="1"/>
  <c r="BF2766" i="3" s="1"/>
  <c r="BF2767" i="3" s="1"/>
  <c r="BF2768" i="3" s="1"/>
  <c r="BF2769" i="3" s="1"/>
  <c r="BF2770" i="3" s="1"/>
  <c r="BF2771" i="3" s="1"/>
  <c r="BF2772" i="3" s="1"/>
  <c r="BF2773" i="3" s="1"/>
  <c r="BF2774" i="3" s="1"/>
  <c r="BF2775" i="3" s="1"/>
  <c r="BF2776" i="3" s="1"/>
  <c r="BF2777" i="3" s="1"/>
  <c r="BF2778" i="3" s="1"/>
  <c r="BF2779" i="3" s="1"/>
  <c r="BF2780" i="3" s="1"/>
  <c r="BF2781" i="3" s="1"/>
  <c r="BF2782" i="3" s="1"/>
  <c r="BF2783" i="3" s="1"/>
  <c r="BF2784" i="3" s="1"/>
  <c r="BF2785" i="3" s="1"/>
  <c r="BF2786" i="3" s="1"/>
  <c r="BF2787" i="3" s="1"/>
  <c r="BF2788" i="3" s="1"/>
  <c r="BF2789" i="3" s="1"/>
  <c r="BF2790" i="3" s="1"/>
  <c r="BF2791" i="3" s="1"/>
  <c r="BF2792" i="3" s="1"/>
  <c r="BF2793" i="3" s="1"/>
  <c r="BF2794" i="3" s="1"/>
  <c r="BF2795" i="3" s="1"/>
  <c r="BF2796" i="3" s="1"/>
  <c r="BF2797" i="3" s="1"/>
  <c r="BF2798" i="3" s="1"/>
  <c r="BF2799" i="3" s="1"/>
  <c r="BF2800" i="3" s="1"/>
  <c r="BF2801" i="3" s="1"/>
  <c r="BF2802" i="3" s="1"/>
  <c r="BF2803" i="3" s="1"/>
  <c r="BF2804" i="3" s="1"/>
  <c r="BF2805" i="3" s="1"/>
  <c r="BF2806" i="3" s="1"/>
  <c r="BF2807" i="3" s="1"/>
  <c r="BF2808" i="3" s="1"/>
  <c r="BF2809" i="3" s="1"/>
  <c r="BF2810" i="3" s="1"/>
  <c r="BF2811" i="3" s="1"/>
  <c r="BF2812" i="3" s="1"/>
  <c r="BF2813" i="3" s="1"/>
  <c r="BF2814" i="3" s="1"/>
  <c r="BF2815" i="3" s="1"/>
  <c r="BF2816" i="3" s="1"/>
  <c r="BF2817" i="3" s="1"/>
  <c r="BF2818" i="3" s="1"/>
  <c r="BF2819" i="3" s="1"/>
  <c r="BF2820" i="3" s="1"/>
  <c r="BF2821" i="3" s="1"/>
  <c r="BF2822" i="3" s="1"/>
  <c r="BF2823" i="3" s="1"/>
  <c r="BF2824" i="3" s="1"/>
  <c r="BF2825" i="3" s="1"/>
  <c r="BF2826" i="3" s="1"/>
  <c r="BF2827" i="3" s="1"/>
  <c r="BF2828" i="3" s="1"/>
  <c r="BF2829" i="3" s="1"/>
  <c r="BF2830" i="3" s="1"/>
  <c r="BF2831" i="3" s="1"/>
  <c r="BF2832" i="3" s="1"/>
  <c r="BF2833" i="3" s="1"/>
  <c r="BF2834" i="3" s="1"/>
  <c r="BF2835" i="3" s="1"/>
  <c r="BF2836" i="3" s="1"/>
  <c r="BF2837" i="3" s="1"/>
  <c r="BF2838" i="3" s="1"/>
  <c r="BF2839" i="3" s="1"/>
  <c r="BF2840" i="3" s="1"/>
  <c r="BF2841" i="3" s="1"/>
  <c r="BF2842" i="3" s="1"/>
  <c r="BF2843" i="3" s="1"/>
  <c r="BF2844" i="3" s="1"/>
  <c r="BF2845" i="3" s="1"/>
  <c r="BF2846" i="3" s="1"/>
  <c r="BF2847" i="3" s="1"/>
  <c r="BF2848" i="3" s="1"/>
  <c r="BF2849" i="3" s="1"/>
  <c r="BF2850" i="3" s="1"/>
  <c r="BF2851" i="3" s="1"/>
  <c r="BF2852" i="3" s="1"/>
  <c r="BF2853" i="3" s="1"/>
  <c r="BF2854" i="3" s="1"/>
  <c r="BF2855" i="3" s="1"/>
  <c r="BF2856" i="3" s="1"/>
  <c r="BF2857" i="3" s="1"/>
  <c r="BF2858" i="3" s="1"/>
  <c r="BF2859" i="3" s="1"/>
  <c r="BF2860" i="3" s="1"/>
  <c r="BF2861" i="3" s="1"/>
  <c r="BF2862" i="3" s="1"/>
  <c r="BF2863" i="3" s="1"/>
  <c r="BF2864" i="3" s="1"/>
  <c r="BF2865" i="3" s="1"/>
  <c r="BF2866" i="3" s="1"/>
  <c r="BF2867" i="3" s="1"/>
  <c r="BF2868" i="3" s="1"/>
  <c r="BF2869" i="3" s="1"/>
  <c r="BF2870" i="3" s="1"/>
  <c r="BF2871" i="3" s="1"/>
  <c r="BF2872" i="3" s="1"/>
  <c r="BF2873" i="3" s="1"/>
  <c r="BF2874" i="3" s="1"/>
  <c r="BF2875" i="3" s="1"/>
  <c r="BF2876" i="3" s="1"/>
  <c r="BF2877" i="3" s="1"/>
  <c r="BF2878" i="3" s="1"/>
  <c r="BF2879" i="3" s="1"/>
  <c r="BF2880" i="3" s="1"/>
  <c r="BF2881" i="3" s="1"/>
  <c r="BF2882" i="3" s="1"/>
  <c r="BF2883" i="3" s="1"/>
  <c r="BF2884" i="3" s="1"/>
  <c r="BF2885" i="3" s="1"/>
  <c r="BF2886" i="3" s="1"/>
  <c r="BF2887" i="3" s="1"/>
  <c r="BF2888" i="3" s="1"/>
  <c r="BF2889" i="3" s="1"/>
  <c r="BF2890" i="3" s="1"/>
  <c r="BF2891" i="3" s="1"/>
  <c r="BF2892" i="3" s="1"/>
  <c r="BF2893" i="3" s="1"/>
  <c r="BF2894" i="3" s="1"/>
  <c r="BF2895" i="3" s="1"/>
  <c r="BF2896" i="3" s="1"/>
  <c r="BF2897" i="3" s="1"/>
  <c r="BF2898" i="3" s="1"/>
  <c r="BF2899" i="3" s="1"/>
  <c r="BF2900" i="3" s="1"/>
  <c r="BF2901" i="3" s="1"/>
  <c r="BF2902" i="3" s="1"/>
  <c r="BF2903" i="3" s="1"/>
  <c r="BF2904" i="3" s="1"/>
  <c r="BF2905" i="3" s="1"/>
  <c r="BF2906" i="3" s="1"/>
  <c r="BF2907" i="3" s="1"/>
  <c r="BF2908" i="3" s="1"/>
  <c r="BF2909" i="3" s="1"/>
  <c r="BF2910" i="3" s="1"/>
  <c r="BF2911" i="3" s="1"/>
  <c r="BF2912" i="3" s="1"/>
  <c r="BF2913" i="3" s="1"/>
  <c r="BF2914" i="3" s="1"/>
  <c r="BF2915" i="3" s="1"/>
  <c r="BF2916" i="3" s="1"/>
  <c r="BF2917" i="3" s="1"/>
  <c r="BF2918" i="3" s="1"/>
  <c r="BF2919" i="3" s="1"/>
  <c r="BF2920" i="3" s="1"/>
  <c r="BF2921" i="3" s="1"/>
  <c r="BF2922" i="3" s="1"/>
  <c r="BF2923" i="3" s="1"/>
  <c r="BF2924" i="3" s="1"/>
  <c r="BF2925" i="3" s="1"/>
  <c r="BF2926" i="3" s="1"/>
  <c r="BF2927" i="3" s="1"/>
  <c r="BF2928" i="3" s="1"/>
  <c r="BF2929" i="3" s="1"/>
  <c r="BF2930" i="3" s="1"/>
  <c r="BF2931" i="3" s="1"/>
  <c r="BF2932" i="3" s="1"/>
  <c r="BF2933" i="3" s="1"/>
  <c r="BF2934" i="3" s="1"/>
  <c r="BF2935" i="3" s="1"/>
  <c r="BF2936" i="3" s="1"/>
  <c r="BF2937" i="3" s="1"/>
  <c r="BF2938" i="3" s="1"/>
  <c r="BF2939" i="3" s="1"/>
  <c r="BF2940" i="3" s="1"/>
  <c r="BF2941" i="3" s="1"/>
  <c r="BF2942" i="3" s="1"/>
  <c r="BF2943" i="3" s="1"/>
  <c r="BF2944" i="3" s="1"/>
  <c r="BF2945" i="3" s="1"/>
  <c r="BF2946" i="3" s="1"/>
  <c r="BF2947" i="3" s="1"/>
  <c r="BF2948" i="3" s="1"/>
  <c r="BF2949" i="3" s="1"/>
  <c r="BF2950" i="3" s="1"/>
  <c r="BF2951" i="3" s="1"/>
  <c r="BF2952" i="3" s="1"/>
  <c r="BF2953" i="3" s="1"/>
  <c r="BF2954" i="3" s="1"/>
  <c r="BF2955" i="3" s="1"/>
  <c r="BF2956" i="3" s="1"/>
  <c r="BF2957" i="3" s="1"/>
  <c r="BF2958" i="3" s="1"/>
  <c r="BF2959" i="3" s="1"/>
  <c r="BF2960" i="3" s="1"/>
  <c r="BF2961" i="3" s="1"/>
  <c r="BF2962" i="3" s="1"/>
  <c r="BF2963" i="3" s="1"/>
  <c r="BF2964" i="3" s="1"/>
  <c r="BF2965" i="3" s="1"/>
  <c r="BF2966" i="3" s="1"/>
  <c r="BF2967" i="3" s="1"/>
  <c r="BF2968" i="3" s="1"/>
  <c r="BF2969" i="3" s="1"/>
  <c r="BF2970" i="3" s="1"/>
  <c r="BF2971" i="3" s="1"/>
  <c r="BF2972" i="3" s="1"/>
  <c r="BF2973" i="3" s="1"/>
  <c r="BF2974" i="3" s="1"/>
  <c r="BF2975" i="3" s="1"/>
  <c r="BF2976" i="3" s="1"/>
  <c r="BF2977" i="3" s="1"/>
  <c r="BF2978" i="3" s="1"/>
  <c r="BF2979" i="3" s="1"/>
  <c r="BF2980" i="3" s="1"/>
  <c r="BF2981" i="3" s="1"/>
  <c r="BF2982" i="3" s="1"/>
  <c r="BF2983" i="3" s="1"/>
  <c r="BF2984" i="3" s="1"/>
  <c r="BF2985" i="3" s="1"/>
  <c r="BF2986" i="3" s="1"/>
  <c r="BF2987" i="3" s="1"/>
  <c r="BF2988" i="3" s="1"/>
  <c r="BF2989" i="3" s="1"/>
  <c r="BF2990" i="3" s="1"/>
  <c r="BF2991" i="3" s="1"/>
  <c r="BF2992" i="3" s="1"/>
  <c r="BF2993" i="3" s="1"/>
  <c r="BF2994" i="3" s="1"/>
  <c r="BF2995" i="3" s="1"/>
  <c r="BF2996" i="3" s="1"/>
  <c r="BF2997" i="3" s="1"/>
  <c r="BF2998" i="3" s="1"/>
  <c r="BF2999" i="3" s="1"/>
  <c r="BF3000" i="3" s="1"/>
  <c r="BF3001" i="3" s="1"/>
  <c r="BF3002" i="3" s="1"/>
  <c r="BF3003" i="3" s="1"/>
  <c r="BF3004" i="3" s="1"/>
  <c r="BF3005" i="3" s="1"/>
  <c r="BF3006" i="3" s="1"/>
  <c r="BF3007" i="3" s="1"/>
  <c r="BF3008" i="3" s="1"/>
  <c r="BF3009" i="3" s="1"/>
  <c r="BF3010" i="3" s="1"/>
  <c r="BF3011" i="3" s="1"/>
  <c r="BF3012" i="3" s="1"/>
  <c r="BF3013" i="3" s="1"/>
  <c r="BF3014" i="3" s="1"/>
  <c r="BF3015" i="3" s="1"/>
  <c r="BF3016" i="3" s="1"/>
  <c r="BF3017" i="3" s="1"/>
  <c r="BF3018" i="3" s="1"/>
  <c r="BF3019" i="3" s="1"/>
  <c r="BF3020" i="3" s="1"/>
  <c r="BF3021" i="3" s="1"/>
  <c r="BF3022" i="3" s="1"/>
  <c r="BF3023" i="3" s="1"/>
  <c r="BF3024" i="3" s="1"/>
  <c r="BF3025" i="3" s="1"/>
  <c r="BF3026" i="3" s="1"/>
  <c r="BF3027" i="3" s="1"/>
  <c r="BF3028" i="3" s="1"/>
  <c r="BF3029" i="3" s="1"/>
  <c r="BF3030" i="3" s="1"/>
  <c r="BF3031" i="3" s="1"/>
  <c r="BF3032" i="3" s="1"/>
  <c r="BF3033" i="3" s="1"/>
  <c r="BF3034" i="3" s="1"/>
  <c r="BF3035" i="3" s="1"/>
  <c r="BF3036" i="3" s="1"/>
  <c r="BF3037" i="3" s="1"/>
  <c r="BF3038" i="3" s="1"/>
  <c r="BF3039" i="3" s="1"/>
  <c r="BF3040" i="3" s="1"/>
  <c r="BF3041" i="3" s="1"/>
  <c r="BF3042" i="3" s="1"/>
  <c r="BF3043" i="3" s="1"/>
  <c r="BF3044" i="3" s="1"/>
  <c r="BF3045" i="3" s="1"/>
  <c r="BF3046" i="3" s="1"/>
  <c r="BF3047" i="3" s="1"/>
  <c r="BF3048" i="3" s="1"/>
  <c r="BF3049" i="3" s="1"/>
  <c r="BF3050" i="3" s="1"/>
  <c r="BF3051" i="3" s="1"/>
  <c r="BF3052" i="3" s="1"/>
  <c r="BF3053" i="3" s="1"/>
  <c r="BF3054" i="3" s="1"/>
  <c r="BF3055" i="3" s="1"/>
  <c r="BF3056" i="3" s="1"/>
  <c r="BF3057" i="3" s="1"/>
  <c r="BF3058" i="3" s="1"/>
  <c r="BF3059" i="3" s="1"/>
  <c r="BF3060" i="3" s="1"/>
  <c r="BF3061" i="3" s="1"/>
  <c r="BF3062" i="3" s="1"/>
  <c r="BF3063" i="3" s="1"/>
  <c r="BF3064" i="3" s="1"/>
  <c r="BF3065" i="3" s="1"/>
  <c r="BF3066" i="3" s="1"/>
  <c r="BF3067" i="3" s="1"/>
  <c r="BF3068" i="3" s="1"/>
  <c r="BF3069" i="3" s="1"/>
  <c r="BF3070" i="3" s="1"/>
  <c r="BF3071" i="3" s="1"/>
  <c r="BF3072" i="3" s="1"/>
  <c r="BF3073" i="3" s="1"/>
  <c r="BF3074" i="3" s="1"/>
  <c r="BF3075" i="3" s="1"/>
  <c r="BF3076" i="3" s="1"/>
  <c r="BF3077" i="3" s="1"/>
  <c r="BF3078" i="3" s="1"/>
  <c r="BF3079" i="3" s="1"/>
  <c r="BF3080" i="3" s="1"/>
  <c r="BF3081" i="3" s="1"/>
  <c r="BF3082" i="3" s="1"/>
  <c r="BF3083" i="3" s="1"/>
  <c r="BF3084" i="3" s="1"/>
  <c r="BF3085" i="3" s="1"/>
  <c r="BF3086" i="3" s="1"/>
  <c r="BF3087" i="3" s="1"/>
  <c r="BF3088" i="3" s="1"/>
  <c r="BF3089" i="3" s="1"/>
  <c r="BF3090" i="3" s="1"/>
  <c r="BF3091" i="3" s="1"/>
  <c r="BF3092" i="3" s="1"/>
  <c r="BF3093" i="3" s="1"/>
  <c r="BF3094" i="3" s="1"/>
  <c r="BF3095" i="3" s="1"/>
  <c r="BF3096" i="3" s="1"/>
  <c r="BF3097" i="3" s="1"/>
  <c r="BF3098" i="3" s="1"/>
  <c r="BF3099" i="3" s="1"/>
  <c r="BF3100" i="3" s="1"/>
  <c r="BF3101" i="3" s="1"/>
  <c r="BF3102" i="3" s="1"/>
  <c r="BF3103" i="3" s="1"/>
  <c r="BF3104" i="3" s="1"/>
  <c r="BF3105" i="3" s="1"/>
  <c r="BF3106" i="3" s="1"/>
  <c r="BF3107" i="3" s="1"/>
  <c r="BF3108" i="3" s="1"/>
  <c r="BF3109" i="3" s="1"/>
  <c r="BF3110" i="3" s="1"/>
  <c r="BF3111" i="3" s="1"/>
  <c r="BF3112" i="3" s="1"/>
  <c r="BF3113" i="3" s="1"/>
  <c r="BF3114" i="3" s="1"/>
  <c r="BF3115" i="3" s="1"/>
  <c r="BF3116" i="3" s="1"/>
  <c r="BF3117" i="3" s="1"/>
  <c r="BF3118" i="3" s="1"/>
  <c r="BF3119" i="3" s="1"/>
  <c r="BF3120" i="3" s="1"/>
  <c r="BF3121" i="3" s="1"/>
  <c r="BF3122" i="3" s="1"/>
  <c r="BF3123" i="3" s="1"/>
  <c r="BF3124" i="3" s="1"/>
  <c r="BF3125" i="3" s="1"/>
  <c r="BF3126" i="3" s="1"/>
  <c r="BF3127" i="3" s="1"/>
  <c r="BF3128" i="3" s="1"/>
  <c r="BF3129" i="3" s="1"/>
  <c r="BF3130" i="3" s="1"/>
  <c r="BF3131" i="3" s="1"/>
  <c r="BF3132" i="3" s="1"/>
  <c r="BF3133" i="3" s="1"/>
  <c r="BF3134" i="3" s="1"/>
  <c r="BF3135" i="3" s="1"/>
  <c r="BF3136" i="3" s="1"/>
  <c r="BF3137" i="3" s="1"/>
  <c r="BF3138" i="3" s="1"/>
  <c r="BF3139" i="3" s="1"/>
  <c r="BF3140" i="3" s="1"/>
  <c r="BF3141" i="3" s="1"/>
  <c r="BF3142" i="3" s="1"/>
  <c r="BF3143" i="3" s="1"/>
  <c r="BF3144" i="3" s="1"/>
  <c r="BF3145" i="3" s="1"/>
  <c r="BF3146" i="3" s="1"/>
  <c r="BF3147" i="3" s="1"/>
  <c r="BF3148" i="3" s="1"/>
  <c r="BF3149" i="3" s="1"/>
  <c r="BF3150" i="3" s="1"/>
  <c r="BF3151" i="3" s="1"/>
  <c r="BF3152" i="3" s="1"/>
  <c r="BF3153" i="3" s="1"/>
  <c r="BF3154" i="3" s="1"/>
  <c r="BF3155" i="3" s="1"/>
  <c r="BF3156" i="3" s="1"/>
  <c r="BF3157" i="3" s="1"/>
  <c r="BF3158" i="3" s="1"/>
  <c r="BF3159" i="3" s="1"/>
  <c r="BF3160" i="3" s="1"/>
  <c r="BF3161" i="3" s="1"/>
  <c r="BF3162" i="3" s="1"/>
  <c r="BF3163" i="3" s="1"/>
  <c r="BF3164" i="3" s="1"/>
  <c r="BF3165" i="3" s="1"/>
  <c r="BF3166" i="3" s="1"/>
  <c r="BF3167" i="3" s="1"/>
  <c r="BF3168" i="3" s="1"/>
  <c r="BF3169" i="3" s="1"/>
  <c r="BF3170" i="3" s="1"/>
  <c r="BF3171" i="3" s="1"/>
  <c r="BF3172" i="3" s="1"/>
  <c r="BF3173" i="3" s="1"/>
  <c r="BF3174" i="3" s="1"/>
  <c r="BF3175" i="3" s="1"/>
  <c r="BF3176" i="3" s="1"/>
  <c r="BF3177" i="3" s="1"/>
  <c r="BF3178" i="3" s="1"/>
  <c r="BF3179" i="3" s="1"/>
  <c r="BF3180" i="3" s="1"/>
  <c r="BF3181" i="3" s="1"/>
  <c r="BF3182" i="3" s="1"/>
  <c r="BF3183" i="3" s="1"/>
  <c r="BF3184" i="3" s="1"/>
  <c r="BF3185" i="3" s="1"/>
  <c r="BF3186" i="3" s="1"/>
  <c r="BF3187" i="3" s="1"/>
  <c r="BF3188" i="3" s="1"/>
  <c r="BF3189" i="3" s="1"/>
  <c r="BF3190" i="3" s="1"/>
  <c r="BF3191" i="3" s="1"/>
  <c r="BF3192" i="3" s="1"/>
  <c r="BF3193" i="3" s="1"/>
  <c r="BF3194" i="3" s="1"/>
  <c r="BF3195" i="3" s="1"/>
  <c r="BF3196" i="3" s="1"/>
  <c r="BF3197" i="3" s="1"/>
  <c r="BF3198" i="3" s="1"/>
  <c r="BF3199" i="3" s="1"/>
  <c r="BF3200" i="3" s="1"/>
  <c r="BF3201" i="3" s="1"/>
  <c r="BF3202" i="3" s="1"/>
  <c r="BF3203" i="3" s="1"/>
  <c r="BF3204" i="3" s="1"/>
  <c r="BF3205" i="3" s="1"/>
  <c r="BF3206" i="3" s="1"/>
  <c r="BF3207" i="3" s="1"/>
  <c r="BF3208" i="3" s="1"/>
  <c r="BF3209" i="3" s="1"/>
  <c r="BF3210" i="3" s="1"/>
  <c r="BF3211" i="3" s="1"/>
  <c r="BF3212" i="3" s="1"/>
  <c r="BF3213" i="3" s="1"/>
  <c r="BF3214" i="3" s="1"/>
  <c r="BF3215" i="3" s="1"/>
  <c r="BF3216" i="3" s="1"/>
  <c r="BF3217" i="3" s="1"/>
  <c r="BF3218" i="3" s="1"/>
  <c r="BF3219" i="3" s="1"/>
  <c r="BF3220" i="3" s="1"/>
  <c r="BF3221" i="3" s="1"/>
  <c r="BF3222" i="3" s="1"/>
  <c r="BF3223" i="3" s="1"/>
  <c r="BF3224" i="3" s="1"/>
  <c r="BF3225" i="3" s="1"/>
  <c r="BF3226" i="3" s="1"/>
  <c r="BF3227" i="3" s="1"/>
  <c r="BF3228" i="3" s="1"/>
  <c r="BF3229" i="3" s="1"/>
  <c r="BF3230" i="3" s="1"/>
  <c r="BF3231" i="3" s="1"/>
  <c r="BF3232" i="3" s="1"/>
  <c r="BF3233" i="3" s="1"/>
  <c r="BF3234" i="3" s="1"/>
  <c r="BF3235" i="3" s="1"/>
  <c r="BF3236" i="3" s="1"/>
  <c r="BF3237" i="3" s="1"/>
  <c r="BF3238" i="3" s="1"/>
  <c r="BF3239" i="3" s="1"/>
  <c r="BF3240" i="3" s="1"/>
  <c r="BF3241" i="3" s="1"/>
  <c r="BF3242" i="3" s="1"/>
  <c r="BF3243" i="3" s="1"/>
  <c r="BF3244" i="3" s="1"/>
  <c r="BF3245" i="3" s="1"/>
  <c r="BF3246" i="3" s="1"/>
  <c r="BF3247" i="3" s="1"/>
  <c r="BF3248" i="3" s="1"/>
  <c r="BF3249" i="3" s="1"/>
  <c r="BF3250" i="3" s="1"/>
  <c r="BF3251" i="3" s="1"/>
  <c r="BF3252" i="3" s="1"/>
  <c r="BF3253" i="3" s="1"/>
  <c r="BF3254" i="3" s="1"/>
  <c r="BF3255" i="3" s="1"/>
  <c r="BF3256" i="3" s="1"/>
  <c r="BF3257" i="3" s="1"/>
  <c r="BF3258" i="3" s="1"/>
  <c r="BF3259" i="3" s="1"/>
  <c r="BF3260" i="3" s="1"/>
  <c r="BF3261" i="3" s="1"/>
  <c r="BF3262" i="3" s="1"/>
  <c r="BF3263" i="3" s="1"/>
  <c r="BF3264" i="3" s="1"/>
  <c r="BF3265" i="3" s="1"/>
  <c r="BF3266" i="3" s="1"/>
  <c r="BF3267" i="3" s="1"/>
  <c r="BF3268" i="3" s="1"/>
  <c r="BF3269" i="3" s="1"/>
  <c r="BF3270" i="3" s="1"/>
  <c r="BF3271" i="3" s="1"/>
  <c r="BF3272" i="3" s="1"/>
  <c r="BF3273" i="3" s="1"/>
  <c r="BF3274" i="3" s="1"/>
  <c r="BF3275" i="3" s="1"/>
  <c r="BF3276" i="3" s="1"/>
  <c r="BF3277" i="3" s="1"/>
  <c r="BF3278" i="3" s="1"/>
  <c r="BF3279" i="3" s="1"/>
  <c r="BF3280" i="3" s="1"/>
  <c r="BF3281" i="3" s="1"/>
  <c r="BF3282" i="3" s="1"/>
  <c r="BF3283" i="3" s="1"/>
  <c r="BF3284" i="3" s="1"/>
  <c r="BF3285" i="3" s="1"/>
  <c r="BF3286" i="3" s="1"/>
  <c r="BF3287" i="3" s="1"/>
  <c r="BF3288" i="3" s="1"/>
  <c r="BF3289" i="3" s="1"/>
  <c r="BF3290" i="3" s="1"/>
  <c r="BF3291" i="3" s="1"/>
  <c r="BF3292" i="3" s="1"/>
  <c r="BF3293" i="3" s="1"/>
  <c r="BF3294" i="3" s="1"/>
  <c r="BF3295" i="3" s="1"/>
  <c r="BF3296" i="3" s="1"/>
  <c r="BF3297" i="3" s="1"/>
  <c r="BF3298" i="3" s="1"/>
  <c r="BF3299" i="3" s="1"/>
  <c r="BF3300" i="3" s="1"/>
  <c r="BF3301" i="3" s="1"/>
  <c r="BF3302" i="3" s="1"/>
  <c r="BF3303" i="3" s="1"/>
  <c r="BF3304" i="3" s="1"/>
  <c r="BF3305" i="3" s="1"/>
  <c r="BF3306" i="3" s="1"/>
  <c r="BF3307" i="3" s="1"/>
  <c r="BF3308" i="3" s="1"/>
  <c r="BF3309" i="3" s="1"/>
  <c r="BF3310" i="3" s="1"/>
  <c r="BF3311" i="3" s="1"/>
  <c r="BF3312" i="3" s="1"/>
  <c r="BF3313" i="3" s="1"/>
  <c r="BF3314" i="3" s="1"/>
  <c r="BF3315" i="3" s="1"/>
  <c r="BF3316" i="3" s="1"/>
  <c r="BF3317" i="3" s="1"/>
  <c r="BF3318" i="3" s="1"/>
  <c r="BF3319" i="3" s="1"/>
  <c r="BF3320" i="3" s="1"/>
  <c r="BF3321" i="3" s="1"/>
  <c r="BF3322" i="3" s="1"/>
  <c r="BF3323" i="3" s="1"/>
  <c r="BF3324" i="3" s="1"/>
  <c r="BF3325" i="3" s="1"/>
  <c r="BF3326" i="3" s="1"/>
  <c r="BF3327" i="3" s="1"/>
  <c r="BF3328" i="3" s="1"/>
  <c r="BF3329" i="3" s="1"/>
  <c r="BF3330" i="3" s="1"/>
  <c r="BF3331" i="3" s="1"/>
  <c r="BF3332" i="3" s="1"/>
  <c r="BF3333" i="3" s="1"/>
  <c r="BF3334" i="3" s="1"/>
  <c r="BF3335" i="3" s="1"/>
  <c r="BF3336" i="3" s="1"/>
  <c r="BF3337" i="3" s="1"/>
  <c r="BF3338" i="3" s="1"/>
  <c r="BF3339" i="3" s="1"/>
  <c r="BF3340" i="3" s="1"/>
  <c r="BF3341" i="3" s="1"/>
  <c r="BF3342" i="3" s="1"/>
  <c r="BF3343" i="3" s="1"/>
  <c r="BF3344" i="3" s="1"/>
  <c r="BF3345" i="3" s="1"/>
  <c r="BF3346" i="3" s="1"/>
  <c r="BF3347" i="3" s="1"/>
  <c r="BF3348" i="3" s="1"/>
  <c r="BF3349" i="3" s="1"/>
  <c r="BF3350" i="3" s="1"/>
  <c r="BF3351" i="3" s="1"/>
  <c r="BF3352" i="3" s="1"/>
  <c r="BF3353" i="3" s="1"/>
  <c r="BF3354" i="3" s="1"/>
  <c r="BF3355" i="3" s="1"/>
  <c r="BF3356" i="3" s="1"/>
  <c r="BF3357" i="3" s="1"/>
  <c r="BF3358" i="3" s="1"/>
  <c r="BF3359" i="3" s="1"/>
  <c r="BF3360" i="3" s="1"/>
  <c r="BF3361" i="3" s="1"/>
  <c r="BF3362" i="3" s="1"/>
  <c r="BF3363" i="3" s="1"/>
  <c r="BF3364" i="3" s="1"/>
  <c r="BF3365" i="3" s="1"/>
  <c r="BF3366" i="3" s="1"/>
  <c r="BF3367" i="3" s="1"/>
  <c r="BF3368" i="3" s="1"/>
  <c r="BF3369" i="3" s="1"/>
  <c r="BF3370" i="3" s="1"/>
  <c r="BF3371" i="3" s="1"/>
  <c r="BF3372" i="3" s="1"/>
  <c r="BF3373" i="3" s="1"/>
  <c r="BF3374" i="3" s="1"/>
  <c r="BF3375" i="3" s="1"/>
  <c r="BF3376" i="3" s="1"/>
  <c r="BF3377" i="3" s="1"/>
  <c r="BF3378" i="3" s="1"/>
  <c r="BF3379" i="3" s="1"/>
  <c r="BF3380" i="3" s="1"/>
  <c r="BF3381" i="3" s="1"/>
  <c r="BF3382" i="3" s="1"/>
  <c r="BF3383" i="3" s="1"/>
  <c r="BF3384" i="3" s="1"/>
  <c r="BF3385" i="3" s="1"/>
  <c r="BF3386" i="3" s="1"/>
  <c r="BF3387" i="3" s="1"/>
  <c r="BF3388" i="3" s="1"/>
  <c r="BF3389" i="3" s="1"/>
  <c r="BF3390" i="3" s="1"/>
  <c r="BF3391" i="3" s="1"/>
  <c r="BF3392" i="3" s="1"/>
  <c r="BF3393" i="3" s="1"/>
  <c r="BF3394" i="3" s="1"/>
  <c r="BF3395" i="3" s="1"/>
  <c r="BF3396" i="3" s="1"/>
  <c r="BF3397" i="3" s="1"/>
  <c r="BF3398" i="3" s="1"/>
  <c r="BF3399" i="3" s="1"/>
  <c r="BF3400" i="3" s="1"/>
  <c r="BF3401" i="3" s="1"/>
  <c r="BF3402" i="3" s="1"/>
  <c r="BF3403" i="3" s="1"/>
  <c r="BF3404" i="3" s="1"/>
  <c r="BF3405" i="3" s="1"/>
  <c r="BF3406" i="3" s="1"/>
  <c r="BF3407" i="3" s="1"/>
  <c r="BF3408" i="3" s="1"/>
  <c r="BF3409" i="3" s="1"/>
  <c r="BF3410" i="3" s="1"/>
  <c r="BF3411" i="3" s="1"/>
  <c r="BF3412" i="3" s="1"/>
  <c r="BF3413" i="3" s="1"/>
  <c r="BF3414" i="3" s="1"/>
  <c r="BF3415" i="3" s="1"/>
  <c r="BF3416" i="3" s="1"/>
  <c r="BF3417" i="3" s="1"/>
  <c r="BF3418" i="3" s="1"/>
  <c r="BF3419" i="3" s="1"/>
  <c r="BF3420" i="3" s="1"/>
  <c r="BF3421" i="3" s="1"/>
  <c r="BF3422" i="3" s="1"/>
  <c r="BF3423" i="3" s="1"/>
  <c r="BF3424" i="3" s="1"/>
  <c r="BF3425" i="3" s="1"/>
  <c r="BF3426" i="3" s="1"/>
  <c r="BF3427" i="3" s="1"/>
  <c r="BF3428" i="3" s="1"/>
  <c r="BF3429" i="3" s="1"/>
  <c r="BF3430" i="3" s="1"/>
  <c r="BF3431" i="3" s="1"/>
  <c r="BF3432" i="3" s="1"/>
  <c r="BF3433" i="3" s="1"/>
  <c r="BF3434" i="3" s="1"/>
  <c r="BF3435" i="3" s="1"/>
  <c r="BF3436" i="3" s="1"/>
  <c r="BF3437" i="3" s="1"/>
  <c r="BF3438" i="3" s="1"/>
  <c r="BF3439" i="3" s="1"/>
  <c r="BF3440" i="3" s="1"/>
  <c r="BF3441" i="3" s="1"/>
  <c r="BF3442" i="3" s="1"/>
  <c r="BF3443" i="3" s="1"/>
  <c r="BF3444" i="3" s="1"/>
  <c r="BF3445" i="3" s="1"/>
  <c r="BF3446" i="3" s="1"/>
  <c r="BF3447" i="3" s="1"/>
  <c r="BF3448" i="3" s="1"/>
  <c r="BF3449" i="3" s="1"/>
  <c r="BF3450" i="3" s="1"/>
  <c r="BF3451" i="3" s="1"/>
  <c r="BF3452" i="3" s="1"/>
  <c r="BF3453" i="3" s="1"/>
  <c r="BF3454" i="3" s="1"/>
  <c r="BF3455" i="3" s="1"/>
  <c r="BF3456" i="3" s="1"/>
  <c r="BF3457" i="3" s="1"/>
  <c r="BF3458" i="3" s="1"/>
  <c r="BF3459" i="3" s="1"/>
  <c r="BF3460" i="3" s="1"/>
  <c r="BF3461" i="3" s="1"/>
  <c r="BF3462" i="3" s="1"/>
  <c r="BF3463" i="3" s="1"/>
  <c r="BF3464" i="3" s="1"/>
  <c r="BF3465" i="3" s="1"/>
  <c r="BF3466" i="3" s="1"/>
  <c r="BF3467" i="3" s="1"/>
  <c r="BF3468" i="3" s="1"/>
  <c r="BF3469" i="3" s="1"/>
  <c r="BF3470" i="3" s="1"/>
  <c r="BF3471" i="3" s="1"/>
  <c r="BF3472" i="3" s="1"/>
  <c r="BF3473" i="3" s="1"/>
  <c r="BF3474" i="3" s="1"/>
  <c r="BF3475" i="3" s="1"/>
  <c r="BF3476" i="3" s="1"/>
  <c r="BF3477" i="3" s="1"/>
  <c r="BF3478" i="3" s="1"/>
  <c r="BF3479" i="3" s="1"/>
  <c r="BF3480" i="3" s="1"/>
  <c r="BF3481" i="3" s="1"/>
  <c r="BF3482" i="3" s="1"/>
  <c r="BF3483" i="3" s="1"/>
  <c r="BF3484" i="3" s="1"/>
  <c r="BF3485" i="3" s="1"/>
  <c r="BF3486" i="3" s="1"/>
  <c r="BF3487" i="3" s="1"/>
  <c r="BF3488" i="3" s="1"/>
  <c r="BF3489" i="3" s="1"/>
  <c r="BF3490" i="3" s="1"/>
  <c r="BF3491" i="3" s="1"/>
  <c r="BF3492" i="3" s="1"/>
  <c r="BF3493" i="3" s="1"/>
  <c r="BF3494" i="3" s="1"/>
  <c r="BF3495" i="3" s="1"/>
  <c r="BF3496" i="3" s="1"/>
  <c r="BF3497" i="3" s="1"/>
  <c r="BF3498" i="3" s="1"/>
  <c r="BF3499" i="3" s="1"/>
  <c r="BF3500" i="3" s="1"/>
  <c r="BF3501" i="3" s="1"/>
  <c r="BF3502" i="3" s="1"/>
  <c r="BF3503" i="3" s="1"/>
  <c r="BF3504" i="3" s="1"/>
  <c r="BF3505" i="3" s="1"/>
  <c r="BF3506" i="3" s="1"/>
  <c r="BF3507" i="3" s="1"/>
  <c r="BF3508" i="3" s="1"/>
  <c r="BF3509" i="3" s="1"/>
  <c r="BF3510" i="3" s="1"/>
  <c r="BF3511" i="3" s="1"/>
  <c r="BF3512" i="3" s="1"/>
  <c r="BF3513" i="3" s="1"/>
  <c r="BF3514" i="3" s="1"/>
  <c r="BF3515" i="3" s="1"/>
  <c r="BF3516" i="3" s="1"/>
  <c r="BF3517" i="3" s="1"/>
  <c r="BF3518" i="3" s="1"/>
  <c r="BF3519" i="3" s="1"/>
  <c r="BF3520" i="3" s="1"/>
  <c r="BF3521" i="3" s="1"/>
  <c r="BF3522" i="3" s="1"/>
  <c r="BF3523" i="3" s="1"/>
  <c r="BF3524" i="3" s="1"/>
  <c r="BF3525" i="3" s="1"/>
  <c r="BF3526" i="3" s="1"/>
  <c r="BF3527" i="3" s="1"/>
  <c r="BF3528" i="3" s="1"/>
  <c r="BF3529" i="3" s="1"/>
  <c r="BF3530" i="3" s="1"/>
  <c r="BF3531" i="3" s="1"/>
  <c r="BF3532" i="3" s="1"/>
  <c r="BF3533" i="3" s="1"/>
  <c r="BF3534" i="3" s="1"/>
  <c r="BF3535" i="3" s="1"/>
  <c r="BF3536" i="3" s="1"/>
  <c r="BF3537" i="3" s="1"/>
  <c r="BF3538" i="3" s="1"/>
  <c r="BF3539" i="3" s="1"/>
  <c r="BF3540" i="3" s="1"/>
  <c r="BF3541" i="3" s="1"/>
  <c r="BF3542" i="3" s="1"/>
  <c r="BF3543" i="3" s="1"/>
  <c r="BF3544" i="3" s="1"/>
  <c r="BF3545" i="3" s="1"/>
  <c r="BF3546" i="3" s="1"/>
  <c r="BF3547" i="3" s="1"/>
  <c r="BF3548" i="3" s="1"/>
  <c r="BF3549" i="3" s="1"/>
  <c r="BF3550" i="3" s="1"/>
  <c r="BF3551" i="3" s="1"/>
  <c r="BF3552" i="3" s="1"/>
  <c r="BF3553" i="3" s="1"/>
  <c r="BF3554" i="3" s="1"/>
  <c r="BF3555" i="3" s="1"/>
  <c r="BF3556" i="3" s="1"/>
  <c r="BF3557" i="3" s="1"/>
  <c r="BF3558" i="3" s="1"/>
  <c r="BF3559" i="3" s="1"/>
  <c r="BF3560" i="3" s="1"/>
  <c r="BF3561" i="3" s="1"/>
  <c r="BF3562" i="3" s="1"/>
  <c r="BF3563" i="3" s="1"/>
  <c r="BF3564" i="3" s="1"/>
  <c r="BF3565" i="3" s="1"/>
  <c r="BF3566" i="3" s="1"/>
  <c r="BF3567" i="3" s="1"/>
  <c r="BF3568" i="3" s="1"/>
  <c r="BF3569" i="3" s="1"/>
  <c r="BF3570" i="3" s="1"/>
  <c r="BF3571" i="3" s="1"/>
  <c r="BF3572" i="3" s="1"/>
  <c r="BF3573" i="3" s="1"/>
  <c r="BF3574" i="3" s="1"/>
  <c r="BF3575" i="3" s="1"/>
  <c r="BF3576" i="3" s="1"/>
  <c r="BF3577" i="3" s="1"/>
  <c r="BF3578" i="3" s="1"/>
  <c r="BF3579" i="3" s="1"/>
  <c r="BF3580" i="3" s="1"/>
  <c r="BF3581" i="3" s="1"/>
  <c r="BF3582" i="3" s="1"/>
  <c r="BF3583" i="3" s="1"/>
  <c r="BF3584" i="3" s="1"/>
  <c r="BF3585" i="3" s="1"/>
  <c r="BF3586" i="3" s="1"/>
  <c r="BF3587" i="3" s="1"/>
  <c r="BF3588" i="3" s="1"/>
  <c r="BF3589" i="3" s="1"/>
  <c r="BF3590" i="3" s="1"/>
  <c r="BF3591" i="3" s="1"/>
  <c r="BF3592" i="3" s="1"/>
  <c r="BF3593" i="3" s="1"/>
  <c r="BF3594" i="3" s="1"/>
  <c r="BF3595" i="3" s="1"/>
  <c r="BF3596" i="3" s="1"/>
  <c r="BF3597" i="3" s="1"/>
  <c r="BF3598" i="3" s="1"/>
  <c r="BF3599" i="3" s="1"/>
  <c r="BF3600" i="3" s="1"/>
  <c r="BF3601" i="3" s="1"/>
  <c r="BF3602" i="3" s="1"/>
  <c r="BF3603" i="3" s="1"/>
  <c r="BF3604" i="3" s="1"/>
  <c r="BF3605" i="3" s="1"/>
  <c r="BF3606" i="3" s="1"/>
  <c r="BF3607" i="3" s="1"/>
  <c r="BF3608" i="3" s="1"/>
  <c r="BF3609" i="3" s="1"/>
  <c r="BF3610" i="3" s="1"/>
  <c r="BF3611" i="3" s="1"/>
  <c r="BF3612" i="3" s="1"/>
  <c r="BF3613" i="3" s="1"/>
  <c r="BF3614" i="3" s="1"/>
  <c r="BF3615" i="3" s="1"/>
  <c r="BF3616" i="3" s="1"/>
  <c r="BF3617" i="3" s="1"/>
  <c r="BF3618" i="3" s="1"/>
  <c r="BF3619" i="3" s="1"/>
  <c r="BF3620" i="3" s="1"/>
  <c r="BF3621" i="3" s="1"/>
  <c r="BF3622" i="3" s="1"/>
  <c r="BF3623" i="3" s="1"/>
  <c r="BF3624" i="3" s="1"/>
  <c r="BF3625" i="3" s="1"/>
  <c r="BF3626" i="3" s="1"/>
  <c r="BF3627" i="3" s="1"/>
  <c r="BF3628" i="3" s="1"/>
  <c r="BF3629" i="3" s="1"/>
  <c r="BF3630" i="3" s="1"/>
  <c r="BF3631" i="3" s="1"/>
  <c r="BF3632" i="3" s="1"/>
  <c r="BF3633" i="3" s="1"/>
  <c r="BF3634" i="3" s="1"/>
  <c r="BF3635" i="3" s="1"/>
  <c r="BF3636" i="3" s="1"/>
  <c r="BF3637" i="3" s="1"/>
  <c r="BF3638" i="3" s="1"/>
  <c r="BF3639" i="3" s="1"/>
  <c r="BF3640" i="3" s="1"/>
  <c r="BF3641" i="3" s="1"/>
  <c r="BF3642" i="3" s="1"/>
  <c r="BF3643" i="3" s="1"/>
  <c r="BF3644" i="3" s="1"/>
  <c r="BF3645" i="3" s="1"/>
  <c r="BF3646" i="3" s="1"/>
  <c r="BF3647" i="3" s="1"/>
  <c r="BF3648" i="3" s="1"/>
  <c r="BF3649" i="3" s="1"/>
  <c r="BF3650" i="3" s="1"/>
  <c r="BF3651" i="3" s="1"/>
  <c r="BF3652" i="3" s="1"/>
  <c r="BF3653" i="3" s="1"/>
  <c r="BF3654" i="3" s="1"/>
  <c r="BF3655" i="3" s="1"/>
  <c r="BF3656" i="3" s="1"/>
  <c r="BF3657" i="3" s="1"/>
  <c r="BF3658" i="3" s="1"/>
  <c r="BF3659" i="3" s="1"/>
  <c r="BF3660" i="3" s="1"/>
  <c r="BF3661" i="3" s="1"/>
  <c r="BF3662" i="3" s="1"/>
  <c r="BF3663" i="3" s="1"/>
  <c r="BF3664" i="3" s="1"/>
  <c r="BF3665" i="3" s="1"/>
  <c r="BF3666" i="3" s="1"/>
  <c r="BF3667" i="3" s="1"/>
  <c r="BF3668" i="3" s="1"/>
  <c r="BF3669" i="3" s="1"/>
  <c r="BF3670" i="3" s="1"/>
  <c r="BF3671" i="3" s="1"/>
  <c r="BF3672" i="3" s="1"/>
  <c r="BF3673" i="3" s="1"/>
  <c r="BF3674" i="3" s="1"/>
  <c r="BF3675" i="3" s="1"/>
  <c r="BF3676" i="3" s="1"/>
  <c r="BF3677" i="3" s="1"/>
  <c r="BF3678" i="3" s="1"/>
  <c r="BF3679" i="3" s="1"/>
  <c r="BF3680" i="3" s="1"/>
  <c r="BF3681" i="3" s="1"/>
  <c r="BF3682" i="3" s="1"/>
  <c r="BF3683" i="3" s="1"/>
  <c r="BF3684" i="3" s="1"/>
  <c r="BF3685" i="3" s="1"/>
  <c r="BF3686" i="3" s="1"/>
  <c r="BF3687" i="3" s="1"/>
  <c r="BF3688" i="3" s="1"/>
  <c r="BF3689" i="3" s="1"/>
  <c r="BF3690" i="3" s="1"/>
  <c r="BF3691" i="3" s="1"/>
  <c r="BF3692" i="3" s="1"/>
  <c r="BF3693" i="3" s="1"/>
  <c r="BF3694" i="3" s="1"/>
  <c r="BF3695" i="3" s="1"/>
  <c r="BF3696" i="3" s="1"/>
  <c r="BF3697" i="3" s="1"/>
  <c r="BF3698" i="3" s="1"/>
  <c r="BF3699" i="3" s="1"/>
  <c r="BF3700" i="3" s="1"/>
  <c r="BF3701" i="3" s="1"/>
  <c r="BF3702" i="3" s="1"/>
  <c r="BF3703" i="3" s="1"/>
  <c r="BF3704" i="3" s="1"/>
  <c r="BF3705" i="3" s="1"/>
  <c r="BF3706" i="3" s="1"/>
  <c r="BF3707" i="3" s="1"/>
  <c r="BF3708" i="3" s="1"/>
  <c r="BF3709" i="3" s="1"/>
  <c r="BF3710" i="3" s="1"/>
  <c r="BF3711" i="3" s="1"/>
  <c r="BF3712" i="3" s="1"/>
  <c r="BF3713" i="3" s="1"/>
  <c r="BF3714" i="3" s="1"/>
  <c r="BF3715" i="3" s="1"/>
  <c r="BF3716" i="3" s="1"/>
  <c r="BF3717" i="3" s="1"/>
  <c r="BF3718" i="3" s="1"/>
  <c r="BF3719" i="3" s="1"/>
  <c r="BF3720" i="3" s="1"/>
  <c r="BF3721" i="3" s="1"/>
  <c r="BF3722" i="3" s="1"/>
  <c r="BF3723" i="3" s="1"/>
  <c r="BF3724" i="3" s="1"/>
  <c r="BF3725" i="3" s="1"/>
  <c r="BF3726" i="3" s="1"/>
  <c r="BF3727" i="3" s="1"/>
  <c r="BF3728" i="3" s="1"/>
  <c r="BF3729" i="3" s="1"/>
  <c r="BF3730" i="3" s="1"/>
  <c r="BF3731" i="3" s="1"/>
  <c r="BF3732" i="3" s="1"/>
  <c r="BF3733" i="3" s="1"/>
  <c r="BF3734" i="3" s="1"/>
  <c r="BF3735" i="3" s="1"/>
  <c r="BF3736" i="3" s="1"/>
  <c r="BF3737" i="3" s="1"/>
  <c r="BF3738" i="3" s="1"/>
  <c r="BF3739" i="3" s="1"/>
  <c r="BF3740" i="3" s="1"/>
  <c r="BF3741" i="3" s="1"/>
  <c r="BF3742" i="3" s="1"/>
  <c r="BF3743" i="3" s="1"/>
  <c r="BF3744" i="3" s="1"/>
  <c r="BF3745" i="3" s="1"/>
  <c r="BF3746" i="3" s="1"/>
  <c r="BF3747" i="3" s="1"/>
  <c r="BF3748" i="3" s="1"/>
  <c r="BF3749" i="3" s="1"/>
  <c r="BF3750" i="3" s="1"/>
  <c r="BF3751" i="3" s="1"/>
  <c r="BF3752" i="3" s="1"/>
  <c r="BF3753" i="3" s="1"/>
  <c r="BF3754" i="3" s="1"/>
  <c r="BF3755" i="3" s="1"/>
  <c r="BF3756" i="3" s="1"/>
  <c r="BF3757" i="3" s="1"/>
  <c r="BF3758" i="3" s="1"/>
  <c r="BF3759" i="3" s="1"/>
  <c r="BF3760" i="3" s="1"/>
  <c r="BF3761" i="3" s="1"/>
  <c r="BF3762" i="3" s="1"/>
  <c r="BF3763" i="3" s="1"/>
  <c r="BF3764" i="3" s="1"/>
  <c r="BF3765" i="3" s="1"/>
  <c r="BF3766" i="3" s="1"/>
  <c r="BF3767" i="3" s="1"/>
  <c r="BF3768" i="3" s="1"/>
  <c r="BF3769" i="3" s="1"/>
  <c r="BF3770" i="3" s="1"/>
  <c r="BF3771" i="3" s="1"/>
  <c r="BF3772" i="3" s="1"/>
  <c r="BF3773" i="3" s="1"/>
  <c r="BF3774" i="3" s="1"/>
  <c r="BF3775" i="3" s="1"/>
  <c r="BF3776" i="3" s="1"/>
  <c r="BF3777" i="3" s="1"/>
  <c r="BF3778" i="3" s="1"/>
  <c r="BF3779" i="3" s="1"/>
  <c r="BF3780" i="3" s="1"/>
  <c r="BF3781" i="3" s="1"/>
  <c r="BF3782" i="3" s="1"/>
  <c r="BF3783" i="3" s="1"/>
  <c r="BF3784" i="3" s="1"/>
  <c r="BF3785" i="3" s="1"/>
  <c r="BF3786" i="3" s="1"/>
  <c r="BF3787" i="3" s="1"/>
  <c r="BF3788" i="3" s="1"/>
  <c r="BF3789" i="3" s="1"/>
  <c r="BF3790" i="3" s="1"/>
  <c r="BF3791" i="3" s="1"/>
  <c r="BF3792" i="3" s="1"/>
  <c r="BF3793" i="3" s="1"/>
  <c r="BF3794" i="3" s="1"/>
  <c r="BF3795" i="3" s="1"/>
  <c r="BF3796" i="3" s="1"/>
  <c r="BF3797" i="3" s="1"/>
  <c r="BF3798" i="3" s="1"/>
  <c r="BF3799" i="3" s="1"/>
  <c r="BF3800" i="3" s="1"/>
  <c r="BF3801" i="3" s="1"/>
  <c r="BF3802" i="3" s="1"/>
  <c r="BF3803" i="3" s="1"/>
  <c r="BF3804" i="3" s="1"/>
  <c r="BF3805" i="3" s="1"/>
  <c r="BF3806" i="3" s="1"/>
  <c r="BF3807" i="3" s="1"/>
  <c r="BF3808" i="3" s="1"/>
  <c r="BF3809" i="3" s="1"/>
  <c r="BF3810" i="3" s="1"/>
  <c r="BF3811" i="3" s="1"/>
  <c r="BF3812" i="3" s="1"/>
  <c r="BF3813" i="3" s="1"/>
  <c r="BF3814" i="3" s="1"/>
  <c r="BF3815" i="3" s="1"/>
  <c r="BF3816" i="3" s="1"/>
  <c r="BF3817" i="3" s="1"/>
  <c r="BF3818" i="3" s="1"/>
  <c r="BF3819" i="3" s="1"/>
  <c r="BF3820" i="3" s="1"/>
  <c r="BF3821" i="3" s="1"/>
  <c r="BF3822" i="3" s="1"/>
  <c r="BF3823" i="3" s="1"/>
  <c r="BF3824" i="3" s="1"/>
  <c r="BF3825" i="3" s="1"/>
  <c r="BF3826" i="3" s="1"/>
  <c r="BF3827" i="3" s="1"/>
  <c r="BF3828" i="3" s="1"/>
  <c r="BF3829" i="3" s="1"/>
  <c r="BF3830" i="3" s="1"/>
  <c r="BF3831" i="3" s="1"/>
  <c r="BF3832" i="3" s="1"/>
  <c r="BF3833" i="3" s="1"/>
  <c r="BF3834" i="3" s="1"/>
  <c r="BF3835" i="3" s="1"/>
  <c r="BF3836" i="3" s="1"/>
  <c r="BF3837" i="3" s="1"/>
  <c r="BF3838" i="3" s="1"/>
  <c r="BF3839" i="3" s="1"/>
  <c r="BF3840" i="3" s="1"/>
  <c r="BF3841" i="3" s="1"/>
  <c r="BF3842" i="3" s="1"/>
  <c r="BF3843" i="3" s="1"/>
  <c r="BF3844" i="3" s="1"/>
  <c r="BF3845" i="3" s="1"/>
  <c r="BF3846" i="3" s="1"/>
  <c r="BF3847" i="3" s="1"/>
  <c r="BF3848" i="3" s="1"/>
  <c r="BF3849" i="3" s="1"/>
  <c r="BF3850" i="3" s="1"/>
  <c r="BF3851" i="3" s="1"/>
  <c r="BF3852" i="3" s="1"/>
  <c r="BF3853" i="3" s="1"/>
  <c r="BF3854" i="3" s="1"/>
  <c r="BF3855" i="3" s="1"/>
  <c r="BF3856" i="3" s="1"/>
  <c r="BF3857" i="3" s="1"/>
  <c r="BF3858" i="3" s="1"/>
  <c r="BF3859" i="3" s="1"/>
  <c r="BF3860" i="3" s="1"/>
  <c r="BF3861" i="3" s="1"/>
  <c r="BF3862" i="3" s="1"/>
  <c r="BF3863" i="3" s="1"/>
  <c r="BF3864" i="3" s="1"/>
  <c r="BF3865" i="3" s="1"/>
  <c r="BF3866" i="3" s="1"/>
  <c r="BF3867" i="3" s="1"/>
  <c r="BF3868" i="3" s="1"/>
  <c r="BF3869" i="3" s="1"/>
  <c r="BF3870" i="3" s="1"/>
  <c r="BF3871" i="3" s="1"/>
  <c r="BF3872" i="3" s="1"/>
  <c r="BF3873" i="3" s="1"/>
  <c r="BF3874" i="3" s="1"/>
  <c r="BF3875" i="3" s="1"/>
  <c r="BF3876" i="3" s="1"/>
  <c r="BF3877" i="3" s="1"/>
  <c r="BF3878" i="3" s="1"/>
  <c r="BF3879" i="3" s="1"/>
  <c r="BF3880" i="3" s="1"/>
  <c r="BF3881" i="3" s="1"/>
  <c r="BF3882" i="3" s="1"/>
  <c r="BF3883" i="3" s="1"/>
  <c r="BF3884" i="3" s="1"/>
  <c r="BF3885" i="3" s="1"/>
  <c r="BF3886" i="3" s="1"/>
  <c r="BF3887" i="3" s="1"/>
  <c r="BF3888" i="3" s="1"/>
  <c r="BF3889" i="3" s="1"/>
  <c r="BF3890" i="3" s="1"/>
  <c r="BF3891" i="3" s="1"/>
  <c r="BF3892" i="3" s="1"/>
  <c r="BF3893" i="3" s="1"/>
  <c r="BF3894" i="3" s="1"/>
  <c r="BF3895" i="3" s="1"/>
  <c r="BF3896" i="3" s="1"/>
  <c r="BF3897" i="3" s="1"/>
  <c r="BF3898" i="3" s="1"/>
  <c r="BF3899" i="3" s="1"/>
  <c r="BF3900" i="3" s="1"/>
  <c r="BF3901" i="3" s="1"/>
  <c r="BF3902" i="3" s="1"/>
  <c r="BF3903" i="3" s="1"/>
  <c r="BF3904" i="3" s="1"/>
  <c r="BF3905" i="3" s="1"/>
  <c r="BF3906" i="3" s="1"/>
  <c r="BF3907" i="3" s="1"/>
  <c r="BF3908" i="3" s="1"/>
  <c r="BF3909" i="3" s="1"/>
  <c r="BF3910" i="3" s="1"/>
  <c r="BF3911" i="3" s="1"/>
  <c r="BF3912" i="3" s="1"/>
  <c r="BF3913" i="3" s="1"/>
  <c r="BF3914" i="3" s="1"/>
  <c r="BF3915" i="3" s="1"/>
  <c r="BF3916" i="3" s="1"/>
  <c r="BF3917" i="3" s="1"/>
  <c r="BF3918" i="3" s="1"/>
  <c r="BF3919" i="3" s="1"/>
  <c r="BF3920" i="3" s="1"/>
  <c r="BF3921" i="3" s="1"/>
  <c r="BF3922" i="3" s="1"/>
  <c r="BF3923" i="3" s="1"/>
  <c r="BF3924" i="3" s="1"/>
  <c r="BF3925" i="3" s="1"/>
  <c r="BF3926" i="3" s="1"/>
  <c r="BF3927" i="3" s="1"/>
  <c r="BF3928" i="3" s="1"/>
  <c r="BF3929" i="3" s="1"/>
  <c r="BF3930" i="3" s="1"/>
  <c r="BF3931" i="3" s="1"/>
  <c r="BF3932" i="3" s="1"/>
  <c r="BF3933" i="3" s="1"/>
  <c r="BF3934" i="3" s="1"/>
  <c r="BF3935" i="3" s="1"/>
  <c r="BF3936" i="3" s="1"/>
  <c r="BF3937" i="3" s="1"/>
  <c r="BF3938" i="3" s="1"/>
  <c r="BF3939" i="3" s="1"/>
  <c r="BF3940" i="3" s="1"/>
  <c r="BF3941" i="3" s="1"/>
  <c r="BF3942" i="3" s="1"/>
  <c r="BF3943" i="3" s="1"/>
  <c r="BF3944" i="3" s="1"/>
  <c r="BF3945" i="3" s="1"/>
  <c r="BF3946" i="3" s="1"/>
  <c r="BF3947" i="3" s="1"/>
  <c r="BF3948" i="3" s="1"/>
  <c r="BF3949" i="3" s="1"/>
  <c r="BF3950" i="3" s="1"/>
  <c r="BF3951" i="3" s="1"/>
  <c r="BF3952" i="3" s="1"/>
  <c r="BF3953" i="3" s="1"/>
  <c r="BF3954" i="3" s="1"/>
  <c r="BF3955" i="3" s="1"/>
  <c r="BF3956" i="3" s="1"/>
  <c r="BF3957" i="3" s="1"/>
  <c r="BF3958" i="3" s="1"/>
  <c r="BF3959" i="3" s="1"/>
  <c r="BF3960" i="3" s="1"/>
  <c r="BF3961" i="3" s="1"/>
  <c r="BF3962" i="3" s="1"/>
  <c r="BF3963" i="3" s="1"/>
  <c r="BF3964" i="3" s="1"/>
  <c r="BF3965" i="3" s="1"/>
  <c r="BF3966" i="3" s="1"/>
  <c r="BF3967" i="3" s="1"/>
  <c r="BF3968" i="3" s="1"/>
  <c r="BF3969" i="3" s="1"/>
  <c r="BF3970" i="3" s="1"/>
  <c r="BF3971" i="3" s="1"/>
  <c r="BF3972" i="3" s="1"/>
  <c r="BF3973" i="3" s="1"/>
  <c r="BF3974" i="3" s="1"/>
  <c r="BF3975" i="3" s="1"/>
  <c r="BF3976" i="3" s="1"/>
  <c r="BF3977" i="3" s="1"/>
  <c r="BF3978" i="3" s="1"/>
  <c r="BF3979" i="3" s="1"/>
  <c r="BF3980" i="3" s="1"/>
  <c r="BF3981" i="3" s="1"/>
  <c r="BF3982" i="3" s="1"/>
  <c r="BF3983" i="3" s="1"/>
  <c r="BF3984" i="3" s="1"/>
  <c r="BF3985" i="3" s="1"/>
  <c r="BF3986" i="3" s="1"/>
  <c r="BF3987" i="3" s="1"/>
  <c r="BF3988" i="3" s="1"/>
  <c r="BF3989" i="3" s="1"/>
  <c r="BF3990" i="3" s="1"/>
  <c r="BF3991" i="3" s="1"/>
  <c r="BF3992" i="3" s="1"/>
  <c r="BF3993" i="3" s="1"/>
  <c r="BF3994" i="3" s="1"/>
  <c r="BF3995" i="3" s="1"/>
  <c r="BF3996" i="3" s="1"/>
  <c r="BF3997" i="3" s="1"/>
  <c r="BF3998" i="3" s="1"/>
  <c r="BF3999" i="3" s="1"/>
  <c r="BF4000" i="3" s="1"/>
  <c r="BF4001" i="3" s="1"/>
  <c r="BF4002" i="3" s="1"/>
  <c r="BF4003" i="3" s="1"/>
  <c r="BF4004" i="3" s="1"/>
  <c r="BF4005" i="3" s="1"/>
  <c r="BF4006" i="3" s="1"/>
  <c r="BF4007" i="3" s="1"/>
  <c r="BF4008" i="3" s="1"/>
  <c r="BF4009" i="3" s="1"/>
  <c r="BF4010" i="3" s="1"/>
  <c r="BF4011" i="3" s="1"/>
  <c r="BF4012" i="3" s="1"/>
  <c r="BF4013" i="3" s="1"/>
  <c r="BF4014" i="3" s="1"/>
  <c r="BF4015" i="3" s="1"/>
  <c r="BF4016" i="3" s="1"/>
  <c r="BF4017" i="3" s="1"/>
  <c r="BF4018" i="3" s="1"/>
  <c r="BF4019" i="3" s="1"/>
  <c r="BF4020" i="3" s="1"/>
  <c r="BF4021" i="3" s="1"/>
  <c r="BF4022" i="3" s="1"/>
  <c r="BF4023" i="3" s="1"/>
  <c r="BF4024" i="3" s="1"/>
  <c r="BF4025" i="3" s="1"/>
  <c r="BF4026" i="3" s="1"/>
  <c r="BF4027" i="3" s="1"/>
  <c r="BF4028" i="3" s="1"/>
  <c r="BF4029" i="3" s="1"/>
  <c r="BF4030" i="3" s="1"/>
  <c r="BF4031" i="3" s="1"/>
  <c r="BF4032" i="3" s="1"/>
  <c r="BF4033" i="3" s="1"/>
  <c r="BF4034" i="3" s="1"/>
  <c r="BF4035" i="3" s="1"/>
  <c r="BF4036" i="3" s="1"/>
  <c r="BF4037" i="3" s="1"/>
  <c r="BF4038" i="3" s="1"/>
  <c r="BF4039" i="3" s="1"/>
  <c r="BF4040" i="3" s="1"/>
  <c r="BF4041" i="3" s="1"/>
  <c r="BF4042" i="3" s="1"/>
  <c r="BF4043" i="3" s="1"/>
  <c r="BF4044" i="3" s="1"/>
  <c r="BF4045" i="3" s="1"/>
  <c r="BF4046" i="3" s="1"/>
  <c r="BF4047" i="3" s="1"/>
  <c r="BF4048" i="3" s="1"/>
  <c r="BF4049" i="3" s="1"/>
  <c r="BF4050" i="3" s="1"/>
  <c r="BF4051" i="3" s="1"/>
  <c r="BF4052" i="3" s="1"/>
  <c r="BF4053" i="3" s="1"/>
  <c r="BF4054" i="3" s="1"/>
  <c r="BF4055" i="3" s="1"/>
  <c r="BF4056" i="3" s="1"/>
  <c r="BF4057" i="3" s="1"/>
  <c r="BF4058" i="3" s="1"/>
  <c r="BF4059" i="3" s="1"/>
  <c r="BF4060" i="3" s="1"/>
  <c r="BF4061" i="3" s="1"/>
  <c r="BF4062" i="3" s="1"/>
  <c r="BF4063" i="3" s="1"/>
  <c r="BF4064" i="3" s="1"/>
  <c r="BF4065" i="3" s="1"/>
  <c r="BF4066" i="3" s="1"/>
  <c r="BF4067" i="3" s="1"/>
  <c r="BF4068" i="3" s="1"/>
  <c r="BF4069" i="3" s="1"/>
  <c r="BF4070" i="3" s="1"/>
  <c r="BF4071" i="3" s="1"/>
  <c r="BF4072" i="3" s="1"/>
  <c r="BF4073" i="3" s="1"/>
  <c r="BF4074" i="3" s="1"/>
  <c r="BF4075" i="3" s="1"/>
  <c r="BF4076" i="3" s="1"/>
  <c r="BF4077" i="3" s="1"/>
  <c r="BF4078" i="3" s="1"/>
  <c r="BF4079" i="3" s="1"/>
  <c r="BF4080" i="3" s="1"/>
  <c r="BF4081" i="3" s="1"/>
  <c r="BF4082" i="3" s="1"/>
  <c r="BF4083" i="3" s="1"/>
  <c r="BF4084" i="3" s="1"/>
  <c r="BF4085" i="3" s="1"/>
  <c r="BF4086" i="3" s="1"/>
  <c r="BF4087" i="3" s="1"/>
  <c r="BF4088" i="3" s="1"/>
  <c r="BF4089" i="3" s="1"/>
  <c r="BF4090" i="3" s="1"/>
  <c r="BF4091" i="3" s="1"/>
  <c r="BF4092" i="3" s="1"/>
  <c r="BF4093" i="3" s="1"/>
  <c r="BF4094" i="3" s="1"/>
  <c r="BF4095" i="3" s="1"/>
  <c r="BF4096" i="3" s="1"/>
  <c r="BF4097" i="3" s="1"/>
  <c r="BF4098" i="3" s="1"/>
  <c r="BF4099" i="3" s="1"/>
  <c r="BF4100" i="3" s="1"/>
  <c r="BF4101" i="3" s="1"/>
  <c r="BF4102" i="3" s="1"/>
  <c r="BF4103" i="3" s="1"/>
  <c r="BF4104" i="3" s="1"/>
  <c r="BF4105" i="3" s="1"/>
  <c r="BF4106" i="3" s="1"/>
  <c r="BF4107" i="3" s="1"/>
  <c r="BF4108" i="3" s="1"/>
  <c r="BF4109" i="3" s="1"/>
  <c r="BF4110" i="3" s="1"/>
  <c r="BF4111" i="3" s="1"/>
  <c r="BF4112" i="3" s="1"/>
  <c r="BF4113" i="3" s="1"/>
  <c r="BF4114" i="3" s="1"/>
  <c r="BF4115" i="3" s="1"/>
  <c r="BF4116" i="3" s="1"/>
  <c r="BF4117" i="3" s="1"/>
  <c r="BF4118" i="3" s="1"/>
  <c r="BF4119" i="3" s="1"/>
  <c r="BF4120" i="3" s="1"/>
  <c r="BF4121" i="3" s="1"/>
  <c r="BF4122" i="3" s="1"/>
  <c r="BF4123" i="3" s="1"/>
  <c r="BF4124" i="3" s="1"/>
  <c r="BF4125" i="3" s="1"/>
  <c r="BF4126" i="3" s="1"/>
  <c r="BF4127" i="3" s="1"/>
  <c r="BF4128" i="3" s="1"/>
  <c r="BF4129" i="3" s="1"/>
  <c r="BF4130" i="3" s="1"/>
  <c r="BF4131" i="3" s="1"/>
  <c r="BF4132" i="3" s="1"/>
  <c r="BF4133" i="3" s="1"/>
  <c r="BF4134" i="3" s="1"/>
  <c r="BF4135" i="3" s="1"/>
  <c r="BF4136" i="3" s="1"/>
  <c r="BF4137" i="3" s="1"/>
  <c r="BF4138" i="3" s="1"/>
  <c r="BF4139" i="3" s="1"/>
  <c r="BF4140" i="3" s="1"/>
  <c r="BF4141" i="3" s="1"/>
  <c r="BF4142" i="3" s="1"/>
  <c r="BF4143" i="3" s="1"/>
  <c r="BF4144" i="3" s="1"/>
  <c r="BF4145" i="3" s="1"/>
  <c r="BF4146" i="3" s="1"/>
  <c r="BF4147" i="3" s="1"/>
  <c r="BF4148" i="3" s="1"/>
  <c r="BF4149" i="3" s="1"/>
  <c r="BF4150" i="3" s="1"/>
  <c r="BF4151" i="3" s="1"/>
  <c r="BF4152" i="3" s="1"/>
  <c r="BF4153" i="3" s="1"/>
  <c r="BF4154" i="3" s="1"/>
  <c r="BF4155" i="3" s="1"/>
  <c r="BF4156" i="3" s="1"/>
  <c r="BF4157" i="3" s="1"/>
  <c r="BF4158" i="3" s="1"/>
  <c r="BF4159" i="3" s="1"/>
  <c r="BF4160" i="3" s="1"/>
  <c r="BF4161" i="3" s="1"/>
  <c r="BF4162" i="3" s="1"/>
  <c r="BF4163" i="3" s="1"/>
  <c r="BF4164" i="3" s="1"/>
  <c r="BF4165" i="3" s="1"/>
  <c r="BF4166" i="3" s="1"/>
  <c r="BF4167" i="3" s="1"/>
  <c r="BF4168" i="3" s="1"/>
  <c r="BF4169" i="3" s="1"/>
  <c r="BF4170" i="3" s="1"/>
  <c r="BF4171" i="3" s="1"/>
  <c r="BF4172" i="3" s="1"/>
  <c r="BF4173" i="3" s="1"/>
  <c r="BF4174" i="3" s="1"/>
  <c r="BF4175" i="3" s="1"/>
  <c r="BF4176" i="3" s="1"/>
  <c r="BF4177" i="3" s="1"/>
  <c r="BF4178" i="3" s="1"/>
  <c r="BF4179" i="3" s="1"/>
  <c r="BF4180" i="3" s="1"/>
  <c r="BF4181" i="3" s="1"/>
  <c r="BF4182" i="3" s="1"/>
  <c r="BF4183" i="3" s="1"/>
  <c r="BF4184" i="3" s="1"/>
  <c r="BF4185" i="3" s="1"/>
  <c r="BF4186" i="3" s="1"/>
  <c r="BF4187" i="3" s="1"/>
  <c r="BF4188" i="3" s="1"/>
  <c r="BF4189" i="3" s="1"/>
  <c r="BF4190" i="3" s="1"/>
  <c r="BF4191" i="3" s="1"/>
  <c r="BF4192" i="3" s="1"/>
  <c r="BF4193" i="3" s="1"/>
  <c r="BF4194" i="3" s="1"/>
  <c r="BF4195" i="3" s="1"/>
  <c r="BF4196" i="3" s="1"/>
  <c r="BF4197" i="3" s="1"/>
  <c r="BF4198" i="3" s="1"/>
  <c r="BF4199" i="3" s="1"/>
  <c r="BF4200" i="3" s="1"/>
  <c r="BF4201" i="3" s="1"/>
  <c r="BF4202" i="3" s="1"/>
  <c r="BF4203" i="3" s="1"/>
  <c r="BF4204" i="3" s="1"/>
  <c r="BF4205" i="3" s="1"/>
  <c r="BF4206" i="3" s="1"/>
  <c r="BF4207" i="3" s="1"/>
  <c r="BF4208" i="3" s="1"/>
  <c r="BF4209" i="3" s="1"/>
  <c r="BF4210" i="3" s="1"/>
  <c r="BF4211" i="3" s="1"/>
  <c r="BF4212" i="3" s="1"/>
  <c r="BF4213" i="3" s="1"/>
  <c r="BF4214" i="3" s="1"/>
  <c r="BF4215" i="3" s="1"/>
  <c r="BF4216" i="3" s="1"/>
  <c r="BF4217" i="3" s="1"/>
  <c r="BF4218" i="3" s="1"/>
  <c r="BF4219" i="3" s="1"/>
  <c r="BF4220" i="3" s="1"/>
  <c r="BF4221" i="3" s="1"/>
  <c r="BF4222" i="3" s="1"/>
  <c r="BF4223" i="3" s="1"/>
  <c r="BF4224" i="3" s="1"/>
  <c r="BF4225" i="3" s="1"/>
  <c r="BF4226" i="3" s="1"/>
  <c r="BF4227" i="3" s="1"/>
  <c r="BF4228" i="3" s="1"/>
  <c r="BF4229" i="3" s="1"/>
  <c r="BF4230" i="3" s="1"/>
  <c r="BF4231" i="3" s="1"/>
  <c r="BF4232" i="3" s="1"/>
  <c r="BF4233" i="3" s="1"/>
  <c r="BF4234" i="3" s="1"/>
  <c r="BF4235" i="3" s="1"/>
  <c r="BF4236" i="3" s="1"/>
  <c r="BF4237" i="3" s="1"/>
  <c r="BF4238" i="3" s="1"/>
  <c r="BF4239" i="3" s="1"/>
  <c r="BF4240" i="3" s="1"/>
  <c r="BF4241" i="3" s="1"/>
  <c r="BF4242" i="3" s="1"/>
  <c r="BF4243" i="3" s="1"/>
  <c r="BF4244" i="3" s="1"/>
  <c r="BF4245" i="3" s="1"/>
  <c r="BF4246" i="3" s="1"/>
  <c r="BF4247" i="3" s="1"/>
  <c r="BF4248" i="3" s="1"/>
  <c r="BF4249" i="3" s="1"/>
  <c r="BF4250" i="3" s="1"/>
  <c r="BF4251" i="3" s="1"/>
  <c r="BF4252" i="3" s="1"/>
  <c r="BF4253" i="3" s="1"/>
  <c r="BF4254" i="3" s="1"/>
  <c r="BF4255" i="3" s="1"/>
  <c r="BF4256" i="3" s="1"/>
  <c r="BF4257" i="3" s="1"/>
  <c r="BF4258" i="3" s="1"/>
  <c r="BF4259" i="3" s="1"/>
  <c r="BF4260" i="3" s="1"/>
  <c r="BF4261" i="3" s="1"/>
  <c r="BF4262" i="3" s="1"/>
  <c r="BF4263" i="3" s="1"/>
  <c r="BF4264" i="3" s="1"/>
  <c r="BF4265" i="3" s="1"/>
  <c r="BF4266" i="3" s="1"/>
  <c r="BF4267" i="3" s="1"/>
  <c r="BF4268" i="3" s="1"/>
  <c r="BF4269" i="3" s="1"/>
  <c r="BF4270" i="3" s="1"/>
  <c r="BF4271" i="3" s="1"/>
  <c r="BF4272" i="3" s="1"/>
  <c r="BF4273" i="3" s="1"/>
  <c r="BF4274" i="3" s="1"/>
  <c r="BF4275" i="3" s="1"/>
  <c r="BF4276" i="3" s="1"/>
  <c r="BF4277" i="3" s="1"/>
  <c r="BF4278" i="3" s="1"/>
  <c r="BF4279" i="3" s="1"/>
  <c r="BF4280" i="3" s="1"/>
  <c r="BF4281" i="3" s="1"/>
  <c r="BF4282" i="3" s="1"/>
  <c r="BF4283" i="3" s="1"/>
  <c r="BF4284" i="3" s="1"/>
  <c r="BF4285" i="3" s="1"/>
  <c r="BF4286" i="3" s="1"/>
  <c r="BF4287" i="3" s="1"/>
  <c r="BF4288" i="3" s="1"/>
  <c r="BF4289" i="3" s="1"/>
  <c r="BF4290" i="3" s="1"/>
  <c r="BF4291" i="3" s="1"/>
  <c r="BF4292" i="3" s="1"/>
  <c r="BF4293" i="3" s="1"/>
  <c r="BF4294" i="3" s="1"/>
  <c r="BF4295" i="3" s="1"/>
  <c r="BF4296" i="3" s="1"/>
  <c r="BF4297" i="3" s="1"/>
  <c r="BF4298" i="3" s="1"/>
  <c r="BF4299" i="3" s="1"/>
  <c r="BF4300" i="3" s="1"/>
  <c r="BF4301" i="3" s="1"/>
  <c r="BF4302" i="3" s="1"/>
  <c r="BF4303" i="3" s="1"/>
  <c r="BF4304" i="3" s="1"/>
  <c r="BF4305" i="3" s="1"/>
  <c r="BF4306" i="3" s="1"/>
  <c r="BF4307" i="3" s="1"/>
  <c r="BF4308" i="3" s="1"/>
  <c r="BF4309" i="3" s="1"/>
  <c r="BF4310" i="3" s="1"/>
  <c r="BF4311" i="3" s="1"/>
  <c r="BF4312" i="3" s="1"/>
  <c r="BF4313" i="3" s="1"/>
  <c r="BF4314" i="3" s="1"/>
  <c r="BF4315" i="3" s="1"/>
  <c r="BF4316" i="3" s="1"/>
  <c r="BF4317" i="3" s="1"/>
  <c r="BF4318" i="3" s="1"/>
  <c r="BF4319" i="3" s="1"/>
  <c r="BF4320" i="3" s="1"/>
  <c r="BF4321" i="3" s="1"/>
  <c r="BF4322" i="3" s="1"/>
  <c r="BF4323" i="3" s="1"/>
  <c r="BF4324" i="3" s="1"/>
  <c r="BF4325" i="3" s="1"/>
  <c r="BF4326" i="3" s="1"/>
  <c r="BF4327" i="3" s="1"/>
  <c r="BF4328" i="3" s="1"/>
  <c r="BF4329" i="3" s="1"/>
  <c r="BF4330" i="3" s="1"/>
  <c r="BF4331" i="3" s="1"/>
  <c r="BF4332" i="3" s="1"/>
  <c r="BF4333" i="3" s="1"/>
  <c r="BF4334" i="3" s="1"/>
  <c r="BF4335" i="3" s="1"/>
  <c r="BF4336" i="3" s="1"/>
  <c r="BF4337" i="3" s="1"/>
  <c r="BF4338" i="3" s="1"/>
  <c r="BF4339" i="3" s="1"/>
  <c r="BF4340" i="3" s="1"/>
  <c r="BF4341" i="3" s="1"/>
  <c r="BF4342" i="3" s="1"/>
  <c r="BF4343" i="3" s="1"/>
  <c r="BF4344" i="3" s="1"/>
  <c r="BF4345" i="3" s="1"/>
  <c r="BF4346" i="3" s="1"/>
  <c r="BF4347" i="3" s="1"/>
  <c r="BF4348" i="3" s="1"/>
  <c r="BF4349" i="3" s="1"/>
  <c r="BF4350" i="3" s="1"/>
  <c r="BF4351" i="3" s="1"/>
  <c r="BF4352" i="3" s="1"/>
  <c r="BF4353" i="3" s="1"/>
  <c r="BF4354" i="3" s="1"/>
  <c r="BF4355" i="3" s="1"/>
  <c r="BF4356" i="3" s="1"/>
  <c r="BF4357" i="3" s="1"/>
  <c r="BF4358" i="3" s="1"/>
  <c r="BF4359" i="3" s="1"/>
  <c r="BF4360" i="3" s="1"/>
  <c r="BF4361" i="3" s="1"/>
  <c r="BF4362" i="3" s="1"/>
  <c r="BF4363" i="3" s="1"/>
  <c r="BF4364" i="3" s="1"/>
  <c r="BF4365" i="3" s="1"/>
  <c r="BF4366" i="3" s="1"/>
  <c r="BF4367" i="3" s="1"/>
  <c r="BF4368" i="3" s="1"/>
  <c r="BF4369" i="3" s="1"/>
  <c r="BF4370" i="3" s="1"/>
  <c r="BF4371" i="3" s="1"/>
  <c r="BF4372" i="3" s="1"/>
  <c r="BF4373" i="3" s="1"/>
  <c r="BF4374" i="3" s="1"/>
  <c r="BF4375" i="3" s="1"/>
  <c r="BF4376" i="3" s="1"/>
  <c r="BF4377" i="3" s="1"/>
  <c r="BF4378" i="3" s="1"/>
  <c r="BF4379" i="3" s="1"/>
  <c r="BF4380" i="3" s="1"/>
  <c r="BF4381" i="3" s="1"/>
  <c r="BF4382" i="3" s="1"/>
  <c r="BF4383" i="3" s="1"/>
  <c r="BF4384" i="3" s="1"/>
  <c r="BF4385" i="3" s="1"/>
  <c r="BF4386" i="3" s="1"/>
  <c r="BF4387" i="3" s="1"/>
  <c r="BF4388" i="3" s="1"/>
  <c r="BF4389" i="3" s="1"/>
  <c r="BF4390" i="3" s="1"/>
  <c r="BF4391" i="3" s="1"/>
  <c r="BF4392" i="3" s="1"/>
  <c r="BF4393" i="3" s="1"/>
  <c r="BF4394" i="3" s="1"/>
  <c r="BF4395" i="3" s="1"/>
  <c r="BF4396" i="3" s="1"/>
  <c r="BF4397" i="3" s="1"/>
  <c r="BF4398" i="3" s="1"/>
  <c r="BF4399" i="3" s="1"/>
  <c r="BF4400" i="3" s="1"/>
  <c r="BF4401" i="3" s="1"/>
  <c r="BF4402" i="3" s="1"/>
  <c r="BF4403" i="3" s="1"/>
  <c r="BF4404" i="3" s="1"/>
  <c r="BF4405" i="3" s="1"/>
  <c r="BF4406" i="3" s="1"/>
  <c r="BF4407" i="3" s="1"/>
  <c r="BF4408" i="3" s="1"/>
  <c r="BF4409" i="3" s="1"/>
  <c r="BF4410" i="3" s="1"/>
  <c r="BF4411" i="3" s="1"/>
  <c r="BF4412" i="3" s="1"/>
  <c r="BF4413" i="3" s="1"/>
  <c r="BF4414" i="3" s="1"/>
  <c r="BF4415" i="3" s="1"/>
  <c r="BF4416" i="3" s="1"/>
  <c r="BF4417" i="3" s="1"/>
  <c r="BF4418" i="3" s="1"/>
  <c r="BF4419" i="3" s="1"/>
  <c r="BF4420" i="3" s="1"/>
  <c r="BF4421" i="3" s="1"/>
  <c r="BF4422" i="3" s="1"/>
  <c r="BF4423" i="3" s="1"/>
  <c r="BF4424" i="3" s="1"/>
  <c r="BF4425" i="3" s="1"/>
  <c r="BF4426" i="3" s="1"/>
  <c r="BF4427" i="3" s="1"/>
  <c r="BF4428" i="3" s="1"/>
  <c r="BF4429" i="3" s="1"/>
  <c r="BF4430" i="3" s="1"/>
  <c r="BF4431" i="3" s="1"/>
  <c r="BF4432" i="3" s="1"/>
  <c r="BF4433" i="3" s="1"/>
  <c r="BF4434" i="3" s="1"/>
  <c r="BF4435" i="3" s="1"/>
  <c r="BF4436" i="3" s="1"/>
  <c r="BF4437" i="3" s="1"/>
  <c r="BF4438" i="3" s="1"/>
  <c r="BF4439" i="3" s="1"/>
  <c r="BF4440" i="3" s="1"/>
  <c r="BF4441" i="3" s="1"/>
  <c r="BF4442" i="3" s="1"/>
  <c r="BF4443" i="3" s="1"/>
  <c r="BF4444" i="3" s="1"/>
  <c r="BF4445" i="3" s="1"/>
  <c r="BF4446" i="3" s="1"/>
  <c r="BF4447" i="3" s="1"/>
  <c r="BF4448" i="3" s="1"/>
  <c r="BF4449" i="3" s="1"/>
  <c r="BF4450" i="3" s="1"/>
  <c r="BF4451" i="3" s="1"/>
  <c r="BF4452" i="3" s="1"/>
  <c r="BF4453" i="3" s="1"/>
  <c r="BF4454" i="3" s="1"/>
  <c r="BF4455" i="3" s="1"/>
  <c r="BF4456" i="3" s="1"/>
  <c r="BF4457" i="3" s="1"/>
  <c r="BF4458" i="3" s="1"/>
  <c r="BF4459" i="3" s="1"/>
  <c r="BF4460" i="3" s="1"/>
  <c r="BF4461" i="3" s="1"/>
  <c r="BF4462" i="3" s="1"/>
  <c r="BF4463" i="3" s="1"/>
  <c r="BF4464" i="3" s="1"/>
  <c r="BF4465" i="3" s="1"/>
  <c r="BF4466" i="3" s="1"/>
  <c r="BF4467" i="3" s="1"/>
  <c r="BF4468" i="3" s="1"/>
  <c r="BF4469" i="3" s="1"/>
  <c r="BF4470" i="3" s="1"/>
  <c r="BF4471" i="3" s="1"/>
  <c r="BF4472" i="3" s="1"/>
  <c r="BF4473" i="3" s="1"/>
  <c r="BF4474" i="3" s="1"/>
  <c r="BF4475" i="3" s="1"/>
  <c r="BF4476" i="3" s="1"/>
  <c r="BF4477" i="3" s="1"/>
  <c r="BF4478" i="3" s="1"/>
  <c r="BF4479" i="3" s="1"/>
  <c r="BF4480" i="3" s="1"/>
  <c r="BF4481" i="3" s="1"/>
  <c r="BF4482" i="3" s="1"/>
  <c r="BF4483" i="3" s="1"/>
  <c r="BF4484" i="3" s="1"/>
  <c r="BF4485" i="3" s="1"/>
  <c r="BF4486" i="3" s="1"/>
  <c r="BF4487" i="3" s="1"/>
  <c r="BF4488" i="3" s="1"/>
  <c r="BF4489" i="3" s="1"/>
  <c r="BF4490" i="3" s="1"/>
  <c r="BF4491" i="3" s="1"/>
  <c r="BF4492" i="3" s="1"/>
  <c r="BF4493" i="3" s="1"/>
  <c r="BF4494" i="3" s="1"/>
  <c r="BF4495" i="3" s="1"/>
  <c r="BF4496" i="3" s="1"/>
  <c r="BF4497" i="3" s="1"/>
  <c r="BF4498" i="3" s="1"/>
  <c r="BF4499" i="3" s="1"/>
  <c r="BF4500" i="3" s="1"/>
  <c r="BF4501" i="3" s="1"/>
  <c r="BF4502" i="3" s="1"/>
  <c r="BF4503" i="3" s="1"/>
  <c r="BF4504" i="3" s="1"/>
  <c r="BF4505" i="3" s="1"/>
  <c r="BF4506" i="3" s="1"/>
  <c r="BF4507" i="3" s="1"/>
  <c r="BF4508" i="3" s="1"/>
  <c r="BF4509" i="3" s="1"/>
  <c r="BF4510" i="3" s="1"/>
  <c r="BF4511" i="3" s="1"/>
  <c r="BF4512" i="3" s="1"/>
  <c r="BF4513" i="3" s="1"/>
  <c r="BF4514" i="3" s="1"/>
  <c r="BF4515" i="3" s="1"/>
  <c r="BF4516" i="3" s="1"/>
  <c r="BF4517" i="3" s="1"/>
  <c r="BF4518" i="3" s="1"/>
  <c r="BF4519" i="3" s="1"/>
  <c r="BF4520" i="3" s="1"/>
  <c r="BF4521" i="3" s="1"/>
  <c r="BF4522" i="3" s="1"/>
  <c r="BF4523" i="3" s="1"/>
  <c r="BF4524" i="3" s="1"/>
  <c r="BF4525" i="3" s="1"/>
  <c r="BF4526" i="3" s="1"/>
  <c r="BF4527" i="3" s="1"/>
  <c r="BF4528" i="3" s="1"/>
  <c r="BF4529" i="3" s="1"/>
  <c r="BF4530" i="3" s="1"/>
  <c r="BF4531" i="3" s="1"/>
  <c r="BF4532" i="3" s="1"/>
  <c r="BF4533" i="3" s="1"/>
  <c r="BF4534" i="3" s="1"/>
  <c r="BF4535" i="3" s="1"/>
  <c r="BF4536" i="3" s="1"/>
  <c r="BF4537" i="3" s="1"/>
  <c r="BF4538" i="3" s="1"/>
  <c r="BF4539" i="3" s="1"/>
  <c r="BF4540" i="3" s="1"/>
  <c r="BF4541" i="3" s="1"/>
  <c r="BF4542" i="3" s="1"/>
  <c r="BF4543" i="3" s="1"/>
  <c r="BF4544" i="3" s="1"/>
  <c r="BF4545" i="3" s="1"/>
  <c r="BF4546" i="3" s="1"/>
  <c r="BF4547" i="3" s="1"/>
  <c r="BF4548" i="3" s="1"/>
  <c r="BF4549" i="3" s="1"/>
  <c r="BF4550" i="3" s="1"/>
  <c r="BF4551" i="3" s="1"/>
  <c r="BF4552" i="3" s="1"/>
  <c r="BF4553" i="3" s="1"/>
  <c r="BF4554" i="3" s="1"/>
  <c r="BF4555" i="3" s="1"/>
  <c r="BF4556" i="3" s="1"/>
  <c r="BF4557" i="3" s="1"/>
  <c r="BF4558" i="3" s="1"/>
  <c r="BF4559" i="3" s="1"/>
  <c r="BF4560" i="3" s="1"/>
  <c r="BF4561" i="3" s="1"/>
  <c r="BF4562" i="3" s="1"/>
  <c r="BF4563" i="3" s="1"/>
  <c r="BF4564" i="3" s="1"/>
  <c r="BF4565" i="3" s="1"/>
  <c r="BF4566" i="3" s="1"/>
  <c r="BF4567" i="3" s="1"/>
  <c r="BF4568" i="3" s="1"/>
  <c r="BF4569" i="3" s="1"/>
  <c r="BF4570" i="3" s="1"/>
  <c r="BF4571" i="3" s="1"/>
  <c r="BF4572" i="3" s="1"/>
  <c r="BF4573" i="3" s="1"/>
  <c r="BF4574" i="3" s="1"/>
  <c r="BF4575" i="3" s="1"/>
  <c r="BF4576" i="3" s="1"/>
  <c r="BF4577" i="3" s="1"/>
  <c r="BF4578" i="3" s="1"/>
  <c r="BF4579" i="3" s="1"/>
  <c r="BF4580" i="3" s="1"/>
  <c r="BF4581" i="3" s="1"/>
  <c r="BF4582" i="3" s="1"/>
  <c r="BF4583" i="3" s="1"/>
  <c r="BF4584" i="3" s="1"/>
  <c r="BF4585" i="3" s="1"/>
  <c r="BF4586" i="3" s="1"/>
  <c r="BF4587" i="3" s="1"/>
  <c r="BF4588" i="3" s="1"/>
  <c r="BF4589" i="3" s="1"/>
  <c r="BF4590" i="3" s="1"/>
  <c r="BF4591" i="3" s="1"/>
  <c r="BF4592" i="3" s="1"/>
  <c r="BF4593" i="3" s="1"/>
  <c r="BF4594" i="3" s="1"/>
  <c r="BF4595" i="3" s="1"/>
  <c r="BF4596" i="3" s="1"/>
  <c r="BF4597" i="3" s="1"/>
  <c r="BF4598" i="3" s="1"/>
  <c r="BF4599" i="3" s="1"/>
  <c r="BF4600" i="3" s="1"/>
  <c r="BF4601" i="3" s="1"/>
  <c r="BF4602" i="3" s="1"/>
  <c r="BF4603" i="3" s="1"/>
  <c r="BF4604" i="3" s="1"/>
  <c r="BF4605" i="3" s="1"/>
  <c r="BF4606" i="3" s="1"/>
  <c r="BF4607" i="3" s="1"/>
  <c r="BF4608" i="3" s="1"/>
  <c r="BF4609" i="3" s="1"/>
  <c r="BF4610" i="3" s="1"/>
  <c r="BF4611" i="3" s="1"/>
  <c r="BF4612" i="3" s="1"/>
  <c r="BF4613" i="3" s="1"/>
  <c r="BF4614" i="3" s="1"/>
  <c r="BF4615" i="3" s="1"/>
  <c r="BF4616" i="3" s="1"/>
  <c r="BF4617" i="3" s="1"/>
  <c r="BF4618" i="3" s="1"/>
  <c r="BF4619" i="3" s="1"/>
  <c r="BF4620" i="3" s="1"/>
  <c r="BF4621" i="3" s="1"/>
  <c r="BF4622" i="3" s="1"/>
  <c r="BF4623" i="3" s="1"/>
  <c r="BF4624" i="3" s="1"/>
  <c r="BF4625" i="3" s="1"/>
  <c r="BF4626" i="3" s="1"/>
  <c r="BF4627" i="3" s="1"/>
  <c r="BF4628" i="3" s="1"/>
  <c r="BF4629" i="3" s="1"/>
  <c r="BF4630" i="3" s="1"/>
  <c r="BF4631" i="3" s="1"/>
  <c r="BF4632" i="3" s="1"/>
  <c r="BF4633" i="3" s="1"/>
  <c r="BF4634" i="3" s="1"/>
  <c r="BF4635" i="3" s="1"/>
  <c r="BF4636" i="3" s="1"/>
  <c r="BF4637" i="3" s="1"/>
  <c r="BF4638" i="3" s="1"/>
  <c r="BF4639" i="3" s="1"/>
  <c r="BF4640" i="3" s="1"/>
  <c r="BF4641" i="3" s="1"/>
  <c r="BF4642" i="3" s="1"/>
  <c r="BF4643" i="3" s="1"/>
  <c r="BF4644" i="3" s="1"/>
  <c r="BF4645" i="3" s="1"/>
  <c r="BF4646" i="3" s="1"/>
  <c r="BF4647" i="3" s="1"/>
  <c r="BF4648" i="3" s="1"/>
  <c r="BF4649" i="3" s="1"/>
  <c r="BF4650" i="3" s="1"/>
  <c r="BF4651" i="3" s="1"/>
  <c r="BF4652" i="3" s="1"/>
  <c r="BF4653" i="3" s="1"/>
  <c r="BF4654" i="3" s="1"/>
  <c r="BF4655" i="3" s="1"/>
  <c r="BF4656" i="3" s="1"/>
  <c r="BF4657" i="3" s="1"/>
  <c r="BF4658" i="3" s="1"/>
  <c r="BF4659" i="3" s="1"/>
  <c r="BF4660" i="3" s="1"/>
  <c r="BF4661" i="3" s="1"/>
  <c r="BF4662" i="3" s="1"/>
  <c r="BF4663" i="3" s="1"/>
  <c r="BF4664" i="3" s="1"/>
  <c r="BF4665" i="3" s="1"/>
  <c r="BF4666" i="3" s="1"/>
  <c r="BF4667" i="3" s="1"/>
  <c r="BF4668" i="3" s="1"/>
  <c r="BF4669" i="3" s="1"/>
  <c r="BF4670" i="3" s="1"/>
  <c r="BF4671" i="3" s="1"/>
  <c r="BF4672" i="3" s="1"/>
  <c r="BF4673" i="3" s="1"/>
  <c r="BF4674" i="3" s="1"/>
  <c r="BF4675" i="3" s="1"/>
  <c r="BF4676" i="3" s="1"/>
  <c r="BF4677" i="3" s="1"/>
  <c r="BF4678" i="3" s="1"/>
  <c r="BF4679" i="3" s="1"/>
  <c r="BF4680" i="3" s="1"/>
  <c r="BF4681" i="3" s="1"/>
  <c r="BF4682" i="3" s="1"/>
  <c r="BF4683" i="3" s="1"/>
  <c r="BF4684" i="3" s="1"/>
  <c r="BF4685" i="3" s="1"/>
  <c r="BF4686" i="3" s="1"/>
  <c r="BF4687" i="3" s="1"/>
  <c r="BF4688" i="3" s="1"/>
  <c r="BF4689" i="3" s="1"/>
  <c r="BF4690" i="3" s="1"/>
  <c r="BF4691" i="3" s="1"/>
  <c r="BF4692" i="3" s="1"/>
  <c r="BF4693" i="3" s="1"/>
  <c r="BF4694" i="3" s="1"/>
  <c r="BF4695" i="3" s="1"/>
  <c r="BF4696" i="3" s="1"/>
  <c r="BF4697" i="3" s="1"/>
  <c r="BF4698" i="3" s="1"/>
  <c r="BF4699" i="3" s="1"/>
  <c r="BF4700" i="3" s="1"/>
  <c r="BF4701" i="3" s="1"/>
  <c r="BF4702" i="3" s="1"/>
  <c r="BF4703" i="3" s="1"/>
  <c r="BF4704" i="3" s="1"/>
  <c r="BF4705" i="3" s="1"/>
  <c r="BF4706" i="3" s="1"/>
  <c r="BF4707" i="3" s="1"/>
  <c r="BF4708" i="3" s="1"/>
  <c r="BF4709" i="3" s="1"/>
  <c r="BF4710" i="3" s="1"/>
  <c r="BF4711" i="3" s="1"/>
  <c r="BF4712" i="3" s="1"/>
  <c r="BF4713" i="3" s="1"/>
  <c r="BF4714" i="3" s="1"/>
  <c r="BF4715" i="3" s="1"/>
  <c r="BF4716" i="3" s="1"/>
  <c r="BF4717" i="3" s="1"/>
  <c r="BF4718" i="3" s="1"/>
  <c r="BF4719" i="3" s="1"/>
  <c r="BF4720" i="3" s="1"/>
  <c r="BF4721" i="3" s="1"/>
  <c r="BF4722" i="3" s="1"/>
  <c r="BF4723" i="3" s="1"/>
  <c r="BF4724" i="3" s="1"/>
  <c r="BF4725" i="3" s="1"/>
  <c r="BF4726" i="3" s="1"/>
  <c r="BF4727" i="3" s="1"/>
  <c r="BF4728" i="3" s="1"/>
  <c r="BF4729" i="3" s="1"/>
  <c r="BF4730" i="3" s="1"/>
  <c r="BF4731" i="3" s="1"/>
  <c r="BF4732" i="3" s="1"/>
  <c r="BF4733" i="3" s="1"/>
  <c r="BF4734" i="3" s="1"/>
  <c r="BF4735" i="3" s="1"/>
  <c r="BF4736" i="3" s="1"/>
  <c r="BF4737" i="3" s="1"/>
  <c r="BF4738" i="3" s="1"/>
  <c r="BF4739" i="3" s="1"/>
  <c r="BF4740" i="3" s="1"/>
  <c r="BF4741" i="3" s="1"/>
  <c r="BF4742" i="3" s="1"/>
  <c r="BF4743" i="3" s="1"/>
  <c r="BF4744" i="3" s="1"/>
  <c r="BF4745" i="3" s="1"/>
  <c r="BF4746" i="3" s="1"/>
  <c r="BF4747" i="3" s="1"/>
  <c r="BF4748" i="3" s="1"/>
  <c r="BF4749" i="3" s="1"/>
  <c r="BF4750" i="3" s="1"/>
  <c r="BF4751" i="3" s="1"/>
  <c r="BF4752" i="3" s="1"/>
  <c r="BF4753" i="3" s="1"/>
  <c r="BF4754" i="3" s="1"/>
  <c r="BF4755" i="3" s="1"/>
  <c r="BF4756" i="3" s="1"/>
  <c r="BF4757" i="3" s="1"/>
  <c r="BF4758" i="3" s="1"/>
  <c r="BF4759" i="3" s="1"/>
  <c r="BF4760" i="3" s="1"/>
  <c r="BF4761" i="3" s="1"/>
  <c r="BF4762" i="3" s="1"/>
  <c r="BF4763" i="3" s="1"/>
  <c r="BF4764" i="3" s="1"/>
  <c r="BF4765" i="3" s="1"/>
  <c r="BF4766" i="3" s="1"/>
  <c r="BF4767" i="3" s="1"/>
  <c r="BF4768" i="3" s="1"/>
  <c r="BF4769" i="3" s="1"/>
  <c r="BF4770" i="3" s="1"/>
  <c r="BF4771" i="3" s="1"/>
  <c r="BF4772" i="3" s="1"/>
  <c r="BF4773" i="3" s="1"/>
  <c r="BF4774" i="3" s="1"/>
  <c r="BF4775" i="3" s="1"/>
  <c r="BF4776" i="3" s="1"/>
  <c r="BF4777" i="3" s="1"/>
  <c r="BF4778" i="3" s="1"/>
  <c r="BF4779" i="3" s="1"/>
  <c r="BF4780" i="3" s="1"/>
  <c r="BF4781" i="3" s="1"/>
  <c r="BF4782" i="3" s="1"/>
  <c r="BF4783" i="3" s="1"/>
  <c r="BF4784" i="3" s="1"/>
  <c r="BF4785" i="3" s="1"/>
  <c r="BF4786" i="3" s="1"/>
  <c r="BF4787" i="3" s="1"/>
  <c r="BF4788" i="3" s="1"/>
  <c r="BF4789" i="3" s="1"/>
  <c r="BF4790" i="3" s="1"/>
  <c r="BF4791" i="3" s="1"/>
  <c r="BF4792" i="3" s="1"/>
  <c r="BF4793" i="3" s="1"/>
  <c r="BF4794" i="3" s="1"/>
  <c r="BF4795" i="3" s="1"/>
  <c r="BF4796" i="3" s="1"/>
  <c r="BF4797" i="3" s="1"/>
  <c r="BF4798" i="3" s="1"/>
  <c r="BF4799" i="3" s="1"/>
  <c r="BF4800" i="3" s="1"/>
  <c r="BF4801" i="3" s="1"/>
  <c r="BF4802" i="3" s="1"/>
  <c r="BF4803" i="3" s="1"/>
  <c r="BF4804" i="3" s="1"/>
  <c r="BF4805" i="3" s="1"/>
  <c r="BF4806" i="3" s="1"/>
  <c r="BF4807" i="3" s="1"/>
  <c r="BF4808" i="3" s="1"/>
  <c r="BF4809" i="3" s="1"/>
  <c r="BF4810" i="3" s="1"/>
  <c r="BF4811" i="3" s="1"/>
  <c r="BF4812" i="3" s="1"/>
  <c r="BF4813" i="3" s="1"/>
  <c r="BF4814" i="3" s="1"/>
  <c r="BF4815" i="3" s="1"/>
  <c r="BF4816" i="3" s="1"/>
  <c r="BF4817" i="3" s="1"/>
  <c r="BF4818" i="3" s="1"/>
  <c r="BF4819" i="3" s="1"/>
  <c r="BF4820" i="3" s="1"/>
  <c r="BF4821" i="3" s="1"/>
  <c r="BF4822" i="3" s="1"/>
  <c r="BF4823" i="3" s="1"/>
  <c r="BF4824" i="3" s="1"/>
  <c r="BF4825" i="3" s="1"/>
  <c r="BF4826" i="3" s="1"/>
  <c r="BF4827" i="3" s="1"/>
  <c r="BF4828" i="3" s="1"/>
  <c r="BF4829" i="3" s="1"/>
  <c r="BF4830" i="3" s="1"/>
  <c r="BF4831" i="3" s="1"/>
  <c r="BF4832" i="3" s="1"/>
  <c r="BF4833" i="3" s="1"/>
  <c r="BF4834" i="3" s="1"/>
  <c r="BF4835" i="3" s="1"/>
  <c r="BF4836" i="3" s="1"/>
  <c r="BF4837" i="3" s="1"/>
  <c r="BF4838" i="3" s="1"/>
  <c r="BF4839" i="3" s="1"/>
  <c r="BF4840" i="3" s="1"/>
  <c r="BF4841" i="3" s="1"/>
  <c r="BF4842" i="3" s="1"/>
  <c r="BF4843" i="3" s="1"/>
  <c r="BF4844" i="3" s="1"/>
  <c r="BF4845" i="3" s="1"/>
  <c r="BF4846" i="3" s="1"/>
  <c r="BF4847" i="3" s="1"/>
  <c r="BF4848" i="3" s="1"/>
  <c r="BF4849" i="3" s="1"/>
  <c r="BF4850" i="3" s="1"/>
  <c r="BF4851" i="3" s="1"/>
  <c r="BF4852" i="3" s="1"/>
  <c r="BF4853" i="3" s="1"/>
  <c r="BF4854" i="3" s="1"/>
  <c r="BF4855" i="3" s="1"/>
  <c r="BF4856" i="3" s="1"/>
  <c r="BF4857" i="3" s="1"/>
  <c r="BF4858" i="3" s="1"/>
  <c r="BF4859" i="3" s="1"/>
  <c r="BF4860" i="3" s="1"/>
  <c r="BF4861" i="3" s="1"/>
  <c r="BF4862" i="3" s="1"/>
  <c r="BF4863" i="3" s="1"/>
  <c r="BF4864" i="3" s="1"/>
  <c r="BF4865" i="3" s="1"/>
  <c r="BF4866" i="3" s="1"/>
  <c r="BF4867" i="3" s="1"/>
  <c r="BF4868" i="3" s="1"/>
  <c r="BF4869" i="3" s="1"/>
  <c r="BF4870" i="3" s="1"/>
  <c r="BF4871" i="3" s="1"/>
  <c r="BF4872" i="3" s="1"/>
  <c r="BF4873" i="3" s="1"/>
  <c r="BF4874" i="3" s="1"/>
  <c r="BF4875" i="3" s="1"/>
  <c r="BF4876" i="3" s="1"/>
  <c r="BF4877" i="3" s="1"/>
  <c r="BF4878" i="3" s="1"/>
  <c r="BF4879" i="3" s="1"/>
  <c r="BF4880" i="3" s="1"/>
  <c r="BF4881" i="3" s="1"/>
  <c r="BF4882" i="3" s="1"/>
  <c r="BF4883" i="3" s="1"/>
  <c r="BF4884" i="3" s="1"/>
  <c r="BF4885" i="3" s="1"/>
  <c r="BF4886" i="3" s="1"/>
  <c r="BF4887" i="3" s="1"/>
  <c r="BF4888" i="3" s="1"/>
  <c r="BF4889" i="3" s="1"/>
  <c r="BF4890" i="3" s="1"/>
  <c r="BF4891" i="3" s="1"/>
  <c r="BF4892" i="3" s="1"/>
  <c r="BF4893" i="3" s="1"/>
  <c r="BF4894" i="3" s="1"/>
  <c r="BF4895" i="3" s="1"/>
  <c r="BF4896" i="3" s="1"/>
  <c r="BF4897" i="3" s="1"/>
  <c r="BF4898" i="3" s="1"/>
  <c r="BF4899" i="3" s="1"/>
  <c r="BF4900" i="3" s="1"/>
  <c r="BF4901" i="3" s="1"/>
  <c r="BF4902" i="3" s="1"/>
  <c r="BF4903" i="3" s="1"/>
  <c r="BF4904" i="3" s="1"/>
  <c r="BF4905" i="3" s="1"/>
  <c r="BF4906" i="3" s="1"/>
  <c r="BF4907" i="3" s="1"/>
  <c r="BF4908" i="3" s="1"/>
  <c r="BF4909" i="3" s="1"/>
  <c r="BF4910" i="3" s="1"/>
  <c r="BF4911" i="3" s="1"/>
  <c r="BF4912" i="3" s="1"/>
  <c r="BF4913" i="3" s="1"/>
  <c r="BF4914" i="3" s="1"/>
  <c r="BF4915" i="3" s="1"/>
  <c r="BF4916" i="3" s="1"/>
  <c r="BF4917" i="3" s="1"/>
  <c r="BF4918" i="3" s="1"/>
  <c r="BF4919" i="3" s="1"/>
  <c r="BF4920" i="3" s="1"/>
  <c r="BF4921" i="3" s="1"/>
  <c r="BF4922" i="3" s="1"/>
  <c r="BF4923" i="3" s="1"/>
  <c r="BF4924" i="3" s="1"/>
  <c r="BF4925" i="3" s="1"/>
  <c r="BF4926" i="3" s="1"/>
  <c r="BF4927" i="3" s="1"/>
  <c r="BF4928" i="3" s="1"/>
  <c r="BF4929" i="3" s="1"/>
  <c r="BF4930" i="3" s="1"/>
  <c r="BF4931" i="3" s="1"/>
  <c r="BF4932" i="3" s="1"/>
  <c r="BF4933" i="3" s="1"/>
  <c r="BF4934" i="3" s="1"/>
  <c r="BF4935" i="3" s="1"/>
  <c r="BF4936" i="3" s="1"/>
  <c r="BF4937" i="3" s="1"/>
  <c r="BF4938" i="3" s="1"/>
  <c r="BF4939" i="3" s="1"/>
  <c r="BF4940" i="3" s="1"/>
  <c r="BF4941" i="3" s="1"/>
  <c r="BF4942" i="3" s="1"/>
  <c r="BF4943" i="3" s="1"/>
  <c r="BF4944" i="3" s="1"/>
  <c r="BF4945" i="3" s="1"/>
  <c r="BF4946" i="3" s="1"/>
  <c r="BF4947" i="3" s="1"/>
  <c r="BF4948" i="3" s="1"/>
  <c r="BF4949" i="3" s="1"/>
  <c r="BF4950" i="3" s="1"/>
  <c r="BF4951" i="3" s="1"/>
  <c r="BF4952" i="3" s="1"/>
  <c r="BF4953" i="3" s="1"/>
  <c r="BF4954" i="3" s="1"/>
  <c r="BF4955" i="3" s="1"/>
  <c r="BF4956" i="3" s="1"/>
  <c r="BF4957" i="3" s="1"/>
  <c r="BF4958" i="3" s="1"/>
  <c r="BF4959" i="3" s="1"/>
  <c r="BF4960" i="3" s="1"/>
  <c r="BF4961" i="3" s="1"/>
  <c r="BF4962" i="3" s="1"/>
  <c r="BF4963" i="3" s="1"/>
  <c r="BF4964" i="3" s="1"/>
  <c r="BF4965" i="3" s="1"/>
  <c r="BF4966" i="3" s="1"/>
  <c r="BF4967" i="3" s="1"/>
  <c r="BF4968" i="3" s="1"/>
  <c r="BF4969" i="3" s="1"/>
  <c r="BF4970" i="3" s="1"/>
  <c r="BF4971" i="3" s="1"/>
  <c r="BF4972" i="3" s="1"/>
  <c r="BF4973" i="3" s="1"/>
  <c r="BF4974" i="3" s="1"/>
  <c r="BF4975" i="3" s="1"/>
  <c r="BF4976" i="3" s="1"/>
  <c r="BF4977" i="3" s="1"/>
  <c r="BF4978" i="3" s="1"/>
  <c r="BF4979" i="3" s="1"/>
  <c r="BF4980" i="3" s="1"/>
  <c r="BF4981" i="3" s="1"/>
  <c r="BF4982" i="3" s="1"/>
  <c r="BF4983" i="3" s="1"/>
  <c r="BF4984" i="3" s="1"/>
  <c r="BF4985" i="3" s="1"/>
  <c r="BF4986" i="3" s="1"/>
  <c r="BF4987" i="3" s="1"/>
  <c r="BF4988" i="3" s="1"/>
  <c r="BF4989" i="3" s="1"/>
  <c r="BF4990" i="3" s="1"/>
  <c r="BF4991" i="3" s="1"/>
  <c r="BF4992" i="3" s="1"/>
  <c r="BF4993" i="3" s="1"/>
  <c r="BF4994" i="3" s="1"/>
  <c r="BF4995" i="3" s="1"/>
  <c r="BF4996" i="3" s="1"/>
  <c r="BF4997" i="3" s="1"/>
  <c r="BF4998" i="3" s="1"/>
  <c r="BF4999" i="3" s="1"/>
  <c r="BF5000" i="3" s="1"/>
  <c r="BF5001" i="3" s="1"/>
  <c r="BF5002" i="3" s="1"/>
  <c r="BF5003" i="3" s="1"/>
  <c r="BF5004" i="3" s="1"/>
  <c r="BF5005" i="3" s="1"/>
  <c r="BF5006" i="3" s="1"/>
  <c r="BF5007" i="3" s="1"/>
  <c r="BF5008" i="3" s="1"/>
  <c r="BF5009" i="3" s="1"/>
  <c r="BF5010" i="3" s="1"/>
  <c r="BF5011" i="3" s="1"/>
  <c r="BF5012" i="3" s="1"/>
  <c r="BF5013" i="3" s="1"/>
  <c r="BF5014" i="3" s="1"/>
  <c r="BF5015" i="3" s="1"/>
  <c r="BF5016" i="3" s="1"/>
  <c r="BF5017" i="3" s="1"/>
  <c r="BF5018" i="3" s="1"/>
  <c r="BF5019" i="3" s="1"/>
  <c r="BF5020" i="3" s="1"/>
  <c r="BF5021" i="3" s="1"/>
  <c r="BF5022" i="3" s="1"/>
  <c r="BF5023" i="3" s="1"/>
  <c r="BF5024" i="3" s="1"/>
  <c r="BF5025" i="3" s="1"/>
  <c r="BF5026" i="3" s="1"/>
  <c r="BF5027" i="3" s="1"/>
  <c r="BF5028" i="3" s="1"/>
  <c r="BF5029" i="3" s="1"/>
  <c r="BF5030" i="3" s="1"/>
  <c r="BF5031" i="3" s="1"/>
  <c r="BF5032" i="3" s="1"/>
  <c r="BF5033" i="3" s="1"/>
  <c r="BF5034" i="3" s="1"/>
  <c r="BF5035" i="3" s="1"/>
  <c r="BF5036" i="3" s="1"/>
  <c r="BF5037" i="3" s="1"/>
  <c r="BF5038" i="3" s="1"/>
  <c r="BF5039" i="3" s="1"/>
  <c r="BF5040" i="3" s="1"/>
  <c r="BF5041" i="3" s="1"/>
  <c r="BF5042" i="3" s="1"/>
  <c r="BF5043" i="3" s="1"/>
  <c r="BF5044" i="3" s="1"/>
  <c r="BF5045" i="3" s="1"/>
  <c r="BF5046" i="3" s="1"/>
  <c r="BF5047" i="3" s="1"/>
  <c r="BF5048" i="3" s="1"/>
  <c r="BF5049" i="3" s="1"/>
  <c r="BF5050" i="3" s="1"/>
  <c r="BF5051" i="3" s="1"/>
  <c r="BF5052" i="3" s="1"/>
  <c r="BF5053" i="3" s="1"/>
  <c r="BF5054" i="3" s="1"/>
  <c r="BF5055" i="3" s="1"/>
  <c r="BF5056" i="3" s="1"/>
  <c r="BF5057" i="3" s="1"/>
  <c r="BF5058" i="3" s="1"/>
  <c r="BF5059" i="3" s="1"/>
  <c r="BF5060" i="3" s="1"/>
  <c r="BF5061" i="3" s="1"/>
  <c r="BF5062" i="3" s="1"/>
  <c r="BF5063" i="3" s="1"/>
  <c r="BF5064" i="3" s="1"/>
  <c r="BF5065" i="3" s="1"/>
  <c r="BF5066" i="3" s="1"/>
  <c r="BF5067" i="3" s="1"/>
  <c r="BF5068" i="3" s="1"/>
  <c r="BF5069" i="3" s="1"/>
  <c r="BF5070" i="3" s="1"/>
  <c r="BF5071" i="3" s="1"/>
  <c r="BF5072" i="3" s="1"/>
  <c r="BF5073" i="3" s="1"/>
  <c r="BF5074" i="3" s="1"/>
  <c r="BF5075" i="3" s="1"/>
  <c r="BF5076" i="3" s="1"/>
  <c r="BF5077" i="3" s="1"/>
  <c r="BF5078" i="3" s="1"/>
  <c r="BF5079" i="3" s="1"/>
  <c r="BF5080" i="3" s="1"/>
  <c r="BF5081" i="3" s="1"/>
  <c r="BF5082" i="3" s="1"/>
  <c r="BF5083" i="3" s="1"/>
  <c r="BF5084" i="3" s="1"/>
  <c r="BF5085" i="3" s="1"/>
  <c r="BF5086" i="3" s="1"/>
  <c r="BF5087" i="3" s="1"/>
  <c r="BF5088" i="3" s="1"/>
  <c r="BF5089" i="3" s="1"/>
  <c r="BF5090" i="3" s="1"/>
  <c r="BF5091" i="3" s="1"/>
  <c r="BF5092" i="3" s="1"/>
  <c r="BF5093" i="3" s="1"/>
  <c r="BF5094" i="3" s="1"/>
  <c r="BF5095" i="3" s="1"/>
  <c r="BF5096" i="3" s="1"/>
  <c r="BF5097" i="3" s="1"/>
  <c r="BF5098" i="3" s="1"/>
  <c r="BF5099" i="3" s="1"/>
  <c r="BF5100" i="3" s="1"/>
  <c r="BF5101" i="3" s="1"/>
  <c r="BF5102" i="3" s="1"/>
  <c r="BF5103" i="3" s="1"/>
  <c r="BF5104" i="3" s="1"/>
  <c r="BF5105" i="3" s="1"/>
  <c r="BF5106" i="3" s="1"/>
  <c r="BF5107" i="3" s="1"/>
  <c r="BF5108" i="3" s="1"/>
  <c r="BF5109" i="3" s="1"/>
  <c r="BF5110" i="3" s="1"/>
  <c r="BF5111" i="3" s="1"/>
  <c r="BF5112" i="3" s="1"/>
  <c r="BF5113" i="3" s="1"/>
  <c r="BF5114" i="3" s="1"/>
  <c r="BF5115" i="3" s="1"/>
  <c r="BF5116" i="3" s="1"/>
  <c r="BF5117" i="3" s="1"/>
  <c r="BF5118" i="3" s="1"/>
  <c r="BF5119" i="3" s="1"/>
  <c r="BF5120" i="3" s="1"/>
  <c r="BF5121" i="3" s="1"/>
  <c r="BF5122" i="3" s="1"/>
  <c r="BF5123" i="3" s="1"/>
  <c r="BF5124" i="3" s="1"/>
  <c r="BF5125" i="3" s="1"/>
  <c r="BF5126" i="3" s="1"/>
  <c r="BF5127" i="3" s="1"/>
  <c r="BF5128" i="3" s="1"/>
  <c r="BF5129" i="3" s="1"/>
  <c r="BF5130" i="3" s="1"/>
  <c r="BF5131" i="3" s="1"/>
  <c r="BF5132" i="3" s="1"/>
  <c r="BF5133" i="3" s="1"/>
  <c r="BF5134" i="3" s="1"/>
  <c r="BF5135" i="3" s="1"/>
  <c r="BF5136" i="3" s="1"/>
  <c r="BF5137" i="3" s="1"/>
  <c r="BF5138" i="3" s="1"/>
  <c r="BF5139" i="3" s="1"/>
  <c r="BF5140" i="3" s="1"/>
  <c r="BF5141" i="3" s="1"/>
  <c r="BF5142" i="3" s="1"/>
  <c r="BF5143" i="3" s="1"/>
  <c r="BF5144" i="3" s="1"/>
  <c r="BF5145" i="3" s="1"/>
  <c r="BF5146" i="3" s="1"/>
  <c r="BF5147" i="3" s="1"/>
  <c r="BF5148" i="3" s="1"/>
  <c r="BF5149" i="3" s="1"/>
  <c r="BF5150" i="3" s="1"/>
  <c r="BF5151" i="3" s="1"/>
  <c r="BF5152" i="3" s="1"/>
  <c r="BF5153" i="3" s="1"/>
  <c r="BF5154" i="3" s="1"/>
  <c r="BF5155" i="3" s="1"/>
  <c r="BF5156" i="3" s="1"/>
  <c r="BF5157" i="3" s="1"/>
  <c r="BF5158" i="3" s="1"/>
  <c r="BF5159" i="3" s="1"/>
  <c r="BF5160" i="3" s="1"/>
  <c r="BF5161" i="3" s="1"/>
  <c r="BF5162" i="3" s="1"/>
  <c r="BF5163" i="3" s="1"/>
  <c r="BF5164" i="3" s="1"/>
  <c r="BF5165" i="3" s="1"/>
  <c r="BF5166" i="3" s="1"/>
  <c r="BF5167" i="3" s="1"/>
  <c r="BF5168" i="3" s="1"/>
  <c r="BF5169" i="3" s="1"/>
  <c r="BF5170" i="3" s="1"/>
  <c r="BF5171" i="3" s="1"/>
  <c r="BF5172" i="3" s="1"/>
  <c r="BF5173" i="3" s="1"/>
  <c r="BF5174" i="3" s="1"/>
  <c r="BF5175" i="3" s="1"/>
  <c r="BF5176" i="3" s="1"/>
  <c r="BF5177" i="3" s="1"/>
  <c r="BF5178" i="3" s="1"/>
  <c r="BF5179" i="3" s="1"/>
  <c r="BF5180" i="3" s="1"/>
  <c r="BF5181" i="3" s="1"/>
  <c r="BF5182" i="3" s="1"/>
  <c r="BF5183" i="3" s="1"/>
  <c r="BF5184" i="3" s="1"/>
  <c r="BF5185" i="3" s="1"/>
  <c r="BF5186" i="3" s="1"/>
  <c r="BF5187" i="3" s="1"/>
  <c r="BF5188" i="3" s="1"/>
  <c r="BF5189" i="3" s="1"/>
  <c r="BF5190" i="3" s="1"/>
  <c r="BF5191" i="3" s="1"/>
  <c r="BF5192" i="3" s="1"/>
  <c r="BF5193" i="3" s="1"/>
  <c r="BF5194" i="3" s="1"/>
  <c r="BF5195" i="3" s="1"/>
  <c r="BF5196" i="3" s="1"/>
  <c r="BF5197" i="3" s="1"/>
  <c r="BF5198" i="3" s="1"/>
  <c r="BF5199" i="3" s="1"/>
  <c r="BF5200" i="3" s="1"/>
  <c r="BF5201" i="3" s="1"/>
  <c r="BF5202" i="3" s="1"/>
  <c r="BF5203" i="3" s="1"/>
  <c r="BF5204" i="3" s="1"/>
  <c r="BF5205" i="3" s="1"/>
  <c r="BF5206" i="3" s="1"/>
  <c r="BF5207" i="3" s="1"/>
  <c r="BF5208" i="3" s="1"/>
  <c r="BF5209" i="3" s="1"/>
  <c r="BF5210" i="3" s="1"/>
  <c r="BF5211" i="3" s="1"/>
  <c r="BF5212" i="3" s="1"/>
  <c r="BF5213" i="3" s="1"/>
  <c r="BF5214" i="3" s="1"/>
  <c r="BF5215" i="3" s="1"/>
  <c r="BF5216" i="3" s="1"/>
  <c r="BF5217" i="3" s="1"/>
  <c r="BF5218" i="3" s="1"/>
  <c r="BF5219" i="3" s="1"/>
  <c r="BF5220" i="3" s="1"/>
  <c r="BF5221" i="3" s="1"/>
  <c r="BF5222" i="3" s="1"/>
  <c r="BF5223" i="3" s="1"/>
  <c r="BF5224" i="3" s="1"/>
  <c r="BF5225" i="3" s="1"/>
  <c r="BF5226" i="3" s="1"/>
  <c r="BF5227" i="3" s="1"/>
  <c r="BF5228" i="3" s="1"/>
  <c r="BF5229" i="3" s="1"/>
  <c r="BF5230" i="3" s="1"/>
  <c r="BF5231" i="3" s="1"/>
  <c r="BF5232" i="3" s="1"/>
  <c r="BF5233" i="3" s="1"/>
  <c r="BF5234" i="3" s="1"/>
  <c r="BF5235" i="3" s="1"/>
  <c r="BF5236" i="3" s="1"/>
  <c r="BF5237" i="3" s="1"/>
  <c r="BF5238" i="3" s="1"/>
  <c r="BF5239" i="3" s="1"/>
  <c r="BF5240" i="3" s="1"/>
  <c r="BF5241" i="3" s="1"/>
  <c r="BF5242" i="3" s="1"/>
  <c r="BF5243" i="3" s="1"/>
  <c r="BF5244" i="3" s="1"/>
  <c r="BF5245" i="3" s="1"/>
  <c r="BF5246" i="3" s="1"/>
  <c r="BF5247" i="3" s="1"/>
  <c r="BF5248" i="3" s="1"/>
  <c r="BF5249" i="3" s="1"/>
  <c r="BF5250" i="3" s="1"/>
  <c r="BF5251" i="3" s="1"/>
  <c r="BF5252" i="3" s="1"/>
  <c r="BF5253" i="3" s="1"/>
  <c r="BF5254" i="3" s="1"/>
  <c r="BF5255" i="3" s="1"/>
  <c r="BF5256" i="3" s="1"/>
  <c r="BF5257" i="3" s="1"/>
  <c r="BF5258" i="3" s="1"/>
  <c r="BF5259" i="3" s="1"/>
  <c r="BF5260" i="3" s="1"/>
  <c r="BF5261" i="3" s="1"/>
  <c r="BF5262" i="3" s="1"/>
  <c r="BF5263" i="3" s="1"/>
  <c r="BF5264" i="3" s="1"/>
  <c r="BF5265" i="3" s="1"/>
  <c r="BF5266" i="3" s="1"/>
  <c r="BF5267" i="3" s="1"/>
  <c r="BF5268" i="3" s="1"/>
  <c r="BF5269" i="3" s="1"/>
  <c r="BF5270" i="3" s="1"/>
  <c r="BF5271" i="3" s="1"/>
  <c r="BF5272" i="3" s="1"/>
  <c r="BF5273" i="3" s="1"/>
  <c r="BF5274" i="3" s="1"/>
  <c r="BF5275" i="3" s="1"/>
  <c r="BF5276" i="3" s="1"/>
  <c r="BF5277" i="3" s="1"/>
  <c r="BF5278" i="3" s="1"/>
  <c r="BF5279" i="3" s="1"/>
  <c r="BF5280" i="3" s="1"/>
  <c r="BF5281" i="3" s="1"/>
  <c r="BF5282" i="3" s="1"/>
  <c r="BF5283" i="3" s="1"/>
  <c r="BF5284" i="3" s="1"/>
  <c r="BF5285" i="3" s="1"/>
  <c r="BF5286" i="3" s="1"/>
  <c r="BF5287" i="3" s="1"/>
  <c r="BF5288" i="3" s="1"/>
  <c r="BF5289" i="3" s="1"/>
  <c r="BF5290" i="3" s="1"/>
  <c r="BF5291" i="3" s="1"/>
  <c r="BF5292" i="3" s="1"/>
  <c r="BF5293" i="3" s="1"/>
  <c r="BF5294" i="3" s="1"/>
  <c r="BF5295" i="3" s="1"/>
  <c r="BF5296" i="3" s="1"/>
  <c r="BF5297" i="3" s="1"/>
  <c r="BF5298" i="3" s="1"/>
  <c r="BF5299" i="3" s="1"/>
  <c r="BF5300" i="3" s="1"/>
  <c r="BF5301" i="3" s="1"/>
  <c r="BF5302" i="3" s="1"/>
  <c r="BF5303" i="3" s="1"/>
  <c r="BF5304" i="3" s="1"/>
  <c r="BF5305" i="3" s="1"/>
  <c r="BF5306" i="3" s="1"/>
  <c r="BF5307" i="3" s="1"/>
  <c r="BF5308" i="3" s="1"/>
  <c r="BF5309" i="3" s="1"/>
  <c r="BF5310" i="3" s="1"/>
  <c r="BF5311" i="3" s="1"/>
  <c r="BF5312" i="3" s="1"/>
  <c r="BF5313" i="3" s="1"/>
  <c r="BF5314" i="3" s="1"/>
  <c r="BF5315" i="3" s="1"/>
  <c r="BF5316" i="3" s="1"/>
  <c r="BF5317" i="3" s="1"/>
  <c r="BF5318" i="3" s="1"/>
  <c r="BF5319" i="3" s="1"/>
  <c r="BF5320" i="3" s="1"/>
  <c r="BF5321" i="3" s="1"/>
  <c r="BF5322" i="3" s="1"/>
  <c r="BF5323" i="3" s="1"/>
  <c r="BF5324" i="3" s="1"/>
  <c r="BF5325" i="3" s="1"/>
  <c r="BF5326" i="3" s="1"/>
  <c r="BF5327" i="3" s="1"/>
  <c r="BF5328" i="3" s="1"/>
  <c r="BF5329" i="3" s="1"/>
  <c r="BF5330" i="3" s="1"/>
  <c r="BF5331" i="3" s="1"/>
  <c r="BF5332" i="3" s="1"/>
  <c r="BF5333" i="3" s="1"/>
  <c r="BF5334" i="3" s="1"/>
  <c r="BF5335" i="3" s="1"/>
  <c r="BF5336" i="3" s="1"/>
  <c r="BF5337" i="3" s="1"/>
  <c r="BF5338" i="3" s="1"/>
  <c r="BF5339" i="3" s="1"/>
  <c r="BF5340" i="3" s="1"/>
  <c r="BF5341" i="3" s="1"/>
  <c r="BF5342" i="3" s="1"/>
  <c r="BF5343" i="3" s="1"/>
  <c r="BF5344" i="3" s="1"/>
  <c r="BF5345" i="3" s="1"/>
  <c r="BF5346" i="3" s="1"/>
  <c r="BF5347" i="3" s="1"/>
  <c r="BF5348" i="3" s="1"/>
  <c r="BF5349" i="3" s="1"/>
  <c r="BF5350" i="3" s="1"/>
  <c r="BF5351" i="3" s="1"/>
  <c r="BF5352" i="3" s="1"/>
  <c r="BF5353" i="3" s="1"/>
  <c r="BF5354" i="3" s="1"/>
  <c r="BF5355" i="3" s="1"/>
  <c r="BF5356" i="3" s="1"/>
  <c r="BF5357" i="3" s="1"/>
  <c r="BF5358" i="3" s="1"/>
  <c r="BF5359" i="3" s="1"/>
  <c r="BF5360" i="3" s="1"/>
  <c r="BF5361" i="3" s="1"/>
  <c r="BF5362" i="3" s="1"/>
  <c r="BF5363" i="3" s="1"/>
  <c r="BF5364" i="3" s="1"/>
  <c r="BF5365" i="3" s="1"/>
  <c r="BF5366" i="3" s="1"/>
  <c r="BF5367" i="3" s="1"/>
  <c r="BF5368" i="3" s="1"/>
  <c r="BF5369" i="3" s="1"/>
  <c r="BF5370" i="3" s="1"/>
  <c r="BF5371" i="3" s="1"/>
  <c r="BF5372" i="3" s="1"/>
  <c r="BF5373" i="3" s="1"/>
  <c r="BF5374" i="3" s="1"/>
  <c r="BF5375" i="3" s="1"/>
  <c r="BF5376" i="3" s="1"/>
  <c r="BF5377" i="3" s="1"/>
  <c r="BF5378" i="3" s="1"/>
  <c r="BF5379" i="3" s="1"/>
  <c r="BF5380" i="3" s="1"/>
  <c r="BF5381" i="3" s="1"/>
  <c r="BF5382" i="3" s="1"/>
  <c r="BF5383" i="3" s="1"/>
  <c r="BF5384" i="3" s="1"/>
  <c r="BF5385" i="3" s="1"/>
  <c r="BF5386" i="3" s="1"/>
  <c r="BF5387" i="3" s="1"/>
  <c r="BF5388" i="3" s="1"/>
  <c r="BF5389" i="3" s="1"/>
  <c r="BF5390" i="3" s="1"/>
  <c r="BF5391" i="3" s="1"/>
  <c r="BF5392" i="3" s="1"/>
  <c r="BF5393" i="3" s="1"/>
  <c r="BF5394" i="3" s="1"/>
  <c r="BF5395" i="3" s="1"/>
  <c r="BF5396" i="3" s="1"/>
  <c r="BF5397" i="3" s="1"/>
  <c r="BF5398" i="3" s="1"/>
  <c r="BF5399" i="3" s="1"/>
  <c r="BF5400" i="3" s="1"/>
  <c r="BF5401" i="3" s="1"/>
  <c r="BF5402" i="3" s="1"/>
  <c r="BF5403" i="3" s="1"/>
  <c r="BF5404" i="3" s="1"/>
  <c r="BF5405" i="3" s="1"/>
  <c r="BF5406" i="3" s="1"/>
  <c r="BF5407" i="3" s="1"/>
  <c r="BF5408" i="3" s="1"/>
  <c r="BF5409" i="3" s="1"/>
  <c r="BF5410" i="3" s="1"/>
  <c r="BF5411" i="3" s="1"/>
  <c r="BF5412" i="3" s="1"/>
  <c r="BF5413" i="3" s="1"/>
  <c r="BF5414" i="3" s="1"/>
  <c r="BF5415" i="3" s="1"/>
  <c r="BF5416" i="3" s="1"/>
  <c r="BF5417" i="3" s="1"/>
  <c r="BF5418" i="3" s="1"/>
  <c r="BF5419" i="3" s="1"/>
  <c r="BF5420" i="3" s="1"/>
  <c r="BF5421" i="3" s="1"/>
  <c r="BF5422" i="3" s="1"/>
  <c r="BF5423" i="3" s="1"/>
  <c r="BF5424" i="3" s="1"/>
  <c r="BF5425" i="3" s="1"/>
  <c r="BF5426" i="3" s="1"/>
  <c r="BF5427" i="3" s="1"/>
  <c r="BF5428" i="3" s="1"/>
  <c r="BF5429" i="3" s="1"/>
  <c r="BF5430" i="3" s="1"/>
  <c r="BF5431" i="3" s="1"/>
  <c r="BF5432" i="3" s="1"/>
  <c r="BF5433" i="3" s="1"/>
  <c r="BF5434" i="3" s="1"/>
  <c r="BF5435" i="3" s="1"/>
  <c r="BF5436" i="3" s="1"/>
  <c r="BF5437" i="3" s="1"/>
  <c r="BF5438" i="3" s="1"/>
  <c r="BF5439" i="3" s="1"/>
  <c r="BF5440" i="3" s="1"/>
  <c r="BF5441" i="3" s="1"/>
  <c r="BF5442" i="3" s="1"/>
  <c r="BF5443" i="3" s="1"/>
  <c r="BF5444" i="3" s="1"/>
  <c r="BF5445" i="3" s="1"/>
  <c r="BF5446" i="3" s="1"/>
  <c r="BF5447" i="3" s="1"/>
  <c r="BF5448" i="3" s="1"/>
  <c r="BF5449" i="3" s="1"/>
  <c r="BF5450" i="3" s="1"/>
  <c r="BF5451" i="3" s="1"/>
  <c r="BF5452" i="3" s="1"/>
  <c r="BF5453" i="3" s="1"/>
  <c r="BF5454" i="3" s="1"/>
  <c r="BF5455" i="3" s="1"/>
  <c r="BF5456" i="3" s="1"/>
  <c r="BF5457" i="3" s="1"/>
  <c r="BF5458" i="3" s="1"/>
  <c r="BF5459" i="3" s="1"/>
  <c r="BF5460" i="3" s="1"/>
  <c r="BF5461" i="3" s="1"/>
  <c r="BF5462" i="3" s="1"/>
  <c r="BF5463" i="3" s="1"/>
  <c r="BF5464" i="3" s="1"/>
  <c r="BF5465" i="3" s="1"/>
  <c r="BF5466" i="3" s="1"/>
  <c r="BF5467" i="3" s="1"/>
  <c r="BF5468" i="3" s="1"/>
  <c r="BF5469" i="3" s="1"/>
  <c r="BF5470" i="3" s="1"/>
  <c r="BF5471" i="3" s="1"/>
  <c r="BF5472" i="3" s="1"/>
  <c r="BF5473" i="3" s="1"/>
  <c r="BF5474" i="3" s="1"/>
  <c r="BF5475" i="3" s="1"/>
  <c r="BF5476" i="3" s="1"/>
  <c r="BF5477" i="3" s="1"/>
  <c r="BF5478" i="3" s="1"/>
  <c r="BF5479" i="3" s="1"/>
  <c r="BF5480" i="3" s="1"/>
  <c r="BF5481" i="3" s="1"/>
  <c r="BF5482" i="3" s="1"/>
  <c r="BF5483" i="3" s="1"/>
  <c r="BF5484" i="3" s="1"/>
  <c r="BF5485" i="3" s="1"/>
  <c r="BF5486" i="3" s="1"/>
  <c r="BF5487" i="3" s="1"/>
  <c r="BF5488" i="3" s="1"/>
  <c r="BF5489" i="3" s="1"/>
  <c r="BF5490" i="3" s="1"/>
  <c r="BF5491" i="3" s="1"/>
  <c r="BF5492" i="3" s="1"/>
  <c r="BF5493" i="3" s="1"/>
  <c r="BF5494" i="3" s="1"/>
  <c r="BF5495" i="3" s="1"/>
  <c r="BF5496" i="3" s="1"/>
  <c r="BF5497" i="3" s="1"/>
  <c r="BF5498" i="3" s="1"/>
  <c r="BF5499" i="3" s="1"/>
  <c r="BF5500" i="3" s="1"/>
  <c r="BF5501" i="3" s="1"/>
  <c r="BF5502" i="3" s="1"/>
  <c r="BF5503" i="3" s="1"/>
  <c r="BF5504" i="3" s="1"/>
  <c r="BF5505" i="3" s="1"/>
  <c r="BF5506" i="3" s="1"/>
  <c r="BF5507" i="3" s="1"/>
  <c r="BF5508" i="3" s="1"/>
  <c r="BF5509" i="3" s="1"/>
  <c r="BF5510" i="3" s="1"/>
  <c r="BF5511" i="3" s="1"/>
  <c r="BF5512" i="3" s="1"/>
  <c r="BF5513" i="3" s="1"/>
  <c r="BF5514" i="3" s="1"/>
  <c r="BF5515" i="3" s="1"/>
  <c r="BF5516" i="3" s="1"/>
  <c r="BF5517" i="3" s="1"/>
  <c r="BF5518" i="3" s="1"/>
  <c r="BF5519" i="3" s="1"/>
  <c r="BF5520" i="3" s="1"/>
  <c r="BF5521" i="3" s="1"/>
  <c r="BF5522" i="3" s="1"/>
  <c r="BF5523" i="3" s="1"/>
  <c r="BF5524" i="3" s="1"/>
  <c r="BF5525" i="3" s="1"/>
  <c r="BF5526" i="3" s="1"/>
  <c r="BF5527" i="3" s="1"/>
  <c r="BF5528" i="3" s="1"/>
  <c r="BF5529" i="3" s="1"/>
  <c r="BF5530" i="3" s="1"/>
  <c r="BF5531" i="3" s="1"/>
  <c r="BF5532" i="3" s="1"/>
  <c r="BF5533" i="3" s="1"/>
  <c r="BF5534" i="3" s="1"/>
  <c r="BF5535" i="3" s="1"/>
  <c r="BF5536" i="3" s="1"/>
  <c r="BF5537" i="3" s="1"/>
  <c r="BF5538" i="3" s="1"/>
  <c r="BF5539" i="3" s="1"/>
  <c r="BF5540" i="3" s="1"/>
  <c r="BF5541" i="3" s="1"/>
  <c r="BF5542" i="3" s="1"/>
  <c r="BF5543" i="3" s="1"/>
  <c r="BF5544" i="3" s="1"/>
  <c r="BF5545" i="3" s="1"/>
  <c r="BF5546" i="3" s="1"/>
  <c r="BF5547" i="3" s="1"/>
  <c r="BF5548" i="3" s="1"/>
  <c r="BF5549" i="3" s="1"/>
  <c r="BF5550" i="3" s="1"/>
  <c r="BF5551" i="3" s="1"/>
  <c r="BF5552" i="3" s="1"/>
  <c r="BF5553" i="3" s="1"/>
  <c r="BF5554" i="3" s="1"/>
  <c r="BF5555" i="3" s="1"/>
  <c r="BF5556" i="3" s="1"/>
  <c r="BF5557" i="3" s="1"/>
  <c r="BF5558" i="3" s="1"/>
  <c r="BF5559" i="3" s="1"/>
  <c r="BF5560" i="3" s="1"/>
  <c r="BF5561" i="3" s="1"/>
  <c r="BF5562" i="3" s="1"/>
  <c r="BF5563" i="3" s="1"/>
  <c r="BF5564" i="3" s="1"/>
  <c r="BF5565" i="3" s="1"/>
  <c r="BF5566" i="3" s="1"/>
  <c r="BF5567" i="3" s="1"/>
  <c r="BF5568" i="3" s="1"/>
  <c r="BF5569" i="3" s="1"/>
  <c r="BF5570" i="3" s="1"/>
  <c r="BF5571" i="3" s="1"/>
  <c r="BF5572" i="3" s="1"/>
  <c r="BF5573" i="3" s="1"/>
  <c r="BF5574" i="3" s="1"/>
  <c r="BF5575" i="3" s="1"/>
  <c r="BF5576" i="3" s="1"/>
  <c r="BF5577" i="3" s="1"/>
  <c r="BF5578" i="3" s="1"/>
  <c r="BF5579" i="3" s="1"/>
  <c r="BF5580" i="3" s="1"/>
  <c r="BF5581" i="3" s="1"/>
  <c r="BF5582" i="3" s="1"/>
  <c r="BF5583" i="3" s="1"/>
  <c r="BF5584" i="3" s="1"/>
  <c r="BF5585" i="3" s="1"/>
  <c r="BF5586" i="3" s="1"/>
  <c r="BF5587" i="3" s="1"/>
  <c r="BF5588" i="3" s="1"/>
  <c r="BF5589" i="3" s="1"/>
  <c r="BF5590" i="3" s="1"/>
  <c r="BF5591" i="3" s="1"/>
  <c r="BF5592" i="3" s="1"/>
  <c r="BF5593" i="3" s="1"/>
  <c r="BF5594" i="3" s="1"/>
  <c r="BF5595" i="3" s="1"/>
  <c r="BF5596" i="3" s="1"/>
  <c r="BF5597" i="3" s="1"/>
  <c r="BF5598" i="3" s="1"/>
  <c r="BF5599" i="3" s="1"/>
  <c r="BF5600" i="3" s="1"/>
  <c r="BF5601" i="3" s="1"/>
  <c r="BF5602" i="3" s="1"/>
  <c r="BF5603" i="3" s="1"/>
  <c r="BF5604" i="3" s="1"/>
  <c r="BF5605" i="3" s="1"/>
  <c r="BF5606" i="3" s="1"/>
  <c r="BF5607" i="3" s="1"/>
  <c r="BF5608" i="3" s="1"/>
  <c r="BF5609" i="3" s="1"/>
  <c r="BF5610" i="3" s="1"/>
  <c r="BF5611" i="3" s="1"/>
  <c r="BF5612" i="3" s="1"/>
  <c r="BF5613" i="3" s="1"/>
  <c r="BF5614" i="3" s="1"/>
  <c r="BF5615" i="3" s="1"/>
  <c r="BF5616" i="3" s="1"/>
  <c r="BF5617" i="3" s="1"/>
  <c r="BF5618" i="3" s="1"/>
  <c r="BF5619" i="3" s="1"/>
  <c r="BF5620" i="3" s="1"/>
  <c r="BF5621" i="3" s="1"/>
  <c r="BF5622" i="3" s="1"/>
  <c r="BF5623" i="3" s="1"/>
  <c r="BF5624" i="3" s="1"/>
  <c r="BF5625" i="3" s="1"/>
  <c r="BF5626" i="3" s="1"/>
  <c r="BF5627" i="3" s="1"/>
  <c r="BF5628" i="3" s="1"/>
  <c r="BF5629" i="3" s="1"/>
  <c r="BF5630" i="3" s="1"/>
  <c r="BF5631" i="3" s="1"/>
  <c r="BF5632" i="3" s="1"/>
  <c r="BF5633" i="3" s="1"/>
  <c r="BF5634" i="3" s="1"/>
  <c r="BF5635" i="3" s="1"/>
  <c r="BF5636" i="3" s="1"/>
  <c r="BF5637" i="3" s="1"/>
  <c r="BF5638" i="3" s="1"/>
  <c r="BF5639" i="3" s="1"/>
  <c r="BF5640" i="3" s="1"/>
  <c r="BF5641" i="3" s="1"/>
  <c r="BF5642" i="3" s="1"/>
  <c r="BF5643" i="3" s="1"/>
  <c r="BF5644" i="3" s="1"/>
  <c r="BF5645" i="3" s="1"/>
  <c r="BF5646" i="3" s="1"/>
  <c r="BF5647" i="3" s="1"/>
  <c r="BF5648" i="3" s="1"/>
  <c r="BF5649" i="3" s="1"/>
  <c r="BF5650" i="3" s="1"/>
  <c r="BF5651" i="3" s="1"/>
  <c r="BF5652" i="3" s="1"/>
  <c r="BF5653" i="3" s="1"/>
  <c r="BF5654" i="3" s="1"/>
  <c r="BF5655" i="3" s="1"/>
  <c r="BF5656" i="3" s="1"/>
  <c r="BF5657" i="3" s="1"/>
  <c r="BF5658" i="3" s="1"/>
  <c r="BF5659" i="3" s="1"/>
  <c r="BF5660" i="3" s="1"/>
  <c r="BF5661" i="3" s="1"/>
  <c r="BF5662" i="3" s="1"/>
  <c r="BF5663" i="3" s="1"/>
  <c r="BF5664" i="3" s="1"/>
  <c r="BF5665" i="3" s="1"/>
  <c r="BF5666" i="3" s="1"/>
  <c r="BF5667" i="3" s="1"/>
  <c r="BF5668" i="3" s="1"/>
  <c r="BF5669" i="3" s="1"/>
  <c r="BF5670" i="3" s="1"/>
  <c r="BF5671" i="3" s="1"/>
  <c r="BF5672" i="3" s="1"/>
  <c r="BF5673" i="3" s="1"/>
  <c r="BF5674" i="3" s="1"/>
  <c r="BF5675" i="3" s="1"/>
  <c r="BF5676" i="3" s="1"/>
  <c r="BF5677" i="3" s="1"/>
  <c r="BF5678" i="3" s="1"/>
  <c r="BF5679" i="3" s="1"/>
  <c r="BF5680" i="3" s="1"/>
  <c r="BF5681" i="3" s="1"/>
  <c r="BF5682" i="3" s="1"/>
  <c r="BF5683" i="3" s="1"/>
  <c r="BF5684" i="3" s="1"/>
  <c r="BF5685" i="3" s="1"/>
  <c r="BF5686" i="3" s="1"/>
  <c r="BF5687" i="3" s="1"/>
  <c r="BF5688" i="3" s="1"/>
  <c r="BF5689" i="3" s="1"/>
  <c r="BF5690" i="3" s="1"/>
  <c r="BF5691" i="3" s="1"/>
  <c r="BF5692" i="3" s="1"/>
  <c r="BF5693" i="3" s="1"/>
  <c r="BF5694" i="3" s="1"/>
  <c r="BF5695" i="3" s="1"/>
  <c r="BF5696" i="3" s="1"/>
  <c r="BF5697" i="3" s="1"/>
  <c r="BF5698" i="3" s="1"/>
  <c r="BF5699" i="3" s="1"/>
  <c r="BF5700" i="3" s="1"/>
  <c r="BF5701" i="3" s="1"/>
  <c r="BF5702" i="3" s="1"/>
  <c r="BF5703" i="3" s="1"/>
  <c r="BF5704" i="3" s="1"/>
  <c r="BF5705" i="3" s="1"/>
  <c r="BF5706" i="3" s="1"/>
  <c r="BF5707" i="3" s="1"/>
  <c r="BF5708" i="3" s="1"/>
  <c r="BF5709" i="3" s="1"/>
  <c r="BF5710" i="3" s="1"/>
  <c r="BF5711" i="3" s="1"/>
  <c r="BF5712" i="3" s="1"/>
  <c r="BF5713" i="3" s="1"/>
  <c r="BF5714" i="3" s="1"/>
  <c r="BF5715" i="3" s="1"/>
  <c r="BF5716" i="3" s="1"/>
  <c r="BF5717" i="3" s="1"/>
  <c r="BF5718" i="3" s="1"/>
  <c r="BF5719" i="3" s="1"/>
  <c r="BF5720" i="3" s="1"/>
  <c r="BF5721" i="3" s="1"/>
  <c r="BF5722" i="3" s="1"/>
  <c r="BF5723" i="3" s="1"/>
  <c r="BF5724" i="3" s="1"/>
  <c r="BF5725" i="3" s="1"/>
  <c r="BF5726" i="3" s="1"/>
  <c r="BF5727" i="3" s="1"/>
  <c r="BF5728" i="3" s="1"/>
  <c r="BF5729" i="3" s="1"/>
  <c r="BF5730" i="3" s="1"/>
  <c r="BF5731" i="3" s="1"/>
  <c r="BF5732" i="3" s="1"/>
  <c r="BF5733" i="3" s="1"/>
  <c r="BF5734" i="3" s="1"/>
  <c r="BF5735" i="3" s="1"/>
  <c r="BF5736" i="3" s="1"/>
  <c r="BF5737" i="3" s="1"/>
  <c r="BF5738" i="3" s="1"/>
  <c r="BF5739" i="3" s="1"/>
  <c r="BF5740" i="3" s="1"/>
  <c r="BF5741" i="3" s="1"/>
  <c r="BF5742" i="3" s="1"/>
  <c r="BF5743" i="3" s="1"/>
  <c r="BF5744" i="3" s="1"/>
  <c r="BF5745" i="3" s="1"/>
  <c r="BF5746" i="3" s="1"/>
  <c r="BF5747" i="3" s="1"/>
  <c r="BF5748" i="3" s="1"/>
  <c r="BF5749" i="3" s="1"/>
  <c r="BF5750" i="3" s="1"/>
  <c r="BF5751" i="3" s="1"/>
  <c r="BF5752" i="3" s="1"/>
  <c r="BF5753" i="3" s="1"/>
  <c r="BF5754" i="3" s="1"/>
  <c r="BF5755" i="3" s="1"/>
  <c r="BF5756" i="3" s="1"/>
  <c r="BF5757" i="3" s="1"/>
  <c r="BF5758" i="3" s="1"/>
  <c r="BF5759" i="3" s="1"/>
  <c r="BF5760" i="3" s="1"/>
  <c r="BF5761" i="3" s="1"/>
  <c r="BF5762" i="3" s="1"/>
  <c r="BF5763" i="3" s="1"/>
  <c r="BF5764" i="3" s="1"/>
  <c r="BF5765" i="3" s="1"/>
  <c r="BF5766" i="3" s="1"/>
  <c r="BF5767" i="3" s="1"/>
  <c r="BF5768" i="3" s="1"/>
  <c r="BF5769" i="3" s="1"/>
  <c r="BF5770" i="3" s="1"/>
  <c r="BF5771" i="3" s="1"/>
  <c r="BF5772" i="3" s="1"/>
  <c r="BF5773" i="3" s="1"/>
  <c r="BF5774" i="3" s="1"/>
  <c r="BF5775" i="3" s="1"/>
  <c r="BF5776" i="3" s="1"/>
  <c r="BF5777" i="3" s="1"/>
  <c r="BF5778" i="3" s="1"/>
  <c r="BF5779" i="3" s="1"/>
  <c r="BF5780" i="3" s="1"/>
  <c r="BF5781" i="3" s="1"/>
  <c r="BF5782" i="3" s="1"/>
  <c r="BF5783" i="3" s="1"/>
  <c r="BF5784" i="3" s="1"/>
  <c r="BF5785" i="3" s="1"/>
  <c r="BF5786" i="3" s="1"/>
  <c r="BF5787" i="3" s="1"/>
  <c r="BF5788" i="3" s="1"/>
  <c r="BF5789" i="3" s="1"/>
  <c r="BF5790" i="3" s="1"/>
  <c r="BF5791" i="3" s="1"/>
  <c r="BF5792" i="3" s="1"/>
  <c r="BF5793" i="3" s="1"/>
  <c r="BF5794" i="3" s="1"/>
  <c r="BF5795" i="3" s="1"/>
  <c r="BF5796" i="3" s="1"/>
  <c r="BF5797" i="3" s="1"/>
  <c r="BF5798" i="3" s="1"/>
  <c r="BF5799" i="3" s="1"/>
  <c r="BF5800" i="3" s="1"/>
  <c r="BF5801" i="3" s="1"/>
  <c r="BF5802" i="3" s="1"/>
  <c r="BF5803" i="3" s="1"/>
  <c r="BF5804" i="3" s="1"/>
  <c r="BF5805" i="3" s="1"/>
  <c r="BF5806" i="3" s="1"/>
  <c r="BF5807" i="3" s="1"/>
  <c r="BF5808" i="3" s="1"/>
  <c r="BF5809" i="3" s="1"/>
  <c r="BF5810" i="3" s="1"/>
  <c r="BF5811" i="3" s="1"/>
  <c r="BF5812" i="3" s="1"/>
  <c r="BF5813" i="3" s="1"/>
  <c r="BF5814" i="3" s="1"/>
  <c r="BF5815" i="3" s="1"/>
  <c r="BF5816" i="3" s="1"/>
  <c r="BF5817" i="3" s="1"/>
  <c r="BF5818" i="3" s="1"/>
  <c r="BF5819" i="3" s="1"/>
  <c r="BF5820" i="3" s="1"/>
  <c r="BF5821" i="3" s="1"/>
  <c r="BF5822" i="3" s="1"/>
  <c r="BF5823" i="3" s="1"/>
  <c r="BF5824" i="3" s="1"/>
  <c r="BF5825" i="3" s="1"/>
  <c r="BF5826" i="3" s="1"/>
  <c r="BF5827" i="3" s="1"/>
  <c r="BF5828" i="3" s="1"/>
  <c r="BF5829" i="3" s="1"/>
  <c r="BF5830" i="3" s="1"/>
  <c r="BF5831" i="3" s="1"/>
  <c r="BF5832" i="3" s="1"/>
  <c r="BF5833" i="3" s="1"/>
  <c r="BF5834" i="3" s="1"/>
  <c r="BF5835" i="3" s="1"/>
  <c r="BF5836" i="3" s="1"/>
  <c r="BF5837" i="3" s="1"/>
  <c r="BF5838" i="3" s="1"/>
  <c r="BF5839" i="3" s="1"/>
  <c r="BF5840" i="3" s="1"/>
  <c r="BF5841" i="3" s="1"/>
  <c r="BF5842" i="3" s="1"/>
  <c r="BF5843" i="3" s="1"/>
  <c r="BF5844" i="3" s="1"/>
  <c r="BF5845" i="3" s="1"/>
  <c r="BF5846" i="3" s="1"/>
  <c r="BF5847" i="3" s="1"/>
  <c r="BF5848" i="3" s="1"/>
  <c r="BF5849" i="3" s="1"/>
  <c r="BF5850" i="3" s="1"/>
  <c r="BF5851" i="3" s="1"/>
  <c r="BF5852" i="3" s="1"/>
  <c r="BF5853" i="3" s="1"/>
  <c r="BF5854" i="3" s="1"/>
  <c r="BF5855" i="3" s="1"/>
  <c r="BF5856" i="3" s="1"/>
  <c r="BF5857" i="3" s="1"/>
  <c r="BF5858" i="3" s="1"/>
  <c r="BF5859" i="3" s="1"/>
  <c r="BF5860" i="3" s="1"/>
  <c r="BF5861" i="3" s="1"/>
  <c r="BF5862" i="3" s="1"/>
  <c r="BF5863" i="3" s="1"/>
  <c r="BF5864" i="3" s="1"/>
  <c r="BF5865" i="3" s="1"/>
  <c r="BF5866" i="3" s="1"/>
  <c r="BF5867" i="3" s="1"/>
  <c r="BF5868" i="3" s="1"/>
  <c r="BF5869" i="3" s="1"/>
  <c r="BF5870" i="3" s="1"/>
  <c r="BF5871" i="3" s="1"/>
  <c r="BF5872" i="3" s="1"/>
  <c r="BF5873" i="3" s="1"/>
  <c r="BF5874" i="3" s="1"/>
  <c r="BF5875" i="3" s="1"/>
  <c r="BF5876" i="3" s="1"/>
  <c r="BF5877" i="3" s="1"/>
  <c r="BF5878" i="3" s="1"/>
  <c r="BF5879" i="3" s="1"/>
  <c r="BF5880" i="3" s="1"/>
  <c r="BF5881" i="3" s="1"/>
  <c r="BF5882" i="3" s="1"/>
  <c r="BF5883" i="3" s="1"/>
  <c r="BF5884" i="3" s="1"/>
  <c r="BF5885" i="3" s="1"/>
  <c r="BF5886" i="3" s="1"/>
  <c r="BF5887" i="3" s="1"/>
  <c r="BF5888" i="3" s="1"/>
  <c r="BF5889" i="3" s="1"/>
  <c r="BF5890" i="3" s="1"/>
  <c r="BF5891" i="3" s="1"/>
  <c r="BF5892" i="3" s="1"/>
  <c r="BF5893" i="3" s="1"/>
  <c r="BF5894" i="3" s="1"/>
  <c r="BF5895" i="3" s="1"/>
  <c r="BF5896" i="3" s="1"/>
  <c r="BF5897" i="3" s="1"/>
  <c r="BF5898" i="3" s="1"/>
  <c r="BF5899" i="3" s="1"/>
  <c r="BF5900" i="3" s="1"/>
  <c r="BF5901" i="3" s="1"/>
  <c r="BF5902" i="3" s="1"/>
  <c r="BF5903" i="3" s="1"/>
  <c r="BF5904" i="3" s="1"/>
  <c r="BF5905" i="3" s="1"/>
  <c r="BF5906" i="3" s="1"/>
  <c r="BF5907" i="3" s="1"/>
  <c r="BF5908" i="3" s="1"/>
  <c r="BF5909" i="3" s="1"/>
  <c r="BF5910" i="3" s="1"/>
  <c r="BF5911" i="3" s="1"/>
  <c r="BF5912" i="3" s="1"/>
  <c r="BF5913" i="3" s="1"/>
  <c r="BF5914" i="3" s="1"/>
  <c r="BF5915" i="3" s="1"/>
  <c r="BF5916" i="3" s="1"/>
  <c r="BF5917" i="3" s="1"/>
  <c r="BF5918" i="3" s="1"/>
  <c r="BF5919" i="3" s="1"/>
  <c r="BF5920" i="3" s="1"/>
  <c r="BF5921" i="3" s="1"/>
  <c r="BF5922" i="3" s="1"/>
  <c r="BF5923" i="3" s="1"/>
  <c r="BF5924" i="3" s="1"/>
  <c r="BF5925" i="3" s="1"/>
  <c r="BF5926" i="3" s="1"/>
  <c r="BF5927" i="3" s="1"/>
  <c r="BF5928" i="3" s="1"/>
  <c r="BF5929" i="3" s="1"/>
  <c r="BF5930" i="3" s="1"/>
  <c r="BF5931" i="3" s="1"/>
  <c r="BF5932" i="3" s="1"/>
  <c r="BF5933" i="3" s="1"/>
  <c r="BF5934" i="3" s="1"/>
  <c r="BF5935" i="3" s="1"/>
  <c r="BF5936" i="3" s="1"/>
  <c r="BF5937" i="3" s="1"/>
  <c r="BF5938" i="3" s="1"/>
  <c r="BF5939" i="3" s="1"/>
  <c r="BF5940" i="3" s="1"/>
  <c r="BF5941" i="3" s="1"/>
  <c r="BF5942" i="3" s="1"/>
  <c r="BF5943" i="3" s="1"/>
  <c r="BF5944" i="3" s="1"/>
  <c r="BF5945" i="3" s="1"/>
  <c r="BF5946" i="3" s="1"/>
  <c r="BF5947" i="3" s="1"/>
  <c r="BF5948" i="3" s="1"/>
  <c r="BF5949" i="3" s="1"/>
  <c r="BF5950" i="3" s="1"/>
  <c r="BF5951" i="3" s="1"/>
  <c r="BF5952" i="3" s="1"/>
  <c r="BF5953" i="3" s="1"/>
  <c r="BF5954" i="3" s="1"/>
  <c r="BF5955" i="3" s="1"/>
  <c r="BF5956" i="3" s="1"/>
  <c r="BF5957" i="3" s="1"/>
  <c r="BF5958" i="3" s="1"/>
  <c r="BF5959" i="3" s="1"/>
  <c r="BF5960" i="3" s="1"/>
  <c r="BF5961" i="3" s="1"/>
  <c r="BF5962" i="3" s="1"/>
  <c r="BF5963" i="3" s="1"/>
  <c r="BF5964" i="3" s="1"/>
  <c r="BF5965" i="3" s="1"/>
  <c r="BF5966" i="3" s="1"/>
  <c r="BF5967" i="3" s="1"/>
  <c r="BF5968" i="3" s="1"/>
  <c r="BF5969" i="3" s="1"/>
  <c r="BF5970" i="3" s="1"/>
  <c r="BF5971" i="3" s="1"/>
  <c r="BF5972" i="3" s="1"/>
  <c r="BF5973" i="3" s="1"/>
  <c r="BF5974" i="3" s="1"/>
  <c r="BF5975" i="3" s="1"/>
  <c r="BF5976" i="3" s="1"/>
  <c r="BF5977" i="3" s="1"/>
  <c r="BF5978" i="3" s="1"/>
  <c r="BF5979" i="3" s="1"/>
  <c r="BF5980" i="3" s="1"/>
  <c r="BF5981" i="3" s="1"/>
  <c r="BF5982" i="3" s="1"/>
  <c r="BF5983" i="3" s="1"/>
  <c r="BF5984" i="3" s="1"/>
  <c r="BF5985" i="3" s="1"/>
  <c r="BF5986" i="3" s="1"/>
  <c r="BF5987" i="3" s="1"/>
  <c r="BF5988" i="3" s="1"/>
  <c r="BF5989" i="3" s="1"/>
  <c r="BF5990" i="3" s="1"/>
  <c r="BF5991" i="3" s="1"/>
  <c r="BF5992" i="3" s="1"/>
  <c r="BF5993" i="3" s="1"/>
  <c r="BF5994" i="3" s="1"/>
  <c r="BF5995" i="3" s="1"/>
  <c r="BF5996" i="3" s="1"/>
  <c r="BF5997" i="3" s="1"/>
  <c r="BF5998" i="3" s="1"/>
  <c r="BF5999" i="3" s="1"/>
  <c r="BF6000" i="3" s="1"/>
  <c r="BF6001" i="3" s="1"/>
  <c r="BF6002" i="3" s="1"/>
  <c r="BF6003" i="3" s="1"/>
  <c r="BF6004" i="3" s="1"/>
  <c r="BF6005" i="3" s="1"/>
  <c r="BF6006" i="3" s="1"/>
  <c r="BF6007" i="3" s="1"/>
  <c r="BF6008" i="3" s="1"/>
  <c r="BF6009" i="3" s="1"/>
  <c r="BF6010" i="3" s="1"/>
  <c r="BF6011" i="3" s="1"/>
  <c r="BF6012" i="3" s="1"/>
  <c r="BF6013" i="3" s="1"/>
  <c r="BF6014" i="3" s="1"/>
  <c r="BF6015" i="3" s="1"/>
  <c r="BF6016" i="3" s="1"/>
  <c r="BF6017" i="3" s="1"/>
  <c r="BF6018" i="3" s="1"/>
  <c r="BF6019" i="3" s="1"/>
  <c r="BF6020" i="3" s="1"/>
  <c r="BF6021" i="3" s="1"/>
  <c r="BF6022" i="3" s="1"/>
  <c r="BF6023" i="3" s="1"/>
  <c r="BF6024" i="3" s="1"/>
  <c r="BF6025" i="3" s="1"/>
  <c r="BF6026" i="3" s="1"/>
  <c r="BF6027" i="3" s="1"/>
  <c r="BF6028" i="3" s="1"/>
  <c r="BF6029" i="3" s="1"/>
  <c r="BF6030" i="3" s="1"/>
  <c r="BF6031" i="3" s="1"/>
  <c r="BF6032" i="3" s="1"/>
  <c r="BF6033" i="3" s="1"/>
  <c r="BF6034" i="3" s="1"/>
  <c r="BF6035" i="3" s="1"/>
  <c r="BF6036" i="3" s="1"/>
  <c r="BF6037" i="3" s="1"/>
  <c r="BF6038" i="3" s="1"/>
  <c r="BF6039" i="3" s="1"/>
  <c r="BF6040" i="3" s="1"/>
  <c r="BF6041" i="3" s="1"/>
  <c r="BF6042" i="3" s="1"/>
  <c r="BF6043" i="3" s="1"/>
  <c r="BF6044" i="3" s="1"/>
  <c r="BF6045" i="3" s="1"/>
  <c r="BF6046" i="3" s="1"/>
  <c r="BF6047" i="3" s="1"/>
  <c r="BF6048" i="3" s="1"/>
  <c r="BF6049" i="3" s="1"/>
  <c r="BF6050" i="3" s="1"/>
  <c r="BF6051" i="3" s="1"/>
  <c r="BF6052" i="3" s="1"/>
  <c r="BF6053" i="3" s="1"/>
  <c r="BF6054" i="3" s="1"/>
  <c r="BF6055" i="3" s="1"/>
  <c r="BF6056" i="3" s="1"/>
  <c r="BF6057" i="3" s="1"/>
  <c r="BF6058" i="3" s="1"/>
  <c r="BF6059" i="3" s="1"/>
  <c r="BF6060" i="3" s="1"/>
  <c r="BF6061" i="3" s="1"/>
  <c r="BF6062" i="3" s="1"/>
  <c r="BF6063" i="3" s="1"/>
  <c r="BF6064" i="3" s="1"/>
  <c r="BF6065" i="3" s="1"/>
  <c r="BF6066" i="3" s="1"/>
  <c r="BF6067" i="3" s="1"/>
  <c r="BF6068" i="3" s="1"/>
  <c r="BF6069" i="3" s="1"/>
  <c r="BF6070" i="3" s="1"/>
  <c r="BF6071" i="3" s="1"/>
  <c r="BF6072" i="3" s="1"/>
  <c r="BF6073" i="3" s="1"/>
  <c r="BF6074" i="3" s="1"/>
  <c r="BF6075" i="3" s="1"/>
  <c r="BF6076" i="3" s="1"/>
  <c r="BF6077" i="3" s="1"/>
  <c r="BF6078" i="3" s="1"/>
  <c r="BF6079" i="3" s="1"/>
  <c r="BF6080" i="3" s="1"/>
  <c r="BF6081" i="3" s="1"/>
  <c r="BF6082" i="3" s="1"/>
  <c r="BF6083" i="3" s="1"/>
  <c r="BF6084" i="3" s="1"/>
  <c r="BF6085" i="3" s="1"/>
  <c r="BF6086" i="3" s="1"/>
  <c r="BF6087" i="3" s="1"/>
  <c r="BF6088" i="3" s="1"/>
  <c r="BF6089" i="3" s="1"/>
  <c r="BF6090" i="3" s="1"/>
  <c r="BF6091" i="3" s="1"/>
  <c r="BF6092" i="3" s="1"/>
  <c r="BF6093" i="3" s="1"/>
  <c r="BF6094" i="3" s="1"/>
  <c r="BF6095" i="3" s="1"/>
  <c r="BF6096" i="3" s="1"/>
  <c r="BF6097" i="3" s="1"/>
  <c r="BF6098" i="3" s="1"/>
  <c r="BF6099" i="3" s="1"/>
  <c r="BF6100" i="3" s="1"/>
  <c r="BF6101" i="3" s="1"/>
  <c r="BF6102" i="3" s="1"/>
  <c r="BF6103" i="3" s="1"/>
  <c r="BF6104" i="3" s="1"/>
  <c r="BF6105" i="3" s="1"/>
  <c r="BF6106" i="3" s="1"/>
  <c r="BF6107" i="3" s="1"/>
  <c r="BF6108" i="3" s="1"/>
  <c r="BF6109" i="3" s="1"/>
  <c r="BF6110" i="3" s="1"/>
  <c r="BF6111" i="3" s="1"/>
  <c r="BF6112" i="3" s="1"/>
  <c r="BF6113" i="3" s="1"/>
  <c r="BF6114" i="3" s="1"/>
  <c r="BF6115" i="3" s="1"/>
  <c r="BF6116" i="3" s="1"/>
  <c r="BF6117" i="3" s="1"/>
  <c r="BF6118" i="3" s="1"/>
  <c r="BF6119" i="3" s="1"/>
  <c r="BF6120" i="3" s="1"/>
  <c r="BF6121" i="3" s="1"/>
  <c r="BF6122" i="3" s="1"/>
  <c r="BF6123" i="3" s="1"/>
  <c r="BF6124" i="3" s="1"/>
  <c r="BF6125" i="3" s="1"/>
  <c r="BF6126" i="3" s="1"/>
  <c r="BF6127" i="3" s="1"/>
  <c r="BF6128" i="3" s="1"/>
  <c r="BF6129" i="3" s="1"/>
  <c r="BF6130" i="3" s="1"/>
  <c r="BF6131" i="3" s="1"/>
  <c r="BF6132" i="3" s="1"/>
  <c r="BF6133" i="3" s="1"/>
  <c r="BF6134" i="3" s="1"/>
  <c r="BF6135" i="3" s="1"/>
  <c r="BF6136" i="3" s="1"/>
  <c r="BF6137" i="3" s="1"/>
  <c r="BF6138" i="3" s="1"/>
  <c r="BF6139" i="3" s="1"/>
  <c r="BF6140" i="3" s="1"/>
  <c r="BF6141" i="3" s="1"/>
  <c r="BF6142" i="3" s="1"/>
  <c r="BF6143" i="3" s="1"/>
  <c r="BF6144" i="3" s="1"/>
  <c r="BF6145" i="3" s="1"/>
  <c r="BF6146" i="3" s="1"/>
  <c r="BF6147" i="3" s="1"/>
  <c r="BF6148" i="3" s="1"/>
  <c r="BF6149" i="3" s="1"/>
  <c r="BF6150" i="3" s="1"/>
  <c r="BF6151" i="3" s="1"/>
  <c r="BF6152" i="3" s="1"/>
  <c r="BF6153" i="3" s="1"/>
  <c r="BF6154" i="3" s="1"/>
  <c r="BF6155" i="3" s="1"/>
  <c r="BF6156" i="3" s="1"/>
  <c r="BF6157" i="3" s="1"/>
  <c r="BF6158" i="3" s="1"/>
  <c r="BF6159" i="3" s="1"/>
  <c r="BF6160" i="3" s="1"/>
  <c r="BF6161" i="3" s="1"/>
  <c r="BF6162" i="3" s="1"/>
  <c r="BF6163" i="3" s="1"/>
  <c r="BF6164" i="3" s="1"/>
  <c r="BF6165" i="3" s="1"/>
  <c r="BF6166" i="3" s="1"/>
  <c r="BF6167" i="3" s="1"/>
  <c r="BF6168" i="3" s="1"/>
  <c r="BF6169" i="3" s="1"/>
  <c r="BF6170" i="3" s="1"/>
  <c r="BF6171" i="3" s="1"/>
  <c r="BF6172" i="3" s="1"/>
  <c r="BF6173" i="3" s="1"/>
  <c r="BF6174" i="3" s="1"/>
  <c r="BF6175" i="3" s="1"/>
  <c r="BF6176" i="3" s="1"/>
  <c r="BF6177" i="3" s="1"/>
  <c r="BF6178" i="3" s="1"/>
  <c r="BF6179" i="3" s="1"/>
  <c r="BF6180" i="3" s="1"/>
  <c r="BF6181" i="3" s="1"/>
  <c r="BF6182" i="3" s="1"/>
  <c r="BF6183" i="3" s="1"/>
  <c r="BF6184" i="3" s="1"/>
  <c r="BF6185" i="3" s="1"/>
  <c r="BF6186" i="3" s="1"/>
  <c r="BF6187" i="3" s="1"/>
  <c r="BF6188" i="3" s="1"/>
  <c r="BF6189" i="3" s="1"/>
  <c r="BF6190" i="3" s="1"/>
  <c r="BF6191" i="3" s="1"/>
  <c r="BF6192" i="3" s="1"/>
  <c r="BF6193" i="3" s="1"/>
  <c r="BF6194" i="3" s="1"/>
  <c r="BF6195" i="3" s="1"/>
  <c r="BF6196" i="3" s="1"/>
  <c r="BF6197" i="3" s="1"/>
  <c r="BF6198" i="3" s="1"/>
  <c r="BF6199" i="3" s="1"/>
  <c r="BF6200" i="3" s="1"/>
  <c r="BF6201" i="3" s="1"/>
  <c r="BF6202" i="3" s="1"/>
  <c r="BF6203" i="3" s="1"/>
  <c r="BF6204" i="3" s="1"/>
  <c r="BF6205" i="3" s="1"/>
  <c r="BF6206" i="3" s="1"/>
  <c r="BF6207" i="3" s="1"/>
  <c r="BF6208" i="3" s="1"/>
  <c r="BF6209" i="3" s="1"/>
  <c r="BF6210" i="3" s="1"/>
  <c r="BF6211" i="3" s="1"/>
  <c r="BF6212" i="3" s="1"/>
  <c r="BF6213" i="3" s="1"/>
  <c r="BF6214" i="3" s="1"/>
  <c r="BF6215" i="3" s="1"/>
  <c r="BF6216" i="3" s="1"/>
  <c r="BF6217" i="3" s="1"/>
  <c r="BF6218" i="3" s="1"/>
  <c r="BF6219" i="3" s="1"/>
  <c r="BF6220" i="3" s="1"/>
  <c r="BF6221" i="3" s="1"/>
  <c r="BF6222" i="3" s="1"/>
  <c r="BF6223" i="3" s="1"/>
  <c r="BF6224" i="3" s="1"/>
  <c r="BF6225" i="3" s="1"/>
  <c r="BF6226" i="3" s="1"/>
  <c r="BF6227" i="3" s="1"/>
  <c r="BF6228" i="3" s="1"/>
  <c r="BF6229" i="3" s="1"/>
  <c r="BF6230" i="3" s="1"/>
  <c r="BF6231" i="3" s="1"/>
  <c r="BF6232" i="3" s="1"/>
  <c r="BF6233" i="3" s="1"/>
  <c r="BF6234" i="3" s="1"/>
  <c r="BF6235" i="3" s="1"/>
  <c r="BF6236" i="3" s="1"/>
  <c r="BF6237" i="3" s="1"/>
  <c r="BF6238" i="3" s="1"/>
  <c r="BF6239" i="3" s="1"/>
  <c r="BF6240" i="3" s="1"/>
  <c r="BF6241" i="3" s="1"/>
  <c r="BF6242" i="3" s="1"/>
  <c r="BF6243" i="3" s="1"/>
  <c r="BF6244" i="3" s="1"/>
  <c r="BF6245" i="3" s="1"/>
  <c r="BF6246" i="3" s="1"/>
  <c r="BF6247" i="3" s="1"/>
  <c r="BF6248" i="3" s="1"/>
  <c r="BF6249" i="3" s="1"/>
  <c r="BF6250" i="3" s="1"/>
  <c r="BF6251" i="3" s="1"/>
  <c r="BF6252" i="3" s="1"/>
  <c r="BF6253" i="3" s="1"/>
  <c r="BF6254" i="3" s="1"/>
  <c r="BF6255" i="3" s="1"/>
  <c r="BF6256" i="3" s="1"/>
  <c r="BF6257" i="3" s="1"/>
  <c r="BF6258" i="3" s="1"/>
  <c r="BF6259" i="3" s="1"/>
  <c r="BF6260" i="3" s="1"/>
  <c r="BF6261" i="3" s="1"/>
  <c r="BF6262" i="3" s="1"/>
  <c r="BF6263" i="3" s="1"/>
  <c r="BF6264" i="3" s="1"/>
  <c r="BF6265" i="3" s="1"/>
  <c r="BF6266" i="3" s="1"/>
  <c r="BF6267" i="3" s="1"/>
  <c r="BF6268" i="3" s="1"/>
  <c r="BF6269" i="3" s="1"/>
  <c r="BF6270" i="3" s="1"/>
  <c r="BF6271" i="3" s="1"/>
  <c r="BF6272" i="3" s="1"/>
  <c r="BF6273" i="3" s="1"/>
  <c r="BF6274" i="3" s="1"/>
  <c r="BF6275" i="3" s="1"/>
  <c r="BF6276" i="3" s="1"/>
  <c r="BF6277" i="3" s="1"/>
  <c r="BF6278" i="3" s="1"/>
  <c r="BF6279" i="3" s="1"/>
  <c r="BF6280" i="3" s="1"/>
  <c r="BF6281" i="3" s="1"/>
  <c r="BF6282" i="3" s="1"/>
  <c r="BF6283" i="3" s="1"/>
  <c r="BF6284" i="3" s="1"/>
  <c r="BF6285" i="3" s="1"/>
  <c r="BF6286" i="3" s="1"/>
  <c r="BF6287" i="3" s="1"/>
  <c r="BF6288" i="3" s="1"/>
  <c r="BF6289" i="3" s="1"/>
  <c r="BF6290" i="3" s="1"/>
  <c r="BF6291" i="3" s="1"/>
  <c r="BF6292" i="3" s="1"/>
  <c r="BF6293" i="3" s="1"/>
  <c r="BF6294" i="3" s="1"/>
  <c r="BF6295" i="3" s="1"/>
  <c r="BF6296" i="3" s="1"/>
  <c r="BF6297" i="3" s="1"/>
  <c r="BF6298" i="3" s="1"/>
  <c r="BF6299" i="3" s="1"/>
  <c r="BF6300" i="3" s="1"/>
  <c r="BF6301" i="3" s="1"/>
  <c r="BF6302" i="3" s="1"/>
  <c r="BF6303" i="3" s="1"/>
  <c r="BF6304" i="3" s="1"/>
  <c r="BF6305" i="3" s="1"/>
  <c r="BF6306" i="3" s="1"/>
  <c r="BF6307" i="3" s="1"/>
  <c r="BF6308" i="3" s="1"/>
  <c r="BF6309" i="3" s="1"/>
  <c r="BF6310" i="3" s="1"/>
  <c r="BF6311" i="3" s="1"/>
  <c r="BF6312" i="3" s="1"/>
  <c r="BF6313" i="3" s="1"/>
  <c r="BF6314" i="3" s="1"/>
  <c r="BF6315" i="3" s="1"/>
  <c r="BF6316" i="3" s="1"/>
  <c r="BF6317" i="3" s="1"/>
  <c r="BF6318" i="3" s="1"/>
  <c r="BF6319" i="3" s="1"/>
  <c r="BF6320" i="3" s="1"/>
  <c r="BF6321" i="3" s="1"/>
  <c r="BF6322" i="3" s="1"/>
  <c r="BF6323" i="3" s="1"/>
  <c r="BF6324" i="3" s="1"/>
  <c r="BF6325" i="3" s="1"/>
  <c r="BF6326" i="3" s="1"/>
  <c r="BF6327" i="3" s="1"/>
  <c r="BF6328" i="3" s="1"/>
  <c r="BF6329" i="3" s="1"/>
  <c r="BF6330" i="3" s="1"/>
  <c r="BF6331" i="3" s="1"/>
  <c r="BF6332" i="3" s="1"/>
  <c r="BF6333" i="3" s="1"/>
  <c r="BF6334" i="3" s="1"/>
  <c r="BF6335" i="3" s="1"/>
  <c r="BF6336" i="3" s="1"/>
  <c r="BF6337" i="3" s="1"/>
  <c r="BF6338" i="3" s="1"/>
  <c r="BF6339" i="3" s="1"/>
  <c r="BF6340" i="3" s="1"/>
  <c r="BF6341" i="3" s="1"/>
  <c r="BF6342" i="3" s="1"/>
  <c r="BF6343" i="3" s="1"/>
  <c r="BF6344" i="3" s="1"/>
  <c r="BF6345" i="3" s="1"/>
  <c r="BF6346" i="3" s="1"/>
  <c r="BF6347" i="3" s="1"/>
  <c r="BF6348" i="3" s="1"/>
  <c r="BF6349" i="3" s="1"/>
  <c r="BF6350" i="3" s="1"/>
  <c r="BF6351" i="3" s="1"/>
  <c r="BF6352" i="3" s="1"/>
  <c r="BF6353" i="3" s="1"/>
  <c r="BF6354" i="3" s="1"/>
  <c r="BF6355" i="3" s="1"/>
  <c r="BF6356" i="3" s="1"/>
  <c r="BF6357" i="3" s="1"/>
  <c r="BF6358" i="3" s="1"/>
  <c r="BF6359" i="3" s="1"/>
  <c r="BF6360" i="3" s="1"/>
  <c r="BF6361" i="3" s="1"/>
  <c r="BF6362" i="3" s="1"/>
  <c r="BF6363" i="3" s="1"/>
  <c r="BF6364" i="3" s="1"/>
  <c r="BF6365" i="3" s="1"/>
  <c r="BF6366" i="3" s="1"/>
  <c r="BF6367" i="3" s="1"/>
  <c r="BF6368" i="3" s="1"/>
  <c r="BF6369" i="3" s="1"/>
  <c r="BF6370" i="3" s="1"/>
  <c r="BF6371" i="3" s="1"/>
  <c r="BF6372" i="3" s="1"/>
  <c r="BF6373" i="3" s="1"/>
  <c r="BF6374" i="3" s="1"/>
  <c r="BF6375" i="3" s="1"/>
  <c r="BF6376" i="3" s="1"/>
  <c r="BF6377" i="3" s="1"/>
  <c r="BF6378" i="3" s="1"/>
  <c r="BF6379" i="3" s="1"/>
  <c r="BF6380" i="3" s="1"/>
  <c r="BF6381" i="3" s="1"/>
  <c r="BF6382" i="3" s="1"/>
  <c r="BF6383" i="3" s="1"/>
  <c r="BF6384" i="3" s="1"/>
  <c r="BF6385" i="3" s="1"/>
  <c r="BF6386" i="3" s="1"/>
  <c r="BF6387" i="3" s="1"/>
  <c r="BF6388" i="3" s="1"/>
  <c r="BF6389" i="3" s="1"/>
  <c r="BF6390" i="3" s="1"/>
  <c r="BF6391" i="3" s="1"/>
  <c r="BF6392" i="3" s="1"/>
  <c r="BF6393" i="3" s="1"/>
  <c r="BF6394" i="3" s="1"/>
  <c r="BF6395" i="3" s="1"/>
  <c r="BF6396" i="3" s="1"/>
  <c r="BF6397" i="3" s="1"/>
  <c r="BF6398" i="3" s="1"/>
  <c r="BF6399" i="3" s="1"/>
  <c r="BF6400" i="3" s="1"/>
  <c r="BF6401" i="3" s="1"/>
  <c r="BF6402" i="3" s="1"/>
  <c r="BF6403" i="3" s="1"/>
  <c r="BF6404" i="3" s="1"/>
  <c r="BF6405" i="3" s="1"/>
  <c r="BF6406" i="3" s="1"/>
  <c r="BF6407" i="3" s="1"/>
  <c r="BF6408" i="3" s="1"/>
  <c r="BF6409" i="3" s="1"/>
  <c r="BF6410" i="3" s="1"/>
  <c r="BF6411" i="3" s="1"/>
  <c r="BF6412" i="3" s="1"/>
  <c r="BF6413" i="3" s="1"/>
  <c r="BF6414" i="3" s="1"/>
  <c r="BF6415" i="3" s="1"/>
  <c r="BF6416" i="3" s="1"/>
  <c r="BF6417" i="3" s="1"/>
  <c r="BF6418" i="3" s="1"/>
  <c r="BF6419" i="3" s="1"/>
  <c r="BF6420" i="3" s="1"/>
  <c r="BF6421" i="3" s="1"/>
  <c r="BF6422" i="3" s="1"/>
  <c r="BF6423" i="3" s="1"/>
  <c r="BF6424" i="3" s="1"/>
  <c r="BF6425" i="3" s="1"/>
  <c r="BF6426" i="3" s="1"/>
  <c r="BF6427" i="3" s="1"/>
  <c r="BF6428" i="3" s="1"/>
  <c r="BF6429" i="3" s="1"/>
  <c r="BF6430" i="3" s="1"/>
  <c r="BF6431" i="3" s="1"/>
  <c r="BF6432" i="3" s="1"/>
  <c r="BF6433" i="3" s="1"/>
  <c r="BF6434" i="3" s="1"/>
  <c r="BF6435" i="3" s="1"/>
  <c r="BF6436" i="3" s="1"/>
  <c r="BF6437" i="3" s="1"/>
  <c r="BF6438" i="3" s="1"/>
  <c r="BF6439" i="3" s="1"/>
  <c r="BF6440" i="3" s="1"/>
  <c r="BF6441" i="3" s="1"/>
  <c r="BF6442" i="3" s="1"/>
  <c r="BF6443" i="3" s="1"/>
  <c r="BF6444" i="3" s="1"/>
  <c r="BF6445" i="3" s="1"/>
  <c r="BF6446" i="3" s="1"/>
  <c r="BF6447" i="3" s="1"/>
  <c r="BF6448" i="3" s="1"/>
  <c r="BF6449" i="3" s="1"/>
  <c r="BF6450" i="3" s="1"/>
  <c r="BF6451" i="3" s="1"/>
  <c r="BF6452" i="3" s="1"/>
  <c r="BF6453" i="3" s="1"/>
  <c r="BF6454" i="3" s="1"/>
  <c r="BF6455" i="3" s="1"/>
  <c r="BF6456" i="3" s="1"/>
  <c r="BF6457" i="3" s="1"/>
  <c r="BF6458" i="3" s="1"/>
  <c r="BF6459" i="3" s="1"/>
  <c r="BF6460" i="3" s="1"/>
  <c r="BF6461" i="3" s="1"/>
  <c r="BF6462" i="3" s="1"/>
  <c r="BF6463" i="3" s="1"/>
  <c r="BF6464" i="3" s="1"/>
  <c r="BF6465" i="3" s="1"/>
  <c r="BF6466" i="3" s="1"/>
  <c r="BF6467" i="3" s="1"/>
  <c r="BF6468" i="3" s="1"/>
  <c r="BF6469" i="3" s="1"/>
  <c r="BF6470" i="3" s="1"/>
  <c r="BF6471" i="3" s="1"/>
  <c r="BF6472" i="3" s="1"/>
  <c r="BF6473" i="3" s="1"/>
  <c r="BF6474" i="3" s="1"/>
  <c r="BF6475" i="3" s="1"/>
  <c r="BF6476" i="3" s="1"/>
  <c r="BF6477" i="3" s="1"/>
  <c r="BF6478" i="3" s="1"/>
  <c r="BF6479" i="3" s="1"/>
  <c r="BF6480" i="3" s="1"/>
  <c r="BF6481" i="3" s="1"/>
  <c r="BF6482" i="3" s="1"/>
  <c r="BF6483" i="3" s="1"/>
  <c r="BF6484" i="3" s="1"/>
  <c r="BF6485" i="3" s="1"/>
  <c r="BF6486" i="3" s="1"/>
  <c r="BF6487" i="3" s="1"/>
  <c r="BF6488" i="3" s="1"/>
  <c r="BF6489" i="3" s="1"/>
  <c r="BF6490" i="3" s="1"/>
  <c r="BF6491" i="3" s="1"/>
  <c r="BF6492" i="3" s="1"/>
  <c r="BF6493" i="3" s="1"/>
  <c r="BF6494" i="3" s="1"/>
  <c r="BF6495" i="3" s="1"/>
  <c r="BF6496" i="3" s="1"/>
  <c r="BF6497" i="3" s="1"/>
  <c r="BF6498" i="3" s="1"/>
  <c r="BF6499" i="3" s="1"/>
  <c r="BF6500" i="3" s="1"/>
  <c r="BF6501" i="3" s="1"/>
  <c r="BF6502" i="3" s="1"/>
  <c r="BF6503" i="3" s="1"/>
  <c r="BF6504" i="3" s="1"/>
  <c r="BF6505" i="3" s="1"/>
  <c r="BF6506" i="3" s="1"/>
  <c r="BF6507" i="3" s="1"/>
  <c r="BF6508" i="3" s="1"/>
  <c r="BF6509" i="3" s="1"/>
  <c r="BF6510" i="3" s="1"/>
  <c r="BF6511" i="3" s="1"/>
  <c r="BF6512" i="3" s="1"/>
  <c r="BF6513" i="3" s="1"/>
  <c r="BF6514" i="3" s="1"/>
  <c r="BF6515" i="3" s="1"/>
  <c r="BF6516" i="3" s="1"/>
  <c r="BF6517" i="3" s="1"/>
  <c r="BF6518" i="3" s="1"/>
  <c r="BF6519" i="3" s="1"/>
  <c r="BF6520" i="3" s="1"/>
  <c r="BF6521" i="3" s="1"/>
  <c r="BF6522" i="3" s="1"/>
  <c r="BF6523" i="3" s="1"/>
  <c r="BF6524" i="3" s="1"/>
  <c r="BF6525" i="3" s="1"/>
  <c r="BF6526" i="3" s="1"/>
  <c r="BF6527" i="3" s="1"/>
  <c r="BF6528" i="3" s="1"/>
  <c r="BF6529" i="3" s="1"/>
  <c r="BF6530" i="3" s="1"/>
  <c r="BF6531" i="3" s="1"/>
  <c r="BF6532" i="3" s="1"/>
  <c r="BF6533" i="3" s="1"/>
  <c r="BF6534" i="3" s="1"/>
  <c r="BF6535" i="3" s="1"/>
  <c r="BF6536" i="3" s="1"/>
  <c r="BF6537" i="3" s="1"/>
  <c r="BF6538" i="3" s="1"/>
  <c r="BF6539" i="3" s="1"/>
  <c r="BF6540" i="3" s="1"/>
  <c r="BF6541" i="3" s="1"/>
  <c r="BF6542" i="3" s="1"/>
  <c r="BF6543" i="3" s="1"/>
  <c r="BF6544" i="3" s="1"/>
  <c r="BF6545" i="3" s="1"/>
  <c r="BF6546" i="3" s="1"/>
  <c r="BF6547" i="3" s="1"/>
  <c r="BF6548" i="3" s="1"/>
  <c r="BF6549" i="3" s="1"/>
  <c r="BF6550" i="3" s="1"/>
  <c r="BF6551" i="3" s="1"/>
  <c r="BF6552" i="3" s="1"/>
  <c r="BF6553" i="3" s="1"/>
  <c r="BF6554" i="3" s="1"/>
  <c r="BF6555" i="3" s="1"/>
  <c r="BF6556" i="3" s="1"/>
  <c r="BF6557" i="3" s="1"/>
  <c r="BF6558" i="3" s="1"/>
  <c r="BF6559" i="3" s="1"/>
  <c r="BF6560" i="3" s="1"/>
  <c r="BF6561" i="3" s="1"/>
  <c r="BF6562" i="3" s="1"/>
  <c r="BF6563" i="3" s="1"/>
  <c r="BF6564" i="3" s="1"/>
  <c r="BF6565" i="3" s="1"/>
  <c r="BF6566" i="3" s="1"/>
  <c r="BF6567" i="3" s="1"/>
  <c r="BF6568" i="3" s="1"/>
  <c r="BF6569" i="3" s="1"/>
  <c r="BF6570" i="3" s="1"/>
  <c r="BF6571" i="3" s="1"/>
  <c r="BF6572" i="3" s="1"/>
  <c r="BF6573" i="3" s="1"/>
  <c r="BF6574" i="3" s="1"/>
  <c r="BF6575" i="3" s="1"/>
  <c r="BF6576" i="3" s="1"/>
  <c r="BF6577" i="3" s="1"/>
  <c r="BF6578" i="3" s="1"/>
  <c r="BF6579" i="3" s="1"/>
  <c r="BF6580" i="3" s="1"/>
  <c r="BF6581" i="3" s="1"/>
  <c r="BF6582" i="3" s="1"/>
  <c r="BF6583" i="3" s="1"/>
  <c r="BF6584" i="3" s="1"/>
  <c r="BF6585" i="3" s="1"/>
  <c r="BF6586" i="3" s="1"/>
  <c r="BF6587" i="3" s="1"/>
  <c r="BF6588" i="3" s="1"/>
  <c r="BF6589" i="3" s="1"/>
  <c r="BF6590" i="3" s="1"/>
  <c r="BF6591" i="3" s="1"/>
  <c r="BF6592" i="3" s="1"/>
  <c r="BF6593" i="3" s="1"/>
  <c r="BF6594" i="3" s="1"/>
  <c r="BF6595" i="3" s="1"/>
  <c r="BF6596" i="3" s="1"/>
  <c r="BF6597" i="3" s="1"/>
  <c r="BF6598" i="3" s="1"/>
  <c r="BF6599" i="3" s="1"/>
  <c r="BF6600" i="3" s="1"/>
  <c r="BF6601" i="3" s="1"/>
  <c r="BF6602" i="3" s="1"/>
  <c r="BF6603" i="3" s="1"/>
  <c r="BF6604" i="3" s="1"/>
  <c r="BF6605" i="3" s="1"/>
  <c r="BF6606" i="3" s="1"/>
  <c r="BF6607" i="3" s="1"/>
  <c r="BF6608" i="3" s="1"/>
  <c r="BF6609" i="3" s="1"/>
  <c r="BF6610" i="3" s="1"/>
  <c r="BF6611" i="3" s="1"/>
  <c r="BF6612" i="3" s="1"/>
  <c r="BF6613" i="3" s="1"/>
  <c r="BF6614" i="3" s="1"/>
  <c r="BF6615" i="3" s="1"/>
  <c r="BF6616" i="3" s="1"/>
  <c r="BF6617" i="3" s="1"/>
  <c r="BF6618" i="3" s="1"/>
  <c r="BF6619" i="3" s="1"/>
  <c r="BF6620" i="3" s="1"/>
  <c r="BF6621" i="3" s="1"/>
  <c r="BF6622" i="3" s="1"/>
  <c r="BF6623" i="3" s="1"/>
  <c r="BF6624" i="3" s="1"/>
  <c r="BF6625" i="3" s="1"/>
  <c r="BF6626" i="3" s="1"/>
  <c r="BF6627" i="3" s="1"/>
  <c r="BF6628" i="3" s="1"/>
  <c r="BF6629" i="3" s="1"/>
  <c r="BF6630" i="3" s="1"/>
  <c r="BF6631" i="3" s="1"/>
  <c r="BF6632" i="3" s="1"/>
  <c r="BF6633" i="3" s="1"/>
  <c r="BF6634" i="3" s="1"/>
  <c r="BF6635" i="3" s="1"/>
  <c r="BF6636" i="3" s="1"/>
  <c r="BF6637" i="3" s="1"/>
  <c r="BF6638" i="3" s="1"/>
  <c r="BF6639" i="3" s="1"/>
  <c r="BF6640" i="3" s="1"/>
  <c r="BF6641" i="3" s="1"/>
  <c r="BF6642" i="3" s="1"/>
  <c r="BF6643" i="3" s="1"/>
  <c r="BF6644" i="3" s="1"/>
  <c r="BF6645" i="3" s="1"/>
  <c r="BF6646" i="3" s="1"/>
  <c r="BF6647" i="3" s="1"/>
  <c r="BF6648" i="3" s="1"/>
  <c r="BF6649" i="3" s="1"/>
  <c r="BF6650" i="3" s="1"/>
  <c r="BF6651" i="3" s="1"/>
  <c r="BF6652" i="3" s="1"/>
  <c r="BF6653" i="3" s="1"/>
  <c r="BF6654" i="3" s="1"/>
  <c r="BF6655" i="3" s="1"/>
  <c r="BF6656" i="3" s="1"/>
  <c r="BF6657" i="3" s="1"/>
  <c r="BF6658" i="3" s="1"/>
  <c r="BF6659" i="3" s="1"/>
  <c r="BF6660" i="3" s="1"/>
  <c r="BF6661" i="3" s="1"/>
  <c r="BF6662" i="3" s="1"/>
  <c r="BF6663" i="3" s="1"/>
  <c r="BF6664" i="3" s="1"/>
  <c r="BF6665" i="3" s="1"/>
  <c r="BF6666" i="3" s="1"/>
  <c r="BF6667" i="3" s="1"/>
  <c r="BF6668" i="3" s="1"/>
  <c r="BF6669" i="3" s="1"/>
  <c r="BF6670" i="3" s="1"/>
  <c r="BF6671" i="3" s="1"/>
  <c r="BF6672" i="3" s="1"/>
  <c r="BF6673" i="3" s="1"/>
  <c r="BF6674" i="3" s="1"/>
  <c r="BF6675" i="3" s="1"/>
  <c r="BF6676" i="3" s="1"/>
  <c r="BF6677" i="3" s="1"/>
  <c r="BF6678" i="3" s="1"/>
  <c r="BF6679" i="3" s="1"/>
  <c r="BF6680" i="3" s="1"/>
  <c r="BF6681" i="3" s="1"/>
  <c r="BF6682" i="3" s="1"/>
  <c r="BF6683" i="3" s="1"/>
  <c r="BF6684" i="3" s="1"/>
  <c r="BF6685" i="3" s="1"/>
  <c r="BF6686" i="3" s="1"/>
  <c r="BF6687" i="3" s="1"/>
  <c r="BF6688" i="3" s="1"/>
  <c r="BF6689" i="3" s="1"/>
  <c r="BF6690" i="3" s="1"/>
  <c r="BF6691" i="3" s="1"/>
  <c r="BF6692" i="3" s="1"/>
  <c r="BF6693" i="3" s="1"/>
  <c r="BF6694" i="3" s="1"/>
  <c r="BF6695" i="3" s="1"/>
  <c r="BF6696" i="3" s="1"/>
  <c r="BF6697" i="3" s="1"/>
  <c r="BF6698" i="3" s="1"/>
  <c r="BF6699" i="3" s="1"/>
  <c r="BF6700" i="3" s="1"/>
  <c r="BF6701" i="3" s="1"/>
  <c r="BF6702" i="3" s="1"/>
  <c r="BF6703" i="3" s="1"/>
  <c r="BF6704" i="3" s="1"/>
  <c r="BF6705" i="3" s="1"/>
  <c r="BF6706" i="3" s="1"/>
  <c r="BF6707" i="3" s="1"/>
  <c r="BF6708" i="3" s="1"/>
  <c r="BF6709" i="3" s="1"/>
  <c r="BF6710" i="3" s="1"/>
  <c r="BF6711" i="3" s="1"/>
  <c r="BF6712" i="3" s="1"/>
  <c r="BF6713" i="3" s="1"/>
  <c r="BF6714" i="3" s="1"/>
  <c r="BF6715" i="3" s="1"/>
  <c r="BF6716" i="3" s="1"/>
  <c r="BF6717" i="3" s="1"/>
  <c r="BF6718" i="3" s="1"/>
  <c r="BF6719" i="3" s="1"/>
  <c r="BF6720" i="3" s="1"/>
  <c r="BF6721" i="3" s="1"/>
  <c r="BF6722" i="3" s="1"/>
  <c r="BF6723" i="3" s="1"/>
  <c r="BF6724" i="3" s="1"/>
  <c r="BF6725" i="3" s="1"/>
  <c r="BF6726" i="3" s="1"/>
  <c r="BF6727" i="3" s="1"/>
  <c r="BF6728" i="3" s="1"/>
  <c r="BF6729" i="3" s="1"/>
  <c r="BF6730" i="3" s="1"/>
  <c r="BF6731" i="3" s="1"/>
  <c r="BF6732" i="3" s="1"/>
  <c r="BF6733" i="3" s="1"/>
  <c r="BF6734" i="3" s="1"/>
  <c r="BF6735" i="3" s="1"/>
  <c r="BF6736" i="3" s="1"/>
  <c r="BF6737" i="3" s="1"/>
  <c r="BF6738" i="3" s="1"/>
  <c r="BF6739" i="3" s="1"/>
  <c r="BF6740" i="3" s="1"/>
  <c r="BF6741" i="3" s="1"/>
  <c r="BF6742" i="3" s="1"/>
  <c r="BF6743" i="3" s="1"/>
  <c r="BF6744" i="3" s="1"/>
  <c r="BF6745" i="3" s="1"/>
  <c r="BF6746" i="3" s="1"/>
  <c r="BF6747" i="3" s="1"/>
  <c r="BF6748" i="3" s="1"/>
  <c r="BF6749" i="3" s="1"/>
  <c r="BF6750" i="3" s="1"/>
  <c r="BF6751" i="3" s="1"/>
  <c r="BF6752" i="3" s="1"/>
  <c r="BF6753" i="3" s="1"/>
  <c r="BF6754" i="3" s="1"/>
  <c r="BF6755" i="3" s="1"/>
  <c r="BF6756" i="3" s="1"/>
  <c r="BF6757" i="3" s="1"/>
  <c r="BF6758" i="3" s="1"/>
  <c r="BF6759" i="3" s="1"/>
  <c r="BF6760" i="3" s="1"/>
  <c r="BF6761" i="3" s="1"/>
  <c r="BF6762" i="3" s="1"/>
  <c r="BF6763" i="3" s="1"/>
  <c r="BF6764" i="3" s="1"/>
  <c r="BF6765" i="3" s="1"/>
  <c r="BF6766" i="3" s="1"/>
  <c r="BF6767" i="3" s="1"/>
  <c r="BF6768" i="3" s="1"/>
  <c r="BF6769" i="3" s="1"/>
  <c r="BF6770" i="3" s="1"/>
  <c r="BF6771" i="3" s="1"/>
  <c r="BF6772" i="3" s="1"/>
  <c r="BF6773" i="3" s="1"/>
  <c r="BF6774" i="3" s="1"/>
  <c r="BF6775" i="3" s="1"/>
  <c r="BF6776" i="3" s="1"/>
  <c r="BF6777" i="3" s="1"/>
  <c r="BF6778" i="3" s="1"/>
  <c r="BF6779" i="3" s="1"/>
  <c r="BF6780" i="3" s="1"/>
  <c r="BF6781" i="3" s="1"/>
  <c r="BF6782" i="3" s="1"/>
  <c r="BF6783" i="3" s="1"/>
  <c r="BF6784" i="3" s="1"/>
  <c r="BF6785" i="3" s="1"/>
  <c r="BF6786" i="3" s="1"/>
  <c r="BF6787" i="3" s="1"/>
  <c r="BF6788" i="3" s="1"/>
  <c r="BF6789" i="3" s="1"/>
  <c r="BF6790" i="3" s="1"/>
  <c r="BF6791" i="3" s="1"/>
  <c r="BF6792" i="3" s="1"/>
  <c r="BF6793" i="3" s="1"/>
  <c r="BF6794" i="3" s="1"/>
  <c r="BF6795" i="3" s="1"/>
  <c r="BF6796" i="3" s="1"/>
  <c r="BF6797" i="3" s="1"/>
  <c r="BF6798" i="3" s="1"/>
  <c r="BF6799" i="3" s="1"/>
  <c r="BF6800" i="3" s="1"/>
  <c r="BF6801" i="3" s="1"/>
  <c r="BF6802" i="3" s="1"/>
  <c r="BF6803" i="3" s="1"/>
  <c r="BF6804" i="3" s="1"/>
  <c r="BF6805" i="3" s="1"/>
  <c r="BF6806" i="3" s="1"/>
  <c r="BF6807" i="3" s="1"/>
  <c r="BF6808" i="3" s="1"/>
  <c r="BF6809" i="3" s="1"/>
  <c r="BF6810" i="3" s="1"/>
  <c r="BF6811" i="3" s="1"/>
  <c r="BF6812" i="3" s="1"/>
  <c r="BF6813" i="3" s="1"/>
  <c r="BF6814" i="3" s="1"/>
  <c r="BF6815" i="3" s="1"/>
  <c r="BF6816" i="3" s="1"/>
  <c r="BF6817" i="3" s="1"/>
  <c r="BF6818" i="3" s="1"/>
  <c r="BF6819" i="3" s="1"/>
  <c r="BF6820" i="3" s="1"/>
  <c r="BF6821" i="3" s="1"/>
  <c r="BF6822" i="3" s="1"/>
  <c r="BF6823" i="3" s="1"/>
  <c r="BF6824" i="3" s="1"/>
  <c r="BF6825" i="3" s="1"/>
  <c r="BF6826" i="3" s="1"/>
  <c r="BF6827" i="3" s="1"/>
  <c r="BF6828" i="3" s="1"/>
  <c r="BF6829" i="3" s="1"/>
  <c r="BF6830" i="3" s="1"/>
  <c r="BF6831" i="3" s="1"/>
  <c r="BF6832" i="3" s="1"/>
  <c r="BF6833" i="3" s="1"/>
  <c r="BF6834" i="3" s="1"/>
  <c r="BF6835" i="3" s="1"/>
  <c r="BF6836" i="3" s="1"/>
  <c r="BF6837" i="3" s="1"/>
  <c r="BF6838" i="3" s="1"/>
  <c r="BF6839" i="3" s="1"/>
  <c r="BF6840" i="3" s="1"/>
  <c r="BF6841" i="3" s="1"/>
  <c r="BF6842" i="3" s="1"/>
  <c r="BF6843" i="3" s="1"/>
  <c r="BF6844" i="3" s="1"/>
  <c r="BF6845" i="3" s="1"/>
  <c r="BF6846" i="3" s="1"/>
  <c r="BF6847" i="3" s="1"/>
  <c r="BF6848" i="3" s="1"/>
  <c r="BF6849" i="3" s="1"/>
  <c r="BF6850" i="3" s="1"/>
  <c r="BF6851" i="3" s="1"/>
  <c r="BF6852" i="3" s="1"/>
  <c r="BF6853" i="3" s="1"/>
  <c r="BF6854" i="3" s="1"/>
  <c r="BF6855" i="3" s="1"/>
  <c r="BF6856" i="3" s="1"/>
  <c r="BF6857" i="3" s="1"/>
  <c r="BF6858" i="3" s="1"/>
  <c r="BF6859" i="3" s="1"/>
  <c r="BF6860" i="3" s="1"/>
  <c r="BF6861" i="3" s="1"/>
  <c r="BF6862" i="3" s="1"/>
  <c r="BF6863" i="3" s="1"/>
  <c r="BF6864" i="3" s="1"/>
  <c r="BF6865" i="3" s="1"/>
  <c r="BF6866" i="3" s="1"/>
  <c r="BF6867" i="3" s="1"/>
  <c r="BF6868" i="3" s="1"/>
  <c r="BF6869" i="3" s="1"/>
  <c r="BF6870" i="3" s="1"/>
  <c r="BF6871" i="3" s="1"/>
  <c r="BF6872" i="3" s="1"/>
  <c r="BF6873" i="3" s="1"/>
  <c r="BF6874" i="3" s="1"/>
  <c r="BF6875" i="3" s="1"/>
  <c r="BF6876" i="3" s="1"/>
  <c r="BF6877" i="3" s="1"/>
  <c r="BF6878" i="3" s="1"/>
  <c r="BF6879" i="3" s="1"/>
  <c r="BF6880" i="3" s="1"/>
  <c r="BF6881" i="3" s="1"/>
  <c r="BF6882" i="3" s="1"/>
  <c r="BF6883" i="3" s="1"/>
  <c r="BF6884" i="3" s="1"/>
  <c r="BF6885" i="3" s="1"/>
  <c r="BF6886" i="3" s="1"/>
  <c r="BF6887" i="3" s="1"/>
  <c r="BF6888" i="3" s="1"/>
  <c r="BF6889" i="3" s="1"/>
  <c r="BF6890" i="3" s="1"/>
  <c r="BF6891" i="3" s="1"/>
  <c r="BF6892" i="3" s="1"/>
  <c r="BF6893" i="3" s="1"/>
  <c r="BF6894" i="3" s="1"/>
  <c r="BF6895" i="3" s="1"/>
  <c r="BF6896" i="3" s="1"/>
  <c r="BF6897" i="3" s="1"/>
  <c r="BF6898" i="3" s="1"/>
  <c r="BF6899" i="3" s="1"/>
  <c r="BF6900" i="3" s="1"/>
  <c r="BF6901" i="3" s="1"/>
  <c r="BF6902" i="3" s="1"/>
  <c r="BF6903" i="3" s="1"/>
  <c r="BF6904" i="3" s="1"/>
  <c r="BF6905" i="3" s="1"/>
  <c r="BF6906" i="3" s="1"/>
  <c r="BF6907" i="3" s="1"/>
  <c r="BF6908" i="3" s="1"/>
  <c r="BF6909" i="3" s="1"/>
  <c r="BF6910" i="3" s="1"/>
  <c r="BF6911" i="3" s="1"/>
  <c r="BF6912" i="3" s="1"/>
  <c r="BF6913" i="3" s="1"/>
  <c r="BF6914" i="3" s="1"/>
  <c r="BF6915" i="3" s="1"/>
  <c r="BF6916" i="3" s="1"/>
  <c r="BF6917" i="3" s="1"/>
  <c r="BF6918" i="3" s="1"/>
  <c r="BF6919" i="3" s="1"/>
  <c r="BF6920" i="3" s="1"/>
  <c r="BF6921" i="3" s="1"/>
  <c r="BF6922" i="3" s="1"/>
  <c r="BF6923" i="3" s="1"/>
  <c r="BF6924" i="3" s="1"/>
  <c r="BF6925" i="3" s="1"/>
  <c r="BF6926" i="3" s="1"/>
  <c r="BF6927" i="3" s="1"/>
  <c r="BF6928" i="3" s="1"/>
  <c r="BF6929" i="3" s="1"/>
  <c r="BF6930" i="3" s="1"/>
  <c r="BF6931" i="3" s="1"/>
  <c r="BF6932" i="3" s="1"/>
  <c r="BF6933" i="3" s="1"/>
  <c r="BF6934" i="3" s="1"/>
  <c r="BF6935" i="3" s="1"/>
  <c r="BF6936" i="3" s="1"/>
  <c r="BF6937" i="3" s="1"/>
  <c r="BF6938" i="3" s="1"/>
  <c r="BF6939" i="3" s="1"/>
  <c r="BF6940" i="3" s="1"/>
  <c r="BF6941" i="3" s="1"/>
  <c r="BF6942" i="3" s="1"/>
  <c r="BF6943" i="3" s="1"/>
  <c r="BF6944" i="3" s="1"/>
  <c r="BF6945" i="3" s="1"/>
  <c r="BF6946" i="3" s="1"/>
  <c r="BF6947" i="3" s="1"/>
  <c r="BF6948" i="3" s="1"/>
  <c r="BF6949" i="3" s="1"/>
  <c r="BF6950" i="3" s="1"/>
  <c r="BF6951" i="3" s="1"/>
  <c r="BF6952" i="3" s="1"/>
  <c r="BF6953" i="3" s="1"/>
  <c r="BF6954" i="3" s="1"/>
  <c r="BF6955" i="3" s="1"/>
  <c r="BF6956" i="3" s="1"/>
  <c r="BF6957" i="3" s="1"/>
  <c r="BF6958" i="3" s="1"/>
  <c r="BF6959" i="3" s="1"/>
  <c r="BF6960" i="3" s="1"/>
  <c r="BF6961" i="3" s="1"/>
  <c r="BF6962" i="3" s="1"/>
  <c r="BF6963" i="3" s="1"/>
  <c r="BF6964" i="3" s="1"/>
  <c r="BF6965" i="3" s="1"/>
  <c r="BF6966" i="3" s="1"/>
  <c r="BF6967" i="3" s="1"/>
  <c r="BF6968" i="3" s="1"/>
  <c r="BF6969" i="3" s="1"/>
  <c r="BF6970" i="3" s="1"/>
  <c r="BF6971" i="3" s="1"/>
  <c r="BF6972" i="3" s="1"/>
  <c r="BF6973" i="3" s="1"/>
  <c r="BF6974" i="3" s="1"/>
  <c r="BF6975" i="3" s="1"/>
  <c r="BF6976" i="3" s="1"/>
  <c r="BF6977" i="3" s="1"/>
  <c r="BF6978" i="3" s="1"/>
  <c r="BF6979" i="3" s="1"/>
  <c r="BF6980" i="3" s="1"/>
  <c r="BF6981" i="3" s="1"/>
  <c r="BF6982" i="3" s="1"/>
  <c r="BF6983" i="3" s="1"/>
  <c r="BF6984" i="3" s="1"/>
  <c r="BF6985" i="3" s="1"/>
  <c r="BF6986" i="3" s="1"/>
  <c r="BF6987" i="3" s="1"/>
  <c r="BF6988" i="3" s="1"/>
  <c r="BF6989" i="3" s="1"/>
  <c r="BF6990" i="3" s="1"/>
  <c r="BF6991" i="3" s="1"/>
  <c r="BF6992" i="3" s="1"/>
  <c r="BF6993" i="3" s="1"/>
  <c r="BF6994" i="3" s="1"/>
  <c r="BF6995" i="3" s="1"/>
  <c r="BF6996" i="3" s="1"/>
  <c r="BF6997" i="3" s="1"/>
  <c r="BF6998" i="3" s="1"/>
  <c r="BF6999" i="3" s="1"/>
  <c r="BF7000" i="3" s="1"/>
  <c r="BF7001" i="3" s="1"/>
  <c r="BF7002" i="3" s="1"/>
  <c r="BF7003" i="3" s="1"/>
  <c r="BF7004" i="3" s="1"/>
  <c r="BF7005" i="3" s="1"/>
  <c r="BF7006" i="3" s="1"/>
  <c r="BF7007" i="3" s="1"/>
  <c r="BF7008" i="3" s="1"/>
  <c r="BF7009" i="3" s="1"/>
  <c r="BF7010" i="3" s="1"/>
  <c r="BF7011" i="3" s="1"/>
  <c r="BF7012" i="3" s="1"/>
  <c r="BF7013" i="3" s="1"/>
  <c r="BF7014" i="3" s="1"/>
  <c r="BF7015" i="3" s="1"/>
  <c r="BF7016" i="3" s="1"/>
  <c r="BF7017" i="3" s="1"/>
  <c r="BF7018" i="3" s="1"/>
  <c r="BF7019" i="3" s="1"/>
  <c r="BF7020" i="3" s="1"/>
  <c r="BF7021" i="3" s="1"/>
  <c r="BF7022" i="3" s="1"/>
  <c r="BF7023" i="3" s="1"/>
  <c r="BF7024" i="3" s="1"/>
  <c r="BF7025" i="3" s="1"/>
  <c r="BF7026" i="3" s="1"/>
  <c r="BF7027" i="3" s="1"/>
  <c r="BF7028" i="3" s="1"/>
  <c r="BF7029" i="3" s="1"/>
  <c r="BF7030" i="3" s="1"/>
  <c r="BF7031" i="3" s="1"/>
  <c r="BF7032" i="3" s="1"/>
  <c r="BF7033" i="3" s="1"/>
  <c r="BF7034" i="3" s="1"/>
  <c r="BF7035" i="3" s="1"/>
  <c r="BF7036" i="3" s="1"/>
  <c r="BF7037" i="3" s="1"/>
  <c r="BF7038" i="3" s="1"/>
  <c r="BF7039" i="3" s="1"/>
  <c r="BF7040" i="3" s="1"/>
  <c r="BF7041" i="3" s="1"/>
  <c r="BF7042" i="3" s="1"/>
  <c r="BF7043" i="3" s="1"/>
  <c r="BF7044" i="3" s="1"/>
  <c r="BF7045" i="3" s="1"/>
  <c r="BF7046" i="3" s="1"/>
  <c r="BF7047" i="3" s="1"/>
  <c r="BF7048" i="3" s="1"/>
  <c r="BF7049" i="3" s="1"/>
  <c r="BF7050" i="3" s="1"/>
  <c r="BF7051" i="3" s="1"/>
  <c r="BF7052" i="3" s="1"/>
  <c r="BF7053" i="3" s="1"/>
  <c r="BF7054" i="3" s="1"/>
  <c r="BF7055" i="3" s="1"/>
  <c r="BF7056" i="3" s="1"/>
  <c r="BF7057" i="3" s="1"/>
  <c r="BF7058" i="3" s="1"/>
  <c r="BF7059" i="3" s="1"/>
  <c r="BF7060" i="3" s="1"/>
  <c r="BF7061" i="3" s="1"/>
  <c r="BF7062" i="3" s="1"/>
  <c r="BF7063" i="3" s="1"/>
  <c r="BF7064" i="3" s="1"/>
  <c r="BF7065" i="3" s="1"/>
  <c r="BF7066" i="3" s="1"/>
  <c r="BF7067" i="3" s="1"/>
  <c r="BF7068" i="3" s="1"/>
  <c r="BF7069" i="3" s="1"/>
  <c r="BF7070" i="3" s="1"/>
  <c r="BF7071" i="3" s="1"/>
  <c r="BF7072" i="3" s="1"/>
  <c r="BF7073" i="3" s="1"/>
  <c r="BF7074" i="3" s="1"/>
  <c r="BF7075" i="3" s="1"/>
  <c r="BF7076" i="3" s="1"/>
  <c r="BF7077" i="3" s="1"/>
  <c r="BF7078" i="3" s="1"/>
  <c r="BF7079" i="3" s="1"/>
  <c r="BF7080" i="3" s="1"/>
  <c r="BF7081" i="3" s="1"/>
  <c r="BF7082" i="3" s="1"/>
  <c r="BF7083" i="3" s="1"/>
  <c r="BF7084" i="3" s="1"/>
  <c r="BF7085" i="3" s="1"/>
  <c r="BF7086" i="3" s="1"/>
  <c r="BF7087" i="3" s="1"/>
  <c r="BF7088" i="3" s="1"/>
  <c r="BF7089" i="3" s="1"/>
  <c r="BF7090" i="3" s="1"/>
  <c r="BF7091" i="3" s="1"/>
  <c r="BF7092" i="3" s="1"/>
  <c r="BF7093" i="3" s="1"/>
  <c r="BF7094" i="3" s="1"/>
  <c r="BF7095" i="3" s="1"/>
  <c r="BF7096" i="3" s="1"/>
  <c r="BF7097" i="3" s="1"/>
  <c r="BF7098" i="3" s="1"/>
  <c r="BF7099" i="3" s="1"/>
  <c r="BF7100" i="3" s="1"/>
  <c r="BF7101" i="3" s="1"/>
  <c r="BF7102" i="3" s="1"/>
  <c r="BF7103" i="3" s="1"/>
  <c r="BF7104" i="3" s="1"/>
  <c r="BF7105" i="3" s="1"/>
  <c r="BF7106" i="3" s="1"/>
  <c r="BF7107" i="3" s="1"/>
  <c r="BF7108" i="3" s="1"/>
  <c r="BF7109" i="3" s="1"/>
  <c r="BF7110" i="3" s="1"/>
  <c r="BF7111" i="3" s="1"/>
  <c r="BF7112" i="3" s="1"/>
  <c r="BF7113" i="3" s="1"/>
  <c r="BF7114" i="3" s="1"/>
  <c r="BF7115" i="3" s="1"/>
  <c r="BF7116" i="3" s="1"/>
  <c r="BF7117" i="3" s="1"/>
  <c r="BF7118" i="3" s="1"/>
  <c r="BF7119" i="3" s="1"/>
  <c r="BF7120" i="3" s="1"/>
  <c r="BF7121" i="3" s="1"/>
  <c r="BF7122" i="3" s="1"/>
  <c r="BF7123" i="3" s="1"/>
  <c r="BF7124" i="3" s="1"/>
  <c r="BF7125" i="3" s="1"/>
  <c r="BF7126" i="3" s="1"/>
  <c r="BF7127" i="3" s="1"/>
  <c r="BF7128" i="3" s="1"/>
  <c r="BF7129" i="3" s="1"/>
  <c r="BF7130" i="3" s="1"/>
  <c r="BF7131" i="3" s="1"/>
  <c r="BF7132" i="3" s="1"/>
  <c r="BF7133" i="3" s="1"/>
  <c r="BF7134" i="3" s="1"/>
  <c r="BF7135" i="3" s="1"/>
  <c r="BF7136" i="3" s="1"/>
  <c r="BF7137" i="3" s="1"/>
  <c r="BF7138" i="3" s="1"/>
  <c r="BF7139" i="3" s="1"/>
  <c r="BF7140" i="3" s="1"/>
  <c r="BF7141" i="3" s="1"/>
  <c r="BF7142" i="3" s="1"/>
  <c r="BF7143" i="3" s="1"/>
  <c r="BF7144" i="3" s="1"/>
  <c r="BF7145" i="3" s="1"/>
  <c r="BF7146" i="3" s="1"/>
  <c r="BF7147" i="3" s="1"/>
  <c r="BF7148" i="3" s="1"/>
  <c r="BF7149" i="3" s="1"/>
  <c r="BF7150" i="3" s="1"/>
  <c r="BF7151" i="3" s="1"/>
  <c r="BF7152" i="3" s="1"/>
  <c r="BF7153" i="3" s="1"/>
  <c r="BF7154" i="3" s="1"/>
  <c r="BF7155" i="3" s="1"/>
  <c r="BF7156" i="3" s="1"/>
  <c r="BF7157" i="3" s="1"/>
  <c r="BF7158" i="3" s="1"/>
  <c r="BF7159" i="3" s="1"/>
  <c r="BF7160" i="3" s="1"/>
  <c r="BF7161" i="3" s="1"/>
  <c r="BF7162" i="3" s="1"/>
  <c r="BF7163" i="3" s="1"/>
  <c r="BF7164" i="3" s="1"/>
  <c r="BF7165" i="3" s="1"/>
  <c r="BF7166" i="3" s="1"/>
  <c r="BF7167" i="3" s="1"/>
  <c r="BF7168" i="3" s="1"/>
  <c r="BF7169" i="3" s="1"/>
  <c r="BF7170" i="3" s="1"/>
  <c r="BF7171" i="3" s="1"/>
  <c r="BF7172" i="3" s="1"/>
  <c r="BF7173" i="3" s="1"/>
  <c r="BF7174" i="3" s="1"/>
  <c r="BF7175" i="3" s="1"/>
  <c r="BF7176" i="3" s="1"/>
  <c r="BF7177" i="3" s="1"/>
  <c r="BF7178" i="3" s="1"/>
  <c r="BF7179" i="3" s="1"/>
  <c r="BF7180" i="3" s="1"/>
  <c r="BF7181" i="3" s="1"/>
  <c r="BF7182" i="3" s="1"/>
  <c r="BF7183" i="3" s="1"/>
  <c r="BF7184" i="3" s="1"/>
  <c r="BF7185" i="3" s="1"/>
  <c r="BF7186" i="3" s="1"/>
  <c r="BF7187" i="3" s="1"/>
  <c r="BF7188" i="3" s="1"/>
  <c r="BF7189" i="3" s="1"/>
  <c r="BF7190" i="3" s="1"/>
  <c r="BF7191" i="3" s="1"/>
  <c r="BF7192" i="3" s="1"/>
  <c r="BF7193" i="3" s="1"/>
  <c r="BF7194" i="3" s="1"/>
  <c r="BF7195" i="3" s="1"/>
  <c r="BF7196" i="3" s="1"/>
  <c r="BF7197" i="3" s="1"/>
  <c r="BF7198" i="3" s="1"/>
  <c r="BF7199" i="3" s="1"/>
  <c r="BF7200" i="3" s="1"/>
  <c r="BF7201" i="3" s="1"/>
  <c r="BF7202" i="3" s="1"/>
  <c r="BF7203" i="3" s="1"/>
  <c r="BF7204" i="3" s="1"/>
  <c r="BF7205" i="3" s="1"/>
  <c r="BF7206" i="3" s="1"/>
  <c r="BF7207" i="3" s="1"/>
  <c r="BF7208" i="3" s="1"/>
  <c r="BF7209" i="3" s="1"/>
  <c r="BF7210" i="3" s="1"/>
  <c r="BF7211" i="3" s="1"/>
  <c r="BF7212" i="3" s="1"/>
  <c r="BF7213" i="3" s="1"/>
  <c r="BF7214" i="3" s="1"/>
  <c r="BF7215" i="3" s="1"/>
  <c r="BF7216" i="3" s="1"/>
  <c r="BF7217" i="3" s="1"/>
  <c r="BF7218" i="3" s="1"/>
  <c r="BF7219" i="3" s="1"/>
  <c r="BF7220" i="3" s="1"/>
  <c r="BF7221" i="3" s="1"/>
  <c r="BF7222" i="3" s="1"/>
  <c r="BF7223" i="3" s="1"/>
  <c r="BF7224" i="3" s="1"/>
  <c r="BF7225" i="3" s="1"/>
  <c r="BF7226" i="3" s="1"/>
  <c r="BF7227" i="3" s="1"/>
  <c r="BF7228" i="3" s="1"/>
  <c r="BF7229" i="3" s="1"/>
  <c r="BF7230" i="3" s="1"/>
  <c r="BF7231" i="3" s="1"/>
  <c r="BF7232" i="3" s="1"/>
  <c r="BF7233" i="3" s="1"/>
  <c r="BF7234" i="3" s="1"/>
  <c r="BF7235" i="3" s="1"/>
  <c r="BF7236" i="3" s="1"/>
  <c r="BF7237" i="3" s="1"/>
  <c r="BF7238" i="3" s="1"/>
  <c r="BF7239" i="3" s="1"/>
  <c r="BF7240" i="3" s="1"/>
  <c r="BF7241" i="3" s="1"/>
  <c r="BF7242" i="3" s="1"/>
  <c r="BF7243" i="3" s="1"/>
  <c r="BF7244" i="3" s="1"/>
  <c r="BF7245" i="3" s="1"/>
  <c r="BF7246" i="3" s="1"/>
  <c r="BF7247" i="3" s="1"/>
  <c r="BF7248" i="3" s="1"/>
  <c r="BF7249" i="3" s="1"/>
  <c r="BF7250" i="3" s="1"/>
  <c r="BF7251" i="3" s="1"/>
  <c r="BF7252" i="3" s="1"/>
  <c r="BF7253" i="3" s="1"/>
  <c r="BF7254" i="3" s="1"/>
  <c r="BF7255" i="3" s="1"/>
  <c r="BF7256" i="3" s="1"/>
  <c r="BF7257" i="3" s="1"/>
  <c r="BF7258" i="3" s="1"/>
  <c r="BF7259" i="3" s="1"/>
  <c r="BF7260" i="3" s="1"/>
  <c r="BF7261" i="3" s="1"/>
  <c r="BF7262" i="3" s="1"/>
  <c r="BF7263" i="3" s="1"/>
  <c r="BF7264" i="3" s="1"/>
  <c r="BF7265" i="3" s="1"/>
  <c r="BF7266" i="3" s="1"/>
  <c r="BF7267" i="3" s="1"/>
  <c r="BF7268" i="3" s="1"/>
  <c r="BF7269" i="3" s="1"/>
  <c r="BF7270" i="3" s="1"/>
  <c r="BF7271" i="3" s="1"/>
  <c r="BF7272" i="3" s="1"/>
  <c r="BF7273" i="3" s="1"/>
  <c r="BF7274" i="3" s="1"/>
  <c r="BF7275" i="3" s="1"/>
  <c r="BF7276" i="3" s="1"/>
  <c r="BF7277" i="3" s="1"/>
  <c r="BF7278" i="3" s="1"/>
  <c r="BF7279" i="3" s="1"/>
  <c r="BF7280" i="3" s="1"/>
  <c r="BF7281" i="3" s="1"/>
  <c r="BF7282" i="3" s="1"/>
  <c r="BF7283" i="3" s="1"/>
  <c r="BF7284" i="3" s="1"/>
  <c r="BF7285" i="3" s="1"/>
  <c r="BF7286" i="3" s="1"/>
  <c r="BF7287" i="3" s="1"/>
  <c r="BF7288" i="3" s="1"/>
  <c r="BF7289" i="3" s="1"/>
  <c r="BF7290" i="3" s="1"/>
  <c r="BF7291" i="3" s="1"/>
  <c r="BF7292" i="3" s="1"/>
  <c r="BF7293" i="3" s="1"/>
  <c r="BF7294" i="3" s="1"/>
  <c r="BF7295" i="3" s="1"/>
  <c r="BF7296" i="3" s="1"/>
  <c r="BF7297" i="3" s="1"/>
  <c r="BF7298" i="3" s="1"/>
  <c r="BF7299" i="3" s="1"/>
  <c r="BF7300" i="3" s="1"/>
  <c r="BF7301" i="3" s="1"/>
  <c r="BF7302" i="3" s="1"/>
  <c r="BF7303" i="3" s="1"/>
  <c r="BF7304" i="3" s="1"/>
  <c r="BF7305" i="3" s="1"/>
  <c r="BF7306" i="3" s="1"/>
  <c r="BF7307" i="3" s="1"/>
  <c r="BF7308" i="3" s="1"/>
  <c r="BF7309" i="3" s="1"/>
  <c r="BF7310" i="3" s="1"/>
  <c r="BF7311" i="3" s="1"/>
  <c r="BF7312" i="3" s="1"/>
  <c r="BF7313" i="3" s="1"/>
  <c r="BF7314" i="3" s="1"/>
  <c r="BF7315" i="3" s="1"/>
  <c r="BF7316" i="3" s="1"/>
  <c r="BF7317" i="3" s="1"/>
  <c r="BF7318" i="3" s="1"/>
  <c r="BF7319" i="3" s="1"/>
  <c r="BF7320" i="3" s="1"/>
  <c r="BF7321" i="3" s="1"/>
  <c r="BF7322" i="3" s="1"/>
  <c r="BF7323" i="3" s="1"/>
  <c r="BF7324" i="3" s="1"/>
  <c r="BF7325" i="3" s="1"/>
  <c r="BF7326" i="3" s="1"/>
  <c r="BF7327" i="3" s="1"/>
  <c r="BF7328" i="3" s="1"/>
  <c r="BF7329" i="3" s="1"/>
  <c r="BF7330" i="3" s="1"/>
  <c r="BF7331" i="3" s="1"/>
  <c r="BF7332" i="3" s="1"/>
  <c r="BF7333" i="3" s="1"/>
  <c r="BF7334" i="3" s="1"/>
  <c r="BF7335" i="3" s="1"/>
  <c r="BF7336" i="3" s="1"/>
  <c r="BF7337" i="3" s="1"/>
  <c r="BF7338" i="3" s="1"/>
  <c r="BF7339" i="3" s="1"/>
  <c r="BF7340" i="3" s="1"/>
  <c r="BF7341" i="3" s="1"/>
  <c r="BF7342" i="3" s="1"/>
  <c r="BF7343" i="3" s="1"/>
  <c r="BF7344" i="3" s="1"/>
  <c r="BF7345" i="3" s="1"/>
  <c r="BF7346" i="3" s="1"/>
  <c r="BF7347" i="3" s="1"/>
  <c r="BF7348" i="3" s="1"/>
  <c r="BF7349" i="3" s="1"/>
  <c r="BF7350" i="3" s="1"/>
  <c r="BF7351" i="3" s="1"/>
  <c r="BF7352" i="3" s="1"/>
  <c r="BF7353" i="3" s="1"/>
  <c r="BF7354" i="3" s="1"/>
  <c r="BF7355" i="3" s="1"/>
  <c r="BF7356" i="3" s="1"/>
  <c r="BF7357" i="3" s="1"/>
  <c r="BF7358" i="3" s="1"/>
  <c r="BF7359" i="3" s="1"/>
  <c r="BF7360" i="3" s="1"/>
  <c r="BF7361" i="3" s="1"/>
  <c r="BF7362" i="3" s="1"/>
  <c r="BF7363" i="3" s="1"/>
  <c r="BF7364" i="3" s="1"/>
  <c r="BF7365" i="3" s="1"/>
  <c r="BF7366" i="3" s="1"/>
  <c r="BF7367" i="3" s="1"/>
  <c r="BF7368" i="3" s="1"/>
  <c r="BF7369" i="3" s="1"/>
  <c r="BF7370" i="3" s="1"/>
  <c r="BF7371" i="3" s="1"/>
  <c r="BF7372" i="3" s="1"/>
  <c r="BF7373" i="3" s="1"/>
  <c r="BF7374" i="3" s="1"/>
  <c r="BF7375" i="3" s="1"/>
  <c r="BF7376" i="3" s="1"/>
  <c r="BF7377" i="3" s="1"/>
  <c r="BF7378" i="3" s="1"/>
  <c r="BF7379" i="3" s="1"/>
  <c r="BF7380" i="3" s="1"/>
  <c r="BF7381" i="3" s="1"/>
  <c r="BF7382" i="3" s="1"/>
  <c r="BF7383" i="3" s="1"/>
  <c r="BF7384" i="3" s="1"/>
  <c r="BF7385" i="3" s="1"/>
  <c r="BF7386" i="3" s="1"/>
  <c r="BF7387" i="3" s="1"/>
  <c r="BF7388" i="3" s="1"/>
  <c r="BF7389" i="3" s="1"/>
  <c r="BF7390" i="3" s="1"/>
  <c r="BF7391" i="3" s="1"/>
  <c r="BF7392" i="3" s="1"/>
  <c r="BF7393" i="3" s="1"/>
  <c r="BF7394" i="3" s="1"/>
  <c r="BF7395" i="3" s="1"/>
  <c r="BF7396" i="3" s="1"/>
  <c r="BF7397" i="3" s="1"/>
  <c r="BF7398" i="3" s="1"/>
  <c r="BF7399" i="3" s="1"/>
  <c r="BF7400" i="3" s="1"/>
  <c r="BF7401" i="3" s="1"/>
  <c r="BF7402" i="3" s="1"/>
  <c r="BF7403" i="3" s="1"/>
  <c r="BF7404" i="3" s="1"/>
  <c r="BF7405" i="3" s="1"/>
  <c r="BF7406" i="3" s="1"/>
  <c r="BF7407" i="3" s="1"/>
  <c r="BF7408" i="3" s="1"/>
  <c r="BF7409" i="3" s="1"/>
  <c r="BF7410" i="3" s="1"/>
  <c r="BF7411" i="3" s="1"/>
  <c r="BF7412" i="3" s="1"/>
  <c r="BF7413" i="3" s="1"/>
  <c r="BF7414" i="3" s="1"/>
  <c r="BF7415" i="3" s="1"/>
  <c r="BF7416" i="3" s="1"/>
  <c r="BF7417" i="3" s="1"/>
  <c r="BF7418" i="3" s="1"/>
  <c r="BF7419" i="3" s="1"/>
  <c r="BF7420" i="3" s="1"/>
  <c r="BF7421" i="3" s="1"/>
  <c r="BF7422" i="3" s="1"/>
  <c r="BF7423" i="3" s="1"/>
  <c r="BF7424" i="3" s="1"/>
  <c r="BF7425" i="3" s="1"/>
  <c r="BF7426" i="3" s="1"/>
  <c r="BF7427" i="3" s="1"/>
  <c r="BF7428" i="3" s="1"/>
  <c r="BF7429" i="3" s="1"/>
  <c r="BF7430" i="3" s="1"/>
  <c r="BF7431" i="3" s="1"/>
  <c r="BF7432" i="3" s="1"/>
  <c r="BF7433" i="3" s="1"/>
  <c r="BF7434" i="3" s="1"/>
  <c r="BF7435" i="3" s="1"/>
  <c r="BF7436" i="3" s="1"/>
  <c r="BF7437" i="3" s="1"/>
  <c r="BF7438" i="3" s="1"/>
  <c r="BF7439" i="3" s="1"/>
  <c r="BF7440" i="3" s="1"/>
  <c r="BF7441" i="3" s="1"/>
  <c r="BF7442" i="3" s="1"/>
  <c r="BF7443" i="3" s="1"/>
  <c r="BF7444" i="3" s="1"/>
  <c r="BF7445" i="3" s="1"/>
  <c r="BF7446" i="3" s="1"/>
  <c r="BF7447" i="3" s="1"/>
  <c r="BF7448" i="3" s="1"/>
  <c r="BF7449" i="3" s="1"/>
  <c r="BF7450" i="3" s="1"/>
  <c r="BF7451" i="3" s="1"/>
  <c r="BF7452" i="3" s="1"/>
  <c r="BF7453" i="3" s="1"/>
  <c r="BF7454" i="3" s="1"/>
  <c r="BF7455" i="3" s="1"/>
  <c r="BF7456" i="3" s="1"/>
  <c r="BF7457" i="3" s="1"/>
  <c r="BF7458" i="3" s="1"/>
  <c r="BF7459" i="3" s="1"/>
  <c r="BF7460" i="3" s="1"/>
  <c r="BF7461" i="3" s="1"/>
  <c r="BF7462" i="3" s="1"/>
  <c r="BF7463" i="3" s="1"/>
  <c r="BF7464" i="3" s="1"/>
  <c r="BF7465" i="3" s="1"/>
  <c r="BF7466" i="3" s="1"/>
  <c r="BF7467" i="3" s="1"/>
  <c r="BF7468" i="3" s="1"/>
  <c r="BF7469" i="3" s="1"/>
  <c r="BF7470" i="3" s="1"/>
  <c r="BF7471" i="3" s="1"/>
  <c r="BF7472" i="3" s="1"/>
  <c r="BF7473" i="3" s="1"/>
  <c r="BF7474" i="3" s="1"/>
  <c r="BF7475" i="3" s="1"/>
  <c r="BF7476" i="3" s="1"/>
  <c r="BF7477" i="3" s="1"/>
  <c r="BF7478" i="3" s="1"/>
  <c r="BF7479" i="3" s="1"/>
  <c r="BF7480" i="3" s="1"/>
  <c r="BF7481" i="3" s="1"/>
  <c r="BF7482" i="3" s="1"/>
  <c r="BF7483" i="3" s="1"/>
  <c r="BF7484" i="3" s="1"/>
  <c r="BF7485" i="3" s="1"/>
  <c r="BF7486" i="3" s="1"/>
  <c r="BF7487" i="3" s="1"/>
  <c r="BF7488" i="3" s="1"/>
  <c r="BF7489" i="3" s="1"/>
  <c r="BF7490" i="3" s="1"/>
  <c r="BF7491" i="3" s="1"/>
  <c r="BF7492" i="3" s="1"/>
  <c r="BF7493" i="3" s="1"/>
  <c r="BF7494" i="3" s="1"/>
  <c r="BF7495" i="3" s="1"/>
  <c r="BF7496" i="3" s="1"/>
  <c r="BF7497" i="3" s="1"/>
  <c r="BF7498" i="3" s="1"/>
  <c r="BF7499" i="3" s="1"/>
  <c r="BF7500" i="3" s="1"/>
  <c r="BF7501" i="3" s="1"/>
  <c r="BF7502" i="3" s="1"/>
  <c r="BF7503" i="3" s="1"/>
  <c r="BF7504" i="3" s="1"/>
  <c r="BF7505" i="3" s="1"/>
  <c r="BF7506" i="3" s="1"/>
  <c r="BF7507" i="3" s="1"/>
  <c r="BF7508" i="3" s="1"/>
  <c r="BF7509" i="3" s="1"/>
  <c r="BF7510" i="3" s="1"/>
  <c r="BF7511" i="3" s="1"/>
  <c r="BF7512" i="3" s="1"/>
  <c r="BF7513" i="3" s="1"/>
  <c r="BF7514" i="3" s="1"/>
  <c r="BF7515" i="3" s="1"/>
  <c r="BF7516" i="3" s="1"/>
  <c r="BF7517" i="3" s="1"/>
  <c r="BF7518" i="3" s="1"/>
  <c r="BF7519" i="3" s="1"/>
  <c r="BF7520" i="3" s="1"/>
  <c r="BF7521" i="3" s="1"/>
  <c r="BF7522" i="3" s="1"/>
  <c r="BF7523" i="3" s="1"/>
  <c r="BF7524" i="3" s="1"/>
  <c r="BF7525" i="3" s="1"/>
  <c r="BF7526" i="3" s="1"/>
  <c r="BF7527" i="3" s="1"/>
  <c r="BF7528" i="3" s="1"/>
  <c r="BF7529" i="3" s="1"/>
  <c r="BF7530" i="3" s="1"/>
  <c r="BF7531" i="3" s="1"/>
  <c r="BF7532" i="3" s="1"/>
  <c r="BF7533" i="3" s="1"/>
  <c r="BF7534" i="3" s="1"/>
  <c r="BF7535" i="3" s="1"/>
  <c r="BF7536" i="3" s="1"/>
  <c r="BF7537" i="3" s="1"/>
  <c r="BF7538" i="3" s="1"/>
  <c r="BF7539" i="3" s="1"/>
  <c r="BF7540" i="3" s="1"/>
  <c r="BF7541" i="3" s="1"/>
  <c r="BF7542" i="3" s="1"/>
  <c r="BF7543" i="3" s="1"/>
  <c r="BF7544" i="3" s="1"/>
  <c r="BF7545" i="3" s="1"/>
  <c r="BF7546" i="3" s="1"/>
  <c r="BF7547" i="3" s="1"/>
  <c r="BF7548" i="3" s="1"/>
  <c r="BF7549" i="3" s="1"/>
  <c r="BF7550" i="3" s="1"/>
  <c r="BF7551" i="3" s="1"/>
  <c r="BF7552" i="3" s="1"/>
  <c r="BF7553" i="3" s="1"/>
  <c r="BF7554" i="3" s="1"/>
  <c r="BF7555" i="3" s="1"/>
  <c r="BF7556" i="3" s="1"/>
  <c r="BF7557" i="3" s="1"/>
  <c r="BF7558" i="3" s="1"/>
  <c r="BF7559" i="3" s="1"/>
  <c r="BF7560" i="3" s="1"/>
  <c r="BF7561" i="3" s="1"/>
  <c r="BF7562" i="3" s="1"/>
  <c r="BF7563" i="3" s="1"/>
  <c r="BF7564" i="3" s="1"/>
  <c r="BF7565" i="3" s="1"/>
  <c r="BF7566" i="3" s="1"/>
  <c r="BF7567" i="3" s="1"/>
  <c r="BF7568" i="3" s="1"/>
  <c r="BF7569" i="3" s="1"/>
  <c r="BF7570" i="3" s="1"/>
  <c r="BF7571" i="3" s="1"/>
  <c r="BF7572" i="3" s="1"/>
  <c r="BF7573" i="3" s="1"/>
  <c r="BF7574" i="3" s="1"/>
  <c r="BF7575" i="3" s="1"/>
  <c r="BF7576" i="3" s="1"/>
  <c r="BF7577" i="3" s="1"/>
  <c r="BF7578" i="3" s="1"/>
  <c r="BF7579" i="3" s="1"/>
  <c r="BF7580" i="3" s="1"/>
  <c r="BF7581" i="3" s="1"/>
  <c r="BF7582" i="3" s="1"/>
  <c r="BF7583" i="3" s="1"/>
  <c r="BF7584" i="3" s="1"/>
  <c r="BF7585" i="3" s="1"/>
  <c r="BF7586" i="3" s="1"/>
  <c r="BF7587" i="3" s="1"/>
  <c r="BF7588" i="3" s="1"/>
  <c r="BF7589" i="3" s="1"/>
  <c r="BF7590" i="3" s="1"/>
  <c r="BF7591" i="3" s="1"/>
  <c r="BF7592" i="3" s="1"/>
  <c r="BF7593" i="3" s="1"/>
  <c r="BF7594" i="3" s="1"/>
  <c r="BF7595" i="3" s="1"/>
  <c r="BF7596" i="3" s="1"/>
  <c r="BF7597" i="3" s="1"/>
  <c r="BF7598" i="3" s="1"/>
  <c r="BF7599" i="3" s="1"/>
  <c r="BF7600" i="3" s="1"/>
  <c r="BF7601" i="3" s="1"/>
  <c r="BF7602" i="3" s="1"/>
  <c r="BF7603" i="3" s="1"/>
  <c r="BF7604" i="3" s="1"/>
  <c r="BF7605" i="3" s="1"/>
  <c r="BF7606" i="3" s="1"/>
  <c r="BF7607" i="3" s="1"/>
  <c r="BF7608" i="3" s="1"/>
  <c r="BF7609" i="3" s="1"/>
  <c r="BF7610" i="3" s="1"/>
  <c r="BF7611" i="3" s="1"/>
  <c r="BF7612" i="3" s="1"/>
  <c r="BF7613" i="3" s="1"/>
  <c r="BF7614" i="3" s="1"/>
  <c r="BF7615" i="3" s="1"/>
  <c r="BF7616" i="3" s="1"/>
  <c r="BF7617" i="3" s="1"/>
  <c r="BF7618" i="3" s="1"/>
  <c r="BF7619" i="3" s="1"/>
  <c r="BF7620" i="3" s="1"/>
  <c r="BF7621" i="3" s="1"/>
  <c r="BF7622" i="3" s="1"/>
  <c r="BF7623" i="3" s="1"/>
  <c r="BF7624" i="3" s="1"/>
  <c r="BF7625" i="3" s="1"/>
  <c r="BF7626" i="3" s="1"/>
  <c r="BF7627" i="3" s="1"/>
  <c r="BF7628" i="3" s="1"/>
  <c r="BF7629" i="3" s="1"/>
  <c r="BF7630" i="3" s="1"/>
  <c r="BF7631" i="3" s="1"/>
  <c r="BF7632" i="3" s="1"/>
  <c r="BF7633" i="3" s="1"/>
  <c r="BF7634" i="3" s="1"/>
  <c r="BF7635" i="3" s="1"/>
  <c r="BF7636" i="3" s="1"/>
  <c r="BF7637" i="3" s="1"/>
  <c r="BF7638" i="3" s="1"/>
  <c r="BF7639" i="3" s="1"/>
  <c r="BF7640" i="3" s="1"/>
  <c r="BF7641" i="3" s="1"/>
  <c r="BF7642" i="3" s="1"/>
  <c r="BF7643" i="3" s="1"/>
  <c r="BF7644" i="3" s="1"/>
  <c r="BF7645" i="3" s="1"/>
  <c r="BF7646" i="3" s="1"/>
  <c r="BF7647" i="3" s="1"/>
  <c r="BF7648" i="3" s="1"/>
  <c r="BF7649" i="3" s="1"/>
  <c r="BF7650" i="3" s="1"/>
  <c r="BF7651" i="3" s="1"/>
  <c r="BF7652" i="3" s="1"/>
  <c r="BF7653" i="3" s="1"/>
  <c r="BF7654" i="3" s="1"/>
  <c r="BF7655" i="3" s="1"/>
  <c r="BF7656" i="3" s="1"/>
  <c r="BF7657" i="3" s="1"/>
  <c r="BF7658" i="3" s="1"/>
  <c r="BF7659" i="3" s="1"/>
  <c r="BF7660" i="3" s="1"/>
  <c r="BF7661" i="3" s="1"/>
  <c r="BF7662" i="3" s="1"/>
  <c r="BF7663" i="3" s="1"/>
  <c r="BF7664" i="3" s="1"/>
  <c r="BF7665" i="3" s="1"/>
  <c r="BF7666" i="3" s="1"/>
  <c r="BF7667" i="3" s="1"/>
  <c r="BF7668" i="3" s="1"/>
  <c r="BF7669" i="3" s="1"/>
  <c r="BF7670" i="3" s="1"/>
  <c r="BF7671" i="3" s="1"/>
  <c r="BF7672" i="3" s="1"/>
  <c r="BF7673" i="3" s="1"/>
  <c r="BF7674" i="3" s="1"/>
  <c r="BF7675" i="3" s="1"/>
  <c r="BF7676" i="3" s="1"/>
  <c r="BF7677" i="3" s="1"/>
  <c r="BF7678" i="3" s="1"/>
  <c r="BF7679" i="3" s="1"/>
  <c r="BF7680" i="3" s="1"/>
  <c r="BF7681" i="3" s="1"/>
  <c r="BF7682" i="3" s="1"/>
  <c r="BF7683" i="3" s="1"/>
  <c r="BF7684" i="3" s="1"/>
  <c r="BF7685" i="3" s="1"/>
  <c r="BF7686" i="3" s="1"/>
  <c r="BF7687" i="3" s="1"/>
  <c r="BF7688" i="3" s="1"/>
  <c r="BF7689" i="3" s="1"/>
  <c r="BF7690" i="3" s="1"/>
  <c r="BF7691" i="3" s="1"/>
  <c r="BF7692" i="3" s="1"/>
  <c r="BF7693" i="3" s="1"/>
  <c r="BF7694" i="3" s="1"/>
  <c r="BF7695" i="3" s="1"/>
  <c r="BF7696" i="3" s="1"/>
  <c r="BF7697" i="3" s="1"/>
  <c r="BF7698" i="3" s="1"/>
  <c r="BF7699" i="3" s="1"/>
  <c r="BF7700" i="3" s="1"/>
  <c r="BF7701" i="3" s="1"/>
  <c r="BF7702" i="3" s="1"/>
  <c r="BF7703" i="3" s="1"/>
  <c r="BF7704" i="3" s="1"/>
  <c r="BF7705" i="3" s="1"/>
  <c r="BF7706" i="3" s="1"/>
  <c r="BF7707" i="3" s="1"/>
  <c r="BF7708" i="3" s="1"/>
  <c r="BF7709" i="3" s="1"/>
  <c r="BF7710" i="3" s="1"/>
  <c r="BF7711" i="3" s="1"/>
  <c r="BF7712" i="3" s="1"/>
  <c r="BF7713" i="3" s="1"/>
  <c r="BF7714" i="3" s="1"/>
  <c r="BF7715" i="3" s="1"/>
  <c r="BF7716" i="3" s="1"/>
  <c r="BF7717" i="3" s="1"/>
  <c r="BF7718" i="3" s="1"/>
  <c r="BF7719" i="3" s="1"/>
  <c r="BF7720" i="3" s="1"/>
  <c r="BF7721" i="3" s="1"/>
  <c r="BF7722" i="3" s="1"/>
  <c r="BF7723" i="3" s="1"/>
  <c r="BF7724" i="3" s="1"/>
  <c r="BF7725" i="3" s="1"/>
  <c r="BF7726" i="3" s="1"/>
  <c r="BF7727" i="3" s="1"/>
  <c r="BF7728" i="3" s="1"/>
  <c r="BF7729" i="3" s="1"/>
  <c r="BF7730" i="3" s="1"/>
  <c r="BF7731" i="3" s="1"/>
  <c r="BF7732" i="3" s="1"/>
  <c r="BF7733" i="3" s="1"/>
  <c r="BF7734" i="3" s="1"/>
  <c r="BF7735" i="3" s="1"/>
  <c r="BF7736" i="3" s="1"/>
  <c r="BF7737" i="3" s="1"/>
  <c r="BF7738" i="3" s="1"/>
  <c r="BF7739" i="3" s="1"/>
  <c r="BF7740" i="3" s="1"/>
  <c r="BF7741" i="3" s="1"/>
  <c r="BF7742" i="3" s="1"/>
  <c r="BF7743" i="3" s="1"/>
  <c r="BF7744" i="3" s="1"/>
  <c r="BF7745" i="3" s="1"/>
  <c r="BF7746" i="3" s="1"/>
  <c r="BF7747" i="3" s="1"/>
  <c r="BF7748" i="3" s="1"/>
  <c r="BF7749" i="3" s="1"/>
  <c r="BF7750" i="3" s="1"/>
  <c r="BF7751" i="3" s="1"/>
  <c r="BF7752" i="3" s="1"/>
  <c r="BF7753" i="3" s="1"/>
  <c r="BF7754" i="3" s="1"/>
  <c r="BF7755" i="3" s="1"/>
  <c r="BF7756" i="3" s="1"/>
  <c r="BF7757" i="3" s="1"/>
  <c r="BF7758" i="3" s="1"/>
  <c r="BF7759" i="3" s="1"/>
  <c r="BF7760" i="3" s="1"/>
  <c r="BF7761" i="3" s="1"/>
  <c r="BF7762" i="3" s="1"/>
  <c r="BF7763" i="3" s="1"/>
  <c r="BF7764" i="3" s="1"/>
  <c r="BF7765" i="3" s="1"/>
  <c r="BF7766" i="3" s="1"/>
  <c r="BF7767" i="3" s="1"/>
  <c r="BF7768" i="3" s="1"/>
  <c r="BF7769" i="3" s="1"/>
  <c r="BF7770" i="3" s="1"/>
  <c r="BF7771" i="3" s="1"/>
  <c r="BF7772" i="3" s="1"/>
  <c r="BF7773" i="3" s="1"/>
  <c r="BF7774" i="3" s="1"/>
  <c r="BF7775" i="3" s="1"/>
  <c r="BF7776" i="3" s="1"/>
  <c r="BF7777" i="3" s="1"/>
  <c r="BF7778" i="3" s="1"/>
  <c r="BF7779" i="3" s="1"/>
  <c r="BF7780" i="3" s="1"/>
  <c r="BF7781" i="3" s="1"/>
  <c r="BF7782" i="3" s="1"/>
  <c r="BF7783" i="3" s="1"/>
  <c r="BF7784" i="3" s="1"/>
  <c r="BF7785" i="3" s="1"/>
  <c r="BF7786" i="3" s="1"/>
  <c r="BF7787" i="3" s="1"/>
  <c r="BF7788" i="3" s="1"/>
  <c r="BF7789" i="3" s="1"/>
  <c r="BF7790" i="3" s="1"/>
  <c r="BF7791" i="3" s="1"/>
  <c r="BF7792" i="3" s="1"/>
  <c r="BF7793" i="3" s="1"/>
  <c r="BF7794" i="3" s="1"/>
  <c r="BF7795" i="3" s="1"/>
  <c r="BF7796" i="3" s="1"/>
  <c r="BF7797" i="3" s="1"/>
  <c r="BF7798" i="3" s="1"/>
  <c r="BF7799" i="3" s="1"/>
  <c r="BF7800" i="3" s="1"/>
  <c r="BF7801" i="3" s="1"/>
  <c r="BF7802" i="3" s="1"/>
  <c r="BF7803" i="3" s="1"/>
  <c r="BF7804" i="3" s="1"/>
  <c r="BF7805" i="3" s="1"/>
  <c r="BF7806" i="3" s="1"/>
  <c r="BF7807" i="3" s="1"/>
  <c r="BF7808" i="3" s="1"/>
  <c r="BF7809" i="3" s="1"/>
  <c r="BF7810" i="3" s="1"/>
  <c r="BF7811" i="3" s="1"/>
  <c r="BF7812" i="3" s="1"/>
  <c r="BF7813" i="3" s="1"/>
  <c r="BF7814" i="3" s="1"/>
  <c r="BF7815" i="3" s="1"/>
  <c r="BF7816" i="3" s="1"/>
  <c r="BF7817" i="3" s="1"/>
  <c r="BF7818" i="3" s="1"/>
  <c r="BF7819" i="3" s="1"/>
  <c r="BF7820" i="3" s="1"/>
  <c r="BF7821" i="3" s="1"/>
  <c r="BF7822" i="3" s="1"/>
  <c r="BF7823" i="3" s="1"/>
  <c r="BF7824" i="3" s="1"/>
  <c r="BF7825" i="3" s="1"/>
  <c r="BF7826" i="3" s="1"/>
  <c r="BF7827" i="3" s="1"/>
  <c r="BF7828" i="3" s="1"/>
  <c r="BF7829" i="3" s="1"/>
  <c r="BF7830" i="3" s="1"/>
  <c r="BF7831" i="3" s="1"/>
  <c r="BF7832" i="3" s="1"/>
  <c r="BF7833" i="3" s="1"/>
  <c r="BF7834" i="3" s="1"/>
  <c r="BF7835" i="3" s="1"/>
  <c r="BF7836" i="3" s="1"/>
  <c r="BF7837" i="3" s="1"/>
  <c r="BF7838" i="3" s="1"/>
  <c r="BF7839" i="3" s="1"/>
  <c r="BF7840" i="3" s="1"/>
  <c r="BF7841" i="3" s="1"/>
  <c r="BF7842" i="3" s="1"/>
  <c r="BF7843" i="3" s="1"/>
  <c r="BF7844" i="3" s="1"/>
  <c r="BF7845" i="3" s="1"/>
  <c r="BF7846" i="3" s="1"/>
  <c r="BF7847" i="3" s="1"/>
  <c r="BF7848" i="3" s="1"/>
  <c r="BF7849" i="3" s="1"/>
  <c r="BF7850" i="3" s="1"/>
  <c r="BF7851" i="3" s="1"/>
  <c r="BF7852" i="3" s="1"/>
  <c r="BF7853" i="3" s="1"/>
  <c r="BF7854" i="3" s="1"/>
  <c r="BF7855" i="3" s="1"/>
  <c r="BF7856" i="3" s="1"/>
  <c r="BF7857" i="3" s="1"/>
  <c r="BF7858" i="3" s="1"/>
  <c r="BF7859" i="3" s="1"/>
  <c r="BF7860" i="3" s="1"/>
  <c r="BF7861" i="3" s="1"/>
  <c r="BF7862" i="3" s="1"/>
  <c r="BF7863" i="3" s="1"/>
  <c r="BF7864" i="3" s="1"/>
  <c r="BF7865" i="3" s="1"/>
  <c r="BF7866" i="3" s="1"/>
  <c r="BF7867" i="3" s="1"/>
  <c r="BF7868" i="3" s="1"/>
  <c r="BF7869" i="3" s="1"/>
  <c r="BF7870" i="3" s="1"/>
  <c r="BF7871" i="3" s="1"/>
  <c r="BF7872" i="3" s="1"/>
  <c r="BF7873" i="3" s="1"/>
  <c r="BF7874" i="3" s="1"/>
  <c r="BF7875" i="3" s="1"/>
  <c r="BF7876" i="3" s="1"/>
  <c r="BF7877" i="3" s="1"/>
  <c r="BF7878" i="3" s="1"/>
  <c r="BF7879" i="3" s="1"/>
  <c r="BF7880" i="3" s="1"/>
  <c r="BF7881" i="3" s="1"/>
  <c r="BF7882" i="3" s="1"/>
  <c r="BF7883" i="3" s="1"/>
  <c r="BF7884" i="3" s="1"/>
  <c r="BF7885" i="3" s="1"/>
  <c r="BF7886" i="3" s="1"/>
  <c r="BF7887" i="3" s="1"/>
  <c r="BF7888" i="3" s="1"/>
  <c r="BF7889" i="3" s="1"/>
  <c r="BF7890" i="3" s="1"/>
  <c r="BF7891" i="3" s="1"/>
  <c r="BF7892" i="3" s="1"/>
  <c r="BF7893" i="3" s="1"/>
  <c r="BF7894" i="3" s="1"/>
  <c r="BF7895" i="3" s="1"/>
  <c r="BF7896" i="3" s="1"/>
  <c r="BF7897" i="3" s="1"/>
  <c r="BF7898" i="3" s="1"/>
  <c r="BF7899" i="3" s="1"/>
  <c r="BF7900" i="3" s="1"/>
  <c r="BF7901" i="3" s="1"/>
  <c r="BF7902" i="3" s="1"/>
  <c r="BF7903" i="3" s="1"/>
  <c r="BF7904" i="3" s="1"/>
  <c r="BF7905" i="3" s="1"/>
  <c r="BF7906" i="3" s="1"/>
  <c r="BF7907" i="3" s="1"/>
  <c r="BF7908" i="3" s="1"/>
  <c r="BF7909" i="3" s="1"/>
  <c r="BF7910" i="3" s="1"/>
  <c r="BF7911" i="3" s="1"/>
  <c r="BF7912" i="3" s="1"/>
  <c r="BF7913" i="3" s="1"/>
  <c r="BF7914" i="3" s="1"/>
  <c r="BF7915" i="3" s="1"/>
  <c r="BF7916" i="3" s="1"/>
  <c r="BF7917" i="3" s="1"/>
  <c r="BF7918" i="3" s="1"/>
  <c r="BF7919" i="3" s="1"/>
  <c r="BF7920" i="3" s="1"/>
  <c r="BF7921" i="3" s="1"/>
  <c r="BF7922" i="3" s="1"/>
  <c r="BF7923" i="3" s="1"/>
  <c r="BF7924" i="3" s="1"/>
  <c r="BF7925" i="3" s="1"/>
  <c r="BF7926" i="3" s="1"/>
  <c r="BF7927" i="3" s="1"/>
  <c r="BF7928" i="3" s="1"/>
  <c r="BF7929" i="3" s="1"/>
  <c r="BF7930" i="3" s="1"/>
  <c r="BF7931" i="3" s="1"/>
  <c r="BF7932" i="3" s="1"/>
  <c r="BF7933" i="3" s="1"/>
  <c r="BF7934" i="3" s="1"/>
  <c r="BF7935" i="3" s="1"/>
  <c r="BF7936" i="3" s="1"/>
  <c r="BF7937" i="3" s="1"/>
  <c r="BF7938" i="3" s="1"/>
  <c r="BF7939" i="3" s="1"/>
  <c r="BF7940" i="3" s="1"/>
  <c r="BF7941" i="3" s="1"/>
  <c r="BF7942" i="3" s="1"/>
  <c r="BF7943" i="3" s="1"/>
  <c r="BF7944" i="3" s="1"/>
  <c r="BF7945" i="3" s="1"/>
  <c r="BF7946" i="3" s="1"/>
  <c r="BF7947" i="3" s="1"/>
  <c r="BF7948" i="3" s="1"/>
  <c r="BF7949" i="3" s="1"/>
  <c r="BF7950" i="3" s="1"/>
  <c r="BF7951" i="3" s="1"/>
  <c r="BF7952" i="3" s="1"/>
  <c r="BF7953" i="3" s="1"/>
  <c r="BF7954" i="3" s="1"/>
  <c r="BF7955" i="3" s="1"/>
  <c r="BF7956" i="3" s="1"/>
  <c r="BF7957" i="3" s="1"/>
  <c r="BF7958" i="3" s="1"/>
  <c r="BF7959" i="3" s="1"/>
  <c r="BF7960" i="3" s="1"/>
  <c r="BF7961" i="3" s="1"/>
  <c r="BF7962" i="3" s="1"/>
  <c r="BF7963" i="3" s="1"/>
  <c r="BF7964" i="3" s="1"/>
  <c r="BF7965" i="3" s="1"/>
  <c r="BF7966" i="3" s="1"/>
  <c r="BF7967" i="3" s="1"/>
  <c r="BF7968" i="3" s="1"/>
  <c r="BF7969" i="3" s="1"/>
  <c r="BF7970" i="3" s="1"/>
  <c r="BF7971" i="3" s="1"/>
  <c r="BF7972" i="3" s="1"/>
  <c r="BF7973" i="3" s="1"/>
  <c r="BF7974" i="3" s="1"/>
  <c r="BF7975" i="3" s="1"/>
  <c r="BF7976" i="3" s="1"/>
  <c r="BF7977" i="3" s="1"/>
  <c r="BF7978" i="3" s="1"/>
  <c r="BF7979" i="3" s="1"/>
  <c r="BF7980" i="3" s="1"/>
  <c r="BF7981" i="3" s="1"/>
  <c r="BF7982" i="3" s="1"/>
  <c r="BF7983" i="3" s="1"/>
  <c r="BF7984" i="3" s="1"/>
  <c r="BF7985" i="3" s="1"/>
  <c r="BF7986" i="3" s="1"/>
  <c r="BF7987" i="3" s="1"/>
  <c r="BF7988" i="3" s="1"/>
  <c r="BF7989" i="3" s="1"/>
  <c r="BF7990" i="3" s="1"/>
  <c r="BF7991" i="3" s="1"/>
  <c r="BF7992" i="3" s="1"/>
  <c r="BF7993" i="3" s="1"/>
  <c r="BF7994" i="3" s="1"/>
  <c r="BF7995" i="3" s="1"/>
  <c r="BF7996" i="3" s="1"/>
  <c r="BF7997" i="3" s="1"/>
  <c r="BF7998" i="3" s="1"/>
  <c r="BF7999" i="3" s="1"/>
  <c r="BF8000" i="3" s="1"/>
  <c r="BF8001" i="3" s="1"/>
  <c r="BF8002" i="3" s="1"/>
  <c r="BF8003" i="3" s="1"/>
  <c r="BF8004" i="3" s="1"/>
  <c r="BF8005" i="3" s="1"/>
  <c r="BF8006" i="3" s="1"/>
  <c r="BF8007" i="3" s="1"/>
  <c r="BF8008" i="3" s="1"/>
  <c r="BF8009" i="3" s="1"/>
  <c r="BF8010" i="3" s="1"/>
  <c r="BF8011" i="3" s="1"/>
  <c r="BF8012" i="3" s="1"/>
  <c r="BF8013" i="3" s="1"/>
  <c r="BF8014" i="3" s="1"/>
  <c r="BF8015" i="3" s="1"/>
  <c r="BF8016" i="3" s="1"/>
  <c r="BF8017" i="3" s="1"/>
  <c r="BF8018" i="3" s="1"/>
  <c r="BF8019" i="3" s="1"/>
  <c r="BF8020" i="3" s="1"/>
  <c r="BF8021" i="3" s="1"/>
  <c r="BF8022" i="3" s="1"/>
  <c r="BF8023" i="3" s="1"/>
  <c r="BF8024" i="3" s="1"/>
  <c r="BF8025" i="3" s="1"/>
  <c r="BF8026" i="3" s="1"/>
  <c r="BF8027" i="3" s="1"/>
  <c r="BF8028" i="3" s="1"/>
  <c r="BF8029" i="3" s="1"/>
  <c r="BF8030" i="3" s="1"/>
  <c r="BF8031" i="3" s="1"/>
  <c r="BF8032" i="3" s="1"/>
  <c r="BF8033" i="3" s="1"/>
  <c r="BF8034" i="3" s="1"/>
  <c r="BF8035" i="3" s="1"/>
  <c r="BF8036" i="3" s="1"/>
  <c r="BF8037" i="3" s="1"/>
  <c r="BF8038" i="3" s="1"/>
  <c r="BF8039" i="3" s="1"/>
  <c r="BF8040" i="3" s="1"/>
  <c r="BF8041" i="3" s="1"/>
  <c r="BF8042" i="3" s="1"/>
  <c r="BF8043" i="3" s="1"/>
  <c r="BF8044" i="3" s="1"/>
  <c r="BF8045" i="3" s="1"/>
  <c r="BF8046" i="3" s="1"/>
  <c r="BF8047" i="3" s="1"/>
  <c r="BF8048" i="3" s="1"/>
  <c r="BF8049" i="3" s="1"/>
  <c r="BF8050" i="3" s="1"/>
  <c r="BF8051" i="3" s="1"/>
  <c r="BF8052" i="3" s="1"/>
  <c r="BF8053" i="3" s="1"/>
  <c r="BF8054" i="3" s="1"/>
  <c r="BF8055" i="3" s="1"/>
  <c r="BF8056" i="3" s="1"/>
  <c r="BF8057" i="3" s="1"/>
  <c r="BF8058" i="3" s="1"/>
  <c r="BF8059" i="3" s="1"/>
  <c r="BF8060" i="3" s="1"/>
  <c r="BF8061" i="3" s="1"/>
  <c r="BF8062" i="3" s="1"/>
  <c r="BF8063" i="3" s="1"/>
  <c r="BF8064" i="3" s="1"/>
  <c r="BF8065" i="3" s="1"/>
  <c r="BF8066" i="3" s="1"/>
  <c r="BF8067" i="3" s="1"/>
  <c r="BF8068" i="3" s="1"/>
  <c r="BF8069" i="3" s="1"/>
  <c r="BF8070" i="3" s="1"/>
  <c r="BF8071" i="3" s="1"/>
  <c r="BF8072" i="3" s="1"/>
  <c r="BF8073" i="3" s="1"/>
  <c r="BF8074" i="3" s="1"/>
  <c r="BF8075" i="3" s="1"/>
  <c r="BF8076" i="3" s="1"/>
  <c r="BF8077" i="3" s="1"/>
  <c r="BF8078" i="3" s="1"/>
  <c r="BF8079" i="3" s="1"/>
  <c r="BF8080" i="3" s="1"/>
  <c r="BF8081" i="3" s="1"/>
  <c r="BF8082" i="3" s="1"/>
  <c r="BF8083" i="3" s="1"/>
  <c r="BF8084" i="3" s="1"/>
  <c r="BF8085" i="3" s="1"/>
  <c r="BF8086" i="3" s="1"/>
  <c r="BF8087" i="3" s="1"/>
  <c r="BF8088" i="3" s="1"/>
  <c r="BF8089" i="3" s="1"/>
  <c r="BF8090" i="3" s="1"/>
  <c r="BF8091" i="3" s="1"/>
  <c r="BF8092" i="3" s="1"/>
  <c r="BF8093" i="3" s="1"/>
  <c r="BF8094" i="3" s="1"/>
  <c r="BF8095" i="3" s="1"/>
  <c r="BF8096" i="3" s="1"/>
  <c r="BF8097" i="3" s="1"/>
  <c r="BF8098" i="3" s="1"/>
  <c r="BF8099" i="3" s="1"/>
  <c r="BF8100" i="3" s="1"/>
  <c r="BF8101" i="3" s="1"/>
  <c r="BF8102" i="3" s="1"/>
  <c r="BF8103" i="3" s="1"/>
  <c r="BF8104" i="3" s="1"/>
  <c r="BF8105" i="3" s="1"/>
  <c r="BF8106" i="3" s="1"/>
  <c r="BF8107" i="3" s="1"/>
  <c r="BF8108" i="3" s="1"/>
  <c r="BF8109" i="3" s="1"/>
  <c r="BF8110" i="3" s="1"/>
  <c r="BF8111" i="3" s="1"/>
  <c r="BF8112" i="3" s="1"/>
  <c r="BF8113" i="3" s="1"/>
  <c r="BF8114" i="3" s="1"/>
  <c r="BF8115" i="3" s="1"/>
  <c r="BF8116" i="3" s="1"/>
  <c r="BF8117" i="3" s="1"/>
  <c r="BF8118" i="3" s="1"/>
  <c r="BF8119" i="3" s="1"/>
  <c r="BF8120" i="3" s="1"/>
  <c r="BF8121" i="3" s="1"/>
  <c r="BF8122" i="3" s="1"/>
  <c r="BF8123" i="3" s="1"/>
  <c r="BF8124" i="3" s="1"/>
  <c r="BF8125" i="3" s="1"/>
  <c r="BF8126" i="3" s="1"/>
  <c r="BF8127" i="3" s="1"/>
  <c r="BF8128" i="3" s="1"/>
  <c r="BF8129" i="3" s="1"/>
  <c r="BF8130" i="3" s="1"/>
  <c r="BF8131" i="3" s="1"/>
  <c r="BF8132" i="3" s="1"/>
  <c r="BF8133" i="3" s="1"/>
  <c r="BF8134" i="3" s="1"/>
  <c r="BF8135" i="3" s="1"/>
  <c r="BF8136" i="3" s="1"/>
  <c r="BF8137" i="3" s="1"/>
  <c r="BF8138" i="3" s="1"/>
  <c r="BF8139" i="3" s="1"/>
  <c r="BF8140" i="3" s="1"/>
  <c r="BF8141" i="3" s="1"/>
  <c r="BF8142" i="3" s="1"/>
  <c r="BF8143" i="3" s="1"/>
  <c r="BF8144" i="3" s="1"/>
  <c r="BF8145" i="3" s="1"/>
  <c r="BF8146" i="3" s="1"/>
  <c r="BF8147" i="3" s="1"/>
  <c r="BF8148" i="3" s="1"/>
  <c r="BF8149" i="3" s="1"/>
  <c r="BF8150" i="3" s="1"/>
  <c r="BF8151" i="3" s="1"/>
  <c r="BF8152" i="3" s="1"/>
  <c r="BF8153" i="3" s="1"/>
  <c r="BF8154" i="3" s="1"/>
  <c r="BF8155" i="3" s="1"/>
  <c r="BF8156" i="3" s="1"/>
  <c r="BF8157" i="3" s="1"/>
  <c r="BF8158" i="3" s="1"/>
  <c r="BF8159" i="3" s="1"/>
  <c r="BF8160" i="3" s="1"/>
  <c r="BF8161" i="3" s="1"/>
  <c r="BF8162" i="3" s="1"/>
  <c r="BF8163" i="3" s="1"/>
  <c r="BF8164" i="3" s="1"/>
  <c r="BF8165" i="3" s="1"/>
  <c r="BF8166" i="3" s="1"/>
  <c r="BF8167" i="3" s="1"/>
  <c r="BF8168" i="3" s="1"/>
  <c r="BF8169" i="3" s="1"/>
  <c r="BF8170" i="3" s="1"/>
  <c r="BF8171" i="3" s="1"/>
  <c r="BF8172" i="3" s="1"/>
  <c r="BF8173" i="3" s="1"/>
  <c r="BF8174" i="3" s="1"/>
  <c r="BF8175" i="3" s="1"/>
  <c r="BF8176" i="3" s="1"/>
  <c r="BF8177" i="3" s="1"/>
  <c r="BF8178" i="3" s="1"/>
  <c r="BF8179" i="3" s="1"/>
  <c r="BF8180" i="3" s="1"/>
  <c r="BF8181" i="3" s="1"/>
  <c r="BF8182" i="3" s="1"/>
  <c r="BF8183" i="3" s="1"/>
  <c r="BF8184" i="3" s="1"/>
  <c r="BF8185" i="3" s="1"/>
  <c r="BF8186" i="3" s="1"/>
  <c r="BF8187" i="3" s="1"/>
  <c r="BF8188" i="3" s="1"/>
  <c r="BF8189" i="3" s="1"/>
  <c r="BF8190" i="3" s="1"/>
  <c r="BF8191" i="3" s="1"/>
  <c r="BF8192" i="3" s="1"/>
  <c r="BF8193" i="3" s="1"/>
  <c r="BF8194" i="3" s="1"/>
  <c r="BF8195" i="3" s="1"/>
  <c r="BF8196" i="3" s="1"/>
  <c r="BF8197" i="3" s="1"/>
  <c r="BF8198" i="3" s="1"/>
  <c r="BF8199" i="3" s="1"/>
  <c r="BF8200" i="3" s="1"/>
  <c r="BF8201" i="3" s="1"/>
  <c r="BF8202" i="3" s="1"/>
  <c r="BF8203" i="3" s="1"/>
  <c r="BF8204" i="3" s="1"/>
  <c r="BF8205" i="3" s="1"/>
  <c r="BF8206" i="3" s="1"/>
  <c r="BF8207" i="3" s="1"/>
  <c r="BF8208" i="3" s="1"/>
  <c r="BF8209" i="3" s="1"/>
  <c r="BF8210" i="3" s="1"/>
  <c r="BF8211" i="3" s="1"/>
  <c r="BF8212" i="3" s="1"/>
  <c r="BF8213" i="3" s="1"/>
  <c r="BF8214" i="3" s="1"/>
  <c r="BF8215" i="3" s="1"/>
  <c r="BF8216" i="3" s="1"/>
  <c r="BF8217" i="3" s="1"/>
  <c r="BF8218" i="3" s="1"/>
  <c r="BF8219" i="3" s="1"/>
  <c r="BF8220" i="3" s="1"/>
  <c r="BF8221" i="3" s="1"/>
  <c r="BF8222" i="3" s="1"/>
  <c r="BF8223" i="3" s="1"/>
  <c r="BF8224" i="3" s="1"/>
  <c r="BF8225" i="3" s="1"/>
  <c r="BF8226" i="3" s="1"/>
  <c r="BF8227" i="3" s="1"/>
  <c r="BF8228" i="3" s="1"/>
  <c r="BF8229" i="3" s="1"/>
  <c r="BF8230" i="3" s="1"/>
  <c r="BF8231" i="3" s="1"/>
  <c r="BF8232" i="3" s="1"/>
  <c r="BF8233" i="3" s="1"/>
  <c r="BF8234" i="3" s="1"/>
  <c r="BF8235" i="3" s="1"/>
  <c r="BF8236" i="3" s="1"/>
  <c r="BF8237" i="3" s="1"/>
  <c r="BF8238" i="3" s="1"/>
  <c r="BF8239" i="3" s="1"/>
  <c r="BF8240" i="3" s="1"/>
  <c r="BF8241" i="3" s="1"/>
  <c r="BF8242" i="3" s="1"/>
  <c r="BF8243" i="3" s="1"/>
  <c r="BF8244" i="3" s="1"/>
  <c r="BF8245" i="3" s="1"/>
  <c r="BF8246" i="3" s="1"/>
  <c r="BF8247" i="3" s="1"/>
  <c r="BF8248" i="3" s="1"/>
  <c r="BF8249" i="3" s="1"/>
  <c r="BF8250" i="3" s="1"/>
  <c r="BF8251" i="3" s="1"/>
  <c r="BF8252" i="3" s="1"/>
  <c r="BF8253" i="3" s="1"/>
  <c r="BF8254" i="3" s="1"/>
  <c r="BF8255" i="3" s="1"/>
  <c r="BF8256" i="3" s="1"/>
  <c r="BF8257" i="3" s="1"/>
  <c r="BF8258" i="3" s="1"/>
  <c r="BF8259" i="3" s="1"/>
  <c r="BF8260" i="3" s="1"/>
  <c r="BF8261" i="3" s="1"/>
  <c r="BF8262" i="3" s="1"/>
  <c r="BF8263" i="3" s="1"/>
  <c r="BF8264" i="3" s="1"/>
  <c r="BF8265" i="3" s="1"/>
  <c r="BF8266" i="3" s="1"/>
  <c r="BF8267" i="3" s="1"/>
  <c r="BF8268" i="3" s="1"/>
  <c r="BF8269" i="3" s="1"/>
  <c r="BF8270" i="3" s="1"/>
  <c r="BF8271" i="3" s="1"/>
  <c r="BF8272" i="3" s="1"/>
  <c r="BF8273" i="3" s="1"/>
  <c r="BF8274" i="3" s="1"/>
  <c r="BF8275" i="3" s="1"/>
  <c r="BF8276" i="3" s="1"/>
  <c r="BF8277" i="3" s="1"/>
  <c r="BF8278" i="3" s="1"/>
  <c r="BF8279" i="3" s="1"/>
  <c r="BF8280" i="3" s="1"/>
  <c r="BF8281" i="3" s="1"/>
  <c r="BF8282" i="3" s="1"/>
  <c r="BF8283" i="3" s="1"/>
  <c r="BF8284" i="3" s="1"/>
  <c r="BF8285" i="3" s="1"/>
  <c r="BF8286" i="3" s="1"/>
  <c r="BF8287" i="3" s="1"/>
  <c r="BF8288" i="3" s="1"/>
  <c r="BF8289" i="3" s="1"/>
  <c r="BF8290" i="3" s="1"/>
  <c r="BF8291" i="3" s="1"/>
  <c r="BF8292" i="3" s="1"/>
  <c r="BF8293" i="3" s="1"/>
  <c r="BF8294" i="3" s="1"/>
  <c r="BF8295" i="3" s="1"/>
  <c r="BF8296" i="3" s="1"/>
  <c r="BF8297" i="3" s="1"/>
  <c r="BF8298" i="3" s="1"/>
  <c r="BF8299" i="3" s="1"/>
  <c r="BF8300" i="3" s="1"/>
  <c r="BF8301" i="3" s="1"/>
  <c r="BF8302" i="3" s="1"/>
  <c r="BF8303" i="3" s="1"/>
  <c r="BF8304" i="3" s="1"/>
  <c r="BF8305" i="3" s="1"/>
  <c r="BF8306" i="3" s="1"/>
  <c r="BF8307" i="3" s="1"/>
  <c r="BF8308" i="3" s="1"/>
  <c r="BF8309" i="3" s="1"/>
  <c r="BF8310" i="3" s="1"/>
  <c r="BF8311" i="3" s="1"/>
  <c r="BF8312" i="3" s="1"/>
  <c r="BF8313" i="3" s="1"/>
  <c r="BF8314" i="3" s="1"/>
  <c r="BF8315" i="3" s="1"/>
  <c r="BF8316" i="3" s="1"/>
  <c r="BF8317" i="3" s="1"/>
  <c r="BF8318" i="3" s="1"/>
  <c r="BF8319" i="3" s="1"/>
  <c r="BF8320" i="3" s="1"/>
  <c r="BF8321" i="3" s="1"/>
  <c r="BF8322" i="3" s="1"/>
  <c r="BF8323" i="3" s="1"/>
  <c r="BF8324" i="3" s="1"/>
  <c r="BF8325" i="3" s="1"/>
  <c r="BF8326" i="3" s="1"/>
  <c r="BF8327" i="3" s="1"/>
  <c r="BF8328" i="3" s="1"/>
  <c r="BF8329" i="3" s="1"/>
  <c r="BF8330" i="3" s="1"/>
  <c r="BF8331" i="3" s="1"/>
  <c r="BF8332" i="3" s="1"/>
  <c r="BF8333" i="3" s="1"/>
  <c r="BF8334" i="3" s="1"/>
  <c r="BF8335" i="3" s="1"/>
  <c r="BF8336" i="3" s="1"/>
  <c r="BF8337" i="3" s="1"/>
  <c r="BF8338" i="3" s="1"/>
  <c r="BF8339" i="3" s="1"/>
  <c r="BF8340" i="3" s="1"/>
  <c r="BF8341" i="3" s="1"/>
  <c r="BF8342" i="3" s="1"/>
  <c r="BF8343" i="3" s="1"/>
  <c r="BF8344" i="3" s="1"/>
  <c r="BF8345" i="3" s="1"/>
  <c r="BF8346" i="3" s="1"/>
  <c r="BF8347" i="3" s="1"/>
  <c r="BF8348" i="3" s="1"/>
  <c r="BF8349" i="3" s="1"/>
  <c r="BF8350" i="3" s="1"/>
  <c r="BF8351" i="3" s="1"/>
  <c r="BF8352" i="3" s="1"/>
  <c r="BF8353" i="3" s="1"/>
  <c r="BF8354" i="3" s="1"/>
  <c r="BF8355" i="3" s="1"/>
  <c r="BF8356" i="3" s="1"/>
  <c r="BF8357" i="3" s="1"/>
  <c r="BF8358" i="3" s="1"/>
  <c r="BF8359" i="3" s="1"/>
  <c r="BF8360" i="3" s="1"/>
  <c r="BF8361" i="3" s="1"/>
  <c r="BF8362" i="3" s="1"/>
  <c r="BF8363" i="3" s="1"/>
  <c r="BF8364" i="3" s="1"/>
  <c r="BF8365" i="3" s="1"/>
  <c r="BF8366" i="3" s="1"/>
  <c r="BF8367" i="3" s="1"/>
  <c r="BF8368" i="3" s="1"/>
  <c r="BF8369" i="3" s="1"/>
  <c r="BF8370" i="3" s="1"/>
  <c r="BF8371" i="3" s="1"/>
  <c r="BF8372" i="3" s="1"/>
  <c r="BF8373" i="3" s="1"/>
  <c r="BF8374" i="3" s="1"/>
  <c r="BF8375" i="3" s="1"/>
  <c r="BF8376" i="3" s="1"/>
  <c r="BF8377" i="3" s="1"/>
  <c r="BF8378" i="3" s="1"/>
  <c r="BF8379" i="3" s="1"/>
  <c r="BF8380" i="3" s="1"/>
  <c r="BF8381" i="3" s="1"/>
  <c r="BF8382" i="3" s="1"/>
  <c r="BF8383" i="3" s="1"/>
  <c r="BF8384" i="3" s="1"/>
  <c r="BF8385" i="3" s="1"/>
  <c r="BF8386" i="3" s="1"/>
  <c r="BF8387" i="3" s="1"/>
  <c r="BF8388" i="3" s="1"/>
  <c r="BF8389" i="3" s="1"/>
  <c r="BF8390" i="3" s="1"/>
  <c r="BF8391" i="3" s="1"/>
  <c r="BF8392" i="3" s="1"/>
  <c r="BF8393" i="3" s="1"/>
  <c r="BF8394" i="3" s="1"/>
  <c r="BF8395" i="3" s="1"/>
  <c r="BF8396" i="3" s="1"/>
  <c r="BF8397" i="3" s="1"/>
  <c r="BF8398" i="3" s="1"/>
  <c r="BF8399" i="3" s="1"/>
  <c r="BF8400" i="3" s="1"/>
  <c r="BF8401" i="3" s="1"/>
  <c r="BF8402" i="3" s="1"/>
  <c r="BF8403" i="3" s="1"/>
  <c r="BF8404" i="3" s="1"/>
  <c r="BF8405" i="3" s="1"/>
  <c r="BF8406" i="3" s="1"/>
  <c r="BF8407" i="3" s="1"/>
  <c r="BF8408" i="3" s="1"/>
  <c r="BF8409" i="3" s="1"/>
  <c r="BF8410" i="3" s="1"/>
  <c r="BF8411" i="3" s="1"/>
  <c r="BF8412" i="3" s="1"/>
  <c r="BF8413" i="3" s="1"/>
  <c r="BF8414" i="3" s="1"/>
  <c r="BF8415" i="3" s="1"/>
  <c r="BF8416" i="3" s="1"/>
  <c r="BF8417" i="3" s="1"/>
  <c r="BF8418" i="3" s="1"/>
  <c r="BF8419" i="3" s="1"/>
  <c r="BF8420" i="3" s="1"/>
  <c r="BF8421" i="3" s="1"/>
  <c r="BF8422" i="3" s="1"/>
  <c r="BF8423" i="3" s="1"/>
  <c r="BF8424" i="3" s="1"/>
  <c r="BF8425" i="3" s="1"/>
  <c r="BF8426" i="3" s="1"/>
  <c r="BF8427" i="3" s="1"/>
  <c r="BF8428" i="3" s="1"/>
  <c r="BF8429" i="3" s="1"/>
  <c r="BF8430" i="3" s="1"/>
  <c r="BF8431" i="3" s="1"/>
  <c r="BF8432" i="3" s="1"/>
  <c r="BF8433" i="3" s="1"/>
  <c r="BF8434" i="3" s="1"/>
  <c r="BF8435" i="3" s="1"/>
  <c r="BF8436" i="3" s="1"/>
  <c r="BF8437" i="3" s="1"/>
  <c r="BF8438" i="3" s="1"/>
  <c r="BF8439" i="3" s="1"/>
  <c r="BF8440" i="3" s="1"/>
  <c r="BF8441" i="3" s="1"/>
  <c r="BF8442" i="3" s="1"/>
  <c r="BF8443" i="3" s="1"/>
  <c r="BF8444" i="3" s="1"/>
  <c r="BF8445" i="3" s="1"/>
  <c r="BF8446" i="3" s="1"/>
  <c r="BF8447" i="3" s="1"/>
  <c r="BF8448" i="3" s="1"/>
  <c r="BF8449" i="3" s="1"/>
  <c r="BF8450" i="3" s="1"/>
  <c r="BF8451" i="3" s="1"/>
  <c r="BF8452" i="3" s="1"/>
  <c r="BF8453" i="3" s="1"/>
  <c r="BF8454" i="3" s="1"/>
  <c r="BF8455" i="3" s="1"/>
  <c r="BF8456" i="3" s="1"/>
  <c r="BF8457" i="3" s="1"/>
  <c r="BF8458" i="3" s="1"/>
  <c r="BF8459" i="3" s="1"/>
  <c r="BF8460" i="3" s="1"/>
  <c r="BF8461" i="3" s="1"/>
  <c r="BF8462" i="3" s="1"/>
  <c r="BF8463" i="3" s="1"/>
  <c r="BF8464" i="3" s="1"/>
  <c r="BF8465" i="3" s="1"/>
  <c r="BF8466" i="3" s="1"/>
  <c r="BF8467" i="3" s="1"/>
  <c r="BF8468" i="3" s="1"/>
  <c r="BF8469" i="3" s="1"/>
  <c r="BF8470" i="3" s="1"/>
  <c r="BF8471" i="3" s="1"/>
  <c r="BF8472" i="3" s="1"/>
  <c r="BF8473" i="3" s="1"/>
  <c r="BF8474" i="3" s="1"/>
  <c r="BF8475" i="3" s="1"/>
  <c r="BF8476" i="3" s="1"/>
  <c r="BF8477" i="3" s="1"/>
  <c r="BF8478" i="3" s="1"/>
  <c r="BF8479" i="3" s="1"/>
  <c r="BF8480" i="3" s="1"/>
  <c r="BF8481" i="3" s="1"/>
  <c r="BF8482" i="3" s="1"/>
  <c r="BF8483" i="3" s="1"/>
  <c r="BF8484" i="3" s="1"/>
  <c r="BF8485" i="3" s="1"/>
  <c r="BF8486" i="3" s="1"/>
  <c r="BF8487" i="3" s="1"/>
  <c r="BF8488" i="3" s="1"/>
  <c r="BF8489" i="3" s="1"/>
  <c r="BF8490" i="3" s="1"/>
  <c r="BF8491" i="3" s="1"/>
  <c r="BF8492" i="3" s="1"/>
  <c r="BF8493" i="3" s="1"/>
  <c r="BF8494" i="3" s="1"/>
  <c r="BF8495" i="3" s="1"/>
  <c r="BF8496" i="3" s="1"/>
  <c r="BF8497" i="3" s="1"/>
  <c r="BF8498" i="3" s="1"/>
  <c r="BF8499" i="3" s="1"/>
  <c r="BF8500" i="3" s="1"/>
  <c r="BF8501" i="3" s="1"/>
  <c r="BF8502" i="3" s="1"/>
  <c r="BF8503" i="3" s="1"/>
  <c r="BF8504" i="3" s="1"/>
  <c r="BF8505" i="3" s="1"/>
  <c r="BF8506" i="3" s="1"/>
  <c r="BF8507" i="3" s="1"/>
  <c r="BF8508" i="3" s="1"/>
  <c r="BF8509" i="3" s="1"/>
  <c r="BF8510" i="3" s="1"/>
  <c r="BF8511" i="3" s="1"/>
  <c r="BF8512" i="3" s="1"/>
  <c r="BF8513" i="3" s="1"/>
  <c r="BF8514" i="3" s="1"/>
  <c r="BF8515" i="3" s="1"/>
  <c r="BF8516" i="3" s="1"/>
  <c r="BF8517" i="3" s="1"/>
  <c r="BF8518" i="3" s="1"/>
  <c r="BF8519" i="3" s="1"/>
  <c r="BF8520" i="3" s="1"/>
  <c r="BF8521" i="3" s="1"/>
  <c r="BF8522" i="3" s="1"/>
  <c r="BF8523" i="3" s="1"/>
  <c r="BF8524" i="3" s="1"/>
  <c r="BF8525" i="3" s="1"/>
  <c r="BF8526" i="3" s="1"/>
  <c r="BF8527" i="3" s="1"/>
  <c r="BF8528" i="3" s="1"/>
  <c r="BF8529" i="3" s="1"/>
  <c r="BF8530" i="3" s="1"/>
  <c r="BF8531" i="3" s="1"/>
  <c r="BF8532" i="3" s="1"/>
  <c r="BF8533" i="3" s="1"/>
  <c r="BF8534" i="3" s="1"/>
  <c r="BF8535" i="3" s="1"/>
  <c r="BF8536" i="3" s="1"/>
  <c r="BF8537" i="3" s="1"/>
  <c r="BF8538" i="3" s="1"/>
  <c r="BF8539" i="3" s="1"/>
  <c r="BF8540" i="3" s="1"/>
  <c r="BF8541" i="3" s="1"/>
  <c r="BF8542" i="3" s="1"/>
  <c r="BF8543" i="3" s="1"/>
  <c r="BF8544" i="3" s="1"/>
  <c r="BF8545" i="3" s="1"/>
  <c r="BF8546" i="3" s="1"/>
  <c r="BF8547" i="3" s="1"/>
  <c r="BF8548" i="3" s="1"/>
  <c r="BF8549" i="3" s="1"/>
  <c r="BF8550" i="3" s="1"/>
  <c r="BF8551" i="3" s="1"/>
  <c r="BF8552" i="3" s="1"/>
  <c r="BF8553" i="3" s="1"/>
  <c r="BF8554" i="3" s="1"/>
  <c r="BF8555" i="3" s="1"/>
  <c r="BF8556" i="3" s="1"/>
  <c r="BF8557" i="3" s="1"/>
  <c r="BF8558" i="3" s="1"/>
  <c r="BF8559" i="3" s="1"/>
  <c r="BF8560" i="3" s="1"/>
  <c r="BF8561" i="3" s="1"/>
  <c r="BF8562" i="3" s="1"/>
  <c r="BF8563" i="3" s="1"/>
  <c r="BF8564" i="3" s="1"/>
  <c r="BF8565" i="3" s="1"/>
  <c r="BF8566" i="3" s="1"/>
  <c r="BF8567" i="3" s="1"/>
  <c r="BF8568" i="3" s="1"/>
  <c r="BF8569" i="3" s="1"/>
  <c r="BF8570" i="3" s="1"/>
  <c r="BF8571" i="3" s="1"/>
  <c r="BF8572" i="3" s="1"/>
  <c r="BF8573" i="3" s="1"/>
  <c r="BF8574" i="3" s="1"/>
  <c r="BF8575" i="3" s="1"/>
  <c r="BF8576" i="3" s="1"/>
  <c r="BF8577" i="3" s="1"/>
  <c r="BF8578" i="3" s="1"/>
  <c r="BF8579" i="3" s="1"/>
  <c r="BF8580" i="3" s="1"/>
  <c r="BF8581" i="3" s="1"/>
  <c r="BF8582" i="3" s="1"/>
  <c r="BF8583" i="3" s="1"/>
  <c r="BF8584" i="3" s="1"/>
  <c r="BF8585" i="3" s="1"/>
  <c r="BF8586" i="3" s="1"/>
  <c r="BF8587" i="3" s="1"/>
  <c r="BF8588" i="3" s="1"/>
  <c r="BF8589" i="3" s="1"/>
  <c r="BF8590" i="3" s="1"/>
  <c r="BF8591" i="3" s="1"/>
  <c r="BF8592" i="3" s="1"/>
  <c r="BF8593" i="3" s="1"/>
  <c r="BF8594" i="3" s="1"/>
  <c r="BF8595" i="3" s="1"/>
  <c r="BF8596" i="3" s="1"/>
  <c r="BF8597" i="3" s="1"/>
  <c r="BF8598" i="3" s="1"/>
  <c r="BF8599" i="3" s="1"/>
  <c r="BF8600" i="3" s="1"/>
  <c r="BF8601" i="3" s="1"/>
  <c r="BF8602" i="3" s="1"/>
  <c r="BF8603" i="3" s="1"/>
  <c r="BF8604" i="3" s="1"/>
  <c r="BF8605" i="3" s="1"/>
  <c r="BF8606" i="3" s="1"/>
  <c r="BF8607" i="3" s="1"/>
  <c r="BF8608" i="3" s="1"/>
  <c r="BF8609" i="3" s="1"/>
  <c r="BF8610" i="3" s="1"/>
  <c r="BF8611" i="3" s="1"/>
  <c r="BF8612" i="3" s="1"/>
  <c r="BF8613" i="3" s="1"/>
  <c r="BF8614" i="3" s="1"/>
  <c r="BF8615" i="3" s="1"/>
  <c r="BF8616" i="3" s="1"/>
  <c r="BF8617" i="3" s="1"/>
  <c r="BF8618" i="3" s="1"/>
  <c r="BF8619" i="3" s="1"/>
  <c r="BF8620" i="3" s="1"/>
  <c r="BF8621" i="3" s="1"/>
  <c r="BF8622" i="3" s="1"/>
  <c r="BF8623" i="3" s="1"/>
  <c r="BF8624" i="3" s="1"/>
  <c r="BF8625" i="3" s="1"/>
  <c r="BF8626" i="3" s="1"/>
  <c r="BF8627" i="3" s="1"/>
  <c r="BF8628" i="3" s="1"/>
  <c r="BF8629" i="3" s="1"/>
  <c r="BF8630" i="3" s="1"/>
  <c r="BF8631" i="3" s="1"/>
  <c r="BF8632" i="3" s="1"/>
  <c r="BF8633" i="3" s="1"/>
  <c r="BF8634" i="3" s="1"/>
  <c r="BF8635" i="3" s="1"/>
  <c r="BF8636" i="3" s="1"/>
  <c r="BF8637" i="3" s="1"/>
  <c r="BF8638" i="3" s="1"/>
  <c r="BF8639" i="3" s="1"/>
  <c r="BF8640" i="3" s="1"/>
  <c r="BF8641" i="3" s="1"/>
  <c r="BF8642" i="3" s="1"/>
  <c r="BF8643" i="3" s="1"/>
  <c r="BF8644" i="3" s="1"/>
  <c r="BF8645" i="3" s="1"/>
  <c r="BF8646" i="3" s="1"/>
  <c r="BF8647" i="3" s="1"/>
  <c r="BF8648" i="3" s="1"/>
  <c r="BF8649" i="3" s="1"/>
  <c r="BF8650" i="3" s="1"/>
  <c r="BF8651" i="3" s="1"/>
  <c r="BF8652" i="3" s="1"/>
  <c r="BF8653" i="3" s="1"/>
  <c r="BF8654" i="3" s="1"/>
  <c r="BF8655" i="3" s="1"/>
  <c r="BF8656" i="3" s="1"/>
  <c r="BF8657" i="3" s="1"/>
  <c r="BF8658" i="3" s="1"/>
  <c r="BF8659" i="3" s="1"/>
  <c r="BF8660" i="3" s="1"/>
  <c r="BF8661" i="3" s="1"/>
  <c r="BF8662" i="3" s="1"/>
  <c r="BF8663" i="3" s="1"/>
  <c r="BF8664" i="3" s="1"/>
  <c r="BF8665" i="3" s="1"/>
  <c r="BF8666" i="3" s="1"/>
  <c r="BF8667" i="3" s="1"/>
  <c r="BF8668" i="3" s="1"/>
  <c r="BF8669" i="3" s="1"/>
  <c r="BF8670" i="3" s="1"/>
  <c r="BF8671" i="3" s="1"/>
  <c r="BF8672" i="3" s="1"/>
  <c r="BF8673" i="3" s="1"/>
  <c r="BF8674" i="3" s="1"/>
  <c r="BF8675" i="3" s="1"/>
  <c r="BF8676" i="3" s="1"/>
  <c r="BF8677" i="3" s="1"/>
  <c r="BF8678" i="3" s="1"/>
  <c r="BF8679" i="3" s="1"/>
  <c r="BF8680" i="3" s="1"/>
  <c r="BF8681" i="3" s="1"/>
  <c r="BF8682" i="3" s="1"/>
  <c r="BF8683" i="3" s="1"/>
  <c r="BF8684" i="3" s="1"/>
  <c r="BF8685" i="3" s="1"/>
  <c r="BF8686" i="3" s="1"/>
  <c r="BF8687" i="3" s="1"/>
  <c r="BF8688" i="3" s="1"/>
  <c r="BF8689" i="3" s="1"/>
  <c r="BF8690" i="3" s="1"/>
  <c r="BF8691" i="3" s="1"/>
  <c r="BF8692" i="3" s="1"/>
  <c r="BF8693" i="3" s="1"/>
  <c r="BF8694" i="3" s="1"/>
  <c r="BF8695" i="3" s="1"/>
  <c r="BF8696" i="3" s="1"/>
  <c r="BF8697" i="3" s="1"/>
  <c r="BF8698" i="3" s="1"/>
  <c r="BF8699" i="3" s="1"/>
  <c r="BF8700" i="3" s="1"/>
  <c r="BF8701" i="3" s="1"/>
  <c r="BF8702" i="3" s="1"/>
  <c r="BF8703" i="3" s="1"/>
  <c r="BF8704" i="3" s="1"/>
  <c r="BF8705" i="3" s="1"/>
  <c r="BF8706" i="3" s="1"/>
  <c r="BF8707" i="3" s="1"/>
  <c r="BF8708" i="3" s="1"/>
  <c r="BF8709" i="3" s="1"/>
  <c r="BF8710" i="3" s="1"/>
  <c r="BF8711" i="3" s="1"/>
  <c r="BF8712" i="3" s="1"/>
  <c r="BF8713" i="3" s="1"/>
  <c r="BF8714" i="3" s="1"/>
  <c r="BF8715" i="3" s="1"/>
  <c r="BF8716" i="3" s="1"/>
  <c r="BF8717" i="3" s="1"/>
  <c r="BF8718" i="3" s="1"/>
  <c r="BF8719" i="3" s="1"/>
  <c r="BF8720" i="3" s="1"/>
  <c r="BF8721" i="3" s="1"/>
  <c r="BF8722" i="3" s="1"/>
  <c r="BF8723" i="3" s="1"/>
  <c r="BF8724" i="3" s="1"/>
  <c r="BF8725" i="3" s="1"/>
  <c r="BF8726" i="3" s="1"/>
  <c r="BF8727" i="3" s="1"/>
  <c r="BF8728" i="3" s="1"/>
  <c r="BF8729" i="3" s="1"/>
  <c r="BF8730" i="3" s="1"/>
  <c r="BF8731" i="3" s="1"/>
  <c r="BF8732" i="3" s="1"/>
  <c r="BF8733" i="3" s="1"/>
  <c r="BF8734" i="3" s="1"/>
  <c r="BF8735" i="3" s="1"/>
  <c r="BF8736" i="3" s="1"/>
  <c r="BF8737" i="3" s="1"/>
  <c r="BF8738" i="3" s="1"/>
  <c r="BF8739" i="3" s="1"/>
  <c r="BF8740" i="3" s="1"/>
  <c r="BF8741" i="3" s="1"/>
  <c r="BF8742" i="3" s="1"/>
  <c r="BF8743" i="3" s="1"/>
  <c r="BF8744" i="3" s="1"/>
  <c r="BF8745" i="3" s="1"/>
  <c r="BF8746" i="3" s="1"/>
  <c r="BF8747" i="3" s="1"/>
  <c r="BF8748" i="3" s="1"/>
  <c r="BF8749" i="3" s="1"/>
  <c r="BF8750" i="3" s="1"/>
  <c r="BF8751" i="3" s="1"/>
  <c r="BF8752" i="3" s="1"/>
  <c r="BF8753" i="3" s="1"/>
  <c r="BF8754" i="3" s="1"/>
  <c r="BF8755" i="3" s="1"/>
  <c r="BF8756" i="3" s="1"/>
  <c r="BF8757" i="3" s="1"/>
  <c r="BF8758" i="3" s="1"/>
  <c r="BF8759" i="3" s="1"/>
  <c r="BF8760" i="3" s="1"/>
  <c r="BF8761" i="3" s="1"/>
  <c r="BF8762" i="3" s="1"/>
  <c r="BF8763" i="3" s="1"/>
  <c r="BF8764" i="3" s="1"/>
  <c r="BF8765" i="3" s="1"/>
  <c r="BF8766" i="3" s="1"/>
  <c r="BF8767" i="3" s="1"/>
  <c r="BF8768" i="3" s="1"/>
  <c r="BF8769" i="3" s="1"/>
  <c r="BF8770" i="3" s="1"/>
  <c r="BF8771" i="3" s="1"/>
  <c r="BF8772" i="3" s="1"/>
  <c r="BF8773" i="3" s="1"/>
  <c r="BF8774" i="3" s="1"/>
  <c r="BF8775" i="3" s="1"/>
  <c r="BF8776" i="3" s="1"/>
  <c r="BF8777" i="3" s="1"/>
  <c r="BF8778" i="3" s="1"/>
  <c r="BF8779" i="3" s="1"/>
  <c r="BF8780" i="3" s="1"/>
  <c r="BF8781" i="3" s="1"/>
  <c r="BF8782" i="3" s="1"/>
  <c r="BF8783" i="3" s="1"/>
  <c r="BF8784" i="3" s="1"/>
  <c r="BF8785" i="3" s="1"/>
  <c r="BF8786" i="3" s="1"/>
  <c r="BF8787" i="3" s="1"/>
  <c r="BF8788" i="3" s="1"/>
  <c r="BF8789" i="3" s="1"/>
  <c r="BF8790" i="3" s="1"/>
  <c r="BF8791" i="3" s="1"/>
  <c r="BF8792" i="3" s="1"/>
  <c r="BF8793" i="3" s="1"/>
  <c r="BF8794" i="3" s="1"/>
  <c r="BF8795" i="3" s="1"/>
  <c r="BF8796" i="3" s="1"/>
  <c r="BF8797" i="3" s="1"/>
  <c r="BF8798" i="3" s="1"/>
  <c r="BF8799" i="3" s="1"/>
  <c r="BF8800" i="3" s="1"/>
  <c r="BF8801" i="3" s="1"/>
  <c r="BF8802" i="3" s="1"/>
  <c r="BF8803" i="3" s="1"/>
  <c r="BF8804" i="3" s="1"/>
  <c r="BF8805" i="3" s="1"/>
  <c r="BF8806" i="3" s="1"/>
  <c r="BF8807" i="3" s="1"/>
  <c r="BF8808" i="3" s="1"/>
  <c r="BF8809" i="3" s="1"/>
  <c r="BF8810" i="3" s="1"/>
  <c r="BF8811" i="3" s="1"/>
  <c r="BF8812" i="3" s="1"/>
  <c r="BF8813" i="3" s="1"/>
  <c r="BF8814" i="3" s="1"/>
  <c r="BF8815" i="3" s="1"/>
  <c r="BF8816" i="3" s="1"/>
  <c r="BF8817" i="3" s="1"/>
  <c r="BF8818" i="3" s="1"/>
  <c r="BF8819" i="3" s="1"/>
  <c r="BF8820" i="3" s="1"/>
  <c r="BF8821" i="3" s="1"/>
  <c r="BF8822" i="3" s="1"/>
  <c r="BF8823" i="3" s="1"/>
  <c r="BF8824" i="3" s="1"/>
  <c r="BF8825" i="3" s="1"/>
  <c r="BF8826" i="3" s="1"/>
  <c r="BF8827" i="3" s="1"/>
  <c r="BF8828" i="3" s="1"/>
  <c r="BF8829" i="3" s="1"/>
  <c r="BF8830" i="3" s="1"/>
  <c r="BF8831" i="3" s="1"/>
  <c r="BF8832" i="3" s="1"/>
  <c r="BF8833" i="3" s="1"/>
  <c r="BF8834" i="3" s="1"/>
  <c r="BF8835" i="3" s="1"/>
  <c r="BF8836" i="3" s="1"/>
  <c r="BF8837" i="3" s="1"/>
  <c r="BF8838" i="3" s="1"/>
  <c r="BF8839" i="3" s="1"/>
  <c r="BF8840" i="3" s="1"/>
  <c r="BF8841" i="3" s="1"/>
  <c r="BF8842" i="3" s="1"/>
  <c r="BF8843" i="3" s="1"/>
  <c r="BF8844" i="3" s="1"/>
  <c r="BF8845" i="3" s="1"/>
  <c r="BF8846" i="3" s="1"/>
  <c r="BF8847" i="3" s="1"/>
  <c r="BF8848" i="3" s="1"/>
  <c r="BF8849" i="3" s="1"/>
  <c r="BF8850" i="3" s="1"/>
  <c r="BF8851" i="3" s="1"/>
  <c r="BF8852" i="3" s="1"/>
  <c r="BF8853" i="3" s="1"/>
  <c r="BF8854" i="3" s="1"/>
  <c r="BF8855" i="3" s="1"/>
  <c r="BF8856" i="3" s="1"/>
  <c r="BF8857" i="3" s="1"/>
  <c r="BF8858" i="3" s="1"/>
  <c r="BF8859" i="3" s="1"/>
  <c r="BF8860" i="3" s="1"/>
  <c r="BF8861" i="3" s="1"/>
  <c r="BF8862" i="3" s="1"/>
  <c r="BF8863" i="3" s="1"/>
  <c r="BF8864" i="3" s="1"/>
  <c r="BF8865" i="3" s="1"/>
  <c r="BF8866" i="3" s="1"/>
  <c r="BF8867" i="3" s="1"/>
  <c r="BF8868" i="3" s="1"/>
  <c r="BF8869" i="3" s="1"/>
  <c r="BF8870" i="3" s="1"/>
  <c r="BF8871" i="3" s="1"/>
  <c r="BF8872" i="3" s="1"/>
  <c r="BF8873" i="3" s="1"/>
  <c r="BF8874" i="3" s="1"/>
  <c r="BF8875" i="3" s="1"/>
  <c r="BF8876" i="3" s="1"/>
  <c r="BF8877" i="3" s="1"/>
  <c r="BF8878" i="3" s="1"/>
  <c r="BF8879" i="3" s="1"/>
  <c r="BF8880" i="3" s="1"/>
  <c r="BF8881" i="3" s="1"/>
  <c r="BF8882" i="3" s="1"/>
  <c r="BF8883" i="3" s="1"/>
  <c r="BF8884" i="3" s="1"/>
  <c r="BF8885" i="3" s="1"/>
  <c r="BF8886" i="3" s="1"/>
  <c r="BF8887" i="3" s="1"/>
  <c r="BF8888" i="3" s="1"/>
  <c r="BF8889" i="3" s="1"/>
  <c r="BF8890" i="3" s="1"/>
  <c r="BF8891" i="3" s="1"/>
  <c r="BF8892" i="3" s="1"/>
  <c r="BF8893" i="3" s="1"/>
  <c r="BF8894" i="3" s="1"/>
  <c r="BF8895" i="3" s="1"/>
  <c r="BF8896" i="3" s="1"/>
  <c r="BF8897" i="3" s="1"/>
  <c r="BF8898" i="3" s="1"/>
  <c r="BF8899" i="3" s="1"/>
  <c r="BF8900" i="3" s="1"/>
  <c r="BF8901" i="3" s="1"/>
  <c r="BF8902" i="3" s="1"/>
  <c r="BF8903" i="3" s="1"/>
  <c r="BF8904" i="3" s="1"/>
  <c r="BF8905" i="3" s="1"/>
  <c r="BF8906" i="3" s="1"/>
  <c r="BF8907" i="3" s="1"/>
  <c r="BF8908" i="3" s="1"/>
  <c r="BF8909" i="3" s="1"/>
  <c r="BF8910" i="3" s="1"/>
  <c r="BF8911" i="3" s="1"/>
  <c r="BF8912" i="3" s="1"/>
  <c r="BF8913" i="3" s="1"/>
  <c r="BF8914" i="3" s="1"/>
  <c r="BF8915" i="3" s="1"/>
  <c r="BF8916" i="3" s="1"/>
  <c r="BF8917" i="3" s="1"/>
  <c r="BF8918" i="3" s="1"/>
  <c r="BF8919" i="3" s="1"/>
  <c r="BF8920" i="3" s="1"/>
  <c r="BF8921" i="3" s="1"/>
  <c r="BF8922" i="3" s="1"/>
  <c r="BF8923" i="3" s="1"/>
  <c r="BF8924" i="3" s="1"/>
  <c r="BF8925" i="3" s="1"/>
  <c r="BF8926" i="3" s="1"/>
  <c r="BF8927" i="3" s="1"/>
  <c r="BF8928" i="3" s="1"/>
  <c r="BF8929" i="3" s="1"/>
  <c r="BF8930" i="3" s="1"/>
  <c r="BF8931" i="3" s="1"/>
  <c r="BF8932" i="3" s="1"/>
  <c r="BF8933" i="3" s="1"/>
  <c r="BF8934" i="3" s="1"/>
  <c r="BF8935" i="3" s="1"/>
  <c r="BF8936" i="3" s="1"/>
  <c r="BF8937" i="3" s="1"/>
  <c r="BF8938" i="3" s="1"/>
  <c r="BF8939" i="3" s="1"/>
  <c r="BF8940" i="3" s="1"/>
  <c r="BF8941" i="3" s="1"/>
  <c r="BF8942" i="3" s="1"/>
  <c r="BF8943" i="3" s="1"/>
  <c r="BF8944" i="3" s="1"/>
  <c r="BF8945" i="3" s="1"/>
  <c r="BF8946" i="3" s="1"/>
  <c r="BF8947" i="3" s="1"/>
  <c r="BF8948" i="3" s="1"/>
  <c r="BF8949" i="3" s="1"/>
  <c r="BF8950" i="3" s="1"/>
  <c r="BF8951" i="3" s="1"/>
  <c r="BF8952" i="3" s="1"/>
  <c r="BF8953" i="3" s="1"/>
  <c r="BF8954" i="3" s="1"/>
  <c r="BF8955" i="3" s="1"/>
  <c r="BF8956" i="3" s="1"/>
  <c r="BF8957" i="3" s="1"/>
  <c r="BF8958" i="3" s="1"/>
  <c r="BF8959" i="3" s="1"/>
  <c r="BF8960" i="3" s="1"/>
  <c r="BF8961" i="3" s="1"/>
  <c r="BF8962" i="3" s="1"/>
  <c r="BF8963" i="3" s="1"/>
  <c r="BF8964" i="3" s="1"/>
  <c r="BF8965" i="3" s="1"/>
  <c r="BF8966" i="3" s="1"/>
  <c r="BF8967" i="3" s="1"/>
  <c r="BF8968" i="3" s="1"/>
  <c r="BF8969" i="3" s="1"/>
  <c r="BF8970" i="3" s="1"/>
  <c r="BF8971" i="3" s="1"/>
  <c r="BF8972" i="3" s="1"/>
  <c r="BF8973" i="3" s="1"/>
  <c r="BF8974" i="3" s="1"/>
  <c r="BF8975" i="3" s="1"/>
  <c r="BF8976" i="3" s="1"/>
  <c r="BF8977" i="3" s="1"/>
  <c r="BF8978" i="3" s="1"/>
  <c r="BF8979" i="3" s="1"/>
  <c r="BF8980" i="3" s="1"/>
  <c r="BF8981" i="3" s="1"/>
  <c r="BF8982" i="3" s="1"/>
  <c r="BF8983" i="3" s="1"/>
  <c r="BF8984" i="3" s="1"/>
  <c r="BF8985" i="3" s="1"/>
  <c r="BF8986" i="3" s="1"/>
  <c r="BF8987" i="3" s="1"/>
  <c r="BF8988" i="3" s="1"/>
  <c r="BF8989" i="3" s="1"/>
  <c r="BF8990" i="3" s="1"/>
  <c r="BF8991" i="3" s="1"/>
  <c r="BF8992" i="3" s="1"/>
  <c r="BF8993" i="3" s="1"/>
  <c r="BF8994" i="3" s="1"/>
  <c r="BF8995" i="3" s="1"/>
  <c r="BF8996" i="3" s="1"/>
  <c r="BF8997" i="3" s="1"/>
  <c r="BF8998" i="3" s="1"/>
  <c r="BF8999" i="3" s="1"/>
  <c r="BF9000" i="3" s="1"/>
  <c r="BF9001" i="3" s="1"/>
  <c r="BF9002" i="3" s="1"/>
  <c r="BF9003" i="3" s="1"/>
  <c r="BF9004" i="3" s="1"/>
  <c r="BF9005" i="3" s="1"/>
  <c r="BF9006" i="3" s="1"/>
  <c r="BF9007" i="3" s="1"/>
  <c r="BF9008" i="3" s="1"/>
  <c r="BF9009" i="3" s="1"/>
  <c r="BF9010" i="3" s="1"/>
  <c r="BF9011" i="3" s="1"/>
  <c r="BF9012" i="3" s="1"/>
  <c r="BF9013" i="3" s="1"/>
  <c r="BF9014" i="3" s="1"/>
  <c r="BF9015" i="3" s="1"/>
  <c r="BF9016" i="3" s="1"/>
  <c r="BF9017" i="3" s="1"/>
  <c r="BF9018" i="3" s="1"/>
  <c r="BF9019" i="3" s="1"/>
  <c r="BF9020" i="3" s="1"/>
  <c r="BF9021" i="3" s="1"/>
  <c r="BF9022" i="3" s="1"/>
  <c r="BF9023" i="3" s="1"/>
  <c r="BF9024" i="3" s="1"/>
  <c r="BF9025" i="3" s="1"/>
  <c r="BF9026" i="3" s="1"/>
  <c r="BF9027" i="3" s="1"/>
  <c r="BF9028" i="3" s="1"/>
  <c r="BF9029" i="3" s="1"/>
  <c r="BF9030" i="3" s="1"/>
  <c r="BF9031" i="3" s="1"/>
  <c r="BF9032" i="3" s="1"/>
  <c r="BF9033" i="3" s="1"/>
  <c r="BF9034" i="3" s="1"/>
  <c r="BF9035" i="3" s="1"/>
  <c r="BF9036" i="3" s="1"/>
  <c r="BF9037" i="3" s="1"/>
  <c r="BF9038" i="3" s="1"/>
  <c r="BF9039" i="3" s="1"/>
  <c r="BF9040" i="3" s="1"/>
  <c r="BF9041" i="3" s="1"/>
  <c r="BF9042" i="3" s="1"/>
  <c r="BF9043" i="3" s="1"/>
  <c r="BF9044" i="3" s="1"/>
  <c r="BF9045" i="3" s="1"/>
  <c r="BF9046" i="3" s="1"/>
  <c r="BF9047" i="3" s="1"/>
  <c r="BF9048" i="3" s="1"/>
  <c r="BF9049" i="3" s="1"/>
  <c r="BF9050" i="3" s="1"/>
  <c r="BF9051" i="3" s="1"/>
  <c r="BF9052" i="3" s="1"/>
  <c r="BF9053" i="3" s="1"/>
  <c r="BF9054" i="3" s="1"/>
  <c r="BF9055" i="3" s="1"/>
  <c r="BF9056" i="3" s="1"/>
  <c r="BF9057" i="3" s="1"/>
  <c r="BF9058" i="3" s="1"/>
  <c r="BF9059" i="3" s="1"/>
  <c r="BF9060" i="3" s="1"/>
  <c r="BF9061" i="3" s="1"/>
  <c r="BF9062" i="3" s="1"/>
  <c r="BF9063" i="3" s="1"/>
  <c r="BF9064" i="3" s="1"/>
  <c r="BF9065" i="3" s="1"/>
  <c r="BF9066" i="3" s="1"/>
  <c r="BF9067" i="3" s="1"/>
  <c r="BF9068" i="3" s="1"/>
  <c r="BF9069" i="3" s="1"/>
  <c r="BF9070" i="3" s="1"/>
  <c r="BF9071" i="3" s="1"/>
  <c r="BF9072" i="3" s="1"/>
  <c r="BF9073" i="3" s="1"/>
  <c r="BF9074" i="3" s="1"/>
  <c r="BF9075" i="3" s="1"/>
  <c r="BF9076" i="3" s="1"/>
  <c r="BF9077" i="3" s="1"/>
  <c r="BF9078" i="3" s="1"/>
  <c r="BF9079" i="3" s="1"/>
  <c r="BF9080" i="3" s="1"/>
  <c r="BF9081" i="3" s="1"/>
  <c r="BF9082" i="3" s="1"/>
  <c r="BF9083" i="3" s="1"/>
  <c r="BF9084" i="3" s="1"/>
  <c r="BF9085" i="3" s="1"/>
  <c r="BF9086" i="3" s="1"/>
  <c r="BF9087" i="3" s="1"/>
  <c r="BF9088" i="3" s="1"/>
  <c r="BF9089" i="3" s="1"/>
  <c r="BF9090" i="3" s="1"/>
  <c r="BF9091" i="3" s="1"/>
  <c r="BF9092" i="3" s="1"/>
  <c r="BF9093" i="3" s="1"/>
  <c r="BF9094" i="3" s="1"/>
  <c r="BF9095" i="3" s="1"/>
  <c r="BF9096" i="3" s="1"/>
  <c r="BF9097" i="3" s="1"/>
  <c r="BF9098" i="3" s="1"/>
  <c r="BF9099" i="3" s="1"/>
  <c r="BF9100" i="3" s="1"/>
  <c r="BF9101" i="3" s="1"/>
  <c r="BF9102" i="3" s="1"/>
  <c r="BF9103" i="3" s="1"/>
  <c r="BF9104" i="3" s="1"/>
  <c r="BF9105" i="3" s="1"/>
  <c r="BF9106" i="3" s="1"/>
  <c r="BF9107" i="3" s="1"/>
  <c r="BF9108" i="3" s="1"/>
  <c r="BF9109" i="3" s="1"/>
  <c r="BF9110" i="3" s="1"/>
  <c r="BF9111" i="3" s="1"/>
  <c r="BF9112" i="3" s="1"/>
  <c r="BF9113" i="3" s="1"/>
  <c r="BF9114" i="3" s="1"/>
  <c r="BF9115" i="3" s="1"/>
  <c r="BF9116" i="3" s="1"/>
  <c r="BF9117" i="3" s="1"/>
  <c r="BF9118" i="3" s="1"/>
  <c r="BF9119" i="3" s="1"/>
  <c r="BF9120" i="3" s="1"/>
  <c r="BF9121" i="3" s="1"/>
  <c r="BF9122" i="3" s="1"/>
  <c r="BF9123" i="3" s="1"/>
  <c r="BF9124" i="3" s="1"/>
  <c r="BF9125" i="3" s="1"/>
  <c r="BF9126" i="3" s="1"/>
  <c r="BF9127" i="3" s="1"/>
  <c r="BF9128" i="3" s="1"/>
  <c r="BF9129" i="3" s="1"/>
  <c r="BF9130" i="3" s="1"/>
  <c r="BF9131" i="3" s="1"/>
  <c r="BF9132" i="3" s="1"/>
  <c r="BF9133" i="3" s="1"/>
  <c r="BF9134" i="3" s="1"/>
  <c r="BF9135" i="3" s="1"/>
  <c r="BF9136" i="3" s="1"/>
  <c r="BF9137" i="3" s="1"/>
  <c r="BF9138" i="3" s="1"/>
  <c r="BF9139" i="3" s="1"/>
  <c r="BF9140" i="3" s="1"/>
  <c r="BF9141" i="3" s="1"/>
  <c r="BF9142" i="3" s="1"/>
  <c r="BF9143" i="3" s="1"/>
  <c r="BF9144" i="3" s="1"/>
  <c r="BF9145" i="3" s="1"/>
  <c r="BF9146" i="3" s="1"/>
  <c r="BF9147" i="3" s="1"/>
  <c r="BF9148" i="3" s="1"/>
  <c r="BF9149" i="3" s="1"/>
  <c r="BF9150" i="3" s="1"/>
  <c r="BF9151" i="3" s="1"/>
  <c r="BF9152" i="3" s="1"/>
  <c r="BF9153" i="3" s="1"/>
  <c r="BF9154" i="3" s="1"/>
  <c r="BF9155" i="3" s="1"/>
  <c r="BF9156" i="3" s="1"/>
  <c r="BF9157" i="3" s="1"/>
  <c r="BF9158" i="3" s="1"/>
  <c r="BF9159" i="3" s="1"/>
  <c r="BF9160" i="3" s="1"/>
  <c r="BF9161" i="3" s="1"/>
  <c r="BF9162" i="3" s="1"/>
  <c r="BF9163" i="3" s="1"/>
  <c r="BF9164" i="3" s="1"/>
  <c r="BF9165" i="3" s="1"/>
  <c r="BF9166" i="3" s="1"/>
  <c r="BF9167" i="3" s="1"/>
  <c r="BF9168" i="3" s="1"/>
  <c r="BF9169" i="3" s="1"/>
  <c r="BF9170" i="3" s="1"/>
  <c r="BF9171" i="3" s="1"/>
  <c r="BF9172" i="3" s="1"/>
  <c r="BF9173" i="3" s="1"/>
  <c r="BF9174" i="3" s="1"/>
  <c r="BF9175" i="3" s="1"/>
  <c r="BF9176" i="3" s="1"/>
  <c r="BF9177" i="3" s="1"/>
  <c r="BF9178" i="3" s="1"/>
  <c r="BF9179" i="3" s="1"/>
  <c r="BF9180" i="3" s="1"/>
  <c r="BF9181" i="3" s="1"/>
  <c r="BF9182" i="3" s="1"/>
  <c r="BF9183" i="3" s="1"/>
  <c r="BF9184" i="3" s="1"/>
  <c r="BF9185" i="3" s="1"/>
  <c r="BF9186" i="3" s="1"/>
  <c r="BF9187" i="3" s="1"/>
  <c r="BF9188" i="3" s="1"/>
  <c r="BF9189" i="3" s="1"/>
  <c r="BF9190" i="3" s="1"/>
  <c r="BF9191" i="3" s="1"/>
  <c r="BF9192" i="3" s="1"/>
  <c r="BF9193" i="3" s="1"/>
  <c r="BF9194" i="3" s="1"/>
  <c r="BF9195" i="3" s="1"/>
  <c r="BF9196" i="3" s="1"/>
  <c r="BF9197" i="3" s="1"/>
  <c r="BF9198" i="3" s="1"/>
  <c r="BF9199" i="3" s="1"/>
  <c r="BF9200" i="3" s="1"/>
  <c r="BF9201" i="3" s="1"/>
  <c r="BF9202" i="3" s="1"/>
  <c r="BF9203" i="3" s="1"/>
  <c r="BF9204" i="3" s="1"/>
  <c r="BF9205" i="3" s="1"/>
  <c r="BF9206" i="3" s="1"/>
  <c r="BF9207" i="3" s="1"/>
  <c r="BF9208" i="3" s="1"/>
  <c r="BF9209" i="3" s="1"/>
  <c r="BF9210" i="3" s="1"/>
  <c r="BF9211" i="3" s="1"/>
  <c r="BF9212" i="3" s="1"/>
  <c r="BF9213" i="3" s="1"/>
  <c r="BF9214" i="3" s="1"/>
  <c r="BF9215" i="3" s="1"/>
  <c r="BF9216" i="3" s="1"/>
  <c r="BF9217" i="3" s="1"/>
  <c r="BF9218" i="3" s="1"/>
  <c r="BF9219" i="3" s="1"/>
  <c r="BF9220" i="3" s="1"/>
  <c r="BF9221" i="3" s="1"/>
  <c r="BF9222" i="3" s="1"/>
  <c r="BF9223" i="3" s="1"/>
  <c r="BF9224" i="3" s="1"/>
  <c r="BF9225" i="3" s="1"/>
  <c r="BF9226" i="3" s="1"/>
  <c r="BF9227" i="3" s="1"/>
  <c r="BF9228" i="3" s="1"/>
  <c r="BF9229" i="3" s="1"/>
  <c r="BF9230" i="3" s="1"/>
  <c r="BF9231" i="3" s="1"/>
  <c r="BF9232" i="3" s="1"/>
  <c r="BF9233" i="3" s="1"/>
  <c r="BF9234" i="3" s="1"/>
  <c r="BF9235" i="3" s="1"/>
  <c r="BF9236" i="3" s="1"/>
  <c r="BF9237" i="3" s="1"/>
  <c r="BF9238" i="3" s="1"/>
  <c r="BF9239" i="3" s="1"/>
  <c r="BF9240" i="3" s="1"/>
  <c r="BF9241" i="3" s="1"/>
  <c r="BF9242" i="3" s="1"/>
  <c r="BF9243" i="3" s="1"/>
  <c r="BF9244" i="3" s="1"/>
  <c r="BF9245" i="3" s="1"/>
  <c r="BF9246" i="3" s="1"/>
  <c r="BF9247" i="3" s="1"/>
  <c r="BF9248" i="3" s="1"/>
  <c r="BF9249" i="3" s="1"/>
  <c r="BF9250" i="3" s="1"/>
  <c r="BF9251" i="3" s="1"/>
  <c r="BF9252" i="3" s="1"/>
  <c r="BF9253" i="3" s="1"/>
  <c r="BF9254" i="3" s="1"/>
  <c r="BF9255" i="3" s="1"/>
  <c r="BF9256" i="3" s="1"/>
  <c r="BF9257" i="3" s="1"/>
  <c r="BF9258" i="3" s="1"/>
  <c r="BF9259" i="3" s="1"/>
  <c r="BF9260" i="3" s="1"/>
  <c r="BF9261" i="3" s="1"/>
  <c r="BF9262" i="3" s="1"/>
  <c r="BF9263" i="3" s="1"/>
  <c r="BF9264" i="3" s="1"/>
  <c r="BF9265" i="3" s="1"/>
  <c r="BF9266" i="3" s="1"/>
  <c r="BF9267" i="3" s="1"/>
  <c r="BF9268" i="3" s="1"/>
  <c r="BF9269" i="3" s="1"/>
  <c r="BF9270" i="3" s="1"/>
  <c r="BF9271" i="3" s="1"/>
  <c r="BF9272" i="3" s="1"/>
  <c r="BF9273" i="3" s="1"/>
  <c r="BF9274" i="3" s="1"/>
  <c r="BF9275" i="3" s="1"/>
  <c r="BF9276" i="3" s="1"/>
  <c r="BF9277" i="3" s="1"/>
  <c r="BF9278" i="3" s="1"/>
  <c r="BF9279" i="3" s="1"/>
  <c r="BF9280" i="3" s="1"/>
  <c r="BF9281" i="3" s="1"/>
  <c r="BF9282" i="3" s="1"/>
  <c r="BF9283" i="3" s="1"/>
  <c r="BF9284" i="3" s="1"/>
  <c r="BF9285" i="3" s="1"/>
  <c r="BF9286" i="3" s="1"/>
  <c r="BF9287" i="3" s="1"/>
  <c r="BF9288" i="3" s="1"/>
  <c r="BF9289" i="3" s="1"/>
  <c r="BF9290" i="3" s="1"/>
  <c r="BF9291" i="3" s="1"/>
  <c r="BF9292" i="3" s="1"/>
  <c r="BF9293" i="3" s="1"/>
  <c r="BF9294" i="3" s="1"/>
  <c r="BF9295" i="3" s="1"/>
  <c r="BF9296" i="3" s="1"/>
  <c r="BF9297" i="3" s="1"/>
  <c r="BF9298" i="3" s="1"/>
  <c r="BF9299" i="3" s="1"/>
  <c r="BF9300" i="3" s="1"/>
  <c r="BF9301" i="3" s="1"/>
  <c r="BF9302" i="3" s="1"/>
  <c r="BF9303" i="3" s="1"/>
  <c r="BF9304" i="3" s="1"/>
  <c r="BF9305" i="3" s="1"/>
  <c r="BF9306" i="3" s="1"/>
  <c r="BF9307" i="3" s="1"/>
  <c r="BF9308" i="3" s="1"/>
  <c r="BF9309" i="3" s="1"/>
  <c r="BF9310" i="3" s="1"/>
  <c r="BF9311" i="3" s="1"/>
  <c r="BF9312" i="3" s="1"/>
  <c r="BF9313" i="3" s="1"/>
  <c r="BF9314" i="3" s="1"/>
  <c r="BF9315" i="3" s="1"/>
  <c r="BF9316" i="3" s="1"/>
  <c r="BF9317" i="3" s="1"/>
  <c r="BF9318" i="3" s="1"/>
  <c r="BF9319" i="3" s="1"/>
  <c r="BF9320" i="3" s="1"/>
  <c r="BF9321" i="3" s="1"/>
  <c r="BF9322" i="3" s="1"/>
  <c r="BF9323" i="3" s="1"/>
  <c r="BF9324" i="3" s="1"/>
  <c r="BF9325" i="3" s="1"/>
  <c r="BF9326" i="3" s="1"/>
  <c r="BF9327" i="3" s="1"/>
  <c r="BF9328" i="3" s="1"/>
  <c r="BF9329" i="3" s="1"/>
  <c r="BF9330" i="3" s="1"/>
  <c r="BF9331" i="3" s="1"/>
  <c r="BF9332" i="3" s="1"/>
  <c r="BF9333" i="3" s="1"/>
  <c r="BF9334" i="3" s="1"/>
  <c r="BF9335" i="3" s="1"/>
  <c r="BF9336" i="3" s="1"/>
  <c r="BF9337" i="3" s="1"/>
  <c r="BF9338" i="3" s="1"/>
  <c r="BF9339" i="3" s="1"/>
  <c r="BF9340" i="3" s="1"/>
  <c r="BF9341" i="3" s="1"/>
  <c r="BF9342" i="3" s="1"/>
  <c r="BF9343" i="3" s="1"/>
  <c r="BF9344" i="3" s="1"/>
  <c r="BF9345" i="3" s="1"/>
  <c r="BF9346" i="3" s="1"/>
  <c r="BF9347" i="3" s="1"/>
  <c r="BF9348" i="3" s="1"/>
  <c r="BF9349" i="3" s="1"/>
  <c r="BF9350" i="3" s="1"/>
  <c r="BF9351" i="3" s="1"/>
  <c r="BF9352" i="3" s="1"/>
  <c r="BF9353" i="3" s="1"/>
  <c r="BF9354" i="3" s="1"/>
  <c r="BF9355" i="3" s="1"/>
  <c r="BF9356" i="3" s="1"/>
  <c r="BF9357" i="3" s="1"/>
  <c r="BF9358" i="3" s="1"/>
  <c r="BF9359" i="3" s="1"/>
  <c r="BF9360" i="3" s="1"/>
  <c r="BF9361" i="3" s="1"/>
  <c r="BF9362" i="3" s="1"/>
  <c r="BF9363" i="3" s="1"/>
  <c r="BF9364" i="3" s="1"/>
  <c r="BF9365" i="3" s="1"/>
  <c r="BF9366" i="3" s="1"/>
  <c r="BF9367" i="3" s="1"/>
  <c r="BF9368" i="3" s="1"/>
  <c r="BF9369" i="3" s="1"/>
  <c r="BF9370" i="3" s="1"/>
  <c r="BF9371" i="3" s="1"/>
  <c r="BF9372" i="3" s="1"/>
  <c r="BF9373" i="3" s="1"/>
  <c r="BF9374" i="3" s="1"/>
  <c r="BF9375" i="3" s="1"/>
  <c r="BF9376" i="3" s="1"/>
  <c r="BF9377" i="3" s="1"/>
  <c r="BF9378" i="3" s="1"/>
  <c r="BF9379" i="3" s="1"/>
  <c r="BF9380" i="3" s="1"/>
  <c r="BF9381" i="3" s="1"/>
  <c r="BF9382" i="3" s="1"/>
  <c r="BF9383" i="3" s="1"/>
  <c r="BF9384" i="3" s="1"/>
  <c r="BF9385" i="3" s="1"/>
  <c r="BF9386" i="3" s="1"/>
  <c r="BF9387" i="3" s="1"/>
  <c r="BF9388" i="3" s="1"/>
  <c r="BF9389" i="3" s="1"/>
  <c r="BF9390" i="3" s="1"/>
  <c r="BF9391" i="3" s="1"/>
  <c r="BF9392" i="3" s="1"/>
  <c r="BF9393" i="3" s="1"/>
  <c r="BF9394" i="3" s="1"/>
  <c r="BF9395" i="3" s="1"/>
  <c r="BF9396" i="3" s="1"/>
  <c r="BF9397" i="3" s="1"/>
  <c r="BF9398" i="3" s="1"/>
  <c r="BF9399" i="3" s="1"/>
  <c r="BF9400" i="3" s="1"/>
  <c r="BF9401" i="3" s="1"/>
  <c r="BF9402" i="3" s="1"/>
  <c r="BF9403" i="3" s="1"/>
  <c r="BF9404" i="3" s="1"/>
  <c r="BF9405" i="3" s="1"/>
  <c r="BF9406" i="3" s="1"/>
  <c r="BF9407" i="3" s="1"/>
  <c r="BF9408" i="3" s="1"/>
  <c r="BF9409" i="3" s="1"/>
  <c r="BF9410" i="3" s="1"/>
  <c r="BF9411" i="3" s="1"/>
  <c r="BF9412" i="3" s="1"/>
  <c r="BF9413" i="3" s="1"/>
  <c r="BF9414" i="3" s="1"/>
  <c r="BF9415" i="3" s="1"/>
  <c r="BF9416" i="3" s="1"/>
  <c r="BF9417" i="3" s="1"/>
  <c r="BF9418" i="3" s="1"/>
  <c r="BF9419" i="3" s="1"/>
  <c r="BF9420" i="3" s="1"/>
  <c r="BF9421" i="3" s="1"/>
  <c r="BF9422" i="3" s="1"/>
  <c r="BF9423" i="3" s="1"/>
  <c r="BF9424" i="3" s="1"/>
  <c r="BF9425" i="3" s="1"/>
  <c r="BF9426" i="3" s="1"/>
  <c r="BF9427" i="3" s="1"/>
  <c r="BF9428" i="3" s="1"/>
  <c r="BF9429" i="3" s="1"/>
  <c r="BF9430" i="3" s="1"/>
  <c r="BF9431" i="3" s="1"/>
  <c r="BF9432" i="3" s="1"/>
  <c r="BF9433" i="3" s="1"/>
  <c r="BF9434" i="3" s="1"/>
  <c r="BF9435" i="3" s="1"/>
  <c r="BF9436" i="3" s="1"/>
  <c r="BF9437" i="3" s="1"/>
  <c r="BF9438" i="3" s="1"/>
  <c r="BF9439" i="3" s="1"/>
  <c r="BF9440" i="3" s="1"/>
  <c r="BF9441" i="3" s="1"/>
  <c r="BF9442" i="3" s="1"/>
  <c r="BF9443" i="3" s="1"/>
  <c r="BF9444" i="3" s="1"/>
  <c r="BF9445" i="3" s="1"/>
  <c r="BF9446" i="3" s="1"/>
  <c r="BF9447" i="3" s="1"/>
  <c r="BF9448" i="3" s="1"/>
  <c r="BF9449" i="3" s="1"/>
  <c r="BF9450" i="3" s="1"/>
  <c r="BF9451" i="3" s="1"/>
  <c r="BF9452" i="3" s="1"/>
  <c r="BF9453" i="3" s="1"/>
  <c r="BF9454" i="3" s="1"/>
  <c r="BF9455" i="3" s="1"/>
  <c r="BF9456" i="3" s="1"/>
  <c r="BF9457" i="3" s="1"/>
  <c r="BF9458" i="3" s="1"/>
  <c r="BF9459" i="3" s="1"/>
  <c r="BF9460" i="3" s="1"/>
  <c r="BF9461" i="3" s="1"/>
  <c r="BF9462" i="3" s="1"/>
  <c r="BF9463" i="3" s="1"/>
  <c r="BF9464" i="3" s="1"/>
  <c r="BF9465" i="3" s="1"/>
  <c r="BF9466" i="3" s="1"/>
  <c r="BF9467" i="3" s="1"/>
  <c r="BF9468" i="3" s="1"/>
  <c r="BF9469" i="3" s="1"/>
  <c r="BF9470" i="3" s="1"/>
  <c r="BF9471" i="3" s="1"/>
  <c r="BF9472" i="3" s="1"/>
  <c r="BF9473" i="3" s="1"/>
  <c r="BF9474" i="3" s="1"/>
  <c r="BF9475" i="3" s="1"/>
  <c r="BF9476" i="3" s="1"/>
  <c r="BF9477" i="3" s="1"/>
  <c r="BF9478" i="3" s="1"/>
  <c r="BF9479" i="3" s="1"/>
  <c r="BF9480" i="3" s="1"/>
  <c r="BF9481" i="3" s="1"/>
  <c r="BF9482" i="3" s="1"/>
  <c r="BF9483" i="3" s="1"/>
  <c r="BF9484" i="3" s="1"/>
  <c r="BF9485" i="3" s="1"/>
  <c r="BF9486" i="3" s="1"/>
  <c r="BF9487" i="3" s="1"/>
  <c r="BF9488" i="3" s="1"/>
  <c r="BF9489" i="3" s="1"/>
  <c r="BF9490" i="3" s="1"/>
  <c r="BF9491" i="3" s="1"/>
  <c r="BF9492" i="3" s="1"/>
  <c r="BF9493" i="3" s="1"/>
  <c r="BF9494" i="3" s="1"/>
  <c r="BF9495" i="3" s="1"/>
  <c r="BF9496" i="3" s="1"/>
  <c r="BF9497" i="3" s="1"/>
  <c r="BF9498" i="3" s="1"/>
  <c r="BF9499" i="3" s="1"/>
  <c r="BF9500" i="3" s="1"/>
  <c r="BF9501" i="3" s="1"/>
  <c r="BF9502" i="3" s="1"/>
  <c r="BF9503" i="3" s="1"/>
  <c r="BF9504" i="3" s="1"/>
  <c r="BF9505" i="3" s="1"/>
  <c r="BF9506" i="3" s="1"/>
  <c r="BF9507" i="3" s="1"/>
  <c r="BF9508" i="3" s="1"/>
  <c r="BF9509" i="3" s="1"/>
  <c r="BF9510" i="3" s="1"/>
  <c r="BF9511" i="3" s="1"/>
  <c r="BF9512" i="3" s="1"/>
  <c r="BF9513" i="3" s="1"/>
  <c r="BF9514" i="3" s="1"/>
  <c r="BF9515" i="3" s="1"/>
  <c r="BF9516" i="3" s="1"/>
  <c r="BF9517" i="3" s="1"/>
  <c r="BF9518" i="3" s="1"/>
  <c r="BF9519" i="3" s="1"/>
  <c r="BF9520" i="3" s="1"/>
  <c r="BF9521" i="3" s="1"/>
  <c r="BF9522" i="3" s="1"/>
  <c r="BF9523" i="3" s="1"/>
  <c r="BF9524" i="3" s="1"/>
  <c r="BF9525" i="3" s="1"/>
  <c r="BF9526" i="3" s="1"/>
  <c r="BF9527" i="3" s="1"/>
  <c r="BF9528" i="3" s="1"/>
  <c r="BF9529" i="3" s="1"/>
  <c r="BF9530" i="3" s="1"/>
  <c r="BF9531" i="3" s="1"/>
  <c r="BF9532" i="3" s="1"/>
  <c r="BF9533" i="3" s="1"/>
  <c r="BF9534" i="3" s="1"/>
  <c r="BF9535" i="3" s="1"/>
  <c r="BF9536" i="3" s="1"/>
  <c r="BF9537" i="3" s="1"/>
  <c r="BF9538" i="3" s="1"/>
  <c r="BF9539" i="3" s="1"/>
  <c r="BF9540" i="3" s="1"/>
  <c r="BF9541" i="3" s="1"/>
  <c r="BF9542" i="3" s="1"/>
  <c r="BF9543" i="3" s="1"/>
  <c r="BF9544" i="3" s="1"/>
  <c r="BF9545" i="3" s="1"/>
  <c r="BF9546" i="3" s="1"/>
  <c r="BF9547" i="3" s="1"/>
  <c r="BF9548" i="3" s="1"/>
  <c r="BF9549" i="3" s="1"/>
  <c r="BF9550" i="3" s="1"/>
  <c r="BF9551" i="3" s="1"/>
  <c r="BF9552" i="3" s="1"/>
  <c r="BF9553" i="3" s="1"/>
  <c r="BF9554" i="3" s="1"/>
  <c r="BF9555" i="3" s="1"/>
  <c r="BF9556" i="3" s="1"/>
  <c r="BF9557" i="3" s="1"/>
  <c r="BF9558" i="3" s="1"/>
  <c r="BF9559" i="3" s="1"/>
  <c r="BF9560" i="3" s="1"/>
  <c r="BF9561" i="3" s="1"/>
  <c r="BF9562" i="3" s="1"/>
  <c r="BF9563" i="3" s="1"/>
  <c r="BF9564" i="3" s="1"/>
  <c r="BF9565" i="3" s="1"/>
  <c r="BF9566" i="3" s="1"/>
  <c r="BF9567" i="3" s="1"/>
  <c r="BF9568" i="3" s="1"/>
  <c r="BF9569" i="3" s="1"/>
  <c r="BF9570" i="3" s="1"/>
  <c r="BF9571" i="3" s="1"/>
  <c r="BF9572" i="3" s="1"/>
  <c r="BF9573" i="3" s="1"/>
  <c r="BF9574" i="3" s="1"/>
  <c r="BF9575" i="3" s="1"/>
  <c r="BF9576" i="3" s="1"/>
  <c r="BF9577" i="3" s="1"/>
  <c r="BF9578" i="3" s="1"/>
  <c r="BF9579" i="3" s="1"/>
  <c r="BF9580" i="3" s="1"/>
  <c r="BF9581" i="3" s="1"/>
  <c r="BF9582" i="3" s="1"/>
  <c r="BF9583" i="3" s="1"/>
  <c r="BF9584" i="3" s="1"/>
  <c r="BF9585" i="3" s="1"/>
  <c r="BF9586" i="3" s="1"/>
  <c r="BF9587" i="3" s="1"/>
  <c r="BF9588" i="3" s="1"/>
  <c r="BF9589" i="3" s="1"/>
  <c r="BF9590" i="3" s="1"/>
  <c r="BF9591" i="3" s="1"/>
  <c r="BF9592" i="3" s="1"/>
  <c r="BF9593" i="3" s="1"/>
  <c r="BF9594" i="3" s="1"/>
  <c r="BF9595" i="3" s="1"/>
  <c r="BF9596" i="3" s="1"/>
  <c r="BF9597" i="3" s="1"/>
  <c r="BF9598" i="3" s="1"/>
  <c r="BF9599" i="3" s="1"/>
  <c r="BF9600" i="3" s="1"/>
  <c r="BF9601" i="3" s="1"/>
  <c r="BF9602" i="3" s="1"/>
  <c r="BF9603" i="3" s="1"/>
  <c r="BF9604" i="3" s="1"/>
  <c r="BF9605" i="3" s="1"/>
  <c r="BF9606" i="3" s="1"/>
  <c r="BF9607" i="3" s="1"/>
  <c r="BF9608" i="3" s="1"/>
  <c r="BF9609" i="3" s="1"/>
  <c r="BF9610" i="3" s="1"/>
  <c r="BF9611" i="3" s="1"/>
  <c r="BF9612" i="3" s="1"/>
  <c r="BF9613" i="3" s="1"/>
  <c r="BF9614" i="3" s="1"/>
  <c r="BF9615" i="3" s="1"/>
  <c r="BF9616" i="3" s="1"/>
  <c r="BF9617" i="3" s="1"/>
  <c r="BF9618" i="3" s="1"/>
  <c r="BF9619" i="3" s="1"/>
  <c r="BF9620" i="3" s="1"/>
  <c r="BF9621" i="3" s="1"/>
  <c r="BF9622" i="3" s="1"/>
  <c r="BF9623" i="3" s="1"/>
  <c r="BF9624" i="3" s="1"/>
  <c r="BF9625" i="3" s="1"/>
  <c r="BF9626" i="3" s="1"/>
  <c r="BF9627" i="3" s="1"/>
  <c r="BF9628" i="3" s="1"/>
  <c r="BF9629" i="3" s="1"/>
  <c r="BF9630" i="3" s="1"/>
  <c r="BF9631" i="3" s="1"/>
  <c r="BF9632" i="3" s="1"/>
  <c r="BF9633" i="3" s="1"/>
  <c r="BF9634" i="3" s="1"/>
  <c r="BF9635" i="3" s="1"/>
  <c r="BF9636" i="3" s="1"/>
  <c r="BF9637" i="3" s="1"/>
  <c r="BF9638" i="3" s="1"/>
  <c r="BF9639" i="3" s="1"/>
  <c r="BF9640" i="3" s="1"/>
  <c r="BF9641" i="3" s="1"/>
  <c r="BF9642" i="3" s="1"/>
  <c r="BF9643" i="3" s="1"/>
  <c r="BF9644" i="3" s="1"/>
  <c r="BF9645" i="3" s="1"/>
  <c r="BF9646" i="3" s="1"/>
  <c r="BF9647" i="3" s="1"/>
  <c r="BF9648" i="3" s="1"/>
  <c r="BF9649" i="3" s="1"/>
  <c r="BF9650" i="3" s="1"/>
  <c r="BF9651" i="3" s="1"/>
  <c r="BF9652" i="3" s="1"/>
  <c r="BF9653" i="3" s="1"/>
  <c r="BF9654" i="3" s="1"/>
  <c r="BF9655" i="3" s="1"/>
  <c r="BF9656" i="3" s="1"/>
  <c r="BF9657" i="3" s="1"/>
  <c r="BF9658" i="3" s="1"/>
  <c r="BF9659" i="3" s="1"/>
  <c r="BF9660" i="3" s="1"/>
  <c r="BF9661" i="3" s="1"/>
  <c r="BF9662" i="3" s="1"/>
  <c r="BF9663" i="3" s="1"/>
  <c r="BF9664" i="3" s="1"/>
  <c r="BF9665" i="3" s="1"/>
  <c r="BF9666" i="3" s="1"/>
  <c r="BF9667" i="3" s="1"/>
  <c r="BF9668" i="3" s="1"/>
  <c r="BF9669" i="3" s="1"/>
  <c r="BF9670" i="3" s="1"/>
  <c r="BF9671" i="3" s="1"/>
  <c r="BF9672" i="3" s="1"/>
  <c r="BF9673" i="3" s="1"/>
  <c r="BF9674" i="3" s="1"/>
  <c r="BF9675" i="3" s="1"/>
  <c r="BF9676" i="3" s="1"/>
  <c r="BF9677" i="3" s="1"/>
  <c r="BF9678" i="3" s="1"/>
  <c r="BF9679" i="3" s="1"/>
  <c r="BF9680" i="3" s="1"/>
  <c r="BF9681" i="3" s="1"/>
  <c r="BF9682" i="3" s="1"/>
  <c r="BF9683" i="3" s="1"/>
  <c r="BF9684" i="3" s="1"/>
  <c r="BF9685" i="3" s="1"/>
  <c r="BF9686" i="3" s="1"/>
  <c r="BF9687" i="3" s="1"/>
  <c r="BF9688" i="3" s="1"/>
  <c r="BF9689" i="3" s="1"/>
  <c r="BF9690" i="3" s="1"/>
  <c r="BF9691" i="3" s="1"/>
  <c r="BF9692" i="3" s="1"/>
  <c r="BF9693" i="3" s="1"/>
  <c r="BF9694" i="3" s="1"/>
  <c r="BF9695" i="3" s="1"/>
  <c r="BF9696" i="3" s="1"/>
  <c r="BF9697" i="3" s="1"/>
  <c r="BF9698" i="3" s="1"/>
  <c r="BF9699" i="3" s="1"/>
  <c r="BF9700" i="3" s="1"/>
  <c r="BF9701" i="3" s="1"/>
  <c r="BF9702" i="3" s="1"/>
  <c r="BF9703" i="3" s="1"/>
  <c r="BF9704" i="3" s="1"/>
  <c r="BF9705" i="3" s="1"/>
  <c r="BF9706" i="3" s="1"/>
  <c r="BF9707" i="3" s="1"/>
  <c r="BF9708" i="3" s="1"/>
  <c r="BF9709" i="3" s="1"/>
  <c r="BF9710" i="3" s="1"/>
  <c r="BF9711" i="3" s="1"/>
  <c r="BF9712" i="3" s="1"/>
  <c r="BF9713" i="3" s="1"/>
  <c r="BF9714" i="3" s="1"/>
  <c r="BF9715" i="3" s="1"/>
  <c r="BF9716" i="3" s="1"/>
  <c r="BF9717" i="3" s="1"/>
  <c r="BF9718" i="3" s="1"/>
  <c r="BF9719" i="3" s="1"/>
  <c r="BF9720" i="3" s="1"/>
  <c r="BF9721" i="3" s="1"/>
  <c r="BF9722" i="3" s="1"/>
  <c r="BF9723" i="3" s="1"/>
  <c r="BF9724" i="3" s="1"/>
  <c r="BF9725" i="3" s="1"/>
  <c r="BF9726" i="3" s="1"/>
  <c r="BF9727" i="3" s="1"/>
  <c r="BF9728" i="3" s="1"/>
  <c r="BF9729" i="3" s="1"/>
  <c r="BF9730" i="3" s="1"/>
  <c r="BF9731" i="3" s="1"/>
  <c r="BF9732" i="3" s="1"/>
  <c r="BF9733" i="3" s="1"/>
  <c r="BF9734" i="3" s="1"/>
  <c r="BF9735" i="3" s="1"/>
  <c r="BF9736" i="3" s="1"/>
  <c r="BF9737" i="3" s="1"/>
  <c r="BF9738" i="3" s="1"/>
  <c r="BF9739" i="3" s="1"/>
  <c r="BF9740" i="3" s="1"/>
  <c r="BF9741" i="3" s="1"/>
  <c r="BF9742" i="3" s="1"/>
  <c r="BF9743" i="3" s="1"/>
  <c r="BF9744" i="3" s="1"/>
  <c r="BF9745" i="3" s="1"/>
  <c r="BF9746" i="3" s="1"/>
  <c r="BF9747" i="3" s="1"/>
  <c r="BF9748" i="3" s="1"/>
  <c r="BF9749" i="3" s="1"/>
  <c r="BF9750" i="3" s="1"/>
  <c r="BF9751" i="3" s="1"/>
  <c r="BF9752" i="3" s="1"/>
  <c r="BF9753" i="3" s="1"/>
  <c r="BF9754" i="3" s="1"/>
  <c r="BF9755" i="3" s="1"/>
  <c r="BF9756" i="3" s="1"/>
  <c r="BF9757" i="3" s="1"/>
  <c r="BF9758" i="3" s="1"/>
  <c r="BF9759" i="3" s="1"/>
  <c r="BF9760" i="3" s="1"/>
  <c r="BF9761" i="3" s="1"/>
  <c r="BF9762" i="3" s="1"/>
  <c r="BF9763" i="3" s="1"/>
  <c r="BF9764" i="3" s="1"/>
  <c r="BF9765" i="3" s="1"/>
  <c r="BF9766" i="3" s="1"/>
  <c r="BF9767" i="3" s="1"/>
  <c r="BF9768" i="3" s="1"/>
  <c r="BF9769" i="3" s="1"/>
  <c r="BF9770" i="3" s="1"/>
  <c r="BF9771" i="3" s="1"/>
  <c r="BF9772" i="3" s="1"/>
  <c r="BF9773" i="3" s="1"/>
  <c r="BF9774" i="3" s="1"/>
  <c r="BF9775" i="3" s="1"/>
  <c r="BF9776" i="3" s="1"/>
  <c r="BF9777" i="3" s="1"/>
  <c r="BF9778" i="3" s="1"/>
  <c r="BF9779" i="3" s="1"/>
  <c r="BF9780" i="3" s="1"/>
  <c r="BF9781" i="3" s="1"/>
  <c r="BF9782" i="3" s="1"/>
  <c r="BF9783" i="3" s="1"/>
  <c r="BF9784" i="3" s="1"/>
  <c r="BF9785" i="3" s="1"/>
  <c r="BF9786" i="3" s="1"/>
  <c r="BF9787" i="3" s="1"/>
  <c r="BF9788" i="3" s="1"/>
  <c r="BF9789" i="3" s="1"/>
  <c r="BF9790" i="3" s="1"/>
  <c r="BF9791" i="3" s="1"/>
  <c r="BF9792" i="3" s="1"/>
  <c r="BF9793" i="3" s="1"/>
  <c r="BF9794" i="3" s="1"/>
  <c r="BF9795" i="3" s="1"/>
  <c r="BF9796" i="3" s="1"/>
  <c r="BF9797" i="3" s="1"/>
  <c r="BF9798" i="3" s="1"/>
  <c r="BF9799" i="3" s="1"/>
  <c r="BF9800" i="3" s="1"/>
  <c r="BF9801" i="3" s="1"/>
  <c r="BF9802" i="3" s="1"/>
  <c r="BF9803" i="3" s="1"/>
  <c r="BF9804" i="3" s="1"/>
  <c r="BF9805" i="3" s="1"/>
  <c r="BF9806" i="3" s="1"/>
  <c r="BF9807" i="3" s="1"/>
  <c r="BF9808" i="3" s="1"/>
  <c r="BF9809" i="3" s="1"/>
  <c r="BF9810" i="3" s="1"/>
  <c r="BF9811" i="3" s="1"/>
  <c r="BF9812" i="3" s="1"/>
  <c r="BF9813" i="3" s="1"/>
  <c r="BF9814" i="3" s="1"/>
  <c r="BF9815" i="3" s="1"/>
  <c r="BF9816" i="3" s="1"/>
  <c r="BF9817" i="3" s="1"/>
  <c r="BF9818" i="3" s="1"/>
  <c r="BF9819" i="3" s="1"/>
  <c r="BF9820" i="3" s="1"/>
  <c r="BF9821" i="3" s="1"/>
  <c r="BF9822" i="3" s="1"/>
  <c r="BF9823" i="3" s="1"/>
  <c r="BF9824" i="3" s="1"/>
  <c r="BF9825" i="3" s="1"/>
  <c r="BF9826" i="3" s="1"/>
  <c r="BF9827" i="3" s="1"/>
  <c r="BF9828" i="3" s="1"/>
  <c r="BF9829" i="3" s="1"/>
  <c r="BF9830" i="3" s="1"/>
  <c r="BF9831" i="3" s="1"/>
  <c r="BF9832" i="3" s="1"/>
  <c r="BF9833" i="3" s="1"/>
  <c r="BF9834" i="3" s="1"/>
  <c r="BF9835" i="3" s="1"/>
  <c r="BF9836" i="3" s="1"/>
  <c r="BF9837" i="3" s="1"/>
  <c r="BF9838" i="3" s="1"/>
  <c r="BF9839" i="3" s="1"/>
  <c r="BF9840" i="3" s="1"/>
  <c r="BF9841" i="3" s="1"/>
  <c r="BF9842" i="3" s="1"/>
  <c r="BF9843" i="3" s="1"/>
  <c r="BF9844" i="3" s="1"/>
  <c r="BF9845" i="3" s="1"/>
  <c r="BF9846" i="3" s="1"/>
  <c r="BF9847" i="3" s="1"/>
  <c r="BF9848" i="3" s="1"/>
  <c r="BF9849" i="3" s="1"/>
  <c r="BF9850" i="3" s="1"/>
  <c r="BF9851" i="3" s="1"/>
  <c r="BF9852" i="3" s="1"/>
  <c r="BF9853" i="3" s="1"/>
  <c r="BF9854" i="3" s="1"/>
  <c r="BF9855" i="3" s="1"/>
  <c r="BF9856" i="3" s="1"/>
  <c r="BF9857" i="3" s="1"/>
  <c r="BF9858" i="3" s="1"/>
  <c r="BF9859" i="3" s="1"/>
  <c r="BF9860" i="3" s="1"/>
  <c r="BF9861" i="3" s="1"/>
  <c r="BF9862" i="3" s="1"/>
  <c r="BF9863" i="3" s="1"/>
  <c r="BF9864" i="3" s="1"/>
  <c r="BF9865" i="3" s="1"/>
  <c r="BF9866" i="3" s="1"/>
  <c r="BF9867" i="3" s="1"/>
  <c r="BF9868" i="3" s="1"/>
  <c r="BF9869" i="3" s="1"/>
  <c r="BF9870" i="3" s="1"/>
  <c r="BF9871" i="3" s="1"/>
  <c r="BF9872" i="3" s="1"/>
  <c r="BF9873" i="3" s="1"/>
  <c r="BF9874" i="3" s="1"/>
  <c r="BF9875" i="3" s="1"/>
  <c r="BF9876" i="3" s="1"/>
  <c r="BF9877" i="3" s="1"/>
  <c r="BF9878" i="3" s="1"/>
  <c r="BF9879" i="3" s="1"/>
  <c r="BF9880" i="3" s="1"/>
  <c r="BF9881" i="3" s="1"/>
  <c r="BF9882" i="3" s="1"/>
  <c r="BF9883" i="3" s="1"/>
  <c r="BF9884" i="3" s="1"/>
  <c r="BF9885" i="3" s="1"/>
  <c r="BF9886" i="3" s="1"/>
  <c r="BF9887" i="3" s="1"/>
  <c r="BF9888" i="3" s="1"/>
  <c r="BF9889" i="3" s="1"/>
  <c r="BF9890" i="3" s="1"/>
  <c r="BF9891" i="3" s="1"/>
  <c r="BF9892" i="3" s="1"/>
  <c r="BF9893" i="3" s="1"/>
  <c r="BF9894" i="3" s="1"/>
  <c r="BF9895" i="3" s="1"/>
  <c r="BF9896" i="3" s="1"/>
  <c r="BF9897" i="3" s="1"/>
  <c r="BF9898" i="3" s="1"/>
  <c r="BF9899" i="3" s="1"/>
  <c r="BF9900" i="3" s="1"/>
  <c r="BF9901" i="3" s="1"/>
  <c r="BF9902" i="3" s="1"/>
  <c r="BF9903" i="3" s="1"/>
  <c r="BF9904" i="3" s="1"/>
  <c r="BF9905" i="3" s="1"/>
  <c r="BF9906" i="3" s="1"/>
  <c r="BF9907" i="3" s="1"/>
  <c r="BF9908" i="3" s="1"/>
  <c r="BF9909" i="3" s="1"/>
  <c r="BF9910" i="3" s="1"/>
  <c r="BF9911" i="3" s="1"/>
  <c r="BF9912" i="3" s="1"/>
  <c r="BF9913" i="3" s="1"/>
  <c r="BF9914" i="3" s="1"/>
  <c r="BF9915" i="3" s="1"/>
  <c r="BF9916" i="3" s="1"/>
  <c r="BF9917" i="3" s="1"/>
  <c r="BF9918" i="3" s="1"/>
  <c r="BF9919" i="3" s="1"/>
  <c r="BF9920" i="3" s="1"/>
  <c r="BF9921" i="3" s="1"/>
  <c r="BF9922" i="3" s="1"/>
  <c r="BF9923" i="3" s="1"/>
  <c r="BF9924" i="3" s="1"/>
  <c r="BF9925" i="3" s="1"/>
  <c r="BF9926" i="3" s="1"/>
  <c r="BF9927" i="3" s="1"/>
  <c r="BF9928" i="3" s="1"/>
  <c r="BF9929" i="3" s="1"/>
  <c r="BF9930" i="3" s="1"/>
  <c r="BF9931" i="3" s="1"/>
  <c r="BF9932" i="3" s="1"/>
  <c r="BF9933" i="3" s="1"/>
  <c r="BF9934" i="3" s="1"/>
  <c r="BF9935" i="3" s="1"/>
  <c r="BF9936" i="3" s="1"/>
  <c r="BF9937" i="3" s="1"/>
  <c r="BF9938" i="3" s="1"/>
  <c r="BF9939" i="3" s="1"/>
  <c r="BF9940" i="3" s="1"/>
  <c r="BF9941" i="3" s="1"/>
  <c r="BF9942" i="3" s="1"/>
  <c r="BF9943" i="3" s="1"/>
  <c r="BF9944" i="3" s="1"/>
  <c r="BF9945" i="3" s="1"/>
  <c r="BF9946" i="3" s="1"/>
  <c r="BF9947" i="3" s="1"/>
  <c r="BF9948" i="3" s="1"/>
  <c r="BF9949" i="3" s="1"/>
  <c r="BF9950" i="3" s="1"/>
  <c r="BF9951" i="3" s="1"/>
  <c r="BF9952" i="3" s="1"/>
  <c r="BF9953" i="3" s="1"/>
  <c r="BF9954" i="3" s="1"/>
  <c r="BF9955" i="3" s="1"/>
  <c r="BF9956" i="3" s="1"/>
  <c r="BF9957" i="3" s="1"/>
  <c r="BF9958" i="3" s="1"/>
  <c r="BF9959" i="3" s="1"/>
  <c r="BF9960" i="3" s="1"/>
  <c r="BF9961" i="3" s="1"/>
  <c r="BF9962" i="3" s="1"/>
  <c r="BF9963" i="3" s="1"/>
  <c r="BF9964" i="3" s="1"/>
  <c r="BF9965" i="3" s="1"/>
  <c r="BF9966" i="3" s="1"/>
  <c r="BF9967" i="3" s="1"/>
  <c r="BF9968" i="3" s="1"/>
  <c r="BF9969" i="3" s="1"/>
  <c r="BF9970" i="3" s="1"/>
  <c r="BF9971" i="3" s="1"/>
  <c r="BF9972" i="3" s="1"/>
  <c r="BF9973" i="3" s="1"/>
  <c r="BF9974" i="3" s="1"/>
  <c r="BF9975" i="3" s="1"/>
  <c r="BF9976" i="3" s="1"/>
  <c r="BF9977" i="3" s="1"/>
  <c r="BF9978" i="3" s="1"/>
  <c r="BF9979" i="3" s="1"/>
  <c r="BF9980" i="3" s="1"/>
  <c r="BF9981" i="3" s="1"/>
  <c r="BF9982" i="3" s="1"/>
  <c r="BF9983" i="3" s="1"/>
  <c r="BF9984" i="3" s="1"/>
  <c r="BF9985" i="3" s="1"/>
  <c r="BF9986" i="3" s="1"/>
  <c r="BF9987" i="3" s="1"/>
  <c r="BF9988" i="3" s="1"/>
  <c r="BF9989" i="3" s="1"/>
  <c r="BF9990" i="3" s="1"/>
  <c r="BF9991" i="3" s="1"/>
  <c r="BF9992" i="3" s="1"/>
  <c r="BF9993" i="3" s="1"/>
  <c r="BF9994" i="3" s="1"/>
  <c r="BF9995" i="3" s="1"/>
  <c r="BF9996" i="3" s="1"/>
  <c r="BF9997" i="3" s="1"/>
  <c r="BF9998" i="3" s="1"/>
  <c r="BF9999" i="3" s="1"/>
  <c r="BF10000" i="3" s="1"/>
  <c r="BF10001" i="3" s="1"/>
  <c r="BF10002" i="3" s="1"/>
  <c r="BF10003" i="3" s="1"/>
  <c r="BF10004" i="3" s="1"/>
  <c r="BF10005" i="3" s="1"/>
  <c r="BF10006" i="3" s="1"/>
  <c r="BF10007" i="3" s="1"/>
  <c r="BF10008" i="3" s="1"/>
  <c r="BF10009" i="3" s="1"/>
  <c r="BF10010" i="3" s="1"/>
  <c r="BI12" i="3"/>
  <c r="S12" i="3" s="1"/>
  <c r="E14" i="10"/>
  <c r="BJ12" i="3"/>
  <c r="T12" i="3" s="1"/>
  <c r="O10" i="6"/>
  <c r="B11" i="10"/>
  <c r="C11" i="10"/>
  <c r="G11" i="10"/>
  <c r="H11" i="10"/>
  <c r="G12" i="10"/>
  <c r="H12" i="10"/>
  <c r="C12" i="10"/>
  <c r="F12" i="10"/>
  <c r="B12" i="10"/>
  <c r="C14" i="10"/>
  <c r="G14" i="10"/>
  <c r="B14" i="10"/>
  <c r="H14" i="10"/>
  <c r="G13" i="10"/>
  <c r="B13" i="10"/>
  <c r="C13" i="10"/>
  <c r="H10" i="10"/>
  <c r="G10" i="10"/>
  <c r="C10" i="10"/>
  <c r="B10" i="10"/>
  <c r="U12" i="3" l="1"/>
  <c r="U7" i="3" s="1"/>
  <c r="T7" i="3"/>
  <c r="G30" i="6"/>
  <c r="M6" i="6"/>
  <c r="O6" i="6" s="1"/>
  <c r="AG36" i="6"/>
  <c r="AG37" i="6" s="1"/>
  <c r="AG38" i="6" s="1"/>
  <c r="AG39" i="6" s="1"/>
  <c r="AG40" i="6" s="1"/>
  <c r="AG41" i="6" s="1"/>
  <c r="AG42" i="6" s="1"/>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231" i="6" s="1"/>
  <c r="AG232" i="6" s="1"/>
  <c r="AG233" i="6" s="1"/>
  <c r="AG234" i="6" s="1"/>
  <c r="AG235" i="6" s="1"/>
  <c r="AG2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F14" i="10"/>
  <c r="I14" i="10"/>
  <c r="J14" i="10" s="1"/>
  <c r="S5" i="3"/>
  <c r="E13" i="10"/>
  <c r="BF10" i="3"/>
  <c r="E10" i="10"/>
  <c r="I12" i="10"/>
  <c r="J12" i="10" s="1"/>
  <c r="H13" i="10"/>
  <c r="C7" i="10"/>
  <c r="C8" i="6" s="1"/>
  <c r="B7" i="10"/>
  <c r="G7" i="10"/>
  <c r="D7" i="10"/>
  <c r="C9" i="6" s="1"/>
  <c r="C32" i="6" l="1"/>
  <c r="C30" i="6" s="1"/>
  <c r="D30" i="6" s="1"/>
  <c r="N32" i="6"/>
  <c r="N30" i="6" s="1"/>
  <c r="O30" i="6" s="1"/>
  <c r="BG12" i="3"/>
  <c r="BG13" i="3" s="1"/>
  <c r="BG14" i="3" s="1"/>
  <c r="BG15" i="3" s="1"/>
  <c r="BG16" i="3" s="1"/>
  <c r="BG17" i="3" s="1"/>
  <c r="BG18" i="3" s="1"/>
  <c r="BG19" i="3" s="1"/>
  <c r="BG20" i="3" s="1"/>
  <c r="BG21" i="3" s="1"/>
  <c r="BG22" i="3" s="1"/>
  <c r="BG23" i="3" s="1"/>
  <c r="BG24" i="3" s="1"/>
  <c r="BG25" i="3" s="1"/>
  <c r="BG26" i="3" s="1"/>
  <c r="BG27" i="3" s="1"/>
  <c r="BG28" i="3" s="1"/>
  <c r="BG29" i="3" s="1"/>
  <c r="BG30" i="3" s="1"/>
  <c r="BG31" i="3" s="1"/>
  <c r="BG32" i="3" s="1"/>
  <c r="BG33" i="3" s="1"/>
  <c r="BG34" i="3" s="1"/>
  <c r="BG35" i="3" s="1"/>
  <c r="BG36" i="3" s="1"/>
  <c r="BG37" i="3" s="1"/>
  <c r="BG38" i="3" s="1"/>
  <c r="BG39" i="3" s="1"/>
  <c r="BG40" i="3" s="1"/>
  <c r="BG41" i="3" s="1"/>
  <c r="BG42" i="3" s="1"/>
  <c r="BG43" i="3" s="1"/>
  <c r="BG44" i="3" s="1"/>
  <c r="BG45" i="3" s="1"/>
  <c r="BG46" i="3" s="1"/>
  <c r="BG47" i="3" s="1"/>
  <c r="BG48" i="3" s="1"/>
  <c r="BG49" i="3" s="1"/>
  <c r="BG50" i="3" s="1"/>
  <c r="BG51" i="3" s="1"/>
  <c r="BG52" i="3" s="1"/>
  <c r="BG53" i="3" s="1"/>
  <c r="BG54" i="3" s="1"/>
  <c r="BG55" i="3" s="1"/>
  <c r="BG56" i="3" s="1"/>
  <c r="BG57" i="3" s="1"/>
  <c r="BG58" i="3" s="1"/>
  <c r="BG59" i="3" s="1"/>
  <c r="BG60" i="3" s="1"/>
  <c r="BG61" i="3" s="1"/>
  <c r="BG62" i="3" s="1"/>
  <c r="BG63" i="3" s="1"/>
  <c r="BG64" i="3" s="1"/>
  <c r="BG65" i="3" s="1"/>
  <c r="BG66" i="3" s="1"/>
  <c r="BG67" i="3" s="1"/>
  <c r="BG68" i="3" s="1"/>
  <c r="BG69" i="3" s="1"/>
  <c r="BG70" i="3" s="1"/>
  <c r="BG71" i="3" s="1"/>
  <c r="BG72" i="3" s="1"/>
  <c r="BG73" i="3" s="1"/>
  <c r="BG74" i="3" s="1"/>
  <c r="BG75" i="3" s="1"/>
  <c r="BG76" i="3" s="1"/>
  <c r="BG77" i="3" s="1"/>
  <c r="BG78" i="3" s="1"/>
  <c r="BG79" i="3" s="1"/>
  <c r="BG80" i="3" s="1"/>
  <c r="BG81" i="3" s="1"/>
  <c r="BG82" i="3" s="1"/>
  <c r="BG83" i="3" s="1"/>
  <c r="BG84" i="3" s="1"/>
  <c r="BG85" i="3" s="1"/>
  <c r="BG86" i="3" s="1"/>
  <c r="BG87" i="3" s="1"/>
  <c r="BG88" i="3" s="1"/>
  <c r="BG89" i="3" s="1"/>
  <c r="BG90" i="3" s="1"/>
  <c r="BG91" i="3" s="1"/>
  <c r="BG92" i="3" s="1"/>
  <c r="BG93" i="3" s="1"/>
  <c r="BG94" i="3" s="1"/>
  <c r="BG95" i="3" s="1"/>
  <c r="BG96" i="3" s="1"/>
  <c r="BG97" i="3" s="1"/>
  <c r="BG98" i="3" s="1"/>
  <c r="BG99" i="3" s="1"/>
  <c r="BG100" i="3" s="1"/>
  <c r="BG101" i="3" s="1"/>
  <c r="BG102" i="3" s="1"/>
  <c r="BG103" i="3" s="1"/>
  <c r="BG104" i="3" s="1"/>
  <c r="BG105" i="3" s="1"/>
  <c r="BG106" i="3" s="1"/>
  <c r="BG107" i="3" s="1"/>
  <c r="BG108" i="3" s="1"/>
  <c r="BG109" i="3" s="1"/>
  <c r="BG110" i="3" s="1"/>
  <c r="BG111" i="3" s="1"/>
  <c r="BG112" i="3" s="1"/>
  <c r="BG113" i="3" s="1"/>
  <c r="BG114" i="3" s="1"/>
  <c r="BG115" i="3" s="1"/>
  <c r="BG116" i="3" s="1"/>
  <c r="BG117" i="3" s="1"/>
  <c r="BG118" i="3" s="1"/>
  <c r="BG119" i="3" s="1"/>
  <c r="BG120" i="3" s="1"/>
  <c r="BG121" i="3" s="1"/>
  <c r="BG122" i="3" s="1"/>
  <c r="BG123" i="3" s="1"/>
  <c r="BG124" i="3" s="1"/>
  <c r="BG125" i="3" s="1"/>
  <c r="BG126" i="3" s="1"/>
  <c r="BG127" i="3" s="1"/>
  <c r="BG128" i="3" s="1"/>
  <c r="BG129" i="3" s="1"/>
  <c r="BG130" i="3" s="1"/>
  <c r="BG131" i="3" s="1"/>
  <c r="BG132" i="3" s="1"/>
  <c r="BG133" i="3" s="1"/>
  <c r="BG134" i="3" s="1"/>
  <c r="BG135" i="3" s="1"/>
  <c r="BG136" i="3" s="1"/>
  <c r="BG137" i="3" s="1"/>
  <c r="BG138" i="3" s="1"/>
  <c r="BG139" i="3" s="1"/>
  <c r="BG140" i="3" s="1"/>
  <c r="BG141" i="3" s="1"/>
  <c r="BG142" i="3" s="1"/>
  <c r="BG143" i="3" s="1"/>
  <c r="BG144" i="3" s="1"/>
  <c r="BG145" i="3" s="1"/>
  <c r="BG146" i="3" s="1"/>
  <c r="BG147" i="3" s="1"/>
  <c r="BG148" i="3" s="1"/>
  <c r="BG149" i="3" s="1"/>
  <c r="BG150" i="3" s="1"/>
  <c r="BG151" i="3" s="1"/>
  <c r="BG152" i="3" s="1"/>
  <c r="BG153" i="3" s="1"/>
  <c r="BG154" i="3" s="1"/>
  <c r="BG155" i="3" s="1"/>
  <c r="BG156" i="3" s="1"/>
  <c r="BG157" i="3" s="1"/>
  <c r="BG158" i="3" s="1"/>
  <c r="BG159" i="3" s="1"/>
  <c r="BG160" i="3" s="1"/>
  <c r="BG161" i="3" s="1"/>
  <c r="BG162" i="3" s="1"/>
  <c r="BG163" i="3" s="1"/>
  <c r="BG164" i="3" s="1"/>
  <c r="BG165" i="3" s="1"/>
  <c r="BG166" i="3" s="1"/>
  <c r="BG167" i="3" s="1"/>
  <c r="BG168" i="3" s="1"/>
  <c r="BG169" i="3" s="1"/>
  <c r="BG170" i="3" s="1"/>
  <c r="BG171" i="3" s="1"/>
  <c r="BG172" i="3" s="1"/>
  <c r="BG173" i="3" s="1"/>
  <c r="BG174" i="3" s="1"/>
  <c r="BG175" i="3" s="1"/>
  <c r="BG176" i="3" s="1"/>
  <c r="BG177" i="3" s="1"/>
  <c r="BG178" i="3" s="1"/>
  <c r="BG179" i="3" s="1"/>
  <c r="BG180" i="3" s="1"/>
  <c r="BG181" i="3" s="1"/>
  <c r="BG182" i="3" s="1"/>
  <c r="BG183" i="3" s="1"/>
  <c r="BG184" i="3" s="1"/>
  <c r="BG185" i="3" s="1"/>
  <c r="BG186" i="3" s="1"/>
  <c r="BG187" i="3" s="1"/>
  <c r="BG188" i="3" s="1"/>
  <c r="BG189" i="3" s="1"/>
  <c r="BG190" i="3" s="1"/>
  <c r="BG191" i="3" s="1"/>
  <c r="BG192" i="3" s="1"/>
  <c r="BG193" i="3" s="1"/>
  <c r="BG194" i="3" s="1"/>
  <c r="BG195" i="3" s="1"/>
  <c r="BG196" i="3" s="1"/>
  <c r="BG197" i="3" s="1"/>
  <c r="BG198" i="3" s="1"/>
  <c r="BG199" i="3" s="1"/>
  <c r="BG200" i="3" s="1"/>
  <c r="BG201" i="3" s="1"/>
  <c r="BG202" i="3" s="1"/>
  <c r="BG203" i="3" s="1"/>
  <c r="BG204" i="3" s="1"/>
  <c r="BG205" i="3" s="1"/>
  <c r="BG206" i="3" s="1"/>
  <c r="BG207" i="3" s="1"/>
  <c r="BG208" i="3" s="1"/>
  <c r="BG209" i="3" s="1"/>
  <c r="BG210" i="3" s="1"/>
  <c r="BG211" i="3" s="1"/>
  <c r="BG212" i="3" s="1"/>
  <c r="BG213" i="3" s="1"/>
  <c r="BG214" i="3" s="1"/>
  <c r="BG215" i="3" s="1"/>
  <c r="BG216" i="3" s="1"/>
  <c r="BG217" i="3" s="1"/>
  <c r="BG218" i="3" s="1"/>
  <c r="BG219" i="3" s="1"/>
  <c r="BG220" i="3" s="1"/>
  <c r="BG221" i="3" s="1"/>
  <c r="BG222" i="3" s="1"/>
  <c r="BG223" i="3" s="1"/>
  <c r="BG224" i="3" s="1"/>
  <c r="BG225" i="3" s="1"/>
  <c r="BG226" i="3" s="1"/>
  <c r="BG227" i="3" s="1"/>
  <c r="BG228" i="3" s="1"/>
  <c r="BG229" i="3" s="1"/>
  <c r="BG230" i="3" s="1"/>
  <c r="BG231" i="3" s="1"/>
  <c r="BG232" i="3" s="1"/>
  <c r="BG233" i="3" s="1"/>
  <c r="BG234" i="3" s="1"/>
  <c r="BG235" i="3" s="1"/>
  <c r="BG236" i="3" s="1"/>
  <c r="BG237" i="3" s="1"/>
  <c r="BG238" i="3" s="1"/>
  <c r="BG239" i="3" s="1"/>
  <c r="BG240" i="3" s="1"/>
  <c r="BG241" i="3" s="1"/>
  <c r="BG242" i="3" s="1"/>
  <c r="BG243" i="3" s="1"/>
  <c r="BG244" i="3" s="1"/>
  <c r="BG245" i="3" s="1"/>
  <c r="BG246" i="3" s="1"/>
  <c r="BG247" i="3" s="1"/>
  <c r="BG248" i="3" s="1"/>
  <c r="BG249" i="3" s="1"/>
  <c r="BG250" i="3" s="1"/>
  <c r="BG251" i="3" s="1"/>
  <c r="BG252" i="3" s="1"/>
  <c r="BG253" i="3" s="1"/>
  <c r="BG254" i="3" s="1"/>
  <c r="BG255" i="3" s="1"/>
  <c r="BG256" i="3" s="1"/>
  <c r="BG257" i="3" s="1"/>
  <c r="BG258" i="3" s="1"/>
  <c r="BG259" i="3" s="1"/>
  <c r="BG260" i="3" s="1"/>
  <c r="BG261" i="3" s="1"/>
  <c r="BG262" i="3" s="1"/>
  <c r="BG263" i="3" s="1"/>
  <c r="BG264" i="3" s="1"/>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96" i="3" s="1"/>
  <c r="BG297" i="3" s="1"/>
  <c r="BG298" i="3" s="1"/>
  <c r="BG299" i="3" s="1"/>
  <c r="BG300" i="3" s="1"/>
  <c r="BG301" i="3" s="1"/>
  <c r="BG302" i="3" s="1"/>
  <c r="BG303" i="3" s="1"/>
  <c r="BG304" i="3" s="1"/>
  <c r="BG305" i="3" s="1"/>
  <c r="BG306" i="3" s="1"/>
  <c r="BG307" i="3" s="1"/>
  <c r="BG308" i="3" s="1"/>
  <c r="BG309" i="3" s="1"/>
  <c r="BG310" i="3" s="1"/>
  <c r="BG311" i="3" s="1"/>
  <c r="BG312" i="3" s="1"/>
  <c r="BG313" i="3" s="1"/>
  <c r="BG314" i="3" s="1"/>
  <c r="BG315" i="3" s="1"/>
  <c r="BG316" i="3" s="1"/>
  <c r="BG317" i="3" s="1"/>
  <c r="BG318" i="3" s="1"/>
  <c r="BG319" i="3" s="1"/>
  <c r="BG320" i="3" s="1"/>
  <c r="BG321" i="3" s="1"/>
  <c r="BG322" i="3" s="1"/>
  <c r="BG323" i="3" s="1"/>
  <c r="BG324" i="3" s="1"/>
  <c r="BG325" i="3" s="1"/>
  <c r="BG326" i="3" s="1"/>
  <c r="BG327" i="3" s="1"/>
  <c r="BG328" i="3" s="1"/>
  <c r="BG329" i="3" s="1"/>
  <c r="BG330" i="3" s="1"/>
  <c r="BG331" i="3" s="1"/>
  <c r="BG332" i="3" s="1"/>
  <c r="BG333" i="3" s="1"/>
  <c r="BG334" i="3" s="1"/>
  <c r="BG335" i="3" s="1"/>
  <c r="BG336" i="3" s="1"/>
  <c r="BG337" i="3" s="1"/>
  <c r="BG338" i="3" s="1"/>
  <c r="BG339" i="3" s="1"/>
  <c r="BG340" i="3" s="1"/>
  <c r="BG341" i="3" s="1"/>
  <c r="BG342" i="3" s="1"/>
  <c r="BG343" i="3" s="1"/>
  <c r="BG344" i="3" s="1"/>
  <c r="BG345" i="3" s="1"/>
  <c r="BG346" i="3" s="1"/>
  <c r="BG347" i="3" s="1"/>
  <c r="BG348" i="3" s="1"/>
  <c r="BG349" i="3" s="1"/>
  <c r="BG350" i="3" s="1"/>
  <c r="BG351" i="3" s="1"/>
  <c r="BG352" i="3" s="1"/>
  <c r="BG353" i="3" s="1"/>
  <c r="BG354" i="3" s="1"/>
  <c r="BG355" i="3" s="1"/>
  <c r="BG356" i="3" s="1"/>
  <c r="BG357" i="3" s="1"/>
  <c r="BG358" i="3" s="1"/>
  <c r="BG359" i="3" s="1"/>
  <c r="BG360" i="3" s="1"/>
  <c r="BG361" i="3" s="1"/>
  <c r="BG362" i="3" s="1"/>
  <c r="BG363" i="3" s="1"/>
  <c r="BG364" i="3" s="1"/>
  <c r="BG365" i="3" s="1"/>
  <c r="BG366" i="3" s="1"/>
  <c r="BG367" i="3" s="1"/>
  <c r="BG368" i="3" s="1"/>
  <c r="BG369" i="3" s="1"/>
  <c r="BG370" i="3" s="1"/>
  <c r="BG371" i="3" s="1"/>
  <c r="BG372" i="3" s="1"/>
  <c r="BG373" i="3" s="1"/>
  <c r="BG374" i="3" s="1"/>
  <c r="BG375" i="3" s="1"/>
  <c r="BG376" i="3" s="1"/>
  <c r="BG377" i="3" s="1"/>
  <c r="BG378" i="3" s="1"/>
  <c r="BG379" i="3" s="1"/>
  <c r="BG380" i="3" s="1"/>
  <c r="BG381" i="3" s="1"/>
  <c r="BG382" i="3" s="1"/>
  <c r="BG383" i="3" s="1"/>
  <c r="BG384" i="3" s="1"/>
  <c r="BG385" i="3" s="1"/>
  <c r="BG386" i="3" s="1"/>
  <c r="BG387" i="3" s="1"/>
  <c r="BG388" i="3" s="1"/>
  <c r="BG389" i="3" s="1"/>
  <c r="BG390" i="3" s="1"/>
  <c r="BG391" i="3" s="1"/>
  <c r="BG392" i="3" s="1"/>
  <c r="BG393" i="3" s="1"/>
  <c r="BG394" i="3" s="1"/>
  <c r="BG395" i="3" s="1"/>
  <c r="BG396" i="3" s="1"/>
  <c r="BG397" i="3" s="1"/>
  <c r="BG398" i="3" s="1"/>
  <c r="BG399" i="3" s="1"/>
  <c r="BG400" i="3" s="1"/>
  <c r="BG401" i="3" s="1"/>
  <c r="BG402" i="3" s="1"/>
  <c r="BG403" i="3" s="1"/>
  <c r="BG404" i="3" s="1"/>
  <c r="BG405" i="3" s="1"/>
  <c r="BG406" i="3" s="1"/>
  <c r="BG407" i="3" s="1"/>
  <c r="BG408" i="3" s="1"/>
  <c r="BG409" i="3" s="1"/>
  <c r="BG410" i="3" s="1"/>
  <c r="BG411" i="3" s="1"/>
  <c r="BG412" i="3" s="1"/>
  <c r="BG413" i="3" s="1"/>
  <c r="BG414" i="3" s="1"/>
  <c r="BG415" i="3" s="1"/>
  <c r="BG416" i="3" s="1"/>
  <c r="BG417" i="3" s="1"/>
  <c r="BG418" i="3" s="1"/>
  <c r="BG419" i="3" s="1"/>
  <c r="BG420" i="3" s="1"/>
  <c r="BG421" i="3" s="1"/>
  <c r="BG422" i="3" s="1"/>
  <c r="BG423" i="3" s="1"/>
  <c r="BG424" i="3" s="1"/>
  <c r="BG425" i="3" s="1"/>
  <c r="BG426" i="3" s="1"/>
  <c r="BG427" i="3" s="1"/>
  <c r="BG428" i="3" s="1"/>
  <c r="BG429" i="3" s="1"/>
  <c r="BG430" i="3" s="1"/>
  <c r="BG431" i="3" s="1"/>
  <c r="BG432" i="3" s="1"/>
  <c r="BG433" i="3" s="1"/>
  <c r="BG434" i="3" s="1"/>
  <c r="BG435" i="3" s="1"/>
  <c r="BG436" i="3" s="1"/>
  <c r="BG437" i="3" s="1"/>
  <c r="BG438" i="3" s="1"/>
  <c r="BG439" i="3" s="1"/>
  <c r="BG440" i="3" s="1"/>
  <c r="BG441" i="3" s="1"/>
  <c r="BG442" i="3" s="1"/>
  <c r="BG443" i="3" s="1"/>
  <c r="BG444" i="3" s="1"/>
  <c r="BG445" i="3" s="1"/>
  <c r="BG446" i="3" s="1"/>
  <c r="BG447" i="3" s="1"/>
  <c r="BG448" i="3" s="1"/>
  <c r="BG449" i="3" s="1"/>
  <c r="BG450" i="3" s="1"/>
  <c r="BG451" i="3" s="1"/>
  <c r="BG452" i="3" s="1"/>
  <c r="BG453" i="3" s="1"/>
  <c r="BG454" i="3" s="1"/>
  <c r="BG455" i="3" s="1"/>
  <c r="BG456" i="3" s="1"/>
  <c r="BG457" i="3" s="1"/>
  <c r="BG458" i="3" s="1"/>
  <c r="BG459" i="3" s="1"/>
  <c r="BG460" i="3" s="1"/>
  <c r="BG461" i="3" s="1"/>
  <c r="BG462" i="3" s="1"/>
  <c r="BG463" i="3" s="1"/>
  <c r="BG464" i="3" s="1"/>
  <c r="BG465" i="3" s="1"/>
  <c r="BG466" i="3" s="1"/>
  <c r="BG467" i="3" s="1"/>
  <c r="BG468" i="3" s="1"/>
  <c r="BG469" i="3" s="1"/>
  <c r="BG470" i="3" s="1"/>
  <c r="BG471" i="3" s="1"/>
  <c r="BG472" i="3" s="1"/>
  <c r="BG473" i="3" s="1"/>
  <c r="BG474" i="3" s="1"/>
  <c r="BG475" i="3" s="1"/>
  <c r="BG476" i="3" s="1"/>
  <c r="BG477" i="3" s="1"/>
  <c r="BG478" i="3" s="1"/>
  <c r="BG479" i="3" s="1"/>
  <c r="BG480" i="3" s="1"/>
  <c r="BG481" i="3" s="1"/>
  <c r="BG482" i="3" s="1"/>
  <c r="BG483" i="3" s="1"/>
  <c r="BG484" i="3" s="1"/>
  <c r="BG485" i="3" s="1"/>
  <c r="BG486" i="3" s="1"/>
  <c r="BG487" i="3" s="1"/>
  <c r="BG488" i="3" s="1"/>
  <c r="BG489" i="3" s="1"/>
  <c r="BG490" i="3" s="1"/>
  <c r="BG491" i="3" s="1"/>
  <c r="BG492" i="3" s="1"/>
  <c r="BG493" i="3" s="1"/>
  <c r="BG494" i="3" s="1"/>
  <c r="BG495" i="3" s="1"/>
  <c r="BG496" i="3" s="1"/>
  <c r="BG497" i="3" s="1"/>
  <c r="BG498" i="3" s="1"/>
  <c r="BG499" i="3" s="1"/>
  <c r="BG500" i="3" s="1"/>
  <c r="BG501" i="3" s="1"/>
  <c r="BG502" i="3" s="1"/>
  <c r="BG503" i="3" s="1"/>
  <c r="BG504" i="3" s="1"/>
  <c r="BG505" i="3" s="1"/>
  <c r="BG506" i="3" s="1"/>
  <c r="BG507" i="3" s="1"/>
  <c r="BG508" i="3" s="1"/>
  <c r="BG509" i="3" s="1"/>
  <c r="BG510" i="3" s="1"/>
  <c r="BG511" i="3" s="1"/>
  <c r="BG512" i="3" s="1"/>
  <c r="BG513" i="3" s="1"/>
  <c r="BG514" i="3" s="1"/>
  <c r="BG515" i="3" s="1"/>
  <c r="BG516" i="3" s="1"/>
  <c r="BG517" i="3" s="1"/>
  <c r="BG518" i="3" s="1"/>
  <c r="BG519" i="3" s="1"/>
  <c r="BG520" i="3" s="1"/>
  <c r="BG521" i="3" s="1"/>
  <c r="BG522" i="3" s="1"/>
  <c r="BG523" i="3" s="1"/>
  <c r="BG524" i="3" s="1"/>
  <c r="BG525" i="3" s="1"/>
  <c r="BG526" i="3" s="1"/>
  <c r="BG527" i="3" s="1"/>
  <c r="BG528" i="3" s="1"/>
  <c r="BG529" i="3" s="1"/>
  <c r="BG530" i="3" s="1"/>
  <c r="BG531" i="3" s="1"/>
  <c r="BG532" i="3" s="1"/>
  <c r="BG533" i="3" s="1"/>
  <c r="BG534" i="3" s="1"/>
  <c r="BG535" i="3" s="1"/>
  <c r="BG536" i="3" s="1"/>
  <c r="BG537" i="3" s="1"/>
  <c r="BG538" i="3" s="1"/>
  <c r="BG539" i="3" s="1"/>
  <c r="BG540" i="3" s="1"/>
  <c r="BG541" i="3" s="1"/>
  <c r="BG542" i="3" s="1"/>
  <c r="BG543" i="3" s="1"/>
  <c r="BG544" i="3" s="1"/>
  <c r="BG545" i="3" s="1"/>
  <c r="BG546" i="3" s="1"/>
  <c r="BG547" i="3" s="1"/>
  <c r="BG548" i="3" s="1"/>
  <c r="BG549" i="3" s="1"/>
  <c r="BG550" i="3" s="1"/>
  <c r="BG551" i="3" s="1"/>
  <c r="BG552" i="3" s="1"/>
  <c r="BG553" i="3" s="1"/>
  <c r="BG554" i="3" s="1"/>
  <c r="BG555" i="3" s="1"/>
  <c r="BG556" i="3" s="1"/>
  <c r="BG557" i="3" s="1"/>
  <c r="BG558" i="3" s="1"/>
  <c r="BG559" i="3" s="1"/>
  <c r="BG560" i="3" s="1"/>
  <c r="BG561" i="3" s="1"/>
  <c r="BG562" i="3" s="1"/>
  <c r="BG563" i="3" s="1"/>
  <c r="BG564" i="3" s="1"/>
  <c r="BG565" i="3" s="1"/>
  <c r="BG566" i="3" s="1"/>
  <c r="BG567" i="3" s="1"/>
  <c r="BG568" i="3" s="1"/>
  <c r="BG569" i="3" s="1"/>
  <c r="BG570" i="3" s="1"/>
  <c r="BG571" i="3" s="1"/>
  <c r="BG572" i="3" s="1"/>
  <c r="BG573" i="3" s="1"/>
  <c r="BG574" i="3" s="1"/>
  <c r="BG575" i="3" s="1"/>
  <c r="BG576" i="3" s="1"/>
  <c r="BG577" i="3" s="1"/>
  <c r="BG578" i="3" s="1"/>
  <c r="BG579" i="3" s="1"/>
  <c r="BG580" i="3" s="1"/>
  <c r="BG581" i="3" s="1"/>
  <c r="BG582" i="3" s="1"/>
  <c r="BG583" i="3" s="1"/>
  <c r="BG584" i="3" s="1"/>
  <c r="BG585" i="3" s="1"/>
  <c r="BG586" i="3" s="1"/>
  <c r="BG587" i="3" s="1"/>
  <c r="BG588" i="3" s="1"/>
  <c r="BG589" i="3" s="1"/>
  <c r="BG590" i="3" s="1"/>
  <c r="BG591" i="3" s="1"/>
  <c r="BG592" i="3" s="1"/>
  <c r="BG593" i="3" s="1"/>
  <c r="BG594" i="3" s="1"/>
  <c r="BG595" i="3" s="1"/>
  <c r="BG596" i="3" s="1"/>
  <c r="BG597" i="3" s="1"/>
  <c r="BG598" i="3" s="1"/>
  <c r="BG599" i="3" s="1"/>
  <c r="BG600" i="3" s="1"/>
  <c r="BG601" i="3" s="1"/>
  <c r="BG602" i="3" s="1"/>
  <c r="BG603" i="3" s="1"/>
  <c r="BG604" i="3" s="1"/>
  <c r="BG605" i="3" s="1"/>
  <c r="BG606" i="3" s="1"/>
  <c r="BG607" i="3" s="1"/>
  <c r="BG608" i="3" s="1"/>
  <c r="BG609" i="3" s="1"/>
  <c r="BG610" i="3" s="1"/>
  <c r="BG611" i="3" s="1"/>
  <c r="BG612" i="3" s="1"/>
  <c r="BG613" i="3" s="1"/>
  <c r="BG614" i="3" s="1"/>
  <c r="BG615" i="3" s="1"/>
  <c r="BG616" i="3" s="1"/>
  <c r="BG617" i="3" s="1"/>
  <c r="BG618" i="3" s="1"/>
  <c r="BG619" i="3" s="1"/>
  <c r="BG620" i="3" s="1"/>
  <c r="BG621" i="3" s="1"/>
  <c r="BG622" i="3" s="1"/>
  <c r="BG623" i="3" s="1"/>
  <c r="BG624" i="3" s="1"/>
  <c r="BG625" i="3" s="1"/>
  <c r="BG626" i="3" s="1"/>
  <c r="BG627" i="3" s="1"/>
  <c r="BG628" i="3" s="1"/>
  <c r="BG629" i="3" s="1"/>
  <c r="BG630" i="3" s="1"/>
  <c r="BG631" i="3" s="1"/>
  <c r="BG632" i="3" s="1"/>
  <c r="BG633" i="3" s="1"/>
  <c r="BG634" i="3" s="1"/>
  <c r="BG635" i="3" s="1"/>
  <c r="BG636" i="3" s="1"/>
  <c r="BG637" i="3" s="1"/>
  <c r="BG638" i="3" s="1"/>
  <c r="BG639" i="3" s="1"/>
  <c r="BG640" i="3" s="1"/>
  <c r="BG641" i="3" s="1"/>
  <c r="BG642" i="3" s="1"/>
  <c r="BG643" i="3" s="1"/>
  <c r="BG644" i="3" s="1"/>
  <c r="BG645" i="3" s="1"/>
  <c r="BG646" i="3" s="1"/>
  <c r="BG647" i="3" s="1"/>
  <c r="BG648" i="3" s="1"/>
  <c r="BG649" i="3" s="1"/>
  <c r="BG650" i="3" s="1"/>
  <c r="BG651" i="3" s="1"/>
  <c r="BG652" i="3" s="1"/>
  <c r="BG653" i="3" s="1"/>
  <c r="BG654" i="3" s="1"/>
  <c r="BG655" i="3" s="1"/>
  <c r="BG656" i="3" s="1"/>
  <c r="BG657" i="3" s="1"/>
  <c r="BG658" i="3" s="1"/>
  <c r="BG659" i="3" s="1"/>
  <c r="BG660" i="3" s="1"/>
  <c r="BG661" i="3" s="1"/>
  <c r="BG662" i="3" s="1"/>
  <c r="BG663" i="3" s="1"/>
  <c r="BG664" i="3" s="1"/>
  <c r="BG665" i="3" s="1"/>
  <c r="BG666" i="3" s="1"/>
  <c r="BG667" i="3" s="1"/>
  <c r="BG668" i="3" s="1"/>
  <c r="BG669" i="3" s="1"/>
  <c r="BG670" i="3" s="1"/>
  <c r="BG671" i="3" s="1"/>
  <c r="BG672" i="3" s="1"/>
  <c r="BG673" i="3" s="1"/>
  <c r="BG674" i="3" s="1"/>
  <c r="BG675" i="3" s="1"/>
  <c r="BG676" i="3" s="1"/>
  <c r="BG677" i="3" s="1"/>
  <c r="BG678" i="3" s="1"/>
  <c r="BG679" i="3" s="1"/>
  <c r="BG680" i="3" s="1"/>
  <c r="BG681" i="3" s="1"/>
  <c r="BG682" i="3" s="1"/>
  <c r="BG683" i="3" s="1"/>
  <c r="BG684" i="3" s="1"/>
  <c r="BG685" i="3" s="1"/>
  <c r="BG686" i="3" s="1"/>
  <c r="BG687" i="3" s="1"/>
  <c r="BG688" i="3" s="1"/>
  <c r="BG689" i="3" s="1"/>
  <c r="BG690" i="3" s="1"/>
  <c r="BG691" i="3" s="1"/>
  <c r="BG692" i="3" s="1"/>
  <c r="BG693" i="3" s="1"/>
  <c r="BG694" i="3" s="1"/>
  <c r="BG695" i="3" s="1"/>
  <c r="BG696" i="3" s="1"/>
  <c r="BG697" i="3" s="1"/>
  <c r="BG698" i="3" s="1"/>
  <c r="BG699" i="3" s="1"/>
  <c r="BG700" i="3" s="1"/>
  <c r="BG701" i="3" s="1"/>
  <c r="BG702" i="3" s="1"/>
  <c r="BG703" i="3" s="1"/>
  <c r="BG704" i="3" s="1"/>
  <c r="BG705" i="3" s="1"/>
  <c r="BG706" i="3" s="1"/>
  <c r="BG707" i="3" s="1"/>
  <c r="BG708" i="3" s="1"/>
  <c r="BG709" i="3" s="1"/>
  <c r="BG710" i="3" s="1"/>
  <c r="BG711" i="3" s="1"/>
  <c r="BG712" i="3" s="1"/>
  <c r="BG713" i="3" s="1"/>
  <c r="BG714" i="3" s="1"/>
  <c r="BG715" i="3" s="1"/>
  <c r="BG716" i="3" s="1"/>
  <c r="BG717" i="3" s="1"/>
  <c r="BG718" i="3" s="1"/>
  <c r="BG719" i="3" s="1"/>
  <c r="BG720" i="3" s="1"/>
  <c r="BG721" i="3" s="1"/>
  <c r="BG722" i="3" s="1"/>
  <c r="BG723" i="3" s="1"/>
  <c r="BG724" i="3" s="1"/>
  <c r="BG725" i="3" s="1"/>
  <c r="BG726" i="3" s="1"/>
  <c r="BG727" i="3" s="1"/>
  <c r="BG728" i="3" s="1"/>
  <c r="BG729" i="3" s="1"/>
  <c r="BG730" i="3" s="1"/>
  <c r="BG731" i="3" s="1"/>
  <c r="BG732" i="3" s="1"/>
  <c r="BG733" i="3" s="1"/>
  <c r="BG734" i="3" s="1"/>
  <c r="BG735" i="3" s="1"/>
  <c r="BG736" i="3" s="1"/>
  <c r="BG737" i="3" s="1"/>
  <c r="BG738" i="3" s="1"/>
  <c r="BG739" i="3" s="1"/>
  <c r="BG740" i="3" s="1"/>
  <c r="BG741" i="3" s="1"/>
  <c r="BG742" i="3" s="1"/>
  <c r="BG743" i="3" s="1"/>
  <c r="BG744" i="3" s="1"/>
  <c r="BG745" i="3" s="1"/>
  <c r="BG746" i="3" s="1"/>
  <c r="BG747" i="3" s="1"/>
  <c r="BG748" i="3" s="1"/>
  <c r="BG749" i="3" s="1"/>
  <c r="BG750" i="3" s="1"/>
  <c r="BG751" i="3" s="1"/>
  <c r="BG752" i="3" s="1"/>
  <c r="BG753" i="3" s="1"/>
  <c r="BG754" i="3" s="1"/>
  <c r="BG755" i="3" s="1"/>
  <c r="BG756" i="3" s="1"/>
  <c r="BG757" i="3" s="1"/>
  <c r="BG758" i="3" s="1"/>
  <c r="BG759" i="3" s="1"/>
  <c r="BG760" i="3" s="1"/>
  <c r="BG761" i="3" s="1"/>
  <c r="BG762" i="3" s="1"/>
  <c r="BG763" i="3" s="1"/>
  <c r="BG764" i="3" s="1"/>
  <c r="BG765" i="3" s="1"/>
  <c r="BG766" i="3" s="1"/>
  <c r="BG767" i="3" s="1"/>
  <c r="BG768" i="3" s="1"/>
  <c r="BG769" i="3" s="1"/>
  <c r="BG770" i="3" s="1"/>
  <c r="BG771" i="3" s="1"/>
  <c r="BG772" i="3" s="1"/>
  <c r="BG773" i="3" s="1"/>
  <c r="BG774" i="3" s="1"/>
  <c r="BG775" i="3" s="1"/>
  <c r="BG776" i="3" s="1"/>
  <c r="BG777" i="3" s="1"/>
  <c r="BG778" i="3" s="1"/>
  <c r="BG779" i="3" s="1"/>
  <c r="BG780" i="3" s="1"/>
  <c r="BG781" i="3" s="1"/>
  <c r="BG782" i="3" s="1"/>
  <c r="BG783" i="3" s="1"/>
  <c r="BG784" i="3" s="1"/>
  <c r="BG785" i="3" s="1"/>
  <c r="BG786" i="3" s="1"/>
  <c r="BG787" i="3" s="1"/>
  <c r="BG788" i="3" s="1"/>
  <c r="BG789" i="3" s="1"/>
  <c r="BG790" i="3" s="1"/>
  <c r="BG791" i="3" s="1"/>
  <c r="BG792" i="3" s="1"/>
  <c r="BG793" i="3" s="1"/>
  <c r="BG794" i="3" s="1"/>
  <c r="BG795" i="3" s="1"/>
  <c r="BG796" i="3" s="1"/>
  <c r="BG797" i="3" s="1"/>
  <c r="BG798" i="3" s="1"/>
  <c r="BG799" i="3" s="1"/>
  <c r="BG800" i="3" s="1"/>
  <c r="BG801" i="3" s="1"/>
  <c r="BG802" i="3" s="1"/>
  <c r="BG803" i="3" s="1"/>
  <c r="BG804" i="3" s="1"/>
  <c r="BG805" i="3" s="1"/>
  <c r="BG806" i="3" s="1"/>
  <c r="BG807" i="3" s="1"/>
  <c r="BG808" i="3" s="1"/>
  <c r="BG809" i="3" s="1"/>
  <c r="BG810" i="3" s="1"/>
  <c r="BG811" i="3" s="1"/>
  <c r="BG812" i="3" s="1"/>
  <c r="BG813" i="3" s="1"/>
  <c r="BG814" i="3" s="1"/>
  <c r="BG815" i="3" s="1"/>
  <c r="BG816" i="3" s="1"/>
  <c r="BG817" i="3" s="1"/>
  <c r="BG818" i="3" s="1"/>
  <c r="BG819" i="3" s="1"/>
  <c r="BG820" i="3" s="1"/>
  <c r="BG821" i="3" s="1"/>
  <c r="BG822" i="3" s="1"/>
  <c r="BG823" i="3" s="1"/>
  <c r="BG824" i="3" s="1"/>
  <c r="BG825" i="3" s="1"/>
  <c r="BG826" i="3" s="1"/>
  <c r="BG827" i="3" s="1"/>
  <c r="BG828" i="3" s="1"/>
  <c r="BG829" i="3" s="1"/>
  <c r="BG830" i="3" s="1"/>
  <c r="BG831" i="3" s="1"/>
  <c r="BG832" i="3" s="1"/>
  <c r="BG833" i="3" s="1"/>
  <c r="BG834" i="3" s="1"/>
  <c r="BG835" i="3" s="1"/>
  <c r="BG836" i="3" s="1"/>
  <c r="BG837" i="3" s="1"/>
  <c r="BG838" i="3" s="1"/>
  <c r="BG839" i="3" s="1"/>
  <c r="BG840" i="3" s="1"/>
  <c r="BG841" i="3" s="1"/>
  <c r="BG842" i="3" s="1"/>
  <c r="BG843" i="3" s="1"/>
  <c r="BG844" i="3" s="1"/>
  <c r="BG845" i="3" s="1"/>
  <c r="BG846" i="3" s="1"/>
  <c r="BG847" i="3" s="1"/>
  <c r="BG848" i="3" s="1"/>
  <c r="BG849" i="3" s="1"/>
  <c r="BG850" i="3" s="1"/>
  <c r="BG851" i="3" s="1"/>
  <c r="BG852" i="3" s="1"/>
  <c r="BG853" i="3" s="1"/>
  <c r="BG854" i="3" s="1"/>
  <c r="BG855" i="3" s="1"/>
  <c r="BG856" i="3" s="1"/>
  <c r="BG857" i="3" s="1"/>
  <c r="BG858" i="3" s="1"/>
  <c r="BG859" i="3" s="1"/>
  <c r="BG860" i="3" s="1"/>
  <c r="BG861" i="3" s="1"/>
  <c r="BG862" i="3" s="1"/>
  <c r="BG863" i="3" s="1"/>
  <c r="BG864" i="3" s="1"/>
  <c r="BG865" i="3" s="1"/>
  <c r="BG866" i="3" s="1"/>
  <c r="BG867" i="3" s="1"/>
  <c r="BG868" i="3" s="1"/>
  <c r="BG869" i="3" s="1"/>
  <c r="BG870" i="3" s="1"/>
  <c r="BG871" i="3" s="1"/>
  <c r="BG872" i="3" s="1"/>
  <c r="BG873" i="3" s="1"/>
  <c r="BG874" i="3" s="1"/>
  <c r="BG875" i="3" s="1"/>
  <c r="BG876" i="3" s="1"/>
  <c r="BG877" i="3" s="1"/>
  <c r="BG878" i="3" s="1"/>
  <c r="BG879" i="3" s="1"/>
  <c r="BG880" i="3" s="1"/>
  <c r="BG881" i="3" s="1"/>
  <c r="BG882" i="3" s="1"/>
  <c r="BG883" i="3" s="1"/>
  <c r="BG884" i="3" s="1"/>
  <c r="BG885" i="3" s="1"/>
  <c r="BG886" i="3" s="1"/>
  <c r="BG887" i="3" s="1"/>
  <c r="BG888" i="3" s="1"/>
  <c r="BG889" i="3" s="1"/>
  <c r="BG890" i="3" s="1"/>
  <c r="BG891" i="3" s="1"/>
  <c r="BG892" i="3" s="1"/>
  <c r="BG893" i="3" s="1"/>
  <c r="BG894" i="3" s="1"/>
  <c r="BG895" i="3" s="1"/>
  <c r="BG896" i="3" s="1"/>
  <c r="BG897" i="3" s="1"/>
  <c r="BG898" i="3" s="1"/>
  <c r="BG899" i="3" s="1"/>
  <c r="BG900" i="3" s="1"/>
  <c r="BG901" i="3" s="1"/>
  <c r="BG902" i="3" s="1"/>
  <c r="BG903" i="3" s="1"/>
  <c r="BG904" i="3" s="1"/>
  <c r="BG905" i="3" s="1"/>
  <c r="BG906" i="3" s="1"/>
  <c r="BG907" i="3" s="1"/>
  <c r="BG908" i="3" s="1"/>
  <c r="BG909" i="3" s="1"/>
  <c r="BG910" i="3" s="1"/>
  <c r="BG911" i="3" s="1"/>
  <c r="BG912" i="3" s="1"/>
  <c r="BG913" i="3" s="1"/>
  <c r="BG914" i="3" s="1"/>
  <c r="BG915" i="3" s="1"/>
  <c r="BG916" i="3" s="1"/>
  <c r="BG917" i="3" s="1"/>
  <c r="BG918" i="3" s="1"/>
  <c r="BG919" i="3" s="1"/>
  <c r="BG920" i="3" s="1"/>
  <c r="BG921" i="3" s="1"/>
  <c r="BG922" i="3" s="1"/>
  <c r="BG923" i="3" s="1"/>
  <c r="BG924" i="3" s="1"/>
  <c r="BG925" i="3" s="1"/>
  <c r="BG926" i="3" s="1"/>
  <c r="BG927" i="3" s="1"/>
  <c r="BG928" i="3" s="1"/>
  <c r="BG929" i="3" s="1"/>
  <c r="BG930" i="3" s="1"/>
  <c r="BG931" i="3" s="1"/>
  <c r="BG932" i="3" s="1"/>
  <c r="BG933" i="3" s="1"/>
  <c r="BG934" i="3" s="1"/>
  <c r="BG935" i="3" s="1"/>
  <c r="BG936" i="3" s="1"/>
  <c r="BG937" i="3" s="1"/>
  <c r="BG938" i="3" s="1"/>
  <c r="BG939" i="3" s="1"/>
  <c r="BG940" i="3" s="1"/>
  <c r="BG941" i="3" s="1"/>
  <c r="BG942" i="3" s="1"/>
  <c r="BG943" i="3" s="1"/>
  <c r="BG944" i="3" s="1"/>
  <c r="BG945" i="3" s="1"/>
  <c r="BG946" i="3" s="1"/>
  <c r="BG947" i="3" s="1"/>
  <c r="BG948" i="3" s="1"/>
  <c r="BG949" i="3" s="1"/>
  <c r="BG950" i="3" s="1"/>
  <c r="BG951" i="3" s="1"/>
  <c r="BG952" i="3" s="1"/>
  <c r="BG953" i="3" s="1"/>
  <c r="BG954" i="3" s="1"/>
  <c r="BG955" i="3" s="1"/>
  <c r="BG956" i="3" s="1"/>
  <c r="BG957" i="3" s="1"/>
  <c r="BG958" i="3" s="1"/>
  <c r="BG959" i="3" s="1"/>
  <c r="BG960" i="3" s="1"/>
  <c r="BG961" i="3" s="1"/>
  <c r="BG962" i="3" s="1"/>
  <c r="BG963" i="3" s="1"/>
  <c r="BG964" i="3" s="1"/>
  <c r="BG965" i="3" s="1"/>
  <c r="BG966" i="3" s="1"/>
  <c r="BG967" i="3" s="1"/>
  <c r="BG968" i="3" s="1"/>
  <c r="BG969" i="3" s="1"/>
  <c r="BG970" i="3" s="1"/>
  <c r="BG971" i="3" s="1"/>
  <c r="BG972" i="3" s="1"/>
  <c r="BG973" i="3" s="1"/>
  <c r="BG974" i="3" s="1"/>
  <c r="BG975" i="3" s="1"/>
  <c r="BG976" i="3" s="1"/>
  <c r="BG977" i="3" s="1"/>
  <c r="BG978" i="3" s="1"/>
  <c r="BG979" i="3" s="1"/>
  <c r="BG980" i="3" s="1"/>
  <c r="BG981" i="3" s="1"/>
  <c r="BG982" i="3" s="1"/>
  <c r="BG983" i="3" s="1"/>
  <c r="BG984" i="3" s="1"/>
  <c r="BG985" i="3" s="1"/>
  <c r="BG986" i="3" s="1"/>
  <c r="BG987" i="3" s="1"/>
  <c r="BG988" i="3" s="1"/>
  <c r="BG989" i="3" s="1"/>
  <c r="BG990" i="3" s="1"/>
  <c r="BG991" i="3" s="1"/>
  <c r="BG992" i="3" s="1"/>
  <c r="BG993" i="3" s="1"/>
  <c r="BG994" i="3" s="1"/>
  <c r="BG995" i="3" s="1"/>
  <c r="BG996" i="3" s="1"/>
  <c r="BG997" i="3" s="1"/>
  <c r="BG998" i="3" s="1"/>
  <c r="BG999" i="3" s="1"/>
  <c r="BG1000" i="3" s="1"/>
  <c r="BG1001" i="3" s="1"/>
  <c r="BG1002" i="3" s="1"/>
  <c r="BG1003" i="3" s="1"/>
  <c r="BG1004" i="3" s="1"/>
  <c r="BG1005" i="3" s="1"/>
  <c r="BG1006" i="3" s="1"/>
  <c r="BG1007" i="3" s="1"/>
  <c r="BG1008" i="3" s="1"/>
  <c r="BG1009" i="3" s="1"/>
  <c r="BG1010" i="3" s="1"/>
  <c r="BG1011" i="3" s="1"/>
  <c r="BG1012" i="3" s="1"/>
  <c r="BG1013" i="3" s="1"/>
  <c r="BG1014" i="3" s="1"/>
  <c r="BG1015" i="3" s="1"/>
  <c r="BG1016" i="3" s="1"/>
  <c r="BG1017" i="3" s="1"/>
  <c r="BG1018" i="3" s="1"/>
  <c r="BG1019" i="3" s="1"/>
  <c r="BG1020" i="3" s="1"/>
  <c r="BG1021" i="3" s="1"/>
  <c r="BG1022" i="3" s="1"/>
  <c r="BG1023" i="3" s="1"/>
  <c r="BG1024" i="3" s="1"/>
  <c r="BG1025" i="3" s="1"/>
  <c r="BG1026" i="3" s="1"/>
  <c r="BG1027" i="3" s="1"/>
  <c r="BG1028" i="3" s="1"/>
  <c r="BG1029" i="3" s="1"/>
  <c r="BG1030" i="3" s="1"/>
  <c r="BG1031" i="3" s="1"/>
  <c r="BG1032" i="3" s="1"/>
  <c r="BG1033" i="3" s="1"/>
  <c r="BG1034" i="3" s="1"/>
  <c r="BG1035" i="3" s="1"/>
  <c r="BG1036" i="3" s="1"/>
  <c r="BG1037" i="3" s="1"/>
  <c r="BG1038" i="3" s="1"/>
  <c r="BG1039" i="3" s="1"/>
  <c r="BG1040" i="3" s="1"/>
  <c r="BG1041" i="3" s="1"/>
  <c r="BG1042" i="3" s="1"/>
  <c r="BG1043" i="3" s="1"/>
  <c r="BG1044" i="3" s="1"/>
  <c r="BG1045" i="3" s="1"/>
  <c r="BG1046" i="3" s="1"/>
  <c r="BG1047" i="3" s="1"/>
  <c r="BG1048" i="3" s="1"/>
  <c r="BG1049" i="3" s="1"/>
  <c r="BG1050" i="3" s="1"/>
  <c r="BG1051" i="3" s="1"/>
  <c r="BG1052" i="3" s="1"/>
  <c r="BG1053" i="3" s="1"/>
  <c r="BG1054" i="3" s="1"/>
  <c r="BG1055" i="3" s="1"/>
  <c r="BG1056" i="3" s="1"/>
  <c r="BG1057" i="3" s="1"/>
  <c r="BG1058" i="3" s="1"/>
  <c r="BG1059" i="3" s="1"/>
  <c r="BG1060" i="3" s="1"/>
  <c r="BG1061" i="3" s="1"/>
  <c r="BG1062" i="3" s="1"/>
  <c r="BG1063" i="3" s="1"/>
  <c r="BG1064" i="3" s="1"/>
  <c r="BG1065" i="3" s="1"/>
  <c r="BG1066" i="3" s="1"/>
  <c r="BG1067" i="3" s="1"/>
  <c r="BG1068" i="3" s="1"/>
  <c r="BG1069" i="3" s="1"/>
  <c r="BG1070" i="3" s="1"/>
  <c r="BG1071" i="3" s="1"/>
  <c r="BG1072" i="3" s="1"/>
  <c r="BG1073" i="3" s="1"/>
  <c r="BG1074" i="3" s="1"/>
  <c r="BG1075" i="3" s="1"/>
  <c r="BG1076" i="3" s="1"/>
  <c r="BG1077" i="3" s="1"/>
  <c r="BG1078" i="3" s="1"/>
  <c r="BG1079" i="3" s="1"/>
  <c r="BG1080" i="3" s="1"/>
  <c r="BG1081" i="3" s="1"/>
  <c r="BG1082" i="3" s="1"/>
  <c r="BG1083" i="3" s="1"/>
  <c r="BG1084" i="3" s="1"/>
  <c r="BG1085" i="3" s="1"/>
  <c r="BG1086" i="3" s="1"/>
  <c r="BG1087" i="3" s="1"/>
  <c r="BG1088" i="3" s="1"/>
  <c r="BG1089" i="3" s="1"/>
  <c r="BG1090" i="3" s="1"/>
  <c r="BG1091" i="3" s="1"/>
  <c r="BG1092" i="3" s="1"/>
  <c r="BG1093" i="3" s="1"/>
  <c r="BG1094" i="3" s="1"/>
  <c r="BG1095" i="3" s="1"/>
  <c r="BG1096" i="3" s="1"/>
  <c r="BG1097" i="3" s="1"/>
  <c r="BG1098" i="3" s="1"/>
  <c r="BG1099" i="3" s="1"/>
  <c r="BG1100" i="3" s="1"/>
  <c r="BG1101" i="3" s="1"/>
  <c r="BG1102" i="3" s="1"/>
  <c r="BG1103" i="3" s="1"/>
  <c r="BG1104" i="3" s="1"/>
  <c r="BG1105" i="3" s="1"/>
  <c r="BG1106" i="3" s="1"/>
  <c r="BG1107" i="3" s="1"/>
  <c r="BG1108" i="3" s="1"/>
  <c r="BG1109" i="3" s="1"/>
  <c r="BG1110" i="3" s="1"/>
  <c r="BG1111" i="3" s="1"/>
  <c r="BG1112" i="3" s="1"/>
  <c r="BG1113" i="3" s="1"/>
  <c r="BG1114" i="3" s="1"/>
  <c r="BG1115" i="3" s="1"/>
  <c r="BG1116" i="3" s="1"/>
  <c r="BG1117" i="3" s="1"/>
  <c r="BG1118" i="3" s="1"/>
  <c r="BG1119" i="3" s="1"/>
  <c r="BG1120" i="3" s="1"/>
  <c r="BG1121" i="3" s="1"/>
  <c r="BG1122" i="3" s="1"/>
  <c r="BG1123" i="3" s="1"/>
  <c r="BG1124" i="3" s="1"/>
  <c r="BG1125" i="3" s="1"/>
  <c r="BG1126" i="3" s="1"/>
  <c r="BG1127" i="3" s="1"/>
  <c r="BG1128" i="3" s="1"/>
  <c r="BG1129" i="3" s="1"/>
  <c r="BG1130" i="3" s="1"/>
  <c r="BG1131" i="3" s="1"/>
  <c r="BG1132" i="3" s="1"/>
  <c r="BG1133" i="3" s="1"/>
  <c r="BG1134" i="3" s="1"/>
  <c r="BG1135" i="3" s="1"/>
  <c r="BG1136" i="3" s="1"/>
  <c r="BG1137" i="3" s="1"/>
  <c r="BG1138" i="3" s="1"/>
  <c r="BG1139" i="3" s="1"/>
  <c r="BG1140" i="3" s="1"/>
  <c r="BG1141" i="3" s="1"/>
  <c r="BG1142" i="3" s="1"/>
  <c r="BG1143" i="3" s="1"/>
  <c r="BG1144" i="3" s="1"/>
  <c r="BG1145" i="3" s="1"/>
  <c r="BG1146" i="3" s="1"/>
  <c r="BG1147" i="3" s="1"/>
  <c r="BG1148" i="3" s="1"/>
  <c r="BG1149" i="3" s="1"/>
  <c r="BG1150" i="3" s="1"/>
  <c r="BG1151" i="3" s="1"/>
  <c r="BG1152" i="3" s="1"/>
  <c r="BG1153" i="3" s="1"/>
  <c r="BG1154" i="3" s="1"/>
  <c r="BG1155" i="3" s="1"/>
  <c r="BG1156" i="3" s="1"/>
  <c r="BG1157" i="3" s="1"/>
  <c r="BG1158" i="3" s="1"/>
  <c r="BG1159" i="3" s="1"/>
  <c r="BG1160" i="3" s="1"/>
  <c r="BG1161" i="3" s="1"/>
  <c r="BG1162" i="3" s="1"/>
  <c r="BG1163" i="3" s="1"/>
  <c r="BG1164" i="3" s="1"/>
  <c r="BG1165" i="3" s="1"/>
  <c r="BG1166" i="3" s="1"/>
  <c r="BG1167" i="3" s="1"/>
  <c r="BG1168" i="3" s="1"/>
  <c r="BG1169" i="3" s="1"/>
  <c r="BG1170" i="3" s="1"/>
  <c r="BG1171" i="3" s="1"/>
  <c r="BG1172" i="3" s="1"/>
  <c r="BG1173" i="3" s="1"/>
  <c r="BG1174" i="3" s="1"/>
  <c r="BG1175" i="3" s="1"/>
  <c r="BG1176" i="3" s="1"/>
  <c r="BG1177" i="3" s="1"/>
  <c r="BG1178" i="3" s="1"/>
  <c r="BG1179" i="3" s="1"/>
  <c r="BG1180" i="3" s="1"/>
  <c r="BG1181" i="3" s="1"/>
  <c r="BG1182" i="3" s="1"/>
  <c r="BG1183" i="3" s="1"/>
  <c r="BG1184" i="3" s="1"/>
  <c r="BG1185" i="3" s="1"/>
  <c r="BG1186" i="3" s="1"/>
  <c r="BG1187" i="3" s="1"/>
  <c r="BG1188" i="3" s="1"/>
  <c r="BG1189" i="3" s="1"/>
  <c r="BG1190" i="3" s="1"/>
  <c r="BG1191" i="3" s="1"/>
  <c r="BG1192" i="3" s="1"/>
  <c r="BG1193" i="3" s="1"/>
  <c r="BG1194" i="3" s="1"/>
  <c r="BG1195" i="3" s="1"/>
  <c r="BG1196" i="3" s="1"/>
  <c r="BG1197" i="3" s="1"/>
  <c r="BG1198" i="3" s="1"/>
  <c r="BG1199" i="3" s="1"/>
  <c r="BG1200" i="3" s="1"/>
  <c r="BG1201" i="3" s="1"/>
  <c r="BG1202" i="3" s="1"/>
  <c r="BG1203" i="3" s="1"/>
  <c r="BG1204" i="3" s="1"/>
  <c r="BG1205" i="3" s="1"/>
  <c r="BG1206" i="3" s="1"/>
  <c r="BG1207" i="3" s="1"/>
  <c r="BG1208" i="3" s="1"/>
  <c r="BG1209" i="3" s="1"/>
  <c r="BG1210" i="3" s="1"/>
  <c r="BG1211" i="3" s="1"/>
  <c r="BG1212" i="3" s="1"/>
  <c r="BG1213" i="3" s="1"/>
  <c r="BG1214" i="3" s="1"/>
  <c r="BG1215" i="3" s="1"/>
  <c r="BG1216" i="3" s="1"/>
  <c r="BG1217" i="3" s="1"/>
  <c r="BG1218" i="3" s="1"/>
  <c r="BG1219" i="3" s="1"/>
  <c r="BG1220" i="3" s="1"/>
  <c r="BG1221" i="3" s="1"/>
  <c r="BG1222" i="3" s="1"/>
  <c r="BG1223" i="3" s="1"/>
  <c r="BG1224" i="3" s="1"/>
  <c r="BG1225" i="3" s="1"/>
  <c r="BG1226" i="3" s="1"/>
  <c r="BG1227" i="3" s="1"/>
  <c r="BG1228" i="3" s="1"/>
  <c r="BG1229" i="3" s="1"/>
  <c r="BG1230" i="3" s="1"/>
  <c r="BG1231" i="3" s="1"/>
  <c r="BG1232" i="3" s="1"/>
  <c r="BG1233" i="3" s="1"/>
  <c r="BG1234" i="3" s="1"/>
  <c r="BG1235" i="3" s="1"/>
  <c r="BG1236" i="3" s="1"/>
  <c r="BG1237" i="3" s="1"/>
  <c r="BG1238" i="3" s="1"/>
  <c r="BG1239" i="3" s="1"/>
  <c r="BG1240" i="3" s="1"/>
  <c r="BG1241" i="3" s="1"/>
  <c r="BG1242" i="3" s="1"/>
  <c r="BG1243" i="3" s="1"/>
  <c r="BG1244" i="3" s="1"/>
  <c r="BG1245" i="3" s="1"/>
  <c r="BG1246" i="3" s="1"/>
  <c r="BG1247" i="3" s="1"/>
  <c r="BG1248" i="3" s="1"/>
  <c r="BG1249" i="3" s="1"/>
  <c r="BG1250" i="3" s="1"/>
  <c r="BG1251" i="3" s="1"/>
  <c r="BG1252" i="3" s="1"/>
  <c r="BG1253" i="3" s="1"/>
  <c r="BG1254" i="3" s="1"/>
  <c r="BG1255" i="3" s="1"/>
  <c r="BG1256" i="3" s="1"/>
  <c r="BG1257" i="3" s="1"/>
  <c r="BG1258" i="3" s="1"/>
  <c r="BG1259" i="3" s="1"/>
  <c r="BG1260" i="3" s="1"/>
  <c r="BG1261" i="3" s="1"/>
  <c r="BG1262" i="3" s="1"/>
  <c r="BG1263" i="3" s="1"/>
  <c r="BG1264" i="3" s="1"/>
  <c r="BG1265" i="3" s="1"/>
  <c r="BG1266" i="3" s="1"/>
  <c r="BG1267" i="3" s="1"/>
  <c r="BG1268" i="3" s="1"/>
  <c r="BG1269" i="3" s="1"/>
  <c r="BG1270" i="3" s="1"/>
  <c r="BG1271" i="3" s="1"/>
  <c r="BG1272" i="3" s="1"/>
  <c r="BG1273" i="3" s="1"/>
  <c r="BG1274" i="3" s="1"/>
  <c r="BG1275" i="3" s="1"/>
  <c r="BG1276" i="3" s="1"/>
  <c r="BG1277" i="3" s="1"/>
  <c r="BG1278" i="3" s="1"/>
  <c r="BG1279" i="3" s="1"/>
  <c r="BG1280" i="3" s="1"/>
  <c r="BG1281" i="3" s="1"/>
  <c r="BG1282" i="3" s="1"/>
  <c r="BG1283" i="3" s="1"/>
  <c r="BG1284" i="3" s="1"/>
  <c r="BG1285" i="3" s="1"/>
  <c r="BG1286" i="3" s="1"/>
  <c r="BG1287" i="3" s="1"/>
  <c r="BG1288" i="3" s="1"/>
  <c r="BG1289" i="3" s="1"/>
  <c r="BG1290" i="3" s="1"/>
  <c r="BG1291" i="3" s="1"/>
  <c r="BG1292" i="3" s="1"/>
  <c r="BG1293" i="3" s="1"/>
  <c r="BG1294" i="3" s="1"/>
  <c r="BG1295" i="3" s="1"/>
  <c r="BG1296" i="3" s="1"/>
  <c r="BG1297" i="3" s="1"/>
  <c r="BG1298" i="3" s="1"/>
  <c r="BG1299" i="3" s="1"/>
  <c r="BG1300" i="3" s="1"/>
  <c r="BG1301" i="3" s="1"/>
  <c r="BG1302" i="3" s="1"/>
  <c r="BG1303" i="3" s="1"/>
  <c r="BG1304" i="3" s="1"/>
  <c r="BG1305" i="3" s="1"/>
  <c r="BG1306" i="3" s="1"/>
  <c r="BG1307" i="3" s="1"/>
  <c r="BG1308" i="3" s="1"/>
  <c r="BG1309" i="3" s="1"/>
  <c r="BG1310" i="3" s="1"/>
  <c r="BG1311" i="3" s="1"/>
  <c r="BG1312" i="3" s="1"/>
  <c r="BG1313" i="3" s="1"/>
  <c r="BG1314" i="3" s="1"/>
  <c r="BG1315" i="3" s="1"/>
  <c r="BG1316" i="3" s="1"/>
  <c r="BG1317" i="3" s="1"/>
  <c r="BG1318" i="3" s="1"/>
  <c r="BG1319" i="3" s="1"/>
  <c r="BG1320" i="3" s="1"/>
  <c r="BG1321" i="3" s="1"/>
  <c r="BG1322" i="3" s="1"/>
  <c r="BG1323" i="3" s="1"/>
  <c r="BG1324" i="3" s="1"/>
  <c r="BG1325" i="3" s="1"/>
  <c r="BG1326" i="3" s="1"/>
  <c r="BG1327" i="3" s="1"/>
  <c r="BG1328" i="3" s="1"/>
  <c r="BG1329" i="3" s="1"/>
  <c r="BG1330" i="3" s="1"/>
  <c r="BG1331" i="3" s="1"/>
  <c r="BG1332" i="3" s="1"/>
  <c r="BG1333" i="3" s="1"/>
  <c r="BG1334" i="3" s="1"/>
  <c r="BG1335" i="3" s="1"/>
  <c r="BG1336" i="3" s="1"/>
  <c r="BG1337" i="3" s="1"/>
  <c r="BG1338" i="3" s="1"/>
  <c r="BG1339" i="3" s="1"/>
  <c r="BG1340" i="3" s="1"/>
  <c r="BG1341" i="3" s="1"/>
  <c r="BG1342" i="3" s="1"/>
  <c r="BG1343" i="3" s="1"/>
  <c r="BG1344" i="3" s="1"/>
  <c r="BG1345" i="3" s="1"/>
  <c r="BG1346" i="3" s="1"/>
  <c r="BG1347" i="3" s="1"/>
  <c r="BG1348" i="3" s="1"/>
  <c r="BG1349" i="3" s="1"/>
  <c r="BG1350" i="3" s="1"/>
  <c r="BG1351" i="3" s="1"/>
  <c r="BG1352" i="3" s="1"/>
  <c r="BG1353" i="3" s="1"/>
  <c r="BG1354" i="3" s="1"/>
  <c r="BG1355" i="3" s="1"/>
  <c r="BG1356" i="3" s="1"/>
  <c r="BG1357" i="3" s="1"/>
  <c r="BG1358" i="3" s="1"/>
  <c r="BG1359" i="3" s="1"/>
  <c r="BG1360" i="3" s="1"/>
  <c r="BG1361" i="3" s="1"/>
  <c r="BG1362" i="3" s="1"/>
  <c r="BG1363" i="3" s="1"/>
  <c r="BG1364" i="3" s="1"/>
  <c r="BG1365" i="3" s="1"/>
  <c r="BG1366" i="3" s="1"/>
  <c r="BG1367" i="3" s="1"/>
  <c r="BG1368" i="3" s="1"/>
  <c r="BG1369" i="3" s="1"/>
  <c r="BG1370" i="3" s="1"/>
  <c r="BG1371" i="3" s="1"/>
  <c r="BG1372" i="3" s="1"/>
  <c r="BG1373" i="3" s="1"/>
  <c r="BG1374" i="3" s="1"/>
  <c r="BG1375" i="3" s="1"/>
  <c r="BG1376" i="3" s="1"/>
  <c r="BG1377" i="3" s="1"/>
  <c r="BG1378" i="3" s="1"/>
  <c r="BG1379" i="3" s="1"/>
  <c r="BG1380" i="3" s="1"/>
  <c r="BG1381" i="3" s="1"/>
  <c r="BG1382" i="3" s="1"/>
  <c r="BG1383" i="3" s="1"/>
  <c r="BG1384" i="3" s="1"/>
  <c r="BG1385" i="3" s="1"/>
  <c r="BG1386" i="3" s="1"/>
  <c r="BG1387" i="3" s="1"/>
  <c r="BG1388" i="3" s="1"/>
  <c r="BG1389" i="3" s="1"/>
  <c r="BG1390" i="3" s="1"/>
  <c r="BG1391" i="3" s="1"/>
  <c r="BG1392" i="3" s="1"/>
  <c r="BG1393" i="3" s="1"/>
  <c r="BG1394" i="3" s="1"/>
  <c r="BG1395" i="3" s="1"/>
  <c r="BG1396" i="3" s="1"/>
  <c r="BG1397" i="3" s="1"/>
  <c r="BG1398" i="3" s="1"/>
  <c r="BG1399" i="3" s="1"/>
  <c r="BG1400" i="3" s="1"/>
  <c r="BG1401" i="3" s="1"/>
  <c r="BG1402" i="3" s="1"/>
  <c r="BG1403" i="3" s="1"/>
  <c r="BG1404" i="3" s="1"/>
  <c r="BG1405" i="3" s="1"/>
  <c r="BG1406" i="3" s="1"/>
  <c r="BG1407" i="3" s="1"/>
  <c r="BG1408" i="3" s="1"/>
  <c r="BG1409" i="3" s="1"/>
  <c r="BG1410" i="3" s="1"/>
  <c r="BG1411" i="3" s="1"/>
  <c r="BG1412" i="3" s="1"/>
  <c r="BG1413" i="3" s="1"/>
  <c r="BG1414" i="3" s="1"/>
  <c r="BG1415" i="3" s="1"/>
  <c r="BG1416" i="3" s="1"/>
  <c r="BG1417" i="3" s="1"/>
  <c r="BG1418" i="3" s="1"/>
  <c r="BG1419" i="3" s="1"/>
  <c r="BG1420" i="3" s="1"/>
  <c r="BG1421" i="3" s="1"/>
  <c r="BG1422" i="3" s="1"/>
  <c r="BG1423" i="3" s="1"/>
  <c r="BG1424" i="3" s="1"/>
  <c r="BG1425" i="3" s="1"/>
  <c r="BG1426" i="3" s="1"/>
  <c r="BG1427" i="3" s="1"/>
  <c r="BG1428" i="3" s="1"/>
  <c r="BG1429" i="3" s="1"/>
  <c r="BG1430" i="3" s="1"/>
  <c r="BG1431" i="3" s="1"/>
  <c r="BG1432" i="3" s="1"/>
  <c r="BG1433" i="3" s="1"/>
  <c r="BG1434" i="3" s="1"/>
  <c r="BG1435" i="3" s="1"/>
  <c r="BG1436" i="3" s="1"/>
  <c r="BG1437" i="3" s="1"/>
  <c r="BG1438" i="3" s="1"/>
  <c r="BG1439" i="3" s="1"/>
  <c r="BG1440" i="3" s="1"/>
  <c r="BG1441" i="3" s="1"/>
  <c r="BG1442" i="3" s="1"/>
  <c r="BG1443" i="3" s="1"/>
  <c r="BG1444" i="3" s="1"/>
  <c r="BG1445" i="3" s="1"/>
  <c r="BG1446" i="3" s="1"/>
  <c r="BG1447" i="3" s="1"/>
  <c r="BG1448" i="3" s="1"/>
  <c r="BG1449" i="3" s="1"/>
  <c r="BG1450" i="3" s="1"/>
  <c r="BG1451" i="3" s="1"/>
  <c r="BG1452" i="3" s="1"/>
  <c r="BG1453" i="3" s="1"/>
  <c r="BG1454" i="3" s="1"/>
  <c r="BG1455" i="3" s="1"/>
  <c r="BG1456" i="3" s="1"/>
  <c r="BG1457" i="3" s="1"/>
  <c r="BG1458" i="3" s="1"/>
  <c r="BG1459" i="3" s="1"/>
  <c r="BG1460" i="3" s="1"/>
  <c r="BG1461" i="3" s="1"/>
  <c r="BG1462" i="3" s="1"/>
  <c r="BG1463" i="3" s="1"/>
  <c r="BG1464" i="3" s="1"/>
  <c r="BG1465" i="3" s="1"/>
  <c r="BG1466" i="3" s="1"/>
  <c r="BG1467" i="3" s="1"/>
  <c r="BG1468" i="3" s="1"/>
  <c r="BG1469" i="3" s="1"/>
  <c r="BG1470" i="3" s="1"/>
  <c r="BG1471" i="3" s="1"/>
  <c r="BG1472" i="3" s="1"/>
  <c r="BG1473" i="3" s="1"/>
  <c r="BG1474" i="3" s="1"/>
  <c r="BG1475" i="3" s="1"/>
  <c r="BG1476" i="3" s="1"/>
  <c r="BG1477" i="3" s="1"/>
  <c r="BG1478" i="3" s="1"/>
  <c r="BG1479" i="3" s="1"/>
  <c r="BG1480" i="3" s="1"/>
  <c r="BG1481" i="3" s="1"/>
  <c r="BG1482" i="3" s="1"/>
  <c r="BG1483" i="3" s="1"/>
  <c r="BG1484" i="3" s="1"/>
  <c r="BG1485" i="3" s="1"/>
  <c r="BG1486" i="3" s="1"/>
  <c r="BG1487" i="3" s="1"/>
  <c r="BG1488" i="3" s="1"/>
  <c r="BG1489" i="3" s="1"/>
  <c r="BG1490" i="3" s="1"/>
  <c r="BG1491" i="3" s="1"/>
  <c r="BG1492" i="3" s="1"/>
  <c r="BG1493" i="3" s="1"/>
  <c r="BG1494" i="3" s="1"/>
  <c r="BG1495" i="3" s="1"/>
  <c r="BG1496" i="3" s="1"/>
  <c r="BG1497" i="3" s="1"/>
  <c r="BG1498" i="3" s="1"/>
  <c r="BG1499" i="3" s="1"/>
  <c r="BG1500" i="3" s="1"/>
  <c r="BG1501" i="3" s="1"/>
  <c r="BG1502" i="3" s="1"/>
  <c r="BG1503" i="3" s="1"/>
  <c r="BG1504" i="3" s="1"/>
  <c r="BG1505" i="3" s="1"/>
  <c r="BG1506" i="3" s="1"/>
  <c r="BG1507" i="3" s="1"/>
  <c r="BG1508" i="3" s="1"/>
  <c r="BG1509" i="3" s="1"/>
  <c r="BG1510" i="3" s="1"/>
  <c r="BG1511" i="3" s="1"/>
  <c r="BG1512" i="3" s="1"/>
  <c r="BG1513" i="3" s="1"/>
  <c r="BG1514" i="3" s="1"/>
  <c r="BG1515" i="3" s="1"/>
  <c r="BG1516" i="3" s="1"/>
  <c r="BG1517" i="3" s="1"/>
  <c r="BG1518" i="3" s="1"/>
  <c r="BG1519" i="3" s="1"/>
  <c r="BG1520" i="3" s="1"/>
  <c r="BG1521" i="3" s="1"/>
  <c r="BG1522" i="3" s="1"/>
  <c r="BG1523" i="3" s="1"/>
  <c r="BG1524" i="3" s="1"/>
  <c r="BG1525" i="3" s="1"/>
  <c r="BG1526" i="3" s="1"/>
  <c r="BG1527" i="3" s="1"/>
  <c r="BG1528" i="3" s="1"/>
  <c r="BG1529" i="3" s="1"/>
  <c r="BG1530" i="3" s="1"/>
  <c r="BG1531" i="3" s="1"/>
  <c r="BG1532" i="3" s="1"/>
  <c r="BG1533" i="3" s="1"/>
  <c r="BG1534" i="3" s="1"/>
  <c r="BG1535" i="3" s="1"/>
  <c r="BG1536" i="3" s="1"/>
  <c r="BG1537" i="3" s="1"/>
  <c r="BG1538" i="3" s="1"/>
  <c r="BG1539" i="3" s="1"/>
  <c r="BG1540" i="3" s="1"/>
  <c r="BG1541" i="3" s="1"/>
  <c r="BG1542" i="3" s="1"/>
  <c r="BG1543" i="3" s="1"/>
  <c r="BG1544" i="3" s="1"/>
  <c r="BG1545" i="3" s="1"/>
  <c r="BG1546" i="3" s="1"/>
  <c r="BG1547" i="3" s="1"/>
  <c r="BG1548" i="3" s="1"/>
  <c r="BG1549" i="3" s="1"/>
  <c r="BG1550" i="3" s="1"/>
  <c r="BG1551" i="3" s="1"/>
  <c r="BG1552" i="3" s="1"/>
  <c r="BG1553" i="3" s="1"/>
  <c r="BG1554" i="3" s="1"/>
  <c r="BG1555" i="3" s="1"/>
  <c r="BG1556" i="3" s="1"/>
  <c r="BG1557" i="3" s="1"/>
  <c r="BG1558" i="3" s="1"/>
  <c r="BG1559" i="3" s="1"/>
  <c r="BG1560" i="3" s="1"/>
  <c r="BG1561" i="3" s="1"/>
  <c r="BG1562" i="3" s="1"/>
  <c r="BG1563" i="3" s="1"/>
  <c r="BG1564" i="3" s="1"/>
  <c r="BG1565" i="3" s="1"/>
  <c r="BG1566" i="3" s="1"/>
  <c r="BG1567" i="3" s="1"/>
  <c r="BG1568" i="3" s="1"/>
  <c r="BG1569" i="3" s="1"/>
  <c r="BG1570" i="3" s="1"/>
  <c r="BG1571" i="3" s="1"/>
  <c r="BG1572" i="3" s="1"/>
  <c r="BG1573" i="3" s="1"/>
  <c r="BG1574" i="3" s="1"/>
  <c r="BG1575" i="3" s="1"/>
  <c r="BG1576" i="3" s="1"/>
  <c r="BG1577" i="3" s="1"/>
  <c r="BG1578" i="3" s="1"/>
  <c r="BG1579" i="3" s="1"/>
  <c r="BG1580" i="3" s="1"/>
  <c r="BG1581" i="3" s="1"/>
  <c r="BG1582" i="3" s="1"/>
  <c r="BG1583" i="3" s="1"/>
  <c r="BG1584" i="3" s="1"/>
  <c r="BG1585" i="3" s="1"/>
  <c r="BG1586" i="3" s="1"/>
  <c r="BG1587" i="3" s="1"/>
  <c r="BG1588" i="3" s="1"/>
  <c r="BG1589" i="3" s="1"/>
  <c r="BG1590" i="3" s="1"/>
  <c r="BG1591" i="3" s="1"/>
  <c r="BG1592" i="3" s="1"/>
  <c r="BG1593" i="3" s="1"/>
  <c r="BG1594" i="3" s="1"/>
  <c r="BG1595" i="3" s="1"/>
  <c r="BG1596" i="3" s="1"/>
  <c r="BG1597" i="3" s="1"/>
  <c r="BG1598" i="3" s="1"/>
  <c r="BG1599" i="3" s="1"/>
  <c r="BG1600" i="3" s="1"/>
  <c r="BG1601" i="3" s="1"/>
  <c r="BG1602" i="3" s="1"/>
  <c r="BG1603" i="3" s="1"/>
  <c r="BG1604" i="3" s="1"/>
  <c r="BG1605" i="3" s="1"/>
  <c r="BG1606" i="3" s="1"/>
  <c r="BG1607" i="3" s="1"/>
  <c r="BG1608" i="3" s="1"/>
  <c r="BG1609" i="3" s="1"/>
  <c r="BG1610" i="3" s="1"/>
  <c r="BG1611" i="3" s="1"/>
  <c r="BG1612" i="3" s="1"/>
  <c r="BG1613" i="3" s="1"/>
  <c r="BG1614" i="3" s="1"/>
  <c r="BG1615" i="3" s="1"/>
  <c r="BG1616" i="3" s="1"/>
  <c r="BG1617" i="3" s="1"/>
  <c r="BG1618" i="3" s="1"/>
  <c r="BG1619" i="3" s="1"/>
  <c r="BG1620" i="3" s="1"/>
  <c r="BG1621" i="3" s="1"/>
  <c r="BG1622" i="3" s="1"/>
  <c r="BG1623" i="3" s="1"/>
  <c r="BG1624" i="3" s="1"/>
  <c r="BG1625" i="3" s="1"/>
  <c r="BG1626" i="3" s="1"/>
  <c r="BG1627" i="3" s="1"/>
  <c r="BG1628" i="3" s="1"/>
  <c r="BG1629" i="3" s="1"/>
  <c r="BG1630" i="3" s="1"/>
  <c r="BG1631" i="3" s="1"/>
  <c r="BG1632" i="3" s="1"/>
  <c r="BG1633" i="3" s="1"/>
  <c r="BG1634" i="3" s="1"/>
  <c r="BG1635" i="3" s="1"/>
  <c r="BG1636" i="3" s="1"/>
  <c r="BG1637" i="3" s="1"/>
  <c r="BG1638" i="3" s="1"/>
  <c r="BG1639" i="3" s="1"/>
  <c r="BG1640" i="3" s="1"/>
  <c r="BG1641" i="3" s="1"/>
  <c r="BG1642" i="3" s="1"/>
  <c r="BG1643" i="3" s="1"/>
  <c r="BG1644" i="3" s="1"/>
  <c r="BG1645" i="3" s="1"/>
  <c r="BG1646" i="3" s="1"/>
  <c r="BG1647" i="3" s="1"/>
  <c r="BG1648" i="3" s="1"/>
  <c r="BG1649" i="3" s="1"/>
  <c r="BG1650" i="3" s="1"/>
  <c r="BG1651" i="3" s="1"/>
  <c r="BG1652" i="3" s="1"/>
  <c r="BG1653" i="3" s="1"/>
  <c r="BG1654" i="3" s="1"/>
  <c r="BG1655" i="3" s="1"/>
  <c r="BG1656" i="3" s="1"/>
  <c r="BG1657" i="3" s="1"/>
  <c r="BG1658" i="3" s="1"/>
  <c r="BG1659" i="3" s="1"/>
  <c r="BG1660" i="3" s="1"/>
  <c r="BG1661" i="3" s="1"/>
  <c r="BG1662" i="3" s="1"/>
  <c r="BG1663" i="3" s="1"/>
  <c r="BG1664" i="3" s="1"/>
  <c r="BG1665" i="3" s="1"/>
  <c r="BG1666" i="3" s="1"/>
  <c r="BG1667" i="3" s="1"/>
  <c r="BG1668" i="3" s="1"/>
  <c r="BG1669" i="3" s="1"/>
  <c r="BG1670" i="3" s="1"/>
  <c r="BG1671" i="3" s="1"/>
  <c r="BG1672" i="3" s="1"/>
  <c r="BG1673" i="3" s="1"/>
  <c r="BG1674" i="3" s="1"/>
  <c r="BG1675" i="3" s="1"/>
  <c r="BG1676" i="3" s="1"/>
  <c r="BG1677" i="3" s="1"/>
  <c r="BG1678" i="3" s="1"/>
  <c r="BG1679" i="3" s="1"/>
  <c r="BG1680" i="3" s="1"/>
  <c r="BG1681" i="3" s="1"/>
  <c r="BG1682" i="3" s="1"/>
  <c r="BG1683" i="3" s="1"/>
  <c r="BG1684" i="3" s="1"/>
  <c r="BG1685" i="3" s="1"/>
  <c r="BG1686" i="3" s="1"/>
  <c r="BG1687" i="3" s="1"/>
  <c r="BG1688" i="3" s="1"/>
  <c r="BG1689" i="3" s="1"/>
  <c r="BG1690" i="3" s="1"/>
  <c r="BG1691" i="3" s="1"/>
  <c r="BG1692" i="3" s="1"/>
  <c r="BG1693" i="3" s="1"/>
  <c r="BG1694" i="3" s="1"/>
  <c r="BG1695" i="3" s="1"/>
  <c r="BG1696" i="3" s="1"/>
  <c r="BG1697" i="3" s="1"/>
  <c r="BG1698" i="3" s="1"/>
  <c r="BG1699" i="3" s="1"/>
  <c r="BG1700" i="3" s="1"/>
  <c r="BG1701" i="3" s="1"/>
  <c r="BG1702" i="3" s="1"/>
  <c r="BG1703" i="3" s="1"/>
  <c r="BG1704" i="3" s="1"/>
  <c r="BG1705" i="3" s="1"/>
  <c r="BG1706" i="3" s="1"/>
  <c r="BG1707" i="3" s="1"/>
  <c r="BG1708" i="3" s="1"/>
  <c r="BG1709" i="3" s="1"/>
  <c r="BG1710" i="3" s="1"/>
  <c r="BG1711" i="3" s="1"/>
  <c r="BG1712" i="3" s="1"/>
  <c r="BG1713" i="3" s="1"/>
  <c r="BG1714" i="3" s="1"/>
  <c r="BG1715" i="3" s="1"/>
  <c r="BG1716" i="3" s="1"/>
  <c r="BG1717" i="3" s="1"/>
  <c r="BG1718" i="3" s="1"/>
  <c r="BG1719" i="3" s="1"/>
  <c r="BG1720" i="3" s="1"/>
  <c r="BG1721" i="3" s="1"/>
  <c r="BG1722" i="3" s="1"/>
  <c r="BG1723" i="3" s="1"/>
  <c r="BG1724" i="3" s="1"/>
  <c r="BG1725" i="3" s="1"/>
  <c r="BG1726" i="3" s="1"/>
  <c r="BG1727" i="3" s="1"/>
  <c r="BG1728" i="3" s="1"/>
  <c r="BG1729" i="3" s="1"/>
  <c r="BG1730" i="3" s="1"/>
  <c r="BG1731" i="3" s="1"/>
  <c r="BG1732" i="3" s="1"/>
  <c r="BG1733" i="3" s="1"/>
  <c r="BG1734" i="3" s="1"/>
  <c r="BG1735" i="3" s="1"/>
  <c r="BG1736" i="3" s="1"/>
  <c r="BG1737" i="3" s="1"/>
  <c r="BG1738" i="3" s="1"/>
  <c r="BG1739" i="3" s="1"/>
  <c r="BG1740" i="3" s="1"/>
  <c r="BG1741" i="3" s="1"/>
  <c r="BG1742" i="3" s="1"/>
  <c r="BG1743" i="3" s="1"/>
  <c r="BG1744" i="3" s="1"/>
  <c r="BG1745" i="3" s="1"/>
  <c r="BG1746" i="3" s="1"/>
  <c r="BG1747" i="3" s="1"/>
  <c r="BG1748" i="3" s="1"/>
  <c r="BG1749" i="3" s="1"/>
  <c r="BG1750" i="3" s="1"/>
  <c r="BG1751" i="3" s="1"/>
  <c r="BG1752" i="3" s="1"/>
  <c r="BG1753" i="3" s="1"/>
  <c r="BG1754" i="3" s="1"/>
  <c r="BG1755" i="3" s="1"/>
  <c r="BG1756" i="3" s="1"/>
  <c r="BG1757" i="3" s="1"/>
  <c r="BG1758" i="3" s="1"/>
  <c r="BG1759" i="3" s="1"/>
  <c r="BG1760" i="3" s="1"/>
  <c r="BG1761" i="3" s="1"/>
  <c r="BG1762" i="3" s="1"/>
  <c r="BG1763" i="3" s="1"/>
  <c r="BG1764" i="3" s="1"/>
  <c r="BG1765" i="3" s="1"/>
  <c r="BG1766" i="3" s="1"/>
  <c r="BG1767" i="3" s="1"/>
  <c r="BG1768" i="3" s="1"/>
  <c r="BG1769" i="3" s="1"/>
  <c r="BG1770" i="3" s="1"/>
  <c r="BG1771" i="3" s="1"/>
  <c r="BG1772" i="3" s="1"/>
  <c r="BG1773" i="3" s="1"/>
  <c r="BG1774" i="3" s="1"/>
  <c r="BG1775" i="3" s="1"/>
  <c r="BG1776" i="3" s="1"/>
  <c r="BG1777" i="3" s="1"/>
  <c r="BG1778" i="3" s="1"/>
  <c r="BG1779" i="3" s="1"/>
  <c r="BG1780" i="3" s="1"/>
  <c r="BG1781" i="3" s="1"/>
  <c r="BG1782" i="3" s="1"/>
  <c r="BG1783" i="3" s="1"/>
  <c r="BG1784" i="3" s="1"/>
  <c r="BG1785" i="3" s="1"/>
  <c r="BG1786" i="3" s="1"/>
  <c r="BG1787" i="3" s="1"/>
  <c r="BG1788" i="3" s="1"/>
  <c r="BG1789" i="3" s="1"/>
  <c r="BG1790" i="3" s="1"/>
  <c r="BG1791" i="3" s="1"/>
  <c r="BG1792" i="3" s="1"/>
  <c r="BG1793" i="3" s="1"/>
  <c r="BG1794" i="3" s="1"/>
  <c r="BG1795" i="3" s="1"/>
  <c r="BG1796" i="3" s="1"/>
  <c r="BG1797" i="3" s="1"/>
  <c r="BG1798" i="3" s="1"/>
  <c r="BG1799" i="3" s="1"/>
  <c r="BG1800" i="3" s="1"/>
  <c r="BG1801" i="3" s="1"/>
  <c r="BG1802" i="3" s="1"/>
  <c r="BG1803" i="3" s="1"/>
  <c r="BG1804" i="3" s="1"/>
  <c r="BG1805" i="3" s="1"/>
  <c r="BG1806" i="3" s="1"/>
  <c r="BG1807" i="3" s="1"/>
  <c r="BG1808" i="3" s="1"/>
  <c r="BG1809" i="3" s="1"/>
  <c r="BG1810" i="3" s="1"/>
  <c r="BG1811" i="3" s="1"/>
  <c r="BG1812" i="3" s="1"/>
  <c r="BG1813" i="3" s="1"/>
  <c r="BG1814" i="3" s="1"/>
  <c r="BG1815" i="3" s="1"/>
  <c r="BG1816" i="3" s="1"/>
  <c r="BG1817" i="3" s="1"/>
  <c r="BG1818" i="3" s="1"/>
  <c r="BG1819" i="3" s="1"/>
  <c r="BG1820" i="3" s="1"/>
  <c r="BG1821" i="3" s="1"/>
  <c r="BG1822" i="3" s="1"/>
  <c r="BG1823" i="3" s="1"/>
  <c r="BG1824" i="3" s="1"/>
  <c r="BG1825" i="3" s="1"/>
  <c r="BG1826" i="3" s="1"/>
  <c r="BG1827" i="3" s="1"/>
  <c r="BG1828" i="3" s="1"/>
  <c r="BG1829" i="3" s="1"/>
  <c r="BG1830" i="3" s="1"/>
  <c r="BG1831" i="3" s="1"/>
  <c r="BG1832" i="3" s="1"/>
  <c r="BG1833" i="3" s="1"/>
  <c r="BG1834" i="3" s="1"/>
  <c r="BG1835" i="3" s="1"/>
  <c r="BG1836" i="3" s="1"/>
  <c r="BG1837" i="3" s="1"/>
  <c r="BG1838" i="3" s="1"/>
  <c r="BG1839" i="3" s="1"/>
  <c r="BG1840" i="3" s="1"/>
  <c r="BG1841" i="3" s="1"/>
  <c r="BG1842" i="3" s="1"/>
  <c r="BG1843" i="3" s="1"/>
  <c r="BG1844" i="3" s="1"/>
  <c r="BG1845" i="3" s="1"/>
  <c r="BG1846" i="3" s="1"/>
  <c r="BG1847" i="3" s="1"/>
  <c r="BG1848" i="3" s="1"/>
  <c r="BG1849" i="3" s="1"/>
  <c r="BG1850" i="3" s="1"/>
  <c r="BG1851" i="3" s="1"/>
  <c r="BG1852" i="3" s="1"/>
  <c r="BG1853" i="3" s="1"/>
  <c r="BG1854" i="3" s="1"/>
  <c r="BG1855" i="3" s="1"/>
  <c r="BG1856" i="3" s="1"/>
  <c r="BG1857" i="3" s="1"/>
  <c r="BG1858" i="3" s="1"/>
  <c r="BG1859" i="3" s="1"/>
  <c r="BG1860" i="3" s="1"/>
  <c r="BG1861" i="3" s="1"/>
  <c r="BG1862" i="3" s="1"/>
  <c r="BG1863" i="3" s="1"/>
  <c r="BG1864" i="3" s="1"/>
  <c r="BG1865" i="3" s="1"/>
  <c r="BG1866" i="3" s="1"/>
  <c r="BG1867" i="3" s="1"/>
  <c r="BG1868" i="3" s="1"/>
  <c r="BG1869" i="3" s="1"/>
  <c r="BG1870" i="3" s="1"/>
  <c r="BG1871" i="3" s="1"/>
  <c r="BG1872" i="3" s="1"/>
  <c r="BG1873" i="3" s="1"/>
  <c r="BG1874" i="3" s="1"/>
  <c r="BG1875" i="3" s="1"/>
  <c r="BG1876" i="3" s="1"/>
  <c r="BG1877" i="3" s="1"/>
  <c r="BG1878" i="3" s="1"/>
  <c r="BG1879" i="3" s="1"/>
  <c r="BG1880" i="3" s="1"/>
  <c r="BG1881" i="3" s="1"/>
  <c r="BG1882" i="3" s="1"/>
  <c r="BG1883" i="3" s="1"/>
  <c r="BG1884" i="3" s="1"/>
  <c r="BG1885" i="3" s="1"/>
  <c r="BG1886" i="3" s="1"/>
  <c r="BG1887" i="3" s="1"/>
  <c r="BG1888" i="3" s="1"/>
  <c r="BG1889" i="3" s="1"/>
  <c r="BG1890" i="3" s="1"/>
  <c r="BG1891" i="3" s="1"/>
  <c r="BG1892" i="3" s="1"/>
  <c r="BG1893" i="3" s="1"/>
  <c r="BG1894" i="3" s="1"/>
  <c r="BG1895" i="3" s="1"/>
  <c r="BG1896" i="3" s="1"/>
  <c r="BG1897" i="3" s="1"/>
  <c r="BG1898" i="3" s="1"/>
  <c r="BG1899" i="3" s="1"/>
  <c r="BG1900" i="3" s="1"/>
  <c r="BG1901" i="3" s="1"/>
  <c r="BG1902" i="3" s="1"/>
  <c r="BG1903" i="3" s="1"/>
  <c r="BG1904" i="3" s="1"/>
  <c r="BG1905" i="3" s="1"/>
  <c r="BG1906" i="3" s="1"/>
  <c r="BG1907" i="3" s="1"/>
  <c r="BG1908" i="3" s="1"/>
  <c r="BG1909" i="3" s="1"/>
  <c r="BG1910" i="3" s="1"/>
  <c r="BG1911" i="3" s="1"/>
  <c r="BG1912" i="3" s="1"/>
  <c r="BG1913" i="3" s="1"/>
  <c r="BG1914" i="3" s="1"/>
  <c r="BG1915" i="3" s="1"/>
  <c r="BG1916" i="3" s="1"/>
  <c r="BG1917" i="3" s="1"/>
  <c r="BG1918" i="3" s="1"/>
  <c r="BG1919" i="3" s="1"/>
  <c r="BG1920" i="3" s="1"/>
  <c r="BG1921" i="3" s="1"/>
  <c r="BG1922" i="3" s="1"/>
  <c r="BG1923" i="3" s="1"/>
  <c r="BG1924" i="3" s="1"/>
  <c r="BG1925" i="3" s="1"/>
  <c r="BG1926" i="3" s="1"/>
  <c r="BG1927" i="3" s="1"/>
  <c r="BG1928" i="3" s="1"/>
  <c r="BG1929" i="3" s="1"/>
  <c r="BG1930" i="3" s="1"/>
  <c r="BG1931" i="3" s="1"/>
  <c r="BG1932" i="3" s="1"/>
  <c r="BG1933" i="3" s="1"/>
  <c r="BG1934" i="3" s="1"/>
  <c r="BG1935" i="3" s="1"/>
  <c r="BG1936" i="3" s="1"/>
  <c r="BG1937" i="3" s="1"/>
  <c r="BG1938" i="3" s="1"/>
  <c r="BG1939" i="3" s="1"/>
  <c r="BG1940" i="3" s="1"/>
  <c r="BG1941" i="3" s="1"/>
  <c r="BG1942" i="3" s="1"/>
  <c r="BG1943" i="3" s="1"/>
  <c r="BG1944" i="3" s="1"/>
  <c r="BG1945" i="3" s="1"/>
  <c r="BG1946" i="3" s="1"/>
  <c r="BG1947" i="3" s="1"/>
  <c r="BG1948" i="3" s="1"/>
  <c r="BG1949" i="3" s="1"/>
  <c r="BG1950" i="3" s="1"/>
  <c r="BG1951" i="3" s="1"/>
  <c r="BG1952" i="3" s="1"/>
  <c r="BG1953" i="3" s="1"/>
  <c r="BG1954" i="3" s="1"/>
  <c r="BG1955" i="3" s="1"/>
  <c r="BG1956" i="3" s="1"/>
  <c r="BG1957" i="3" s="1"/>
  <c r="BG1958" i="3" s="1"/>
  <c r="BG1959" i="3" s="1"/>
  <c r="BG1960" i="3" s="1"/>
  <c r="BG1961" i="3" s="1"/>
  <c r="BG1962" i="3" s="1"/>
  <c r="BG1963" i="3" s="1"/>
  <c r="BG1964" i="3" s="1"/>
  <c r="BG1965" i="3" s="1"/>
  <c r="BG1966" i="3" s="1"/>
  <c r="BG1967" i="3" s="1"/>
  <c r="BG1968" i="3" s="1"/>
  <c r="BG1969" i="3" s="1"/>
  <c r="BG1970" i="3" s="1"/>
  <c r="BG1971" i="3" s="1"/>
  <c r="BG1972" i="3" s="1"/>
  <c r="BG1973" i="3" s="1"/>
  <c r="BG1974" i="3" s="1"/>
  <c r="BG1975" i="3" s="1"/>
  <c r="BG1976" i="3" s="1"/>
  <c r="BG1977" i="3" s="1"/>
  <c r="BG1978" i="3" s="1"/>
  <c r="BG1979" i="3" s="1"/>
  <c r="BG1980" i="3" s="1"/>
  <c r="BG1981" i="3" s="1"/>
  <c r="BG1982" i="3" s="1"/>
  <c r="BG1983" i="3" s="1"/>
  <c r="BG1984" i="3" s="1"/>
  <c r="BG1985" i="3" s="1"/>
  <c r="BG1986" i="3" s="1"/>
  <c r="BG1987" i="3" s="1"/>
  <c r="BG1988" i="3" s="1"/>
  <c r="BG1989" i="3" s="1"/>
  <c r="BG1990" i="3" s="1"/>
  <c r="BG1991" i="3" s="1"/>
  <c r="BG1992" i="3" s="1"/>
  <c r="BG1993" i="3" s="1"/>
  <c r="BG1994" i="3" s="1"/>
  <c r="BG1995" i="3" s="1"/>
  <c r="BG1996" i="3" s="1"/>
  <c r="BG1997" i="3" s="1"/>
  <c r="BG1998" i="3" s="1"/>
  <c r="BG1999" i="3" s="1"/>
  <c r="BG2000" i="3" s="1"/>
  <c r="BG2001" i="3" s="1"/>
  <c r="BG2002" i="3" s="1"/>
  <c r="BG2003" i="3" s="1"/>
  <c r="BG2004" i="3" s="1"/>
  <c r="BG2005" i="3" s="1"/>
  <c r="BG2006" i="3" s="1"/>
  <c r="BG2007" i="3" s="1"/>
  <c r="BG2008" i="3" s="1"/>
  <c r="BG2009" i="3" s="1"/>
  <c r="BG2010" i="3" s="1"/>
  <c r="BG2011" i="3" s="1"/>
  <c r="BG2012" i="3" s="1"/>
  <c r="BG2013" i="3" s="1"/>
  <c r="BG2014" i="3" s="1"/>
  <c r="BG2015" i="3" s="1"/>
  <c r="BG2016" i="3" s="1"/>
  <c r="BG2017" i="3" s="1"/>
  <c r="BG2018" i="3" s="1"/>
  <c r="BG2019" i="3" s="1"/>
  <c r="BG2020" i="3" s="1"/>
  <c r="BG2021" i="3" s="1"/>
  <c r="BG2022" i="3" s="1"/>
  <c r="BG2023" i="3" s="1"/>
  <c r="BG2024" i="3" s="1"/>
  <c r="BG2025" i="3" s="1"/>
  <c r="BG2026" i="3" s="1"/>
  <c r="BG2027" i="3" s="1"/>
  <c r="BG2028" i="3" s="1"/>
  <c r="BG2029" i="3" s="1"/>
  <c r="BG2030" i="3" s="1"/>
  <c r="BG2031" i="3" s="1"/>
  <c r="BG2032" i="3" s="1"/>
  <c r="BG2033" i="3" s="1"/>
  <c r="BG2034" i="3" s="1"/>
  <c r="BG2035" i="3" s="1"/>
  <c r="BG2036" i="3" s="1"/>
  <c r="BG2037" i="3" s="1"/>
  <c r="BG2038" i="3" s="1"/>
  <c r="BG2039" i="3" s="1"/>
  <c r="BG2040" i="3" s="1"/>
  <c r="BG2041" i="3" s="1"/>
  <c r="BG2042" i="3" s="1"/>
  <c r="BG2043" i="3" s="1"/>
  <c r="BG2044" i="3" s="1"/>
  <c r="BG2045" i="3" s="1"/>
  <c r="BG2046" i="3" s="1"/>
  <c r="BG2047" i="3" s="1"/>
  <c r="BG2048" i="3" s="1"/>
  <c r="BG2049" i="3" s="1"/>
  <c r="BG2050" i="3" s="1"/>
  <c r="BG2051" i="3" s="1"/>
  <c r="BG2052" i="3" s="1"/>
  <c r="BG2053" i="3" s="1"/>
  <c r="BG2054" i="3" s="1"/>
  <c r="BG2055" i="3" s="1"/>
  <c r="BG2056" i="3" s="1"/>
  <c r="BG2057" i="3" s="1"/>
  <c r="BG2058" i="3" s="1"/>
  <c r="BG2059" i="3" s="1"/>
  <c r="BG2060" i="3" s="1"/>
  <c r="BG2061" i="3" s="1"/>
  <c r="BG2062" i="3" s="1"/>
  <c r="BG2063" i="3" s="1"/>
  <c r="BG2064" i="3" s="1"/>
  <c r="BG2065" i="3" s="1"/>
  <c r="BG2066" i="3" s="1"/>
  <c r="BG2067" i="3" s="1"/>
  <c r="BG2068" i="3" s="1"/>
  <c r="BG2069" i="3" s="1"/>
  <c r="BG2070" i="3" s="1"/>
  <c r="BG2071" i="3" s="1"/>
  <c r="BG2072" i="3" s="1"/>
  <c r="BG2073" i="3" s="1"/>
  <c r="BG2074" i="3" s="1"/>
  <c r="BG2075" i="3" s="1"/>
  <c r="BG2076" i="3" s="1"/>
  <c r="BG2077" i="3" s="1"/>
  <c r="BG2078" i="3" s="1"/>
  <c r="BG2079" i="3" s="1"/>
  <c r="BG2080" i="3" s="1"/>
  <c r="BG2081" i="3" s="1"/>
  <c r="BG2082" i="3" s="1"/>
  <c r="BG2083" i="3" s="1"/>
  <c r="BG2084" i="3" s="1"/>
  <c r="BG2085" i="3" s="1"/>
  <c r="BG2086" i="3" s="1"/>
  <c r="BG2087" i="3" s="1"/>
  <c r="BG2088" i="3" s="1"/>
  <c r="BG2089" i="3" s="1"/>
  <c r="BG2090" i="3" s="1"/>
  <c r="BG2091" i="3" s="1"/>
  <c r="BG2092" i="3" s="1"/>
  <c r="BG2093" i="3" s="1"/>
  <c r="BG2094" i="3" s="1"/>
  <c r="BG2095" i="3" s="1"/>
  <c r="BG2096" i="3" s="1"/>
  <c r="BG2097" i="3" s="1"/>
  <c r="BG2098" i="3" s="1"/>
  <c r="BG2099" i="3" s="1"/>
  <c r="BG2100" i="3" s="1"/>
  <c r="BG2101" i="3" s="1"/>
  <c r="BG2102" i="3" s="1"/>
  <c r="BG2103" i="3" s="1"/>
  <c r="BG2104" i="3" s="1"/>
  <c r="BG2105" i="3" s="1"/>
  <c r="BG2106" i="3" s="1"/>
  <c r="BG2107" i="3" s="1"/>
  <c r="BG2108" i="3" s="1"/>
  <c r="BG2109" i="3" s="1"/>
  <c r="BG2110" i="3" s="1"/>
  <c r="BG2111" i="3" s="1"/>
  <c r="BG2112" i="3" s="1"/>
  <c r="BG2113" i="3" s="1"/>
  <c r="BG2114" i="3" s="1"/>
  <c r="BG2115" i="3" s="1"/>
  <c r="BG2116" i="3" s="1"/>
  <c r="BG2117" i="3" s="1"/>
  <c r="BG2118" i="3" s="1"/>
  <c r="BG2119" i="3" s="1"/>
  <c r="BG2120" i="3" s="1"/>
  <c r="BG2121" i="3" s="1"/>
  <c r="BG2122" i="3" s="1"/>
  <c r="BG2123" i="3" s="1"/>
  <c r="BG2124" i="3" s="1"/>
  <c r="BG2125" i="3" s="1"/>
  <c r="BG2126" i="3" s="1"/>
  <c r="BG2127" i="3" s="1"/>
  <c r="BG2128" i="3" s="1"/>
  <c r="BG2129" i="3" s="1"/>
  <c r="BG2130" i="3" s="1"/>
  <c r="BG2131" i="3" s="1"/>
  <c r="BG2132" i="3" s="1"/>
  <c r="BG2133" i="3" s="1"/>
  <c r="BG2134" i="3" s="1"/>
  <c r="BG2135" i="3" s="1"/>
  <c r="BG2136" i="3" s="1"/>
  <c r="BG2137" i="3" s="1"/>
  <c r="BG2138" i="3" s="1"/>
  <c r="BG2139" i="3" s="1"/>
  <c r="BG2140" i="3" s="1"/>
  <c r="BG2141" i="3" s="1"/>
  <c r="BG2142" i="3" s="1"/>
  <c r="BG2143" i="3" s="1"/>
  <c r="BG2144" i="3" s="1"/>
  <c r="BG2145" i="3" s="1"/>
  <c r="BG2146" i="3" s="1"/>
  <c r="BG2147" i="3" s="1"/>
  <c r="BG2148" i="3" s="1"/>
  <c r="BG2149" i="3" s="1"/>
  <c r="BG2150" i="3" s="1"/>
  <c r="BG2151" i="3" s="1"/>
  <c r="BG2152" i="3" s="1"/>
  <c r="BG2153" i="3" s="1"/>
  <c r="BG2154" i="3" s="1"/>
  <c r="BG2155" i="3" s="1"/>
  <c r="BG2156" i="3" s="1"/>
  <c r="BG2157" i="3" s="1"/>
  <c r="BG2158" i="3" s="1"/>
  <c r="BG2159" i="3" s="1"/>
  <c r="BG2160" i="3" s="1"/>
  <c r="BG2161" i="3" s="1"/>
  <c r="BG2162" i="3" s="1"/>
  <c r="BG2163" i="3" s="1"/>
  <c r="BG2164" i="3" s="1"/>
  <c r="BG2165" i="3" s="1"/>
  <c r="BG2166" i="3" s="1"/>
  <c r="BG2167" i="3" s="1"/>
  <c r="BG2168" i="3" s="1"/>
  <c r="BG2169" i="3" s="1"/>
  <c r="BG2170" i="3" s="1"/>
  <c r="BG2171" i="3" s="1"/>
  <c r="BG2172" i="3" s="1"/>
  <c r="BG2173" i="3" s="1"/>
  <c r="BG2174" i="3" s="1"/>
  <c r="BG2175" i="3" s="1"/>
  <c r="BG2176" i="3" s="1"/>
  <c r="BG2177" i="3" s="1"/>
  <c r="BG2178" i="3" s="1"/>
  <c r="BG2179" i="3" s="1"/>
  <c r="BG2180" i="3" s="1"/>
  <c r="BG2181" i="3" s="1"/>
  <c r="BG2182" i="3" s="1"/>
  <c r="BG2183" i="3" s="1"/>
  <c r="BG2184" i="3" s="1"/>
  <c r="BG2185" i="3" s="1"/>
  <c r="BG2186" i="3" s="1"/>
  <c r="BG2187" i="3" s="1"/>
  <c r="BG2188" i="3" s="1"/>
  <c r="BG2189" i="3" s="1"/>
  <c r="BG2190" i="3" s="1"/>
  <c r="BG2191" i="3" s="1"/>
  <c r="BG2192" i="3" s="1"/>
  <c r="BG2193" i="3" s="1"/>
  <c r="BG2194" i="3" s="1"/>
  <c r="BG2195" i="3" s="1"/>
  <c r="BG2196" i="3" s="1"/>
  <c r="BG2197" i="3" s="1"/>
  <c r="BG2198" i="3" s="1"/>
  <c r="BG2199" i="3" s="1"/>
  <c r="BG2200" i="3" s="1"/>
  <c r="BG2201" i="3" s="1"/>
  <c r="BG2202" i="3" s="1"/>
  <c r="BG2203" i="3" s="1"/>
  <c r="BG2204" i="3" s="1"/>
  <c r="BG2205" i="3" s="1"/>
  <c r="BG2206" i="3" s="1"/>
  <c r="BG2207" i="3" s="1"/>
  <c r="BG2208" i="3" s="1"/>
  <c r="BG2209" i="3" s="1"/>
  <c r="BG2210" i="3" s="1"/>
  <c r="BG2211" i="3" s="1"/>
  <c r="BG2212" i="3" s="1"/>
  <c r="BG2213" i="3" s="1"/>
  <c r="BG2214" i="3" s="1"/>
  <c r="BG2215" i="3" s="1"/>
  <c r="BG2216" i="3" s="1"/>
  <c r="BG2217" i="3" s="1"/>
  <c r="BG2218" i="3" s="1"/>
  <c r="BG2219" i="3" s="1"/>
  <c r="BG2220" i="3" s="1"/>
  <c r="BG2221" i="3" s="1"/>
  <c r="BG2222" i="3" s="1"/>
  <c r="BG2223" i="3" s="1"/>
  <c r="BG2224" i="3" s="1"/>
  <c r="BG2225" i="3" s="1"/>
  <c r="BG2226" i="3" s="1"/>
  <c r="BG2227" i="3" s="1"/>
  <c r="BG2228" i="3" s="1"/>
  <c r="BG2229" i="3" s="1"/>
  <c r="BG2230" i="3" s="1"/>
  <c r="BG2231" i="3" s="1"/>
  <c r="BG2232" i="3" s="1"/>
  <c r="BG2233" i="3" s="1"/>
  <c r="BG2234" i="3" s="1"/>
  <c r="BG2235" i="3" s="1"/>
  <c r="BG2236" i="3" s="1"/>
  <c r="BG2237" i="3" s="1"/>
  <c r="BG2238" i="3" s="1"/>
  <c r="BG2239" i="3" s="1"/>
  <c r="BG2240" i="3" s="1"/>
  <c r="BG2241" i="3" s="1"/>
  <c r="BG2242" i="3" s="1"/>
  <c r="BG2243" i="3" s="1"/>
  <c r="BG2244" i="3" s="1"/>
  <c r="BG2245" i="3" s="1"/>
  <c r="BG2246" i="3" s="1"/>
  <c r="BG2247" i="3" s="1"/>
  <c r="BG2248" i="3" s="1"/>
  <c r="BG2249" i="3" s="1"/>
  <c r="BG2250" i="3" s="1"/>
  <c r="BG2251" i="3" s="1"/>
  <c r="BG2252" i="3" s="1"/>
  <c r="BG2253" i="3" s="1"/>
  <c r="BG2254" i="3" s="1"/>
  <c r="BG2255" i="3" s="1"/>
  <c r="BG2256" i="3" s="1"/>
  <c r="BG2257" i="3" s="1"/>
  <c r="BG2258" i="3" s="1"/>
  <c r="BG2259" i="3" s="1"/>
  <c r="BG2260" i="3" s="1"/>
  <c r="BG2261" i="3" s="1"/>
  <c r="BG2262" i="3" s="1"/>
  <c r="BG2263" i="3" s="1"/>
  <c r="BG2264" i="3" s="1"/>
  <c r="BG2265" i="3" s="1"/>
  <c r="BG2266" i="3" s="1"/>
  <c r="BG2267" i="3" s="1"/>
  <c r="BG2268" i="3" s="1"/>
  <c r="BG2269" i="3" s="1"/>
  <c r="BG2270" i="3" s="1"/>
  <c r="BG2271" i="3" s="1"/>
  <c r="BG2272" i="3" s="1"/>
  <c r="BG2273" i="3" s="1"/>
  <c r="BG2274" i="3" s="1"/>
  <c r="BG2275" i="3" s="1"/>
  <c r="BG2276" i="3" s="1"/>
  <c r="BG2277" i="3" s="1"/>
  <c r="BG2278" i="3" s="1"/>
  <c r="BG2279" i="3" s="1"/>
  <c r="BG2280" i="3" s="1"/>
  <c r="BG2281" i="3" s="1"/>
  <c r="BG2282" i="3" s="1"/>
  <c r="BG2283" i="3" s="1"/>
  <c r="BG2284" i="3" s="1"/>
  <c r="BG2285" i="3" s="1"/>
  <c r="BG2286" i="3" s="1"/>
  <c r="BG2287" i="3" s="1"/>
  <c r="BG2288" i="3" s="1"/>
  <c r="BG2289" i="3" s="1"/>
  <c r="BG2290" i="3" s="1"/>
  <c r="BG2291" i="3" s="1"/>
  <c r="BG2292" i="3" s="1"/>
  <c r="BG2293" i="3" s="1"/>
  <c r="BG2294" i="3" s="1"/>
  <c r="BG2295" i="3" s="1"/>
  <c r="BG2296" i="3" s="1"/>
  <c r="BG2297" i="3" s="1"/>
  <c r="BG2298" i="3" s="1"/>
  <c r="BG2299" i="3" s="1"/>
  <c r="BG2300" i="3" s="1"/>
  <c r="BG2301" i="3" s="1"/>
  <c r="BG2302" i="3" s="1"/>
  <c r="BG2303" i="3" s="1"/>
  <c r="BG2304" i="3" s="1"/>
  <c r="BG2305" i="3" s="1"/>
  <c r="BG2306" i="3" s="1"/>
  <c r="BG2307" i="3" s="1"/>
  <c r="BG2308" i="3" s="1"/>
  <c r="BG2309" i="3" s="1"/>
  <c r="BG2310" i="3" s="1"/>
  <c r="BG2311" i="3" s="1"/>
  <c r="BG2312" i="3" s="1"/>
  <c r="BG2313" i="3" s="1"/>
  <c r="BG2314" i="3" s="1"/>
  <c r="BG2315" i="3" s="1"/>
  <c r="BG2316" i="3" s="1"/>
  <c r="BG2317" i="3" s="1"/>
  <c r="BG2318" i="3" s="1"/>
  <c r="BG2319" i="3" s="1"/>
  <c r="BG2320" i="3" s="1"/>
  <c r="BG2321" i="3" s="1"/>
  <c r="BG2322" i="3" s="1"/>
  <c r="BG2323" i="3" s="1"/>
  <c r="BG2324" i="3" s="1"/>
  <c r="BG2325" i="3" s="1"/>
  <c r="BG2326" i="3" s="1"/>
  <c r="BG2327" i="3" s="1"/>
  <c r="BG2328" i="3" s="1"/>
  <c r="BG2329" i="3" s="1"/>
  <c r="BG2330" i="3" s="1"/>
  <c r="BG2331" i="3" s="1"/>
  <c r="BG2332" i="3" s="1"/>
  <c r="BG2333" i="3" s="1"/>
  <c r="BG2334" i="3" s="1"/>
  <c r="BG2335" i="3" s="1"/>
  <c r="BG2336" i="3" s="1"/>
  <c r="BG2337" i="3" s="1"/>
  <c r="BG2338" i="3" s="1"/>
  <c r="BG2339" i="3" s="1"/>
  <c r="BG2340" i="3" s="1"/>
  <c r="BG2341" i="3" s="1"/>
  <c r="BG2342" i="3" s="1"/>
  <c r="BG2343" i="3" s="1"/>
  <c r="BG2344" i="3" s="1"/>
  <c r="BG2345" i="3" s="1"/>
  <c r="BG2346" i="3" s="1"/>
  <c r="BG2347" i="3" s="1"/>
  <c r="BG2348" i="3" s="1"/>
  <c r="BG2349" i="3" s="1"/>
  <c r="BG2350" i="3" s="1"/>
  <c r="BG2351" i="3" s="1"/>
  <c r="BG2352" i="3" s="1"/>
  <c r="BG2353" i="3" s="1"/>
  <c r="BG2354" i="3" s="1"/>
  <c r="BG2355" i="3" s="1"/>
  <c r="BG2356" i="3" s="1"/>
  <c r="BG2357" i="3" s="1"/>
  <c r="BG2358" i="3" s="1"/>
  <c r="BG2359" i="3" s="1"/>
  <c r="BG2360" i="3" s="1"/>
  <c r="BG2361" i="3" s="1"/>
  <c r="BG2362" i="3" s="1"/>
  <c r="BG2363" i="3" s="1"/>
  <c r="BG2364" i="3" s="1"/>
  <c r="BG2365" i="3" s="1"/>
  <c r="BG2366" i="3" s="1"/>
  <c r="BG2367" i="3" s="1"/>
  <c r="BG2368" i="3" s="1"/>
  <c r="BG2369" i="3" s="1"/>
  <c r="BG2370" i="3" s="1"/>
  <c r="BG2371" i="3" s="1"/>
  <c r="BG2372" i="3" s="1"/>
  <c r="BG2373" i="3" s="1"/>
  <c r="BG2374" i="3" s="1"/>
  <c r="BG2375" i="3" s="1"/>
  <c r="BG2376" i="3" s="1"/>
  <c r="BG2377" i="3" s="1"/>
  <c r="BG2378" i="3" s="1"/>
  <c r="BG2379" i="3" s="1"/>
  <c r="BG2380" i="3" s="1"/>
  <c r="BG2381" i="3" s="1"/>
  <c r="BG2382" i="3" s="1"/>
  <c r="BG2383" i="3" s="1"/>
  <c r="BG2384" i="3" s="1"/>
  <c r="BG2385" i="3" s="1"/>
  <c r="BG2386" i="3" s="1"/>
  <c r="BG2387" i="3" s="1"/>
  <c r="BG2388" i="3" s="1"/>
  <c r="BG2389" i="3" s="1"/>
  <c r="BG2390" i="3" s="1"/>
  <c r="BG2391" i="3" s="1"/>
  <c r="BG2392" i="3" s="1"/>
  <c r="BG2393" i="3" s="1"/>
  <c r="BG2394" i="3" s="1"/>
  <c r="BG2395" i="3" s="1"/>
  <c r="BG2396" i="3" s="1"/>
  <c r="BG2397" i="3" s="1"/>
  <c r="BG2398" i="3" s="1"/>
  <c r="BG2399" i="3" s="1"/>
  <c r="BG2400" i="3" s="1"/>
  <c r="BG2401" i="3" s="1"/>
  <c r="BG2402" i="3" s="1"/>
  <c r="BG2403" i="3" s="1"/>
  <c r="BG2404" i="3" s="1"/>
  <c r="BG2405" i="3" s="1"/>
  <c r="BG2406" i="3" s="1"/>
  <c r="BG2407" i="3" s="1"/>
  <c r="BG2408" i="3" s="1"/>
  <c r="BG2409" i="3" s="1"/>
  <c r="BG2410" i="3" s="1"/>
  <c r="BG2411" i="3" s="1"/>
  <c r="BG2412" i="3" s="1"/>
  <c r="BG2413" i="3" s="1"/>
  <c r="BG2414" i="3" s="1"/>
  <c r="BG2415" i="3" s="1"/>
  <c r="BG2416" i="3" s="1"/>
  <c r="BG2417" i="3" s="1"/>
  <c r="BG2418" i="3" s="1"/>
  <c r="BG2419" i="3" s="1"/>
  <c r="BG2420" i="3" s="1"/>
  <c r="BG2421" i="3" s="1"/>
  <c r="BG2422" i="3" s="1"/>
  <c r="BG2423" i="3" s="1"/>
  <c r="BG2424" i="3" s="1"/>
  <c r="BG2425" i="3" s="1"/>
  <c r="BG2426" i="3" s="1"/>
  <c r="BG2427" i="3" s="1"/>
  <c r="BG2428" i="3" s="1"/>
  <c r="BG2429" i="3" s="1"/>
  <c r="BG2430" i="3" s="1"/>
  <c r="BG2431" i="3" s="1"/>
  <c r="BG2432" i="3" s="1"/>
  <c r="BG2433" i="3" s="1"/>
  <c r="BG2434" i="3" s="1"/>
  <c r="BG2435" i="3" s="1"/>
  <c r="BG2436" i="3" s="1"/>
  <c r="BG2437" i="3" s="1"/>
  <c r="BG2438" i="3" s="1"/>
  <c r="BG2439" i="3" s="1"/>
  <c r="BG2440" i="3" s="1"/>
  <c r="BG2441" i="3" s="1"/>
  <c r="BG2442" i="3" s="1"/>
  <c r="BG2443" i="3" s="1"/>
  <c r="BG2444" i="3" s="1"/>
  <c r="BG2445" i="3" s="1"/>
  <c r="BG2446" i="3" s="1"/>
  <c r="BG2447" i="3" s="1"/>
  <c r="BG2448" i="3" s="1"/>
  <c r="BG2449" i="3" s="1"/>
  <c r="BG2450" i="3" s="1"/>
  <c r="BG2451" i="3" s="1"/>
  <c r="BG2452" i="3" s="1"/>
  <c r="BG2453" i="3" s="1"/>
  <c r="BG2454" i="3" s="1"/>
  <c r="BG2455" i="3" s="1"/>
  <c r="BG2456" i="3" s="1"/>
  <c r="BG2457" i="3" s="1"/>
  <c r="BG2458" i="3" s="1"/>
  <c r="BG2459" i="3" s="1"/>
  <c r="BG2460" i="3" s="1"/>
  <c r="BG2461" i="3" s="1"/>
  <c r="BG2462" i="3" s="1"/>
  <c r="BG2463" i="3" s="1"/>
  <c r="BG2464" i="3" s="1"/>
  <c r="BG2465" i="3" s="1"/>
  <c r="BG2466" i="3" s="1"/>
  <c r="BG2467" i="3" s="1"/>
  <c r="BG2468" i="3" s="1"/>
  <c r="BG2469" i="3" s="1"/>
  <c r="BG2470" i="3" s="1"/>
  <c r="BG2471" i="3" s="1"/>
  <c r="BG2472" i="3" s="1"/>
  <c r="BG2473" i="3" s="1"/>
  <c r="BG2474" i="3" s="1"/>
  <c r="BG2475" i="3" s="1"/>
  <c r="BG2476" i="3" s="1"/>
  <c r="BG2477" i="3" s="1"/>
  <c r="BG2478" i="3" s="1"/>
  <c r="BG2479" i="3" s="1"/>
  <c r="BG2480" i="3" s="1"/>
  <c r="BG2481" i="3" s="1"/>
  <c r="BG2482" i="3" s="1"/>
  <c r="BG2483" i="3" s="1"/>
  <c r="BG2484" i="3" s="1"/>
  <c r="BG2485" i="3" s="1"/>
  <c r="BG2486" i="3" s="1"/>
  <c r="BG2487" i="3" s="1"/>
  <c r="BG2488" i="3" s="1"/>
  <c r="BG2489" i="3" s="1"/>
  <c r="BG2490" i="3" s="1"/>
  <c r="BG2491" i="3" s="1"/>
  <c r="BG2492" i="3" s="1"/>
  <c r="BG2493" i="3" s="1"/>
  <c r="BG2494" i="3" s="1"/>
  <c r="BG2495" i="3" s="1"/>
  <c r="BG2496" i="3" s="1"/>
  <c r="BG2497" i="3" s="1"/>
  <c r="BG2498" i="3" s="1"/>
  <c r="BG2499" i="3" s="1"/>
  <c r="BG2500" i="3" s="1"/>
  <c r="BG2501" i="3" s="1"/>
  <c r="BG2502" i="3" s="1"/>
  <c r="BG2503" i="3" s="1"/>
  <c r="BG2504" i="3" s="1"/>
  <c r="BG2505" i="3" s="1"/>
  <c r="BG2506" i="3" s="1"/>
  <c r="BG2507" i="3" s="1"/>
  <c r="BG2508" i="3" s="1"/>
  <c r="BG2509" i="3" s="1"/>
  <c r="BG2510" i="3" s="1"/>
  <c r="BG2511" i="3" s="1"/>
  <c r="BG2512" i="3" s="1"/>
  <c r="BG2513" i="3" s="1"/>
  <c r="BG2514" i="3" s="1"/>
  <c r="BG2515" i="3" s="1"/>
  <c r="BG2516" i="3" s="1"/>
  <c r="BG2517" i="3" s="1"/>
  <c r="BG2518" i="3" s="1"/>
  <c r="BG2519" i="3" s="1"/>
  <c r="BG2520" i="3" s="1"/>
  <c r="BG2521" i="3" s="1"/>
  <c r="BG2522" i="3" s="1"/>
  <c r="BG2523" i="3" s="1"/>
  <c r="BG2524" i="3" s="1"/>
  <c r="BG2525" i="3" s="1"/>
  <c r="BG2526" i="3" s="1"/>
  <c r="BG2527" i="3" s="1"/>
  <c r="BG2528" i="3" s="1"/>
  <c r="BG2529" i="3" s="1"/>
  <c r="BG2530" i="3" s="1"/>
  <c r="BG2531" i="3" s="1"/>
  <c r="BG2532" i="3" s="1"/>
  <c r="BG2533" i="3" s="1"/>
  <c r="BG2534" i="3" s="1"/>
  <c r="BG2535" i="3" s="1"/>
  <c r="BG2536" i="3" s="1"/>
  <c r="BG2537" i="3" s="1"/>
  <c r="BG2538" i="3" s="1"/>
  <c r="BG2539" i="3" s="1"/>
  <c r="BG2540" i="3" s="1"/>
  <c r="BG2541" i="3" s="1"/>
  <c r="BG2542" i="3" s="1"/>
  <c r="BG2543" i="3" s="1"/>
  <c r="BG2544" i="3" s="1"/>
  <c r="BG2545" i="3" s="1"/>
  <c r="BG2546" i="3" s="1"/>
  <c r="BG2547" i="3" s="1"/>
  <c r="BG2548" i="3" s="1"/>
  <c r="BG2549" i="3" s="1"/>
  <c r="BG2550" i="3" s="1"/>
  <c r="BG2551" i="3" s="1"/>
  <c r="BG2552" i="3" s="1"/>
  <c r="BG2553" i="3" s="1"/>
  <c r="BG2554" i="3" s="1"/>
  <c r="BG2555" i="3" s="1"/>
  <c r="BG2556" i="3" s="1"/>
  <c r="BG2557" i="3" s="1"/>
  <c r="BG2558" i="3" s="1"/>
  <c r="BG2559" i="3" s="1"/>
  <c r="BG2560" i="3" s="1"/>
  <c r="BG2561" i="3" s="1"/>
  <c r="BG2562" i="3" s="1"/>
  <c r="BG2563" i="3" s="1"/>
  <c r="BG2564" i="3" s="1"/>
  <c r="BG2565" i="3" s="1"/>
  <c r="BG2566" i="3" s="1"/>
  <c r="BG2567" i="3" s="1"/>
  <c r="BG2568" i="3" s="1"/>
  <c r="BG2569" i="3" s="1"/>
  <c r="BG2570" i="3" s="1"/>
  <c r="BG2571" i="3" s="1"/>
  <c r="BG2572" i="3" s="1"/>
  <c r="BG2573" i="3" s="1"/>
  <c r="BG2574" i="3" s="1"/>
  <c r="BG2575" i="3" s="1"/>
  <c r="BG2576" i="3" s="1"/>
  <c r="BG2577" i="3" s="1"/>
  <c r="BG2578" i="3" s="1"/>
  <c r="BG2579" i="3" s="1"/>
  <c r="BG2580" i="3" s="1"/>
  <c r="BG2581" i="3" s="1"/>
  <c r="BG2582" i="3" s="1"/>
  <c r="BG2583" i="3" s="1"/>
  <c r="BG2584" i="3" s="1"/>
  <c r="BG2585" i="3" s="1"/>
  <c r="BG2586" i="3" s="1"/>
  <c r="BG2587" i="3" s="1"/>
  <c r="BG2588" i="3" s="1"/>
  <c r="BG2589" i="3" s="1"/>
  <c r="BG2590" i="3" s="1"/>
  <c r="BG2591" i="3" s="1"/>
  <c r="BG2592" i="3" s="1"/>
  <c r="BG2593" i="3" s="1"/>
  <c r="BG2594" i="3" s="1"/>
  <c r="BG2595" i="3" s="1"/>
  <c r="BG2596" i="3" s="1"/>
  <c r="BG2597" i="3" s="1"/>
  <c r="BG2598" i="3" s="1"/>
  <c r="BG2599" i="3" s="1"/>
  <c r="BG2600" i="3" s="1"/>
  <c r="BG2601" i="3" s="1"/>
  <c r="BG2602" i="3" s="1"/>
  <c r="BG2603" i="3" s="1"/>
  <c r="BG2604" i="3" s="1"/>
  <c r="BG2605" i="3" s="1"/>
  <c r="BG2606" i="3" s="1"/>
  <c r="BG2607" i="3" s="1"/>
  <c r="BG2608" i="3" s="1"/>
  <c r="BG2609" i="3" s="1"/>
  <c r="BG2610" i="3" s="1"/>
  <c r="BG2611" i="3" s="1"/>
  <c r="BG2612" i="3" s="1"/>
  <c r="BG2613" i="3" s="1"/>
  <c r="BG2614" i="3" s="1"/>
  <c r="BG2615" i="3" s="1"/>
  <c r="BG2616" i="3" s="1"/>
  <c r="BG2617" i="3" s="1"/>
  <c r="BG2618" i="3" s="1"/>
  <c r="BG2619" i="3" s="1"/>
  <c r="BG2620" i="3" s="1"/>
  <c r="BG2621" i="3" s="1"/>
  <c r="BG2622" i="3" s="1"/>
  <c r="BG2623" i="3" s="1"/>
  <c r="BG2624" i="3" s="1"/>
  <c r="BG2625" i="3" s="1"/>
  <c r="BG2626" i="3" s="1"/>
  <c r="BG2627" i="3" s="1"/>
  <c r="BG2628" i="3" s="1"/>
  <c r="BG2629" i="3" s="1"/>
  <c r="BG2630" i="3" s="1"/>
  <c r="BG2631" i="3" s="1"/>
  <c r="BG2632" i="3" s="1"/>
  <c r="BG2633" i="3" s="1"/>
  <c r="BG2634" i="3" s="1"/>
  <c r="BG2635" i="3" s="1"/>
  <c r="BG2636" i="3" s="1"/>
  <c r="BG2637" i="3" s="1"/>
  <c r="BG2638" i="3" s="1"/>
  <c r="BG2639" i="3" s="1"/>
  <c r="BG2640" i="3" s="1"/>
  <c r="BG2641" i="3" s="1"/>
  <c r="BG2642" i="3" s="1"/>
  <c r="BG2643" i="3" s="1"/>
  <c r="BG2644" i="3" s="1"/>
  <c r="BG2645" i="3" s="1"/>
  <c r="BG2646" i="3" s="1"/>
  <c r="BG2647" i="3" s="1"/>
  <c r="BG2648" i="3" s="1"/>
  <c r="BG2649" i="3" s="1"/>
  <c r="BG2650" i="3" s="1"/>
  <c r="BG2651" i="3" s="1"/>
  <c r="BG2652" i="3" s="1"/>
  <c r="BG2653" i="3" s="1"/>
  <c r="BG2654" i="3" s="1"/>
  <c r="BG2655" i="3" s="1"/>
  <c r="BG2656" i="3" s="1"/>
  <c r="BG2657" i="3" s="1"/>
  <c r="BG2658" i="3" s="1"/>
  <c r="BG2659" i="3" s="1"/>
  <c r="BG2660" i="3" s="1"/>
  <c r="BG2661" i="3" s="1"/>
  <c r="BG2662" i="3" s="1"/>
  <c r="BG2663" i="3" s="1"/>
  <c r="BG2664" i="3" s="1"/>
  <c r="BG2665" i="3" s="1"/>
  <c r="BG2666" i="3" s="1"/>
  <c r="BG2667" i="3" s="1"/>
  <c r="BG2668" i="3" s="1"/>
  <c r="BG2669" i="3" s="1"/>
  <c r="BG2670" i="3" s="1"/>
  <c r="BG2671" i="3" s="1"/>
  <c r="BG2672" i="3" s="1"/>
  <c r="BG2673" i="3" s="1"/>
  <c r="BG2674" i="3" s="1"/>
  <c r="BG2675" i="3" s="1"/>
  <c r="BG2676" i="3" s="1"/>
  <c r="BG2677" i="3" s="1"/>
  <c r="BG2678" i="3" s="1"/>
  <c r="BG2679" i="3" s="1"/>
  <c r="BG2680" i="3" s="1"/>
  <c r="BG2681" i="3" s="1"/>
  <c r="BG2682" i="3" s="1"/>
  <c r="BG2683" i="3" s="1"/>
  <c r="BG2684" i="3" s="1"/>
  <c r="BG2685" i="3" s="1"/>
  <c r="BG2686" i="3" s="1"/>
  <c r="BG2687" i="3" s="1"/>
  <c r="BG2688" i="3" s="1"/>
  <c r="BG2689" i="3" s="1"/>
  <c r="BG2690" i="3" s="1"/>
  <c r="BG2691" i="3" s="1"/>
  <c r="BG2692" i="3" s="1"/>
  <c r="BG2693" i="3" s="1"/>
  <c r="BG2694" i="3" s="1"/>
  <c r="BG2695" i="3" s="1"/>
  <c r="BG2696" i="3" s="1"/>
  <c r="BG2697" i="3" s="1"/>
  <c r="BG2698" i="3" s="1"/>
  <c r="BG2699" i="3" s="1"/>
  <c r="BG2700" i="3" s="1"/>
  <c r="BG2701" i="3" s="1"/>
  <c r="BG2702" i="3" s="1"/>
  <c r="BG2703" i="3" s="1"/>
  <c r="BG2704" i="3" s="1"/>
  <c r="BG2705" i="3" s="1"/>
  <c r="BG2706" i="3" s="1"/>
  <c r="BG2707" i="3" s="1"/>
  <c r="BG2708" i="3" s="1"/>
  <c r="BG2709" i="3" s="1"/>
  <c r="BG2710" i="3" s="1"/>
  <c r="BG2711" i="3" s="1"/>
  <c r="BG2712" i="3" s="1"/>
  <c r="BG2713" i="3" s="1"/>
  <c r="BG2714" i="3" s="1"/>
  <c r="BG2715" i="3" s="1"/>
  <c r="BG2716" i="3" s="1"/>
  <c r="BG2717" i="3" s="1"/>
  <c r="BG2718" i="3" s="1"/>
  <c r="BG2719" i="3" s="1"/>
  <c r="BG2720" i="3" s="1"/>
  <c r="BG2721" i="3" s="1"/>
  <c r="BG2722" i="3" s="1"/>
  <c r="BG2723" i="3" s="1"/>
  <c r="BG2724" i="3" s="1"/>
  <c r="BG2725" i="3" s="1"/>
  <c r="BG2726" i="3" s="1"/>
  <c r="BG2727" i="3" s="1"/>
  <c r="BG2728" i="3" s="1"/>
  <c r="BG2729" i="3" s="1"/>
  <c r="BG2730" i="3" s="1"/>
  <c r="BG2731" i="3" s="1"/>
  <c r="BG2732" i="3" s="1"/>
  <c r="BG2733" i="3" s="1"/>
  <c r="BG2734" i="3" s="1"/>
  <c r="BG2735" i="3" s="1"/>
  <c r="BG2736" i="3" s="1"/>
  <c r="BG2737" i="3" s="1"/>
  <c r="BG2738" i="3" s="1"/>
  <c r="BG2739" i="3" s="1"/>
  <c r="BG2740" i="3" s="1"/>
  <c r="BG2741" i="3" s="1"/>
  <c r="BG2742" i="3" s="1"/>
  <c r="BG2743" i="3" s="1"/>
  <c r="BG2744" i="3" s="1"/>
  <c r="BG2745" i="3" s="1"/>
  <c r="BG2746" i="3" s="1"/>
  <c r="BG2747" i="3" s="1"/>
  <c r="BG2748" i="3" s="1"/>
  <c r="BG2749" i="3" s="1"/>
  <c r="BG2750" i="3" s="1"/>
  <c r="BG2751" i="3" s="1"/>
  <c r="BG2752" i="3" s="1"/>
  <c r="BG2753" i="3" s="1"/>
  <c r="BG2754" i="3" s="1"/>
  <c r="BG2755" i="3" s="1"/>
  <c r="BG2756" i="3" s="1"/>
  <c r="BG2757" i="3" s="1"/>
  <c r="BG2758" i="3" s="1"/>
  <c r="BG2759" i="3" s="1"/>
  <c r="BG2760" i="3" s="1"/>
  <c r="BG2761" i="3" s="1"/>
  <c r="BG2762" i="3" s="1"/>
  <c r="BG2763" i="3" s="1"/>
  <c r="BG2764" i="3" s="1"/>
  <c r="BG2765" i="3" s="1"/>
  <c r="BG2766" i="3" s="1"/>
  <c r="BG2767" i="3" s="1"/>
  <c r="BG2768" i="3" s="1"/>
  <c r="BG2769" i="3" s="1"/>
  <c r="BG2770" i="3" s="1"/>
  <c r="BG2771" i="3" s="1"/>
  <c r="BG2772" i="3" s="1"/>
  <c r="BG2773" i="3" s="1"/>
  <c r="BG2774" i="3" s="1"/>
  <c r="BG2775" i="3" s="1"/>
  <c r="BG2776" i="3" s="1"/>
  <c r="BG2777" i="3" s="1"/>
  <c r="BG2778" i="3" s="1"/>
  <c r="BG2779" i="3" s="1"/>
  <c r="BG2780" i="3" s="1"/>
  <c r="BG2781" i="3" s="1"/>
  <c r="BG2782" i="3" s="1"/>
  <c r="BG2783" i="3" s="1"/>
  <c r="BG2784" i="3" s="1"/>
  <c r="BG2785" i="3" s="1"/>
  <c r="BG2786" i="3" s="1"/>
  <c r="BG2787" i="3" s="1"/>
  <c r="BG2788" i="3" s="1"/>
  <c r="BG2789" i="3" s="1"/>
  <c r="BG2790" i="3" s="1"/>
  <c r="BG2791" i="3" s="1"/>
  <c r="BG2792" i="3" s="1"/>
  <c r="BG2793" i="3" s="1"/>
  <c r="BG2794" i="3" s="1"/>
  <c r="BG2795" i="3" s="1"/>
  <c r="BG2796" i="3" s="1"/>
  <c r="BG2797" i="3" s="1"/>
  <c r="BG2798" i="3" s="1"/>
  <c r="BG2799" i="3" s="1"/>
  <c r="BG2800" i="3" s="1"/>
  <c r="BG2801" i="3" s="1"/>
  <c r="BG2802" i="3" s="1"/>
  <c r="BG2803" i="3" s="1"/>
  <c r="BG2804" i="3" s="1"/>
  <c r="BG2805" i="3" s="1"/>
  <c r="BG2806" i="3" s="1"/>
  <c r="BG2807" i="3" s="1"/>
  <c r="BG2808" i="3" s="1"/>
  <c r="BG2809" i="3" s="1"/>
  <c r="BG2810" i="3" s="1"/>
  <c r="BG2811" i="3" s="1"/>
  <c r="BG2812" i="3" s="1"/>
  <c r="BG2813" i="3" s="1"/>
  <c r="BG2814" i="3" s="1"/>
  <c r="BG2815" i="3" s="1"/>
  <c r="BG2816" i="3" s="1"/>
  <c r="BG2817" i="3" s="1"/>
  <c r="BG2818" i="3" s="1"/>
  <c r="BG2819" i="3" s="1"/>
  <c r="BG2820" i="3" s="1"/>
  <c r="BG2821" i="3" s="1"/>
  <c r="BG2822" i="3" s="1"/>
  <c r="BG2823" i="3" s="1"/>
  <c r="BG2824" i="3" s="1"/>
  <c r="BG2825" i="3" s="1"/>
  <c r="BG2826" i="3" s="1"/>
  <c r="BG2827" i="3" s="1"/>
  <c r="BG2828" i="3" s="1"/>
  <c r="BG2829" i="3" s="1"/>
  <c r="BG2830" i="3" s="1"/>
  <c r="BG2831" i="3" s="1"/>
  <c r="BG2832" i="3" s="1"/>
  <c r="BG2833" i="3" s="1"/>
  <c r="BG2834" i="3" s="1"/>
  <c r="BG2835" i="3" s="1"/>
  <c r="BG2836" i="3" s="1"/>
  <c r="BG2837" i="3" s="1"/>
  <c r="BG2838" i="3" s="1"/>
  <c r="BG2839" i="3" s="1"/>
  <c r="BG2840" i="3" s="1"/>
  <c r="BG2841" i="3" s="1"/>
  <c r="BG2842" i="3" s="1"/>
  <c r="BG2843" i="3" s="1"/>
  <c r="BG2844" i="3" s="1"/>
  <c r="BG2845" i="3" s="1"/>
  <c r="BG2846" i="3" s="1"/>
  <c r="BG2847" i="3" s="1"/>
  <c r="BG2848" i="3" s="1"/>
  <c r="BG2849" i="3" s="1"/>
  <c r="BG2850" i="3" s="1"/>
  <c r="BG2851" i="3" s="1"/>
  <c r="BG2852" i="3" s="1"/>
  <c r="BG2853" i="3" s="1"/>
  <c r="BG2854" i="3" s="1"/>
  <c r="BG2855" i="3" s="1"/>
  <c r="BG2856" i="3" s="1"/>
  <c r="BG2857" i="3" s="1"/>
  <c r="BG2858" i="3" s="1"/>
  <c r="BG2859" i="3" s="1"/>
  <c r="BG2860" i="3" s="1"/>
  <c r="BG2861" i="3" s="1"/>
  <c r="BG2862" i="3" s="1"/>
  <c r="BG2863" i="3" s="1"/>
  <c r="BG2864" i="3" s="1"/>
  <c r="BG2865" i="3" s="1"/>
  <c r="BG2866" i="3" s="1"/>
  <c r="BG2867" i="3" s="1"/>
  <c r="BG2868" i="3" s="1"/>
  <c r="BG2869" i="3" s="1"/>
  <c r="BG2870" i="3" s="1"/>
  <c r="BG2871" i="3" s="1"/>
  <c r="BG2872" i="3" s="1"/>
  <c r="BG2873" i="3" s="1"/>
  <c r="BG2874" i="3" s="1"/>
  <c r="BG2875" i="3" s="1"/>
  <c r="BG2876" i="3" s="1"/>
  <c r="BG2877" i="3" s="1"/>
  <c r="BG2878" i="3" s="1"/>
  <c r="BG2879" i="3" s="1"/>
  <c r="BG2880" i="3" s="1"/>
  <c r="BG2881" i="3" s="1"/>
  <c r="BG2882" i="3" s="1"/>
  <c r="BG2883" i="3" s="1"/>
  <c r="BG2884" i="3" s="1"/>
  <c r="BG2885" i="3" s="1"/>
  <c r="BG2886" i="3" s="1"/>
  <c r="BG2887" i="3" s="1"/>
  <c r="BG2888" i="3" s="1"/>
  <c r="BG2889" i="3" s="1"/>
  <c r="BG2890" i="3" s="1"/>
  <c r="BG2891" i="3" s="1"/>
  <c r="BG2892" i="3" s="1"/>
  <c r="BG2893" i="3" s="1"/>
  <c r="BG2894" i="3" s="1"/>
  <c r="BG2895" i="3" s="1"/>
  <c r="BG2896" i="3" s="1"/>
  <c r="BG2897" i="3" s="1"/>
  <c r="BG2898" i="3" s="1"/>
  <c r="BG2899" i="3" s="1"/>
  <c r="BG2900" i="3" s="1"/>
  <c r="BG2901" i="3" s="1"/>
  <c r="BG2902" i="3" s="1"/>
  <c r="BG2903" i="3" s="1"/>
  <c r="BG2904" i="3" s="1"/>
  <c r="BG2905" i="3" s="1"/>
  <c r="BG2906" i="3" s="1"/>
  <c r="BG2907" i="3" s="1"/>
  <c r="BG2908" i="3" s="1"/>
  <c r="BG2909" i="3" s="1"/>
  <c r="BG2910" i="3" s="1"/>
  <c r="BG2911" i="3" s="1"/>
  <c r="BG2912" i="3" s="1"/>
  <c r="BG2913" i="3" s="1"/>
  <c r="BG2914" i="3" s="1"/>
  <c r="BG2915" i="3" s="1"/>
  <c r="BG2916" i="3" s="1"/>
  <c r="BG2917" i="3" s="1"/>
  <c r="BG2918" i="3" s="1"/>
  <c r="BG2919" i="3" s="1"/>
  <c r="BG2920" i="3" s="1"/>
  <c r="BG2921" i="3" s="1"/>
  <c r="BG2922" i="3" s="1"/>
  <c r="BG2923" i="3" s="1"/>
  <c r="BG2924" i="3" s="1"/>
  <c r="BG2925" i="3" s="1"/>
  <c r="BG2926" i="3" s="1"/>
  <c r="BG2927" i="3" s="1"/>
  <c r="BG2928" i="3" s="1"/>
  <c r="BG2929" i="3" s="1"/>
  <c r="BG2930" i="3" s="1"/>
  <c r="BG2931" i="3" s="1"/>
  <c r="BG2932" i="3" s="1"/>
  <c r="BG2933" i="3" s="1"/>
  <c r="BG2934" i="3" s="1"/>
  <c r="BG2935" i="3" s="1"/>
  <c r="BG2936" i="3" s="1"/>
  <c r="BG2937" i="3" s="1"/>
  <c r="BG2938" i="3" s="1"/>
  <c r="BG2939" i="3" s="1"/>
  <c r="BG2940" i="3" s="1"/>
  <c r="BG2941" i="3" s="1"/>
  <c r="BG2942" i="3" s="1"/>
  <c r="BG2943" i="3" s="1"/>
  <c r="BG2944" i="3" s="1"/>
  <c r="BG2945" i="3" s="1"/>
  <c r="BG2946" i="3" s="1"/>
  <c r="BG2947" i="3" s="1"/>
  <c r="BG2948" i="3" s="1"/>
  <c r="BG2949" i="3" s="1"/>
  <c r="BG2950" i="3" s="1"/>
  <c r="BG2951" i="3" s="1"/>
  <c r="BG2952" i="3" s="1"/>
  <c r="BG2953" i="3" s="1"/>
  <c r="BG2954" i="3" s="1"/>
  <c r="BG2955" i="3" s="1"/>
  <c r="BG2956" i="3" s="1"/>
  <c r="BG2957" i="3" s="1"/>
  <c r="BG2958" i="3" s="1"/>
  <c r="BG2959" i="3" s="1"/>
  <c r="BG2960" i="3" s="1"/>
  <c r="BG2961" i="3" s="1"/>
  <c r="BG2962" i="3" s="1"/>
  <c r="BG2963" i="3" s="1"/>
  <c r="BG2964" i="3" s="1"/>
  <c r="BG2965" i="3" s="1"/>
  <c r="BG2966" i="3" s="1"/>
  <c r="BG2967" i="3" s="1"/>
  <c r="BG2968" i="3" s="1"/>
  <c r="BG2969" i="3" s="1"/>
  <c r="BG2970" i="3" s="1"/>
  <c r="BG2971" i="3" s="1"/>
  <c r="BG2972" i="3" s="1"/>
  <c r="BG2973" i="3" s="1"/>
  <c r="BG2974" i="3" s="1"/>
  <c r="BG2975" i="3" s="1"/>
  <c r="BG2976" i="3" s="1"/>
  <c r="BG2977" i="3" s="1"/>
  <c r="BG2978" i="3" s="1"/>
  <c r="BG2979" i="3" s="1"/>
  <c r="BG2980" i="3" s="1"/>
  <c r="BG2981" i="3" s="1"/>
  <c r="BG2982" i="3" s="1"/>
  <c r="BG2983" i="3" s="1"/>
  <c r="BG2984" i="3" s="1"/>
  <c r="BG2985" i="3" s="1"/>
  <c r="BG2986" i="3" s="1"/>
  <c r="BG2987" i="3" s="1"/>
  <c r="BG2988" i="3" s="1"/>
  <c r="BG2989" i="3" s="1"/>
  <c r="BG2990" i="3" s="1"/>
  <c r="BG2991" i="3" s="1"/>
  <c r="BG2992" i="3" s="1"/>
  <c r="BG2993" i="3" s="1"/>
  <c r="BG2994" i="3" s="1"/>
  <c r="BG2995" i="3" s="1"/>
  <c r="BG2996" i="3" s="1"/>
  <c r="BG2997" i="3" s="1"/>
  <c r="BG2998" i="3" s="1"/>
  <c r="BG2999" i="3" s="1"/>
  <c r="BG3000" i="3" s="1"/>
  <c r="BG3001" i="3" s="1"/>
  <c r="BG3002" i="3" s="1"/>
  <c r="BG3003" i="3" s="1"/>
  <c r="BG3004" i="3" s="1"/>
  <c r="BG3005" i="3" s="1"/>
  <c r="BG3006" i="3" s="1"/>
  <c r="BG3007" i="3" s="1"/>
  <c r="BG3008" i="3" s="1"/>
  <c r="BG3009" i="3" s="1"/>
  <c r="BG3010" i="3" s="1"/>
  <c r="BG3011" i="3" s="1"/>
  <c r="BG3012" i="3" s="1"/>
  <c r="BG3013" i="3" s="1"/>
  <c r="BG3014" i="3" s="1"/>
  <c r="BG3015" i="3" s="1"/>
  <c r="BG3016" i="3" s="1"/>
  <c r="BG3017" i="3" s="1"/>
  <c r="BG3018" i="3" s="1"/>
  <c r="BG3019" i="3" s="1"/>
  <c r="BG3020" i="3" s="1"/>
  <c r="BG3021" i="3" s="1"/>
  <c r="BG3022" i="3" s="1"/>
  <c r="BG3023" i="3" s="1"/>
  <c r="BG3024" i="3" s="1"/>
  <c r="BG3025" i="3" s="1"/>
  <c r="BG3026" i="3" s="1"/>
  <c r="BG3027" i="3" s="1"/>
  <c r="BG3028" i="3" s="1"/>
  <c r="BG3029" i="3" s="1"/>
  <c r="BG3030" i="3" s="1"/>
  <c r="BG3031" i="3" s="1"/>
  <c r="BG3032" i="3" s="1"/>
  <c r="BG3033" i="3" s="1"/>
  <c r="BG3034" i="3" s="1"/>
  <c r="BG3035" i="3" s="1"/>
  <c r="BG3036" i="3" s="1"/>
  <c r="BG3037" i="3" s="1"/>
  <c r="BG3038" i="3" s="1"/>
  <c r="BG3039" i="3" s="1"/>
  <c r="BG3040" i="3" s="1"/>
  <c r="BG3041" i="3" s="1"/>
  <c r="BG3042" i="3" s="1"/>
  <c r="BG3043" i="3" s="1"/>
  <c r="BG3044" i="3" s="1"/>
  <c r="BG3045" i="3" s="1"/>
  <c r="BG3046" i="3" s="1"/>
  <c r="BG3047" i="3" s="1"/>
  <c r="BG3048" i="3" s="1"/>
  <c r="BG3049" i="3" s="1"/>
  <c r="BG3050" i="3" s="1"/>
  <c r="BG3051" i="3" s="1"/>
  <c r="BG3052" i="3" s="1"/>
  <c r="BG3053" i="3" s="1"/>
  <c r="BG3054" i="3" s="1"/>
  <c r="BG3055" i="3" s="1"/>
  <c r="BG3056" i="3" s="1"/>
  <c r="BG3057" i="3" s="1"/>
  <c r="BG3058" i="3" s="1"/>
  <c r="BG3059" i="3" s="1"/>
  <c r="BG3060" i="3" s="1"/>
  <c r="BG3061" i="3" s="1"/>
  <c r="BG3062" i="3" s="1"/>
  <c r="BG3063" i="3" s="1"/>
  <c r="BG3064" i="3" s="1"/>
  <c r="BG3065" i="3" s="1"/>
  <c r="BG3066" i="3" s="1"/>
  <c r="BG3067" i="3" s="1"/>
  <c r="BG3068" i="3" s="1"/>
  <c r="BG3069" i="3" s="1"/>
  <c r="BG3070" i="3" s="1"/>
  <c r="BG3071" i="3" s="1"/>
  <c r="BG3072" i="3" s="1"/>
  <c r="BG3073" i="3" s="1"/>
  <c r="BG3074" i="3" s="1"/>
  <c r="BG3075" i="3" s="1"/>
  <c r="BG3076" i="3" s="1"/>
  <c r="BG3077" i="3" s="1"/>
  <c r="BG3078" i="3" s="1"/>
  <c r="BG3079" i="3" s="1"/>
  <c r="BG3080" i="3" s="1"/>
  <c r="BG3081" i="3" s="1"/>
  <c r="BG3082" i="3" s="1"/>
  <c r="BG3083" i="3" s="1"/>
  <c r="BG3084" i="3" s="1"/>
  <c r="BG3085" i="3" s="1"/>
  <c r="BG3086" i="3" s="1"/>
  <c r="BG3087" i="3" s="1"/>
  <c r="BG3088" i="3" s="1"/>
  <c r="BG3089" i="3" s="1"/>
  <c r="BG3090" i="3" s="1"/>
  <c r="BG3091" i="3" s="1"/>
  <c r="BG3092" i="3" s="1"/>
  <c r="BG3093" i="3" s="1"/>
  <c r="BG3094" i="3" s="1"/>
  <c r="BG3095" i="3" s="1"/>
  <c r="BG3096" i="3" s="1"/>
  <c r="BG3097" i="3" s="1"/>
  <c r="BG3098" i="3" s="1"/>
  <c r="BG3099" i="3" s="1"/>
  <c r="BG3100" i="3" s="1"/>
  <c r="BG3101" i="3" s="1"/>
  <c r="BG3102" i="3" s="1"/>
  <c r="BG3103" i="3" s="1"/>
  <c r="BG3104" i="3" s="1"/>
  <c r="BG3105" i="3" s="1"/>
  <c r="BG3106" i="3" s="1"/>
  <c r="BG3107" i="3" s="1"/>
  <c r="BG3108" i="3" s="1"/>
  <c r="BG3109" i="3" s="1"/>
  <c r="BG3110" i="3" s="1"/>
  <c r="BG3111" i="3" s="1"/>
  <c r="BG3112" i="3" s="1"/>
  <c r="BG3113" i="3" s="1"/>
  <c r="BG3114" i="3" s="1"/>
  <c r="BG3115" i="3" s="1"/>
  <c r="BG3116" i="3" s="1"/>
  <c r="BG3117" i="3" s="1"/>
  <c r="BG3118" i="3" s="1"/>
  <c r="BG3119" i="3" s="1"/>
  <c r="BG3120" i="3" s="1"/>
  <c r="BG3121" i="3" s="1"/>
  <c r="BG3122" i="3" s="1"/>
  <c r="BG3123" i="3" s="1"/>
  <c r="BG3124" i="3" s="1"/>
  <c r="BG3125" i="3" s="1"/>
  <c r="BG3126" i="3" s="1"/>
  <c r="BG3127" i="3" s="1"/>
  <c r="BG3128" i="3" s="1"/>
  <c r="BG3129" i="3" s="1"/>
  <c r="BG3130" i="3" s="1"/>
  <c r="BG3131" i="3" s="1"/>
  <c r="BG3132" i="3" s="1"/>
  <c r="BG3133" i="3" s="1"/>
  <c r="BG3134" i="3" s="1"/>
  <c r="BG3135" i="3" s="1"/>
  <c r="BG3136" i="3" s="1"/>
  <c r="BG3137" i="3" s="1"/>
  <c r="BG3138" i="3" s="1"/>
  <c r="BG3139" i="3" s="1"/>
  <c r="BG3140" i="3" s="1"/>
  <c r="BG3141" i="3" s="1"/>
  <c r="BG3142" i="3" s="1"/>
  <c r="BG3143" i="3" s="1"/>
  <c r="BG3144" i="3" s="1"/>
  <c r="BG3145" i="3" s="1"/>
  <c r="BG3146" i="3" s="1"/>
  <c r="BG3147" i="3" s="1"/>
  <c r="BG3148" i="3" s="1"/>
  <c r="BG3149" i="3" s="1"/>
  <c r="BG3150" i="3" s="1"/>
  <c r="BG3151" i="3" s="1"/>
  <c r="BG3152" i="3" s="1"/>
  <c r="BG3153" i="3" s="1"/>
  <c r="BG3154" i="3" s="1"/>
  <c r="BG3155" i="3" s="1"/>
  <c r="BG3156" i="3" s="1"/>
  <c r="BG3157" i="3" s="1"/>
  <c r="BG3158" i="3" s="1"/>
  <c r="BG3159" i="3" s="1"/>
  <c r="BG3160" i="3" s="1"/>
  <c r="BG3161" i="3" s="1"/>
  <c r="BG3162" i="3" s="1"/>
  <c r="BG3163" i="3" s="1"/>
  <c r="BG3164" i="3" s="1"/>
  <c r="BG3165" i="3" s="1"/>
  <c r="BG3166" i="3" s="1"/>
  <c r="BG3167" i="3" s="1"/>
  <c r="BG3168" i="3" s="1"/>
  <c r="BG3169" i="3" s="1"/>
  <c r="BG3170" i="3" s="1"/>
  <c r="BG3171" i="3" s="1"/>
  <c r="BG3172" i="3" s="1"/>
  <c r="BG3173" i="3" s="1"/>
  <c r="BG3174" i="3" s="1"/>
  <c r="BG3175" i="3" s="1"/>
  <c r="BG3176" i="3" s="1"/>
  <c r="BG3177" i="3" s="1"/>
  <c r="BG3178" i="3" s="1"/>
  <c r="BG3179" i="3" s="1"/>
  <c r="BG3180" i="3" s="1"/>
  <c r="BG3181" i="3" s="1"/>
  <c r="BG3182" i="3" s="1"/>
  <c r="BG3183" i="3" s="1"/>
  <c r="BG3184" i="3" s="1"/>
  <c r="BG3185" i="3" s="1"/>
  <c r="BG3186" i="3" s="1"/>
  <c r="BG3187" i="3" s="1"/>
  <c r="BG3188" i="3" s="1"/>
  <c r="BG3189" i="3" s="1"/>
  <c r="BG3190" i="3" s="1"/>
  <c r="BG3191" i="3" s="1"/>
  <c r="BG3192" i="3" s="1"/>
  <c r="BG3193" i="3" s="1"/>
  <c r="BG3194" i="3" s="1"/>
  <c r="BG3195" i="3" s="1"/>
  <c r="BG3196" i="3" s="1"/>
  <c r="BG3197" i="3" s="1"/>
  <c r="BG3198" i="3" s="1"/>
  <c r="BG3199" i="3" s="1"/>
  <c r="BG3200" i="3" s="1"/>
  <c r="BG3201" i="3" s="1"/>
  <c r="BG3202" i="3" s="1"/>
  <c r="BG3203" i="3" s="1"/>
  <c r="BG3204" i="3" s="1"/>
  <c r="BG3205" i="3" s="1"/>
  <c r="BG3206" i="3" s="1"/>
  <c r="BG3207" i="3" s="1"/>
  <c r="BG3208" i="3" s="1"/>
  <c r="BG3209" i="3" s="1"/>
  <c r="BG3210" i="3" s="1"/>
  <c r="BG3211" i="3" s="1"/>
  <c r="BG3212" i="3" s="1"/>
  <c r="BG3213" i="3" s="1"/>
  <c r="BG3214" i="3" s="1"/>
  <c r="BG3215" i="3" s="1"/>
  <c r="BG3216" i="3" s="1"/>
  <c r="BG3217" i="3" s="1"/>
  <c r="BG3218" i="3" s="1"/>
  <c r="BG3219" i="3" s="1"/>
  <c r="BG3220" i="3" s="1"/>
  <c r="BG3221" i="3" s="1"/>
  <c r="BG3222" i="3" s="1"/>
  <c r="BG3223" i="3" s="1"/>
  <c r="BG3224" i="3" s="1"/>
  <c r="BG3225" i="3" s="1"/>
  <c r="BG3226" i="3" s="1"/>
  <c r="BG3227" i="3" s="1"/>
  <c r="BG3228" i="3" s="1"/>
  <c r="BG3229" i="3" s="1"/>
  <c r="BG3230" i="3" s="1"/>
  <c r="BG3231" i="3" s="1"/>
  <c r="BG3232" i="3" s="1"/>
  <c r="BG3233" i="3" s="1"/>
  <c r="BG3234" i="3" s="1"/>
  <c r="BG3235" i="3" s="1"/>
  <c r="BG3236" i="3" s="1"/>
  <c r="BG3237" i="3" s="1"/>
  <c r="BG3238" i="3" s="1"/>
  <c r="BG3239" i="3" s="1"/>
  <c r="BG3240" i="3" s="1"/>
  <c r="BG3241" i="3" s="1"/>
  <c r="BG3242" i="3" s="1"/>
  <c r="BG3243" i="3" s="1"/>
  <c r="BG3244" i="3" s="1"/>
  <c r="BG3245" i="3" s="1"/>
  <c r="BG3246" i="3" s="1"/>
  <c r="BG3247" i="3" s="1"/>
  <c r="BG3248" i="3" s="1"/>
  <c r="BG3249" i="3" s="1"/>
  <c r="BG3250" i="3" s="1"/>
  <c r="BG3251" i="3" s="1"/>
  <c r="BG3252" i="3" s="1"/>
  <c r="BG3253" i="3" s="1"/>
  <c r="BG3254" i="3" s="1"/>
  <c r="BG3255" i="3" s="1"/>
  <c r="BG3256" i="3" s="1"/>
  <c r="BG3257" i="3" s="1"/>
  <c r="BG3258" i="3" s="1"/>
  <c r="BG3259" i="3" s="1"/>
  <c r="BG3260" i="3" s="1"/>
  <c r="BG3261" i="3" s="1"/>
  <c r="BG3262" i="3" s="1"/>
  <c r="BG3263" i="3" s="1"/>
  <c r="BG3264" i="3" s="1"/>
  <c r="BG3265" i="3" s="1"/>
  <c r="BG3266" i="3" s="1"/>
  <c r="BG3267" i="3" s="1"/>
  <c r="BG3268" i="3" s="1"/>
  <c r="BG3269" i="3" s="1"/>
  <c r="BG3270" i="3" s="1"/>
  <c r="BG3271" i="3" s="1"/>
  <c r="BG3272" i="3" s="1"/>
  <c r="BG3273" i="3" s="1"/>
  <c r="BG3274" i="3" s="1"/>
  <c r="BG3275" i="3" s="1"/>
  <c r="BG3276" i="3" s="1"/>
  <c r="BG3277" i="3" s="1"/>
  <c r="BG3278" i="3" s="1"/>
  <c r="BG3279" i="3" s="1"/>
  <c r="BG3280" i="3" s="1"/>
  <c r="BG3281" i="3" s="1"/>
  <c r="BG3282" i="3" s="1"/>
  <c r="BG3283" i="3" s="1"/>
  <c r="BG3284" i="3" s="1"/>
  <c r="BG3285" i="3" s="1"/>
  <c r="BG3286" i="3" s="1"/>
  <c r="BG3287" i="3" s="1"/>
  <c r="BG3288" i="3" s="1"/>
  <c r="BG3289" i="3" s="1"/>
  <c r="BG3290" i="3" s="1"/>
  <c r="BG3291" i="3" s="1"/>
  <c r="BG3292" i="3" s="1"/>
  <c r="BG3293" i="3" s="1"/>
  <c r="BG3294" i="3" s="1"/>
  <c r="BG3295" i="3" s="1"/>
  <c r="BG3296" i="3" s="1"/>
  <c r="BG3297" i="3" s="1"/>
  <c r="BG3298" i="3" s="1"/>
  <c r="BG3299" i="3" s="1"/>
  <c r="BG3300" i="3" s="1"/>
  <c r="BG3301" i="3" s="1"/>
  <c r="BG3302" i="3" s="1"/>
  <c r="BG3303" i="3" s="1"/>
  <c r="BG3304" i="3" s="1"/>
  <c r="BG3305" i="3" s="1"/>
  <c r="BG3306" i="3" s="1"/>
  <c r="BG3307" i="3" s="1"/>
  <c r="BG3308" i="3" s="1"/>
  <c r="BG3309" i="3" s="1"/>
  <c r="BG3310" i="3" s="1"/>
  <c r="BG3311" i="3" s="1"/>
  <c r="BG3312" i="3" s="1"/>
  <c r="BG3313" i="3" s="1"/>
  <c r="BG3314" i="3" s="1"/>
  <c r="BG3315" i="3" s="1"/>
  <c r="BG3316" i="3" s="1"/>
  <c r="BG3317" i="3" s="1"/>
  <c r="BG3318" i="3" s="1"/>
  <c r="BG3319" i="3" s="1"/>
  <c r="BG3320" i="3" s="1"/>
  <c r="BG3321" i="3" s="1"/>
  <c r="BG3322" i="3" s="1"/>
  <c r="BG3323" i="3" s="1"/>
  <c r="BG3324" i="3" s="1"/>
  <c r="BG3325" i="3" s="1"/>
  <c r="BG3326" i="3" s="1"/>
  <c r="BG3327" i="3" s="1"/>
  <c r="BG3328" i="3" s="1"/>
  <c r="BG3329" i="3" s="1"/>
  <c r="BG3330" i="3" s="1"/>
  <c r="BG3331" i="3" s="1"/>
  <c r="BG3332" i="3" s="1"/>
  <c r="BG3333" i="3" s="1"/>
  <c r="BG3334" i="3" s="1"/>
  <c r="BG3335" i="3" s="1"/>
  <c r="BG3336" i="3" s="1"/>
  <c r="BG3337" i="3" s="1"/>
  <c r="BG3338" i="3" s="1"/>
  <c r="BG3339" i="3" s="1"/>
  <c r="BG3340" i="3" s="1"/>
  <c r="BG3341" i="3" s="1"/>
  <c r="BG3342" i="3" s="1"/>
  <c r="BG3343" i="3" s="1"/>
  <c r="BG3344" i="3" s="1"/>
  <c r="BG3345" i="3" s="1"/>
  <c r="BG3346" i="3" s="1"/>
  <c r="BG3347" i="3" s="1"/>
  <c r="BG3348" i="3" s="1"/>
  <c r="BG3349" i="3" s="1"/>
  <c r="BG3350" i="3" s="1"/>
  <c r="BG3351" i="3" s="1"/>
  <c r="BG3352" i="3" s="1"/>
  <c r="BG3353" i="3" s="1"/>
  <c r="BG3354" i="3" s="1"/>
  <c r="BG3355" i="3" s="1"/>
  <c r="BG3356" i="3" s="1"/>
  <c r="BG3357" i="3" s="1"/>
  <c r="BG3358" i="3" s="1"/>
  <c r="BG3359" i="3" s="1"/>
  <c r="BG3360" i="3" s="1"/>
  <c r="BG3361" i="3" s="1"/>
  <c r="BG3362" i="3" s="1"/>
  <c r="BG3363" i="3" s="1"/>
  <c r="BG3364" i="3" s="1"/>
  <c r="BG3365" i="3" s="1"/>
  <c r="BG3366" i="3" s="1"/>
  <c r="BG3367" i="3" s="1"/>
  <c r="BG3368" i="3" s="1"/>
  <c r="BG3369" i="3" s="1"/>
  <c r="BG3370" i="3" s="1"/>
  <c r="BG3371" i="3" s="1"/>
  <c r="BG3372" i="3" s="1"/>
  <c r="BG3373" i="3" s="1"/>
  <c r="BG3374" i="3" s="1"/>
  <c r="BG3375" i="3" s="1"/>
  <c r="BG3376" i="3" s="1"/>
  <c r="BG3377" i="3" s="1"/>
  <c r="BG3378" i="3" s="1"/>
  <c r="BG3379" i="3" s="1"/>
  <c r="BG3380" i="3" s="1"/>
  <c r="BG3381" i="3" s="1"/>
  <c r="BG3382" i="3" s="1"/>
  <c r="BG3383" i="3" s="1"/>
  <c r="BG3384" i="3" s="1"/>
  <c r="BG3385" i="3" s="1"/>
  <c r="BG3386" i="3" s="1"/>
  <c r="BG3387" i="3" s="1"/>
  <c r="BG3388" i="3" s="1"/>
  <c r="BG3389" i="3" s="1"/>
  <c r="BG3390" i="3" s="1"/>
  <c r="BG3391" i="3" s="1"/>
  <c r="BG3392" i="3" s="1"/>
  <c r="BG3393" i="3" s="1"/>
  <c r="BG3394" i="3" s="1"/>
  <c r="BG3395" i="3" s="1"/>
  <c r="BG3396" i="3" s="1"/>
  <c r="BG3397" i="3" s="1"/>
  <c r="BG3398" i="3" s="1"/>
  <c r="BG3399" i="3" s="1"/>
  <c r="BG3400" i="3" s="1"/>
  <c r="BG3401" i="3" s="1"/>
  <c r="BG3402" i="3" s="1"/>
  <c r="BG3403" i="3" s="1"/>
  <c r="BG3404" i="3" s="1"/>
  <c r="BG3405" i="3" s="1"/>
  <c r="BG3406" i="3" s="1"/>
  <c r="BG3407" i="3" s="1"/>
  <c r="BG3408" i="3" s="1"/>
  <c r="BG3409" i="3" s="1"/>
  <c r="BG3410" i="3" s="1"/>
  <c r="BG3411" i="3" s="1"/>
  <c r="BG3412" i="3" s="1"/>
  <c r="BG3413" i="3" s="1"/>
  <c r="BG3414" i="3" s="1"/>
  <c r="BG3415" i="3" s="1"/>
  <c r="BG3416" i="3" s="1"/>
  <c r="BG3417" i="3" s="1"/>
  <c r="BG3418" i="3" s="1"/>
  <c r="BG3419" i="3" s="1"/>
  <c r="BG3420" i="3" s="1"/>
  <c r="BG3421" i="3" s="1"/>
  <c r="BG3422" i="3" s="1"/>
  <c r="BG3423" i="3" s="1"/>
  <c r="BG3424" i="3" s="1"/>
  <c r="BG3425" i="3" s="1"/>
  <c r="BG3426" i="3" s="1"/>
  <c r="BG3427" i="3" s="1"/>
  <c r="BG3428" i="3" s="1"/>
  <c r="BG3429" i="3" s="1"/>
  <c r="BG3430" i="3" s="1"/>
  <c r="BG3431" i="3" s="1"/>
  <c r="BG3432" i="3" s="1"/>
  <c r="BG3433" i="3" s="1"/>
  <c r="BG3434" i="3" s="1"/>
  <c r="BG3435" i="3" s="1"/>
  <c r="BG3436" i="3" s="1"/>
  <c r="BG3437" i="3" s="1"/>
  <c r="BG3438" i="3" s="1"/>
  <c r="BG3439" i="3" s="1"/>
  <c r="BG3440" i="3" s="1"/>
  <c r="BG3441" i="3" s="1"/>
  <c r="BG3442" i="3" s="1"/>
  <c r="BG3443" i="3" s="1"/>
  <c r="BG3444" i="3" s="1"/>
  <c r="BG3445" i="3" s="1"/>
  <c r="BG3446" i="3" s="1"/>
  <c r="BG3447" i="3" s="1"/>
  <c r="BG3448" i="3" s="1"/>
  <c r="BG3449" i="3" s="1"/>
  <c r="BG3450" i="3" s="1"/>
  <c r="BG3451" i="3" s="1"/>
  <c r="BG3452" i="3" s="1"/>
  <c r="BG3453" i="3" s="1"/>
  <c r="BG3454" i="3" s="1"/>
  <c r="BG3455" i="3" s="1"/>
  <c r="BG3456" i="3" s="1"/>
  <c r="BG3457" i="3" s="1"/>
  <c r="BG3458" i="3" s="1"/>
  <c r="BG3459" i="3" s="1"/>
  <c r="BG3460" i="3" s="1"/>
  <c r="BG3461" i="3" s="1"/>
  <c r="BG3462" i="3" s="1"/>
  <c r="BG3463" i="3" s="1"/>
  <c r="BG3464" i="3" s="1"/>
  <c r="BG3465" i="3" s="1"/>
  <c r="BG3466" i="3" s="1"/>
  <c r="BG3467" i="3" s="1"/>
  <c r="BG3468" i="3" s="1"/>
  <c r="BG3469" i="3" s="1"/>
  <c r="BG3470" i="3" s="1"/>
  <c r="BG3471" i="3" s="1"/>
  <c r="BG3472" i="3" s="1"/>
  <c r="BG3473" i="3" s="1"/>
  <c r="BG3474" i="3" s="1"/>
  <c r="BG3475" i="3" s="1"/>
  <c r="BG3476" i="3" s="1"/>
  <c r="BG3477" i="3" s="1"/>
  <c r="BG3478" i="3" s="1"/>
  <c r="BG3479" i="3" s="1"/>
  <c r="BG3480" i="3" s="1"/>
  <c r="BG3481" i="3" s="1"/>
  <c r="BG3482" i="3" s="1"/>
  <c r="BG3483" i="3" s="1"/>
  <c r="BG3484" i="3" s="1"/>
  <c r="BG3485" i="3" s="1"/>
  <c r="BG3486" i="3" s="1"/>
  <c r="BG3487" i="3" s="1"/>
  <c r="BG3488" i="3" s="1"/>
  <c r="BG3489" i="3" s="1"/>
  <c r="BG3490" i="3" s="1"/>
  <c r="BG3491" i="3" s="1"/>
  <c r="BG3492" i="3" s="1"/>
  <c r="BG3493" i="3" s="1"/>
  <c r="BG3494" i="3" s="1"/>
  <c r="BG3495" i="3" s="1"/>
  <c r="BG3496" i="3" s="1"/>
  <c r="BG3497" i="3" s="1"/>
  <c r="BG3498" i="3" s="1"/>
  <c r="BG3499" i="3" s="1"/>
  <c r="BG3500" i="3" s="1"/>
  <c r="BG3501" i="3" s="1"/>
  <c r="BG3502" i="3" s="1"/>
  <c r="BG3503" i="3" s="1"/>
  <c r="BG3504" i="3" s="1"/>
  <c r="BG3505" i="3" s="1"/>
  <c r="BG3506" i="3" s="1"/>
  <c r="BG3507" i="3" s="1"/>
  <c r="BG3508" i="3" s="1"/>
  <c r="BG3509" i="3" s="1"/>
  <c r="BG3510" i="3" s="1"/>
  <c r="BG3511" i="3" s="1"/>
  <c r="BG3512" i="3" s="1"/>
  <c r="BG3513" i="3" s="1"/>
  <c r="BG3514" i="3" s="1"/>
  <c r="BG3515" i="3" s="1"/>
  <c r="BG3516" i="3" s="1"/>
  <c r="BG3517" i="3" s="1"/>
  <c r="BG3518" i="3" s="1"/>
  <c r="BG3519" i="3" s="1"/>
  <c r="BG3520" i="3" s="1"/>
  <c r="BG3521" i="3" s="1"/>
  <c r="BG3522" i="3" s="1"/>
  <c r="BG3523" i="3" s="1"/>
  <c r="BG3524" i="3" s="1"/>
  <c r="BG3525" i="3" s="1"/>
  <c r="BG3526" i="3" s="1"/>
  <c r="BG3527" i="3" s="1"/>
  <c r="BG3528" i="3" s="1"/>
  <c r="BG3529" i="3" s="1"/>
  <c r="BG3530" i="3" s="1"/>
  <c r="BG3531" i="3" s="1"/>
  <c r="BG3532" i="3" s="1"/>
  <c r="BG3533" i="3" s="1"/>
  <c r="BG3534" i="3" s="1"/>
  <c r="BG3535" i="3" s="1"/>
  <c r="BG3536" i="3" s="1"/>
  <c r="BG3537" i="3" s="1"/>
  <c r="BG3538" i="3" s="1"/>
  <c r="BG3539" i="3" s="1"/>
  <c r="BG3540" i="3" s="1"/>
  <c r="BG3541" i="3" s="1"/>
  <c r="BG3542" i="3" s="1"/>
  <c r="BG3543" i="3" s="1"/>
  <c r="BG3544" i="3" s="1"/>
  <c r="BG3545" i="3" s="1"/>
  <c r="BG3546" i="3" s="1"/>
  <c r="BG3547" i="3" s="1"/>
  <c r="BG3548" i="3" s="1"/>
  <c r="BG3549" i="3" s="1"/>
  <c r="BG3550" i="3" s="1"/>
  <c r="BG3551" i="3" s="1"/>
  <c r="BG3552" i="3" s="1"/>
  <c r="BG3553" i="3" s="1"/>
  <c r="BG3554" i="3" s="1"/>
  <c r="BG3555" i="3" s="1"/>
  <c r="BG3556" i="3" s="1"/>
  <c r="BG3557" i="3" s="1"/>
  <c r="BG3558" i="3" s="1"/>
  <c r="BG3559" i="3" s="1"/>
  <c r="BG3560" i="3" s="1"/>
  <c r="BG3561" i="3" s="1"/>
  <c r="BG3562" i="3" s="1"/>
  <c r="BG3563" i="3" s="1"/>
  <c r="BG3564" i="3" s="1"/>
  <c r="BG3565" i="3" s="1"/>
  <c r="BG3566" i="3" s="1"/>
  <c r="BG3567" i="3" s="1"/>
  <c r="BG3568" i="3" s="1"/>
  <c r="BG3569" i="3" s="1"/>
  <c r="BG3570" i="3" s="1"/>
  <c r="BG3571" i="3" s="1"/>
  <c r="BG3572" i="3" s="1"/>
  <c r="BG3573" i="3" s="1"/>
  <c r="BG3574" i="3" s="1"/>
  <c r="BG3575" i="3" s="1"/>
  <c r="BG3576" i="3" s="1"/>
  <c r="BG3577" i="3" s="1"/>
  <c r="BG3578" i="3" s="1"/>
  <c r="BG3579" i="3" s="1"/>
  <c r="BG3580" i="3" s="1"/>
  <c r="BG3581" i="3" s="1"/>
  <c r="BG3582" i="3" s="1"/>
  <c r="BG3583" i="3" s="1"/>
  <c r="BG3584" i="3" s="1"/>
  <c r="BG3585" i="3" s="1"/>
  <c r="BG3586" i="3" s="1"/>
  <c r="BG3587" i="3" s="1"/>
  <c r="BG3588" i="3" s="1"/>
  <c r="BG3589" i="3" s="1"/>
  <c r="BG3590" i="3" s="1"/>
  <c r="BG3591" i="3" s="1"/>
  <c r="BG3592" i="3" s="1"/>
  <c r="BG3593" i="3" s="1"/>
  <c r="BG3594" i="3" s="1"/>
  <c r="BG3595" i="3" s="1"/>
  <c r="BG3596" i="3" s="1"/>
  <c r="BG3597" i="3" s="1"/>
  <c r="BG3598" i="3" s="1"/>
  <c r="BG3599" i="3" s="1"/>
  <c r="BG3600" i="3" s="1"/>
  <c r="BG3601" i="3" s="1"/>
  <c r="BG3602" i="3" s="1"/>
  <c r="BG3603" i="3" s="1"/>
  <c r="BG3604" i="3" s="1"/>
  <c r="BG3605" i="3" s="1"/>
  <c r="BG3606" i="3" s="1"/>
  <c r="BG3607" i="3" s="1"/>
  <c r="BG3608" i="3" s="1"/>
  <c r="BG3609" i="3" s="1"/>
  <c r="BG3610" i="3" s="1"/>
  <c r="BG3611" i="3" s="1"/>
  <c r="BG3612" i="3" s="1"/>
  <c r="BG3613" i="3" s="1"/>
  <c r="BG3614" i="3" s="1"/>
  <c r="BG3615" i="3" s="1"/>
  <c r="BG3616" i="3" s="1"/>
  <c r="BG3617" i="3" s="1"/>
  <c r="BG3618" i="3" s="1"/>
  <c r="BG3619" i="3" s="1"/>
  <c r="BG3620" i="3" s="1"/>
  <c r="BG3621" i="3" s="1"/>
  <c r="BG3622" i="3" s="1"/>
  <c r="BG3623" i="3" s="1"/>
  <c r="BG3624" i="3" s="1"/>
  <c r="BG3625" i="3" s="1"/>
  <c r="BG3626" i="3" s="1"/>
  <c r="BG3627" i="3" s="1"/>
  <c r="BG3628" i="3" s="1"/>
  <c r="BG3629" i="3" s="1"/>
  <c r="BG3630" i="3" s="1"/>
  <c r="BG3631" i="3" s="1"/>
  <c r="BG3632" i="3" s="1"/>
  <c r="BG3633" i="3" s="1"/>
  <c r="BG3634" i="3" s="1"/>
  <c r="BG3635" i="3" s="1"/>
  <c r="BG3636" i="3" s="1"/>
  <c r="BG3637" i="3" s="1"/>
  <c r="BG3638" i="3" s="1"/>
  <c r="BG3639" i="3" s="1"/>
  <c r="BG3640" i="3" s="1"/>
  <c r="BG3641" i="3" s="1"/>
  <c r="BG3642" i="3" s="1"/>
  <c r="BG3643" i="3" s="1"/>
  <c r="BG3644" i="3" s="1"/>
  <c r="BG3645" i="3" s="1"/>
  <c r="BG3646" i="3" s="1"/>
  <c r="BG3647" i="3" s="1"/>
  <c r="BG3648" i="3" s="1"/>
  <c r="BG3649" i="3" s="1"/>
  <c r="BG3650" i="3" s="1"/>
  <c r="BG3651" i="3" s="1"/>
  <c r="BG3652" i="3" s="1"/>
  <c r="BG3653" i="3" s="1"/>
  <c r="BG3654" i="3" s="1"/>
  <c r="BG3655" i="3" s="1"/>
  <c r="BG3656" i="3" s="1"/>
  <c r="BG3657" i="3" s="1"/>
  <c r="BG3658" i="3" s="1"/>
  <c r="BG3659" i="3" s="1"/>
  <c r="BG3660" i="3" s="1"/>
  <c r="BG3661" i="3" s="1"/>
  <c r="BG3662" i="3" s="1"/>
  <c r="BG3663" i="3" s="1"/>
  <c r="BG3664" i="3" s="1"/>
  <c r="BG3665" i="3" s="1"/>
  <c r="BG3666" i="3" s="1"/>
  <c r="BG3667" i="3" s="1"/>
  <c r="BG3668" i="3" s="1"/>
  <c r="BG3669" i="3" s="1"/>
  <c r="BG3670" i="3" s="1"/>
  <c r="BG3671" i="3" s="1"/>
  <c r="BG3672" i="3" s="1"/>
  <c r="BG3673" i="3" s="1"/>
  <c r="BG3674" i="3" s="1"/>
  <c r="BG3675" i="3" s="1"/>
  <c r="BG3676" i="3" s="1"/>
  <c r="BG3677" i="3" s="1"/>
  <c r="BG3678" i="3" s="1"/>
  <c r="BG3679" i="3" s="1"/>
  <c r="BG3680" i="3" s="1"/>
  <c r="BG3681" i="3" s="1"/>
  <c r="BG3682" i="3" s="1"/>
  <c r="BG3683" i="3" s="1"/>
  <c r="BG3684" i="3" s="1"/>
  <c r="BG3685" i="3" s="1"/>
  <c r="BG3686" i="3" s="1"/>
  <c r="BG3687" i="3" s="1"/>
  <c r="BG3688" i="3" s="1"/>
  <c r="BG3689" i="3" s="1"/>
  <c r="BG3690" i="3" s="1"/>
  <c r="BG3691" i="3" s="1"/>
  <c r="BG3692" i="3" s="1"/>
  <c r="BG3693" i="3" s="1"/>
  <c r="BG3694" i="3" s="1"/>
  <c r="BG3695" i="3" s="1"/>
  <c r="BG3696" i="3" s="1"/>
  <c r="BG3697" i="3" s="1"/>
  <c r="BG3698" i="3" s="1"/>
  <c r="BG3699" i="3" s="1"/>
  <c r="BG3700" i="3" s="1"/>
  <c r="BG3701" i="3" s="1"/>
  <c r="BG3702" i="3" s="1"/>
  <c r="BG3703" i="3" s="1"/>
  <c r="BG3704" i="3" s="1"/>
  <c r="BG3705" i="3" s="1"/>
  <c r="BG3706" i="3" s="1"/>
  <c r="BG3707" i="3" s="1"/>
  <c r="BG3708" i="3" s="1"/>
  <c r="BG3709" i="3" s="1"/>
  <c r="BG3710" i="3" s="1"/>
  <c r="BG3711" i="3" s="1"/>
  <c r="BG3712" i="3" s="1"/>
  <c r="BG3713" i="3" s="1"/>
  <c r="BG3714" i="3" s="1"/>
  <c r="BG3715" i="3" s="1"/>
  <c r="BG3716" i="3" s="1"/>
  <c r="BG3717" i="3" s="1"/>
  <c r="BG3718" i="3" s="1"/>
  <c r="BG3719" i="3" s="1"/>
  <c r="BG3720" i="3" s="1"/>
  <c r="BG3721" i="3" s="1"/>
  <c r="BG3722" i="3" s="1"/>
  <c r="BG3723" i="3" s="1"/>
  <c r="BG3724" i="3" s="1"/>
  <c r="BG3725" i="3" s="1"/>
  <c r="BG3726" i="3" s="1"/>
  <c r="BG3727" i="3" s="1"/>
  <c r="BG3728" i="3" s="1"/>
  <c r="BG3729" i="3" s="1"/>
  <c r="BG3730" i="3" s="1"/>
  <c r="BG3731" i="3" s="1"/>
  <c r="BG3732" i="3" s="1"/>
  <c r="BG3733" i="3" s="1"/>
  <c r="BG3734" i="3" s="1"/>
  <c r="BG3735" i="3" s="1"/>
  <c r="BG3736" i="3" s="1"/>
  <c r="BG3737" i="3" s="1"/>
  <c r="BG3738" i="3" s="1"/>
  <c r="BG3739" i="3" s="1"/>
  <c r="BG3740" i="3" s="1"/>
  <c r="BG3741" i="3" s="1"/>
  <c r="BG3742" i="3" s="1"/>
  <c r="BG3743" i="3" s="1"/>
  <c r="BG3744" i="3" s="1"/>
  <c r="BG3745" i="3" s="1"/>
  <c r="BG3746" i="3" s="1"/>
  <c r="BG3747" i="3" s="1"/>
  <c r="BG3748" i="3" s="1"/>
  <c r="BG3749" i="3" s="1"/>
  <c r="BG3750" i="3" s="1"/>
  <c r="BG3751" i="3" s="1"/>
  <c r="BG3752" i="3" s="1"/>
  <c r="BG3753" i="3" s="1"/>
  <c r="BG3754" i="3" s="1"/>
  <c r="BG3755" i="3" s="1"/>
  <c r="BG3756" i="3" s="1"/>
  <c r="BG3757" i="3" s="1"/>
  <c r="BG3758" i="3" s="1"/>
  <c r="BG3759" i="3" s="1"/>
  <c r="BG3760" i="3" s="1"/>
  <c r="BG3761" i="3" s="1"/>
  <c r="BG3762" i="3" s="1"/>
  <c r="BG3763" i="3" s="1"/>
  <c r="BG3764" i="3" s="1"/>
  <c r="BG3765" i="3" s="1"/>
  <c r="BG3766" i="3" s="1"/>
  <c r="BG3767" i="3" s="1"/>
  <c r="BG3768" i="3" s="1"/>
  <c r="BG3769" i="3" s="1"/>
  <c r="BG3770" i="3" s="1"/>
  <c r="BG3771" i="3" s="1"/>
  <c r="BG3772" i="3" s="1"/>
  <c r="BG3773" i="3" s="1"/>
  <c r="BG3774" i="3" s="1"/>
  <c r="BG3775" i="3" s="1"/>
  <c r="BG3776" i="3" s="1"/>
  <c r="BG3777" i="3" s="1"/>
  <c r="BG3778" i="3" s="1"/>
  <c r="BG3779" i="3" s="1"/>
  <c r="BG3780" i="3" s="1"/>
  <c r="BG3781" i="3" s="1"/>
  <c r="BG3782" i="3" s="1"/>
  <c r="BG3783" i="3" s="1"/>
  <c r="BG3784" i="3" s="1"/>
  <c r="BG3785" i="3" s="1"/>
  <c r="BG3786" i="3" s="1"/>
  <c r="BG3787" i="3" s="1"/>
  <c r="BG3788" i="3" s="1"/>
  <c r="BG3789" i="3" s="1"/>
  <c r="BG3790" i="3" s="1"/>
  <c r="BG3791" i="3" s="1"/>
  <c r="BG3792" i="3" s="1"/>
  <c r="BG3793" i="3" s="1"/>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BG3815" i="3" s="1"/>
  <c r="BG3816" i="3" s="1"/>
  <c r="BG3817" i="3" s="1"/>
  <c r="BG3818" i="3" s="1"/>
  <c r="BG3819" i="3" s="1"/>
  <c r="BG3820" i="3" s="1"/>
  <c r="BG3821" i="3" s="1"/>
  <c r="BG3822" i="3" s="1"/>
  <c r="BG3823" i="3" s="1"/>
  <c r="BG3824" i="3" s="1"/>
  <c r="BG3825" i="3" s="1"/>
  <c r="BG3826" i="3" s="1"/>
  <c r="BG3827" i="3" s="1"/>
  <c r="BG3828" i="3" s="1"/>
  <c r="BG3829" i="3" s="1"/>
  <c r="BG3830" i="3" s="1"/>
  <c r="BG3831" i="3" s="1"/>
  <c r="BG3832" i="3" s="1"/>
  <c r="BG3833" i="3" s="1"/>
  <c r="BG3834" i="3" s="1"/>
  <c r="BG3835" i="3" s="1"/>
  <c r="BG3836" i="3" s="1"/>
  <c r="BG3837" i="3" s="1"/>
  <c r="BG3838" i="3" s="1"/>
  <c r="BG3839" i="3" s="1"/>
  <c r="BG3840" i="3" s="1"/>
  <c r="BG3841" i="3" s="1"/>
  <c r="BG3842" i="3" s="1"/>
  <c r="BG3843" i="3" s="1"/>
  <c r="BG3844" i="3" s="1"/>
  <c r="BG3845" i="3" s="1"/>
  <c r="BG3846" i="3" s="1"/>
  <c r="BG3847" i="3" s="1"/>
  <c r="BG3848" i="3" s="1"/>
  <c r="BG3849" i="3" s="1"/>
  <c r="BG3850" i="3" s="1"/>
  <c r="BG3851" i="3" s="1"/>
  <c r="BG3852" i="3" s="1"/>
  <c r="BG3853" i="3" s="1"/>
  <c r="BG3854" i="3" s="1"/>
  <c r="BG3855" i="3" s="1"/>
  <c r="BG3856" i="3" s="1"/>
  <c r="BG3857" i="3" s="1"/>
  <c r="BG3858" i="3" s="1"/>
  <c r="BG3859" i="3" s="1"/>
  <c r="BG3860" i="3" s="1"/>
  <c r="BG3861" i="3" s="1"/>
  <c r="BG3862" i="3" s="1"/>
  <c r="BG3863" i="3" s="1"/>
  <c r="BG3864" i="3" s="1"/>
  <c r="BG3865" i="3" s="1"/>
  <c r="BG3866" i="3" s="1"/>
  <c r="BG3867" i="3" s="1"/>
  <c r="BG3868" i="3" s="1"/>
  <c r="BG3869" i="3" s="1"/>
  <c r="BG3870" i="3" s="1"/>
  <c r="BG3871" i="3" s="1"/>
  <c r="BG3872" i="3" s="1"/>
  <c r="BG3873" i="3" s="1"/>
  <c r="BG3874" i="3" s="1"/>
  <c r="BG3875" i="3" s="1"/>
  <c r="BG3876" i="3" s="1"/>
  <c r="BG3877" i="3" s="1"/>
  <c r="BG3878" i="3" s="1"/>
  <c r="BG3879" i="3" s="1"/>
  <c r="BG3880" i="3" s="1"/>
  <c r="BG3881" i="3" s="1"/>
  <c r="BG3882" i="3" s="1"/>
  <c r="BG3883" i="3" s="1"/>
  <c r="BG3884" i="3" s="1"/>
  <c r="BG3885" i="3" s="1"/>
  <c r="BG3886" i="3" s="1"/>
  <c r="BG3887" i="3" s="1"/>
  <c r="BG3888" i="3" s="1"/>
  <c r="BG3889" i="3" s="1"/>
  <c r="BG3890" i="3" s="1"/>
  <c r="BG3891" i="3" s="1"/>
  <c r="BG3892" i="3" s="1"/>
  <c r="BG3893" i="3" s="1"/>
  <c r="BG3894" i="3" s="1"/>
  <c r="BG3895" i="3" s="1"/>
  <c r="BG3896" i="3" s="1"/>
  <c r="BG3897" i="3" s="1"/>
  <c r="BG3898" i="3" s="1"/>
  <c r="BG3899" i="3" s="1"/>
  <c r="BG3900" i="3" s="1"/>
  <c r="BG3901" i="3" s="1"/>
  <c r="BG3902" i="3" s="1"/>
  <c r="BG3903" i="3" s="1"/>
  <c r="BG3904" i="3" s="1"/>
  <c r="BG3905" i="3" s="1"/>
  <c r="BG3906" i="3" s="1"/>
  <c r="BG3907" i="3" s="1"/>
  <c r="BG3908" i="3" s="1"/>
  <c r="BG3909" i="3" s="1"/>
  <c r="BG3910" i="3" s="1"/>
  <c r="BG3911" i="3" s="1"/>
  <c r="BG3912" i="3" s="1"/>
  <c r="BG3913" i="3" s="1"/>
  <c r="BG3914" i="3" s="1"/>
  <c r="BG3915" i="3" s="1"/>
  <c r="BG3916" i="3" s="1"/>
  <c r="BG3917" i="3" s="1"/>
  <c r="BG3918" i="3" s="1"/>
  <c r="BG3919" i="3" s="1"/>
  <c r="BG3920" i="3" s="1"/>
  <c r="BG3921" i="3" s="1"/>
  <c r="BG3922" i="3" s="1"/>
  <c r="BG3923" i="3" s="1"/>
  <c r="BG3924" i="3" s="1"/>
  <c r="BG3925" i="3" s="1"/>
  <c r="BG3926" i="3" s="1"/>
  <c r="BG3927" i="3" s="1"/>
  <c r="BG3928" i="3" s="1"/>
  <c r="BG3929" i="3" s="1"/>
  <c r="BG3930" i="3" s="1"/>
  <c r="BG3931" i="3" s="1"/>
  <c r="BG3932" i="3" s="1"/>
  <c r="BG3933" i="3" s="1"/>
  <c r="BG3934" i="3" s="1"/>
  <c r="BG3935" i="3" s="1"/>
  <c r="BG3936" i="3" s="1"/>
  <c r="BG3937" i="3" s="1"/>
  <c r="BG3938" i="3" s="1"/>
  <c r="BG3939" i="3" s="1"/>
  <c r="BG3940" i="3" s="1"/>
  <c r="BG3941" i="3" s="1"/>
  <c r="BG3942" i="3" s="1"/>
  <c r="BG3943" i="3" s="1"/>
  <c r="BG3944" i="3" s="1"/>
  <c r="BG3945" i="3" s="1"/>
  <c r="BG3946" i="3" s="1"/>
  <c r="BG3947" i="3" s="1"/>
  <c r="BG3948" i="3" s="1"/>
  <c r="BG3949" i="3" s="1"/>
  <c r="BG3950" i="3" s="1"/>
  <c r="BG3951" i="3" s="1"/>
  <c r="BG3952" i="3" s="1"/>
  <c r="BG3953" i="3" s="1"/>
  <c r="BG3954" i="3" s="1"/>
  <c r="BG3955" i="3" s="1"/>
  <c r="BG3956" i="3" s="1"/>
  <c r="BG3957" i="3" s="1"/>
  <c r="BG3958" i="3" s="1"/>
  <c r="BG3959" i="3" s="1"/>
  <c r="BG3960" i="3" s="1"/>
  <c r="BG3961" i="3" s="1"/>
  <c r="BG3962" i="3" s="1"/>
  <c r="BG3963" i="3" s="1"/>
  <c r="BG3964" i="3" s="1"/>
  <c r="BG3965" i="3" s="1"/>
  <c r="BG3966" i="3" s="1"/>
  <c r="BG3967" i="3" s="1"/>
  <c r="BG3968" i="3" s="1"/>
  <c r="BG3969" i="3" s="1"/>
  <c r="BG3970" i="3" s="1"/>
  <c r="BG3971" i="3" s="1"/>
  <c r="BG3972" i="3" s="1"/>
  <c r="BG3973" i="3" s="1"/>
  <c r="BG3974" i="3" s="1"/>
  <c r="BG3975" i="3" s="1"/>
  <c r="BG3976" i="3" s="1"/>
  <c r="BG3977" i="3" s="1"/>
  <c r="BG3978" i="3" s="1"/>
  <c r="BG3979" i="3" s="1"/>
  <c r="BG3980" i="3" s="1"/>
  <c r="BG3981" i="3" s="1"/>
  <c r="BG3982" i="3" s="1"/>
  <c r="BG3983" i="3" s="1"/>
  <c r="BG3984" i="3" s="1"/>
  <c r="BG3985" i="3" s="1"/>
  <c r="BG3986" i="3" s="1"/>
  <c r="BG3987" i="3" s="1"/>
  <c r="BG3988" i="3" s="1"/>
  <c r="BG3989" i="3" s="1"/>
  <c r="BG3990" i="3" s="1"/>
  <c r="BG3991" i="3" s="1"/>
  <c r="BG3992" i="3" s="1"/>
  <c r="BG3993" i="3" s="1"/>
  <c r="BG3994" i="3" s="1"/>
  <c r="BG3995" i="3" s="1"/>
  <c r="BG3996" i="3" s="1"/>
  <c r="BG3997" i="3" s="1"/>
  <c r="BG3998" i="3" s="1"/>
  <c r="BG3999" i="3" s="1"/>
  <c r="BG4000" i="3" s="1"/>
  <c r="BG4001" i="3" s="1"/>
  <c r="BG4002" i="3" s="1"/>
  <c r="BG4003" i="3" s="1"/>
  <c r="BG4004" i="3" s="1"/>
  <c r="BG4005" i="3" s="1"/>
  <c r="BG4006" i="3" s="1"/>
  <c r="BG4007" i="3" s="1"/>
  <c r="BG4008" i="3" s="1"/>
  <c r="BG4009" i="3" s="1"/>
  <c r="BG4010" i="3" s="1"/>
  <c r="BG4011" i="3" s="1"/>
  <c r="BG4012" i="3" s="1"/>
  <c r="BG4013" i="3" s="1"/>
  <c r="BG4014" i="3" s="1"/>
  <c r="BG4015" i="3" s="1"/>
  <c r="BG4016" i="3" s="1"/>
  <c r="BG4017" i="3" s="1"/>
  <c r="BG4018" i="3" s="1"/>
  <c r="BG4019" i="3" s="1"/>
  <c r="BG4020" i="3" s="1"/>
  <c r="BG4021" i="3" s="1"/>
  <c r="BG4022" i="3" s="1"/>
  <c r="BG4023" i="3" s="1"/>
  <c r="BG4024" i="3" s="1"/>
  <c r="BG4025" i="3" s="1"/>
  <c r="BG4026" i="3" s="1"/>
  <c r="BG4027" i="3" s="1"/>
  <c r="BG4028" i="3" s="1"/>
  <c r="BG4029" i="3" s="1"/>
  <c r="BG4030" i="3" s="1"/>
  <c r="BG4031" i="3" s="1"/>
  <c r="BG4032" i="3" s="1"/>
  <c r="BG4033" i="3" s="1"/>
  <c r="BG4034" i="3" s="1"/>
  <c r="BG4035" i="3" s="1"/>
  <c r="BG4036" i="3" s="1"/>
  <c r="BG4037" i="3" s="1"/>
  <c r="BG4038" i="3" s="1"/>
  <c r="BG4039" i="3" s="1"/>
  <c r="BG4040" i="3" s="1"/>
  <c r="BG4041" i="3" s="1"/>
  <c r="BG4042" i="3" s="1"/>
  <c r="BG4043" i="3" s="1"/>
  <c r="BG4044" i="3" s="1"/>
  <c r="BG4045" i="3" s="1"/>
  <c r="BG4046" i="3" s="1"/>
  <c r="BG4047" i="3" s="1"/>
  <c r="BG4048" i="3" s="1"/>
  <c r="BG4049" i="3" s="1"/>
  <c r="BG4050" i="3" s="1"/>
  <c r="BG4051" i="3" s="1"/>
  <c r="BG4052" i="3" s="1"/>
  <c r="BG4053" i="3" s="1"/>
  <c r="BG4054" i="3" s="1"/>
  <c r="BG4055" i="3" s="1"/>
  <c r="BG4056" i="3" s="1"/>
  <c r="BG4057" i="3" s="1"/>
  <c r="BG4058" i="3" s="1"/>
  <c r="BG4059" i="3" s="1"/>
  <c r="BG4060" i="3" s="1"/>
  <c r="BG4061" i="3" s="1"/>
  <c r="BG4062" i="3" s="1"/>
  <c r="BG4063" i="3" s="1"/>
  <c r="BG4064" i="3" s="1"/>
  <c r="BG4065" i="3" s="1"/>
  <c r="BG4066" i="3" s="1"/>
  <c r="BG4067" i="3" s="1"/>
  <c r="BG4068" i="3" s="1"/>
  <c r="BG4069" i="3" s="1"/>
  <c r="BG4070" i="3" s="1"/>
  <c r="BG4071" i="3" s="1"/>
  <c r="BG4072" i="3" s="1"/>
  <c r="BG4073" i="3" s="1"/>
  <c r="BG4074" i="3" s="1"/>
  <c r="BG4075" i="3" s="1"/>
  <c r="BG4076" i="3" s="1"/>
  <c r="BG4077" i="3" s="1"/>
  <c r="BG4078" i="3" s="1"/>
  <c r="BG4079" i="3" s="1"/>
  <c r="BG4080" i="3" s="1"/>
  <c r="BG4081" i="3" s="1"/>
  <c r="BG4082" i="3" s="1"/>
  <c r="BG4083" i="3" s="1"/>
  <c r="BG4084" i="3" s="1"/>
  <c r="BG4085" i="3" s="1"/>
  <c r="BG4086" i="3" s="1"/>
  <c r="BG4087" i="3" s="1"/>
  <c r="BG4088" i="3" s="1"/>
  <c r="BG4089" i="3" s="1"/>
  <c r="BG4090" i="3" s="1"/>
  <c r="BG4091" i="3" s="1"/>
  <c r="BG4092" i="3" s="1"/>
  <c r="BG4093" i="3" s="1"/>
  <c r="BG4094" i="3" s="1"/>
  <c r="BG4095" i="3" s="1"/>
  <c r="BG4096" i="3" s="1"/>
  <c r="BG4097" i="3" s="1"/>
  <c r="BG4098" i="3" s="1"/>
  <c r="BG4099" i="3" s="1"/>
  <c r="BG4100" i="3" s="1"/>
  <c r="BG4101" i="3" s="1"/>
  <c r="BG4102" i="3" s="1"/>
  <c r="BG4103" i="3" s="1"/>
  <c r="BG4104" i="3" s="1"/>
  <c r="BG4105" i="3" s="1"/>
  <c r="BG4106" i="3" s="1"/>
  <c r="BG4107" i="3" s="1"/>
  <c r="BG4108" i="3" s="1"/>
  <c r="BG4109" i="3" s="1"/>
  <c r="BG4110" i="3" s="1"/>
  <c r="BG4111" i="3" s="1"/>
  <c r="BG4112" i="3" s="1"/>
  <c r="BG4113" i="3" s="1"/>
  <c r="BG4114" i="3" s="1"/>
  <c r="BG4115" i="3" s="1"/>
  <c r="BG4116" i="3" s="1"/>
  <c r="BG4117" i="3" s="1"/>
  <c r="BG4118" i="3" s="1"/>
  <c r="BG4119" i="3" s="1"/>
  <c r="BG4120" i="3" s="1"/>
  <c r="BG4121" i="3" s="1"/>
  <c r="BG4122" i="3" s="1"/>
  <c r="BG4123" i="3" s="1"/>
  <c r="BG4124" i="3" s="1"/>
  <c r="BG4125" i="3" s="1"/>
  <c r="BG4126" i="3" s="1"/>
  <c r="BG4127" i="3" s="1"/>
  <c r="BG4128" i="3" s="1"/>
  <c r="BG4129" i="3" s="1"/>
  <c r="BG4130" i="3" s="1"/>
  <c r="BG4131" i="3" s="1"/>
  <c r="BG4132" i="3" s="1"/>
  <c r="BG4133" i="3" s="1"/>
  <c r="BG4134" i="3" s="1"/>
  <c r="BG4135" i="3" s="1"/>
  <c r="BG4136" i="3" s="1"/>
  <c r="BG4137" i="3" s="1"/>
  <c r="BG4138" i="3" s="1"/>
  <c r="BG4139" i="3" s="1"/>
  <c r="BG4140" i="3" s="1"/>
  <c r="BG4141" i="3" s="1"/>
  <c r="BG4142" i="3" s="1"/>
  <c r="BG4143" i="3" s="1"/>
  <c r="BG4144" i="3" s="1"/>
  <c r="BG4145" i="3" s="1"/>
  <c r="BG4146" i="3" s="1"/>
  <c r="BG4147" i="3" s="1"/>
  <c r="BG4148" i="3" s="1"/>
  <c r="BG4149" i="3" s="1"/>
  <c r="BG4150" i="3" s="1"/>
  <c r="BG4151" i="3" s="1"/>
  <c r="BG4152" i="3" s="1"/>
  <c r="BG4153" i="3" s="1"/>
  <c r="BG4154" i="3" s="1"/>
  <c r="BG4155" i="3" s="1"/>
  <c r="BG4156" i="3" s="1"/>
  <c r="BG4157" i="3" s="1"/>
  <c r="BG4158" i="3" s="1"/>
  <c r="BG4159" i="3" s="1"/>
  <c r="BG4160" i="3" s="1"/>
  <c r="BG4161" i="3" s="1"/>
  <c r="BG4162" i="3" s="1"/>
  <c r="BG4163" i="3" s="1"/>
  <c r="BG4164" i="3" s="1"/>
  <c r="BG4165" i="3" s="1"/>
  <c r="BG4166" i="3" s="1"/>
  <c r="BG4167" i="3" s="1"/>
  <c r="BG4168" i="3" s="1"/>
  <c r="BG4169" i="3" s="1"/>
  <c r="BG4170" i="3" s="1"/>
  <c r="BG4171" i="3" s="1"/>
  <c r="BG4172" i="3" s="1"/>
  <c r="BG4173" i="3" s="1"/>
  <c r="BG4174" i="3" s="1"/>
  <c r="BG4175" i="3" s="1"/>
  <c r="BG4176" i="3" s="1"/>
  <c r="BG4177" i="3" s="1"/>
  <c r="BG4178" i="3" s="1"/>
  <c r="BG4179" i="3" s="1"/>
  <c r="BG4180" i="3" s="1"/>
  <c r="BG4181" i="3" s="1"/>
  <c r="BG4182" i="3" s="1"/>
  <c r="BG4183" i="3" s="1"/>
  <c r="BG4184" i="3" s="1"/>
  <c r="BG4185" i="3" s="1"/>
  <c r="BG4186" i="3" s="1"/>
  <c r="BG4187" i="3" s="1"/>
  <c r="BG4188" i="3" s="1"/>
  <c r="BG4189" i="3" s="1"/>
  <c r="BG4190" i="3" s="1"/>
  <c r="BG4191" i="3" s="1"/>
  <c r="BG4192" i="3" s="1"/>
  <c r="BG4193" i="3" s="1"/>
  <c r="BG4194" i="3" s="1"/>
  <c r="BG4195" i="3" s="1"/>
  <c r="BG4196" i="3" s="1"/>
  <c r="BG4197" i="3" s="1"/>
  <c r="BG4198" i="3" s="1"/>
  <c r="BG4199" i="3" s="1"/>
  <c r="BG4200" i="3" s="1"/>
  <c r="BG4201" i="3" s="1"/>
  <c r="BG4202" i="3" s="1"/>
  <c r="BG4203" i="3" s="1"/>
  <c r="BG4204" i="3" s="1"/>
  <c r="BG4205" i="3" s="1"/>
  <c r="BG4206" i="3" s="1"/>
  <c r="BG4207" i="3" s="1"/>
  <c r="BG4208" i="3" s="1"/>
  <c r="BG4209" i="3" s="1"/>
  <c r="BG4210" i="3" s="1"/>
  <c r="BG4211" i="3" s="1"/>
  <c r="BG4212" i="3" s="1"/>
  <c r="BG4213" i="3" s="1"/>
  <c r="BG4214" i="3" s="1"/>
  <c r="BG4215" i="3" s="1"/>
  <c r="BG4216" i="3" s="1"/>
  <c r="BG4217" i="3" s="1"/>
  <c r="BG4218" i="3" s="1"/>
  <c r="BG4219" i="3" s="1"/>
  <c r="BG4220" i="3" s="1"/>
  <c r="BG4221" i="3" s="1"/>
  <c r="BG4222" i="3" s="1"/>
  <c r="BG4223" i="3" s="1"/>
  <c r="BG4224" i="3" s="1"/>
  <c r="BG4225" i="3" s="1"/>
  <c r="BG4226" i="3" s="1"/>
  <c r="BG4227" i="3" s="1"/>
  <c r="BG4228" i="3" s="1"/>
  <c r="BG4229" i="3" s="1"/>
  <c r="BG4230" i="3" s="1"/>
  <c r="BG4231" i="3" s="1"/>
  <c r="BG4232" i="3" s="1"/>
  <c r="BG4233" i="3" s="1"/>
  <c r="BG4234" i="3" s="1"/>
  <c r="BG4235" i="3" s="1"/>
  <c r="BG4236" i="3" s="1"/>
  <c r="BG4237" i="3" s="1"/>
  <c r="BG4238" i="3" s="1"/>
  <c r="BG4239" i="3" s="1"/>
  <c r="BG4240" i="3" s="1"/>
  <c r="BG4241" i="3" s="1"/>
  <c r="BG4242" i="3" s="1"/>
  <c r="BG4243" i="3" s="1"/>
  <c r="BG4244" i="3" s="1"/>
  <c r="BG4245" i="3" s="1"/>
  <c r="BG4246" i="3" s="1"/>
  <c r="BG4247" i="3" s="1"/>
  <c r="BG4248" i="3" s="1"/>
  <c r="BG4249" i="3" s="1"/>
  <c r="BG4250" i="3" s="1"/>
  <c r="BG4251" i="3" s="1"/>
  <c r="BG4252" i="3" s="1"/>
  <c r="BG4253" i="3" s="1"/>
  <c r="BG4254" i="3" s="1"/>
  <c r="BG4255" i="3" s="1"/>
  <c r="BG4256" i="3" s="1"/>
  <c r="BG4257" i="3" s="1"/>
  <c r="BG4258" i="3" s="1"/>
  <c r="BG4259" i="3" s="1"/>
  <c r="BG4260" i="3" s="1"/>
  <c r="BG4261" i="3" s="1"/>
  <c r="BG4262" i="3" s="1"/>
  <c r="BG4263" i="3" s="1"/>
  <c r="BG4264" i="3" s="1"/>
  <c r="BG4265" i="3" s="1"/>
  <c r="BG4266" i="3" s="1"/>
  <c r="BG4267" i="3" s="1"/>
  <c r="BG4268" i="3" s="1"/>
  <c r="BG4269" i="3" s="1"/>
  <c r="BG4270" i="3" s="1"/>
  <c r="BG4271" i="3" s="1"/>
  <c r="BG4272" i="3" s="1"/>
  <c r="BG4273" i="3" s="1"/>
  <c r="BG4274" i="3" s="1"/>
  <c r="BG4275" i="3" s="1"/>
  <c r="BG4276" i="3" s="1"/>
  <c r="BG4277" i="3" s="1"/>
  <c r="BG4278" i="3" s="1"/>
  <c r="BG4279" i="3" s="1"/>
  <c r="BG4280" i="3" s="1"/>
  <c r="BG4281" i="3" s="1"/>
  <c r="BG4282" i="3" s="1"/>
  <c r="BG4283" i="3" s="1"/>
  <c r="BG4284" i="3" s="1"/>
  <c r="BG4285" i="3" s="1"/>
  <c r="BG4286" i="3" s="1"/>
  <c r="BG4287" i="3" s="1"/>
  <c r="BG4288" i="3" s="1"/>
  <c r="BG4289" i="3" s="1"/>
  <c r="BG4290" i="3" s="1"/>
  <c r="BG4291" i="3" s="1"/>
  <c r="BG4292" i="3" s="1"/>
  <c r="BG4293" i="3" s="1"/>
  <c r="BG4294" i="3" s="1"/>
  <c r="BG4295" i="3" s="1"/>
  <c r="BG4296" i="3" s="1"/>
  <c r="BG4297" i="3" s="1"/>
  <c r="BG4298" i="3" s="1"/>
  <c r="BG4299" i="3" s="1"/>
  <c r="BG4300" i="3" s="1"/>
  <c r="BG4301" i="3" s="1"/>
  <c r="BG4302" i="3" s="1"/>
  <c r="BG4303" i="3" s="1"/>
  <c r="BG4304" i="3" s="1"/>
  <c r="BG4305" i="3" s="1"/>
  <c r="BG4306" i="3" s="1"/>
  <c r="BG4307" i="3" s="1"/>
  <c r="BG4308" i="3" s="1"/>
  <c r="BG4309" i="3" s="1"/>
  <c r="BG4310" i="3" s="1"/>
  <c r="BG4311" i="3" s="1"/>
  <c r="BG4312" i="3" s="1"/>
  <c r="BG4313" i="3" s="1"/>
  <c r="BG4314" i="3" s="1"/>
  <c r="BG4315" i="3" s="1"/>
  <c r="BG4316" i="3" s="1"/>
  <c r="BG4317" i="3" s="1"/>
  <c r="BG4318" i="3" s="1"/>
  <c r="BG4319" i="3" s="1"/>
  <c r="BG4320" i="3" s="1"/>
  <c r="BG4321" i="3" s="1"/>
  <c r="BG4322" i="3" s="1"/>
  <c r="BG4323" i="3" s="1"/>
  <c r="BG4324" i="3" s="1"/>
  <c r="BG4325" i="3" s="1"/>
  <c r="BG4326" i="3" s="1"/>
  <c r="BG4327" i="3" s="1"/>
  <c r="BG4328" i="3" s="1"/>
  <c r="BG4329" i="3" s="1"/>
  <c r="BG4330" i="3" s="1"/>
  <c r="BG4331" i="3" s="1"/>
  <c r="BG4332" i="3" s="1"/>
  <c r="BG4333" i="3" s="1"/>
  <c r="BG4334" i="3" s="1"/>
  <c r="BG4335" i="3" s="1"/>
  <c r="BG4336" i="3" s="1"/>
  <c r="BG4337" i="3" s="1"/>
  <c r="BG4338" i="3" s="1"/>
  <c r="BG4339" i="3" s="1"/>
  <c r="BG4340" i="3" s="1"/>
  <c r="BG4341" i="3" s="1"/>
  <c r="BG4342" i="3" s="1"/>
  <c r="BG4343" i="3" s="1"/>
  <c r="BG4344" i="3" s="1"/>
  <c r="BG4345" i="3" s="1"/>
  <c r="BG4346" i="3" s="1"/>
  <c r="BG4347" i="3" s="1"/>
  <c r="BG4348" i="3" s="1"/>
  <c r="BG4349" i="3" s="1"/>
  <c r="BG4350" i="3" s="1"/>
  <c r="BG4351" i="3" s="1"/>
  <c r="BG4352" i="3" s="1"/>
  <c r="BG4353" i="3" s="1"/>
  <c r="BG4354" i="3" s="1"/>
  <c r="BG4355" i="3" s="1"/>
  <c r="BG4356" i="3" s="1"/>
  <c r="BG4357" i="3" s="1"/>
  <c r="BG4358" i="3" s="1"/>
  <c r="BG4359" i="3" s="1"/>
  <c r="BG4360" i="3" s="1"/>
  <c r="BG4361" i="3" s="1"/>
  <c r="BG4362" i="3" s="1"/>
  <c r="BG4363" i="3" s="1"/>
  <c r="BG4364" i="3" s="1"/>
  <c r="BG4365" i="3" s="1"/>
  <c r="BG4366" i="3" s="1"/>
  <c r="BG4367" i="3" s="1"/>
  <c r="BG4368" i="3" s="1"/>
  <c r="BG4369" i="3" s="1"/>
  <c r="BG4370" i="3" s="1"/>
  <c r="BG4371" i="3" s="1"/>
  <c r="BG4372" i="3" s="1"/>
  <c r="BG4373" i="3" s="1"/>
  <c r="BG4374" i="3" s="1"/>
  <c r="BG4375" i="3" s="1"/>
  <c r="BG4376" i="3" s="1"/>
  <c r="BG4377" i="3" s="1"/>
  <c r="BG4378" i="3" s="1"/>
  <c r="BG4379" i="3" s="1"/>
  <c r="BG4380" i="3" s="1"/>
  <c r="BG4381" i="3" s="1"/>
  <c r="BG4382" i="3" s="1"/>
  <c r="BG4383" i="3" s="1"/>
  <c r="BG4384" i="3" s="1"/>
  <c r="BG4385" i="3" s="1"/>
  <c r="BG4386" i="3" s="1"/>
  <c r="BG4387" i="3" s="1"/>
  <c r="BG4388" i="3" s="1"/>
  <c r="BG4389" i="3" s="1"/>
  <c r="BG4390" i="3" s="1"/>
  <c r="BG4391" i="3" s="1"/>
  <c r="BG4392" i="3" s="1"/>
  <c r="BG4393" i="3" s="1"/>
  <c r="BG4394" i="3" s="1"/>
  <c r="BG4395" i="3" s="1"/>
  <c r="BG4396" i="3" s="1"/>
  <c r="BG4397" i="3" s="1"/>
  <c r="BG4398" i="3" s="1"/>
  <c r="BG4399" i="3" s="1"/>
  <c r="BG4400" i="3" s="1"/>
  <c r="BG4401" i="3" s="1"/>
  <c r="BG4402" i="3" s="1"/>
  <c r="BG4403" i="3" s="1"/>
  <c r="BG4404" i="3" s="1"/>
  <c r="BG4405" i="3" s="1"/>
  <c r="BG4406" i="3" s="1"/>
  <c r="BG4407" i="3" s="1"/>
  <c r="BG4408" i="3" s="1"/>
  <c r="BG4409" i="3" s="1"/>
  <c r="BG4410" i="3" s="1"/>
  <c r="BG4411" i="3" s="1"/>
  <c r="BG4412" i="3" s="1"/>
  <c r="BG4413" i="3" s="1"/>
  <c r="BG4414" i="3" s="1"/>
  <c r="BG4415" i="3" s="1"/>
  <c r="BG4416" i="3" s="1"/>
  <c r="BG4417" i="3" s="1"/>
  <c r="BG4418" i="3" s="1"/>
  <c r="BG4419" i="3" s="1"/>
  <c r="BG4420" i="3" s="1"/>
  <c r="BG4421" i="3" s="1"/>
  <c r="BG4422" i="3" s="1"/>
  <c r="BG4423" i="3" s="1"/>
  <c r="BG4424" i="3" s="1"/>
  <c r="BG4425" i="3" s="1"/>
  <c r="BG4426" i="3" s="1"/>
  <c r="BG4427" i="3" s="1"/>
  <c r="BG4428" i="3" s="1"/>
  <c r="BG4429" i="3" s="1"/>
  <c r="BG4430" i="3" s="1"/>
  <c r="BG4431" i="3" s="1"/>
  <c r="BG4432" i="3" s="1"/>
  <c r="BG4433" i="3" s="1"/>
  <c r="BG4434" i="3" s="1"/>
  <c r="BG4435" i="3" s="1"/>
  <c r="BG4436" i="3" s="1"/>
  <c r="BG4437" i="3" s="1"/>
  <c r="BG4438" i="3" s="1"/>
  <c r="BG4439" i="3" s="1"/>
  <c r="BG4440" i="3" s="1"/>
  <c r="BG4441" i="3" s="1"/>
  <c r="BG4442" i="3" s="1"/>
  <c r="BG4443" i="3" s="1"/>
  <c r="BG4444" i="3" s="1"/>
  <c r="BG4445" i="3" s="1"/>
  <c r="BG4446" i="3" s="1"/>
  <c r="BG4447" i="3" s="1"/>
  <c r="BG4448" i="3" s="1"/>
  <c r="BG4449" i="3" s="1"/>
  <c r="BG4450" i="3" s="1"/>
  <c r="BG4451" i="3" s="1"/>
  <c r="BG4452" i="3" s="1"/>
  <c r="BG4453" i="3" s="1"/>
  <c r="BG4454" i="3" s="1"/>
  <c r="BG4455" i="3" s="1"/>
  <c r="BG4456" i="3" s="1"/>
  <c r="BG4457" i="3" s="1"/>
  <c r="BG4458" i="3" s="1"/>
  <c r="BG4459" i="3" s="1"/>
  <c r="BG4460" i="3" s="1"/>
  <c r="BG4461" i="3" s="1"/>
  <c r="BG4462" i="3" s="1"/>
  <c r="BG4463" i="3" s="1"/>
  <c r="BG4464" i="3" s="1"/>
  <c r="BG4465" i="3" s="1"/>
  <c r="BG4466" i="3" s="1"/>
  <c r="BG4467" i="3" s="1"/>
  <c r="BG4468" i="3" s="1"/>
  <c r="BG4469" i="3" s="1"/>
  <c r="BG4470" i="3" s="1"/>
  <c r="BG4471" i="3" s="1"/>
  <c r="BG4472" i="3" s="1"/>
  <c r="BG4473" i="3" s="1"/>
  <c r="BG4474" i="3" s="1"/>
  <c r="BG4475" i="3" s="1"/>
  <c r="BG4476" i="3" s="1"/>
  <c r="BG4477" i="3" s="1"/>
  <c r="BG4478" i="3" s="1"/>
  <c r="BG4479" i="3" s="1"/>
  <c r="BG4480" i="3" s="1"/>
  <c r="BG4481" i="3" s="1"/>
  <c r="BG4482" i="3" s="1"/>
  <c r="BG4483" i="3" s="1"/>
  <c r="BG4484" i="3" s="1"/>
  <c r="BG4485" i="3" s="1"/>
  <c r="BG4486" i="3" s="1"/>
  <c r="BG4487" i="3" s="1"/>
  <c r="BG4488" i="3" s="1"/>
  <c r="BG4489" i="3" s="1"/>
  <c r="BG4490" i="3" s="1"/>
  <c r="BG4491" i="3" s="1"/>
  <c r="BG4492" i="3" s="1"/>
  <c r="BG4493" i="3" s="1"/>
  <c r="BG4494" i="3" s="1"/>
  <c r="BG4495" i="3" s="1"/>
  <c r="BG4496" i="3" s="1"/>
  <c r="BG4497" i="3" s="1"/>
  <c r="BG4498" i="3" s="1"/>
  <c r="BG4499" i="3" s="1"/>
  <c r="BG4500" i="3" s="1"/>
  <c r="BG4501" i="3" s="1"/>
  <c r="BG4502" i="3" s="1"/>
  <c r="BG4503" i="3" s="1"/>
  <c r="BG4504" i="3" s="1"/>
  <c r="BG4505" i="3" s="1"/>
  <c r="BG4506" i="3" s="1"/>
  <c r="BG4507" i="3" s="1"/>
  <c r="BG4508" i="3" s="1"/>
  <c r="BG4509" i="3" s="1"/>
  <c r="BG4510" i="3" s="1"/>
  <c r="BG4511" i="3" s="1"/>
  <c r="BG4512" i="3" s="1"/>
  <c r="BG4513" i="3" s="1"/>
  <c r="BG4514" i="3" s="1"/>
  <c r="BG4515" i="3" s="1"/>
  <c r="BG4516" i="3" s="1"/>
  <c r="BG4517" i="3" s="1"/>
  <c r="BG4518" i="3" s="1"/>
  <c r="BG4519" i="3" s="1"/>
  <c r="BG4520" i="3" s="1"/>
  <c r="BG4521" i="3" s="1"/>
  <c r="BG4522" i="3" s="1"/>
  <c r="BG4523" i="3" s="1"/>
  <c r="BG4524" i="3" s="1"/>
  <c r="BG4525" i="3" s="1"/>
  <c r="BG4526" i="3" s="1"/>
  <c r="BG4527" i="3" s="1"/>
  <c r="BG4528" i="3" s="1"/>
  <c r="BG4529" i="3" s="1"/>
  <c r="BG4530" i="3" s="1"/>
  <c r="BG4531" i="3" s="1"/>
  <c r="BG4532" i="3" s="1"/>
  <c r="BG4533" i="3" s="1"/>
  <c r="BG4534" i="3" s="1"/>
  <c r="BG4535" i="3" s="1"/>
  <c r="BG4536" i="3" s="1"/>
  <c r="BG4537" i="3" s="1"/>
  <c r="BG4538" i="3" s="1"/>
  <c r="BG4539" i="3" s="1"/>
  <c r="BG4540" i="3" s="1"/>
  <c r="BG4541" i="3" s="1"/>
  <c r="BG4542" i="3" s="1"/>
  <c r="BG4543" i="3" s="1"/>
  <c r="BG4544" i="3" s="1"/>
  <c r="BG4545" i="3" s="1"/>
  <c r="BG4546" i="3" s="1"/>
  <c r="BG4547" i="3" s="1"/>
  <c r="BG4548" i="3" s="1"/>
  <c r="BG4549" i="3" s="1"/>
  <c r="BG4550" i="3" s="1"/>
  <c r="BG4551" i="3" s="1"/>
  <c r="BG4552" i="3" s="1"/>
  <c r="BG4553" i="3" s="1"/>
  <c r="BG4554" i="3" s="1"/>
  <c r="BG4555" i="3" s="1"/>
  <c r="BG4556" i="3" s="1"/>
  <c r="BG4557" i="3" s="1"/>
  <c r="BG4558" i="3" s="1"/>
  <c r="BG4559" i="3" s="1"/>
  <c r="BG4560" i="3" s="1"/>
  <c r="BG4561" i="3" s="1"/>
  <c r="BG4562" i="3" s="1"/>
  <c r="BG4563" i="3" s="1"/>
  <c r="BG4564" i="3" s="1"/>
  <c r="BG4565" i="3" s="1"/>
  <c r="BG4566" i="3" s="1"/>
  <c r="BG4567" i="3" s="1"/>
  <c r="BG4568" i="3" s="1"/>
  <c r="BG4569" i="3" s="1"/>
  <c r="BG4570" i="3" s="1"/>
  <c r="BG4571" i="3" s="1"/>
  <c r="BG4572" i="3" s="1"/>
  <c r="BG4573" i="3" s="1"/>
  <c r="BG4574" i="3" s="1"/>
  <c r="BG4575" i="3" s="1"/>
  <c r="BG4576" i="3" s="1"/>
  <c r="BG4577" i="3" s="1"/>
  <c r="BG4578" i="3" s="1"/>
  <c r="BG4579" i="3" s="1"/>
  <c r="BG4580" i="3" s="1"/>
  <c r="BG4581" i="3" s="1"/>
  <c r="BG4582" i="3" s="1"/>
  <c r="BG4583" i="3" s="1"/>
  <c r="BG4584" i="3" s="1"/>
  <c r="BG4585" i="3" s="1"/>
  <c r="BG4586" i="3" s="1"/>
  <c r="BG4587" i="3" s="1"/>
  <c r="BG4588" i="3" s="1"/>
  <c r="BG4589" i="3" s="1"/>
  <c r="BG4590" i="3" s="1"/>
  <c r="BG4591" i="3" s="1"/>
  <c r="BG4592" i="3" s="1"/>
  <c r="BG4593" i="3" s="1"/>
  <c r="BG4594" i="3" s="1"/>
  <c r="BG4595" i="3" s="1"/>
  <c r="BG4596" i="3" s="1"/>
  <c r="BG4597" i="3" s="1"/>
  <c r="BG4598" i="3" s="1"/>
  <c r="BG4599" i="3" s="1"/>
  <c r="BG4600" i="3" s="1"/>
  <c r="BG4601" i="3" s="1"/>
  <c r="BG4602" i="3" s="1"/>
  <c r="BG4603" i="3" s="1"/>
  <c r="BG4604" i="3" s="1"/>
  <c r="BG4605" i="3" s="1"/>
  <c r="BG4606" i="3" s="1"/>
  <c r="BG4607" i="3" s="1"/>
  <c r="BG4608" i="3" s="1"/>
  <c r="BG4609" i="3" s="1"/>
  <c r="BG4610" i="3" s="1"/>
  <c r="BG4611" i="3" s="1"/>
  <c r="BG4612" i="3" s="1"/>
  <c r="BG4613" i="3" s="1"/>
  <c r="BG4614" i="3" s="1"/>
  <c r="BG4615" i="3" s="1"/>
  <c r="BG4616" i="3" s="1"/>
  <c r="BG4617" i="3" s="1"/>
  <c r="BG4618" i="3" s="1"/>
  <c r="BG4619" i="3" s="1"/>
  <c r="BG4620" i="3" s="1"/>
  <c r="BG4621" i="3" s="1"/>
  <c r="BG4622" i="3" s="1"/>
  <c r="BG4623" i="3" s="1"/>
  <c r="BG4624" i="3" s="1"/>
  <c r="BG4625" i="3" s="1"/>
  <c r="BG4626" i="3" s="1"/>
  <c r="BG4627" i="3" s="1"/>
  <c r="BG4628" i="3" s="1"/>
  <c r="BG4629" i="3" s="1"/>
  <c r="BG4630" i="3" s="1"/>
  <c r="BG4631" i="3" s="1"/>
  <c r="BG4632" i="3" s="1"/>
  <c r="BG4633" i="3" s="1"/>
  <c r="BG4634" i="3" s="1"/>
  <c r="BG4635" i="3" s="1"/>
  <c r="BG4636" i="3" s="1"/>
  <c r="BG4637" i="3" s="1"/>
  <c r="BG4638" i="3" s="1"/>
  <c r="BG4639" i="3" s="1"/>
  <c r="BG4640" i="3" s="1"/>
  <c r="BG4641" i="3" s="1"/>
  <c r="BG4642" i="3" s="1"/>
  <c r="BG4643" i="3" s="1"/>
  <c r="BG4644" i="3" s="1"/>
  <c r="BG4645" i="3" s="1"/>
  <c r="BG4646" i="3" s="1"/>
  <c r="BG4647" i="3" s="1"/>
  <c r="BG4648" i="3" s="1"/>
  <c r="BG4649" i="3" s="1"/>
  <c r="BG4650" i="3" s="1"/>
  <c r="BG4651" i="3" s="1"/>
  <c r="BG4652" i="3" s="1"/>
  <c r="BG4653" i="3" s="1"/>
  <c r="BG4654" i="3" s="1"/>
  <c r="BG4655" i="3" s="1"/>
  <c r="BG4656" i="3" s="1"/>
  <c r="BG4657" i="3" s="1"/>
  <c r="BG4658" i="3" s="1"/>
  <c r="BG4659" i="3" s="1"/>
  <c r="BG4660" i="3" s="1"/>
  <c r="BG4661" i="3" s="1"/>
  <c r="BG4662" i="3" s="1"/>
  <c r="BG4663" i="3" s="1"/>
  <c r="BG4664" i="3" s="1"/>
  <c r="BG4665" i="3" s="1"/>
  <c r="BG4666" i="3" s="1"/>
  <c r="BG4667" i="3" s="1"/>
  <c r="BG4668" i="3" s="1"/>
  <c r="BG4669" i="3" s="1"/>
  <c r="BG4670" i="3" s="1"/>
  <c r="BG4671" i="3" s="1"/>
  <c r="BG4672" i="3" s="1"/>
  <c r="BG4673" i="3" s="1"/>
  <c r="BG4674" i="3" s="1"/>
  <c r="BG4675" i="3" s="1"/>
  <c r="BG4676" i="3" s="1"/>
  <c r="BG4677" i="3" s="1"/>
  <c r="BG4678" i="3" s="1"/>
  <c r="BG4679" i="3" s="1"/>
  <c r="BG4680" i="3" s="1"/>
  <c r="BG4681" i="3" s="1"/>
  <c r="BG4682" i="3" s="1"/>
  <c r="BG4683" i="3" s="1"/>
  <c r="BG4684" i="3" s="1"/>
  <c r="BG4685" i="3" s="1"/>
  <c r="BG4686" i="3" s="1"/>
  <c r="BG4687" i="3" s="1"/>
  <c r="BG4688" i="3" s="1"/>
  <c r="BG4689" i="3" s="1"/>
  <c r="BG4690" i="3" s="1"/>
  <c r="BG4691" i="3" s="1"/>
  <c r="BG4692" i="3" s="1"/>
  <c r="BG4693" i="3" s="1"/>
  <c r="BG4694" i="3" s="1"/>
  <c r="BG4695" i="3" s="1"/>
  <c r="BG4696" i="3" s="1"/>
  <c r="BG4697" i="3" s="1"/>
  <c r="BG4698" i="3" s="1"/>
  <c r="BG4699" i="3" s="1"/>
  <c r="BG4700" i="3" s="1"/>
  <c r="BG4701" i="3" s="1"/>
  <c r="BG4702" i="3" s="1"/>
  <c r="BG4703" i="3" s="1"/>
  <c r="BG4704" i="3" s="1"/>
  <c r="BG4705" i="3" s="1"/>
  <c r="BG4706" i="3" s="1"/>
  <c r="BG4707" i="3" s="1"/>
  <c r="BG4708" i="3" s="1"/>
  <c r="BG4709" i="3" s="1"/>
  <c r="BG4710" i="3" s="1"/>
  <c r="BG4711" i="3" s="1"/>
  <c r="BG4712" i="3" s="1"/>
  <c r="BG4713" i="3" s="1"/>
  <c r="BG4714" i="3" s="1"/>
  <c r="BG4715" i="3" s="1"/>
  <c r="BG4716" i="3" s="1"/>
  <c r="BG4717" i="3" s="1"/>
  <c r="BG4718" i="3" s="1"/>
  <c r="BG4719" i="3" s="1"/>
  <c r="BG4720" i="3" s="1"/>
  <c r="BG4721" i="3" s="1"/>
  <c r="BG4722" i="3" s="1"/>
  <c r="BG4723" i="3" s="1"/>
  <c r="BG4724" i="3" s="1"/>
  <c r="BG4725" i="3" s="1"/>
  <c r="BG4726" i="3" s="1"/>
  <c r="BG4727" i="3" s="1"/>
  <c r="BG4728" i="3" s="1"/>
  <c r="BG4729" i="3" s="1"/>
  <c r="BG4730" i="3" s="1"/>
  <c r="BG4731" i="3" s="1"/>
  <c r="BG4732" i="3" s="1"/>
  <c r="BG4733" i="3" s="1"/>
  <c r="BG4734" i="3" s="1"/>
  <c r="BG4735" i="3" s="1"/>
  <c r="BG4736" i="3" s="1"/>
  <c r="BG4737" i="3" s="1"/>
  <c r="BG4738" i="3" s="1"/>
  <c r="BG4739" i="3" s="1"/>
  <c r="BG4740" i="3" s="1"/>
  <c r="BG4741" i="3" s="1"/>
  <c r="BG4742" i="3" s="1"/>
  <c r="BG4743" i="3" s="1"/>
  <c r="BG4744" i="3" s="1"/>
  <c r="BG4745" i="3" s="1"/>
  <c r="BG4746" i="3" s="1"/>
  <c r="BG4747" i="3" s="1"/>
  <c r="BG4748" i="3" s="1"/>
  <c r="BG4749" i="3" s="1"/>
  <c r="BG4750" i="3" s="1"/>
  <c r="BG4751" i="3" s="1"/>
  <c r="BG4752" i="3" s="1"/>
  <c r="BG4753" i="3" s="1"/>
  <c r="BG4754" i="3" s="1"/>
  <c r="BG4755" i="3" s="1"/>
  <c r="BG4756" i="3" s="1"/>
  <c r="BG4757" i="3" s="1"/>
  <c r="BG4758" i="3" s="1"/>
  <c r="BG4759" i="3" s="1"/>
  <c r="BG4760" i="3" s="1"/>
  <c r="BG4761" i="3" s="1"/>
  <c r="BG4762" i="3" s="1"/>
  <c r="BG4763" i="3" s="1"/>
  <c r="BG4764" i="3" s="1"/>
  <c r="BG4765" i="3" s="1"/>
  <c r="BG4766" i="3" s="1"/>
  <c r="BG4767" i="3" s="1"/>
  <c r="BG4768" i="3" s="1"/>
  <c r="BG4769" i="3" s="1"/>
  <c r="BG4770" i="3" s="1"/>
  <c r="BG4771" i="3" s="1"/>
  <c r="BG4772" i="3" s="1"/>
  <c r="BG4773" i="3" s="1"/>
  <c r="BG4774" i="3" s="1"/>
  <c r="BG4775" i="3" s="1"/>
  <c r="BG4776" i="3" s="1"/>
  <c r="BG4777" i="3" s="1"/>
  <c r="BG4778" i="3" s="1"/>
  <c r="BG4779" i="3" s="1"/>
  <c r="BG4780" i="3" s="1"/>
  <c r="BG4781" i="3" s="1"/>
  <c r="BG4782" i="3" s="1"/>
  <c r="BG4783" i="3" s="1"/>
  <c r="BG4784" i="3" s="1"/>
  <c r="BG4785" i="3" s="1"/>
  <c r="BG4786" i="3" s="1"/>
  <c r="BG4787" i="3" s="1"/>
  <c r="BG4788" i="3" s="1"/>
  <c r="BG4789" i="3" s="1"/>
  <c r="BG4790" i="3" s="1"/>
  <c r="BG4791" i="3" s="1"/>
  <c r="BG4792" i="3" s="1"/>
  <c r="BG4793" i="3" s="1"/>
  <c r="BG4794" i="3" s="1"/>
  <c r="BG4795" i="3" s="1"/>
  <c r="BG4796" i="3" s="1"/>
  <c r="BG4797" i="3" s="1"/>
  <c r="BG4798" i="3" s="1"/>
  <c r="BG4799" i="3" s="1"/>
  <c r="BG4800" i="3" s="1"/>
  <c r="BG4801" i="3" s="1"/>
  <c r="BG4802" i="3" s="1"/>
  <c r="BG4803" i="3" s="1"/>
  <c r="BG4804" i="3" s="1"/>
  <c r="BG4805" i="3" s="1"/>
  <c r="BG4806" i="3" s="1"/>
  <c r="BG4807" i="3" s="1"/>
  <c r="BG4808" i="3" s="1"/>
  <c r="BG4809" i="3" s="1"/>
  <c r="BG4810" i="3" s="1"/>
  <c r="BG4811" i="3" s="1"/>
  <c r="BG4812" i="3" s="1"/>
  <c r="BG4813" i="3" s="1"/>
  <c r="BG4814" i="3" s="1"/>
  <c r="BG4815" i="3" s="1"/>
  <c r="BG4816" i="3" s="1"/>
  <c r="BG4817" i="3" s="1"/>
  <c r="BG4818" i="3" s="1"/>
  <c r="BG4819" i="3" s="1"/>
  <c r="BG4820" i="3" s="1"/>
  <c r="BG4821" i="3" s="1"/>
  <c r="BG4822" i="3" s="1"/>
  <c r="BG4823" i="3" s="1"/>
  <c r="BG4824" i="3" s="1"/>
  <c r="BG4825" i="3" s="1"/>
  <c r="BG4826" i="3" s="1"/>
  <c r="BG4827" i="3" s="1"/>
  <c r="BG4828" i="3" s="1"/>
  <c r="BG4829" i="3" s="1"/>
  <c r="BG4830" i="3" s="1"/>
  <c r="BG4831" i="3" s="1"/>
  <c r="BG4832" i="3" s="1"/>
  <c r="BG4833" i="3" s="1"/>
  <c r="BG4834" i="3" s="1"/>
  <c r="BG4835" i="3" s="1"/>
  <c r="BG4836" i="3" s="1"/>
  <c r="BG4837" i="3" s="1"/>
  <c r="BG4838" i="3" s="1"/>
  <c r="BG4839" i="3" s="1"/>
  <c r="BG4840" i="3" s="1"/>
  <c r="BG4841" i="3" s="1"/>
  <c r="BG4842" i="3" s="1"/>
  <c r="BG4843" i="3" s="1"/>
  <c r="BG4844" i="3" s="1"/>
  <c r="BG4845" i="3" s="1"/>
  <c r="BG4846" i="3" s="1"/>
  <c r="BG4847" i="3" s="1"/>
  <c r="BG4848" i="3" s="1"/>
  <c r="BG4849" i="3" s="1"/>
  <c r="BG4850" i="3" s="1"/>
  <c r="BG4851" i="3" s="1"/>
  <c r="BG4852" i="3" s="1"/>
  <c r="BG4853" i="3" s="1"/>
  <c r="BG4854" i="3" s="1"/>
  <c r="BG4855" i="3" s="1"/>
  <c r="BG4856" i="3" s="1"/>
  <c r="BG4857" i="3" s="1"/>
  <c r="BG4858" i="3" s="1"/>
  <c r="BG4859" i="3" s="1"/>
  <c r="BG4860" i="3" s="1"/>
  <c r="BG4861" i="3" s="1"/>
  <c r="BG4862" i="3" s="1"/>
  <c r="BG4863" i="3" s="1"/>
  <c r="BG4864" i="3" s="1"/>
  <c r="BG4865" i="3" s="1"/>
  <c r="BG4866" i="3" s="1"/>
  <c r="BG4867" i="3" s="1"/>
  <c r="BG4868" i="3" s="1"/>
  <c r="BG4869" i="3" s="1"/>
  <c r="BG4870" i="3" s="1"/>
  <c r="BG4871" i="3" s="1"/>
  <c r="BG4872" i="3" s="1"/>
  <c r="BG4873" i="3" s="1"/>
  <c r="BG4874" i="3" s="1"/>
  <c r="BG4875" i="3" s="1"/>
  <c r="BG4876" i="3" s="1"/>
  <c r="BG4877" i="3" s="1"/>
  <c r="BG4878" i="3" s="1"/>
  <c r="BG4879" i="3" s="1"/>
  <c r="BG4880" i="3" s="1"/>
  <c r="BG4881" i="3" s="1"/>
  <c r="BG4882" i="3" s="1"/>
  <c r="BG4883" i="3" s="1"/>
  <c r="BG4884" i="3" s="1"/>
  <c r="BG4885" i="3" s="1"/>
  <c r="BG4886" i="3" s="1"/>
  <c r="BG4887" i="3" s="1"/>
  <c r="BG4888" i="3" s="1"/>
  <c r="BG4889" i="3" s="1"/>
  <c r="BG4890" i="3" s="1"/>
  <c r="BG4891" i="3" s="1"/>
  <c r="BG4892" i="3" s="1"/>
  <c r="BG4893" i="3" s="1"/>
  <c r="BG4894" i="3" s="1"/>
  <c r="BG4895" i="3" s="1"/>
  <c r="BG4896" i="3" s="1"/>
  <c r="BG4897" i="3" s="1"/>
  <c r="BG4898" i="3" s="1"/>
  <c r="BG4899" i="3" s="1"/>
  <c r="BG4900" i="3" s="1"/>
  <c r="BG4901" i="3" s="1"/>
  <c r="BG4902" i="3" s="1"/>
  <c r="BG4903" i="3" s="1"/>
  <c r="BG4904" i="3" s="1"/>
  <c r="BG4905" i="3" s="1"/>
  <c r="BG4906" i="3" s="1"/>
  <c r="BG4907" i="3" s="1"/>
  <c r="BG4908" i="3" s="1"/>
  <c r="BG4909" i="3" s="1"/>
  <c r="BG4910" i="3" s="1"/>
  <c r="BG4911" i="3" s="1"/>
  <c r="BG4912" i="3" s="1"/>
  <c r="BG4913" i="3" s="1"/>
  <c r="BG4914" i="3" s="1"/>
  <c r="BG4915" i="3" s="1"/>
  <c r="BG4916" i="3" s="1"/>
  <c r="BG4917" i="3" s="1"/>
  <c r="BG4918" i="3" s="1"/>
  <c r="BG4919" i="3" s="1"/>
  <c r="BG4920" i="3" s="1"/>
  <c r="BG4921" i="3" s="1"/>
  <c r="BG4922" i="3" s="1"/>
  <c r="BG4923" i="3" s="1"/>
  <c r="BG4924" i="3" s="1"/>
  <c r="BG4925" i="3" s="1"/>
  <c r="BG4926" i="3" s="1"/>
  <c r="BG4927" i="3" s="1"/>
  <c r="BG4928" i="3" s="1"/>
  <c r="BG4929" i="3" s="1"/>
  <c r="BG4930" i="3" s="1"/>
  <c r="BG4931" i="3" s="1"/>
  <c r="BG4932" i="3" s="1"/>
  <c r="BG4933" i="3" s="1"/>
  <c r="BG4934" i="3" s="1"/>
  <c r="BG4935" i="3" s="1"/>
  <c r="BG4936" i="3" s="1"/>
  <c r="BG4937" i="3" s="1"/>
  <c r="BG4938" i="3" s="1"/>
  <c r="BG4939" i="3" s="1"/>
  <c r="BG4940" i="3" s="1"/>
  <c r="BG4941" i="3" s="1"/>
  <c r="BG4942" i="3" s="1"/>
  <c r="BG4943" i="3" s="1"/>
  <c r="BG4944" i="3" s="1"/>
  <c r="BG4945" i="3" s="1"/>
  <c r="BG4946" i="3" s="1"/>
  <c r="BG4947" i="3" s="1"/>
  <c r="BG4948" i="3" s="1"/>
  <c r="BG4949" i="3" s="1"/>
  <c r="BG4950" i="3" s="1"/>
  <c r="BG4951" i="3" s="1"/>
  <c r="BG4952" i="3" s="1"/>
  <c r="BG4953" i="3" s="1"/>
  <c r="BG4954" i="3" s="1"/>
  <c r="BG4955" i="3" s="1"/>
  <c r="BG4956" i="3" s="1"/>
  <c r="BG4957" i="3" s="1"/>
  <c r="BG4958" i="3" s="1"/>
  <c r="BG4959" i="3" s="1"/>
  <c r="BG4960" i="3" s="1"/>
  <c r="BG4961" i="3" s="1"/>
  <c r="BG4962" i="3" s="1"/>
  <c r="BG4963" i="3" s="1"/>
  <c r="BG4964" i="3" s="1"/>
  <c r="BG4965" i="3" s="1"/>
  <c r="BG4966" i="3" s="1"/>
  <c r="BG4967" i="3" s="1"/>
  <c r="BG4968" i="3" s="1"/>
  <c r="BG4969" i="3" s="1"/>
  <c r="BG4970" i="3" s="1"/>
  <c r="BG4971" i="3" s="1"/>
  <c r="BG4972" i="3" s="1"/>
  <c r="BG4973" i="3" s="1"/>
  <c r="BG4974" i="3" s="1"/>
  <c r="BG4975" i="3" s="1"/>
  <c r="BG4976" i="3" s="1"/>
  <c r="BG4977" i="3" s="1"/>
  <c r="BG4978" i="3" s="1"/>
  <c r="BG4979" i="3" s="1"/>
  <c r="BG4980" i="3" s="1"/>
  <c r="BG4981" i="3" s="1"/>
  <c r="BG4982" i="3" s="1"/>
  <c r="BG4983" i="3" s="1"/>
  <c r="BG4984" i="3" s="1"/>
  <c r="BG4985" i="3" s="1"/>
  <c r="BG4986" i="3" s="1"/>
  <c r="BG4987" i="3" s="1"/>
  <c r="BG4988" i="3" s="1"/>
  <c r="BG4989" i="3" s="1"/>
  <c r="BG4990" i="3" s="1"/>
  <c r="BG4991" i="3" s="1"/>
  <c r="BG4992" i="3" s="1"/>
  <c r="BG4993" i="3" s="1"/>
  <c r="BG4994" i="3" s="1"/>
  <c r="BG4995" i="3" s="1"/>
  <c r="BG4996" i="3" s="1"/>
  <c r="BG4997" i="3" s="1"/>
  <c r="BG4998" i="3" s="1"/>
  <c r="BG4999" i="3" s="1"/>
  <c r="BG5000" i="3" s="1"/>
  <c r="BG5001" i="3" s="1"/>
  <c r="BG5002" i="3" s="1"/>
  <c r="BG5003" i="3" s="1"/>
  <c r="BG5004" i="3" s="1"/>
  <c r="BG5005" i="3" s="1"/>
  <c r="BG5006" i="3" s="1"/>
  <c r="BG5007" i="3" s="1"/>
  <c r="BG5008" i="3" s="1"/>
  <c r="BG5009" i="3" s="1"/>
  <c r="BG5010" i="3" s="1"/>
  <c r="BG5011" i="3" s="1"/>
  <c r="BG5012" i="3" s="1"/>
  <c r="BG5013" i="3" s="1"/>
  <c r="BG5014" i="3" s="1"/>
  <c r="BG5015" i="3" s="1"/>
  <c r="BG5016" i="3" s="1"/>
  <c r="BG5017" i="3" s="1"/>
  <c r="BG5018" i="3" s="1"/>
  <c r="BG5019" i="3" s="1"/>
  <c r="BG5020" i="3" s="1"/>
  <c r="BG5021" i="3" s="1"/>
  <c r="BG5022" i="3" s="1"/>
  <c r="BG5023" i="3" s="1"/>
  <c r="BG5024" i="3" s="1"/>
  <c r="BG5025" i="3" s="1"/>
  <c r="BG5026" i="3" s="1"/>
  <c r="BG5027" i="3" s="1"/>
  <c r="BG5028" i="3" s="1"/>
  <c r="BG5029" i="3" s="1"/>
  <c r="BG5030" i="3" s="1"/>
  <c r="BG5031" i="3" s="1"/>
  <c r="BG5032" i="3" s="1"/>
  <c r="BG5033" i="3" s="1"/>
  <c r="BG5034" i="3" s="1"/>
  <c r="BG5035" i="3" s="1"/>
  <c r="BG5036" i="3" s="1"/>
  <c r="BG5037" i="3" s="1"/>
  <c r="BG5038" i="3" s="1"/>
  <c r="BG5039" i="3" s="1"/>
  <c r="BG5040" i="3" s="1"/>
  <c r="BG5041" i="3" s="1"/>
  <c r="BG5042" i="3" s="1"/>
  <c r="BG5043" i="3" s="1"/>
  <c r="BG5044" i="3" s="1"/>
  <c r="BG5045" i="3" s="1"/>
  <c r="BG5046" i="3" s="1"/>
  <c r="BG5047" i="3" s="1"/>
  <c r="BG5048" i="3" s="1"/>
  <c r="BG5049" i="3" s="1"/>
  <c r="BG5050" i="3" s="1"/>
  <c r="BG5051" i="3" s="1"/>
  <c r="BG5052" i="3" s="1"/>
  <c r="BG5053" i="3" s="1"/>
  <c r="BG5054" i="3" s="1"/>
  <c r="BG5055" i="3" s="1"/>
  <c r="BG5056" i="3" s="1"/>
  <c r="BG5057" i="3" s="1"/>
  <c r="BG5058" i="3" s="1"/>
  <c r="BG5059" i="3" s="1"/>
  <c r="BG5060" i="3" s="1"/>
  <c r="BG5061" i="3" s="1"/>
  <c r="BG5062" i="3" s="1"/>
  <c r="BG5063" i="3" s="1"/>
  <c r="BG5064" i="3" s="1"/>
  <c r="BG5065" i="3" s="1"/>
  <c r="BG5066" i="3" s="1"/>
  <c r="BG5067" i="3" s="1"/>
  <c r="BG5068" i="3" s="1"/>
  <c r="BG5069" i="3" s="1"/>
  <c r="BG5070" i="3" s="1"/>
  <c r="BG5071" i="3" s="1"/>
  <c r="BG5072" i="3" s="1"/>
  <c r="BG5073" i="3" s="1"/>
  <c r="BG5074" i="3" s="1"/>
  <c r="BG5075" i="3" s="1"/>
  <c r="BG5076" i="3" s="1"/>
  <c r="BG5077" i="3" s="1"/>
  <c r="BG5078" i="3" s="1"/>
  <c r="BG5079" i="3" s="1"/>
  <c r="BG5080" i="3" s="1"/>
  <c r="BG5081" i="3" s="1"/>
  <c r="BG5082" i="3" s="1"/>
  <c r="BG5083" i="3" s="1"/>
  <c r="BG5084" i="3" s="1"/>
  <c r="BG5085" i="3" s="1"/>
  <c r="BG5086" i="3" s="1"/>
  <c r="BG5087" i="3" s="1"/>
  <c r="BG5088" i="3" s="1"/>
  <c r="BG5089" i="3" s="1"/>
  <c r="BG5090" i="3" s="1"/>
  <c r="BG5091" i="3" s="1"/>
  <c r="BG5092" i="3" s="1"/>
  <c r="BG5093" i="3" s="1"/>
  <c r="BG5094" i="3" s="1"/>
  <c r="BG5095" i="3" s="1"/>
  <c r="BG5096" i="3" s="1"/>
  <c r="BG5097" i="3" s="1"/>
  <c r="BG5098" i="3" s="1"/>
  <c r="BG5099" i="3" s="1"/>
  <c r="BG5100" i="3" s="1"/>
  <c r="BG5101" i="3" s="1"/>
  <c r="BG5102" i="3" s="1"/>
  <c r="BG5103" i="3" s="1"/>
  <c r="BG5104" i="3" s="1"/>
  <c r="BG5105" i="3" s="1"/>
  <c r="BG5106" i="3" s="1"/>
  <c r="BG5107" i="3" s="1"/>
  <c r="BG5108" i="3" s="1"/>
  <c r="BG5109" i="3" s="1"/>
  <c r="BG5110" i="3" s="1"/>
  <c r="BG5111" i="3" s="1"/>
  <c r="BG5112" i="3" s="1"/>
  <c r="BG5113" i="3" s="1"/>
  <c r="BG5114" i="3" s="1"/>
  <c r="BG5115" i="3" s="1"/>
  <c r="BG5116" i="3" s="1"/>
  <c r="BG5117" i="3" s="1"/>
  <c r="BG5118" i="3" s="1"/>
  <c r="BG5119" i="3" s="1"/>
  <c r="BG5120" i="3" s="1"/>
  <c r="BG5121" i="3" s="1"/>
  <c r="BG5122" i="3" s="1"/>
  <c r="BG5123" i="3" s="1"/>
  <c r="BG5124" i="3" s="1"/>
  <c r="BG5125" i="3" s="1"/>
  <c r="BG5126" i="3" s="1"/>
  <c r="BG5127" i="3" s="1"/>
  <c r="BG5128" i="3" s="1"/>
  <c r="BG5129" i="3" s="1"/>
  <c r="BG5130" i="3" s="1"/>
  <c r="BG5131" i="3" s="1"/>
  <c r="BG5132" i="3" s="1"/>
  <c r="BG5133" i="3" s="1"/>
  <c r="BG5134" i="3" s="1"/>
  <c r="BG5135" i="3" s="1"/>
  <c r="BG5136" i="3" s="1"/>
  <c r="BG5137" i="3" s="1"/>
  <c r="BG5138" i="3" s="1"/>
  <c r="BG5139" i="3" s="1"/>
  <c r="BG5140" i="3" s="1"/>
  <c r="BG5141" i="3" s="1"/>
  <c r="BG5142" i="3" s="1"/>
  <c r="BG5143" i="3" s="1"/>
  <c r="BG5144" i="3" s="1"/>
  <c r="BG5145" i="3" s="1"/>
  <c r="BG5146" i="3" s="1"/>
  <c r="BG5147" i="3" s="1"/>
  <c r="BG5148" i="3" s="1"/>
  <c r="BG5149" i="3" s="1"/>
  <c r="BG5150" i="3" s="1"/>
  <c r="BG5151" i="3" s="1"/>
  <c r="BG5152" i="3" s="1"/>
  <c r="BG5153" i="3" s="1"/>
  <c r="BG5154" i="3" s="1"/>
  <c r="BG5155" i="3" s="1"/>
  <c r="BG5156" i="3" s="1"/>
  <c r="BG5157" i="3" s="1"/>
  <c r="BG5158" i="3" s="1"/>
  <c r="BG5159" i="3" s="1"/>
  <c r="BG5160" i="3" s="1"/>
  <c r="BG5161" i="3" s="1"/>
  <c r="BG5162" i="3" s="1"/>
  <c r="BG5163" i="3" s="1"/>
  <c r="BG5164" i="3" s="1"/>
  <c r="BG5165" i="3" s="1"/>
  <c r="BG5166" i="3" s="1"/>
  <c r="BG5167" i="3" s="1"/>
  <c r="BG5168" i="3" s="1"/>
  <c r="BG5169" i="3" s="1"/>
  <c r="BG5170" i="3" s="1"/>
  <c r="BG5171" i="3" s="1"/>
  <c r="BG5172" i="3" s="1"/>
  <c r="BG5173" i="3" s="1"/>
  <c r="BG5174" i="3" s="1"/>
  <c r="BG5175" i="3" s="1"/>
  <c r="BG5176" i="3" s="1"/>
  <c r="BG5177" i="3" s="1"/>
  <c r="BG5178" i="3" s="1"/>
  <c r="BG5179" i="3" s="1"/>
  <c r="BG5180" i="3" s="1"/>
  <c r="BG5181" i="3" s="1"/>
  <c r="BG5182" i="3" s="1"/>
  <c r="BG5183" i="3" s="1"/>
  <c r="BG5184" i="3" s="1"/>
  <c r="BG5185" i="3" s="1"/>
  <c r="BG5186" i="3" s="1"/>
  <c r="BG5187" i="3" s="1"/>
  <c r="BG5188" i="3" s="1"/>
  <c r="BG5189" i="3" s="1"/>
  <c r="BG5190" i="3" s="1"/>
  <c r="BG5191" i="3" s="1"/>
  <c r="BG5192" i="3" s="1"/>
  <c r="BG5193" i="3" s="1"/>
  <c r="BG5194" i="3" s="1"/>
  <c r="BG5195" i="3" s="1"/>
  <c r="BG5196" i="3" s="1"/>
  <c r="BG5197" i="3" s="1"/>
  <c r="BG5198" i="3" s="1"/>
  <c r="BG5199" i="3" s="1"/>
  <c r="BG5200" i="3" s="1"/>
  <c r="BG5201" i="3" s="1"/>
  <c r="BG5202" i="3" s="1"/>
  <c r="BG5203" i="3" s="1"/>
  <c r="BG5204" i="3" s="1"/>
  <c r="BG5205" i="3" s="1"/>
  <c r="BG5206" i="3" s="1"/>
  <c r="BG5207" i="3" s="1"/>
  <c r="BG5208" i="3" s="1"/>
  <c r="BG5209" i="3" s="1"/>
  <c r="BG5210" i="3" s="1"/>
  <c r="BG5211" i="3" s="1"/>
  <c r="BG5212" i="3" s="1"/>
  <c r="BG5213" i="3" s="1"/>
  <c r="BG5214" i="3" s="1"/>
  <c r="BG5215" i="3" s="1"/>
  <c r="BG5216" i="3" s="1"/>
  <c r="BG5217" i="3" s="1"/>
  <c r="BG5218" i="3" s="1"/>
  <c r="BG5219" i="3" s="1"/>
  <c r="BG5220" i="3" s="1"/>
  <c r="BG5221" i="3" s="1"/>
  <c r="BG5222" i="3" s="1"/>
  <c r="BG5223" i="3" s="1"/>
  <c r="BG5224" i="3" s="1"/>
  <c r="BG5225" i="3" s="1"/>
  <c r="BG5226" i="3" s="1"/>
  <c r="BG5227" i="3" s="1"/>
  <c r="BG5228" i="3" s="1"/>
  <c r="BG5229" i="3" s="1"/>
  <c r="BG5230" i="3" s="1"/>
  <c r="BG5231" i="3" s="1"/>
  <c r="BG5232" i="3" s="1"/>
  <c r="BG5233" i="3" s="1"/>
  <c r="BG5234" i="3" s="1"/>
  <c r="BG5235" i="3" s="1"/>
  <c r="BG5236" i="3" s="1"/>
  <c r="BG5237" i="3" s="1"/>
  <c r="BG5238" i="3" s="1"/>
  <c r="BG5239" i="3" s="1"/>
  <c r="BG5240" i="3" s="1"/>
  <c r="BG5241" i="3" s="1"/>
  <c r="BG5242" i="3" s="1"/>
  <c r="BG5243" i="3" s="1"/>
  <c r="BG5244" i="3" s="1"/>
  <c r="BG5245" i="3" s="1"/>
  <c r="BG5246" i="3" s="1"/>
  <c r="BG5247" i="3" s="1"/>
  <c r="BG5248" i="3" s="1"/>
  <c r="BG5249" i="3" s="1"/>
  <c r="BG5250" i="3" s="1"/>
  <c r="BG5251" i="3" s="1"/>
  <c r="BG5252" i="3" s="1"/>
  <c r="BG5253" i="3" s="1"/>
  <c r="BG5254" i="3" s="1"/>
  <c r="BG5255" i="3" s="1"/>
  <c r="BG5256" i="3" s="1"/>
  <c r="BG5257" i="3" s="1"/>
  <c r="BG5258" i="3" s="1"/>
  <c r="BG5259" i="3" s="1"/>
  <c r="BG5260" i="3" s="1"/>
  <c r="BG5261" i="3" s="1"/>
  <c r="BG5262" i="3" s="1"/>
  <c r="BG5263" i="3" s="1"/>
  <c r="BG5264" i="3" s="1"/>
  <c r="BG5265" i="3" s="1"/>
  <c r="BG5266" i="3" s="1"/>
  <c r="BG5267" i="3" s="1"/>
  <c r="BG5268" i="3" s="1"/>
  <c r="BG5269" i="3" s="1"/>
  <c r="BG5270" i="3" s="1"/>
  <c r="BG5271" i="3" s="1"/>
  <c r="BG5272" i="3" s="1"/>
  <c r="BG5273" i="3" s="1"/>
  <c r="BG5274" i="3" s="1"/>
  <c r="BG5275" i="3" s="1"/>
  <c r="BG5276" i="3" s="1"/>
  <c r="BG5277" i="3" s="1"/>
  <c r="BG5278" i="3" s="1"/>
  <c r="BG5279" i="3" s="1"/>
  <c r="BG5280" i="3" s="1"/>
  <c r="BG5281" i="3" s="1"/>
  <c r="BG5282" i="3" s="1"/>
  <c r="BG5283" i="3" s="1"/>
  <c r="BG5284" i="3" s="1"/>
  <c r="BG5285" i="3" s="1"/>
  <c r="BG5286" i="3" s="1"/>
  <c r="BG5287" i="3" s="1"/>
  <c r="BG5288" i="3" s="1"/>
  <c r="BG5289" i="3" s="1"/>
  <c r="BG5290" i="3" s="1"/>
  <c r="BG5291" i="3" s="1"/>
  <c r="BG5292" i="3" s="1"/>
  <c r="BG5293" i="3" s="1"/>
  <c r="BG5294" i="3" s="1"/>
  <c r="BG5295" i="3" s="1"/>
  <c r="BG5296" i="3" s="1"/>
  <c r="BG5297" i="3" s="1"/>
  <c r="BG5298" i="3" s="1"/>
  <c r="BG5299" i="3" s="1"/>
  <c r="BG5300" i="3" s="1"/>
  <c r="BG5301" i="3" s="1"/>
  <c r="BG5302" i="3" s="1"/>
  <c r="BG5303" i="3" s="1"/>
  <c r="BG5304" i="3" s="1"/>
  <c r="BG5305" i="3" s="1"/>
  <c r="BG5306" i="3" s="1"/>
  <c r="BG5307" i="3" s="1"/>
  <c r="BG5308" i="3" s="1"/>
  <c r="BG5309" i="3" s="1"/>
  <c r="BG5310" i="3" s="1"/>
  <c r="BG5311" i="3" s="1"/>
  <c r="BG5312" i="3" s="1"/>
  <c r="BG5313" i="3" s="1"/>
  <c r="BG5314" i="3" s="1"/>
  <c r="BG5315" i="3" s="1"/>
  <c r="BG5316" i="3" s="1"/>
  <c r="BG5317" i="3" s="1"/>
  <c r="BG5318" i="3" s="1"/>
  <c r="BG5319" i="3" s="1"/>
  <c r="BG5320" i="3" s="1"/>
  <c r="BG5321" i="3" s="1"/>
  <c r="BG5322" i="3" s="1"/>
  <c r="BG5323" i="3" s="1"/>
  <c r="BG5324" i="3" s="1"/>
  <c r="BG5325" i="3" s="1"/>
  <c r="BG5326" i="3" s="1"/>
  <c r="BG5327" i="3" s="1"/>
  <c r="BG5328" i="3" s="1"/>
  <c r="BG5329" i="3" s="1"/>
  <c r="BG5330" i="3" s="1"/>
  <c r="BG5331" i="3" s="1"/>
  <c r="BG5332" i="3" s="1"/>
  <c r="BG5333" i="3" s="1"/>
  <c r="BG5334" i="3" s="1"/>
  <c r="BG5335" i="3" s="1"/>
  <c r="BG5336" i="3" s="1"/>
  <c r="BG5337" i="3" s="1"/>
  <c r="BG5338" i="3" s="1"/>
  <c r="BG5339" i="3" s="1"/>
  <c r="BG5340" i="3" s="1"/>
  <c r="BG5341" i="3" s="1"/>
  <c r="BG5342" i="3" s="1"/>
  <c r="BG5343" i="3" s="1"/>
  <c r="BG5344" i="3" s="1"/>
  <c r="BG5345" i="3" s="1"/>
  <c r="BG5346" i="3" s="1"/>
  <c r="BG5347" i="3" s="1"/>
  <c r="BG5348" i="3" s="1"/>
  <c r="BG5349" i="3" s="1"/>
  <c r="BG5350" i="3" s="1"/>
  <c r="BG5351" i="3" s="1"/>
  <c r="BG5352" i="3" s="1"/>
  <c r="BG5353" i="3" s="1"/>
  <c r="BG5354" i="3" s="1"/>
  <c r="BG5355" i="3" s="1"/>
  <c r="BG5356" i="3" s="1"/>
  <c r="BG5357" i="3" s="1"/>
  <c r="BG5358" i="3" s="1"/>
  <c r="BG5359" i="3" s="1"/>
  <c r="BG5360" i="3" s="1"/>
  <c r="BG5361" i="3" s="1"/>
  <c r="BG5362" i="3" s="1"/>
  <c r="BG5363" i="3" s="1"/>
  <c r="BG5364" i="3" s="1"/>
  <c r="BG5365" i="3" s="1"/>
  <c r="BG5366" i="3" s="1"/>
  <c r="BG5367" i="3" s="1"/>
  <c r="BG5368" i="3" s="1"/>
  <c r="BG5369" i="3" s="1"/>
  <c r="BG5370" i="3" s="1"/>
  <c r="BG5371" i="3" s="1"/>
  <c r="BG5372" i="3" s="1"/>
  <c r="BG5373" i="3" s="1"/>
  <c r="BG5374" i="3" s="1"/>
  <c r="BG5375" i="3" s="1"/>
  <c r="BG5376" i="3" s="1"/>
  <c r="BG5377" i="3" s="1"/>
  <c r="BG5378" i="3" s="1"/>
  <c r="BG5379" i="3" s="1"/>
  <c r="BG5380" i="3" s="1"/>
  <c r="BG5381" i="3" s="1"/>
  <c r="BG5382" i="3" s="1"/>
  <c r="BG5383" i="3" s="1"/>
  <c r="BG5384" i="3" s="1"/>
  <c r="BG5385" i="3" s="1"/>
  <c r="BG5386" i="3" s="1"/>
  <c r="BG5387" i="3" s="1"/>
  <c r="BG5388" i="3" s="1"/>
  <c r="BG5389" i="3" s="1"/>
  <c r="BG5390" i="3" s="1"/>
  <c r="BG5391" i="3" s="1"/>
  <c r="BG5392" i="3" s="1"/>
  <c r="BG5393" i="3" s="1"/>
  <c r="BG5394" i="3" s="1"/>
  <c r="BG5395" i="3" s="1"/>
  <c r="BG5396" i="3" s="1"/>
  <c r="BG5397" i="3" s="1"/>
  <c r="BG5398" i="3" s="1"/>
  <c r="BG5399" i="3" s="1"/>
  <c r="BG5400" i="3" s="1"/>
  <c r="BG5401" i="3" s="1"/>
  <c r="BG5402" i="3" s="1"/>
  <c r="BG5403" i="3" s="1"/>
  <c r="BG5404" i="3" s="1"/>
  <c r="BG5405" i="3" s="1"/>
  <c r="BG5406" i="3" s="1"/>
  <c r="BG5407" i="3" s="1"/>
  <c r="BG5408" i="3" s="1"/>
  <c r="BG5409" i="3" s="1"/>
  <c r="BG5410" i="3" s="1"/>
  <c r="BG5411" i="3" s="1"/>
  <c r="BG5412" i="3" s="1"/>
  <c r="BG5413" i="3" s="1"/>
  <c r="BG5414" i="3" s="1"/>
  <c r="BG5415" i="3" s="1"/>
  <c r="BG5416" i="3" s="1"/>
  <c r="BG5417" i="3" s="1"/>
  <c r="BG5418" i="3" s="1"/>
  <c r="BG5419" i="3" s="1"/>
  <c r="BG5420" i="3" s="1"/>
  <c r="BG5421" i="3" s="1"/>
  <c r="BG5422" i="3" s="1"/>
  <c r="BG5423" i="3" s="1"/>
  <c r="BG5424" i="3" s="1"/>
  <c r="BG5425" i="3" s="1"/>
  <c r="BG5426" i="3" s="1"/>
  <c r="BG5427" i="3" s="1"/>
  <c r="BG5428" i="3" s="1"/>
  <c r="BG5429" i="3" s="1"/>
  <c r="BG5430" i="3" s="1"/>
  <c r="BG5431" i="3" s="1"/>
  <c r="BG5432" i="3" s="1"/>
  <c r="BG5433" i="3" s="1"/>
  <c r="BG5434" i="3" s="1"/>
  <c r="BG5435" i="3" s="1"/>
  <c r="BG5436" i="3" s="1"/>
  <c r="BG5437" i="3" s="1"/>
  <c r="BG5438" i="3" s="1"/>
  <c r="BG5439" i="3" s="1"/>
  <c r="BG5440" i="3" s="1"/>
  <c r="BG5441" i="3" s="1"/>
  <c r="BG5442" i="3" s="1"/>
  <c r="BG5443" i="3" s="1"/>
  <c r="BG5444" i="3" s="1"/>
  <c r="BG5445" i="3" s="1"/>
  <c r="BG5446" i="3" s="1"/>
  <c r="BG5447" i="3" s="1"/>
  <c r="BG5448" i="3" s="1"/>
  <c r="BG5449" i="3" s="1"/>
  <c r="BG5450" i="3" s="1"/>
  <c r="BG5451" i="3" s="1"/>
  <c r="BG5452" i="3" s="1"/>
  <c r="BG5453" i="3" s="1"/>
  <c r="BG5454" i="3" s="1"/>
  <c r="BG5455" i="3" s="1"/>
  <c r="BG5456" i="3" s="1"/>
  <c r="BG5457" i="3" s="1"/>
  <c r="BG5458" i="3" s="1"/>
  <c r="BG5459" i="3" s="1"/>
  <c r="BG5460" i="3" s="1"/>
  <c r="BG5461" i="3" s="1"/>
  <c r="BG5462" i="3" s="1"/>
  <c r="BG5463" i="3" s="1"/>
  <c r="BG5464" i="3" s="1"/>
  <c r="BG5465" i="3" s="1"/>
  <c r="BG5466" i="3" s="1"/>
  <c r="BG5467" i="3" s="1"/>
  <c r="BG5468" i="3" s="1"/>
  <c r="BG5469" i="3" s="1"/>
  <c r="BG5470" i="3" s="1"/>
  <c r="BG5471" i="3" s="1"/>
  <c r="BG5472" i="3" s="1"/>
  <c r="BG5473" i="3" s="1"/>
  <c r="BG5474" i="3" s="1"/>
  <c r="BG5475" i="3" s="1"/>
  <c r="BG5476" i="3" s="1"/>
  <c r="BG5477" i="3" s="1"/>
  <c r="BG5478" i="3" s="1"/>
  <c r="BG5479" i="3" s="1"/>
  <c r="BG5480" i="3" s="1"/>
  <c r="BG5481" i="3" s="1"/>
  <c r="BG5482" i="3" s="1"/>
  <c r="BG5483" i="3" s="1"/>
  <c r="BG5484" i="3" s="1"/>
  <c r="BG5485" i="3" s="1"/>
  <c r="BG5486" i="3" s="1"/>
  <c r="BG5487" i="3" s="1"/>
  <c r="BG5488" i="3" s="1"/>
  <c r="BG5489" i="3" s="1"/>
  <c r="BG5490" i="3" s="1"/>
  <c r="BG5491" i="3" s="1"/>
  <c r="BG5492" i="3" s="1"/>
  <c r="BG5493" i="3" s="1"/>
  <c r="BG5494" i="3" s="1"/>
  <c r="BG5495" i="3" s="1"/>
  <c r="BG5496" i="3" s="1"/>
  <c r="BG5497" i="3" s="1"/>
  <c r="BG5498" i="3" s="1"/>
  <c r="BG5499" i="3" s="1"/>
  <c r="BG5500" i="3" s="1"/>
  <c r="BG5501" i="3" s="1"/>
  <c r="BG5502" i="3" s="1"/>
  <c r="BG5503" i="3" s="1"/>
  <c r="BG5504" i="3" s="1"/>
  <c r="BG5505" i="3" s="1"/>
  <c r="BG5506" i="3" s="1"/>
  <c r="BG5507" i="3" s="1"/>
  <c r="BG5508" i="3" s="1"/>
  <c r="BG5509" i="3" s="1"/>
  <c r="BG5510" i="3" s="1"/>
  <c r="BG5511" i="3" s="1"/>
  <c r="BG5512" i="3" s="1"/>
  <c r="BG5513" i="3" s="1"/>
  <c r="BG5514" i="3" s="1"/>
  <c r="BG5515" i="3" s="1"/>
  <c r="BG5516" i="3" s="1"/>
  <c r="BG5517" i="3" s="1"/>
  <c r="BG5518" i="3" s="1"/>
  <c r="BG5519" i="3" s="1"/>
  <c r="BG5520" i="3" s="1"/>
  <c r="BG5521" i="3" s="1"/>
  <c r="BG5522" i="3" s="1"/>
  <c r="BG5523" i="3" s="1"/>
  <c r="BG5524" i="3" s="1"/>
  <c r="BG5525" i="3" s="1"/>
  <c r="BG5526" i="3" s="1"/>
  <c r="BG5527" i="3" s="1"/>
  <c r="BG5528" i="3" s="1"/>
  <c r="BG5529" i="3" s="1"/>
  <c r="BG5530" i="3" s="1"/>
  <c r="BG5531" i="3" s="1"/>
  <c r="BG5532" i="3" s="1"/>
  <c r="BG5533" i="3" s="1"/>
  <c r="BG5534" i="3" s="1"/>
  <c r="BG5535" i="3" s="1"/>
  <c r="BG5536" i="3" s="1"/>
  <c r="BG5537" i="3" s="1"/>
  <c r="BG5538" i="3" s="1"/>
  <c r="BG5539" i="3" s="1"/>
  <c r="BG5540" i="3" s="1"/>
  <c r="BG5541" i="3" s="1"/>
  <c r="BG5542" i="3" s="1"/>
  <c r="BG5543" i="3" s="1"/>
  <c r="BG5544" i="3" s="1"/>
  <c r="BG5545" i="3" s="1"/>
  <c r="BG5546" i="3" s="1"/>
  <c r="BG5547" i="3" s="1"/>
  <c r="BG5548" i="3" s="1"/>
  <c r="BG5549" i="3" s="1"/>
  <c r="BG5550" i="3" s="1"/>
  <c r="BG5551" i="3" s="1"/>
  <c r="BG5552" i="3" s="1"/>
  <c r="BG5553" i="3" s="1"/>
  <c r="BG5554" i="3" s="1"/>
  <c r="BG5555" i="3" s="1"/>
  <c r="BG5556" i="3" s="1"/>
  <c r="BG5557" i="3" s="1"/>
  <c r="BG5558" i="3" s="1"/>
  <c r="BG5559" i="3" s="1"/>
  <c r="BG5560" i="3" s="1"/>
  <c r="BG5561" i="3" s="1"/>
  <c r="BG5562" i="3" s="1"/>
  <c r="BG5563" i="3" s="1"/>
  <c r="BG5564" i="3" s="1"/>
  <c r="BG5565" i="3" s="1"/>
  <c r="BG5566" i="3" s="1"/>
  <c r="BG5567" i="3" s="1"/>
  <c r="BG5568" i="3" s="1"/>
  <c r="BG5569" i="3" s="1"/>
  <c r="BG5570" i="3" s="1"/>
  <c r="BG5571" i="3" s="1"/>
  <c r="BG5572" i="3" s="1"/>
  <c r="BG5573" i="3" s="1"/>
  <c r="BG5574" i="3" s="1"/>
  <c r="BG5575" i="3" s="1"/>
  <c r="BG5576" i="3" s="1"/>
  <c r="BG5577" i="3" s="1"/>
  <c r="BG5578" i="3" s="1"/>
  <c r="BG5579" i="3" s="1"/>
  <c r="BG5580" i="3" s="1"/>
  <c r="BG5581" i="3" s="1"/>
  <c r="BG5582" i="3" s="1"/>
  <c r="BG5583" i="3" s="1"/>
  <c r="BG5584" i="3" s="1"/>
  <c r="BG5585" i="3" s="1"/>
  <c r="BG5586" i="3" s="1"/>
  <c r="BG5587" i="3" s="1"/>
  <c r="BG5588" i="3" s="1"/>
  <c r="BG5589" i="3" s="1"/>
  <c r="BG5590" i="3" s="1"/>
  <c r="BG5591" i="3" s="1"/>
  <c r="BG5592" i="3" s="1"/>
  <c r="BG5593" i="3" s="1"/>
  <c r="BG5594" i="3" s="1"/>
  <c r="BG5595" i="3" s="1"/>
  <c r="BG5596" i="3" s="1"/>
  <c r="BG5597" i="3" s="1"/>
  <c r="BG5598" i="3" s="1"/>
  <c r="BG5599" i="3" s="1"/>
  <c r="BG5600" i="3" s="1"/>
  <c r="BG5601" i="3" s="1"/>
  <c r="BG5602" i="3" s="1"/>
  <c r="BG5603" i="3" s="1"/>
  <c r="BG5604" i="3" s="1"/>
  <c r="BG5605" i="3" s="1"/>
  <c r="BG5606" i="3" s="1"/>
  <c r="BG5607" i="3" s="1"/>
  <c r="BG5608" i="3" s="1"/>
  <c r="BG5609" i="3" s="1"/>
  <c r="BG5610" i="3" s="1"/>
  <c r="BG5611" i="3" s="1"/>
  <c r="BG5612" i="3" s="1"/>
  <c r="BG5613" i="3" s="1"/>
  <c r="BG5614" i="3" s="1"/>
  <c r="BG5615" i="3" s="1"/>
  <c r="BG5616" i="3" s="1"/>
  <c r="BG5617" i="3" s="1"/>
  <c r="BG5618" i="3" s="1"/>
  <c r="BG5619" i="3" s="1"/>
  <c r="BG5620" i="3" s="1"/>
  <c r="BG5621" i="3" s="1"/>
  <c r="BG5622" i="3" s="1"/>
  <c r="BG5623" i="3" s="1"/>
  <c r="BG5624" i="3" s="1"/>
  <c r="BG5625" i="3" s="1"/>
  <c r="BG5626" i="3" s="1"/>
  <c r="BG5627" i="3" s="1"/>
  <c r="BG5628" i="3" s="1"/>
  <c r="BG5629" i="3" s="1"/>
  <c r="BG5630" i="3" s="1"/>
  <c r="BG5631" i="3" s="1"/>
  <c r="BG5632" i="3" s="1"/>
  <c r="BG5633" i="3" s="1"/>
  <c r="BG5634" i="3" s="1"/>
  <c r="BG5635" i="3" s="1"/>
  <c r="BG5636" i="3" s="1"/>
  <c r="BG5637" i="3" s="1"/>
  <c r="BG5638" i="3" s="1"/>
  <c r="BG5639" i="3" s="1"/>
  <c r="BG5640" i="3" s="1"/>
  <c r="BG5641" i="3" s="1"/>
  <c r="BG5642" i="3" s="1"/>
  <c r="BG5643" i="3" s="1"/>
  <c r="BG5644" i="3" s="1"/>
  <c r="BG5645" i="3" s="1"/>
  <c r="BG5646" i="3" s="1"/>
  <c r="BG5647" i="3" s="1"/>
  <c r="BG5648" i="3" s="1"/>
  <c r="BG5649" i="3" s="1"/>
  <c r="BG5650" i="3" s="1"/>
  <c r="BG5651" i="3" s="1"/>
  <c r="BG5652" i="3" s="1"/>
  <c r="BG5653" i="3" s="1"/>
  <c r="BG5654" i="3" s="1"/>
  <c r="BG5655" i="3" s="1"/>
  <c r="BG5656" i="3" s="1"/>
  <c r="BG5657" i="3" s="1"/>
  <c r="BG5658" i="3" s="1"/>
  <c r="BG5659" i="3" s="1"/>
  <c r="BG5660" i="3" s="1"/>
  <c r="BG5661" i="3" s="1"/>
  <c r="BG5662" i="3" s="1"/>
  <c r="BG5663" i="3" s="1"/>
  <c r="BG5664" i="3" s="1"/>
  <c r="BG5665" i="3" s="1"/>
  <c r="BG5666" i="3" s="1"/>
  <c r="BG5667" i="3" s="1"/>
  <c r="BG5668" i="3" s="1"/>
  <c r="BG5669" i="3" s="1"/>
  <c r="BG5670" i="3" s="1"/>
  <c r="BG5671" i="3" s="1"/>
  <c r="BG5672" i="3" s="1"/>
  <c r="BG5673" i="3" s="1"/>
  <c r="BG5674" i="3" s="1"/>
  <c r="BG5675" i="3" s="1"/>
  <c r="BG5676" i="3" s="1"/>
  <c r="BG5677" i="3" s="1"/>
  <c r="BG5678" i="3" s="1"/>
  <c r="BG5679" i="3" s="1"/>
  <c r="BG5680" i="3" s="1"/>
  <c r="BG5681" i="3" s="1"/>
  <c r="BG5682" i="3" s="1"/>
  <c r="BG5683" i="3" s="1"/>
  <c r="BG5684" i="3" s="1"/>
  <c r="BG5685" i="3" s="1"/>
  <c r="BG5686" i="3" s="1"/>
  <c r="BG5687" i="3" s="1"/>
  <c r="BG5688" i="3" s="1"/>
  <c r="BG5689" i="3" s="1"/>
  <c r="BG5690" i="3" s="1"/>
  <c r="BG5691" i="3" s="1"/>
  <c r="BG5692" i="3" s="1"/>
  <c r="BG5693" i="3" s="1"/>
  <c r="BG5694" i="3" s="1"/>
  <c r="BG5695" i="3" s="1"/>
  <c r="BG5696" i="3" s="1"/>
  <c r="BG5697" i="3" s="1"/>
  <c r="BG5698" i="3" s="1"/>
  <c r="BG5699" i="3" s="1"/>
  <c r="BG5700" i="3" s="1"/>
  <c r="BG5701" i="3" s="1"/>
  <c r="BG5702" i="3" s="1"/>
  <c r="BG5703" i="3" s="1"/>
  <c r="BG5704" i="3" s="1"/>
  <c r="BG5705" i="3" s="1"/>
  <c r="BG5706" i="3" s="1"/>
  <c r="BG5707" i="3" s="1"/>
  <c r="BG5708" i="3" s="1"/>
  <c r="BG5709" i="3" s="1"/>
  <c r="BG5710" i="3" s="1"/>
  <c r="BG5711" i="3" s="1"/>
  <c r="BG5712" i="3" s="1"/>
  <c r="BG5713" i="3" s="1"/>
  <c r="BG5714" i="3" s="1"/>
  <c r="BG5715" i="3" s="1"/>
  <c r="BG5716" i="3" s="1"/>
  <c r="BG5717" i="3" s="1"/>
  <c r="BG5718" i="3" s="1"/>
  <c r="BG5719" i="3" s="1"/>
  <c r="BG5720" i="3" s="1"/>
  <c r="BG5721" i="3" s="1"/>
  <c r="BG5722" i="3" s="1"/>
  <c r="BG5723" i="3" s="1"/>
  <c r="BG5724" i="3" s="1"/>
  <c r="BG5725" i="3" s="1"/>
  <c r="BG5726" i="3" s="1"/>
  <c r="BG5727" i="3" s="1"/>
  <c r="BG5728" i="3" s="1"/>
  <c r="BG5729" i="3" s="1"/>
  <c r="BG5730" i="3" s="1"/>
  <c r="BG5731" i="3" s="1"/>
  <c r="BG5732" i="3" s="1"/>
  <c r="BG5733" i="3" s="1"/>
  <c r="BG5734" i="3" s="1"/>
  <c r="BG5735" i="3" s="1"/>
  <c r="BG5736" i="3" s="1"/>
  <c r="BG5737" i="3" s="1"/>
  <c r="BG5738" i="3" s="1"/>
  <c r="BG5739" i="3" s="1"/>
  <c r="BG5740" i="3" s="1"/>
  <c r="BG5741" i="3" s="1"/>
  <c r="BG5742" i="3" s="1"/>
  <c r="BG5743" i="3" s="1"/>
  <c r="BG5744" i="3" s="1"/>
  <c r="BG5745" i="3" s="1"/>
  <c r="BG5746" i="3" s="1"/>
  <c r="BG5747" i="3" s="1"/>
  <c r="BG5748" i="3" s="1"/>
  <c r="BG5749" i="3" s="1"/>
  <c r="BG5750" i="3" s="1"/>
  <c r="BG5751" i="3" s="1"/>
  <c r="BG5752" i="3" s="1"/>
  <c r="BG5753" i="3" s="1"/>
  <c r="BG5754" i="3" s="1"/>
  <c r="BG5755" i="3" s="1"/>
  <c r="BG5756" i="3" s="1"/>
  <c r="BG5757" i="3" s="1"/>
  <c r="BG5758" i="3" s="1"/>
  <c r="BG5759" i="3" s="1"/>
  <c r="BG5760" i="3" s="1"/>
  <c r="BG5761" i="3" s="1"/>
  <c r="BG5762" i="3" s="1"/>
  <c r="BG5763" i="3" s="1"/>
  <c r="BG5764" i="3" s="1"/>
  <c r="BG5765" i="3" s="1"/>
  <c r="BG5766" i="3" s="1"/>
  <c r="BG5767" i="3" s="1"/>
  <c r="BG5768" i="3" s="1"/>
  <c r="BG5769" i="3" s="1"/>
  <c r="BG5770" i="3" s="1"/>
  <c r="BG5771" i="3" s="1"/>
  <c r="BG5772" i="3" s="1"/>
  <c r="BG5773" i="3" s="1"/>
  <c r="BG5774" i="3" s="1"/>
  <c r="BG5775" i="3" s="1"/>
  <c r="BG5776" i="3" s="1"/>
  <c r="BG5777" i="3" s="1"/>
  <c r="BG5778" i="3" s="1"/>
  <c r="BG5779" i="3" s="1"/>
  <c r="BG5780" i="3" s="1"/>
  <c r="BG5781" i="3" s="1"/>
  <c r="BG5782" i="3" s="1"/>
  <c r="BG5783" i="3" s="1"/>
  <c r="BG5784" i="3" s="1"/>
  <c r="BG5785" i="3" s="1"/>
  <c r="BG5786" i="3" s="1"/>
  <c r="BG5787" i="3" s="1"/>
  <c r="BG5788" i="3" s="1"/>
  <c r="BG5789" i="3" s="1"/>
  <c r="BG5790" i="3" s="1"/>
  <c r="BG5791" i="3" s="1"/>
  <c r="BG5792" i="3" s="1"/>
  <c r="BG5793" i="3" s="1"/>
  <c r="BG5794" i="3" s="1"/>
  <c r="BG5795" i="3" s="1"/>
  <c r="BG5796" i="3" s="1"/>
  <c r="BG5797" i="3" s="1"/>
  <c r="BG5798" i="3" s="1"/>
  <c r="BG5799" i="3" s="1"/>
  <c r="BG5800" i="3" s="1"/>
  <c r="BG5801" i="3" s="1"/>
  <c r="BG5802" i="3" s="1"/>
  <c r="BG5803" i="3" s="1"/>
  <c r="BG5804" i="3" s="1"/>
  <c r="BG5805" i="3" s="1"/>
  <c r="BG5806" i="3" s="1"/>
  <c r="BG5807" i="3" s="1"/>
  <c r="BG5808" i="3" s="1"/>
  <c r="BG5809" i="3" s="1"/>
  <c r="BG5810" i="3" s="1"/>
  <c r="BG5811" i="3" s="1"/>
  <c r="BG5812" i="3" s="1"/>
  <c r="BG5813" i="3" s="1"/>
  <c r="BG5814" i="3" s="1"/>
  <c r="BG5815" i="3" s="1"/>
  <c r="BG5816" i="3" s="1"/>
  <c r="BG5817" i="3" s="1"/>
  <c r="BG5818" i="3" s="1"/>
  <c r="BG5819" i="3" s="1"/>
  <c r="BG5820" i="3" s="1"/>
  <c r="BG5821" i="3" s="1"/>
  <c r="BG5822" i="3" s="1"/>
  <c r="BG5823" i="3" s="1"/>
  <c r="BG5824" i="3" s="1"/>
  <c r="BG5825" i="3" s="1"/>
  <c r="BG5826" i="3" s="1"/>
  <c r="BG5827" i="3" s="1"/>
  <c r="BG5828" i="3" s="1"/>
  <c r="BG5829" i="3" s="1"/>
  <c r="BG5830" i="3" s="1"/>
  <c r="BG5831" i="3" s="1"/>
  <c r="BG5832" i="3" s="1"/>
  <c r="BG5833" i="3" s="1"/>
  <c r="BG5834" i="3" s="1"/>
  <c r="BG5835" i="3" s="1"/>
  <c r="BG5836" i="3" s="1"/>
  <c r="BG5837" i="3" s="1"/>
  <c r="BG5838" i="3" s="1"/>
  <c r="BG5839" i="3" s="1"/>
  <c r="BG5840" i="3" s="1"/>
  <c r="BG5841" i="3" s="1"/>
  <c r="BG5842" i="3" s="1"/>
  <c r="BG5843" i="3" s="1"/>
  <c r="BG5844" i="3" s="1"/>
  <c r="BG5845" i="3" s="1"/>
  <c r="BG5846" i="3" s="1"/>
  <c r="BG5847" i="3" s="1"/>
  <c r="BG5848" i="3" s="1"/>
  <c r="BG5849" i="3" s="1"/>
  <c r="BG5850" i="3" s="1"/>
  <c r="BG5851" i="3" s="1"/>
  <c r="BG5852" i="3" s="1"/>
  <c r="BG5853" i="3" s="1"/>
  <c r="BG5854" i="3" s="1"/>
  <c r="BG5855" i="3" s="1"/>
  <c r="BG5856" i="3" s="1"/>
  <c r="BG5857" i="3" s="1"/>
  <c r="BG5858" i="3" s="1"/>
  <c r="BG5859" i="3" s="1"/>
  <c r="BG5860" i="3" s="1"/>
  <c r="BG5861" i="3" s="1"/>
  <c r="BG5862" i="3" s="1"/>
  <c r="BG5863" i="3" s="1"/>
  <c r="BG5864" i="3" s="1"/>
  <c r="BG5865" i="3" s="1"/>
  <c r="BG5866" i="3" s="1"/>
  <c r="BG5867" i="3" s="1"/>
  <c r="BG5868" i="3" s="1"/>
  <c r="BG5869" i="3" s="1"/>
  <c r="BG5870" i="3" s="1"/>
  <c r="BG5871" i="3" s="1"/>
  <c r="BG5872" i="3" s="1"/>
  <c r="BG5873" i="3" s="1"/>
  <c r="BG5874" i="3" s="1"/>
  <c r="BG5875" i="3" s="1"/>
  <c r="BG5876" i="3" s="1"/>
  <c r="BG5877" i="3" s="1"/>
  <c r="BG5878" i="3" s="1"/>
  <c r="BG5879" i="3" s="1"/>
  <c r="BG5880" i="3" s="1"/>
  <c r="BG5881" i="3" s="1"/>
  <c r="BG5882" i="3" s="1"/>
  <c r="BG5883" i="3" s="1"/>
  <c r="BG5884" i="3" s="1"/>
  <c r="BG5885" i="3" s="1"/>
  <c r="BG5886" i="3" s="1"/>
  <c r="BG5887" i="3" s="1"/>
  <c r="BG5888" i="3" s="1"/>
  <c r="BG5889" i="3" s="1"/>
  <c r="BG5890" i="3" s="1"/>
  <c r="BG5891" i="3" s="1"/>
  <c r="BG5892" i="3" s="1"/>
  <c r="BG5893" i="3" s="1"/>
  <c r="BG5894" i="3" s="1"/>
  <c r="BG5895" i="3" s="1"/>
  <c r="BG5896" i="3" s="1"/>
  <c r="BG5897" i="3" s="1"/>
  <c r="BG5898" i="3" s="1"/>
  <c r="BG5899" i="3" s="1"/>
  <c r="BG5900" i="3" s="1"/>
  <c r="BG5901" i="3" s="1"/>
  <c r="BG5902" i="3" s="1"/>
  <c r="BG5903" i="3" s="1"/>
  <c r="BG5904" i="3" s="1"/>
  <c r="BG5905" i="3" s="1"/>
  <c r="BG5906" i="3" s="1"/>
  <c r="BG5907" i="3" s="1"/>
  <c r="BG5908" i="3" s="1"/>
  <c r="BG5909" i="3" s="1"/>
  <c r="BG5910" i="3" s="1"/>
  <c r="BG5911" i="3" s="1"/>
  <c r="BG5912" i="3" s="1"/>
  <c r="BG5913" i="3" s="1"/>
  <c r="BG5914" i="3" s="1"/>
  <c r="BG5915" i="3" s="1"/>
  <c r="BG5916" i="3" s="1"/>
  <c r="BG5917" i="3" s="1"/>
  <c r="BG5918" i="3" s="1"/>
  <c r="BG5919" i="3" s="1"/>
  <c r="BG5920" i="3" s="1"/>
  <c r="BG5921" i="3" s="1"/>
  <c r="BG5922" i="3" s="1"/>
  <c r="BG5923" i="3" s="1"/>
  <c r="BG5924" i="3" s="1"/>
  <c r="BG5925" i="3" s="1"/>
  <c r="BG5926" i="3" s="1"/>
  <c r="BG5927" i="3" s="1"/>
  <c r="BG5928" i="3" s="1"/>
  <c r="BG5929" i="3" s="1"/>
  <c r="BG5930" i="3" s="1"/>
  <c r="BG5931" i="3" s="1"/>
  <c r="BG5932" i="3" s="1"/>
  <c r="BG5933" i="3" s="1"/>
  <c r="BG5934" i="3" s="1"/>
  <c r="BG5935" i="3" s="1"/>
  <c r="BG5936" i="3" s="1"/>
  <c r="BG5937" i="3" s="1"/>
  <c r="BG5938" i="3" s="1"/>
  <c r="BG5939" i="3" s="1"/>
  <c r="BG5940" i="3" s="1"/>
  <c r="BG5941" i="3" s="1"/>
  <c r="BG5942" i="3" s="1"/>
  <c r="BG5943" i="3" s="1"/>
  <c r="BG5944" i="3" s="1"/>
  <c r="BG5945" i="3" s="1"/>
  <c r="BG5946" i="3" s="1"/>
  <c r="BG5947" i="3" s="1"/>
  <c r="BG5948" i="3" s="1"/>
  <c r="BG5949" i="3" s="1"/>
  <c r="BG5950" i="3" s="1"/>
  <c r="BG5951" i="3" s="1"/>
  <c r="BG5952" i="3" s="1"/>
  <c r="BG5953" i="3" s="1"/>
  <c r="BG5954" i="3" s="1"/>
  <c r="BG5955" i="3" s="1"/>
  <c r="BG5956" i="3" s="1"/>
  <c r="BG5957" i="3" s="1"/>
  <c r="BG5958" i="3" s="1"/>
  <c r="BG5959" i="3" s="1"/>
  <c r="BG5960" i="3" s="1"/>
  <c r="BG5961" i="3" s="1"/>
  <c r="BG5962" i="3" s="1"/>
  <c r="BG5963" i="3" s="1"/>
  <c r="BG5964" i="3" s="1"/>
  <c r="BG5965" i="3" s="1"/>
  <c r="BG5966" i="3" s="1"/>
  <c r="BG5967" i="3" s="1"/>
  <c r="BG5968" i="3" s="1"/>
  <c r="BG5969" i="3" s="1"/>
  <c r="BG5970" i="3" s="1"/>
  <c r="BG5971" i="3" s="1"/>
  <c r="BG5972" i="3" s="1"/>
  <c r="BG5973" i="3" s="1"/>
  <c r="BG5974" i="3" s="1"/>
  <c r="BG5975" i="3" s="1"/>
  <c r="BG5976" i="3" s="1"/>
  <c r="BG5977" i="3" s="1"/>
  <c r="BG5978" i="3" s="1"/>
  <c r="BG5979" i="3" s="1"/>
  <c r="BG5980" i="3" s="1"/>
  <c r="BG5981" i="3" s="1"/>
  <c r="BG5982" i="3" s="1"/>
  <c r="BG5983" i="3" s="1"/>
  <c r="BG5984" i="3" s="1"/>
  <c r="BG5985" i="3" s="1"/>
  <c r="BG5986" i="3" s="1"/>
  <c r="BG5987" i="3" s="1"/>
  <c r="BG5988" i="3" s="1"/>
  <c r="BG5989" i="3" s="1"/>
  <c r="BG5990" i="3" s="1"/>
  <c r="BG5991" i="3" s="1"/>
  <c r="BG5992" i="3" s="1"/>
  <c r="BG5993" i="3" s="1"/>
  <c r="BG5994" i="3" s="1"/>
  <c r="BG5995" i="3" s="1"/>
  <c r="BG5996" i="3" s="1"/>
  <c r="BG5997" i="3" s="1"/>
  <c r="BG5998" i="3" s="1"/>
  <c r="BG5999" i="3" s="1"/>
  <c r="BG6000" i="3" s="1"/>
  <c r="BG6001" i="3" s="1"/>
  <c r="BG6002" i="3" s="1"/>
  <c r="BG6003" i="3" s="1"/>
  <c r="BG6004" i="3" s="1"/>
  <c r="BG6005" i="3" s="1"/>
  <c r="BG6006" i="3" s="1"/>
  <c r="BG6007" i="3" s="1"/>
  <c r="BG6008" i="3" s="1"/>
  <c r="BG6009" i="3" s="1"/>
  <c r="BG6010" i="3" s="1"/>
  <c r="BG6011" i="3" s="1"/>
  <c r="BG6012" i="3" s="1"/>
  <c r="BG6013" i="3" s="1"/>
  <c r="BG6014" i="3" s="1"/>
  <c r="BG6015" i="3" s="1"/>
  <c r="BG6016" i="3" s="1"/>
  <c r="BG6017" i="3" s="1"/>
  <c r="BG6018" i="3" s="1"/>
  <c r="BG6019" i="3" s="1"/>
  <c r="BG6020" i="3" s="1"/>
  <c r="BG6021" i="3" s="1"/>
  <c r="BG6022" i="3" s="1"/>
  <c r="BG6023" i="3" s="1"/>
  <c r="BG6024" i="3" s="1"/>
  <c r="BG6025" i="3" s="1"/>
  <c r="BG6026" i="3" s="1"/>
  <c r="BG6027" i="3" s="1"/>
  <c r="BG6028" i="3" s="1"/>
  <c r="BG6029" i="3" s="1"/>
  <c r="BG6030" i="3" s="1"/>
  <c r="BG6031" i="3" s="1"/>
  <c r="BG6032" i="3" s="1"/>
  <c r="BG6033" i="3" s="1"/>
  <c r="BG6034" i="3" s="1"/>
  <c r="BG6035" i="3" s="1"/>
  <c r="BG6036" i="3" s="1"/>
  <c r="BG6037" i="3" s="1"/>
  <c r="BG6038" i="3" s="1"/>
  <c r="BG6039" i="3" s="1"/>
  <c r="BG6040" i="3" s="1"/>
  <c r="BG6041" i="3" s="1"/>
  <c r="BG6042" i="3" s="1"/>
  <c r="BG6043" i="3" s="1"/>
  <c r="BG6044" i="3" s="1"/>
  <c r="BG6045" i="3" s="1"/>
  <c r="BG6046" i="3" s="1"/>
  <c r="BG6047" i="3" s="1"/>
  <c r="BG6048" i="3" s="1"/>
  <c r="BG6049" i="3" s="1"/>
  <c r="BG6050" i="3" s="1"/>
  <c r="BG6051" i="3" s="1"/>
  <c r="BG6052" i="3" s="1"/>
  <c r="BG6053" i="3" s="1"/>
  <c r="BG6054" i="3" s="1"/>
  <c r="BG6055" i="3" s="1"/>
  <c r="BG6056" i="3" s="1"/>
  <c r="BG6057" i="3" s="1"/>
  <c r="BG6058" i="3" s="1"/>
  <c r="BG6059" i="3" s="1"/>
  <c r="BG6060" i="3" s="1"/>
  <c r="BG6061" i="3" s="1"/>
  <c r="BG6062" i="3" s="1"/>
  <c r="BG6063" i="3" s="1"/>
  <c r="BG6064" i="3" s="1"/>
  <c r="BG6065" i="3" s="1"/>
  <c r="BG6066" i="3" s="1"/>
  <c r="BG6067" i="3" s="1"/>
  <c r="BG6068" i="3" s="1"/>
  <c r="BG6069" i="3" s="1"/>
  <c r="BG6070" i="3" s="1"/>
  <c r="BG6071" i="3" s="1"/>
  <c r="BG6072" i="3" s="1"/>
  <c r="BG6073" i="3" s="1"/>
  <c r="BG6074" i="3" s="1"/>
  <c r="BG6075" i="3" s="1"/>
  <c r="BG6076" i="3" s="1"/>
  <c r="BG6077" i="3" s="1"/>
  <c r="BG6078" i="3" s="1"/>
  <c r="BG6079" i="3" s="1"/>
  <c r="BG6080" i="3" s="1"/>
  <c r="BG6081" i="3" s="1"/>
  <c r="BG6082" i="3" s="1"/>
  <c r="BG6083" i="3" s="1"/>
  <c r="BG6084" i="3" s="1"/>
  <c r="BG6085" i="3" s="1"/>
  <c r="BG6086" i="3" s="1"/>
  <c r="BG6087" i="3" s="1"/>
  <c r="BG6088" i="3" s="1"/>
  <c r="BG6089" i="3" s="1"/>
  <c r="BG6090" i="3" s="1"/>
  <c r="BG6091" i="3" s="1"/>
  <c r="BG6092" i="3" s="1"/>
  <c r="BG6093" i="3" s="1"/>
  <c r="BG6094" i="3" s="1"/>
  <c r="BG6095" i="3" s="1"/>
  <c r="BG6096" i="3" s="1"/>
  <c r="BG6097" i="3" s="1"/>
  <c r="BG6098" i="3" s="1"/>
  <c r="BG6099" i="3" s="1"/>
  <c r="BG6100" i="3" s="1"/>
  <c r="BG6101" i="3" s="1"/>
  <c r="BG6102" i="3" s="1"/>
  <c r="BG6103" i="3" s="1"/>
  <c r="BG6104" i="3" s="1"/>
  <c r="BG6105" i="3" s="1"/>
  <c r="BG6106" i="3" s="1"/>
  <c r="BG6107" i="3" s="1"/>
  <c r="BG6108" i="3" s="1"/>
  <c r="BG6109" i="3" s="1"/>
  <c r="BG6110" i="3" s="1"/>
  <c r="BG6111" i="3" s="1"/>
  <c r="BG6112" i="3" s="1"/>
  <c r="BG6113" i="3" s="1"/>
  <c r="BG6114" i="3" s="1"/>
  <c r="BG6115" i="3" s="1"/>
  <c r="BG6116" i="3" s="1"/>
  <c r="BG6117" i="3" s="1"/>
  <c r="BG6118" i="3" s="1"/>
  <c r="BG6119" i="3" s="1"/>
  <c r="BG6120" i="3" s="1"/>
  <c r="BG6121" i="3" s="1"/>
  <c r="BG6122" i="3" s="1"/>
  <c r="BG6123" i="3" s="1"/>
  <c r="BG6124" i="3" s="1"/>
  <c r="BG6125" i="3" s="1"/>
  <c r="BG6126" i="3" s="1"/>
  <c r="BG6127" i="3" s="1"/>
  <c r="BG6128" i="3" s="1"/>
  <c r="BG6129" i="3" s="1"/>
  <c r="BG6130" i="3" s="1"/>
  <c r="BG6131" i="3" s="1"/>
  <c r="BG6132" i="3" s="1"/>
  <c r="BG6133" i="3" s="1"/>
  <c r="BG6134" i="3" s="1"/>
  <c r="BG6135" i="3" s="1"/>
  <c r="BG6136" i="3" s="1"/>
  <c r="BG6137" i="3" s="1"/>
  <c r="BG6138" i="3" s="1"/>
  <c r="BG6139" i="3" s="1"/>
  <c r="BG6140" i="3" s="1"/>
  <c r="BG6141" i="3" s="1"/>
  <c r="BG6142" i="3" s="1"/>
  <c r="BG6143" i="3" s="1"/>
  <c r="BG6144" i="3" s="1"/>
  <c r="BG6145" i="3" s="1"/>
  <c r="BG6146" i="3" s="1"/>
  <c r="BG6147" i="3" s="1"/>
  <c r="BG6148" i="3" s="1"/>
  <c r="BG6149" i="3" s="1"/>
  <c r="BG6150" i="3" s="1"/>
  <c r="BG6151" i="3" s="1"/>
  <c r="BG6152" i="3" s="1"/>
  <c r="BG6153" i="3" s="1"/>
  <c r="BG6154" i="3" s="1"/>
  <c r="BG6155" i="3" s="1"/>
  <c r="BG6156" i="3" s="1"/>
  <c r="BG6157" i="3" s="1"/>
  <c r="BG6158" i="3" s="1"/>
  <c r="BG6159" i="3" s="1"/>
  <c r="BG6160" i="3" s="1"/>
  <c r="BG6161" i="3" s="1"/>
  <c r="BG6162" i="3" s="1"/>
  <c r="BG6163" i="3" s="1"/>
  <c r="BG6164" i="3" s="1"/>
  <c r="BG6165" i="3" s="1"/>
  <c r="BG6166" i="3" s="1"/>
  <c r="BG6167" i="3" s="1"/>
  <c r="BG6168" i="3" s="1"/>
  <c r="BG6169" i="3" s="1"/>
  <c r="BG6170" i="3" s="1"/>
  <c r="BG6171" i="3" s="1"/>
  <c r="BG6172" i="3" s="1"/>
  <c r="BG6173" i="3" s="1"/>
  <c r="BG6174" i="3" s="1"/>
  <c r="BG6175" i="3" s="1"/>
  <c r="BG6176" i="3" s="1"/>
  <c r="BG6177" i="3" s="1"/>
  <c r="BG6178" i="3" s="1"/>
  <c r="BG6179" i="3" s="1"/>
  <c r="BG6180" i="3" s="1"/>
  <c r="BG6181" i="3" s="1"/>
  <c r="BG6182" i="3" s="1"/>
  <c r="BG6183" i="3" s="1"/>
  <c r="BG6184" i="3" s="1"/>
  <c r="BG6185" i="3" s="1"/>
  <c r="BG6186" i="3" s="1"/>
  <c r="BG6187" i="3" s="1"/>
  <c r="BG6188" i="3" s="1"/>
  <c r="BG6189" i="3" s="1"/>
  <c r="BG6190" i="3" s="1"/>
  <c r="BG6191" i="3" s="1"/>
  <c r="BG6192" i="3" s="1"/>
  <c r="BG6193" i="3" s="1"/>
  <c r="BG6194" i="3" s="1"/>
  <c r="BG6195" i="3" s="1"/>
  <c r="BG6196" i="3" s="1"/>
  <c r="BG6197" i="3" s="1"/>
  <c r="BG6198" i="3" s="1"/>
  <c r="BG6199" i="3" s="1"/>
  <c r="BG6200" i="3" s="1"/>
  <c r="BG6201" i="3" s="1"/>
  <c r="BG6202" i="3" s="1"/>
  <c r="BG6203" i="3" s="1"/>
  <c r="BG6204" i="3" s="1"/>
  <c r="BG6205" i="3" s="1"/>
  <c r="BG6206" i="3" s="1"/>
  <c r="BG6207" i="3" s="1"/>
  <c r="BG6208" i="3" s="1"/>
  <c r="BG6209" i="3" s="1"/>
  <c r="BG6210" i="3" s="1"/>
  <c r="BG6211" i="3" s="1"/>
  <c r="BG6212" i="3" s="1"/>
  <c r="BG6213" i="3" s="1"/>
  <c r="BG6214" i="3" s="1"/>
  <c r="BG6215" i="3" s="1"/>
  <c r="BG6216" i="3" s="1"/>
  <c r="BG6217" i="3" s="1"/>
  <c r="BG6218" i="3" s="1"/>
  <c r="BG6219" i="3" s="1"/>
  <c r="BG6220" i="3" s="1"/>
  <c r="BG6221" i="3" s="1"/>
  <c r="BG6222" i="3" s="1"/>
  <c r="BG6223" i="3" s="1"/>
  <c r="BG6224" i="3" s="1"/>
  <c r="BG6225" i="3" s="1"/>
  <c r="BG6226" i="3" s="1"/>
  <c r="BG6227" i="3" s="1"/>
  <c r="BG6228" i="3" s="1"/>
  <c r="BG6229" i="3" s="1"/>
  <c r="BG6230" i="3" s="1"/>
  <c r="BG6231" i="3" s="1"/>
  <c r="BG6232" i="3" s="1"/>
  <c r="BG6233" i="3" s="1"/>
  <c r="BG6234" i="3" s="1"/>
  <c r="BG6235" i="3" s="1"/>
  <c r="BG6236" i="3" s="1"/>
  <c r="BG6237" i="3" s="1"/>
  <c r="BG6238" i="3" s="1"/>
  <c r="BG6239" i="3" s="1"/>
  <c r="BG6240" i="3" s="1"/>
  <c r="BG6241" i="3" s="1"/>
  <c r="BG6242" i="3" s="1"/>
  <c r="BG6243" i="3" s="1"/>
  <c r="BG6244" i="3" s="1"/>
  <c r="BG6245" i="3" s="1"/>
  <c r="BG6246" i="3" s="1"/>
  <c r="BG6247" i="3" s="1"/>
  <c r="BG6248" i="3" s="1"/>
  <c r="BG6249" i="3" s="1"/>
  <c r="BG6250" i="3" s="1"/>
  <c r="BG6251" i="3" s="1"/>
  <c r="BG6252" i="3" s="1"/>
  <c r="BG6253" i="3" s="1"/>
  <c r="BG6254" i="3" s="1"/>
  <c r="BG6255" i="3" s="1"/>
  <c r="BG6256" i="3" s="1"/>
  <c r="BG6257" i="3" s="1"/>
  <c r="BG6258" i="3" s="1"/>
  <c r="BG6259" i="3" s="1"/>
  <c r="BG6260" i="3" s="1"/>
  <c r="BG6261" i="3" s="1"/>
  <c r="BG6262" i="3" s="1"/>
  <c r="BG6263" i="3" s="1"/>
  <c r="BG6264" i="3" s="1"/>
  <c r="BG6265" i="3" s="1"/>
  <c r="BG6266" i="3" s="1"/>
  <c r="BG6267" i="3" s="1"/>
  <c r="BG6268" i="3" s="1"/>
  <c r="BG6269" i="3" s="1"/>
  <c r="BG6270" i="3" s="1"/>
  <c r="BG6271" i="3" s="1"/>
  <c r="BG6272" i="3" s="1"/>
  <c r="BG6273" i="3" s="1"/>
  <c r="BG6274" i="3" s="1"/>
  <c r="BG6275" i="3" s="1"/>
  <c r="BG6276" i="3" s="1"/>
  <c r="BG6277" i="3" s="1"/>
  <c r="BG6278" i="3" s="1"/>
  <c r="BG6279" i="3" s="1"/>
  <c r="BG6280" i="3" s="1"/>
  <c r="BG6281" i="3" s="1"/>
  <c r="BG6282" i="3" s="1"/>
  <c r="BG6283" i="3" s="1"/>
  <c r="BG6284" i="3" s="1"/>
  <c r="BG6285" i="3" s="1"/>
  <c r="BG6286" i="3" s="1"/>
  <c r="BG6287" i="3" s="1"/>
  <c r="BG6288" i="3" s="1"/>
  <c r="BG6289" i="3" s="1"/>
  <c r="BG6290" i="3" s="1"/>
  <c r="BG6291" i="3" s="1"/>
  <c r="BG6292" i="3" s="1"/>
  <c r="BG6293" i="3" s="1"/>
  <c r="BG6294" i="3" s="1"/>
  <c r="BG6295" i="3" s="1"/>
  <c r="BG6296" i="3" s="1"/>
  <c r="BG6297" i="3" s="1"/>
  <c r="BG6298" i="3" s="1"/>
  <c r="BG6299" i="3" s="1"/>
  <c r="BG6300" i="3" s="1"/>
  <c r="BG6301" i="3" s="1"/>
  <c r="BG6302" i="3" s="1"/>
  <c r="BG6303" i="3" s="1"/>
  <c r="BG6304" i="3" s="1"/>
  <c r="BG6305" i="3" s="1"/>
  <c r="BG6306" i="3" s="1"/>
  <c r="BG6307" i="3" s="1"/>
  <c r="BG6308" i="3" s="1"/>
  <c r="BG6309" i="3" s="1"/>
  <c r="BG6310" i="3" s="1"/>
  <c r="BG6311" i="3" s="1"/>
  <c r="BG6312" i="3" s="1"/>
  <c r="BG6313" i="3" s="1"/>
  <c r="BG6314" i="3" s="1"/>
  <c r="BG6315" i="3" s="1"/>
  <c r="BG6316" i="3" s="1"/>
  <c r="BG6317" i="3" s="1"/>
  <c r="BG6318" i="3" s="1"/>
  <c r="BG6319" i="3" s="1"/>
  <c r="BG6320" i="3" s="1"/>
  <c r="BG6321" i="3" s="1"/>
  <c r="BG6322" i="3" s="1"/>
  <c r="BG6323" i="3" s="1"/>
  <c r="BG6324" i="3" s="1"/>
  <c r="BG6325" i="3" s="1"/>
  <c r="BG6326" i="3" s="1"/>
  <c r="BG6327" i="3" s="1"/>
  <c r="BG6328" i="3" s="1"/>
  <c r="BG6329" i="3" s="1"/>
  <c r="BG6330" i="3" s="1"/>
  <c r="BG6331" i="3" s="1"/>
  <c r="BG6332" i="3" s="1"/>
  <c r="BG6333" i="3" s="1"/>
  <c r="BG6334" i="3" s="1"/>
  <c r="BG6335" i="3" s="1"/>
  <c r="BG6336" i="3" s="1"/>
  <c r="BG6337" i="3" s="1"/>
  <c r="BG6338" i="3" s="1"/>
  <c r="BG6339" i="3" s="1"/>
  <c r="BG6340" i="3" s="1"/>
  <c r="BG6341" i="3" s="1"/>
  <c r="BG6342" i="3" s="1"/>
  <c r="BG6343" i="3" s="1"/>
  <c r="BG6344" i="3" s="1"/>
  <c r="BG6345" i="3" s="1"/>
  <c r="BG6346" i="3" s="1"/>
  <c r="BG6347" i="3" s="1"/>
  <c r="BG6348" i="3" s="1"/>
  <c r="BG6349" i="3" s="1"/>
  <c r="BG6350" i="3" s="1"/>
  <c r="BG6351" i="3" s="1"/>
  <c r="BG6352" i="3" s="1"/>
  <c r="BG6353" i="3" s="1"/>
  <c r="BG6354" i="3" s="1"/>
  <c r="BG6355" i="3" s="1"/>
  <c r="BG6356" i="3" s="1"/>
  <c r="BG6357" i="3" s="1"/>
  <c r="BG6358" i="3" s="1"/>
  <c r="BG6359" i="3" s="1"/>
  <c r="BG6360" i="3" s="1"/>
  <c r="BG6361" i="3" s="1"/>
  <c r="BG6362" i="3" s="1"/>
  <c r="BG6363" i="3" s="1"/>
  <c r="BG6364" i="3" s="1"/>
  <c r="BG6365" i="3" s="1"/>
  <c r="BG6366" i="3" s="1"/>
  <c r="BG6367" i="3" s="1"/>
  <c r="BG6368" i="3" s="1"/>
  <c r="BG6369" i="3" s="1"/>
  <c r="BG6370" i="3" s="1"/>
  <c r="BG6371" i="3" s="1"/>
  <c r="BG6372" i="3" s="1"/>
  <c r="BG6373" i="3" s="1"/>
  <c r="BG6374" i="3" s="1"/>
  <c r="BG6375" i="3" s="1"/>
  <c r="BG6376" i="3" s="1"/>
  <c r="BG6377" i="3" s="1"/>
  <c r="BG6378" i="3" s="1"/>
  <c r="BG6379" i="3" s="1"/>
  <c r="BG6380" i="3" s="1"/>
  <c r="BG6381" i="3" s="1"/>
  <c r="BG6382" i="3" s="1"/>
  <c r="BG6383" i="3" s="1"/>
  <c r="BG6384" i="3" s="1"/>
  <c r="BG6385" i="3" s="1"/>
  <c r="BG6386" i="3" s="1"/>
  <c r="BG6387" i="3" s="1"/>
  <c r="BG6388" i="3" s="1"/>
  <c r="BG6389" i="3" s="1"/>
  <c r="BG6390" i="3" s="1"/>
  <c r="BG6391" i="3" s="1"/>
  <c r="BG6392" i="3" s="1"/>
  <c r="BG6393" i="3" s="1"/>
  <c r="BG6394" i="3" s="1"/>
  <c r="BG6395" i="3" s="1"/>
  <c r="BG6396" i="3" s="1"/>
  <c r="BG6397" i="3" s="1"/>
  <c r="BG6398" i="3" s="1"/>
  <c r="BG6399" i="3" s="1"/>
  <c r="BG6400" i="3" s="1"/>
  <c r="BG6401" i="3" s="1"/>
  <c r="BG6402" i="3" s="1"/>
  <c r="BG6403" i="3" s="1"/>
  <c r="BG6404" i="3" s="1"/>
  <c r="BG6405" i="3" s="1"/>
  <c r="BG6406" i="3" s="1"/>
  <c r="BG6407" i="3" s="1"/>
  <c r="BG6408" i="3" s="1"/>
  <c r="BG6409" i="3" s="1"/>
  <c r="BG6410" i="3" s="1"/>
  <c r="BG6411" i="3" s="1"/>
  <c r="BG6412" i="3" s="1"/>
  <c r="BG6413" i="3" s="1"/>
  <c r="BG6414" i="3" s="1"/>
  <c r="BG6415" i="3" s="1"/>
  <c r="BG6416" i="3" s="1"/>
  <c r="BG6417" i="3" s="1"/>
  <c r="BG6418" i="3" s="1"/>
  <c r="BG6419" i="3" s="1"/>
  <c r="BG6420" i="3" s="1"/>
  <c r="BG6421" i="3" s="1"/>
  <c r="BG6422" i="3" s="1"/>
  <c r="BG6423" i="3" s="1"/>
  <c r="BG6424" i="3" s="1"/>
  <c r="BG6425" i="3" s="1"/>
  <c r="BG6426" i="3" s="1"/>
  <c r="BG6427" i="3" s="1"/>
  <c r="BG6428" i="3" s="1"/>
  <c r="BG6429" i="3" s="1"/>
  <c r="BG6430" i="3" s="1"/>
  <c r="BG6431" i="3" s="1"/>
  <c r="BG6432" i="3" s="1"/>
  <c r="BG6433" i="3" s="1"/>
  <c r="BG6434" i="3" s="1"/>
  <c r="BG6435" i="3" s="1"/>
  <c r="BG6436" i="3" s="1"/>
  <c r="BG6437" i="3" s="1"/>
  <c r="BG6438" i="3" s="1"/>
  <c r="BG6439" i="3" s="1"/>
  <c r="BG6440" i="3" s="1"/>
  <c r="BG6441" i="3" s="1"/>
  <c r="BG6442" i="3" s="1"/>
  <c r="BG6443" i="3" s="1"/>
  <c r="BG6444" i="3" s="1"/>
  <c r="BG6445" i="3" s="1"/>
  <c r="BG6446" i="3" s="1"/>
  <c r="BG6447" i="3" s="1"/>
  <c r="BG6448" i="3" s="1"/>
  <c r="BG6449" i="3" s="1"/>
  <c r="BG6450" i="3" s="1"/>
  <c r="BG6451" i="3" s="1"/>
  <c r="BG6452" i="3" s="1"/>
  <c r="BG6453" i="3" s="1"/>
  <c r="BG6454" i="3" s="1"/>
  <c r="BG6455" i="3" s="1"/>
  <c r="BG6456" i="3" s="1"/>
  <c r="BG6457" i="3" s="1"/>
  <c r="BG6458" i="3" s="1"/>
  <c r="BG6459" i="3" s="1"/>
  <c r="BG6460" i="3" s="1"/>
  <c r="BG6461" i="3" s="1"/>
  <c r="BG6462" i="3" s="1"/>
  <c r="BG6463" i="3" s="1"/>
  <c r="BG6464" i="3" s="1"/>
  <c r="BG6465" i="3" s="1"/>
  <c r="BG6466" i="3" s="1"/>
  <c r="BG6467" i="3" s="1"/>
  <c r="BG6468" i="3" s="1"/>
  <c r="BG6469" i="3" s="1"/>
  <c r="BG6470" i="3" s="1"/>
  <c r="BG6471" i="3" s="1"/>
  <c r="BG6472" i="3" s="1"/>
  <c r="BG6473" i="3" s="1"/>
  <c r="BG6474" i="3" s="1"/>
  <c r="BG6475" i="3" s="1"/>
  <c r="BG6476" i="3" s="1"/>
  <c r="BG6477" i="3" s="1"/>
  <c r="BG6478" i="3" s="1"/>
  <c r="BG6479" i="3" s="1"/>
  <c r="BG6480" i="3" s="1"/>
  <c r="BG6481" i="3" s="1"/>
  <c r="BG6482" i="3" s="1"/>
  <c r="BG6483" i="3" s="1"/>
  <c r="BG6484" i="3" s="1"/>
  <c r="BG6485" i="3" s="1"/>
  <c r="BG6486" i="3" s="1"/>
  <c r="BG6487" i="3" s="1"/>
  <c r="BG6488" i="3" s="1"/>
  <c r="BG6489" i="3" s="1"/>
  <c r="BG6490" i="3" s="1"/>
  <c r="BG6491" i="3" s="1"/>
  <c r="BG6492" i="3" s="1"/>
  <c r="BG6493" i="3" s="1"/>
  <c r="BG6494" i="3" s="1"/>
  <c r="BG6495" i="3" s="1"/>
  <c r="BG6496" i="3" s="1"/>
  <c r="BG6497" i="3" s="1"/>
  <c r="BG6498" i="3" s="1"/>
  <c r="BG6499" i="3" s="1"/>
  <c r="BG6500" i="3" s="1"/>
  <c r="BG6501" i="3" s="1"/>
  <c r="BG6502" i="3" s="1"/>
  <c r="BG6503" i="3" s="1"/>
  <c r="BG6504" i="3" s="1"/>
  <c r="BG6505" i="3" s="1"/>
  <c r="BG6506" i="3" s="1"/>
  <c r="BG6507" i="3" s="1"/>
  <c r="BG6508" i="3" s="1"/>
  <c r="BG6509" i="3" s="1"/>
  <c r="BG6510" i="3" s="1"/>
  <c r="BG6511" i="3" s="1"/>
  <c r="BG6512" i="3" s="1"/>
  <c r="BG6513" i="3" s="1"/>
  <c r="BG6514" i="3" s="1"/>
  <c r="BG6515" i="3" s="1"/>
  <c r="BG6516" i="3" s="1"/>
  <c r="BG6517" i="3" s="1"/>
  <c r="BG6518" i="3" s="1"/>
  <c r="BG6519" i="3" s="1"/>
  <c r="BG6520" i="3" s="1"/>
  <c r="BG6521" i="3" s="1"/>
  <c r="BG6522" i="3" s="1"/>
  <c r="BG6523" i="3" s="1"/>
  <c r="BG6524" i="3" s="1"/>
  <c r="BG6525" i="3" s="1"/>
  <c r="BG6526" i="3" s="1"/>
  <c r="BG6527" i="3" s="1"/>
  <c r="BG6528" i="3" s="1"/>
  <c r="BG6529" i="3" s="1"/>
  <c r="BG6530" i="3" s="1"/>
  <c r="BG6531" i="3" s="1"/>
  <c r="BG6532" i="3" s="1"/>
  <c r="BG6533" i="3" s="1"/>
  <c r="BG6534" i="3" s="1"/>
  <c r="BG6535" i="3" s="1"/>
  <c r="BG6536" i="3" s="1"/>
  <c r="BG6537" i="3" s="1"/>
  <c r="BG6538" i="3" s="1"/>
  <c r="BG6539" i="3" s="1"/>
  <c r="BG6540" i="3" s="1"/>
  <c r="BG6541" i="3" s="1"/>
  <c r="BG6542" i="3" s="1"/>
  <c r="BG6543" i="3" s="1"/>
  <c r="BG6544" i="3" s="1"/>
  <c r="BG6545" i="3" s="1"/>
  <c r="BG6546" i="3" s="1"/>
  <c r="BG6547" i="3" s="1"/>
  <c r="BG6548" i="3" s="1"/>
  <c r="BG6549" i="3" s="1"/>
  <c r="BG6550" i="3" s="1"/>
  <c r="BG6551" i="3" s="1"/>
  <c r="BG6552" i="3" s="1"/>
  <c r="BG6553" i="3" s="1"/>
  <c r="BG6554" i="3" s="1"/>
  <c r="BG6555" i="3" s="1"/>
  <c r="BG6556" i="3" s="1"/>
  <c r="BG6557" i="3" s="1"/>
  <c r="BG6558" i="3" s="1"/>
  <c r="BG6559" i="3" s="1"/>
  <c r="BG6560" i="3" s="1"/>
  <c r="BG6561" i="3" s="1"/>
  <c r="BG6562" i="3" s="1"/>
  <c r="BG6563" i="3" s="1"/>
  <c r="BG6564" i="3" s="1"/>
  <c r="BG6565" i="3" s="1"/>
  <c r="BG6566" i="3" s="1"/>
  <c r="BG6567" i="3" s="1"/>
  <c r="BG6568" i="3" s="1"/>
  <c r="BG6569" i="3" s="1"/>
  <c r="BG6570" i="3" s="1"/>
  <c r="BG6571" i="3" s="1"/>
  <c r="BG6572" i="3" s="1"/>
  <c r="BG6573" i="3" s="1"/>
  <c r="BG6574" i="3" s="1"/>
  <c r="BG6575" i="3" s="1"/>
  <c r="BG6576" i="3" s="1"/>
  <c r="BG6577" i="3" s="1"/>
  <c r="BG6578" i="3" s="1"/>
  <c r="BG6579" i="3" s="1"/>
  <c r="BG6580" i="3" s="1"/>
  <c r="BG6581" i="3" s="1"/>
  <c r="BG6582" i="3" s="1"/>
  <c r="BG6583" i="3" s="1"/>
  <c r="BG6584" i="3" s="1"/>
  <c r="BG6585" i="3" s="1"/>
  <c r="BG6586" i="3" s="1"/>
  <c r="BG6587" i="3" s="1"/>
  <c r="BG6588" i="3" s="1"/>
  <c r="BG6589" i="3" s="1"/>
  <c r="BG6590" i="3" s="1"/>
  <c r="BG6591" i="3" s="1"/>
  <c r="BG6592" i="3" s="1"/>
  <c r="BG6593" i="3" s="1"/>
  <c r="BG6594" i="3" s="1"/>
  <c r="BG6595" i="3" s="1"/>
  <c r="BG6596" i="3" s="1"/>
  <c r="BG6597" i="3" s="1"/>
  <c r="BG6598" i="3" s="1"/>
  <c r="BG6599" i="3" s="1"/>
  <c r="BG6600" i="3" s="1"/>
  <c r="BG6601" i="3" s="1"/>
  <c r="BG6602" i="3" s="1"/>
  <c r="BG6603" i="3" s="1"/>
  <c r="BG6604" i="3" s="1"/>
  <c r="BG6605" i="3" s="1"/>
  <c r="BG6606" i="3" s="1"/>
  <c r="BG6607" i="3" s="1"/>
  <c r="BG6608" i="3" s="1"/>
  <c r="BG6609" i="3" s="1"/>
  <c r="BG6610" i="3" s="1"/>
  <c r="BG6611" i="3" s="1"/>
  <c r="BG6612" i="3" s="1"/>
  <c r="BG6613" i="3" s="1"/>
  <c r="BG6614" i="3" s="1"/>
  <c r="BG6615" i="3" s="1"/>
  <c r="BG6616" i="3" s="1"/>
  <c r="BG6617" i="3" s="1"/>
  <c r="BG6618" i="3" s="1"/>
  <c r="BG6619" i="3" s="1"/>
  <c r="BG6620" i="3" s="1"/>
  <c r="BG6621" i="3" s="1"/>
  <c r="BG6622" i="3" s="1"/>
  <c r="BG6623" i="3" s="1"/>
  <c r="BG6624" i="3" s="1"/>
  <c r="BG6625" i="3" s="1"/>
  <c r="BG6626" i="3" s="1"/>
  <c r="BG6627" i="3" s="1"/>
  <c r="BG6628" i="3" s="1"/>
  <c r="BG6629" i="3" s="1"/>
  <c r="BG6630" i="3" s="1"/>
  <c r="BG6631" i="3" s="1"/>
  <c r="BG6632" i="3" s="1"/>
  <c r="BG6633" i="3" s="1"/>
  <c r="BG6634" i="3" s="1"/>
  <c r="BG6635" i="3" s="1"/>
  <c r="BG6636" i="3" s="1"/>
  <c r="BG6637" i="3" s="1"/>
  <c r="BG6638" i="3" s="1"/>
  <c r="BG6639" i="3" s="1"/>
  <c r="BG6640" i="3" s="1"/>
  <c r="BG6641" i="3" s="1"/>
  <c r="BG6642" i="3" s="1"/>
  <c r="BG6643" i="3" s="1"/>
  <c r="BG6644" i="3" s="1"/>
  <c r="BG6645" i="3" s="1"/>
  <c r="BG6646" i="3" s="1"/>
  <c r="BG6647" i="3" s="1"/>
  <c r="BG6648" i="3" s="1"/>
  <c r="BG6649" i="3" s="1"/>
  <c r="BG6650" i="3" s="1"/>
  <c r="BG6651" i="3" s="1"/>
  <c r="BG6652" i="3" s="1"/>
  <c r="BG6653" i="3" s="1"/>
  <c r="BG6654" i="3" s="1"/>
  <c r="BG6655" i="3" s="1"/>
  <c r="BG6656" i="3" s="1"/>
  <c r="BG6657" i="3" s="1"/>
  <c r="BG6658" i="3" s="1"/>
  <c r="BG6659" i="3" s="1"/>
  <c r="BG6660" i="3" s="1"/>
  <c r="BG6661" i="3" s="1"/>
  <c r="BG6662" i="3" s="1"/>
  <c r="BG6663" i="3" s="1"/>
  <c r="BG6664" i="3" s="1"/>
  <c r="BG6665" i="3" s="1"/>
  <c r="BG6666" i="3" s="1"/>
  <c r="BG6667" i="3" s="1"/>
  <c r="BG6668" i="3" s="1"/>
  <c r="BG6669" i="3" s="1"/>
  <c r="BG6670" i="3" s="1"/>
  <c r="BG6671" i="3" s="1"/>
  <c r="BG6672" i="3" s="1"/>
  <c r="BG6673" i="3" s="1"/>
  <c r="BG6674" i="3" s="1"/>
  <c r="BG6675" i="3" s="1"/>
  <c r="BG6676" i="3" s="1"/>
  <c r="BG6677" i="3" s="1"/>
  <c r="BG6678" i="3" s="1"/>
  <c r="BG6679" i="3" s="1"/>
  <c r="BG6680" i="3" s="1"/>
  <c r="BG6681" i="3" s="1"/>
  <c r="BG6682" i="3" s="1"/>
  <c r="BG6683" i="3" s="1"/>
  <c r="BG6684" i="3" s="1"/>
  <c r="BG6685" i="3" s="1"/>
  <c r="BG6686" i="3" s="1"/>
  <c r="BG6687" i="3" s="1"/>
  <c r="BG6688" i="3" s="1"/>
  <c r="BG6689" i="3" s="1"/>
  <c r="BG6690" i="3" s="1"/>
  <c r="BG6691" i="3" s="1"/>
  <c r="BG6692" i="3" s="1"/>
  <c r="BG6693" i="3" s="1"/>
  <c r="BG6694" i="3" s="1"/>
  <c r="BG6695" i="3" s="1"/>
  <c r="BG6696" i="3" s="1"/>
  <c r="BG6697" i="3" s="1"/>
  <c r="BG6698" i="3" s="1"/>
  <c r="BG6699" i="3" s="1"/>
  <c r="BG6700" i="3" s="1"/>
  <c r="BG6701" i="3" s="1"/>
  <c r="BG6702" i="3" s="1"/>
  <c r="BG6703" i="3" s="1"/>
  <c r="BG6704" i="3" s="1"/>
  <c r="BG6705" i="3" s="1"/>
  <c r="BG6706" i="3" s="1"/>
  <c r="BG6707" i="3" s="1"/>
  <c r="BG6708" i="3" s="1"/>
  <c r="BG6709" i="3" s="1"/>
  <c r="BG6710" i="3" s="1"/>
  <c r="BG6711" i="3" s="1"/>
  <c r="BG6712" i="3" s="1"/>
  <c r="BG6713" i="3" s="1"/>
  <c r="BG6714" i="3" s="1"/>
  <c r="BG6715" i="3" s="1"/>
  <c r="BG6716" i="3" s="1"/>
  <c r="BG6717" i="3" s="1"/>
  <c r="BG6718" i="3" s="1"/>
  <c r="BG6719" i="3" s="1"/>
  <c r="BG6720" i="3" s="1"/>
  <c r="BG6721" i="3" s="1"/>
  <c r="BG6722" i="3" s="1"/>
  <c r="BG6723" i="3" s="1"/>
  <c r="BG6724" i="3" s="1"/>
  <c r="BG6725" i="3" s="1"/>
  <c r="BG6726" i="3" s="1"/>
  <c r="BG6727" i="3" s="1"/>
  <c r="BG6728" i="3" s="1"/>
  <c r="BG6729" i="3" s="1"/>
  <c r="BG6730" i="3" s="1"/>
  <c r="BG6731" i="3" s="1"/>
  <c r="BG6732" i="3" s="1"/>
  <c r="BG6733" i="3" s="1"/>
  <c r="BG6734" i="3" s="1"/>
  <c r="BG6735" i="3" s="1"/>
  <c r="BG6736" i="3" s="1"/>
  <c r="BG6737" i="3" s="1"/>
  <c r="BG6738" i="3" s="1"/>
  <c r="BG6739" i="3" s="1"/>
  <c r="BG6740" i="3" s="1"/>
  <c r="BG6741" i="3" s="1"/>
  <c r="BG6742" i="3" s="1"/>
  <c r="BG6743" i="3" s="1"/>
  <c r="BG6744" i="3" s="1"/>
  <c r="BG6745" i="3" s="1"/>
  <c r="BG6746" i="3" s="1"/>
  <c r="BG6747" i="3" s="1"/>
  <c r="BG6748" i="3" s="1"/>
  <c r="BG6749" i="3" s="1"/>
  <c r="BG6750" i="3" s="1"/>
  <c r="BG6751" i="3" s="1"/>
  <c r="BG6752" i="3" s="1"/>
  <c r="BG6753" i="3" s="1"/>
  <c r="BG6754" i="3" s="1"/>
  <c r="BG6755" i="3" s="1"/>
  <c r="BG6756" i="3" s="1"/>
  <c r="BG6757" i="3" s="1"/>
  <c r="BG6758" i="3" s="1"/>
  <c r="BG6759" i="3" s="1"/>
  <c r="BG6760" i="3" s="1"/>
  <c r="BG6761" i="3" s="1"/>
  <c r="BG6762" i="3" s="1"/>
  <c r="BG6763" i="3" s="1"/>
  <c r="BG6764" i="3" s="1"/>
  <c r="BG6765" i="3" s="1"/>
  <c r="BG6766" i="3" s="1"/>
  <c r="BG6767" i="3" s="1"/>
  <c r="BG6768" i="3" s="1"/>
  <c r="BG6769" i="3" s="1"/>
  <c r="BG6770" i="3" s="1"/>
  <c r="BG6771" i="3" s="1"/>
  <c r="BG6772" i="3" s="1"/>
  <c r="BG6773" i="3" s="1"/>
  <c r="BG6774" i="3" s="1"/>
  <c r="BG6775" i="3" s="1"/>
  <c r="BG6776" i="3" s="1"/>
  <c r="BG6777" i="3" s="1"/>
  <c r="BG6778" i="3" s="1"/>
  <c r="BG6779" i="3" s="1"/>
  <c r="BG6780" i="3" s="1"/>
  <c r="BG6781" i="3" s="1"/>
  <c r="BG6782" i="3" s="1"/>
  <c r="BG6783" i="3" s="1"/>
  <c r="BG6784" i="3" s="1"/>
  <c r="BG6785" i="3" s="1"/>
  <c r="BG6786" i="3" s="1"/>
  <c r="BG6787" i="3" s="1"/>
  <c r="BG6788" i="3" s="1"/>
  <c r="BG6789" i="3" s="1"/>
  <c r="BG6790" i="3" s="1"/>
  <c r="BG6791" i="3" s="1"/>
  <c r="BG6792" i="3" s="1"/>
  <c r="BG6793" i="3" s="1"/>
  <c r="BG6794" i="3" s="1"/>
  <c r="BG6795" i="3" s="1"/>
  <c r="BG6796" i="3" s="1"/>
  <c r="BG6797" i="3" s="1"/>
  <c r="BG6798" i="3" s="1"/>
  <c r="BG6799" i="3" s="1"/>
  <c r="BG6800" i="3" s="1"/>
  <c r="BG6801" i="3" s="1"/>
  <c r="BG6802" i="3" s="1"/>
  <c r="BG6803" i="3" s="1"/>
  <c r="BG6804" i="3" s="1"/>
  <c r="BG6805" i="3" s="1"/>
  <c r="BG6806" i="3" s="1"/>
  <c r="BG6807" i="3" s="1"/>
  <c r="BG6808" i="3" s="1"/>
  <c r="BG6809" i="3" s="1"/>
  <c r="BG6810" i="3" s="1"/>
  <c r="BG6811" i="3" s="1"/>
  <c r="BG6812" i="3" s="1"/>
  <c r="BG6813" i="3" s="1"/>
  <c r="BG6814" i="3" s="1"/>
  <c r="BG6815" i="3" s="1"/>
  <c r="BG6816" i="3" s="1"/>
  <c r="BG6817" i="3" s="1"/>
  <c r="BG6818" i="3" s="1"/>
  <c r="BG6819" i="3" s="1"/>
  <c r="BG6820" i="3" s="1"/>
  <c r="BG6821" i="3" s="1"/>
  <c r="BG6822" i="3" s="1"/>
  <c r="BG6823" i="3" s="1"/>
  <c r="BG6824" i="3" s="1"/>
  <c r="BG6825" i="3" s="1"/>
  <c r="BG6826" i="3" s="1"/>
  <c r="BG6827" i="3" s="1"/>
  <c r="BG6828" i="3" s="1"/>
  <c r="BG6829" i="3" s="1"/>
  <c r="BG6830" i="3" s="1"/>
  <c r="BG6831" i="3" s="1"/>
  <c r="BG6832" i="3" s="1"/>
  <c r="BG6833" i="3" s="1"/>
  <c r="BG6834" i="3" s="1"/>
  <c r="BG6835" i="3" s="1"/>
  <c r="BG6836" i="3" s="1"/>
  <c r="BG6837" i="3" s="1"/>
  <c r="BG6838" i="3" s="1"/>
  <c r="BG6839" i="3" s="1"/>
  <c r="BG6840" i="3" s="1"/>
  <c r="BG6841" i="3" s="1"/>
  <c r="BG6842" i="3" s="1"/>
  <c r="BG6843" i="3" s="1"/>
  <c r="BG6844" i="3" s="1"/>
  <c r="BG6845" i="3" s="1"/>
  <c r="BG6846" i="3" s="1"/>
  <c r="BG6847" i="3" s="1"/>
  <c r="BG6848" i="3" s="1"/>
  <c r="BG6849" i="3" s="1"/>
  <c r="BG6850" i="3" s="1"/>
  <c r="BG6851" i="3" s="1"/>
  <c r="BG6852" i="3" s="1"/>
  <c r="BG6853" i="3" s="1"/>
  <c r="BG6854" i="3" s="1"/>
  <c r="BG6855" i="3" s="1"/>
  <c r="BG6856" i="3" s="1"/>
  <c r="BG6857" i="3" s="1"/>
  <c r="BG6858" i="3" s="1"/>
  <c r="BG6859" i="3" s="1"/>
  <c r="BG6860" i="3" s="1"/>
  <c r="BG6861" i="3" s="1"/>
  <c r="BG6862" i="3" s="1"/>
  <c r="BG6863" i="3" s="1"/>
  <c r="BG6864" i="3" s="1"/>
  <c r="BG6865" i="3" s="1"/>
  <c r="BG6866" i="3" s="1"/>
  <c r="BG6867" i="3" s="1"/>
  <c r="BG6868" i="3" s="1"/>
  <c r="BG6869" i="3" s="1"/>
  <c r="BG6870" i="3" s="1"/>
  <c r="BG6871" i="3" s="1"/>
  <c r="BG6872" i="3" s="1"/>
  <c r="BG6873" i="3" s="1"/>
  <c r="BG6874" i="3" s="1"/>
  <c r="BG6875" i="3" s="1"/>
  <c r="BG6876" i="3" s="1"/>
  <c r="BG6877" i="3" s="1"/>
  <c r="BG6878" i="3" s="1"/>
  <c r="BG6879" i="3" s="1"/>
  <c r="BG6880" i="3" s="1"/>
  <c r="BG6881" i="3" s="1"/>
  <c r="BG6882" i="3" s="1"/>
  <c r="BG6883" i="3" s="1"/>
  <c r="BG6884" i="3" s="1"/>
  <c r="BG6885" i="3" s="1"/>
  <c r="BG6886" i="3" s="1"/>
  <c r="BG6887" i="3" s="1"/>
  <c r="BG6888" i="3" s="1"/>
  <c r="BG6889" i="3" s="1"/>
  <c r="BG6890" i="3" s="1"/>
  <c r="BG6891" i="3" s="1"/>
  <c r="BG6892" i="3" s="1"/>
  <c r="BG6893" i="3" s="1"/>
  <c r="BG6894" i="3" s="1"/>
  <c r="BG6895" i="3" s="1"/>
  <c r="BG6896" i="3" s="1"/>
  <c r="BG6897" i="3" s="1"/>
  <c r="BG6898" i="3" s="1"/>
  <c r="BG6899" i="3" s="1"/>
  <c r="BG6900" i="3" s="1"/>
  <c r="BG6901" i="3" s="1"/>
  <c r="BG6902" i="3" s="1"/>
  <c r="BG6903" i="3" s="1"/>
  <c r="BG6904" i="3" s="1"/>
  <c r="BG6905" i="3" s="1"/>
  <c r="BG6906" i="3" s="1"/>
  <c r="BG6907" i="3" s="1"/>
  <c r="BG6908" i="3" s="1"/>
  <c r="BG6909" i="3" s="1"/>
  <c r="BG6910" i="3" s="1"/>
  <c r="BG6911" i="3" s="1"/>
  <c r="BG6912" i="3" s="1"/>
  <c r="BG6913" i="3" s="1"/>
  <c r="BG6914" i="3" s="1"/>
  <c r="BG6915" i="3" s="1"/>
  <c r="BG6916" i="3" s="1"/>
  <c r="BG6917" i="3" s="1"/>
  <c r="BG6918" i="3" s="1"/>
  <c r="BG6919" i="3" s="1"/>
  <c r="BG6920" i="3" s="1"/>
  <c r="BG6921" i="3" s="1"/>
  <c r="BG6922" i="3" s="1"/>
  <c r="BG6923" i="3" s="1"/>
  <c r="BG6924" i="3" s="1"/>
  <c r="BG6925" i="3" s="1"/>
  <c r="BG6926" i="3" s="1"/>
  <c r="BG6927" i="3" s="1"/>
  <c r="BG6928" i="3" s="1"/>
  <c r="BG6929" i="3" s="1"/>
  <c r="BG6930" i="3" s="1"/>
  <c r="BG6931" i="3" s="1"/>
  <c r="BG6932" i="3" s="1"/>
  <c r="BG6933" i="3" s="1"/>
  <c r="BG6934" i="3" s="1"/>
  <c r="BG6935" i="3" s="1"/>
  <c r="BG6936" i="3" s="1"/>
  <c r="BG6937" i="3" s="1"/>
  <c r="BG6938" i="3" s="1"/>
  <c r="BG6939" i="3" s="1"/>
  <c r="BG6940" i="3" s="1"/>
  <c r="BG6941" i="3" s="1"/>
  <c r="BG6942" i="3" s="1"/>
  <c r="BG6943" i="3" s="1"/>
  <c r="BG6944" i="3" s="1"/>
  <c r="BG6945" i="3" s="1"/>
  <c r="BG6946" i="3" s="1"/>
  <c r="BG6947" i="3" s="1"/>
  <c r="BG6948" i="3" s="1"/>
  <c r="BG6949" i="3" s="1"/>
  <c r="BG6950" i="3" s="1"/>
  <c r="BG6951" i="3" s="1"/>
  <c r="BG6952" i="3" s="1"/>
  <c r="BG6953" i="3" s="1"/>
  <c r="BG6954" i="3" s="1"/>
  <c r="BG6955" i="3" s="1"/>
  <c r="BG6956" i="3" s="1"/>
  <c r="BG6957" i="3" s="1"/>
  <c r="BG6958" i="3" s="1"/>
  <c r="BG6959" i="3" s="1"/>
  <c r="BG6960" i="3" s="1"/>
  <c r="BG6961" i="3" s="1"/>
  <c r="BG6962" i="3" s="1"/>
  <c r="BG6963" i="3" s="1"/>
  <c r="BG6964" i="3" s="1"/>
  <c r="BG6965" i="3" s="1"/>
  <c r="BG6966" i="3" s="1"/>
  <c r="BG6967" i="3" s="1"/>
  <c r="BG6968" i="3" s="1"/>
  <c r="BG6969" i="3" s="1"/>
  <c r="BG6970" i="3" s="1"/>
  <c r="BG6971" i="3" s="1"/>
  <c r="BG6972" i="3" s="1"/>
  <c r="BG6973" i="3" s="1"/>
  <c r="BG6974" i="3" s="1"/>
  <c r="BG6975" i="3" s="1"/>
  <c r="BG6976" i="3" s="1"/>
  <c r="BG6977" i="3" s="1"/>
  <c r="BG6978" i="3" s="1"/>
  <c r="BG6979" i="3" s="1"/>
  <c r="BG6980" i="3" s="1"/>
  <c r="BG6981" i="3" s="1"/>
  <c r="BG6982" i="3" s="1"/>
  <c r="BG6983" i="3" s="1"/>
  <c r="BG6984" i="3" s="1"/>
  <c r="BG6985" i="3" s="1"/>
  <c r="BG6986" i="3" s="1"/>
  <c r="BG6987" i="3" s="1"/>
  <c r="BG6988" i="3" s="1"/>
  <c r="BG6989" i="3" s="1"/>
  <c r="BG6990" i="3" s="1"/>
  <c r="BG6991" i="3" s="1"/>
  <c r="BG6992" i="3" s="1"/>
  <c r="BG6993" i="3" s="1"/>
  <c r="BG6994" i="3" s="1"/>
  <c r="BG6995" i="3" s="1"/>
  <c r="BG6996" i="3" s="1"/>
  <c r="BG6997" i="3" s="1"/>
  <c r="BG6998" i="3" s="1"/>
  <c r="BG6999" i="3" s="1"/>
  <c r="BG7000" i="3" s="1"/>
  <c r="BG7001" i="3" s="1"/>
  <c r="BG7002" i="3" s="1"/>
  <c r="BG7003" i="3" s="1"/>
  <c r="BG7004" i="3" s="1"/>
  <c r="BG7005" i="3" s="1"/>
  <c r="BG7006" i="3" s="1"/>
  <c r="BG7007" i="3" s="1"/>
  <c r="BG7008" i="3" s="1"/>
  <c r="BG7009" i="3" s="1"/>
  <c r="BG7010" i="3" s="1"/>
  <c r="BG7011" i="3" s="1"/>
  <c r="BG7012" i="3" s="1"/>
  <c r="BG7013" i="3" s="1"/>
  <c r="BG7014" i="3" s="1"/>
  <c r="BG7015" i="3" s="1"/>
  <c r="BG7016" i="3" s="1"/>
  <c r="BG7017" i="3" s="1"/>
  <c r="BG7018" i="3" s="1"/>
  <c r="BG7019" i="3" s="1"/>
  <c r="BG7020" i="3" s="1"/>
  <c r="BG7021" i="3" s="1"/>
  <c r="BG7022" i="3" s="1"/>
  <c r="BG7023" i="3" s="1"/>
  <c r="BG7024" i="3" s="1"/>
  <c r="BG7025" i="3" s="1"/>
  <c r="BG7026" i="3" s="1"/>
  <c r="BG7027" i="3" s="1"/>
  <c r="BG7028" i="3" s="1"/>
  <c r="BG7029" i="3" s="1"/>
  <c r="BG7030" i="3" s="1"/>
  <c r="BG7031" i="3" s="1"/>
  <c r="BG7032" i="3" s="1"/>
  <c r="BG7033" i="3" s="1"/>
  <c r="BG7034" i="3" s="1"/>
  <c r="BG7035" i="3" s="1"/>
  <c r="BG7036" i="3" s="1"/>
  <c r="BG7037" i="3" s="1"/>
  <c r="BG7038" i="3" s="1"/>
  <c r="BG7039" i="3" s="1"/>
  <c r="BG7040" i="3" s="1"/>
  <c r="BG7041" i="3" s="1"/>
  <c r="BG7042" i="3" s="1"/>
  <c r="BG7043" i="3" s="1"/>
  <c r="BG7044" i="3" s="1"/>
  <c r="BG7045" i="3" s="1"/>
  <c r="BG7046" i="3" s="1"/>
  <c r="BG7047" i="3" s="1"/>
  <c r="BG7048" i="3" s="1"/>
  <c r="BG7049" i="3" s="1"/>
  <c r="BG7050" i="3" s="1"/>
  <c r="BG7051" i="3" s="1"/>
  <c r="BG7052" i="3" s="1"/>
  <c r="BG7053" i="3" s="1"/>
  <c r="BG7054" i="3" s="1"/>
  <c r="BG7055" i="3" s="1"/>
  <c r="BG7056" i="3" s="1"/>
  <c r="BG7057" i="3" s="1"/>
  <c r="BG7058" i="3" s="1"/>
  <c r="BG7059" i="3" s="1"/>
  <c r="BG7060" i="3" s="1"/>
  <c r="BG7061" i="3" s="1"/>
  <c r="BG7062" i="3" s="1"/>
  <c r="BG7063" i="3" s="1"/>
  <c r="BG7064" i="3" s="1"/>
  <c r="BG7065" i="3" s="1"/>
  <c r="BG7066" i="3" s="1"/>
  <c r="BG7067" i="3" s="1"/>
  <c r="BG7068" i="3" s="1"/>
  <c r="BG7069" i="3" s="1"/>
  <c r="BG7070" i="3" s="1"/>
  <c r="BG7071" i="3" s="1"/>
  <c r="BG7072" i="3" s="1"/>
  <c r="BG7073" i="3" s="1"/>
  <c r="BG7074" i="3" s="1"/>
  <c r="BG7075" i="3" s="1"/>
  <c r="BG7076" i="3" s="1"/>
  <c r="BG7077" i="3" s="1"/>
  <c r="BG7078" i="3" s="1"/>
  <c r="BG7079" i="3" s="1"/>
  <c r="BG7080" i="3" s="1"/>
  <c r="BG7081" i="3" s="1"/>
  <c r="BG7082" i="3" s="1"/>
  <c r="BG7083" i="3" s="1"/>
  <c r="BG7084" i="3" s="1"/>
  <c r="BG7085" i="3" s="1"/>
  <c r="BG7086" i="3" s="1"/>
  <c r="BG7087" i="3" s="1"/>
  <c r="BG7088" i="3" s="1"/>
  <c r="BG7089" i="3" s="1"/>
  <c r="BG7090" i="3" s="1"/>
  <c r="BG7091" i="3" s="1"/>
  <c r="BG7092" i="3" s="1"/>
  <c r="BG7093" i="3" s="1"/>
  <c r="BG7094" i="3" s="1"/>
  <c r="BG7095" i="3" s="1"/>
  <c r="BG7096" i="3" s="1"/>
  <c r="BG7097" i="3" s="1"/>
  <c r="BG7098" i="3" s="1"/>
  <c r="BG7099" i="3" s="1"/>
  <c r="BG7100" i="3" s="1"/>
  <c r="BG7101" i="3" s="1"/>
  <c r="BG7102" i="3" s="1"/>
  <c r="BG7103" i="3" s="1"/>
  <c r="BG7104" i="3" s="1"/>
  <c r="BG7105" i="3" s="1"/>
  <c r="BG7106" i="3" s="1"/>
  <c r="BG7107" i="3" s="1"/>
  <c r="BG7108" i="3" s="1"/>
  <c r="BG7109" i="3" s="1"/>
  <c r="BG7110" i="3" s="1"/>
  <c r="BG7111" i="3" s="1"/>
  <c r="BG7112" i="3" s="1"/>
  <c r="BG7113" i="3" s="1"/>
  <c r="BG7114" i="3" s="1"/>
  <c r="BG7115" i="3" s="1"/>
  <c r="BG7116" i="3" s="1"/>
  <c r="BG7117" i="3" s="1"/>
  <c r="BG7118" i="3" s="1"/>
  <c r="BG7119" i="3" s="1"/>
  <c r="BG7120" i="3" s="1"/>
  <c r="BG7121" i="3" s="1"/>
  <c r="BG7122" i="3" s="1"/>
  <c r="BG7123" i="3" s="1"/>
  <c r="BG7124" i="3" s="1"/>
  <c r="BG7125" i="3" s="1"/>
  <c r="BG7126" i="3" s="1"/>
  <c r="BG7127" i="3" s="1"/>
  <c r="BG7128" i="3" s="1"/>
  <c r="BG7129" i="3" s="1"/>
  <c r="BG7130" i="3" s="1"/>
  <c r="BG7131" i="3" s="1"/>
  <c r="BG7132" i="3" s="1"/>
  <c r="BG7133" i="3" s="1"/>
  <c r="BG7134" i="3" s="1"/>
  <c r="BG7135" i="3" s="1"/>
  <c r="BG7136" i="3" s="1"/>
  <c r="BG7137" i="3" s="1"/>
  <c r="BG7138" i="3" s="1"/>
  <c r="BG7139" i="3" s="1"/>
  <c r="BG7140" i="3" s="1"/>
  <c r="BG7141" i="3" s="1"/>
  <c r="BG7142" i="3" s="1"/>
  <c r="BG7143" i="3" s="1"/>
  <c r="BG7144" i="3" s="1"/>
  <c r="BG7145" i="3" s="1"/>
  <c r="BG7146" i="3" s="1"/>
  <c r="BG7147" i="3" s="1"/>
  <c r="BG7148" i="3" s="1"/>
  <c r="BG7149" i="3" s="1"/>
  <c r="BG7150" i="3" s="1"/>
  <c r="BG7151" i="3" s="1"/>
  <c r="BG7152" i="3" s="1"/>
  <c r="BG7153" i="3" s="1"/>
  <c r="BG7154" i="3" s="1"/>
  <c r="BG7155" i="3" s="1"/>
  <c r="BG7156" i="3" s="1"/>
  <c r="BG7157" i="3" s="1"/>
  <c r="BG7158" i="3" s="1"/>
  <c r="BG7159" i="3" s="1"/>
  <c r="BG7160" i="3" s="1"/>
  <c r="BG7161" i="3" s="1"/>
  <c r="BG7162" i="3" s="1"/>
  <c r="BG7163" i="3" s="1"/>
  <c r="BG7164" i="3" s="1"/>
  <c r="BG7165" i="3" s="1"/>
  <c r="BG7166" i="3" s="1"/>
  <c r="BG7167" i="3" s="1"/>
  <c r="BG7168" i="3" s="1"/>
  <c r="BG7169" i="3" s="1"/>
  <c r="BG7170" i="3" s="1"/>
  <c r="BG7171" i="3" s="1"/>
  <c r="BG7172" i="3" s="1"/>
  <c r="BG7173" i="3" s="1"/>
  <c r="BG7174" i="3" s="1"/>
  <c r="BG7175" i="3" s="1"/>
  <c r="BG7176" i="3" s="1"/>
  <c r="BG7177" i="3" s="1"/>
  <c r="BG7178" i="3" s="1"/>
  <c r="BG7179" i="3" s="1"/>
  <c r="BG7180" i="3" s="1"/>
  <c r="BG7181" i="3" s="1"/>
  <c r="BG7182" i="3" s="1"/>
  <c r="BG7183" i="3" s="1"/>
  <c r="BG7184" i="3" s="1"/>
  <c r="BG7185" i="3" s="1"/>
  <c r="BG7186" i="3" s="1"/>
  <c r="BG7187" i="3" s="1"/>
  <c r="BG7188" i="3" s="1"/>
  <c r="BG7189" i="3" s="1"/>
  <c r="BG7190" i="3" s="1"/>
  <c r="BG7191" i="3" s="1"/>
  <c r="BG7192" i="3" s="1"/>
  <c r="BG7193" i="3" s="1"/>
  <c r="BG7194" i="3" s="1"/>
  <c r="BG7195" i="3" s="1"/>
  <c r="BG7196" i="3" s="1"/>
  <c r="BG7197" i="3" s="1"/>
  <c r="BG7198" i="3" s="1"/>
  <c r="BG7199" i="3" s="1"/>
  <c r="BG7200" i="3" s="1"/>
  <c r="BG7201" i="3" s="1"/>
  <c r="BG7202" i="3" s="1"/>
  <c r="BG7203" i="3" s="1"/>
  <c r="BG7204" i="3" s="1"/>
  <c r="BG7205" i="3" s="1"/>
  <c r="BG7206" i="3" s="1"/>
  <c r="BG7207" i="3" s="1"/>
  <c r="BG7208" i="3" s="1"/>
  <c r="BG7209" i="3" s="1"/>
  <c r="BG7210" i="3" s="1"/>
  <c r="BG7211" i="3" s="1"/>
  <c r="BG7212" i="3" s="1"/>
  <c r="BG7213" i="3" s="1"/>
  <c r="BG7214" i="3" s="1"/>
  <c r="BG7215" i="3" s="1"/>
  <c r="BG7216" i="3" s="1"/>
  <c r="BG7217" i="3" s="1"/>
  <c r="BG7218" i="3" s="1"/>
  <c r="BG7219" i="3" s="1"/>
  <c r="BG7220" i="3" s="1"/>
  <c r="BG7221" i="3" s="1"/>
  <c r="BG7222" i="3" s="1"/>
  <c r="BG7223" i="3" s="1"/>
  <c r="BG7224" i="3" s="1"/>
  <c r="BG7225" i="3" s="1"/>
  <c r="BG7226" i="3" s="1"/>
  <c r="BG7227" i="3" s="1"/>
  <c r="BG7228" i="3" s="1"/>
  <c r="BG7229" i="3" s="1"/>
  <c r="BG7230" i="3" s="1"/>
  <c r="BG7231" i="3" s="1"/>
  <c r="BG7232" i="3" s="1"/>
  <c r="BG7233" i="3" s="1"/>
  <c r="BG7234" i="3" s="1"/>
  <c r="BG7235" i="3" s="1"/>
  <c r="BG7236" i="3" s="1"/>
  <c r="BG7237" i="3" s="1"/>
  <c r="BG7238" i="3" s="1"/>
  <c r="BG7239" i="3" s="1"/>
  <c r="BG7240" i="3" s="1"/>
  <c r="BG7241" i="3" s="1"/>
  <c r="BG7242" i="3" s="1"/>
  <c r="BG7243" i="3" s="1"/>
  <c r="BG7244" i="3" s="1"/>
  <c r="BG7245" i="3" s="1"/>
  <c r="BG7246" i="3" s="1"/>
  <c r="BG7247" i="3" s="1"/>
  <c r="BG7248" i="3" s="1"/>
  <c r="BG7249" i="3" s="1"/>
  <c r="BG7250" i="3" s="1"/>
  <c r="BG7251" i="3" s="1"/>
  <c r="BG7252" i="3" s="1"/>
  <c r="BG7253" i="3" s="1"/>
  <c r="BG7254" i="3" s="1"/>
  <c r="BG7255" i="3" s="1"/>
  <c r="BG7256" i="3" s="1"/>
  <c r="BG7257" i="3" s="1"/>
  <c r="BG7258" i="3" s="1"/>
  <c r="BG7259" i="3" s="1"/>
  <c r="BG7260" i="3" s="1"/>
  <c r="BG7261" i="3" s="1"/>
  <c r="BG7262" i="3" s="1"/>
  <c r="BG7263" i="3" s="1"/>
  <c r="BG7264" i="3" s="1"/>
  <c r="BG7265" i="3" s="1"/>
  <c r="BG7266" i="3" s="1"/>
  <c r="BG7267" i="3" s="1"/>
  <c r="BG7268" i="3" s="1"/>
  <c r="BG7269" i="3" s="1"/>
  <c r="BG7270" i="3" s="1"/>
  <c r="BG7271" i="3" s="1"/>
  <c r="BG7272" i="3" s="1"/>
  <c r="BG7273" i="3" s="1"/>
  <c r="BG7274" i="3" s="1"/>
  <c r="BG7275" i="3" s="1"/>
  <c r="BG7276" i="3" s="1"/>
  <c r="BG7277" i="3" s="1"/>
  <c r="BG7278" i="3" s="1"/>
  <c r="BG7279" i="3" s="1"/>
  <c r="BG7280" i="3" s="1"/>
  <c r="BG7281" i="3" s="1"/>
  <c r="BG7282" i="3" s="1"/>
  <c r="BG7283" i="3" s="1"/>
  <c r="BG7284" i="3" s="1"/>
  <c r="BG7285" i="3" s="1"/>
  <c r="BG7286" i="3" s="1"/>
  <c r="BG7287" i="3" s="1"/>
  <c r="BG7288" i="3" s="1"/>
  <c r="BG7289" i="3" s="1"/>
  <c r="BG7290" i="3" s="1"/>
  <c r="BG7291" i="3" s="1"/>
  <c r="BG7292" i="3" s="1"/>
  <c r="BG7293" i="3" s="1"/>
  <c r="BG7294" i="3" s="1"/>
  <c r="BG7295" i="3" s="1"/>
  <c r="BG7296" i="3" s="1"/>
  <c r="BG7297" i="3" s="1"/>
  <c r="BG7298" i="3" s="1"/>
  <c r="BG7299" i="3" s="1"/>
  <c r="BG7300" i="3" s="1"/>
  <c r="BG7301" i="3" s="1"/>
  <c r="BG7302" i="3" s="1"/>
  <c r="BG7303" i="3" s="1"/>
  <c r="BG7304" i="3" s="1"/>
  <c r="BG7305" i="3" s="1"/>
  <c r="BG7306" i="3" s="1"/>
  <c r="BG7307" i="3" s="1"/>
  <c r="BG7308" i="3" s="1"/>
  <c r="BG7309" i="3" s="1"/>
  <c r="BG7310" i="3" s="1"/>
  <c r="BG7311" i="3" s="1"/>
  <c r="BG7312" i="3" s="1"/>
  <c r="BG7313" i="3" s="1"/>
  <c r="BG7314" i="3" s="1"/>
  <c r="BG7315" i="3" s="1"/>
  <c r="BG7316" i="3" s="1"/>
  <c r="BG7317" i="3" s="1"/>
  <c r="BG7318" i="3" s="1"/>
  <c r="BG7319" i="3" s="1"/>
  <c r="BG7320" i="3" s="1"/>
  <c r="BG7321" i="3" s="1"/>
  <c r="BG7322" i="3" s="1"/>
  <c r="BG7323" i="3" s="1"/>
  <c r="BG7324" i="3" s="1"/>
  <c r="BG7325" i="3" s="1"/>
  <c r="BG7326" i="3" s="1"/>
  <c r="BG7327" i="3" s="1"/>
  <c r="BG7328" i="3" s="1"/>
  <c r="BG7329" i="3" s="1"/>
  <c r="BG7330" i="3" s="1"/>
  <c r="BG7331" i="3" s="1"/>
  <c r="BG7332" i="3" s="1"/>
  <c r="BG7333" i="3" s="1"/>
  <c r="BG7334" i="3" s="1"/>
  <c r="BG7335" i="3" s="1"/>
  <c r="BG7336" i="3" s="1"/>
  <c r="BG7337" i="3" s="1"/>
  <c r="BG7338" i="3" s="1"/>
  <c r="BG7339" i="3" s="1"/>
  <c r="BG7340" i="3" s="1"/>
  <c r="BG7341" i="3" s="1"/>
  <c r="BG7342" i="3" s="1"/>
  <c r="BG7343" i="3" s="1"/>
  <c r="BG7344" i="3" s="1"/>
  <c r="BG7345" i="3" s="1"/>
  <c r="BG7346" i="3" s="1"/>
  <c r="BG7347" i="3" s="1"/>
  <c r="BG7348" i="3" s="1"/>
  <c r="BG7349" i="3" s="1"/>
  <c r="BG7350" i="3" s="1"/>
  <c r="BG7351" i="3" s="1"/>
  <c r="BG7352" i="3" s="1"/>
  <c r="BG7353" i="3" s="1"/>
  <c r="BG7354" i="3" s="1"/>
  <c r="BG7355" i="3" s="1"/>
  <c r="BG7356" i="3" s="1"/>
  <c r="BG7357" i="3" s="1"/>
  <c r="BG7358" i="3" s="1"/>
  <c r="BG7359" i="3" s="1"/>
  <c r="BG7360" i="3" s="1"/>
  <c r="BG7361" i="3" s="1"/>
  <c r="BG7362" i="3" s="1"/>
  <c r="BG7363" i="3" s="1"/>
  <c r="BG7364" i="3" s="1"/>
  <c r="BG7365" i="3" s="1"/>
  <c r="BG7366" i="3" s="1"/>
  <c r="BG7367" i="3" s="1"/>
  <c r="BG7368" i="3" s="1"/>
  <c r="BG7369" i="3" s="1"/>
  <c r="BG7370" i="3" s="1"/>
  <c r="BG7371" i="3" s="1"/>
  <c r="BG7372" i="3" s="1"/>
  <c r="BG7373" i="3" s="1"/>
  <c r="BG7374" i="3" s="1"/>
  <c r="BG7375" i="3" s="1"/>
  <c r="BG7376" i="3" s="1"/>
  <c r="BG7377" i="3" s="1"/>
  <c r="BG7378" i="3" s="1"/>
  <c r="BG7379" i="3" s="1"/>
  <c r="BG7380" i="3" s="1"/>
  <c r="BG7381" i="3" s="1"/>
  <c r="BG7382" i="3" s="1"/>
  <c r="BG7383" i="3" s="1"/>
  <c r="BG7384" i="3" s="1"/>
  <c r="BG7385" i="3" s="1"/>
  <c r="BG7386" i="3" s="1"/>
  <c r="BG7387" i="3" s="1"/>
  <c r="BG7388" i="3" s="1"/>
  <c r="BG7389" i="3" s="1"/>
  <c r="BG7390" i="3" s="1"/>
  <c r="BG7391" i="3" s="1"/>
  <c r="BG7392" i="3" s="1"/>
  <c r="BG7393" i="3" s="1"/>
  <c r="BG7394" i="3" s="1"/>
  <c r="BG7395" i="3" s="1"/>
  <c r="BG7396" i="3" s="1"/>
  <c r="BG7397" i="3" s="1"/>
  <c r="BG7398" i="3" s="1"/>
  <c r="BG7399" i="3" s="1"/>
  <c r="BG7400" i="3" s="1"/>
  <c r="BG7401" i="3" s="1"/>
  <c r="BG7402" i="3" s="1"/>
  <c r="BG7403" i="3" s="1"/>
  <c r="BG7404" i="3" s="1"/>
  <c r="BG7405" i="3" s="1"/>
  <c r="BG7406" i="3" s="1"/>
  <c r="BG7407" i="3" s="1"/>
  <c r="BG7408" i="3" s="1"/>
  <c r="BG7409" i="3" s="1"/>
  <c r="BG7410" i="3" s="1"/>
  <c r="BG7411" i="3" s="1"/>
  <c r="BG7412" i="3" s="1"/>
  <c r="BG7413" i="3" s="1"/>
  <c r="BG7414" i="3" s="1"/>
  <c r="BG7415" i="3" s="1"/>
  <c r="BG7416" i="3" s="1"/>
  <c r="BG7417" i="3" s="1"/>
  <c r="BG7418" i="3" s="1"/>
  <c r="BG7419" i="3" s="1"/>
  <c r="BG7420" i="3" s="1"/>
  <c r="BG7421" i="3" s="1"/>
  <c r="BG7422" i="3" s="1"/>
  <c r="BG7423" i="3" s="1"/>
  <c r="BG7424" i="3" s="1"/>
  <c r="BG7425" i="3" s="1"/>
  <c r="BG7426" i="3" s="1"/>
  <c r="BG7427" i="3" s="1"/>
  <c r="BG7428" i="3" s="1"/>
  <c r="BG7429" i="3" s="1"/>
  <c r="BG7430" i="3" s="1"/>
  <c r="BG7431" i="3" s="1"/>
  <c r="BG7432" i="3" s="1"/>
  <c r="BG7433" i="3" s="1"/>
  <c r="BG7434" i="3" s="1"/>
  <c r="BG7435" i="3" s="1"/>
  <c r="BG7436" i="3" s="1"/>
  <c r="BG7437" i="3" s="1"/>
  <c r="BG7438" i="3" s="1"/>
  <c r="BG7439" i="3" s="1"/>
  <c r="BG7440" i="3" s="1"/>
  <c r="BG7441" i="3" s="1"/>
  <c r="BG7442" i="3" s="1"/>
  <c r="BG7443" i="3" s="1"/>
  <c r="BG7444" i="3" s="1"/>
  <c r="BG7445" i="3" s="1"/>
  <c r="BG7446" i="3" s="1"/>
  <c r="BG7447" i="3" s="1"/>
  <c r="BG7448" i="3" s="1"/>
  <c r="BG7449" i="3" s="1"/>
  <c r="BG7450" i="3" s="1"/>
  <c r="BG7451" i="3" s="1"/>
  <c r="BG7452" i="3" s="1"/>
  <c r="BG7453" i="3" s="1"/>
  <c r="BG7454" i="3" s="1"/>
  <c r="BG7455" i="3" s="1"/>
  <c r="BG7456" i="3" s="1"/>
  <c r="BG7457" i="3" s="1"/>
  <c r="BG7458" i="3" s="1"/>
  <c r="BG7459" i="3" s="1"/>
  <c r="BG7460" i="3" s="1"/>
  <c r="BG7461" i="3" s="1"/>
  <c r="BG7462" i="3" s="1"/>
  <c r="BG7463" i="3" s="1"/>
  <c r="BG7464" i="3" s="1"/>
  <c r="BG7465" i="3" s="1"/>
  <c r="BG7466" i="3" s="1"/>
  <c r="BG7467" i="3" s="1"/>
  <c r="BG7468" i="3" s="1"/>
  <c r="BG7469" i="3" s="1"/>
  <c r="BG7470" i="3" s="1"/>
  <c r="BG7471" i="3" s="1"/>
  <c r="BG7472" i="3" s="1"/>
  <c r="BG7473" i="3" s="1"/>
  <c r="BG7474" i="3" s="1"/>
  <c r="BG7475" i="3" s="1"/>
  <c r="BG7476" i="3" s="1"/>
  <c r="BG7477" i="3" s="1"/>
  <c r="BG7478" i="3" s="1"/>
  <c r="BG7479" i="3" s="1"/>
  <c r="BG7480" i="3" s="1"/>
  <c r="BG7481" i="3" s="1"/>
  <c r="BG7482" i="3" s="1"/>
  <c r="BG7483" i="3" s="1"/>
  <c r="BG7484" i="3" s="1"/>
  <c r="BG7485" i="3" s="1"/>
  <c r="BG7486" i="3" s="1"/>
  <c r="BG7487" i="3" s="1"/>
  <c r="BG7488" i="3" s="1"/>
  <c r="BG7489" i="3" s="1"/>
  <c r="BG7490" i="3" s="1"/>
  <c r="BG7491" i="3" s="1"/>
  <c r="BG7492" i="3" s="1"/>
  <c r="BG7493" i="3" s="1"/>
  <c r="BG7494" i="3" s="1"/>
  <c r="BG7495" i="3" s="1"/>
  <c r="BG7496" i="3" s="1"/>
  <c r="BG7497" i="3" s="1"/>
  <c r="BG7498" i="3" s="1"/>
  <c r="BG7499" i="3" s="1"/>
  <c r="BG7500" i="3" s="1"/>
  <c r="BG7501" i="3" s="1"/>
  <c r="BG7502" i="3" s="1"/>
  <c r="BG7503" i="3" s="1"/>
  <c r="BG7504" i="3" s="1"/>
  <c r="BG7505" i="3" s="1"/>
  <c r="BG7506" i="3" s="1"/>
  <c r="BG7507" i="3" s="1"/>
  <c r="BG7508" i="3" s="1"/>
  <c r="BG7509" i="3" s="1"/>
  <c r="BG7510" i="3" s="1"/>
  <c r="BG7511" i="3" s="1"/>
  <c r="BG7512" i="3" s="1"/>
  <c r="BG7513" i="3" s="1"/>
  <c r="BG7514" i="3" s="1"/>
  <c r="BG7515" i="3" s="1"/>
  <c r="BG7516" i="3" s="1"/>
  <c r="BG7517" i="3" s="1"/>
  <c r="BG7518" i="3" s="1"/>
  <c r="BG7519" i="3" s="1"/>
  <c r="BG7520" i="3" s="1"/>
  <c r="BG7521" i="3" s="1"/>
  <c r="BG7522" i="3" s="1"/>
  <c r="BG7523" i="3" s="1"/>
  <c r="BG7524" i="3" s="1"/>
  <c r="BG7525" i="3" s="1"/>
  <c r="BG7526" i="3" s="1"/>
  <c r="BG7527" i="3" s="1"/>
  <c r="BG7528" i="3" s="1"/>
  <c r="BG7529" i="3" s="1"/>
  <c r="BG7530" i="3" s="1"/>
  <c r="BG7531" i="3" s="1"/>
  <c r="BG7532" i="3" s="1"/>
  <c r="BG7533" i="3" s="1"/>
  <c r="BG7534" i="3" s="1"/>
  <c r="BG7535" i="3" s="1"/>
  <c r="BG7536" i="3" s="1"/>
  <c r="BG7537" i="3" s="1"/>
  <c r="BG7538" i="3" s="1"/>
  <c r="BG7539" i="3" s="1"/>
  <c r="BG7540" i="3" s="1"/>
  <c r="BG7541" i="3" s="1"/>
  <c r="BG7542" i="3" s="1"/>
  <c r="BG7543" i="3" s="1"/>
  <c r="BG7544" i="3" s="1"/>
  <c r="BG7545" i="3" s="1"/>
  <c r="BG7546" i="3" s="1"/>
  <c r="BG7547" i="3" s="1"/>
  <c r="BG7548" i="3" s="1"/>
  <c r="BG7549" i="3" s="1"/>
  <c r="BG7550" i="3" s="1"/>
  <c r="BG7551" i="3" s="1"/>
  <c r="BG7552" i="3" s="1"/>
  <c r="BG7553" i="3" s="1"/>
  <c r="BG7554" i="3" s="1"/>
  <c r="BG7555" i="3" s="1"/>
  <c r="BG7556" i="3" s="1"/>
  <c r="BG7557" i="3" s="1"/>
  <c r="BG7558" i="3" s="1"/>
  <c r="BG7559" i="3" s="1"/>
  <c r="BG7560" i="3" s="1"/>
  <c r="BG7561" i="3" s="1"/>
  <c r="BG7562" i="3" s="1"/>
  <c r="BG7563" i="3" s="1"/>
  <c r="BG7564" i="3" s="1"/>
  <c r="BG7565" i="3" s="1"/>
  <c r="BG7566" i="3" s="1"/>
  <c r="BG7567" i="3" s="1"/>
  <c r="BG7568" i="3" s="1"/>
  <c r="BG7569" i="3" s="1"/>
  <c r="BG7570" i="3" s="1"/>
  <c r="BG7571" i="3" s="1"/>
  <c r="BG7572" i="3" s="1"/>
  <c r="BG7573" i="3" s="1"/>
  <c r="BG7574" i="3" s="1"/>
  <c r="BG7575" i="3" s="1"/>
  <c r="BG7576" i="3" s="1"/>
  <c r="BG7577" i="3" s="1"/>
  <c r="BG7578" i="3" s="1"/>
  <c r="BG7579" i="3" s="1"/>
  <c r="BG7580" i="3" s="1"/>
  <c r="BG7581" i="3" s="1"/>
  <c r="BG7582" i="3" s="1"/>
  <c r="BG7583" i="3" s="1"/>
  <c r="BG7584" i="3" s="1"/>
  <c r="BG7585" i="3" s="1"/>
  <c r="BG7586" i="3" s="1"/>
  <c r="BG7587" i="3" s="1"/>
  <c r="BG7588" i="3" s="1"/>
  <c r="BG7589" i="3" s="1"/>
  <c r="BG7590" i="3" s="1"/>
  <c r="BG7591" i="3" s="1"/>
  <c r="BG7592" i="3" s="1"/>
  <c r="BG7593" i="3" s="1"/>
  <c r="BG7594" i="3" s="1"/>
  <c r="BG7595" i="3" s="1"/>
  <c r="BG7596" i="3" s="1"/>
  <c r="BG7597" i="3" s="1"/>
  <c r="BG7598" i="3" s="1"/>
  <c r="BG7599" i="3" s="1"/>
  <c r="BG7600" i="3" s="1"/>
  <c r="BG7601" i="3" s="1"/>
  <c r="BG7602" i="3" s="1"/>
  <c r="BG7603" i="3" s="1"/>
  <c r="BG7604" i="3" s="1"/>
  <c r="BG7605" i="3" s="1"/>
  <c r="BG7606" i="3" s="1"/>
  <c r="BG7607" i="3" s="1"/>
  <c r="BG7608" i="3" s="1"/>
  <c r="BG7609" i="3" s="1"/>
  <c r="BG7610" i="3" s="1"/>
  <c r="BG7611" i="3" s="1"/>
  <c r="BG7612" i="3" s="1"/>
  <c r="BG7613" i="3" s="1"/>
  <c r="BG7614" i="3" s="1"/>
  <c r="BG7615" i="3" s="1"/>
  <c r="BG7616" i="3" s="1"/>
  <c r="BG7617" i="3" s="1"/>
  <c r="BG7618" i="3" s="1"/>
  <c r="BG7619" i="3" s="1"/>
  <c r="BG7620" i="3" s="1"/>
  <c r="BG7621" i="3" s="1"/>
  <c r="BG7622" i="3" s="1"/>
  <c r="BG7623" i="3" s="1"/>
  <c r="BG7624" i="3" s="1"/>
  <c r="BG7625" i="3" s="1"/>
  <c r="BG7626" i="3" s="1"/>
  <c r="BG7627" i="3" s="1"/>
  <c r="BG7628" i="3" s="1"/>
  <c r="BG7629" i="3" s="1"/>
  <c r="BG7630" i="3" s="1"/>
  <c r="BG7631" i="3" s="1"/>
  <c r="BG7632" i="3" s="1"/>
  <c r="BG7633" i="3" s="1"/>
  <c r="BG7634" i="3" s="1"/>
  <c r="BG7635" i="3" s="1"/>
  <c r="BG7636" i="3" s="1"/>
  <c r="BG7637" i="3" s="1"/>
  <c r="BG7638" i="3" s="1"/>
  <c r="BG7639" i="3" s="1"/>
  <c r="BG7640" i="3" s="1"/>
  <c r="BG7641" i="3" s="1"/>
  <c r="BG7642" i="3" s="1"/>
  <c r="BG7643" i="3" s="1"/>
  <c r="BG7644" i="3" s="1"/>
  <c r="BG7645" i="3" s="1"/>
  <c r="BG7646" i="3" s="1"/>
  <c r="BG7647" i="3" s="1"/>
  <c r="BG7648" i="3" s="1"/>
  <c r="BG7649" i="3" s="1"/>
  <c r="BG7650" i="3" s="1"/>
  <c r="BG7651" i="3" s="1"/>
  <c r="BG7652" i="3" s="1"/>
  <c r="BG7653" i="3" s="1"/>
  <c r="BG7654" i="3" s="1"/>
  <c r="BG7655" i="3" s="1"/>
  <c r="BG7656" i="3" s="1"/>
  <c r="BG7657" i="3" s="1"/>
  <c r="BG7658" i="3" s="1"/>
  <c r="BG7659" i="3" s="1"/>
  <c r="BG7660" i="3" s="1"/>
  <c r="BG7661" i="3" s="1"/>
  <c r="BG7662" i="3" s="1"/>
  <c r="BG7663" i="3" s="1"/>
  <c r="BG7664" i="3" s="1"/>
  <c r="BG7665" i="3" s="1"/>
  <c r="BG7666" i="3" s="1"/>
  <c r="BG7667" i="3" s="1"/>
  <c r="BG7668" i="3" s="1"/>
  <c r="BG7669" i="3" s="1"/>
  <c r="BG7670" i="3" s="1"/>
  <c r="BG7671" i="3" s="1"/>
  <c r="BG7672" i="3" s="1"/>
  <c r="BG7673" i="3" s="1"/>
  <c r="BG7674" i="3" s="1"/>
  <c r="BG7675" i="3" s="1"/>
  <c r="BG7676" i="3" s="1"/>
  <c r="BG7677" i="3" s="1"/>
  <c r="BG7678" i="3" s="1"/>
  <c r="BG7679" i="3" s="1"/>
  <c r="BG7680" i="3" s="1"/>
  <c r="BG7681" i="3" s="1"/>
  <c r="BG7682" i="3" s="1"/>
  <c r="BG7683" i="3" s="1"/>
  <c r="BG7684" i="3" s="1"/>
  <c r="BG7685" i="3" s="1"/>
  <c r="BG7686" i="3" s="1"/>
  <c r="BG7687" i="3" s="1"/>
  <c r="BG7688" i="3" s="1"/>
  <c r="BG7689" i="3" s="1"/>
  <c r="BG7690" i="3" s="1"/>
  <c r="BG7691" i="3" s="1"/>
  <c r="BG7692" i="3" s="1"/>
  <c r="BG7693" i="3" s="1"/>
  <c r="BG7694" i="3" s="1"/>
  <c r="BG7695" i="3" s="1"/>
  <c r="BG7696" i="3" s="1"/>
  <c r="BG7697" i="3" s="1"/>
  <c r="BG7698" i="3" s="1"/>
  <c r="BG7699" i="3" s="1"/>
  <c r="BG7700" i="3" s="1"/>
  <c r="BG7701" i="3" s="1"/>
  <c r="BG7702" i="3" s="1"/>
  <c r="BG7703" i="3" s="1"/>
  <c r="BG7704" i="3" s="1"/>
  <c r="BG7705" i="3" s="1"/>
  <c r="BG7706" i="3" s="1"/>
  <c r="BG7707" i="3" s="1"/>
  <c r="BG7708" i="3" s="1"/>
  <c r="BG7709" i="3" s="1"/>
  <c r="BG7710" i="3" s="1"/>
  <c r="BG7711" i="3" s="1"/>
  <c r="BG7712" i="3" s="1"/>
  <c r="BG7713" i="3" s="1"/>
  <c r="BG7714" i="3" s="1"/>
  <c r="BG7715" i="3" s="1"/>
  <c r="BG7716" i="3" s="1"/>
  <c r="BG7717" i="3" s="1"/>
  <c r="BG7718" i="3" s="1"/>
  <c r="BG7719" i="3" s="1"/>
  <c r="BG7720" i="3" s="1"/>
  <c r="BG7721" i="3" s="1"/>
  <c r="BG7722" i="3" s="1"/>
  <c r="BG7723" i="3" s="1"/>
  <c r="BG7724" i="3" s="1"/>
  <c r="BG7725" i="3" s="1"/>
  <c r="BG7726" i="3" s="1"/>
  <c r="BG7727" i="3" s="1"/>
  <c r="BG7728" i="3" s="1"/>
  <c r="BG7729" i="3" s="1"/>
  <c r="BG7730" i="3" s="1"/>
  <c r="BG7731" i="3" s="1"/>
  <c r="BG7732" i="3" s="1"/>
  <c r="BG7733" i="3" s="1"/>
  <c r="BG7734" i="3" s="1"/>
  <c r="BG7735" i="3" s="1"/>
  <c r="BG7736" i="3" s="1"/>
  <c r="BG7737" i="3" s="1"/>
  <c r="BG7738" i="3" s="1"/>
  <c r="BG7739" i="3" s="1"/>
  <c r="BG7740" i="3" s="1"/>
  <c r="BG7741" i="3" s="1"/>
  <c r="BG7742" i="3" s="1"/>
  <c r="BG7743" i="3" s="1"/>
  <c r="BG7744" i="3" s="1"/>
  <c r="BG7745" i="3" s="1"/>
  <c r="BG7746" i="3" s="1"/>
  <c r="BG7747" i="3" s="1"/>
  <c r="BG7748" i="3" s="1"/>
  <c r="BG7749" i="3" s="1"/>
  <c r="BG7750" i="3" s="1"/>
  <c r="BG7751" i="3" s="1"/>
  <c r="BG7752" i="3" s="1"/>
  <c r="BG7753" i="3" s="1"/>
  <c r="BG7754" i="3" s="1"/>
  <c r="BG7755" i="3" s="1"/>
  <c r="BG7756" i="3" s="1"/>
  <c r="BG7757" i="3" s="1"/>
  <c r="BG7758" i="3" s="1"/>
  <c r="BG7759" i="3" s="1"/>
  <c r="BG7760" i="3" s="1"/>
  <c r="BG7761" i="3" s="1"/>
  <c r="BG7762" i="3" s="1"/>
  <c r="BG7763" i="3" s="1"/>
  <c r="BG7764" i="3" s="1"/>
  <c r="BG7765" i="3" s="1"/>
  <c r="BG7766" i="3" s="1"/>
  <c r="BG7767" i="3" s="1"/>
  <c r="BG7768" i="3" s="1"/>
  <c r="BG7769" i="3" s="1"/>
  <c r="BG7770" i="3" s="1"/>
  <c r="BG7771" i="3" s="1"/>
  <c r="BG7772" i="3" s="1"/>
  <c r="BG7773" i="3" s="1"/>
  <c r="BG7774" i="3" s="1"/>
  <c r="BG7775" i="3" s="1"/>
  <c r="BG7776" i="3" s="1"/>
  <c r="BG7777" i="3" s="1"/>
  <c r="BG7778" i="3" s="1"/>
  <c r="BG7779" i="3" s="1"/>
  <c r="BG7780" i="3" s="1"/>
  <c r="BG7781" i="3" s="1"/>
  <c r="BG7782" i="3" s="1"/>
  <c r="BG7783" i="3" s="1"/>
  <c r="BG7784" i="3" s="1"/>
  <c r="BG7785" i="3" s="1"/>
  <c r="BG7786" i="3" s="1"/>
  <c r="BG7787" i="3" s="1"/>
  <c r="BG7788" i="3" s="1"/>
  <c r="BG7789" i="3" s="1"/>
  <c r="BG7790" i="3" s="1"/>
  <c r="BG7791" i="3" s="1"/>
  <c r="BG7792" i="3" s="1"/>
  <c r="BG7793" i="3" s="1"/>
  <c r="BG7794" i="3" s="1"/>
  <c r="BG7795" i="3" s="1"/>
  <c r="BG7796" i="3" s="1"/>
  <c r="BG7797" i="3" s="1"/>
  <c r="BG7798" i="3" s="1"/>
  <c r="BG7799" i="3" s="1"/>
  <c r="BG7800" i="3" s="1"/>
  <c r="BG7801" i="3" s="1"/>
  <c r="BG7802" i="3" s="1"/>
  <c r="BG7803" i="3" s="1"/>
  <c r="BG7804" i="3" s="1"/>
  <c r="BG7805" i="3" s="1"/>
  <c r="BG7806" i="3" s="1"/>
  <c r="BG7807" i="3" s="1"/>
  <c r="BG7808" i="3" s="1"/>
  <c r="BG7809" i="3" s="1"/>
  <c r="BG7810" i="3" s="1"/>
  <c r="BG7811" i="3" s="1"/>
  <c r="BG7812" i="3" s="1"/>
  <c r="BG7813" i="3" s="1"/>
  <c r="BG7814" i="3" s="1"/>
  <c r="BG7815" i="3" s="1"/>
  <c r="BG7816" i="3" s="1"/>
  <c r="BG7817" i="3" s="1"/>
  <c r="BG7818" i="3" s="1"/>
  <c r="BG7819" i="3" s="1"/>
  <c r="BG7820" i="3" s="1"/>
  <c r="BG7821" i="3" s="1"/>
  <c r="BG7822" i="3" s="1"/>
  <c r="BG7823" i="3" s="1"/>
  <c r="BG7824" i="3" s="1"/>
  <c r="BG7825" i="3" s="1"/>
  <c r="BG7826" i="3" s="1"/>
  <c r="BG7827" i="3" s="1"/>
  <c r="BG7828" i="3" s="1"/>
  <c r="BG7829" i="3" s="1"/>
  <c r="BG7830" i="3" s="1"/>
  <c r="BG7831" i="3" s="1"/>
  <c r="BG7832" i="3" s="1"/>
  <c r="BG7833" i="3" s="1"/>
  <c r="BG7834" i="3" s="1"/>
  <c r="BG7835" i="3" s="1"/>
  <c r="BG7836" i="3" s="1"/>
  <c r="BG7837" i="3" s="1"/>
  <c r="BG7838" i="3" s="1"/>
  <c r="BG7839" i="3" s="1"/>
  <c r="BG7840" i="3" s="1"/>
  <c r="BG7841" i="3" s="1"/>
  <c r="BG7842" i="3" s="1"/>
  <c r="BG7843" i="3" s="1"/>
  <c r="BG7844" i="3" s="1"/>
  <c r="BG7845" i="3" s="1"/>
  <c r="BG7846" i="3" s="1"/>
  <c r="BG7847" i="3" s="1"/>
  <c r="BG7848" i="3" s="1"/>
  <c r="BG7849" i="3" s="1"/>
  <c r="BG7850" i="3" s="1"/>
  <c r="BG7851" i="3" s="1"/>
  <c r="BG7852" i="3" s="1"/>
  <c r="BG7853" i="3" s="1"/>
  <c r="BG7854" i="3" s="1"/>
  <c r="BG7855" i="3" s="1"/>
  <c r="BG7856" i="3" s="1"/>
  <c r="BG7857" i="3" s="1"/>
  <c r="BG7858" i="3" s="1"/>
  <c r="BG7859" i="3" s="1"/>
  <c r="BG7860" i="3" s="1"/>
  <c r="BG7861" i="3" s="1"/>
  <c r="BG7862" i="3" s="1"/>
  <c r="BG7863" i="3" s="1"/>
  <c r="BG7864" i="3" s="1"/>
  <c r="BG7865" i="3" s="1"/>
  <c r="BG7866" i="3" s="1"/>
  <c r="BG7867" i="3" s="1"/>
  <c r="BG7868" i="3" s="1"/>
  <c r="BG7869" i="3" s="1"/>
  <c r="BG7870" i="3" s="1"/>
  <c r="BG7871" i="3" s="1"/>
  <c r="BG7872" i="3" s="1"/>
  <c r="BG7873" i="3" s="1"/>
  <c r="BG7874" i="3" s="1"/>
  <c r="BG7875" i="3" s="1"/>
  <c r="BG7876" i="3" s="1"/>
  <c r="BG7877" i="3" s="1"/>
  <c r="BG7878" i="3" s="1"/>
  <c r="BG7879" i="3" s="1"/>
  <c r="BG7880" i="3" s="1"/>
  <c r="BG7881" i="3" s="1"/>
  <c r="BG7882" i="3" s="1"/>
  <c r="BG7883" i="3" s="1"/>
  <c r="BG7884" i="3" s="1"/>
  <c r="BG7885" i="3" s="1"/>
  <c r="BG7886" i="3" s="1"/>
  <c r="BG7887" i="3" s="1"/>
  <c r="BG7888" i="3" s="1"/>
  <c r="BG7889" i="3" s="1"/>
  <c r="BG7890" i="3" s="1"/>
  <c r="BG7891" i="3" s="1"/>
  <c r="BG7892" i="3" s="1"/>
  <c r="BG7893" i="3" s="1"/>
  <c r="BG7894" i="3" s="1"/>
  <c r="BG7895" i="3" s="1"/>
  <c r="BG7896" i="3" s="1"/>
  <c r="BG7897" i="3" s="1"/>
  <c r="BG7898" i="3" s="1"/>
  <c r="BG7899" i="3" s="1"/>
  <c r="BG7900" i="3" s="1"/>
  <c r="BG7901" i="3" s="1"/>
  <c r="BG7902" i="3" s="1"/>
  <c r="BG7903" i="3" s="1"/>
  <c r="BG7904" i="3" s="1"/>
  <c r="BG7905" i="3" s="1"/>
  <c r="BG7906" i="3" s="1"/>
  <c r="BG7907" i="3" s="1"/>
  <c r="BG7908" i="3" s="1"/>
  <c r="BG7909" i="3" s="1"/>
  <c r="BG7910" i="3" s="1"/>
  <c r="BG7911" i="3" s="1"/>
  <c r="BG7912" i="3" s="1"/>
  <c r="BG7913" i="3" s="1"/>
  <c r="BG7914" i="3" s="1"/>
  <c r="BG7915" i="3" s="1"/>
  <c r="BG7916" i="3" s="1"/>
  <c r="BG7917" i="3" s="1"/>
  <c r="BG7918" i="3" s="1"/>
  <c r="BG7919" i="3" s="1"/>
  <c r="BG7920" i="3" s="1"/>
  <c r="BG7921" i="3" s="1"/>
  <c r="BG7922" i="3" s="1"/>
  <c r="BG7923" i="3" s="1"/>
  <c r="BG7924" i="3" s="1"/>
  <c r="BG7925" i="3" s="1"/>
  <c r="BG7926" i="3" s="1"/>
  <c r="BG7927" i="3" s="1"/>
  <c r="BG7928" i="3" s="1"/>
  <c r="BG7929" i="3" s="1"/>
  <c r="BG7930" i="3" s="1"/>
  <c r="BG7931" i="3" s="1"/>
  <c r="BG7932" i="3" s="1"/>
  <c r="BG7933" i="3" s="1"/>
  <c r="BG7934" i="3" s="1"/>
  <c r="BG7935" i="3" s="1"/>
  <c r="BG7936" i="3" s="1"/>
  <c r="BG7937" i="3" s="1"/>
  <c r="BG7938" i="3" s="1"/>
  <c r="BG7939" i="3" s="1"/>
  <c r="BG7940" i="3" s="1"/>
  <c r="BG7941" i="3" s="1"/>
  <c r="BG7942" i="3" s="1"/>
  <c r="BG7943" i="3" s="1"/>
  <c r="BG7944" i="3" s="1"/>
  <c r="BG7945" i="3" s="1"/>
  <c r="BG7946" i="3" s="1"/>
  <c r="BG7947" i="3" s="1"/>
  <c r="BG7948" i="3" s="1"/>
  <c r="BG7949" i="3" s="1"/>
  <c r="BG7950" i="3" s="1"/>
  <c r="BG7951" i="3" s="1"/>
  <c r="BG7952" i="3" s="1"/>
  <c r="BG7953" i="3" s="1"/>
  <c r="BG7954" i="3" s="1"/>
  <c r="BG7955" i="3" s="1"/>
  <c r="BG7956" i="3" s="1"/>
  <c r="BG7957" i="3" s="1"/>
  <c r="BG7958" i="3" s="1"/>
  <c r="BG7959" i="3" s="1"/>
  <c r="BG7960" i="3" s="1"/>
  <c r="BG7961" i="3" s="1"/>
  <c r="BG7962" i="3" s="1"/>
  <c r="BG7963" i="3" s="1"/>
  <c r="BG7964" i="3" s="1"/>
  <c r="BG7965" i="3" s="1"/>
  <c r="BG7966" i="3" s="1"/>
  <c r="BG7967" i="3" s="1"/>
  <c r="BG7968" i="3" s="1"/>
  <c r="BG7969" i="3" s="1"/>
  <c r="BG7970" i="3" s="1"/>
  <c r="BG7971" i="3" s="1"/>
  <c r="BG7972" i="3" s="1"/>
  <c r="BG7973" i="3" s="1"/>
  <c r="BG7974" i="3" s="1"/>
  <c r="BG7975" i="3" s="1"/>
  <c r="BG7976" i="3" s="1"/>
  <c r="BG7977" i="3" s="1"/>
  <c r="BG7978" i="3" s="1"/>
  <c r="BG7979" i="3" s="1"/>
  <c r="BG7980" i="3" s="1"/>
  <c r="BG7981" i="3" s="1"/>
  <c r="BG7982" i="3" s="1"/>
  <c r="BG7983" i="3" s="1"/>
  <c r="BG7984" i="3" s="1"/>
  <c r="BG7985" i="3" s="1"/>
  <c r="BG7986" i="3" s="1"/>
  <c r="BG7987" i="3" s="1"/>
  <c r="BG7988" i="3" s="1"/>
  <c r="BG7989" i="3" s="1"/>
  <c r="BG7990" i="3" s="1"/>
  <c r="BG7991" i="3" s="1"/>
  <c r="BG7992" i="3" s="1"/>
  <c r="BG7993" i="3" s="1"/>
  <c r="BG7994" i="3" s="1"/>
  <c r="BG7995" i="3" s="1"/>
  <c r="BG7996" i="3" s="1"/>
  <c r="BG7997" i="3" s="1"/>
  <c r="BG7998" i="3" s="1"/>
  <c r="BG7999" i="3" s="1"/>
  <c r="BG8000" i="3" s="1"/>
  <c r="BG8001" i="3" s="1"/>
  <c r="BG8002" i="3" s="1"/>
  <c r="BG8003" i="3" s="1"/>
  <c r="BG8004" i="3" s="1"/>
  <c r="BG8005" i="3" s="1"/>
  <c r="BG8006" i="3" s="1"/>
  <c r="BG8007" i="3" s="1"/>
  <c r="BG8008" i="3" s="1"/>
  <c r="BG8009" i="3" s="1"/>
  <c r="BG8010" i="3" s="1"/>
  <c r="BG8011" i="3" s="1"/>
  <c r="BG8012" i="3" s="1"/>
  <c r="BG8013" i="3" s="1"/>
  <c r="BG8014" i="3" s="1"/>
  <c r="BG8015" i="3" s="1"/>
  <c r="BG8016" i="3" s="1"/>
  <c r="BG8017" i="3" s="1"/>
  <c r="BG8018" i="3" s="1"/>
  <c r="BG8019" i="3" s="1"/>
  <c r="BG8020" i="3" s="1"/>
  <c r="BG8021" i="3" s="1"/>
  <c r="BG8022" i="3" s="1"/>
  <c r="BG8023" i="3" s="1"/>
  <c r="BG8024" i="3" s="1"/>
  <c r="BG8025" i="3" s="1"/>
  <c r="BG8026" i="3" s="1"/>
  <c r="BG8027" i="3" s="1"/>
  <c r="BG8028" i="3" s="1"/>
  <c r="BG8029" i="3" s="1"/>
  <c r="BG8030" i="3" s="1"/>
  <c r="BG8031" i="3" s="1"/>
  <c r="BG8032" i="3" s="1"/>
  <c r="BG8033" i="3" s="1"/>
  <c r="BG8034" i="3" s="1"/>
  <c r="BG8035" i="3" s="1"/>
  <c r="BG8036" i="3" s="1"/>
  <c r="BG8037" i="3" s="1"/>
  <c r="BG8038" i="3" s="1"/>
  <c r="BG8039" i="3" s="1"/>
  <c r="BG8040" i="3" s="1"/>
  <c r="BG8041" i="3" s="1"/>
  <c r="BG8042" i="3" s="1"/>
  <c r="BG8043" i="3" s="1"/>
  <c r="BG8044" i="3" s="1"/>
  <c r="BG8045" i="3" s="1"/>
  <c r="BG8046" i="3" s="1"/>
  <c r="BG8047" i="3" s="1"/>
  <c r="BG8048" i="3" s="1"/>
  <c r="BG8049" i="3" s="1"/>
  <c r="BG8050" i="3" s="1"/>
  <c r="BG8051" i="3" s="1"/>
  <c r="BG8052" i="3" s="1"/>
  <c r="BG8053" i="3" s="1"/>
  <c r="BG8054" i="3" s="1"/>
  <c r="BG8055" i="3" s="1"/>
  <c r="BG8056" i="3" s="1"/>
  <c r="BG8057" i="3" s="1"/>
  <c r="BG8058" i="3" s="1"/>
  <c r="BG8059" i="3" s="1"/>
  <c r="BG8060" i="3" s="1"/>
  <c r="BG8061" i="3" s="1"/>
  <c r="BG8062" i="3" s="1"/>
  <c r="BG8063" i="3" s="1"/>
  <c r="BG8064" i="3" s="1"/>
  <c r="BG8065" i="3" s="1"/>
  <c r="BG8066" i="3" s="1"/>
  <c r="BG8067" i="3" s="1"/>
  <c r="BG8068" i="3" s="1"/>
  <c r="BG8069" i="3" s="1"/>
  <c r="BG8070" i="3" s="1"/>
  <c r="BG8071" i="3" s="1"/>
  <c r="BG8072" i="3" s="1"/>
  <c r="BG8073" i="3" s="1"/>
  <c r="BG8074" i="3" s="1"/>
  <c r="BG8075" i="3" s="1"/>
  <c r="BG8076" i="3" s="1"/>
  <c r="BG8077" i="3" s="1"/>
  <c r="BG8078" i="3" s="1"/>
  <c r="BG8079" i="3" s="1"/>
  <c r="BG8080" i="3" s="1"/>
  <c r="BG8081" i="3" s="1"/>
  <c r="BG8082" i="3" s="1"/>
  <c r="BG8083" i="3" s="1"/>
  <c r="BG8084" i="3" s="1"/>
  <c r="BG8085" i="3" s="1"/>
  <c r="BG8086" i="3" s="1"/>
  <c r="BG8087" i="3" s="1"/>
  <c r="BG8088" i="3" s="1"/>
  <c r="BG8089" i="3" s="1"/>
  <c r="BG8090" i="3" s="1"/>
  <c r="BG8091" i="3" s="1"/>
  <c r="BG8092" i="3" s="1"/>
  <c r="BG8093" i="3" s="1"/>
  <c r="BG8094" i="3" s="1"/>
  <c r="BG8095" i="3" s="1"/>
  <c r="BG8096" i="3" s="1"/>
  <c r="BG8097" i="3" s="1"/>
  <c r="BG8098" i="3" s="1"/>
  <c r="BG8099" i="3" s="1"/>
  <c r="BG8100" i="3" s="1"/>
  <c r="BG8101" i="3" s="1"/>
  <c r="BG8102" i="3" s="1"/>
  <c r="BG8103" i="3" s="1"/>
  <c r="BG8104" i="3" s="1"/>
  <c r="BG8105" i="3" s="1"/>
  <c r="BG8106" i="3" s="1"/>
  <c r="BG8107" i="3" s="1"/>
  <c r="BG8108" i="3" s="1"/>
  <c r="BG8109" i="3" s="1"/>
  <c r="BG8110" i="3" s="1"/>
  <c r="BG8111" i="3" s="1"/>
  <c r="BG8112" i="3" s="1"/>
  <c r="BG8113" i="3" s="1"/>
  <c r="BG8114" i="3" s="1"/>
  <c r="BG8115" i="3" s="1"/>
  <c r="BG8116" i="3" s="1"/>
  <c r="BG8117" i="3" s="1"/>
  <c r="BG8118" i="3" s="1"/>
  <c r="BG8119" i="3" s="1"/>
  <c r="BG8120" i="3" s="1"/>
  <c r="BG8121" i="3" s="1"/>
  <c r="BG8122" i="3" s="1"/>
  <c r="BG8123" i="3" s="1"/>
  <c r="BG8124" i="3" s="1"/>
  <c r="BG8125" i="3" s="1"/>
  <c r="BG8126" i="3" s="1"/>
  <c r="BG8127" i="3" s="1"/>
  <c r="BG8128" i="3" s="1"/>
  <c r="BG8129" i="3" s="1"/>
  <c r="BG8130" i="3" s="1"/>
  <c r="BG8131" i="3" s="1"/>
  <c r="BG8132" i="3" s="1"/>
  <c r="BG8133" i="3" s="1"/>
  <c r="BG8134" i="3" s="1"/>
  <c r="BG8135" i="3" s="1"/>
  <c r="BG8136" i="3" s="1"/>
  <c r="BG8137" i="3" s="1"/>
  <c r="BG8138" i="3" s="1"/>
  <c r="BG8139" i="3" s="1"/>
  <c r="BG8140" i="3" s="1"/>
  <c r="BG8141" i="3" s="1"/>
  <c r="BG8142" i="3" s="1"/>
  <c r="BG8143" i="3" s="1"/>
  <c r="BG8144" i="3" s="1"/>
  <c r="BG8145" i="3" s="1"/>
  <c r="BG8146" i="3" s="1"/>
  <c r="BG8147" i="3" s="1"/>
  <c r="BG8148" i="3" s="1"/>
  <c r="BG8149" i="3" s="1"/>
  <c r="BG8150" i="3" s="1"/>
  <c r="BG8151" i="3" s="1"/>
  <c r="BG8152" i="3" s="1"/>
  <c r="BG8153" i="3" s="1"/>
  <c r="BG8154" i="3" s="1"/>
  <c r="BG8155" i="3" s="1"/>
  <c r="BG8156" i="3" s="1"/>
  <c r="BG8157" i="3" s="1"/>
  <c r="BG8158" i="3" s="1"/>
  <c r="BG8159" i="3" s="1"/>
  <c r="BG8160" i="3" s="1"/>
  <c r="BG8161" i="3" s="1"/>
  <c r="BG8162" i="3" s="1"/>
  <c r="BG8163" i="3" s="1"/>
  <c r="BG8164" i="3" s="1"/>
  <c r="BG8165" i="3" s="1"/>
  <c r="BG8166" i="3" s="1"/>
  <c r="BG8167" i="3" s="1"/>
  <c r="BG8168" i="3" s="1"/>
  <c r="BG8169" i="3" s="1"/>
  <c r="BG8170" i="3" s="1"/>
  <c r="BG8171" i="3" s="1"/>
  <c r="BG8172" i="3" s="1"/>
  <c r="BG8173" i="3" s="1"/>
  <c r="BG8174" i="3" s="1"/>
  <c r="BG8175" i="3" s="1"/>
  <c r="BG8176" i="3" s="1"/>
  <c r="BG8177" i="3" s="1"/>
  <c r="BG8178" i="3" s="1"/>
  <c r="BG8179" i="3" s="1"/>
  <c r="BG8180" i="3" s="1"/>
  <c r="BG8181" i="3" s="1"/>
  <c r="BG8182" i="3" s="1"/>
  <c r="BG8183" i="3" s="1"/>
  <c r="BG8184" i="3" s="1"/>
  <c r="BG8185" i="3" s="1"/>
  <c r="BG8186" i="3" s="1"/>
  <c r="BG8187" i="3" s="1"/>
  <c r="BG8188" i="3" s="1"/>
  <c r="BG8189" i="3" s="1"/>
  <c r="BG8190" i="3" s="1"/>
  <c r="BG8191" i="3" s="1"/>
  <c r="BG8192" i="3" s="1"/>
  <c r="BG8193" i="3" s="1"/>
  <c r="BG8194" i="3" s="1"/>
  <c r="BG8195" i="3" s="1"/>
  <c r="BG8196" i="3" s="1"/>
  <c r="BG8197" i="3" s="1"/>
  <c r="BG8198" i="3" s="1"/>
  <c r="BG8199" i="3" s="1"/>
  <c r="BG8200" i="3" s="1"/>
  <c r="BG8201" i="3" s="1"/>
  <c r="BG8202" i="3" s="1"/>
  <c r="BG8203" i="3" s="1"/>
  <c r="BG8204" i="3" s="1"/>
  <c r="BG8205" i="3" s="1"/>
  <c r="BG8206" i="3" s="1"/>
  <c r="BG8207" i="3" s="1"/>
  <c r="BG8208" i="3" s="1"/>
  <c r="BG8209" i="3" s="1"/>
  <c r="BG8210" i="3" s="1"/>
  <c r="BG8211" i="3" s="1"/>
  <c r="BG8212" i="3" s="1"/>
  <c r="BG8213" i="3" s="1"/>
  <c r="BG8214" i="3" s="1"/>
  <c r="BG8215" i="3" s="1"/>
  <c r="BG8216" i="3" s="1"/>
  <c r="BG8217" i="3" s="1"/>
  <c r="BG8218" i="3" s="1"/>
  <c r="BG8219" i="3" s="1"/>
  <c r="BG8220" i="3" s="1"/>
  <c r="BG8221" i="3" s="1"/>
  <c r="BG8222" i="3" s="1"/>
  <c r="BG8223" i="3" s="1"/>
  <c r="BG8224" i="3" s="1"/>
  <c r="BG8225" i="3" s="1"/>
  <c r="BG8226" i="3" s="1"/>
  <c r="BG8227" i="3" s="1"/>
  <c r="BG8228" i="3" s="1"/>
  <c r="BG8229" i="3" s="1"/>
  <c r="BG8230" i="3" s="1"/>
  <c r="BG8231" i="3" s="1"/>
  <c r="BG8232" i="3" s="1"/>
  <c r="BG8233" i="3" s="1"/>
  <c r="BG8234" i="3" s="1"/>
  <c r="BG8235" i="3" s="1"/>
  <c r="BG8236" i="3" s="1"/>
  <c r="BG8237" i="3" s="1"/>
  <c r="BG8238" i="3" s="1"/>
  <c r="BG8239" i="3" s="1"/>
  <c r="BG8240" i="3" s="1"/>
  <c r="BG8241" i="3" s="1"/>
  <c r="BG8242" i="3" s="1"/>
  <c r="BG8243" i="3" s="1"/>
  <c r="BG8244" i="3" s="1"/>
  <c r="BG8245" i="3" s="1"/>
  <c r="BG8246" i="3" s="1"/>
  <c r="BG8247" i="3" s="1"/>
  <c r="BG8248" i="3" s="1"/>
  <c r="BG8249" i="3" s="1"/>
  <c r="BG8250" i="3" s="1"/>
  <c r="BG8251" i="3" s="1"/>
  <c r="BG8252" i="3" s="1"/>
  <c r="BG8253" i="3" s="1"/>
  <c r="BG8254" i="3" s="1"/>
  <c r="BG8255" i="3" s="1"/>
  <c r="BG8256" i="3" s="1"/>
  <c r="BG8257" i="3" s="1"/>
  <c r="BG8258" i="3" s="1"/>
  <c r="BG8259" i="3" s="1"/>
  <c r="BG8260" i="3" s="1"/>
  <c r="BG8261" i="3" s="1"/>
  <c r="BG8262" i="3" s="1"/>
  <c r="BG8263" i="3" s="1"/>
  <c r="BG8264" i="3" s="1"/>
  <c r="BG8265" i="3" s="1"/>
  <c r="BG8266" i="3" s="1"/>
  <c r="BG8267" i="3" s="1"/>
  <c r="BG8268" i="3" s="1"/>
  <c r="BG8269" i="3" s="1"/>
  <c r="BG8270" i="3" s="1"/>
  <c r="BG8271" i="3" s="1"/>
  <c r="BG8272" i="3" s="1"/>
  <c r="BG8273" i="3" s="1"/>
  <c r="BG8274" i="3" s="1"/>
  <c r="BG8275" i="3" s="1"/>
  <c r="BG8276" i="3" s="1"/>
  <c r="BG8277" i="3" s="1"/>
  <c r="BG8278" i="3" s="1"/>
  <c r="BG8279" i="3" s="1"/>
  <c r="BG8280" i="3" s="1"/>
  <c r="BG8281" i="3" s="1"/>
  <c r="BG8282" i="3" s="1"/>
  <c r="BG8283" i="3" s="1"/>
  <c r="BG8284" i="3" s="1"/>
  <c r="BG8285" i="3" s="1"/>
  <c r="BG8286" i="3" s="1"/>
  <c r="BG8287" i="3" s="1"/>
  <c r="BG8288" i="3" s="1"/>
  <c r="BG8289" i="3" s="1"/>
  <c r="BG8290" i="3" s="1"/>
  <c r="BG8291" i="3" s="1"/>
  <c r="BG8292" i="3" s="1"/>
  <c r="BG8293" i="3" s="1"/>
  <c r="BG8294" i="3" s="1"/>
  <c r="BG8295" i="3" s="1"/>
  <c r="BG8296" i="3" s="1"/>
  <c r="BG8297" i="3" s="1"/>
  <c r="BG8298" i="3" s="1"/>
  <c r="BG8299" i="3" s="1"/>
  <c r="BG8300" i="3" s="1"/>
  <c r="BG8301" i="3" s="1"/>
  <c r="BG8302" i="3" s="1"/>
  <c r="BG8303" i="3" s="1"/>
  <c r="BG8304" i="3" s="1"/>
  <c r="BG8305" i="3" s="1"/>
  <c r="BG8306" i="3" s="1"/>
  <c r="BG8307" i="3" s="1"/>
  <c r="BG8308" i="3" s="1"/>
  <c r="BG8309" i="3" s="1"/>
  <c r="BG8310" i="3" s="1"/>
  <c r="BG8311" i="3" s="1"/>
  <c r="BG8312" i="3" s="1"/>
  <c r="BG8313" i="3" s="1"/>
  <c r="BG8314" i="3" s="1"/>
  <c r="BG8315" i="3" s="1"/>
  <c r="BG8316" i="3" s="1"/>
  <c r="BG8317" i="3" s="1"/>
  <c r="BG8318" i="3" s="1"/>
  <c r="BG8319" i="3" s="1"/>
  <c r="BG8320" i="3" s="1"/>
  <c r="BG8321" i="3" s="1"/>
  <c r="BG8322" i="3" s="1"/>
  <c r="BG8323" i="3" s="1"/>
  <c r="BG8324" i="3" s="1"/>
  <c r="BG8325" i="3" s="1"/>
  <c r="BG8326" i="3" s="1"/>
  <c r="BG8327" i="3" s="1"/>
  <c r="BG8328" i="3" s="1"/>
  <c r="BG8329" i="3" s="1"/>
  <c r="BG8330" i="3" s="1"/>
  <c r="BG8331" i="3" s="1"/>
  <c r="BG8332" i="3" s="1"/>
  <c r="BG8333" i="3" s="1"/>
  <c r="BG8334" i="3" s="1"/>
  <c r="BG8335" i="3" s="1"/>
  <c r="BG8336" i="3" s="1"/>
  <c r="BG8337" i="3" s="1"/>
  <c r="BG8338" i="3" s="1"/>
  <c r="BG8339" i="3" s="1"/>
  <c r="BG8340" i="3" s="1"/>
  <c r="BG8341" i="3" s="1"/>
  <c r="BG8342" i="3" s="1"/>
  <c r="BG8343" i="3" s="1"/>
  <c r="BG8344" i="3" s="1"/>
  <c r="BG8345" i="3" s="1"/>
  <c r="BG8346" i="3" s="1"/>
  <c r="BG8347" i="3" s="1"/>
  <c r="BG8348" i="3" s="1"/>
  <c r="BG8349" i="3" s="1"/>
  <c r="BG8350" i="3" s="1"/>
  <c r="BG8351" i="3" s="1"/>
  <c r="BG8352" i="3" s="1"/>
  <c r="BG8353" i="3" s="1"/>
  <c r="BG8354" i="3" s="1"/>
  <c r="BG8355" i="3" s="1"/>
  <c r="BG8356" i="3" s="1"/>
  <c r="BG8357" i="3" s="1"/>
  <c r="BG8358" i="3" s="1"/>
  <c r="BG8359" i="3" s="1"/>
  <c r="BG8360" i="3" s="1"/>
  <c r="BG8361" i="3" s="1"/>
  <c r="BG8362" i="3" s="1"/>
  <c r="BG8363" i="3" s="1"/>
  <c r="BG8364" i="3" s="1"/>
  <c r="BG8365" i="3" s="1"/>
  <c r="BG8366" i="3" s="1"/>
  <c r="BG8367" i="3" s="1"/>
  <c r="BG8368" i="3" s="1"/>
  <c r="BG8369" i="3" s="1"/>
  <c r="BG8370" i="3" s="1"/>
  <c r="BG8371" i="3" s="1"/>
  <c r="BG8372" i="3" s="1"/>
  <c r="BG8373" i="3" s="1"/>
  <c r="BG8374" i="3" s="1"/>
  <c r="BG8375" i="3" s="1"/>
  <c r="BG8376" i="3" s="1"/>
  <c r="BG8377" i="3" s="1"/>
  <c r="BG8378" i="3" s="1"/>
  <c r="BG8379" i="3" s="1"/>
  <c r="BG8380" i="3" s="1"/>
  <c r="BG8381" i="3" s="1"/>
  <c r="BG8382" i="3" s="1"/>
  <c r="BG8383" i="3" s="1"/>
  <c r="BG8384" i="3" s="1"/>
  <c r="BG8385" i="3" s="1"/>
  <c r="BG8386" i="3" s="1"/>
  <c r="BG8387" i="3" s="1"/>
  <c r="BG8388" i="3" s="1"/>
  <c r="BG8389" i="3" s="1"/>
  <c r="BG8390" i="3" s="1"/>
  <c r="BG8391" i="3" s="1"/>
  <c r="BG8392" i="3" s="1"/>
  <c r="BG8393" i="3" s="1"/>
  <c r="BG8394" i="3" s="1"/>
  <c r="BG8395" i="3" s="1"/>
  <c r="BG8396" i="3" s="1"/>
  <c r="BG8397" i="3" s="1"/>
  <c r="BG8398" i="3" s="1"/>
  <c r="BG8399" i="3" s="1"/>
  <c r="BG8400" i="3" s="1"/>
  <c r="BG8401" i="3" s="1"/>
  <c r="BG8402" i="3" s="1"/>
  <c r="BG8403" i="3" s="1"/>
  <c r="BG8404" i="3" s="1"/>
  <c r="BG8405" i="3" s="1"/>
  <c r="BG8406" i="3" s="1"/>
  <c r="BG8407" i="3" s="1"/>
  <c r="BG8408" i="3" s="1"/>
  <c r="BG8409" i="3" s="1"/>
  <c r="BG8410" i="3" s="1"/>
  <c r="BG8411" i="3" s="1"/>
  <c r="BG8412" i="3" s="1"/>
  <c r="BG8413" i="3" s="1"/>
  <c r="BG8414" i="3" s="1"/>
  <c r="BG8415" i="3" s="1"/>
  <c r="BG8416" i="3" s="1"/>
  <c r="BG8417" i="3" s="1"/>
  <c r="BG8418" i="3" s="1"/>
  <c r="BG8419" i="3" s="1"/>
  <c r="BG8420" i="3" s="1"/>
  <c r="BG8421" i="3" s="1"/>
  <c r="BG8422" i="3" s="1"/>
  <c r="BG8423" i="3" s="1"/>
  <c r="BG8424" i="3" s="1"/>
  <c r="BG8425" i="3" s="1"/>
  <c r="BG8426" i="3" s="1"/>
  <c r="BG8427" i="3" s="1"/>
  <c r="BG8428" i="3" s="1"/>
  <c r="BG8429" i="3" s="1"/>
  <c r="BG8430" i="3" s="1"/>
  <c r="BG8431" i="3" s="1"/>
  <c r="BG8432" i="3" s="1"/>
  <c r="BG8433" i="3" s="1"/>
  <c r="BG8434" i="3" s="1"/>
  <c r="BG8435" i="3" s="1"/>
  <c r="BG8436" i="3" s="1"/>
  <c r="BG8437" i="3" s="1"/>
  <c r="BG8438" i="3" s="1"/>
  <c r="BG8439" i="3" s="1"/>
  <c r="BG8440" i="3" s="1"/>
  <c r="BG8441" i="3" s="1"/>
  <c r="BG8442" i="3" s="1"/>
  <c r="BG8443" i="3" s="1"/>
  <c r="BG8444" i="3" s="1"/>
  <c r="BG8445" i="3" s="1"/>
  <c r="BG8446" i="3" s="1"/>
  <c r="BG8447" i="3" s="1"/>
  <c r="BG8448" i="3" s="1"/>
  <c r="BG8449" i="3" s="1"/>
  <c r="BG8450" i="3" s="1"/>
  <c r="BG8451" i="3" s="1"/>
  <c r="BG8452" i="3" s="1"/>
  <c r="BG8453" i="3" s="1"/>
  <c r="BG8454" i="3" s="1"/>
  <c r="BG8455" i="3" s="1"/>
  <c r="BG8456" i="3" s="1"/>
  <c r="BG8457" i="3" s="1"/>
  <c r="BG8458" i="3" s="1"/>
  <c r="BG8459" i="3" s="1"/>
  <c r="BG8460" i="3" s="1"/>
  <c r="BG8461" i="3" s="1"/>
  <c r="BG8462" i="3" s="1"/>
  <c r="BG8463" i="3" s="1"/>
  <c r="BG8464" i="3" s="1"/>
  <c r="BG8465" i="3" s="1"/>
  <c r="BG8466" i="3" s="1"/>
  <c r="BG8467" i="3" s="1"/>
  <c r="BG8468" i="3" s="1"/>
  <c r="BG8469" i="3" s="1"/>
  <c r="BG8470" i="3" s="1"/>
  <c r="BG8471" i="3" s="1"/>
  <c r="BG8472" i="3" s="1"/>
  <c r="BG8473" i="3" s="1"/>
  <c r="BG8474" i="3" s="1"/>
  <c r="BG8475" i="3" s="1"/>
  <c r="BG8476" i="3" s="1"/>
  <c r="BG8477" i="3" s="1"/>
  <c r="BG8478" i="3" s="1"/>
  <c r="BG8479" i="3" s="1"/>
  <c r="BG8480" i="3" s="1"/>
  <c r="BG8481" i="3" s="1"/>
  <c r="BG8482" i="3" s="1"/>
  <c r="BG8483" i="3" s="1"/>
  <c r="BG8484" i="3" s="1"/>
  <c r="BG8485" i="3" s="1"/>
  <c r="BG8486" i="3" s="1"/>
  <c r="BG8487" i="3" s="1"/>
  <c r="BG8488" i="3" s="1"/>
  <c r="BG8489" i="3" s="1"/>
  <c r="BG8490" i="3" s="1"/>
  <c r="BG8491" i="3" s="1"/>
  <c r="BG8492" i="3" s="1"/>
  <c r="BG8493" i="3" s="1"/>
  <c r="BG8494" i="3" s="1"/>
  <c r="BG8495" i="3" s="1"/>
  <c r="BG8496" i="3" s="1"/>
  <c r="BG8497" i="3" s="1"/>
  <c r="BG8498" i="3" s="1"/>
  <c r="BG8499" i="3" s="1"/>
  <c r="BG8500" i="3" s="1"/>
  <c r="BG8501" i="3" s="1"/>
  <c r="BG8502" i="3" s="1"/>
  <c r="BG8503" i="3" s="1"/>
  <c r="BG8504" i="3" s="1"/>
  <c r="BG8505" i="3" s="1"/>
  <c r="BG8506" i="3" s="1"/>
  <c r="BG8507" i="3" s="1"/>
  <c r="BG8508" i="3" s="1"/>
  <c r="BG8509" i="3" s="1"/>
  <c r="BG8510" i="3" s="1"/>
  <c r="BG8511" i="3" s="1"/>
  <c r="BG8512" i="3" s="1"/>
  <c r="BG8513" i="3" s="1"/>
  <c r="BG8514" i="3" s="1"/>
  <c r="BG8515" i="3" s="1"/>
  <c r="BG8516" i="3" s="1"/>
  <c r="BG8517" i="3" s="1"/>
  <c r="BG8518" i="3" s="1"/>
  <c r="BG8519" i="3" s="1"/>
  <c r="BG8520" i="3" s="1"/>
  <c r="BG8521" i="3" s="1"/>
  <c r="BG8522" i="3" s="1"/>
  <c r="BG8523" i="3" s="1"/>
  <c r="BG8524" i="3" s="1"/>
  <c r="BG8525" i="3" s="1"/>
  <c r="BG8526" i="3" s="1"/>
  <c r="BG8527" i="3" s="1"/>
  <c r="BG8528" i="3" s="1"/>
  <c r="BG8529" i="3" s="1"/>
  <c r="BG8530" i="3" s="1"/>
  <c r="BG8531" i="3" s="1"/>
  <c r="BG8532" i="3" s="1"/>
  <c r="BG8533" i="3" s="1"/>
  <c r="BG8534" i="3" s="1"/>
  <c r="BG8535" i="3" s="1"/>
  <c r="BG8536" i="3" s="1"/>
  <c r="BG8537" i="3" s="1"/>
  <c r="BG8538" i="3" s="1"/>
  <c r="BG8539" i="3" s="1"/>
  <c r="BG8540" i="3" s="1"/>
  <c r="BG8541" i="3" s="1"/>
  <c r="BG8542" i="3" s="1"/>
  <c r="BG8543" i="3" s="1"/>
  <c r="BG8544" i="3" s="1"/>
  <c r="BG8545" i="3" s="1"/>
  <c r="BG8546" i="3" s="1"/>
  <c r="BG8547" i="3" s="1"/>
  <c r="BG8548" i="3" s="1"/>
  <c r="BG8549" i="3" s="1"/>
  <c r="BG8550" i="3" s="1"/>
  <c r="BG8551" i="3" s="1"/>
  <c r="BG8552" i="3" s="1"/>
  <c r="BG8553" i="3" s="1"/>
  <c r="BG8554" i="3" s="1"/>
  <c r="BG8555" i="3" s="1"/>
  <c r="BG8556" i="3" s="1"/>
  <c r="BG8557" i="3" s="1"/>
  <c r="BG8558" i="3" s="1"/>
  <c r="BG8559" i="3" s="1"/>
  <c r="BG8560" i="3" s="1"/>
  <c r="BG8561" i="3" s="1"/>
  <c r="BG8562" i="3" s="1"/>
  <c r="BG8563" i="3" s="1"/>
  <c r="BG8564" i="3" s="1"/>
  <c r="BG8565" i="3" s="1"/>
  <c r="BG8566" i="3" s="1"/>
  <c r="BG8567" i="3" s="1"/>
  <c r="BG8568" i="3" s="1"/>
  <c r="BG8569" i="3" s="1"/>
  <c r="BG8570" i="3" s="1"/>
  <c r="BG8571" i="3" s="1"/>
  <c r="BG8572" i="3" s="1"/>
  <c r="BG8573" i="3" s="1"/>
  <c r="BG8574" i="3" s="1"/>
  <c r="BG8575" i="3" s="1"/>
  <c r="BG8576" i="3" s="1"/>
  <c r="BG8577" i="3" s="1"/>
  <c r="BG8578" i="3" s="1"/>
  <c r="BG8579" i="3" s="1"/>
  <c r="BG8580" i="3" s="1"/>
  <c r="BG8581" i="3" s="1"/>
  <c r="BG8582" i="3" s="1"/>
  <c r="BG8583" i="3" s="1"/>
  <c r="BG8584" i="3" s="1"/>
  <c r="BG8585" i="3" s="1"/>
  <c r="BG8586" i="3" s="1"/>
  <c r="BG8587" i="3" s="1"/>
  <c r="BG8588" i="3" s="1"/>
  <c r="BG8589" i="3" s="1"/>
  <c r="BG8590" i="3" s="1"/>
  <c r="BG8591" i="3" s="1"/>
  <c r="BG8592" i="3" s="1"/>
  <c r="BG8593" i="3" s="1"/>
  <c r="BG8594" i="3" s="1"/>
  <c r="BG8595" i="3" s="1"/>
  <c r="BG8596" i="3" s="1"/>
  <c r="BG8597" i="3" s="1"/>
  <c r="BG8598" i="3" s="1"/>
  <c r="BG8599" i="3" s="1"/>
  <c r="BG8600" i="3" s="1"/>
  <c r="BG8601" i="3" s="1"/>
  <c r="BG8602" i="3" s="1"/>
  <c r="BG8603" i="3" s="1"/>
  <c r="BG8604" i="3" s="1"/>
  <c r="BG8605" i="3" s="1"/>
  <c r="BG8606" i="3" s="1"/>
  <c r="BG8607" i="3" s="1"/>
  <c r="BG8608" i="3" s="1"/>
  <c r="BG8609" i="3" s="1"/>
  <c r="BG8610" i="3" s="1"/>
  <c r="BG8611" i="3" s="1"/>
  <c r="BG8612" i="3" s="1"/>
  <c r="BG8613" i="3" s="1"/>
  <c r="BG8614" i="3" s="1"/>
  <c r="BG8615" i="3" s="1"/>
  <c r="BG8616" i="3" s="1"/>
  <c r="BG8617" i="3" s="1"/>
  <c r="BG8618" i="3" s="1"/>
  <c r="BG8619" i="3" s="1"/>
  <c r="BG8620" i="3" s="1"/>
  <c r="BG8621" i="3" s="1"/>
  <c r="BG8622" i="3" s="1"/>
  <c r="BG8623" i="3" s="1"/>
  <c r="BG8624" i="3" s="1"/>
  <c r="BG8625" i="3" s="1"/>
  <c r="BG8626" i="3" s="1"/>
  <c r="BG8627" i="3" s="1"/>
  <c r="BG8628" i="3" s="1"/>
  <c r="BG8629" i="3" s="1"/>
  <c r="BG8630" i="3" s="1"/>
  <c r="BG8631" i="3" s="1"/>
  <c r="BG8632" i="3" s="1"/>
  <c r="BG8633" i="3" s="1"/>
  <c r="BG8634" i="3" s="1"/>
  <c r="BG8635" i="3" s="1"/>
  <c r="BG8636" i="3" s="1"/>
  <c r="BG8637" i="3" s="1"/>
  <c r="BG8638" i="3" s="1"/>
  <c r="BG8639" i="3" s="1"/>
  <c r="BG8640" i="3" s="1"/>
  <c r="BG8641" i="3" s="1"/>
  <c r="BG8642" i="3" s="1"/>
  <c r="BG8643" i="3" s="1"/>
  <c r="BG8644" i="3" s="1"/>
  <c r="BG8645" i="3" s="1"/>
  <c r="BG8646" i="3" s="1"/>
  <c r="BG8647" i="3" s="1"/>
  <c r="BG8648" i="3" s="1"/>
  <c r="BG8649" i="3" s="1"/>
  <c r="BG8650" i="3" s="1"/>
  <c r="BG8651" i="3" s="1"/>
  <c r="BG8652" i="3" s="1"/>
  <c r="BG8653" i="3" s="1"/>
  <c r="BG8654" i="3" s="1"/>
  <c r="BG8655" i="3" s="1"/>
  <c r="BG8656" i="3" s="1"/>
  <c r="BG8657" i="3" s="1"/>
  <c r="BG8658" i="3" s="1"/>
  <c r="BG8659" i="3" s="1"/>
  <c r="BG8660" i="3" s="1"/>
  <c r="BG8661" i="3" s="1"/>
  <c r="BG8662" i="3" s="1"/>
  <c r="BG8663" i="3" s="1"/>
  <c r="BG8664" i="3" s="1"/>
  <c r="BG8665" i="3" s="1"/>
  <c r="BG8666" i="3" s="1"/>
  <c r="BG8667" i="3" s="1"/>
  <c r="BG8668" i="3" s="1"/>
  <c r="BG8669" i="3" s="1"/>
  <c r="BG8670" i="3" s="1"/>
  <c r="BG8671" i="3" s="1"/>
  <c r="BG8672" i="3" s="1"/>
  <c r="BG8673" i="3" s="1"/>
  <c r="BG8674" i="3" s="1"/>
  <c r="BG8675" i="3" s="1"/>
  <c r="BG8676" i="3" s="1"/>
  <c r="BG8677" i="3" s="1"/>
  <c r="BG8678" i="3" s="1"/>
  <c r="BG8679" i="3" s="1"/>
  <c r="BG8680" i="3" s="1"/>
  <c r="BG8681" i="3" s="1"/>
  <c r="BG8682" i="3" s="1"/>
  <c r="BG8683" i="3" s="1"/>
  <c r="BG8684" i="3" s="1"/>
  <c r="BG8685" i="3" s="1"/>
  <c r="BG8686" i="3" s="1"/>
  <c r="BG8687" i="3" s="1"/>
  <c r="BG8688" i="3" s="1"/>
  <c r="BG8689" i="3" s="1"/>
  <c r="BG8690" i="3" s="1"/>
  <c r="BG8691" i="3" s="1"/>
  <c r="BG8692" i="3" s="1"/>
  <c r="BG8693" i="3" s="1"/>
  <c r="BG8694" i="3" s="1"/>
  <c r="BG8695" i="3" s="1"/>
  <c r="BG8696" i="3" s="1"/>
  <c r="BG8697" i="3" s="1"/>
  <c r="BG8698" i="3" s="1"/>
  <c r="BG8699" i="3" s="1"/>
  <c r="BG8700" i="3" s="1"/>
  <c r="BG8701" i="3" s="1"/>
  <c r="BG8702" i="3" s="1"/>
  <c r="BG8703" i="3" s="1"/>
  <c r="BG8704" i="3" s="1"/>
  <c r="BG8705" i="3" s="1"/>
  <c r="BG8706" i="3" s="1"/>
  <c r="BG8707" i="3" s="1"/>
  <c r="BG8708" i="3" s="1"/>
  <c r="BG8709" i="3" s="1"/>
  <c r="BG8710" i="3" s="1"/>
  <c r="BG8711" i="3" s="1"/>
  <c r="BG8712" i="3" s="1"/>
  <c r="BG8713" i="3" s="1"/>
  <c r="BG8714" i="3" s="1"/>
  <c r="BG8715" i="3" s="1"/>
  <c r="BG8716" i="3" s="1"/>
  <c r="BG8717" i="3" s="1"/>
  <c r="BG8718" i="3" s="1"/>
  <c r="BG8719" i="3" s="1"/>
  <c r="BG8720" i="3" s="1"/>
  <c r="BG8721" i="3" s="1"/>
  <c r="BG8722" i="3" s="1"/>
  <c r="BG8723" i="3" s="1"/>
  <c r="BG8724" i="3" s="1"/>
  <c r="BG8725" i="3" s="1"/>
  <c r="BG8726" i="3" s="1"/>
  <c r="BG8727" i="3" s="1"/>
  <c r="BG8728" i="3" s="1"/>
  <c r="BG8729" i="3" s="1"/>
  <c r="BG8730" i="3" s="1"/>
  <c r="BG8731" i="3" s="1"/>
  <c r="BG8732" i="3" s="1"/>
  <c r="BG8733" i="3" s="1"/>
  <c r="BG8734" i="3" s="1"/>
  <c r="BG8735" i="3" s="1"/>
  <c r="BG8736" i="3" s="1"/>
  <c r="BG8737" i="3" s="1"/>
  <c r="BG8738" i="3" s="1"/>
  <c r="BG8739" i="3" s="1"/>
  <c r="BG8740" i="3" s="1"/>
  <c r="BG8741" i="3" s="1"/>
  <c r="BG8742" i="3" s="1"/>
  <c r="BG8743" i="3" s="1"/>
  <c r="BG8744" i="3" s="1"/>
  <c r="BG8745" i="3" s="1"/>
  <c r="BG8746" i="3" s="1"/>
  <c r="BG8747" i="3" s="1"/>
  <c r="BG8748" i="3" s="1"/>
  <c r="BG8749" i="3" s="1"/>
  <c r="BG8750" i="3" s="1"/>
  <c r="BG8751" i="3" s="1"/>
  <c r="BG8752" i="3" s="1"/>
  <c r="BG8753" i="3" s="1"/>
  <c r="BG8754" i="3" s="1"/>
  <c r="BG8755" i="3" s="1"/>
  <c r="BG8756" i="3" s="1"/>
  <c r="BG8757" i="3" s="1"/>
  <c r="BG8758" i="3" s="1"/>
  <c r="BG8759" i="3" s="1"/>
  <c r="BG8760" i="3" s="1"/>
  <c r="BG8761" i="3" s="1"/>
  <c r="BG8762" i="3" s="1"/>
  <c r="BG8763" i="3" s="1"/>
  <c r="BG8764" i="3" s="1"/>
  <c r="BG8765" i="3" s="1"/>
  <c r="BG8766" i="3" s="1"/>
  <c r="BG8767" i="3" s="1"/>
  <c r="BG8768" i="3" s="1"/>
  <c r="BG8769" i="3" s="1"/>
  <c r="BG8770" i="3" s="1"/>
  <c r="BG8771" i="3" s="1"/>
  <c r="BG8772" i="3" s="1"/>
  <c r="BG8773" i="3" s="1"/>
  <c r="BG8774" i="3" s="1"/>
  <c r="BG8775" i="3" s="1"/>
  <c r="BG8776" i="3" s="1"/>
  <c r="BG8777" i="3" s="1"/>
  <c r="BG8778" i="3" s="1"/>
  <c r="BG8779" i="3" s="1"/>
  <c r="BG8780" i="3" s="1"/>
  <c r="BG8781" i="3" s="1"/>
  <c r="BG8782" i="3" s="1"/>
  <c r="BG8783" i="3" s="1"/>
  <c r="BG8784" i="3" s="1"/>
  <c r="BG8785" i="3" s="1"/>
  <c r="BG8786" i="3" s="1"/>
  <c r="BG8787" i="3" s="1"/>
  <c r="BG8788" i="3" s="1"/>
  <c r="BG8789" i="3" s="1"/>
  <c r="BG8790" i="3" s="1"/>
  <c r="BG8791" i="3" s="1"/>
  <c r="BG8792" i="3" s="1"/>
  <c r="BG8793" i="3" s="1"/>
  <c r="BG8794" i="3" s="1"/>
  <c r="BG8795" i="3" s="1"/>
  <c r="BG8796" i="3" s="1"/>
  <c r="BG8797" i="3" s="1"/>
  <c r="BG8798" i="3" s="1"/>
  <c r="BG8799" i="3" s="1"/>
  <c r="BG8800" i="3" s="1"/>
  <c r="BG8801" i="3" s="1"/>
  <c r="BG8802" i="3" s="1"/>
  <c r="BG8803" i="3" s="1"/>
  <c r="BG8804" i="3" s="1"/>
  <c r="BG8805" i="3" s="1"/>
  <c r="BG8806" i="3" s="1"/>
  <c r="BG8807" i="3" s="1"/>
  <c r="BG8808" i="3" s="1"/>
  <c r="BG8809" i="3" s="1"/>
  <c r="BG8810" i="3" s="1"/>
  <c r="BG8811" i="3" s="1"/>
  <c r="BG8812" i="3" s="1"/>
  <c r="BG8813" i="3" s="1"/>
  <c r="BG8814" i="3" s="1"/>
  <c r="BG8815" i="3" s="1"/>
  <c r="BG8816" i="3" s="1"/>
  <c r="BG8817" i="3" s="1"/>
  <c r="BG8818" i="3" s="1"/>
  <c r="BG8819" i="3" s="1"/>
  <c r="BG8820" i="3" s="1"/>
  <c r="BG8821" i="3" s="1"/>
  <c r="BG8822" i="3" s="1"/>
  <c r="BG8823" i="3" s="1"/>
  <c r="BG8824" i="3" s="1"/>
  <c r="BG8825" i="3" s="1"/>
  <c r="BG8826" i="3" s="1"/>
  <c r="BG8827" i="3" s="1"/>
  <c r="BG8828" i="3" s="1"/>
  <c r="BG8829" i="3" s="1"/>
  <c r="BG8830" i="3" s="1"/>
  <c r="BG8831" i="3" s="1"/>
  <c r="BG8832" i="3" s="1"/>
  <c r="BG8833" i="3" s="1"/>
  <c r="BG8834" i="3" s="1"/>
  <c r="BG8835" i="3" s="1"/>
  <c r="BG8836" i="3" s="1"/>
  <c r="BG8837" i="3" s="1"/>
  <c r="BG8838" i="3" s="1"/>
  <c r="BG8839" i="3" s="1"/>
  <c r="BG8840" i="3" s="1"/>
  <c r="BG8841" i="3" s="1"/>
  <c r="BG8842" i="3" s="1"/>
  <c r="BG8843" i="3" s="1"/>
  <c r="BG8844" i="3" s="1"/>
  <c r="BG8845" i="3" s="1"/>
  <c r="BG8846" i="3" s="1"/>
  <c r="BG8847" i="3" s="1"/>
  <c r="BG8848" i="3" s="1"/>
  <c r="BG8849" i="3" s="1"/>
  <c r="BG8850" i="3" s="1"/>
  <c r="BG8851" i="3" s="1"/>
  <c r="BG8852" i="3" s="1"/>
  <c r="BG8853" i="3" s="1"/>
  <c r="BG8854" i="3" s="1"/>
  <c r="BG8855" i="3" s="1"/>
  <c r="BG8856" i="3" s="1"/>
  <c r="BG8857" i="3" s="1"/>
  <c r="BG8858" i="3" s="1"/>
  <c r="BG8859" i="3" s="1"/>
  <c r="BG8860" i="3" s="1"/>
  <c r="BG8861" i="3" s="1"/>
  <c r="BG8862" i="3" s="1"/>
  <c r="BG8863" i="3" s="1"/>
  <c r="BG8864" i="3" s="1"/>
  <c r="BG8865" i="3" s="1"/>
  <c r="BG8866" i="3" s="1"/>
  <c r="BG8867" i="3" s="1"/>
  <c r="BG8868" i="3" s="1"/>
  <c r="BG8869" i="3" s="1"/>
  <c r="BG8870" i="3" s="1"/>
  <c r="BG8871" i="3" s="1"/>
  <c r="BG8872" i="3" s="1"/>
  <c r="BG8873" i="3" s="1"/>
  <c r="BG8874" i="3" s="1"/>
  <c r="BG8875" i="3" s="1"/>
  <c r="BG8876" i="3" s="1"/>
  <c r="BG8877" i="3" s="1"/>
  <c r="BG8878" i="3" s="1"/>
  <c r="BG8879" i="3" s="1"/>
  <c r="BG8880" i="3" s="1"/>
  <c r="BG8881" i="3" s="1"/>
  <c r="BG8882" i="3" s="1"/>
  <c r="BG8883" i="3" s="1"/>
  <c r="BG8884" i="3" s="1"/>
  <c r="BG8885" i="3" s="1"/>
  <c r="BG8886" i="3" s="1"/>
  <c r="BG8887" i="3" s="1"/>
  <c r="BG8888" i="3" s="1"/>
  <c r="BG8889" i="3" s="1"/>
  <c r="BG8890" i="3" s="1"/>
  <c r="BG8891" i="3" s="1"/>
  <c r="BG8892" i="3" s="1"/>
  <c r="BG8893" i="3" s="1"/>
  <c r="BG8894" i="3" s="1"/>
  <c r="BG8895" i="3" s="1"/>
  <c r="BG8896" i="3" s="1"/>
  <c r="BG8897" i="3" s="1"/>
  <c r="BG8898" i="3" s="1"/>
  <c r="BG8899" i="3" s="1"/>
  <c r="BG8900" i="3" s="1"/>
  <c r="BG8901" i="3" s="1"/>
  <c r="BG8902" i="3" s="1"/>
  <c r="BG8903" i="3" s="1"/>
  <c r="BG8904" i="3" s="1"/>
  <c r="BG8905" i="3" s="1"/>
  <c r="BG8906" i="3" s="1"/>
  <c r="BG8907" i="3" s="1"/>
  <c r="BG8908" i="3" s="1"/>
  <c r="BG8909" i="3" s="1"/>
  <c r="BG8910" i="3" s="1"/>
  <c r="BG8911" i="3" s="1"/>
  <c r="BG8912" i="3" s="1"/>
  <c r="BG8913" i="3" s="1"/>
  <c r="BG8914" i="3" s="1"/>
  <c r="BG8915" i="3" s="1"/>
  <c r="BG8916" i="3" s="1"/>
  <c r="BG8917" i="3" s="1"/>
  <c r="BG8918" i="3" s="1"/>
  <c r="BG8919" i="3" s="1"/>
  <c r="BG8920" i="3" s="1"/>
  <c r="BG8921" i="3" s="1"/>
  <c r="BG8922" i="3" s="1"/>
  <c r="BG8923" i="3" s="1"/>
  <c r="BG8924" i="3" s="1"/>
  <c r="BG8925" i="3" s="1"/>
  <c r="BG8926" i="3" s="1"/>
  <c r="BG8927" i="3" s="1"/>
  <c r="BG8928" i="3" s="1"/>
  <c r="BG8929" i="3" s="1"/>
  <c r="BG8930" i="3" s="1"/>
  <c r="BG8931" i="3" s="1"/>
  <c r="BG8932" i="3" s="1"/>
  <c r="BG8933" i="3" s="1"/>
  <c r="BG8934" i="3" s="1"/>
  <c r="BG8935" i="3" s="1"/>
  <c r="BG8936" i="3" s="1"/>
  <c r="BG8937" i="3" s="1"/>
  <c r="BG8938" i="3" s="1"/>
  <c r="BG8939" i="3" s="1"/>
  <c r="BG8940" i="3" s="1"/>
  <c r="BG8941" i="3" s="1"/>
  <c r="BG8942" i="3" s="1"/>
  <c r="BG8943" i="3" s="1"/>
  <c r="BG8944" i="3" s="1"/>
  <c r="BG8945" i="3" s="1"/>
  <c r="BG8946" i="3" s="1"/>
  <c r="BG8947" i="3" s="1"/>
  <c r="BG8948" i="3" s="1"/>
  <c r="BG8949" i="3" s="1"/>
  <c r="BG8950" i="3" s="1"/>
  <c r="BG8951" i="3" s="1"/>
  <c r="BG8952" i="3" s="1"/>
  <c r="BG8953" i="3" s="1"/>
  <c r="BG8954" i="3" s="1"/>
  <c r="BG8955" i="3" s="1"/>
  <c r="BG8956" i="3" s="1"/>
  <c r="BG8957" i="3" s="1"/>
  <c r="BG8958" i="3" s="1"/>
  <c r="BG8959" i="3" s="1"/>
  <c r="BG8960" i="3" s="1"/>
  <c r="BG8961" i="3" s="1"/>
  <c r="BG8962" i="3" s="1"/>
  <c r="BG8963" i="3" s="1"/>
  <c r="BG8964" i="3" s="1"/>
  <c r="BG8965" i="3" s="1"/>
  <c r="BG8966" i="3" s="1"/>
  <c r="BG8967" i="3" s="1"/>
  <c r="BG8968" i="3" s="1"/>
  <c r="BG8969" i="3" s="1"/>
  <c r="BG8970" i="3" s="1"/>
  <c r="BG8971" i="3" s="1"/>
  <c r="BG8972" i="3" s="1"/>
  <c r="BG8973" i="3" s="1"/>
  <c r="BG8974" i="3" s="1"/>
  <c r="BG8975" i="3" s="1"/>
  <c r="BG8976" i="3" s="1"/>
  <c r="BG8977" i="3" s="1"/>
  <c r="BG8978" i="3" s="1"/>
  <c r="BG8979" i="3" s="1"/>
  <c r="BG8980" i="3" s="1"/>
  <c r="BG8981" i="3" s="1"/>
  <c r="BG8982" i="3" s="1"/>
  <c r="BG8983" i="3" s="1"/>
  <c r="BG8984" i="3" s="1"/>
  <c r="BG8985" i="3" s="1"/>
  <c r="BG8986" i="3" s="1"/>
  <c r="BG8987" i="3" s="1"/>
  <c r="BG8988" i="3" s="1"/>
  <c r="BG8989" i="3" s="1"/>
  <c r="BG8990" i="3" s="1"/>
  <c r="BG8991" i="3" s="1"/>
  <c r="BG8992" i="3" s="1"/>
  <c r="BG8993" i="3" s="1"/>
  <c r="BG8994" i="3" s="1"/>
  <c r="BG8995" i="3" s="1"/>
  <c r="BG8996" i="3" s="1"/>
  <c r="BG8997" i="3" s="1"/>
  <c r="BG8998" i="3" s="1"/>
  <c r="BG8999" i="3" s="1"/>
  <c r="BG9000" i="3" s="1"/>
  <c r="BG9001" i="3" s="1"/>
  <c r="BG9002" i="3" s="1"/>
  <c r="BG9003" i="3" s="1"/>
  <c r="BG9004" i="3" s="1"/>
  <c r="BG9005" i="3" s="1"/>
  <c r="BG9006" i="3" s="1"/>
  <c r="BG9007" i="3" s="1"/>
  <c r="BG9008" i="3" s="1"/>
  <c r="BG9009" i="3" s="1"/>
  <c r="BG9010" i="3" s="1"/>
  <c r="BG9011" i="3" s="1"/>
  <c r="BG9012" i="3" s="1"/>
  <c r="BG9013" i="3" s="1"/>
  <c r="BG9014" i="3" s="1"/>
  <c r="BG9015" i="3" s="1"/>
  <c r="BG9016" i="3" s="1"/>
  <c r="BG9017" i="3" s="1"/>
  <c r="BG9018" i="3" s="1"/>
  <c r="BG9019" i="3" s="1"/>
  <c r="BG9020" i="3" s="1"/>
  <c r="BG9021" i="3" s="1"/>
  <c r="BG9022" i="3" s="1"/>
  <c r="BG9023" i="3" s="1"/>
  <c r="BG9024" i="3" s="1"/>
  <c r="BG9025" i="3" s="1"/>
  <c r="BG9026" i="3" s="1"/>
  <c r="BG9027" i="3" s="1"/>
  <c r="BG9028" i="3" s="1"/>
  <c r="BG9029" i="3" s="1"/>
  <c r="BG9030" i="3" s="1"/>
  <c r="BG9031" i="3" s="1"/>
  <c r="BG9032" i="3" s="1"/>
  <c r="BG9033" i="3" s="1"/>
  <c r="BG9034" i="3" s="1"/>
  <c r="BG9035" i="3" s="1"/>
  <c r="BG9036" i="3" s="1"/>
  <c r="BG9037" i="3" s="1"/>
  <c r="BG9038" i="3" s="1"/>
  <c r="BG9039" i="3" s="1"/>
  <c r="BG9040" i="3" s="1"/>
  <c r="BG9041" i="3" s="1"/>
  <c r="BG9042" i="3" s="1"/>
  <c r="BG9043" i="3" s="1"/>
  <c r="BG9044" i="3" s="1"/>
  <c r="BG9045" i="3" s="1"/>
  <c r="BG9046" i="3" s="1"/>
  <c r="BG9047" i="3" s="1"/>
  <c r="BG9048" i="3" s="1"/>
  <c r="BG9049" i="3" s="1"/>
  <c r="BG9050" i="3" s="1"/>
  <c r="BG9051" i="3" s="1"/>
  <c r="BG9052" i="3" s="1"/>
  <c r="BG9053" i="3" s="1"/>
  <c r="BG9054" i="3" s="1"/>
  <c r="BG9055" i="3" s="1"/>
  <c r="BG9056" i="3" s="1"/>
  <c r="BG9057" i="3" s="1"/>
  <c r="BG9058" i="3" s="1"/>
  <c r="BG9059" i="3" s="1"/>
  <c r="BG9060" i="3" s="1"/>
  <c r="BG9061" i="3" s="1"/>
  <c r="BG9062" i="3" s="1"/>
  <c r="BG9063" i="3" s="1"/>
  <c r="BG9064" i="3" s="1"/>
  <c r="BG9065" i="3" s="1"/>
  <c r="BG9066" i="3" s="1"/>
  <c r="BG9067" i="3" s="1"/>
  <c r="BG9068" i="3" s="1"/>
  <c r="BG9069" i="3" s="1"/>
  <c r="BG9070" i="3" s="1"/>
  <c r="BG9071" i="3" s="1"/>
  <c r="BG9072" i="3" s="1"/>
  <c r="BG9073" i="3" s="1"/>
  <c r="BG9074" i="3" s="1"/>
  <c r="BG9075" i="3" s="1"/>
  <c r="BG9076" i="3" s="1"/>
  <c r="BG9077" i="3" s="1"/>
  <c r="BG9078" i="3" s="1"/>
  <c r="BG9079" i="3" s="1"/>
  <c r="BG9080" i="3" s="1"/>
  <c r="BG9081" i="3" s="1"/>
  <c r="BG9082" i="3" s="1"/>
  <c r="BG9083" i="3" s="1"/>
  <c r="BG9084" i="3" s="1"/>
  <c r="BG9085" i="3" s="1"/>
  <c r="BG9086" i="3" s="1"/>
  <c r="BG9087" i="3" s="1"/>
  <c r="BG9088" i="3" s="1"/>
  <c r="BG9089" i="3" s="1"/>
  <c r="BG9090" i="3" s="1"/>
  <c r="BG9091" i="3" s="1"/>
  <c r="BG9092" i="3" s="1"/>
  <c r="BG9093" i="3" s="1"/>
  <c r="BG9094" i="3" s="1"/>
  <c r="BG9095" i="3" s="1"/>
  <c r="BG9096" i="3" s="1"/>
  <c r="BG9097" i="3" s="1"/>
  <c r="BG9098" i="3" s="1"/>
  <c r="BG9099" i="3" s="1"/>
  <c r="BG9100" i="3" s="1"/>
  <c r="BG9101" i="3" s="1"/>
  <c r="BG9102" i="3" s="1"/>
  <c r="BG9103" i="3" s="1"/>
  <c r="BG9104" i="3" s="1"/>
  <c r="BG9105" i="3" s="1"/>
  <c r="BG9106" i="3" s="1"/>
  <c r="BG9107" i="3" s="1"/>
  <c r="BG9108" i="3" s="1"/>
  <c r="BG9109" i="3" s="1"/>
  <c r="BG9110" i="3" s="1"/>
  <c r="BG9111" i="3" s="1"/>
  <c r="BG9112" i="3" s="1"/>
  <c r="BG9113" i="3" s="1"/>
  <c r="BG9114" i="3" s="1"/>
  <c r="BG9115" i="3" s="1"/>
  <c r="BG9116" i="3" s="1"/>
  <c r="BG9117" i="3" s="1"/>
  <c r="BG9118" i="3" s="1"/>
  <c r="BG9119" i="3" s="1"/>
  <c r="BG9120" i="3" s="1"/>
  <c r="BG9121" i="3" s="1"/>
  <c r="BG9122" i="3" s="1"/>
  <c r="BG9123" i="3" s="1"/>
  <c r="BG9124" i="3" s="1"/>
  <c r="BG9125" i="3" s="1"/>
  <c r="BG9126" i="3" s="1"/>
  <c r="BG9127" i="3" s="1"/>
  <c r="BG9128" i="3" s="1"/>
  <c r="BG9129" i="3" s="1"/>
  <c r="BG9130" i="3" s="1"/>
  <c r="BG9131" i="3" s="1"/>
  <c r="BG9132" i="3" s="1"/>
  <c r="BG9133" i="3" s="1"/>
  <c r="BG9134" i="3" s="1"/>
  <c r="BG9135" i="3" s="1"/>
  <c r="BG9136" i="3" s="1"/>
  <c r="BG9137" i="3" s="1"/>
  <c r="BG9138" i="3" s="1"/>
  <c r="BG9139" i="3" s="1"/>
  <c r="BG9140" i="3" s="1"/>
  <c r="BG9141" i="3" s="1"/>
  <c r="BG9142" i="3" s="1"/>
  <c r="BG9143" i="3" s="1"/>
  <c r="BG9144" i="3" s="1"/>
  <c r="BG9145" i="3" s="1"/>
  <c r="BG9146" i="3" s="1"/>
  <c r="BG9147" i="3" s="1"/>
  <c r="BG9148" i="3" s="1"/>
  <c r="BG9149" i="3" s="1"/>
  <c r="BG9150" i="3" s="1"/>
  <c r="BG9151" i="3" s="1"/>
  <c r="BG9152" i="3" s="1"/>
  <c r="BG9153" i="3" s="1"/>
  <c r="BG9154" i="3" s="1"/>
  <c r="BG9155" i="3" s="1"/>
  <c r="BG9156" i="3" s="1"/>
  <c r="BG9157" i="3" s="1"/>
  <c r="BG9158" i="3" s="1"/>
  <c r="BG9159" i="3" s="1"/>
  <c r="BG9160" i="3" s="1"/>
  <c r="BG9161" i="3" s="1"/>
  <c r="BG9162" i="3" s="1"/>
  <c r="BG9163" i="3" s="1"/>
  <c r="BG9164" i="3" s="1"/>
  <c r="BG9165" i="3" s="1"/>
  <c r="BG9166" i="3" s="1"/>
  <c r="BG9167" i="3" s="1"/>
  <c r="BG9168" i="3" s="1"/>
  <c r="BG9169" i="3" s="1"/>
  <c r="BG9170" i="3" s="1"/>
  <c r="BG9171" i="3" s="1"/>
  <c r="BG9172" i="3" s="1"/>
  <c r="BG9173" i="3" s="1"/>
  <c r="BG9174" i="3" s="1"/>
  <c r="BG9175" i="3" s="1"/>
  <c r="BG9176" i="3" s="1"/>
  <c r="BG9177" i="3" s="1"/>
  <c r="BG9178" i="3" s="1"/>
  <c r="BG9179" i="3" s="1"/>
  <c r="BG9180" i="3" s="1"/>
  <c r="BG9181" i="3" s="1"/>
  <c r="BG9182" i="3" s="1"/>
  <c r="BG9183" i="3" s="1"/>
  <c r="BG9184" i="3" s="1"/>
  <c r="BG9185" i="3" s="1"/>
  <c r="BG9186" i="3" s="1"/>
  <c r="BG9187" i="3" s="1"/>
  <c r="BG9188" i="3" s="1"/>
  <c r="BG9189" i="3" s="1"/>
  <c r="BG9190" i="3" s="1"/>
  <c r="BG9191" i="3" s="1"/>
  <c r="BG9192" i="3" s="1"/>
  <c r="BG9193" i="3" s="1"/>
  <c r="BG9194" i="3" s="1"/>
  <c r="BG9195" i="3" s="1"/>
  <c r="BG9196" i="3" s="1"/>
  <c r="BG9197" i="3" s="1"/>
  <c r="BG9198" i="3" s="1"/>
  <c r="BG9199" i="3" s="1"/>
  <c r="BG9200" i="3" s="1"/>
  <c r="BG9201" i="3" s="1"/>
  <c r="BG9202" i="3" s="1"/>
  <c r="BG9203" i="3" s="1"/>
  <c r="BG9204" i="3" s="1"/>
  <c r="BG9205" i="3" s="1"/>
  <c r="BG9206" i="3" s="1"/>
  <c r="BG9207" i="3" s="1"/>
  <c r="BG9208" i="3" s="1"/>
  <c r="BG9209" i="3" s="1"/>
  <c r="BG9210" i="3" s="1"/>
  <c r="BG9211" i="3" s="1"/>
  <c r="BG9212" i="3" s="1"/>
  <c r="BG9213" i="3" s="1"/>
  <c r="BG9214" i="3" s="1"/>
  <c r="BG9215" i="3" s="1"/>
  <c r="BG9216" i="3" s="1"/>
  <c r="BG9217" i="3" s="1"/>
  <c r="BG9218" i="3" s="1"/>
  <c r="BG9219" i="3" s="1"/>
  <c r="BG9220" i="3" s="1"/>
  <c r="BG9221" i="3" s="1"/>
  <c r="BG9222" i="3" s="1"/>
  <c r="BG9223" i="3" s="1"/>
  <c r="BG9224" i="3" s="1"/>
  <c r="BG9225" i="3" s="1"/>
  <c r="BG9226" i="3" s="1"/>
  <c r="BG9227" i="3" s="1"/>
  <c r="BG9228" i="3" s="1"/>
  <c r="BG9229" i="3" s="1"/>
  <c r="BG9230" i="3" s="1"/>
  <c r="BG9231" i="3" s="1"/>
  <c r="BG9232" i="3" s="1"/>
  <c r="BG9233" i="3" s="1"/>
  <c r="BG9234" i="3" s="1"/>
  <c r="BG9235" i="3" s="1"/>
  <c r="BG9236" i="3" s="1"/>
  <c r="BG9237" i="3" s="1"/>
  <c r="BG9238" i="3" s="1"/>
  <c r="BG9239" i="3" s="1"/>
  <c r="BG9240" i="3" s="1"/>
  <c r="BG9241" i="3" s="1"/>
  <c r="BG9242" i="3" s="1"/>
  <c r="BG9243" i="3" s="1"/>
  <c r="BG9244" i="3" s="1"/>
  <c r="BG9245" i="3" s="1"/>
  <c r="BG9246" i="3" s="1"/>
  <c r="BG9247" i="3" s="1"/>
  <c r="BG9248" i="3" s="1"/>
  <c r="BG9249" i="3" s="1"/>
  <c r="BG9250" i="3" s="1"/>
  <c r="BG9251" i="3" s="1"/>
  <c r="BG9252" i="3" s="1"/>
  <c r="BG9253" i="3" s="1"/>
  <c r="BG9254" i="3" s="1"/>
  <c r="BG9255" i="3" s="1"/>
  <c r="BG9256" i="3" s="1"/>
  <c r="BG9257" i="3" s="1"/>
  <c r="BG9258" i="3" s="1"/>
  <c r="BG9259" i="3" s="1"/>
  <c r="BG9260" i="3" s="1"/>
  <c r="BG9261" i="3" s="1"/>
  <c r="BG9262" i="3" s="1"/>
  <c r="BG9263" i="3" s="1"/>
  <c r="BG9264" i="3" s="1"/>
  <c r="BG9265" i="3" s="1"/>
  <c r="BG9266" i="3" s="1"/>
  <c r="BG9267" i="3" s="1"/>
  <c r="BG9268" i="3" s="1"/>
  <c r="BG9269" i="3" s="1"/>
  <c r="BG9270" i="3" s="1"/>
  <c r="BG9271" i="3" s="1"/>
  <c r="BG9272" i="3" s="1"/>
  <c r="BG9273" i="3" s="1"/>
  <c r="BG9274" i="3" s="1"/>
  <c r="BG9275" i="3" s="1"/>
  <c r="BG9276" i="3" s="1"/>
  <c r="BG9277" i="3" s="1"/>
  <c r="BG9278" i="3" s="1"/>
  <c r="BG9279" i="3" s="1"/>
  <c r="BG9280" i="3" s="1"/>
  <c r="BG9281" i="3" s="1"/>
  <c r="BG9282" i="3" s="1"/>
  <c r="BG9283" i="3" s="1"/>
  <c r="BG9284" i="3" s="1"/>
  <c r="BG9285" i="3" s="1"/>
  <c r="BG9286" i="3" s="1"/>
  <c r="BG9287" i="3" s="1"/>
  <c r="BG9288" i="3" s="1"/>
  <c r="BG9289" i="3" s="1"/>
  <c r="BG9290" i="3" s="1"/>
  <c r="BG9291" i="3" s="1"/>
  <c r="BG9292" i="3" s="1"/>
  <c r="BG9293" i="3" s="1"/>
  <c r="BG9294" i="3" s="1"/>
  <c r="BG9295" i="3" s="1"/>
  <c r="BG9296" i="3" s="1"/>
  <c r="BG9297" i="3" s="1"/>
  <c r="BG9298" i="3" s="1"/>
  <c r="BG9299" i="3" s="1"/>
  <c r="BG9300" i="3" s="1"/>
  <c r="BG9301" i="3" s="1"/>
  <c r="BG9302" i="3" s="1"/>
  <c r="BG9303" i="3" s="1"/>
  <c r="BG9304" i="3" s="1"/>
  <c r="BG9305" i="3" s="1"/>
  <c r="BG9306" i="3" s="1"/>
  <c r="BG9307" i="3" s="1"/>
  <c r="BG9308" i="3" s="1"/>
  <c r="BG9309" i="3" s="1"/>
  <c r="BG9310" i="3" s="1"/>
  <c r="BG9311" i="3" s="1"/>
  <c r="BG9312" i="3" s="1"/>
  <c r="BG9313" i="3" s="1"/>
  <c r="BG9314" i="3" s="1"/>
  <c r="BG9315" i="3" s="1"/>
  <c r="BG9316" i="3" s="1"/>
  <c r="BG9317" i="3" s="1"/>
  <c r="BG9318" i="3" s="1"/>
  <c r="BG9319" i="3" s="1"/>
  <c r="BG9320" i="3" s="1"/>
  <c r="BG9321" i="3" s="1"/>
  <c r="BG9322" i="3" s="1"/>
  <c r="BG9323" i="3" s="1"/>
  <c r="BG9324" i="3" s="1"/>
  <c r="BG9325" i="3" s="1"/>
  <c r="BG9326" i="3" s="1"/>
  <c r="BG9327" i="3" s="1"/>
  <c r="BG9328" i="3" s="1"/>
  <c r="BG9329" i="3" s="1"/>
  <c r="BG9330" i="3" s="1"/>
  <c r="BG9331" i="3" s="1"/>
  <c r="BG9332" i="3" s="1"/>
  <c r="BG9333" i="3" s="1"/>
  <c r="BG9334" i="3" s="1"/>
  <c r="BG9335" i="3" s="1"/>
  <c r="BG9336" i="3" s="1"/>
  <c r="BG9337" i="3" s="1"/>
  <c r="BG9338" i="3" s="1"/>
  <c r="BG9339" i="3" s="1"/>
  <c r="BG9340" i="3" s="1"/>
  <c r="BG9341" i="3" s="1"/>
  <c r="BG9342" i="3" s="1"/>
  <c r="BG9343" i="3" s="1"/>
  <c r="BG9344" i="3" s="1"/>
  <c r="BG9345" i="3" s="1"/>
  <c r="BG9346" i="3" s="1"/>
  <c r="BG9347" i="3" s="1"/>
  <c r="BG9348" i="3" s="1"/>
  <c r="BG9349" i="3" s="1"/>
  <c r="BG9350" i="3" s="1"/>
  <c r="BG9351" i="3" s="1"/>
  <c r="BG9352" i="3" s="1"/>
  <c r="BG9353" i="3" s="1"/>
  <c r="BG9354" i="3" s="1"/>
  <c r="BG9355" i="3" s="1"/>
  <c r="BG9356" i="3" s="1"/>
  <c r="BG9357" i="3" s="1"/>
  <c r="BG9358" i="3" s="1"/>
  <c r="BG9359" i="3" s="1"/>
  <c r="BG9360" i="3" s="1"/>
  <c r="BG9361" i="3" s="1"/>
  <c r="BG9362" i="3" s="1"/>
  <c r="BG9363" i="3" s="1"/>
  <c r="BG9364" i="3" s="1"/>
  <c r="BG9365" i="3" s="1"/>
  <c r="BG9366" i="3" s="1"/>
  <c r="BG9367" i="3" s="1"/>
  <c r="BG9368" i="3" s="1"/>
  <c r="BG9369" i="3" s="1"/>
  <c r="BG9370" i="3" s="1"/>
  <c r="BG9371" i="3" s="1"/>
  <c r="BG9372" i="3" s="1"/>
  <c r="BG9373" i="3" s="1"/>
  <c r="BG9374" i="3" s="1"/>
  <c r="BG9375" i="3" s="1"/>
  <c r="BG9376" i="3" s="1"/>
  <c r="BG9377" i="3" s="1"/>
  <c r="BG9378" i="3" s="1"/>
  <c r="BG9379" i="3" s="1"/>
  <c r="BG9380" i="3" s="1"/>
  <c r="BG9381" i="3" s="1"/>
  <c r="BG9382" i="3" s="1"/>
  <c r="BG9383" i="3" s="1"/>
  <c r="BG9384" i="3" s="1"/>
  <c r="BG9385" i="3" s="1"/>
  <c r="BG9386" i="3" s="1"/>
  <c r="BG9387" i="3" s="1"/>
  <c r="BG9388" i="3" s="1"/>
  <c r="BG9389" i="3" s="1"/>
  <c r="BG9390" i="3" s="1"/>
  <c r="BG9391" i="3" s="1"/>
  <c r="BG9392" i="3" s="1"/>
  <c r="BG9393" i="3" s="1"/>
  <c r="BG9394" i="3" s="1"/>
  <c r="BG9395" i="3" s="1"/>
  <c r="BG9396" i="3" s="1"/>
  <c r="BG9397" i="3" s="1"/>
  <c r="BG9398" i="3" s="1"/>
  <c r="BG9399" i="3" s="1"/>
  <c r="BG9400" i="3" s="1"/>
  <c r="BG9401" i="3" s="1"/>
  <c r="BG9402" i="3" s="1"/>
  <c r="BG9403" i="3" s="1"/>
  <c r="BG9404" i="3" s="1"/>
  <c r="BG9405" i="3" s="1"/>
  <c r="BG9406" i="3" s="1"/>
  <c r="BG9407" i="3" s="1"/>
  <c r="BG9408" i="3" s="1"/>
  <c r="BG9409" i="3" s="1"/>
  <c r="BG9410" i="3" s="1"/>
  <c r="BG9411" i="3" s="1"/>
  <c r="BG9412" i="3" s="1"/>
  <c r="BG9413" i="3" s="1"/>
  <c r="BG9414" i="3" s="1"/>
  <c r="BG9415" i="3" s="1"/>
  <c r="BG9416" i="3" s="1"/>
  <c r="BG9417" i="3" s="1"/>
  <c r="BG9418" i="3" s="1"/>
  <c r="BG9419" i="3" s="1"/>
  <c r="BG9420" i="3" s="1"/>
  <c r="BG9421" i="3" s="1"/>
  <c r="BG9422" i="3" s="1"/>
  <c r="BG9423" i="3" s="1"/>
  <c r="BG9424" i="3" s="1"/>
  <c r="BG9425" i="3" s="1"/>
  <c r="BG9426" i="3" s="1"/>
  <c r="BG9427" i="3" s="1"/>
  <c r="BG9428" i="3" s="1"/>
  <c r="BG9429" i="3" s="1"/>
  <c r="BG9430" i="3" s="1"/>
  <c r="BG9431" i="3" s="1"/>
  <c r="BG9432" i="3" s="1"/>
  <c r="BG9433" i="3" s="1"/>
  <c r="BG9434" i="3" s="1"/>
  <c r="BG9435" i="3" s="1"/>
  <c r="BG9436" i="3" s="1"/>
  <c r="BG9437" i="3" s="1"/>
  <c r="BG9438" i="3" s="1"/>
  <c r="BG9439" i="3" s="1"/>
  <c r="BG9440" i="3" s="1"/>
  <c r="BG9441" i="3" s="1"/>
  <c r="BG9442" i="3" s="1"/>
  <c r="BG9443" i="3" s="1"/>
  <c r="BG9444" i="3" s="1"/>
  <c r="BG9445" i="3" s="1"/>
  <c r="BG9446" i="3" s="1"/>
  <c r="BG9447" i="3" s="1"/>
  <c r="BG9448" i="3" s="1"/>
  <c r="BG9449" i="3" s="1"/>
  <c r="BG9450" i="3" s="1"/>
  <c r="BG9451" i="3" s="1"/>
  <c r="BG9452" i="3" s="1"/>
  <c r="BG9453" i="3" s="1"/>
  <c r="BG9454" i="3" s="1"/>
  <c r="BG9455" i="3" s="1"/>
  <c r="BG9456" i="3" s="1"/>
  <c r="BG9457" i="3" s="1"/>
  <c r="BG9458" i="3" s="1"/>
  <c r="BG9459" i="3" s="1"/>
  <c r="BG9460" i="3" s="1"/>
  <c r="BG9461" i="3" s="1"/>
  <c r="BG9462" i="3" s="1"/>
  <c r="BG9463" i="3" s="1"/>
  <c r="BG9464" i="3" s="1"/>
  <c r="BG9465" i="3" s="1"/>
  <c r="BG9466" i="3" s="1"/>
  <c r="BG9467" i="3" s="1"/>
  <c r="BG9468" i="3" s="1"/>
  <c r="BG9469" i="3" s="1"/>
  <c r="BG9470" i="3" s="1"/>
  <c r="BG9471" i="3" s="1"/>
  <c r="BG9472" i="3" s="1"/>
  <c r="BG9473" i="3" s="1"/>
  <c r="BG9474" i="3" s="1"/>
  <c r="BG9475" i="3" s="1"/>
  <c r="BG9476" i="3" s="1"/>
  <c r="BG9477" i="3" s="1"/>
  <c r="BG9478" i="3" s="1"/>
  <c r="BG9479" i="3" s="1"/>
  <c r="BG9480" i="3" s="1"/>
  <c r="BG9481" i="3" s="1"/>
  <c r="BG9482" i="3" s="1"/>
  <c r="BG9483" i="3" s="1"/>
  <c r="BG9484" i="3" s="1"/>
  <c r="BG9485" i="3" s="1"/>
  <c r="BG9486" i="3" s="1"/>
  <c r="BG9487" i="3" s="1"/>
  <c r="BG9488" i="3" s="1"/>
  <c r="BG9489" i="3" s="1"/>
  <c r="BG9490" i="3" s="1"/>
  <c r="BG9491" i="3" s="1"/>
  <c r="BG9492" i="3" s="1"/>
  <c r="BG9493" i="3" s="1"/>
  <c r="BG9494" i="3" s="1"/>
  <c r="BG9495" i="3" s="1"/>
  <c r="BG9496" i="3" s="1"/>
  <c r="BG9497" i="3" s="1"/>
  <c r="BG9498" i="3" s="1"/>
  <c r="BG9499" i="3" s="1"/>
  <c r="BG9500" i="3" s="1"/>
  <c r="BG9501" i="3" s="1"/>
  <c r="BG9502" i="3" s="1"/>
  <c r="BG9503" i="3" s="1"/>
  <c r="BG9504" i="3" s="1"/>
  <c r="BG9505" i="3" s="1"/>
  <c r="BG9506" i="3" s="1"/>
  <c r="BG9507" i="3" s="1"/>
  <c r="BG9508" i="3" s="1"/>
  <c r="BG9509" i="3" s="1"/>
  <c r="BG9510" i="3" s="1"/>
  <c r="BG9511" i="3" s="1"/>
  <c r="BG9512" i="3" s="1"/>
  <c r="BG9513" i="3" s="1"/>
  <c r="BG9514" i="3" s="1"/>
  <c r="BG9515" i="3" s="1"/>
  <c r="BG9516" i="3" s="1"/>
  <c r="BG9517" i="3" s="1"/>
  <c r="BG9518" i="3" s="1"/>
  <c r="BG9519" i="3" s="1"/>
  <c r="BG9520" i="3" s="1"/>
  <c r="BG9521" i="3" s="1"/>
  <c r="BG9522" i="3" s="1"/>
  <c r="BG9523" i="3" s="1"/>
  <c r="BG9524" i="3" s="1"/>
  <c r="BG9525" i="3" s="1"/>
  <c r="BG9526" i="3" s="1"/>
  <c r="BG9527" i="3" s="1"/>
  <c r="BG9528" i="3" s="1"/>
  <c r="BG9529" i="3" s="1"/>
  <c r="BG9530" i="3" s="1"/>
  <c r="BG9531" i="3" s="1"/>
  <c r="BG9532" i="3" s="1"/>
  <c r="BG9533" i="3" s="1"/>
  <c r="BG9534" i="3" s="1"/>
  <c r="BG9535" i="3" s="1"/>
  <c r="BG9536" i="3" s="1"/>
  <c r="BG9537" i="3" s="1"/>
  <c r="BG9538" i="3" s="1"/>
  <c r="BG9539" i="3" s="1"/>
  <c r="BG9540" i="3" s="1"/>
  <c r="BG9541" i="3" s="1"/>
  <c r="BG9542" i="3" s="1"/>
  <c r="BG9543" i="3" s="1"/>
  <c r="BG9544" i="3" s="1"/>
  <c r="BG9545" i="3" s="1"/>
  <c r="BG9546" i="3" s="1"/>
  <c r="BG9547" i="3" s="1"/>
  <c r="BG9548" i="3" s="1"/>
  <c r="BG9549" i="3" s="1"/>
  <c r="BG9550" i="3" s="1"/>
  <c r="BG9551" i="3" s="1"/>
  <c r="BG9552" i="3" s="1"/>
  <c r="BG9553" i="3" s="1"/>
  <c r="BG9554" i="3" s="1"/>
  <c r="BG9555" i="3" s="1"/>
  <c r="BG9556" i="3" s="1"/>
  <c r="BG9557" i="3" s="1"/>
  <c r="BG9558" i="3" s="1"/>
  <c r="BG9559" i="3" s="1"/>
  <c r="BG9560" i="3" s="1"/>
  <c r="BG9561" i="3" s="1"/>
  <c r="BG9562" i="3" s="1"/>
  <c r="BG9563" i="3" s="1"/>
  <c r="BG9564" i="3" s="1"/>
  <c r="BG9565" i="3" s="1"/>
  <c r="BG9566" i="3" s="1"/>
  <c r="BG9567" i="3" s="1"/>
  <c r="BG9568" i="3" s="1"/>
  <c r="BG9569" i="3" s="1"/>
  <c r="BG9570" i="3" s="1"/>
  <c r="BG9571" i="3" s="1"/>
  <c r="BG9572" i="3" s="1"/>
  <c r="BG9573" i="3" s="1"/>
  <c r="BG9574" i="3" s="1"/>
  <c r="BG9575" i="3" s="1"/>
  <c r="BG9576" i="3" s="1"/>
  <c r="BG9577" i="3" s="1"/>
  <c r="BG9578" i="3" s="1"/>
  <c r="BG9579" i="3" s="1"/>
  <c r="BG9580" i="3" s="1"/>
  <c r="BG9581" i="3" s="1"/>
  <c r="BG9582" i="3" s="1"/>
  <c r="BG9583" i="3" s="1"/>
  <c r="BG9584" i="3" s="1"/>
  <c r="BG9585" i="3" s="1"/>
  <c r="BG9586" i="3" s="1"/>
  <c r="BG9587" i="3" s="1"/>
  <c r="BG9588" i="3" s="1"/>
  <c r="BG9589" i="3" s="1"/>
  <c r="BG9590" i="3" s="1"/>
  <c r="BG9591" i="3" s="1"/>
  <c r="BG9592" i="3" s="1"/>
  <c r="BG9593" i="3" s="1"/>
  <c r="BG9594" i="3" s="1"/>
  <c r="BG9595" i="3" s="1"/>
  <c r="BG9596" i="3" s="1"/>
  <c r="BG9597" i="3" s="1"/>
  <c r="BG9598" i="3" s="1"/>
  <c r="BG9599" i="3" s="1"/>
  <c r="BG9600" i="3" s="1"/>
  <c r="BG9601" i="3" s="1"/>
  <c r="BG9602" i="3" s="1"/>
  <c r="BG9603" i="3" s="1"/>
  <c r="BG9604" i="3" s="1"/>
  <c r="BG9605" i="3" s="1"/>
  <c r="BG9606" i="3" s="1"/>
  <c r="BG9607" i="3" s="1"/>
  <c r="BG9608" i="3" s="1"/>
  <c r="BG9609" i="3" s="1"/>
  <c r="BG9610" i="3" s="1"/>
  <c r="BG9611" i="3" s="1"/>
  <c r="BG9612" i="3" s="1"/>
  <c r="BG9613" i="3" s="1"/>
  <c r="BG9614" i="3" s="1"/>
  <c r="BG9615" i="3" s="1"/>
  <c r="BG9616" i="3" s="1"/>
  <c r="BG9617" i="3" s="1"/>
  <c r="BG9618" i="3" s="1"/>
  <c r="BG9619" i="3" s="1"/>
  <c r="BG9620" i="3" s="1"/>
  <c r="BG9621" i="3" s="1"/>
  <c r="BG9622" i="3" s="1"/>
  <c r="BG9623" i="3" s="1"/>
  <c r="BG9624" i="3" s="1"/>
  <c r="BG9625" i="3" s="1"/>
  <c r="BG9626" i="3" s="1"/>
  <c r="BG9627" i="3" s="1"/>
  <c r="BG9628" i="3" s="1"/>
  <c r="BG9629" i="3" s="1"/>
  <c r="BG9630" i="3" s="1"/>
  <c r="BG9631" i="3" s="1"/>
  <c r="BG9632" i="3" s="1"/>
  <c r="BG9633" i="3" s="1"/>
  <c r="BG9634" i="3" s="1"/>
  <c r="BG9635" i="3" s="1"/>
  <c r="BG9636" i="3" s="1"/>
  <c r="BG9637" i="3" s="1"/>
  <c r="BG9638" i="3" s="1"/>
  <c r="BG9639" i="3" s="1"/>
  <c r="BG9640" i="3" s="1"/>
  <c r="BG9641" i="3" s="1"/>
  <c r="BG9642" i="3" s="1"/>
  <c r="BG9643" i="3" s="1"/>
  <c r="BG9644" i="3" s="1"/>
  <c r="BG9645" i="3" s="1"/>
  <c r="BG9646" i="3" s="1"/>
  <c r="BG9647" i="3" s="1"/>
  <c r="BG9648" i="3" s="1"/>
  <c r="BG9649" i="3" s="1"/>
  <c r="BG9650" i="3" s="1"/>
  <c r="BG9651" i="3" s="1"/>
  <c r="BG9652" i="3" s="1"/>
  <c r="BG9653" i="3" s="1"/>
  <c r="BG9654" i="3" s="1"/>
  <c r="BG9655" i="3" s="1"/>
  <c r="BG9656" i="3" s="1"/>
  <c r="BG9657" i="3" s="1"/>
  <c r="BG9658" i="3" s="1"/>
  <c r="BG9659" i="3" s="1"/>
  <c r="BG9660" i="3" s="1"/>
  <c r="BG9661" i="3" s="1"/>
  <c r="BG9662" i="3" s="1"/>
  <c r="BG9663" i="3" s="1"/>
  <c r="BG9664" i="3" s="1"/>
  <c r="BG9665" i="3" s="1"/>
  <c r="BG9666" i="3" s="1"/>
  <c r="BG9667" i="3" s="1"/>
  <c r="BG9668" i="3" s="1"/>
  <c r="BG9669" i="3" s="1"/>
  <c r="BG9670" i="3" s="1"/>
  <c r="BG9671" i="3" s="1"/>
  <c r="BG9672" i="3" s="1"/>
  <c r="BG9673" i="3" s="1"/>
  <c r="BG9674" i="3" s="1"/>
  <c r="BG9675" i="3" s="1"/>
  <c r="BG9676" i="3" s="1"/>
  <c r="BG9677" i="3" s="1"/>
  <c r="BG9678" i="3" s="1"/>
  <c r="BG9679" i="3" s="1"/>
  <c r="BG9680" i="3" s="1"/>
  <c r="BG9681" i="3" s="1"/>
  <c r="BG9682" i="3" s="1"/>
  <c r="BG9683" i="3" s="1"/>
  <c r="BG9684" i="3" s="1"/>
  <c r="BG9685" i="3" s="1"/>
  <c r="BG9686" i="3" s="1"/>
  <c r="BG9687" i="3" s="1"/>
  <c r="BG9688" i="3" s="1"/>
  <c r="BG9689" i="3" s="1"/>
  <c r="BG9690" i="3" s="1"/>
  <c r="BG9691" i="3" s="1"/>
  <c r="BG9692" i="3" s="1"/>
  <c r="BG9693" i="3" s="1"/>
  <c r="BG9694" i="3" s="1"/>
  <c r="BG9695" i="3" s="1"/>
  <c r="BG9696" i="3" s="1"/>
  <c r="BG9697" i="3" s="1"/>
  <c r="BG9698" i="3" s="1"/>
  <c r="BG9699" i="3" s="1"/>
  <c r="BG9700" i="3" s="1"/>
  <c r="BG9701" i="3" s="1"/>
  <c r="BG9702" i="3" s="1"/>
  <c r="BG9703" i="3" s="1"/>
  <c r="BG9704" i="3" s="1"/>
  <c r="BG9705" i="3" s="1"/>
  <c r="BG9706" i="3" s="1"/>
  <c r="BG9707" i="3" s="1"/>
  <c r="BG9708" i="3" s="1"/>
  <c r="BG9709" i="3" s="1"/>
  <c r="BG9710" i="3" s="1"/>
  <c r="BG9711" i="3" s="1"/>
  <c r="BG9712" i="3" s="1"/>
  <c r="BG9713" i="3" s="1"/>
  <c r="BG9714" i="3" s="1"/>
  <c r="BG9715" i="3" s="1"/>
  <c r="BG9716" i="3" s="1"/>
  <c r="BG9717" i="3" s="1"/>
  <c r="BG9718" i="3" s="1"/>
  <c r="BG9719" i="3" s="1"/>
  <c r="BG9720" i="3" s="1"/>
  <c r="BG9721" i="3" s="1"/>
  <c r="BG9722" i="3" s="1"/>
  <c r="BG9723" i="3" s="1"/>
  <c r="BG9724" i="3" s="1"/>
  <c r="BG9725" i="3" s="1"/>
  <c r="BG9726" i="3" s="1"/>
  <c r="BG9727" i="3" s="1"/>
  <c r="BG9728" i="3" s="1"/>
  <c r="BG9729" i="3" s="1"/>
  <c r="BG9730" i="3" s="1"/>
  <c r="BG9731" i="3" s="1"/>
  <c r="BG9732" i="3" s="1"/>
  <c r="BG9733" i="3" s="1"/>
  <c r="BG9734" i="3" s="1"/>
  <c r="BG9735" i="3" s="1"/>
  <c r="BG9736" i="3" s="1"/>
  <c r="BG9737" i="3" s="1"/>
  <c r="BG9738" i="3" s="1"/>
  <c r="BG9739" i="3" s="1"/>
  <c r="BG9740" i="3" s="1"/>
  <c r="BG9741" i="3" s="1"/>
  <c r="BG9742" i="3" s="1"/>
  <c r="BG9743" i="3" s="1"/>
  <c r="BG9744" i="3" s="1"/>
  <c r="BG9745" i="3" s="1"/>
  <c r="BG9746" i="3" s="1"/>
  <c r="BG9747" i="3" s="1"/>
  <c r="BG9748" i="3" s="1"/>
  <c r="BG9749" i="3" s="1"/>
  <c r="BG9750" i="3" s="1"/>
  <c r="BG9751" i="3" s="1"/>
  <c r="BG9752" i="3" s="1"/>
  <c r="BG9753" i="3" s="1"/>
  <c r="BG9754" i="3" s="1"/>
  <c r="BG9755" i="3" s="1"/>
  <c r="BG9756" i="3" s="1"/>
  <c r="BG9757" i="3" s="1"/>
  <c r="BG9758" i="3" s="1"/>
  <c r="BG9759" i="3" s="1"/>
  <c r="BG9760" i="3" s="1"/>
  <c r="BG9761" i="3" s="1"/>
  <c r="BG9762" i="3" s="1"/>
  <c r="BG9763" i="3" s="1"/>
  <c r="BG9764" i="3" s="1"/>
  <c r="BG9765" i="3" s="1"/>
  <c r="BG9766" i="3" s="1"/>
  <c r="BG9767" i="3" s="1"/>
  <c r="BG9768" i="3" s="1"/>
  <c r="BG9769" i="3" s="1"/>
  <c r="BG9770" i="3" s="1"/>
  <c r="BG9771" i="3" s="1"/>
  <c r="BG9772" i="3" s="1"/>
  <c r="BG9773" i="3" s="1"/>
  <c r="BG9774" i="3" s="1"/>
  <c r="BG9775" i="3" s="1"/>
  <c r="BG9776" i="3" s="1"/>
  <c r="BG9777" i="3" s="1"/>
  <c r="BG9778" i="3" s="1"/>
  <c r="BG9779" i="3" s="1"/>
  <c r="BG9780" i="3" s="1"/>
  <c r="BG9781" i="3" s="1"/>
  <c r="BG9782" i="3" s="1"/>
  <c r="BG9783" i="3" s="1"/>
  <c r="BG9784" i="3" s="1"/>
  <c r="BG9785" i="3" s="1"/>
  <c r="BG9786" i="3" s="1"/>
  <c r="BG9787" i="3" s="1"/>
  <c r="BG9788" i="3" s="1"/>
  <c r="BG9789" i="3" s="1"/>
  <c r="BG9790" i="3" s="1"/>
  <c r="BG9791" i="3" s="1"/>
  <c r="BG9792" i="3" s="1"/>
  <c r="BG9793" i="3" s="1"/>
  <c r="BG9794" i="3" s="1"/>
  <c r="BG9795" i="3" s="1"/>
  <c r="BG9796" i="3" s="1"/>
  <c r="BG9797" i="3" s="1"/>
  <c r="BG9798" i="3" s="1"/>
  <c r="BG9799" i="3" s="1"/>
  <c r="BG9800" i="3" s="1"/>
  <c r="BG9801" i="3" s="1"/>
  <c r="BG9802" i="3" s="1"/>
  <c r="BG9803" i="3" s="1"/>
  <c r="BG9804" i="3" s="1"/>
  <c r="BG9805" i="3" s="1"/>
  <c r="BG9806" i="3" s="1"/>
  <c r="BG9807" i="3" s="1"/>
  <c r="BG9808" i="3" s="1"/>
  <c r="BG9809" i="3" s="1"/>
  <c r="BG9810" i="3" s="1"/>
  <c r="BG9811" i="3" s="1"/>
  <c r="BG9812" i="3" s="1"/>
  <c r="BG9813" i="3" s="1"/>
  <c r="BG9814" i="3" s="1"/>
  <c r="BG9815" i="3" s="1"/>
  <c r="BG9816" i="3" s="1"/>
  <c r="BG9817" i="3" s="1"/>
  <c r="BG9818" i="3" s="1"/>
  <c r="BG9819" i="3" s="1"/>
  <c r="BG9820" i="3" s="1"/>
  <c r="BG9821" i="3" s="1"/>
  <c r="BG9822" i="3" s="1"/>
  <c r="BG9823" i="3" s="1"/>
  <c r="BG9824" i="3" s="1"/>
  <c r="BG9825" i="3" s="1"/>
  <c r="BG9826" i="3" s="1"/>
  <c r="BG9827" i="3" s="1"/>
  <c r="BG9828" i="3" s="1"/>
  <c r="BG9829" i="3" s="1"/>
  <c r="BG9830" i="3" s="1"/>
  <c r="BG9831" i="3" s="1"/>
  <c r="BG9832" i="3" s="1"/>
  <c r="BG9833" i="3" s="1"/>
  <c r="BG9834" i="3" s="1"/>
  <c r="BG9835" i="3" s="1"/>
  <c r="BG9836" i="3" s="1"/>
  <c r="BG9837" i="3" s="1"/>
  <c r="BG9838" i="3" s="1"/>
  <c r="BG9839" i="3" s="1"/>
  <c r="BG9840" i="3" s="1"/>
  <c r="BG9841" i="3" s="1"/>
  <c r="BG9842" i="3" s="1"/>
  <c r="BG9843" i="3" s="1"/>
  <c r="BG9844" i="3" s="1"/>
  <c r="BG9845" i="3" s="1"/>
  <c r="BG9846" i="3" s="1"/>
  <c r="BG9847" i="3" s="1"/>
  <c r="BG9848" i="3" s="1"/>
  <c r="BG9849" i="3" s="1"/>
  <c r="BG9850" i="3" s="1"/>
  <c r="BG9851" i="3" s="1"/>
  <c r="BG9852" i="3" s="1"/>
  <c r="BG9853" i="3" s="1"/>
  <c r="BG9854" i="3" s="1"/>
  <c r="BG9855" i="3" s="1"/>
  <c r="BG9856" i="3" s="1"/>
  <c r="BG9857" i="3" s="1"/>
  <c r="BG9858" i="3" s="1"/>
  <c r="BG9859" i="3" s="1"/>
  <c r="BG9860" i="3" s="1"/>
  <c r="BG9861" i="3" s="1"/>
  <c r="BG9862" i="3" s="1"/>
  <c r="BG9863" i="3" s="1"/>
  <c r="BG9864" i="3" s="1"/>
  <c r="BG9865" i="3" s="1"/>
  <c r="BG9866" i="3" s="1"/>
  <c r="BG9867" i="3" s="1"/>
  <c r="BG9868" i="3" s="1"/>
  <c r="BG9869" i="3" s="1"/>
  <c r="BG9870" i="3" s="1"/>
  <c r="BG9871" i="3" s="1"/>
  <c r="BG9872" i="3" s="1"/>
  <c r="BG9873" i="3" s="1"/>
  <c r="BG9874" i="3" s="1"/>
  <c r="BG9875" i="3" s="1"/>
  <c r="BG9876" i="3" s="1"/>
  <c r="BG9877" i="3" s="1"/>
  <c r="BG9878" i="3" s="1"/>
  <c r="BG9879" i="3" s="1"/>
  <c r="BG9880" i="3" s="1"/>
  <c r="BG9881" i="3" s="1"/>
  <c r="BG9882" i="3" s="1"/>
  <c r="BG9883" i="3" s="1"/>
  <c r="BG9884" i="3" s="1"/>
  <c r="BG9885" i="3" s="1"/>
  <c r="BG9886" i="3" s="1"/>
  <c r="BG9887" i="3" s="1"/>
  <c r="BG9888" i="3" s="1"/>
  <c r="BG9889" i="3" s="1"/>
  <c r="BG9890" i="3" s="1"/>
  <c r="BG9891" i="3" s="1"/>
  <c r="BG9892" i="3" s="1"/>
  <c r="BG9893" i="3" s="1"/>
  <c r="BG9894" i="3" s="1"/>
  <c r="BG9895" i="3" s="1"/>
  <c r="BG9896" i="3" s="1"/>
  <c r="BG9897" i="3" s="1"/>
  <c r="BG9898" i="3" s="1"/>
  <c r="BG9899" i="3" s="1"/>
  <c r="BG9900" i="3" s="1"/>
  <c r="BG9901" i="3" s="1"/>
  <c r="BG9902" i="3" s="1"/>
  <c r="BG9903" i="3" s="1"/>
  <c r="BG9904" i="3" s="1"/>
  <c r="BG9905" i="3" s="1"/>
  <c r="BG9906" i="3" s="1"/>
  <c r="BG9907" i="3" s="1"/>
  <c r="BG9908" i="3" s="1"/>
  <c r="BG9909" i="3" s="1"/>
  <c r="BG9910" i="3" s="1"/>
  <c r="BG9911" i="3" s="1"/>
  <c r="BG9912" i="3" s="1"/>
  <c r="BG9913" i="3" s="1"/>
  <c r="BG9914" i="3" s="1"/>
  <c r="BG9915" i="3" s="1"/>
  <c r="BG9916" i="3" s="1"/>
  <c r="BG9917" i="3" s="1"/>
  <c r="BG9918" i="3" s="1"/>
  <c r="BG9919" i="3" s="1"/>
  <c r="BG9920" i="3" s="1"/>
  <c r="BG9921" i="3" s="1"/>
  <c r="BG9922" i="3" s="1"/>
  <c r="BG9923" i="3" s="1"/>
  <c r="BG9924" i="3" s="1"/>
  <c r="BG9925" i="3" s="1"/>
  <c r="BG9926" i="3" s="1"/>
  <c r="BG9927" i="3" s="1"/>
  <c r="BG9928" i="3" s="1"/>
  <c r="BG9929" i="3" s="1"/>
  <c r="BG9930" i="3" s="1"/>
  <c r="BG9931" i="3" s="1"/>
  <c r="BG9932" i="3" s="1"/>
  <c r="BG9933" i="3" s="1"/>
  <c r="BG9934" i="3" s="1"/>
  <c r="BG9935" i="3" s="1"/>
  <c r="BG9936" i="3" s="1"/>
  <c r="BG9937" i="3" s="1"/>
  <c r="BG9938" i="3" s="1"/>
  <c r="BG9939" i="3" s="1"/>
  <c r="BG9940" i="3" s="1"/>
  <c r="BG9941" i="3" s="1"/>
  <c r="BG9942" i="3" s="1"/>
  <c r="BG9943" i="3" s="1"/>
  <c r="BG9944" i="3" s="1"/>
  <c r="BG9945" i="3" s="1"/>
  <c r="BG9946" i="3" s="1"/>
  <c r="BG9947" i="3" s="1"/>
  <c r="BG9948" i="3" s="1"/>
  <c r="BG9949" i="3" s="1"/>
  <c r="BG9950" i="3" s="1"/>
  <c r="BG9951" i="3" s="1"/>
  <c r="BG9952" i="3" s="1"/>
  <c r="BG9953" i="3" s="1"/>
  <c r="BG9954" i="3" s="1"/>
  <c r="BG9955" i="3" s="1"/>
  <c r="BG9956" i="3" s="1"/>
  <c r="BG9957" i="3" s="1"/>
  <c r="BG9958" i="3" s="1"/>
  <c r="BG9959" i="3" s="1"/>
  <c r="BG9960" i="3" s="1"/>
  <c r="BG9961" i="3" s="1"/>
  <c r="BG9962" i="3" s="1"/>
  <c r="BG9963" i="3" s="1"/>
  <c r="BG9964" i="3" s="1"/>
  <c r="BG9965" i="3" s="1"/>
  <c r="BG9966" i="3" s="1"/>
  <c r="BG9967" i="3" s="1"/>
  <c r="BG9968" i="3" s="1"/>
  <c r="BG9969" i="3" s="1"/>
  <c r="BG9970" i="3" s="1"/>
  <c r="BG9971" i="3" s="1"/>
  <c r="BG9972" i="3" s="1"/>
  <c r="BG9973" i="3" s="1"/>
  <c r="BG9974" i="3" s="1"/>
  <c r="BG9975" i="3" s="1"/>
  <c r="BG9976" i="3" s="1"/>
  <c r="BG9977" i="3" s="1"/>
  <c r="BG9978" i="3" s="1"/>
  <c r="BG9979" i="3" s="1"/>
  <c r="BG9980" i="3" s="1"/>
  <c r="BG9981" i="3" s="1"/>
  <c r="BG9982" i="3" s="1"/>
  <c r="BG9983" i="3" s="1"/>
  <c r="BG9984" i="3" s="1"/>
  <c r="BG9985" i="3" s="1"/>
  <c r="BG9986" i="3" s="1"/>
  <c r="BG9987" i="3" s="1"/>
  <c r="BG9988" i="3" s="1"/>
  <c r="BG9989" i="3" s="1"/>
  <c r="BG9990" i="3" s="1"/>
  <c r="BG9991" i="3" s="1"/>
  <c r="BG9992" i="3" s="1"/>
  <c r="BG9993" i="3" s="1"/>
  <c r="BG9994" i="3" s="1"/>
  <c r="BG9995" i="3" s="1"/>
  <c r="BG9996" i="3" s="1"/>
  <c r="BG9997" i="3" s="1"/>
  <c r="BG9998" i="3" s="1"/>
  <c r="BG9999" i="3" s="1"/>
  <c r="BG10000" i="3" s="1"/>
  <c r="BG10001" i="3" s="1"/>
  <c r="BG10002" i="3" s="1"/>
  <c r="BG10003" i="3" s="1"/>
  <c r="BG10004" i="3" s="1"/>
  <c r="BG10005" i="3" s="1"/>
  <c r="BG10006" i="3" s="1"/>
  <c r="BG10007" i="3" s="1"/>
  <c r="BG10008" i="3" s="1"/>
  <c r="BG10009" i="3" s="1"/>
  <c r="BG10010" i="3" s="1"/>
  <c r="I25" i="6"/>
  <c r="J18" i="6" s="1"/>
  <c r="X18" i="6"/>
  <c r="S35" i="6"/>
  <c r="S33" i="6"/>
  <c r="O33" i="6"/>
  <c r="O24" i="6"/>
  <c r="O34" i="6"/>
  <c r="K19" i="6"/>
  <c r="K18" i="6"/>
  <c r="S34" i="6"/>
  <c r="S32" i="6"/>
  <c r="E7" i="10"/>
  <c r="T5" i="3"/>
  <c r="M18" i="6"/>
  <c r="F10" i="10"/>
  <c r="F11" i="10"/>
  <c r="H7" i="10"/>
  <c r="C12" i="6" s="1"/>
  <c r="D32" i="6" l="1"/>
  <c r="P32" i="6"/>
  <c r="P30" i="6" s="1"/>
  <c r="U19" i="6"/>
  <c r="J24" i="6"/>
  <c r="J22" i="6"/>
  <c r="J19" i="6"/>
  <c r="J20" i="6"/>
  <c r="J21" i="6"/>
  <c r="J23" i="6"/>
  <c r="X24" i="6"/>
  <c r="F13" i="10"/>
  <c r="U5" i="3"/>
  <c r="I11" i="10"/>
  <c r="J11" i="10" s="1"/>
  <c r="I10" i="10"/>
  <c r="J10" i="10" s="1"/>
  <c r="U23" i="6"/>
  <c r="O32" i="6"/>
  <c r="J25" i="6" l="1"/>
  <c r="O35" i="6"/>
  <c r="Q18" i="6"/>
  <c r="O18" i="6"/>
  <c r="P18" i="6" s="1"/>
  <c r="H6" i="6"/>
  <c r="H7" i="6"/>
  <c r="F7" i="10"/>
  <c r="C11" i="6" s="1"/>
  <c r="I13" i="10"/>
  <c r="J13" i="10" s="1"/>
  <c r="H8" i="6" l="1"/>
  <c r="H9" i="6"/>
  <c r="W23" i="6"/>
  <c r="X23" i="6" s="1"/>
  <c r="H5" i="6"/>
  <c r="W19" i="6"/>
  <c r="X19" i="6" s="1"/>
  <c r="N6" i="6" s="1"/>
  <c r="I7" i="10"/>
  <c r="C10" i="6" s="1"/>
  <c r="C13" i="6" s="1"/>
  <c r="J7" i="10"/>
</calcChain>
</file>

<file path=xl/sharedStrings.xml><?xml version="1.0" encoding="utf-8"?>
<sst xmlns="http://schemas.openxmlformats.org/spreadsheetml/2006/main" count="10581" uniqueCount="415">
  <si>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</si>
  <si>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</si>
  <si>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</si>
  <si>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</si>
  <si>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</si>
  <si>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</si>
  <si>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</si>
  <si>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</si>
  <si>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</si>
  <si>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</si>
  <si>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</si>
  <si>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</si>
  <si>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</si>
  <si>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</si>
  <si>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</si>
  <si>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</si>
  <si>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</si>
  <si>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</si>
  <si>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</si>
  <si>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</si>
  <si>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</si>
  <si>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</si>
  <si>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</si>
  <si>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</si>
  <si>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</si>
  <si>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</si>
  <si>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</si>
  <si>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</si>
  <si>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</si>
  <si>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</si>
  <si>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</si>
  <si>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</si>
  <si>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</si>
  <si>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</si>
  <si>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</si>
  <si>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</si>
  <si>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</si>
  <si>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</si>
  <si>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</si>
  <si>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</si>
  <si>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</si>
  <si>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</si>
  <si>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</si>
  <si>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</si>
  <si>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</si>
  <si>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</si>
  <si>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</si>
  <si>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</si>
  <si>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</si>
  <si>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</si>
  <si>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</si>
  <si>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</si>
  <si>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</si>
  <si>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</si>
  <si>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</si>
  <si>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</si>
  <si>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</si>
  <si>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</si>
  <si>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</si>
  <si>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</si>
  <si>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</si>
  <si>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</si>
  <si>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</si>
  <si>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</si>
  <si>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</si>
  <si>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</si>
  <si>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</si>
  <si>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http://www.aussportsbetting.com/forum/</t>
  </si>
  <si>
    <t>Bet Types</t>
  </si>
  <si>
    <t>Head to Head</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</si>
  <si>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</si>
  <si>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</si>
  <si>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</si>
  <si>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</si>
  <si>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</si>
  <si>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</si>
  <si>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</si>
  <si>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</si>
  <si>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</si>
  <si>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</si>
  <si>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</si>
  <si>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</si>
  <si>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</si>
  <si>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</si>
  <si>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</si>
  <si>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</si>
  <si>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</si>
  <si>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</si>
  <si>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</si>
  <si>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</si>
  <si>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</si>
  <si>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</si>
  <si>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</si>
  <si>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</si>
  <si>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</si>
  <si>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</si>
  <si>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</si>
  <si>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</si>
  <si>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</si>
  <si>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</si>
  <si>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</si>
  <si>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</si>
  <si>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</si>
  <si>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</si>
  <si>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</si>
  <si>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</si>
  <si>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</si>
  <si>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</si>
  <si>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</si>
  <si>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</si>
  <si>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</si>
  <si>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</si>
  <si>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</si>
  <si>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</si>
  <si>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</si>
  <si>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</si>
  <si>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</si>
  <si>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Rounding Notes</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</si>
  <si>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</si>
  <si>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</si>
  <si>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</si>
  <si>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</si>
  <si>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</si>
  <si>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</si>
  <si>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</si>
  <si>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</si>
  <si>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</si>
  <si>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</si>
  <si>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</si>
  <si>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</si>
  <si>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</si>
  <si>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</si>
  <si>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</si>
  <si>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</si>
  <si>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</si>
  <si>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</si>
  <si>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</si>
  <si>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</si>
  <si>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</si>
  <si>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</si>
  <si>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</si>
  <si>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</si>
  <si>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</si>
  <si>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</si>
  <si>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</si>
  <si>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</si>
  <si>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</si>
  <si>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</si>
  <si>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</si>
  <si>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</si>
  <si>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</si>
  <si>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</si>
  <si>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</si>
  <si>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</si>
  <si>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</si>
  <si>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</si>
  <si>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</si>
  <si>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Notes:</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</si>
  <si>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</si>
  <si>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</si>
  <si>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</si>
  <si>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</si>
  <si>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Betting Odds - Back Bet Statistics</t>
  </si>
  <si>
    <t>Won Bets</t>
  </si>
  <si>
    <t>Lost Bets</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</si>
  <si>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</si>
  <si>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</si>
  <si>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</si>
  <si>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</si>
  <si>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</si>
  <si>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</si>
  <si>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</si>
  <si>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</si>
  <si>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</si>
  <si>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</si>
  <si>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</si>
  <si>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</si>
  <si>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</si>
  <si>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</si>
  <si>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What are the closing odds and lines columns for in the Bets worksheet?</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</si>
  <si>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</si>
  <si>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</si>
  <si>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</si>
  <si>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</si>
  <si>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</si>
  <si>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</si>
  <si>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</si>
  <si>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</si>
  <si>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</si>
  <si>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</si>
  <si>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</si>
  <si>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</si>
  <si>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</si>
  <si>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</si>
  <si>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</si>
  <si>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Bonus Bets / Free Bets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</si>
  <si>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</si>
  <si>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</si>
  <si>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</si>
  <si>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</si>
  <si>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</si>
  <si>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</si>
  <si>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</si>
  <si>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</si>
  <si>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</si>
  <si>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</si>
  <si>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</si>
  <si>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</si>
  <si>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</si>
  <si>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</si>
  <si>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</si>
  <si>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</si>
  <si>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</si>
  <si>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</si>
  <si>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</si>
  <si>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</si>
  <si>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</si>
  <si>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</si>
  <si>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</si>
  <si>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</si>
  <si>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</si>
  <si>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</si>
  <si>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</si>
  <si>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</si>
  <si>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</si>
  <si>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</si>
  <si>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</si>
  <si>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</si>
  <si>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</si>
  <si>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</si>
  <si>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</si>
  <si>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</si>
  <si>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credit and free bets</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</si>
  <si>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we recommend you highlight the cells and press the Delete button on your keyboard.</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</si>
  <si>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</si>
  <si>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</si>
  <si>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</si>
  <si>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</si>
  <si>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</si>
  <si>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</si>
  <si>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</si>
  <si>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Note that these columns only appear in the Advanced version of the spreadsheet.  You can use the Standard version of the betting tracker if you don't need them.  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</si>
  <si>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What are the Tipper Analysis columns for?</t>
  </si>
  <si>
    <t>Note that these columns only appear in the Advanced version of the spreadsheet.  You can use the Standard version of the betting tracker if you don't need them.  Many punters place bets based on the advice of a tipper/capper.  Often the odds change after the tipper recommended a selection so if you follow the tipper's advice you may not be getting the same payout as their published tip.  The Tipper odds and line columns enable you to track the tipper's betting performance using the odds &amp; handicaps they published, rather than using the odds &amp; handicaps available to you when you followed their tip.</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</si>
  <si>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BL12 to CF12 (note this is row 12, not row 11).  You will need to scroll to the right to view these cells.  Double click on the small black box at the bottom right hand corner of cell BG11.  This will reset all formulas for the cells below based on row 10, which is likely to be in its original state.</t>
    </r>
  </si>
  <si>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</si>
  <si>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</si>
  <si>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</si>
  <si>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</si>
  <si>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</si>
  <si>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</si>
  <si>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</si>
  <si>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</si>
  <si>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</si>
  <si>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</si>
  <si>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</si>
  <si>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Custom Filter Notes</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</si>
  <si>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</si>
  <si>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</si>
  <si>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</si>
  <si>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</si>
  <si>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</si>
  <si>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</si>
  <si>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</si>
  <si>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</si>
  <si>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</si>
  <si>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r>
      <rPr>
        <b/>
        <u/>
        <sz val="11"/>
        <color rgb="FF0070C0"/>
        <rFont val="Calibri"/>
        <family val="2"/>
        <scheme val="minor"/>
      </rPr>
      <t>FB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Free Bet money.  You can leave this field blank for regular wagers.</t>
    </r>
  </si>
  <si>
    <t>Betting Exchange fields:</t>
  </si>
  <si>
    <t>The following fields only apply if you placed your wager with a betting exchange.</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</si>
  <si>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</si>
  <si>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r>
      <rPr>
        <b/>
        <sz val="11"/>
        <color rgb="FF0070C0"/>
        <rFont val="Calibri"/>
        <family val="2"/>
        <scheme val="minor"/>
      </rPr>
      <t xml:space="preserve">Line </t>
    </r>
    <r>
      <rPr>
        <sz val="11"/>
        <color rgb="FF0070C0"/>
        <rFont val="Calibri"/>
        <family val="2"/>
        <scheme val="minor"/>
      </rPr>
      <t>(optional)</t>
    </r>
    <r>
      <rPr>
        <sz val="11"/>
        <rFont val="Calibri"/>
        <family val="2"/>
        <scheme val="minor"/>
      </rPr>
      <t xml:space="preserve"> - if you placed a line/spread/handicap wager at a different line to what was published in the tip, enter the tip's line here.</t>
    </r>
  </si>
  <si>
    <r>
      <rPr>
        <b/>
        <sz val="11"/>
        <color rgb="FF0070C0"/>
        <rFont val="Calibri"/>
        <family val="2"/>
        <scheme val="minor"/>
      </rPr>
      <t xml:space="preserve">Odds </t>
    </r>
    <r>
      <rPr>
        <sz val="11"/>
        <color rgb="FF0070C0"/>
        <rFont val="Calibri"/>
        <family val="2"/>
        <scheme val="minor"/>
      </rPr>
      <t>(optional)</t>
    </r>
    <r>
      <rPr>
        <sz val="11"/>
        <rFont val="Calibri"/>
        <family val="2"/>
        <scheme val="minor"/>
      </rPr>
      <t xml:space="preserve"> - if you placed a wager at different odds to what was published in the tip, enter the tip's odds here.  Be sure to use the same odds convention as what you have selected in the </t>
    </r>
    <r>
      <rPr>
        <b/>
        <sz val="11"/>
        <color rgb="FF0070C0"/>
        <rFont val="Calibri"/>
        <family val="2"/>
        <scheme val="minor"/>
      </rPr>
      <t>Settings</t>
    </r>
    <r>
      <rPr>
        <sz val="11"/>
        <rFont val="Calibri"/>
        <family val="2"/>
        <scheme val="minor"/>
      </rPr>
      <t xml:space="preserve"> worksheet.</t>
    </r>
  </si>
  <si>
    <r>
      <rPr>
        <b/>
        <sz val="11"/>
        <color rgb="FF0070C0"/>
        <rFont val="Calibri"/>
        <family val="2"/>
        <scheme val="minor"/>
      </rPr>
      <t xml:space="preserve">Win </t>
    </r>
    <r>
      <rPr>
        <sz val="11"/>
        <color rgb="FF0070C0"/>
        <rFont val="Calibri"/>
        <family val="2"/>
        <scheme val="minor"/>
      </rPr>
      <t>(optional)</t>
    </r>
    <r>
      <rPr>
        <sz val="11"/>
        <rFont val="Calibri"/>
        <family val="2"/>
        <scheme val="minor"/>
      </rPr>
      <t xml:space="preserve"> - if the tipper's bet result differs from your own, enter the tipper's bet result here.  An example of when this could happen is if the tipper recommended Team A -8.5 and you wagered Team A -9.0.  If the winning margin is 9, your tipper's bet won while your bet result was a push/refund.</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</si>
  <si>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</si>
  <si>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</si>
  <si>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</si>
  <si>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</si>
  <si>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</si>
  <si>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</si>
  <si>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</si>
  <si>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</si>
  <si>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</si>
  <si>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</si>
  <si>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</si>
  <si>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</si>
  <si>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It is the only field for which input instructions appear for all rows, not just the first 20.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</si>
  <si>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</si>
  <si>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</si>
  <si>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Note that the commission is applied to your wager profit, which is the practice with most, but not all betting exchanges.  If no commission applies to your wager you can leave this field blank.</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</si>
  <si>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</si>
  <si>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</si>
  <si>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</si>
  <si>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</si>
  <si>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</si>
  <si>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</si>
  <si>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</si>
  <si>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</si>
  <si>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</si>
  <si>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</si>
  <si>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</si>
  <si>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</si>
  <si>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</si>
  <si>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</si>
  <si>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</si>
  <si>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</si>
  <si>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</si>
  <si>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</si>
  <si>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</si>
  <si>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</si>
  <si>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</si>
  <si>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These optional fields enable you to input your tipper's wager details if they differ from your actual wager.  It's not uncommon for odds and lines to change after a tipper has published a tip.  For this reason your actual wager may be at different odds to what was quoted in the tip.  For example, your tipper may have recommend you back Team A at 1.90 odds but the odds had dropped to 1.85 by the time you placed a wager.  Alternatively, your tipper may have recommended you back Team A -8.5 at the line but the line had shifted to -9.0 by the time you placed your wager.  In these circumstances your tipper's bet result and profit may differ from yours.  </t>
    </r>
    <r>
      <rPr>
        <b/>
        <sz val="11"/>
        <rFont val="Calibri"/>
        <family val="2"/>
        <scheme val="minor"/>
      </rPr>
      <t>If the tipper's bet details are the same as your wager you can leave these fields blank</t>
    </r>
    <r>
      <rPr>
        <sz val="11"/>
        <rFont val="Calibri"/>
        <family val="2"/>
        <scheme val="minor"/>
      </rPr>
      <t xml:space="preserve">.  This is because the spreadsheet will assume your wager details are identical to those provided by the tipper.  These fields are referenced by the </t>
    </r>
    <r>
      <rPr>
        <b/>
        <sz val="11"/>
        <color rgb="FF0070C0"/>
        <rFont val="Calibri"/>
        <family val="2"/>
        <scheme val="minor"/>
      </rPr>
      <t>Performance Summary</t>
    </r>
    <r>
      <rPr>
        <sz val="11"/>
        <rFont val="Calibri"/>
        <family val="2"/>
        <scheme val="minor"/>
      </rPr>
      <t xml:space="preserve"> worksheet.</t>
    </r>
  </si>
  <si>
    <r>
      <t xml:space="preserve">The following three fields are designed for those who want to track whether they've beaten the closing odds &amp; lines.  By "beat" the closing odds we mean you placed a wager at better odds than were available just before the event began.  These fields are referenced by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</si>
  <si>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Odds</t>
    </r>
    <r>
      <rPr>
        <u/>
        <sz val="11"/>
        <color rgb="FF0070C0"/>
        <rFont val="Calibri"/>
        <family val="2"/>
        <scheme val="minor"/>
      </rPr>
      <t xml:space="preserve"> (optional)</t>
    </r>
    <r>
      <rPr>
        <sz val="11"/>
        <rFont val="Calibri"/>
        <family val="2"/>
        <scheme val="minor"/>
      </rPr>
      <t xml:space="preserve"> - input the closing odds for your selection (the odds available just before the event began).  Be sure to use the same odds convention as what you selected in the </t>
    </r>
    <r>
      <rPr>
        <b/>
        <sz val="11"/>
        <color rgb="FF0070C0"/>
        <rFont val="Calibri"/>
        <family val="2"/>
        <scheme val="minor"/>
      </rPr>
      <t>Settings</t>
    </r>
    <r>
      <rPr>
        <sz val="11"/>
        <rFont val="Calibri"/>
        <family val="2"/>
        <scheme val="minor"/>
      </rPr>
      <t xml:space="preserve"> worksheet.  Note that if you leave this field blank the spreadsheet will NOT assume that the closing odds were the same as your wager odds.  Instead it will exclude the wager from the Closing Odds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</si>
  <si>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Wager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line into this field.  For positive lines like +9.5 you can leave out the + sign.  Note that this field is only effective if you use it in combination with the next field described below.  Note that if you leave this and the next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</si>
  <si>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closing line (the line available just before the event started) into this field.  For positive lines like +9.5 you can leave out the + sign.  Note that this field is only effective if you use it in combination with the previous field described above.  If you leave this and the previous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</si>
  <si>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</si>
  <si>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</si>
  <si>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</si>
  <si>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</si>
  <si>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</si>
  <si>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</si>
  <si>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</si>
  <si>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</si>
  <si>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Football - A-League</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</si>
  <si>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</si>
  <si>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</si>
  <si>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</si>
  <si>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</si>
  <si>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</si>
  <si>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</si>
  <si>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</si>
  <si>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</si>
  <si>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</si>
  <si>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</si>
  <si>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</si>
  <si>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</si>
  <si>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</si>
  <si>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</si>
  <si>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</si>
  <si>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</si>
  <si>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</si>
  <si>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</si>
  <si>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</si>
  <si>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</si>
  <si>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</si>
  <si>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</si>
  <si>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</si>
  <si>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</si>
  <si>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</si>
  <si>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</si>
  <si>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</si>
  <si>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</si>
  <si>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</si>
  <si>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</si>
  <si>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</si>
  <si>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</si>
  <si>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</si>
  <si>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</si>
  <si>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</si>
  <si>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</si>
  <si>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</si>
  <si>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</si>
  <si>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</si>
  <si>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</si>
  <si>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</si>
  <si>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</si>
  <si>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</si>
  <si>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</si>
  <si>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</si>
  <si>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</si>
  <si>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</si>
  <si>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</si>
  <si>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</si>
  <si>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</si>
  <si>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</si>
  <si>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</si>
  <si>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</si>
  <si>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</si>
  <si>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</si>
  <si>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</si>
  <si>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</si>
  <si>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</si>
  <si>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</si>
  <si>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</si>
  <si>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</si>
  <si>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</si>
  <si>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</si>
  <si>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</si>
  <si>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</si>
  <si>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</si>
  <si>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</si>
  <si>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</si>
  <si>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</si>
  <si>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</si>
  <si>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</si>
  <si>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</si>
  <si>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</si>
  <si>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</si>
  <si>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</si>
  <si>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</si>
  <si>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</si>
  <si>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t>* The Bets column excludes pushes, refunds, half payouts, half wins and half losses.</t>
  </si>
  <si>
    <r>
      <rPr>
        <b/>
        <sz val="9"/>
        <color rgb="FF0070C0"/>
        <rFont val="Arial"/>
        <family val="2"/>
      </rPr>
      <t>Win %</t>
    </r>
    <r>
      <rPr>
        <sz val="9"/>
        <rFont val="Arial"/>
        <family val="2"/>
      </rPr>
      <t xml:space="preserve"> = wins/(wins + losses).  All other results are excluded.</t>
    </r>
  </si>
  <si>
    <r>
      <t xml:space="preserve">Tipper's Betting Data fields </t>
    </r>
    <r>
      <rPr>
        <b/>
        <sz val="11"/>
        <color rgb="FFC00000"/>
        <rFont val="Calibri"/>
        <family val="2"/>
        <scheme val="minor"/>
      </rPr>
      <t>(ADVANCED VERSION ONLY)</t>
    </r>
    <r>
      <rPr>
        <b/>
        <sz val="11"/>
        <rFont val="Calibri"/>
        <family val="2"/>
        <scheme val="minor"/>
      </rPr>
      <t>:</t>
    </r>
  </si>
  <si>
    <r>
      <t xml:space="preserve">Closing Odds &amp; Lines Analysis fields </t>
    </r>
    <r>
      <rPr>
        <b/>
        <sz val="11"/>
        <color rgb="FFC00000"/>
        <rFont val="Calibri"/>
        <family val="2"/>
        <scheme val="minor"/>
      </rPr>
      <t>(STANDARD AND ADVANCED VERSIONS ONLY)</t>
    </r>
    <r>
      <rPr>
        <b/>
        <sz val="11"/>
        <rFont val="Calibri"/>
        <family val="2"/>
        <scheme val="minor"/>
      </rPr>
      <t>:</t>
    </r>
  </si>
  <si>
    <t>Do not make this spreadsheet, or any variant of it, available elsewhere.  If you wish to tell others about this betting tracker, please share the following URL:</t>
  </si>
  <si>
    <t>Betting Performance</t>
  </si>
  <si>
    <t>Average Odds (decimal)</t>
  </si>
  <si>
    <r>
      <t xml:space="preserve">This is version </t>
    </r>
    <r>
      <rPr>
        <b/>
        <sz val="11"/>
        <color rgb="FF0070C0"/>
        <rFont val="Calibri"/>
        <family val="2"/>
        <scheme val="minor"/>
      </rPr>
      <t>2.20</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</si>
  <si>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r>
      <t xml:space="preserve">** The </t>
    </r>
    <r>
      <rPr>
        <b/>
        <sz val="9"/>
        <color rgb="FF0070C0"/>
        <rFont val="Arial"/>
        <family val="2"/>
      </rPr>
      <t>Main Filter</t>
    </r>
    <r>
      <rPr>
        <sz val="9"/>
        <rFont val="Arial"/>
        <family val="2"/>
      </rPr>
      <t xml:space="preserve"> determines which variable (Sport, Bet Type, Tipper or your custom variable) that the Betting Performance table is displayed by.</t>
    </r>
  </si>
  <si>
    <t>Incl Bon Cred</t>
  </si>
  <si>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</si>
  <si>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See below</t>
  </si>
  <si>
    <t>Multi Bet - 3 legs</t>
  </si>
  <si>
    <t>All Time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</si>
</sst>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0.0_ ;[Red]\-0.0\ "/>
  </numFmts>
  <fonts count="45"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38">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right style="thin">
        <color indexed="55"/>
      </right>
      <top/>
      <bottom style="thin">
        <color indexed="55"/>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15">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20" fillId="0" borderId="0" xfId="0" applyFont="1"/>
    <xf numFmtId="0" fontId="20" fillId="0" borderId="0" xfId="0" applyFont="1" applyAlignment="1">
      <alignment horizontal="justify" vertical="top" wrapText="1"/>
    </xf>
    <xf numFmtId="0" fontId="19" fillId="0" borderId="0" xfId="0" applyFont="1" applyAlignment="1">
      <alignment horizontal="justify" vertical="top" wrapText="1"/>
    </xf>
    <xf numFmtId="0" fontId="21" fillId="0" borderId="0" xfId="0" applyFont="1" applyAlignment="1">
      <alignment vertical="top" wrapText="1"/>
    </xf>
    <xf numFmtId="0" fontId="21" fillId="0" borderId="0" xfId="0" applyFont="1" applyAlignment="1">
      <alignment horizontal="justify" vertical="top" wrapText="1"/>
    </xf>
    <xf numFmtId="0" fontId="19" fillId="0" borderId="0" xfId="0" applyFont="1" applyAlignment="1">
      <alignment horizontal="left" vertical="top" wrapText="1"/>
    </xf>
    <xf numFmtId="0" fontId="20" fillId="7" borderId="0" xfId="0" applyFont="1" applyFill="1" applyAlignment="1">
      <alignment vertical="top" wrapText="1"/>
    </xf>
    <xf numFmtId="0" fontId="20" fillId="0" borderId="0" xfId="0" applyFont="1" applyAlignment="1">
      <alignment vertical="top" wrapText="1"/>
    </xf>
    <xf numFmtId="0" fontId="20" fillId="0" borderId="0" xfId="0" applyFont="1" applyAlignment="1">
      <alignment wrapText="1"/>
    </xf>
    <xf numFmtId="0" fontId="19" fillId="0" borderId="0" xfId="0" applyFont="1" applyAlignment="1">
      <alignment wrapText="1"/>
    </xf>
    <xf numFmtId="0" fontId="23" fillId="2" borderId="1" xfId="0" applyFont="1" applyFill="1" applyBorder="1" applyAlignment="1">
      <alignment horizontal="left" wrapText="1"/>
    </xf>
    <xf numFmtId="0" fontId="23" fillId="4" borderId="1" xfId="0" applyFont="1" applyFill="1" applyBorder="1" applyAlignment="1">
      <alignment horizontal="left" wrapText="1"/>
    </xf>
    <xf numFmtId="0" fontId="23" fillId="5" borderId="1" xfId="0" applyFont="1" applyFill="1" applyBorder="1" applyAlignment="1">
      <alignment horizontal="left" wrapText="1"/>
    </xf>
    <xf numFmtId="0" fontId="20" fillId="7" borderId="0" xfId="0" applyFont="1" applyFill="1" applyAlignment="1">
      <alignment wrapText="1"/>
    </xf>
    <xf numFmtId="0" fontId="25" fillId="0" borderId="0" xfId="3" applyFont="1" applyAlignment="1" applyProtection="1">
      <alignment wrapText="1"/>
    </xf>
    <xf numFmtId="0" fontId="18" fillId="0" borderId="15" xfId="0" applyFont="1" applyFill="1" applyBorder="1" applyAlignment="1">
      <alignment wrapText="1"/>
    </xf>
    <xf numFmtId="0" fontId="18" fillId="0" borderId="15" xfId="3" applyFont="1" applyFill="1" applyBorder="1" applyAlignment="1" applyProtection="1">
      <alignment wrapText="1"/>
    </xf>
    <xf numFmtId="0" fontId="31" fillId="0" borderId="0" xfId="0" applyFont="1"/>
    <xf numFmtId="0" fontId="32" fillId="0" borderId="0" xfId="0" applyFont="1"/>
    <xf numFmtId="1" fontId="19"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4" fillId="0" borderId="0" xfId="0" applyFont="1"/>
    <xf numFmtId="0" fontId="35" fillId="0" borderId="0" xfId="0" applyFont="1"/>
    <xf numFmtId="0" fontId="36" fillId="0" borderId="0" xfId="0" applyFont="1"/>
    <xf numFmtId="0" fontId="34" fillId="0" borderId="15" xfId="0" applyFont="1" applyFill="1" applyBorder="1" applyAlignment="1">
      <alignment wrapText="1"/>
    </xf>
    <xf numFmtId="0" fontId="34" fillId="0" borderId="15" xfId="0" applyFont="1" applyFill="1" applyBorder="1" applyAlignment="1"/>
    <xf numFmtId="0" fontId="37"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0" fillId="0" borderId="0" xfId="0" applyFont="1" applyAlignment="1"/>
    <xf numFmtId="0" fontId="3" fillId="0" borderId="1" xfId="0" quotePrefix="1" applyFont="1" applyBorder="1" applyAlignment="1" applyProtection="1">
      <alignment vertical="center"/>
      <protection locked="0"/>
    </xf>
    <xf numFmtId="0" fontId="20" fillId="0" borderId="0" xfId="0" applyFont="1" applyAlignment="1">
      <alignment horizontal="left" vertical="top" wrapText="1" indent="2"/>
    </xf>
    <xf numFmtId="0" fontId="20"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20" fillId="0" borderId="0" xfId="0" quotePrefix="1" applyFont="1" applyAlignment="1">
      <alignment vertical="top" wrapText="1"/>
    </xf>
    <xf numFmtId="0" fontId="20" fillId="0" borderId="0" xfId="0" applyFont="1" applyFill="1" applyAlignment="1">
      <alignment vertical="top" wrapText="1"/>
    </xf>
    <xf numFmtId="0" fontId="19" fillId="0" borderId="0" xfId="0" applyFont="1" applyFill="1" applyAlignment="1">
      <alignment wrapText="1"/>
    </xf>
    <xf numFmtId="0" fontId="20" fillId="0" borderId="0" xfId="0" applyFont="1" applyFill="1" applyAlignment="1">
      <alignment wrapText="1"/>
    </xf>
    <xf numFmtId="0" fontId="20" fillId="0" borderId="0" xfId="0" applyFont="1" applyFill="1" applyAlignment="1">
      <alignment horizontal="left" vertical="top" wrapText="1" indent="12"/>
    </xf>
    <xf numFmtId="0" fontId="16" fillId="0" borderId="0" xfId="0" applyFont="1" applyAlignment="1" applyProtection="1">
      <alignment horizontal="center"/>
      <protection locked="0"/>
    </xf>
    <xf numFmtId="0" fontId="16" fillId="0" borderId="0" xfId="0" applyFont="1" applyAlignment="1" applyProtection="1">
      <alignment horizontal="left"/>
      <protection locked="0"/>
    </xf>
    <xf numFmtId="0" fontId="16"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7" fillId="0" borderId="0" xfId="0" applyNumberFormat="1" applyFont="1" applyProtection="1"/>
    <xf numFmtId="0" fontId="15" fillId="0" borderId="0" xfId="0" applyFont="1" applyAlignment="1" applyProtection="1">
      <alignment vertical="center"/>
    </xf>
    <xf numFmtId="15" fontId="14" fillId="0" borderId="0" xfId="0" applyNumberFormat="1" applyFont="1" applyProtection="1"/>
    <xf numFmtId="0" fontId="20"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7" fillId="0" borderId="0" xfId="0" applyFont="1" applyAlignment="1">
      <alignment vertical="center"/>
    </xf>
    <xf numFmtId="0" fontId="8" fillId="6" borderId="8" xfId="0" applyFont="1" applyFill="1" applyBorder="1" applyAlignment="1" applyProtection="1">
      <alignment horizontal="center"/>
      <protection locked="0"/>
    </xf>
    <xf numFmtId="0" fontId="20"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7" fillId="0" borderId="15" xfId="0" applyFont="1" applyFill="1" applyBorder="1" applyAlignment="1">
      <alignment wrapText="1"/>
    </xf>
    <xf numFmtId="0" fontId="7" fillId="6" borderId="1" xfId="0" applyFont="1" applyFill="1" applyBorder="1" applyAlignment="1">
      <alignment horizontal="center" vertical="center" wrapText="1"/>
    </xf>
    <xf numFmtId="174" fontId="33" fillId="0" borderId="0" xfId="0" applyNumberFormat="1" applyFont="1" applyFill="1" applyBorder="1" applyAlignment="1" applyProtection="1"/>
    <xf numFmtId="0" fontId="7" fillId="0" borderId="0" xfId="0" applyFont="1" applyFill="1" applyBorder="1" applyAlignment="1">
      <alignment horizontal="center" vertical="center" wrapText="1"/>
    </xf>
    <xf numFmtId="0" fontId="11" fillId="0" borderId="0" xfId="3" applyAlignment="1" applyProtection="1">
      <alignment wrapText="1"/>
    </xf>
    <xf numFmtId="0" fontId="20"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5" xfId="0" applyFont="1" applyFill="1" applyBorder="1" applyAlignment="1">
      <alignment horizontal="center" vertical="center" wrapText="1"/>
    </xf>
    <xf numFmtId="0" fontId="7" fillId="0" borderId="6" xfId="0" applyFont="1" applyBorder="1"/>
    <xf numFmtId="0" fontId="3" fillId="0" borderId="6" xfId="0" applyFont="1" applyBorder="1"/>
    <xf numFmtId="0" fontId="25" fillId="0" borderId="0" xfId="3" applyFont="1" applyAlignment="1" applyProtection="1">
      <alignment horizontal="justify" vertical="top" wrapText="1"/>
    </xf>
    <xf numFmtId="0" fontId="6" fillId="2" borderId="0" xfId="0" applyFont="1" applyFill="1" applyBorder="1" applyAlignment="1">
      <alignment horizontal="center"/>
    </xf>
    <xf numFmtId="0" fontId="20" fillId="0" borderId="0" xfId="0" applyFont="1" applyAlignment="1">
      <alignment vertical="top" wrapText="1"/>
    </xf>
    <xf numFmtId="0" fontId="7" fillId="0" borderId="1" xfId="0" quotePrefix="1" applyFont="1" applyBorder="1" applyAlignment="1" applyProtection="1">
      <alignment vertical="center"/>
      <protection locked="0"/>
    </xf>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0" fontId="43" fillId="0" borderId="0" xfId="0" applyFont="1"/>
    <xf numFmtId="0" fontId="43" fillId="0" borderId="0" xfId="0" applyFont="1" applyProtection="1"/>
    <xf numFmtId="0" fontId="34"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6" xfId="0" applyFont="1" applyBorder="1" applyAlignment="1">
      <alignment vertical="top"/>
    </xf>
    <xf numFmtId="0" fontId="37" fillId="0" borderId="26" xfId="0" applyFont="1" applyBorder="1" applyAlignment="1">
      <alignment vertical="top"/>
    </xf>
    <xf numFmtId="164" fontId="3" fillId="0" borderId="26" xfId="0" applyNumberFormat="1" applyFont="1" applyBorder="1" applyAlignment="1">
      <alignment vertical="top"/>
    </xf>
    <xf numFmtId="169" fontId="3" fillId="0" borderId="26" xfId="1" applyNumberFormat="1" applyFont="1" applyBorder="1" applyAlignment="1">
      <alignment vertical="top"/>
    </xf>
    <xf numFmtId="0" fontId="14" fillId="0" borderId="26"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0" fontId="7" fillId="0" borderId="1" xfId="0"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29" xfId="0" applyFont="1" applyBorder="1" applyAlignment="1">
      <alignment vertical="center"/>
    </xf>
    <xf numFmtId="0" fontId="4" fillId="0" borderId="29" xfId="0" applyFont="1" applyBorder="1" applyAlignment="1">
      <alignment horizontal="left" vertical="center"/>
    </xf>
    <xf numFmtId="0" fontId="3" fillId="0" borderId="31" xfId="0" applyFont="1" applyBorder="1" applyAlignment="1">
      <alignment vertical="center"/>
    </xf>
    <xf numFmtId="164" fontId="3" fillId="0" borderId="31" xfId="0" applyNumberFormat="1" applyFont="1" applyBorder="1" applyAlignment="1">
      <alignment vertical="center"/>
    </xf>
    <xf numFmtId="169" fontId="3" fillId="0" borderId="31" xfId="1" applyNumberFormat="1" applyFont="1" applyBorder="1" applyAlignment="1">
      <alignment vertical="center"/>
    </xf>
    <xf numFmtId="0" fontId="14" fillId="0" borderId="31"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3" fillId="0" borderId="29" xfId="0" applyFont="1" applyBorder="1" applyAlignment="1" applyProtection="1">
      <alignment vertical="center"/>
    </xf>
    <xf numFmtId="0" fontId="9" fillId="5" borderId="4" xfId="0" quotePrefix="1" applyFont="1" applyFill="1" applyBorder="1" applyAlignment="1">
      <alignment horizontal="center" vertical="center"/>
    </xf>
    <xf numFmtId="0" fontId="18" fillId="0" borderId="0" xfId="0" applyFont="1" applyAlignment="1">
      <alignment wrapText="1"/>
    </xf>
    <xf numFmtId="0" fontId="9"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9" fillId="5" borderId="20" xfId="0" applyFont="1" applyFill="1" applyBorder="1" applyAlignment="1">
      <alignment horizontal="center" vertical="center"/>
    </xf>
    <xf numFmtId="0" fontId="7" fillId="0" borderId="0" xfId="0" applyFont="1" applyAlignment="1">
      <alignment vertical="center" textRotation="90"/>
    </xf>
    <xf numFmtId="10" fontId="3" fillId="0" borderId="19" xfId="4" applyNumberFormat="1" applyFont="1" applyFill="1" applyBorder="1" applyAlignment="1">
      <alignment vertical="center"/>
    </xf>
    <xf numFmtId="14" fontId="3" fillId="0" borderId="0" xfId="0" applyNumberFormat="1" applyFont="1"/>
    <xf numFmtId="0" fontId="44" fillId="0" borderId="0" xfId="0" applyFont="1"/>
    <xf numFmtId="14" fontId="44" fillId="0" borderId="0" xfId="0" applyNumberFormat="1" applyFont="1"/>
    <xf numFmtId="0" fontId="17" fillId="0" borderId="0" xfId="0" applyFont="1" applyProtection="1"/>
    <xf numFmtId="0" fontId="17"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0" fontId="9" fillId="5" borderId="32" xfId="0" applyFont="1" applyFill="1" applyBorder="1" applyAlignment="1">
      <alignment horizontal="center" vertical="center"/>
    </xf>
    <xf numFmtId="10" fontId="8" fillId="0" borderId="19" xfId="4" applyNumberFormat="1" applyFont="1" applyFill="1" applyBorder="1" applyAlignment="1">
      <alignment vertical="center"/>
    </xf>
    <xf numFmtId="0" fontId="3" fillId="0" borderId="0" xfId="0" quotePrefix="1" applyFont="1" applyAlignment="1">
      <alignment vertical="top" wrapText="1"/>
    </xf>
    <xf numFmtId="165" fontId="3" fillId="0" borderId="20" xfId="1" applyFont="1" applyFill="1" applyBorder="1" applyAlignment="1">
      <alignment vertical="center"/>
    </xf>
    <xf numFmtId="165" fontId="3" fillId="0" borderId="19" xfId="1" applyFont="1" applyFill="1" applyBorder="1" applyAlignment="1">
      <alignment vertical="center"/>
    </xf>
    <xf numFmtId="0" fontId="3" fillId="0" borderId="29" xfId="0" applyFont="1" applyBorder="1"/>
    <xf numFmtId="0" fontId="3" fillId="0" borderId="20"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3" fillId="0" borderId="5" xfId="0" applyFont="1" applyFill="1" applyBorder="1"/>
    <xf numFmtId="0" fontId="3" fillId="0" borderId="12" xfId="0" applyFont="1" applyBorder="1"/>
    <xf numFmtId="0" fontId="9" fillId="5" borderId="33" xfId="0" applyFont="1" applyFill="1" applyBorder="1" applyAlignment="1">
      <alignment horizontal="center" vertical="center"/>
    </xf>
    <xf numFmtId="0" fontId="7" fillId="0" borderId="0" xfId="0" applyFont="1" applyAlignment="1">
      <alignment vertical="top"/>
    </xf>
    <xf numFmtId="167" fontId="3" fillId="0" borderId="6" xfId="4" applyNumberFormat="1" applyFont="1" applyFill="1" applyBorder="1" applyAlignment="1">
      <alignment vertical="center"/>
    </xf>
    <xf numFmtId="167" fontId="3" fillId="0" borderId="6" xfId="4" applyNumberFormat="1" applyFont="1" applyFill="1" applyBorder="1"/>
    <xf numFmtId="0" fontId="6" fillId="5" borderId="33" xfId="0" applyFont="1" applyFill="1" applyBorder="1" applyAlignment="1">
      <alignment horizontal="center" vertical="center"/>
    </xf>
    <xf numFmtId="0" fontId="3" fillId="0" borderId="20" xfId="0" applyFont="1" applyBorder="1" applyAlignment="1">
      <alignment horizontal="left" vertical="center"/>
    </xf>
    <xf numFmtId="0" fontId="3" fillId="0" borderId="28" xfId="0" applyFont="1" applyBorder="1"/>
    <xf numFmtId="165" fontId="3" fillId="0" borderId="20" xfId="0" applyNumberFormat="1" applyFont="1" applyFill="1" applyBorder="1" applyAlignment="1">
      <alignment vertical="center"/>
    </xf>
    <xf numFmtId="0" fontId="3" fillId="0" borderId="0" xfId="0" applyFont="1" applyProtection="1">
      <protection locked="0"/>
    </xf>
    <xf numFmtId="0" fontId="16" fillId="0" borderId="0" xfId="0" applyFont="1" applyAlignment="1" applyProtection="1">
      <alignment horizontal="left" vertical="center"/>
    </xf>
    <xf numFmtId="0" fontId="19" fillId="0" borderId="0" xfId="0" applyFont="1" applyAlignment="1">
      <alignment vertical="center"/>
    </xf>
    <xf numFmtId="0" fontId="19" fillId="0" borderId="0" xfId="0" applyFont="1" applyAlignment="1">
      <alignment vertical="top"/>
    </xf>
    <xf numFmtId="0" fontId="8" fillId="0" borderId="0" xfId="0" applyFont="1" applyAlignment="1">
      <alignment horizontal="right" vertical="center"/>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36" xfId="0" applyFont="1" applyFill="1" applyBorder="1"/>
    <xf numFmtId="167" fontId="3" fillId="0" borderId="35" xfId="4" applyNumberFormat="1" applyFont="1" applyFill="1" applyBorder="1"/>
    <xf numFmtId="169" fontId="3" fillId="0" borderId="35" xfId="1" applyNumberFormat="1" applyFont="1" applyFill="1" applyBorder="1"/>
    <xf numFmtId="0" fontId="3" fillId="0" borderId="37" xfId="0" applyFont="1" applyBorder="1"/>
    <xf numFmtId="0" fontId="4" fillId="0" borderId="0" xfId="0" applyFont="1" applyAlignment="1">
      <alignment vertical="center"/>
    </xf>
    <xf numFmtId="167" fontId="3" fillId="0" borderId="35" xfId="4" applyNumberFormat="1" applyFont="1" applyFill="1" applyBorder="1" applyAlignment="1">
      <alignment vertical="center"/>
    </xf>
    <xf numFmtId="169" fontId="3" fillId="0" borderId="35" xfId="1" applyNumberFormat="1" applyFont="1" applyFill="1" applyBorder="1" applyAlignment="1">
      <alignment vertical="center"/>
    </xf>
    <xf numFmtId="0" fontId="4" fillId="0" borderId="0" xfId="0" applyFont="1" applyAlignment="1"/>
    <xf numFmtId="164" fontId="3" fillId="0" borderId="19" xfId="2" applyFont="1" applyFill="1" applyBorder="1" applyAlignment="1">
      <alignment vertical="center"/>
    </xf>
    <xf numFmtId="164" fontId="8" fillId="0" borderId="20" xfId="2" applyFont="1" applyFill="1" applyBorder="1" applyAlignment="1">
      <alignment vertical="center"/>
    </xf>
    <xf numFmtId="164" fontId="8" fillId="0" borderId="19" xfId="2" applyFont="1" applyFill="1" applyBorder="1" applyAlignment="1">
      <alignment vertical="center"/>
    </xf>
    <xf numFmtId="164" fontId="3" fillId="0" borderId="20" xfId="2" applyFont="1" applyFill="1" applyBorder="1" applyAlignment="1">
      <alignment vertical="center"/>
    </xf>
    <xf numFmtId="164" fontId="3" fillId="0" borderId="1" xfId="2" applyFont="1" applyFill="1" applyBorder="1" applyAlignment="1">
      <alignment vertical="center"/>
    </xf>
    <xf numFmtId="164" fontId="7" fillId="0" borderId="1" xfId="2" applyFont="1" applyFill="1" applyBorder="1" applyAlignment="1">
      <alignment vertical="center"/>
    </xf>
    <xf numFmtId="164" fontId="8" fillId="0" borderId="1" xfId="2" applyFont="1" applyFill="1" applyBorder="1" applyAlignment="1">
      <alignment vertical="center"/>
    </xf>
    <xf numFmtId="164" fontId="3" fillId="0" borderId="35" xfId="2" applyFont="1" applyFill="1" applyBorder="1" applyAlignment="1">
      <alignment vertical="center"/>
    </xf>
    <xf numFmtId="164" fontId="3" fillId="0" borderId="35" xfId="2" applyFont="1" applyFill="1" applyBorder="1"/>
    <xf numFmtId="164" fontId="3" fillId="0" borderId="1" xfId="2" applyFont="1" applyFill="1" applyBorder="1"/>
    <xf numFmtId="164" fontId="3" fillId="0" borderId="2" xfId="2" applyFont="1" applyFill="1" applyBorder="1"/>
    <xf numFmtId="164" fontId="8" fillId="0" borderId="1" xfId="2" applyFont="1" applyBorder="1" applyAlignment="1">
      <alignment vertical="center"/>
    </xf>
    <xf numFmtId="164" fontId="3" fillId="0" borderId="1" xfId="2" applyFont="1" applyBorder="1"/>
    <xf numFmtId="164" fontId="3" fillId="0" borderId="2" xfId="2" applyFont="1" applyBorder="1"/>
    <xf numFmtId="164" fontId="33" fillId="8" borderId="1" xfId="2" applyFont="1" applyFill="1" applyBorder="1" applyProtection="1"/>
    <xf numFmtId="164" fontId="33" fillId="8" borderId="1" xfId="2" quotePrefix="1" applyFont="1" applyFill="1" applyBorder="1" applyProtection="1"/>
    <xf numFmtId="164" fontId="3" fillId="0" borderId="1" xfId="2" applyFont="1" applyBorder="1" applyProtection="1">
      <protection locked="0"/>
    </xf>
    <xf numFmtId="164" fontId="3" fillId="0" borderId="1" xfId="2" applyFont="1" applyBorder="1" applyAlignment="1" applyProtection="1">
      <alignment vertical="center"/>
      <protection locked="0"/>
    </xf>
    <xf numFmtId="0" fontId="20" fillId="0" borderId="0" xfId="0" applyFont="1" applyAlignment="1">
      <alignment horizontal="left" vertical="top" wrapText="1"/>
    </xf>
    <xf numFmtId="0" fontId="20" fillId="0" borderId="0" xfId="0" applyFont="1" applyAlignment="1">
      <alignment vertical="top" wrapText="1"/>
    </xf>
    <xf numFmtId="0" fontId="20" fillId="0" borderId="0" xfId="0" applyFont="1" applyFill="1" applyAlignment="1">
      <alignment horizontal="left" vertical="top" wrapText="1"/>
    </xf>
    <xf numFmtId="0" fontId="20" fillId="0" borderId="0" xfId="0" applyFont="1" applyFill="1" applyAlignment="1">
      <alignment horizontal="left" vertical="top"/>
    </xf>
    <xf numFmtId="0" fontId="7" fillId="3" borderId="6"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20" fillId="0" borderId="0" xfId="0" applyFont="1" applyAlignment="1">
      <alignment horizontal="left"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37" fillId="0" borderId="0" xfId="0" applyFont="1" applyAlignment="1">
      <alignment horizontal="left" vertical="center"/>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20" fillId="0" borderId="13" xfId="0" applyFont="1" applyBorder="1" applyAlignment="1">
      <alignment horizontal="left" vertical="center" wrapText="1"/>
    </xf>
    <xf numFmtId="0" fontId="19" fillId="0" borderId="0" xfId="0" applyFont="1" applyAlignment="1">
      <alignment horizontal="center" vertical="center"/>
    </xf>
    <xf numFmtId="0" fontId="7" fillId="6" borderId="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9" fillId="5" borderId="33" xfId="0" applyFont="1" applyFill="1" applyBorder="1" applyAlignment="1">
      <alignment horizontal="center" vertical="center"/>
    </xf>
    <xf numFmtId="0" fontId="9" fillId="5" borderId="34" xfId="0" applyFont="1" applyFill="1" applyBorder="1" applyAlignment="1">
      <alignment horizontal="center" vertical="center"/>
    </xf>
    <xf numFmtId="164" fontId="3" fillId="0" borderId="20" xfId="2" applyFont="1" applyFill="1" applyBorder="1" applyAlignment="1">
      <alignment vertical="center"/>
    </xf>
    <xf numFmtId="164" fontId="3" fillId="0" borderId="28" xfId="2" applyFont="1" applyFill="1" applyBorder="1" applyAlignment="1">
      <alignment vertical="center"/>
    </xf>
    <xf numFmtId="164" fontId="3" fillId="0" borderId="5" xfId="2" applyFont="1" applyFill="1" applyBorder="1" applyAlignment="1">
      <alignment horizontal="center" vertical="center"/>
    </xf>
    <xf numFmtId="164" fontId="3" fillId="0" borderId="12" xfId="2" applyFont="1" applyFill="1" applyBorder="1" applyAlignment="1">
      <alignment horizontal="center" vertical="center"/>
    </xf>
    <xf numFmtId="164" fontId="13" fillId="0" borderId="5" xfId="2" applyFont="1" applyFill="1" applyBorder="1" applyAlignment="1">
      <alignment horizontal="center" vertical="center"/>
    </xf>
    <xf numFmtId="164" fontId="13" fillId="0" borderId="12" xfId="2" applyFont="1" applyFill="1" applyBorder="1" applyAlignment="1">
      <alignment horizontal="center" vertical="center"/>
    </xf>
    <xf numFmtId="0" fontId="3" fillId="0" borderId="0" xfId="0" applyFont="1" applyAlignment="1">
      <alignment horizontal="left" vertical="center" wrapText="1"/>
    </xf>
    <xf numFmtId="0" fontId="7" fillId="0" borderId="30" xfId="0" applyFont="1" applyBorder="1" applyAlignment="1">
      <alignment horizontal="right" vertical="center" textRotation="90"/>
    </xf>
    <xf numFmtId="0" fontId="7" fillId="0" borderId="0" xfId="0" applyFont="1" applyAlignment="1">
      <alignment horizontal="right" vertical="center" textRotation="90"/>
    </xf>
    <xf numFmtId="0" fontId="9" fillId="5" borderId="20" xfId="0" applyFont="1" applyFill="1" applyBorder="1" applyAlignment="1">
      <alignment horizontal="center" vertical="center"/>
    </xf>
    <xf numFmtId="0" fontId="9" fillId="5" borderId="28" xfId="0" applyFont="1" applyFill="1" applyBorder="1" applyAlignment="1">
      <alignment horizontal="center" vertical="center"/>
    </xf>
    <xf numFmtId="164" fontId="8" fillId="0" borderId="20" xfId="2" applyFont="1" applyFill="1" applyBorder="1" applyAlignment="1">
      <alignment horizontal="center" vertical="center"/>
    </xf>
    <xf numFmtId="164" fontId="8" fillId="0" borderId="28" xfId="2" applyFont="1" applyFill="1" applyBorder="1" applyAlignment="1">
      <alignment horizontal="center" vertical="center"/>
    </xf>
    <xf numFmtId="0" fontId="7" fillId="0" borderId="0" xfId="0" applyFont="1" applyAlignment="1">
      <alignment textRotation="90" wrapText="1"/>
    </xf>
    <xf numFmtId="0" fontId="6" fillId="5" borderId="22" xfId="0" applyFont="1" applyFill="1" applyBorder="1" applyAlignment="1">
      <alignment horizontal="center" vertical="center"/>
    </xf>
    <xf numFmtId="0" fontId="6" fillId="5" borderId="24" xfId="0" applyFont="1" applyFill="1" applyBorder="1" applyAlignment="1">
      <alignment horizontal="center" vertical="center"/>
    </xf>
    <xf numFmtId="0" fontId="7" fillId="0" borderId="0" xfId="0" applyFont="1" applyAlignment="1">
      <alignment horizontal="right" vertical="center" textRotation="90" wrapText="1"/>
    </xf>
    <xf numFmtId="164" fontId="8" fillId="0" borderId="20" xfId="2" applyFont="1" applyFill="1" applyBorder="1" applyAlignment="1">
      <alignment vertical="center"/>
    </xf>
    <xf numFmtId="164" fontId="8" fillId="0" borderId="28" xfId="2" applyFont="1" applyFill="1" applyBorder="1" applyAlignment="1">
      <alignment vertical="center"/>
    </xf>
    <xf numFmtId="0" fontId="6" fillId="5" borderId="23" xfId="0" applyFont="1"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4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Bets!$BG$9</c:f>
              <c:strCache>
                <c:ptCount val="1"/>
                <c:pt idx="0">
                  <c:v>Profit</c:v>
                </c:pt>
              </c:strCache>
            </c:strRef>
          </c:tx>
          <c:spPr>
            <a:ln>
              <a:solidFill>
                <a:schemeClr val="accent4">
                  <a:lumMod val="75000"/>
                </a:schemeClr>
              </a:solidFill>
            </a:ln>
          </c:spPr>
          <c:marker>
            <c:symbol val="none"/>
          </c:marker>
          <c:xVal>
            <c:numRef>
              <c:f>Bets!$BF$10:$BF$10010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Bets!$BG$10:$BG$10010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53.350000000000009</c:v>
                </c:pt>
                <c:pt idx="12">
                  <c:v>76.350000000000009</c:v>
                </c:pt>
                <c:pt idx="13">
                  <c:v>78.38000000000001</c:v>
                </c:pt>
                <c:pt idx="14">
                  <c:v>83.780000000000015</c:v>
                </c:pt>
                <c:pt idx="15">
                  <c:v>87.88000000000001</c:v>
                </c:pt>
                <c:pt idx="16">
                  <c:v>82.88000000000001</c:v>
                </c:pt>
                <c:pt idx="17">
                  <c:v>82.88000000000001</c:v>
                </c:pt>
                <c:pt idx="18">
                  <c:v>82.88000000000001</c:v>
                </c:pt>
                <c:pt idx="19">
                  <c:v>82.88000000000001</c:v>
                </c:pt>
                <c:pt idx="20">
                  <c:v>82.88000000000001</c:v>
                </c:pt>
                <c:pt idx="21">
                  <c:v>82.88000000000001</c:v>
                </c:pt>
                <c:pt idx="22">
                  <c:v>82.88000000000001</c:v>
                </c:pt>
                <c:pt idx="23">
                  <c:v>82.88000000000001</c:v>
                </c:pt>
                <c:pt idx="24">
                  <c:v>82.88000000000001</c:v>
                </c:pt>
                <c:pt idx="25">
                  <c:v>82.88000000000001</c:v>
                </c:pt>
                <c:pt idx="26">
                  <c:v>82.88000000000001</c:v>
                </c:pt>
                <c:pt idx="27">
                  <c:v>82.88000000000001</c:v>
                </c:pt>
                <c:pt idx="28">
                  <c:v>82.88000000000001</c:v>
                </c:pt>
                <c:pt idx="29">
                  <c:v>82.88000000000001</c:v>
                </c:pt>
                <c:pt idx="30">
                  <c:v>82.88000000000001</c:v>
                </c:pt>
                <c:pt idx="31">
                  <c:v>82.88000000000001</c:v>
                </c:pt>
                <c:pt idx="32">
                  <c:v>82.88000000000001</c:v>
                </c:pt>
                <c:pt idx="33">
                  <c:v>82.88000000000001</c:v>
                </c:pt>
                <c:pt idx="34">
                  <c:v>82.88000000000001</c:v>
                </c:pt>
                <c:pt idx="35">
                  <c:v>82.88000000000001</c:v>
                </c:pt>
                <c:pt idx="36">
                  <c:v>82.88000000000001</c:v>
                </c:pt>
                <c:pt idx="37">
                  <c:v>82.88000000000001</c:v>
                </c:pt>
                <c:pt idx="38">
                  <c:v>82.88000000000001</c:v>
                </c:pt>
                <c:pt idx="39">
                  <c:v>82.88000000000001</c:v>
                </c:pt>
                <c:pt idx="40">
                  <c:v>82.88000000000001</c:v>
                </c:pt>
                <c:pt idx="41">
                  <c:v>82.88000000000001</c:v>
                </c:pt>
                <c:pt idx="42">
                  <c:v>82.88000000000001</c:v>
                </c:pt>
                <c:pt idx="43">
                  <c:v>82.88000000000001</c:v>
                </c:pt>
                <c:pt idx="44">
                  <c:v>82.88000000000001</c:v>
                </c:pt>
                <c:pt idx="45">
                  <c:v>82.88000000000001</c:v>
                </c:pt>
                <c:pt idx="46">
                  <c:v>82.88000000000001</c:v>
                </c:pt>
                <c:pt idx="47">
                  <c:v>82.88000000000001</c:v>
                </c:pt>
                <c:pt idx="48">
                  <c:v>82.88000000000001</c:v>
                </c:pt>
                <c:pt idx="49">
                  <c:v>82.88000000000001</c:v>
                </c:pt>
                <c:pt idx="50">
                  <c:v>82.88000000000001</c:v>
                </c:pt>
                <c:pt idx="51">
                  <c:v>82.88000000000001</c:v>
                </c:pt>
                <c:pt idx="52">
                  <c:v>82.88000000000001</c:v>
                </c:pt>
                <c:pt idx="53">
                  <c:v>82.88000000000001</c:v>
                </c:pt>
                <c:pt idx="54">
                  <c:v>82.88000000000001</c:v>
                </c:pt>
                <c:pt idx="55">
                  <c:v>82.88000000000001</c:v>
                </c:pt>
                <c:pt idx="56">
                  <c:v>82.88000000000001</c:v>
                </c:pt>
                <c:pt idx="57">
                  <c:v>82.88000000000001</c:v>
                </c:pt>
                <c:pt idx="58">
                  <c:v>82.88000000000001</c:v>
                </c:pt>
                <c:pt idx="59">
                  <c:v>82.88000000000001</c:v>
                </c:pt>
                <c:pt idx="60">
                  <c:v>82.88000000000001</c:v>
                </c:pt>
                <c:pt idx="61">
                  <c:v>82.88000000000001</c:v>
                </c:pt>
                <c:pt idx="62">
                  <c:v>82.88000000000001</c:v>
                </c:pt>
                <c:pt idx="63">
                  <c:v>82.88000000000001</c:v>
                </c:pt>
                <c:pt idx="64">
                  <c:v>82.88000000000001</c:v>
                </c:pt>
                <c:pt idx="65">
                  <c:v>82.88000000000001</c:v>
                </c:pt>
                <c:pt idx="66">
                  <c:v>82.88000000000001</c:v>
                </c:pt>
                <c:pt idx="67">
                  <c:v>82.88000000000001</c:v>
                </c:pt>
                <c:pt idx="68">
                  <c:v>82.88000000000001</c:v>
                </c:pt>
                <c:pt idx="69">
                  <c:v>82.88000000000001</c:v>
                </c:pt>
                <c:pt idx="70">
                  <c:v>82.88000000000001</c:v>
                </c:pt>
                <c:pt idx="71">
                  <c:v>82.88000000000001</c:v>
                </c:pt>
                <c:pt idx="72">
                  <c:v>82.88000000000001</c:v>
                </c:pt>
                <c:pt idx="73">
                  <c:v>82.88000000000001</c:v>
                </c:pt>
                <c:pt idx="74">
                  <c:v>82.88000000000001</c:v>
                </c:pt>
                <c:pt idx="75">
                  <c:v>82.88000000000001</c:v>
                </c:pt>
                <c:pt idx="76">
                  <c:v>82.88000000000001</c:v>
                </c:pt>
                <c:pt idx="77">
                  <c:v>82.88000000000001</c:v>
                </c:pt>
                <c:pt idx="78">
                  <c:v>82.88000000000001</c:v>
                </c:pt>
                <c:pt idx="79">
                  <c:v>82.88000000000001</c:v>
                </c:pt>
                <c:pt idx="80">
                  <c:v>82.88000000000001</c:v>
                </c:pt>
                <c:pt idx="81">
                  <c:v>82.88000000000001</c:v>
                </c:pt>
                <c:pt idx="82">
                  <c:v>82.88000000000001</c:v>
                </c:pt>
                <c:pt idx="83">
                  <c:v>82.88000000000001</c:v>
                </c:pt>
                <c:pt idx="84">
                  <c:v>82.88000000000001</c:v>
                </c:pt>
                <c:pt idx="85">
                  <c:v>82.88000000000001</c:v>
                </c:pt>
                <c:pt idx="86">
                  <c:v>82.88000000000001</c:v>
                </c:pt>
                <c:pt idx="87">
                  <c:v>82.88000000000001</c:v>
                </c:pt>
                <c:pt idx="88">
                  <c:v>82.88000000000001</c:v>
                </c:pt>
                <c:pt idx="89">
                  <c:v>82.88000000000001</c:v>
                </c:pt>
                <c:pt idx="90">
                  <c:v>82.88000000000001</c:v>
                </c:pt>
                <c:pt idx="91">
                  <c:v>82.88000000000001</c:v>
                </c:pt>
                <c:pt idx="92">
                  <c:v>82.88000000000001</c:v>
                </c:pt>
                <c:pt idx="93">
                  <c:v>82.88000000000001</c:v>
                </c:pt>
                <c:pt idx="94">
                  <c:v>82.88000000000001</c:v>
                </c:pt>
                <c:pt idx="95">
                  <c:v>82.88000000000001</c:v>
                </c:pt>
                <c:pt idx="96">
                  <c:v>82.88000000000001</c:v>
                </c:pt>
                <c:pt idx="97">
                  <c:v>82.88000000000001</c:v>
                </c:pt>
                <c:pt idx="98">
                  <c:v>82.88000000000001</c:v>
                </c:pt>
                <c:pt idx="99">
                  <c:v>82.88000000000001</c:v>
                </c:pt>
                <c:pt idx="100">
                  <c:v>82.88000000000001</c:v>
                </c:pt>
                <c:pt idx="101">
                  <c:v>82.88000000000001</c:v>
                </c:pt>
                <c:pt idx="102">
                  <c:v>82.88000000000001</c:v>
                </c:pt>
                <c:pt idx="103">
                  <c:v>82.88000000000001</c:v>
                </c:pt>
                <c:pt idx="104">
                  <c:v>82.88000000000001</c:v>
                </c:pt>
                <c:pt idx="105">
                  <c:v>82.88000000000001</c:v>
                </c:pt>
                <c:pt idx="106">
                  <c:v>82.88000000000001</c:v>
                </c:pt>
                <c:pt idx="107">
                  <c:v>82.88000000000001</c:v>
                </c:pt>
                <c:pt idx="108">
                  <c:v>82.88000000000001</c:v>
                </c:pt>
                <c:pt idx="109">
                  <c:v>82.88000000000001</c:v>
                </c:pt>
                <c:pt idx="110">
                  <c:v>82.88000000000001</c:v>
                </c:pt>
                <c:pt idx="111">
                  <c:v>82.88000000000001</c:v>
                </c:pt>
                <c:pt idx="112">
                  <c:v>82.88000000000001</c:v>
                </c:pt>
                <c:pt idx="113">
                  <c:v>82.88000000000001</c:v>
                </c:pt>
                <c:pt idx="114">
                  <c:v>82.88000000000001</c:v>
                </c:pt>
                <c:pt idx="115">
                  <c:v>82.88000000000001</c:v>
                </c:pt>
                <c:pt idx="116">
                  <c:v>82.88000000000001</c:v>
                </c:pt>
                <c:pt idx="117">
                  <c:v>82.88000000000001</c:v>
                </c:pt>
                <c:pt idx="118">
                  <c:v>82.88000000000001</c:v>
                </c:pt>
                <c:pt idx="119">
                  <c:v>82.88000000000001</c:v>
                </c:pt>
                <c:pt idx="120">
                  <c:v>82.88000000000001</c:v>
                </c:pt>
                <c:pt idx="121">
                  <c:v>82.88000000000001</c:v>
                </c:pt>
                <c:pt idx="122">
                  <c:v>82.88000000000001</c:v>
                </c:pt>
                <c:pt idx="123">
                  <c:v>82.88000000000001</c:v>
                </c:pt>
                <c:pt idx="124">
                  <c:v>82.88000000000001</c:v>
                </c:pt>
                <c:pt idx="125">
                  <c:v>82.88000000000001</c:v>
                </c:pt>
                <c:pt idx="126">
                  <c:v>82.88000000000001</c:v>
                </c:pt>
                <c:pt idx="127">
                  <c:v>82.88000000000001</c:v>
                </c:pt>
                <c:pt idx="128">
                  <c:v>82.88000000000001</c:v>
                </c:pt>
                <c:pt idx="129">
                  <c:v>82.88000000000001</c:v>
                </c:pt>
                <c:pt idx="130">
                  <c:v>82.88000000000001</c:v>
                </c:pt>
                <c:pt idx="131">
                  <c:v>82.88000000000001</c:v>
                </c:pt>
                <c:pt idx="132">
                  <c:v>82.88000000000001</c:v>
                </c:pt>
                <c:pt idx="133">
                  <c:v>82.88000000000001</c:v>
                </c:pt>
                <c:pt idx="134">
                  <c:v>82.88000000000001</c:v>
                </c:pt>
                <c:pt idx="135">
                  <c:v>82.88000000000001</c:v>
                </c:pt>
                <c:pt idx="136">
                  <c:v>82.88000000000001</c:v>
                </c:pt>
                <c:pt idx="137">
                  <c:v>82.88000000000001</c:v>
                </c:pt>
                <c:pt idx="138">
                  <c:v>82.88000000000001</c:v>
                </c:pt>
                <c:pt idx="139">
                  <c:v>82.88000000000001</c:v>
                </c:pt>
                <c:pt idx="140">
                  <c:v>82.88000000000001</c:v>
                </c:pt>
                <c:pt idx="141">
                  <c:v>82.88000000000001</c:v>
                </c:pt>
                <c:pt idx="142">
                  <c:v>82.88000000000001</c:v>
                </c:pt>
                <c:pt idx="143">
                  <c:v>82.88000000000001</c:v>
                </c:pt>
                <c:pt idx="144">
                  <c:v>82.88000000000001</c:v>
                </c:pt>
                <c:pt idx="145">
                  <c:v>82.88000000000001</c:v>
                </c:pt>
                <c:pt idx="146">
                  <c:v>82.88000000000001</c:v>
                </c:pt>
                <c:pt idx="147">
                  <c:v>82.88000000000001</c:v>
                </c:pt>
                <c:pt idx="148">
                  <c:v>82.88000000000001</c:v>
                </c:pt>
                <c:pt idx="149">
                  <c:v>82.88000000000001</c:v>
                </c:pt>
                <c:pt idx="150">
                  <c:v>82.88000000000001</c:v>
                </c:pt>
                <c:pt idx="151">
                  <c:v>82.88000000000001</c:v>
                </c:pt>
                <c:pt idx="152">
                  <c:v>82.88000000000001</c:v>
                </c:pt>
                <c:pt idx="153">
                  <c:v>82.88000000000001</c:v>
                </c:pt>
                <c:pt idx="154">
                  <c:v>82.88000000000001</c:v>
                </c:pt>
                <c:pt idx="155">
                  <c:v>82.88000000000001</c:v>
                </c:pt>
                <c:pt idx="156">
                  <c:v>82.88000000000001</c:v>
                </c:pt>
                <c:pt idx="157">
                  <c:v>82.88000000000001</c:v>
                </c:pt>
                <c:pt idx="158">
                  <c:v>82.88000000000001</c:v>
                </c:pt>
                <c:pt idx="159">
                  <c:v>82.88000000000001</c:v>
                </c:pt>
                <c:pt idx="160">
                  <c:v>82.88000000000001</c:v>
                </c:pt>
                <c:pt idx="161">
                  <c:v>82.88000000000001</c:v>
                </c:pt>
                <c:pt idx="162">
                  <c:v>82.88000000000001</c:v>
                </c:pt>
                <c:pt idx="163">
                  <c:v>82.88000000000001</c:v>
                </c:pt>
                <c:pt idx="164">
                  <c:v>82.88000000000001</c:v>
                </c:pt>
                <c:pt idx="165">
                  <c:v>82.88000000000001</c:v>
                </c:pt>
                <c:pt idx="166">
                  <c:v>82.88000000000001</c:v>
                </c:pt>
                <c:pt idx="167">
                  <c:v>82.88000000000001</c:v>
                </c:pt>
                <c:pt idx="168">
                  <c:v>82.88000000000001</c:v>
                </c:pt>
                <c:pt idx="169">
                  <c:v>82.88000000000001</c:v>
                </c:pt>
                <c:pt idx="170">
                  <c:v>82.88000000000001</c:v>
                </c:pt>
                <c:pt idx="171">
                  <c:v>82.88000000000001</c:v>
                </c:pt>
                <c:pt idx="172">
                  <c:v>82.88000000000001</c:v>
                </c:pt>
                <c:pt idx="173">
                  <c:v>82.88000000000001</c:v>
                </c:pt>
                <c:pt idx="174">
                  <c:v>82.88000000000001</c:v>
                </c:pt>
                <c:pt idx="175">
                  <c:v>82.88000000000001</c:v>
                </c:pt>
                <c:pt idx="176">
                  <c:v>82.88000000000001</c:v>
                </c:pt>
                <c:pt idx="177">
                  <c:v>82.88000000000001</c:v>
                </c:pt>
                <c:pt idx="178">
                  <c:v>82.88000000000001</c:v>
                </c:pt>
                <c:pt idx="179">
                  <c:v>82.88000000000001</c:v>
                </c:pt>
                <c:pt idx="180">
                  <c:v>82.88000000000001</c:v>
                </c:pt>
                <c:pt idx="181">
                  <c:v>82.88000000000001</c:v>
                </c:pt>
                <c:pt idx="182">
                  <c:v>82.88000000000001</c:v>
                </c:pt>
                <c:pt idx="183">
                  <c:v>82.88000000000001</c:v>
                </c:pt>
                <c:pt idx="184">
                  <c:v>82.88000000000001</c:v>
                </c:pt>
                <c:pt idx="185">
                  <c:v>82.88000000000001</c:v>
                </c:pt>
                <c:pt idx="186">
                  <c:v>82.88000000000001</c:v>
                </c:pt>
                <c:pt idx="187">
                  <c:v>82.88000000000001</c:v>
                </c:pt>
                <c:pt idx="188">
                  <c:v>82.88000000000001</c:v>
                </c:pt>
                <c:pt idx="189">
                  <c:v>82.88000000000001</c:v>
                </c:pt>
                <c:pt idx="190">
                  <c:v>82.88000000000001</c:v>
                </c:pt>
                <c:pt idx="191">
                  <c:v>82.88000000000001</c:v>
                </c:pt>
                <c:pt idx="192">
                  <c:v>82.88000000000001</c:v>
                </c:pt>
                <c:pt idx="193">
                  <c:v>82.88000000000001</c:v>
                </c:pt>
                <c:pt idx="194">
                  <c:v>82.88000000000001</c:v>
                </c:pt>
                <c:pt idx="195">
                  <c:v>82.88000000000001</c:v>
                </c:pt>
                <c:pt idx="196">
                  <c:v>82.88000000000001</c:v>
                </c:pt>
                <c:pt idx="197">
                  <c:v>82.88000000000001</c:v>
                </c:pt>
                <c:pt idx="198">
                  <c:v>82.88000000000001</c:v>
                </c:pt>
                <c:pt idx="199">
                  <c:v>82.88000000000001</c:v>
                </c:pt>
                <c:pt idx="200">
                  <c:v>82.88000000000001</c:v>
                </c:pt>
                <c:pt idx="201">
                  <c:v>82.88000000000001</c:v>
                </c:pt>
                <c:pt idx="202">
                  <c:v>82.88000000000001</c:v>
                </c:pt>
                <c:pt idx="203">
                  <c:v>82.88000000000001</c:v>
                </c:pt>
                <c:pt idx="204">
                  <c:v>82.88000000000001</c:v>
                </c:pt>
                <c:pt idx="205">
                  <c:v>82.88000000000001</c:v>
                </c:pt>
                <c:pt idx="206">
                  <c:v>82.88000000000001</c:v>
                </c:pt>
                <c:pt idx="207">
                  <c:v>82.88000000000001</c:v>
                </c:pt>
                <c:pt idx="208">
                  <c:v>82.88000000000001</c:v>
                </c:pt>
                <c:pt idx="209">
                  <c:v>82.88000000000001</c:v>
                </c:pt>
                <c:pt idx="210">
                  <c:v>82.88000000000001</c:v>
                </c:pt>
                <c:pt idx="211">
                  <c:v>82.88000000000001</c:v>
                </c:pt>
                <c:pt idx="212">
                  <c:v>82.88000000000001</c:v>
                </c:pt>
                <c:pt idx="213">
                  <c:v>82.88000000000001</c:v>
                </c:pt>
                <c:pt idx="214">
                  <c:v>82.88000000000001</c:v>
                </c:pt>
                <c:pt idx="215">
                  <c:v>82.88000000000001</c:v>
                </c:pt>
                <c:pt idx="216">
                  <c:v>82.88000000000001</c:v>
                </c:pt>
                <c:pt idx="217">
                  <c:v>82.88000000000001</c:v>
                </c:pt>
                <c:pt idx="218">
                  <c:v>82.88000000000001</c:v>
                </c:pt>
                <c:pt idx="219">
                  <c:v>82.88000000000001</c:v>
                </c:pt>
                <c:pt idx="220">
                  <c:v>82.88000000000001</c:v>
                </c:pt>
                <c:pt idx="221">
                  <c:v>82.88000000000001</c:v>
                </c:pt>
                <c:pt idx="222">
                  <c:v>82.88000000000001</c:v>
                </c:pt>
                <c:pt idx="223">
                  <c:v>82.88000000000001</c:v>
                </c:pt>
                <c:pt idx="224">
                  <c:v>82.88000000000001</c:v>
                </c:pt>
                <c:pt idx="225">
                  <c:v>82.88000000000001</c:v>
                </c:pt>
                <c:pt idx="226">
                  <c:v>82.88000000000001</c:v>
                </c:pt>
                <c:pt idx="227">
                  <c:v>82.88000000000001</c:v>
                </c:pt>
                <c:pt idx="228">
                  <c:v>82.88000000000001</c:v>
                </c:pt>
                <c:pt idx="229">
                  <c:v>82.88000000000001</c:v>
                </c:pt>
                <c:pt idx="230">
                  <c:v>82.88000000000001</c:v>
                </c:pt>
                <c:pt idx="231">
                  <c:v>82.88000000000001</c:v>
                </c:pt>
                <c:pt idx="232">
                  <c:v>82.88000000000001</c:v>
                </c:pt>
                <c:pt idx="233">
                  <c:v>82.88000000000001</c:v>
                </c:pt>
                <c:pt idx="234">
                  <c:v>82.88000000000001</c:v>
                </c:pt>
                <c:pt idx="235">
                  <c:v>82.88000000000001</c:v>
                </c:pt>
                <c:pt idx="236">
                  <c:v>82.88000000000001</c:v>
                </c:pt>
                <c:pt idx="237">
                  <c:v>82.88000000000001</c:v>
                </c:pt>
                <c:pt idx="238">
                  <c:v>82.88000000000001</c:v>
                </c:pt>
                <c:pt idx="239">
                  <c:v>82.88000000000001</c:v>
                </c:pt>
                <c:pt idx="240">
                  <c:v>82.88000000000001</c:v>
                </c:pt>
                <c:pt idx="241">
                  <c:v>82.88000000000001</c:v>
                </c:pt>
                <c:pt idx="242">
                  <c:v>82.88000000000001</c:v>
                </c:pt>
                <c:pt idx="243">
                  <c:v>82.88000000000001</c:v>
                </c:pt>
                <c:pt idx="244">
                  <c:v>82.88000000000001</c:v>
                </c:pt>
                <c:pt idx="245">
                  <c:v>82.88000000000001</c:v>
                </c:pt>
                <c:pt idx="246">
                  <c:v>82.88000000000001</c:v>
                </c:pt>
                <c:pt idx="247">
                  <c:v>82.88000000000001</c:v>
                </c:pt>
                <c:pt idx="248">
                  <c:v>82.88000000000001</c:v>
                </c:pt>
                <c:pt idx="249">
                  <c:v>82.88000000000001</c:v>
                </c:pt>
                <c:pt idx="250">
                  <c:v>82.88000000000001</c:v>
                </c:pt>
                <c:pt idx="251">
                  <c:v>82.88000000000001</c:v>
                </c:pt>
                <c:pt idx="252">
                  <c:v>82.88000000000001</c:v>
                </c:pt>
                <c:pt idx="253">
                  <c:v>82.88000000000001</c:v>
                </c:pt>
                <c:pt idx="254">
                  <c:v>82.88000000000001</c:v>
                </c:pt>
                <c:pt idx="255">
                  <c:v>82.88000000000001</c:v>
                </c:pt>
                <c:pt idx="256">
                  <c:v>82.88000000000001</c:v>
                </c:pt>
                <c:pt idx="257">
                  <c:v>82.88000000000001</c:v>
                </c:pt>
                <c:pt idx="258">
                  <c:v>82.88000000000001</c:v>
                </c:pt>
                <c:pt idx="259">
                  <c:v>82.88000000000001</c:v>
                </c:pt>
                <c:pt idx="260">
                  <c:v>82.88000000000001</c:v>
                </c:pt>
                <c:pt idx="261">
                  <c:v>82.88000000000001</c:v>
                </c:pt>
                <c:pt idx="262">
                  <c:v>82.88000000000001</c:v>
                </c:pt>
                <c:pt idx="263">
                  <c:v>82.88000000000001</c:v>
                </c:pt>
                <c:pt idx="264">
                  <c:v>82.88000000000001</c:v>
                </c:pt>
                <c:pt idx="265">
                  <c:v>82.88000000000001</c:v>
                </c:pt>
                <c:pt idx="266">
                  <c:v>82.88000000000001</c:v>
                </c:pt>
                <c:pt idx="267">
                  <c:v>82.88000000000001</c:v>
                </c:pt>
                <c:pt idx="268">
                  <c:v>82.88000000000001</c:v>
                </c:pt>
                <c:pt idx="269">
                  <c:v>82.88000000000001</c:v>
                </c:pt>
                <c:pt idx="270">
                  <c:v>82.88000000000001</c:v>
                </c:pt>
                <c:pt idx="271">
                  <c:v>82.88000000000001</c:v>
                </c:pt>
                <c:pt idx="272">
                  <c:v>82.88000000000001</c:v>
                </c:pt>
                <c:pt idx="273">
                  <c:v>82.88000000000001</c:v>
                </c:pt>
                <c:pt idx="274">
                  <c:v>82.88000000000001</c:v>
                </c:pt>
                <c:pt idx="275">
                  <c:v>82.88000000000001</c:v>
                </c:pt>
                <c:pt idx="276">
                  <c:v>82.88000000000001</c:v>
                </c:pt>
                <c:pt idx="277">
                  <c:v>82.88000000000001</c:v>
                </c:pt>
                <c:pt idx="278">
                  <c:v>82.88000000000001</c:v>
                </c:pt>
                <c:pt idx="279">
                  <c:v>82.88000000000001</c:v>
                </c:pt>
                <c:pt idx="280">
                  <c:v>82.88000000000001</c:v>
                </c:pt>
                <c:pt idx="281">
                  <c:v>82.88000000000001</c:v>
                </c:pt>
                <c:pt idx="282">
                  <c:v>82.88000000000001</c:v>
                </c:pt>
                <c:pt idx="283">
                  <c:v>82.88000000000001</c:v>
                </c:pt>
                <c:pt idx="284">
                  <c:v>82.88000000000001</c:v>
                </c:pt>
                <c:pt idx="285">
                  <c:v>82.88000000000001</c:v>
                </c:pt>
                <c:pt idx="286">
                  <c:v>82.88000000000001</c:v>
                </c:pt>
                <c:pt idx="287">
                  <c:v>82.88000000000001</c:v>
                </c:pt>
                <c:pt idx="288">
                  <c:v>82.88000000000001</c:v>
                </c:pt>
                <c:pt idx="289">
                  <c:v>82.88000000000001</c:v>
                </c:pt>
                <c:pt idx="290">
                  <c:v>82.88000000000001</c:v>
                </c:pt>
                <c:pt idx="291">
                  <c:v>82.88000000000001</c:v>
                </c:pt>
                <c:pt idx="292">
                  <c:v>82.88000000000001</c:v>
                </c:pt>
                <c:pt idx="293">
                  <c:v>82.88000000000001</c:v>
                </c:pt>
                <c:pt idx="294">
                  <c:v>82.88000000000001</c:v>
                </c:pt>
                <c:pt idx="295">
                  <c:v>82.88000000000001</c:v>
                </c:pt>
                <c:pt idx="296">
                  <c:v>82.88000000000001</c:v>
                </c:pt>
                <c:pt idx="297">
                  <c:v>82.88000000000001</c:v>
                </c:pt>
                <c:pt idx="298">
                  <c:v>82.88000000000001</c:v>
                </c:pt>
                <c:pt idx="299">
                  <c:v>82.88000000000001</c:v>
                </c:pt>
                <c:pt idx="300">
                  <c:v>82.88000000000001</c:v>
                </c:pt>
                <c:pt idx="301">
                  <c:v>82.88000000000001</c:v>
                </c:pt>
                <c:pt idx="302">
                  <c:v>82.88000000000001</c:v>
                </c:pt>
                <c:pt idx="303">
                  <c:v>82.88000000000001</c:v>
                </c:pt>
                <c:pt idx="304">
                  <c:v>82.88000000000001</c:v>
                </c:pt>
                <c:pt idx="305">
                  <c:v>82.88000000000001</c:v>
                </c:pt>
                <c:pt idx="306">
                  <c:v>82.88000000000001</c:v>
                </c:pt>
                <c:pt idx="307">
                  <c:v>82.88000000000001</c:v>
                </c:pt>
                <c:pt idx="308">
                  <c:v>82.88000000000001</c:v>
                </c:pt>
                <c:pt idx="309">
                  <c:v>82.88000000000001</c:v>
                </c:pt>
                <c:pt idx="310">
                  <c:v>82.88000000000001</c:v>
                </c:pt>
                <c:pt idx="311">
                  <c:v>82.88000000000001</c:v>
                </c:pt>
                <c:pt idx="312">
                  <c:v>82.88000000000001</c:v>
                </c:pt>
                <c:pt idx="313">
                  <c:v>82.88000000000001</c:v>
                </c:pt>
                <c:pt idx="314">
                  <c:v>82.88000000000001</c:v>
                </c:pt>
                <c:pt idx="315">
                  <c:v>82.88000000000001</c:v>
                </c:pt>
                <c:pt idx="316">
                  <c:v>82.88000000000001</c:v>
                </c:pt>
                <c:pt idx="317">
                  <c:v>82.88000000000001</c:v>
                </c:pt>
                <c:pt idx="318">
                  <c:v>82.88000000000001</c:v>
                </c:pt>
                <c:pt idx="319">
                  <c:v>82.88000000000001</c:v>
                </c:pt>
                <c:pt idx="320">
                  <c:v>82.88000000000001</c:v>
                </c:pt>
                <c:pt idx="321">
                  <c:v>82.88000000000001</c:v>
                </c:pt>
                <c:pt idx="322">
                  <c:v>82.88000000000001</c:v>
                </c:pt>
                <c:pt idx="323">
                  <c:v>82.88000000000001</c:v>
                </c:pt>
                <c:pt idx="324">
                  <c:v>82.88000000000001</c:v>
                </c:pt>
                <c:pt idx="325">
                  <c:v>82.88000000000001</c:v>
                </c:pt>
                <c:pt idx="326">
                  <c:v>82.88000000000001</c:v>
                </c:pt>
                <c:pt idx="327">
                  <c:v>82.88000000000001</c:v>
                </c:pt>
                <c:pt idx="328">
                  <c:v>82.88000000000001</c:v>
                </c:pt>
                <c:pt idx="329">
                  <c:v>82.88000000000001</c:v>
                </c:pt>
                <c:pt idx="330">
                  <c:v>82.88000000000001</c:v>
                </c:pt>
                <c:pt idx="331">
                  <c:v>82.88000000000001</c:v>
                </c:pt>
                <c:pt idx="332">
                  <c:v>82.88000000000001</c:v>
                </c:pt>
                <c:pt idx="333">
                  <c:v>82.88000000000001</c:v>
                </c:pt>
                <c:pt idx="334">
                  <c:v>82.88000000000001</c:v>
                </c:pt>
                <c:pt idx="335">
                  <c:v>82.88000000000001</c:v>
                </c:pt>
                <c:pt idx="336">
                  <c:v>82.88000000000001</c:v>
                </c:pt>
                <c:pt idx="337">
                  <c:v>82.88000000000001</c:v>
                </c:pt>
                <c:pt idx="338">
                  <c:v>82.88000000000001</c:v>
                </c:pt>
                <c:pt idx="339">
                  <c:v>82.88000000000001</c:v>
                </c:pt>
                <c:pt idx="340">
                  <c:v>82.88000000000001</c:v>
                </c:pt>
                <c:pt idx="341">
                  <c:v>82.88000000000001</c:v>
                </c:pt>
                <c:pt idx="342">
                  <c:v>82.88000000000001</c:v>
                </c:pt>
                <c:pt idx="343">
                  <c:v>82.88000000000001</c:v>
                </c:pt>
                <c:pt idx="344">
                  <c:v>82.88000000000001</c:v>
                </c:pt>
                <c:pt idx="345">
                  <c:v>82.88000000000001</c:v>
                </c:pt>
                <c:pt idx="346">
                  <c:v>82.88000000000001</c:v>
                </c:pt>
                <c:pt idx="347">
                  <c:v>82.88000000000001</c:v>
                </c:pt>
                <c:pt idx="348">
                  <c:v>82.88000000000001</c:v>
                </c:pt>
                <c:pt idx="349">
                  <c:v>82.88000000000001</c:v>
                </c:pt>
                <c:pt idx="350">
                  <c:v>82.88000000000001</c:v>
                </c:pt>
                <c:pt idx="351">
                  <c:v>82.88000000000001</c:v>
                </c:pt>
                <c:pt idx="352">
                  <c:v>82.88000000000001</c:v>
                </c:pt>
                <c:pt idx="353">
                  <c:v>82.88000000000001</c:v>
                </c:pt>
                <c:pt idx="354">
                  <c:v>82.88000000000001</c:v>
                </c:pt>
                <c:pt idx="355">
                  <c:v>82.88000000000001</c:v>
                </c:pt>
                <c:pt idx="356">
                  <c:v>82.88000000000001</c:v>
                </c:pt>
                <c:pt idx="357">
                  <c:v>82.88000000000001</c:v>
                </c:pt>
                <c:pt idx="358">
                  <c:v>82.88000000000001</c:v>
                </c:pt>
                <c:pt idx="359">
                  <c:v>82.88000000000001</c:v>
                </c:pt>
                <c:pt idx="360">
                  <c:v>82.88000000000001</c:v>
                </c:pt>
                <c:pt idx="361">
                  <c:v>82.88000000000001</c:v>
                </c:pt>
                <c:pt idx="362">
                  <c:v>82.88000000000001</c:v>
                </c:pt>
                <c:pt idx="363">
                  <c:v>82.88000000000001</c:v>
                </c:pt>
                <c:pt idx="364">
                  <c:v>82.88000000000001</c:v>
                </c:pt>
                <c:pt idx="365">
                  <c:v>82.88000000000001</c:v>
                </c:pt>
                <c:pt idx="366">
                  <c:v>82.88000000000001</c:v>
                </c:pt>
                <c:pt idx="367">
                  <c:v>82.88000000000001</c:v>
                </c:pt>
                <c:pt idx="368">
                  <c:v>82.88000000000001</c:v>
                </c:pt>
                <c:pt idx="369">
                  <c:v>82.88000000000001</c:v>
                </c:pt>
                <c:pt idx="370">
                  <c:v>82.88000000000001</c:v>
                </c:pt>
                <c:pt idx="371">
                  <c:v>82.88000000000001</c:v>
                </c:pt>
                <c:pt idx="372">
                  <c:v>82.88000000000001</c:v>
                </c:pt>
                <c:pt idx="373">
                  <c:v>82.88000000000001</c:v>
                </c:pt>
                <c:pt idx="374">
                  <c:v>82.88000000000001</c:v>
                </c:pt>
                <c:pt idx="375">
                  <c:v>82.88000000000001</c:v>
                </c:pt>
                <c:pt idx="376">
                  <c:v>82.88000000000001</c:v>
                </c:pt>
                <c:pt idx="377">
                  <c:v>82.88000000000001</c:v>
                </c:pt>
                <c:pt idx="378">
                  <c:v>82.88000000000001</c:v>
                </c:pt>
                <c:pt idx="379">
                  <c:v>82.88000000000001</c:v>
                </c:pt>
                <c:pt idx="380">
                  <c:v>82.88000000000001</c:v>
                </c:pt>
                <c:pt idx="381">
                  <c:v>82.88000000000001</c:v>
                </c:pt>
                <c:pt idx="382">
                  <c:v>82.88000000000001</c:v>
                </c:pt>
                <c:pt idx="383">
                  <c:v>82.88000000000001</c:v>
                </c:pt>
                <c:pt idx="384">
                  <c:v>82.88000000000001</c:v>
                </c:pt>
                <c:pt idx="385">
                  <c:v>82.88000000000001</c:v>
                </c:pt>
                <c:pt idx="386">
                  <c:v>82.88000000000001</c:v>
                </c:pt>
                <c:pt idx="387">
                  <c:v>82.88000000000001</c:v>
                </c:pt>
                <c:pt idx="388">
                  <c:v>82.88000000000001</c:v>
                </c:pt>
                <c:pt idx="389">
                  <c:v>82.88000000000001</c:v>
                </c:pt>
                <c:pt idx="390">
                  <c:v>82.88000000000001</c:v>
                </c:pt>
                <c:pt idx="391">
                  <c:v>82.88000000000001</c:v>
                </c:pt>
                <c:pt idx="392">
                  <c:v>82.88000000000001</c:v>
                </c:pt>
                <c:pt idx="393">
                  <c:v>82.88000000000001</c:v>
                </c:pt>
                <c:pt idx="394">
                  <c:v>82.88000000000001</c:v>
                </c:pt>
                <c:pt idx="395">
                  <c:v>82.88000000000001</c:v>
                </c:pt>
                <c:pt idx="396">
                  <c:v>82.88000000000001</c:v>
                </c:pt>
                <c:pt idx="397">
                  <c:v>82.88000000000001</c:v>
                </c:pt>
                <c:pt idx="398">
                  <c:v>82.88000000000001</c:v>
                </c:pt>
                <c:pt idx="399">
                  <c:v>82.88000000000001</c:v>
                </c:pt>
                <c:pt idx="400">
                  <c:v>82.88000000000001</c:v>
                </c:pt>
                <c:pt idx="401">
                  <c:v>82.88000000000001</c:v>
                </c:pt>
                <c:pt idx="402">
                  <c:v>82.88000000000001</c:v>
                </c:pt>
                <c:pt idx="403">
                  <c:v>82.88000000000001</c:v>
                </c:pt>
                <c:pt idx="404">
                  <c:v>82.88000000000001</c:v>
                </c:pt>
                <c:pt idx="405">
                  <c:v>82.88000000000001</c:v>
                </c:pt>
                <c:pt idx="406">
                  <c:v>82.88000000000001</c:v>
                </c:pt>
                <c:pt idx="407">
                  <c:v>82.88000000000001</c:v>
                </c:pt>
                <c:pt idx="408">
                  <c:v>82.88000000000001</c:v>
                </c:pt>
                <c:pt idx="409">
                  <c:v>82.88000000000001</c:v>
                </c:pt>
                <c:pt idx="410">
                  <c:v>82.88000000000001</c:v>
                </c:pt>
                <c:pt idx="411">
                  <c:v>82.88000000000001</c:v>
                </c:pt>
                <c:pt idx="412">
                  <c:v>82.88000000000001</c:v>
                </c:pt>
                <c:pt idx="413">
                  <c:v>82.88000000000001</c:v>
                </c:pt>
                <c:pt idx="414">
                  <c:v>82.88000000000001</c:v>
                </c:pt>
                <c:pt idx="415">
                  <c:v>82.88000000000001</c:v>
                </c:pt>
                <c:pt idx="416">
                  <c:v>82.88000000000001</c:v>
                </c:pt>
                <c:pt idx="417">
                  <c:v>82.88000000000001</c:v>
                </c:pt>
                <c:pt idx="418">
                  <c:v>82.88000000000001</c:v>
                </c:pt>
                <c:pt idx="419">
                  <c:v>82.88000000000001</c:v>
                </c:pt>
                <c:pt idx="420">
                  <c:v>82.88000000000001</c:v>
                </c:pt>
                <c:pt idx="421">
                  <c:v>82.88000000000001</c:v>
                </c:pt>
                <c:pt idx="422">
                  <c:v>82.88000000000001</c:v>
                </c:pt>
                <c:pt idx="423">
                  <c:v>82.88000000000001</c:v>
                </c:pt>
                <c:pt idx="424">
                  <c:v>82.88000000000001</c:v>
                </c:pt>
                <c:pt idx="425">
                  <c:v>82.88000000000001</c:v>
                </c:pt>
                <c:pt idx="426">
                  <c:v>82.88000000000001</c:v>
                </c:pt>
                <c:pt idx="427">
                  <c:v>82.88000000000001</c:v>
                </c:pt>
                <c:pt idx="428">
                  <c:v>82.88000000000001</c:v>
                </c:pt>
                <c:pt idx="429">
                  <c:v>82.88000000000001</c:v>
                </c:pt>
                <c:pt idx="430">
                  <c:v>82.88000000000001</c:v>
                </c:pt>
                <c:pt idx="431">
                  <c:v>82.88000000000001</c:v>
                </c:pt>
                <c:pt idx="432">
                  <c:v>82.88000000000001</c:v>
                </c:pt>
                <c:pt idx="433">
                  <c:v>82.88000000000001</c:v>
                </c:pt>
                <c:pt idx="434">
                  <c:v>82.88000000000001</c:v>
                </c:pt>
                <c:pt idx="435">
                  <c:v>82.88000000000001</c:v>
                </c:pt>
                <c:pt idx="436">
                  <c:v>82.88000000000001</c:v>
                </c:pt>
                <c:pt idx="437">
                  <c:v>82.88000000000001</c:v>
                </c:pt>
                <c:pt idx="438">
                  <c:v>82.88000000000001</c:v>
                </c:pt>
                <c:pt idx="439">
                  <c:v>82.88000000000001</c:v>
                </c:pt>
                <c:pt idx="440">
                  <c:v>82.88000000000001</c:v>
                </c:pt>
                <c:pt idx="441">
                  <c:v>82.88000000000001</c:v>
                </c:pt>
                <c:pt idx="442">
                  <c:v>82.88000000000001</c:v>
                </c:pt>
                <c:pt idx="443">
                  <c:v>82.88000000000001</c:v>
                </c:pt>
                <c:pt idx="444">
                  <c:v>82.88000000000001</c:v>
                </c:pt>
                <c:pt idx="445">
                  <c:v>82.88000000000001</c:v>
                </c:pt>
                <c:pt idx="446">
                  <c:v>82.88000000000001</c:v>
                </c:pt>
                <c:pt idx="447">
                  <c:v>82.88000000000001</c:v>
                </c:pt>
                <c:pt idx="448">
                  <c:v>82.88000000000001</c:v>
                </c:pt>
                <c:pt idx="449">
                  <c:v>82.88000000000001</c:v>
                </c:pt>
                <c:pt idx="450">
                  <c:v>82.88000000000001</c:v>
                </c:pt>
                <c:pt idx="451">
                  <c:v>82.88000000000001</c:v>
                </c:pt>
                <c:pt idx="452">
                  <c:v>82.88000000000001</c:v>
                </c:pt>
                <c:pt idx="453">
                  <c:v>82.88000000000001</c:v>
                </c:pt>
                <c:pt idx="454">
                  <c:v>82.88000000000001</c:v>
                </c:pt>
                <c:pt idx="455">
                  <c:v>82.88000000000001</c:v>
                </c:pt>
                <c:pt idx="456">
                  <c:v>82.88000000000001</c:v>
                </c:pt>
                <c:pt idx="457">
                  <c:v>82.88000000000001</c:v>
                </c:pt>
                <c:pt idx="458">
                  <c:v>82.88000000000001</c:v>
                </c:pt>
                <c:pt idx="459">
                  <c:v>82.88000000000001</c:v>
                </c:pt>
                <c:pt idx="460">
                  <c:v>82.88000000000001</c:v>
                </c:pt>
                <c:pt idx="461">
                  <c:v>82.88000000000001</c:v>
                </c:pt>
                <c:pt idx="462">
                  <c:v>82.88000000000001</c:v>
                </c:pt>
                <c:pt idx="463">
                  <c:v>82.88000000000001</c:v>
                </c:pt>
                <c:pt idx="464">
                  <c:v>82.88000000000001</c:v>
                </c:pt>
                <c:pt idx="465">
                  <c:v>82.88000000000001</c:v>
                </c:pt>
                <c:pt idx="466">
                  <c:v>82.88000000000001</c:v>
                </c:pt>
                <c:pt idx="467">
                  <c:v>82.88000000000001</c:v>
                </c:pt>
                <c:pt idx="468">
                  <c:v>82.88000000000001</c:v>
                </c:pt>
                <c:pt idx="469">
                  <c:v>82.88000000000001</c:v>
                </c:pt>
                <c:pt idx="470">
                  <c:v>82.88000000000001</c:v>
                </c:pt>
                <c:pt idx="471">
                  <c:v>82.88000000000001</c:v>
                </c:pt>
                <c:pt idx="472">
                  <c:v>82.88000000000001</c:v>
                </c:pt>
                <c:pt idx="473">
                  <c:v>82.88000000000001</c:v>
                </c:pt>
                <c:pt idx="474">
                  <c:v>82.88000000000001</c:v>
                </c:pt>
                <c:pt idx="475">
                  <c:v>82.88000000000001</c:v>
                </c:pt>
                <c:pt idx="476">
                  <c:v>82.88000000000001</c:v>
                </c:pt>
                <c:pt idx="477">
                  <c:v>82.88000000000001</c:v>
                </c:pt>
                <c:pt idx="478">
                  <c:v>82.88000000000001</c:v>
                </c:pt>
                <c:pt idx="479">
                  <c:v>82.88000000000001</c:v>
                </c:pt>
                <c:pt idx="480">
                  <c:v>82.88000000000001</c:v>
                </c:pt>
                <c:pt idx="481">
                  <c:v>82.88000000000001</c:v>
                </c:pt>
                <c:pt idx="482">
                  <c:v>82.88000000000001</c:v>
                </c:pt>
                <c:pt idx="483">
                  <c:v>82.88000000000001</c:v>
                </c:pt>
                <c:pt idx="484">
                  <c:v>82.88000000000001</c:v>
                </c:pt>
                <c:pt idx="485">
                  <c:v>82.88000000000001</c:v>
                </c:pt>
                <c:pt idx="486">
                  <c:v>82.88000000000001</c:v>
                </c:pt>
                <c:pt idx="487">
                  <c:v>82.88000000000001</c:v>
                </c:pt>
                <c:pt idx="488">
                  <c:v>82.88000000000001</c:v>
                </c:pt>
                <c:pt idx="489">
                  <c:v>82.88000000000001</c:v>
                </c:pt>
                <c:pt idx="490">
                  <c:v>82.88000000000001</c:v>
                </c:pt>
                <c:pt idx="491">
                  <c:v>82.88000000000001</c:v>
                </c:pt>
                <c:pt idx="492">
                  <c:v>82.88000000000001</c:v>
                </c:pt>
                <c:pt idx="493">
                  <c:v>82.88000000000001</c:v>
                </c:pt>
                <c:pt idx="494">
                  <c:v>82.88000000000001</c:v>
                </c:pt>
                <c:pt idx="495">
                  <c:v>82.88000000000001</c:v>
                </c:pt>
                <c:pt idx="496">
                  <c:v>82.88000000000001</c:v>
                </c:pt>
                <c:pt idx="497">
                  <c:v>82.88000000000001</c:v>
                </c:pt>
                <c:pt idx="498">
                  <c:v>82.88000000000001</c:v>
                </c:pt>
                <c:pt idx="499">
                  <c:v>82.88000000000001</c:v>
                </c:pt>
                <c:pt idx="500">
                  <c:v>82.88000000000001</c:v>
                </c:pt>
                <c:pt idx="501">
                  <c:v>82.88000000000001</c:v>
                </c:pt>
                <c:pt idx="502">
                  <c:v>82.88000000000001</c:v>
                </c:pt>
                <c:pt idx="503">
                  <c:v>82.88000000000001</c:v>
                </c:pt>
                <c:pt idx="504">
                  <c:v>82.88000000000001</c:v>
                </c:pt>
                <c:pt idx="505">
                  <c:v>82.88000000000001</c:v>
                </c:pt>
                <c:pt idx="506">
                  <c:v>82.88000000000001</c:v>
                </c:pt>
                <c:pt idx="507">
                  <c:v>82.88000000000001</c:v>
                </c:pt>
                <c:pt idx="508">
                  <c:v>82.88000000000001</c:v>
                </c:pt>
                <c:pt idx="509">
                  <c:v>82.88000000000001</c:v>
                </c:pt>
                <c:pt idx="510">
                  <c:v>82.88000000000001</c:v>
                </c:pt>
                <c:pt idx="511">
                  <c:v>82.88000000000001</c:v>
                </c:pt>
                <c:pt idx="512">
                  <c:v>82.88000000000001</c:v>
                </c:pt>
                <c:pt idx="513">
                  <c:v>82.88000000000001</c:v>
                </c:pt>
                <c:pt idx="514">
                  <c:v>82.88000000000001</c:v>
                </c:pt>
                <c:pt idx="515">
                  <c:v>82.88000000000001</c:v>
                </c:pt>
                <c:pt idx="516">
                  <c:v>82.88000000000001</c:v>
                </c:pt>
                <c:pt idx="517">
                  <c:v>82.88000000000001</c:v>
                </c:pt>
                <c:pt idx="518">
                  <c:v>82.88000000000001</c:v>
                </c:pt>
                <c:pt idx="519">
                  <c:v>82.88000000000001</c:v>
                </c:pt>
                <c:pt idx="520">
                  <c:v>82.88000000000001</c:v>
                </c:pt>
                <c:pt idx="521">
                  <c:v>82.88000000000001</c:v>
                </c:pt>
                <c:pt idx="522">
                  <c:v>82.88000000000001</c:v>
                </c:pt>
                <c:pt idx="523">
                  <c:v>82.88000000000001</c:v>
                </c:pt>
                <c:pt idx="524">
                  <c:v>82.88000000000001</c:v>
                </c:pt>
                <c:pt idx="525">
                  <c:v>82.88000000000001</c:v>
                </c:pt>
                <c:pt idx="526">
                  <c:v>82.88000000000001</c:v>
                </c:pt>
                <c:pt idx="527">
                  <c:v>82.88000000000001</c:v>
                </c:pt>
                <c:pt idx="528">
                  <c:v>82.88000000000001</c:v>
                </c:pt>
                <c:pt idx="529">
                  <c:v>82.88000000000001</c:v>
                </c:pt>
                <c:pt idx="530">
                  <c:v>82.88000000000001</c:v>
                </c:pt>
                <c:pt idx="531">
                  <c:v>82.88000000000001</c:v>
                </c:pt>
                <c:pt idx="532">
                  <c:v>82.88000000000001</c:v>
                </c:pt>
                <c:pt idx="533">
                  <c:v>82.88000000000001</c:v>
                </c:pt>
                <c:pt idx="534">
                  <c:v>82.88000000000001</c:v>
                </c:pt>
                <c:pt idx="535">
                  <c:v>82.88000000000001</c:v>
                </c:pt>
                <c:pt idx="536">
                  <c:v>82.88000000000001</c:v>
                </c:pt>
                <c:pt idx="537">
                  <c:v>82.88000000000001</c:v>
                </c:pt>
                <c:pt idx="538">
                  <c:v>82.88000000000001</c:v>
                </c:pt>
                <c:pt idx="539">
                  <c:v>82.88000000000001</c:v>
                </c:pt>
                <c:pt idx="540">
                  <c:v>82.88000000000001</c:v>
                </c:pt>
                <c:pt idx="541">
                  <c:v>82.88000000000001</c:v>
                </c:pt>
                <c:pt idx="542">
                  <c:v>82.88000000000001</c:v>
                </c:pt>
                <c:pt idx="543">
                  <c:v>82.88000000000001</c:v>
                </c:pt>
                <c:pt idx="544">
                  <c:v>82.88000000000001</c:v>
                </c:pt>
                <c:pt idx="545">
                  <c:v>82.88000000000001</c:v>
                </c:pt>
                <c:pt idx="546">
                  <c:v>82.88000000000001</c:v>
                </c:pt>
                <c:pt idx="547">
                  <c:v>82.88000000000001</c:v>
                </c:pt>
                <c:pt idx="548">
                  <c:v>82.88000000000001</c:v>
                </c:pt>
                <c:pt idx="549">
                  <c:v>82.88000000000001</c:v>
                </c:pt>
                <c:pt idx="550">
                  <c:v>82.88000000000001</c:v>
                </c:pt>
                <c:pt idx="551">
                  <c:v>82.88000000000001</c:v>
                </c:pt>
                <c:pt idx="552">
                  <c:v>82.88000000000001</c:v>
                </c:pt>
                <c:pt idx="553">
                  <c:v>82.88000000000001</c:v>
                </c:pt>
                <c:pt idx="554">
                  <c:v>82.88000000000001</c:v>
                </c:pt>
                <c:pt idx="555">
                  <c:v>82.88000000000001</c:v>
                </c:pt>
                <c:pt idx="556">
                  <c:v>82.88000000000001</c:v>
                </c:pt>
                <c:pt idx="557">
                  <c:v>82.88000000000001</c:v>
                </c:pt>
                <c:pt idx="558">
                  <c:v>82.88000000000001</c:v>
                </c:pt>
                <c:pt idx="559">
                  <c:v>82.88000000000001</c:v>
                </c:pt>
                <c:pt idx="560">
                  <c:v>82.88000000000001</c:v>
                </c:pt>
                <c:pt idx="561">
                  <c:v>82.88000000000001</c:v>
                </c:pt>
                <c:pt idx="562">
                  <c:v>82.88000000000001</c:v>
                </c:pt>
                <c:pt idx="563">
                  <c:v>82.88000000000001</c:v>
                </c:pt>
                <c:pt idx="564">
                  <c:v>82.88000000000001</c:v>
                </c:pt>
                <c:pt idx="565">
                  <c:v>82.88000000000001</c:v>
                </c:pt>
                <c:pt idx="566">
                  <c:v>82.88000000000001</c:v>
                </c:pt>
                <c:pt idx="567">
                  <c:v>82.88000000000001</c:v>
                </c:pt>
                <c:pt idx="568">
                  <c:v>82.88000000000001</c:v>
                </c:pt>
                <c:pt idx="569">
                  <c:v>82.88000000000001</c:v>
                </c:pt>
                <c:pt idx="570">
                  <c:v>82.88000000000001</c:v>
                </c:pt>
                <c:pt idx="571">
                  <c:v>82.88000000000001</c:v>
                </c:pt>
                <c:pt idx="572">
                  <c:v>82.88000000000001</c:v>
                </c:pt>
                <c:pt idx="573">
                  <c:v>82.88000000000001</c:v>
                </c:pt>
                <c:pt idx="574">
                  <c:v>82.88000000000001</c:v>
                </c:pt>
                <c:pt idx="575">
                  <c:v>82.88000000000001</c:v>
                </c:pt>
                <c:pt idx="576">
                  <c:v>82.88000000000001</c:v>
                </c:pt>
                <c:pt idx="577">
                  <c:v>82.88000000000001</c:v>
                </c:pt>
                <c:pt idx="578">
                  <c:v>82.88000000000001</c:v>
                </c:pt>
                <c:pt idx="579">
                  <c:v>82.88000000000001</c:v>
                </c:pt>
                <c:pt idx="580">
                  <c:v>82.88000000000001</c:v>
                </c:pt>
                <c:pt idx="581">
                  <c:v>82.88000000000001</c:v>
                </c:pt>
                <c:pt idx="582">
                  <c:v>82.88000000000001</c:v>
                </c:pt>
                <c:pt idx="583">
                  <c:v>82.88000000000001</c:v>
                </c:pt>
                <c:pt idx="584">
                  <c:v>82.88000000000001</c:v>
                </c:pt>
                <c:pt idx="585">
                  <c:v>82.88000000000001</c:v>
                </c:pt>
                <c:pt idx="586">
                  <c:v>82.88000000000001</c:v>
                </c:pt>
                <c:pt idx="587">
                  <c:v>82.88000000000001</c:v>
                </c:pt>
                <c:pt idx="588">
                  <c:v>82.88000000000001</c:v>
                </c:pt>
                <c:pt idx="589">
                  <c:v>82.88000000000001</c:v>
                </c:pt>
                <c:pt idx="590">
                  <c:v>82.88000000000001</c:v>
                </c:pt>
                <c:pt idx="591">
                  <c:v>82.88000000000001</c:v>
                </c:pt>
                <c:pt idx="592">
                  <c:v>82.88000000000001</c:v>
                </c:pt>
                <c:pt idx="593">
                  <c:v>82.88000000000001</c:v>
                </c:pt>
                <c:pt idx="594">
                  <c:v>82.88000000000001</c:v>
                </c:pt>
                <c:pt idx="595">
                  <c:v>82.88000000000001</c:v>
                </c:pt>
                <c:pt idx="596">
                  <c:v>82.88000000000001</c:v>
                </c:pt>
                <c:pt idx="597">
                  <c:v>82.88000000000001</c:v>
                </c:pt>
                <c:pt idx="598">
                  <c:v>82.88000000000001</c:v>
                </c:pt>
                <c:pt idx="599">
                  <c:v>82.88000000000001</c:v>
                </c:pt>
                <c:pt idx="600">
                  <c:v>82.88000000000001</c:v>
                </c:pt>
                <c:pt idx="601">
                  <c:v>82.88000000000001</c:v>
                </c:pt>
                <c:pt idx="602">
                  <c:v>82.88000000000001</c:v>
                </c:pt>
                <c:pt idx="603">
                  <c:v>82.88000000000001</c:v>
                </c:pt>
                <c:pt idx="604">
                  <c:v>82.88000000000001</c:v>
                </c:pt>
                <c:pt idx="605">
                  <c:v>82.88000000000001</c:v>
                </c:pt>
                <c:pt idx="606">
                  <c:v>82.88000000000001</c:v>
                </c:pt>
                <c:pt idx="607">
                  <c:v>82.88000000000001</c:v>
                </c:pt>
                <c:pt idx="608">
                  <c:v>82.88000000000001</c:v>
                </c:pt>
                <c:pt idx="609">
                  <c:v>82.88000000000001</c:v>
                </c:pt>
                <c:pt idx="610">
                  <c:v>82.88000000000001</c:v>
                </c:pt>
                <c:pt idx="611">
                  <c:v>82.88000000000001</c:v>
                </c:pt>
                <c:pt idx="612">
                  <c:v>82.88000000000001</c:v>
                </c:pt>
                <c:pt idx="613">
                  <c:v>82.88000000000001</c:v>
                </c:pt>
                <c:pt idx="614">
                  <c:v>82.88000000000001</c:v>
                </c:pt>
                <c:pt idx="615">
                  <c:v>82.88000000000001</c:v>
                </c:pt>
                <c:pt idx="616">
                  <c:v>82.88000000000001</c:v>
                </c:pt>
                <c:pt idx="617">
                  <c:v>82.88000000000001</c:v>
                </c:pt>
                <c:pt idx="618">
                  <c:v>82.88000000000001</c:v>
                </c:pt>
                <c:pt idx="619">
                  <c:v>82.88000000000001</c:v>
                </c:pt>
                <c:pt idx="620">
                  <c:v>82.88000000000001</c:v>
                </c:pt>
                <c:pt idx="621">
                  <c:v>82.88000000000001</c:v>
                </c:pt>
                <c:pt idx="622">
                  <c:v>82.88000000000001</c:v>
                </c:pt>
                <c:pt idx="623">
                  <c:v>82.88000000000001</c:v>
                </c:pt>
                <c:pt idx="624">
                  <c:v>82.88000000000001</c:v>
                </c:pt>
                <c:pt idx="625">
                  <c:v>82.88000000000001</c:v>
                </c:pt>
                <c:pt idx="626">
                  <c:v>82.88000000000001</c:v>
                </c:pt>
                <c:pt idx="627">
                  <c:v>82.88000000000001</c:v>
                </c:pt>
                <c:pt idx="628">
                  <c:v>82.88000000000001</c:v>
                </c:pt>
                <c:pt idx="629">
                  <c:v>82.88000000000001</c:v>
                </c:pt>
                <c:pt idx="630">
                  <c:v>82.88000000000001</c:v>
                </c:pt>
                <c:pt idx="631">
                  <c:v>82.88000000000001</c:v>
                </c:pt>
                <c:pt idx="632">
                  <c:v>82.88000000000001</c:v>
                </c:pt>
                <c:pt idx="633">
                  <c:v>82.88000000000001</c:v>
                </c:pt>
                <c:pt idx="634">
                  <c:v>82.88000000000001</c:v>
                </c:pt>
                <c:pt idx="635">
                  <c:v>82.88000000000001</c:v>
                </c:pt>
                <c:pt idx="636">
                  <c:v>82.88000000000001</c:v>
                </c:pt>
                <c:pt idx="637">
                  <c:v>82.88000000000001</c:v>
                </c:pt>
                <c:pt idx="638">
                  <c:v>82.88000000000001</c:v>
                </c:pt>
                <c:pt idx="639">
                  <c:v>82.88000000000001</c:v>
                </c:pt>
                <c:pt idx="640">
                  <c:v>82.88000000000001</c:v>
                </c:pt>
                <c:pt idx="641">
                  <c:v>82.88000000000001</c:v>
                </c:pt>
                <c:pt idx="642">
                  <c:v>82.88000000000001</c:v>
                </c:pt>
                <c:pt idx="643">
                  <c:v>82.88000000000001</c:v>
                </c:pt>
                <c:pt idx="644">
                  <c:v>82.88000000000001</c:v>
                </c:pt>
                <c:pt idx="645">
                  <c:v>82.88000000000001</c:v>
                </c:pt>
                <c:pt idx="646">
                  <c:v>82.88000000000001</c:v>
                </c:pt>
                <c:pt idx="647">
                  <c:v>82.88000000000001</c:v>
                </c:pt>
                <c:pt idx="648">
                  <c:v>82.88000000000001</c:v>
                </c:pt>
                <c:pt idx="649">
                  <c:v>82.88000000000001</c:v>
                </c:pt>
                <c:pt idx="650">
                  <c:v>82.88000000000001</c:v>
                </c:pt>
                <c:pt idx="651">
                  <c:v>82.88000000000001</c:v>
                </c:pt>
                <c:pt idx="652">
                  <c:v>82.88000000000001</c:v>
                </c:pt>
                <c:pt idx="653">
                  <c:v>82.88000000000001</c:v>
                </c:pt>
                <c:pt idx="654">
                  <c:v>82.88000000000001</c:v>
                </c:pt>
                <c:pt idx="655">
                  <c:v>82.88000000000001</c:v>
                </c:pt>
                <c:pt idx="656">
                  <c:v>82.88000000000001</c:v>
                </c:pt>
                <c:pt idx="657">
                  <c:v>82.88000000000001</c:v>
                </c:pt>
                <c:pt idx="658">
                  <c:v>82.88000000000001</c:v>
                </c:pt>
                <c:pt idx="659">
                  <c:v>82.88000000000001</c:v>
                </c:pt>
                <c:pt idx="660">
                  <c:v>82.88000000000001</c:v>
                </c:pt>
                <c:pt idx="661">
                  <c:v>82.88000000000001</c:v>
                </c:pt>
                <c:pt idx="662">
                  <c:v>82.88000000000001</c:v>
                </c:pt>
                <c:pt idx="663">
                  <c:v>82.88000000000001</c:v>
                </c:pt>
                <c:pt idx="664">
                  <c:v>82.88000000000001</c:v>
                </c:pt>
                <c:pt idx="665">
                  <c:v>82.88000000000001</c:v>
                </c:pt>
                <c:pt idx="666">
                  <c:v>82.88000000000001</c:v>
                </c:pt>
                <c:pt idx="667">
                  <c:v>82.88000000000001</c:v>
                </c:pt>
                <c:pt idx="668">
                  <c:v>82.88000000000001</c:v>
                </c:pt>
                <c:pt idx="669">
                  <c:v>82.88000000000001</c:v>
                </c:pt>
                <c:pt idx="670">
                  <c:v>82.88000000000001</c:v>
                </c:pt>
                <c:pt idx="671">
                  <c:v>82.88000000000001</c:v>
                </c:pt>
                <c:pt idx="672">
                  <c:v>82.88000000000001</c:v>
                </c:pt>
                <c:pt idx="673">
                  <c:v>82.88000000000001</c:v>
                </c:pt>
                <c:pt idx="674">
                  <c:v>82.88000000000001</c:v>
                </c:pt>
                <c:pt idx="675">
                  <c:v>82.88000000000001</c:v>
                </c:pt>
                <c:pt idx="676">
                  <c:v>82.88000000000001</c:v>
                </c:pt>
                <c:pt idx="677">
                  <c:v>82.88000000000001</c:v>
                </c:pt>
                <c:pt idx="678">
                  <c:v>82.88000000000001</c:v>
                </c:pt>
                <c:pt idx="679">
                  <c:v>82.88000000000001</c:v>
                </c:pt>
                <c:pt idx="680">
                  <c:v>82.88000000000001</c:v>
                </c:pt>
                <c:pt idx="681">
                  <c:v>82.88000000000001</c:v>
                </c:pt>
                <c:pt idx="682">
                  <c:v>82.88000000000001</c:v>
                </c:pt>
                <c:pt idx="683">
                  <c:v>82.88000000000001</c:v>
                </c:pt>
                <c:pt idx="684">
                  <c:v>82.88000000000001</c:v>
                </c:pt>
                <c:pt idx="685">
                  <c:v>82.88000000000001</c:v>
                </c:pt>
                <c:pt idx="686">
                  <c:v>82.88000000000001</c:v>
                </c:pt>
                <c:pt idx="687">
                  <c:v>82.88000000000001</c:v>
                </c:pt>
                <c:pt idx="688">
                  <c:v>82.88000000000001</c:v>
                </c:pt>
                <c:pt idx="689">
                  <c:v>82.88000000000001</c:v>
                </c:pt>
                <c:pt idx="690">
                  <c:v>82.88000000000001</c:v>
                </c:pt>
                <c:pt idx="691">
                  <c:v>82.88000000000001</c:v>
                </c:pt>
                <c:pt idx="692">
                  <c:v>82.88000000000001</c:v>
                </c:pt>
                <c:pt idx="693">
                  <c:v>82.88000000000001</c:v>
                </c:pt>
                <c:pt idx="694">
                  <c:v>82.88000000000001</c:v>
                </c:pt>
                <c:pt idx="695">
                  <c:v>82.88000000000001</c:v>
                </c:pt>
                <c:pt idx="696">
                  <c:v>82.88000000000001</c:v>
                </c:pt>
                <c:pt idx="697">
                  <c:v>82.88000000000001</c:v>
                </c:pt>
                <c:pt idx="698">
                  <c:v>82.88000000000001</c:v>
                </c:pt>
                <c:pt idx="699">
                  <c:v>82.88000000000001</c:v>
                </c:pt>
                <c:pt idx="700">
                  <c:v>82.88000000000001</c:v>
                </c:pt>
                <c:pt idx="701">
                  <c:v>82.88000000000001</c:v>
                </c:pt>
                <c:pt idx="702">
                  <c:v>82.88000000000001</c:v>
                </c:pt>
                <c:pt idx="703">
                  <c:v>82.88000000000001</c:v>
                </c:pt>
                <c:pt idx="704">
                  <c:v>82.88000000000001</c:v>
                </c:pt>
                <c:pt idx="705">
                  <c:v>82.88000000000001</c:v>
                </c:pt>
                <c:pt idx="706">
                  <c:v>82.88000000000001</c:v>
                </c:pt>
                <c:pt idx="707">
                  <c:v>82.88000000000001</c:v>
                </c:pt>
                <c:pt idx="708">
                  <c:v>82.88000000000001</c:v>
                </c:pt>
                <c:pt idx="709">
                  <c:v>82.88000000000001</c:v>
                </c:pt>
                <c:pt idx="710">
                  <c:v>82.88000000000001</c:v>
                </c:pt>
                <c:pt idx="711">
                  <c:v>82.88000000000001</c:v>
                </c:pt>
                <c:pt idx="712">
                  <c:v>82.88000000000001</c:v>
                </c:pt>
                <c:pt idx="713">
                  <c:v>82.88000000000001</c:v>
                </c:pt>
                <c:pt idx="714">
                  <c:v>82.88000000000001</c:v>
                </c:pt>
                <c:pt idx="715">
                  <c:v>82.88000000000001</c:v>
                </c:pt>
                <c:pt idx="716">
                  <c:v>82.88000000000001</c:v>
                </c:pt>
                <c:pt idx="717">
                  <c:v>82.88000000000001</c:v>
                </c:pt>
                <c:pt idx="718">
                  <c:v>82.88000000000001</c:v>
                </c:pt>
                <c:pt idx="719">
                  <c:v>82.88000000000001</c:v>
                </c:pt>
                <c:pt idx="720">
                  <c:v>82.88000000000001</c:v>
                </c:pt>
                <c:pt idx="721">
                  <c:v>82.88000000000001</c:v>
                </c:pt>
                <c:pt idx="722">
                  <c:v>82.88000000000001</c:v>
                </c:pt>
                <c:pt idx="723">
                  <c:v>82.88000000000001</c:v>
                </c:pt>
                <c:pt idx="724">
                  <c:v>82.88000000000001</c:v>
                </c:pt>
                <c:pt idx="725">
                  <c:v>82.88000000000001</c:v>
                </c:pt>
                <c:pt idx="726">
                  <c:v>82.88000000000001</c:v>
                </c:pt>
                <c:pt idx="727">
                  <c:v>82.88000000000001</c:v>
                </c:pt>
                <c:pt idx="728">
                  <c:v>82.88000000000001</c:v>
                </c:pt>
                <c:pt idx="729">
                  <c:v>82.88000000000001</c:v>
                </c:pt>
                <c:pt idx="730">
                  <c:v>82.88000000000001</c:v>
                </c:pt>
                <c:pt idx="731">
                  <c:v>82.88000000000001</c:v>
                </c:pt>
                <c:pt idx="732">
                  <c:v>82.88000000000001</c:v>
                </c:pt>
                <c:pt idx="733">
                  <c:v>82.88000000000001</c:v>
                </c:pt>
                <c:pt idx="734">
                  <c:v>82.88000000000001</c:v>
                </c:pt>
                <c:pt idx="735">
                  <c:v>82.88000000000001</c:v>
                </c:pt>
                <c:pt idx="736">
                  <c:v>82.88000000000001</c:v>
                </c:pt>
                <c:pt idx="737">
                  <c:v>82.88000000000001</c:v>
                </c:pt>
                <c:pt idx="738">
                  <c:v>82.88000000000001</c:v>
                </c:pt>
                <c:pt idx="739">
                  <c:v>82.88000000000001</c:v>
                </c:pt>
                <c:pt idx="740">
                  <c:v>82.88000000000001</c:v>
                </c:pt>
                <c:pt idx="741">
                  <c:v>82.88000000000001</c:v>
                </c:pt>
                <c:pt idx="742">
                  <c:v>82.88000000000001</c:v>
                </c:pt>
                <c:pt idx="743">
                  <c:v>82.88000000000001</c:v>
                </c:pt>
                <c:pt idx="744">
                  <c:v>82.88000000000001</c:v>
                </c:pt>
                <c:pt idx="745">
                  <c:v>82.88000000000001</c:v>
                </c:pt>
                <c:pt idx="746">
                  <c:v>82.88000000000001</c:v>
                </c:pt>
                <c:pt idx="747">
                  <c:v>82.88000000000001</c:v>
                </c:pt>
                <c:pt idx="748">
                  <c:v>82.88000000000001</c:v>
                </c:pt>
                <c:pt idx="749">
                  <c:v>82.88000000000001</c:v>
                </c:pt>
                <c:pt idx="750">
                  <c:v>82.88000000000001</c:v>
                </c:pt>
                <c:pt idx="751">
                  <c:v>82.88000000000001</c:v>
                </c:pt>
                <c:pt idx="752">
                  <c:v>82.88000000000001</c:v>
                </c:pt>
                <c:pt idx="753">
                  <c:v>82.88000000000001</c:v>
                </c:pt>
                <c:pt idx="754">
                  <c:v>82.88000000000001</c:v>
                </c:pt>
                <c:pt idx="755">
                  <c:v>82.88000000000001</c:v>
                </c:pt>
                <c:pt idx="756">
                  <c:v>82.88000000000001</c:v>
                </c:pt>
                <c:pt idx="757">
                  <c:v>82.88000000000001</c:v>
                </c:pt>
                <c:pt idx="758">
                  <c:v>82.88000000000001</c:v>
                </c:pt>
                <c:pt idx="759">
                  <c:v>82.88000000000001</c:v>
                </c:pt>
                <c:pt idx="760">
                  <c:v>82.88000000000001</c:v>
                </c:pt>
                <c:pt idx="761">
                  <c:v>82.88000000000001</c:v>
                </c:pt>
                <c:pt idx="762">
                  <c:v>82.88000000000001</c:v>
                </c:pt>
                <c:pt idx="763">
                  <c:v>82.88000000000001</c:v>
                </c:pt>
                <c:pt idx="764">
                  <c:v>82.88000000000001</c:v>
                </c:pt>
                <c:pt idx="765">
                  <c:v>82.88000000000001</c:v>
                </c:pt>
                <c:pt idx="766">
                  <c:v>82.88000000000001</c:v>
                </c:pt>
                <c:pt idx="767">
                  <c:v>82.88000000000001</c:v>
                </c:pt>
                <c:pt idx="768">
                  <c:v>82.88000000000001</c:v>
                </c:pt>
                <c:pt idx="769">
                  <c:v>82.88000000000001</c:v>
                </c:pt>
                <c:pt idx="770">
                  <c:v>82.88000000000001</c:v>
                </c:pt>
                <c:pt idx="771">
                  <c:v>82.88000000000001</c:v>
                </c:pt>
                <c:pt idx="772">
                  <c:v>82.88000000000001</c:v>
                </c:pt>
                <c:pt idx="773">
                  <c:v>82.88000000000001</c:v>
                </c:pt>
                <c:pt idx="774">
                  <c:v>82.88000000000001</c:v>
                </c:pt>
                <c:pt idx="775">
                  <c:v>82.88000000000001</c:v>
                </c:pt>
                <c:pt idx="776">
                  <c:v>82.88000000000001</c:v>
                </c:pt>
                <c:pt idx="777">
                  <c:v>82.88000000000001</c:v>
                </c:pt>
                <c:pt idx="778">
                  <c:v>82.88000000000001</c:v>
                </c:pt>
                <c:pt idx="779">
                  <c:v>82.88000000000001</c:v>
                </c:pt>
                <c:pt idx="780">
                  <c:v>82.88000000000001</c:v>
                </c:pt>
                <c:pt idx="781">
                  <c:v>82.88000000000001</c:v>
                </c:pt>
                <c:pt idx="782">
                  <c:v>82.88000000000001</c:v>
                </c:pt>
                <c:pt idx="783">
                  <c:v>82.88000000000001</c:v>
                </c:pt>
                <c:pt idx="784">
                  <c:v>82.88000000000001</c:v>
                </c:pt>
                <c:pt idx="785">
                  <c:v>82.88000000000001</c:v>
                </c:pt>
                <c:pt idx="786">
                  <c:v>82.88000000000001</c:v>
                </c:pt>
                <c:pt idx="787">
                  <c:v>82.88000000000001</c:v>
                </c:pt>
                <c:pt idx="788">
                  <c:v>82.88000000000001</c:v>
                </c:pt>
                <c:pt idx="789">
                  <c:v>82.88000000000001</c:v>
                </c:pt>
                <c:pt idx="790">
                  <c:v>82.88000000000001</c:v>
                </c:pt>
                <c:pt idx="791">
                  <c:v>82.88000000000001</c:v>
                </c:pt>
                <c:pt idx="792">
                  <c:v>82.88000000000001</c:v>
                </c:pt>
                <c:pt idx="793">
                  <c:v>82.88000000000001</c:v>
                </c:pt>
                <c:pt idx="794">
                  <c:v>82.88000000000001</c:v>
                </c:pt>
                <c:pt idx="795">
                  <c:v>82.88000000000001</c:v>
                </c:pt>
                <c:pt idx="796">
                  <c:v>82.88000000000001</c:v>
                </c:pt>
                <c:pt idx="797">
                  <c:v>82.88000000000001</c:v>
                </c:pt>
                <c:pt idx="798">
                  <c:v>82.88000000000001</c:v>
                </c:pt>
                <c:pt idx="799">
                  <c:v>82.88000000000001</c:v>
                </c:pt>
                <c:pt idx="800">
                  <c:v>82.88000000000001</c:v>
                </c:pt>
                <c:pt idx="801">
                  <c:v>82.88000000000001</c:v>
                </c:pt>
                <c:pt idx="802">
                  <c:v>82.88000000000001</c:v>
                </c:pt>
                <c:pt idx="803">
                  <c:v>82.88000000000001</c:v>
                </c:pt>
                <c:pt idx="804">
                  <c:v>82.88000000000001</c:v>
                </c:pt>
                <c:pt idx="805">
                  <c:v>82.88000000000001</c:v>
                </c:pt>
                <c:pt idx="806">
                  <c:v>82.88000000000001</c:v>
                </c:pt>
                <c:pt idx="807">
                  <c:v>82.88000000000001</c:v>
                </c:pt>
                <c:pt idx="808">
                  <c:v>82.88000000000001</c:v>
                </c:pt>
                <c:pt idx="809">
                  <c:v>82.88000000000001</c:v>
                </c:pt>
                <c:pt idx="810">
                  <c:v>82.88000000000001</c:v>
                </c:pt>
                <c:pt idx="811">
                  <c:v>82.88000000000001</c:v>
                </c:pt>
                <c:pt idx="812">
                  <c:v>82.88000000000001</c:v>
                </c:pt>
                <c:pt idx="813">
                  <c:v>82.88000000000001</c:v>
                </c:pt>
                <c:pt idx="814">
                  <c:v>82.88000000000001</c:v>
                </c:pt>
                <c:pt idx="815">
                  <c:v>82.88000000000001</c:v>
                </c:pt>
                <c:pt idx="816">
                  <c:v>82.88000000000001</c:v>
                </c:pt>
                <c:pt idx="817">
                  <c:v>82.88000000000001</c:v>
                </c:pt>
                <c:pt idx="818">
                  <c:v>82.88000000000001</c:v>
                </c:pt>
                <c:pt idx="819">
                  <c:v>82.88000000000001</c:v>
                </c:pt>
                <c:pt idx="820">
                  <c:v>82.88000000000001</c:v>
                </c:pt>
                <c:pt idx="821">
                  <c:v>82.88000000000001</c:v>
                </c:pt>
                <c:pt idx="822">
                  <c:v>82.88000000000001</c:v>
                </c:pt>
                <c:pt idx="823">
                  <c:v>82.88000000000001</c:v>
                </c:pt>
                <c:pt idx="824">
                  <c:v>82.88000000000001</c:v>
                </c:pt>
                <c:pt idx="825">
                  <c:v>82.88000000000001</c:v>
                </c:pt>
                <c:pt idx="826">
                  <c:v>82.88000000000001</c:v>
                </c:pt>
                <c:pt idx="827">
                  <c:v>82.88000000000001</c:v>
                </c:pt>
                <c:pt idx="828">
                  <c:v>82.88000000000001</c:v>
                </c:pt>
                <c:pt idx="829">
                  <c:v>82.88000000000001</c:v>
                </c:pt>
                <c:pt idx="830">
                  <c:v>82.88000000000001</c:v>
                </c:pt>
                <c:pt idx="831">
                  <c:v>82.88000000000001</c:v>
                </c:pt>
                <c:pt idx="832">
                  <c:v>82.88000000000001</c:v>
                </c:pt>
                <c:pt idx="833">
                  <c:v>82.88000000000001</c:v>
                </c:pt>
                <c:pt idx="834">
                  <c:v>82.88000000000001</c:v>
                </c:pt>
                <c:pt idx="835">
                  <c:v>82.88000000000001</c:v>
                </c:pt>
                <c:pt idx="836">
                  <c:v>82.88000000000001</c:v>
                </c:pt>
                <c:pt idx="837">
                  <c:v>82.88000000000001</c:v>
                </c:pt>
                <c:pt idx="838">
                  <c:v>82.88000000000001</c:v>
                </c:pt>
                <c:pt idx="839">
                  <c:v>82.88000000000001</c:v>
                </c:pt>
                <c:pt idx="840">
                  <c:v>82.88000000000001</c:v>
                </c:pt>
                <c:pt idx="841">
                  <c:v>82.88000000000001</c:v>
                </c:pt>
                <c:pt idx="842">
                  <c:v>82.88000000000001</c:v>
                </c:pt>
                <c:pt idx="843">
                  <c:v>82.88000000000001</c:v>
                </c:pt>
                <c:pt idx="844">
                  <c:v>82.88000000000001</c:v>
                </c:pt>
                <c:pt idx="845">
                  <c:v>82.88000000000001</c:v>
                </c:pt>
                <c:pt idx="846">
                  <c:v>82.88000000000001</c:v>
                </c:pt>
                <c:pt idx="847">
                  <c:v>82.88000000000001</c:v>
                </c:pt>
                <c:pt idx="848">
                  <c:v>82.88000000000001</c:v>
                </c:pt>
                <c:pt idx="849">
                  <c:v>82.88000000000001</c:v>
                </c:pt>
                <c:pt idx="850">
                  <c:v>82.88000000000001</c:v>
                </c:pt>
                <c:pt idx="851">
                  <c:v>82.88000000000001</c:v>
                </c:pt>
                <c:pt idx="852">
                  <c:v>82.88000000000001</c:v>
                </c:pt>
                <c:pt idx="853">
                  <c:v>82.88000000000001</c:v>
                </c:pt>
                <c:pt idx="854">
                  <c:v>82.88000000000001</c:v>
                </c:pt>
                <c:pt idx="855">
                  <c:v>82.88000000000001</c:v>
                </c:pt>
                <c:pt idx="856">
                  <c:v>82.88000000000001</c:v>
                </c:pt>
                <c:pt idx="857">
                  <c:v>82.88000000000001</c:v>
                </c:pt>
                <c:pt idx="858">
                  <c:v>82.88000000000001</c:v>
                </c:pt>
                <c:pt idx="859">
                  <c:v>82.88000000000001</c:v>
                </c:pt>
                <c:pt idx="860">
                  <c:v>82.88000000000001</c:v>
                </c:pt>
                <c:pt idx="861">
                  <c:v>82.88000000000001</c:v>
                </c:pt>
                <c:pt idx="862">
                  <c:v>82.88000000000001</c:v>
                </c:pt>
                <c:pt idx="863">
                  <c:v>82.88000000000001</c:v>
                </c:pt>
                <c:pt idx="864">
                  <c:v>82.88000000000001</c:v>
                </c:pt>
                <c:pt idx="865">
                  <c:v>82.88000000000001</c:v>
                </c:pt>
                <c:pt idx="866">
                  <c:v>82.88000000000001</c:v>
                </c:pt>
                <c:pt idx="867">
                  <c:v>82.88000000000001</c:v>
                </c:pt>
                <c:pt idx="868">
                  <c:v>82.88000000000001</c:v>
                </c:pt>
                <c:pt idx="869">
                  <c:v>82.88000000000001</c:v>
                </c:pt>
                <c:pt idx="870">
                  <c:v>82.88000000000001</c:v>
                </c:pt>
                <c:pt idx="871">
                  <c:v>82.88000000000001</c:v>
                </c:pt>
                <c:pt idx="872">
                  <c:v>82.88000000000001</c:v>
                </c:pt>
                <c:pt idx="873">
                  <c:v>82.88000000000001</c:v>
                </c:pt>
                <c:pt idx="874">
                  <c:v>82.88000000000001</c:v>
                </c:pt>
                <c:pt idx="875">
                  <c:v>82.88000000000001</c:v>
                </c:pt>
                <c:pt idx="876">
                  <c:v>82.88000000000001</c:v>
                </c:pt>
                <c:pt idx="877">
                  <c:v>82.88000000000001</c:v>
                </c:pt>
                <c:pt idx="878">
                  <c:v>82.88000000000001</c:v>
                </c:pt>
                <c:pt idx="879">
                  <c:v>82.88000000000001</c:v>
                </c:pt>
                <c:pt idx="880">
                  <c:v>82.88000000000001</c:v>
                </c:pt>
                <c:pt idx="881">
                  <c:v>82.88000000000001</c:v>
                </c:pt>
                <c:pt idx="882">
                  <c:v>82.88000000000001</c:v>
                </c:pt>
                <c:pt idx="883">
                  <c:v>82.88000000000001</c:v>
                </c:pt>
                <c:pt idx="884">
                  <c:v>82.88000000000001</c:v>
                </c:pt>
                <c:pt idx="885">
                  <c:v>82.88000000000001</c:v>
                </c:pt>
                <c:pt idx="886">
                  <c:v>82.88000000000001</c:v>
                </c:pt>
                <c:pt idx="887">
                  <c:v>82.88000000000001</c:v>
                </c:pt>
                <c:pt idx="888">
                  <c:v>82.88000000000001</c:v>
                </c:pt>
                <c:pt idx="889">
                  <c:v>82.88000000000001</c:v>
                </c:pt>
                <c:pt idx="890">
                  <c:v>82.88000000000001</c:v>
                </c:pt>
                <c:pt idx="891">
                  <c:v>82.88000000000001</c:v>
                </c:pt>
                <c:pt idx="892">
                  <c:v>82.88000000000001</c:v>
                </c:pt>
                <c:pt idx="893">
                  <c:v>82.88000000000001</c:v>
                </c:pt>
                <c:pt idx="894">
                  <c:v>82.88000000000001</c:v>
                </c:pt>
                <c:pt idx="895">
                  <c:v>82.88000000000001</c:v>
                </c:pt>
                <c:pt idx="896">
                  <c:v>82.88000000000001</c:v>
                </c:pt>
                <c:pt idx="897">
                  <c:v>82.88000000000001</c:v>
                </c:pt>
                <c:pt idx="898">
                  <c:v>82.88000000000001</c:v>
                </c:pt>
                <c:pt idx="899">
                  <c:v>82.88000000000001</c:v>
                </c:pt>
                <c:pt idx="900">
                  <c:v>82.88000000000001</c:v>
                </c:pt>
                <c:pt idx="901">
                  <c:v>82.88000000000001</c:v>
                </c:pt>
                <c:pt idx="902">
                  <c:v>82.88000000000001</c:v>
                </c:pt>
                <c:pt idx="903">
                  <c:v>82.88000000000001</c:v>
                </c:pt>
                <c:pt idx="904">
                  <c:v>82.88000000000001</c:v>
                </c:pt>
                <c:pt idx="905">
                  <c:v>82.88000000000001</c:v>
                </c:pt>
                <c:pt idx="906">
                  <c:v>82.88000000000001</c:v>
                </c:pt>
                <c:pt idx="907">
                  <c:v>82.88000000000001</c:v>
                </c:pt>
                <c:pt idx="908">
                  <c:v>82.88000000000001</c:v>
                </c:pt>
                <c:pt idx="909">
                  <c:v>82.88000000000001</c:v>
                </c:pt>
                <c:pt idx="910">
                  <c:v>82.88000000000001</c:v>
                </c:pt>
                <c:pt idx="911">
                  <c:v>82.88000000000001</c:v>
                </c:pt>
                <c:pt idx="912">
                  <c:v>82.88000000000001</c:v>
                </c:pt>
                <c:pt idx="913">
                  <c:v>82.88000000000001</c:v>
                </c:pt>
                <c:pt idx="914">
                  <c:v>82.88000000000001</c:v>
                </c:pt>
                <c:pt idx="915">
                  <c:v>82.88000000000001</c:v>
                </c:pt>
                <c:pt idx="916">
                  <c:v>82.88000000000001</c:v>
                </c:pt>
                <c:pt idx="917">
                  <c:v>82.88000000000001</c:v>
                </c:pt>
                <c:pt idx="918">
                  <c:v>82.88000000000001</c:v>
                </c:pt>
                <c:pt idx="919">
                  <c:v>82.88000000000001</c:v>
                </c:pt>
                <c:pt idx="920">
                  <c:v>82.88000000000001</c:v>
                </c:pt>
                <c:pt idx="921">
                  <c:v>82.88000000000001</c:v>
                </c:pt>
                <c:pt idx="922">
                  <c:v>82.88000000000001</c:v>
                </c:pt>
                <c:pt idx="923">
                  <c:v>82.88000000000001</c:v>
                </c:pt>
                <c:pt idx="924">
                  <c:v>82.88000000000001</c:v>
                </c:pt>
                <c:pt idx="925">
                  <c:v>82.88000000000001</c:v>
                </c:pt>
                <c:pt idx="926">
                  <c:v>82.88000000000001</c:v>
                </c:pt>
                <c:pt idx="927">
                  <c:v>82.88000000000001</c:v>
                </c:pt>
                <c:pt idx="928">
                  <c:v>82.88000000000001</c:v>
                </c:pt>
                <c:pt idx="929">
                  <c:v>82.88000000000001</c:v>
                </c:pt>
                <c:pt idx="930">
                  <c:v>82.88000000000001</c:v>
                </c:pt>
                <c:pt idx="931">
                  <c:v>82.88000000000001</c:v>
                </c:pt>
                <c:pt idx="932">
                  <c:v>82.88000000000001</c:v>
                </c:pt>
                <c:pt idx="933">
                  <c:v>82.88000000000001</c:v>
                </c:pt>
                <c:pt idx="934">
                  <c:v>82.88000000000001</c:v>
                </c:pt>
                <c:pt idx="935">
                  <c:v>82.88000000000001</c:v>
                </c:pt>
                <c:pt idx="936">
                  <c:v>82.88000000000001</c:v>
                </c:pt>
                <c:pt idx="937">
                  <c:v>82.88000000000001</c:v>
                </c:pt>
                <c:pt idx="938">
                  <c:v>82.88000000000001</c:v>
                </c:pt>
                <c:pt idx="939">
                  <c:v>82.88000000000001</c:v>
                </c:pt>
                <c:pt idx="940">
                  <c:v>82.88000000000001</c:v>
                </c:pt>
                <c:pt idx="941">
                  <c:v>82.88000000000001</c:v>
                </c:pt>
                <c:pt idx="942">
                  <c:v>82.88000000000001</c:v>
                </c:pt>
                <c:pt idx="943">
                  <c:v>82.88000000000001</c:v>
                </c:pt>
                <c:pt idx="944">
                  <c:v>82.88000000000001</c:v>
                </c:pt>
                <c:pt idx="945">
                  <c:v>82.88000000000001</c:v>
                </c:pt>
                <c:pt idx="946">
                  <c:v>82.88000000000001</c:v>
                </c:pt>
                <c:pt idx="947">
                  <c:v>82.88000000000001</c:v>
                </c:pt>
                <c:pt idx="948">
                  <c:v>82.88000000000001</c:v>
                </c:pt>
                <c:pt idx="949">
                  <c:v>82.88000000000001</c:v>
                </c:pt>
                <c:pt idx="950">
                  <c:v>82.88000000000001</c:v>
                </c:pt>
                <c:pt idx="951">
                  <c:v>82.88000000000001</c:v>
                </c:pt>
                <c:pt idx="952">
                  <c:v>82.88000000000001</c:v>
                </c:pt>
                <c:pt idx="953">
                  <c:v>82.88000000000001</c:v>
                </c:pt>
                <c:pt idx="954">
                  <c:v>82.88000000000001</c:v>
                </c:pt>
                <c:pt idx="955">
                  <c:v>82.88000000000001</c:v>
                </c:pt>
                <c:pt idx="956">
                  <c:v>82.88000000000001</c:v>
                </c:pt>
                <c:pt idx="957">
                  <c:v>82.88000000000001</c:v>
                </c:pt>
                <c:pt idx="958">
                  <c:v>82.88000000000001</c:v>
                </c:pt>
                <c:pt idx="959">
                  <c:v>82.88000000000001</c:v>
                </c:pt>
                <c:pt idx="960">
                  <c:v>82.88000000000001</c:v>
                </c:pt>
                <c:pt idx="961">
                  <c:v>82.88000000000001</c:v>
                </c:pt>
                <c:pt idx="962">
                  <c:v>82.88000000000001</c:v>
                </c:pt>
                <c:pt idx="963">
                  <c:v>82.88000000000001</c:v>
                </c:pt>
                <c:pt idx="964">
                  <c:v>82.88000000000001</c:v>
                </c:pt>
                <c:pt idx="965">
                  <c:v>82.88000000000001</c:v>
                </c:pt>
                <c:pt idx="966">
                  <c:v>82.88000000000001</c:v>
                </c:pt>
                <c:pt idx="967">
                  <c:v>82.88000000000001</c:v>
                </c:pt>
                <c:pt idx="968">
                  <c:v>82.88000000000001</c:v>
                </c:pt>
                <c:pt idx="969">
                  <c:v>82.88000000000001</c:v>
                </c:pt>
                <c:pt idx="970">
                  <c:v>82.88000000000001</c:v>
                </c:pt>
                <c:pt idx="971">
                  <c:v>82.88000000000001</c:v>
                </c:pt>
                <c:pt idx="972">
                  <c:v>82.88000000000001</c:v>
                </c:pt>
                <c:pt idx="973">
                  <c:v>82.88000000000001</c:v>
                </c:pt>
                <c:pt idx="974">
                  <c:v>82.88000000000001</c:v>
                </c:pt>
                <c:pt idx="975">
                  <c:v>82.88000000000001</c:v>
                </c:pt>
                <c:pt idx="976">
                  <c:v>82.88000000000001</c:v>
                </c:pt>
                <c:pt idx="977">
                  <c:v>82.88000000000001</c:v>
                </c:pt>
                <c:pt idx="978">
                  <c:v>82.88000000000001</c:v>
                </c:pt>
                <c:pt idx="979">
                  <c:v>82.88000000000001</c:v>
                </c:pt>
                <c:pt idx="980">
                  <c:v>82.88000000000001</c:v>
                </c:pt>
                <c:pt idx="981">
                  <c:v>82.88000000000001</c:v>
                </c:pt>
                <c:pt idx="982">
                  <c:v>82.88000000000001</c:v>
                </c:pt>
                <c:pt idx="983">
                  <c:v>82.88000000000001</c:v>
                </c:pt>
                <c:pt idx="984">
                  <c:v>82.88000000000001</c:v>
                </c:pt>
                <c:pt idx="985">
                  <c:v>82.88000000000001</c:v>
                </c:pt>
                <c:pt idx="986">
                  <c:v>82.88000000000001</c:v>
                </c:pt>
                <c:pt idx="987">
                  <c:v>82.88000000000001</c:v>
                </c:pt>
                <c:pt idx="988">
                  <c:v>82.88000000000001</c:v>
                </c:pt>
                <c:pt idx="989">
                  <c:v>82.88000000000001</c:v>
                </c:pt>
                <c:pt idx="990">
                  <c:v>82.88000000000001</c:v>
                </c:pt>
                <c:pt idx="991">
                  <c:v>82.88000000000001</c:v>
                </c:pt>
                <c:pt idx="992">
                  <c:v>82.88000000000001</c:v>
                </c:pt>
                <c:pt idx="993">
                  <c:v>82.88000000000001</c:v>
                </c:pt>
                <c:pt idx="994">
                  <c:v>82.88000000000001</c:v>
                </c:pt>
                <c:pt idx="995">
                  <c:v>82.88000000000001</c:v>
                </c:pt>
                <c:pt idx="996">
                  <c:v>82.88000000000001</c:v>
                </c:pt>
                <c:pt idx="997">
                  <c:v>82.88000000000001</c:v>
                </c:pt>
                <c:pt idx="998">
                  <c:v>82.88000000000001</c:v>
                </c:pt>
                <c:pt idx="999">
                  <c:v>82.88000000000001</c:v>
                </c:pt>
                <c:pt idx="1000">
                  <c:v>82.88000000000001</c:v>
                </c:pt>
                <c:pt idx="1001">
                  <c:v>82.88000000000001</c:v>
                </c:pt>
                <c:pt idx="1002">
                  <c:v>82.88000000000001</c:v>
                </c:pt>
                <c:pt idx="1003">
                  <c:v>82.88000000000001</c:v>
                </c:pt>
                <c:pt idx="1004">
                  <c:v>82.88000000000001</c:v>
                </c:pt>
                <c:pt idx="1005">
                  <c:v>82.88000000000001</c:v>
                </c:pt>
                <c:pt idx="1006">
                  <c:v>82.88000000000001</c:v>
                </c:pt>
                <c:pt idx="1007">
                  <c:v>82.88000000000001</c:v>
                </c:pt>
                <c:pt idx="1008">
                  <c:v>82.88000000000001</c:v>
                </c:pt>
                <c:pt idx="1009">
                  <c:v>82.88000000000001</c:v>
                </c:pt>
                <c:pt idx="1010">
                  <c:v>82.88000000000001</c:v>
                </c:pt>
                <c:pt idx="1011">
                  <c:v>82.88000000000001</c:v>
                </c:pt>
                <c:pt idx="1012">
                  <c:v>82.88000000000001</c:v>
                </c:pt>
                <c:pt idx="1013">
                  <c:v>82.88000000000001</c:v>
                </c:pt>
                <c:pt idx="1014">
                  <c:v>82.88000000000001</c:v>
                </c:pt>
                <c:pt idx="1015">
                  <c:v>82.88000000000001</c:v>
                </c:pt>
                <c:pt idx="1016">
                  <c:v>82.88000000000001</c:v>
                </c:pt>
                <c:pt idx="1017">
                  <c:v>82.88000000000001</c:v>
                </c:pt>
                <c:pt idx="1018">
                  <c:v>82.88000000000001</c:v>
                </c:pt>
                <c:pt idx="1019">
                  <c:v>82.88000000000001</c:v>
                </c:pt>
                <c:pt idx="1020">
                  <c:v>82.88000000000001</c:v>
                </c:pt>
                <c:pt idx="1021">
                  <c:v>82.88000000000001</c:v>
                </c:pt>
                <c:pt idx="1022">
                  <c:v>82.88000000000001</c:v>
                </c:pt>
                <c:pt idx="1023">
                  <c:v>82.88000000000001</c:v>
                </c:pt>
                <c:pt idx="1024">
                  <c:v>82.88000000000001</c:v>
                </c:pt>
                <c:pt idx="1025">
                  <c:v>82.88000000000001</c:v>
                </c:pt>
                <c:pt idx="1026">
                  <c:v>82.88000000000001</c:v>
                </c:pt>
                <c:pt idx="1027">
                  <c:v>82.88000000000001</c:v>
                </c:pt>
                <c:pt idx="1028">
                  <c:v>82.88000000000001</c:v>
                </c:pt>
                <c:pt idx="1029">
                  <c:v>82.88000000000001</c:v>
                </c:pt>
                <c:pt idx="1030">
                  <c:v>82.88000000000001</c:v>
                </c:pt>
                <c:pt idx="1031">
                  <c:v>82.88000000000001</c:v>
                </c:pt>
                <c:pt idx="1032">
                  <c:v>82.88000000000001</c:v>
                </c:pt>
                <c:pt idx="1033">
                  <c:v>82.88000000000001</c:v>
                </c:pt>
                <c:pt idx="1034">
                  <c:v>82.88000000000001</c:v>
                </c:pt>
                <c:pt idx="1035">
                  <c:v>82.88000000000001</c:v>
                </c:pt>
                <c:pt idx="1036">
                  <c:v>82.88000000000001</c:v>
                </c:pt>
                <c:pt idx="1037">
                  <c:v>82.88000000000001</c:v>
                </c:pt>
                <c:pt idx="1038">
                  <c:v>82.88000000000001</c:v>
                </c:pt>
                <c:pt idx="1039">
                  <c:v>82.88000000000001</c:v>
                </c:pt>
                <c:pt idx="1040">
                  <c:v>82.88000000000001</c:v>
                </c:pt>
                <c:pt idx="1041">
                  <c:v>82.88000000000001</c:v>
                </c:pt>
                <c:pt idx="1042">
                  <c:v>82.88000000000001</c:v>
                </c:pt>
                <c:pt idx="1043">
                  <c:v>82.88000000000001</c:v>
                </c:pt>
                <c:pt idx="1044">
                  <c:v>82.88000000000001</c:v>
                </c:pt>
                <c:pt idx="1045">
                  <c:v>82.88000000000001</c:v>
                </c:pt>
                <c:pt idx="1046">
                  <c:v>82.88000000000001</c:v>
                </c:pt>
                <c:pt idx="1047">
                  <c:v>82.88000000000001</c:v>
                </c:pt>
                <c:pt idx="1048">
                  <c:v>82.88000000000001</c:v>
                </c:pt>
                <c:pt idx="1049">
                  <c:v>82.88000000000001</c:v>
                </c:pt>
                <c:pt idx="1050">
                  <c:v>82.88000000000001</c:v>
                </c:pt>
                <c:pt idx="1051">
                  <c:v>82.88000000000001</c:v>
                </c:pt>
                <c:pt idx="1052">
                  <c:v>82.88000000000001</c:v>
                </c:pt>
                <c:pt idx="1053">
                  <c:v>82.88000000000001</c:v>
                </c:pt>
                <c:pt idx="1054">
                  <c:v>82.88000000000001</c:v>
                </c:pt>
                <c:pt idx="1055">
                  <c:v>82.88000000000001</c:v>
                </c:pt>
                <c:pt idx="1056">
                  <c:v>82.88000000000001</c:v>
                </c:pt>
                <c:pt idx="1057">
                  <c:v>82.88000000000001</c:v>
                </c:pt>
                <c:pt idx="1058">
                  <c:v>82.88000000000001</c:v>
                </c:pt>
                <c:pt idx="1059">
                  <c:v>82.88000000000001</c:v>
                </c:pt>
                <c:pt idx="1060">
                  <c:v>82.88000000000001</c:v>
                </c:pt>
                <c:pt idx="1061">
                  <c:v>82.88000000000001</c:v>
                </c:pt>
                <c:pt idx="1062">
                  <c:v>82.88000000000001</c:v>
                </c:pt>
                <c:pt idx="1063">
                  <c:v>82.88000000000001</c:v>
                </c:pt>
                <c:pt idx="1064">
                  <c:v>82.88000000000001</c:v>
                </c:pt>
                <c:pt idx="1065">
                  <c:v>82.88000000000001</c:v>
                </c:pt>
                <c:pt idx="1066">
                  <c:v>82.88000000000001</c:v>
                </c:pt>
                <c:pt idx="1067">
                  <c:v>82.88000000000001</c:v>
                </c:pt>
                <c:pt idx="1068">
                  <c:v>82.88000000000001</c:v>
                </c:pt>
                <c:pt idx="1069">
                  <c:v>82.88000000000001</c:v>
                </c:pt>
                <c:pt idx="1070">
                  <c:v>82.88000000000001</c:v>
                </c:pt>
                <c:pt idx="1071">
                  <c:v>82.88000000000001</c:v>
                </c:pt>
                <c:pt idx="1072">
                  <c:v>82.88000000000001</c:v>
                </c:pt>
                <c:pt idx="1073">
                  <c:v>82.88000000000001</c:v>
                </c:pt>
                <c:pt idx="1074">
                  <c:v>82.88000000000001</c:v>
                </c:pt>
                <c:pt idx="1075">
                  <c:v>82.88000000000001</c:v>
                </c:pt>
                <c:pt idx="1076">
                  <c:v>82.88000000000001</c:v>
                </c:pt>
                <c:pt idx="1077">
                  <c:v>82.88000000000001</c:v>
                </c:pt>
                <c:pt idx="1078">
                  <c:v>82.88000000000001</c:v>
                </c:pt>
                <c:pt idx="1079">
                  <c:v>82.88000000000001</c:v>
                </c:pt>
                <c:pt idx="1080">
                  <c:v>82.88000000000001</c:v>
                </c:pt>
                <c:pt idx="1081">
                  <c:v>82.88000000000001</c:v>
                </c:pt>
                <c:pt idx="1082">
                  <c:v>82.88000000000001</c:v>
                </c:pt>
                <c:pt idx="1083">
                  <c:v>82.88000000000001</c:v>
                </c:pt>
                <c:pt idx="1084">
                  <c:v>82.88000000000001</c:v>
                </c:pt>
                <c:pt idx="1085">
                  <c:v>82.88000000000001</c:v>
                </c:pt>
                <c:pt idx="1086">
                  <c:v>82.88000000000001</c:v>
                </c:pt>
                <c:pt idx="1087">
                  <c:v>82.88000000000001</c:v>
                </c:pt>
                <c:pt idx="1088">
                  <c:v>82.88000000000001</c:v>
                </c:pt>
                <c:pt idx="1089">
                  <c:v>82.88000000000001</c:v>
                </c:pt>
                <c:pt idx="1090">
                  <c:v>82.88000000000001</c:v>
                </c:pt>
                <c:pt idx="1091">
                  <c:v>82.88000000000001</c:v>
                </c:pt>
                <c:pt idx="1092">
                  <c:v>82.88000000000001</c:v>
                </c:pt>
                <c:pt idx="1093">
                  <c:v>82.88000000000001</c:v>
                </c:pt>
                <c:pt idx="1094">
                  <c:v>82.88000000000001</c:v>
                </c:pt>
                <c:pt idx="1095">
                  <c:v>82.88000000000001</c:v>
                </c:pt>
                <c:pt idx="1096">
                  <c:v>82.88000000000001</c:v>
                </c:pt>
                <c:pt idx="1097">
                  <c:v>82.88000000000001</c:v>
                </c:pt>
                <c:pt idx="1098">
                  <c:v>82.88000000000001</c:v>
                </c:pt>
                <c:pt idx="1099">
                  <c:v>82.88000000000001</c:v>
                </c:pt>
                <c:pt idx="1100">
                  <c:v>82.88000000000001</c:v>
                </c:pt>
                <c:pt idx="1101">
                  <c:v>82.88000000000001</c:v>
                </c:pt>
                <c:pt idx="1102">
                  <c:v>82.88000000000001</c:v>
                </c:pt>
                <c:pt idx="1103">
                  <c:v>82.88000000000001</c:v>
                </c:pt>
                <c:pt idx="1104">
                  <c:v>82.88000000000001</c:v>
                </c:pt>
                <c:pt idx="1105">
                  <c:v>82.88000000000001</c:v>
                </c:pt>
                <c:pt idx="1106">
                  <c:v>82.88000000000001</c:v>
                </c:pt>
                <c:pt idx="1107">
                  <c:v>82.88000000000001</c:v>
                </c:pt>
                <c:pt idx="1108">
                  <c:v>82.88000000000001</c:v>
                </c:pt>
                <c:pt idx="1109">
                  <c:v>82.88000000000001</c:v>
                </c:pt>
                <c:pt idx="1110">
                  <c:v>82.88000000000001</c:v>
                </c:pt>
                <c:pt idx="1111">
                  <c:v>82.88000000000001</c:v>
                </c:pt>
                <c:pt idx="1112">
                  <c:v>82.88000000000001</c:v>
                </c:pt>
                <c:pt idx="1113">
                  <c:v>82.88000000000001</c:v>
                </c:pt>
                <c:pt idx="1114">
                  <c:v>82.88000000000001</c:v>
                </c:pt>
                <c:pt idx="1115">
                  <c:v>82.88000000000001</c:v>
                </c:pt>
                <c:pt idx="1116">
                  <c:v>82.88000000000001</c:v>
                </c:pt>
                <c:pt idx="1117">
                  <c:v>82.88000000000001</c:v>
                </c:pt>
                <c:pt idx="1118">
                  <c:v>82.88000000000001</c:v>
                </c:pt>
                <c:pt idx="1119">
                  <c:v>82.88000000000001</c:v>
                </c:pt>
                <c:pt idx="1120">
                  <c:v>82.88000000000001</c:v>
                </c:pt>
                <c:pt idx="1121">
                  <c:v>82.88000000000001</c:v>
                </c:pt>
                <c:pt idx="1122">
                  <c:v>82.88000000000001</c:v>
                </c:pt>
                <c:pt idx="1123">
                  <c:v>82.88000000000001</c:v>
                </c:pt>
                <c:pt idx="1124">
                  <c:v>82.88000000000001</c:v>
                </c:pt>
                <c:pt idx="1125">
                  <c:v>82.88000000000001</c:v>
                </c:pt>
                <c:pt idx="1126">
                  <c:v>82.88000000000001</c:v>
                </c:pt>
                <c:pt idx="1127">
                  <c:v>82.88000000000001</c:v>
                </c:pt>
                <c:pt idx="1128">
                  <c:v>82.88000000000001</c:v>
                </c:pt>
                <c:pt idx="1129">
                  <c:v>82.88000000000001</c:v>
                </c:pt>
                <c:pt idx="1130">
                  <c:v>82.88000000000001</c:v>
                </c:pt>
                <c:pt idx="1131">
                  <c:v>82.88000000000001</c:v>
                </c:pt>
                <c:pt idx="1132">
                  <c:v>82.88000000000001</c:v>
                </c:pt>
                <c:pt idx="1133">
                  <c:v>82.88000000000001</c:v>
                </c:pt>
                <c:pt idx="1134">
                  <c:v>82.88000000000001</c:v>
                </c:pt>
                <c:pt idx="1135">
                  <c:v>82.88000000000001</c:v>
                </c:pt>
                <c:pt idx="1136">
                  <c:v>82.88000000000001</c:v>
                </c:pt>
                <c:pt idx="1137">
                  <c:v>82.88000000000001</c:v>
                </c:pt>
                <c:pt idx="1138">
                  <c:v>82.88000000000001</c:v>
                </c:pt>
                <c:pt idx="1139">
                  <c:v>82.88000000000001</c:v>
                </c:pt>
                <c:pt idx="1140">
                  <c:v>82.88000000000001</c:v>
                </c:pt>
                <c:pt idx="1141">
                  <c:v>82.88000000000001</c:v>
                </c:pt>
                <c:pt idx="1142">
                  <c:v>82.88000000000001</c:v>
                </c:pt>
                <c:pt idx="1143">
                  <c:v>82.88000000000001</c:v>
                </c:pt>
                <c:pt idx="1144">
                  <c:v>82.88000000000001</c:v>
                </c:pt>
                <c:pt idx="1145">
                  <c:v>82.88000000000001</c:v>
                </c:pt>
                <c:pt idx="1146">
                  <c:v>82.88000000000001</c:v>
                </c:pt>
                <c:pt idx="1147">
                  <c:v>82.88000000000001</c:v>
                </c:pt>
                <c:pt idx="1148">
                  <c:v>82.88000000000001</c:v>
                </c:pt>
                <c:pt idx="1149">
                  <c:v>82.88000000000001</c:v>
                </c:pt>
                <c:pt idx="1150">
                  <c:v>82.88000000000001</c:v>
                </c:pt>
                <c:pt idx="1151">
                  <c:v>82.88000000000001</c:v>
                </c:pt>
                <c:pt idx="1152">
                  <c:v>82.88000000000001</c:v>
                </c:pt>
                <c:pt idx="1153">
                  <c:v>82.88000000000001</c:v>
                </c:pt>
                <c:pt idx="1154">
                  <c:v>82.88000000000001</c:v>
                </c:pt>
                <c:pt idx="1155">
                  <c:v>82.88000000000001</c:v>
                </c:pt>
                <c:pt idx="1156">
                  <c:v>82.88000000000001</c:v>
                </c:pt>
                <c:pt idx="1157">
                  <c:v>82.88000000000001</c:v>
                </c:pt>
                <c:pt idx="1158">
                  <c:v>82.88000000000001</c:v>
                </c:pt>
                <c:pt idx="1159">
                  <c:v>82.88000000000001</c:v>
                </c:pt>
                <c:pt idx="1160">
                  <c:v>82.88000000000001</c:v>
                </c:pt>
                <c:pt idx="1161">
                  <c:v>82.88000000000001</c:v>
                </c:pt>
                <c:pt idx="1162">
                  <c:v>82.88000000000001</c:v>
                </c:pt>
                <c:pt idx="1163">
                  <c:v>82.88000000000001</c:v>
                </c:pt>
                <c:pt idx="1164">
                  <c:v>82.88000000000001</c:v>
                </c:pt>
                <c:pt idx="1165">
                  <c:v>82.88000000000001</c:v>
                </c:pt>
                <c:pt idx="1166">
                  <c:v>82.88000000000001</c:v>
                </c:pt>
                <c:pt idx="1167">
                  <c:v>82.88000000000001</c:v>
                </c:pt>
                <c:pt idx="1168">
                  <c:v>82.88000000000001</c:v>
                </c:pt>
                <c:pt idx="1169">
                  <c:v>82.88000000000001</c:v>
                </c:pt>
                <c:pt idx="1170">
                  <c:v>82.88000000000001</c:v>
                </c:pt>
                <c:pt idx="1171">
                  <c:v>82.88000000000001</c:v>
                </c:pt>
                <c:pt idx="1172">
                  <c:v>82.88000000000001</c:v>
                </c:pt>
                <c:pt idx="1173">
                  <c:v>82.88000000000001</c:v>
                </c:pt>
                <c:pt idx="1174">
                  <c:v>82.88000000000001</c:v>
                </c:pt>
                <c:pt idx="1175">
                  <c:v>82.88000000000001</c:v>
                </c:pt>
                <c:pt idx="1176">
                  <c:v>82.88000000000001</c:v>
                </c:pt>
                <c:pt idx="1177">
                  <c:v>82.88000000000001</c:v>
                </c:pt>
                <c:pt idx="1178">
                  <c:v>82.88000000000001</c:v>
                </c:pt>
                <c:pt idx="1179">
                  <c:v>82.88000000000001</c:v>
                </c:pt>
                <c:pt idx="1180">
                  <c:v>82.88000000000001</c:v>
                </c:pt>
                <c:pt idx="1181">
                  <c:v>82.88000000000001</c:v>
                </c:pt>
                <c:pt idx="1182">
                  <c:v>82.88000000000001</c:v>
                </c:pt>
                <c:pt idx="1183">
                  <c:v>82.88000000000001</c:v>
                </c:pt>
                <c:pt idx="1184">
                  <c:v>82.88000000000001</c:v>
                </c:pt>
                <c:pt idx="1185">
                  <c:v>82.88000000000001</c:v>
                </c:pt>
                <c:pt idx="1186">
                  <c:v>82.88000000000001</c:v>
                </c:pt>
                <c:pt idx="1187">
                  <c:v>82.88000000000001</c:v>
                </c:pt>
                <c:pt idx="1188">
                  <c:v>82.88000000000001</c:v>
                </c:pt>
                <c:pt idx="1189">
                  <c:v>82.88000000000001</c:v>
                </c:pt>
                <c:pt idx="1190">
                  <c:v>82.88000000000001</c:v>
                </c:pt>
                <c:pt idx="1191">
                  <c:v>82.88000000000001</c:v>
                </c:pt>
                <c:pt idx="1192">
                  <c:v>82.88000000000001</c:v>
                </c:pt>
                <c:pt idx="1193">
                  <c:v>82.88000000000001</c:v>
                </c:pt>
                <c:pt idx="1194">
                  <c:v>82.88000000000001</c:v>
                </c:pt>
                <c:pt idx="1195">
                  <c:v>82.88000000000001</c:v>
                </c:pt>
                <c:pt idx="1196">
                  <c:v>82.88000000000001</c:v>
                </c:pt>
                <c:pt idx="1197">
                  <c:v>82.88000000000001</c:v>
                </c:pt>
                <c:pt idx="1198">
                  <c:v>82.88000000000001</c:v>
                </c:pt>
                <c:pt idx="1199">
                  <c:v>82.88000000000001</c:v>
                </c:pt>
                <c:pt idx="1200">
                  <c:v>82.88000000000001</c:v>
                </c:pt>
                <c:pt idx="1201">
                  <c:v>82.88000000000001</c:v>
                </c:pt>
                <c:pt idx="1202">
                  <c:v>82.88000000000001</c:v>
                </c:pt>
                <c:pt idx="1203">
                  <c:v>82.88000000000001</c:v>
                </c:pt>
                <c:pt idx="1204">
                  <c:v>82.88000000000001</c:v>
                </c:pt>
                <c:pt idx="1205">
                  <c:v>82.88000000000001</c:v>
                </c:pt>
                <c:pt idx="1206">
                  <c:v>82.88000000000001</c:v>
                </c:pt>
                <c:pt idx="1207">
                  <c:v>82.88000000000001</c:v>
                </c:pt>
                <c:pt idx="1208">
                  <c:v>82.88000000000001</c:v>
                </c:pt>
                <c:pt idx="1209">
                  <c:v>82.88000000000001</c:v>
                </c:pt>
                <c:pt idx="1210">
                  <c:v>82.88000000000001</c:v>
                </c:pt>
                <c:pt idx="1211">
                  <c:v>82.88000000000001</c:v>
                </c:pt>
                <c:pt idx="1212">
                  <c:v>82.88000000000001</c:v>
                </c:pt>
                <c:pt idx="1213">
                  <c:v>82.88000000000001</c:v>
                </c:pt>
                <c:pt idx="1214">
                  <c:v>82.88000000000001</c:v>
                </c:pt>
                <c:pt idx="1215">
                  <c:v>82.88000000000001</c:v>
                </c:pt>
                <c:pt idx="1216">
                  <c:v>82.88000000000001</c:v>
                </c:pt>
                <c:pt idx="1217">
                  <c:v>82.88000000000001</c:v>
                </c:pt>
                <c:pt idx="1218">
                  <c:v>82.88000000000001</c:v>
                </c:pt>
                <c:pt idx="1219">
                  <c:v>82.88000000000001</c:v>
                </c:pt>
                <c:pt idx="1220">
                  <c:v>82.88000000000001</c:v>
                </c:pt>
                <c:pt idx="1221">
                  <c:v>82.88000000000001</c:v>
                </c:pt>
                <c:pt idx="1222">
                  <c:v>82.88000000000001</c:v>
                </c:pt>
                <c:pt idx="1223">
                  <c:v>82.88000000000001</c:v>
                </c:pt>
                <c:pt idx="1224">
                  <c:v>82.88000000000001</c:v>
                </c:pt>
                <c:pt idx="1225">
                  <c:v>82.88000000000001</c:v>
                </c:pt>
                <c:pt idx="1226">
                  <c:v>82.88000000000001</c:v>
                </c:pt>
                <c:pt idx="1227">
                  <c:v>82.88000000000001</c:v>
                </c:pt>
                <c:pt idx="1228">
                  <c:v>82.88000000000001</c:v>
                </c:pt>
                <c:pt idx="1229">
                  <c:v>82.88000000000001</c:v>
                </c:pt>
                <c:pt idx="1230">
                  <c:v>82.88000000000001</c:v>
                </c:pt>
                <c:pt idx="1231">
                  <c:v>82.88000000000001</c:v>
                </c:pt>
                <c:pt idx="1232">
                  <c:v>82.88000000000001</c:v>
                </c:pt>
                <c:pt idx="1233">
                  <c:v>82.88000000000001</c:v>
                </c:pt>
                <c:pt idx="1234">
                  <c:v>82.88000000000001</c:v>
                </c:pt>
                <c:pt idx="1235">
                  <c:v>82.88000000000001</c:v>
                </c:pt>
                <c:pt idx="1236">
                  <c:v>82.88000000000001</c:v>
                </c:pt>
                <c:pt idx="1237">
                  <c:v>82.88000000000001</c:v>
                </c:pt>
                <c:pt idx="1238">
                  <c:v>82.88000000000001</c:v>
                </c:pt>
                <c:pt idx="1239">
                  <c:v>82.88000000000001</c:v>
                </c:pt>
                <c:pt idx="1240">
                  <c:v>82.88000000000001</c:v>
                </c:pt>
                <c:pt idx="1241">
                  <c:v>82.88000000000001</c:v>
                </c:pt>
                <c:pt idx="1242">
                  <c:v>82.88000000000001</c:v>
                </c:pt>
                <c:pt idx="1243">
                  <c:v>82.88000000000001</c:v>
                </c:pt>
                <c:pt idx="1244">
                  <c:v>82.88000000000001</c:v>
                </c:pt>
                <c:pt idx="1245">
                  <c:v>82.88000000000001</c:v>
                </c:pt>
                <c:pt idx="1246">
                  <c:v>82.88000000000001</c:v>
                </c:pt>
                <c:pt idx="1247">
                  <c:v>82.88000000000001</c:v>
                </c:pt>
                <c:pt idx="1248">
                  <c:v>82.88000000000001</c:v>
                </c:pt>
                <c:pt idx="1249">
                  <c:v>82.88000000000001</c:v>
                </c:pt>
                <c:pt idx="1250">
                  <c:v>82.88000000000001</c:v>
                </c:pt>
                <c:pt idx="1251">
                  <c:v>82.88000000000001</c:v>
                </c:pt>
                <c:pt idx="1252">
                  <c:v>82.88000000000001</c:v>
                </c:pt>
                <c:pt idx="1253">
                  <c:v>82.88000000000001</c:v>
                </c:pt>
                <c:pt idx="1254">
                  <c:v>82.88000000000001</c:v>
                </c:pt>
                <c:pt idx="1255">
                  <c:v>82.88000000000001</c:v>
                </c:pt>
                <c:pt idx="1256">
                  <c:v>82.88000000000001</c:v>
                </c:pt>
                <c:pt idx="1257">
                  <c:v>82.88000000000001</c:v>
                </c:pt>
                <c:pt idx="1258">
                  <c:v>82.88000000000001</c:v>
                </c:pt>
                <c:pt idx="1259">
                  <c:v>82.88000000000001</c:v>
                </c:pt>
                <c:pt idx="1260">
                  <c:v>82.88000000000001</c:v>
                </c:pt>
                <c:pt idx="1261">
                  <c:v>82.88000000000001</c:v>
                </c:pt>
                <c:pt idx="1262">
                  <c:v>82.88000000000001</c:v>
                </c:pt>
                <c:pt idx="1263">
                  <c:v>82.88000000000001</c:v>
                </c:pt>
                <c:pt idx="1264">
                  <c:v>82.88000000000001</c:v>
                </c:pt>
                <c:pt idx="1265">
                  <c:v>82.88000000000001</c:v>
                </c:pt>
                <c:pt idx="1266">
                  <c:v>82.88000000000001</c:v>
                </c:pt>
                <c:pt idx="1267">
                  <c:v>82.88000000000001</c:v>
                </c:pt>
                <c:pt idx="1268">
                  <c:v>82.88000000000001</c:v>
                </c:pt>
                <c:pt idx="1269">
                  <c:v>82.88000000000001</c:v>
                </c:pt>
                <c:pt idx="1270">
                  <c:v>82.88000000000001</c:v>
                </c:pt>
                <c:pt idx="1271">
                  <c:v>82.88000000000001</c:v>
                </c:pt>
                <c:pt idx="1272">
                  <c:v>82.88000000000001</c:v>
                </c:pt>
                <c:pt idx="1273">
                  <c:v>82.88000000000001</c:v>
                </c:pt>
                <c:pt idx="1274">
                  <c:v>82.88000000000001</c:v>
                </c:pt>
                <c:pt idx="1275">
                  <c:v>82.88000000000001</c:v>
                </c:pt>
                <c:pt idx="1276">
                  <c:v>82.88000000000001</c:v>
                </c:pt>
                <c:pt idx="1277">
                  <c:v>82.88000000000001</c:v>
                </c:pt>
                <c:pt idx="1278">
                  <c:v>82.88000000000001</c:v>
                </c:pt>
                <c:pt idx="1279">
                  <c:v>82.88000000000001</c:v>
                </c:pt>
                <c:pt idx="1280">
                  <c:v>82.88000000000001</c:v>
                </c:pt>
                <c:pt idx="1281">
                  <c:v>82.88000000000001</c:v>
                </c:pt>
                <c:pt idx="1282">
                  <c:v>82.88000000000001</c:v>
                </c:pt>
                <c:pt idx="1283">
                  <c:v>82.88000000000001</c:v>
                </c:pt>
                <c:pt idx="1284">
                  <c:v>82.88000000000001</c:v>
                </c:pt>
                <c:pt idx="1285">
                  <c:v>82.88000000000001</c:v>
                </c:pt>
                <c:pt idx="1286">
                  <c:v>82.88000000000001</c:v>
                </c:pt>
                <c:pt idx="1287">
                  <c:v>82.88000000000001</c:v>
                </c:pt>
                <c:pt idx="1288">
                  <c:v>82.88000000000001</c:v>
                </c:pt>
                <c:pt idx="1289">
                  <c:v>82.88000000000001</c:v>
                </c:pt>
                <c:pt idx="1290">
                  <c:v>82.88000000000001</c:v>
                </c:pt>
                <c:pt idx="1291">
                  <c:v>82.88000000000001</c:v>
                </c:pt>
                <c:pt idx="1292">
                  <c:v>82.88000000000001</c:v>
                </c:pt>
                <c:pt idx="1293">
                  <c:v>82.88000000000001</c:v>
                </c:pt>
                <c:pt idx="1294">
                  <c:v>82.88000000000001</c:v>
                </c:pt>
                <c:pt idx="1295">
                  <c:v>82.88000000000001</c:v>
                </c:pt>
                <c:pt idx="1296">
                  <c:v>82.88000000000001</c:v>
                </c:pt>
                <c:pt idx="1297">
                  <c:v>82.88000000000001</c:v>
                </c:pt>
                <c:pt idx="1298">
                  <c:v>82.88000000000001</c:v>
                </c:pt>
                <c:pt idx="1299">
                  <c:v>82.88000000000001</c:v>
                </c:pt>
                <c:pt idx="1300">
                  <c:v>82.88000000000001</c:v>
                </c:pt>
                <c:pt idx="1301">
                  <c:v>82.88000000000001</c:v>
                </c:pt>
                <c:pt idx="1302">
                  <c:v>82.88000000000001</c:v>
                </c:pt>
                <c:pt idx="1303">
                  <c:v>82.88000000000001</c:v>
                </c:pt>
                <c:pt idx="1304">
                  <c:v>82.88000000000001</c:v>
                </c:pt>
                <c:pt idx="1305">
                  <c:v>82.88000000000001</c:v>
                </c:pt>
                <c:pt idx="1306">
                  <c:v>82.88000000000001</c:v>
                </c:pt>
                <c:pt idx="1307">
                  <c:v>82.88000000000001</c:v>
                </c:pt>
                <c:pt idx="1308">
                  <c:v>82.88000000000001</c:v>
                </c:pt>
                <c:pt idx="1309">
                  <c:v>82.88000000000001</c:v>
                </c:pt>
                <c:pt idx="1310">
                  <c:v>82.88000000000001</c:v>
                </c:pt>
                <c:pt idx="1311">
                  <c:v>82.88000000000001</c:v>
                </c:pt>
                <c:pt idx="1312">
                  <c:v>82.88000000000001</c:v>
                </c:pt>
                <c:pt idx="1313">
                  <c:v>82.88000000000001</c:v>
                </c:pt>
                <c:pt idx="1314">
                  <c:v>82.88000000000001</c:v>
                </c:pt>
                <c:pt idx="1315">
                  <c:v>82.88000000000001</c:v>
                </c:pt>
                <c:pt idx="1316">
                  <c:v>82.88000000000001</c:v>
                </c:pt>
                <c:pt idx="1317">
                  <c:v>82.88000000000001</c:v>
                </c:pt>
                <c:pt idx="1318">
                  <c:v>82.88000000000001</c:v>
                </c:pt>
                <c:pt idx="1319">
                  <c:v>82.88000000000001</c:v>
                </c:pt>
                <c:pt idx="1320">
                  <c:v>82.88000000000001</c:v>
                </c:pt>
                <c:pt idx="1321">
                  <c:v>82.88000000000001</c:v>
                </c:pt>
                <c:pt idx="1322">
                  <c:v>82.88000000000001</c:v>
                </c:pt>
                <c:pt idx="1323">
                  <c:v>82.88000000000001</c:v>
                </c:pt>
                <c:pt idx="1324">
                  <c:v>82.88000000000001</c:v>
                </c:pt>
                <c:pt idx="1325">
                  <c:v>82.88000000000001</c:v>
                </c:pt>
                <c:pt idx="1326">
                  <c:v>82.88000000000001</c:v>
                </c:pt>
                <c:pt idx="1327">
                  <c:v>82.88000000000001</c:v>
                </c:pt>
                <c:pt idx="1328">
                  <c:v>82.88000000000001</c:v>
                </c:pt>
                <c:pt idx="1329">
                  <c:v>82.88000000000001</c:v>
                </c:pt>
                <c:pt idx="1330">
                  <c:v>82.88000000000001</c:v>
                </c:pt>
                <c:pt idx="1331">
                  <c:v>82.88000000000001</c:v>
                </c:pt>
                <c:pt idx="1332">
                  <c:v>82.88000000000001</c:v>
                </c:pt>
                <c:pt idx="1333">
                  <c:v>82.88000000000001</c:v>
                </c:pt>
                <c:pt idx="1334">
                  <c:v>82.88000000000001</c:v>
                </c:pt>
                <c:pt idx="1335">
                  <c:v>82.88000000000001</c:v>
                </c:pt>
                <c:pt idx="1336">
                  <c:v>82.88000000000001</c:v>
                </c:pt>
                <c:pt idx="1337">
                  <c:v>82.88000000000001</c:v>
                </c:pt>
                <c:pt idx="1338">
                  <c:v>82.88000000000001</c:v>
                </c:pt>
                <c:pt idx="1339">
                  <c:v>82.88000000000001</c:v>
                </c:pt>
                <c:pt idx="1340">
                  <c:v>82.88000000000001</c:v>
                </c:pt>
                <c:pt idx="1341">
                  <c:v>82.88000000000001</c:v>
                </c:pt>
                <c:pt idx="1342">
                  <c:v>82.88000000000001</c:v>
                </c:pt>
                <c:pt idx="1343">
                  <c:v>82.88000000000001</c:v>
                </c:pt>
                <c:pt idx="1344">
                  <c:v>82.88000000000001</c:v>
                </c:pt>
                <c:pt idx="1345">
                  <c:v>82.88000000000001</c:v>
                </c:pt>
                <c:pt idx="1346">
                  <c:v>82.88000000000001</c:v>
                </c:pt>
                <c:pt idx="1347">
                  <c:v>82.88000000000001</c:v>
                </c:pt>
                <c:pt idx="1348">
                  <c:v>82.88000000000001</c:v>
                </c:pt>
                <c:pt idx="1349">
                  <c:v>82.88000000000001</c:v>
                </c:pt>
                <c:pt idx="1350">
                  <c:v>82.88000000000001</c:v>
                </c:pt>
                <c:pt idx="1351">
                  <c:v>82.88000000000001</c:v>
                </c:pt>
                <c:pt idx="1352">
                  <c:v>82.88000000000001</c:v>
                </c:pt>
                <c:pt idx="1353">
                  <c:v>82.88000000000001</c:v>
                </c:pt>
                <c:pt idx="1354">
                  <c:v>82.88000000000001</c:v>
                </c:pt>
                <c:pt idx="1355">
                  <c:v>82.88000000000001</c:v>
                </c:pt>
                <c:pt idx="1356">
                  <c:v>82.88000000000001</c:v>
                </c:pt>
                <c:pt idx="1357">
                  <c:v>82.88000000000001</c:v>
                </c:pt>
                <c:pt idx="1358">
                  <c:v>82.88000000000001</c:v>
                </c:pt>
                <c:pt idx="1359">
                  <c:v>82.88000000000001</c:v>
                </c:pt>
                <c:pt idx="1360">
                  <c:v>82.88000000000001</c:v>
                </c:pt>
                <c:pt idx="1361">
                  <c:v>82.88000000000001</c:v>
                </c:pt>
                <c:pt idx="1362">
                  <c:v>82.88000000000001</c:v>
                </c:pt>
                <c:pt idx="1363">
                  <c:v>82.88000000000001</c:v>
                </c:pt>
                <c:pt idx="1364">
                  <c:v>82.88000000000001</c:v>
                </c:pt>
                <c:pt idx="1365">
                  <c:v>82.88000000000001</c:v>
                </c:pt>
                <c:pt idx="1366">
                  <c:v>82.88000000000001</c:v>
                </c:pt>
                <c:pt idx="1367">
                  <c:v>82.88000000000001</c:v>
                </c:pt>
                <c:pt idx="1368">
                  <c:v>82.88000000000001</c:v>
                </c:pt>
                <c:pt idx="1369">
                  <c:v>82.88000000000001</c:v>
                </c:pt>
                <c:pt idx="1370">
                  <c:v>82.88000000000001</c:v>
                </c:pt>
                <c:pt idx="1371">
                  <c:v>82.88000000000001</c:v>
                </c:pt>
                <c:pt idx="1372">
                  <c:v>82.88000000000001</c:v>
                </c:pt>
                <c:pt idx="1373">
                  <c:v>82.88000000000001</c:v>
                </c:pt>
                <c:pt idx="1374">
                  <c:v>82.88000000000001</c:v>
                </c:pt>
                <c:pt idx="1375">
                  <c:v>82.88000000000001</c:v>
                </c:pt>
                <c:pt idx="1376">
                  <c:v>82.88000000000001</c:v>
                </c:pt>
                <c:pt idx="1377">
                  <c:v>82.88000000000001</c:v>
                </c:pt>
                <c:pt idx="1378">
                  <c:v>82.88000000000001</c:v>
                </c:pt>
                <c:pt idx="1379">
                  <c:v>82.88000000000001</c:v>
                </c:pt>
                <c:pt idx="1380">
                  <c:v>82.88000000000001</c:v>
                </c:pt>
                <c:pt idx="1381">
                  <c:v>82.88000000000001</c:v>
                </c:pt>
                <c:pt idx="1382">
                  <c:v>82.88000000000001</c:v>
                </c:pt>
                <c:pt idx="1383">
                  <c:v>82.88000000000001</c:v>
                </c:pt>
                <c:pt idx="1384">
                  <c:v>82.88000000000001</c:v>
                </c:pt>
                <c:pt idx="1385">
                  <c:v>82.88000000000001</c:v>
                </c:pt>
                <c:pt idx="1386">
                  <c:v>82.88000000000001</c:v>
                </c:pt>
                <c:pt idx="1387">
                  <c:v>82.88000000000001</c:v>
                </c:pt>
                <c:pt idx="1388">
                  <c:v>82.88000000000001</c:v>
                </c:pt>
                <c:pt idx="1389">
                  <c:v>82.88000000000001</c:v>
                </c:pt>
                <c:pt idx="1390">
                  <c:v>82.88000000000001</c:v>
                </c:pt>
                <c:pt idx="1391">
                  <c:v>82.88000000000001</c:v>
                </c:pt>
                <c:pt idx="1392">
                  <c:v>82.88000000000001</c:v>
                </c:pt>
                <c:pt idx="1393">
                  <c:v>82.88000000000001</c:v>
                </c:pt>
                <c:pt idx="1394">
                  <c:v>82.88000000000001</c:v>
                </c:pt>
                <c:pt idx="1395">
                  <c:v>82.88000000000001</c:v>
                </c:pt>
                <c:pt idx="1396">
                  <c:v>82.88000000000001</c:v>
                </c:pt>
                <c:pt idx="1397">
                  <c:v>82.88000000000001</c:v>
                </c:pt>
                <c:pt idx="1398">
                  <c:v>82.88000000000001</c:v>
                </c:pt>
                <c:pt idx="1399">
                  <c:v>82.88000000000001</c:v>
                </c:pt>
                <c:pt idx="1400">
                  <c:v>82.88000000000001</c:v>
                </c:pt>
                <c:pt idx="1401">
                  <c:v>82.88000000000001</c:v>
                </c:pt>
                <c:pt idx="1402">
                  <c:v>82.88000000000001</c:v>
                </c:pt>
                <c:pt idx="1403">
                  <c:v>82.88000000000001</c:v>
                </c:pt>
                <c:pt idx="1404">
                  <c:v>82.88000000000001</c:v>
                </c:pt>
                <c:pt idx="1405">
                  <c:v>82.88000000000001</c:v>
                </c:pt>
                <c:pt idx="1406">
                  <c:v>82.88000000000001</c:v>
                </c:pt>
                <c:pt idx="1407">
                  <c:v>82.88000000000001</c:v>
                </c:pt>
                <c:pt idx="1408">
                  <c:v>82.88000000000001</c:v>
                </c:pt>
                <c:pt idx="1409">
                  <c:v>82.88000000000001</c:v>
                </c:pt>
                <c:pt idx="1410">
                  <c:v>82.88000000000001</c:v>
                </c:pt>
                <c:pt idx="1411">
                  <c:v>82.88000000000001</c:v>
                </c:pt>
                <c:pt idx="1412">
                  <c:v>82.88000000000001</c:v>
                </c:pt>
                <c:pt idx="1413">
                  <c:v>82.88000000000001</c:v>
                </c:pt>
                <c:pt idx="1414">
                  <c:v>82.88000000000001</c:v>
                </c:pt>
                <c:pt idx="1415">
                  <c:v>82.88000000000001</c:v>
                </c:pt>
                <c:pt idx="1416">
                  <c:v>82.88000000000001</c:v>
                </c:pt>
                <c:pt idx="1417">
                  <c:v>82.88000000000001</c:v>
                </c:pt>
                <c:pt idx="1418">
                  <c:v>82.88000000000001</c:v>
                </c:pt>
                <c:pt idx="1419">
                  <c:v>82.88000000000001</c:v>
                </c:pt>
                <c:pt idx="1420">
                  <c:v>82.88000000000001</c:v>
                </c:pt>
                <c:pt idx="1421">
                  <c:v>82.88000000000001</c:v>
                </c:pt>
                <c:pt idx="1422">
                  <c:v>82.88000000000001</c:v>
                </c:pt>
                <c:pt idx="1423">
                  <c:v>82.88000000000001</c:v>
                </c:pt>
                <c:pt idx="1424">
                  <c:v>82.88000000000001</c:v>
                </c:pt>
                <c:pt idx="1425">
                  <c:v>82.88000000000001</c:v>
                </c:pt>
                <c:pt idx="1426">
                  <c:v>82.88000000000001</c:v>
                </c:pt>
                <c:pt idx="1427">
                  <c:v>82.88000000000001</c:v>
                </c:pt>
                <c:pt idx="1428">
                  <c:v>82.88000000000001</c:v>
                </c:pt>
                <c:pt idx="1429">
                  <c:v>82.88000000000001</c:v>
                </c:pt>
                <c:pt idx="1430">
                  <c:v>82.88000000000001</c:v>
                </c:pt>
                <c:pt idx="1431">
                  <c:v>82.88000000000001</c:v>
                </c:pt>
                <c:pt idx="1432">
                  <c:v>82.88000000000001</c:v>
                </c:pt>
                <c:pt idx="1433">
                  <c:v>82.88000000000001</c:v>
                </c:pt>
                <c:pt idx="1434">
                  <c:v>82.88000000000001</c:v>
                </c:pt>
                <c:pt idx="1435">
                  <c:v>82.88000000000001</c:v>
                </c:pt>
                <c:pt idx="1436">
                  <c:v>82.88000000000001</c:v>
                </c:pt>
                <c:pt idx="1437">
                  <c:v>82.88000000000001</c:v>
                </c:pt>
                <c:pt idx="1438">
                  <c:v>82.88000000000001</c:v>
                </c:pt>
                <c:pt idx="1439">
                  <c:v>82.88000000000001</c:v>
                </c:pt>
                <c:pt idx="1440">
                  <c:v>82.88000000000001</c:v>
                </c:pt>
                <c:pt idx="1441">
                  <c:v>82.88000000000001</c:v>
                </c:pt>
                <c:pt idx="1442">
                  <c:v>82.88000000000001</c:v>
                </c:pt>
                <c:pt idx="1443">
                  <c:v>82.88000000000001</c:v>
                </c:pt>
                <c:pt idx="1444">
                  <c:v>82.88000000000001</c:v>
                </c:pt>
                <c:pt idx="1445">
                  <c:v>82.88000000000001</c:v>
                </c:pt>
                <c:pt idx="1446">
                  <c:v>82.88000000000001</c:v>
                </c:pt>
                <c:pt idx="1447">
                  <c:v>82.88000000000001</c:v>
                </c:pt>
                <c:pt idx="1448">
                  <c:v>82.88000000000001</c:v>
                </c:pt>
                <c:pt idx="1449">
                  <c:v>82.88000000000001</c:v>
                </c:pt>
                <c:pt idx="1450">
                  <c:v>82.88000000000001</c:v>
                </c:pt>
                <c:pt idx="1451">
                  <c:v>82.88000000000001</c:v>
                </c:pt>
                <c:pt idx="1452">
                  <c:v>82.88000000000001</c:v>
                </c:pt>
                <c:pt idx="1453">
                  <c:v>82.88000000000001</c:v>
                </c:pt>
                <c:pt idx="1454">
                  <c:v>82.88000000000001</c:v>
                </c:pt>
                <c:pt idx="1455">
                  <c:v>82.88000000000001</c:v>
                </c:pt>
                <c:pt idx="1456">
                  <c:v>82.88000000000001</c:v>
                </c:pt>
                <c:pt idx="1457">
                  <c:v>82.88000000000001</c:v>
                </c:pt>
                <c:pt idx="1458">
                  <c:v>82.88000000000001</c:v>
                </c:pt>
                <c:pt idx="1459">
                  <c:v>82.88000000000001</c:v>
                </c:pt>
                <c:pt idx="1460">
                  <c:v>82.88000000000001</c:v>
                </c:pt>
                <c:pt idx="1461">
                  <c:v>82.88000000000001</c:v>
                </c:pt>
                <c:pt idx="1462">
                  <c:v>82.88000000000001</c:v>
                </c:pt>
                <c:pt idx="1463">
                  <c:v>82.88000000000001</c:v>
                </c:pt>
                <c:pt idx="1464">
                  <c:v>82.88000000000001</c:v>
                </c:pt>
                <c:pt idx="1465">
                  <c:v>82.88000000000001</c:v>
                </c:pt>
                <c:pt idx="1466">
                  <c:v>82.88000000000001</c:v>
                </c:pt>
                <c:pt idx="1467">
                  <c:v>82.88000000000001</c:v>
                </c:pt>
                <c:pt idx="1468">
                  <c:v>82.88000000000001</c:v>
                </c:pt>
                <c:pt idx="1469">
                  <c:v>82.88000000000001</c:v>
                </c:pt>
                <c:pt idx="1470">
                  <c:v>82.88000000000001</c:v>
                </c:pt>
                <c:pt idx="1471">
                  <c:v>82.88000000000001</c:v>
                </c:pt>
                <c:pt idx="1472">
                  <c:v>82.88000000000001</c:v>
                </c:pt>
                <c:pt idx="1473">
                  <c:v>82.88000000000001</c:v>
                </c:pt>
                <c:pt idx="1474">
                  <c:v>82.88000000000001</c:v>
                </c:pt>
                <c:pt idx="1475">
                  <c:v>82.88000000000001</c:v>
                </c:pt>
                <c:pt idx="1476">
                  <c:v>82.88000000000001</c:v>
                </c:pt>
                <c:pt idx="1477">
                  <c:v>82.88000000000001</c:v>
                </c:pt>
                <c:pt idx="1478">
                  <c:v>82.88000000000001</c:v>
                </c:pt>
                <c:pt idx="1479">
                  <c:v>82.88000000000001</c:v>
                </c:pt>
                <c:pt idx="1480">
                  <c:v>82.88000000000001</c:v>
                </c:pt>
                <c:pt idx="1481">
                  <c:v>82.88000000000001</c:v>
                </c:pt>
                <c:pt idx="1482">
                  <c:v>82.88000000000001</c:v>
                </c:pt>
                <c:pt idx="1483">
                  <c:v>82.88000000000001</c:v>
                </c:pt>
                <c:pt idx="1484">
                  <c:v>82.88000000000001</c:v>
                </c:pt>
                <c:pt idx="1485">
                  <c:v>82.88000000000001</c:v>
                </c:pt>
                <c:pt idx="1486">
                  <c:v>82.88000000000001</c:v>
                </c:pt>
                <c:pt idx="1487">
                  <c:v>82.88000000000001</c:v>
                </c:pt>
                <c:pt idx="1488">
                  <c:v>82.88000000000001</c:v>
                </c:pt>
                <c:pt idx="1489">
                  <c:v>82.88000000000001</c:v>
                </c:pt>
                <c:pt idx="1490">
                  <c:v>82.88000000000001</c:v>
                </c:pt>
                <c:pt idx="1491">
                  <c:v>82.88000000000001</c:v>
                </c:pt>
                <c:pt idx="1492">
                  <c:v>82.88000000000001</c:v>
                </c:pt>
                <c:pt idx="1493">
                  <c:v>82.88000000000001</c:v>
                </c:pt>
                <c:pt idx="1494">
                  <c:v>82.88000000000001</c:v>
                </c:pt>
                <c:pt idx="1495">
                  <c:v>82.88000000000001</c:v>
                </c:pt>
                <c:pt idx="1496">
                  <c:v>82.88000000000001</c:v>
                </c:pt>
                <c:pt idx="1497">
                  <c:v>82.88000000000001</c:v>
                </c:pt>
                <c:pt idx="1498">
                  <c:v>82.88000000000001</c:v>
                </c:pt>
                <c:pt idx="1499">
                  <c:v>82.88000000000001</c:v>
                </c:pt>
                <c:pt idx="1500">
                  <c:v>82.88000000000001</c:v>
                </c:pt>
                <c:pt idx="1501">
                  <c:v>82.88000000000001</c:v>
                </c:pt>
                <c:pt idx="1502">
                  <c:v>82.88000000000001</c:v>
                </c:pt>
                <c:pt idx="1503">
                  <c:v>82.88000000000001</c:v>
                </c:pt>
                <c:pt idx="1504">
                  <c:v>82.88000000000001</c:v>
                </c:pt>
                <c:pt idx="1505">
                  <c:v>82.88000000000001</c:v>
                </c:pt>
                <c:pt idx="1506">
                  <c:v>82.88000000000001</c:v>
                </c:pt>
                <c:pt idx="1507">
                  <c:v>82.88000000000001</c:v>
                </c:pt>
                <c:pt idx="1508">
                  <c:v>82.88000000000001</c:v>
                </c:pt>
                <c:pt idx="1509">
                  <c:v>82.88000000000001</c:v>
                </c:pt>
                <c:pt idx="1510">
                  <c:v>82.88000000000001</c:v>
                </c:pt>
                <c:pt idx="1511">
                  <c:v>82.88000000000001</c:v>
                </c:pt>
                <c:pt idx="1512">
                  <c:v>82.88000000000001</c:v>
                </c:pt>
                <c:pt idx="1513">
                  <c:v>82.88000000000001</c:v>
                </c:pt>
                <c:pt idx="1514">
                  <c:v>82.88000000000001</c:v>
                </c:pt>
                <c:pt idx="1515">
                  <c:v>82.88000000000001</c:v>
                </c:pt>
                <c:pt idx="1516">
                  <c:v>82.88000000000001</c:v>
                </c:pt>
                <c:pt idx="1517">
                  <c:v>82.88000000000001</c:v>
                </c:pt>
                <c:pt idx="1518">
                  <c:v>82.88000000000001</c:v>
                </c:pt>
                <c:pt idx="1519">
                  <c:v>82.88000000000001</c:v>
                </c:pt>
                <c:pt idx="1520">
                  <c:v>82.88000000000001</c:v>
                </c:pt>
                <c:pt idx="1521">
                  <c:v>82.88000000000001</c:v>
                </c:pt>
                <c:pt idx="1522">
                  <c:v>82.88000000000001</c:v>
                </c:pt>
                <c:pt idx="1523">
                  <c:v>82.88000000000001</c:v>
                </c:pt>
                <c:pt idx="1524">
                  <c:v>82.88000000000001</c:v>
                </c:pt>
                <c:pt idx="1525">
                  <c:v>82.88000000000001</c:v>
                </c:pt>
                <c:pt idx="1526">
                  <c:v>82.88000000000001</c:v>
                </c:pt>
                <c:pt idx="1527">
                  <c:v>82.88000000000001</c:v>
                </c:pt>
                <c:pt idx="1528">
                  <c:v>82.88000000000001</c:v>
                </c:pt>
                <c:pt idx="1529">
                  <c:v>82.88000000000001</c:v>
                </c:pt>
                <c:pt idx="1530">
                  <c:v>82.88000000000001</c:v>
                </c:pt>
                <c:pt idx="1531">
                  <c:v>82.88000000000001</c:v>
                </c:pt>
                <c:pt idx="1532">
                  <c:v>82.88000000000001</c:v>
                </c:pt>
                <c:pt idx="1533">
                  <c:v>82.88000000000001</c:v>
                </c:pt>
                <c:pt idx="1534">
                  <c:v>82.88000000000001</c:v>
                </c:pt>
                <c:pt idx="1535">
                  <c:v>82.88000000000001</c:v>
                </c:pt>
                <c:pt idx="1536">
                  <c:v>82.88000000000001</c:v>
                </c:pt>
                <c:pt idx="1537">
                  <c:v>82.88000000000001</c:v>
                </c:pt>
                <c:pt idx="1538">
                  <c:v>82.88000000000001</c:v>
                </c:pt>
                <c:pt idx="1539">
                  <c:v>82.88000000000001</c:v>
                </c:pt>
                <c:pt idx="1540">
                  <c:v>82.88000000000001</c:v>
                </c:pt>
                <c:pt idx="1541">
                  <c:v>82.88000000000001</c:v>
                </c:pt>
                <c:pt idx="1542">
                  <c:v>82.88000000000001</c:v>
                </c:pt>
                <c:pt idx="1543">
                  <c:v>82.88000000000001</c:v>
                </c:pt>
                <c:pt idx="1544">
                  <c:v>82.88000000000001</c:v>
                </c:pt>
                <c:pt idx="1545">
                  <c:v>82.88000000000001</c:v>
                </c:pt>
                <c:pt idx="1546">
                  <c:v>82.88000000000001</c:v>
                </c:pt>
                <c:pt idx="1547">
                  <c:v>82.88000000000001</c:v>
                </c:pt>
                <c:pt idx="1548">
                  <c:v>82.88000000000001</c:v>
                </c:pt>
                <c:pt idx="1549">
                  <c:v>82.88000000000001</c:v>
                </c:pt>
                <c:pt idx="1550">
                  <c:v>82.88000000000001</c:v>
                </c:pt>
                <c:pt idx="1551">
                  <c:v>82.88000000000001</c:v>
                </c:pt>
                <c:pt idx="1552">
                  <c:v>82.88000000000001</c:v>
                </c:pt>
                <c:pt idx="1553">
                  <c:v>82.88000000000001</c:v>
                </c:pt>
                <c:pt idx="1554">
                  <c:v>82.88000000000001</c:v>
                </c:pt>
                <c:pt idx="1555">
                  <c:v>82.88000000000001</c:v>
                </c:pt>
                <c:pt idx="1556">
                  <c:v>82.88000000000001</c:v>
                </c:pt>
                <c:pt idx="1557">
                  <c:v>82.88000000000001</c:v>
                </c:pt>
                <c:pt idx="1558">
                  <c:v>82.88000000000001</c:v>
                </c:pt>
                <c:pt idx="1559">
                  <c:v>82.88000000000001</c:v>
                </c:pt>
                <c:pt idx="1560">
                  <c:v>82.88000000000001</c:v>
                </c:pt>
                <c:pt idx="1561">
                  <c:v>82.88000000000001</c:v>
                </c:pt>
                <c:pt idx="1562">
                  <c:v>82.88000000000001</c:v>
                </c:pt>
                <c:pt idx="1563">
                  <c:v>82.88000000000001</c:v>
                </c:pt>
                <c:pt idx="1564">
                  <c:v>82.88000000000001</c:v>
                </c:pt>
                <c:pt idx="1565">
                  <c:v>82.88000000000001</c:v>
                </c:pt>
                <c:pt idx="1566">
                  <c:v>82.88000000000001</c:v>
                </c:pt>
                <c:pt idx="1567">
                  <c:v>82.88000000000001</c:v>
                </c:pt>
                <c:pt idx="1568">
                  <c:v>82.88000000000001</c:v>
                </c:pt>
                <c:pt idx="1569">
                  <c:v>82.88000000000001</c:v>
                </c:pt>
                <c:pt idx="1570">
                  <c:v>82.88000000000001</c:v>
                </c:pt>
                <c:pt idx="1571">
                  <c:v>82.88000000000001</c:v>
                </c:pt>
                <c:pt idx="1572">
                  <c:v>82.88000000000001</c:v>
                </c:pt>
                <c:pt idx="1573">
                  <c:v>82.88000000000001</c:v>
                </c:pt>
                <c:pt idx="1574">
                  <c:v>82.88000000000001</c:v>
                </c:pt>
                <c:pt idx="1575">
                  <c:v>82.88000000000001</c:v>
                </c:pt>
                <c:pt idx="1576">
                  <c:v>82.88000000000001</c:v>
                </c:pt>
                <c:pt idx="1577">
                  <c:v>82.88000000000001</c:v>
                </c:pt>
                <c:pt idx="1578">
                  <c:v>82.88000000000001</c:v>
                </c:pt>
                <c:pt idx="1579">
                  <c:v>82.88000000000001</c:v>
                </c:pt>
                <c:pt idx="1580">
                  <c:v>82.88000000000001</c:v>
                </c:pt>
                <c:pt idx="1581">
                  <c:v>82.88000000000001</c:v>
                </c:pt>
                <c:pt idx="1582">
                  <c:v>82.88000000000001</c:v>
                </c:pt>
                <c:pt idx="1583">
                  <c:v>82.88000000000001</c:v>
                </c:pt>
                <c:pt idx="1584">
                  <c:v>82.88000000000001</c:v>
                </c:pt>
                <c:pt idx="1585">
                  <c:v>82.88000000000001</c:v>
                </c:pt>
                <c:pt idx="1586">
                  <c:v>82.88000000000001</c:v>
                </c:pt>
                <c:pt idx="1587">
                  <c:v>82.88000000000001</c:v>
                </c:pt>
                <c:pt idx="1588">
                  <c:v>82.88000000000001</c:v>
                </c:pt>
                <c:pt idx="1589">
                  <c:v>82.88000000000001</c:v>
                </c:pt>
                <c:pt idx="1590">
                  <c:v>82.88000000000001</c:v>
                </c:pt>
                <c:pt idx="1591">
                  <c:v>82.88000000000001</c:v>
                </c:pt>
                <c:pt idx="1592">
                  <c:v>82.88000000000001</c:v>
                </c:pt>
                <c:pt idx="1593">
                  <c:v>82.88000000000001</c:v>
                </c:pt>
                <c:pt idx="1594">
                  <c:v>82.88000000000001</c:v>
                </c:pt>
                <c:pt idx="1595">
                  <c:v>82.88000000000001</c:v>
                </c:pt>
                <c:pt idx="1596">
                  <c:v>82.88000000000001</c:v>
                </c:pt>
                <c:pt idx="1597">
                  <c:v>82.88000000000001</c:v>
                </c:pt>
                <c:pt idx="1598">
                  <c:v>82.88000000000001</c:v>
                </c:pt>
                <c:pt idx="1599">
                  <c:v>82.88000000000001</c:v>
                </c:pt>
                <c:pt idx="1600">
                  <c:v>82.88000000000001</c:v>
                </c:pt>
                <c:pt idx="1601">
                  <c:v>82.88000000000001</c:v>
                </c:pt>
                <c:pt idx="1602">
                  <c:v>82.88000000000001</c:v>
                </c:pt>
                <c:pt idx="1603">
                  <c:v>82.88000000000001</c:v>
                </c:pt>
                <c:pt idx="1604">
                  <c:v>82.88000000000001</c:v>
                </c:pt>
                <c:pt idx="1605">
                  <c:v>82.88000000000001</c:v>
                </c:pt>
                <c:pt idx="1606">
                  <c:v>82.88000000000001</c:v>
                </c:pt>
                <c:pt idx="1607">
                  <c:v>82.88000000000001</c:v>
                </c:pt>
                <c:pt idx="1608">
                  <c:v>82.88000000000001</c:v>
                </c:pt>
                <c:pt idx="1609">
                  <c:v>82.88000000000001</c:v>
                </c:pt>
                <c:pt idx="1610">
                  <c:v>82.88000000000001</c:v>
                </c:pt>
                <c:pt idx="1611">
                  <c:v>82.88000000000001</c:v>
                </c:pt>
                <c:pt idx="1612">
                  <c:v>82.88000000000001</c:v>
                </c:pt>
                <c:pt idx="1613">
                  <c:v>82.88000000000001</c:v>
                </c:pt>
                <c:pt idx="1614">
                  <c:v>82.88000000000001</c:v>
                </c:pt>
                <c:pt idx="1615">
                  <c:v>82.88000000000001</c:v>
                </c:pt>
                <c:pt idx="1616">
                  <c:v>82.88000000000001</c:v>
                </c:pt>
                <c:pt idx="1617">
                  <c:v>82.88000000000001</c:v>
                </c:pt>
                <c:pt idx="1618">
                  <c:v>82.88000000000001</c:v>
                </c:pt>
                <c:pt idx="1619">
                  <c:v>82.88000000000001</c:v>
                </c:pt>
                <c:pt idx="1620">
                  <c:v>82.88000000000001</c:v>
                </c:pt>
                <c:pt idx="1621">
                  <c:v>82.88000000000001</c:v>
                </c:pt>
                <c:pt idx="1622">
                  <c:v>82.88000000000001</c:v>
                </c:pt>
                <c:pt idx="1623">
                  <c:v>82.88000000000001</c:v>
                </c:pt>
                <c:pt idx="1624">
                  <c:v>82.88000000000001</c:v>
                </c:pt>
                <c:pt idx="1625">
                  <c:v>82.88000000000001</c:v>
                </c:pt>
                <c:pt idx="1626">
                  <c:v>82.88000000000001</c:v>
                </c:pt>
                <c:pt idx="1627">
                  <c:v>82.88000000000001</c:v>
                </c:pt>
                <c:pt idx="1628">
                  <c:v>82.88000000000001</c:v>
                </c:pt>
                <c:pt idx="1629">
                  <c:v>82.88000000000001</c:v>
                </c:pt>
                <c:pt idx="1630">
                  <c:v>82.88000000000001</c:v>
                </c:pt>
                <c:pt idx="1631">
                  <c:v>82.88000000000001</c:v>
                </c:pt>
                <c:pt idx="1632">
                  <c:v>82.88000000000001</c:v>
                </c:pt>
                <c:pt idx="1633">
                  <c:v>82.88000000000001</c:v>
                </c:pt>
                <c:pt idx="1634">
                  <c:v>82.88000000000001</c:v>
                </c:pt>
                <c:pt idx="1635">
                  <c:v>82.88000000000001</c:v>
                </c:pt>
                <c:pt idx="1636">
                  <c:v>82.88000000000001</c:v>
                </c:pt>
                <c:pt idx="1637">
                  <c:v>82.88000000000001</c:v>
                </c:pt>
                <c:pt idx="1638">
                  <c:v>82.88000000000001</c:v>
                </c:pt>
                <c:pt idx="1639">
                  <c:v>82.88000000000001</c:v>
                </c:pt>
                <c:pt idx="1640">
                  <c:v>82.88000000000001</c:v>
                </c:pt>
                <c:pt idx="1641">
                  <c:v>82.88000000000001</c:v>
                </c:pt>
                <c:pt idx="1642">
                  <c:v>82.88000000000001</c:v>
                </c:pt>
                <c:pt idx="1643">
                  <c:v>82.88000000000001</c:v>
                </c:pt>
                <c:pt idx="1644">
                  <c:v>82.88000000000001</c:v>
                </c:pt>
                <c:pt idx="1645">
                  <c:v>82.88000000000001</c:v>
                </c:pt>
                <c:pt idx="1646">
                  <c:v>82.88000000000001</c:v>
                </c:pt>
                <c:pt idx="1647">
                  <c:v>82.88000000000001</c:v>
                </c:pt>
                <c:pt idx="1648">
                  <c:v>82.88000000000001</c:v>
                </c:pt>
                <c:pt idx="1649">
                  <c:v>82.88000000000001</c:v>
                </c:pt>
                <c:pt idx="1650">
                  <c:v>82.88000000000001</c:v>
                </c:pt>
                <c:pt idx="1651">
                  <c:v>82.88000000000001</c:v>
                </c:pt>
                <c:pt idx="1652">
                  <c:v>82.88000000000001</c:v>
                </c:pt>
                <c:pt idx="1653">
                  <c:v>82.88000000000001</c:v>
                </c:pt>
                <c:pt idx="1654">
                  <c:v>82.88000000000001</c:v>
                </c:pt>
                <c:pt idx="1655">
                  <c:v>82.88000000000001</c:v>
                </c:pt>
                <c:pt idx="1656">
                  <c:v>82.88000000000001</c:v>
                </c:pt>
                <c:pt idx="1657">
                  <c:v>82.88000000000001</c:v>
                </c:pt>
                <c:pt idx="1658">
                  <c:v>82.88000000000001</c:v>
                </c:pt>
                <c:pt idx="1659">
                  <c:v>82.88000000000001</c:v>
                </c:pt>
                <c:pt idx="1660">
                  <c:v>82.88000000000001</c:v>
                </c:pt>
                <c:pt idx="1661">
                  <c:v>82.88000000000001</c:v>
                </c:pt>
                <c:pt idx="1662">
                  <c:v>82.88000000000001</c:v>
                </c:pt>
                <c:pt idx="1663">
                  <c:v>82.88000000000001</c:v>
                </c:pt>
                <c:pt idx="1664">
                  <c:v>82.88000000000001</c:v>
                </c:pt>
                <c:pt idx="1665">
                  <c:v>82.88000000000001</c:v>
                </c:pt>
                <c:pt idx="1666">
                  <c:v>82.88000000000001</c:v>
                </c:pt>
                <c:pt idx="1667">
                  <c:v>82.88000000000001</c:v>
                </c:pt>
                <c:pt idx="1668">
                  <c:v>82.88000000000001</c:v>
                </c:pt>
                <c:pt idx="1669">
                  <c:v>82.88000000000001</c:v>
                </c:pt>
                <c:pt idx="1670">
                  <c:v>82.88000000000001</c:v>
                </c:pt>
                <c:pt idx="1671">
                  <c:v>82.88000000000001</c:v>
                </c:pt>
                <c:pt idx="1672">
                  <c:v>82.88000000000001</c:v>
                </c:pt>
                <c:pt idx="1673">
                  <c:v>82.88000000000001</c:v>
                </c:pt>
                <c:pt idx="1674">
                  <c:v>82.88000000000001</c:v>
                </c:pt>
                <c:pt idx="1675">
                  <c:v>82.88000000000001</c:v>
                </c:pt>
                <c:pt idx="1676">
                  <c:v>82.88000000000001</c:v>
                </c:pt>
                <c:pt idx="1677">
                  <c:v>82.88000000000001</c:v>
                </c:pt>
                <c:pt idx="1678">
                  <c:v>82.88000000000001</c:v>
                </c:pt>
                <c:pt idx="1679">
                  <c:v>82.88000000000001</c:v>
                </c:pt>
                <c:pt idx="1680">
                  <c:v>82.88000000000001</c:v>
                </c:pt>
                <c:pt idx="1681">
                  <c:v>82.88000000000001</c:v>
                </c:pt>
                <c:pt idx="1682">
                  <c:v>82.88000000000001</c:v>
                </c:pt>
                <c:pt idx="1683">
                  <c:v>82.88000000000001</c:v>
                </c:pt>
                <c:pt idx="1684">
                  <c:v>82.88000000000001</c:v>
                </c:pt>
                <c:pt idx="1685">
                  <c:v>82.88000000000001</c:v>
                </c:pt>
                <c:pt idx="1686">
                  <c:v>82.88000000000001</c:v>
                </c:pt>
                <c:pt idx="1687">
                  <c:v>82.88000000000001</c:v>
                </c:pt>
                <c:pt idx="1688">
                  <c:v>82.88000000000001</c:v>
                </c:pt>
                <c:pt idx="1689">
                  <c:v>82.88000000000001</c:v>
                </c:pt>
                <c:pt idx="1690">
                  <c:v>82.88000000000001</c:v>
                </c:pt>
                <c:pt idx="1691">
                  <c:v>82.88000000000001</c:v>
                </c:pt>
                <c:pt idx="1692">
                  <c:v>82.88000000000001</c:v>
                </c:pt>
                <c:pt idx="1693">
                  <c:v>82.88000000000001</c:v>
                </c:pt>
                <c:pt idx="1694">
                  <c:v>82.88000000000001</c:v>
                </c:pt>
                <c:pt idx="1695">
                  <c:v>82.88000000000001</c:v>
                </c:pt>
                <c:pt idx="1696">
                  <c:v>82.88000000000001</c:v>
                </c:pt>
                <c:pt idx="1697">
                  <c:v>82.88000000000001</c:v>
                </c:pt>
                <c:pt idx="1698">
                  <c:v>82.88000000000001</c:v>
                </c:pt>
                <c:pt idx="1699">
                  <c:v>82.88000000000001</c:v>
                </c:pt>
                <c:pt idx="1700">
                  <c:v>82.88000000000001</c:v>
                </c:pt>
                <c:pt idx="1701">
                  <c:v>82.88000000000001</c:v>
                </c:pt>
                <c:pt idx="1702">
                  <c:v>82.88000000000001</c:v>
                </c:pt>
                <c:pt idx="1703">
                  <c:v>82.88000000000001</c:v>
                </c:pt>
                <c:pt idx="1704">
                  <c:v>82.88000000000001</c:v>
                </c:pt>
                <c:pt idx="1705">
                  <c:v>82.88000000000001</c:v>
                </c:pt>
                <c:pt idx="1706">
                  <c:v>82.88000000000001</c:v>
                </c:pt>
                <c:pt idx="1707">
                  <c:v>82.88000000000001</c:v>
                </c:pt>
                <c:pt idx="1708">
                  <c:v>82.88000000000001</c:v>
                </c:pt>
                <c:pt idx="1709">
                  <c:v>82.88000000000001</c:v>
                </c:pt>
                <c:pt idx="1710">
                  <c:v>82.88000000000001</c:v>
                </c:pt>
                <c:pt idx="1711">
                  <c:v>82.88000000000001</c:v>
                </c:pt>
                <c:pt idx="1712">
                  <c:v>82.88000000000001</c:v>
                </c:pt>
                <c:pt idx="1713">
                  <c:v>82.88000000000001</c:v>
                </c:pt>
                <c:pt idx="1714">
                  <c:v>82.88000000000001</c:v>
                </c:pt>
                <c:pt idx="1715">
                  <c:v>82.88000000000001</c:v>
                </c:pt>
                <c:pt idx="1716">
                  <c:v>82.88000000000001</c:v>
                </c:pt>
                <c:pt idx="1717">
                  <c:v>82.88000000000001</c:v>
                </c:pt>
                <c:pt idx="1718">
                  <c:v>82.88000000000001</c:v>
                </c:pt>
                <c:pt idx="1719">
                  <c:v>82.88000000000001</c:v>
                </c:pt>
                <c:pt idx="1720">
                  <c:v>82.88000000000001</c:v>
                </c:pt>
                <c:pt idx="1721">
                  <c:v>82.88000000000001</c:v>
                </c:pt>
                <c:pt idx="1722">
                  <c:v>82.88000000000001</c:v>
                </c:pt>
                <c:pt idx="1723">
                  <c:v>82.88000000000001</c:v>
                </c:pt>
                <c:pt idx="1724">
                  <c:v>82.88000000000001</c:v>
                </c:pt>
                <c:pt idx="1725">
                  <c:v>82.88000000000001</c:v>
                </c:pt>
                <c:pt idx="1726">
                  <c:v>82.88000000000001</c:v>
                </c:pt>
                <c:pt idx="1727">
                  <c:v>82.88000000000001</c:v>
                </c:pt>
                <c:pt idx="1728">
                  <c:v>82.88000000000001</c:v>
                </c:pt>
                <c:pt idx="1729">
                  <c:v>82.88000000000001</c:v>
                </c:pt>
                <c:pt idx="1730">
                  <c:v>82.88000000000001</c:v>
                </c:pt>
                <c:pt idx="1731">
                  <c:v>82.88000000000001</c:v>
                </c:pt>
                <c:pt idx="1732">
                  <c:v>82.88000000000001</c:v>
                </c:pt>
                <c:pt idx="1733">
                  <c:v>82.88000000000001</c:v>
                </c:pt>
                <c:pt idx="1734">
                  <c:v>82.88000000000001</c:v>
                </c:pt>
                <c:pt idx="1735">
                  <c:v>82.88000000000001</c:v>
                </c:pt>
                <c:pt idx="1736">
                  <c:v>82.88000000000001</c:v>
                </c:pt>
                <c:pt idx="1737">
                  <c:v>82.88000000000001</c:v>
                </c:pt>
                <c:pt idx="1738">
                  <c:v>82.88000000000001</c:v>
                </c:pt>
                <c:pt idx="1739">
                  <c:v>82.88000000000001</c:v>
                </c:pt>
                <c:pt idx="1740">
                  <c:v>82.88000000000001</c:v>
                </c:pt>
                <c:pt idx="1741">
                  <c:v>82.88000000000001</c:v>
                </c:pt>
                <c:pt idx="1742">
                  <c:v>82.88000000000001</c:v>
                </c:pt>
                <c:pt idx="1743">
                  <c:v>82.88000000000001</c:v>
                </c:pt>
                <c:pt idx="1744">
                  <c:v>82.88000000000001</c:v>
                </c:pt>
                <c:pt idx="1745">
                  <c:v>82.88000000000001</c:v>
                </c:pt>
                <c:pt idx="1746">
                  <c:v>82.88000000000001</c:v>
                </c:pt>
                <c:pt idx="1747">
                  <c:v>82.88000000000001</c:v>
                </c:pt>
                <c:pt idx="1748">
                  <c:v>82.88000000000001</c:v>
                </c:pt>
                <c:pt idx="1749">
                  <c:v>82.88000000000001</c:v>
                </c:pt>
                <c:pt idx="1750">
                  <c:v>82.88000000000001</c:v>
                </c:pt>
                <c:pt idx="1751">
                  <c:v>82.88000000000001</c:v>
                </c:pt>
                <c:pt idx="1752">
                  <c:v>82.88000000000001</c:v>
                </c:pt>
                <c:pt idx="1753">
                  <c:v>82.88000000000001</c:v>
                </c:pt>
                <c:pt idx="1754">
                  <c:v>82.88000000000001</c:v>
                </c:pt>
                <c:pt idx="1755">
                  <c:v>82.88000000000001</c:v>
                </c:pt>
                <c:pt idx="1756">
                  <c:v>82.88000000000001</c:v>
                </c:pt>
                <c:pt idx="1757">
                  <c:v>82.88000000000001</c:v>
                </c:pt>
                <c:pt idx="1758">
                  <c:v>82.88000000000001</c:v>
                </c:pt>
                <c:pt idx="1759">
                  <c:v>82.88000000000001</c:v>
                </c:pt>
                <c:pt idx="1760">
                  <c:v>82.88000000000001</c:v>
                </c:pt>
                <c:pt idx="1761">
                  <c:v>82.88000000000001</c:v>
                </c:pt>
                <c:pt idx="1762">
                  <c:v>82.88000000000001</c:v>
                </c:pt>
                <c:pt idx="1763">
                  <c:v>82.88000000000001</c:v>
                </c:pt>
                <c:pt idx="1764">
                  <c:v>82.88000000000001</c:v>
                </c:pt>
                <c:pt idx="1765">
                  <c:v>82.88000000000001</c:v>
                </c:pt>
                <c:pt idx="1766">
                  <c:v>82.88000000000001</c:v>
                </c:pt>
                <c:pt idx="1767">
                  <c:v>82.88000000000001</c:v>
                </c:pt>
                <c:pt idx="1768">
                  <c:v>82.88000000000001</c:v>
                </c:pt>
                <c:pt idx="1769">
                  <c:v>82.88000000000001</c:v>
                </c:pt>
                <c:pt idx="1770">
                  <c:v>82.88000000000001</c:v>
                </c:pt>
                <c:pt idx="1771">
                  <c:v>82.88000000000001</c:v>
                </c:pt>
                <c:pt idx="1772">
                  <c:v>82.88000000000001</c:v>
                </c:pt>
                <c:pt idx="1773">
                  <c:v>82.88000000000001</c:v>
                </c:pt>
                <c:pt idx="1774">
                  <c:v>82.88000000000001</c:v>
                </c:pt>
                <c:pt idx="1775">
                  <c:v>82.88000000000001</c:v>
                </c:pt>
                <c:pt idx="1776">
                  <c:v>82.88000000000001</c:v>
                </c:pt>
                <c:pt idx="1777">
                  <c:v>82.88000000000001</c:v>
                </c:pt>
                <c:pt idx="1778">
                  <c:v>82.88000000000001</c:v>
                </c:pt>
                <c:pt idx="1779">
                  <c:v>82.88000000000001</c:v>
                </c:pt>
                <c:pt idx="1780">
                  <c:v>82.88000000000001</c:v>
                </c:pt>
                <c:pt idx="1781">
                  <c:v>82.88000000000001</c:v>
                </c:pt>
                <c:pt idx="1782">
                  <c:v>82.88000000000001</c:v>
                </c:pt>
                <c:pt idx="1783">
                  <c:v>82.88000000000001</c:v>
                </c:pt>
                <c:pt idx="1784">
                  <c:v>82.88000000000001</c:v>
                </c:pt>
                <c:pt idx="1785">
                  <c:v>82.88000000000001</c:v>
                </c:pt>
                <c:pt idx="1786">
                  <c:v>82.88000000000001</c:v>
                </c:pt>
                <c:pt idx="1787">
                  <c:v>82.88000000000001</c:v>
                </c:pt>
                <c:pt idx="1788">
                  <c:v>82.88000000000001</c:v>
                </c:pt>
                <c:pt idx="1789">
                  <c:v>82.88000000000001</c:v>
                </c:pt>
                <c:pt idx="1790">
                  <c:v>82.88000000000001</c:v>
                </c:pt>
                <c:pt idx="1791">
                  <c:v>82.88000000000001</c:v>
                </c:pt>
                <c:pt idx="1792">
                  <c:v>82.88000000000001</c:v>
                </c:pt>
                <c:pt idx="1793">
                  <c:v>82.88000000000001</c:v>
                </c:pt>
                <c:pt idx="1794">
                  <c:v>82.88000000000001</c:v>
                </c:pt>
                <c:pt idx="1795">
                  <c:v>82.88000000000001</c:v>
                </c:pt>
                <c:pt idx="1796">
                  <c:v>82.88000000000001</c:v>
                </c:pt>
                <c:pt idx="1797">
                  <c:v>82.88000000000001</c:v>
                </c:pt>
                <c:pt idx="1798">
                  <c:v>82.88000000000001</c:v>
                </c:pt>
                <c:pt idx="1799">
                  <c:v>82.88000000000001</c:v>
                </c:pt>
                <c:pt idx="1800">
                  <c:v>82.88000000000001</c:v>
                </c:pt>
                <c:pt idx="1801">
                  <c:v>82.88000000000001</c:v>
                </c:pt>
                <c:pt idx="1802">
                  <c:v>82.88000000000001</c:v>
                </c:pt>
                <c:pt idx="1803">
                  <c:v>82.88000000000001</c:v>
                </c:pt>
                <c:pt idx="1804">
                  <c:v>82.88000000000001</c:v>
                </c:pt>
                <c:pt idx="1805">
                  <c:v>82.88000000000001</c:v>
                </c:pt>
                <c:pt idx="1806">
                  <c:v>82.88000000000001</c:v>
                </c:pt>
                <c:pt idx="1807">
                  <c:v>82.88000000000001</c:v>
                </c:pt>
                <c:pt idx="1808">
                  <c:v>82.88000000000001</c:v>
                </c:pt>
                <c:pt idx="1809">
                  <c:v>82.88000000000001</c:v>
                </c:pt>
                <c:pt idx="1810">
                  <c:v>82.88000000000001</c:v>
                </c:pt>
                <c:pt idx="1811">
                  <c:v>82.88000000000001</c:v>
                </c:pt>
                <c:pt idx="1812">
                  <c:v>82.88000000000001</c:v>
                </c:pt>
                <c:pt idx="1813">
                  <c:v>82.88000000000001</c:v>
                </c:pt>
                <c:pt idx="1814">
                  <c:v>82.88000000000001</c:v>
                </c:pt>
                <c:pt idx="1815">
                  <c:v>82.88000000000001</c:v>
                </c:pt>
                <c:pt idx="1816">
                  <c:v>82.88000000000001</c:v>
                </c:pt>
                <c:pt idx="1817">
                  <c:v>82.88000000000001</c:v>
                </c:pt>
                <c:pt idx="1818">
                  <c:v>82.88000000000001</c:v>
                </c:pt>
                <c:pt idx="1819">
                  <c:v>82.88000000000001</c:v>
                </c:pt>
                <c:pt idx="1820">
                  <c:v>82.88000000000001</c:v>
                </c:pt>
                <c:pt idx="1821">
                  <c:v>82.88000000000001</c:v>
                </c:pt>
                <c:pt idx="1822">
                  <c:v>82.88000000000001</c:v>
                </c:pt>
                <c:pt idx="1823">
                  <c:v>82.88000000000001</c:v>
                </c:pt>
                <c:pt idx="1824">
                  <c:v>82.88000000000001</c:v>
                </c:pt>
                <c:pt idx="1825">
                  <c:v>82.88000000000001</c:v>
                </c:pt>
                <c:pt idx="1826">
                  <c:v>82.88000000000001</c:v>
                </c:pt>
                <c:pt idx="1827">
                  <c:v>82.88000000000001</c:v>
                </c:pt>
                <c:pt idx="1828">
                  <c:v>82.88000000000001</c:v>
                </c:pt>
                <c:pt idx="1829">
                  <c:v>82.88000000000001</c:v>
                </c:pt>
                <c:pt idx="1830">
                  <c:v>82.88000000000001</c:v>
                </c:pt>
                <c:pt idx="1831">
                  <c:v>82.88000000000001</c:v>
                </c:pt>
                <c:pt idx="1832">
                  <c:v>82.88000000000001</c:v>
                </c:pt>
                <c:pt idx="1833">
                  <c:v>82.88000000000001</c:v>
                </c:pt>
                <c:pt idx="1834">
                  <c:v>82.88000000000001</c:v>
                </c:pt>
                <c:pt idx="1835">
                  <c:v>82.88000000000001</c:v>
                </c:pt>
                <c:pt idx="1836">
                  <c:v>82.88000000000001</c:v>
                </c:pt>
                <c:pt idx="1837">
                  <c:v>82.88000000000001</c:v>
                </c:pt>
                <c:pt idx="1838">
                  <c:v>82.88000000000001</c:v>
                </c:pt>
                <c:pt idx="1839">
                  <c:v>82.88000000000001</c:v>
                </c:pt>
                <c:pt idx="1840">
                  <c:v>82.88000000000001</c:v>
                </c:pt>
                <c:pt idx="1841">
                  <c:v>82.88000000000001</c:v>
                </c:pt>
                <c:pt idx="1842">
                  <c:v>82.88000000000001</c:v>
                </c:pt>
                <c:pt idx="1843">
                  <c:v>82.88000000000001</c:v>
                </c:pt>
                <c:pt idx="1844">
                  <c:v>82.88000000000001</c:v>
                </c:pt>
                <c:pt idx="1845">
                  <c:v>82.88000000000001</c:v>
                </c:pt>
                <c:pt idx="1846">
                  <c:v>82.88000000000001</c:v>
                </c:pt>
                <c:pt idx="1847">
                  <c:v>82.88000000000001</c:v>
                </c:pt>
                <c:pt idx="1848">
                  <c:v>82.88000000000001</c:v>
                </c:pt>
                <c:pt idx="1849">
                  <c:v>82.88000000000001</c:v>
                </c:pt>
                <c:pt idx="1850">
                  <c:v>82.88000000000001</c:v>
                </c:pt>
                <c:pt idx="1851">
                  <c:v>82.88000000000001</c:v>
                </c:pt>
                <c:pt idx="1852">
                  <c:v>82.88000000000001</c:v>
                </c:pt>
                <c:pt idx="1853">
                  <c:v>82.88000000000001</c:v>
                </c:pt>
                <c:pt idx="1854">
                  <c:v>82.88000000000001</c:v>
                </c:pt>
                <c:pt idx="1855">
                  <c:v>82.88000000000001</c:v>
                </c:pt>
                <c:pt idx="1856">
                  <c:v>82.88000000000001</c:v>
                </c:pt>
                <c:pt idx="1857">
                  <c:v>82.88000000000001</c:v>
                </c:pt>
                <c:pt idx="1858">
                  <c:v>82.88000000000001</c:v>
                </c:pt>
                <c:pt idx="1859">
                  <c:v>82.88000000000001</c:v>
                </c:pt>
                <c:pt idx="1860">
                  <c:v>82.88000000000001</c:v>
                </c:pt>
                <c:pt idx="1861">
                  <c:v>82.88000000000001</c:v>
                </c:pt>
                <c:pt idx="1862">
                  <c:v>82.88000000000001</c:v>
                </c:pt>
                <c:pt idx="1863">
                  <c:v>82.88000000000001</c:v>
                </c:pt>
                <c:pt idx="1864">
                  <c:v>82.88000000000001</c:v>
                </c:pt>
                <c:pt idx="1865">
                  <c:v>82.88000000000001</c:v>
                </c:pt>
                <c:pt idx="1866">
                  <c:v>82.88000000000001</c:v>
                </c:pt>
                <c:pt idx="1867">
                  <c:v>82.88000000000001</c:v>
                </c:pt>
                <c:pt idx="1868">
                  <c:v>82.88000000000001</c:v>
                </c:pt>
                <c:pt idx="1869">
                  <c:v>82.88000000000001</c:v>
                </c:pt>
                <c:pt idx="1870">
                  <c:v>82.88000000000001</c:v>
                </c:pt>
                <c:pt idx="1871">
                  <c:v>82.88000000000001</c:v>
                </c:pt>
                <c:pt idx="1872">
                  <c:v>82.88000000000001</c:v>
                </c:pt>
                <c:pt idx="1873">
                  <c:v>82.88000000000001</c:v>
                </c:pt>
                <c:pt idx="1874">
                  <c:v>82.88000000000001</c:v>
                </c:pt>
                <c:pt idx="1875">
                  <c:v>82.88000000000001</c:v>
                </c:pt>
                <c:pt idx="1876">
                  <c:v>82.88000000000001</c:v>
                </c:pt>
                <c:pt idx="1877">
                  <c:v>82.88000000000001</c:v>
                </c:pt>
                <c:pt idx="1878">
                  <c:v>82.88000000000001</c:v>
                </c:pt>
                <c:pt idx="1879">
                  <c:v>82.88000000000001</c:v>
                </c:pt>
                <c:pt idx="1880">
                  <c:v>82.88000000000001</c:v>
                </c:pt>
                <c:pt idx="1881">
                  <c:v>82.88000000000001</c:v>
                </c:pt>
                <c:pt idx="1882">
                  <c:v>82.88000000000001</c:v>
                </c:pt>
                <c:pt idx="1883">
                  <c:v>82.88000000000001</c:v>
                </c:pt>
                <c:pt idx="1884">
                  <c:v>82.88000000000001</c:v>
                </c:pt>
                <c:pt idx="1885">
                  <c:v>82.88000000000001</c:v>
                </c:pt>
                <c:pt idx="1886">
                  <c:v>82.88000000000001</c:v>
                </c:pt>
                <c:pt idx="1887">
                  <c:v>82.88000000000001</c:v>
                </c:pt>
                <c:pt idx="1888">
                  <c:v>82.88000000000001</c:v>
                </c:pt>
                <c:pt idx="1889">
                  <c:v>82.88000000000001</c:v>
                </c:pt>
                <c:pt idx="1890">
                  <c:v>82.88000000000001</c:v>
                </c:pt>
                <c:pt idx="1891">
                  <c:v>82.88000000000001</c:v>
                </c:pt>
                <c:pt idx="1892">
                  <c:v>82.88000000000001</c:v>
                </c:pt>
                <c:pt idx="1893">
                  <c:v>82.88000000000001</c:v>
                </c:pt>
                <c:pt idx="1894">
                  <c:v>82.88000000000001</c:v>
                </c:pt>
                <c:pt idx="1895">
                  <c:v>82.88000000000001</c:v>
                </c:pt>
                <c:pt idx="1896">
                  <c:v>82.88000000000001</c:v>
                </c:pt>
                <c:pt idx="1897">
                  <c:v>82.88000000000001</c:v>
                </c:pt>
                <c:pt idx="1898">
                  <c:v>82.88000000000001</c:v>
                </c:pt>
                <c:pt idx="1899">
                  <c:v>82.88000000000001</c:v>
                </c:pt>
                <c:pt idx="1900">
                  <c:v>82.88000000000001</c:v>
                </c:pt>
                <c:pt idx="1901">
                  <c:v>82.88000000000001</c:v>
                </c:pt>
                <c:pt idx="1902">
                  <c:v>82.88000000000001</c:v>
                </c:pt>
                <c:pt idx="1903">
                  <c:v>82.88000000000001</c:v>
                </c:pt>
                <c:pt idx="1904">
                  <c:v>82.88000000000001</c:v>
                </c:pt>
                <c:pt idx="1905">
                  <c:v>82.88000000000001</c:v>
                </c:pt>
                <c:pt idx="1906">
                  <c:v>82.88000000000001</c:v>
                </c:pt>
                <c:pt idx="1907">
                  <c:v>82.88000000000001</c:v>
                </c:pt>
                <c:pt idx="1908">
                  <c:v>82.88000000000001</c:v>
                </c:pt>
                <c:pt idx="1909">
                  <c:v>82.88000000000001</c:v>
                </c:pt>
                <c:pt idx="1910">
                  <c:v>82.88000000000001</c:v>
                </c:pt>
                <c:pt idx="1911">
                  <c:v>82.88000000000001</c:v>
                </c:pt>
                <c:pt idx="1912">
                  <c:v>82.88000000000001</c:v>
                </c:pt>
                <c:pt idx="1913">
                  <c:v>82.88000000000001</c:v>
                </c:pt>
                <c:pt idx="1914">
                  <c:v>82.88000000000001</c:v>
                </c:pt>
                <c:pt idx="1915">
                  <c:v>82.88000000000001</c:v>
                </c:pt>
                <c:pt idx="1916">
                  <c:v>82.88000000000001</c:v>
                </c:pt>
                <c:pt idx="1917">
                  <c:v>82.88000000000001</c:v>
                </c:pt>
                <c:pt idx="1918">
                  <c:v>82.88000000000001</c:v>
                </c:pt>
                <c:pt idx="1919">
                  <c:v>82.88000000000001</c:v>
                </c:pt>
                <c:pt idx="1920">
                  <c:v>82.88000000000001</c:v>
                </c:pt>
                <c:pt idx="1921">
                  <c:v>82.88000000000001</c:v>
                </c:pt>
                <c:pt idx="1922">
                  <c:v>82.88000000000001</c:v>
                </c:pt>
                <c:pt idx="1923">
                  <c:v>82.88000000000001</c:v>
                </c:pt>
                <c:pt idx="1924">
                  <c:v>82.88000000000001</c:v>
                </c:pt>
                <c:pt idx="1925">
                  <c:v>82.88000000000001</c:v>
                </c:pt>
                <c:pt idx="1926">
                  <c:v>82.88000000000001</c:v>
                </c:pt>
                <c:pt idx="1927">
                  <c:v>82.88000000000001</c:v>
                </c:pt>
                <c:pt idx="1928">
                  <c:v>82.88000000000001</c:v>
                </c:pt>
                <c:pt idx="1929">
                  <c:v>82.88000000000001</c:v>
                </c:pt>
                <c:pt idx="1930">
                  <c:v>82.88000000000001</c:v>
                </c:pt>
                <c:pt idx="1931">
                  <c:v>82.88000000000001</c:v>
                </c:pt>
                <c:pt idx="1932">
                  <c:v>82.88000000000001</c:v>
                </c:pt>
                <c:pt idx="1933">
                  <c:v>82.88000000000001</c:v>
                </c:pt>
                <c:pt idx="1934">
                  <c:v>82.88000000000001</c:v>
                </c:pt>
                <c:pt idx="1935">
                  <c:v>82.88000000000001</c:v>
                </c:pt>
                <c:pt idx="1936">
                  <c:v>82.88000000000001</c:v>
                </c:pt>
                <c:pt idx="1937">
                  <c:v>82.88000000000001</c:v>
                </c:pt>
                <c:pt idx="1938">
                  <c:v>82.88000000000001</c:v>
                </c:pt>
                <c:pt idx="1939">
                  <c:v>82.88000000000001</c:v>
                </c:pt>
                <c:pt idx="1940">
                  <c:v>82.88000000000001</c:v>
                </c:pt>
                <c:pt idx="1941">
                  <c:v>82.88000000000001</c:v>
                </c:pt>
                <c:pt idx="1942">
                  <c:v>82.88000000000001</c:v>
                </c:pt>
                <c:pt idx="1943">
                  <c:v>82.88000000000001</c:v>
                </c:pt>
                <c:pt idx="1944">
                  <c:v>82.88000000000001</c:v>
                </c:pt>
                <c:pt idx="1945">
                  <c:v>82.88000000000001</c:v>
                </c:pt>
                <c:pt idx="1946">
                  <c:v>82.88000000000001</c:v>
                </c:pt>
                <c:pt idx="1947">
                  <c:v>82.88000000000001</c:v>
                </c:pt>
                <c:pt idx="1948">
                  <c:v>82.88000000000001</c:v>
                </c:pt>
                <c:pt idx="1949">
                  <c:v>82.88000000000001</c:v>
                </c:pt>
                <c:pt idx="1950">
                  <c:v>82.88000000000001</c:v>
                </c:pt>
                <c:pt idx="1951">
                  <c:v>82.88000000000001</c:v>
                </c:pt>
                <c:pt idx="1952">
                  <c:v>82.88000000000001</c:v>
                </c:pt>
                <c:pt idx="1953">
                  <c:v>82.88000000000001</c:v>
                </c:pt>
                <c:pt idx="1954">
                  <c:v>82.88000000000001</c:v>
                </c:pt>
                <c:pt idx="1955">
                  <c:v>82.88000000000001</c:v>
                </c:pt>
                <c:pt idx="1956">
                  <c:v>82.88000000000001</c:v>
                </c:pt>
                <c:pt idx="1957">
                  <c:v>82.88000000000001</c:v>
                </c:pt>
                <c:pt idx="1958">
                  <c:v>82.88000000000001</c:v>
                </c:pt>
                <c:pt idx="1959">
                  <c:v>82.88000000000001</c:v>
                </c:pt>
                <c:pt idx="1960">
                  <c:v>82.88000000000001</c:v>
                </c:pt>
                <c:pt idx="1961">
                  <c:v>82.88000000000001</c:v>
                </c:pt>
                <c:pt idx="1962">
                  <c:v>82.88000000000001</c:v>
                </c:pt>
                <c:pt idx="1963">
                  <c:v>82.88000000000001</c:v>
                </c:pt>
                <c:pt idx="1964">
                  <c:v>82.88000000000001</c:v>
                </c:pt>
                <c:pt idx="1965">
                  <c:v>82.88000000000001</c:v>
                </c:pt>
                <c:pt idx="1966">
                  <c:v>82.88000000000001</c:v>
                </c:pt>
                <c:pt idx="1967">
                  <c:v>82.88000000000001</c:v>
                </c:pt>
                <c:pt idx="1968">
                  <c:v>82.88000000000001</c:v>
                </c:pt>
                <c:pt idx="1969">
                  <c:v>82.88000000000001</c:v>
                </c:pt>
                <c:pt idx="1970">
                  <c:v>82.88000000000001</c:v>
                </c:pt>
                <c:pt idx="1971">
                  <c:v>82.88000000000001</c:v>
                </c:pt>
                <c:pt idx="1972">
                  <c:v>82.88000000000001</c:v>
                </c:pt>
                <c:pt idx="1973">
                  <c:v>82.88000000000001</c:v>
                </c:pt>
                <c:pt idx="1974">
                  <c:v>82.88000000000001</c:v>
                </c:pt>
                <c:pt idx="1975">
                  <c:v>82.88000000000001</c:v>
                </c:pt>
                <c:pt idx="1976">
                  <c:v>82.88000000000001</c:v>
                </c:pt>
                <c:pt idx="1977">
                  <c:v>82.88000000000001</c:v>
                </c:pt>
                <c:pt idx="1978">
                  <c:v>82.88000000000001</c:v>
                </c:pt>
                <c:pt idx="1979">
                  <c:v>82.88000000000001</c:v>
                </c:pt>
                <c:pt idx="1980">
                  <c:v>82.88000000000001</c:v>
                </c:pt>
                <c:pt idx="1981">
                  <c:v>82.88000000000001</c:v>
                </c:pt>
                <c:pt idx="1982">
                  <c:v>82.88000000000001</c:v>
                </c:pt>
                <c:pt idx="1983">
                  <c:v>82.88000000000001</c:v>
                </c:pt>
                <c:pt idx="1984">
                  <c:v>82.88000000000001</c:v>
                </c:pt>
                <c:pt idx="1985">
                  <c:v>82.88000000000001</c:v>
                </c:pt>
                <c:pt idx="1986">
                  <c:v>82.88000000000001</c:v>
                </c:pt>
                <c:pt idx="1987">
                  <c:v>82.88000000000001</c:v>
                </c:pt>
                <c:pt idx="1988">
                  <c:v>82.88000000000001</c:v>
                </c:pt>
                <c:pt idx="1989">
                  <c:v>82.88000000000001</c:v>
                </c:pt>
                <c:pt idx="1990">
                  <c:v>82.88000000000001</c:v>
                </c:pt>
                <c:pt idx="1991">
                  <c:v>82.88000000000001</c:v>
                </c:pt>
                <c:pt idx="1992">
                  <c:v>82.88000000000001</c:v>
                </c:pt>
                <c:pt idx="1993">
                  <c:v>82.88000000000001</c:v>
                </c:pt>
                <c:pt idx="1994">
                  <c:v>82.88000000000001</c:v>
                </c:pt>
                <c:pt idx="1995">
                  <c:v>82.88000000000001</c:v>
                </c:pt>
                <c:pt idx="1996">
                  <c:v>82.88000000000001</c:v>
                </c:pt>
                <c:pt idx="1997">
                  <c:v>82.88000000000001</c:v>
                </c:pt>
                <c:pt idx="1998">
                  <c:v>82.88000000000001</c:v>
                </c:pt>
                <c:pt idx="1999">
                  <c:v>82.88000000000001</c:v>
                </c:pt>
                <c:pt idx="2000">
                  <c:v>82.88000000000001</c:v>
                </c:pt>
                <c:pt idx="2001">
                  <c:v>82.88000000000001</c:v>
                </c:pt>
                <c:pt idx="2002">
                  <c:v>82.88000000000001</c:v>
                </c:pt>
                <c:pt idx="2003">
                  <c:v>82.88000000000001</c:v>
                </c:pt>
                <c:pt idx="2004">
                  <c:v>82.88000000000001</c:v>
                </c:pt>
                <c:pt idx="2005">
                  <c:v>82.88000000000001</c:v>
                </c:pt>
                <c:pt idx="2006">
                  <c:v>82.88000000000001</c:v>
                </c:pt>
                <c:pt idx="2007">
                  <c:v>82.88000000000001</c:v>
                </c:pt>
                <c:pt idx="2008">
                  <c:v>82.88000000000001</c:v>
                </c:pt>
                <c:pt idx="2009">
                  <c:v>82.88000000000001</c:v>
                </c:pt>
                <c:pt idx="2010">
                  <c:v>82.88000000000001</c:v>
                </c:pt>
                <c:pt idx="2011">
                  <c:v>82.88000000000001</c:v>
                </c:pt>
                <c:pt idx="2012">
                  <c:v>82.88000000000001</c:v>
                </c:pt>
                <c:pt idx="2013">
                  <c:v>82.88000000000001</c:v>
                </c:pt>
                <c:pt idx="2014">
                  <c:v>82.88000000000001</c:v>
                </c:pt>
                <c:pt idx="2015">
                  <c:v>82.88000000000001</c:v>
                </c:pt>
                <c:pt idx="2016">
                  <c:v>82.88000000000001</c:v>
                </c:pt>
                <c:pt idx="2017">
                  <c:v>82.88000000000001</c:v>
                </c:pt>
                <c:pt idx="2018">
                  <c:v>82.88000000000001</c:v>
                </c:pt>
                <c:pt idx="2019">
                  <c:v>82.88000000000001</c:v>
                </c:pt>
                <c:pt idx="2020">
                  <c:v>82.88000000000001</c:v>
                </c:pt>
                <c:pt idx="2021">
                  <c:v>82.88000000000001</c:v>
                </c:pt>
                <c:pt idx="2022">
                  <c:v>82.88000000000001</c:v>
                </c:pt>
                <c:pt idx="2023">
                  <c:v>82.88000000000001</c:v>
                </c:pt>
                <c:pt idx="2024">
                  <c:v>82.88000000000001</c:v>
                </c:pt>
                <c:pt idx="2025">
                  <c:v>82.88000000000001</c:v>
                </c:pt>
                <c:pt idx="2026">
                  <c:v>82.88000000000001</c:v>
                </c:pt>
                <c:pt idx="2027">
                  <c:v>82.88000000000001</c:v>
                </c:pt>
                <c:pt idx="2028">
                  <c:v>82.88000000000001</c:v>
                </c:pt>
                <c:pt idx="2029">
                  <c:v>82.88000000000001</c:v>
                </c:pt>
                <c:pt idx="2030">
                  <c:v>82.88000000000001</c:v>
                </c:pt>
                <c:pt idx="2031">
                  <c:v>82.88000000000001</c:v>
                </c:pt>
                <c:pt idx="2032">
                  <c:v>82.88000000000001</c:v>
                </c:pt>
                <c:pt idx="2033">
                  <c:v>82.88000000000001</c:v>
                </c:pt>
                <c:pt idx="2034">
                  <c:v>82.88000000000001</c:v>
                </c:pt>
                <c:pt idx="2035">
                  <c:v>82.88000000000001</c:v>
                </c:pt>
                <c:pt idx="2036">
                  <c:v>82.88000000000001</c:v>
                </c:pt>
                <c:pt idx="2037">
                  <c:v>82.88000000000001</c:v>
                </c:pt>
                <c:pt idx="2038">
                  <c:v>82.88000000000001</c:v>
                </c:pt>
                <c:pt idx="2039">
                  <c:v>82.88000000000001</c:v>
                </c:pt>
                <c:pt idx="2040">
                  <c:v>82.88000000000001</c:v>
                </c:pt>
                <c:pt idx="2041">
                  <c:v>82.88000000000001</c:v>
                </c:pt>
                <c:pt idx="2042">
                  <c:v>82.88000000000001</c:v>
                </c:pt>
                <c:pt idx="2043">
                  <c:v>82.88000000000001</c:v>
                </c:pt>
                <c:pt idx="2044">
                  <c:v>82.88000000000001</c:v>
                </c:pt>
                <c:pt idx="2045">
                  <c:v>82.88000000000001</c:v>
                </c:pt>
                <c:pt idx="2046">
                  <c:v>82.88000000000001</c:v>
                </c:pt>
                <c:pt idx="2047">
                  <c:v>82.88000000000001</c:v>
                </c:pt>
                <c:pt idx="2048">
                  <c:v>82.88000000000001</c:v>
                </c:pt>
                <c:pt idx="2049">
                  <c:v>82.88000000000001</c:v>
                </c:pt>
                <c:pt idx="2050">
                  <c:v>82.88000000000001</c:v>
                </c:pt>
                <c:pt idx="2051">
                  <c:v>82.88000000000001</c:v>
                </c:pt>
                <c:pt idx="2052">
                  <c:v>82.88000000000001</c:v>
                </c:pt>
                <c:pt idx="2053">
                  <c:v>82.88000000000001</c:v>
                </c:pt>
                <c:pt idx="2054">
                  <c:v>82.88000000000001</c:v>
                </c:pt>
                <c:pt idx="2055">
                  <c:v>82.88000000000001</c:v>
                </c:pt>
                <c:pt idx="2056">
                  <c:v>82.88000000000001</c:v>
                </c:pt>
                <c:pt idx="2057">
                  <c:v>82.88000000000001</c:v>
                </c:pt>
                <c:pt idx="2058">
                  <c:v>82.88000000000001</c:v>
                </c:pt>
                <c:pt idx="2059">
                  <c:v>82.88000000000001</c:v>
                </c:pt>
                <c:pt idx="2060">
                  <c:v>82.88000000000001</c:v>
                </c:pt>
                <c:pt idx="2061">
                  <c:v>82.88000000000001</c:v>
                </c:pt>
                <c:pt idx="2062">
                  <c:v>82.88000000000001</c:v>
                </c:pt>
                <c:pt idx="2063">
                  <c:v>82.88000000000001</c:v>
                </c:pt>
                <c:pt idx="2064">
                  <c:v>82.88000000000001</c:v>
                </c:pt>
                <c:pt idx="2065">
                  <c:v>82.88000000000001</c:v>
                </c:pt>
                <c:pt idx="2066">
                  <c:v>82.88000000000001</c:v>
                </c:pt>
                <c:pt idx="2067">
                  <c:v>82.88000000000001</c:v>
                </c:pt>
                <c:pt idx="2068">
                  <c:v>82.88000000000001</c:v>
                </c:pt>
                <c:pt idx="2069">
                  <c:v>82.88000000000001</c:v>
                </c:pt>
                <c:pt idx="2070">
                  <c:v>82.88000000000001</c:v>
                </c:pt>
                <c:pt idx="2071">
                  <c:v>82.88000000000001</c:v>
                </c:pt>
                <c:pt idx="2072">
                  <c:v>82.88000000000001</c:v>
                </c:pt>
                <c:pt idx="2073">
                  <c:v>82.88000000000001</c:v>
                </c:pt>
                <c:pt idx="2074">
                  <c:v>82.88000000000001</c:v>
                </c:pt>
                <c:pt idx="2075">
                  <c:v>82.88000000000001</c:v>
                </c:pt>
                <c:pt idx="2076">
                  <c:v>82.88000000000001</c:v>
                </c:pt>
                <c:pt idx="2077">
                  <c:v>82.88000000000001</c:v>
                </c:pt>
                <c:pt idx="2078">
                  <c:v>82.88000000000001</c:v>
                </c:pt>
                <c:pt idx="2079">
                  <c:v>82.88000000000001</c:v>
                </c:pt>
                <c:pt idx="2080">
                  <c:v>82.88000000000001</c:v>
                </c:pt>
                <c:pt idx="2081">
                  <c:v>82.88000000000001</c:v>
                </c:pt>
                <c:pt idx="2082">
                  <c:v>82.88000000000001</c:v>
                </c:pt>
                <c:pt idx="2083">
                  <c:v>82.88000000000001</c:v>
                </c:pt>
                <c:pt idx="2084">
                  <c:v>82.88000000000001</c:v>
                </c:pt>
                <c:pt idx="2085">
                  <c:v>82.88000000000001</c:v>
                </c:pt>
                <c:pt idx="2086">
                  <c:v>82.88000000000001</c:v>
                </c:pt>
                <c:pt idx="2087">
                  <c:v>82.88000000000001</c:v>
                </c:pt>
                <c:pt idx="2088">
                  <c:v>82.88000000000001</c:v>
                </c:pt>
                <c:pt idx="2089">
                  <c:v>82.88000000000001</c:v>
                </c:pt>
                <c:pt idx="2090">
                  <c:v>82.88000000000001</c:v>
                </c:pt>
                <c:pt idx="2091">
                  <c:v>82.88000000000001</c:v>
                </c:pt>
                <c:pt idx="2092">
                  <c:v>82.88000000000001</c:v>
                </c:pt>
                <c:pt idx="2093">
                  <c:v>82.88000000000001</c:v>
                </c:pt>
                <c:pt idx="2094">
                  <c:v>82.88000000000001</c:v>
                </c:pt>
                <c:pt idx="2095">
                  <c:v>82.88000000000001</c:v>
                </c:pt>
                <c:pt idx="2096">
                  <c:v>82.88000000000001</c:v>
                </c:pt>
                <c:pt idx="2097">
                  <c:v>82.88000000000001</c:v>
                </c:pt>
                <c:pt idx="2098">
                  <c:v>82.88000000000001</c:v>
                </c:pt>
                <c:pt idx="2099">
                  <c:v>82.88000000000001</c:v>
                </c:pt>
                <c:pt idx="2100">
                  <c:v>82.88000000000001</c:v>
                </c:pt>
                <c:pt idx="2101">
                  <c:v>82.88000000000001</c:v>
                </c:pt>
                <c:pt idx="2102">
                  <c:v>82.88000000000001</c:v>
                </c:pt>
                <c:pt idx="2103">
                  <c:v>82.88000000000001</c:v>
                </c:pt>
                <c:pt idx="2104">
                  <c:v>82.88000000000001</c:v>
                </c:pt>
                <c:pt idx="2105">
                  <c:v>82.88000000000001</c:v>
                </c:pt>
                <c:pt idx="2106">
                  <c:v>82.88000000000001</c:v>
                </c:pt>
                <c:pt idx="2107">
                  <c:v>82.88000000000001</c:v>
                </c:pt>
                <c:pt idx="2108">
                  <c:v>82.88000000000001</c:v>
                </c:pt>
                <c:pt idx="2109">
                  <c:v>82.88000000000001</c:v>
                </c:pt>
                <c:pt idx="2110">
                  <c:v>82.88000000000001</c:v>
                </c:pt>
                <c:pt idx="2111">
                  <c:v>82.88000000000001</c:v>
                </c:pt>
                <c:pt idx="2112">
                  <c:v>82.88000000000001</c:v>
                </c:pt>
                <c:pt idx="2113">
                  <c:v>82.88000000000001</c:v>
                </c:pt>
                <c:pt idx="2114">
                  <c:v>82.88000000000001</c:v>
                </c:pt>
                <c:pt idx="2115">
                  <c:v>82.88000000000001</c:v>
                </c:pt>
                <c:pt idx="2116">
                  <c:v>82.88000000000001</c:v>
                </c:pt>
                <c:pt idx="2117">
                  <c:v>82.88000000000001</c:v>
                </c:pt>
                <c:pt idx="2118">
                  <c:v>82.88000000000001</c:v>
                </c:pt>
                <c:pt idx="2119">
                  <c:v>82.88000000000001</c:v>
                </c:pt>
                <c:pt idx="2120">
                  <c:v>82.88000000000001</c:v>
                </c:pt>
                <c:pt idx="2121">
                  <c:v>82.88000000000001</c:v>
                </c:pt>
                <c:pt idx="2122">
                  <c:v>82.88000000000001</c:v>
                </c:pt>
                <c:pt idx="2123">
                  <c:v>82.88000000000001</c:v>
                </c:pt>
                <c:pt idx="2124">
                  <c:v>82.88000000000001</c:v>
                </c:pt>
                <c:pt idx="2125">
                  <c:v>82.88000000000001</c:v>
                </c:pt>
                <c:pt idx="2126">
                  <c:v>82.88000000000001</c:v>
                </c:pt>
                <c:pt idx="2127">
                  <c:v>82.88000000000001</c:v>
                </c:pt>
                <c:pt idx="2128">
                  <c:v>82.88000000000001</c:v>
                </c:pt>
                <c:pt idx="2129">
                  <c:v>82.88000000000001</c:v>
                </c:pt>
                <c:pt idx="2130">
                  <c:v>82.88000000000001</c:v>
                </c:pt>
                <c:pt idx="2131">
                  <c:v>82.88000000000001</c:v>
                </c:pt>
                <c:pt idx="2132">
                  <c:v>82.88000000000001</c:v>
                </c:pt>
                <c:pt idx="2133">
                  <c:v>82.88000000000001</c:v>
                </c:pt>
                <c:pt idx="2134">
                  <c:v>82.88000000000001</c:v>
                </c:pt>
                <c:pt idx="2135">
                  <c:v>82.88000000000001</c:v>
                </c:pt>
                <c:pt idx="2136">
                  <c:v>82.88000000000001</c:v>
                </c:pt>
                <c:pt idx="2137">
                  <c:v>82.88000000000001</c:v>
                </c:pt>
                <c:pt idx="2138">
                  <c:v>82.88000000000001</c:v>
                </c:pt>
                <c:pt idx="2139">
                  <c:v>82.88000000000001</c:v>
                </c:pt>
                <c:pt idx="2140">
                  <c:v>82.88000000000001</c:v>
                </c:pt>
                <c:pt idx="2141">
                  <c:v>82.88000000000001</c:v>
                </c:pt>
                <c:pt idx="2142">
                  <c:v>82.88000000000001</c:v>
                </c:pt>
                <c:pt idx="2143">
                  <c:v>82.88000000000001</c:v>
                </c:pt>
                <c:pt idx="2144">
                  <c:v>82.88000000000001</c:v>
                </c:pt>
                <c:pt idx="2145">
                  <c:v>82.88000000000001</c:v>
                </c:pt>
                <c:pt idx="2146">
                  <c:v>82.88000000000001</c:v>
                </c:pt>
                <c:pt idx="2147">
                  <c:v>82.88000000000001</c:v>
                </c:pt>
                <c:pt idx="2148">
                  <c:v>82.88000000000001</c:v>
                </c:pt>
                <c:pt idx="2149">
                  <c:v>82.88000000000001</c:v>
                </c:pt>
                <c:pt idx="2150">
                  <c:v>82.88000000000001</c:v>
                </c:pt>
                <c:pt idx="2151">
                  <c:v>82.88000000000001</c:v>
                </c:pt>
                <c:pt idx="2152">
                  <c:v>82.88000000000001</c:v>
                </c:pt>
                <c:pt idx="2153">
                  <c:v>82.88000000000001</c:v>
                </c:pt>
                <c:pt idx="2154">
                  <c:v>82.88000000000001</c:v>
                </c:pt>
                <c:pt idx="2155">
                  <c:v>82.88000000000001</c:v>
                </c:pt>
                <c:pt idx="2156">
                  <c:v>82.88000000000001</c:v>
                </c:pt>
                <c:pt idx="2157">
                  <c:v>82.88000000000001</c:v>
                </c:pt>
                <c:pt idx="2158">
                  <c:v>82.88000000000001</c:v>
                </c:pt>
                <c:pt idx="2159">
                  <c:v>82.88000000000001</c:v>
                </c:pt>
                <c:pt idx="2160">
                  <c:v>82.88000000000001</c:v>
                </c:pt>
                <c:pt idx="2161">
                  <c:v>82.88000000000001</c:v>
                </c:pt>
                <c:pt idx="2162">
                  <c:v>82.88000000000001</c:v>
                </c:pt>
                <c:pt idx="2163">
                  <c:v>82.88000000000001</c:v>
                </c:pt>
                <c:pt idx="2164">
                  <c:v>82.88000000000001</c:v>
                </c:pt>
                <c:pt idx="2165">
                  <c:v>82.88000000000001</c:v>
                </c:pt>
                <c:pt idx="2166">
                  <c:v>82.88000000000001</c:v>
                </c:pt>
                <c:pt idx="2167">
                  <c:v>82.88000000000001</c:v>
                </c:pt>
                <c:pt idx="2168">
                  <c:v>82.88000000000001</c:v>
                </c:pt>
                <c:pt idx="2169">
                  <c:v>82.88000000000001</c:v>
                </c:pt>
                <c:pt idx="2170">
                  <c:v>82.88000000000001</c:v>
                </c:pt>
                <c:pt idx="2171">
                  <c:v>82.88000000000001</c:v>
                </c:pt>
                <c:pt idx="2172">
                  <c:v>82.88000000000001</c:v>
                </c:pt>
                <c:pt idx="2173">
                  <c:v>82.88000000000001</c:v>
                </c:pt>
                <c:pt idx="2174">
                  <c:v>82.88000000000001</c:v>
                </c:pt>
                <c:pt idx="2175">
                  <c:v>82.88000000000001</c:v>
                </c:pt>
                <c:pt idx="2176">
                  <c:v>82.88000000000001</c:v>
                </c:pt>
                <c:pt idx="2177">
                  <c:v>82.88000000000001</c:v>
                </c:pt>
                <c:pt idx="2178">
                  <c:v>82.88000000000001</c:v>
                </c:pt>
                <c:pt idx="2179">
                  <c:v>82.88000000000001</c:v>
                </c:pt>
                <c:pt idx="2180">
                  <c:v>82.88000000000001</c:v>
                </c:pt>
                <c:pt idx="2181">
                  <c:v>82.88000000000001</c:v>
                </c:pt>
                <c:pt idx="2182">
                  <c:v>82.88000000000001</c:v>
                </c:pt>
                <c:pt idx="2183">
                  <c:v>82.88000000000001</c:v>
                </c:pt>
                <c:pt idx="2184">
                  <c:v>82.88000000000001</c:v>
                </c:pt>
                <c:pt idx="2185">
                  <c:v>82.88000000000001</c:v>
                </c:pt>
                <c:pt idx="2186">
                  <c:v>82.88000000000001</c:v>
                </c:pt>
                <c:pt idx="2187">
                  <c:v>82.88000000000001</c:v>
                </c:pt>
                <c:pt idx="2188">
                  <c:v>82.88000000000001</c:v>
                </c:pt>
                <c:pt idx="2189">
                  <c:v>82.88000000000001</c:v>
                </c:pt>
                <c:pt idx="2190">
                  <c:v>82.88000000000001</c:v>
                </c:pt>
                <c:pt idx="2191">
                  <c:v>82.88000000000001</c:v>
                </c:pt>
                <c:pt idx="2192">
                  <c:v>82.88000000000001</c:v>
                </c:pt>
                <c:pt idx="2193">
                  <c:v>82.88000000000001</c:v>
                </c:pt>
                <c:pt idx="2194">
                  <c:v>82.88000000000001</c:v>
                </c:pt>
                <c:pt idx="2195">
                  <c:v>82.88000000000001</c:v>
                </c:pt>
                <c:pt idx="2196">
                  <c:v>82.88000000000001</c:v>
                </c:pt>
                <c:pt idx="2197">
                  <c:v>82.88000000000001</c:v>
                </c:pt>
                <c:pt idx="2198">
                  <c:v>82.88000000000001</c:v>
                </c:pt>
                <c:pt idx="2199">
                  <c:v>82.88000000000001</c:v>
                </c:pt>
                <c:pt idx="2200">
                  <c:v>82.88000000000001</c:v>
                </c:pt>
                <c:pt idx="2201">
                  <c:v>82.88000000000001</c:v>
                </c:pt>
                <c:pt idx="2202">
                  <c:v>82.88000000000001</c:v>
                </c:pt>
                <c:pt idx="2203">
                  <c:v>82.88000000000001</c:v>
                </c:pt>
                <c:pt idx="2204">
                  <c:v>82.88000000000001</c:v>
                </c:pt>
                <c:pt idx="2205">
                  <c:v>82.88000000000001</c:v>
                </c:pt>
                <c:pt idx="2206">
                  <c:v>82.88000000000001</c:v>
                </c:pt>
                <c:pt idx="2207">
                  <c:v>82.88000000000001</c:v>
                </c:pt>
                <c:pt idx="2208">
                  <c:v>82.88000000000001</c:v>
                </c:pt>
                <c:pt idx="2209">
                  <c:v>82.88000000000001</c:v>
                </c:pt>
                <c:pt idx="2210">
                  <c:v>82.88000000000001</c:v>
                </c:pt>
                <c:pt idx="2211">
                  <c:v>82.88000000000001</c:v>
                </c:pt>
                <c:pt idx="2212">
                  <c:v>82.88000000000001</c:v>
                </c:pt>
                <c:pt idx="2213">
                  <c:v>82.88000000000001</c:v>
                </c:pt>
                <c:pt idx="2214">
                  <c:v>82.88000000000001</c:v>
                </c:pt>
                <c:pt idx="2215">
                  <c:v>82.88000000000001</c:v>
                </c:pt>
                <c:pt idx="2216">
                  <c:v>82.88000000000001</c:v>
                </c:pt>
                <c:pt idx="2217">
                  <c:v>82.88000000000001</c:v>
                </c:pt>
                <c:pt idx="2218">
                  <c:v>82.88000000000001</c:v>
                </c:pt>
                <c:pt idx="2219">
                  <c:v>82.88000000000001</c:v>
                </c:pt>
                <c:pt idx="2220">
                  <c:v>82.88000000000001</c:v>
                </c:pt>
                <c:pt idx="2221">
                  <c:v>82.88000000000001</c:v>
                </c:pt>
                <c:pt idx="2222">
                  <c:v>82.88000000000001</c:v>
                </c:pt>
                <c:pt idx="2223">
                  <c:v>82.88000000000001</c:v>
                </c:pt>
                <c:pt idx="2224">
                  <c:v>82.88000000000001</c:v>
                </c:pt>
                <c:pt idx="2225">
                  <c:v>82.88000000000001</c:v>
                </c:pt>
                <c:pt idx="2226">
                  <c:v>82.88000000000001</c:v>
                </c:pt>
                <c:pt idx="2227">
                  <c:v>82.88000000000001</c:v>
                </c:pt>
                <c:pt idx="2228">
                  <c:v>82.88000000000001</c:v>
                </c:pt>
                <c:pt idx="2229">
                  <c:v>82.88000000000001</c:v>
                </c:pt>
                <c:pt idx="2230">
                  <c:v>82.88000000000001</c:v>
                </c:pt>
                <c:pt idx="2231">
                  <c:v>82.88000000000001</c:v>
                </c:pt>
                <c:pt idx="2232">
                  <c:v>82.88000000000001</c:v>
                </c:pt>
                <c:pt idx="2233">
                  <c:v>82.88000000000001</c:v>
                </c:pt>
                <c:pt idx="2234">
                  <c:v>82.88000000000001</c:v>
                </c:pt>
                <c:pt idx="2235">
                  <c:v>82.88000000000001</c:v>
                </c:pt>
                <c:pt idx="2236">
                  <c:v>82.88000000000001</c:v>
                </c:pt>
                <c:pt idx="2237">
                  <c:v>82.88000000000001</c:v>
                </c:pt>
                <c:pt idx="2238">
                  <c:v>82.88000000000001</c:v>
                </c:pt>
                <c:pt idx="2239">
                  <c:v>82.88000000000001</c:v>
                </c:pt>
                <c:pt idx="2240">
                  <c:v>82.88000000000001</c:v>
                </c:pt>
                <c:pt idx="2241">
                  <c:v>82.88000000000001</c:v>
                </c:pt>
                <c:pt idx="2242">
                  <c:v>82.88000000000001</c:v>
                </c:pt>
                <c:pt idx="2243">
                  <c:v>82.88000000000001</c:v>
                </c:pt>
                <c:pt idx="2244">
                  <c:v>82.88000000000001</c:v>
                </c:pt>
                <c:pt idx="2245">
                  <c:v>82.88000000000001</c:v>
                </c:pt>
                <c:pt idx="2246">
                  <c:v>82.88000000000001</c:v>
                </c:pt>
                <c:pt idx="2247">
                  <c:v>82.88000000000001</c:v>
                </c:pt>
                <c:pt idx="2248">
                  <c:v>82.88000000000001</c:v>
                </c:pt>
                <c:pt idx="2249">
                  <c:v>82.88000000000001</c:v>
                </c:pt>
                <c:pt idx="2250">
                  <c:v>82.88000000000001</c:v>
                </c:pt>
                <c:pt idx="2251">
                  <c:v>82.88000000000001</c:v>
                </c:pt>
                <c:pt idx="2252">
                  <c:v>82.88000000000001</c:v>
                </c:pt>
                <c:pt idx="2253">
                  <c:v>82.88000000000001</c:v>
                </c:pt>
                <c:pt idx="2254">
                  <c:v>82.88000000000001</c:v>
                </c:pt>
                <c:pt idx="2255">
                  <c:v>82.88000000000001</c:v>
                </c:pt>
                <c:pt idx="2256">
                  <c:v>82.88000000000001</c:v>
                </c:pt>
                <c:pt idx="2257">
                  <c:v>82.88000000000001</c:v>
                </c:pt>
                <c:pt idx="2258">
                  <c:v>82.88000000000001</c:v>
                </c:pt>
                <c:pt idx="2259">
                  <c:v>82.88000000000001</c:v>
                </c:pt>
                <c:pt idx="2260">
                  <c:v>82.88000000000001</c:v>
                </c:pt>
                <c:pt idx="2261">
                  <c:v>82.88000000000001</c:v>
                </c:pt>
                <c:pt idx="2262">
                  <c:v>82.88000000000001</c:v>
                </c:pt>
                <c:pt idx="2263">
                  <c:v>82.88000000000001</c:v>
                </c:pt>
                <c:pt idx="2264">
                  <c:v>82.88000000000001</c:v>
                </c:pt>
                <c:pt idx="2265">
                  <c:v>82.88000000000001</c:v>
                </c:pt>
                <c:pt idx="2266">
                  <c:v>82.88000000000001</c:v>
                </c:pt>
                <c:pt idx="2267">
                  <c:v>82.88000000000001</c:v>
                </c:pt>
                <c:pt idx="2268">
                  <c:v>82.88000000000001</c:v>
                </c:pt>
                <c:pt idx="2269">
                  <c:v>82.88000000000001</c:v>
                </c:pt>
                <c:pt idx="2270">
                  <c:v>82.88000000000001</c:v>
                </c:pt>
                <c:pt idx="2271">
                  <c:v>82.88000000000001</c:v>
                </c:pt>
                <c:pt idx="2272">
                  <c:v>82.88000000000001</c:v>
                </c:pt>
                <c:pt idx="2273">
                  <c:v>82.88000000000001</c:v>
                </c:pt>
                <c:pt idx="2274">
                  <c:v>82.88000000000001</c:v>
                </c:pt>
                <c:pt idx="2275">
                  <c:v>82.88000000000001</c:v>
                </c:pt>
                <c:pt idx="2276">
                  <c:v>82.88000000000001</c:v>
                </c:pt>
                <c:pt idx="2277">
                  <c:v>82.88000000000001</c:v>
                </c:pt>
                <c:pt idx="2278">
                  <c:v>82.88000000000001</c:v>
                </c:pt>
                <c:pt idx="2279">
                  <c:v>82.88000000000001</c:v>
                </c:pt>
                <c:pt idx="2280">
                  <c:v>82.88000000000001</c:v>
                </c:pt>
                <c:pt idx="2281">
                  <c:v>82.88000000000001</c:v>
                </c:pt>
                <c:pt idx="2282">
                  <c:v>82.88000000000001</c:v>
                </c:pt>
                <c:pt idx="2283">
                  <c:v>82.88000000000001</c:v>
                </c:pt>
                <c:pt idx="2284">
                  <c:v>82.88000000000001</c:v>
                </c:pt>
                <c:pt idx="2285">
                  <c:v>82.88000000000001</c:v>
                </c:pt>
                <c:pt idx="2286">
                  <c:v>82.88000000000001</c:v>
                </c:pt>
                <c:pt idx="2287">
                  <c:v>82.88000000000001</c:v>
                </c:pt>
                <c:pt idx="2288">
                  <c:v>82.88000000000001</c:v>
                </c:pt>
                <c:pt idx="2289">
                  <c:v>82.88000000000001</c:v>
                </c:pt>
                <c:pt idx="2290">
                  <c:v>82.88000000000001</c:v>
                </c:pt>
                <c:pt idx="2291">
                  <c:v>82.88000000000001</c:v>
                </c:pt>
                <c:pt idx="2292">
                  <c:v>82.88000000000001</c:v>
                </c:pt>
                <c:pt idx="2293">
                  <c:v>82.88000000000001</c:v>
                </c:pt>
                <c:pt idx="2294">
                  <c:v>82.88000000000001</c:v>
                </c:pt>
                <c:pt idx="2295">
                  <c:v>82.88000000000001</c:v>
                </c:pt>
                <c:pt idx="2296">
                  <c:v>82.88000000000001</c:v>
                </c:pt>
                <c:pt idx="2297">
                  <c:v>82.88000000000001</c:v>
                </c:pt>
                <c:pt idx="2298">
                  <c:v>82.88000000000001</c:v>
                </c:pt>
                <c:pt idx="2299">
                  <c:v>82.88000000000001</c:v>
                </c:pt>
                <c:pt idx="2300">
                  <c:v>82.88000000000001</c:v>
                </c:pt>
                <c:pt idx="2301">
                  <c:v>82.88000000000001</c:v>
                </c:pt>
                <c:pt idx="2302">
                  <c:v>82.88000000000001</c:v>
                </c:pt>
                <c:pt idx="2303">
                  <c:v>82.88000000000001</c:v>
                </c:pt>
                <c:pt idx="2304">
                  <c:v>82.88000000000001</c:v>
                </c:pt>
                <c:pt idx="2305">
                  <c:v>82.88000000000001</c:v>
                </c:pt>
                <c:pt idx="2306">
                  <c:v>82.88000000000001</c:v>
                </c:pt>
                <c:pt idx="2307">
                  <c:v>82.88000000000001</c:v>
                </c:pt>
                <c:pt idx="2308">
                  <c:v>82.88000000000001</c:v>
                </c:pt>
                <c:pt idx="2309">
                  <c:v>82.88000000000001</c:v>
                </c:pt>
                <c:pt idx="2310">
                  <c:v>82.88000000000001</c:v>
                </c:pt>
                <c:pt idx="2311">
                  <c:v>82.88000000000001</c:v>
                </c:pt>
                <c:pt idx="2312">
                  <c:v>82.88000000000001</c:v>
                </c:pt>
                <c:pt idx="2313">
                  <c:v>82.88000000000001</c:v>
                </c:pt>
                <c:pt idx="2314">
                  <c:v>82.88000000000001</c:v>
                </c:pt>
                <c:pt idx="2315">
                  <c:v>82.88000000000001</c:v>
                </c:pt>
                <c:pt idx="2316">
                  <c:v>82.88000000000001</c:v>
                </c:pt>
                <c:pt idx="2317">
                  <c:v>82.88000000000001</c:v>
                </c:pt>
                <c:pt idx="2318">
                  <c:v>82.88000000000001</c:v>
                </c:pt>
                <c:pt idx="2319">
                  <c:v>82.88000000000001</c:v>
                </c:pt>
                <c:pt idx="2320">
                  <c:v>82.88000000000001</c:v>
                </c:pt>
                <c:pt idx="2321">
                  <c:v>82.88000000000001</c:v>
                </c:pt>
                <c:pt idx="2322">
                  <c:v>82.88000000000001</c:v>
                </c:pt>
                <c:pt idx="2323">
                  <c:v>82.88000000000001</c:v>
                </c:pt>
                <c:pt idx="2324">
                  <c:v>82.88000000000001</c:v>
                </c:pt>
                <c:pt idx="2325">
                  <c:v>82.88000000000001</c:v>
                </c:pt>
                <c:pt idx="2326">
                  <c:v>82.88000000000001</c:v>
                </c:pt>
                <c:pt idx="2327">
                  <c:v>82.88000000000001</c:v>
                </c:pt>
                <c:pt idx="2328">
                  <c:v>82.88000000000001</c:v>
                </c:pt>
                <c:pt idx="2329">
                  <c:v>82.88000000000001</c:v>
                </c:pt>
                <c:pt idx="2330">
                  <c:v>82.88000000000001</c:v>
                </c:pt>
                <c:pt idx="2331">
                  <c:v>82.88000000000001</c:v>
                </c:pt>
                <c:pt idx="2332">
                  <c:v>82.88000000000001</c:v>
                </c:pt>
                <c:pt idx="2333">
                  <c:v>82.88000000000001</c:v>
                </c:pt>
                <c:pt idx="2334">
                  <c:v>82.88000000000001</c:v>
                </c:pt>
                <c:pt idx="2335">
                  <c:v>82.88000000000001</c:v>
                </c:pt>
                <c:pt idx="2336">
                  <c:v>82.88000000000001</c:v>
                </c:pt>
                <c:pt idx="2337">
                  <c:v>82.88000000000001</c:v>
                </c:pt>
                <c:pt idx="2338">
                  <c:v>82.88000000000001</c:v>
                </c:pt>
                <c:pt idx="2339">
                  <c:v>82.88000000000001</c:v>
                </c:pt>
                <c:pt idx="2340">
                  <c:v>82.88000000000001</c:v>
                </c:pt>
                <c:pt idx="2341">
                  <c:v>82.88000000000001</c:v>
                </c:pt>
                <c:pt idx="2342">
                  <c:v>82.88000000000001</c:v>
                </c:pt>
                <c:pt idx="2343">
                  <c:v>82.88000000000001</c:v>
                </c:pt>
                <c:pt idx="2344">
                  <c:v>82.88000000000001</c:v>
                </c:pt>
                <c:pt idx="2345">
                  <c:v>82.88000000000001</c:v>
                </c:pt>
                <c:pt idx="2346">
                  <c:v>82.88000000000001</c:v>
                </c:pt>
                <c:pt idx="2347">
                  <c:v>82.88000000000001</c:v>
                </c:pt>
                <c:pt idx="2348">
                  <c:v>82.88000000000001</c:v>
                </c:pt>
                <c:pt idx="2349">
                  <c:v>82.88000000000001</c:v>
                </c:pt>
                <c:pt idx="2350">
                  <c:v>82.88000000000001</c:v>
                </c:pt>
                <c:pt idx="2351">
                  <c:v>82.88000000000001</c:v>
                </c:pt>
                <c:pt idx="2352">
                  <c:v>82.88000000000001</c:v>
                </c:pt>
                <c:pt idx="2353">
                  <c:v>82.88000000000001</c:v>
                </c:pt>
                <c:pt idx="2354">
                  <c:v>82.88000000000001</c:v>
                </c:pt>
                <c:pt idx="2355">
                  <c:v>82.88000000000001</c:v>
                </c:pt>
                <c:pt idx="2356">
                  <c:v>82.88000000000001</c:v>
                </c:pt>
                <c:pt idx="2357">
                  <c:v>82.88000000000001</c:v>
                </c:pt>
                <c:pt idx="2358">
                  <c:v>82.88000000000001</c:v>
                </c:pt>
                <c:pt idx="2359">
                  <c:v>82.88000000000001</c:v>
                </c:pt>
                <c:pt idx="2360">
                  <c:v>82.88000000000001</c:v>
                </c:pt>
                <c:pt idx="2361">
                  <c:v>82.88000000000001</c:v>
                </c:pt>
                <c:pt idx="2362">
                  <c:v>82.88000000000001</c:v>
                </c:pt>
                <c:pt idx="2363">
                  <c:v>82.88000000000001</c:v>
                </c:pt>
                <c:pt idx="2364">
                  <c:v>82.88000000000001</c:v>
                </c:pt>
                <c:pt idx="2365">
                  <c:v>82.88000000000001</c:v>
                </c:pt>
                <c:pt idx="2366">
                  <c:v>82.88000000000001</c:v>
                </c:pt>
                <c:pt idx="2367">
                  <c:v>82.88000000000001</c:v>
                </c:pt>
                <c:pt idx="2368">
                  <c:v>82.88000000000001</c:v>
                </c:pt>
                <c:pt idx="2369">
                  <c:v>82.88000000000001</c:v>
                </c:pt>
                <c:pt idx="2370">
                  <c:v>82.88000000000001</c:v>
                </c:pt>
                <c:pt idx="2371">
                  <c:v>82.88000000000001</c:v>
                </c:pt>
                <c:pt idx="2372">
                  <c:v>82.88000000000001</c:v>
                </c:pt>
                <c:pt idx="2373">
                  <c:v>82.88000000000001</c:v>
                </c:pt>
                <c:pt idx="2374">
                  <c:v>82.88000000000001</c:v>
                </c:pt>
                <c:pt idx="2375">
                  <c:v>82.88000000000001</c:v>
                </c:pt>
                <c:pt idx="2376">
                  <c:v>82.88000000000001</c:v>
                </c:pt>
                <c:pt idx="2377">
                  <c:v>82.88000000000001</c:v>
                </c:pt>
                <c:pt idx="2378">
                  <c:v>82.88000000000001</c:v>
                </c:pt>
                <c:pt idx="2379">
                  <c:v>82.88000000000001</c:v>
                </c:pt>
                <c:pt idx="2380">
                  <c:v>82.88000000000001</c:v>
                </c:pt>
                <c:pt idx="2381">
                  <c:v>82.88000000000001</c:v>
                </c:pt>
                <c:pt idx="2382">
                  <c:v>82.88000000000001</c:v>
                </c:pt>
                <c:pt idx="2383">
                  <c:v>82.88000000000001</c:v>
                </c:pt>
                <c:pt idx="2384">
                  <c:v>82.88000000000001</c:v>
                </c:pt>
                <c:pt idx="2385">
                  <c:v>82.88000000000001</c:v>
                </c:pt>
                <c:pt idx="2386">
                  <c:v>82.88000000000001</c:v>
                </c:pt>
                <c:pt idx="2387">
                  <c:v>82.88000000000001</c:v>
                </c:pt>
                <c:pt idx="2388">
                  <c:v>82.88000000000001</c:v>
                </c:pt>
                <c:pt idx="2389">
                  <c:v>82.88000000000001</c:v>
                </c:pt>
                <c:pt idx="2390">
                  <c:v>82.88000000000001</c:v>
                </c:pt>
                <c:pt idx="2391">
                  <c:v>82.88000000000001</c:v>
                </c:pt>
                <c:pt idx="2392">
                  <c:v>82.88000000000001</c:v>
                </c:pt>
                <c:pt idx="2393">
                  <c:v>82.88000000000001</c:v>
                </c:pt>
                <c:pt idx="2394">
                  <c:v>82.88000000000001</c:v>
                </c:pt>
                <c:pt idx="2395">
                  <c:v>82.88000000000001</c:v>
                </c:pt>
                <c:pt idx="2396">
                  <c:v>82.88000000000001</c:v>
                </c:pt>
                <c:pt idx="2397">
                  <c:v>82.88000000000001</c:v>
                </c:pt>
                <c:pt idx="2398">
                  <c:v>82.88000000000001</c:v>
                </c:pt>
                <c:pt idx="2399">
                  <c:v>82.88000000000001</c:v>
                </c:pt>
                <c:pt idx="2400">
                  <c:v>82.88000000000001</c:v>
                </c:pt>
                <c:pt idx="2401">
                  <c:v>82.88000000000001</c:v>
                </c:pt>
                <c:pt idx="2402">
                  <c:v>82.88000000000001</c:v>
                </c:pt>
                <c:pt idx="2403">
                  <c:v>82.88000000000001</c:v>
                </c:pt>
                <c:pt idx="2404">
                  <c:v>82.88000000000001</c:v>
                </c:pt>
                <c:pt idx="2405">
                  <c:v>82.88000000000001</c:v>
                </c:pt>
                <c:pt idx="2406">
                  <c:v>82.88000000000001</c:v>
                </c:pt>
                <c:pt idx="2407">
                  <c:v>82.88000000000001</c:v>
                </c:pt>
                <c:pt idx="2408">
                  <c:v>82.88000000000001</c:v>
                </c:pt>
                <c:pt idx="2409">
                  <c:v>82.88000000000001</c:v>
                </c:pt>
                <c:pt idx="2410">
                  <c:v>82.88000000000001</c:v>
                </c:pt>
                <c:pt idx="2411">
                  <c:v>82.88000000000001</c:v>
                </c:pt>
                <c:pt idx="2412">
                  <c:v>82.88000000000001</c:v>
                </c:pt>
                <c:pt idx="2413">
                  <c:v>82.88000000000001</c:v>
                </c:pt>
                <c:pt idx="2414">
                  <c:v>82.88000000000001</c:v>
                </c:pt>
                <c:pt idx="2415">
                  <c:v>82.88000000000001</c:v>
                </c:pt>
                <c:pt idx="2416">
                  <c:v>82.88000000000001</c:v>
                </c:pt>
                <c:pt idx="2417">
                  <c:v>82.88000000000001</c:v>
                </c:pt>
                <c:pt idx="2418">
                  <c:v>82.88000000000001</c:v>
                </c:pt>
                <c:pt idx="2419">
                  <c:v>82.88000000000001</c:v>
                </c:pt>
                <c:pt idx="2420">
                  <c:v>82.88000000000001</c:v>
                </c:pt>
                <c:pt idx="2421">
                  <c:v>82.88000000000001</c:v>
                </c:pt>
                <c:pt idx="2422">
                  <c:v>82.88000000000001</c:v>
                </c:pt>
                <c:pt idx="2423">
                  <c:v>82.88000000000001</c:v>
                </c:pt>
                <c:pt idx="2424">
                  <c:v>82.88000000000001</c:v>
                </c:pt>
                <c:pt idx="2425">
                  <c:v>82.88000000000001</c:v>
                </c:pt>
                <c:pt idx="2426">
                  <c:v>82.88000000000001</c:v>
                </c:pt>
                <c:pt idx="2427">
                  <c:v>82.88000000000001</c:v>
                </c:pt>
                <c:pt idx="2428">
                  <c:v>82.88000000000001</c:v>
                </c:pt>
                <c:pt idx="2429">
                  <c:v>82.88000000000001</c:v>
                </c:pt>
                <c:pt idx="2430">
                  <c:v>82.88000000000001</c:v>
                </c:pt>
                <c:pt idx="2431">
                  <c:v>82.88000000000001</c:v>
                </c:pt>
                <c:pt idx="2432">
                  <c:v>82.88000000000001</c:v>
                </c:pt>
                <c:pt idx="2433">
                  <c:v>82.88000000000001</c:v>
                </c:pt>
                <c:pt idx="2434">
                  <c:v>82.88000000000001</c:v>
                </c:pt>
                <c:pt idx="2435">
                  <c:v>82.88000000000001</c:v>
                </c:pt>
                <c:pt idx="2436">
                  <c:v>82.88000000000001</c:v>
                </c:pt>
                <c:pt idx="2437">
                  <c:v>82.88000000000001</c:v>
                </c:pt>
                <c:pt idx="2438">
                  <c:v>82.88000000000001</c:v>
                </c:pt>
                <c:pt idx="2439">
                  <c:v>82.88000000000001</c:v>
                </c:pt>
                <c:pt idx="2440">
                  <c:v>82.88000000000001</c:v>
                </c:pt>
                <c:pt idx="2441">
                  <c:v>82.88000000000001</c:v>
                </c:pt>
                <c:pt idx="2442">
                  <c:v>82.88000000000001</c:v>
                </c:pt>
                <c:pt idx="2443">
                  <c:v>82.88000000000001</c:v>
                </c:pt>
                <c:pt idx="2444">
                  <c:v>82.88000000000001</c:v>
                </c:pt>
                <c:pt idx="2445">
                  <c:v>82.88000000000001</c:v>
                </c:pt>
                <c:pt idx="2446">
                  <c:v>82.88000000000001</c:v>
                </c:pt>
                <c:pt idx="2447">
                  <c:v>82.88000000000001</c:v>
                </c:pt>
                <c:pt idx="2448">
                  <c:v>82.88000000000001</c:v>
                </c:pt>
                <c:pt idx="2449">
                  <c:v>82.88000000000001</c:v>
                </c:pt>
                <c:pt idx="2450">
                  <c:v>82.88000000000001</c:v>
                </c:pt>
                <c:pt idx="2451">
                  <c:v>82.88000000000001</c:v>
                </c:pt>
                <c:pt idx="2452">
                  <c:v>82.88000000000001</c:v>
                </c:pt>
                <c:pt idx="2453">
                  <c:v>82.88000000000001</c:v>
                </c:pt>
                <c:pt idx="2454">
                  <c:v>82.88000000000001</c:v>
                </c:pt>
                <c:pt idx="2455">
                  <c:v>82.88000000000001</c:v>
                </c:pt>
                <c:pt idx="2456">
                  <c:v>82.88000000000001</c:v>
                </c:pt>
                <c:pt idx="2457">
                  <c:v>82.88000000000001</c:v>
                </c:pt>
                <c:pt idx="2458">
                  <c:v>82.88000000000001</c:v>
                </c:pt>
                <c:pt idx="2459">
                  <c:v>82.88000000000001</c:v>
                </c:pt>
                <c:pt idx="2460">
                  <c:v>82.88000000000001</c:v>
                </c:pt>
                <c:pt idx="2461">
                  <c:v>82.88000000000001</c:v>
                </c:pt>
                <c:pt idx="2462">
                  <c:v>82.88000000000001</c:v>
                </c:pt>
                <c:pt idx="2463">
                  <c:v>82.88000000000001</c:v>
                </c:pt>
                <c:pt idx="2464">
                  <c:v>82.88000000000001</c:v>
                </c:pt>
                <c:pt idx="2465">
                  <c:v>82.88000000000001</c:v>
                </c:pt>
                <c:pt idx="2466">
                  <c:v>82.88000000000001</c:v>
                </c:pt>
                <c:pt idx="2467">
                  <c:v>82.88000000000001</c:v>
                </c:pt>
                <c:pt idx="2468">
                  <c:v>82.88000000000001</c:v>
                </c:pt>
                <c:pt idx="2469">
                  <c:v>82.88000000000001</c:v>
                </c:pt>
                <c:pt idx="2470">
                  <c:v>82.88000000000001</c:v>
                </c:pt>
                <c:pt idx="2471">
                  <c:v>82.88000000000001</c:v>
                </c:pt>
                <c:pt idx="2472">
                  <c:v>82.88000000000001</c:v>
                </c:pt>
                <c:pt idx="2473">
                  <c:v>82.88000000000001</c:v>
                </c:pt>
                <c:pt idx="2474">
                  <c:v>82.88000000000001</c:v>
                </c:pt>
                <c:pt idx="2475">
                  <c:v>82.88000000000001</c:v>
                </c:pt>
                <c:pt idx="2476">
                  <c:v>82.88000000000001</c:v>
                </c:pt>
                <c:pt idx="2477">
                  <c:v>82.88000000000001</c:v>
                </c:pt>
                <c:pt idx="2478">
                  <c:v>82.88000000000001</c:v>
                </c:pt>
                <c:pt idx="2479">
                  <c:v>82.88000000000001</c:v>
                </c:pt>
                <c:pt idx="2480">
                  <c:v>82.88000000000001</c:v>
                </c:pt>
                <c:pt idx="2481">
                  <c:v>82.88000000000001</c:v>
                </c:pt>
                <c:pt idx="2482">
                  <c:v>82.88000000000001</c:v>
                </c:pt>
                <c:pt idx="2483">
                  <c:v>82.88000000000001</c:v>
                </c:pt>
                <c:pt idx="2484">
                  <c:v>82.88000000000001</c:v>
                </c:pt>
                <c:pt idx="2485">
                  <c:v>82.88000000000001</c:v>
                </c:pt>
                <c:pt idx="2486">
                  <c:v>82.88000000000001</c:v>
                </c:pt>
                <c:pt idx="2487">
                  <c:v>82.88000000000001</c:v>
                </c:pt>
                <c:pt idx="2488">
                  <c:v>82.88000000000001</c:v>
                </c:pt>
                <c:pt idx="2489">
                  <c:v>82.88000000000001</c:v>
                </c:pt>
                <c:pt idx="2490">
                  <c:v>82.88000000000001</c:v>
                </c:pt>
                <c:pt idx="2491">
                  <c:v>82.88000000000001</c:v>
                </c:pt>
                <c:pt idx="2492">
                  <c:v>82.88000000000001</c:v>
                </c:pt>
                <c:pt idx="2493">
                  <c:v>82.88000000000001</c:v>
                </c:pt>
                <c:pt idx="2494">
                  <c:v>82.88000000000001</c:v>
                </c:pt>
                <c:pt idx="2495">
                  <c:v>82.88000000000001</c:v>
                </c:pt>
                <c:pt idx="2496">
                  <c:v>82.88000000000001</c:v>
                </c:pt>
                <c:pt idx="2497">
                  <c:v>82.88000000000001</c:v>
                </c:pt>
                <c:pt idx="2498">
                  <c:v>82.88000000000001</c:v>
                </c:pt>
                <c:pt idx="2499">
                  <c:v>82.88000000000001</c:v>
                </c:pt>
                <c:pt idx="2500">
                  <c:v>82.88000000000001</c:v>
                </c:pt>
                <c:pt idx="2501">
                  <c:v>82.88000000000001</c:v>
                </c:pt>
                <c:pt idx="2502">
                  <c:v>82.88000000000001</c:v>
                </c:pt>
                <c:pt idx="2503">
                  <c:v>82.88000000000001</c:v>
                </c:pt>
                <c:pt idx="2504">
                  <c:v>82.88000000000001</c:v>
                </c:pt>
                <c:pt idx="2505">
                  <c:v>82.88000000000001</c:v>
                </c:pt>
                <c:pt idx="2506">
                  <c:v>82.88000000000001</c:v>
                </c:pt>
                <c:pt idx="2507">
                  <c:v>82.88000000000001</c:v>
                </c:pt>
                <c:pt idx="2508">
                  <c:v>82.88000000000001</c:v>
                </c:pt>
                <c:pt idx="2509">
                  <c:v>82.88000000000001</c:v>
                </c:pt>
                <c:pt idx="2510">
                  <c:v>82.88000000000001</c:v>
                </c:pt>
                <c:pt idx="2511">
                  <c:v>82.88000000000001</c:v>
                </c:pt>
                <c:pt idx="2512">
                  <c:v>82.88000000000001</c:v>
                </c:pt>
                <c:pt idx="2513">
                  <c:v>82.88000000000001</c:v>
                </c:pt>
                <c:pt idx="2514">
                  <c:v>82.88000000000001</c:v>
                </c:pt>
                <c:pt idx="2515">
                  <c:v>82.88000000000001</c:v>
                </c:pt>
                <c:pt idx="2516">
                  <c:v>82.88000000000001</c:v>
                </c:pt>
                <c:pt idx="2517">
                  <c:v>82.88000000000001</c:v>
                </c:pt>
                <c:pt idx="2518">
                  <c:v>82.88000000000001</c:v>
                </c:pt>
                <c:pt idx="2519">
                  <c:v>82.88000000000001</c:v>
                </c:pt>
                <c:pt idx="2520">
                  <c:v>82.88000000000001</c:v>
                </c:pt>
                <c:pt idx="2521">
                  <c:v>82.88000000000001</c:v>
                </c:pt>
                <c:pt idx="2522">
                  <c:v>82.88000000000001</c:v>
                </c:pt>
                <c:pt idx="2523">
                  <c:v>82.88000000000001</c:v>
                </c:pt>
                <c:pt idx="2524">
                  <c:v>82.88000000000001</c:v>
                </c:pt>
                <c:pt idx="2525">
                  <c:v>82.88000000000001</c:v>
                </c:pt>
                <c:pt idx="2526">
                  <c:v>82.88000000000001</c:v>
                </c:pt>
                <c:pt idx="2527">
                  <c:v>82.88000000000001</c:v>
                </c:pt>
                <c:pt idx="2528">
                  <c:v>82.88000000000001</c:v>
                </c:pt>
                <c:pt idx="2529">
                  <c:v>82.88000000000001</c:v>
                </c:pt>
                <c:pt idx="2530">
                  <c:v>82.88000000000001</c:v>
                </c:pt>
                <c:pt idx="2531">
                  <c:v>82.88000000000001</c:v>
                </c:pt>
                <c:pt idx="2532">
                  <c:v>82.88000000000001</c:v>
                </c:pt>
                <c:pt idx="2533">
                  <c:v>82.88000000000001</c:v>
                </c:pt>
                <c:pt idx="2534">
                  <c:v>82.88000000000001</c:v>
                </c:pt>
                <c:pt idx="2535">
                  <c:v>82.88000000000001</c:v>
                </c:pt>
                <c:pt idx="2536">
                  <c:v>82.88000000000001</c:v>
                </c:pt>
                <c:pt idx="2537">
                  <c:v>82.88000000000001</c:v>
                </c:pt>
                <c:pt idx="2538">
                  <c:v>82.88000000000001</c:v>
                </c:pt>
                <c:pt idx="2539">
                  <c:v>82.88000000000001</c:v>
                </c:pt>
                <c:pt idx="2540">
                  <c:v>82.88000000000001</c:v>
                </c:pt>
                <c:pt idx="2541">
                  <c:v>82.88000000000001</c:v>
                </c:pt>
                <c:pt idx="2542">
                  <c:v>82.88000000000001</c:v>
                </c:pt>
                <c:pt idx="2543">
                  <c:v>82.88000000000001</c:v>
                </c:pt>
                <c:pt idx="2544">
                  <c:v>82.88000000000001</c:v>
                </c:pt>
                <c:pt idx="2545">
                  <c:v>82.88000000000001</c:v>
                </c:pt>
                <c:pt idx="2546">
                  <c:v>82.88000000000001</c:v>
                </c:pt>
                <c:pt idx="2547">
                  <c:v>82.88000000000001</c:v>
                </c:pt>
                <c:pt idx="2548">
                  <c:v>82.88000000000001</c:v>
                </c:pt>
                <c:pt idx="2549">
                  <c:v>82.88000000000001</c:v>
                </c:pt>
                <c:pt idx="2550">
                  <c:v>82.88000000000001</c:v>
                </c:pt>
                <c:pt idx="2551">
                  <c:v>82.88000000000001</c:v>
                </c:pt>
                <c:pt idx="2552">
                  <c:v>82.88000000000001</c:v>
                </c:pt>
                <c:pt idx="2553">
                  <c:v>82.88000000000001</c:v>
                </c:pt>
                <c:pt idx="2554">
                  <c:v>82.88000000000001</c:v>
                </c:pt>
                <c:pt idx="2555">
                  <c:v>82.88000000000001</c:v>
                </c:pt>
                <c:pt idx="2556">
                  <c:v>82.88000000000001</c:v>
                </c:pt>
                <c:pt idx="2557">
                  <c:v>82.88000000000001</c:v>
                </c:pt>
                <c:pt idx="2558">
                  <c:v>82.88000000000001</c:v>
                </c:pt>
                <c:pt idx="2559">
                  <c:v>82.88000000000001</c:v>
                </c:pt>
                <c:pt idx="2560">
                  <c:v>82.88000000000001</c:v>
                </c:pt>
                <c:pt idx="2561">
                  <c:v>82.88000000000001</c:v>
                </c:pt>
                <c:pt idx="2562">
                  <c:v>82.88000000000001</c:v>
                </c:pt>
                <c:pt idx="2563">
                  <c:v>82.88000000000001</c:v>
                </c:pt>
                <c:pt idx="2564">
                  <c:v>82.88000000000001</c:v>
                </c:pt>
                <c:pt idx="2565">
                  <c:v>82.88000000000001</c:v>
                </c:pt>
                <c:pt idx="2566">
                  <c:v>82.88000000000001</c:v>
                </c:pt>
                <c:pt idx="2567">
                  <c:v>82.88000000000001</c:v>
                </c:pt>
                <c:pt idx="2568">
                  <c:v>82.88000000000001</c:v>
                </c:pt>
                <c:pt idx="2569">
                  <c:v>82.88000000000001</c:v>
                </c:pt>
                <c:pt idx="2570">
                  <c:v>82.88000000000001</c:v>
                </c:pt>
                <c:pt idx="2571">
                  <c:v>82.88000000000001</c:v>
                </c:pt>
                <c:pt idx="2572">
                  <c:v>82.88000000000001</c:v>
                </c:pt>
                <c:pt idx="2573">
                  <c:v>82.88000000000001</c:v>
                </c:pt>
                <c:pt idx="2574">
                  <c:v>82.88000000000001</c:v>
                </c:pt>
                <c:pt idx="2575">
                  <c:v>82.88000000000001</c:v>
                </c:pt>
                <c:pt idx="2576">
                  <c:v>82.88000000000001</c:v>
                </c:pt>
                <c:pt idx="2577">
                  <c:v>82.88000000000001</c:v>
                </c:pt>
                <c:pt idx="2578">
                  <c:v>82.88000000000001</c:v>
                </c:pt>
                <c:pt idx="2579">
                  <c:v>82.88000000000001</c:v>
                </c:pt>
                <c:pt idx="2580">
                  <c:v>82.88000000000001</c:v>
                </c:pt>
                <c:pt idx="2581">
                  <c:v>82.88000000000001</c:v>
                </c:pt>
                <c:pt idx="2582">
                  <c:v>82.88000000000001</c:v>
                </c:pt>
                <c:pt idx="2583">
                  <c:v>82.88000000000001</c:v>
                </c:pt>
                <c:pt idx="2584">
                  <c:v>82.88000000000001</c:v>
                </c:pt>
                <c:pt idx="2585">
                  <c:v>82.88000000000001</c:v>
                </c:pt>
                <c:pt idx="2586">
                  <c:v>82.88000000000001</c:v>
                </c:pt>
                <c:pt idx="2587">
                  <c:v>82.88000000000001</c:v>
                </c:pt>
                <c:pt idx="2588">
                  <c:v>82.88000000000001</c:v>
                </c:pt>
                <c:pt idx="2589">
                  <c:v>82.88000000000001</c:v>
                </c:pt>
                <c:pt idx="2590">
                  <c:v>82.88000000000001</c:v>
                </c:pt>
                <c:pt idx="2591">
                  <c:v>82.88000000000001</c:v>
                </c:pt>
                <c:pt idx="2592">
                  <c:v>82.88000000000001</c:v>
                </c:pt>
                <c:pt idx="2593">
                  <c:v>82.88000000000001</c:v>
                </c:pt>
                <c:pt idx="2594">
                  <c:v>82.88000000000001</c:v>
                </c:pt>
                <c:pt idx="2595">
                  <c:v>82.88000000000001</c:v>
                </c:pt>
                <c:pt idx="2596">
                  <c:v>82.88000000000001</c:v>
                </c:pt>
                <c:pt idx="2597">
                  <c:v>82.88000000000001</c:v>
                </c:pt>
                <c:pt idx="2598">
                  <c:v>82.88000000000001</c:v>
                </c:pt>
                <c:pt idx="2599">
                  <c:v>82.88000000000001</c:v>
                </c:pt>
                <c:pt idx="2600">
                  <c:v>82.88000000000001</c:v>
                </c:pt>
                <c:pt idx="2601">
                  <c:v>82.88000000000001</c:v>
                </c:pt>
                <c:pt idx="2602">
                  <c:v>82.88000000000001</c:v>
                </c:pt>
                <c:pt idx="2603">
                  <c:v>82.88000000000001</c:v>
                </c:pt>
                <c:pt idx="2604">
                  <c:v>82.88000000000001</c:v>
                </c:pt>
                <c:pt idx="2605">
                  <c:v>82.88000000000001</c:v>
                </c:pt>
                <c:pt idx="2606">
                  <c:v>82.88000000000001</c:v>
                </c:pt>
                <c:pt idx="2607">
                  <c:v>82.88000000000001</c:v>
                </c:pt>
                <c:pt idx="2608">
                  <c:v>82.88000000000001</c:v>
                </c:pt>
                <c:pt idx="2609">
                  <c:v>82.88000000000001</c:v>
                </c:pt>
                <c:pt idx="2610">
                  <c:v>82.88000000000001</c:v>
                </c:pt>
                <c:pt idx="2611">
                  <c:v>82.88000000000001</c:v>
                </c:pt>
                <c:pt idx="2612">
                  <c:v>82.88000000000001</c:v>
                </c:pt>
                <c:pt idx="2613">
                  <c:v>82.88000000000001</c:v>
                </c:pt>
                <c:pt idx="2614">
                  <c:v>82.88000000000001</c:v>
                </c:pt>
                <c:pt idx="2615">
                  <c:v>82.88000000000001</c:v>
                </c:pt>
                <c:pt idx="2616">
                  <c:v>82.88000000000001</c:v>
                </c:pt>
                <c:pt idx="2617">
                  <c:v>82.88000000000001</c:v>
                </c:pt>
                <c:pt idx="2618">
                  <c:v>82.88000000000001</c:v>
                </c:pt>
                <c:pt idx="2619">
                  <c:v>82.88000000000001</c:v>
                </c:pt>
                <c:pt idx="2620">
                  <c:v>82.88000000000001</c:v>
                </c:pt>
                <c:pt idx="2621">
                  <c:v>82.88000000000001</c:v>
                </c:pt>
                <c:pt idx="2622">
                  <c:v>82.88000000000001</c:v>
                </c:pt>
                <c:pt idx="2623">
                  <c:v>82.88000000000001</c:v>
                </c:pt>
                <c:pt idx="2624">
                  <c:v>82.88000000000001</c:v>
                </c:pt>
                <c:pt idx="2625">
                  <c:v>82.88000000000001</c:v>
                </c:pt>
                <c:pt idx="2626">
                  <c:v>82.88000000000001</c:v>
                </c:pt>
                <c:pt idx="2627">
                  <c:v>82.88000000000001</c:v>
                </c:pt>
                <c:pt idx="2628">
                  <c:v>82.88000000000001</c:v>
                </c:pt>
                <c:pt idx="2629">
                  <c:v>82.88000000000001</c:v>
                </c:pt>
                <c:pt idx="2630">
                  <c:v>82.88000000000001</c:v>
                </c:pt>
                <c:pt idx="2631">
                  <c:v>82.88000000000001</c:v>
                </c:pt>
                <c:pt idx="2632">
                  <c:v>82.88000000000001</c:v>
                </c:pt>
                <c:pt idx="2633">
                  <c:v>82.88000000000001</c:v>
                </c:pt>
                <c:pt idx="2634">
                  <c:v>82.88000000000001</c:v>
                </c:pt>
                <c:pt idx="2635">
                  <c:v>82.88000000000001</c:v>
                </c:pt>
                <c:pt idx="2636">
                  <c:v>82.88000000000001</c:v>
                </c:pt>
                <c:pt idx="2637">
                  <c:v>82.88000000000001</c:v>
                </c:pt>
                <c:pt idx="2638">
                  <c:v>82.88000000000001</c:v>
                </c:pt>
                <c:pt idx="2639">
                  <c:v>82.88000000000001</c:v>
                </c:pt>
                <c:pt idx="2640">
                  <c:v>82.88000000000001</c:v>
                </c:pt>
                <c:pt idx="2641">
                  <c:v>82.88000000000001</c:v>
                </c:pt>
                <c:pt idx="2642">
                  <c:v>82.88000000000001</c:v>
                </c:pt>
                <c:pt idx="2643">
                  <c:v>82.88000000000001</c:v>
                </c:pt>
                <c:pt idx="2644">
                  <c:v>82.88000000000001</c:v>
                </c:pt>
                <c:pt idx="2645">
                  <c:v>82.88000000000001</c:v>
                </c:pt>
                <c:pt idx="2646">
                  <c:v>82.88000000000001</c:v>
                </c:pt>
                <c:pt idx="2647">
                  <c:v>82.88000000000001</c:v>
                </c:pt>
                <c:pt idx="2648">
                  <c:v>82.88000000000001</c:v>
                </c:pt>
                <c:pt idx="2649">
                  <c:v>82.88000000000001</c:v>
                </c:pt>
                <c:pt idx="2650">
                  <c:v>82.88000000000001</c:v>
                </c:pt>
                <c:pt idx="2651">
                  <c:v>82.88000000000001</c:v>
                </c:pt>
                <c:pt idx="2652">
                  <c:v>82.88000000000001</c:v>
                </c:pt>
                <c:pt idx="2653">
                  <c:v>82.88000000000001</c:v>
                </c:pt>
                <c:pt idx="2654">
                  <c:v>82.88000000000001</c:v>
                </c:pt>
                <c:pt idx="2655">
                  <c:v>82.88000000000001</c:v>
                </c:pt>
                <c:pt idx="2656">
                  <c:v>82.88000000000001</c:v>
                </c:pt>
                <c:pt idx="2657">
                  <c:v>82.88000000000001</c:v>
                </c:pt>
                <c:pt idx="2658">
                  <c:v>82.88000000000001</c:v>
                </c:pt>
                <c:pt idx="2659">
                  <c:v>82.88000000000001</c:v>
                </c:pt>
                <c:pt idx="2660">
                  <c:v>82.88000000000001</c:v>
                </c:pt>
                <c:pt idx="2661">
                  <c:v>82.88000000000001</c:v>
                </c:pt>
                <c:pt idx="2662">
                  <c:v>82.88000000000001</c:v>
                </c:pt>
                <c:pt idx="2663">
                  <c:v>82.88000000000001</c:v>
                </c:pt>
                <c:pt idx="2664">
                  <c:v>82.88000000000001</c:v>
                </c:pt>
                <c:pt idx="2665">
                  <c:v>82.88000000000001</c:v>
                </c:pt>
                <c:pt idx="2666">
                  <c:v>82.88000000000001</c:v>
                </c:pt>
                <c:pt idx="2667">
                  <c:v>82.88000000000001</c:v>
                </c:pt>
                <c:pt idx="2668">
                  <c:v>82.88000000000001</c:v>
                </c:pt>
                <c:pt idx="2669">
                  <c:v>82.88000000000001</c:v>
                </c:pt>
                <c:pt idx="2670">
                  <c:v>82.88000000000001</c:v>
                </c:pt>
                <c:pt idx="2671">
                  <c:v>82.88000000000001</c:v>
                </c:pt>
                <c:pt idx="2672">
                  <c:v>82.88000000000001</c:v>
                </c:pt>
                <c:pt idx="2673">
                  <c:v>82.88000000000001</c:v>
                </c:pt>
                <c:pt idx="2674">
                  <c:v>82.88000000000001</c:v>
                </c:pt>
                <c:pt idx="2675">
                  <c:v>82.88000000000001</c:v>
                </c:pt>
                <c:pt idx="2676">
                  <c:v>82.88000000000001</c:v>
                </c:pt>
                <c:pt idx="2677">
                  <c:v>82.88000000000001</c:v>
                </c:pt>
                <c:pt idx="2678">
                  <c:v>82.88000000000001</c:v>
                </c:pt>
                <c:pt idx="2679">
                  <c:v>82.88000000000001</c:v>
                </c:pt>
                <c:pt idx="2680">
                  <c:v>82.88000000000001</c:v>
                </c:pt>
                <c:pt idx="2681">
                  <c:v>82.88000000000001</c:v>
                </c:pt>
                <c:pt idx="2682">
                  <c:v>82.88000000000001</c:v>
                </c:pt>
                <c:pt idx="2683">
                  <c:v>82.88000000000001</c:v>
                </c:pt>
                <c:pt idx="2684">
                  <c:v>82.88000000000001</c:v>
                </c:pt>
                <c:pt idx="2685">
                  <c:v>82.88000000000001</c:v>
                </c:pt>
                <c:pt idx="2686">
                  <c:v>82.88000000000001</c:v>
                </c:pt>
                <c:pt idx="2687">
                  <c:v>82.88000000000001</c:v>
                </c:pt>
                <c:pt idx="2688">
                  <c:v>82.88000000000001</c:v>
                </c:pt>
                <c:pt idx="2689">
                  <c:v>82.88000000000001</c:v>
                </c:pt>
                <c:pt idx="2690">
                  <c:v>82.88000000000001</c:v>
                </c:pt>
                <c:pt idx="2691">
                  <c:v>82.88000000000001</c:v>
                </c:pt>
                <c:pt idx="2692">
                  <c:v>82.88000000000001</c:v>
                </c:pt>
                <c:pt idx="2693">
                  <c:v>82.88000000000001</c:v>
                </c:pt>
                <c:pt idx="2694">
                  <c:v>82.88000000000001</c:v>
                </c:pt>
                <c:pt idx="2695">
                  <c:v>82.88000000000001</c:v>
                </c:pt>
                <c:pt idx="2696">
                  <c:v>82.88000000000001</c:v>
                </c:pt>
                <c:pt idx="2697">
                  <c:v>82.88000000000001</c:v>
                </c:pt>
                <c:pt idx="2698">
                  <c:v>82.88000000000001</c:v>
                </c:pt>
                <c:pt idx="2699">
                  <c:v>82.88000000000001</c:v>
                </c:pt>
                <c:pt idx="2700">
                  <c:v>82.88000000000001</c:v>
                </c:pt>
                <c:pt idx="2701">
                  <c:v>82.88000000000001</c:v>
                </c:pt>
                <c:pt idx="2702">
                  <c:v>82.88000000000001</c:v>
                </c:pt>
                <c:pt idx="2703">
                  <c:v>82.88000000000001</c:v>
                </c:pt>
                <c:pt idx="2704">
                  <c:v>82.88000000000001</c:v>
                </c:pt>
                <c:pt idx="2705">
                  <c:v>82.88000000000001</c:v>
                </c:pt>
                <c:pt idx="2706">
                  <c:v>82.88000000000001</c:v>
                </c:pt>
                <c:pt idx="2707">
                  <c:v>82.88000000000001</c:v>
                </c:pt>
                <c:pt idx="2708">
                  <c:v>82.88000000000001</c:v>
                </c:pt>
                <c:pt idx="2709">
                  <c:v>82.88000000000001</c:v>
                </c:pt>
                <c:pt idx="2710">
                  <c:v>82.88000000000001</c:v>
                </c:pt>
                <c:pt idx="2711">
                  <c:v>82.88000000000001</c:v>
                </c:pt>
                <c:pt idx="2712">
                  <c:v>82.88000000000001</c:v>
                </c:pt>
                <c:pt idx="2713">
                  <c:v>82.88000000000001</c:v>
                </c:pt>
                <c:pt idx="2714">
                  <c:v>82.88000000000001</c:v>
                </c:pt>
                <c:pt idx="2715">
                  <c:v>82.88000000000001</c:v>
                </c:pt>
                <c:pt idx="2716">
                  <c:v>82.88000000000001</c:v>
                </c:pt>
                <c:pt idx="2717">
                  <c:v>82.88000000000001</c:v>
                </c:pt>
                <c:pt idx="2718">
                  <c:v>82.88000000000001</c:v>
                </c:pt>
                <c:pt idx="2719">
                  <c:v>82.88000000000001</c:v>
                </c:pt>
                <c:pt idx="2720">
                  <c:v>82.88000000000001</c:v>
                </c:pt>
                <c:pt idx="2721">
                  <c:v>82.88000000000001</c:v>
                </c:pt>
                <c:pt idx="2722">
                  <c:v>82.88000000000001</c:v>
                </c:pt>
                <c:pt idx="2723">
                  <c:v>82.88000000000001</c:v>
                </c:pt>
                <c:pt idx="2724">
                  <c:v>82.88000000000001</c:v>
                </c:pt>
                <c:pt idx="2725">
                  <c:v>82.88000000000001</c:v>
                </c:pt>
                <c:pt idx="2726">
                  <c:v>82.88000000000001</c:v>
                </c:pt>
                <c:pt idx="2727">
                  <c:v>82.88000000000001</c:v>
                </c:pt>
                <c:pt idx="2728">
                  <c:v>82.88000000000001</c:v>
                </c:pt>
                <c:pt idx="2729">
                  <c:v>82.88000000000001</c:v>
                </c:pt>
                <c:pt idx="2730">
                  <c:v>82.88000000000001</c:v>
                </c:pt>
                <c:pt idx="2731">
                  <c:v>82.88000000000001</c:v>
                </c:pt>
                <c:pt idx="2732">
                  <c:v>82.88000000000001</c:v>
                </c:pt>
                <c:pt idx="2733">
                  <c:v>82.88000000000001</c:v>
                </c:pt>
                <c:pt idx="2734">
                  <c:v>82.88000000000001</c:v>
                </c:pt>
                <c:pt idx="2735">
                  <c:v>82.88000000000001</c:v>
                </c:pt>
                <c:pt idx="2736">
                  <c:v>82.88000000000001</c:v>
                </c:pt>
                <c:pt idx="2737">
                  <c:v>82.88000000000001</c:v>
                </c:pt>
                <c:pt idx="2738">
                  <c:v>82.88000000000001</c:v>
                </c:pt>
                <c:pt idx="2739">
                  <c:v>82.88000000000001</c:v>
                </c:pt>
                <c:pt idx="2740">
                  <c:v>82.88000000000001</c:v>
                </c:pt>
                <c:pt idx="2741">
                  <c:v>82.88000000000001</c:v>
                </c:pt>
                <c:pt idx="2742">
                  <c:v>82.88000000000001</c:v>
                </c:pt>
                <c:pt idx="2743">
                  <c:v>82.88000000000001</c:v>
                </c:pt>
                <c:pt idx="2744">
                  <c:v>82.88000000000001</c:v>
                </c:pt>
                <c:pt idx="2745">
                  <c:v>82.88000000000001</c:v>
                </c:pt>
                <c:pt idx="2746">
                  <c:v>82.88000000000001</c:v>
                </c:pt>
                <c:pt idx="2747">
                  <c:v>82.88000000000001</c:v>
                </c:pt>
                <c:pt idx="2748">
                  <c:v>82.88000000000001</c:v>
                </c:pt>
                <c:pt idx="2749">
                  <c:v>82.88000000000001</c:v>
                </c:pt>
                <c:pt idx="2750">
                  <c:v>82.88000000000001</c:v>
                </c:pt>
                <c:pt idx="2751">
                  <c:v>82.88000000000001</c:v>
                </c:pt>
                <c:pt idx="2752">
                  <c:v>82.88000000000001</c:v>
                </c:pt>
                <c:pt idx="2753">
                  <c:v>82.88000000000001</c:v>
                </c:pt>
                <c:pt idx="2754">
                  <c:v>82.88000000000001</c:v>
                </c:pt>
                <c:pt idx="2755">
                  <c:v>82.88000000000001</c:v>
                </c:pt>
                <c:pt idx="2756">
                  <c:v>82.88000000000001</c:v>
                </c:pt>
                <c:pt idx="2757">
                  <c:v>82.88000000000001</c:v>
                </c:pt>
                <c:pt idx="2758">
                  <c:v>82.88000000000001</c:v>
                </c:pt>
                <c:pt idx="2759">
                  <c:v>82.88000000000001</c:v>
                </c:pt>
                <c:pt idx="2760">
                  <c:v>82.88000000000001</c:v>
                </c:pt>
                <c:pt idx="2761">
                  <c:v>82.88000000000001</c:v>
                </c:pt>
                <c:pt idx="2762">
                  <c:v>82.88000000000001</c:v>
                </c:pt>
                <c:pt idx="2763">
                  <c:v>82.88000000000001</c:v>
                </c:pt>
                <c:pt idx="2764">
                  <c:v>82.88000000000001</c:v>
                </c:pt>
                <c:pt idx="2765">
                  <c:v>82.88000000000001</c:v>
                </c:pt>
                <c:pt idx="2766">
                  <c:v>82.88000000000001</c:v>
                </c:pt>
                <c:pt idx="2767">
                  <c:v>82.88000000000001</c:v>
                </c:pt>
                <c:pt idx="2768">
                  <c:v>82.88000000000001</c:v>
                </c:pt>
                <c:pt idx="2769">
                  <c:v>82.88000000000001</c:v>
                </c:pt>
                <c:pt idx="2770">
                  <c:v>82.88000000000001</c:v>
                </c:pt>
                <c:pt idx="2771">
                  <c:v>82.88000000000001</c:v>
                </c:pt>
                <c:pt idx="2772">
                  <c:v>82.88000000000001</c:v>
                </c:pt>
                <c:pt idx="2773">
                  <c:v>82.88000000000001</c:v>
                </c:pt>
                <c:pt idx="2774">
                  <c:v>82.88000000000001</c:v>
                </c:pt>
                <c:pt idx="2775">
                  <c:v>82.88000000000001</c:v>
                </c:pt>
                <c:pt idx="2776">
                  <c:v>82.88000000000001</c:v>
                </c:pt>
                <c:pt idx="2777">
                  <c:v>82.88000000000001</c:v>
                </c:pt>
                <c:pt idx="2778">
                  <c:v>82.88000000000001</c:v>
                </c:pt>
                <c:pt idx="2779">
                  <c:v>82.88000000000001</c:v>
                </c:pt>
                <c:pt idx="2780">
                  <c:v>82.88000000000001</c:v>
                </c:pt>
                <c:pt idx="2781">
                  <c:v>82.88000000000001</c:v>
                </c:pt>
                <c:pt idx="2782">
                  <c:v>82.88000000000001</c:v>
                </c:pt>
                <c:pt idx="2783">
                  <c:v>82.88000000000001</c:v>
                </c:pt>
                <c:pt idx="2784">
                  <c:v>82.88000000000001</c:v>
                </c:pt>
                <c:pt idx="2785">
                  <c:v>82.88000000000001</c:v>
                </c:pt>
                <c:pt idx="2786">
                  <c:v>82.88000000000001</c:v>
                </c:pt>
                <c:pt idx="2787">
                  <c:v>82.88000000000001</c:v>
                </c:pt>
                <c:pt idx="2788">
                  <c:v>82.88000000000001</c:v>
                </c:pt>
                <c:pt idx="2789">
                  <c:v>82.88000000000001</c:v>
                </c:pt>
                <c:pt idx="2790">
                  <c:v>82.88000000000001</c:v>
                </c:pt>
                <c:pt idx="2791">
                  <c:v>82.88000000000001</c:v>
                </c:pt>
                <c:pt idx="2792">
                  <c:v>82.88000000000001</c:v>
                </c:pt>
                <c:pt idx="2793">
                  <c:v>82.88000000000001</c:v>
                </c:pt>
                <c:pt idx="2794">
                  <c:v>82.88000000000001</c:v>
                </c:pt>
                <c:pt idx="2795">
                  <c:v>82.88000000000001</c:v>
                </c:pt>
                <c:pt idx="2796">
                  <c:v>82.88000000000001</c:v>
                </c:pt>
                <c:pt idx="2797">
                  <c:v>82.88000000000001</c:v>
                </c:pt>
                <c:pt idx="2798">
                  <c:v>82.88000000000001</c:v>
                </c:pt>
                <c:pt idx="2799">
                  <c:v>82.88000000000001</c:v>
                </c:pt>
                <c:pt idx="2800">
                  <c:v>82.88000000000001</c:v>
                </c:pt>
                <c:pt idx="2801">
                  <c:v>82.88000000000001</c:v>
                </c:pt>
                <c:pt idx="2802">
                  <c:v>82.88000000000001</c:v>
                </c:pt>
                <c:pt idx="2803">
                  <c:v>82.88000000000001</c:v>
                </c:pt>
                <c:pt idx="2804">
                  <c:v>82.88000000000001</c:v>
                </c:pt>
                <c:pt idx="2805">
                  <c:v>82.88000000000001</c:v>
                </c:pt>
                <c:pt idx="2806">
                  <c:v>82.88000000000001</c:v>
                </c:pt>
                <c:pt idx="2807">
                  <c:v>82.88000000000001</c:v>
                </c:pt>
                <c:pt idx="2808">
                  <c:v>82.88000000000001</c:v>
                </c:pt>
                <c:pt idx="2809">
                  <c:v>82.88000000000001</c:v>
                </c:pt>
                <c:pt idx="2810">
                  <c:v>82.88000000000001</c:v>
                </c:pt>
                <c:pt idx="2811">
                  <c:v>82.88000000000001</c:v>
                </c:pt>
                <c:pt idx="2812">
                  <c:v>82.88000000000001</c:v>
                </c:pt>
                <c:pt idx="2813">
                  <c:v>82.88000000000001</c:v>
                </c:pt>
                <c:pt idx="2814">
                  <c:v>82.88000000000001</c:v>
                </c:pt>
                <c:pt idx="2815">
                  <c:v>82.88000000000001</c:v>
                </c:pt>
                <c:pt idx="2816">
                  <c:v>82.88000000000001</c:v>
                </c:pt>
                <c:pt idx="2817">
                  <c:v>82.88000000000001</c:v>
                </c:pt>
                <c:pt idx="2818">
                  <c:v>82.88000000000001</c:v>
                </c:pt>
                <c:pt idx="2819">
                  <c:v>82.88000000000001</c:v>
                </c:pt>
                <c:pt idx="2820">
                  <c:v>82.88000000000001</c:v>
                </c:pt>
                <c:pt idx="2821">
                  <c:v>82.88000000000001</c:v>
                </c:pt>
                <c:pt idx="2822">
                  <c:v>82.88000000000001</c:v>
                </c:pt>
                <c:pt idx="2823">
                  <c:v>82.88000000000001</c:v>
                </c:pt>
                <c:pt idx="2824">
                  <c:v>82.88000000000001</c:v>
                </c:pt>
                <c:pt idx="2825">
                  <c:v>82.88000000000001</c:v>
                </c:pt>
                <c:pt idx="2826">
                  <c:v>82.88000000000001</c:v>
                </c:pt>
                <c:pt idx="2827">
                  <c:v>82.88000000000001</c:v>
                </c:pt>
                <c:pt idx="2828">
                  <c:v>82.88000000000001</c:v>
                </c:pt>
                <c:pt idx="2829">
                  <c:v>82.88000000000001</c:v>
                </c:pt>
                <c:pt idx="2830">
                  <c:v>82.88000000000001</c:v>
                </c:pt>
                <c:pt idx="2831">
                  <c:v>82.88000000000001</c:v>
                </c:pt>
                <c:pt idx="2832">
                  <c:v>82.88000000000001</c:v>
                </c:pt>
                <c:pt idx="2833">
                  <c:v>82.88000000000001</c:v>
                </c:pt>
                <c:pt idx="2834">
                  <c:v>82.88000000000001</c:v>
                </c:pt>
                <c:pt idx="2835">
                  <c:v>82.88000000000001</c:v>
                </c:pt>
                <c:pt idx="2836">
                  <c:v>82.88000000000001</c:v>
                </c:pt>
                <c:pt idx="2837">
                  <c:v>82.88000000000001</c:v>
                </c:pt>
                <c:pt idx="2838">
                  <c:v>82.88000000000001</c:v>
                </c:pt>
                <c:pt idx="2839">
                  <c:v>82.88000000000001</c:v>
                </c:pt>
                <c:pt idx="2840">
                  <c:v>82.88000000000001</c:v>
                </c:pt>
                <c:pt idx="2841">
                  <c:v>82.88000000000001</c:v>
                </c:pt>
                <c:pt idx="2842">
                  <c:v>82.88000000000001</c:v>
                </c:pt>
                <c:pt idx="2843">
                  <c:v>82.88000000000001</c:v>
                </c:pt>
                <c:pt idx="2844">
                  <c:v>82.88000000000001</c:v>
                </c:pt>
                <c:pt idx="2845">
                  <c:v>82.88000000000001</c:v>
                </c:pt>
                <c:pt idx="2846">
                  <c:v>82.88000000000001</c:v>
                </c:pt>
                <c:pt idx="2847">
                  <c:v>82.88000000000001</c:v>
                </c:pt>
                <c:pt idx="2848">
                  <c:v>82.88000000000001</c:v>
                </c:pt>
                <c:pt idx="2849">
                  <c:v>82.88000000000001</c:v>
                </c:pt>
                <c:pt idx="2850">
                  <c:v>82.88000000000001</c:v>
                </c:pt>
                <c:pt idx="2851">
                  <c:v>82.88000000000001</c:v>
                </c:pt>
                <c:pt idx="2852">
                  <c:v>82.88000000000001</c:v>
                </c:pt>
                <c:pt idx="2853">
                  <c:v>82.88000000000001</c:v>
                </c:pt>
                <c:pt idx="2854">
                  <c:v>82.88000000000001</c:v>
                </c:pt>
                <c:pt idx="2855">
                  <c:v>82.88000000000001</c:v>
                </c:pt>
                <c:pt idx="2856">
                  <c:v>82.88000000000001</c:v>
                </c:pt>
                <c:pt idx="2857">
                  <c:v>82.88000000000001</c:v>
                </c:pt>
                <c:pt idx="2858">
                  <c:v>82.88000000000001</c:v>
                </c:pt>
                <c:pt idx="2859">
                  <c:v>82.88000000000001</c:v>
                </c:pt>
                <c:pt idx="2860">
                  <c:v>82.88000000000001</c:v>
                </c:pt>
                <c:pt idx="2861">
                  <c:v>82.88000000000001</c:v>
                </c:pt>
                <c:pt idx="2862">
                  <c:v>82.88000000000001</c:v>
                </c:pt>
                <c:pt idx="2863">
                  <c:v>82.88000000000001</c:v>
                </c:pt>
                <c:pt idx="2864">
                  <c:v>82.88000000000001</c:v>
                </c:pt>
                <c:pt idx="2865">
                  <c:v>82.88000000000001</c:v>
                </c:pt>
                <c:pt idx="2866">
                  <c:v>82.88000000000001</c:v>
                </c:pt>
                <c:pt idx="2867">
                  <c:v>82.88000000000001</c:v>
                </c:pt>
                <c:pt idx="2868">
                  <c:v>82.88000000000001</c:v>
                </c:pt>
                <c:pt idx="2869">
                  <c:v>82.88000000000001</c:v>
                </c:pt>
                <c:pt idx="2870">
                  <c:v>82.88000000000001</c:v>
                </c:pt>
                <c:pt idx="2871">
                  <c:v>82.88000000000001</c:v>
                </c:pt>
                <c:pt idx="2872">
                  <c:v>82.88000000000001</c:v>
                </c:pt>
                <c:pt idx="2873">
                  <c:v>82.88000000000001</c:v>
                </c:pt>
                <c:pt idx="2874">
                  <c:v>82.88000000000001</c:v>
                </c:pt>
                <c:pt idx="2875">
                  <c:v>82.88000000000001</c:v>
                </c:pt>
                <c:pt idx="2876">
                  <c:v>82.88000000000001</c:v>
                </c:pt>
                <c:pt idx="2877">
                  <c:v>82.88000000000001</c:v>
                </c:pt>
                <c:pt idx="2878">
                  <c:v>82.88000000000001</c:v>
                </c:pt>
                <c:pt idx="2879">
                  <c:v>82.88000000000001</c:v>
                </c:pt>
                <c:pt idx="2880">
                  <c:v>82.88000000000001</c:v>
                </c:pt>
                <c:pt idx="2881">
                  <c:v>82.88000000000001</c:v>
                </c:pt>
                <c:pt idx="2882">
                  <c:v>82.88000000000001</c:v>
                </c:pt>
                <c:pt idx="2883">
                  <c:v>82.88000000000001</c:v>
                </c:pt>
                <c:pt idx="2884">
                  <c:v>82.88000000000001</c:v>
                </c:pt>
                <c:pt idx="2885">
                  <c:v>82.88000000000001</c:v>
                </c:pt>
                <c:pt idx="2886">
                  <c:v>82.88000000000001</c:v>
                </c:pt>
                <c:pt idx="2887">
                  <c:v>82.88000000000001</c:v>
                </c:pt>
                <c:pt idx="2888">
                  <c:v>82.88000000000001</c:v>
                </c:pt>
                <c:pt idx="2889">
                  <c:v>82.88000000000001</c:v>
                </c:pt>
                <c:pt idx="2890">
                  <c:v>82.88000000000001</c:v>
                </c:pt>
                <c:pt idx="2891">
                  <c:v>82.88000000000001</c:v>
                </c:pt>
                <c:pt idx="2892">
                  <c:v>82.88000000000001</c:v>
                </c:pt>
                <c:pt idx="2893">
                  <c:v>82.88000000000001</c:v>
                </c:pt>
                <c:pt idx="2894">
                  <c:v>82.88000000000001</c:v>
                </c:pt>
                <c:pt idx="2895">
                  <c:v>82.88000000000001</c:v>
                </c:pt>
                <c:pt idx="2896">
                  <c:v>82.88000000000001</c:v>
                </c:pt>
                <c:pt idx="2897">
                  <c:v>82.88000000000001</c:v>
                </c:pt>
                <c:pt idx="2898">
                  <c:v>82.88000000000001</c:v>
                </c:pt>
                <c:pt idx="2899">
                  <c:v>82.88000000000001</c:v>
                </c:pt>
                <c:pt idx="2900">
                  <c:v>82.88000000000001</c:v>
                </c:pt>
                <c:pt idx="2901">
                  <c:v>82.88000000000001</c:v>
                </c:pt>
                <c:pt idx="2902">
                  <c:v>82.88000000000001</c:v>
                </c:pt>
                <c:pt idx="2903">
                  <c:v>82.88000000000001</c:v>
                </c:pt>
                <c:pt idx="2904">
                  <c:v>82.88000000000001</c:v>
                </c:pt>
                <c:pt idx="2905">
                  <c:v>82.88000000000001</c:v>
                </c:pt>
                <c:pt idx="2906">
                  <c:v>82.88000000000001</c:v>
                </c:pt>
                <c:pt idx="2907">
                  <c:v>82.88000000000001</c:v>
                </c:pt>
                <c:pt idx="2908">
                  <c:v>82.88000000000001</c:v>
                </c:pt>
                <c:pt idx="2909">
                  <c:v>82.88000000000001</c:v>
                </c:pt>
                <c:pt idx="2910">
                  <c:v>82.88000000000001</c:v>
                </c:pt>
                <c:pt idx="2911">
                  <c:v>82.88000000000001</c:v>
                </c:pt>
                <c:pt idx="2912">
                  <c:v>82.88000000000001</c:v>
                </c:pt>
                <c:pt idx="2913">
                  <c:v>82.88000000000001</c:v>
                </c:pt>
                <c:pt idx="2914">
                  <c:v>82.88000000000001</c:v>
                </c:pt>
                <c:pt idx="2915">
                  <c:v>82.88000000000001</c:v>
                </c:pt>
                <c:pt idx="2916">
                  <c:v>82.88000000000001</c:v>
                </c:pt>
                <c:pt idx="2917">
                  <c:v>82.88000000000001</c:v>
                </c:pt>
                <c:pt idx="2918">
                  <c:v>82.88000000000001</c:v>
                </c:pt>
                <c:pt idx="2919">
                  <c:v>82.88000000000001</c:v>
                </c:pt>
                <c:pt idx="2920">
                  <c:v>82.88000000000001</c:v>
                </c:pt>
                <c:pt idx="2921">
                  <c:v>82.88000000000001</c:v>
                </c:pt>
                <c:pt idx="2922">
                  <c:v>82.88000000000001</c:v>
                </c:pt>
                <c:pt idx="2923">
                  <c:v>82.88000000000001</c:v>
                </c:pt>
                <c:pt idx="2924">
                  <c:v>82.88000000000001</c:v>
                </c:pt>
                <c:pt idx="2925">
                  <c:v>82.88000000000001</c:v>
                </c:pt>
                <c:pt idx="2926">
                  <c:v>82.88000000000001</c:v>
                </c:pt>
                <c:pt idx="2927">
                  <c:v>82.88000000000001</c:v>
                </c:pt>
                <c:pt idx="2928">
                  <c:v>82.88000000000001</c:v>
                </c:pt>
                <c:pt idx="2929">
                  <c:v>82.88000000000001</c:v>
                </c:pt>
                <c:pt idx="2930">
                  <c:v>82.88000000000001</c:v>
                </c:pt>
                <c:pt idx="2931">
                  <c:v>82.88000000000001</c:v>
                </c:pt>
                <c:pt idx="2932">
                  <c:v>82.88000000000001</c:v>
                </c:pt>
                <c:pt idx="2933">
                  <c:v>82.88000000000001</c:v>
                </c:pt>
                <c:pt idx="2934">
                  <c:v>82.88000000000001</c:v>
                </c:pt>
                <c:pt idx="2935">
                  <c:v>82.88000000000001</c:v>
                </c:pt>
                <c:pt idx="2936">
                  <c:v>82.88000000000001</c:v>
                </c:pt>
                <c:pt idx="2937">
                  <c:v>82.88000000000001</c:v>
                </c:pt>
                <c:pt idx="2938">
                  <c:v>82.88000000000001</c:v>
                </c:pt>
                <c:pt idx="2939">
                  <c:v>82.88000000000001</c:v>
                </c:pt>
                <c:pt idx="2940">
                  <c:v>82.88000000000001</c:v>
                </c:pt>
                <c:pt idx="2941">
                  <c:v>82.88000000000001</c:v>
                </c:pt>
                <c:pt idx="2942">
                  <c:v>82.88000000000001</c:v>
                </c:pt>
                <c:pt idx="2943">
                  <c:v>82.88000000000001</c:v>
                </c:pt>
                <c:pt idx="2944">
                  <c:v>82.88000000000001</c:v>
                </c:pt>
                <c:pt idx="2945">
                  <c:v>82.88000000000001</c:v>
                </c:pt>
                <c:pt idx="2946">
                  <c:v>82.88000000000001</c:v>
                </c:pt>
                <c:pt idx="2947">
                  <c:v>82.88000000000001</c:v>
                </c:pt>
                <c:pt idx="2948">
                  <c:v>82.88000000000001</c:v>
                </c:pt>
                <c:pt idx="2949">
                  <c:v>82.88000000000001</c:v>
                </c:pt>
                <c:pt idx="2950">
                  <c:v>82.88000000000001</c:v>
                </c:pt>
                <c:pt idx="2951">
                  <c:v>82.88000000000001</c:v>
                </c:pt>
                <c:pt idx="2952">
                  <c:v>82.88000000000001</c:v>
                </c:pt>
                <c:pt idx="2953">
                  <c:v>82.88000000000001</c:v>
                </c:pt>
                <c:pt idx="2954">
                  <c:v>82.88000000000001</c:v>
                </c:pt>
                <c:pt idx="2955">
                  <c:v>82.88000000000001</c:v>
                </c:pt>
                <c:pt idx="2956">
                  <c:v>82.88000000000001</c:v>
                </c:pt>
                <c:pt idx="2957">
                  <c:v>82.88000000000001</c:v>
                </c:pt>
                <c:pt idx="2958">
                  <c:v>82.88000000000001</c:v>
                </c:pt>
                <c:pt idx="2959">
                  <c:v>82.88000000000001</c:v>
                </c:pt>
                <c:pt idx="2960">
                  <c:v>82.88000000000001</c:v>
                </c:pt>
                <c:pt idx="2961">
                  <c:v>82.88000000000001</c:v>
                </c:pt>
                <c:pt idx="2962">
                  <c:v>82.88000000000001</c:v>
                </c:pt>
                <c:pt idx="2963">
                  <c:v>82.88000000000001</c:v>
                </c:pt>
                <c:pt idx="2964">
                  <c:v>82.88000000000001</c:v>
                </c:pt>
                <c:pt idx="2965">
                  <c:v>82.88000000000001</c:v>
                </c:pt>
                <c:pt idx="2966">
                  <c:v>82.88000000000001</c:v>
                </c:pt>
                <c:pt idx="2967">
                  <c:v>82.88000000000001</c:v>
                </c:pt>
                <c:pt idx="2968">
                  <c:v>82.88000000000001</c:v>
                </c:pt>
                <c:pt idx="2969">
                  <c:v>82.88000000000001</c:v>
                </c:pt>
                <c:pt idx="2970">
                  <c:v>82.88000000000001</c:v>
                </c:pt>
                <c:pt idx="2971">
                  <c:v>82.88000000000001</c:v>
                </c:pt>
                <c:pt idx="2972">
                  <c:v>82.88000000000001</c:v>
                </c:pt>
                <c:pt idx="2973">
                  <c:v>82.88000000000001</c:v>
                </c:pt>
                <c:pt idx="2974">
                  <c:v>82.88000000000001</c:v>
                </c:pt>
                <c:pt idx="2975">
                  <c:v>82.88000000000001</c:v>
                </c:pt>
                <c:pt idx="2976">
                  <c:v>82.88000000000001</c:v>
                </c:pt>
                <c:pt idx="2977">
                  <c:v>82.88000000000001</c:v>
                </c:pt>
                <c:pt idx="2978">
                  <c:v>82.88000000000001</c:v>
                </c:pt>
                <c:pt idx="2979">
                  <c:v>82.88000000000001</c:v>
                </c:pt>
                <c:pt idx="2980">
                  <c:v>82.88000000000001</c:v>
                </c:pt>
                <c:pt idx="2981">
                  <c:v>82.88000000000001</c:v>
                </c:pt>
                <c:pt idx="2982">
                  <c:v>82.88000000000001</c:v>
                </c:pt>
                <c:pt idx="2983">
                  <c:v>82.88000000000001</c:v>
                </c:pt>
                <c:pt idx="2984">
                  <c:v>82.88000000000001</c:v>
                </c:pt>
                <c:pt idx="2985">
                  <c:v>82.88000000000001</c:v>
                </c:pt>
                <c:pt idx="2986">
                  <c:v>82.88000000000001</c:v>
                </c:pt>
                <c:pt idx="2987">
                  <c:v>82.88000000000001</c:v>
                </c:pt>
                <c:pt idx="2988">
                  <c:v>82.88000000000001</c:v>
                </c:pt>
                <c:pt idx="2989">
                  <c:v>82.88000000000001</c:v>
                </c:pt>
                <c:pt idx="2990">
                  <c:v>82.88000000000001</c:v>
                </c:pt>
                <c:pt idx="2991">
                  <c:v>82.88000000000001</c:v>
                </c:pt>
                <c:pt idx="2992">
                  <c:v>82.88000000000001</c:v>
                </c:pt>
                <c:pt idx="2993">
                  <c:v>82.88000000000001</c:v>
                </c:pt>
                <c:pt idx="2994">
                  <c:v>82.88000000000001</c:v>
                </c:pt>
                <c:pt idx="2995">
                  <c:v>82.88000000000001</c:v>
                </c:pt>
                <c:pt idx="2996">
                  <c:v>82.88000000000001</c:v>
                </c:pt>
                <c:pt idx="2997">
                  <c:v>82.88000000000001</c:v>
                </c:pt>
                <c:pt idx="2998">
                  <c:v>82.88000000000001</c:v>
                </c:pt>
                <c:pt idx="2999">
                  <c:v>82.88000000000001</c:v>
                </c:pt>
                <c:pt idx="3000">
                  <c:v>82.88000000000001</c:v>
                </c:pt>
                <c:pt idx="3001">
                  <c:v>82.88000000000001</c:v>
                </c:pt>
                <c:pt idx="3002">
                  <c:v>82.88000000000001</c:v>
                </c:pt>
                <c:pt idx="3003">
                  <c:v>82.88000000000001</c:v>
                </c:pt>
                <c:pt idx="3004">
                  <c:v>82.88000000000001</c:v>
                </c:pt>
                <c:pt idx="3005">
                  <c:v>82.88000000000001</c:v>
                </c:pt>
                <c:pt idx="3006">
                  <c:v>82.88000000000001</c:v>
                </c:pt>
                <c:pt idx="3007">
                  <c:v>82.88000000000001</c:v>
                </c:pt>
                <c:pt idx="3008">
                  <c:v>82.88000000000001</c:v>
                </c:pt>
                <c:pt idx="3009">
                  <c:v>82.88000000000001</c:v>
                </c:pt>
                <c:pt idx="3010">
                  <c:v>82.88000000000001</c:v>
                </c:pt>
                <c:pt idx="3011">
                  <c:v>82.88000000000001</c:v>
                </c:pt>
                <c:pt idx="3012">
                  <c:v>82.88000000000001</c:v>
                </c:pt>
                <c:pt idx="3013">
                  <c:v>82.88000000000001</c:v>
                </c:pt>
                <c:pt idx="3014">
                  <c:v>82.88000000000001</c:v>
                </c:pt>
                <c:pt idx="3015">
                  <c:v>82.88000000000001</c:v>
                </c:pt>
                <c:pt idx="3016">
                  <c:v>82.88000000000001</c:v>
                </c:pt>
                <c:pt idx="3017">
                  <c:v>82.88000000000001</c:v>
                </c:pt>
                <c:pt idx="3018">
                  <c:v>82.88000000000001</c:v>
                </c:pt>
                <c:pt idx="3019">
                  <c:v>82.88000000000001</c:v>
                </c:pt>
                <c:pt idx="3020">
                  <c:v>82.88000000000001</c:v>
                </c:pt>
                <c:pt idx="3021">
                  <c:v>82.88000000000001</c:v>
                </c:pt>
                <c:pt idx="3022">
                  <c:v>82.88000000000001</c:v>
                </c:pt>
                <c:pt idx="3023">
                  <c:v>82.88000000000001</c:v>
                </c:pt>
                <c:pt idx="3024">
                  <c:v>82.88000000000001</c:v>
                </c:pt>
                <c:pt idx="3025">
                  <c:v>82.88000000000001</c:v>
                </c:pt>
                <c:pt idx="3026">
                  <c:v>82.88000000000001</c:v>
                </c:pt>
                <c:pt idx="3027">
                  <c:v>82.88000000000001</c:v>
                </c:pt>
                <c:pt idx="3028">
                  <c:v>82.88000000000001</c:v>
                </c:pt>
                <c:pt idx="3029">
                  <c:v>82.88000000000001</c:v>
                </c:pt>
                <c:pt idx="3030">
                  <c:v>82.88000000000001</c:v>
                </c:pt>
                <c:pt idx="3031">
                  <c:v>82.88000000000001</c:v>
                </c:pt>
                <c:pt idx="3032">
                  <c:v>82.88000000000001</c:v>
                </c:pt>
                <c:pt idx="3033">
                  <c:v>82.88000000000001</c:v>
                </c:pt>
                <c:pt idx="3034">
                  <c:v>82.88000000000001</c:v>
                </c:pt>
                <c:pt idx="3035">
                  <c:v>82.88000000000001</c:v>
                </c:pt>
                <c:pt idx="3036">
                  <c:v>82.88000000000001</c:v>
                </c:pt>
                <c:pt idx="3037">
                  <c:v>82.88000000000001</c:v>
                </c:pt>
                <c:pt idx="3038">
                  <c:v>82.88000000000001</c:v>
                </c:pt>
                <c:pt idx="3039">
                  <c:v>82.88000000000001</c:v>
                </c:pt>
                <c:pt idx="3040">
                  <c:v>82.88000000000001</c:v>
                </c:pt>
                <c:pt idx="3041">
                  <c:v>82.88000000000001</c:v>
                </c:pt>
                <c:pt idx="3042">
                  <c:v>82.88000000000001</c:v>
                </c:pt>
                <c:pt idx="3043">
                  <c:v>82.88000000000001</c:v>
                </c:pt>
                <c:pt idx="3044">
                  <c:v>82.88000000000001</c:v>
                </c:pt>
                <c:pt idx="3045">
                  <c:v>82.88000000000001</c:v>
                </c:pt>
                <c:pt idx="3046">
                  <c:v>82.88000000000001</c:v>
                </c:pt>
                <c:pt idx="3047">
                  <c:v>82.88000000000001</c:v>
                </c:pt>
                <c:pt idx="3048">
                  <c:v>82.88000000000001</c:v>
                </c:pt>
                <c:pt idx="3049">
                  <c:v>82.88000000000001</c:v>
                </c:pt>
                <c:pt idx="3050">
                  <c:v>82.88000000000001</c:v>
                </c:pt>
                <c:pt idx="3051">
                  <c:v>82.88000000000001</c:v>
                </c:pt>
                <c:pt idx="3052">
                  <c:v>82.88000000000001</c:v>
                </c:pt>
                <c:pt idx="3053">
                  <c:v>82.88000000000001</c:v>
                </c:pt>
                <c:pt idx="3054">
                  <c:v>82.88000000000001</c:v>
                </c:pt>
                <c:pt idx="3055">
                  <c:v>82.88000000000001</c:v>
                </c:pt>
                <c:pt idx="3056">
                  <c:v>82.88000000000001</c:v>
                </c:pt>
                <c:pt idx="3057">
                  <c:v>82.88000000000001</c:v>
                </c:pt>
                <c:pt idx="3058">
                  <c:v>82.88000000000001</c:v>
                </c:pt>
                <c:pt idx="3059">
                  <c:v>82.88000000000001</c:v>
                </c:pt>
                <c:pt idx="3060">
                  <c:v>82.88000000000001</c:v>
                </c:pt>
                <c:pt idx="3061">
                  <c:v>82.88000000000001</c:v>
                </c:pt>
                <c:pt idx="3062">
                  <c:v>82.88000000000001</c:v>
                </c:pt>
                <c:pt idx="3063">
                  <c:v>82.88000000000001</c:v>
                </c:pt>
                <c:pt idx="3064">
                  <c:v>82.88000000000001</c:v>
                </c:pt>
                <c:pt idx="3065">
                  <c:v>82.88000000000001</c:v>
                </c:pt>
                <c:pt idx="3066">
                  <c:v>82.88000000000001</c:v>
                </c:pt>
                <c:pt idx="3067">
                  <c:v>82.88000000000001</c:v>
                </c:pt>
                <c:pt idx="3068">
                  <c:v>82.88000000000001</c:v>
                </c:pt>
                <c:pt idx="3069">
                  <c:v>82.88000000000001</c:v>
                </c:pt>
                <c:pt idx="3070">
                  <c:v>82.88000000000001</c:v>
                </c:pt>
                <c:pt idx="3071">
                  <c:v>82.88000000000001</c:v>
                </c:pt>
                <c:pt idx="3072">
                  <c:v>82.88000000000001</c:v>
                </c:pt>
                <c:pt idx="3073">
                  <c:v>82.88000000000001</c:v>
                </c:pt>
                <c:pt idx="3074">
                  <c:v>82.88000000000001</c:v>
                </c:pt>
                <c:pt idx="3075">
                  <c:v>82.88000000000001</c:v>
                </c:pt>
                <c:pt idx="3076">
                  <c:v>82.88000000000001</c:v>
                </c:pt>
                <c:pt idx="3077">
                  <c:v>82.88000000000001</c:v>
                </c:pt>
                <c:pt idx="3078">
                  <c:v>82.88000000000001</c:v>
                </c:pt>
                <c:pt idx="3079">
                  <c:v>82.88000000000001</c:v>
                </c:pt>
                <c:pt idx="3080">
                  <c:v>82.88000000000001</c:v>
                </c:pt>
                <c:pt idx="3081">
                  <c:v>82.88000000000001</c:v>
                </c:pt>
                <c:pt idx="3082">
                  <c:v>82.88000000000001</c:v>
                </c:pt>
                <c:pt idx="3083">
                  <c:v>82.88000000000001</c:v>
                </c:pt>
                <c:pt idx="3084">
                  <c:v>82.88000000000001</c:v>
                </c:pt>
                <c:pt idx="3085">
                  <c:v>82.88000000000001</c:v>
                </c:pt>
                <c:pt idx="3086">
                  <c:v>82.88000000000001</c:v>
                </c:pt>
                <c:pt idx="3087">
                  <c:v>82.88000000000001</c:v>
                </c:pt>
                <c:pt idx="3088">
                  <c:v>82.88000000000001</c:v>
                </c:pt>
                <c:pt idx="3089">
                  <c:v>82.88000000000001</c:v>
                </c:pt>
                <c:pt idx="3090">
                  <c:v>82.88000000000001</c:v>
                </c:pt>
                <c:pt idx="3091">
                  <c:v>82.88000000000001</c:v>
                </c:pt>
                <c:pt idx="3092">
                  <c:v>82.88000000000001</c:v>
                </c:pt>
                <c:pt idx="3093">
                  <c:v>82.88000000000001</c:v>
                </c:pt>
                <c:pt idx="3094">
                  <c:v>82.88000000000001</c:v>
                </c:pt>
                <c:pt idx="3095">
                  <c:v>82.88000000000001</c:v>
                </c:pt>
                <c:pt idx="3096">
                  <c:v>82.88000000000001</c:v>
                </c:pt>
                <c:pt idx="3097">
                  <c:v>82.88000000000001</c:v>
                </c:pt>
                <c:pt idx="3098">
                  <c:v>82.88000000000001</c:v>
                </c:pt>
                <c:pt idx="3099">
                  <c:v>82.88000000000001</c:v>
                </c:pt>
                <c:pt idx="3100">
                  <c:v>82.88000000000001</c:v>
                </c:pt>
                <c:pt idx="3101">
                  <c:v>82.88000000000001</c:v>
                </c:pt>
                <c:pt idx="3102">
                  <c:v>82.88000000000001</c:v>
                </c:pt>
                <c:pt idx="3103">
                  <c:v>82.88000000000001</c:v>
                </c:pt>
                <c:pt idx="3104">
                  <c:v>82.88000000000001</c:v>
                </c:pt>
                <c:pt idx="3105">
                  <c:v>82.88000000000001</c:v>
                </c:pt>
                <c:pt idx="3106">
                  <c:v>82.88000000000001</c:v>
                </c:pt>
                <c:pt idx="3107">
                  <c:v>82.88000000000001</c:v>
                </c:pt>
                <c:pt idx="3108">
                  <c:v>82.88000000000001</c:v>
                </c:pt>
                <c:pt idx="3109">
                  <c:v>82.88000000000001</c:v>
                </c:pt>
                <c:pt idx="3110">
                  <c:v>82.88000000000001</c:v>
                </c:pt>
                <c:pt idx="3111">
                  <c:v>82.88000000000001</c:v>
                </c:pt>
                <c:pt idx="3112">
                  <c:v>82.88000000000001</c:v>
                </c:pt>
                <c:pt idx="3113">
                  <c:v>82.88000000000001</c:v>
                </c:pt>
                <c:pt idx="3114">
                  <c:v>82.88000000000001</c:v>
                </c:pt>
                <c:pt idx="3115">
                  <c:v>82.88000000000001</c:v>
                </c:pt>
                <c:pt idx="3116">
                  <c:v>82.88000000000001</c:v>
                </c:pt>
                <c:pt idx="3117">
                  <c:v>82.88000000000001</c:v>
                </c:pt>
                <c:pt idx="3118">
                  <c:v>82.88000000000001</c:v>
                </c:pt>
                <c:pt idx="3119">
                  <c:v>82.88000000000001</c:v>
                </c:pt>
                <c:pt idx="3120">
                  <c:v>82.88000000000001</c:v>
                </c:pt>
                <c:pt idx="3121">
                  <c:v>82.88000000000001</c:v>
                </c:pt>
                <c:pt idx="3122">
                  <c:v>82.88000000000001</c:v>
                </c:pt>
                <c:pt idx="3123">
                  <c:v>82.88000000000001</c:v>
                </c:pt>
                <c:pt idx="3124">
                  <c:v>82.88000000000001</c:v>
                </c:pt>
                <c:pt idx="3125">
                  <c:v>82.88000000000001</c:v>
                </c:pt>
                <c:pt idx="3126">
                  <c:v>82.88000000000001</c:v>
                </c:pt>
                <c:pt idx="3127">
                  <c:v>82.88000000000001</c:v>
                </c:pt>
                <c:pt idx="3128">
                  <c:v>82.88000000000001</c:v>
                </c:pt>
                <c:pt idx="3129">
                  <c:v>82.88000000000001</c:v>
                </c:pt>
                <c:pt idx="3130">
                  <c:v>82.88000000000001</c:v>
                </c:pt>
                <c:pt idx="3131">
                  <c:v>82.88000000000001</c:v>
                </c:pt>
                <c:pt idx="3132">
                  <c:v>82.88000000000001</c:v>
                </c:pt>
                <c:pt idx="3133">
                  <c:v>82.88000000000001</c:v>
                </c:pt>
                <c:pt idx="3134">
                  <c:v>82.88000000000001</c:v>
                </c:pt>
                <c:pt idx="3135">
                  <c:v>82.88000000000001</c:v>
                </c:pt>
                <c:pt idx="3136">
                  <c:v>82.88000000000001</c:v>
                </c:pt>
                <c:pt idx="3137">
                  <c:v>82.88000000000001</c:v>
                </c:pt>
                <c:pt idx="3138">
                  <c:v>82.88000000000001</c:v>
                </c:pt>
                <c:pt idx="3139">
                  <c:v>82.88000000000001</c:v>
                </c:pt>
                <c:pt idx="3140">
                  <c:v>82.88000000000001</c:v>
                </c:pt>
                <c:pt idx="3141">
                  <c:v>82.88000000000001</c:v>
                </c:pt>
                <c:pt idx="3142">
                  <c:v>82.88000000000001</c:v>
                </c:pt>
                <c:pt idx="3143">
                  <c:v>82.88000000000001</c:v>
                </c:pt>
                <c:pt idx="3144">
                  <c:v>82.88000000000001</c:v>
                </c:pt>
                <c:pt idx="3145">
                  <c:v>82.88000000000001</c:v>
                </c:pt>
                <c:pt idx="3146">
                  <c:v>82.88000000000001</c:v>
                </c:pt>
                <c:pt idx="3147">
                  <c:v>82.88000000000001</c:v>
                </c:pt>
                <c:pt idx="3148">
                  <c:v>82.88000000000001</c:v>
                </c:pt>
                <c:pt idx="3149">
                  <c:v>82.88000000000001</c:v>
                </c:pt>
                <c:pt idx="3150">
                  <c:v>82.88000000000001</c:v>
                </c:pt>
                <c:pt idx="3151">
                  <c:v>82.88000000000001</c:v>
                </c:pt>
                <c:pt idx="3152">
                  <c:v>82.88000000000001</c:v>
                </c:pt>
                <c:pt idx="3153">
                  <c:v>82.88000000000001</c:v>
                </c:pt>
                <c:pt idx="3154">
                  <c:v>82.88000000000001</c:v>
                </c:pt>
                <c:pt idx="3155">
                  <c:v>82.88000000000001</c:v>
                </c:pt>
                <c:pt idx="3156">
                  <c:v>82.88000000000001</c:v>
                </c:pt>
                <c:pt idx="3157">
                  <c:v>82.88000000000001</c:v>
                </c:pt>
                <c:pt idx="3158">
                  <c:v>82.88000000000001</c:v>
                </c:pt>
                <c:pt idx="3159">
                  <c:v>82.88000000000001</c:v>
                </c:pt>
                <c:pt idx="3160">
                  <c:v>82.88000000000001</c:v>
                </c:pt>
                <c:pt idx="3161">
                  <c:v>82.88000000000001</c:v>
                </c:pt>
                <c:pt idx="3162">
                  <c:v>82.88000000000001</c:v>
                </c:pt>
                <c:pt idx="3163">
                  <c:v>82.88000000000001</c:v>
                </c:pt>
                <c:pt idx="3164">
                  <c:v>82.88000000000001</c:v>
                </c:pt>
                <c:pt idx="3165">
                  <c:v>82.88000000000001</c:v>
                </c:pt>
                <c:pt idx="3166">
                  <c:v>82.88000000000001</c:v>
                </c:pt>
                <c:pt idx="3167">
                  <c:v>82.88000000000001</c:v>
                </c:pt>
                <c:pt idx="3168">
                  <c:v>82.88000000000001</c:v>
                </c:pt>
                <c:pt idx="3169">
                  <c:v>82.88000000000001</c:v>
                </c:pt>
                <c:pt idx="3170">
                  <c:v>82.88000000000001</c:v>
                </c:pt>
                <c:pt idx="3171">
                  <c:v>82.88000000000001</c:v>
                </c:pt>
                <c:pt idx="3172">
                  <c:v>82.88000000000001</c:v>
                </c:pt>
                <c:pt idx="3173">
                  <c:v>82.88000000000001</c:v>
                </c:pt>
                <c:pt idx="3174">
                  <c:v>82.88000000000001</c:v>
                </c:pt>
                <c:pt idx="3175">
                  <c:v>82.88000000000001</c:v>
                </c:pt>
                <c:pt idx="3176">
                  <c:v>82.88000000000001</c:v>
                </c:pt>
                <c:pt idx="3177">
                  <c:v>82.88000000000001</c:v>
                </c:pt>
                <c:pt idx="3178">
                  <c:v>82.88000000000001</c:v>
                </c:pt>
                <c:pt idx="3179">
                  <c:v>82.88000000000001</c:v>
                </c:pt>
                <c:pt idx="3180">
                  <c:v>82.88000000000001</c:v>
                </c:pt>
                <c:pt idx="3181">
                  <c:v>82.88000000000001</c:v>
                </c:pt>
                <c:pt idx="3182">
                  <c:v>82.88000000000001</c:v>
                </c:pt>
                <c:pt idx="3183">
                  <c:v>82.88000000000001</c:v>
                </c:pt>
                <c:pt idx="3184">
                  <c:v>82.88000000000001</c:v>
                </c:pt>
                <c:pt idx="3185">
                  <c:v>82.88000000000001</c:v>
                </c:pt>
                <c:pt idx="3186">
                  <c:v>82.88000000000001</c:v>
                </c:pt>
                <c:pt idx="3187">
                  <c:v>82.88000000000001</c:v>
                </c:pt>
                <c:pt idx="3188">
                  <c:v>82.88000000000001</c:v>
                </c:pt>
                <c:pt idx="3189">
                  <c:v>82.88000000000001</c:v>
                </c:pt>
                <c:pt idx="3190">
                  <c:v>82.88000000000001</c:v>
                </c:pt>
                <c:pt idx="3191">
                  <c:v>82.88000000000001</c:v>
                </c:pt>
                <c:pt idx="3192">
                  <c:v>82.88000000000001</c:v>
                </c:pt>
                <c:pt idx="3193">
                  <c:v>82.88000000000001</c:v>
                </c:pt>
                <c:pt idx="3194">
                  <c:v>82.88000000000001</c:v>
                </c:pt>
                <c:pt idx="3195">
                  <c:v>82.88000000000001</c:v>
                </c:pt>
                <c:pt idx="3196">
                  <c:v>82.88000000000001</c:v>
                </c:pt>
                <c:pt idx="3197">
                  <c:v>82.88000000000001</c:v>
                </c:pt>
                <c:pt idx="3198">
                  <c:v>82.88000000000001</c:v>
                </c:pt>
                <c:pt idx="3199">
                  <c:v>82.88000000000001</c:v>
                </c:pt>
                <c:pt idx="3200">
                  <c:v>82.88000000000001</c:v>
                </c:pt>
                <c:pt idx="3201">
                  <c:v>82.88000000000001</c:v>
                </c:pt>
                <c:pt idx="3202">
                  <c:v>82.88000000000001</c:v>
                </c:pt>
                <c:pt idx="3203">
                  <c:v>82.88000000000001</c:v>
                </c:pt>
                <c:pt idx="3204">
                  <c:v>82.88000000000001</c:v>
                </c:pt>
                <c:pt idx="3205">
                  <c:v>82.88000000000001</c:v>
                </c:pt>
                <c:pt idx="3206">
                  <c:v>82.88000000000001</c:v>
                </c:pt>
                <c:pt idx="3207">
                  <c:v>82.88000000000001</c:v>
                </c:pt>
                <c:pt idx="3208">
                  <c:v>82.88000000000001</c:v>
                </c:pt>
                <c:pt idx="3209">
                  <c:v>82.88000000000001</c:v>
                </c:pt>
                <c:pt idx="3210">
                  <c:v>82.88000000000001</c:v>
                </c:pt>
                <c:pt idx="3211">
                  <c:v>82.88000000000001</c:v>
                </c:pt>
                <c:pt idx="3212">
                  <c:v>82.88000000000001</c:v>
                </c:pt>
                <c:pt idx="3213">
                  <c:v>82.88000000000001</c:v>
                </c:pt>
                <c:pt idx="3214">
                  <c:v>82.88000000000001</c:v>
                </c:pt>
                <c:pt idx="3215">
                  <c:v>82.88000000000001</c:v>
                </c:pt>
                <c:pt idx="3216">
                  <c:v>82.88000000000001</c:v>
                </c:pt>
                <c:pt idx="3217">
                  <c:v>82.88000000000001</c:v>
                </c:pt>
                <c:pt idx="3218">
                  <c:v>82.88000000000001</c:v>
                </c:pt>
                <c:pt idx="3219">
                  <c:v>82.88000000000001</c:v>
                </c:pt>
                <c:pt idx="3220">
                  <c:v>82.88000000000001</c:v>
                </c:pt>
                <c:pt idx="3221">
                  <c:v>82.88000000000001</c:v>
                </c:pt>
                <c:pt idx="3222">
                  <c:v>82.88000000000001</c:v>
                </c:pt>
                <c:pt idx="3223">
                  <c:v>82.88000000000001</c:v>
                </c:pt>
                <c:pt idx="3224">
                  <c:v>82.88000000000001</c:v>
                </c:pt>
                <c:pt idx="3225">
                  <c:v>82.88000000000001</c:v>
                </c:pt>
                <c:pt idx="3226">
                  <c:v>82.88000000000001</c:v>
                </c:pt>
                <c:pt idx="3227">
                  <c:v>82.88000000000001</c:v>
                </c:pt>
                <c:pt idx="3228">
                  <c:v>82.88000000000001</c:v>
                </c:pt>
                <c:pt idx="3229">
                  <c:v>82.88000000000001</c:v>
                </c:pt>
                <c:pt idx="3230">
                  <c:v>82.88000000000001</c:v>
                </c:pt>
                <c:pt idx="3231">
                  <c:v>82.88000000000001</c:v>
                </c:pt>
                <c:pt idx="3232">
                  <c:v>82.88000000000001</c:v>
                </c:pt>
                <c:pt idx="3233">
                  <c:v>82.88000000000001</c:v>
                </c:pt>
                <c:pt idx="3234">
                  <c:v>82.88000000000001</c:v>
                </c:pt>
                <c:pt idx="3235">
                  <c:v>82.88000000000001</c:v>
                </c:pt>
                <c:pt idx="3236">
                  <c:v>82.88000000000001</c:v>
                </c:pt>
                <c:pt idx="3237">
                  <c:v>82.88000000000001</c:v>
                </c:pt>
                <c:pt idx="3238">
                  <c:v>82.88000000000001</c:v>
                </c:pt>
                <c:pt idx="3239">
                  <c:v>82.88000000000001</c:v>
                </c:pt>
                <c:pt idx="3240">
                  <c:v>82.88000000000001</c:v>
                </c:pt>
                <c:pt idx="3241">
                  <c:v>82.88000000000001</c:v>
                </c:pt>
                <c:pt idx="3242">
                  <c:v>82.88000000000001</c:v>
                </c:pt>
                <c:pt idx="3243">
                  <c:v>82.88000000000001</c:v>
                </c:pt>
                <c:pt idx="3244">
                  <c:v>82.88000000000001</c:v>
                </c:pt>
                <c:pt idx="3245">
                  <c:v>82.88000000000001</c:v>
                </c:pt>
                <c:pt idx="3246">
                  <c:v>82.88000000000001</c:v>
                </c:pt>
                <c:pt idx="3247">
                  <c:v>82.88000000000001</c:v>
                </c:pt>
                <c:pt idx="3248">
                  <c:v>82.88000000000001</c:v>
                </c:pt>
                <c:pt idx="3249">
                  <c:v>82.88000000000001</c:v>
                </c:pt>
                <c:pt idx="3250">
                  <c:v>82.88000000000001</c:v>
                </c:pt>
                <c:pt idx="3251">
                  <c:v>82.88000000000001</c:v>
                </c:pt>
                <c:pt idx="3252">
                  <c:v>82.88000000000001</c:v>
                </c:pt>
                <c:pt idx="3253">
                  <c:v>82.88000000000001</c:v>
                </c:pt>
                <c:pt idx="3254">
                  <c:v>82.88000000000001</c:v>
                </c:pt>
                <c:pt idx="3255">
                  <c:v>82.88000000000001</c:v>
                </c:pt>
                <c:pt idx="3256">
                  <c:v>82.88000000000001</c:v>
                </c:pt>
                <c:pt idx="3257">
                  <c:v>82.88000000000001</c:v>
                </c:pt>
                <c:pt idx="3258">
                  <c:v>82.88000000000001</c:v>
                </c:pt>
                <c:pt idx="3259">
                  <c:v>82.88000000000001</c:v>
                </c:pt>
                <c:pt idx="3260">
                  <c:v>82.88000000000001</c:v>
                </c:pt>
                <c:pt idx="3261">
                  <c:v>82.88000000000001</c:v>
                </c:pt>
                <c:pt idx="3262">
                  <c:v>82.88000000000001</c:v>
                </c:pt>
                <c:pt idx="3263">
                  <c:v>82.88000000000001</c:v>
                </c:pt>
                <c:pt idx="3264">
                  <c:v>82.88000000000001</c:v>
                </c:pt>
                <c:pt idx="3265">
                  <c:v>82.88000000000001</c:v>
                </c:pt>
                <c:pt idx="3266">
                  <c:v>82.88000000000001</c:v>
                </c:pt>
                <c:pt idx="3267">
                  <c:v>82.88000000000001</c:v>
                </c:pt>
                <c:pt idx="3268">
                  <c:v>82.88000000000001</c:v>
                </c:pt>
                <c:pt idx="3269">
                  <c:v>82.88000000000001</c:v>
                </c:pt>
                <c:pt idx="3270">
                  <c:v>82.88000000000001</c:v>
                </c:pt>
                <c:pt idx="3271">
                  <c:v>82.88000000000001</c:v>
                </c:pt>
                <c:pt idx="3272">
                  <c:v>82.88000000000001</c:v>
                </c:pt>
                <c:pt idx="3273">
                  <c:v>82.88000000000001</c:v>
                </c:pt>
                <c:pt idx="3274">
                  <c:v>82.88000000000001</c:v>
                </c:pt>
                <c:pt idx="3275">
                  <c:v>82.88000000000001</c:v>
                </c:pt>
                <c:pt idx="3276">
                  <c:v>82.88000000000001</c:v>
                </c:pt>
                <c:pt idx="3277">
                  <c:v>82.88000000000001</c:v>
                </c:pt>
                <c:pt idx="3278">
                  <c:v>82.88000000000001</c:v>
                </c:pt>
                <c:pt idx="3279">
                  <c:v>82.88000000000001</c:v>
                </c:pt>
                <c:pt idx="3280">
                  <c:v>82.88000000000001</c:v>
                </c:pt>
                <c:pt idx="3281">
                  <c:v>82.88000000000001</c:v>
                </c:pt>
                <c:pt idx="3282">
                  <c:v>82.88000000000001</c:v>
                </c:pt>
                <c:pt idx="3283">
                  <c:v>82.88000000000001</c:v>
                </c:pt>
                <c:pt idx="3284">
                  <c:v>82.88000000000001</c:v>
                </c:pt>
                <c:pt idx="3285">
                  <c:v>82.88000000000001</c:v>
                </c:pt>
                <c:pt idx="3286">
                  <c:v>82.88000000000001</c:v>
                </c:pt>
                <c:pt idx="3287">
                  <c:v>82.88000000000001</c:v>
                </c:pt>
                <c:pt idx="3288">
                  <c:v>82.88000000000001</c:v>
                </c:pt>
                <c:pt idx="3289">
                  <c:v>82.88000000000001</c:v>
                </c:pt>
                <c:pt idx="3290">
                  <c:v>82.88000000000001</c:v>
                </c:pt>
                <c:pt idx="3291">
                  <c:v>82.88000000000001</c:v>
                </c:pt>
                <c:pt idx="3292">
                  <c:v>82.88000000000001</c:v>
                </c:pt>
                <c:pt idx="3293">
                  <c:v>82.88000000000001</c:v>
                </c:pt>
                <c:pt idx="3294">
                  <c:v>82.88000000000001</c:v>
                </c:pt>
                <c:pt idx="3295">
                  <c:v>82.88000000000001</c:v>
                </c:pt>
                <c:pt idx="3296">
                  <c:v>82.88000000000001</c:v>
                </c:pt>
                <c:pt idx="3297">
                  <c:v>82.88000000000001</c:v>
                </c:pt>
                <c:pt idx="3298">
                  <c:v>82.88000000000001</c:v>
                </c:pt>
                <c:pt idx="3299">
                  <c:v>82.88000000000001</c:v>
                </c:pt>
                <c:pt idx="3300">
                  <c:v>82.88000000000001</c:v>
                </c:pt>
                <c:pt idx="3301">
                  <c:v>82.88000000000001</c:v>
                </c:pt>
                <c:pt idx="3302">
                  <c:v>82.88000000000001</c:v>
                </c:pt>
                <c:pt idx="3303">
                  <c:v>82.88000000000001</c:v>
                </c:pt>
                <c:pt idx="3304">
                  <c:v>82.88000000000001</c:v>
                </c:pt>
                <c:pt idx="3305">
                  <c:v>82.88000000000001</c:v>
                </c:pt>
                <c:pt idx="3306">
                  <c:v>82.88000000000001</c:v>
                </c:pt>
                <c:pt idx="3307">
                  <c:v>82.88000000000001</c:v>
                </c:pt>
                <c:pt idx="3308">
                  <c:v>82.88000000000001</c:v>
                </c:pt>
                <c:pt idx="3309">
                  <c:v>82.88000000000001</c:v>
                </c:pt>
                <c:pt idx="3310">
                  <c:v>82.88000000000001</c:v>
                </c:pt>
                <c:pt idx="3311">
                  <c:v>82.88000000000001</c:v>
                </c:pt>
                <c:pt idx="3312">
                  <c:v>82.88000000000001</c:v>
                </c:pt>
                <c:pt idx="3313">
                  <c:v>82.88000000000001</c:v>
                </c:pt>
                <c:pt idx="3314">
                  <c:v>82.88000000000001</c:v>
                </c:pt>
                <c:pt idx="3315">
                  <c:v>82.88000000000001</c:v>
                </c:pt>
                <c:pt idx="3316">
                  <c:v>82.88000000000001</c:v>
                </c:pt>
                <c:pt idx="3317">
                  <c:v>82.88000000000001</c:v>
                </c:pt>
                <c:pt idx="3318">
                  <c:v>82.88000000000001</c:v>
                </c:pt>
                <c:pt idx="3319">
                  <c:v>82.88000000000001</c:v>
                </c:pt>
                <c:pt idx="3320">
                  <c:v>82.88000000000001</c:v>
                </c:pt>
                <c:pt idx="3321">
                  <c:v>82.88000000000001</c:v>
                </c:pt>
                <c:pt idx="3322">
                  <c:v>82.88000000000001</c:v>
                </c:pt>
                <c:pt idx="3323">
                  <c:v>82.88000000000001</c:v>
                </c:pt>
                <c:pt idx="3324">
                  <c:v>82.88000000000001</c:v>
                </c:pt>
                <c:pt idx="3325">
                  <c:v>82.88000000000001</c:v>
                </c:pt>
                <c:pt idx="3326">
                  <c:v>82.88000000000001</c:v>
                </c:pt>
                <c:pt idx="3327">
                  <c:v>82.88000000000001</c:v>
                </c:pt>
                <c:pt idx="3328">
                  <c:v>82.88000000000001</c:v>
                </c:pt>
                <c:pt idx="3329">
                  <c:v>82.88000000000001</c:v>
                </c:pt>
                <c:pt idx="3330">
                  <c:v>82.88000000000001</c:v>
                </c:pt>
                <c:pt idx="3331">
                  <c:v>82.88000000000001</c:v>
                </c:pt>
                <c:pt idx="3332">
                  <c:v>82.88000000000001</c:v>
                </c:pt>
                <c:pt idx="3333">
                  <c:v>82.88000000000001</c:v>
                </c:pt>
                <c:pt idx="3334">
                  <c:v>82.88000000000001</c:v>
                </c:pt>
                <c:pt idx="3335">
                  <c:v>82.88000000000001</c:v>
                </c:pt>
                <c:pt idx="3336">
                  <c:v>82.88000000000001</c:v>
                </c:pt>
                <c:pt idx="3337">
                  <c:v>82.88000000000001</c:v>
                </c:pt>
                <c:pt idx="3338">
                  <c:v>82.88000000000001</c:v>
                </c:pt>
                <c:pt idx="3339">
                  <c:v>82.88000000000001</c:v>
                </c:pt>
                <c:pt idx="3340">
                  <c:v>82.88000000000001</c:v>
                </c:pt>
                <c:pt idx="3341">
                  <c:v>82.88000000000001</c:v>
                </c:pt>
                <c:pt idx="3342">
                  <c:v>82.88000000000001</c:v>
                </c:pt>
                <c:pt idx="3343">
                  <c:v>82.88000000000001</c:v>
                </c:pt>
                <c:pt idx="3344">
                  <c:v>82.88000000000001</c:v>
                </c:pt>
                <c:pt idx="3345">
                  <c:v>82.88000000000001</c:v>
                </c:pt>
                <c:pt idx="3346">
                  <c:v>82.88000000000001</c:v>
                </c:pt>
                <c:pt idx="3347">
                  <c:v>82.88000000000001</c:v>
                </c:pt>
                <c:pt idx="3348">
                  <c:v>82.88000000000001</c:v>
                </c:pt>
                <c:pt idx="3349">
                  <c:v>82.88000000000001</c:v>
                </c:pt>
                <c:pt idx="3350">
                  <c:v>82.88000000000001</c:v>
                </c:pt>
                <c:pt idx="3351">
                  <c:v>82.88000000000001</c:v>
                </c:pt>
                <c:pt idx="3352">
                  <c:v>82.88000000000001</c:v>
                </c:pt>
                <c:pt idx="3353">
                  <c:v>82.88000000000001</c:v>
                </c:pt>
                <c:pt idx="3354">
                  <c:v>82.88000000000001</c:v>
                </c:pt>
                <c:pt idx="3355">
                  <c:v>82.88000000000001</c:v>
                </c:pt>
                <c:pt idx="3356">
                  <c:v>82.88000000000001</c:v>
                </c:pt>
                <c:pt idx="3357">
                  <c:v>82.88000000000001</c:v>
                </c:pt>
                <c:pt idx="3358">
                  <c:v>82.88000000000001</c:v>
                </c:pt>
                <c:pt idx="3359">
                  <c:v>82.88000000000001</c:v>
                </c:pt>
                <c:pt idx="3360">
                  <c:v>82.88000000000001</c:v>
                </c:pt>
                <c:pt idx="3361">
                  <c:v>82.88000000000001</c:v>
                </c:pt>
                <c:pt idx="3362">
                  <c:v>82.88000000000001</c:v>
                </c:pt>
                <c:pt idx="3363">
                  <c:v>82.88000000000001</c:v>
                </c:pt>
                <c:pt idx="3364">
                  <c:v>82.88000000000001</c:v>
                </c:pt>
                <c:pt idx="3365">
                  <c:v>82.88000000000001</c:v>
                </c:pt>
                <c:pt idx="3366">
                  <c:v>82.88000000000001</c:v>
                </c:pt>
                <c:pt idx="3367">
                  <c:v>82.88000000000001</c:v>
                </c:pt>
                <c:pt idx="3368">
                  <c:v>82.88000000000001</c:v>
                </c:pt>
                <c:pt idx="3369">
                  <c:v>82.88000000000001</c:v>
                </c:pt>
                <c:pt idx="3370">
                  <c:v>82.88000000000001</c:v>
                </c:pt>
                <c:pt idx="3371">
                  <c:v>82.88000000000001</c:v>
                </c:pt>
                <c:pt idx="3372">
                  <c:v>82.88000000000001</c:v>
                </c:pt>
                <c:pt idx="3373">
                  <c:v>82.88000000000001</c:v>
                </c:pt>
                <c:pt idx="3374">
                  <c:v>82.88000000000001</c:v>
                </c:pt>
                <c:pt idx="3375">
                  <c:v>82.88000000000001</c:v>
                </c:pt>
                <c:pt idx="3376">
                  <c:v>82.88000000000001</c:v>
                </c:pt>
                <c:pt idx="3377">
                  <c:v>82.88000000000001</c:v>
                </c:pt>
                <c:pt idx="3378">
                  <c:v>82.88000000000001</c:v>
                </c:pt>
                <c:pt idx="3379">
                  <c:v>82.88000000000001</c:v>
                </c:pt>
                <c:pt idx="3380">
                  <c:v>82.88000000000001</c:v>
                </c:pt>
                <c:pt idx="3381">
                  <c:v>82.88000000000001</c:v>
                </c:pt>
                <c:pt idx="3382">
                  <c:v>82.88000000000001</c:v>
                </c:pt>
                <c:pt idx="3383">
                  <c:v>82.88000000000001</c:v>
                </c:pt>
                <c:pt idx="3384">
                  <c:v>82.88000000000001</c:v>
                </c:pt>
                <c:pt idx="3385">
                  <c:v>82.88000000000001</c:v>
                </c:pt>
                <c:pt idx="3386">
                  <c:v>82.88000000000001</c:v>
                </c:pt>
                <c:pt idx="3387">
                  <c:v>82.88000000000001</c:v>
                </c:pt>
                <c:pt idx="3388">
                  <c:v>82.88000000000001</c:v>
                </c:pt>
                <c:pt idx="3389">
                  <c:v>82.88000000000001</c:v>
                </c:pt>
                <c:pt idx="3390">
                  <c:v>82.88000000000001</c:v>
                </c:pt>
                <c:pt idx="3391">
                  <c:v>82.88000000000001</c:v>
                </c:pt>
                <c:pt idx="3392">
                  <c:v>82.88000000000001</c:v>
                </c:pt>
                <c:pt idx="3393">
                  <c:v>82.88000000000001</c:v>
                </c:pt>
                <c:pt idx="3394">
                  <c:v>82.88000000000001</c:v>
                </c:pt>
                <c:pt idx="3395">
                  <c:v>82.88000000000001</c:v>
                </c:pt>
                <c:pt idx="3396">
                  <c:v>82.88000000000001</c:v>
                </c:pt>
                <c:pt idx="3397">
                  <c:v>82.88000000000001</c:v>
                </c:pt>
                <c:pt idx="3398">
                  <c:v>82.88000000000001</c:v>
                </c:pt>
                <c:pt idx="3399">
                  <c:v>82.88000000000001</c:v>
                </c:pt>
                <c:pt idx="3400">
                  <c:v>82.88000000000001</c:v>
                </c:pt>
                <c:pt idx="3401">
                  <c:v>82.88000000000001</c:v>
                </c:pt>
                <c:pt idx="3402">
                  <c:v>82.88000000000001</c:v>
                </c:pt>
                <c:pt idx="3403">
                  <c:v>82.88000000000001</c:v>
                </c:pt>
                <c:pt idx="3404">
                  <c:v>82.88000000000001</c:v>
                </c:pt>
                <c:pt idx="3405">
                  <c:v>82.88000000000001</c:v>
                </c:pt>
                <c:pt idx="3406">
                  <c:v>82.88000000000001</c:v>
                </c:pt>
                <c:pt idx="3407">
                  <c:v>82.88000000000001</c:v>
                </c:pt>
                <c:pt idx="3408">
                  <c:v>82.88000000000001</c:v>
                </c:pt>
                <c:pt idx="3409">
                  <c:v>82.88000000000001</c:v>
                </c:pt>
                <c:pt idx="3410">
                  <c:v>82.88000000000001</c:v>
                </c:pt>
                <c:pt idx="3411">
                  <c:v>82.88000000000001</c:v>
                </c:pt>
                <c:pt idx="3412">
                  <c:v>82.88000000000001</c:v>
                </c:pt>
                <c:pt idx="3413">
                  <c:v>82.88000000000001</c:v>
                </c:pt>
                <c:pt idx="3414">
                  <c:v>82.88000000000001</c:v>
                </c:pt>
                <c:pt idx="3415">
                  <c:v>82.88000000000001</c:v>
                </c:pt>
                <c:pt idx="3416">
                  <c:v>82.88000000000001</c:v>
                </c:pt>
                <c:pt idx="3417">
                  <c:v>82.88000000000001</c:v>
                </c:pt>
                <c:pt idx="3418">
                  <c:v>82.88000000000001</c:v>
                </c:pt>
                <c:pt idx="3419">
                  <c:v>82.88000000000001</c:v>
                </c:pt>
                <c:pt idx="3420">
                  <c:v>82.88000000000001</c:v>
                </c:pt>
                <c:pt idx="3421">
                  <c:v>82.88000000000001</c:v>
                </c:pt>
                <c:pt idx="3422">
                  <c:v>82.88000000000001</c:v>
                </c:pt>
                <c:pt idx="3423">
                  <c:v>82.88000000000001</c:v>
                </c:pt>
                <c:pt idx="3424">
                  <c:v>82.88000000000001</c:v>
                </c:pt>
                <c:pt idx="3425">
                  <c:v>82.88000000000001</c:v>
                </c:pt>
                <c:pt idx="3426">
                  <c:v>82.88000000000001</c:v>
                </c:pt>
                <c:pt idx="3427">
                  <c:v>82.88000000000001</c:v>
                </c:pt>
                <c:pt idx="3428">
                  <c:v>82.88000000000001</c:v>
                </c:pt>
                <c:pt idx="3429">
                  <c:v>82.88000000000001</c:v>
                </c:pt>
                <c:pt idx="3430">
                  <c:v>82.88000000000001</c:v>
                </c:pt>
                <c:pt idx="3431">
                  <c:v>82.88000000000001</c:v>
                </c:pt>
                <c:pt idx="3432">
                  <c:v>82.88000000000001</c:v>
                </c:pt>
                <c:pt idx="3433">
                  <c:v>82.88000000000001</c:v>
                </c:pt>
                <c:pt idx="3434">
                  <c:v>82.88000000000001</c:v>
                </c:pt>
                <c:pt idx="3435">
                  <c:v>82.88000000000001</c:v>
                </c:pt>
                <c:pt idx="3436">
                  <c:v>82.88000000000001</c:v>
                </c:pt>
                <c:pt idx="3437">
                  <c:v>82.88000000000001</c:v>
                </c:pt>
                <c:pt idx="3438">
                  <c:v>82.88000000000001</c:v>
                </c:pt>
                <c:pt idx="3439">
                  <c:v>82.88000000000001</c:v>
                </c:pt>
                <c:pt idx="3440">
                  <c:v>82.88000000000001</c:v>
                </c:pt>
                <c:pt idx="3441">
                  <c:v>82.88000000000001</c:v>
                </c:pt>
                <c:pt idx="3442">
                  <c:v>82.88000000000001</c:v>
                </c:pt>
                <c:pt idx="3443">
                  <c:v>82.88000000000001</c:v>
                </c:pt>
                <c:pt idx="3444">
                  <c:v>82.88000000000001</c:v>
                </c:pt>
                <c:pt idx="3445">
                  <c:v>82.88000000000001</c:v>
                </c:pt>
                <c:pt idx="3446">
                  <c:v>82.88000000000001</c:v>
                </c:pt>
                <c:pt idx="3447">
                  <c:v>82.88000000000001</c:v>
                </c:pt>
                <c:pt idx="3448">
                  <c:v>82.88000000000001</c:v>
                </c:pt>
                <c:pt idx="3449">
                  <c:v>82.88000000000001</c:v>
                </c:pt>
                <c:pt idx="3450">
                  <c:v>82.88000000000001</c:v>
                </c:pt>
                <c:pt idx="3451">
                  <c:v>82.88000000000001</c:v>
                </c:pt>
                <c:pt idx="3452">
                  <c:v>82.88000000000001</c:v>
                </c:pt>
                <c:pt idx="3453">
                  <c:v>82.88000000000001</c:v>
                </c:pt>
                <c:pt idx="3454">
                  <c:v>82.88000000000001</c:v>
                </c:pt>
                <c:pt idx="3455">
                  <c:v>82.88000000000001</c:v>
                </c:pt>
                <c:pt idx="3456">
                  <c:v>82.88000000000001</c:v>
                </c:pt>
                <c:pt idx="3457">
                  <c:v>82.88000000000001</c:v>
                </c:pt>
                <c:pt idx="3458">
                  <c:v>82.88000000000001</c:v>
                </c:pt>
                <c:pt idx="3459">
                  <c:v>82.88000000000001</c:v>
                </c:pt>
                <c:pt idx="3460">
                  <c:v>82.88000000000001</c:v>
                </c:pt>
                <c:pt idx="3461">
                  <c:v>82.88000000000001</c:v>
                </c:pt>
                <c:pt idx="3462">
                  <c:v>82.88000000000001</c:v>
                </c:pt>
                <c:pt idx="3463">
                  <c:v>82.88000000000001</c:v>
                </c:pt>
                <c:pt idx="3464">
                  <c:v>82.88000000000001</c:v>
                </c:pt>
                <c:pt idx="3465">
                  <c:v>82.88000000000001</c:v>
                </c:pt>
                <c:pt idx="3466">
                  <c:v>82.88000000000001</c:v>
                </c:pt>
                <c:pt idx="3467">
                  <c:v>82.88000000000001</c:v>
                </c:pt>
                <c:pt idx="3468">
                  <c:v>82.88000000000001</c:v>
                </c:pt>
                <c:pt idx="3469">
                  <c:v>82.88000000000001</c:v>
                </c:pt>
                <c:pt idx="3470">
                  <c:v>82.88000000000001</c:v>
                </c:pt>
                <c:pt idx="3471">
                  <c:v>82.88000000000001</c:v>
                </c:pt>
                <c:pt idx="3472">
                  <c:v>82.88000000000001</c:v>
                </c:pt>
                <c:pt idx="3473">
                  <c:v>82.88000000000001</c:v>
                </c:pt>
                <c:pt idx="3474">
                  <c:v>82.88000000000001</c:v>
                </c:pt>
                <c:pt idx="3475">
                  <c:v>82.88000000000001</c:v>
                </c:pt>
                <c:pt idx="3476">
                  <c:v>82.88000000000001</c:v>
                </c:pt>
                <c:pt idx="3477">
                  <c:v>82.88000000000001</c:v>
                </c:pt>
                <c:pt idx="3478">
                  <c:v>82.88000000000001</c:v>
                </c:pt>
                <c:pt idx="3479">
                  <c:v>82.88000000000001</c:v>
                </c:pt>
                <c:pt idx="3480">
                  <c:v>82.88000000000001</c:v>
                </c:pt>
                <c:pt idx="3481">
                  <c:v>82.88000000000001</c:v>
                </c:pt>
                <c:pt idx="3482">
                  <c:v>82.88000000000001</c:v>
                </c:pt>
                <c:pt idx="3483">
                  <c:v>82.88000000000001</c:v>
                </c:pt>
                <c:pt idx="3484">
                  <c:v>82.88000000000001</c:v>
                </c:pt>
                <c:pt idx="3485">
                  <c:v>82.88000000000001</c:v>
                </c:pt>
                <c:pt idx="3486">
                  <c:v>82.88000000000001</c:v>
                </c:pt>
                <c:pt idx="3487">
                  <c:v>82.88000000000001</c:v>
                </c:pt>
                <c:pt idx="3488">
                  <c:v>82.88000000000001</c:v>
                </c:pt>
                <c:pt idx="3489">
                  <c:v>82.88000000000001</c:v>
                </c:pt>
                <c:pt idx="3490">
                  <c:v>82.88000000000001</c:v>
                </c:pt>
                <c:pt idx="3491">
                  <c:v>82.88000000000001</c:v>
                </c:pt>
                <c:pt idx="3492">
                  <c:v>82.88000000000001</c:v>
                </c:pt>
                <c:pt idx="3493">
                  <c:v>82.88000000000001</c:v>
                </c:pt>
                <c:pt idx="3494">
                  <c:v>82.88000000000001</c:v>
                </c:pt>
                <c:pt idx="3495">
                  <c:v>82.88000000000001</c:v>
                </c:pt>
                <c:pt idx="3496">
                  <c:v>82.88000000000001</c:v>
                </c:pt>
                <c:pt idx="3497">
                  <c:v>82.88000000000001</c:v>
                </c:pt>
                <c:pt idx="3498">
                  <c:v>82.88000000000001</c:v>
                </c:pt>
                <c:pt idx="3499">
                  <c:v>82.88000000000001</c:v>
                </c:pt>
                <c:pt idx="3500">
                  <c:v>82.88000000000001</c:v>
                </c:pt>
                <c:pt idx="3501">
                  <c:v>82.88000000000001</c:v>
                </c:pt>
                <c:pt idx="3502">
                  <c:v>82.88000000000001</c:v>
                </c:pt>
                <c:pt idx="3503">
                  <c:v>82.88000000000001</c:v>
                </c:pt>
                <c:pt idx="3504">
                  <c:v>82.88000000000001</c:v>
                </c:pt>
                <c:pt idx="3505">
                  <c:v>82.88000000000001</c:v>
                </c:pt>
                <c:pt idx="3506">
                  <c:v>82.88000000000001</c:v>
                </c:pt>
                <c:pt idx="3507">
                  <c:v>82.88000000000001</c:v>
                </c:pt>
                <c:pt idx="3508">
                  <c:v>82.88000000000001</c:v>
                </c:pt>
                <c:pt idx="3509">
                  <c:v>82.88000000000001</c:v>
                </c:pt>
                <c:pt idx="3510">
                  <c:v>82.88000000000001</c:v>
                </c:pt>
                <c:pt idx="3511">
                  <c:v>82.88000000000001</c:v>
                </c:pt>
                <c:pt idx="3512">
                  <c:v>82.88000000000001</c:v>
                </c:pt>
                <c:pt idx="3513">
                  <c:v>82.88000000000001</c:v>
                </c:pt>
                <c:pt idx="3514">
                  <c:v>82.88000000000001</c:v>
                </c:pt>
                <c:pt idx="3515">
                  <c:v>82.88000000000001</c:v>
                </c:pt>
                <c:pt idx="3516">
                  <c:v>82.88000000000001</c:v>
                </c:pt>
                <c:pt idx="3517">
                  <c:v>82.88000000000001</c:v>
                </c:pt>
                <c:pt idx="3518">
                  <c:v>82.88000000000001</c:v>
                </c:pt>
                <c:pt idx="3519">
                  <c:v>82.88000000000001</c:v>
                </c:pt>
                <c:pt idx="3520">
                  <c:v>82.88000000000001</c:v>
                </c:pt>
                <c:pt idx="3521">
                  <c:v>82.88000000000001</c:v>
                </c:pt>
                <c:pt idx="3522">
                  <c:v>82.88000000000001</c:v>
                </c:pt>
                <c:pt idx="3523">
                  <c:v>82.88000000000001</c:v>
                </c:pt>
                <c:pt idx="3524">
                  <c:v>82.88000000000001</c:v>
                </c:pt>
                <c:pt idx="3525">
                  <c:v>82.88000000000001</c:v>
                </c:pt>
                <c:pt idx="3526">
                  <c:v>82.88000000000001</c:v>
                </c:pt>
                <c:pt idx="3527">
                  <c:v>82.88000000000001</c:v>
                </c:pt>
                <c:pt idx="3528">
                  <c:v>82.88000000000001</c:v>
                </c:pt>
                <c:pt idx="3529">
                  <c:v>82.88000000000001</c:v>
                </c:pt>
                <c:pt idx="3530">
                  <c:v>82.88000000000001</c:v>
                </c:pt>
                <c:pt idx="3531">
                  <c:v>82.88000000000001</c:v>
                </c:pt>
                <c:pt idx="3532">
                  <c:v>82.88000000000001</c:v>
                </c:pt>
                <c:pt idx="3533">
                  <c:v>82.88000000000001</c:v>
                </c:pt>
                <c:pt idx="3534">
                  <c:v>82.88000000000001</c:v>
                </c:pt>
                <c:pt idx="3535">
                  <c:v>82.88000000000001</c:v>
                </c:pt>
                <c:pt idx="3536">
                  <c:v>82.88000000000001</c:v>
                </c:pt>
                <c:pt idx="3537">
                  <c:v>82.88000000000001</c:v>
                </c:pt>
                <c:pt idx="3538">
                  <c:v>82.88000000000001</c:v>
                </c:pt>
                <c:pt idx="3539">
                  <c:v>82.88000000000001</c:v>
                </c:pt>
                <c:pt idx="3540">
                  <c:v>82.88000000000001</c:v>
                </c:pt>
                <c:pt idx="3541">
                  <c:v>82.88000000000001</c:v>
                </c:pt>
                <c:pt idx="3542">
                  <c:v>82.88000000000001</c:v>
                </c:pt>
                <c:pt idx="3543">
                  <c:v>82.88000000000001</c:v>
                </c:pt>
                <c:pt idx="3544">
                  <c:v>82.88000000000001</c:v>
                </c:pt>
                <c:pt idx="3545">
                  <c:v>82.88000000000001</c:v>
                </c:pt>
                <c:pt idx="3546">
                  <c:v>82.88000000000001</c:v>
                </c:pt>
                <c:pt idx="3547">
                  <c:v>82.88000000000001</c:v>
                </c:pt>
                <c:pt idx="3548">
                  <c:v>82.88000000000001</c:v>
                </c:pt>
                <c:pt idx="3549">
                  <c:v>82.88000000000001</c:v>
                </c:pt>
                <c:pt idx="3550">
                  <c:v>82.88000000000001</c:v>
                </c:pt>
                <c:pt idx="3551">
                  <c:v>82.88000000000001</c:v>
                </c:pt>
                <c:pt idx="3552">
                  <c:v>82.88000000000001</c:v>
                </c:pt>
                <c:pt idx="3553">
                  <c:v>82.88000000000001</c:v>
                </c:pt>
                <c:pt idx="3554">
                  <c:v>82.88000000000001</c:v>
                </c:pt>
                <c:pt idx="3555">
                  <c:v>82.88000000000001</c:v>
                </c:pt>
                <c:pt idx="3556">
                  <c:v>82.88000000000001</c:v>
                </c:pt>
                <c:pt idx="3557">
                  <c:v>82.88000000000001</c:v>
                </c:pt>
                <c:pt idx="3558">
                  <c:v>82.88000000000001</c:v>
                </c:pt>
                <c:pt idx="3559">
                  <c:v>82.88000000000001</c:v>
                </c:pt>
                <c:pt idx="3560">
                  <c:v>82.88000000000001</c:v>
                </c:pt>
                <c:pt idx="3561">
                  <c:v>82.88000000000001</c:v>
                </c:pt>
                <c:pt idx="3562">
                  <c:v>82.88000000000001</c:v>
                </c:pt>
                <c:pt idx="3563">
                  <c:v>82.88000000000001</c:v>
                </c:pt>
                <c:pt idx="3564">
                  <c:v>82.88000000000001</c:v>
                </c:pt>
                <c:pt idx="3565">
                  <c:v>82.88000000000001</c:v>
                </c:pt>
                <c:pt idx="3566">
                  <c:v>82.88000000000001</c:v>
                </c:pt>
                <c:pt idx="3567">
                  <c:v>82.88000000000001</c:v>
                </c:pt>
                <c:pt idx="3568">
                  <c:v>82.88000000000001</c:v>
                </c:pt>
                <c:pt idx="3569">
                  <c:v>82.88000000000001</c:v>
                </c:pt>
                <c:pt idx="3570">
                  <c:v>82.88000000000001</c:v>
                </c:pt>
                <c:pt idx="3571">
                  <c:v>82.88000000000001</c:v>
                </c:pt>
                <c:pt idx="3572">
                  <c:v>82.88000000000001</c:v>
                </c:pt>
                <c:pt idx="3573">
                  <c:v>82.88000000000001</c:v>
                </c:pt>
                <c:pt idx="3574">
                  <c:v>82.88000000000001</c:v>
                </c:pt>
                <c:pt idx="3575">
                  <c:v>82.88000000000001</c:v>
                </c:pt>
                <c:pt idx="3576">
                  <c:v>82.88000000000001</c:v>
                </c:pt>
                <c:pt idx="3577">
                  <c:v>82.88000000000001</c:v>
                </c:pt>
                <c:pt idx="3578">
                  <c:v>82.88000000000001</c:v>
                </c:pt>
                <c:pt idx="3579">
                  <c:v>82.88000000000001</c:v>
                </c:pt>
                <c:pt idx="3580">
                  <c:v>82.88000000000001</c:v>
                </c:pt>
                <c:pt idx="3581">
                  <c:v>82.88000000000001</c:v>
                </c:pt>
                <c:pt idx="3582">
                  <c:v>82.88000000000001</c:v>
                </c:pt>
                <c:pt idx="3583">
                  <c:v>82.88000000000001</c:v>
                </c:pt>
                <c:pt idx="3584">
                  <c:v>82.88000000000001</c:v>
                </c:pt>
                <c:pt idx="3585">
                  <c:v>82.88000000000001</c:v>
                </c:pt>
                <c:pt idx="3586">
                  <c:v>82.88000000000001</c:v>
                </c:pt>
                <c:pt idx="3587">
                  <c:v>82.88000000000001</c:v>
                </c:pt>
                <c:pt idx="3588">
                  <c:v>82.88000000000001</c:v>
                </c:pt>
                <c:pt idx="3589">
                  <c:v>82.88000000000001</c:v>
                </c:pt>
                <c:pt idx="3590">
                  <c:v>82.88000000000001</c:v>
                </c:pt>
                <c:pt idx="3591">
                  <c:v>82.88000000000001</c:v>
                </c:pt>
                <c:pt idx="3592">
                  <c:v>82.88000000000001</c:v>
                </c:pt>
                <c:pt idx="3593">
                  <c:v>82.88000000000001</c:v>
                </c:pt>
                <c:pt idx="3594">
                  <c:v>82.88000000000001</c:v>
                </c:pt>
                <c:pt idx="3595">
                  <c:v>82.88000000000001</c:v>
                </c:pt>
                <c:pt idx="3596">
                  <c:v>82.88000000000001</c:v>
                </c:pt>
                <c:pt idx="3597">
                  <c:v>82.88000000000001</c:v>
                </c:pt>
                <c:pt idx="3598">
                  <c:v>82.88000000000001</c:v>
                </c:pt>
                <c:pt idx="3599">
                  <c:v>82.88000000000001</c:v>
                </c:pt>
                <c:pt idx="3600">
                  <c:v>82.88000000000001</c:v>
                </c:pt>
                <c:pt idx="3601">
                  <c:v>82.88000000000001</c:v>
                </c:pt>
                <c:pt idx="3602">
                  <c:v>82.88000000000001</c:v>
                </c:pt>
                <c:pt idx="3603">
                  <c:v>82.88000000000001</c:v>
                </c:pt>
                <c:pt idx="3604">
                  <c:v>82.88000000000001</c:v>
                </c:pt>
                <c:pt idx="3605">
                  <c:v>82.88000000000001</c:v>
                </c:pt>
                <c:pt idx="3606">
                  <c:v>82.88000000000001</c:v>
                </c:pt>
                <c:pt idx="3607">
                  <c:v>82.88000000000001</c:v>
                </c:pt>
                <c:pt idx="3608">
                  <c:v>82.88000000000001</c:v>
                </c:pt>
                <c:pt idx="3609">
                  <c:v>82.88000000000001</c:v>
                </c:pt>
                <c:pt idx="3610">
                  <c:v>82.88000000000001</c:v>
                </c:pt>
                <c:pt idx="3611">
                  <c:v>82.88000000000001</c:v>
                </c:pt>
                <c:pt idx="3612">
                  <c:v>82.88000000000001</c:v>
                </c:pt>
                <c:pt idx="3613">
                  <c:v>82.88000000000001</c:v>
                </c:pt>
                <c:pt idx="3614">
                  <c:v>82.88000000000001</c:v>
                </c:pt>
                <c:pt idx="3615">
                  <c:v>82.88000000000001</c:v>
                </c:pt>
                <c:pt idx="3616">
                  <c:v>82.88000000000001</c:v>
                </c:pt>
                <c:pt idx="3617">
                  <c:v>82.88000000000001</c:v>
                </c:pt>
                <c:pt idx="3618">
                  <c:v>82.88000000000001</c:v>
                </c:pt>
                <c:pt idx="3619">
                  <c:v>82.88000000000001</c:v>
                </c:pt>
                <c:pt idx="3620">
                  <c:v>82.88000000000001</c:v>
                </c:pt>
                <c:pt idx="3621">
                  <c:v>82.88000000000001</c:v>
                </c:pt>
                <c:pt idx="3622">
                  <c:v>82.88000000000001</c:v>
                </c:pt>
                <c:pt idx="3623">
                  <c:v>82.88000000000001</c:v>
                </c:pt>
                <c:pt idx="3624">
                  <c:v>82.88000000000001</c:v>
                </c:pt>
                <c:pt idx="3625">
                  <c:v>82.88000000000001</c:v>
                </c:pt>
                <c:pt idx="3626">
                  <c:v>82.88000000000001</c:v>
                </c:pt>
                <c:pt idx="3627">
                  <c:v>82.88000000000001</c:v>
                </c:pt>
                <c:pt idx="3628">
                  <c:v>82.88000000000001</c:v>
                </c:pt>
                <c:pt idx="3629">
                  <c:v>82.88000000000001</c:v>
                </c:pt>
                <c:pt idx="3630">
                  <c:v>82.88000000000001</c:v>
                </c:pt>
                <c:pt idx="3631">
                  <c:v>82.88000000000001</c:v>
                </c:pt>
                <c:pt idx="3632">
                  <c:v>82.88000000000001</c:v>
                </c:pt>
                <c:pt idx="3633">
                  <c:v>82.88000000000001</c:v>
                </c:pt>
                <c:pt idx="3634">
                  <c:v>82.88000000000001</c:v>
                </c:pt>
                <c:pt idx="3635">
                  <c:v>82.88000000000001</c:v>
                </c:pt>
                <c:pt idx="3636">
                  <c:v>82.88000000000001</c:v>
                </c:pt>
                <c:pt idx="3637">
                  <c:v>82.88000000000001</c:v>
                </c:pt>
                <c:pt idx="3638">
                  <c:v>82.88000000000001</c:v>
                </c:pt>
                <c:pt idx="3639">
                  <c:v>82.88000000000001</c:v>
                </c:pt>
                <c:pt idx="3640">
                  <c:v>82.88000000000001</c:v>
                </c:pt>
                <c:pt idx="3641">
                  <c:v>82.88000000000001</c:v>
                </c:pt>
                <c:pt idx="3642">
                  <c:v>82.88000000000001</c:v>
                </c:pt>
                <c:pt idx="3643">
                  <c:v>82.88000000000001</c:v>
                </c:pt>
                <c:pt idx="3644">
                  <c:v>82.88000000000001</c:v>
                </c:pt>
                <c:pt idx="3645">
                  <c:v>82.88000000000001</c:v>
                </c:pt>
                <c:pt idx="3646">
                  <c:v>82.88000000000001</c:v>
                </c:pt>
                <c:pt idx="3647">
                  <c:v>82.88000000000001</c:v>
                </c:pt>
                <c:pt idx="3648">
                  <c:v>82.88000000000001</c:v>
                </c:pt>
                <c:pt idx="3649">
                  <c:v>82.88000000000001</c:v>
                </c:pt>
                <c:pt idx="3650">
                  <c:v>82.88000000000001</c:v>
                </c:pt>
                <c:pt idx="3651">
                  <c:v>82.88000000000001</c:v>
                </c:pt>
                <c:pt idx="3652">
                  <c:v>82.88000000000001</c:v>
                </c:pt>
                <c:pt idx="3653">
                  <c:v>82.88000000000001</c:v>
                </c:pt>
                <c:pt idx="3654">
                  <c:v>82.88000000000001</c:v>
                </c:pt>
                <c:pt idx="3655">
                  <c:v>82.88000000000001</c:v>
                </c:pt>
                <c:pt idx="3656">
                  <c:v>82.88000000000001</c:v>
                </c:pt>
                <c:pt idx="3657">
                  <c:v>82.88000000000001</c:v>
                </c:pt>
                <c:pt idx="3658">
                  <c:v>82.88000000000001</c:v>
                </c:pt>
                <c:pt idx="3659">
                  <c:v>82.88000000000001</c:v>
                </c:pt>
                <c:pt idx="3660">
                  <c:v>82.88000000000001</c:v>
                </c:pt>
                <c:pt idx="3661">
                  <c:v>82.88000000000001</c:v>
                </c:pt>
                <c:pt idx="3662">
                  <c:v>82.88000000000001</c:v>
                </c:pt>
                <c:pt idx="3663">
                  <c:v>82.88000000000001</c:v>
                </c:pt>
                <c:pt idx="3664">
                  <c:v>82.88000000000001</c:v>
                </c:pt>
                <c:pt idx="3665">
                  <c:v>82.88000000000001</c:v>
                </c:pt>
                <c:pt idx="3666">
                  <c:v>82.88000000000001</c:v>
                </c:pt>
                <c:pt idx="3667">
                  <c:v>82.88000000000001</c:v>
                </c:pt>
                <c:pt idx="3668">
                  <c:v>82.88000000000001</c:v>
                </c:pt>
                <c:pt idx="3669">
                  <c:v>82.88000000000001</c:v>
                </c:pt>
                <c:pt idx="3670">
                  <c:v>82.88000000000001</c:v>
                </c:pt>
                <c:pt idx="3671">
                  <c:v>82.88000000000001</c:v>
                </c:pt>
                <c:pt idx="3672">
                  <c:v>82.88000000000001</c:v>
                </c:pt>
                <c:pt idx="3673">
                  <c:v>82.88000000000001</c:v>
                </c:pt>
                <c:pt idx="3674">
                  <c:v>82.88000000000001</c:v>
                </c:pt>
                <c:pt idx="3675">
                  <c:v>82.88000000000001</c:v>
                </c:pt>
                <c:pt idx="3676">
                  <c:v>82.88000000000001</c:v>
                </c:pt>
                <c:pt idx="3677">
                  <c:v>82.88000000000001</c:v>
                </c:pt>
                <c:pt idx="3678">
                  <c:v>82.88000000000001</c:v>
                </c:pt>
                <c:pt idx="3679">
                  <c:v>82.88000000000001</c:v>
                </c:pt>
                <c:pt idx="3680">
                  <c:v>82.88000000000001</c:v>
                </c:pt>
                <c:pt idx="3681">
                  <c:v>82.88000000000001</c:v>
                </c:pt>
                <c:pt idx="3682">
                  <c:v>82.88000000000001</c:v>
                </c:pt>
                <c:pt idx="3683">
                  <c:v>82.88000000000001</c:v>
                </c:pt>
                <c:pt idx="3684">
                  <c:v>82.88000000000001</c:v>
                </c:pt>
                <c:pt idx="3685">
                  <c:v>82.88000000000001</c:v>
                </c:pt>
                <c:pt idx="3686">
                  <c:v>82.88000000000001</c:v>
                </c:pt>
                <c:pt idx="3687">
                  <c:v>82.88000000000001</c:v>
                </c:pt>
                <c:pt idx="3688">
                  <c:v>82.88000000000001</c:v>
                </c:pt>
                <c:pt idx="3689">
                  <c:v>82.88000000000001</c:v>
                </c:pt>
                <c:pt idx="3690">
                  <c:v>82.88000000000001</c:v>
                </c:pt>
                <c:pt idx="3691">
                  <c:v>82.88000000000001</c:v>
                </c:pt>
                <c:pt idx="3692">
                  <c:v>82.88000000000001</c:v>
                </c:pt>
                <c:pt idx="3693">
                  <c:v>82.88000000000001</c:v>
                </c:pt>
                <c:pt idx="3694">
                  <c:v>82.88000000000001</c:v>
                </c:pt>
                <c:pt idx="3695">
                  <c:v>82.88000000000001</c:v>
                </c:pt>
                <c:pt idx="3696">
                  <c:v>82.88000000000001</c:v>
                </c:pt>
                <c:pt idx="3697">
                  <c:v>82.88000000000001</c:v>
                </c:pt>
                <c:pt idx="3698">
                  <c:v>82.88000000000001</c:v>
                </c:pt>
                <c:pt idx="3699">
                  <c:v>82.88000000000001</c:v>
                </c:pt>
                <c:pt idx="3700">
                  <c:v>82.88000000000001</c:v>
                </c:pt>
                <c:pt idx="3701">
                  <c:v>82.88000000000001</c:v>
                </c:pt>
                <c:pt idx="3702">
                  <c:v>82.88000000000001</c:v>
                </c:pt>
                <c:pt idx="3703">
                  <c:v>82.88000000000001</c:v>
                </c:pt>
                <c:pt idx="3704">
                  <c:v>82.88000000000001</c:v>
                </c:pt>
                <c:pt idx="3705">
                  <c:v>82.88000000000001</c:v>
                </c:pt>
                <c:pt idx="3706">
                  <c:v>82.88000000000001</c:v>
                </c:pt>
                <c:pt idx="3707">
                  <c:v>82.88000000000001</c:v>
                </c:pt>
                <c:pt idx="3708">
                  <c:v>82.88000000000001</c:v>
                </c:pt>
                <c:pt idx="3709">
                  <c:v>82.88000000000001</c:v>
                </c:pt>
                <c:pt idx="3710">
                  <c:v>82.88000000000001</c:v>
                </c:pt>
                <c:pt idx="3711">
                  <c:v>82.88000000000001</c:v>
                </c:pt>
                <c:pt idx="3712">
                  <c:v>82.88000000000001</c:v>
                </c:pt>
                <c:pt idx="3713">
                  <c:v>82.88000000000001</c:v>
                </c:pt>
                <c:pt idx="3714">
                  <c:v>82.88000000000001</c:v>
                </c:pt>
                <c:pt idx="3715">
                  <c:v>82.88000000000001</c:v>
                </c:pt>
                <c:pt idx="3716">
                  <c:v>82.88000000000001</c:v>
                </c:pt>
                <c:pt idx="3717">
                  <c:v>82.88000000000001</c:v>
                </c:pt>
                <c:pt idx="3718">
                  <c:v>82.88000000000001</c:v>
                </c:pt>
                <c:pt idx="3719">
                  <c:v>82.88000000000001</c:v>
                </c:pt>
                <c:pt idx="3720">
                  <c:v>82.88000000000001</c:v>
                </c:pt>
                <c:pt idx="3721">
                  <c:v>82.88000000000001</c:v>
                </c:pt>
                <c:pt idx="3722">
                  <c:v>82.88000000000001</c:v>
                </c:pt>
                <c:pt idx="3723">
                  <c:v>82.88000000000001</c:v>
                </c:pt>
                <c:pt idx="3724">
                  <c:v>82.88000000000001</c:v>
                </c:pt>
                <c:pt idx="3725">
                  <c:v>82.88000000000001</c:v>
                </c:pt>
                <c:pt idx="3726">
                  <c:v>82.88000000000001</c:v>
                </c:pt>
                <c:pt idx="3727">
                  <c:v>82.88000000000001</c:v>
                </c:pt>
                <c:pt idx="3728">
                  <c:v>82.88000000000001</c:v>
                </c:pt>
                <c:pt idx="3729">
                  <c:v>82.88000000000001</c:v>
                </c:pt>
                <c:pt idx="3730">
                  <c:v>82.88000000000001</c:v>
                </c:pt>
                <c:pt idx="3731">
                  <c:v>82.88000000000001</c:v>
                </c:pt>
                <c:pt idx="3732">
                  <c:v>82.88000000000001</c:v>
                </c:pt>
                <c:pt idx="3733">
                  <c:v>82.88000000000001</c:v>
                </c:pt>
                <c:pt idx="3734">
                  <c:v>82.88000000000001</c:v>
                </c:pt>
                <c:pt idx="3735">
                  <c:v>82.88000000000001</c:v>
                </c:pt>
                <c:pt idx="3736">
                  <c:v>82.88000000000001</c:v>
                </c:pt>
                <c:pt idx="3737">
                  <c:v>82.88000000000001</c:v>
                </c:pt>
                <c:pt idx="3738">
                  <c:v>82.88000000000001</c:v>
                </c:pt>
                <c:pt idx="3739">
                  <c:v>82.88000000000001</c:v>
                </c:pt>
                <c:pt idx="3740">
                  <c:v>82.88000000000001</c:v>
                </c:pt>
                <c:pt idx="3741">
                  <c:v>82.88000000000001</c:v>
                </c:pt>
                <c:pt idx="3742">
                  <c:v>82.88000000000001</c:v>
                </c:pt>
                <c:pt idx="3743">
                  <c:v>82.88000000000001</c:v>
                </c:pt>
                <c:pt idx="3744">
                  <c:v>82.88000000000001</c:v>
                </c:pt>
                <c:pt idx="3745">
                  <c:v>82.88000000000001</c:v>
                </c:pt>
                <c:pt idx="3746">
                  <c:v>82.88000000000001</c:v>
                </c:pt>
                <c:pt idx="3747">
                  <c:v>82.88000000000001</c:v>
                </c:pt>
                <c:pt idx="3748">
                  <c:v>82.88000000000001</c:v>
                </c:pt>
                <c:pt idx="3749">
                  <c:v>82.88000000000001</c:v>
                </c:pt>
                <c:pt idx="3750">
                  <c:v>82.88000000000001</c:v>
                </c:pt>
                <c:pt idx="3751">
                  <c:v>82.88000000000001</c:v>
                </c:pt>
                <c:pt idx="3752">
                  <c:v>82.88000000000001</c:v>
                </c:pt>
                <c:pt idx="3753">
                  <c:v>82.88000000000001</c:v>
                </c:pt>
                <c:pt idx="3754">
                  <c:v>82.88000000000001</c:v>
                </c:pt>
                <c:pt idx="3755">
                  <c:v>82.88000000000001</c:v>
                </c:pt>
                <c:pt idx="3756">
                  <c:v>82.88000000000001</c:v>
                </c:pt>
                <c:pt idx="3757">
                  <c:v>82.88000000000001</c:v>
                </c:pt>
                <c:pt idx="3758">
                  <c:v>82.88000000000001</c:v>
                </c:pt>
                <c:pt idx="3759">
                  <c:v>82.88000000000001</c:v>
                </c:pt>
                <c:pt idx="3760">
                  <c:v>82.88000000000001</c:v>
                </c:pt>
                <c:pt idx="3761">
                  <c:v>82.88000000000001</c:v>
                </c:pt>
                <c:pt idx="3762">
                  <c:v>82.88000000000001</c:v>
                </c:pt>
                <c:pt idx="3763">
                  <c:v>82.88000000000001</c:v>
                </c:pt>
                <c:pt idx="3764">
                  <c:v>82.88000000000001</c:v>
                </c:pt>
                <c:pt idx="3765">
                  <c:v>82.88000000000001</c:v>
                </c:pt>
                <c:pt idx="3766">
                  <c:v>82.88000000000001</c:v>
                </c:pt>
                <c:pt idx="3767">
                  <c:v>82.88000000000001</c:v>
                </c:pt>
                <c:pt idx="3768">
                  <c:v>82.88000000000001</c:v>
                </c:pt>
                <c:pt idx="3769">
                  <c:v>82.88000000000001</c:v>
                </c:pt>
                <c:pt idx="3770">
                  <c:v>82.88000000000001</c:v>
                </c:pt>
                <c:pt idx="3771">
                  <c:v>82.88000000000001</c:v>
                </c:pt>
                <c:pt idx="3772">
                  <c:v>82.88000000000001</c:v>
                </c:pt>
                <c:pt idx="3773">
                  <c:v>82.88000000000001</c:v>
                </c:pt>
                <c:pt idx="3774">
                  <c:v>82.88000000000001</c:v>
                </c:pt>
                <c:pt idx="3775">
                  <c:v>82.88000000000001</c:v>
                </c:pt>
                <c:pt idx="3776">
                  <c:v>82.88000000000001</c:v>
                </c:pt>
                <c:pt idx="3777">
                  <c:v>82.88000000000001</c:v>
                </c:pt>
                <c:pt idx="3778">
                  <c:v>82.88000000000001</c:v>
                </c:pt>
                <c:pt idx="3779">
                  <c:v>82.88000000000001</c:v>
                </c:pt>
                <c:pt idx="3780">
                  <c:v>82.88000000000001</c:v>
                </c:pt>
                <c:pt idx="3781">
                  <c:v>82.88000000000001</c:v>
                </c:pt>
                <c:pt idx="3782">
                  <c:v>82.88000000000001</c:v>
                </c:pt>
                <c:pt idx="3783">
                  <c:v>82.88000000000001</c:v>
                </c:pt>
                <c:pt idx="3784">
                  <c:v>82.88000000000001</c:v>
                </c:pt>
                <c:pt idx="3785">
                  <c:v>82.88000000000001</c:v>
                </c:pt>
                <c:pt idx="3786">
                  <c:v>82.88000000000001</c:v>
                </c:pt>
                <c:pt idx="3787">
                  <c:v>82.88000000000001</c:v>
                </c:pt>
                <c:pt idx="3788">
                  <c:v>82.88000000000001</c:v>
                </c:pt>
                <c:pt idx="3789">
                  <c:v>82.88000000000001</c:v>
                </c:pt>
                <c:pt idx="3790">
                  <c:v>82.88000000000001</c:v>
                </c:pt>
                <c:pt idx="3791">
                  <c:v>82.88000000000001</c:v>
                </c:pt>
                <c:pt idx="3792">
                  <c:v>82.88000000000001</c:v>
                </c:pt>
                <c:pt idx="3793">
                  <c:v>82.88000000000001</c:v>
                </c:pt>
                <c:pt idx="3794">
                  <c:v>82.88000000000001</c:v>
                </c:pt>
                <c:pt idx="3795">
                  <c:v>82.88000000000001</c:v>
                </c:pt>
                <c:pt idx="3796">
                  <c:v>82.88000000000001</c:v>
                </c:pt>
                <c:pt idx="3797">
                  <c:v>82.88000000000001</c:v>
                </c:pt>
                <c:pt idx="3798">
                  <c:v>82.88000000000001</c:v>
                </c:pt>
                <c:pt idx="3799">
                  <c:v>82.88000000000001</c:v>
                </c:pt>
                <c:pt idx="3800">
                  <c:v>82.88000000000001</c:v>
                </c:pt>
                <c:pt idx="3801">
                  <c:v>82.88000000000001</c:v>
                </c:pt>
                <c:pt idx="3802">
                  <c:v>82.88000000000001</c:v>
                </c:pt>
                <c:pt idx="3803">
                  <c:v>82.88000000000001</c:v>
                </c:pt>
                <c:pt idx="3804">
                  <c:v>82.88000000000001</c:v>
                </c:pt>
                <c:pt idx="3805">
                  <c:v>82.88000000000001</c:v>
                </c:pt>
                <c:pt idx="3806">
                  <c:v>82.88000000000001</c:v>
                </c:pt>
                <c:pt idx="3807">
                  <c:v>82.88000000000001</c:v>
                </c:pt>
                <c:pt idx="3808">
                  <c:v>82.88000000000001</c:v>
                </c:pt>
                <c:pt idx="3809">
                  <c:v>82.88000000000001</c:v>
                </c:pt>
                <c:pt idx="3810">
                  <c:v>82.88000000000001</c:v>
                </c:pt>
                <c:pt idx="3811">
                  <c:v>82.88000000000001</c:v>
                </c:pt>
                <c:pt idx="3812">
                  <c:v>82.88000000000001</c:v>
                </c:pt>
                <c:pt idx="3813">
                  <c:v>82.88000000000001</c:v>
                </c:pt>
                <c:pt idx="3814">
                  <c:v>82.88000000000001</c:v>
                </c:pt>
                <c:pt idx="3815">
                  <c:v>82.88000000000001</c:v>
                </c:pt>
                <c:pt idx="3816">
                  <c:v>82.88000000000001</c:v>
                </c:pt>
                <c:pt idx="3817">
                  <c:v>82.88000000000001</c:v>
                </c:pt>
                <c:pt idx="3818">
                  <c:v>82.88000000000001</c:v>
                </c:pt>
                <c:pt idx="3819">
                  <c:v>82.88000000000001</c:v>
                </c:pt>
                <c:pt idx="3820">
                  <c:v>82.88000000000001</c:v>
                </c:pt>
                <c:pt idx="3821">
                  <c:v>82.88000000000001</c:v>
                </c:pt>
                <c:pt idx="3822">
                  <c:v>82.88000000000001</c:v>
                </c:pt>
                <c:pt idx="3823">
                  <c:v>82.88000000000001</c:v>
                </c:pt>
                <c:pt idx="3824">
                  <c:v>82.88000000000001</c:v>
                </c:pt>
                <c:pt idx="3825">
                  <c:v>82.88000000000001</c:v>
                </c:pt>
                <c:pt idx="3826">
                  <c:v>82.88000000000001</c:v>
                </c:pt>
                <c:pt idx="3827">
                  <c:v>82.88000000000001</c:v>
                </c:pt>
                <c:pt idx="3828">
                  <c:v>82.88000000000001</c:v>
                </c:pt>
                <c:pt idx="3829">
                  <c:v>82.88000000000001</c:v>
                </c:pt>
                <c:pt idx="3830">
                  <c:v>82.88000000000001</c:v>
                </c:pt>
                <c:pt idx="3831">
                  <c:v>82.88000000000001</c:v>
                </c:pt>
                <c:pt idx="3832">
                  <c:v>82.88000000000001</c:v>
                </c:pt>
                <c:pt idx="3833">
                  <c:v>82.88000000000001</c:v>
                </c:pt>
                <c:pt idx="3834">
                  <c:v>82.88000000000001</c:v>
                </c:pt>
                <c:pt idx="3835">
                  <c:v>82.88000000000001</c:v>
                </c:pt>
                <c:pt idx="3836">
                  <c:v>82.88000000000001</c:v>
                </c:pt>
                <c:pt idx="3837">
                  <c:v>82.88000000000001</c:v>
                </c:pt>
                <c:pt idx="3838">
                  <c:v>82.88000000000001</c:v>
                </c:pt>
                <c:pt idx="3839">
                  <c:v>82.88000000000001</c:v>
                </c:pt>
                <c:pt idx="3840">
                  <c:v>82.88000000000001</c:v>
                </c:pt>
                <c:pt idx="3841">
                  <c:v>82.88000000000001</c:v>
                </c:pt>
                <c:pt idx="3842">
                  <c:v>82.88000000000001</c:v>
                </c:pt>
                <c:pt idx="3843">
                  <c:v>82.88000000000001</c:v>
                </c:pt>
                <c:pt idx="3844">
                  <c:v>82.88000000000001</c:v>
                </c:pt>
                <c:pt idx="3845">
                  <c:v>82.88000000000001</c:v>
                </c:pt>
                <c:pt idx="3846">
                  <c:v>82.88000000000001</c:v>
                </c:pt>
                <c:pt idx="3847">
                  <c:v>82.88000000000001</c:v>
                </c:pt>
                <c:pt idx="3848">
                  <c:v>82.88000000000001</c:v>
                </c:pt>
                <c:pt idx="3849">
                  <c:v>82.88000000000001</c:v>
                </c:pt>
                <c:pt idx="3850">
                  <c:v>82.88000000000001</c:v>
                </c:pt>
                <c:pt idx="3851">
                  <c:v>82.88000000000001</c:v>
                </c:pt>
                <c:pt idx="3852">
                  <c:v>82.88000000000001</c:v>
                </c:pt>
                <c:pt idx="3853">
                  <c:v>82.88000000000001</c:v>
                </c:pt>
                <c:pt idx="3854">
                  <c:v>82.88000000000001</c:v>
                </c:pt>
                <c:pt idx="3855">
                  <c:v>82.88000000000001</c:v>
                </c:pt>
                <c:pt idx="3856">
                  <c:v>82.88000000000001</c:v>
                </c:pt>
                <c:pt idx="3857">
                  <c:v>82.88000000000001</c:v>
                </c:pt>
                <c:pt idx="3858">
                  <c:v>82.88000000000001</c:v>
                </c:pt>
                <c:pt idx="3859">
                  <c:v>82.88000000000001</c:v>
                </c:pt>
                <c:pt idx="3860">
                  <c:v>82.88000000000001</c:v>
                </c:pt>
                <c:pt idx="3861">
                  <c:v>82.88000000000001</c:v>
                </c:pt>
                <c:pt idx="3862">
                  <c:v>82.88000000000001</c:v>
                </c:pt>
                <c:pt idx="3863">
                  <c:v>82.88000000000001</c:v>
                </c:pt>
                <c:pt idx="3864">
                  <c:v>82.88000000000001</c:v>
                </c:pt>
                <c:pt idx="3865">
                  <c:v>82.88000000000001</c:v>
                </c:pt>
                <c:pt idx="3866">
                  <c:v>82.88000000000001</c:v>
                </c:pt>
                <c:pt idx="3867">
                  <c:v>82.88000000000001</c:v>
                </c:pt>
                <c:pt idx="3868">
                  <c:v>82.88000000000001</c:v>
                </c:pt>
                <c:pt idx="3869">
                  <c:v>82.88000000000001</c:v>
                </c:pt>
                <c:pt idx="3870">
                  <c:v>82.88000000000001</c:v>
                </c:pt>
                <c:pt idx="3871">
                  <c:v>82.88000000000001</c:v>
                </c:pt>
                <c:pt idx="3872">
                  <c:v>82.88000000000001</c:v>
                </c:pt>
                <c:pt idx="3873">
                  <c:v>82.88000000000001</c:v>
                </c:pt>
                <c:pt idx="3874">
                  <c:v>82.88000000000001</c:v>
                </c:pt>
                <c:pt idx="3875">
                  <c:v>82.88000000000001</c:v>
                </c:pt>
                <c:pt idx="3876">
                  <c:v>82.88000000000001</c:v>
                </c:pt>
                <c:pt idx="3877">
                  <c:v>82.88000000000001</c:v>
                </c:pt>
                <c:pt idx="3878">
                  <c:v>82.88000000000001</c:v>
                </c:pt>
                <c:pt idx="3879">
                  <c:v>82.88000000000001</c:v>
                </c:pt>
                <c:pt idx="3880">
                  <c:v>82.88000000000001</c:v>
                </c:pt>
                <c:pt idx="3881">
                  <c:v>82.88000000000001</c:v>
                </c:pt>
                <c:pt idx="3882">
                  <c:v>82.88000000000001</c:v>
                </c:pt>
                <c:pt idx="3883">
                  <c:v>82.88000000000001</c:v>
                </c:pt>
                <c:pt idx="3884">
                  <c:v>82.88000000000001</c:v>
                </c:pt>
                <c:pt idx="3885">
                  <c:v>82.88000000000001</c:v>
                </c:pt>
                <c:pt idx="3886">
                  <c:v>82.88000000000001</c:v>
                </c:pt>
                <c:pt idx="3887">
                  <c:v>82.88000000000001</c:v>
                </c:pt>
                <c:pt idx="3888">
                  <c:v>82.88000000000001</c:v>
                </c:pt>
                <c:pt idx="3889">
                  <c:v>82.88000000000001</c:v>
                </c:pt>
                <c:pt idx="3890">
                  <c:v>82.88000000000001</c:v>
                </c:pt>
                <c:pt idx="3891">
                  <c:v>82.88000000000001</c:v>
                </c:pt>
                <c:pt idx="3892">
                  <c:v>82.88000000000001</c:v>
                </c:pt>
                <c:pt idx="3893">
                  <c:v>82.88000000000001</c:v>
                </c:pt>
                <c:pt idx="3894">
                  <c:v>82.88000000000001</c:v>
                </c:pt>
                <c:pt idx="3895">
                  <c:v>82.88000000000001</c:v>
                </c:pt>
                <c:pt idx="3896">
                  <c:v>82.88000000000001</c:v>
                </c:pt>
                <c:pt idx="3897">
                  <c:v>82.88000000000001</c:v>
                </c:pt>
                <c:pt idx="3898">
                  <c:v>82.88000000000001</c:v>
                </c:pt>
                <c:pt idx="3899">
                  <c:v>82.88000000000001</c:v>
                </c:pt>
                <c:pt idx="3900">
                  <c:v>82.88000000000001</c:v>
                </c:pt>
                <c:pt idx="3901">
                  <c:v>82.88000000000001</c:v>
                </c:pt>
                <c:pt idx="3902">
                  <c:v>82.88000000000001</c:v>
                </c:pt>
                <c:pt idx="3903">
                  <c:v>82.88000000000001</c:v>
                </c:pt>
                <c:pt idx="3904">
                  <c:v>82.88000000000001</c:v>
                </c:pt>
                <c:pt idx="3905">
                  <c:v>82.88000000000001</c:v>
                </c:pt>
                <c:pt idx="3906">
                  <c:v>82.88000000000001</c:v>
                </c:pt>
                <c:pt idx="3907">
                  <c:v>82.88000000000001</c:v>
                </c:pt>
                <c:pt idx="3908">
                  <c:v>82.88000000000001</c:v>
                </c:pt>
                <c:pt idx="3909">
                  <c:v>82.88000000000001</c:v>
                </c:pt>
                <c:pt idx="3910">
                  <c:v>82.88000000000001</c:v>
                </c:pt>
                <c:pt idx="3911">
                  <c:v>82.88000000000001</c:v>
                </c:pt>
                <c:pt idx="3912">
                  <c:v>82.88000000000001</c:v>
                </c:pt>
                <c:pt idx="3913">
                  <c:v>82.88000000000001</c:v>
                </c:pt>
                <c:pt idx="3914">
                  <c:v>82.88000000000001</c:v>
                </c:pt>
                <c:pt idx="3915">
                  <c:v>82.88000000000001</c:v>
                </c:pt>
                <c:pt idx="3916">
                  <c:v>82.88000000000001</c:v>
                </c:pt>
                <c:pt idx="3917">
                  <c:v>82.88000000000001</c:v>
                </c:pt>
                <c:pt idx="3918">
                  <c:v>82.88000000000001</c:v>
                </c:pt>
                <c:pt idx="3919">
                  <c:v>82.88000000000001</c:v>
                </c:pt>
                <c:pt idx="3920">
                  <c:v>82.88000000000001</c:v>
                </c:pt>
                <c:pt idx="3921">
                  <c:v>82.88000000000001</c:v>
                </c:pt>
                <c:pt idx="3922">
                  <c:v>82.88000000000001</c:v>
                </c:pt>
                <c:pt idx="3923">
                  <c:v>82.88000000000001</c:v>
                </c:pt>
                <c:pt idx="3924">
                  <c:v>82.88000000000001</c:v>
                </c:pt>
                <c:pt idx="3925">
                  <c:v>82.88000000000001</c:v>
                </c:pt>
                <c:pt idx="3926">
                  <c:v>82.88000000000001</c:v>
                </c:pt>
                <c:pt idx="3927">
                  <c:v>82.88000000000001</c:v>
                </c:pt>
                <c:pt idx="3928">
                  <c:v>82.88000000000001</c:v>
                </c:pt>
                <c:pt idx="3929">
                  <c:v>82.88000000000001</c:v>
                </c:pt>
                <c:pt idx="3930">
                  <c:v>82.88000000000001</c:v>
                </c:pt>
                <c:pt idx="3931">
                  <c:v>82.88000000000001</c:v>
                </c:pt>
                <c:pt idx="3932">
                  <c:v>82.88000000000001</c:v>
                </c:pt>
                <c:pt idx="3933">
                  <c:v>82.88000000000001</c:v>
                </c:pt>
                <c:pt idx="3934">
                  <c:v>82.88000000000001</c:v>
                </c:pt>
                <c:pt idx="3935">
                  <c:v>82.88000000000001</c:v>
                </c:pt>
                <c:pt idx="3936">
                  <c:v>82.88000000000001</c:v>
                </c:pt>
                <c:pt idx="3937">
                  <c:v>82.88000000000001</c:v>
                </c:pt>
                <c:pt idx="3938">
                  <c:v>82.88000000000001</c:v>
                </c:pt>
                <c:pt idx="3939">
                  <c:v>82.88000000000001</c:v>
                </c:pt>
                <c:pt idx="3940">
                  <c:v>82.88000000000001</c:v>
                </c:pt>
                <c:pt idx="3941">
                  <c:v>82.88000000000001</c:v>
                </c:pt>
                <c:pt idx="3942">
                  <c:v>82.88000000000001</c:v>
                </c:pt>
                <c:pt idx="3943">
                  <c:v>82.88000000000001</c:v>
                </c:pt>
                <c:pt idx="3944">
                  <c:v>82.88000000000001</c:v>
                </c:pt>
                <c:pt idx="3945">
                  <c:v>82.88000000000001</c:v>
                </c:pt>
                <c:pt idx="3946">
                  <c:v>82.88000000000001</c:v>
                </c:pt>
                <c:pt idx="3947">
                  <c:v>82.88000000000001</c:v>
                </c:pt>
                <c:pt idx="3948">
                  <c:v>82.88000000000001</c:v>
                </c:pt>
                <c:pt idx="3949">
                  <c:v>82.88000000000001</c:v>
                </c:pt>
                <c:pt idx="3950">
                  <c:v>82.88000000000001</c:v>
                </c:pt>
                <c:pt idx="3951">
                  <c:v>82.88000000000001</c:v>
                </c:pt>
                <c:pt idx="3952">
                  <c:v>82.88000000000001</c:v>
                </c:pt>
                <c:pt idx="3953">
                  <c:v>82.88000000000001</c:v>
                </c:pt>
                <c:pt idx="3954">
                  <c:v>82.88000000000001</c:v>
                </c:pt>
                <c:pt idx="3955">
                  <c:v>82.88000000000001</c:v>
                </c:pt>
                <c:pt idx="3956">
                  <c:v>82.88000000000001</c:v>
                </c:pt>
                <c:pt idx="3957">
                  <c:v>82.88000000000001</c:v>
                </c:pt>
                <c:pt idx="3958">
                  <c:v>82.88000000000001</c:v>
                </c:pt>
                <c:pt idx="3959">
                  <c:v>82.88000000000001</c:v>
                </c:pt>
                <c:pt idx="3960">
                  <c:v>82.88000000000001</c:v>
                </c:pt>
                <c:pt idx="3961">
                  <c:v>82.88000000000001</c:v>
                </c:pt>
                <c:pt idx="3962">
                  <c:v>82.88000000000001</c:v>
                </c:pt>
                <c:pt idx="3963">
                  <c:v>82.88000000000001</c:v>
                </c:pt>
                <c:pt idx="3964">
                  <c:v>82.88000000000001</c:v>
                </c:pt>
                <c:pt idx="3965">
                  <c:v>82.88000000000001</c:v>
                </c:pt>
                <c:pt idx="3966">
                  <c:v>82.88000000000001</c:v>
                </c:pt>
                <c:pt idx="3967">
                  <c:v>82.88000000000001</c:v>
                </c:pt>
                <c:pt idx="3968">
                  <c:v>82.88000000000001</c:v>
                </c:pt>
                <c:pt idx="3969">
                  <c:v>82.88000000000001</c:v>
                </c:pt>
                <c:pt idx="3970">
                  <c:v>82.88000000000001</c:v>
                </c:pt>
                <c:pt idx="3971">
                  <c:v>82.88000000000001</c:v>
                </c:pt>
                <c:pt idx="3972">
                  <c:v>82.88000000000001</c:v>
                </c:pt>
                <c:pt idx="3973">
                  <c:v>82.88000000000001</c:v>
                </c:pt>
                <c:pt idx="3974">
                  <c:v>82.88000000000001</c:v>
                </c:pt>
                <c:pt idx="3975">
                  <c:v>82.88000000000001</c:v>
                </c:pt>
                <c:pt idx="3976">
                  <c:v>82.88000000000001</c:v>
                </c:pt>
                <c:pt idx="3977">
                  <c:v>82.88000000000001</c:v>
                </c:pt>
                <c:pt idx="3978">
                  <c:v>82.88000000000001</c:v>
                </c:pt>
                <c:pt idx="3979">
                  <c:v>82.88000000000001</c:v>
                </c:pt>
                <c:pt idx="3980">
                  <c:v>82.88000000000001</c:v>
                </c:pt>
                <c:pt idx="3981">
                  <c:v>82.88000000000001</c:v>
                </c:pt>
                <c:pt idx="3982">
                  <c:v>82.88000000000001</c:v>
                </c:pt>
                <c:pt idx="3983">
                  <c:v>82.88000000000001</c:v>
                </c:pt>
                <c:pt idx="3984">
                  <c:v>82.88000000000001</c:v>
                </c:pt>
                <c:pt idx="3985">
                  <c:v>82.88000000000001</c:v>
                </c:pt>
                <c:pt idx="3986">
                  <c:v>82.88000000000001</c:v>
                </c:pt>
                <c:pt idx="3987">
                  <c:v>82.88000000000001</c:v>
                </c:pt>
                <c:pt idx="3988">
                  <c:v>82.88000000000001</c:v>
                </c:pt>
                <c:pt idx="3989">
                  <c:v>82.88000000000001</c:v>
                </c:pt>
                <c:pt idx="3990">
                  <c:v>82.88000000000001</c:v>
                </c:pt>
                <c:pt idx="3991">
                  <c:v>82.88000000000001</c:v>
                </c:pt>
                <c:pt idx="3992">
                  <c:v>82.88000000000001</c:v>
                </c:pt>
                <c:pt idx="3993">
                  <c:v>82.88000000000001</c:v>
                </c:pt>
                <c:pt idx="3994">
                  <c:v>82.88000000000001</c:v>
                </c:pt>
                <c:pt idx="3995">
                  <c:v>82.88000000000001</c:v>
                </c:pt>
                <c:pt idx="3996">
                  <c:v>82.88000000000001</c:v>
                </c:pt>
                <c:pt idx="3997">
                  <c:v>82.88000000000001</c:v>
                </c:pt>
                <c:pt idx="3998">
                  <c:v>82.88000000000001</c:v>
                </c:pt>
                <c:pt idx="3999">
                  <c:v>82.88000000000001</c:v>
                </c:pt>
                <c:pt idx="4000">
                  <c:v>82.88000000000001</c:v>
                </c:pt>
                <c:pt idx="4001">
                  <c:v>82.88000000000001</c:v>
                </c:pt>
                <c:pt idx="4002">
                  <c:v>82.88000000000001</c:v>
                </c:pt>
                <c:pt idx="4003">
                  <c:v>82.88000000000001</c:v>
                </c:pt>
                <c:pt idx="4004">
                  <c:v>82.88000000000001</c:v>
                </c:pt>
                <c:pt idx="4005">
                  <c:v>82.88000000000001</c:v>
                </c:pt>
                <c:pt idx="4006">
                  <c:v>82.88000000000001</c:v>
                </c:pt>
                <c:pt idx="4007">
                  <c:v>82.88000000000001</c:v>
                </c:pt>
                <c:pt idx="4008">
                  <c:v>82.88000000000001</c:v>
                </c:pt>
                <c:pt idx="4009">
                  <c:v>82.88000000000001</c:v>
                </c:pt>
                <c:pt idx="4010">
                  <c:v>82.88000000000001</c:v>
                </c:pt>
                <c:pt idx="4011">
                  <c:v>82.88000000000001</c:v>
                </c:pt>
                <c:pt idx="4012">
                  <c:v>82.88000000000001</c:v>
                </c:pt>
                <c:pt idx="4013">
                  <c:v>82.88000000000001</c:v>
                </c:pt>
                <c:pt idx="4014">
                  <c:v>82.88000000000001</c:v>
                </c:pt>
                <c:pt idx="4015">
                  <c:v>82.88000000000001</c:v>
                </c:pt>
                <c:pt idx="4016">
                  <c:v>82.88000000000001</c:v>
                </c:pt>
                <c:pt idx="4017">
                  <c:v>82.88000000000001</c:v>
                </c:pt>
                <c:pt idx="4018">
                  <c:v>82.88000000000001</c:v>
                </c:pt>
                <c:pt idx="4019">
                  <c:v>82.88000000000001</c:v>
                </c:pt>
                <c:pt idx="4020">
                  <c:v>82.88000000000001</c:v>
                </c:pt>
                <c:pt idx="4021">
                  <c:v>82.88000000000001</c:v>
                </c:pt>
                <c:pt idx="4022">
                  <c:v>82.88000000000001</c:v>
                </c:pt>
                <c:pt idx="4023">
                  <c:v>82.88000000000001</c:v>
                </c:pt>
                <c:pt idx="4024">
                  <c:v>82.88000000000001</c:v>
                </c:pt>
                <c:pt idx="4025">
                  <c:v>82.88000000000001</c:v>
                </c:pt>
                <c:pt idx="4026">
                  <c:v>82.88000000000001</c:v>
                </c:pt>
                <c:pt idx="4027">
                  <c:v>82.88000000000001</c:v>
                </c:pt>
                <c:pt idx="4028">
                  <c:v>82.88000000000001</c:v>
                </c:pt>
                <c:pt idx="4029">
                  <c:v>82.88000000000001</c:v>
                </c:pt>
                <c:pt idx="4030">
                  <c:v>82.88000000000001</c:v>
                </c:pt>
                <c:pt idx="4031">
                  <c:v>82.88000000000001</c:v>
                </c:pt>
                <c:pt idx="4032">
                  <c:v>82.88000000000001</c:v>
                </c:pt>
                <c:pt idx="4033">
                  <c:v>82.88000000000001</c:v>
                </c:pt>
                <c:pt idx="4034">
                  <c:v>82.88000000000001</c:v>
                </c:pt>
                <c:pt idx="4035">
                  <c:v>82.88000000000001</c:v>
                </c:pt>
                <c:pt idx="4036">
                  <c:v>82.88000000000001</c:v>
                </c:pt>
                <c:pt idx="4037">
                  <c:v>82.88000000000001</c:v>
                </c:pt>
                <c:pt idx="4038">
                  <c:v>82.88000000000001</c:v>
                </c:pt>
                <c:pt idx="4039">
                  <c:v>82.88000000000001</c:v>
                </c:pt>
                <c:pt idx="4040">
                  <c:v>82.88000000000001</c:v>
                </c:pt>
                <c:pt idx="4041">
                  <c:v>82.88000000000001</c:v>
                </c:pt>
                <c:pt idx="4042">
                  <c:v>82.88000000000001</c:v>
                </c:pt>
                <c:pt idx="4043">
                  <c:v>82.88000000000001</c:v>
                </c:pt>
                <c:pt idx="4044">
                  <c:v>82.88000000000001</c:v>
                </c:pt>
                <c:pt idx="4045">
                  <c:v>82.88000000000001</c:v>
                </c:pt>
                <c:pt idx="4046">
                  <c:v>82.88000000000001</c:v>
                </c:pt>
                <c:pt idx="4047">
                  <c:v>82.88000000000001</c:v>
                </c:pt>
                <c:pt idx="4048">
                  <c:v>82.88000000000001</c:v>
                </c:pt>
                <c:pt idx="4049">
                  <c:v>82.88000000000001</c:v>
                </c:pt>
                <c:pt idx="4050">
                  <c:v>82.88000000000001</c:v>
                </c:pt>
                <c:pt idx="4051">
                  <c:v>82.88000000000001</c:v>
                </c:pt>
                <c:pt idx="4052">
                  <c:v>82.88000000000001</c:v>
                </c:pt>
                <c:pt idx="4053">
                  <c:v>82.88000000000001</c:v>
                </c:pt>
                <c:pt idx="4054">
                  <c:v>82.88000000000001</c:v>
                </c:pt>
                <c:pt idx="4055">
                  <c:v>82.88000000000001</c:v>
                </c:pt>
                <c:pt idx="4056">
                  <c:v>82.88000000000001</c:v>
                </c:pt>
                <c:pt idx="4057">
                  <c:v>82.88000000000001</c:v>
                </c:pt>
                <c:pt idx="4058">
                  <c:v>82.88000000000001</c:v>
                </c:pt>
                <c:pt idx="4059">
                  <c:v>82.88000000000001</c:v>
                </c:pt>
                <c:pt idx="4060">
                  <c:v>82.88000000000001</c:v>
                </c:pt>
                <c:pt idx="4061">
                  <c:v>82.88000000000001</c:v>
                </c:pt>
                <c:pt idx="4062">
                  <c:v>82.88000000000001</c:v>
                </c:pt>
                <c:pt idx="4063">
                  <c:v>82.88000000000001</c:v>
                </c:pt>
                <c:pt idx="4064">
                  <c:v>82.88000000000001</c:v>
                </c:pt>
                <c:pt idx="4065">
                  <c:v>82.88000000000001</c:v>
                </c:pt>
                <c:pt idx="4066">
                  <c:v>82.88000000000001</c:v>
                </c:pt>
                <c:pt idx="4067">
                  <c:v>82.88000000000001</c:v>
                </c:pt>
                <c:pt idx="4068">
                  <c:v>82.88000000000001</c:v>
                </c:pt>
                <c:pt idx="4069">
                  <c:v>82.88000000000001</c:v>
                </c:pt>
                <c:pt idx="4070">
                  <c:v>82.88000000000001</c:v>
                </c:pt>
                <c:pt idx="4071">
                  <c:v>82.88000000000001</c:v>
                </c:pt>
                <c:pt idx="4072">
                  <c:v>82.88000000000001</c:v>
                </c:pt>
                <c:pt idx="4073">
                  <c:v>82.88000000000001</c:v>
                </c:pt>
                <c:pt idx="4074">
                  <c:v>82.88000000000001</c:v>
                </c:pt>
                <c:pt idx="4075">
                  <c:v>82.88000000000001</c:v>
                </c:pt>
                <c:pt idx="4076">
                  <c:v>82.88000000000001</c:v>
                </c:pt>
                <c:pt idx="4077">
                  <c:v>82.88000000000001</c:v>
                </c:pt>
                <c:pt idx="4078">
                  <c:v>82.88000000000001</c:v>
                </c:pt>
                <c:pt idx="4079">
                  <c:v>82.88000000000001</c:v>
                </c:pt>
                <c:pt idx="4080">
                  <c:v>82.88000000000001</c:v>
                </c:pt>
                <c:pt idx="4081">
                  <c:v>82.88000000000001</c:v>
                </c:pt>
                <c:pt idx="4082">
                  <c:v>82.88000000000001</c:v>
                </c:pt>
                <c:pt idx="4083">
                  <c:v>82.88000000000001</c:v>
                </c:pt>
                <c:pt idx="4084">
                  <c:v>82.88000000000001</c:v>
                </c:pt>
                <c:pt idx="4085">
                  <c:v>82.88000000000001</c:v>
                </c:pt>
                <c:pt idx="4086">
                  <c:v>82.88000000000001</c:v>
                </c:pt>
                <c:pt idx="4087">
                  <c:v>82.88000000000001</c:v>
                </c:pt>
                <c:pt idx="4088">
                  <c:v>82.88000000000001</c:v>
                </c:pt>
                <c:pt idx="4089">
                  <c:v>82.88000000000001</c:v>
                </c:pt>
                <c:pt idx="4090">
                  <c:v>82.88000000000001</c:v>
                </c:pt>
                <c:pt idx="4091">
                  <c:v>82.88000000000001</c:v>
                </c:pt>
                <c:pt idx="4092">
                  <c:v>82.88000000000001</c:v>
                </c:pt>
                <c:pt idx="4093">
                  <c:v>82.88000000000001</c:v>
                </c:pt>
                <c:pt idx="4094">
                  <c:v>82.88000000000001</c:v>
                </c:pt>
                <c:pt idx="4095">
                  <c:v>82.88000000000001</c:v>
                </c:pt>
                <c:pt idx="4096">
                  <c:v>82.88000000000001</c:v>
                </c:pt>
                <c:pt idx="4097">
                  <c:v>82.88000000000001</c:v>
                </c:pt>
                <c:pt idx="4098">
                  <c:v>82.88000000000001</c:v>
                </c:pt>
                <c:pt idx="4099">
                  <c:v>82.88000000000001</c:v>
                </c:pt>
                <c:pt idx="4100">
                  <c:v>82.88000000000001</c:v>
                </c:pt>
                <c:pt idx="4101">
                  <c:v>82.88000000000001</c:v>
                </c:pt>
                <c:pt idx="4102">
                  <c:v>82.88000000000001</c:v>
                </c:pt>
                <c:pt idx="4103">
                  <c:v>82.88000000000001</c:v>
                </c:pt>
                <c:pt idx="4104">
                  <c:v>82.88000000000001</c:v>
                </c:pt>
                <c:pt idx="4105">
                  <c:v>82.88000000000001</c:v>
                </c:pt>
                <c:pt idx="4106">
                  <c:v>82.88000000000001</c:v>
                </c:pt>
                <c:pt idx="4107">
                  <c:v>82.88000000000001</c:v>
                </c:pt>
                <c:pt idx="4108">
                  <c:v>82.88000000000001</c:v>
                </c:pt>
                <c:pt idx="4109">
                  <c:v>82.88000000000001</c:v>
                </c:pt>
                <c:pt idx="4110">
                  <c:v>82.88000000000001</c:v>
                </c:pt>
                <c:pt idx="4111">
                  <c:v>82.88000000000001</c:v>
                </c:pt>
                <c:pt idx="4112">
                  <c:v>82.88000000000001</c:v>
                </c:pt>
                <c:pt idx="4113">
                  <c:v>82.88000000000001</c:v>
                </c:pt>
                <c:pt idx="4114">
                  <c:v>82.88000000000001</c:v>
                </c:pt>
                <c:pt idx="4115">
                  <c:v>82.88000000000001</c:v>
                </c:pt>
                <c:pt idx="4116">
                  <c:v>82.88000000000001</c:v>
                </c:pt>
                <c:pt idx="4117">
                  <c:v>82.88000000000001</c:v>
                </c:pt>
                <c:pt idx="4118">
                  <c:v>82.88000000000001</c:v>
                </c:pt>
                <c:pt idx="4119">
                  <c:v>82.88000000000001</c:v>
                </c:pt>
                <c:pt idx="4120">
                  <c:v>82.88000000000001</c:v>
                </c:pt>
                <c:pt idx="4121">
                  <c:v>82.88000000000001</c:v>
                </c:pt>
                <c:pt idx="4122">
                  <c:v>82.88000000000001</c:v>
                </c:pt>
                <c:pt idx="4123">
                  <c:v>82.88000000000001</c:v>
                </c:pt>
                <c:pt idx="4124">
                  <c:v>82.88000000000001</c:v>
                </c:pt>
                <c:pt idx="4125">
                  <c:v>82.88000000000001</c:v>
                </c:pt>
                <c:pt idx="4126">
                  <c:v>82.88000000000001</c:v>
                </c:pt>
                <c:pt idx="4127">
                  <c:v>82.88000000000001</c:v>
                </c:pt>
                <c:pt idx="4128">
                  <c:v>82.88000000000001</c:v>
                </c:pt>
                <c:pt idx="4129">
                  <c:v>82.88000000000001</c:v>
                </c:pt>
                <c:pt idx="4130">
                  <c:v>82.88000000000001</c:v>
                </c:pt>
                <c:pt idx="4131">
                  <c:v>82.88000000000001</c:v>
                </c:pt>
                <c:pt idx="4132">
                  <c:v>82.88000000000001</c:v>
                </c:pt>
                <c:pt idx="4133">
                  <c:v>82.88000000000001</c:v>
                </c:pt>
                <c:pt idx="4134">
                  <c:v>82.88000000000001</c:v>
                </c:pt>
                <c:pt idx="4135">
                  <c:v>82.88000000000001</c:v>
                </c:pt>
                <c:pt idx="4136">
                  <c:v>82.88000000000001</c:v>
                </c:pt>
                <c:pt idx="4137">
                  <c:v>82.88000000000001</c:v>
                </c:pt>
                <c:pt idx="4138">
                  <c:v>82.88000000000001</c:v>
                </c:pt>
                <c:pt idx="4139">
                  <c:v>82.88000000000001</c:v>
                </c:pt>
                <c:pt idx="4140">
                  <c:v>82.88000000000001</c:v>
                </c:pt>
                <c:pt idx="4141">
                  <c:v>82.88000000000001</c:v>
                </c:pt>
                <c:pt idx="4142">
                  <c:v>82.88000000000001</c:v>
                </c:pt>
                <c:pt idx="4143">
                  <c:v>82.88000000000001</c:v>
                </c:pt>
                <c:pt idx="4144">
                  <c:v>82.88000000000001</c:v>
                </c:pt>
                <c:pt idx="4145">
                  <c:v>82.88000000000001</c:v>
                </c:pt>
                <c:pt idx="4146">
                  <c:v>82.88000000000001</c:v>
                </c:pt>
                <c:pt idx="4147">
                  <c:v>82.88000000000001</c:v>
                </c:pt>
                <c:pt idx="4148">
                  <c:v>82.88000000000001</c:v>
                </c:pt>
                <c:pt idx="4149">
                  <c:v>82.88000000000001</c:v>
                </c:pt>
                <c:pt idx="4150">
                  <c:v>82.88000000000001</c:v>
                </c:pt>
                <c:pt idx="4151">
                  <c:v>82.88000000000001</c:v>
                </c:pt>
                <c:pt idx="4152">
                  <c:v>82.88000000000001</c:v>
                </c:pt>
                <c:pt idx="4153">
                  <c:v>82.88000000000001</c:v>
                </c:pt>
                <c:pt idx="4154">
                  <c:v>82.88000000000001</c:v>
                </c:pt>
                <c:pt idx="4155">
                  <c:v>82.88000000000001</c:v>
                </c:pt>
                <c:pt idx="4156">
                  <c:v>82.88000000000001</c:v>
                </c:pt>
                <c:pt idx="4157">
                  <c:v>82.88000000000001</c:v>
                </c:pt>
                <c:pt idx="4158">
                  <c:v>82.88000000000001</c:v>
                </c:pt>
                <c:pt idx="4159">
                  <c:v>82.88000000000001</c:v>
                </c:pt>
                <c:pt idx="4160">
                  <c:v>82.88000000000001</c:v>
                </c:pt>
                <c:pt idx="4161">
                  <c:v>82.88000000000001</c:v>
                </c:pt>
                <c:pt idx="4162">
                  <c:v>82.88000000000001</c:v>
                </c:pt>
                <c:pt idx="4163">
                  <c:v>82.88000000000001</c:v>
                </c:pt>
                <c:pt idx="4164">
                  <c:v>82.88000000000001</c:v>
                </c:pt>
                <c:pt idx="4165">
                  <c:v>82.88000000000001</c:v>
                </c:pt>
                <c:pt idx="4166">
                  <c:v>82.88000000000001</c:v>
                </c:pt>
                <c:pt idx="4167">
                  <c:v>82.88000000000001</c:v>
                </c:pt>
                <c:pt idx="4168">
                  <c:v>82.88000000000001</c:v>
                </c:pt>
                <c:pt idx="4169">
                  <c:v>82.88000000000001</c:v>
                </c:pt>
                <c:pt idx="4170">
                  <c:v>82.88000000000001</c:v>
                </c:pt>
                <c:pt idx="4171">
                  <c:v>82.88000000000001</c:v>
                </c:pt>
                <c:pt idx="4172">
                  <c:v>82.88000000000001</c:v>
                </c:pt>
                <c:pt idx="4173">
                  <c:v>82.88000000000001</c:v>
                </c:pt>
                <c:pt idx="4174">
                  <c:v>82.88000000000001</c:v>
                </c:pt>
                <c:pt idx="4175">
                  <c:v>82.88000000000001</c:v>
                </c:pt>
                <c:pt idx="4176">
                  <c:v>82.88000000000001</c:v>
                </c:pt>
                <c:pt idx="4177">
                  <c:v>82.88000000000001</c:v>
                </c:pt>
                <c:pt idx="4178">
                  <c:v>82.88000000000001</c:v>
                </c:pt>
                <c:pt idx="4179">
                  <c:v>82.88000000000001</c:v>
                </c:pt>
                <c:pt idx="4180">
                  <c:v>82.88000000000001</c:v>
                </c:pt>
                <c:pt idx="4181">
                  <c:v>82.88000000000001</c:v>
                </c:pt>
                <c:pt idx="4182">
                  <c:v>82.88000000000001</c:v>
                </c:pt>
                <c:pt idx="4183">
                  <c:v>82.88000000000001</c:v>
                </c:pt>
                <c:pt idx="4184">
                  <c:v>82.88000000000001</c:v>
                </c:pt>
                <c:pt idx="4185">
                  <c:v>82.88000000000001</c:v>
                </c:pt>
                <c:pt idx="4186">
                  <c:v>82.88000000000001</c:v>
                </c:pt>
                <c:pt idx="4187">
                  <c:v>82.88000000000001</c:v>
                </c:pt>
                <c:pt idx="4188">
                  <c:v>82.88000000000001</c:v>
                </c:pt>
                <c:pt idx="4189">
                  <c:v>82.88000000000001</c:v>
                </c:pt>
                <c:pt idx="4190">
                  <c:v>82.88000000000001</c:v>
                </c:pt>
                <c:pt idx="4191">
                  <c:v>82.88000000000001</c:v>
                </c:pt>
                <c:pt idx="4192">
                  <c:v>82.88000000000001</c:v>
                </c:pt>
                <c:pt idx="4193">
                  <c:v>82.88000000000001</c:v>
                </c:pt>
                <c:pt idx="4194">
                  <c:v>82.88000000000001</c:v>
                </c:pt>
                <c:pt idx="4195">
                  <c:v>82.88000000000001</c:v>
                </c:pt>
                <c:pt idx="4196">
                  <c:v>82.88000000000001</c:v>
                </c:pt>
                <c:pt idx="4197">
                  <c:v>82.88000000000001</c:v>
                </c:pt>
                <c:pt idx="4198">
                  <c:v>82.88000000000001</c:v>
                </c:pt>
                <c:pt idx="4199">
                  <c:v>82.88000000000001</c:v>
                </c:pt>
                <c:pt idx="4200">
                  <c:v>82.88000000000001</c:v>
                </c:pt>
                <c:pt idx="4201">
                  <c:v>82.88000000000001</c:v>
                </c:pt>
                <c:pt idx="4202">
                  <c:v>82.88000000000001</c:v>
                </c:pt>
                <c:pt idx="4203">
                  <c:v>82.88000000000001</c:v>
                </c:pt>
                <c:pt idx="4204">
                  <c:v>82.88000000000001</c:v>
                </c:pt>
                <c:pt idx="4205">
                  <c:v>82.88000000000001</c:v>
                </c:pt>
                <c:pt idx="4206">
                  <c:v>82.88000000000001</c:v>
                </c:pt>
                <c:pt idx="4207">
                  <c:v>82.88000000000001</c:v>
                </c:pt>
                <c:pt idx="4208">
                  <c:v>82.88000000000001</c:v>
                </c:pt>
                <c:pt idx="4209">
                  <c:v>82.88000000000001</c:v>
                </c:pt>
                <c:pt idx="4210">
                  <c:v>82.88000000000001</c:v>
                </c:pt>
                <c:pt idx="4211">
                  <c:v>82.88000000000001</c:v>
                </c:pt>
                <c:pt idx="4212">
                  <c:v>82.88000000000001</c:v>
                </c:pt>
                <c:pt idx="4213">
                  <c:v>82.88000000000001</c:v>
                </c:pt>
                <c:pt idx="4214">
                  <c:v>82.88000000000001</c:v>
                </c:pt>
                <c:pt idx="4215">
                  <c:v>82.88000000000001</c:v>
                </c:pt>
                <c:pt idx="4216">
                  <c:v>82.88000000000001</c:v>
                </c:pt>
                <c:pt idx="4217">
                  <c:v>82.88000000000001</c:v>
                </c:pt>
                <c:pt idx="4218">
                  <c:v>82.88000000000001</c:v>
                </c:pt>
                <c:pt idx="4219">
                  <c:v>82.88000000000001</c:v>
                </c:pt>
                <c:pt idx="4220">
                  <c:v>82.88000000000001</c:v>
                </c:pt>
                <c:pt idx="4221">
                  <c:v>82.88000000000001</c:v>
                </c:pt>
                <c:pt idx="4222">
                  <c:v>82.88000000000001</c:v>
                </c:pt>
                <c:pt idx="4223">
                  <c:v>82.88000000000001</c:v>
                </c:pt>
                <c:pt idx="4224">
                  <c:v>82.88000000000001</c:v>
                </c:pt>
                <c:pt idx="4225">
                  <c:v>82.88000000000001</c:v>
                </c:pt>
                <c:pt idx="4226">
                  <c:v>82.88000000000001</c:v>
                </c:pt>
                <c:pt idx="4227">
                  <c:v>82.88000000000001</c:v>
                </c:pt>
                <c:pt idx="4228">
                  <c:v>82.88000000000001</c:v>
                </c:pt>
                <c:pt idx="4229">
                  <c:v>82.88000000000001</c:v>
                </c:pt>
                <c:pt idx="4230">
                  <c:v>82.88000000000001</c:v>
                </c:pt>
                <c:pt idx="4231">
                  <c:v>82.88000000000001</c:v>
                </c:pt>
                <c:pt idx="4232">
                  <c:v>82.88000000000001</c:v>
                </c:pt>
                <c:pt idx="4233">
                  <c:v>82.88000000000001</c:v>
                </c:pt>
                <c:pt idx="4234">
                  <c:v>82.88000000000001</c:v>
                </c:pt>
                <c:pt idx="4235">
                  <c:v>82.88000000000001</c:v>
                </c:pt>
                <c:pt idx="4236">
                  <c:v>82.88000000000001</c:v>
                </c:pt>
                <c:pt idx="4237">
                  <c:v>82.88000000000001</c:v>
                </c:pt>
                <c:pt idx="4238">
                  <c:v>82.88000000000001</c:v>
                </c:pt>
                <c:pt idx="4239">
                  <c:v>82.88000000000001</c:v>
                </c:pt>
                <c:pt idx="4240">
                  <c:v>82.88000000000001</c:v>
                </c:pt>
                <c:pt idx="4241">
                  <c:v>82.88000000000001</c:v>
                </c:pt>
                <c:pt idx="4242">
                  <c:v>82.88000000000001</c:v>
                </c:pt>
                <c:pt idx="4243">
                  <c:v>82.88000000000001</c:v>
                </c:pt>
                <c:pt idx="4244">
                  <c:v>82.88000000000001</c:v>
                </c:pt>
                <c:pt idx="4245">
                  <c:v>82.88000000000001</c:v>
                </c:pt>
                <c:pt idx="4246">
                  <c:v>82.88000000000001</c:v>
                </c:pt>
                <c:pt idx="4247">
                  <c:v>82.88000000000001</c:v>
                </c:pt>
                <c:pt idx="4248">
                  <c:v>82.88000000000001</c:v>
                </c:pt>
                <c:pt idx="4249">
                  <c:v>82.88000000000001</c:v>
                </c:pt>
                <c:pt idx="4250">
                  <c:v>82.88000000000001</c:v>
                </c:pt>
                <c:pt idx="4251">
                  <c:v>82.88000000000001</c:v>
                </c:pt>
                <c:pt idx="4252">
                  <c:v>82.88000000000001</c:v>
                </c:pt>
                <c:pt idx="4253">
                  <c:v>82.88000000000001</c:v>
                </c:pt>
                <c:pt idx="4254">
                  <c:v>82.88000000000001</c:v>
                </c:pt>
                <c:pt idx="4255">
                  <c:v>82.88000000000001</c:v>
                </c:pt>
                <c:pt idx="4256">
                  <c:v>82.88000000000001</c:v>
                </c:pt>
                <c:pt idx="4257">
                  <c:v>82.88000000000001</c:v>
                </c:pt>
                <c:pt idx="4258">
                  <c:v>82.88000000000001</c:v>
                </c:pt>
                <c:pt idx="4259">
                  <c:v>82.88000000000001</c:v>
                </c:pt>
                <c:pt idx="4260">
                  <c:v>82.88000000000001</c:v>
                </c:pt>
                <c:pt idx="4261">
                  <c:v>82.88000000000001</c:v>
                </c:pt>
                <c:pt idx="4262">
                  <c:v>82.88000000000001</c:v>
                </c:pt>
                <c:pt idx="4263">
                  <c:v>82.88000000000001</c:v>
                </c:pt>
                <c:pt idx="4264">
                  <c:v>82.88000000000001</c:v>
                </c:pt>
                <c:pt idx="4265">
                  <c:v>82.88000000000001</c:v>
                </c:pt>
                <c:pt idx="4266">
                  <c:v>82.88000000000001</c:v>
                </c:pt>
                <c:pt idx="4267">
                  <c:v>82.88000000000001</c:v>
                </c:pt>
                <c:pt idx="4268">
                  <c:v>82.88000000000001</c:v>
                </c:pt>
                <c:pt idx="4269">
                  <c:v>82.88000000000001</c:v>
                </c:pt>
                <c:pt idx="4270">
                  <c:v>82.88000000000001</c:v>
                </c:pt>
                <c:pt idx="4271">
                  <c:v>82.88000000000001</c:v>
                </c:pt>
                <c:pt idx="4272">
                  <c:v>82.88000000000001</c:v>
                </c:pt>
                <c:pt idx="4273">
                  <c:v>82.88000000000001</c:v>
                </c:pt>
                <c:pt idx="4274">
                  <c:v>82.88000000000001</c:v>
                </c:pt>
                <c:pt idx="4275">
                  <c:v>82.88000000000001</c:v>
                </c:pt>
                <c:pt idx="4276">
                  <c:v>82.88000000000001</c:v>
                </c:pt>
                <c:pt idx="4277">
                  <c:v>82.88000000000001</c:v>
                </c:pt>
                <c:pt idx="4278">
                  <c:v>82.88000000000001</c:v>
                </c:pt>
                <c:pt idx="4279">
                  <c:v>82.88000000000001</c:v>
                </c:pt>
                <c:pt idx="4280">
                  <c:v>82.88000000000001</c:v>
                </c:pt>
                <c:pt idx="4281">
                  <c:v>82.88000000000001</c:v>
                </c:pt>
                <c:pt idx="4282">
                  <c:v>82.88000000000001</c:v>
                </c:pt>
                <c:pt idx="4283">
                  <c:v>82.88000000000001</c:v>
                </c:pt>
                <c:pt idx="4284">
                  <c:v>82.88000000000001</c:v>
                </c:pt>
                <c:pt idx="4285">
                  <c:v>82.88000000000001</c:v>
                </c:pt>
                <c:pt idx="4286">
                  <c:v>82.88000000000001</c:v>
                </c:pt>
                <c:pt idx="4287">
                  <c:v>82.88000000000001</c:v>
                </c:pt>
                <c:pt idx="4288">
                  <c:v>82.88000000000001</c:v>
                </c:pt>
                <c:pt idx="4289">
                  <c:v>82.88000000000001</c:v>
                </c:pt>
                <c:pt idx="4290">
                  <c:v>82.88000000000001</c:v>
                </c:pt>
                <c:pt idx="4291">
                  <c:v>82.88000000000001</c:v>
                </c:pt>
                <c:pt idx="4292">
                  <c:v>82.88000000000001</c:v>
                </c:pt>
                <c:pt idx="4293">
                  <c:v>82.88000000000001</c:v>
                </c:pt>
                <c:pt idx="4294">
                  <c:v>82.88000000000001</c:v>
                </c:pt>
                <c:pt idx="4295">
                  <c:v>82.88000000000001</c:v>
                </c:pt>
                <c:pt idx="4296">
                  <c:v>82.88000000000001</c:v>
                </c:pt>
                <c:pt idx="4297">
                  <c:v>82.88000000000001</c:v>
                </c:pt>
                <c:pt idx="4298">
                  <c:v>82.88000000000001</c:v>
                </c:pt>
                <c:pt idx="4299">
                  <c:v>82.88000000000001</c:v>
                </c:pt>
                <c:pt idx="4300">
                  <c:v>82.88000000000001</c:v>
                </c:pt>
                <c:pt idx="4301">
                  <c:v>82.88000000000001</c:v>
                </c:pt>
                <c:pt idx="4302">
                  <c:v>82.88000000000001</c:v>
                </c:pt>
                <c:pt idx="4303">
                  <c:v>82.88000000000001</c:v>
                </c:pt>
                <c:pt idx="4304">
                  <c:v>82.88000000000001</c:v>
                </c:pt>
                <c:pt idx="4305">
                  <c:v>82.88000000000001</c:v>
                </c:pt>
                <c:pt idx="4306">
                  <c:v>82.88000000000001</c:v>
                </c:pt>
                <c:pt idx="4307">
                  <c:v>82.88000000000001</c:v>
                </c:pt>
                <c:pt idx="4308">
                  <c:v>82.88000000000001</c:v>
                </c:pt>
                <c:pt idx="4309">
                  <c:v>82.88000000000001</c:v>
                </c:pt>
                <c:pt idx="4310">
                  <c:v>82.88000000000001</c:v>
                </c:pt>
                <c:pt idx="4311">
                  <c:v>82.88000000000001</c:v>
                </c:pt>
                <c:pt idx="4312">
                  <c:v>82.88000000000001</c:v>
                </c:pt>
                <c:pt idx="4313">
                  <c:v>82.88000000000001</c:v>
                </c:pt>
                <c:pt idx="4314">
                  <c:v>82.88000000000001</c:v>
                </c:pt>
                <c:pt idx="4315">
                  <c:v>82.88000000000001</c:v>
                </c:pt>
                <c:pt idx="4316">
                  <c:v>82.88000000000001</c:v>
                </c:pt>
                <c:pt idx="4317">
                  <c:v>82.88000000000001</c:v>
                </c:pt>
                <c:pt idx="4318">
                  <c:v>82.88000000000001</c:v>
                </c:pt>
                <c:pt idx="4319">
                  <c:v>82.88000000000001</c:v>
                </c:pt>
                <c:pt idx="4320">
                  <c:v>82.88000000000001</c:v>
                </c:pt>
                <c:pt idx="4321">
                  <c:v>82.88000000000001</c:v>
                </c:pt>
                <c:pt idx="4322">
                  <c:v>82.88000000000001</c:v>
                </c:pt>
                <c:pt idx="4323">
                  <c:v>82.88000000000001</c:v>
                </c:pt>
                <c:pt idx="4324">
                  <c:v>82.88000000000001</c:v>
                </c:pt>
                <c:pt idx="4325">
                  <c:v>82.88000000000001</c:v>
                </c:pt>
                <c:pt idx="4326">
                  <c:v>82.88000000000001</c:v>
                </c:pt>
                <c:pt idx="4327">
                  <c:v>82.88000000000001</c:v>
                </c:pt>
                <c:pt idx="4328">
                  <c:v>82.88000000000001</c:v>
                </c:pt>
                <c:pt idx="4329">
                  <c:v>82.88000000000001</c:v>
                </c:pt>
                <c:pt idx="4330">
                  <c:v>82.88000000000001</c:v>
                </c:pt>
                <c:pt idx="4331">
                  <c:v>82.88000000000001</c:v>
                </c:pt>
                <c:pt idx="4332">
                  <c:v>82.88000000000001</c:v>
                </c:pt>
                <c:pt idx="4333">
                  <c:v>82.88000000000001</c:v>
                </c:pt>
                <c:pt idx="4334">
                  <c:v>82.88000000000001</c:v>
                </c:pt>
                <c:pt idx="4335">
                  <c:v>82.88000000000001</c:v>
                </c:pt>
                <c:pt idx="4336">
                  <c:v>82.88000000000001</c:v>
                </c:pt>
                <c:pt idx="4337">
                  <c:v>82.88000000000001</c:v>
                </c:pt>
                <c:pt idx="4338">
                  <c:v>82.88000000000001</c:v>
                </c:pt>
                <c:pt idx="4339">
                  <c:v>82.88000000000001</c:v>
                </c:pt>
                <c:pt idx="4340">
                  <c:v>82.88000000000001</c:v>
                </c:pt>
                <c:pt idx="4341">
                  <c:v>82.88000000000001</c:v>
                </c:pt>
                <c:pt idx="4342">
                  <c:v>82.88000000000001</c:v>
                </c:pt>
                <c:pt idx="4343">
                  <c:v>82.88000000000001</c:v>
                </c:pt>
                <c:pt idx="4344">
                  <c:v>82.88000000000001</c:v>
                </c:pt>
                <c:pt idx="4345">
                  <c:v>82.88000000000001</c:v>
                </c:pt>
                <c:pt idx="4346">
                  <c:v>82.88000000000001</c:v>
                </c:pt>
                <c:pt idx="4347">
                  <c:v>82.88000000000001</c:v>
                </c:pt>
                <c:pt idx="4348">
                  <c:v>82.88000000000001</c:v>
                </c:pt>
                <c:pt idx="4349">
                  <c:v>82.88000000000001</c:v>
                </c:pt>
                <c:pt idx="4350">
                  <c:v>82.88000000000001</c:v>
                </c:pt>
                <c:pt idx="4351">
                  <c:v>82.88000000000001</c:v>
                </c:pt>
                <c:pt idx="4352">
                  <c:v>82.88000000000001</c:v>
                </c:pt>
                <c:pt idx="4353">
                  <c:v>82.88000000000001</c:v>
                </c:pt>
                <c:pt idx="4354">
                  <c:v>82.88000000000001</c:v>
                </c:pt>
                <c:pt idx="4355">
                  <c:v>82.88000000000001</c:v>
                </c:pt>
                <c:pt idx="4356">
                  <c:v>82.88000000000001</c:v>
                </c:pt>
                <c:pt idx="4357">
                  <c:v>82.88000000000001</c:v>
                </c:pt>
                <c:pt idx="4358">
                  <c:v>82.88000000000001</c:v>
                </c:pt>
                <c:pt idx="4359">
                  <c:v>82.88000000000001</c:v>
                </c:pt>
                <c:pt idx="4360">
                  <c:v>82.88000000000001</c:v>
                </c:pt>
                <c:pt idx="4361">
                  <c:v>82.88000000000001</c:v>
                </c:pt>
                <c:pt idx="4362">
                  <c:v>82.88000000000001</c:v>
                </c:pt>
                <c:pt idx="4363">
                  <c:v>82.88000000000001</c:v>
                </c:pt>
                <c:pt idx="4364">
                  <c:v>82.88000000000001</c:v>
                </c:pt>
                <c:pt idx="4365">
                  <c:v>82.88000000000001</c:v>
                </c:pt>
                <c:pt idx="4366">
                  <c:v>82.88000000000001</c:v>
                </c:pt>
                <c:pt idx="4367">
                  <c:v>82.88000000000001</c:v>
                </c:pt>
                <c:pt idx="4368">
                  <c:v>82.88000000000001</c:v>
                </c:pt>
                <c:pt idx="4369">
                  <c:v>82.88000000000001</c:v>
                </c:pt>
                <c:pt idx="4370">
                  <c:v>82.88000000000001</c:v>
                </c:pt>
                <c:pt idx="4371">
                  <c:v>82.88000000000001</c:v>
                </c:pt>
                <c:pt idx="4372">
                  <c:v>82.88000000000001</c:v>
                </c:pt>
                <c:pt idx="4373">
                  <c:v>82.88000000000001</c:v>
                </c:pt>
                <c:pt idx="4374">
                  <c:v>82.88000000000001</c:v>
                </c:pt>
                <c:pt idx="4375">
                  <c:v>82.88000000000001</c:v>
                </c:pt>
                <c:pt idx="4376">
                  <c:v>82.88000000000001</c:v>
                </c:pt>
                <c:pt idx="4377">
                  <c:v>82.88000000000001</c:v>
                </c:pt>
                <c:pt idx="4378">
                  <c:v>82.88000000000001</c:v>
                </c:pt>
                <c:pt idx="4379">
                  <c:v>82.88000000000001</c:v>
                </c:pt>
                <c:pt idx="4380">
                  <c:v>82.88000000000001</c:v>
                </c:pt>
                <c:pt idx="4381">
                  <c:v>82.88000000000001</c:v>
                </c:pt>
                <c:pt idx="4382">
                  <c:v>82.88000000000001</c:v>
                </c:pt>
                <c:pt idx="4383">
                  <c:v>82.88000000000001</c:v>
                </c:pt>
                <c:pt idx="4384">
                  <c:v>82.88000000000001</c:v>
                </c:pt>
                <c:pt idx="4385">
                  <c:v>82.88000000000001</c:v>
                </c:pt>
                <c:pt idx="4386">
                  <c:v>82.88000000000001</c:v>
                </c:pt>
                <c:pt idx="4387">
                  <c:v>82.88000000000001</c:v>
                </c:pt>
                <c:pt idx="4388">
                  <c:v>82.88000000000001</c:v>
                </c:pt>
                <c:pt idx="4389">
                  <c:v>82.88000000000001</c:v>
                </c:pt>
                <c:pt idx="4390">
                  <c:v>82.88000000000001</c:v>
                </c:pt>
                <c:pt idx="4391">
                  <c:v>82.88000000000001</c:v>
                </c:pt>
                <c:pt idx="4392">
                  <c:v>82.88000000000001</c:v>
                </c:pt>
                <c:pt idx="4393">
                  <c:v>82.88000000000001</c:v>
                </c:pt>
                <c:pt idx="4394">
                  <c:v>82.88000000000001</c:v>
                </c:pt>
                <c:pt idx="4395">
                  <c:v>82.88000000000001</c:v>
                </c:pt>
                <c:pt idx="4396">
                  <c:v>82.88000000000001</c:v>
                </c:pt>
                <c:pt idx="4397">
                  <c:v>82.88000000000001</c:v>
                </c:pt>
                <c:pt idx="4398">
                  <c:v>82.88000000000001</c:v>
                </c:pt>
                <c:pt idx="4399">
                  <c:v>82.88000000000001</c:v>
                </c:pt>
                <c:pt idx="4400">
                  <c:v>82.88000000000001</c:v>
                </c:pt>
                <c:pt idx="4401">
                  <c:v>82.88000000000001</c:v>
                </c:pt>
                <c:pt idx="4402">
                  <c:v>82.88000000000001</c:v>
                </c:pt>
                <c:pt idx="4403">
                  <c:v>82.88000000000001</c:v>
                </c:pt>
                <c:pt idx="4404">
                  <c:v>82.88000000000001</c:v>
                </c:pt>
                <c:pt idx="4405">
                  <c:v>82.88000000000001</c:v>
                </c:pt>
                <c:pt idx="4406">
                  <c:v>82.88000000000001</c:v>
                </c:pt>
                <c:pt idx="4407">
                  <c:v>82.88000000000001</c:v>
                </c:pt>
                <c:pt idx="4408">
                  <c:v>82.88000000000001</c:v>
                </c:pt>
                <c:pt idx="4409">
                  <c:v>82.88000000000001</c:v>
                </c:pt>
                <c:pt idx="4410">
                  <c:v>82.88000000000001</c:v>
                </c:pt>
                <c:pt idx="4411">
                  <c:v>82.88000000000001</c:v>
                </c:pt>
                <c:pt idx="4412">
                  <c:v>82.88000000000001</c:v>
                </c:pt>
                <c:pt idx="4413">
                  <c:v>82.88000000000001</c:v>
                </c:pt>
                <c:pt idx="4414">
                  <c:v>82.88000000000001</c:v>
                </c:pt>
                <c:pt idx="4415">
                  <c:v>82.88000000000001</c:v>
                </c:pt>
                <c:pt idx="4416">
                  <c:v>82.88000000000001</c:v>
                </c:pt>
                <c:pt idx="4417">
                  <c:v>82.88000000000001</c:v>
                </c:pt>
                <c:pt idx="4418">
                  <c:v>82.88000000000001</c:v>
                </c:pt>
                <c:pt idx="4419">
                  <c:v>82.88000000000001</c:v>
                </c:pt>
                <c:pt idx="4420">
                  <c:v>82.88000000000001</c:v>
                </c:pt>
                <c:pt idx="4421">
                  <c:v>82.88000000000001</c:v>
                </c:pt>
                <c:pt idx="4422">
                  <c:v>82.88000000000001</c:v>
                </c:pt>
                <c:pt idx="4423">
                  <c:v>82.88000000000001</c:v>
                </c:pt>
                <c:pt idx="4424">
                  <c:v>82.88000000000001</c:v>
                </c:pt>
                <c:pt idx="4425">
                  <c:v>82.88000000000001</c:v>
                </c:pt>
                <c:pt idx="4426">
                  <c:v>82.88000000000001</c:v>
                </c:pt>
                <c:pt idx="4427">
                  <c:v>82.88000000000001</c:v>
                </c:pt>
                <c:pt idx="4428">
                  <c:v>82.88000000000001</c:v>
                </c:pt>
                <c:pt idx="4429">
                  <c:v>82.88000000000001</c:v>
                </c:pt>
                <c:pt idx="4430">
                  <c:v>82.88000000000001</c:v>
                </c:pt>
                <c:pt idx="4431">
                  <c:v>82.88000000000001</c:v>
                </c:pt>
                <c:pt idx="4432">
                  <c:v>82.88000000000001</c:v>
                </c:pt>
                <c:pt idx="4433">
                  <c:v>82.88000000000001</c:v>
                </c:pt>
                <c:pt idx="4434">
                  <c:v>82.88000000000001</c:v>
                </c:pt>
                <c:pt idx="4435">
                  <c:v>82.88000000000001</c:v>
                </c:pt>
                <c:pt idx="4436">
                  <c:v>82.88000000000001</c:v>
                </c:pt>
                <c:pt idx="4437">
                  <c:v>82.88000000000001</c:v>
                </c:pt>
                <c:pt idx="4438">
                  <c:v>82.88000000000001</c:v>
                </c:pt>
                <c:pt idx="4439">
                  <c:v>82.88000000000001</c:v>
                </c:pt>
                <c:pt idx="4440">
                  <c:v>82.88000000000001</c:v>
                </c:pt>
                <c:pt idx="4441">
                  <c:v>82.88000000000001</c:v>
                </c:pt>
                <c:pt idx="4442">
                  <c:v>82.88000000000001</c:v>
                </c:pt>
                <c:pt idx="4443">
                  <c:v>82.88000000000001</c:v>
                </c:pt>
                <c:pt idx="4444">
                  <c:v>82.88000000000001</c:v>
                </c:pt>
                <c:pt idx="4445">
                  <c:v>82.88000000000001</c:v>
                </c:pt>
                <c:pt idx="4446">
                  <c:v>82.88000000000001</c:v>
                </c:pt>
                <c:pt idx="4447">
                  <c:v>82.88000000000001</c:v>
                </c:pt>
                <c:pt idx="4448">
                  <c:v>82.88000000000001</c:v>
                </c:pt>
                <c:pt idx="4449">
                  <c:v>82.88000000000001</c:v>
                </c:pt>
                <c:pt idx="4450">
                  <c:v>82.88000000000001</c:v>
                </c:pt>
                <c:pt idx="4451">
                  <c:v>82.88000000000001</c:v>
                </c:pt>
                <c:pt idx="4452">
                  <c:v>82.88000000000001</c:v>
                </c:pt>
                <c:pt idx="4453">
                  <c:v>82.88000000000001</c:v>
                </c:pt>
                <c:pt idx="4454">
                  <c:v>82.88000000000001</c:v>
                </c:pt>
                <c:pt idx="4455">
                  <c:v>82.88000000000001</c:v>
                </c:pt>
                <c:pt idx="4456">
                  <c:v>82.88000000000001</c:v>
                </c:pt>
                <c:pt idx="4457">
                  <c:v>82.88000000000001</c:v>
                </c:pt>
                <c:pt idx="4458">
                  <c:v>82.88000000000001</c:v>
                </c:pt>
                <c:pt idx="4459">
                  <c:v>82.88000000000001</c:v>
                </c:pt>
                <c:pt idx="4460">
                  <c:v>82.88000000000001</c:v>
                </c:pt>
                <c:pt idx="4461">
                  <c:v>82.88000000000001</c:v>
                </c:pt>
                <c:pt idx="4462">
                  <c:v>82.88000000000001</c:v>
                </c:pt>
                <c:pt idx="4463">
                  <c:v>82.88000000000001</c:v>
                </c:pt>
                <c:pt idx="4464">
                  <c:v>82.88000000000001</c:v>
                </c:pt>
                <c:pt idx="4465">
                  <c:v>82.88000000000001</c:v>
                </c:pt>
                <c:pt idx="4466">
                  <c:v>82.88000000000001</c:v>
                </c:pt>
                <c:pt idx="4467">
                  <c:v>82.88000000000001</c:v>
                </c:pt>
                <c:pt idx="4468">
                  <c:v>82.88000000000001</c:v>
                </c:pt>
                <c:pt idx="4469">
                  <c:v>82.88000000000001</c:v>
                </c:pt>
                <c:pt idx="4470">
                  <c:v>82.88000000000001</c:v>
                </c:pt>
                <c:pt idx="4471">
                  <c:v>82.88000000000001</c:v>
                </c:pt>
                <c:pt idx="4472">
                  <c:v>82.88000000000001</c:v>
                </c:pt>
                <c:pt idx="4473">
                  <c:v>82.88000000000001</c:v>
                </c:pt>
                <c:pt idx="4474">
                  <c:v>82.88000000000001</c:v>
                </c:pt>
                <c:pt idx="4475">
                  <c:v>82.88000000000001</c:v>
                </c:pt>
                <c:pt idx="4476">
                  <c:v>82.88000000000001</c:v>
                </c:pt>
                <c:pt idx="4477">
                  <c:v>82.88000000000001</c:v>
                </c:pt>
                <c:pt idx="4478">
                  <c:v>82.88000000000001</c:v>
                </c:pt>
                <c:pt idx="4479">
                  <c:v>82.88000000000001</c:v>
                </c:pt>
                <c:pt idx="4480">
                  <c:v>82.88000000000001</c:v>
                </c:pt>
                <c:pt idx="4481">
                  <c:v>82.88000000000001</c:v>
                </c:pt>
                <c:pt idx="4482">
                  <c:v>82.88000000000001</c:v>
                </c:pt>
                <c:pt idx="4483">
                  <c:v>82.88000000000001</c:v>
                </c:pt>
                <c:pt idx="4484">
                  <c:v>82.88000000000001</c:v>
                </c:pt>
                <c:pt idx="4485">
                  <c:v>82.88000000000001</c:v>
                </c:pt>
                <c:pt idx="4486">
                  <c:v>82.88000000000001</c:v>
                </c:pt>
                <c:pt idx="4487">
                  <c:v>82.88000000000001</c:v>
                </c:pt>
                <c:pt idx="4488">
                  <c:v>82.88000000000001</c:v>
                </c:pt>
                <c:pt idx="4489">
                  <c:v>82.88000000000001</c:v>
                </c:pt>
                <c:pt idx="4490">
                  <c:v>82.88000000000001</c:v>
                </c:pt>
                <c:pt idx="4491">
                  <c:v>82.88000000000001</c:v>
                </c:pt>
                <c:pt idx="4492">
                  <c:v>82.88000000000001</c:v>
                </c:pt>
                <c:pt idx="4493">
                  <c:v>82.88000000000001</c:v>
                </c:pt>
                <c:pt idx="4494">
                  <c:v>82.88000000000001</c:v>
                </c:pt>
                <c:pt idx="4495">
                  <c:v>82.88000000000001</c:v>
                </c:pt>
                <c:pt idx="4496">
                  <c:v>82.88000000000001</c:v>
                </c:pt>
                <c:pt idx="4497">
                  <c:v>82.88000000000001</c:v>
                </c:pt>
                <c:pt idx="4498">
                  <c:v>82.88000000000001</c:v>
                </c:pt>
                <c:pt idx="4499">
                  <c:v>82.88000000000001</c:v>
                </c:pt>
                <c:pt idx="4500">
                  <c:v>82.88000000000001</c:v>
                </c:pt>
                <c:pt idx="4501">
                  <c:v>82.88000000000001</c:v>
                </c:pt>
                <c:pt idx="4502">
                  <c:v>82.88000000000001</c:v>
                </c:pt>
                <c:pt idx="4503">
                  <c:v>82.88000000000001</c:v>
                </c:pt>
                <c:pt idx="4504">
                  <c:v>82.88000000000001</c:v>
                </c:pt>
                <c:pt idx="4505">
                  <c:v>82.88000000000001</c:v>
                </c:pt>
                <c:pt idx="4506">
                  <c:v>82.88000000000001</c:v>
                </c:pt>
                <c:pt idx="4507">
                  <c:v>82.88000000000001</c:v>
                </c:pt>
                <c:pt idx="4508">
                  <c:v>82.88000000000001</c:v>
                </c:pt>
                <c:pt idx="4509">
                  <c:v>82.88000000000001</c:v>
                </c:pt>
                <c:pt idx="4510">
                  <c:v>82.88000000000001</c:v>
                </c:pt>
                <c:pt idx="4511">
                  <c:v>82.88000000000001</c:v>
                </c:pt>
                <c:pt idx="4512">
                  <c:v>82.88000000000001</c:v>
                </c:pt>
                <c:pt idx="4513">
                  <c:v>82.88000000000001</c:v>
                </c:pt>
                <c:pt idx="4514">
                  <c:v>82.88000000000001</c:v>
                </c:pt>
                <c:pt idx="4515">
                  <c:v>82.88000000000001</c:v>
                </c:pt>
                <c:pt idx="4516">
                  <c:v>82.88000000000001</c:v>
                </c:pt>
                <c:pt idx="4517">
                  <c:v>82.88000000000001</c:v>
                </c:pt>
                <c:pt idx="4518">
                  <c:v>82.88000000000001</c:v>
                </c:pt>
                <c:pt idx="4519">
                  <c:v>82.88000000000001</c:v>
                </c:pt>
                <c:pt idx="4520">
                  <c:v>82.88000000000001</c:v>
                </c:pt>
                <c:pt idx="4521">
                  <c:v>82.88000000000001</c:v>
                </c:pt>
                <c:pt idx="4522">
                  <c:v>82.88000000000001</c:v>
                </c:pt>
                <c:pt idx="4523">
                  <c:v>82.88000000000001</c:v>
                </c:pt>
                <c:pt idx="4524">
                  <c:v>82.88000000000001</c:v>
                </c:pt>
                <c:pt idx="4525">
                  <c:v>82.88000000000001</c:v>
                </c:pt>
                <c:pt idx="4526">
                  <c:v>82.88000000000001</c:v>
                </c:pt>
                <c:pt idx="4527">
                  <c:v>82.88000000000001</c:v>
                </c:pt>
                <c:pt idx="4528">
                  <c:v>82.88000000000001</c:v>
                </c:pt>
                <c:pt idx="4529">
                  <c:v>82.88000000000001</c:v>
                </c:pt>
                <c:pt idx="4530">
                  <c:v>82.88000000000001</c:v>
                </c:pt>
                <c:pt idx="4531">
                  <c:v>82.88000000000001</c:v>
                </c:pt>
                <c:pt idx="4532">
                  <c:v>82.88000000000001</c:v>
                </c:pt>
                <c:pt idx="4533">
                  <c:v>82.88000000000001</c:v>
                </c:pt>
                <c:pt idx="4534">
                  <c:v>82.88000000000001</c:v>
                </c:pt>
                <c:pt idx="4535">
                  <c:v>82.88000000000001</c:v>
                </c:pt>
                <c:pt idx="4536">
                  <c:v>82.88000000000001</c:v>
                </c:pt>
                <c:pt idx="4537">
                  <c:v>82.88000000000001</c:v>
                </c:pt>
                <c:pt idx="4538">
                  <c:v>82.88000000000001</c:v>
                </c:pt>
                <c:pt idx="4539">
                  <c:v>82.88000000000001</c:v>
                </c:pt>
                <c:pt idx="4540">
                  <c:v>82.88000000000001</c:v>
                </c:pt>
                <c:pt idx="4541">
                  <c:v>82.88000000000001</c:v>
                </c:pt>
                <c:pt idx="4542">
                  <c:v>82.88000000000001</c:v>
                </c:pt>
                <c:pt idx="4543">
                  <c:v>82.88000000000001</c:v>
                </c:pt>
                <c:pt idx="4544">
                  <c:v>82.88000000000001</c:v>
                </c:pt>
                <c:pt idx="4545">
                  <c:v>82.88000000000001</c:v>
                </c:pt>
                <c:pt idx="4546">
                  <c:v>82.88000000000001</c:v>
                </c:pt>
                <c:pt idx="4547">
                  <c:v>82.88000000000001</c:v>
                </c:pt>
                <c:pt idx="4548">
                  <c:v>82.88000000000001</c:v>
                </c:pt>
                <c:pt idx="4549">
                  <c:v>82.88000000000001</c:v>
                </c:pt>
                <c:pt idx="4550">
                  <c:v>82.88000000000001</c:v>
                </c:pt>
                <c:pt idx="4551">
                  <c:v>82.88000000000001</c:v>
                </c:pt>
                <c:pt idx="4552">
                  <c:v>82.88000000000001</c:v>
                </c:pt>
                <c:pt idx="4553">
                  <c:v>82.88000000000001</c:v>
                </c:pt>
                <c:pt idx="4554">
                  <c:v>82.88000000000001</c:v>
                </c:pt>
                <c:pt idx="4555">
                  <c:v>82.88000000000001</c:v>
                </c:pt>
                <c:pt idx="4556">
                  <c:v>82.88000000000001</c:v>
                </c:pt>
                <c:pt idx="4557">
                  <c:v>82.88000000000001</c:v>
                </c:pt>
                <c:pt idx="4558">
                  <c:v>82.88000000000001</c:v>
                </c:pt>
                <c:pt idx="4559">
                  <c:v>82.88000000000001</c:v>
                </c:pt>
                <c:pt idx="4560">
                  <c:v>82.88000000000001</c:v>
                </c:pt>
                <c:pt idx="4561">
                  <c:v>82.88000000000001</c:v>
                </c:pt>
                <c:pt idx="4562">
                  <c:v>82.88000000000001</c:v>
                </c:pt>
                <c:pt idx="4563">
                  <c:v>82.88000000000001</c:v>
                </c:pt>
                <c:pt idx="4564">
                  <c:v>82.88000000000001</c:v>
                </c:pt>
                <c:pt idx="4565">
                  <c:v>82.88000000000001</c:v>
                </c:pt>
                <c:pt idx="4566">
                  <c:v>82.88000000000001</c:v>
                </c:pt>
                <c:pt idx="4567">
                  <c:v>82.88000000000001</c:v>
                </c:pt>
                <c:pt idx="4568">
                  <c:v>82.88000000000001</c:v>
                </c:pt>
                <c:pt idx="4569">
                  <c:v>82.88000000000001</c:v>
                </c:pt>
                <c:pt idx="4570">
                  <c:v>82.88000000000001</c:v>
                </c:pt>
                <c:pt idx="4571">
                  <c:v>82.88000000000001</c:v>
                </c:pt>
                <c:pt idx="4572">
                  <c:v>82.88000000000001</c:v>
                </c:pt>
                <c:pt idx="4573">
                  <c:v>82.88000000000001</c:v>
                </c:pt>
                <c:pt idx="4574">
                  <c:v>82.88000000000001</c:v>
                </c:pt>
                <c:pt idx="4575">
                  <c:v>82.88000000000001</c:v>
                </c:pt>
                <c:pt idx="4576">
                  <c:v>82.88000000000001</c:v>
                </c:pt>
                <c:pt idx="4577">
                  <c:v>82.88000000000001</c:v>
                </c:pt>
                <c:pt idx="4578">
                  <c:v>82.88000000000001</c:v>
                </c:pt>
                <c:pt idx="4579">
                  <c:v>82.88000000000001</c:v>
                </c:pt>
                <c:pt idx="4580">
                  <c:v>82.88000000000001</c:v>
                </c:pt>
                <c:pt idx="4581">
                  <c:v>82.88000000000001</c:v>
                </c:pt>
                <c:pt idx="4582">
                  <c:v>82.88000000000001</c:v>
                </c:pt>
                <c:pt idx="4583">
                  <c:v>82.88000000000001</c:v>
                </c:pt>
                <c:pt idx="4584">
                  <c:v>82.88000000000001</c:v>
                </c:pt>
                <c:pt idx="4585">
                  <c:v>82.88000000000001</c:v>
                </c:pt>
                <c:pt idx="4586">
                  <c:v>82.88000000000001</c:v>
                </c:pt>
                <c:pt idx="4587">
                  <c:v>82.88000000000001</c:v>
                </c:pt>
                <c:pt idx="4588">
                  <c:v>82.88000000000001</c:v>
                </c:pt>
                <c:pt idx="4589">
                  <c:v>82.88000000000001</c:v>
                </c:pt>
                <c:pt idx="4590">
                  <c:v>82.88000000000001</c:v>
                </c:pt>
                <c:pt idx="4591">
                  <c:v>82.88000000000001</c:v>
                </c:pt>
                <c:pt idx="4592">
                  <c:v>82.88000000000001</c:v>
                </c:pt>
                <c:pt idx="4593">
                  <c:v>82.88000000000001</c:v>
                </c:pt>
                <c:pt idx="4594">
                  <c:v>82.88000000000001</c:v>
                </c:pt>
                <c:pt idx="4595">
                  <c:v>82.88000000000001</c:v>
                </c:pt>
                <c:pt idx="4596">
                  <c:v>82.88000000000001</c:v>
                </c:pt>
                <c:pt idx="4597">
                  <c:v>82.88000000000001</c:v>
                </c:pt>
                <c:pt idx="4598">
                  <c:v>82.88000000000001</c:v>
                </c:pt>
                <c:pt idx="4599">
                  <c:v>82.88000000000001</c:v>
                </c:pt>
                <c:pt idx="4600">
                  <c:v>82.88000000000001</c:v>
                </c:pt>
                <c:pt idx="4601">
                  <c:v>82.88000000000001</c:v>
                </c:pt>
                <c:pt idx="4602">
                  <c:v>82.88000000000001</c:v>
                </c:pt>
                <c:pt idx="4603">
                  <c:v>82.88000000000001</c:v>
                </c:pt>
                <c:pt idx="4604">
                  <c:v>82.88000000000001</c:v>
                </c:pt>
                <c:pt idx="4605">
                  <c:v>82.88000000000001</c:v>
                </c:pt>
                <c:pt idx="4606">
                  <c:v>82.88000000000001</c:v>
                </c:pt>
                <c:pt idx="4607">
                  <c:v>82.88000000000001</c:v>
                </c:pt>
                <c:pt idx="4608">
                  <c:v>82.88000000000001</c:v>
                </c:pt>
                <c:pt idx="4609">
                  <c:v>82.88000000000001</c:v>
                </c:pt>
                <c:pt idx="4610">
                  <c:v>82.88000000000001</c:v>
                </c:pt>
                <c:pt idx="4611">
                  <c:v>82.88000000000001</c:v>
                </c:pt>
                <c:pt idx="4612">
                  <c:v>82.88000000000001</c:v>
                </c:pt>
                <c:pt idx="4613">
                  <c:v>82.88000000000001</c:v>
                </c:pt>
                <c:pt idx="4614">
                  <c:v>82.88000000000001</c:v>
                </c:pt>
                <c:pt idx="4615">
                  <c:v>82.88000000000001</c:v>
                </c:pt>
                <c:pt idx="4616">
                  <c:v>82.88000000000001</c:v>
                </c:pt>
                <c:pt idx="4617">
                  <c:v>82.88000000000001</c:v>
                </c:pt>
                <c:pt idx="4618">
                  <c:v>82.88000000000001</c:v>
                </c:pt>
                <c:pt idx="4619">
                  <c:v>82.88000000000001</c:v>
                </c:pt>
                <c:pt idx="4620">
                  <c:v>82.88000000000001</c:v>
                </c:pt>
                <c:pt idx="4621">
                  <c:v>82.88000000000001</c:v>
                </c:pt>
                <c:pt idx="4622">
                  <c:v>82.88000000000001</c:v>
                </c:pt>
                <c:pt idx="4623">
                  <c:v>82.88000000000001</c:v>
                </c:pt>
                <c:pt idx="4624">
                  <c:v>82.88000000000001</c:v>
                </c:pt>
                <c:pt idx="4625">
                  <c:v>82.88000000000001</c:v>
                </c:pt>
                <c:pt idx="4626">
                  <c:v>82.88000000000001</c:v>
                </c:pt>
                <c:pt idx="4627">
                  <c:v>82.88000000000001</c:v>
                </c:pt>
                <c:pt idx="4628">
                  <c:v>82.88000000000001</c:v>
                </c:pt>
                <c:pt idx="4629">
                  <c:v>82.88000000000001</c:v>
                </c:pt>
                <c:pt idx="4630">
                  <c:v>82.88000000000001</c:v>
                </c:pt>
                <c:pt idx="4631">
                  <c:v>82.88000000000001</c:v>
                </c:pt>
                <c:pt idx="4632">
                  <c:v>82.88000000000001</c:v>
                </c:pt>
                <c:pt idx="4633">
                  <c:v>82.88000000000001</c:v>
                </c:pt>
                <c:pt idx="4634">
                  <c:v>82.88000000000001</c:v>
                </c:pt>
                <c:pt idx="4635">
                  <c:v>82.88000000000001</c:v>
                </c:pt>
                <c:pt idx="4636">
                  <c:v>82.88000000000001</c:v>
                </c:pt>
                <c:pt idx="4637">
                  <c:v>82.88000000000001</c:v>
                </c:pt>
                <c:pt idx="4638">
                  <c:v>82.88000000000001</c:v>
                </c:pt>
                <c:pt idx="4639">
                  <c:v>82.88000000000001</c:v>
                </c:pt>
                <c:pt idx="4640">
                  <c:v>82.88000000000001</c:v>
                </c:pt>
                <c:pt idx="4641">
                  <c:v>82.88000000000001</c:v>
                </c:pt>
                <c:pt idx="4642">
                  <c:v>82.88000000000001</c:v>
                </c:pt>
                <c:pt idx="4643">
                  <c:v>82.88000000000001</c:v>
                </c:pt>
                <c:pt idx="4644">
                  <c:v>82.88000000000001</c:v>
                </c:pt>
                <c:pt idx="4645">
                  <c:v>82.88000000000001</c:v>
                </c:pt>
                <c:pt idx="4646">
                  <c:v>82.88000000000001</c:v>
                </c:pt>
                <c:pt idx="4647">
                  <c:v>82.88000000000001</c:v>
                </c:pt>
                <c:pt idx="4648">
                  <c:v>82.88000000000001</c:v>
                </c:pt>
                <c:pt idx="4649">
                  <c:v>82.88000000000001</c:v>
                </c:pt>
                <c:pt idx="4650">
                  <c:v>82.88000000000001</c:v>
                </c:pt>
                <c:pt idx="4651">
                  <c:v>82.88000000000001</c:v>
                </c:pt>
                <c:pt idx="4652">
                  <c:v>82.88000000000001</c:v>
                </c:pt>
                <c:pt idx="4653">
                  <c:v>82.88000000000001</c:v>
                </c:pt>
                <c:pt idx="4654">
                  <c:v>82.88000000000001</c:v>
                </c:pt>
                <c:pt idx="4655">
                  <c:v>82.88000000000001</c:v>
                </c:pt>
                <c:pt idx="4656">
                  <c:v>82.88000000000001</c:v>
                </c:pt>
                <c:pt idx="4657">
                  <c:v>82.88000000000001</c:v>
                </c:pt>
                <c:pt idx="4658">
                  <c:v>82.88000000000001</c:v>
                </c:pt>
                <c:pt idx="4659">
                  <c:v>82.88000000000001</c:v>
                </c:pt>
                <c:pt idx="4660">
                  <c:v>82.88000000000001</c:v>
                </c:pt>
                <c:pt idx="4661">
                  <c:v>82.88000000000001</c:v>
                </c:pt>
                <c:pt idx="4662">
                  <c:v>82.88000000000001</c:v>
                </c:pt>
                <c:pt idx="4663">
                  <c:v>82.88000000000001</c:v>
                </c:pt>
                <c:pt idx="4664">
                  <c:v>82.88000000000001</c:v>
                </c:pt>
                <c:pt idx="4665">
                  <c:v>82.88000000000001</c:v>
                </c:pt>
                <c:pt idx="4666">
                  <c:v>82.88000000000001</c:v>
                </c:pt>
                <c:pt idx="4667">
                  <c:v>82.88000000000001</c:v>
                </c:pt>
                <c:pt idx="4668">
                  <c:v>82.88000000000001</c:v>
                </c:pt>
                <c:pt idx="4669">
                  <c:v>82.88000000000001</c:v>
                </c:pt>
                <c:pt idx="4670">
                  <c:v>82.88000000000001</c:v>
                </c:pt>
                <c:pt idx="4671">
                  <c:v>82.88000000000001</c:v>
                </c:pt>
                <c:pt idx="4672">
                  <c:v>82.88000000000001</c:v>
                </c:pt>
                <c:pt idx="4673">
                  <c:v>82.88000000000001</c:v>
                </c:pt>
                <c:pt idx="4674">
                  <c:v>82.88000000000001</c:v>
                </c:pt>
                <c:pt idx="4675">
                  <c:v>82.88000000000001</c:v>
                </c:pt>
                <c:pt idx="4676">
                  <c:v>82.88000000000001</c:v>
                </c:pt>
                <c:pt idx="4677">
                  <c:v>82.88000000000001</c:v>
                </c:pt>
                <c:pt idx="4678">
                  <c:v>82.88000000000001</c:v>
                </c:pt>
                <c:pt idx="4679">
                  <c:v>82.88000000000001</c:v>
                </c:pt>
                <c:pt idx="4680">
                  <c:v>82.88000000000001</c:v>
                </c:pt>
                <c:pt idx="4681">
                  <c:v>82.88000000000001</c:v>
                </c:pt>
                <c:pt idx="4682">
                  <c:v>82.88000000000001</c:v>
                </c:pt>
                <c:pt idx="4683">
                  <c:v>82.88000000000001</c:v>
                </c:pt>
                <c:pt idx="4684">
                  <c:v>82.88000000000001</c:v>
                </c:pt>
                <c:pt idx="4685">
                  <c:v>82.88000000000001</c:v>
                </c:pt>
                <c:pt idx="4686">
                  <c:v>82.88000000000001</c:v>
                </c:pt>
                <c:pt idx="4687">
                  <c:v>82.88000000000001</c:v>
                </c:pt>
                <c:pt idx="4688">
                  <c:v>82.88000000000001</c:v>
                </c:pt>
                <c:pt idx="4689">
                  <c:v>82.88000000000001</c:v>
                </c:pt>
                <c:pt idx="4690">
                  <c:v>82.88000000000001</c:v>
                </c:pt>
                <c:pt idx="4691">
                  <c:v>82.88000000000001</c:v>
                </c:pt>
                <c:pt idx="4692">
                  <c:v>82.88000000000001</c:v>
                </c:pt>
                <c:pt idx="4693">
                  <c:v>82.88000000000001</c:v>
                </c:pt>
                <c:pt idx="4694">
                  <c:v>82.88000000000001</c:v>
                </c:pt>
                <c:pt idx="4695">
                  <c:v>82.88000000000001</c:v>
                </c:pt>
                <c:pt idx="4696">
                  <c:v>82.88000000000001</c:v>
                </c:pt>
                <c:pt idx="4697">
                  <c:v>82.88000000000001</c:v>
                </c:pt>
                <c:pt idx="4698">
                  <c:v>82.88000000000001</c:v>
                </c:pt>
                <c:pt idx="4699">
                  <c:v>82.88000000000001</c:v>
                </c:pt>
                <c:pt idx="4700">
                  <c:v>82.88000000000001</c:v>
                </c:pt>
                <c:pt idx="4701">
                  <c:v>82.88000000000001</c:v>
                </c:pt>
                <c:pt idx="4702">
                  <c:v>82.88000000000001</c:v>
                </c:pt>
                <c:pt idx="4703">
                  <c:v>82.88000000000001</c:v>
                </c:pt>
                <c:pt idx="4704">
                  <c:v>82.88000000000001</c:v>
                </c:pt>
                <c:pt idx="4705">
                  <c:v>82.88000000000001</c:v>
                </c:pt>
                <c:pt idx="4706">
                  <c:v>82.88000000000001</c:v>
                </c:pt>
                <c:pt idx="4707">
                  <c:v>82.88000000000001</c:v>
                </c:pt>
                <c:pt idx="4708">
                  <c:v>82.88000000000001</c:v>
                </c:pt>
                <c:pt idx="4709">
                  <c:v>82.88000000000001</c:v>
                </c:pt>
                <c:pt idx="4710">
                  <c:v>82.88000000000001</c:v>
                </c:pt>
                <c:pt idx="4711">
                  <c:v>82.88000000000001</c:v>
                </c:pt>
                <c:pt idx="4712">
                  <c:v>82.88000000000001</c:v>
                </c:pt>
                <c:pt idx="4713">
                  <c:v>82.88000000000001</c:v>
                </c:pt>
                <c:pt idx="4714">
                  <c:v>82.88000000000001</c:v>
                </c:pt>
                <c:pt idx="4715">
                  <c:v>82.88000000000001</c:v>
                </c:pt>
                <c:pt idx="4716">
                  <c:v>82.88000000000001</c:v>
                </c:pt>
                <c:pt idx="4717">
                  <c:v>82.88000000000001</c:v>
                </c:pt>
                <c:pt idx="4718">
                  <c:v>82.88000000000001</c:v>
                </c:pt>
                <c:pt idx="4719">
                  <c:v>82.88000000000001</c:v>
                </c:pt>
                <c:pt idx="4720">
                  <c:v>82.88000000000001</c:v>
                </c:pt>
                <c:pt idx="4721">
                  <c:v>82.88000000000001</c:v>
                </c:pt>
                <c:pt idx="4722">
                  <c:v>82.88000000000001</c:v>
                </c:pt>
                <c:pt idx="4723">
                  <c:v>82.88000000000001</c:v>
                </c:pt>
                <c:pt idx="4724">
                  <c:v>82.88000000000001</c:v>
                </c:pt>
                <c:pt idx="4725">
                  <c:v>82.88000000000001</c:v>
                </c:pt>
                <c:pt idx="4726">
                  <c:v>82.88000000000001</c:v>
                </c:pt>
                <c:pt idx="4727">
                  <c:v>82.88000000000001</c:v>
                </c:pt>
                <c:pt idx="4728">
                  <c:v>82.88000000000001</c:v>
                </c:pt>
                <c:pt idx="4729">
                  <c:v>82.88000000000001</c:v>
                </c:pt>
                <c:pt idx="4730">
                  <c:v>82.88000000000001</c:v>
                </c:pt>
                <c:pt idx="4731">
                  <c:v>82.88000000000001</c:v>
                </c:pt>
                <c:pt idx="4732">
                  <c:v>82.88000000000001</c:v>
                </c:pt>
                <c:pt idx="4733">
                  <c:v>82.88000000000001</c:v>
                </c:pt>
                <c:pt idx="4734">
                  <c:v>82.88000000000001</c:v>
                </c:pt>
                <c:pt idx="4735">
                  <c:v>82.88000000000001</c:v>
                </c:pt>
                <c:pt idx="4736">
                  <c:v>82.88000000000001</c:v>
                </c:pt>
                <c:pt idx="4737">
                  <c:v>82.88000000000001</c:v>
                </c:pt>
                <c:pt idx="4738">
                  <c:v>82.88000000000001</c:v>
                </c:pt>
                <c:pt idx="4739">
                  <c:v>82.88000000000001</c:v>
                </c:pt>
                <c:pt idx="4740">
                  <c:v>82.88000000000001</c:v>
                </c:pt>
                <c:pt idx="4741">
                  <c:v>82.88000000000001</c:v>
                </c:pt>
                <c:pt idx="4742">
                  <c:v>82.88000000000001</c:v>
                </c:pt>
                <c:pt idx="4743">
                  <c:v>82.88000000000001</c:v>
                </c:pt>
                <c:pt idx="4744">
                  <c:v>82.88000000000001</c:v>
                </c:pt>
                <c:pt idx="4745">
                  <c:v>82.88000000000001</c:v>
                </c:pt>
                <c:pt idx="4746">
                  <c:v>82.88000000000001</c:v>
                </c:pt>
                <c:pt idx="4747">
                  <c:v>82.88000000000001</c:v>
                </c:pt>
                <c:pt idx="4748">
                  <c:v>82.88000000000001</c:v>
                </c:pt>
                <c:pt idx="4749">
                  <c:v>82.88000000000001</c:v>
                </c:pt>
                <c:pt idx="4750">
                  <c:v>82.88000000000001</c:v>
                </c:pt>
                <c:pt idx="4751">
                  <c:v>82.88000000000001</c:v>
                </c:pt>
                <c:pt idx="4752">
                  <c:v>82.88000000000001</c:v>
                </c:pt>
                <c:pt idx="4753">
                  <c:v>82.88000000000001</c:v>
                </c:pt>
                <c:pt idx="4754">
                  <c:v>82.88000000000001</c:v>
                </c:pt>
                <c:pt idx="4755">
                  <c:v>82.88000000000001</c:v>
                </c:pt>
                <c:pt idx="4756">
                  <c:v>82.88000000000001</c:v>
                </c:pt>
                <c:pt idx="4757">
                  <c:v>82.88000000000001</c:v>
                </c:pt>
                <c:pt idx="4758">
                  <c:v>82.88000000000001</c:v>
                </c:pt>
                <c:pt idx="4759">
                  <c:v>82.88000000000001</c:v>
                </c:pt>
                <c:pt idx="4760">
                  <c:v>82.88000000000001</c:v>
                </c:pt>
                <c:pt idx="4761">
                  <c:v>82.88000000000001</c:v>
                </c:pt>
                <c:pt idx="4762">
                  <c:v>82.88000000000001</c:v>
                </c:pt>
                <c:pt idx="4763">
                  <c:v>82.88000000000001</c:v>
                </c:pt>
                <c:pt idx="4764">
                  <c:v>82.88000000000001</c:v>
                </c:pt>
                <c:pt idx="4765">
                  <c:v>82.88000000000001</c:v>
                </c:pt>
                <c:pt idx="4766">
                  <c:v>82.88000000000001</c:v>
                </c:pt>
                <c:pt idx="4767">
                  <c:v>82.88000000000001</c:v>
                </c:pt>
                <c:pt idx="4768">
                  <c:v>82.88000000000001</c:v>
                </c:pt>
                <c:pt idx="4769">
                  <c:v>82.88000000000001</c:v>
                </c:pt>
                <c:pt idx="4770">
                  <c:v>82.88000000000001</c:v>
                </c:pt>
                <c:pt idx="4771">
                  <c:v>82.88000000000001</c:v>
                </c:pt>
                <c:pt idx="4772">
                  <c:v>82.88000000000001</c:v>
                </c:pt>
                <c:pt idx="4773">
                  <c:v>82.88000000000001</c:v>
                </c:pt>
                <c:pt idx="4774">
                  <c:v>82.88000000000001</c:v>
                </c:pt>
                <c:pt idx="4775">
                  <c:v>82.88000000000001</c:v>
                </c:pt>
                <c:pt idx="4776">
                  <c:v>82.88000000000001</c:v>
                </c:pt>
                <c:pt idx="4777">
                  <c:v>82.88000000000001</c:v>
                </c:pt>
                <c:pt idx="4778">
                  <c:v>82.88000000000001</c:v>
                </c:pt>
                <c:pt idx="4779">
                  <c:v>82.88000000000001</c:v>
                </c:pt>
                <c:pt idx="4780">
                  <c:v>82.88000000000001</c:v>
                </c:pt>
                <c:pt idx="4781">
                  <c:v>82.88000000000001</c:v>
                </c:pt>
                <c:pt idx="4782">
                  <c:v>82.88000000000001</c:v>
                </c:pt>
                <c:pt idx="4783">
                  <c:v>82.88000000000001</c:v>
                </c:pt>
                <c:pt idx="4784">
                  <c:v>82.88000000000001</c:v>
                </c:pt>
                <c:pt idx="4785">
                  <c:v>82.88000000000001</c:v>
                </c:pt>
                <c:pt idx="4786">
                  <c:v>82.88000000000001</c:v>
                </c:pt>
                <c:pt idx="4787">
                  <c:v>82.88000000000001</c:v>
                </c:pt>
                <c:pt idx="4788">
                  <c:v>82.88000000000001</c:v>
                </c:pt>
                <c:pt idx="4789">
                  <c:v>82.88000000000001</c:v>
                </c:pt>
                <c:pt idx="4790">
                  <c:v>82.88000000000001</c:v>
                </c:pt>
                <c:pt idx="4791">
                  <c:v>82.88000000000001</c:v>
                </c:pt>
                <c:pt idx="4792">
                  <c:v>82.88000000000001</c:v>
                </c:pt>
                <c:pt idx="4793">
                  <c:v>82.88000000000001</c:v>
                </c:pt>
                <c:pt idx="4794">
                  <c:v>82.88000000000001</c:v>
                </c:pt>
                <c:pt idx="4795">
                  <c:v>82.88000000000001</c:v>
                </c:pt>
                <c:pt idx="4796">
                  <c:v>82.88000000000001</c:v>
                </c:pt>
                <c:pt idx="4797">
                  <c:v>82.88000000000001</c:v>
                </c:pt>
                <c:pt idx="4798">
                  <c:v>82.88000000000001</c:v>
                </c:pt>
                <c:pt idx="4799">
                  <c:v>82.88000000000001</c:v>
                </c:pt>
                <c:pt idx="4800">
                  <c:v>82.88000000000001</c:v>
                </c:pt>
                <c:pt idx="4801">
                  <c:v>82.88000000000001</c:v>
                </c:pt>
                <c:pt idx="4802">
                  <c:v>82.88000000000001</c:v>
                </c:pt>
                <c:pt idx="4803">
                  <c:v>82.88000000000001</c:v>
                </c:pt>
                <c:pt idx="4804">
                  <c:v>82.88000000000001</c:v>
                </c:pt>
                <c:pt idx="4805">
                  <c:v>82.88000000000001</c:v>
                </c:pt>
                <c:pt idx="4806">
                  <c:v>82.88000000000001</c:v>
                </c:pt>
                <c:pt idx="4807">
                  <c:v>82.88000000000001</c:v>
                </c:pt>
                <c:pt idx="4808">
                  <c:v>82.88000000000001</c:v>
                </c:pt>
                <c:pt idx="4809">
                  <c:v>82.88000000000001</c:v>
                </c:pt>
                <c:pt idx="4810">
                  <c:v>82.88000000000001</c:v>
                </c:pt>
                <c:pt idx="4811">
                  <c:v>82.88000000000001</c:v>
                </c:pt>
                <c:pt idx="4812">
                  <c:v>82.88000000000001</c:v>
                </c:pt>
                <c:pt idx="4813">
                  <c:v>82.88000000000001</c:v>
                </c:pt>
                <c:pt idx="4814">
                  <c:v>82.88000000000001</c:v>
                </c:pt>
                <c:pt idx="4815">
                  <c:v>82.88000000000001</c:v>
                </c:pt>
                <c:pt idx="4816">
                  <c:v>82.88000000000001</c:v>
                </c:pt>
                <c:pt idx="4817">
                  <c:v>82.88000000000001</c:v>
                </c:pt>
                <c:pt idx="4818">
                  <c:v>82.88000000000001</c:v>
                </c:pt>
                <c:pt idx="4819">
                  <c:v>82.88000000000001</c:v>
                </c:pt>
                <c:pt idx="4820">
                  <c:v>82.88000000000001</c:v>
                </c:pt>
                <c:pt idx="4821">
                  <c:v>82.88000000000001</c:v>
                </c:pt>
                <c:pt idx="4822">
                  <c:v>82.88000000000001</c:v>
                </c:pt>
                <c:pt idx="4823">
                  <c:v>82.88000000000001</c:v>
                </c:pt>
                <c:pt idx="4824">
                  <c:v>82.88000000000001</c:v>
                </c:pt>
                <c:pt idx="4825">
                  <c:v>82.88000000000001</c:v>
                </c:pt>
                <c:pt idx="4826">
                  <c:v>82.88000000000001</c:v>
                </c:pt>
                <c:pt idx="4827">
                  <c:v>82.88000000000001</c:v>
                </c:pt>
                <c:pt idx="4828">
                  <c:v>82.88000000000001</c:v>
                </c:pt>
                <c:pt idx="4829">
                  <c:v>82.88000000000001</c:v>
                </c:pt>
                <c:pt idx="4830">
                  <c:v>82.88000000000001</c:v>
                </c:pt>
                <c:pt idx="4831">
                  <c:v>82.88000000000001</c:v>
                </c:pt>
                <c:pt idx="4832">
                  <c:v>82.88000000000001</c:v>
                </c:pt>
                <c:pt idx="4833">
                  <c:v>82.88000000000001</c:v>
                </c:pt>
                <c:pt idx="4834">
                  <c:v>82.88000000000001</c:v>
                </c:pt>
                <c:pt idx="4835">
                  <c:v>82.88000000000001</c:v>
                </c:pt>
                <c:pt idx="4836">
                  <c:v>82.88000000000001</c:v>
                </c:pt>
                <c:pt idx="4837">
                  <c:v>82.88000000000001</c:v>
                </c:pt>
                <c:pt idx="4838">
                  <c:v>82.88000000000001</c:v>
                </c:pt>
                <c:pt idx="4839">
                  <c:v>82.88000000000001</c:v>
                </c:pt>
                <c:pt idx="4840">
                  <c:v>82.88000000000001</c:v>
                </c:pt>
                <c:pt idx="4841">
                  <c:v>82.88000000000001</c:v>
                </c:pt>
                <c:pt idx="4842">
                  <c:v>82.88000000000001</c:v>
                </c:pt>
                <c:pt idx="4843">
                  <c:v>82.88000000000001</c:v>
                </c:pt>
                <c:pt idx="4844">
                  <c:v>82.88000000000001</c:v>
                </c:pt>
                <c:pt idx="4845">
                  <c:v>82.88000000000001</c:v>
                </c:pt>
                <c:pt idx="4846">
                  <c:v>82.88000000000001</c:v>
                </c:pt>
                <c:pt idx="4847">
                  <c:v>82.88000000000001</c:v>
                </c:pt>
                <c:pt idx="4848">
                  <c:v>82.88000000000001</c:v>
                </c:pt>
                <c:pt idx="4849">
                  <c:v>82.88000000000001</c:v>
                </c:pt>
                <c:pt idx="4850">
                  <c:v>82.88000000000001</c:v>
                </c:pt>
                <c:pt idx="4851">
                  <c:v>82.88000000000001</c:v>
                </c:pt>
                <c:pt idx="4852">
                  <c:v>82.88000000000001</c:v>
                </c:pt>
                <c:pt idx="4853">
                  <c:v>82.88000000000001</c:v>
                </c:pt>
                <c:pt idx="4854">
                  <c:v>82.88000000000001</c:v>
                </c:pt>
                <c:pt idx="4855">
                  <c:v>82.88000000000001</c:v>
                </c:pt>
                <c:pt idx="4856">
                  <c:v>82.88000000000001</c:v>
                </c:pt>
                <c:pt idx="4857">
                  <c:v>82.88000000000001</c:v>
                </c:pt>
                <c:pt idx="4858">
                  <c:v>82.88000000000001</c:v>
                </c:pt>
                <c:pt idx="4859">
                  <c:v>82.88000000000001</c:v>
                </c:pt>
                <c:pt idx="4860">
                  <c:v>82.88000000000001</c:v>
                </c:pt>
                <c:pt idx="4861">
                  <c:v>82.88000000000001</c:v>
                </c:pt>
                <c:pt idx="4862">
                  <c:v>82.88000000000001</c:v>
                </c:pt>
                <c:pt idx="4863">
                  <c:v>82.88000000000001</c:v>
                </c:pt>
                <c:pt idx="4864">
                  <c:v>82.88000000000001</c:v>
                </c:pt>
                <c:pt idx="4865">
                  <c:v>82.88000000000001</c:v>
                </c:pt>
                <c:pt idx="4866">
                  <c:v>82.88000000000001</c:v>
                </c:pt>
                <c:pt idx="4867">
                  <c:v>82.88000000000001</c:v>
                </c:pt>
                <c:pt idx="4868">
                  <c:v>82.88000000000001</c:v>
                </c:pt>
                <c:pt idx="4869">
                  <c:v>82.88000000000001</c:v>
                </c:pt>
                <c:pt idx="4870">
                  <c:v>82.88000000000001</c:v>
                </c:pt>
                <c:pt idx="4871">
                  <c:v>82.88000000000001</c:v>
                </c:pt>
                <c:pt idx="4872">
                  <c:v>82.88000000000001</c:v>
                </c:pt>
                <c:pt idx="4873">
                  <c:v>82.88000000000001</c:v>
                </c:pt>
                <c:pt idx="4874">
                  <c:v>82.88000000000001</c:v>
                </c:pt>
                <c:pt idx="4875">
                  <c:v>82.88000000000001</c:v>
                </c:pt>
                <c:pt idx="4876">
                  <c:v>82.88000000000001</c:v>
                </c:pt>
                <c:pt idx="4877">
                  <c:v>82.88000000000001</c:v>
                </c:pt>
                <c:pt idx="4878">
                  <c:v>82.88000000000001</c:v>
                </c:pt>
                <c:pt idx="4879">
                  <c:v>82.88000000000001</c:v>
                </c:pt>
                <c:pt idx="4880">
                  <c:v>82.88000000000001</c:v>
                </c:pt>
                <c:pt idx="4881">
                  <c:v>82.88000000000001</c:v>
                </c:pt>
                <c:pt idx="4882">
                  <c:v>82.88000000000001</c:v>
                </c:pt>
                <c:pt idx="4883">
                  <c:v>82.88000000000001</c:v>
                </c:pt>
                <c:pt idx="4884">
                  <c:v>82.88000000000001</c:v>
                </c:pt>
                <c:pt idx="4885">
                  <c:v>82.88000000000001</c:v>
                </c:pt>
                <c:pt idx="4886">
                  <c:v>82.88000000000001</c:v>
                </c:pt>
                <c:pt idx="4887">
                  <c:v>82.88000000000001</c:v>
                </c:pt>
                <c:pt idx="4888">
                  <c:v>82.88000000000001</c:v>
                </c:pt>
                <c:pt idx="4889">
                  <c:v>82.88000000000001</c:v>
                </c:pt>
                <c:pt idx="4890">
                  <c:v>82.88000000000001</c:v>
                </c:pt>
                <c:pt idx="4891">
                  <c:v>82.88000000000001</c:v>
                </c:pt>
                <c:pt idx="4892">
                  <c:v>82.88000000000001</c:v>
                </c:pt>
                <c:pt idx="4893">
                  <c:v>82.88000000000001</c:v>
                </c:pt>
                <c:pt idx="4894">
                  <c:v>82.88000000000001</c:v>
                </c:pt>
                <c:pt idx="4895">
                  <c:v>82.88000000000001</c:v>
                </c:pt>
                <c:pt idx="4896">
                  <c:v>82.88000000000001</c:v>
                </c:pt>
                <c:pt idx="4897">
                  <c:v>82.88000000000001</c:v>
                </c:pt>
                <c:pt idx="4898">
                  <c:v>82.88000000000001</c:v>
                </c:pt>
                <c:pt idx="4899">
                  <c:v>82.88000000000001</c:v>
                </c:pt>
                <c:pt idx="4900">
                  <c:v>82.88000000000001</c:v>
                </c:pt>
                <c:pt idx="4901">
                  <c:v>82.88000000000001</c:v>
                </c:pt>
                <c:pt idx="4902">
                  <c:v>82.88000000000001</c:v>
                </c:pt>
                <c:pt idx="4903">
                  <c:v>82.88000000000001</c:v>
                </c:pt>
                <c:pt idx="4904">
                  <c:v>82.88000000000001</c:v>
                </c:pt>
                <c:pt idx="4905">
                  <c:v>82.88000000000001</c:v>
                </c:pt>
                <c:pt idx="4906">
                  <c:v>82.88000000000001</c:v>
                </c:pt>
                <c:pt idx="4907">
                  <c:v>82.88000000000001</c:v>
                </c:pt>
                <c:pt idx="4908">
                  <c:v>82.88000000000001</c:v>
                </c:pt>
                <c:pt idx="4909">
                  <c:v>82.88000000000001</c:v>
                </c:pt>
                <c:pt idx="4910">
                  <c:v>82.88000000000001</c:v>
                </c:pt>
                <c:pt idx="4911">
                  <c:v>82.88000000000001</c:v>
                </c:pt>
                <c:pt idx="4912">
                  <c:v>82.88000000000001</c:v>
                </c:pt>
                <c:pt idx="4913">
                  <c:v>82.88000000000001</c:v>
                </c:pt>
                <c:pt idx="4914">
                  <c:v>82.88000000000001</c:v>
                </c:pt>
                <c:pt idx="4915">
                  <c:v>82.88000000000001</c:v>
                </c:pt>
                <c:pt idx="4916">
                  <c:v>82.88000000000001</c:v>
                </c:pt>
                <c:pt idx="4917">
                  <c:v>82.88000000000001</c:v>
                </c:pt>
                <c:pt idx="4918">
                  <c:v>82.88000000000001</c:v>
                </c:pt>
                <c:pt idx="4919">
                  <c:v>82.88000000000001</c:v>
                </c:pt>
                <c:pt idx="4920">
                  <c:v>82.88000000000001</c:v>
                </c:pt>
                <c:pt idx="4921">
                  <c:v>82.88000000000001</c:v>
                </c:pt>
                <c:pt idx="4922">
                  <c:v>82.88000000000001</c:v>
                </c:pt>
                <c:pt idx="4923">
                  <c:v>82.88000000000001</c:v>
                </c:pt>
                <c:pt idx="4924">
                  <c:v>82.88000000000001</c:v>
                </c:pt>
                <c:pt idx="4925">
                  <c:v>82.88000000000001</c:v>
                </c:pt>
                <c:pt idx="4926">
                  <c:v>82.88000000000001</c:v>
                </c:pt>
                <c:pt idx="4927">
                  <c:v>82.88000000000001</c:v>
                </c:pt>
                <c:pt idx="4928">
                  <c:v>82.88000000000001</c:v>
                </c:pt>
                <c:pt idx="4929">
                  <c:v>82.88000000000001</c:v>
                </c:pt>
                <c:pt idx="4930">
                  <c:v>82.88000000000001</c:v>
                </c:pt>
                <c:pt idx="4931">
                  <c:v>82.88000000000001</c:v>
                </c:pt>
                <c:pt idx="4932">
                  <c:v>82.88000000000001</c:v>
                </c:pt>
                <c:pt idx="4933">
                  <c:v>82.88000000000001</c:v>
                </c:pt>
                <c:pt idx="4934">
                  <c:v>82.88000000000001</c:v>
                </c:pt>
                <c:pt idx="4935">
                  <c:v>82.88000000000001</c:v>
                </c:pt>
                <c:pt idx="4936">
                  <c:v>82.88000000000001</c:v>
                </c:pt>
                <c:pt idx="4937">
                  <c:v>82.88000000000001</c:v>
                </c:pt>
                <c:pt idx="4938">
                  <c:v>82.88000000000001</c:v>
                </c:pt>
                <c:pt idx="4939">
                  <c:v>82.88000000000001</c:v>
                </c:pt>
                <c:pt idx="4940">
                  <c:v>82.88000000000001</c:v>
                </c:pt>
                <c:pt idx="4941">
                  <c:v>82.88000000000001</c:v>
                </c:pt>
                <c:pt idx="4942">
                  <c:v>82.88000000000001</c:v>
                </c:pt>
                <c:pt idx="4943">
                  <c:v>82.88000000000001</c:v>
                </c:pt>
                <c:pt idx="4944">
                  <c:v>82.88000000000001</c:v>
                </c:pt>
                <c:pt idx="4945">
                  <c:v>82.88000000000001</c:v>
                </c:pt>
                <c:pt idx="4946">
                  <c:v>82.88000000000001</c:v>
                </c:pt>
                <c:pt idx="4947">
                  <c:v>82.88000000000001</c:v>
                </c:pt>
                <c:pt idx="4948">
                  <c:v>82.88000000000001</c:v>
                </c:pt>
                <c:pt idx="4949">
                  <c:v>82.88000000000001</c:v>
                </c:pt>
                <c:pt idx="4950">
                  <c:v>82.88000000000001</c:v>
                </c:pt>
                <c:pt idx="4951">
                  <c:v>82.88000000000001</c:v>
                </c:pt>
                <c:pt idx="4952">
                  <c:v>82.88000000000001</c:v>
                </c:pt>
                <c:pt idx="4953">
                  <c:v>82.88000000000001</c:v>
                </c:pt>
                <c:pt idx="4954">
                  <c:v>82.88000000000001</c:v>
                </c:pt>
                <c:pt idx="4955">
                  <c:v>82.88000000000001</c:v>
                </c:pt>
                <c:pt idx="4956">
                  <c:v>82.88000000000001</c:v>
                </c:pt>
                <c:pt idx="4957">
                  <c:v>82.88000000000001</c:v>
                </c:pt>
                <c:pt idx="4958">
                  <c:v>82.88000000000001</c:v>
                </c:pt>
                <c:pt idx="4959">
                  <c:v>82.88000000000001</c:v>
                </c:pt>
                <c:pt idx="4960">
                  <c:v>82.88000000000001</c:v>
                </c:pt>
                <c:pt idx="4961">
                  <c:v>82.88000000000001</c:v>
                </c:pt>
                <c:pt idx="4962">
                  <c:v>82.88000000000001</c:v>
                </c:pt>
                <c:pt idx="4963">
                  <c:v>82.88000000000001</c:v>
                </c:pt>
                <c:pt idx="4964">
                  <c:v>82.88000000000001</c:v>
                </c:pt>
                <c:pt idx="4965">
                  <c:v>82.88000000000001</c:v>
                </c:pt>
                <c:pt idx="4966">
                  <c:v>82.88000000000001</c:v>
                </c:pt>
                <c:pt idx="4967">
                  <c:v>82.88000000000001</c:v>
                </c:pt>
                <c:pt idx="4968">
                  <c:v>82.88000000000001</c:v>
                </c:pt>
                <c:pt idx="4969">
                  <c:v>82.88000000000001</c:v>
                </c:pt>
                <c:pt idx="4970">
                  <c:v>82.88000000000001</c:v>
                </c:pt>
                <c:pt idx="4971">
                  <c:v>82.88000000000001</c:v>
                </c:pt>
                <c:pt idx="4972">
                  <c:v>82.88000000000001</c:v>
                </c:pt>
                <c:pt idx="4973">
                  <c:v>82.88000000000001</c:v>
                </c:pt>
                <c:pt idx="4974">
                  <c:v>82.88000000000001</c:v>
                </c:pt>
                <c:pt idx="4975">
                  <c:v>82.88000000000001</c:v>
                </c:pt>
                <c:pt idx="4976">
                  <c:v>82.88000000000001</c:v>
                </c:pt>
                <c:pt idx="4977">
                  <c:v>82.88000000000001</c:v>
                </c:pt>
                <c:pt idx="4978">
                  <c:v>82.88000000000001</c:v>
                </c:pt>
                <c:pt idx="4979">
                  <c:v>82.88000000000001</c:v>
                </c:pt>
                <c:pt idx="4980">
                  <c:v>82.88000000000001</c:v>
                </c:pt>
                <c:pt idx="4981">
                  <c:v>82.88000000000001</c:v>
                </c:pt>
                <c:pt idx="4982">
                  <c:v>82.88000000000001</c:v>
                </c:pt>
                <c:pt idx="4983">
                  <c:v>82.88000000000001</c:v>
                </c:pt>
                <c:pt idx="4984">
                  <c:v>82.88000000000001</c:v>
                </c:pt>
                <c:pt idx="4985">
                  <c:v>82.88000000000001</c:v>
                </c:pt>
                <c:pt idx="4986">
                  <c:v>82.88000000000001</c:v>
                </c:pt>
                <c:pt idx="4987">
                  <c:v>82.88000000000001</c:v>
                </c:pt>
                <c:pt idx="4988">
                  <c:v>82.88000000000001</c:v>
                </c:pt>
                <c:pt idx="4989">
                  <c:v>82.88000000000001</c:v>
                </c:pt>
                <c:pt idx="4990">
                  <c:v>82.88000000000001</c:v>
                </c:pt>
                <c:pt idx="4991">
                  <c:v>82.88000000000001</c:v>
                </c:pt>
                <c:pt idx="4992">
                  <c:v>82.88000000000001</c:v>
                </c:pt>
                <c:pt idx="4993">
                  <c:v>82.88000000000001</c:v>
                </c:pt>
                <c:pt idx="4994">
                  <c:v>82.88000000000001</c:v>
                </c:pt>
                <c:pt idx="4995">
                  <c:v>82.88000000000001</c:v>
                </c:pt>
                <c:pt idx="4996">
                  <c:v>82.88000000000001</c:v>
                </c:pt>
                <c:pt idx="4997">
                  <c:v>82.88000000000001</c:v>
                </c:pt>
                <c:pt idx="4998">
                  <c:v>82.88000000000001</c:v>
                </c:pt>
                <c:pt idx="4999">
                  <c:v>82.88000000000001</c:v>
                </c:pt>
                <c:pt idx="5000">
                  <c:v>82.88000000000001</c:v>
                </c:pt>
                <c:pt idx="5001">
                  <c:v>82.88000000000001</c:v>
                </c:pt>
                <c:pt idx="5002">
                  <c:v>82.88000000000001</c:v>
                </c:pt>
                <c:pt idx="5003">
                  <c:v>82.88000000000001</c:v>
                </c:pt>
                <c:pt idx="5004">
                  <c:v>82.88000000000001</c:v>
                </c:pt>
                <c:pt idx="5005">
                  <c:v>82.88000000000001</c:v>
                </c:pt>
                <c:pt idx="5006">
                  <c:v>82.88000000000001</c:v>
                </c:pt>
                <c:pt idx="5007">
                  <c:v>82.88000000000001</c:v>
                </c:pt>
                <c:pt idx="5008">
                  <c:v>82.88000000000001</c:v>
                </c:pt>
                <c:pt idx="5009">
                  <c:v>82.88000000000001</c:v>
                </c:pt>
                <c:pt idx="5010">
                  <c:v>82.88000000000001</c:v>
                </c:pt>
                <c:pt idx="5011">
                  <c:v>82.88000000000001</c:v>
                </c:pt>
                <c:pt idx="5012">
                  <c:v>82.88000000000001</c:v>
                </c:pt>
                <c:pt idx="5013">
                  <c:v>82.88000000000001</c:v>
                </c:pt>
                <c:pt idx="5014">
                  <c:v>82.88000000000001</c:v>
                </c:pt>
                <c:pt idx="5015">
                  <c:v>82.88000000000001</c:v>
                </c:pt>
                <c:pt idx="5016">
                  <c:v>82.88000000000001</c:v>
                </c:pt>
                <c:pt idx="5017">
                  <c:v>82.88000000000001</c:v>
                </c:pt>
                <c:pt idx="5018">
                  <c:v>82.88000000000001</c:v>
                </c:pt>
                <c:pt idx="5019">
                  <c:v>82.88000000000001</c:v>
                </c:pt>
                <c:pt idx="5020">
                  <c:v>82.88000000000001</c:v>
                </c:pt>
                <c:pt idx="5021">
                  <c:v>82.88000000000001</c:v>
                </c:pt>
                <c:pt idx="5022">
                  <c:v>82.88000000000001</c:v>
                </c:pt>
                <c:pt idx="5023">
                  <c:v>82.88000000000001</c:v>
                </c:pt>
                <c:pt idx="5024">
                  <c:v>82.88000000000001</c:v>
                </c:pt>
                <c:pt idx="5025">
                  <c:v>82.88000000000001</c:v>
                </c:pt>
                <c:pt idx="5026">
                  <c:v>82.88000000000001</c:v>
                </c:pt>
                <c:pt idx="5027">
                  <c:v>82.88000000000001</c:v>
                </c:pt>
                <c:pt idx="5028">
                  <c:v>82.88000000000001</c:v>
                </c:pt>
                <c:pt idx="5029">
                  <c:v>82.88000000000001</c:v>
                </c:pt>
                <c:pt idx="5030">
                  <c:v>82.88000000000001</c:v>
                </c:pt>
                <c:pt idx="5031">
                  <c:v>82.88000000000001</c:v>
                </c:pt>
                <c:pt idx="5032">
                  <c:v>82.88000000000001</c:v>
                </c:pt>
                <c:pt idx="5033">
                  <c:v>82.88000000000001</c:v>
                </c:pt>
                <c:pt idx="5034">
                  <c:v>82.88000000000001</c:v>
                </c:pt>
                <c:pt idx="5035">
                  <c:v>82.88000000000001</c:v>
                </c:pt>
                <c:pt idx="5036">
                  <c:v>82.88000000000001</c:v>
                </c:pt>
                <c:pt idx="5037">
                  <c:v>82.88000000000001</c:v>
                </c:pt>
                <c:pt idx="5038">
                  <c:v>82.88000000000001</c:v>
                </c:pt>
                <c:pt idx="5039">
                  <c:v>82.88000000000001</c:v>
                </c:pt>
                <c:pt idx="5040">
                  <c:v>82.88000000000001</c:v>
                </c:pt>
                <c:pt idx="5041">
                  <c:v>82.88000000000001</c:v>
                </c:pt>
                <c:pt idx="5042">
                  <c:v>82.88000000000001</c:v>
                </c:pt>
                <c:pt idx="5043">
                  <c:v>82.88000000000001</c:v>
                </c:pt>
                <c:pt idx="5044">
                  <c:v>82.88000000000001</c:v>
                </c:pt>
                <c:pt idx="5045">
                  <c:v>82.88000000000001</c:v>
                </c:pt>
                <c:pt idx="5046">
                  <c:v>82.88000000000001</c:v>
                </c:pt>
                <c:pt idx="5047">
                  <c:v>82.88000000000001</c:v>
                </c:pt>
                <c:pt idx="5048">
                  <c:v>82.88000000000001</c:v>
                </c:pt>
                <c:pt idx="5049">
                  <c:v>82.88000000000001</c:v>
                </c:pt>
                <c:pt idx="5050">
                  <c:v>82.88000000000001</c:v>
                </c:pt>
                <c:pt idx="5051">
                  <c:v>82.88000000000001</c:v>
                </c:pt>
                <c:pt idx="5052">
                  <c:v>82.88000000000001</c:v>
                </c:pt>
                <c:pt idx="5053">
                  <c:v>82.88000000000001</c:v>
                </c:pt>
                <c:pt idx="5054">
                  <c:v>82.88000000000001</c:v>
                </c:pt>
                <c:pt idx="5055">
                  <c:v>82.88000000000001</c:v>
                </c:pt>
                <c:pt idx="5056">
                  <c:v>82.88000000000001</c:v>
                </c:pt>
                <c:pt idx="5057">
                  <c:v>82.88000000000001</c:v>
                </c:pt>
                <c:pt idx="5058">
                  <c:v>82.88000000000001</c:v>
                </c:pt>
                <c:pt idx="5059">
                  <c:v>82.88000000000001</c:v>
                </c:pt>
                <c:pt idx="5060">
                  <c:v>82.88000000000001</c:v>
                </c:pt>
                <c:pt idx="5061">
                  <c:v>82.88000000000001</c:v>
                </c:pt>
                <c:pt idx="5062">
                  <c:v>82.88000000000001</c:v>
                </c:pt>
                <c:pt idx="5063">
                  <c:v>82.88000000000001</c:v>
                </c:pt>
                <c:pt idx="5064">
                  <c:v>82.88000000000001</c:v>
                </c:pt>
                <c:pt idx="5065">
                  <c:v>82.88000000000001</c:v>
                </c:pt>
                <c:pt idx="5066">
                  <c:v>82.88000000000001</c:v>
                </c:pt>
                <c:pt idx="5067">
                  <c:v>82.88000000000001</c:v>
                </c:pt>
                <c:pt idx="5068">
                  <c:v>82.88000000000001</c:v>
                </c:pt>
                <c:pt idx="5069">
                  <c:v>82.88000000000001</c:v>
                </c:pt>
                <c:pt idx="5070">
                  <c:v>82.88000000000001</c:v>
                </c:pt>
                <c:pt idx="5071">
                  <c:v>82.88000000000001</c:v>
                </c:pt>
                <c:pt idx="5072">
                  <c:v>82.88000000000001</c:v>
                </c:pt>
                <c:pt idx="5073">
                  <c:v>82.88000000000001</c:v>
                </c:pt>
                <c:pt idx="5074">
                  <c:v>82.88000000000001</c:v>
                </c:pt>
                <c:pt idx="5075">
                  <c:v>82.88000000000001</c:v>
                </c:pt>
                <c:pt idx="5076">
                  <c:v>82.88000000000001</c:v>
                </c:pt>
                <c:pt idx="5077">
                  <c:v>82.88000000000001</c:v>
                </c:pt>
                <c:pt idx="5078">
                  <c:v>82.88000000000001</c:v>
                </c:pt>
                <c:pt idx="5079">
                  <c:v>82.88000000000001</c:v>
                </c:pt>
                <c:pt idx="5080">
                  <c:v>82.88000000000001</c:v>
                </c:pt>
                <c:pt idx="5081">
                  <c:v>82.88000000000001</c:v>
                </c:pt>
                <c:pt idx="5082">
                  <c:v>82.88000000000001</c:v>
                </c:pt>
                <c:pt idx="5083">
                  <c:v>82.88000000000001</c:v>
                </c:pt>
                <c:pt idx="5084">
                  <c:v>82.88000000000001</c:v>
                </c:pt>
                <c:pt idx="5085">
                  <c:v>82.88000000000001</c:v>
                </c:pt>
                <c:pt idx="5086">
                  <c:v>82.88000000000001</c:v>
                </c:pt>
                <c:pt idx="5087">
                  <c:v>82.88000000000001</c:v>
                </c:pt>
                <c:pt idx="5088">
                  <c:v>82.88000000000001</c:v>
                </c:pt>
                <c:pt idx="5089">
                  <c:v>82.88000000000001</c:v>
                </c:pt>
                <c:pt idx="5090">
                  <c:v>82.88000000000001</c:v>
                </c:pt>
                <c:pt idx="5091">
                  <c:v>82.88000000000001</c:v>
                </c:pt>
                <c:pt idx="5092">
                  <c:v>82.88000000000001</c:v>
                </c:pt>
                <c:pt idx="5093">
                  <c:v>82.88000000000001</c:v>
                </c:pt>
                <c:pt idx="5094">
                  <c:v>82.88000000000001</c:v>
                </c:pt>
                <c:pt idx="5095">
                  <c:v>82.88000000000001</c:v>
                </c:pt>
                <c:pt idx="5096">
                  <c:v>82.88000000000001</c:v>
                </c:pt>
                <c:pt idx="5097">
                  <c:v>82.88000000000001</c:v>
                </c:pt>
                <c:pt idx="5098">
                  <c:v>82.88000000000001</c:v>
                </c:pt>
                <c:pt idx="5099">
                  <c:v>82.88000000000001</c:v>
                </c:pt>
                <c:pt idx="5100">
                  <c:v>82.88000000000001</c:v>
                </c:pt>
                <c:pt idx="5101">
                  <c:v>82.88000000000001</c:v>
                </c:pt>
                <c:pt idx="5102">
                  <c:v>82.88000000000001</c:v>
                </c:pt>
                <c:pt idx="5103">
                  <c:v>82.88000000000001</c:v>
                </c:pt>
                <c:pt idx="5104">
                  <c:v>82.88000000000001</c:v>
                </c:pt>
                <c:pt idx="5105">
                  <c:v>82.88000000000001</c:v>
                </c:pt>
                <c:pt idx="5106">
                  <c:v>82.88000000000001</c:v>
                </c:pt>
                <c:pt idx="5107">
                  <c:v>82.88000000000001</c:v>
                </c:pt>
                <c:pt idx="5108">
                  <c:v>82.88000000000001</c:v>
                </c:pt>
                <c:pt idx="5109">
                  <c:v>82.88000000000001</c:v>
                </c:pt>
                <c:pt idx="5110">
                  <c:v>82.88000000000001</c:v>
                </c:pt>
                <c:pt idx="5111">
                  <c:v>82.88000000000001</c:v>
                </c:pt>
                <c:pt idx="5112">
                  <c:v>82.88000000000001</c:v>
                </c:pt>
                <c:pt idx="5113">
                  <c:v>82.88000000000001</c:v>
                </c:pt>
                <c:pt idx="5114">
                  <c:v>82.88000000000001</c:v>
                </c:pt>
                <c:pt idx="5115">
                  <c:v>82.88000000000001</c:v>
                </c:pt>
                <c:pt idx="5116">
                  <c:v>82.88000000000001</c:v>
                </c:pt>
                <c:pt idx="5117">
                  <c:v>82.88000000000001</c:v>
                </c:pt>
                <c:pt idx="5118">
                  <c:v>82.88000000000001</c:v>
                </c:pt>
                <c:pt idx="5119">
                  <c:v>82.88000000000001</c:v>
                </c:pt>
                <c:pt idx="5120">
                  <c:v>82.88000000000001</c:v>
                </c:pt>
                <c:pt idx="5121">
                  <c:v>82.88000000000001</c:v>
                </c:pt>
                <c:pt idx="5122">
                  <c:v>82.88000000000001</c:v>
                </c:pt>
                <c:pt idx="5123">
                  <c:v>82.88000000000001</c:v>
                </c:pt>
                <c:pt idx="5124">
                  <c:v>82.88000000000001</c:v>
                </c:pt>
                <c:pt idx="5125">
                  <c:v>82.88000000000001</c:v>
                </c:pt>
                <c:pt idx="5126">
                  <c:v>82.88000000000001</c:v>
                </c:pt>
                <c:pt idx="5127">
                  <c:v>82.88000000000001</c:v>
                </c:pt>
                <c:pt idx="5128">
                  <c:v>82.88000000000001</c:v>
                </c:pt>
                <c:pt idx="5129">
                  <c:v>82.88000000000001</c:v>
                </c:pt>
                <c:pt idx="5130">
                  <c:v>82.88000000000001</c:v>
                </c:pt>
                <c:pt idx="5131">
                  <c:v>82.88000000000001</c:v>
                </c:pt>
                <c:pt idx="5132">
                  <c:v>82.88000000000001</c:v>
                </c:pt>
                <c:pt idx="5133">
                  <c:v>82.88000000000001</c:v>
                </c:pt>
                <c:pt idx="5134">
                  <c:v>82.88000000000001</c:v>
                </c:pt>
                <c:pt idx="5135">
                  <c:v>82.88000000000001</c:v>
                </c:pt>
                <c:pt idx="5136">
                  <c:v>82.88000000000001</c:v>
                </c:pt>
                <c:pt idx="5137">
                  <c:v>82.88000000000001</c:v>
                </c:pt>
                <c:pt idx="5138">
                  <c:v>82.88000000000001</c:v>
                </c:pt>
                <c:pt idx="5139">
                  <c:v>82.88000000000001</c:v>
                </c:pt>
                <c:pt idx="5140">
                  <c:v>82.88000000000001</c:v>
                </c:pt>
                <c:pt idx="5141">
                  <c:v>82.88000000000001</c:v>
                </c:pt>
                <c:pt idx="5142">
                  <c:v>82.88000000000001</c:v>
                </c:pt>
                <c:pt idx="5143">
                  <c:v>82.88000000000001</c:v>
                </c:pt>
                <c:pt idx="5144">
                  <c:v>82.88000000000001</c:v>
                </c:pt>
                <c:pt idx="5145">
                  <c:v>82.88000000000001</c:v>
                </c:pt>
                <c:pt idx="5146">
                  <c:v>82.88000000000001</c:v>
                </c:pt>
                <c:pt idx="5147">
                  <c:v>82.88000000000001</c:v>
                </c:pt>
                <c:pt idx="5148">
                  <c:v>82.88000000000001</c:v>
                </c:pt>
                <c:pt idx="5149">
                  <c:v>82.88000000000001</c:v>
                </c:pt>
                <c:pt idx="5150">
                  <c:v>82.88000000000001</c:v>
                </c:pt>
                <c:pt idx="5151">
                  <c:v>82.88000000000001</c:v>
                </c:pt>
                <c:pt idx="5152">
                  <c:v>82.88000000000001</c:v>
                </c:pt>
                <c:pt idx="5153">
                  <c:v>82.88000000000001</c:v>
                </c:pt>
                <c:pt idx="5154">
                  <c:v>82.88000000000001</c:v>
                </c:pt>
                <c:pt idx="5155">
                  <c:v>82.88000000000001</c:v>
                </c:pt>
                <c:pt idx="5156">
                  <c:v>82.88000000000001</c:v>
                </c:pt>
                <c:pt idx="5157">
                  <c:v>82.88000000000001</c:v>
                </c:pt>
                <c:pt idx="5158">
                  <c:v>82.88000000000001</c:v>
                </c:pt>
                <c:pt idx="5159">
                  <c:v>82.88000000000001</c:v>
                </c:pt>
                <c:pt idx="5160">
                  <c:v>82.88000000000001</c:v>
                </c:pt>
                <c:pt idx="5161">
                  <c:v>82.88000000000001</c:v>
                </c:pt>
                <c:pt idx="5162">
                  <c:v>82.88000000000001</c:v>
                </c:pt>
                <c:pt idx="5163">
                  <c:v>82.88000000000001</c:v>
                </c:pt>
                <c:pt idx="5164">
                  <c:v>82.88000000000001</c:v>
                </c:pt>
                <c:pt idx="5165">
                  <c:v>82.88000000000001</c:v>
                </c:pt>
                <c:pt idx="5166">
                  <c:v>82.88000000000001</c:v>
                </c:pt>
                <c:pt idx="5167">
                  <c:v>82.88000000000001</c:v>
                </c:pt>
                <c:pt idx="5168">
                  <c:v>82.88000000000001</c:v>
                </c:pt>
                <c:pt idx="5169">
                  <c:v>82.88000000000001</c:v>
                </c:pt>
                <c:pt idx="5170">
                  <c:v>82.88000000000001</c:v>
                </c:pt>
                <c:pt idx="5171">
                  <c:v>82.88000000000001</c:v>
                </c:pt>
                <c:pt idx="5172">
                  <c:v>82.88000000000001</c:v>
                </c:pt>
                <c:pt idx="5173">
                  <c:v>82.88000000000001</c:v>
                </c:pt>
                <c:pt idx="5174">
                  <c:v>82.88000000000001</c:v>
                </c:pt>
                <c:pt idx="5175">
                  <c:v>82.88000000000001</c:v>
                </c:pt>
                <c:pt idx="5176">
                  <c:v>82.88000000000001</c:v>
                </c:pt>
                <c:pt idx="5177">
                  <c:v>82.88000000000001</c:v>
                </c:pt>
                <c:pt idx="5178">
                  <c:v>82.88000000000001</c:v>
                </c:pt>
                <c:pt idx="5179">
                  <c:v>82.88000000000001</c:v>
                </c:pt>
                <c:pt idx="5180">
                  <c:v>82.88000000000001</c:v>
                </c:pt>
                <c:pt idx="5181">
                  <c:v>82.88000000000001</c:v>
                </c:pt>
                <c:pt idx="5182">
                  <c:v>82.88000000000001</c:v>
                </c:pt>
                <c:pt idx="5183">
                  <c:v>82.88000000000001</c:v>
                </c:pt>
                <c:pt idx="5184">
                  <c:v>82.88000000000001</c:v>
                </c:pt>
                <c:pt idx="5185">
                  <c:v>82.88000000000001</c:v>
                </c:pt>
                <c:pt idx="5186">
                  <c:v>82.88000000000001</c:v>
                </c:pt>
                <c:pt idx="5187">
                  <c:v>82.88000000000001</c:v>
                </c:pt>
                <c:pt idx="5188">
                  <c:v>82.88000000000001</c:v>
                </c:pt>
                <c:pt idx="5189">
                  <c:v>82.88000000000001</c:v>
                </c:pt>
                <c:pt idx="5190">
                  <c:v>82.88000000000001</c:v>
                </c:pt>
                <c:pt idx="5191">
                  <c:v>82.88000000000001</c:v>
                </c:pt>
                <c:pt idx="5192">
                  <c:v>82.88000000000001</c:v>
                </c:pt>
                <c:pt idx="5193">
                  <c:v>82.88000000000001</c:v>
                </c:pt>
                <c:pt idx="5194">
                  <c:v>82.88000000000001</c:v>
                </c:pt>
                <c:pt idx="5195">
                  <c:v>82.88000000000001</c:v>
                </c:pt>
                <c:pt idx="5196">
                  <c:v>82.88000000000001</c:v>
                </c:pt>
                <c:pt idx="5197">
                  <c:v>82.88000000000001</c:v>
                </c:pt>
                <c:pt idx="5198">
                  <c:v>82.88000000000001</c:v>
                </c:pt>
                <c:pt idx="5199">
                  <c:v>82.88000000000001</c:v>
                </c:pt>
                <c:pt idx="5200">
                  <c:v>82.88000000000001</c:v>
                </c:pt>
                <c:pt idx="5201">
                  <c:v>82.88000000000001</c:v>
                </c:pt>
                <c:pt idx="5202">
                  <c:v>82.88000000000001</c:v>
                </c:pt>
                <c:pt idx="5203">
                  <c:v>82.88000000000001</c:v>
                </c:pt>
                <c:pt idx="5204">
                  <c:v>82.88000000000001</c:v>
                </c:pt>
                <c:pt idx="5205">
                  <c:v>82.88000000000001</c:v>
                </c:pt>
                <c:pt idx="5206">
                  <c:v>82.88000000000001</c:v>
                </c:pt>
                <c:pt idx="5207">
                  <c:v>82.88000000000001</c:v>
                </c:pt>
                <c:pt idx="5208">
                  <c:v>82.88000000000001</c:v>
                </c:pt>
                <c:pt idx="5209">
                  <c:v>82.88000000000001</c:v>
                </c:pt>
                <c:pt idx="5210">
                  <c:v>82.88000000000001</c:v>
                </c:pt>
                <c:pt idx="5211">
                  <c:v>82.88000000000001</c:v>
                </c:pt>
                <c:pt idx="5212">
                  <c:v>82.88000000000001</c:v>
                </c:pt>
                <c:pt idx="5213">
                  <c:v>82.88000000000001</c:v>
                </c:pt>
                <c:pt idx="5214">
                  <c:v>82.88000000000001</c:v>
                </c:pt>
                <c:pt idx="5215">
                  <c:v>82.88000000000001</c:v>
                </c:pt>
                <c:pt idx="5216">
                  <c:v>82.88000000000001</c:v>
                </c:pt>
                <c:pt idx="5217">
                  <c:v>82.88000000000001</c:v>
                </c:pt>
                <c:pt idx="5218">
                  <c:v>82.88000000000001</c:v>
                </c:pt>
                <c:pt idx="5219">
                  <c:v>82.88000000000001</c:v>
                </c:pt>
                <c:pt idx="5220">
                  <c:v>82.88000000000001</c:v>
                </c:pt>
                <c:pt idx="5221">
                  <c:v>82.88000000000001</c:v>
                </c:pt>
                <c:pt idx="5222">
                  <c:v>82.88000000000001</c:v>
                </c:pt>
                <c:pt idx="5223">
                  <c:v>82.88000000000001</c:v>
                </c:pt>
                <c:pt idx="5224">
                  <c:v>82.88000000000001</c:v>
                </c:pt>
                <c:pt idx="5225">
                  <c:v>82.88000000000001</c:v>
                </c:pt>
                <c:pt idx="5226">
                  <c:v>82.88000000000001</c:v>
                </c:pt>
                <c:pt idx="5227">
                  <c:v>82.88000000000001</c:v>
                </c:pt>
                <c:pt idx="5228">
                  <c:v>82.88000000000001</c:v>
                </c:pt>
                <c:pt idx="5229">
                  <c:v>82.88000000000001</c:v>
                </c:pt>
                <c:pt idx="5230">
                  <c:v>82.88000000000001</c:v>
                </c:pt>
                <c:pt idx="5231">
                  <c:v>82.88000000000001</c:v>
                </c:pt>
                <c:pt idx="5232">
                  <c:v>82.88000000000001</c:v>
                </c:pt>
                <c:pt idx="5233">
                  <c:v>82.88000000000001</c:v>
                </c:pt>
                <c:pt idx="5234">
                  <c:v>82.88000000000001</c:v>
                </c:pt>
                <c:pt idx="5235">
                  <c:v>82.88000000000001</c:v>
                </c:pt>
                <c:pt idx="5236">
                  <c:v>82.88000000000001</c:v>
                </c:pt>
                <c:pt idx="5237">
                  <c:v>82.88000000000001</c:v>
                </c:pt>
                <c:pt idx="5238">
                  <c:v>82.88000000000001</c:v>
                </c:pt>
                <c:pt idx="5239">
                  <c:v>82.88000000000001</c:v>
                </c:pt>
                <c:pt idx="5240">
                  <c:v>82.88000000000001</c:v>
                </c:pt>
                <c:pt idx="5241">
                  <c:v>82.88000000000001</c:v>
                </c:pt>
                <c:pt idx="5242">
                  <c:v>82.88000000000001</c:v>
                </c:pt>
                <c:pt idx="5243">
                  <c:v>82.88000000000001</c:v>
                </c:pt>
                <c:pt idx="5244">
                  <c:v>82.88000000000001</c:v>
                </c:pt>
                <c:pt idx="5245">
                  <c:v>82.88000000000001</c:v>
                </c:pt>
                <c:pt idx="5246">
                  <c:v>82.88000000000001</c:v>
                </c:pt>
                <c:pt idx="5247">
                  <c:v>82.88000000000001</c:v>
                </c:pt>
                <c:pt idx="5248">
                  <c:v>82.88000000000001</c:v>
                </c:pt>
                <c:pt idx="5249">
                  <c:v>82.88000000000001</c:v>
                </c:pt>
                <c:pt idx="5250">
                  <c:v>82.88000000000001</c:v>
                </c:pt>
                <c:pt idx="5251">
                  <c:v>82.88000000000001</c:v>
                </c:pt>
                <c:pt idx="5252">
                  <c:v>82.88000000000001</c:v>
                </c:pt>
                <c:pt idx="5253">
                  <c:v>82.88000000000001</c:v>
                </c:pt>
                <c:pt idx="5254">
                  <c:v>82.88000000000001</c:v>
                </c:pt>
                <c:pt idx="5255">
                  <c:v>82.88000000000001</c:v>
                </c:pt>
                <c:pt idx="5256">
                  <c:v>82.88000000000001</c:v>
                </c:pt>
                <c:pt idx="5257">
                  <c:v>82.88000000000001</c:v>
                </c:pt>
                <c:pt idx="5258">
                  <c:v>82.88000000000001</c:v>
                </c:pt>
                <c:pt idx="5259">
                  <c:v>82.88000000000001</c:v>
                </c:pt>
                <c:pt idx="5260">
                  <c:v>82.88000000000001</c:v>
                </c:pt>
                <c:pt idx="5261">
                  <c:v>82.88000000000001</c:v>
                </c:pt>
                <c:pt idx="5262">
                  <c:v>82.88000000000001</c:v>
                </c:pt>
                <c:pt idx="5263">
                  <c:v>82.88000000000001</c:v>
                </c:pt>
                <c:pt idx="5264">
                  <c:v>82.88000000000001</c:v>
                </c:pt>
                <c:pt idx="5265">
                  <c:v>82.88000000000001</c:v>
                </c:pt>
                <c:pt idx="5266">
                  <c:v>82.88000000000001</c:v>
                </c:pt>
                <c:pt idx="5267">
                  <c:v>82.88000000000001</c:v>
                </c:pt>
                <c:pt idx="5268">
                  <c:v>82.88000000000001</c:v>
                </c:pt>
                <c:pt idx="5269">
                  <c:v>82.88000000000001</c:v>
                </c:pt>
                <c:pt idx="5270">
                  <c:v>82.88000000000001</c:v>
                </c:pt>
                <c:pt idx="5271">
                  <c:v>82.88000000000001</c:v>
                </c:pt>
                <c:pt idx="5272">
                  <c:v>82.88000000000001</c:v>
                </c:pt>
                <c:pt idx="5273">
                  <c:v>82.88000000000001</c:v>
                </c:pt>
                <c:pt idx="5274">
                  <c:v>82.88000000000001</c:v>
                </c:pt>
                <c:pt idx="5275">
                  <c:v>82.88000000000001</c:v>
                </c:pt>
                <c:pt idx="5276">
                  <c:v>82.88000000000001</c:v>
                </c:pt>
                <c:pt idx="5277">
                  <c:v>82.88000000000001</c:v>
                </c:pt>
                <c:pt idx="5278">
                  <c:v>82.88000000000001</c:v>
                </c:pt>
                <c:pt idx="5279">
                  <c:v>82.88000000000001</c:v>
                </c:pt>
                <c:pt idx="5280">
                  <c:v>82.88000000000001</c:v>
                </c:pt>
                <c:pt idx="5281">
                  <c:v>82.88000000000001</c:v>
                </c:pt>
                <c:pt idx="5282">
                  <c:v>82.88000000000001</c:v>
                </c:pt>
                <c:pt idx="5283">
                  <c:v>82.88000000000001</c:v>
                </c:pt>
                <c:pt idx="5284">
                  <c:v>82.88000000000001</c:v>
                </c:pt>
                <c:pt idx="5285">
                  <c:v>82.88000000000001</c:v>
                </c:pt>
                <c:pt idx="5286">
                  <c:v>82.88000000000001</c:v>
                </c:pt>
                <c:pt idx="5287">
                  <c:v>82.88000000000001</c:v>
                </c:pt>
                <c:pt idx="5288">
                  <c:v>82.88000000000001</c:v>
                </c:pt>
                <c:pt idx="5289">
                  <c:v>82.88000000000001</c:v>
                </c:pt>
                <c:pt idx="5290">
                  <c:v>82.88000000000001</c:v>
                </c:pt>
                <c:pt idx="5291">
                  <c:v>82.88000000000001</c:v>
                </c:pt>
                <c:pt idx="5292">
                  <c:v>82.88000000000001</c:v>
                </c:pt>
                <c:pt idx="5293">
                  <c:v>82.88000000000001</c:v>
                </c:pt>
                <c:pt idx="5294">
                  <c:v>82.88000000000001</c:v>
                </c:pt>
                <c:pt idx="5295">
                  <c:v>82.88000000000001</c:v>
                </c:pt>
                <c:pt idx="5296">
                  <c:v>82.88000000000001</c:v>
                </c:pt>
                <c:pt idx="5297">
                  <c:v>82.88000000000001</c:v>
                </c:pt>
                <c:pt idx="5298">
                  <c:v>82.88000000000001</c:v>
                </c:pt>
                <c:pt idx="5299">
                  <c:v>82.88000000000001</c:v>
                </c:pt>
                <c:pt idx="5300">
                  <c:v>82.88000000000001</c:v>
                </c:pt>
                <c:pt idx="5301">
                  <c:v>82.88000000000001</c:v>
                </c:pt>
                <c:pt idx="5302">
                  <c:v>82.88000000000001</c:v>
                </c:pt>
                <c:pt idx="5303">
                  <c:v>82.88000000000001</c:v>
                </c:pt>
                <c:pt idx="5304">
                  <c:v>82.88000000000001</c:v>
                </c:pt>
                <c:pt idx="5305">
                  <c:v>82.88000000000001</c:v>
                </c:pt>
                <c:pt idx="5306">
                  <c:v>82.88000000000001</c:v>
                </c:pt>
                <c:pt idx="5307">
                  <c:v>82.88000000000001</c:v>
                </c:pt>
                <c:pt idx="5308">
                  <c:v>82.88000000000001</c:v>
                </c:pt>
                <c:pt idx="5309">
                  <c:v>82.88000000000001</c:v>
                </c:pt>
                <c:pt idx="5310">
                  <c:v>82.88000000000001</c:v>
                </c:pt>
                <c:pt idx="5311">
                  <c:v>82.88000000000001</c:v>
                </c:pt>
                <c:pt idx="5312">
                  <c:v>82.88000000000001</c:v>
                </c:pt>
                <c:pt idx="5313">
                  <c:v>82.88000000000001</c:v>
                </c:pt>
                <c:pt idx="5314">
                  <c:v>82.88000000000001</c:v>
                </c:pt>
                <c:pt idx="5315">
                  <c:v>82.88000000000001</c:v>
                </c:pt>
                <c:pt idx="5316">
                  <c:v>82.88000000000001</c:v>
                </c:pt>
                <c:pt idx="5317">
                  <c:v>82.88000000000001</c:v>
                </c:pt>
                <c:pt idx="5318">
                  <c:v>82.88000000000001</c:v>
                </c:pt>
                <c:pt idx="5319">
                  <c:v>82.88000000000001</c:v>
                </c:pt>
                <c:pt idx="5320">
                  <c:v>82.88000000000001</c:v>
                </c:pt>
                <c:pt idx="5321">
                  <c:v>82.88000000000001</c:v>
                </c:pt>
                <c:pt idx="5322">
                  <c:v>82.88000000000001</c:v>
                </c:pt>
                <c:pt idx="5323">
                  <c:v>82.88000000000001</c:v>
                </c:pt>
                <c:pt idx="5324">
                  <c:v>82.88000000000001</c:v>
                </c:pt>
                <c:pt idx="5325">
                  <c:v>82.88000000000001</c:v>
                </c:pt>
                <c:pt idx="5326">
                  <c:v>82.88000000000001</c:v>
                </c:pt>
                <c:pt idx="5327">
                  <c:v>82.88000000000001</c:v>
                </c:pt>
                <c:pt idx="5328">
                  <c:v>82.88000000000001</c:v>
                </c:pt>
                <c:pt idx="5329">
                  <c:v>82.88000000000001</c:v>
                </c:pt>
                <c:pt idx="5330">
                  <c:v>82.88000000000001</c:v>
                </c:pt>
                <c:pt idx="5331">
                  <c:v>82.88000000000001</c:v>
                </c:pt>
                <c:pt idx="5332">
                  <c:v>82.88000000000001</c:v>
                </c:pt>
                <c:pt idx="5333">
                  <c:v>82.88000000000001</c:v>
                </c:pt>
                <c:pt idx="5334">
                  <c:v>82.88000000000001</c:v>
                </c:pt>
                <c:pt idx="5335">
                  <c:v>82.88000000000001</c:v>
                </c:pt>
                <c:pt idx="5336">
                  <c:v>82.88000000000001</c:v>
                </c:pt>
                <c:pt idx="5337">
                  <c:v>82.88000000000001</c:v>
                </c:pt>
                <c:pt idx="5338">
                  <c:v>82.88000000000001</c:v>
                </c:pt>
                <c:pt idx="5339">
                  <c:v>82.88000000000001</c:v>
                </c:pt>
                <c:pt idx="5340">
                  <c:v>82.88000000000001</c:v>
                </c:pt>
                <c:pt idx="5341">
                  <c:v>82.88000000000001</c:v>
                </c:pt>
                <c:pt idx="5342">
                  <c:v>82.88000000000001</c:v>
                </c:pt>
                <c:pt idx="5343">
                  <c:v>82.88000000000001</c:v>
                </c:pt>
                <c:pt idx="5344">
                  <c:v>82.88000000000001</c:v>
                </c:pt>
                <c:pt idx="5345">
                  <c:v>82.88000000000001</c:v>
                </c:pt>
                <c:pt idx="5346">
                  <c:v>82.88000000000001</c:v>
                </c:pt>
                <c:pt idx="5347">
                  <c:v>82.88000000000001</c:v>
                </c:pt>
                <c:pt idx="5348">
                  <c:v>82.88000000000001</c:v>
                </c:pt>
                <c:pt idx="5349">
                  <c:v>82.88000000000001</c:v>
                </c:pt>
                <c:pt idx="5350">
                  <c:v>82.88000000000001</c:v>
                </c:pt>
                <c:pt idx="5351">
                  <c:v>82.88000000000001</c:v>
                </c:pt>
                <c:pt idx="5352">
                  <c:v>82.88000000000001</c:v>
                </c:pt>
                <c:pt idx="5353">
                  <c:v>82.88000000000001</c:v>
                </c:pt>
                <c:pt idx="5354">
                  <c:v>82.88000000000001</c:v>
                </c:pt>
                <c:pt idx="5355">
                  <c:v>82.88000000000001</c:v>
                </c:pt>
                <c:pt idx="5356">
                  <c:v>82.88000000000001</c:v>
                </c:pt>
                <c:pt idx="5357">
                  <c:v>82.88000000000001</c:v>
                </c:pt>
                <c:pt idx="5358">
                  <c:v>82.88000000000001</c:v>
                </c:pt>
                <c:pt idx="5359">
                  <c:v>82.88000000000001</c:v>
                </c:pt>
                <c:pt idx="5360">
                  <c:v>82.88000000000001</c:v>
                </c:pt>
                <c:pt idx="5361">
                  <c:v>82.88000000000001</c:v>
                </c:pt>
                <c:pt idx="5362">
                  <c:v>82.88000000000001</c:v>
                </c:pt>
                <c:pt idx="5363">
                  <c:v>82.88000000000001</c:v>
                </c:pt>
                <c:pt idx="5364">
                  <c:v>82.88000000000001</c:v>
                </c:pt>
                <c:pt idx="5365">
                  <c:v>82.88000000000001</c:v>
                </c:pt>
                <c:pt idx="5366">
                  <c:v>82.88000000000001</c:v>
                </c:pt>
                <c:pt idx="5367">
                  <c:v>82.88000000000001</c:v>
                </c:pt>
                <c:pt idx="5368">
                  <c:v>82.88000000000001</c:v>
                </c:pt>
                <c:pt idx="5369">
                  <c:v>82.88000000000001</c:v>
                </c:pt>
                <c:pt idx="5370">
                  <c:v>82.88000000000001</c:v>
                </c:pt>
                <c:pt idx="5371">
                  <c:v>82.88000000000001</c:v>
                </c:pt>
                <c:pt idx="5372">
                  <c:v>82.88000000000001</c:v>
                </c:pt>
                <c:pt idx="5373">
                  <c:v>82.88000000000001</c:v>
                </c:pt>
                <c:pt idx="5374">
                  <c:v>82.88000000000001</c:v>
                </c:pt>
                <c:pt idx="5375">
                  <c:v>82.88000000000001</c:v>
                </c:pt>
                <c:pt idx="5376">
                  <c:v>82.88000000000001</c:v>
                </c:pt>
                <c:pt idx="5377">
                  <c:v>82.88000000000001</c:v>
                </c:pt>
                <c:pt idx="5378">
                  <c:v>82.88000000000001</c:v>
                </c:pt>
                <c:pt idx="5379">
                  <c:v>82.88000000000001</c:v>
                </c:pt>
                <c:pt idx="5380">
                  <c:v>82.88000000000001</c:v>
                </c:pt>
                <c:pt idx="5381">
                  <c:v>82.88000000000001</c:v>
                </c:pt>
                <c:pt idx="5382">
                  <c:v>82.88000000000001</c:v>
                </c:pt>
                <c:pt idx="5383">
                  <c:v>82.88000000000001</c:v>
                </c:pt>
                <c:pt idx="5384">
                  <c:v>82.88000000000001</c:v>
                </c:pt>
                <c:pt idx="5385">
                  <c:v>82.88000000000001</c:v>
                </c:pt>
                <c:pt idx="5386">
                  <c:v>82.88000000000001</c:v>
                </c:pt>
                <c:pt idx="5387">
                  <c:v>82.88000000000001</c:v>
                </c:pt>
                <c:pt idx="5388">
                  <c:v>82.88000000000001</c:v>
                </c:pt>
                <c:pt idx="5389">
                  <c:v>82.88000000000001</c:v>
                </c:pt>
                <c:pt idx="5390">
                  <c:v>82.88000000000001</c:v>
                </c:pt>
                <c:pt idx="5391">
                  <c:v>82.88000000000001</c:v>
                </c:pt>
                <c:pt idx="5392">
                  <c:v>82.88000000000001</c:v>
                </c:pt>
                <c:pt idx="5393">
                  <c:v>82.88000000000001</c:v>
                </c:pt>
                <c:pt idx="5394">
                  <c:v>82.88000000000001</c:v>
                </c:pt>
                <c:pt idx="5395">
                  <c:v>82.88000000000001</c:v>
                </c:pt>
                <c:pt idx="5396">
                  <c:v>82.88000000000001</c:v>
                </c:pt>
                <c:pt idx="5397">
                  <c:v>82.88000000000001</c:v>
                </c:pt>
                <c:pt idx="5398">
                  <c:v>82.88000000000001</c:v>
                </c:pt>
                <c:pt idx="5399">
                  <c:v>82.88000000000001</c:v>
                </c:pt>
                <c:pt idx="5400">
                  <c:v>82.88000000000001</c:v>
                </c:pt>
                <c:pt idx="5401">
                  <c:v>82.88000000000001</c:v>
                </c:pt>
                <c:pt idx="5402">
                  <c:v>82.88000000000001</c:v>
                </c:pt>
                <c:pt idx="5403">
                  <c:v>82.88000000000001</c:v>
                </c:pt>
                <c:pt idx="5404">
                  <c:v>82.88000000000001</c:v>
                </c:pt>
                <c:pt idx="5405">
                  <c:v>82.88000000000001</c:v>
                </c:pt>
                <c:pt idx="5406">
                  <c:v>82.88000000000001</c:v>
                </c:pt>
                <c:pt idx="5407">
                  <c:v>82.88000000000001</c:v>
                </c:pt>
                <c:pt idx="5408">
                  <c:v>82.88000000000001</c:v>
                </c:pt>
                <c:pt idx="5409">
                  <c:v>82.88000000000001</c:v>
                </c:pt>
                <c:pt idx="5410">
                  <c:v>82.88000000000001</c:v>
                </c:pt>
                <c:pt idx="5411">
                  <c:v>82.88000000000001</c:v>
                </c:pt>
                <c:pt idx="5412">
                  <c:v>82.88000000000001</c:v>
                </c:pt>
                <c:pt idx="5413">
                  <c:v>82.88000000000001</c:v>
                </c:pt>
                <c:pt idx="5414">
                  <c:v>82.88000000000001</c:v>
                </c:pt>
                <c:pt idx="5415">
                  <c:v>82.88000000000001</c:v>
                </c:pt>
                <c:pt idx="5416">
                  <c:v>82.88000000000001</c:v>
                </c:pt>
                <c:pt idx="5417">
                  <c:v>82.88000000000001</c:v>
                </c:pt>
                <c:pt idx="5418">
                  <c:v>82.88000000000001</c:v>
                </c:pt>
                <c:pt idx="5419">
                  <c:v>82.88000000000001</c:v>
                </c:pt>
                <c:pt idx="5420">
                  <c:v>82.88000000000001</c:v>
                </c:pt>
                <c:pt idx="5421">
                  <c:v>82.88000000000001</c:v>
                </c:pt>
                <c:pt idx="5422">
                  <c:v>82.88000000000001</c:v>
                </c:pt>
                <c:pt idx="5423">
                  <c:v>82.88000000000001</c:v>
                </c:pt>
                <c:pt idx="5424">
                  <c:v>82.88000000000001</c:v>
                </c:pt>
                <c:pt idx="5425">
                  <c:v>82.88000000000001</c:v>
                </c:pt>
                <c:pt idx="5426">
                  <c:v>82.88000000000001</c:v>
                </c:pt>
                <c:pt idx="5427">
                  <c:v>82.88000000000001</c:v>
                </c:pt>
                <c:pt idx="5428">
                  <c:v>82.88000000000001</c:v>
                </c:pt>
                <c:pt idx="5429">
                  <c:v>82.88000000000001</c:v>
                </c:pt>
                <c:pt idx="5430">
                  <c:v>82.88000000000001</c:v>
                </c:pt>
                <c:pt idx="5431">
                  <c:v>82.88000000000001</c:v>
                </c:pt>
                <c:pt idx="5432">
                  <c:v>82.88000000000001</c:v>
                </c:pt>
                <c:pt idx="5433">
                  <c:v>82.88000000000001</c:v>
                </c:pt>
                <c:pt idx="5434">
                  <c:v>82.88000000000001</c:v>
                </c:pt>
                <c:pt idx="5435">
                  <c:v>82.88000000000001</c:v>
                </c:pt>
                <c:pt idx="5436">
                  <c:v>82.88000000000001</c:v>
                </c:pt>
                <c:pt idx="5437">
                  <c:v>82.88000000000001</c:v>
                </c:pt>
                <c:pt idx="5438">
                  <c:v>82.88000000000001</c:v>
                </c:pt>
                <c:pt idx="5439">
                  <c:v>82.88000000000001</c:v>
                </c:pt>
                <c:pt idx="5440">
                  <c:v>82.88000000000001</c:v>
                </c:pt>
                <c:pt idx="5441">
                  <c:v>82.88000000000001</c:v>
                </c:pt>
                <c:pt idx="5442">
                  <c:v>82.88000000000001</c:v>
                </c:pt>
                <c:pt idx="5443">
                  <c:v>82.88000000000001</c:v>
                </c:pt>
                <c:pt idx="5444">
                  <c:v>82.88000000000001</c:v>
                </c:pt>
                <c:pt idx="5445">
                  <c:v>82.88000000000001</c:v>
                </c:pt>
                <c:pt idx="5446">
                  <c:v>82.88000000000001</c:v>
                </c:pt>
                <c:pt idx="5447">
                  <c:v>82.88000000000001</c:v>
                </c:pt>
                <c:pt idx="5448">
                  <c:v>82.88000000000001</c:v>
                </c:pt>
                <c:pt idx="5449">
                  <c:v>82.88000000000001</c:v>
                </c:pt>
                <c:pt idx="5450">
                  <c:v>82.88000000000001</c:v>
                </c:pt>
                <c:pt idx="5451">
                  <c:v>82.88000000000001</c:v>
                </c:pt>
                <c:pt idx="5452">
                  <c:v>82.88000000000001</c:v>
                </c:pt>
                <c:pt idx="5453">
                  <c:v>82.88000000000001</c:v>
                </c:pt>
                <c:pt idx="5454">
                  <c:v>82.88000000000001</c:v>
                </c:pt>
                <c:pt idx="5455">
                  <c:v>82.88000000000001</c:v>
                </c:pt>
                <c:pt idx="5456">
                  <c:v>82.88000000000001</c:v>
                </c:pt>
                <c:pt idx="5457">
                  <c:v>82.88000000000001</c:v>
                </c:pt>
                <c:pt idx="5458">
                  <c:v>82.88000000000001</c:v>
                </c:pt>
                <c:pt idx="5459">
                  <c:v>82.88000000000001</c:v>
                </c:pt>
                <c:pt idx="5460">
                  <c:v>82.88000000000001</c:v>
                </c:pt>
                <c:pt idx="5461">
                  <c:v>82.88000000000001</c:v>
                </c:pt>
                <c:pt idx="5462">
                  <c:v>82.88000000000001</c:v>
                </c:pt>
                <c:pt idx="5463">
                  <c:v>82.88000000000001</c:v>
                </c:pt>
                <c:pt idx="5464">
                  <c:v>82.88000000000001</c:v>
                </c:pt>
                <c:pt idx="5465">
                  <c:v>82.88000000000001</c:v>
                </c:pt>
                <c:pt idx="5466">
                  <c:v>82.88000000000001</c:v>
                </c:pt>
                <c:pt idx="5467">
                  <c:v>82.88000000000001</c:v>
                </c:pt>
                <c:pt idx="5468">
                  <c:v>82.88000000000001</c:v>
                </c:pt>
                <c:pt idx="5469">
                  <c:v>82.88000000000001</c:v>
                </c:pt>
                <c:pt idx="5470">
                  <c:v>82.88000000000001</c:v>
                </c:pt>
                <c:pt idx="5471">
                  <c:v>82.88000000000001</c:v>
                </c:pt>
                <c:pt idx="5472">
                  <c:v>82.88000000000001</c:v>
                </c:pt>
                <c:pt idx="5473">
                  <c:v>82.88000000000001</c:v>
                </c:pt>
                <c:pt idx="5474">
                  <c:v>82.88000000000001</c:v>
                </c:pt>
                <c:pt idx="5475">
                  <c:v>82.88000000000001</c:v>
                </c:pt>
                <c:pt idx="5476">
                  <c:v>82.88000000000001</c:v>
                </c:pt>
                <c:pt idx="5477">
                  <c:v>82.88000000000001</c:v>
                </c:pt>
                <c:pt idx="5478">
                  <c:v>82.88000000000001</c:v>
                </c:pt>
                <c:pt idx="5479">
                  <c:v>82.88000000000001</c:v>
                </c:pt>
                <c:pt idx="5480">
                  <c:v>82.88000000000001</c:v>
                </c:pt>
                <c:pt idx="5481">
                  <c:v>82.88000000000001</c:v>
                </c:pt>
                <c:pt idx="5482">
                  <c:v>82.88000000000001</c:v>
                </c:pt>
                <c:pt idx="5483">
                  <c:v>82.88000000000001</c:v>
                </c:pt>
                <c:pt idx="5484">
                  <c:v>82.88000000000001</c:v>
                </c:pt>
                <c:pt idx="5485">
                  <c:v>82.88000000000001</c:v>
                </c:pt>
                <c:pt idx="5486">
                  <c:v>82.88000000000001</c:v>
                </c:pt>
                <c:pt idx="5487">
                  <c:v>82.88000000000001</c:v>
                </c:pt>
                <c:pt idx="5488">
                  <c:v>82.88000000000001</c:v>
                </c:pt>
                <c:pt idx="5489">
                  <c:v>82.88000000000001</c:v>
                </c:pt>
                <c:pt idx="5490">
                  <c:v>82.88000000000001</c:v>
                </c:pt>
                <c:pt idx="5491">
                  <c:v>82.88000000000001</c:v>
                </c:pt>
                <c:pt idx="5492">
                  <c:v>82.88000000000001</c:v>
                </c:pt>
                <c:pt idx="5493">
                  <c:v>82.88000000000001</c:v>
                </c:pt>
                <c:pt idx="5494">
                  <c:v>82.88000000000001</c:v>
                </c:pt>
                <c:pt idx="5495">
                  <c:v>82.88000000000001</c:v>
                </c:pt>
                <c:pt idx="5496">
                  <c:v>82.88000000000001</c:v>
                </c:pt>
                <c:pt idx="5497">
                  <c:v>82.88000000000001</c:v>
                </c:pt>
                <c:pt idx="5498">
                  <c:v>82.88000000000001</c:v>
                </c:pt>
                <c:pt idx="5499">
                  <c:v>82.88000000000001</c:v>
                </c:pt>
                <c:pt idx="5500">
                  <c:v>82.88000000000001</c:v>
                </c:pt>
                <c:pt idx="5501">
                  <c:v>82.88000000000001</c:v>
                </c:pt>
                <c:pt idx="5502">
                  <c:v>82.88000000000001</c:v>
                </c:pt>
                <c:pt idx="5503">
                  <c:v>82.88000000000001</c:v>
                </c:pt>
                <c:pt idx="5504">
                  <c:v>82.88000000000001</c:v>
                </c:pt>
                <c:pt idx="5505">
                  <c:v>82.88000000000001</c:v>
                </c:pt>
                <c:pt idx="5506">
                  <c:v>82.88000000000001</c:v>
                </c:pt>
                <c:pt idx="5507">
                  <c:v>82.88000000000001</c:v>
                </c:pt>
                <c:pt idx="5508">
                  <c:v>82.88000000000001</c:v>
                </c:pt>
                <c:pt idx="5509">
                  <c:v>82.88000000000001</c:v>
                </c:pt>
                <c:pt idx="5510">
                  <c:v>82.88000000000001</c:v>
                </c:pt>
                <c:pt idx="5511">
                  <c:v>82.88000000000001</c:v>
                </c:pt>
                <c:pt idx="5512">
                  <c:v>82.88000000000001</c:v>
                </c:pt>
                <c:pt idx="5513">
                  <c:v>82.88000000000001</c:v>
                </c:pt>
                <c:pt idx="5514">
                  <c:v>82.88000000000001</c:v>
                </c:pt>
                <c:pt idx="5515">
                  <c:v>82.88000000000001</c:v>
                </c:pt>
                <c:pt idx="5516">
                  <c:v>82.88000000000001</c:v>
                </c:pt>
                <c:pt idx="5517">
                  <c:v>82.88000000000001</c:v>
                </c:pt>
                <c:pt idx="5518">
                  <c:v>82.88000000000001</c:v>
                </c:pt>
                <c:pt idx="5519">
                  <c:v>82.88000000000001</c:v>
                </c:pt>
                <c:pt idx="5520">
                  <c:v>82.88000000000001</c:v>
                </c:pt>
                <c:pt idx="5521">
                  <c:v>82.88000000000001</c:v>
                </c:pt>
                <c:pt idx="5522">
                  <c:v>82.88000000000001</c:v>
                </c:pt>
                <c:pt idx="5523">
                  <c:v>82.88000000000001</c:v>
                </c:pt>
                <c:pt idx="5524">
                  <c:v>82.88000000000001</c:v>
                </c:pt>
                <c:pt idx="5525">
                  <c:v>82.88000000000001</c:v>
                </c:pt>
                <c:pt idx="5526">
                  <c:v>82.88000000000001</c:v>
                </c:pt>
                <c:pt idx="5527">
                  <c:v>82.88000000000001</c:v>
                </c:pt>
                <c:pt idx="5528">
                  <c:v>82.88000000000001</c:v>
                </c:pt>
                <c:pt idx="5529">
                  <c:v>82.88000000000001</c:v>
                </c:pt>
                <c:pt idx="5530">
                  <c:v>82.88000000000001</c:v>
                </c:pt>
                <c:pt idx="5531">
                  <c:v>82.88000000000001</c:v>
                </c:pt>
                <c:pt idx="5532">
                  <c:v>82.88000000000001</c:v>
                </c:pt>
                <c:pt idx="5533">
                  <c:v>82.88000000000001</c:v>
                </c:pt>
                <c:pt idx="5534">
                  <c:v>82.88000000000001</c:v>
                </c:pt>
                <c:pt idx="5535">
                  <c:v>82.88000000000001</c:v>
                </c:pt>
                <c:pt idx="5536">
                  <c:v>82.88000000000001</c:v>
                </c:pt>
                <c:pt idx="5537">
                  <c:v>82.88000000000001</c:v>
                </c:pt>
                <c:pt idx="5538">
                  <c:v>82.88000000000001</c:v>
                </c:pt>
                <c:pt idx="5539">
                  <c:v>82.88000000000001</c:v>
                </c:pt>
                <c:pt idx="5540">
                  <c:v>82.88000000000001</c:v>
                </c:pt>
                <c:pt idx="5541">
                  <c:v>82.88000000000001</c:v>
                </c:pt>
                <c:pt idx="5542">
                  <c:v>82.88000000000001</c:v>
                </c:pt>
                <c:pt idx="5543">
                  <c:v>82.88000000000001</c:v>
                </c:pt>
                <c:pt idx="5544">
                  <c:v>82.88000000000001</c:v>
                </c:pt>
                <c:pt idx="5545">
                  <c:v>82.88000000000001</c:v>
                </c:pt>
                <c:pt idx="5546">
                  <c:v>82.88000000000001</c:v>
                </c:pt>
                <c:pt idx="5547">
                  <c:v>82.88000000000001</c:v>
                </c:pt>
                <c:pt idx="5548">
                  <c:v>82.88000000000001</c:v>
                </c:pt>
                <c:pt idx="5549">
                  <c:v>82.88000000000001</c:v>
                </c:pt>
                <c:pt idx="5550">
                  <c:v>82.88000000000001</c:v>
                </c:pt>
                <c:pt idx="5551">
                  <c:v>82.88000000000001</c:v>
                </c:pt>
                <c:pt idx="5552">
                  <c:v>82.88000000000001</c:v>
                </c:pt>
                <c:pt idx="5553">
                  <c:v>82.88000000000001</c:v>
                </c:pt>
                <c:pt idx="5554">
                  <c:v>82.88000000000001</c:v>
                </c:pt>
                <c:pt idx="5555">
                  <c:v>82.88000000000001</c:v>
                </c:pt>
                <c:pt idx="5556">
                  <c:v>82.88000000000001</c:v>
                </c:pt>
                <c:pt idx="5557">
                  <c:v>82.88000000000001</c:v>
                </c:pt>
                <c:pt idx="5558">
                  <c:v>82.88000000000001</c:v>
                </c:pt>
                <c:pt idx="5559">
                  <c:v>82.88000000000001</c:v>
                </c:pt>
                <c:pt idx="5560">
                  <c:v>82.88000000000001</c:v>
                </c:pt>
                <c:pt idx="5561">
                  <c:v>82.88000000000001</c:v>
                </c:pt>
                <c:pt idx="5562">
                  <c:v>82.88000000000001</c:v>
                </c:pt>
                <c:pt idx="5563">
                  <c:v>82.88000000000001</c:v>
                </c:pt>
                <c:pt idx="5564">
                  <c:v>82.88000000000001</c:v>
                </c:pt>
                <c:pt idx="5565">
                  <c:v>82.88000000000001</c:v>
                </c:pt>
                <c:pt idx="5566">
                  <c:v>82.88000000000001</c:v>
                </c:pt>
                <c:pt idx="5567">
                  <c:v>82.88000000000001</c:v>
                </c:pt>
                <c:pt idx="5568">
                  <c:v>82.88000000000001</c:v>
                </c:pt>
                <c:pt idx="5569">
                  <c:v>82.88000000000001</c:v>
                </c:pt>
                <c:pt idx="5570">
                  <c:v>82.88000000000001</c:v>
                </c:pt>
                <c:pt idx="5571">
                  <c:v>82.88000000000001</c:v>
                </c:pt>
                <c:pt idx="5572">
                  <c:v>82.88000000000001</c:v>
                </c:pt>
                <c:pt idx="5573">
                  <c:v>82.88000000000001</c:v>
                </c:pt>
                <c:pt idx="5574">
                  <c:v>82.88000000000001</c:v>
                </c:pt>
                <c:pt idx="5575">
                  <c:v>82.88000000000001</c:v>
                </c:pt>
                <c:pt idx="5576">
                  <c:v>82.88000000000001</c:v>
                </c:pt>
                <c:pt idx="5577">
                  <c:v>82.88000000000001</c:v>
                </c:pt>
                <c:pt idx="5578">
                  <c:v>82.88000000000001</c:v>
                </c:pt>
                <c:pt idx="5579">
                  <c:v>82.88000000000001</c:v>
                </c:pt>
                <c:pt idx="5580">
                  <c:v>82.88000000000001</c:v>
                </c:pt>
                <c:pt idx="5581">
                  <c:v>82.88000000000001</c:v>
                </c:pt>
                <c:pt idx="5582">
                  <c:v>82.88000000000001</c:v>
                </c:pt>
                <c:pt idx="5583">
                  <c:v>82.88000000000001</c:v>
                </c:pt>
                <c:pt idx="5584">
                  <c:v>82.88000000000001</c:v>
                </c:pt>
                <c:pt idx="5585">
                  <c:v>82.88000000000001</c:v>
                </c:pt>
                <c:pt idx="5586">
                  <c:v>82.88000000000001</c:v>
                </c:pt>
                <c:pt idx="5587">
                  <c:v>82.88000000000001</c:v>
                </c:pt>
                <c:pt idx="5588">
                  <c:v>82.88000000000001</c:v>
                </c:pt>
                <c:pt idx="5589">
                  <c:v>82.88000000000001</c:v>
                </c:pt>
                <c:pt idx="5590">
                  <c:v>82.88000000000001</c:v>
                </c:pt>
                <c:pt idx="5591">
                  <c:v>82.88000000000001</c:v>
                </c:pt>
                <c:pt idx="5592">
                  <c:v>82.88000000000001</c:v>
                </c:pt>
                <c:pt idx="5593">
                  <c:v>82.88000000000001</c:v>
                </c:pt>
                <c:pt idx="5594">
                  <c:v>82.88000000000001</c:v>
                </c:pt>
                <c:pt idx="5595">
                  <c:v>82.88000000000001</c:v>
                </c:pt>
                <c:pt idx="5596">
                  <c:v>82.88000000000001</c:v>
                </c:pt>
                <c:pt idx="5597">
                  <c:v>82.88000000000001</c:v>
                </c:pt>
                <c:pt idx="5598">
                  <c:v>82.88000000000001</c:v>
                </c:pt>
                <c:pt idx="5599">
                  <c:v>82.88000000000001</c:v>
                </c:pt>
                <c:pt idx="5600">
                  <c:v>82.88000000000001</c:v>
                </c:pt>
                <c:pt idx="5601">
                  <c:v>82.88000000000001</c:v>
                </c:pt>
                <c:pt idx="5602">
                  <c:v>82.88000000000001</c:v>
                </c:pt>
                <c:pt idx="5603">
                  <c:v>82.88000000000001</c:v>
                </c:pt>
                <c:pt idx="5604">
                  <c:v>82.88000000000001</c:v>
                </c:pt>
                <c:pt idx="5605">
                  <c:v>82.88000000000001</c:v>
                </c:pt>
                <c:pt idx="5606">
                  <c:v>82.88000000000001</c:v>
                </c:pt>
                <c:pt idx="5607">
                  <c:v>82.88000000000001</c:v>
                </c:pt>
                <c:pt idx="5608">
                  <c:v>82.88000000000001</c:v>
                </c:pt>
                <c:pt idx="5609">
                  <c:v>82.88000000000001</c:v>
                </c:pt>
                <c:pt idx="5610">
                  <c:v>82.88000000000001</c:v>
                </c:pt>
                <c:pt idx="5611">
                  <c:v>82.88000000000001</c:v>
                </c:pt>
                <c:pt idx="5612">
                  <c:v>82.88000000000001</c:v>
                </c:pt>
                <c:pt idx="5613">
                  <c:v>82.88000000000001</c:v>
                </c:pt>
                <c:pt idx="5614">
                  <c:v>82.88000000000001</c:v>
                </c:pt>
                <c:pt idx="5615">
                  <c:v>82.88000000000001</c:v>
                </c:pt>
                <c:pt idx="5616">
                  <c:v>82.88000000000001</c:v>
                </c:pt>
                <c:pt idx="5617">
                  <c:v>82.88000000000001</c:v>
                </c:pt>
                <c:pt idx="5618">
                  <c:v>82.88000000000001</c:v>
                </c:pt>
                <c:pt idx="5619">
                  <c:v>82.88000000000001</c:v>
                </c:pt>
                <c:pt idx="5620">
                  <c:v>82.88000000000001</c:v>
                </c:pt>
                <c:pt idx="5621">
                  <c:v>82.88000000000001</c:v>
                </c:pt>
                <c:pt idx="5622">
                  <c:v>82.88000000000001</c:v>
                </c:pt>
                <c:pt idx="5623">
                  <c:v>82.88000000000001</c:v>
                </c:pt>
                <c:pt idx="5624">
                  <c:v>82.88000000000001</c:v>
                </c:pt>
                <c:pt idx="5625">
                  <c:v>82.88000000000001</c:v>
                </c:pt>
                <c:pt idx="5626">
                  <c:v>82.88000000000001</c:v>
                </c:pt>
                <c:pt idx="5627">
                  <c:v>82.88000000000001</c:v>
                </c:pt>
                <c:pt idx="5628">
                  <c:v>82.88000000000001</c:v>
                </c:pt>
                <c:pt idx="5629">
                  <c:v>82.88000000000001</c:v>
                </c:pt>
                <c:pt idx="5630">
                  <c:v>82.88000000000001</c:v>
                </c:pt>
                <c:pt idx="5631">
                  <c:v>82.88000000000001</c:v>
                </c:pt>
                <c:pt idx="5632">
                  <c:v>82.88000000000001</c:v>
                </c:pt>
                <c:pt idx="5633">
                  <c:v>82.88000000000001</c:v>
                </c:pt>
                <c:pt idx="5634">
                  <c:v>82.88000000000001</c:v>
                </c:pt>
                <c:pt idx="5635">
                  <c:v>82.88000000000001</c:v>
                </c:pt>
                <c:pt idx="5636">
                  <c:v>82.88000000000001</c:v>
                </c:pt>
                <c:pt idx="5637">
                  <c:v>82.88000000000001</c:v>
                </c:pt>
                <c:pt idx="5638">
                  <c:v>82.88000000000001</c:v>
                </c:pt>
                <c:pt idx="5639">
                  <c:v>82.88000000000001</c:v>
                </c:pt>
                <c:pt idx="5640">
                  <c:v>82.88000000000001</c:v>
                </c:pt>
                <c:pt idx="5641">
                  <c:v>82.88000000000001</c:v>
                </c:pt>
                <c:pt idx="5642">
                  <c:v>82.88000000000001</c:v>
                </c:pt>
                <c:pt idx="5643">
                  <c:v>82.88000000000001</c:v>
                </c:pt>
                <c:pt idx="5644">
                  <c:v>82.88000000000001</c:v>
                </c:pt>
                <c:pt idx="5645">
                  <c:v>82.88000000000001</c:v>
                </c:pt>
                <c:pt idx="5646">
                  <c:v>82.88000000000001</c:v>
                </c:pt>
                <c:pt idx="5647">
                  <c:v>82.88000000000001</c:v>
                </c:pt>
                <c:pt idx="5648">
                  <c:v>82.88000000000001</c:v>
                </c:pt>
                <c:pt idx="5649">
                  <c:v>82.88000000000001</c:v>
                </c:pt>
                <c:pt idx="5650">
                  <c:v>82.88000000000001</c:v>
                </c:pt>
                <c:pt idx="5651">
                  <c:v>82.88000000000001</c:v>
                </c:pt>
                <c:pt idx="5652">
                  <c:v>82.88000000000001</c:v>
                </c:pt>
                <c:pt idx="5653">
                  <c:v>82.88000000000001</c:v>
                </c:pt>
                <c:pt idx="5654">
                  <c:v>82.88000000000001</c:v>
                </c:pt>
                <c:pt idx="5655">
                  <c:v>82.88000000000001</c:v>
                </c:pt>
                <c:pt idx="5656">
                  <c:v>82.88000000000001</c:v>
                </c:pt>
                <c:pt idx="5657">
                  <c:v>82.88000000000001</c:v>
                </c:pt>
                <c:pt idx="5658">
                  <c:v>82.88000000000001</c:v>
                </c:pt>
                <c:pt idx="5659">
                  <c:v>82.88000000000001</c:v>
                </c:pt>
                <c:pt idx="5660">
                  <c:v>82.88000000000001</c:v>
                </c:pt>
                <c:pt idx="5661">
                  <c:v>82.88000000000001</c:v>
                </c:pt>
                <c:pt idx="5662">
                  <c:v>82.88000000000001</c:v>
                </c:pt>
                <c:pt idx="5663">
                  <c:v>82.88000000000001</c:v>
                </c:pt>
                <c:pt idx="5664">
                  <c:v>82.88000000000001</c:v>
                </c:pt>
                <c:pt idx="5665">
                  <c:v>82.88000000000001</c:v>
                </c:pt>
                <c:pt idx="5666">
                  <c:v>82.88000000000001</c:v>
                </c:pt>
                <c:pt idx="5667">
                  <c:v>82.88000000000001</c:v>
                </c:pt>
                <c:pt idx="5668">
                  <c:v>82.88000000000001</c:v>
                </c:pt>
                <c:pt idx="5669">
                  <c:v>82.88000000000001</c:v>
                </c:pt>
                <c:pt idx="5670">
                  <c:v>82.88000000000001</c:v>
                </c:pt>
                <c:pt idx="5671">
                  <c:v>82.88000000000001</c:v>
                </c:pt>
                <c:pt idx="5672">
                  <c:v>82.88000000000001</c:v>
                </c:pt>
                <c:pt idx="5673">
                  <c:v>82.88000000000001</c:v>
                </c:pt>
                <c:pt idx="5674">
                  <c:v>82.88000000000001</c:v>
                </c:pt>
                <c:pt idx="5675">
                  <c:v>82.88000000000001</c:v>
                </c:pt>
                <c:pt idx="5676">
                  <c:v>82.88000000000001</c:v>
                </c:pt>
                <c:pt idx="5677">
                  <c:v>82.88000000000001</c:v>
                </c:pt>
                <c:pt idx="5678">
                  <c:v>82.88000000000001</c:v>
                </c:pt>
                <c:pt idx="5679">
                  <c:v>82.88000000000001</c:v>
                </c:pt>
                <c:pt idx="5680">
                  <c:v>82.88000000000001</c:v>
                </c:pt>
                <c:pt idx="5681">
                  <c:v>82.88000000000001</c:v>
                </c:pt>
                <c:pt idx="5682">
                  <c:v>82.88000000000001</c:v>
                </c:pt>
                <c:pt idx="5683">
                  <c:v>82.88000000000001</c:v>
                </c:pt>
                <c:pt idx="5684">
                  <c:v>82.88000000000001</c:v>
                </c:pt>
                <c:pt idx="5685">
                  <c:v>82.88000000000001</c:v>
                </c:pt>
                <c:pt idx="5686">
                  <c:v>82.88000000000001</c:v>
                </c:pt>
                <c:pt idx="5687">
                  <c:v>82.88000000000001</c:v>
                </c:pt>
                <c:pt idx="5688">
                  <c:v>82.88000000000001</c:v>
                </c:pt>
                <c:pt idx="5689">
                  <c:v>82.88000000000001</c:v>
                </c:pt>
                <c:pt idx="5690">
                  <c:v>82.88000000000001</c:v>
                </c:pt>
                <c:pt idx="5691">
                  <c:v>82.88000000000001</c:v>
                </c:pt>
                <c:pt idx="5692">
                  <c:v>82.88000000000001</c:v>
                </c:pt>
                <c:pt idx="5693">
                  <c:v>82.88000000000001</c:v>
                </c:pt>
                <c:pt idx="5694">
                  <c:v>82.88000000000001</c:v>
                </c:pt>
                <c:pt idx="5695">
                  <c:v>82.88000000000001</c:v>
                </c:pt>
                <c:pt idx="5696">
                  <c:v>82.88000000000001</c:v>
                </c:pt>
                <c:pt idx="5697">
                  <c:v>82.88000000000001</c:v>
                </c:pt>
                <c:pt idx="5698">
                  <c:v>82.88000000000001</c:v>
                </c:pt>
                <c:pt idx="5699">
                  <c:v>82.88000000000001</c:v>
                </c:pt>
                <c:pt idx="5700">
                  <c:v>82.88000000000001</c:v>
                </c:pt>
                <c:pt idx="5701">
                  <c:v>82.88000000000001</c:v>
                </c:pt>
                <c:pt idx="5702">
                  <c:v>82.88000000000001</c:v>
                </c:pt>
                <c:pt idx="5703">
                  <c:v>82.88000000000001</c:v>
                </c:pt>
                <c:pt idx="5704">
                  <c:v>82.88000000000001</c:v>
                </c:pt>
                <c:pt idx="5705">
                  <c:v>82.88000000000001</c:v>
                </c:pt>
                <c:pt idx="5706">
                  <c:v>82.88000000000001</c:v>
                </c:pt>
                <c:pt idx="5707">
                  <c:v>82.88000000000001</c:v>
                </c:pt>
                <c:pt idx="5708">
                  <c:v>82.88000000000001</c:v>
                </c:pt>
                <c:pt idx="5709">
                  <c:v>82.88000000000001</c:v>
                </c:pt>
                <c:pt idx="5710">
                  <c:v>82.88000000000001</c:v>
                </c:pt>
                <c:pt idx="5711">
                  <c:v>82.88000000000001</c:v>
                </c:pt>
                <c:pt idx="5712">
                  <c:v>82.88000000000001</c:v>
                </c:pt>
                <c:pt idx="5713">
                  <c:v>82.88000000000001</c:v>
                </c:pt>
                <c:pt idx="5714">
                  <c:v>82.88000000000001</c:v>
                </c:pt>
                <c:pt idx="5715">
                  <c:v>82.88000000000001</c:v>
                </c:pt>
                <c:pt idx="5716">
                  <c:v>82.88000000000001</c:v>
                </c:pt>
                <c:pt idx="5717">
                  <c:v>82.88000000000001</c:v>
                </c:pt>
                <c:pt idx="5718">
                  <c:v>82.88000000000001</c:v>
                </c:pt>
                <c:pt idx="5719">
                  <c:v>82.88000000000001</c:v>
                </c:pt>
                <c:pt idx="5720">
                  <c:v>82.88000000000001</c:v>
                </c:pt>
                <c:pt idx="5721">
                  <c:v>82.88000000000001</c:v>
                </c:pt>
                <c:pt idx="5722">
                  <c:v>82.88000000000001</c:v>
                </c:pt>
                <c:pt idx="5723">
                  <c:v>82.88000000000001</c:v>
                </c:pt>
                <c:pt idx="5724">
                  <c:v>82.88000000000001</c:v>
                </c:pt>
                <c:pt idx="5725">
                  <c:v>82.88000000000001</c:v>
                </c:pt>
                <c:pt idx="5726">
                  <c:v>82.88000000000001</c:v>
                </c:pt>
                <c:pt idx="5727">
                  <c:v>82.88000000000001</c:v>
                </c:pt>
                <c:pt idx="5728">
                  <c:v>82.88000000000001</c:v>
                </c:pt>
                <c:pt idx="5729">
                  <c:v>82.88000000000001</c:v>
                </c:pt>
                <c:pt idx="5730">
                  <c:v>82.88000000000001</c:v>
                </c:pt>
                <c:pt idx="5731">
                  <c:v>82.88000000000001</c:v>
                </c:pt>
                <c:pt idx="5732">
                  <c:v>82.88000000000001</c:v>
                </c:pt>
                <c:pt idx="5733">
                  <c:v>82.88000000000001</c:v>
                </c:pt>
                <c:pt idx="5734">
                  <c:v>82.88000000000001</c:v>
                </c:pt>
                <c:pt idx="5735">
                  <c:v>82.88000000000001</c:v>
                </c:pt>
                <c:pt idx="5736">
                  <c:v>82.88000000000001</c:v>
                </c:pt>
                <c:pt idx="5737">
                  <c:v>82.88000000000001</c:v>
                </c:pt>
                <c:pt idx="5738">
                  <c:v>82.88000000000001</c:v>
                </c:pt>
                <c:pt idx="5739">
                  <c:v>82.88000000000001</c:v>
                </c:pt>
                <c:pt idx="5740">
                  <c:v>82.88000000000001</c:v>
                </c:pt>
                <c:pt idx="5741">
                  <c:v>82.88000000000001</c:v>
                </c:pt>
                <c:pt idx="5742">
                  <c:v>82.88000000000001</c:v>
                </c:pt>
                <c:pt idx="5743">
                  <c:v>82.88000000000001</c:v>
                </c:pt>
                <c:pt idx="5744">
                  <c:v>82.88000000000001</c:v>
                </c:pt>
                <c:pt idx="5745">
                  <c:v>82.88000000000001</c:v>
                </c:pt>
                <c:pt idx="5746">
                  <c:v>82.88000000000001</c:v>
                </c:pt>
                <c:pt idx="5747">
                  <c:v>82.88000000000001</c:v>
                </c:pt>
                <c:pt idx="5748">
                  <c:v>82.88000000000001</c:v>
                </c:pt>
                <c:pt idx="5749">
                  <c:v>82.88000000000001</c:v>
                </c:pt>
                <c:pt idx="5750">
                  <c:v>82.88000000000001</c:v>
                </c:pt>
                <c:pt idx="5751">
                  <c:v>82.88000000000001</c:v>
                </c:pt>
                <c:pt idx="5752">
                  <c:v>82.88000000000001</c:v>
                </c:pt>
                <c:pt idx="5753">
                  <c:v>82.88000000000001</c:v>
                </c:pt>
                <c:pt idx="5754">
                  <c:v>82.88000000000001</c:v>
                </c:pt>
                <c:pt idx="5755">
                  <c:v>82.88000000000001</c:v>
                </c:pt>
                <c:pt idx="5756">
                  <c:v>82.88000000000001</c:v>
                </c:pt>
                <c:pt idx="5757">
                  <c:v>82.88000000000001</c:v>
                </c:pt>
                <c:pt idx="5758">
                  <c:v>82.88000000000001</c:v>
                </c:pt>
                <c:pt idx="5759">
                  <c:v>82.88000000000001</c:v>
                </c:pt>
                <c:pt idx="5760">
                  <c:v>82.88000000000001</c:v>
                </c:pt>
                <c:pt idx="5761">
                  <c:v>82.88000000000001</c:v>
                </c:pt>
                <c:pt idx="5762">
                  <c:v>82.88000000000001</c:v>
                </c:pt>
                <c:pt idx="5763">
                  <c:v>82.88000000000001</c:v>
                </c:pt>
                <c:pt idx="5764">
                  <c:v>82.88000000000001</c:v>
                </c:pt>
                <c:pt idx="5765">
                  <c:v>82.88000000000001</c:v>
                </c:pt>
                <c:pt idx="5766">
                  <c:v>82.88000000000001</c:v>
                </c:pt>
                <c:pt idx="5767">
                  <c:v>82.88000000000001</c:v>
                </c:pt>
                <c:pt idx="5768">
                  <c:v>82.88000000000001</c:v>
                </c:pt>
                <c:pt idx="5769">
                  <c:v>82.88000000000001</c:v>
                </c:pt>
                <c:pt idx="5770">
                  <c:v>82.88000000000001</c:v>
                </c:pt>
                <c:pt idx="5771">
                  <c:v>82.88000000000001</c:v>
                </c:pt>
                <c:pt idx="5772">
                  <c:v>82.88000000000001</c:v>
                </c:pt>
                <c:pt idx="5773">
                  <c:v>82.88000000000001</c:v>
                </c:pt>
                <c:pt idx="5774">
                  <c:v>82.88000000000001</c:v>
                </c:pt>
                <c:pt idx="5775">
                  <c:v>82.88000000000001</c:v>
                </c:pt>
                <c:pt idx="5776">
                  <c:v>82.88000000000001</c:v>
                </c:pt>
                <c:pt idx="5777">
                  <c:v>82.88000000000001</c:v>
                </c:pt>
                <c:pt idx="5778">
                  <c:v>82.88000000000001</c:v>
                </c:pt>
                <c:pt idx="5779">
                  <c:v>82.88000000000001</c:v>
                </c:pt>
                <c:pt idx="5780">
                  <c:v>82.88000000000001</c:v>
                </c:pt>
                <c:pt idx="5781">
                  <c:v>82.88000000000001</c:v>
                </c:pt>
                <c:pt idx="5782">
                  <c:v>82.88000000000001</c:v>
                </c:pt>
                <c:pt idx="5783">
                  <c:v>82.88000000000001</c:v>
                </c:pt>
                <c:pt idx="5784">
                  <c:v>82.88000000000001</c:v>
                </c:pt>
                <c:pt idx="5785">
                  <c:v>82.88000000000001</c:v>
                </c:pt>
                <c:pt idx="5786">
                  <c:v>82.88000000000001</c:v>
                </c:pt>
                <c:pt idx="5787">
                  <c:v>82.88000000000001</c:v>
                </c:pt>
                <c:pt idx="5788">
                  <c:v>82.88000000000001</c:v>
                </c:pt>
                <c:pt idx="5789">
                  <c:v>82.88000000000001</c:v>
                </c:pt>
                <c:pt idx="5790">
                  <c:v>82.88000000000001</c:v>
                </c:pt>
                <c:pt idx="5791">
                  <c:v>82.88000000000001</c:v>
                </c:pt>
                <c:pt idx="5792">
                  <c:v>82.88000000000001</c:v>
                </c:pt>
                <c:pt idx="5793">
                  <c:v>82.88000000000001</c:v>
                </c:pt>
                <c:pt idx="5794">
                  <c:v>82.88000000000001</c:v>
                </c:pt>
                <c:pt idx="5795">
                  <c:v>82.88000000000001</c:v>
                </c:pt>
                <c:pt idx="5796">
                  <c:v>82.88000000000001</c:v>
                </c:pt>
                <c:pt idx="5797">
                  <c:v>82.88000000000001</c:v>
                </c:pt>
                <c:pt idx="5798">
                  <c:v>82.88000000000001</c:v>
                </c:pt>
                <c:pt idx="5799">
                  <c:v>82.88000000000001</c:v>
                </c:pt>
                <c:pt idx="5800">
                  <c:v>82.88000000000001</c:v>
                </c:pt>
                <c:pt idx="5801">
                  <c:v>82.88000000000001</c:v>
                </c:pt>
                <c:pt idx="5802">
                  <c:v>82.88000000000001</c:v>
                </c:pt>
                <c:pt idx="5803">
                  <c:v>82.88000000000001</c:v>
                </c:pt>
                <c:pt idx="5804">
                  <c:v>82.88000000000001</c:v>
                </c:pt>
                <c:pt idx="5805">
                  <c:v>82.88000000000001</c:v>
                </c:pt>
                <c:pt idx="5806">
                  <c:v>82.88000000000001</c:v>
                </c:pt>
                <c:pt idx="5807">
                  <c:v>82.88000000000001</c:v>
                </c:pt>
                <c:pt idx="5808">
                  <c:v>82.88000000000001</c:v>
                </c:pt>
                <c:pt idx="5809">
                  <c:v>82.88000000000001</c:v>
                </c:pt>
                <c:pt idx="5810">
                  <c:v>82.88000000000001</c:v>
                </c:pt>
                <c:pt idx="5811">
                  <c:v>82.88000000000001</c:v>
                </c:pt>
                <c:pt idx="5812">
                  <c:v>82.88000000000001</c:v>
                </c:pt>
                <c:pt idx="5813">
                  <c:v>82.88000000000001</c:v>
                </c:pt>
                <c:pt idx="5814">
                  <c:v>82.88000000000001</c:v>
                </c:pt>
                <c:pt idx="5815">
                  <c:v>82.88000000000001</c:v>
                </c:pt>
                <c:pt idx="5816">
                  <c:v>82.88000000000001</c:v>
                </c:pt>
                <c:pt idx="5817">
                  <c:v>82.88000000000001</c:v>
                </c:pt>
                <c:pt idx="5818">
                  <c:v>82.88000000000001</c:v>
                </c:pt>
                <c:pt idx="5819">
                  <c:v>82.88000000000001</c:v>
                </c:pt>
                <c:pt idx="5820">
                  <c:v>82.88000000000001</c:v>
                </c:pt>
                <c:pt idx="5821">
                  <c:v>82.88000000000001</c:v>
                </c:pt>
                <c:pt idx="5822">
                  <c:v>82.88000000000001</c:v>
                </c:pt>
                <c:pt idx="5823">
                  <c:v>82.88000000000001</c:v>
                </c:pt>
                <c:pt idx="5824">
                  <c:v>82.88000000000001</c:v>
                </c:pt>
                <c:pt idx="5825">
                  <c:v>82.88000000000001</c:v>
                </c:pt>
                <c:pt idx="5826">
                  <c:v>82.88000000000001</c:v>
                </c:pt>
                <c:pt idx="5827">
                  <c:v>82.88000000000001</c:v>
                </c:pt>
                <c:pt idx="5828">
                  <c:v>82.88000000000001</c:v>
                </c:pt>
                <c:pt idx="5829">
                  <c:v>82.88000000000001</c:v>
                </c:pt>
                <c:pt idx="5830">
                  <c:v>82.88000000000001</c:v>
                </c:pt>
                <c:pt idx="5831">
                  <c:v>82.88000000000001</c:v>
                </c:pt>
                <c:pt idx="5832">
                  <c:v>82.88000000000001</c:v>
                </c:pt>
                <c:pt idx="5833">
                  <c:v>82.88000000000001</c:v>
                </c:pt>
                <c:pt idx="5834">
                  <c:v>82.88000000000001</c:v>
                </c:pt>
                <c:pt idx="5835">
                  <c:v>82.88000000000001</c:v>
                </c:pt>
                <c:pt idx="5836">
                  <c:v>82.88000000000001</c:v>
                </c:pt>
                <c:pt idx="5837">
                  <c:v>82.88000000000001</c:v>
                </c:pt>
                <c:pt idx="5838">
                  <c:v>82.88000000000001</c:v>
                </c:pt>
                <c:pt idx="5839">
                  <c:v>82.88000000000001</c:v>
                </c:pt>
                <c:pt idx="5840">
                  <c:v>82.88000000000001</c:v>
                </c:pt>
                <c:pt idx="5841">
                  <c:v>82.88000000000001</c:v>
                </c:pt>
                <c:pt idx="5842">
                  <c:v>82.88000000000001</c:v>
                </c:pt>
                <c:pt idx="5843">
                  <c:v>82.88000000000001</c:v>
                </c:pt>
                <c:pt idx="5844">
                  <c:v>82.88000000000001</c:v>
                </c:pt>
                <c:pt idx="5845">
                  <c:v>82.88000000000001</c:v>
                </c:pt>
                <c:pt idx="5846">
                  <c:v>82.88000000000001</c:v>
                </c:pt>
                <c:pt idx="5847">
                  <c:v>82.88000000000001</c:v>
                </c:pt>
                <c:pt idx="5848">
                  <c:v>82.88000000000001</c:v>
                </c:pt>
                <c:pt idx="5849">
                  <c:v>82.88000000000001</c:v>
                </c:pt>
                <c:pt idx="5850">
                  <c:v>82.88000000000001</c:v>
                </c:pt>
                <c:pt idx="5851">
                  <c:v>82.88000000000001</c:v>
                </c:pt>
                <c:pt idx="5852">
                  <c:v>82.88000000000001</c:v>
                </c:pt>
                <c:pt idx="5853">
                  <c:v>82.88000000000001</c:v>
                </c:pt>
                <c:pt idx="5854">
                  <c:v>82.88000000000001</c:v>
                </c:pt>
                <c:pt idx="5855">
                  <c:v>82.88000000000001</c:v>
                </c:pt>
                <c:pt idx="5856">
                  <c:v>82.88000000000001</c:v>
                </c:pt>
                <c:pt idx="5857">
                  <c:v>82.88000000000001</c:v>
                </c:pt>
                <c:pt idx="5858">
                  <c:v>82.88000000000001</c:v>
                </c:pt>
                <c:pt idx="5859">
                  <c:v>82.88000000000001</c:v>
                </c:pt>
                <c:pt idx="5860">
                  <c:v>82.88000000000001</c:v>
                </c:pt>
                <c:pt idx="5861">
                  <c:v>82.88000000000001</c:v>
                </c:pt>
                <c:pt idx="5862">
                  <c:v>82.88000000000001</c:v>
                </c:pt>
                <c:pt idx="5863">
                  <c:v>82.88000000000001</c:v>
                </c:pt>
                <c:pt idx="5864">
                  <c:v>82.88000000000001</c:v>
                </c:pt>
                <c:pt idx="5865">
                  <c:v>82.88000000000001</c:v>
                </c:pt>
                <c:pt idx="5866">
                  <c:v>82.88000000000001</c:v>
                </c:pt>
                <c:pt idx="5867">
                  <c:v>82.88000000000001</c:v>
                </c:pt>
                <c:pt idx="5868">
                  <c:v>82.88000000000001</c:v>
                </c:pt>
                <c:pt idx="5869">
                  <c:v>82.88000000000001</c:v>
                </c:pt>
                <c:pt idx="5870">
                  <c:v>82.88000000000001</c:v>
                </c:pt>
                <c:pt idx="5871">
                  <c:v>82.88000000000001</c:v>
                </c:pt>
                <c:pt idx="5872">
                  <c:v>82.88000000000001</c:v>
                </c:pt>
                <c:pt idx="5873">
                  <c:v>82.88000000000001</c:v>
                </c:pt>
                <c:pt idx="5874">
                  <c:v>82.88000000000001</c:v>
                </c:pt>
                <c:pt idx="5875">
                  <c:v>82.88000000000001</c:v>
                </c:pt>
                <c:pt idx="5876">
                  <c:v>82.88000000000001</c:v>
                </c:pt>
                <c:pt idx="5877">
                  <c:v>82.88000000000001</c:v>
                </c:pt>
                <c:pt idx="5878">
                  <c:v>82.88000000000001</c:v>
                </c:pt>
                <c:pt idx="5879">
                  <c:v>82.88000000000001</c:v>
                </c:pt>
                <c:pt idx="5880">
                  <c:v>82.88000000000001</c:v>
                </c:pt>
                <c:pt idx="5881">
                  <c:v>82.88000000000001</c:v>
                </c:pt>
                <c:pt idx="5882">
                  <c:v>82.88000000000001</c:v>
                </c:pt>
                <c:pt idx="5883">
                  <c:v>82.88000000000001</c:v>
                </c:pt>
                <c:pt idx="5884">
                  <c:v>82.88000000000001</c:v>
                </c:pt>
                <c:pt idx="5885">
                  <c:v>82.88000000000001</c:v>
                </c:pt>
                <c:pt idx="5886">
                  <c:v>82.88000000000001</c:v>
                </c:pt>
                <c:pt idx="5887">
                  <c:v>82.88000000000001</c:v>
                </c:pt>
                <c:pt idx="5888">
                  <c:v>82.88000000000001</c:v>
                </c:pt>
                <c:pt idx="5889">
                  <c:v>82.88000000000001</c:v>
                </c:pt>
                <c:pt idx="5890">
                  <c:v>82.88000000000001</c:v>
                </c:pt>
                <c:pt idx="5891">
                  <c:v>82.88000000000001</c:v>
                </c:pt>
                <c:pt idx="5892">
                  <c:v>82.88000000000001</c:v>
                </c:pt>
                <c:pt idx="5893">
                  <c:v>82.88000000000001</c:v>
                </c:pt>
                <c:pt idx="5894">
                  <c:v>82.88000000000001</c:v>
                </c:pt>
                <c:pt idx="5895">
                  <c:v>82.88000000000001</c:v>
                </c:pt>
                <c:pt idx="5896">
                  <c:v>82.88000000000001</c:v>
                </c:pt>
                <c:pt idx="5897">
                  <c:v>82.88000000000001</c:v>
                </c:pt>
                <c:pt idx="5898">
                  <c:v>82.88000000000001</c:v>
                </c:pt>
                <c:pt idx="5899">
                  <c:v>82.88000000000001</c:v>
                </c:pt>
                <c:pt idx="5900">
                  <c:v>82.88000000000001</c:v>
                </c:pt>
                <c:pt idx="5901">
                  <c:v>82.88000000000001</c:v>
                </c:pt>
                <c:pt idx="5902">
                  <c:v>82.88000000000001</c:v>
                </c:pt>
                <c:pt idx="5903">
                  <c:v>82.88000000000001</c:v>
                </c:pt>
                <c:pt idx="5904">
                  <c:v>82.88000000000001</c:v>
                </c:pt>
                <c:pt idx="5905">
                  <c:v>82.88000000000001</c:v>
                </c:pt>
                <c:pt idx="5906">
                  <c:v>82.88000000000001</c:v>
                </c:pt>
                <c:pt idx="5907">
                  <c:v>82.88000000000001</c:v>
                </c:pt>
                <c:pt idx="5908">
                  <c:v>82.88000000000001</c:v>
                </c:pt>
                <c:pt idx="5909">
                  <c:v>82.88000000000001</c:v>
                </c:pt>
                <c:pt idx="5910">
                  <c:v>82.88000000000001</c:v>
                </c:pt>
                <c:pt idx="5911">
                  <c:v>82.88000000000001</c:v>
                </c:pt>
                <c:pt idx="5912">
                  <c:v>82.88000000000001</c:v>
                </c:pt>
                <c:pt idx="5913">
                  <c:v>82.88000000000001</c:v>
                </c:pt>
                <c:pt idx="5914">
                  <c:v>82.88000000000001</c:v>
                </c:pt>
                <c:pt idx="5915">
                  <c:v>82.88000000000001</c:v>
                </c:pt>
                <c:pt idx="5916">
                  <c:v>82.88000000000001</c:v>
                </c:pt>
                <c:pt idx="5917">
                  <c:v>82.88000000000001</c:v>
                </c:pt>
                <c:pt idx="5918">
                  <c:v>82.88000000000001</c:v>
                </c:pt>
                <c:pt idx="5919">
                  <c:v>82.88000000000001</c:v>
                </c:pt>
                <c:pt idx="5920">
                  <c:v>82.88000000000001</c:v>
                </c:pt>
                <c:pt idx="5921">
                  <c:v>82.88000000000001</c:v>
                </c:pt>
                <c:pt idx="5922">
                  <c:v>82.88000000000001</c:v>
                </c:pt>
                <c:pt idx="5923">
                  <c:v>82.88000000000001</c:v>
                </c:pt>
                <c:pt idx="5924">
                  <c:v>82.88000000000001</c:v>
                </c:pt>
                <c:pt idx="5925">
                  <c:v>82.88000000000001</c:v>
                </c:pt>
                <c:pt idx="5926">
                  <c:v>82.88000000000001</c:v>
                </c:pt>
                <c:pt idx="5927">
                  <c:v>82.88000000000001</c:v>
                </c:pt>
                <c:pt idx="5928">
                  <c:v>82.88000000000001</c:v>
                </c:pt>
                <c:pt idx="5929">
                  <c:v>82.88000000000001</c:v>
                </c:pt>
                <c:pt idx="5930">
                  <c:v>82.88000000000001</c:v>
                </c:pt>
                <c:pt idx="5931">
                  <c:v>82.88000000000001</c:v>
                </c:pt>
                <c:pt idx="5932">
                  <c:v>82.88000000000001</c:v>
                </c:pt>
                <c:pt idx="5933">
                  <c:v>82.88000000000001</c:v>
                </c:pt>
                <c:pt idx="5934">
                  <c:v>82.88000000000001</c:v>
                </c:pt>
                <c:pt idx="5935">
                  <c:v>82.88000000000001</c:v>
                </c:pt>
                <c:pt idx="5936">
                  <c:v>82.88000000000001</c:v>
                </c:pt>
                <c:pt idx="5937">
                  <c:v>82.88000000000001</c:v>
                </c:pt>
                <c:pt idx="5938">
                  <c:v>82.88000000000001</c:v>
                </c:pt>
                <c:pt idx="5939">
                  <c:v>82.88000000000001</c:v>
                </c:pt>
                <c:pt idx="5940">
                  <c:v>82.88000000000001</c:v>
                </c:pt>
                <c:pt idx="5941">
                  <c:v>82.88000000000001</c:v>
                </c:pt>
                <c:pt idx="5942">
                  <c:v>82.88000000000001</c:v>
                </c:pt>
                <c:pt idx="5943">
                  <c:v>82.88000000000001</c:v>
                </c:pt>
                <c:pt idx="5944">
                  <c:v>82.88000000000001</c:v>
                </c:pt>
                <c:pt idx="5945">
                  <c:v>82.88000000000001</c:v>
                </c:pt>
                <c:pt idx="5946">
                  <c:v>82.88000000000001</c:v>
                </c:pt>
                <c:pt idx="5947">
                  <c:v>82.88000000000001</c:v>
                </c:pt>
                <c:pt idx="5948">
                  <c:v>82.88000000000001</c:v>
                </c:pt>
                <c:pt idx="5949">
                  <c:v>82.88000000000001</c:v>
                </c:pt>
                <c:pt idx="5950">
                  <c:v>82.88000000000001</c:v>
                </c:pt>
                <c:pt idx="5951">
                  <c:v>82.88000000000001</c:v>
                </c:pt>
                <c:pt idx="5952">
                  <c:v>82.88000000000001</c:v>
                </c:pt>
                <c:pt idx="5953">
                  <c:v>82.88000000000001</c:v>
                </c:pt>
                <c:pt idx="5954">
                  <c:v>82.88000000000001</c:v>
                </c:pt>
                <c:pt idx="5955">
                  <c:v>82.88000000000001</c:v>
                </c:pt>
                <c:pt idx="5956">
                  <c:v>82.88000000000001</c:v>
                </c:pt>
                <c:pt idx="5957">
                  <c:v>82.88000000000001</c:v>
                </c:pt>
                <c:pt idx="5958">
                  <c:v>82.88000000000001</c:v>
                </c:pt>
                <c:pt idx="5959">
                  <c:v>82.88000000000001</c:v>
                </c:pt>
                <c:pt idx="5960">
                  <c:v>82.88000000000001</c:v>
                </c:pt>
                <c:pt idx="5961">
                  <c:v>82.88000000000001</c:v>
                </c:pt>
                <c:pt idx="5962">
                  <c:v>82.88000000000001</c:v>
                </c:pt>
                <c:pt idx="5963">
                  <c:v>82.88000000000001</c:v>
                </c:pt>
                <c:pt idx="5964">
                  <c:v>82.88000000000001</c:v>
                </c:pt>
                <c:pt idx="5965">
                  <c:v>82.88000000000001</c:v>
                </c:pt>
                <c:pt idx="5966">
                  <c:v>82.88000000000001</c:v>
                </c:pt>
                <c:pt idx="5967">
                  <c:v>82.88000000000001</c:v>
                </c:pt>
                <c:pt idx="5968">
                  <c:v>82.88000000000001</c:v>
                </c:pt>
                <c:pt idx="5969">
                  <c:v>82.88000000000001</c:v>
                </c:pt>
                <c:pt idx="5970">
                  <c:v>82.88000000000001</c:v>
                </c:pt>
                <c:pt idx="5971">
                  <c:v>82.88000000000001</c:v>
                </c:pt>
                <c:pt idx="5972">
                  <c:v>82.88000000000001</c:v>
                </c:pt>
                <c:pt idx="5973">
                  <c:v>82.88000000000001</c:v>
                </c:pt>
                <c:pt idx="5974">
                  <c:v>82.88000000000001</c:v>
                </c:pt>
                <c:pt idx="5975">
                  <c:v>82.88000000000001</c:v>
                </c:pt>
                <c:pt idx="5976">
                  <c:v>82.88000000000001</c:v>
                </c:pt>
                <c:pt idx="5977">
                  <c:v>82.88000000000001</c:v>
                </c:pt>
                <c:pt idx="5978">
                  <c:v>82.88000000000001</c:v>
                </c:pt>
                <c:pt idx="5979">
                  <c:v>82.88000000000001</c:v>
                </c:pt>
                <c:pt idx="5980">
                  <c:v>82.88000000000001</c:v>
                </c:pt>
                <c:pt idx="5981">
                  <c:v>82.88000000000001</c:v>
                </c:pt>
                <c:pt idx="5982">
                  <c:v>82.88000000000001</c:v>
                </c:pt>
                <c:pt idx="5983">
                  <c:v>82.88000000000001</c:v>
                </c:pt>
                <c:pt idx="5984">
                  <c:v>82.88000000000001</c:v>
                </c:pt>
                <c:pt idx="5985">
                  <c:v>82.88000000000001</c:v>
                </c:pt>
                <c:pt idx="5986">
                  <c:v>82.88000000000001</c:v>
                </c:pt>
                <c:pt idx="5987">
                  <c:v>82.88000000000001</c:v>
                </c:pt>
                <c:pt idx="5988">
                  <c:v>82.88000000000001</c:v>
                </c:pt>
                <c:pt idx="5989">
                  <c:v>82.88000000000001</c:v>
                </c:pt>
                <c:pt idx="5990">
                  <c:v>82.88000000000001</c:v>
                </c:pt>
                <c:pt idx="5991">
                  <c:v>82.88000000000001</c:v>
                </c:pt>
                <c:pt idx="5992">
                  <c:v>82.88000000000001</c:v>
                </c:pt>
                <c:pt idx="5993">
                  <c:v>82.88000000000001</c:v>
                </c:pt>
                <c:pt idx="5994">
                  <c:v>82.88000000000001</c:v>
                </c:pt>
                <c:pt idx="5995">
                  <c:v>82.88000000000001</c:v>
                </c:pt>
                <c:pt idx="5996">
                  <c:v>82.88000000000001</c:v>
                </c:pt>
                <c:pt idx="5997">
                  <c:v>82.88000000000001</c:v>
                </c:pt>
                <c:pt idx="5998">
                  <c:v>82.88000000000001</c:v>
                </c:pt>
                <c:pt idx="5999">
                  <c:v>82.88000000000001</c:v>
                </c:pt>
                <c:pt idx="6000">
                  <c:v>82.88000000000001</c:v>
                </c:pt>
                <c:pt idx="6001">
                  <c:v>82.88000000000001</c:v>
                </c:pt>
                <c:pt idx="6002">
                  <c:v>82.88000000000001</c:v>
                </c:pt>
                <c:pt idx="6003">
                  <c:v>82.88000000000001</c:v>
                </c:pt>
                <c:pt idx="6004">
                  <c:v>82.88000000000001</c:v>
                </c:pt>
                <c:pt idx="6005">
                  <c:v>82.88000000000001</c:v>
                </c:pt>
                <c:pt idx="6006">
                  <c:v>82.88000000000001</c:v>
                </c:pt>
                <c:pt idx="6007">
                  <c:v>82.88000000000001</c:v>
                </c:pt>
                <c:pt idx="6008">
                  <c:v>82.88000000000001</c:v>
                </c:pt>
                <c:pt idx="6009">
                  <c:v>82.88000000000001</c:v>
                </c:pt>
                <c:pt idx="6010">
                  <c:v>82.88000000000001</c:v>
                </c:pt>
                <c:pt idx="6011">
                  <c:v>82.88000000000001</c:v>
                </c:pt>
                <c:pt idx="6012">
                  <c:v>82.88000000000001</c:v>
                </c:pt>
                <c:pt idx="6013">
                  <c:v>82.88000000000001</c:v>
                </c:pt>
                <c:pt idx="6014">
                  <c:v>82.88000000000001</c:v>
                </c:pt>
                <c:pt idx="6015">
                  <c:v>82.88000000000001</c:v>
                </c:pt>
                <c:pt idx="6016">
                  <c:v>82.88000000000001</c:v>
                </c:pt>
                <c:pt idx="6017">
                  <c:v>82.88000000000001</c:v>
                </c:pt>
                <c:pt idx="6018">
                  <c:v>82.88000000000001</c:v>
                </c:pt>
                <c:pt idx="6019">
                  <c:v>82.88000000000001</c:v>
                </c:pt>
                <c:pt idx="6020">
                  <c:v>82.88000000000001</c:v>
                </c:pt>
                <c:pt idx="6021">
                  <c:v>82.88000000000001</c:v>
                </c:pt>
                <c:pt idx="6022">
                  <c:v>82.88000000000001</c:v>
                </c:pt>
                <c:pt idx="6023">
                  <c:v>82.88000000000001</c:v>
                </c:pt>
                <c:pt idx="6024">
                  <c:v>82.88000000000001</c:v>
                </c:pt>
                <c:pt idx="6025">
                  <c:v>82.88000000000001</c:v>
                </c:pt>
                <c:pt idx="6026">
                  <c:v>82.88000000000001</c:v>
                </c:pt>
                <c:pt idx="6027">
                  <c:v>82.88000000000001</c:v>
                </c:pt>
                <c:pt idx="6028">
                  <c:v>82.88000000000001</c:v>
                </c:pt>
                <c:pt idx="6029">
                  <c:v>82.88000000000001</c:v>
                </c:pt>
                <c:pt idx="6030">
                  <c:v>82.88000000000001</c:v>
                </c:pt>
                <c:pt idx="6031">
                  <c:v>82.88000000000001</c:v>
                </c:pt>
                <c:pt idx="6032">
                  <c:v>82.88000000000001</c:v>
                </c:pt>
                <c:pt idx="6033">
                  <c:v>82.88000000000001</c:v>
                </c:pt>
                <c:pt idx="6034">
                  <c:v>82.88000000000001</c:v>
                </c:pt>
                <c:pt idx="6035">
                  <c:v>82.88000000000001</c:v>
                </c:pt>
                <c:pt idx="6036">
                  <c:v>82.88000000000001</c:v>
                </c:pt>
                <c:pt idx="6037">
                  <c:v>82.88000000000001</c:v>
                </c:pt>
                <c:pt idx="6038">
                  <c:v>82.88000000000001</c:v>
                </c:pt>
                <c:pt idx="6039">
                  <c:v>82.88000000000001</c:v>
                </c:pt>
                <c:pt idx="6040">
                  <c:v>82.88000000000001</c:v>
                </c:pt>
                <c:pt idx="6041">
                  <c:v>82.88000000000001</c:v>
                </c:pt>
                <c:pt idx="6042">
                  <c:v>82.88000000000001</c:v>
                </c:pt>
                <c:pt idx="6043">
                  <c:v>82.88000000000001</c:v>
                </c:pt>
                <c:pt idx="6044">
                  <c:v>82.88000000000001</c:v>
                </c:pt>
                <c:pt idx="6045">
                  <c:v>82.88000000000001</c:v>
                </c:pt>
                <c:pt idx="6046">
                  <c:v>82.88000000000001</c:v>
                </c:pt>
                <c:pt idx="6047">
                  <c:v>82.88000000000001</c:v>
                </c:pt>
                <c:pt idx="6048">
                  <c:v>82.88000000000001</c:v>
                </c:pt>
                <c:pt idx="6049">
                  <c:v>82.88000000000001</c:v>
                </c:pt>
                <c:pt idx="6050">
                  <c:v>82.88000000000001</c:v>
                </c:pt>
                <c:pt idx="6051">
                  <c:v>82.88000000000001</c:v>
                </c:pt>
                <c:pt idx="6052">
                  <c:v>82.88000000000001</c:v>
                </c:pt>
                <c:pt idx="6053">
                  <c:v>82.88000000000001</c:v>
                </c:pt>
                <c:pt idx="6054">
                  <c:v>82.88000000000001</c:v>
                </c:pt>
                <c:pt idx="6055">
                  <c:v>82.88000000000001</c:v>
                </c:pt>
                <c:pt idx="6056">
                  <c:v>82.88000000000001</c:v>
                </c:pt>
                <c:pt idx="6057">
                  <c:v>82.88000000000001</c:v>
                </c:pt>
                <c:pt idx="6058">
                  <c:v>82.88000000000001</c:v>
                </c:pt>
                <c:pt idx="6059">
                  <c:v>82.88000000000001</c:v>
                </c:pt>
                <c:pt idx="6060">
                  <c:v>82.88000000000001</c:v>
                </c:pt>
                <c:pt idx="6061">
                  <c:v>82.88000000000001</c:v>
                </c:pt>
                <c:pt idx="6062">
                  <c:v>82.88000000000001</c:v>
                </c:pt>
                <c:pt idx="6063">
                  <c:v>82.88000000000001</c:v>
                </c:pt>
                <c:pt idx="6064">
                  <c:v>82.88000000000001</c:v>
                </c:pt>
                <c:pt idx="6065">
                  <c:v>82.88000000000001</c:v>
                </c:pt>
                <c:pt idx="6066">
                  <c:v>82.88000000000001</c:v>
                </c:pt>
                <c:pt idx="6067">
                  <c:v>82.88000000000001</c:v>
                </c:pt>
                <c:pt idx="6068">
                  <c:v>82.88000000000001</c:v>
                </c:pt>
                <c:pt idx="6069">
                  <c:v>82.88000000000001</c:v>
                </c:pt>
                <c:pt idx="6070">
                  <c:v>82.88000000000001</c:v>
                </c:pt>
                <c:pt idx="6071">
                  <c:v>82.88000000000001</c:v>
                </c:pt>
                <c:pt idx="6072">
                  <c:v>82.88000000000001</c:v>
                </c:pt>
                <c:pt idx="6073">
                  <c:v>82.88000000000001</c:v>
                </c:pt>
                <c:pt idx="6074">
                  <c:v>82.88000000000001</c:v>
                </c:pt>
                <c:pt idx="6075">
                  <c:v>82.88000000000001</c:v>
                </c:pt>
                <c:pt idx="6076">
                  <c:v>82.88000000000001</c:v>
                </c:pt>
                <c:pt idx="6077">
                  <c:v>82.88000000000001</c:v>
                </c:pt>
                <c:pt idx="6078">
                  <c:v>82.88000000000001</c:v>
                </c:pt>
                <c:pt idx="6079">
                  <c:v>82.88000000000001</c:v>
                </c:pt>
                <c:pt idx="6080">
                  <c:v>82.88000000000001</c:v>
                </c:pt>
                <c:pt idx="6081">
                  <c:v>82.88000000000001</c:v>
                </c:pt>
                <c:pt idx="6082">
                  <c:v>82.88000000000001</c:v>
                </c:pt>
                <c:pt idx="6083">
                  <c:v>82.88000000000001</c:v>
                </c:pt>
                <c:pt idx="6084">
                  <c:v>82.88000000000001</c:v>
                </c:pt>
                <c:pt idx="6085">
                  <c:v>82.88000000000001</c:v>
                </c:pt>
                <c:pt idx="6086">
                  <c:v>82.88000000000001</c:v>
                </c:pt>
                <c:pt idx="6087">
                  <c:v>82.88000000000001</c:v>
                </c:pt>
                <c:pt idx="6088">
                  <c:v>82.88000000000001</c:v>
                </c:pt>
                <c:pt idx="6089">
                  <c:v>82.88000000000001</c:v>
                </c:pt>
                <c:pt idx="6090">
                  <c:v>82.88000000000001</c:v>
                </c:pt>
                <c:pt idx="6091">
                  <c:v>82.88000000000001</c:v>
                </c:pt>
                <c:pt idx="6092">
                  <c:v>82.88000000000001</c:v>
                </c:pt>
                <c:pt idx="6093">
                  <c:v>82.88000000000001</c:v>
                </c:pt>
                <c:pt idx="6094">
                  <c:v>82.88000000000001</c:v>
                </c:pt>
                <c:pt idx="6095">
                  <c:v>82.88000000000001</c:v>
                </c:pt>
                <c:pt idx="6096">
                  <c:v>82.88000000000001</c:v>
                </c:pt>
                <c:pt idx="6097">
                  <c:v>82.88000000000001</c:v>
                </c:pt>
                <c:pt idx="6098">
                  <c:v>82.88000000000001</c:v>
                </c:pt>
                <c:pt idx="6099">
                  <c:v>82.88000000000001</c:v>
                </c:pt>
                <c:pt idx="6100">
                  <c:v>82.88000000000001</c:v>
                </c:pt>
                <c:pt idx="6101">
                  <c:v>82.88000000000001</c:v>
                </c:pt>
                <c:pt idx="6102">
                  <c:v>82.88000000000001</c:v>
                </c:pt>
                <c:pt idx="6103">
                  <c:v>82.88000000000001</c:v>
                </c:pt>
                <c:pt idx="6104">
                  <c:v>82.88000000000001</c:v>
                </c:pt>
                <c:pt idx="6105">
                  <c:v>82.88000000000001</c:v>
                </c:pt>
                <c:pt idx="6106">
                  <c:v>82.88000000000001</c:v>
                </c:pt>
                <c:pt idx="6107">
                  <c:v>82.88000000000001</c:v>
                </c:pt>
                <c:pt idx="6108">
                  <c:v>82.88000000000001</c:v>
                </c:pt>
                <c:pt idx="6109">
                  <c:v>82.88000000000001</c:v>
                </c:pt>
                <c:pt idx="6110">
                  <c:v>82.88000000000001</c:v>
                </c:pt>
                <c:pt idx="6111">
                  <c:v>82.88000000000001</c:v>
                </c:pt>
                <c:pt idx="6112">
                  <c:v>82.88000000000001</c:v>
                </c:pt>
                <c:pt idx="6113">
                  <c:v>82.88000000000001</c:v>
                </c:pt>
                <c:pt idx="6114">
                  <c:v>82.88000000000001</c:v>
                </c:pt>
                <c:pt idx="6115">
                  <c:v>82.88000000000001</c:v>
                </c:pt>
                <c:pt idx="6116">
                  <c:v>82.88000000000001</c:v>
                </c:pt>
                <c:pt idx="6117">
                  <c:v>82.88000000000001</c:v>
                </c:pt>
                <c:pt idx="6118">
                  <c:v>82.88000000000001</c:v>
                </c:pt>
                <c:pt idx="6119">
                  <c:v>82.88000000000001</c:v>
                </c:pt>
                <c:pt idx="6120">
                  <c:v>82.88000000000001</c:v>
                </c:pt>
                <c:pt idx="6121">
                  <c:v>82.88000000000001</c:v>
                </c:pt>
                <c:pt idx="6122">
                  <c:v>82.88000000000001</c:v>
                </c:pt>
                <c:pt idx="6123">
                  <c:v>82.88000000000001</c:v>
                </c:pt>
                <c:pt idx="6124">
                  <c:v>82.88000000000001</c:v>
                </c:pt>
                <c:pt idx="6125">
                  <c:v>82.88000000000001</c:v>
                </c:pt>
                <c:pt idx="6126">
                  <c:v>82.88000000000001</c:v>
                </c:pt>
                <c:pt idx="6127">
                  <c:v>82.88000000000001</c:v>
                </c:pt>
                <c:pt idx="6128">
                  <c:v>82.88000000000001</c:v>
                </c:pt>
                <c:pt idx="6129">
                  <c:v>82.88000000000001</c:v>
                </c:pt>
                <c:pt idx="6130">
                  <c:v>82.88000000000001</c:v>
                </c:pt>
                <c:pt idx="6131">
                  <c:v>82.88000000000001</c:v>
                </c:pt>
                <c:pt idx="6132">
                  <c:v>82.88000000000001</c:v>
                </c:pt>
                <c:pt idx="6133">
                  <c:v>82.88000000000001</c:v>
                </c:pt>
                <c:pt idx="6134">
                  <c:v>82.88000000000001</c:v>
                </c:pt>
                <c:pt idx="6135">
                  <c:v>82.88000000000001</c:v>
                </c:pt>
                <c:pt idx="6136">
                  <c:v>82.88000000000001</c:v>
                </c:pt>
                <c:pt idx="6137">
                  <c:v>82.88000000000001</c:v>
                </c:pt>
                <c:pt idx="6138">
                  <c:v>82.88000000000001</c:v>
                </c:pt>
                <c:pt idx="6139">
                  <c:v>82.88000000000001</c:v>
                </c:pt>
                <c:pt idx="6140">
                  <c:v>82.88000000000001</c:v>
                </c:pt>
                <c:pt idx="6141">
                  <c:v>82.88000000000001</c:v>
                </c:pt>
                <c:pt idx="6142">
                  <c:v>82.88000000000001</c:v>
                </c:pt>
                <c:pt idx="6143">
                  <c:v>82.88000000000001</c:v>
                </c:pt>
                <c:pt idx="6144">
                  <c:v>82.88000000000001</c:v>
                </c:pt>
                <c:pt idx="6145">
                  <c:v>82.88000000000001</c:v>
                </c:pt>
                <c:pt idx="6146">
                  <c:v>82.88000000000001</c:v>
                </c:pt>
                <c:pt idx="6147">
                  <c:v>82.88000000000001</c:v>
                </c:pt>
                <c:pt idx="6148">
                  <c:v>82.88000000000001</c:v>
                </c:pt>
                <c:pt idx="6149">
                  <c:v>82.88000000000001</c:v>
                </c:pt>
                <c:pt idx="6150">
                  <c:v>82.88000000000001</c:v>
                </c:pt>
                <c:pt idx="6151">
                  <c:v>82.88000000000001</c:v>
                </c:pt>
                <c:pt idx="6152">
                  <c:v>82.88000000000001</c:v>
                </c:pt>
                <c:pt idx="6153">
                  <c:v>82.88000000000001</c:v>
                </c:pt>
                <c:pt idx="6154">
                  <c:v>82.88000000000001</c:v>
                </c:pt>
                <c:pt idx="6155">
                  <c:v>82.88000000000001</c:v>
                </c:pt>
                <c:pt idx="6156">
                  <c:v>82.88000000000001</c:v>
                </c:pt>
                <c:pt idx="6157">
                  <c:v>82.88000000000001</c:v>
                </c:pt>
                <c:pt idx="6158">
                  <c:v>82.88000000000001</c:v>
                </c:pt>
                <c:pt idx="6159">
                  <c:v>82.88000000000001</c:v>
                </c:pt>
                <c:pt idx="6160">
                  <c:v>82.88000000000001</c:v>
                </c:pt>
                <c:pt idx="6161">
                  <c:v>82.88000000000001</c:v>
                </c:pt>
                <c:pt idx="6162">
                  <c:v>82.88000000000001</c:v>
                </c:pt>
                <c:pt idx="6163">
                  <c:v>82.88000000000001</c:v>
                </c:pt>
                <c:pt idx="6164">
                  <c:v>82.88000000000001</c:v>
                </c:pt>
                <c:pt idx="6165">
                  <c:v>82.88000000000001</c:v>
                </c:pt>
                <c:pt idx="6166">
                  <c:v>82.88000000000001</c:v>
                </c:pt>
                <c:pt idx="6167">
                  <c:v>82.88000000000001</c:v>
                </c:pt>
                <c:pt idx="6168">
                  <c:v>82.88000000000001</c:v>
                </c:pt>
                <c:pt idx="6169">
                  <c:v>82.88000000000001</c:v>
                </c:pt>
                <c:pt idx="6170">
                  <c:v>82.88000000000001</c:v>
                </c:pt>
                <c:pt idx="6171">
                  <c:v>82.88000000000001</c:v>
                </c:pt>
                <c:pt idx="6172">
                  <c:v>82.88000000000001</c:v>
                </c:pt>
                <c:pt idx="6173">
                  <c:v>82.88000000000001</c:v>
                </c:pt>
                <c:pt idx="6174">
                  <c:v>82.88000000000001</c:v>
                </c:pt>
                <c:pt idx="6175">
                  <c:v>82.88000000000001</c:v>
                </c:pt>
                <c:pt idx="6176">
                  <c:v>82.88000000000001</c:v>
                </c:pt>
                <c:pt idx="6177">
                  <c:v>82.88000000000001</c:v>
                </c:pt>
                <c:pt idx="6178">
                  <c:v>82.88000000000001</c:v>
                </c:pt>
                <c:pt idx="6179">
                  <c:v>82.88000000000001</c:v>
                </c:pt>
                <c:pt idx="6180">
                  <c:v>82.88000000000001</c:v>
                </c:pt>
                <c:pt idx="6181">
                  <c:v>82.88000000000001</c:v>
                </c:pt>
                <c:pt idx="6182">
                  <c:v>82.88000000000001</c:v>
                </c:pt>
                <c:pt idx="6183">
                  <c:v>82.88000000000001</c:v>
                </c:pt>
                <c:pt idx="6184">
                  <c:v>82.88000000000001</c:v>
                </c:pt>
                <c:pt idx="6185">
                  <c:v>82.88000000000001</c:v>
                </c:pt>
                <c:pt idx="6186">
                  <c:v>82.88000000000001</c:v>
                </c:pt>
                <c:pt idx="6187">
                  <c:v>82.88000000000001</c:v>
                </c:pt>
                <c:pt idx="6188">
                  <c:v>82.88000000000001</c:v>
                </c:pt>
                <c:pt idx="6189">
                  <c:v>82.88000000000001</c:v>
                </c:pt>
                <c:pt idx="6190">
                  <c:v>82.88000000000001</c:v>
                </c:pt>
                <c:pt idx="6191">
                  <c:v>82.88000000000001</c:v>
                </c:pt>
                <c:pt idx="6192">
                  <c:v>82.88000000000001</c:v>
                </c:pt>
                <c:pt idx="6193">
                  <c:v>82.88000000000001</c:v>
                </c:pt>
                <c:pt idx="6194">
                  <c:v>82.88000000000001</c:v>
                </c:pt>
                <c:pt idx="6195">
                  <c:v>82.88000000000001</c:v>
                </c:pt>
                <c:pt idx="6196">
                  <c:v>82.88000000000001</c:v>
                </c:pt>
                <c:pt idx="6197">
                  <c:v>82.88000000000001</c:v>
                </c:pt>
                <c:pt idx="6198">
                  <c:v>82.88000000000001</c:v>
                </c:pt>
                <c:pt idx="6199">
                  <c:v>82.88000000000001</c:v>
                </c:pt>
                <c:pt idx="6200">
                  <c:v>82.88000000000001</c:v>
                </c:pt>
                <c:pt idx="6201">
                  <c:v>82.88000000000001</c:v>
                </c:pt>
                <c:pt idx="6202">
                  <c:v>82.88000000000001</c:v>
                </c:pt>
                <c:pt idx="6203">
                  <c:v>82.88000000000001</c:v>
                </c:pt>
                <c:pt idx="6204">
                  <c:v>82.88000000000001</c:v>
                </c:pt>
                <c:pt idx="6205">
                  <c:v>82.88000000000001</c:v>
                </c:pt>
                <c:pt idx="6206">
                  <c:v>82.88000000000001</c:v>
                </c:pt>
                <c:pt idx="6207">
                  <c:v>82.88000000000001</c:v>
                </c:pt>
                <c:pt idx="6208">
                  <c:v>82.88000000000001</c:v>
                </c:pt>
                <c:pt idx="6209">
                  <c:v>82.88000000000001</c:v>
                </c:pt>
                <c:pt idx="6210">
                  <c:v>82.88000000000001</c:v>
                </c:pt>
                <c:pt idx="6211">
                  <c:v>82.88000000000001</c:v>
                </c:pt>
                <c:pt idx="6212">
                  <c:v>82.88000000000001</c:v>
                </c:pt>
                <c:pt idx="6213">
                  <c:v>82.88000000000001</c:v>
                </c:pt>
                <c:pt idx="6214">
                  <c:v>82.88000000000001</c:v>
                </c:pt>
                <c:pt idx="6215">
                  <c:v>82.88000000000001</c:v>
                </c:pt>
                <c:pt idx="6216">
                  <c:v>82.88000000000001</c:v>
                </c:pt>
                <c:pt idx="6217">
                  <c:v>82.88000000000001</c:v>
                </c:pt>
                <c:pt idx="6218">
                  <c:v>82.88000000000001</c:v>
                </c:pt>
                <c:pt idx="6219">
                  <c:v>82.88000000000001</c:v>
                </c:pt>
                <c:pt idx="6220">
                  <c:v>82.88000000000001</c:v>
                </c:pt>
                <c:pt idx="6221">
                  <c:v>82.88000000000001</c:v>
                </c:pt>
                <c:pt idx="6222">
                  <c:v>82.88000000000001</c:v>
                </c:pt>
                <c:pt idx="6223">
                  <c:v>82.88000000000001</c:v>
                </c:pt>
                <c:pt idx="6224">
                  <c:v>82.88000000000001</c:v>
                </c:pt>
                <c:pt idx="6225">
                  <c:v>82.88000000000001</c:v>
                </c:pt>
                <c:pt idx="6226">
                  <c:v>82.88000000000001</c:v>
                </c:pt>
                <c:pt idx="6227">
                  <c:v>82.88000000000001</c:v>
                </c:pt>
                <c:pt idx="6228">
                  <c:v>82.88000000000001</c:v>
                </c:pt>
                <c:pt idx="6229">
                  <c:v>82.88000000000001</c:v>
                </c:pt>
                <c:pt idx="6230">
                  <c:v>82.88000000000001</c:v>
                </c:pt>
                <c:pt idx="6231">
                  <c:v>82.88000000000001</c:v>
                </c:pt>
                <c:pt idx="6232">
                  <c:v>82.88000000000001</c:v>
                </c:pt>
                <c:pt idx="6233">
                  <c:v>82.88000000000001</c:v>
                </c:pt>
                <c:pt idx="6234">
                  <c:v>82.88000000000001</c:v>
                </c:pt>
                <c:pt idx="6235">
                  <c:v>82.88000000000001</c:v>
                </c:pt>
                <c:pt idx="6236">
                  <c:v>82.88000000000001</c:v>
                </c:pt>
                <c:pt idx="6237">
                  <c:v>82.88000000000001</c:v>
                </c:pt>
                <c:pt idx="6238">
                  <c:v>82.88000000000001</c:v>
                </c:pt>
                <c:pt idx="6239">
                  <c:v>82.88000000000001</c:v>
                </c:pt>
                <c:pt idx="6240">
                  <c:v>82.88000000000001</c:v>
                </c:pt>
                <c:pt idx="6241">
                  <c:v>82.88000000000001</c:v>
                </c:pt>
                <c:pt idx="6242">
                  <c:v>82.88000000000001</c:v>
                </c:pt>
                <c:pt idx="6243">
                  <c:v>82.88000000000001</c:v>
                </c:pt>
                <c:pt idx="6244">
                  <c:v>82.88000000000001</c:v>
                </c:pt>
                <c:pt idx="6245">
                  <c:v>82.88000000000001</c:v>
                </c:pt>
                <c:pt idx="6246">
                  <c:v>82.88000000000001</c:v>
                </c:pt>
                <c:pt idx="6247">
                  <c:v>82.88000000000001</c:v>
                </c:pt>
                <c:pt idx="6248">
                  <c:v>82.88000000000001</c:v>
                </c:pt>
                <c:pt idx="6249">
                  <c:v>82.88000000000001</c:v>
                </c:pt>
                <c:pt idx="6250">
                  <c:v>82.88000000000001</c:v>
                </c:pt>
                <c:pt idx="6251">
                  <c:v>82.88000000000001</c:v>
                </c:pt>
                <c:pt idx="6252">
                  <c:v>82.88000000000001</c:v>
                </c:pt>
                <c:pt idx="6253">
                  <c:v>82.88000000000001</c:v>
                </c:pt>
                <c:pt idx="6254">
                  <c:v>82.88000000000001</c:v>
                </c:pt>
                <c:pt idx="6255">
                  <c:v>82.88000000000001</c:v>
                </c:pt>
                <c:pt idx="6256">
                  <c:v>82.88000000000001</c:v>
                </c:pt>
                <c:pt idx="6257">
                  <c:v>82.88000000000001</c:v>
                </c:pt>
                <c:pt idx="6258">
                  <c:v>82.88000000000001</c:v>
                </c:pt>
                <c:pt idx="6259">
                  <c:v>82.88000000000001</c:v>
                </c:pt>
                <c:pt idx="6260">
                  <c:v>82.88000000000001</c:v>
                </c:pt>
                <c:pt idx="6261">
                  <c:v>82.88000000000001</c:v>
                </c:pt>
                <c:pt idx="6262">
                  <c:v>82.88000000000001</c:v>
                </c:pt>
                <c:pt idx="6263">
                  <c:v>82.88000000000001</c:v>
                </c:pt>
                <c:pt idx="6264">
                  <c:v>82.88000000000001</c:v>
                </c:pt>
                <c:pt idx="6265">
                  <c:v>82.88000000000001</c:v>
                </c:pt>
                <c:pt idx="6266">
                  <c:v>82.88000000000001</c:v>
                </c:pt>
                <c:pt idx="6267">
                  <c:v>82.88000000000001</c:v>
                </c:pt>
                <c:pt idx="6268">
                  <c:v>82.88000000000001</c:v>
                </c:pt>
                <c:pt idx="6269">
                  <c:v>82.88000000000001</c:v>
                </c:pt>
                <c:pt idx="6270">
                  <c:v>82.88000000000001</c:v>
                </c:pt>
                <c:pt idx="6271">
                  <c:v>82.88000000000001</c:v>
                </c:pt>
                <c:pt idx="6272">
                  <c:v>82.88000000000001</c:v>
                </c:pt>
                <c:pt idx="6273">
                  <c:v>82.88000000000001</c:v>
                </c:pt>
                <c:pt idx="6274">
                  <c:v>82.88000000000001</c:v>
                </c:pt>
                <c:pt idx="6275">
                  <c:v>82.88000000000001</c:v>
                </c:pt>
                <c:pt idx="6276">
                  <c:v>82.88000000000001</c:v>
                </c:pt>
                <c:pt idx="6277">
                  <c:v>82.88000000000001</c:v>
                </c:pt>
                <c:pt idx="6278">
                  <c:v>82.88000000000001</c:v>
                </c:pt>
                <c:pt idx="6279">
                  <c:v>82.88000000000001</c:v>
                </c:pt>
                <c:pt idx="6280">
                  <c:v>82.88000000000001</c:v>
                </c:pt>
                <c:pt idx="6281">
                  <c:v>82.88000000000001</c:v>
                </c:pt>
                <c:pt idx="6282">
                  <c:v>82.88000000000001</c:v>
                </c:pt>
                <c:pt idx="6283">
                  <c:v>82.88000000000001</c:v>
                </c:pt>
                <c:pt idx="6284">
                  <c:v>82.88000000000001</c:v>
                </c:pt>
                <c:pt idx="6285">
                  <c:v>82.88000000000001</c:v>
                </c:pt>
                <c:pt idx="6286">
                  <c:v>82.88000000000001</c:v>
                </c:pt>
                <c:pt idx="6287">
                  <c:v>82.88000000000001</c:v>
                </c:pt>
                <c:pt idx="6288">
                  <c:v>82.88000000000001</c:v>
                </c:pt>
                <c:pt idx="6289">
                  <c:v>82.88000000000001</c:v>
                </c:pt>
                <c:pt idx="6290">
                  <c:v>82.88000000000001</c:v>
                </c:pt>
                <c:pt idx="6291">
                  <c:v>82.88000000000001</c:v>
                </c:pt>
                <c:pt idx="6292">
                  <c:v>82.88000000000001</c:v>
                </c:pt>
                <c:pt idx="6293">
                  <c:v>82.88000000000001</c:v>
                </c:pt>
                <c:pt idx="6294">
                  <c:v>82.88000000000001</c:v>
                </c:pt>
                <c:pt idx="6295">
                  <c:v>82.88000000000001</c:v>
                </c:pt>
                <c:pt idx="6296">
                  <c:v>82.88000000000001</c:v>
                </c:pt>
                <c:pt idx="6297">
                  <c:v>82.88000000000001</c:v>
                </c:pt>
                <c:pt idx="6298">
                  <c:v>82.88000000000001</c:v>
                </c:pt>
                <c:pt idx="6299">
                  <c:v>82.88000000000001</c:v>
                </c:pt>
                <c:pt idx="6300">
                  <c:v>82.88000000000001</c:v>
                </c:pt>
                <c:pt idx="6301">
                  <c:v>82.88000000000001</c:v>
                </c:pt>
                <c:pt idx="6302">
                  <c:v>82.88000000000001</c:v>
                </c:pt>
                <c:pt idx="6303">
                  <c:v>82.88000000000001</c:v>
                </c:pt>
                <c:pt idx="6304">
                  <c:v>82.88000000000001</c:v>
                </c:pt>
                <c:pt idx="6305">
                  <c:v>82.88000000000001</c:v>
                </c:pt>
                <c:pt idx="6306">
                  <c:v>82.88000000000001</c:v>
                </c:pt>
                <c:pt idx="6307">
                  <c:v>82.88000000000001</c:v>
                </c:pt>
                <c:pt idx="6308">
                  <c:v>82.88000000000001</c:v>
                </c:pt>
                <c:pt idx="6309">
                  <c:v>82.88000000000001</c:v>
                </c:pt>
                <c:pt idx="6310">
                  <c:v>82.88000000000001</c:v>
                </c:pt>
                <c:pt idx="6311">
                  <c:v>82.88000000000001</c:v>
                </c:pt>
                <c:pt idx="6312">
                  <c:v>82.88000000000001</c:v>
                </c:pt>
                <c:pt idx="6313">
                  <c:v>82.88000000000001</c:v>
                </c:pt>
                <c:pt idx="6314">
                  <c:v>82.88000000000001</c:v>
                </c:pt>
                <c:pt idx="6315">
                  <c:v>82.88000000000001</c:v>
                </c:pt>
                <c:pt idx="6316">
                  <c:v>82.88000000000001</c:v>
                </c:pt>
                <c:pt idx="6317">
                  <c:v>82.88000000000001</c:v>
                </c:pt>
                <c:pt idx="6318">
                  <c:v>82.88000000000001</c:v>
                </c:pt>
                <c:pt idx="6319">
                  <c:v>82.88000000000001</c:v>
                </c:pt>
                <c:pt idx="6320">
                  <c:v>82.88000000000001</c:v>
                </c:pt>
                <c:pt idx="6321">
                  <c:v>82.88000000000001</c:v>
                </c:pt>
                <c:pt idx="6322">
                  <c:v>82.88000000000001</c:v>
                </c:pt>
                <c:pt idx="6323">
                  <c:v>82.88000000000001</c:v>
                </c:pt>
                <c:pt idx="6324">
                  <c:v>82.88000000000001</c:v>
                </c:pt>
                <c:pt idx="6325">
                  <c:v>82.88000000000001</c:v>
                </c:pt>
                <c:pt idx="6326">
                  <c:v>82.88000000000001</c:v>
                </c:pt>
                <c:pt idx="6327">
                  <c:v>82.88000000000001</c:v>
                </c:pt>
                <c:pt idx="6328">
                  <c:v>82.88000000000001</c:v>
                </c:pt>
                <c:pt idx="6329">
                  <c:v>82.88000000000001</c:v>
                </c:pt>
                <c:pt idx="6330">
                  <c:v>82.88000000000001</c:v>
                </c:pt>
                <c:pt idx="6331">
                  <c:v>82.88000000000001</c:v>
                </c:pt>
                <c:pt idx="6332">
                  <c:v>82.88000000000001</c:v>
                </c:pt>
                <c:pt idx="6333">
                  <c:v>82.88000000000001</c:v>
                </c:pt>
                <c:pt idx="6334">
                  <c:v>82.88000000000001</c:v>
                </c:pt>
                <c:pt idx="6335">
                  <c:v>82.88000000000001</c:v>
                </c:pt>
                <c:pt idx="6336">
                  <c:v>82.88000000000001</c:v>
                </c:pt>
                <c:pt idx="6337">
                  <c:v>82.88000000000001</c:v>
                </c:pt>
                <c:pt idx="6338">
                  <c:v>82.88000000000001</c:v>
                </c:pt>
                <c:pt idx="6339">
                  <c:v>82.88000000000001</c:v>
                </c:pt>
                <c:pt idx="6340">
                  <c:v>82.88000000000001</c:v>
                </c:pt>
                <c:pt idx="6341">
                  <c:v>82.88000000000001</c:v>
                </c:pt>
                <c:pt idx="6342">
                  <c:v>82.88000000000001</c:v>
                </c:pt>
                <c:pt idx="6343">
                  <c:v>82.88000000000001</c:v>
                </c:pt>
                <c:pt idx="6344">
                  <c:v>82.88000000000001</c:v>
                </c:pt>
                <c:pt idx="6345">
                  <c:v>82.88000000000001</c:v>
                </c:pt>
                <c:pt idx="6346">
                  <c:v>82.88000000000001</c:v>
                </c:pt>
                <c:pt idx="6347">
                  <c:v>82.88000000000001</c:v>
                </c:pt>
                <c:pt idx="6348">
                  <c:v>82.88000000000001</c:v>
                </c:pt>
                <c:pt idx="6349">
                  <c:v>82.88000000000001</c:v>
                </c:pt>
                <c:pt idx="6350">
                  <c:v>82.88000000000001</c:v>
                </c:pt>
                <c:pt idx="6351">
                  <c:v>82.88000000000001</c:v>
                </c:pt>
                <c:pt idx="6352">
                  <c:v>82.88000000000001</c:v>
                </c:pt>
                <c:pt idx="6353">
                  <c:v>82.88000000000001</c:v>
                </c:pt>
                <c:pt idx="6354">
                  <c:v>82.88000000000001</c:v>
                </c:pt>
                <c:pt idx="6355">
                  <c:v>82.88000000000001</c:v>
                </c:pt>
                <c:pt idx="6356">
                  <c:v>82.88000000000001</c:v>
                </c:pt>
                <c:pt idx="6357">
                  <c:v>82.88000000000001</c:v>
                </c:pt>
                <c:pt idx="6358">
                  <c:v>82.88000000000001</c:v>
                </c:pt>
                <c:pt idx="6359">
                  <c:v>82.88000000000001</c:v>
                </c:pt>
                <c:pt idx="6360">
                  <c:v>82.88000000000001</c:v>
                </c:pt>
                <c:pt idx="6361">
                  <c:v>82.88000000000001</c:v>
                </c:pt>
                <c:pt idx="6362">
                  <c:v>82.88000000000001</c:v>
                </c:pt>
                <c:pt idx="6363">
                  <c:v>82.88000000000001</c:v>
                </c:pt>
                <c:pt idx="6364">
                  <c:v>82.88000000000001</c:v>
                </c:pt>
                <c:pt idx="6365">
                  <c:v>82.88000000000001</c:v>
                </c:pt>
                <c:pt idx="6366">
                  <c:v>82.88000000000001</c:v>
                </c:pt>
                <c:pt idx="6367">
                  <c:v>82.88000000000001</c:v>
                </c:pt>
                <c:pt idx="6368">
                  <c:v>82.88000000000001</c:v>
                </c:pt>
                <c:pt idx="6369">
                  <c:v>82.88000000000001</c:v>
                </c:pt>
                <c:pt idx="6370">
                  <c:v>82.88000000000001</c:v>
                </c:pt>
                <c:pt idx="6371">
                  <c:v>82.88000000000001</c:v>
                </c:pt>
                <c:pt idx="6372">
                  <c:v>82.88000000000001</c:v>
                </c:pt>
                <c:pt idx="6373">
                  <c:v>82.88000000000001</c:v>
                </c:pt>
                <c:pt idx="6374">
                  <c:v>82.88000000000001</c:v>
                </c:pt>
                <c:pt idx="6375">
                  <c:v>82.88000000000001</c:v>
                </c:pt>
                <c:pt idx="6376">
                  <c:v>82.88000000000001</c:v>
                </c:pt>
                <c:pt idx="6377">
                  <c:v>82.88000000000001</c:v>
                </c:pt>
                <c:pt idx="6378">
                  <c:v>82.88000000000001</c:v>
                </c:pt>
                <c:pt idx="6379">
                  <c:v>82.88000000000001</c:v>
                </c:pt>
                <c:pt idx="6380">
                  <c:v>82.88000000000001</c:v>
                </c:pt>
                <c:pt idx="6381">
                  <c:v>82.88000000000001</c:v>
                </c:pt>
                <c:pt idx="6382">
                  <c:v>82.88000000000001</c:v>
                </c:pt>
                <c:pt idx="6383">
                  <c:v>82.88000000000001</c:v>
                </c:pt>
                <c:pt idx="6384">
                  <c:v>82.88000000000001</c:v>
                </c:pt>
                <c:pt idx="6385">
                  <c:v>82.88000000000001</c:v>
                </c:pt>
                <c:pt idx="6386">
                  <c:v>82.88000000000001</c:v>
                </c:pt>
                <c:pt idx="6387">
                  <c:v>82.88000000000001</c:v>
                </c:pt>
                <c:pt idx="6388">
                  <c:v>82.88000000000001</c:v>
                </c:pt>
                <c:pt idx="6389">
                  <c:v>82.88000000000001</c:v>
                </c:pt>
                <c:pt idx="6390">
                  <c:v>82.88000000000001</c:v>
                </c:pt>
                <c:pt idx="6391">
                  <c:v>82.88000000000001</c:v>
                </c:pt>
                <c:pt idx="6392">
                  <c:v>82.88000000000001</c:v>
                </c:pt>
                <c:pt idx="6393">
                  <c:v>82.88000000000001</c:v>
                </c:pt>
                <c:pt idx="6394">
                  <c:v>82.88000000000001</c:v>
                </c:pt>
                <c:pt idx="6395">
                  <c:v>82.88000000000001</c:v>
                </c:pt>
                <c:pt idx="6396">
                  <c:v>82.88000000000001</c:v>
                </c:pt>
                <c:pt idx="6397">
                  <c:v>82.88000000000001</c:v>
                </c:pt>
                <c:pt idx="6398">
                  <c:v>82.88000000000001</c:v>
                </c:pt>
                <c:pt idx="6399">
                  <c:v>82.88000000000001</c:v>
                </c:pt>
                <c:pt idx="6400">
                  <c:v>82.88000000000001</c:v>
                </c:pt>
                <c:pt idx="6401">
                  <c:v>82.88000000000001</c:v>
                </c:pt>
                <c:pt idx="6402">
                  <c:v>82.88000000000001</c:v>
                </c:pt>
                <c:pt idx="6403">
                  <c:v>82.88000000000001</c:v>
                </c:pt>
                <c:pt idx="6404">
                  <c:v>82.88000000000001</c:v>
                </c:pt>
                <c:pt idx="6405">
                  <c:v>82.88000000000001</c:v>
                </c:pt>
                <c:pt idx="6406">
                  <c:v>82.88000000000001</c:v>
                </c:pt>
                <c:pt idx="6407">
                  <c:v>82.88000000000001</c:v>
                </c:pt>
                <c:pt idx="6408">
                  <c:v>82.88000000000001</c:v>
                </c:pt>
                <c:pt idx="6409">
                  <c:v>82.88000000000001</c:v>
                </c:pt>
                <c:pt idx="6410">
                  <c:v>82.88000000000001</c:v>
                </c:pt>
                <c:pt idx="6411">
                  <c:v>82.88000000000001</c:v>
                </c:pt>
                <c:pt idx="6412">
                  <c:v>82.88000000000001</c:v>
                </c:pt>
                <c:pt idx="6413">
                  <c:v>82.88000000000001</c:v>
                </c:pt>
                <c:pt idx="6414">
                  <c:v>82.88000000000001</c:v>
                </c:pt>
                <c:pt idx="6415">
                  <c:v>82.88000000000001</c:v>
                </c:pt>
                <c:pt idx="6416">
                  <c:v>82.88000000000001</c:v>
                </c:pt>
                <c:pt idx="6417">
                  <c:v>82.88000000000001</c:v>
                </c:pt>
                <c:pt idx="6418">
                  <c:v>82.88000000000001</c:v>
                </c:pt>
                <c:pt idx="6419">
                  <c:v>82.88000000000001</c:v>
                </c:pt>
                <c:pt idx="6420">
                  <c:v>82.88000000000001</c:v>
                </c:pt>
                <c:pt idx="6421">
                  <c:v>82.88000000000001</c:v>
                </c:pt>
                <c:pt idx="6422">
                  <c:v>82.88000000000001</c:v>
                </c:pt>
                <c:pt idx="6423">
                  <c:v>82.88000000000001</c:v>
                </c:pt>
                <c:pt idx="6424">
                  <c:v>82.88000000000001</c:v>
                </c:pt>
                <c:pt idx="6425">
                  <c:v>82.88000000000001</c:v>
                </c:pt>
                <c:pt idx="6426">
                  <c:v>82.88000000000001</c:v>
                </c:pt>
                <c:pt idx="6427">
                  <c:v>82.88000000000001</c:v>
                </c:pt>
                <c:pt idx="6428">
                  <c:v>82.88000000000001</c:v>
                </c:pt>
                <c:pt idx="6429">
                  <c:v>82.88000000000001</c:v>
                </c:pt>
                <c:pt idx="6430">
                  <c:v>82.88000000000001</c:v>
                </c:pt>
                <c:pt idx="6431">
                  <c:v>82.88000000000001</c:v>
                </c:pt>
                <c:pt idx="6432">
                  <c:v>82.88000000000001</c:v>
                </c:pt>
                <c:pt idx="6433">
                  <c:v>82.88000000000001</c:v>
                </c:pt>
                <c:pt idx="6434">
                  <c:v>82.88000000000001</c:v>
                </c:pt>
                <c:pt idx="6435">
                  <c:v>82.88000000000001</c:v>
                </c:pt>
                <c:pt idx="6436">
                  <c:v>82.88000000000001</c:v>
                </c:pt>
                <c:pt idx="6437">
                  <c:v>82.88000000000001</c:v>
                </c:pt>
                <c:pt idx="6438">
                  <c:v>82.88000000000001</c:v>
                </c:pt>
                <c:pt idx="6439">
                  <c:v>82.88000000000001</c:v>
                </c:pt>
                <c:pt idx="6440">
                  <c:v>82.88000000000001</c:v>
                </c:pt>
                <c:pt idx="6441">
                  <c:v>82.88000000000001</c:v>
                </c:pt>
                <c:pt idx="6442">
                  <c:v>82.88000000000001</c:v>
                </c:pt>
                <c:pt idx="6443">
                  <c:v>82.88000000000001</c:v>
                </c:pt>
                <c:pt idx="6444">
                  <c:v>82.88000000000001</c:v>
                </c:pt>
                <c:pt idx="6445">
                  <c:v>82.88000000000001</c:v>
                </c:pt>
                <c:pt idx="6446">
                  <c:v>82.88000000000001</c:v>
                </c:pt>
                <c:pt idx="6447">
                  <c:v>82.88000000000001</c:v>
                </c:pt>
                <c:pt idx="6448">
                  <c:v>82.88000000000001</c:v>
                </c:pt>
                <c:pt idx="6449">
                  <c:v>82.88000000000001</c:v>
                </c:pt>
                <c:pt idx="6450">
                  <c:v>82.88000000000001</c:v>
                </c:pt>
                <c:pt idx="6451">
                  <c:v>82.88000000000001</c:v>
                </c:pt>
                <c:pt idx="6452">
                  <c:v>82.88000000000001</c:v>
                </c:pt>
                <c:pt idx="6453">
                  <c:v>82.88000000000001</c:v>
                </c:pt>
                <c:pt idx="6454">
                  <c:v>82.88000000000001</c:v>
                </c:pt>
                <c:pt idx="6455">
                  <c:v>82.88000000000001</c:v>
                </c:pt>
                <c:pt idx="6456">
                  <c:v>82.88000000000001</c:v>
                </c:pt>
                <c:pt idx="6457">
                  <c:v>82.88000000000001</c:v>
                </c:pt>
                <c:pt idx="6458">
                  <c:v>82.88000000000001</c:v>
                </c:pt>
                <c:pt idx="6459">
                  <c:v>82.88000000000001</c:v>
                </c:pt>
                <c:pt idx="6460">
                  <c:v>82.88000000000001</c:v>
                </c:pt>
                <c:pt idx="6461">
                  <c:v>82.88000000000001</c:v>
                </c:pt>
                <c:pt idx="6462">
                  <c:v>82.88000000000001</c:v>
                </c:pt>
                <c:pt idx="6463">
                  <c:v>82.88000000000001</c:v>
                </c:pt>
                <c:pt idx="6464">
                  <c:v>82.88000000000001</c:v>
                </c:pt>
                <c:pt idx="6465">
                  <c:v>82.88000000000001</c:v>
                </c:pt>
                <c:pt idx="6466">
                  <c:v>82.88000000000001</c:v>
                </c:pt>
                <c:pt idx="6467">
                  <c:v>82.88000000000001</c:v>
                </c:pt>
                <c:pt idx="6468">
                  <c:v>82.88000000000001</c:v>
                </c:pt>
                <c:pt idx="6469">
                  <c:v>82.88000000000001</c:v>
                </c:pt>
                <c:pt idx="6470">
                  <c:v>82.88000000000001</c:v>
                </c:pt>
                <c:pt idx="6471">
                  <c:v>82.88000000000001</c:v>
                </c:pt>
                <c:pt idx="6472">
                  <c:v>82.88000000000001</c:v>
                </c:pt>
                <c:pt idx="6473">
                  <c:v>82.88000000000001</c:v>
                </c:pt>
                <c:pt idx="6474">
                  <c:v>82.88000000000001</c:v>
                </c:pt>
                <c:pt idx="6475">
                  <c:v>82.88000000000001</c:v>
                </c:pt>
                <c:pt idx="6476">
                  <c:v>82.88000000000001</c:v>
                </c:pt>
                <c:pt idx="6477">
                  <c:v>82.88000000000001</c:v>
                </c:pt>
                <c:pt idx="6478">
                  <c:v>82.88000000000001</c:v>
                </c:pt>
                <c:pt idx="6479">
                  <c:v>82.88000000000001</c:v>
                </c:pt>
                <c:pt idx="6480">
                  <c:v>82.88000000000001</c:v>
                </c:pt>
                <c:pt idx="6481">
                  <c:v>82.88000000000001</c:v>
                </c:pt>
                <c:pt idx="6482">
                  <c:v>82.88000000000001</c:v>
                </c:pt>
                <c:pt idx="6483">
                  <c:v>82.88000000000001</c:v>
                </c:pt>
                <c:pt idx="6484">
                  <c:v>82.88000000000001</c:v>
                </c:pt>
                <c:pt idx="6485">
                  <c:v>82.88000000000001</c:v>
                </c:pt>
                <c:pt idx="6486">
                  <c:v>82.88000000000001</c:v>
                </c:pt>
                <c:pt idx="6487">
                  <c:v>82.88000000000001</c:v>
                </c:pt>
                <c:pt idx="6488">
                  <c:v>82.88000000000001</c:v>
                </c:pt>
                <c:pt idx="6489">
                  <c:v>82.88000000000001</c:v>
                </c:pt>
                <c:pt idx="6490">
                  <c:v>82.88000000000001</c:v>
                </c:pt>
                <c:pt idx="6491">
                  <c:v>82.88000000000001</c:v>
                </c:pt>
                <c:pt idx="6492">
                  <c:v>82.88000000000001</c:v>
                </c:pt>
                <c:pt idx="6493">
                  <c:v>82.88000000000001</c:v>
                </c:pt>
                <c:pt idx="6494">
                  <c:v>82.88000000000001</c:v>
                </c:pt>
                <c:pt idx="6495">
                  <c:v>82.88000000000001</c:v>
                </c:pt>
                <c:pt idx="6496">
                  <c:v>82.88000000000001</c:v>
                </c:pt>
                <c:pt idx="6497">
                  <c:v>82.88000000000001</c:v>
                </c:pt>
                <c:pt idx="6498">
                  <c:v>82.88000000000001</c:v>
                </c:pt>
                <c:pt idx="6499">
                  <c:v>82.88000000000001</c:v>
                </c:pt>
                <c:pt idx="6500">
                  <c:v>82.88000000000001</c:v>
                </c:pt>
                <c:pt idx="6501">
                  <c:v>82.88000000000001</c:v>
                </c:pt>
                <c:pt idx="6502">
                  <c:v>82.88000000000001</c:v>
                </c:pt>
                <c:pt idx="6503">
                  <c:v>82.88000000000001</c:v>
                </c:pt>
                <c:pt idx="6504">
                  <c:v>82.88000000000001</c:v>
                </c:pt>
                <c:pt idx="6505">
                  <c:v>82.88000000000001</c:v>
                </c:pt>
                <c:pt idx="6506">
                  <c:v>82.88000000000001</c:v>
                </c:pt>
                <c:pt idx="6507">
                  <c:v>82.88000000000001</c:v>
                </c:pt>
                <c:pt idx="6508">
                  <c:v>82.88000000000001</c:v>
                </c:pt>
                <c:pt idx="6509">
                  <c:v>82.88000000000001</c:v>
                </c:pt>
                <c:pt idx="6510">
                  <c:v>82.88000000000001</c:v>
                </c:pt>
                <c:pt idx="6511">
                  <c:v>82.88000000000001</c:v>
                </c:pt>
                <c:pt idx="6512">
                  <c:v>82.88000000000001</c:v>
                </c:pt>
                <c:pt idx="6513">
                  <c:v>82.88000000000001</c:v>
                </c:pt>
                <c:pt idx="6514">
                  <c:v>82.88000000000001</c:v>
                </c:pt>
                <c:pt idx="6515">
                  <c:v>82.88000000000001</c:v>
                </c:pt>
                <c:pt idx="6516">
                  <c:v>82.88000000000001</c:v>
                </c:pt>
                <c:pt idx="6517">
                  <c:v>82.88000000000001</c:v>
                </c:pt>
                <c:pt idx="6518">
                  <c:v>82.88000000000001</c:v>
                </c:pt>
                <c:pt idx="6519">
                  <c:v>82.88000000000001</c:v>
                </c:pt>
                <c:pt idx="6520">
                  <c:v>82.88000000000001</c:v>
                </c:pt>
                <c:pt idx="6521">
                  <c:v>82.88000000000001</c:v>
                </c:pt>
                <c:pt idx="6522">
                  <c:v>82.88000000000001</c:v>
                </c:pt>
                <c:pt idx="6523">
                  <c:v>82.88000000000001</c:v>
                </c:pt>
                <c:pt idx="6524">
                  <c:v>82.88000000000001</c:v>
                </c:pt>
                <c:pt idx="6525">
                  <c:v>82.88000000000001</c:v>
                </c:pt>
                <c:pt idx="6526">
                  <c:v>82.88000000000001</c:v>
                </c:pt>
                <c:pt idx="6527">
                  <c:v>82.88000000000001</c:v>
                </c:pt>
                <c:pt idx="6528">
                  <c:v>82.88000000000001</c:v>
                </c:pt>
                <c:pt idx="6529">
                  <c:v>82.88000000000001</c:v>
                </c:pt>
                <c:pt idx="6530">
                  <c:v>82.88000000000001</c:v>
                </c:pt>
                <c:pt idx="6531">
                  <c:v>82.88000000000001</c:v>
                </c:pt>
                <c:pt idx="6532">
                  <c:v>82.88000000000001</c:v>
                </c:pt>
                <c:pt idx="6533">
                  <c:v>82.88000000000001</c:v>
                </c:pt>
                <c:pt idx="6534">
                  <c:v>82.88000000000001</c:v>
                </c:pt>
                <c:pt idx="6535">
                  <c:v>82.88000000000001</c:v>
                </c:pt>
                <c:pt idx="6536">
                  <c:v>82.88000000000001</c:v>
                </c:pt>
                <c:pt idx="6537">
                  <c:v>82.88000000000001</c:v>
                </c:pt>
                <c:pt idx="6538">
                  <c:v>82.88000000000001</c:v>
                </c:pt>
                <c:pt idx="6539">
                  <c:v>82.88000000000001</c:v>
                </c:pt>
                <c:pt idx="6540">
                  <c:v>82.88000000000001</c:v>
                </c:pt>
                <c:pt idx="6541">
                  <c:v>82.88000000000001</c:v>
                </c:pt>
                <c:pt idx="6542">
                  <c:v>82.88000000000001</c:v>
                </c:pt>
                <c:pt idx="6543">
                  <c:v>82.88000000000001</c:v>
                </c:pt>
                <c:pt idx="6544">
                  <c:v>82.88000000000001</c:v>
                </c:pt>
                <c:pt idx="6545">
                  <c:v>82.88000000000001</c:v>
                </c:pt>
                <c:pt idx="6546">
                  <c:v>82.88000000000001</c:v>
                </c:pt>
                <c:pt idx="6547">
                  <c:v>82.88000000000001</c:v>
                </c:pt>
                <c:pt idx="6548">
                  <c:v>82.88000000000001</c:v>
                </c:pt>
                <c:pt idx="6549">
                  <c:v>82.88000000000001</c:v>
                </c:pt>
                <c:pt idx="6550">
                  <c:v>82.88000000000001</c:v>
                </c:pt>
                <c:pt idx="6551">
                  <c:v>82.88000000000001</c:v>
                </c:pt>
                <c:pt idx="6552">
                  <c:v>82.88000000000001</c:v>
                </c:pt>
                <c:pt idx="6553">
                  <c:v>82.88000000000001</c:v>
                </c:pt>
                <c:pt idx="6554">
                  <c:v>82.88000000000001</c:v>
                </c:pt>
                <c:pt idx="6555">
                  <c:v>82.88000000000001</c:v>
                </c:pt>
                <c:pt idx="6556">
                  <c:v>82.88000000000001</c:v>
                </c:pt>
                <c:pt idx="6557">
                  <c:v>82.88000000000001</c:v>
                </c:pt>
                <c:pt idx="6558">
                  <c:v>82.88000000000001</c:v>
                </c:pt>
                <c:pt idx="6559">
                  <c:v>82.88000000000001</c:v>
                </c:pt>
                <c:pt idx="6560">
                  <c:v>82.88000000000001</c:v>
                </c:pt>
                <c:pt idx="6561">
                  <c:v>82.88000000000001</c:v>
                </c:pt>
                <c:pt idx="6562">
                  <c:v>82.88000000000001</c:v>
                </c:pt>
                <c:pt idx="6563">
                  <c:v>82.88000000000001</c:v>
                </c:pt>
                <c:pt idx="6564">
                  <c:v>82.88000000000001</c:v>
                </c:pt>
                <c:pt idx="6565">
                  <c:v>82.88000000000001</c:v>
                </c:pt>
                <c:pt idx="6566">
                  <c:v>82.88000000000001</c:v>
                </c:pt>
                <c:pt idx="6567">
                  <c:v>82.88000000000001</c:v>
                </c:pt>
                <c:pt idx="6568">
                  <c:v>82.88000000000001</c:v>
                </c:pt>
                <c:pt idx="6569">
                  <c:v>82.88000000000001</c:v>
                </c:pt>
                <c:pt idx="6570">
                  <c:v>82.88000000000001</c:v>
                </c:pt>
                <c:pt idx="6571">
                  <c:v>82.88000000000001</c:v>
                </c:pt>
                <c:pt idx="6572">
                  <c:v>82.88000000000001</c:v>
                </c:pt>
                <c:pt idx="6573">
                  <c:v>82.88000000000001</c:v>
                </c:pt>
                <c:pt idx="6574">
                  <c:v>82.88000000000001</c:v>
                </c:pt>
                <c:pt idx="6575">
                  <c:v>82.88000000000001</c:v>
                </c:pt>
                <c:pt idx="6576">
                  <c:v>82.88000000000001</c:v>
                </c:pt>
                <c:pt idx="6577">
                  <c:v>82.88000000000001</c:v>
                </c:pt>
                <c:pt idx="6578">
                  <c:v>82.88000000000001</c:v>
                </c:pt>
                <c:pt idx="6579">
                  <c:v>82.88000000000001</c:v>
                </c:pt>
                <c:pt idx="6580">
                  <c:v>82.88000000000001</c:v>
                </c:pt>
                <c:pt idx="6581">
                  <c:v>82.88000000000001</c:v>
                </c:pt>
                <c:pt idx="6582">
                  <c:v>82.88000000000001</c:v>
                </c:pt>
                <c:pt idx="6583">
                  <c:v>82.88000000000001</c:v>
                </c:pt>
                <c:pt idx="6584">
                  <c:v>82.88000000000001</c:v>
                </c:pt>
                <c:pt idx="6585">
                  <c:v>82.88000000000001</c:v>
                </c:pt>
                <c:pt idx="6586">
                  <c:v>82.88000000000001</c:v>
                </c:pt>
                <c:pt idx="6587">
                  <c:v>82.88000000000001</c:v>
                </c:pt>
                <c:pt idx="6588">
                  <c:v>82.88000000000001</c:v>
                </c:pt>
                <c:pt idx="6589">
                  <c:v>82.88000000000001</c:v>
                </c:pt>
                <c:pt idx="6590">
                  <c:v>82.88000000000001</c:v>
                </c:pt>
                <c:pt idx="6591">
                  <c:v>82.88000000000001</c:v>
                </c:pt>
                <c:pt idx="6592">
                  <c:v>82.88000000000001</c:v>
                </c:pt>
                <c:pt idx="6593">
                  <c:v>82.88000000000001</c:v>
                </c:pt>
                <c:pt idx="6594">
                  <c:v>82.88000000000001</c:v>
                </c:pt>
                <c:pt idx="6595">
                  <c:v>82.88000000000001</c:v>
                </c:pt>
                <c:pt idx="6596">
                  <c:v>82.88000000000001</c:v>
                </c:pt>
                <c:pt idx="6597">
                  <c:v>82.88000000000001</c:v>
                </c:pt>
                <c:pt idx="6598">
                  <c:v>82.88000000000001</c:v>
                </c:pt>
                <c:pt idx="6599">
                  <c:v>82.88000000000001</c:v>
                </c:pt>
                <c:pt idx="6600">
                  <c:v>82.88000000000001</c:v>
                </c:pt>
                <c:pt idx="6601">
                  <c:v>82.88000000000001</c:v>
                </c:pt>
                <c:pt idx="6602">
                  <c:v>82.88000000000001</c:v>
                </c:pt>
                <c:pt idx="6603">
                  <c:v>82.88000000000001</c:v>
                </c:pt>
                <c:pt idx="6604">
                  <c:v>82.88000000000001</c:v>
                </c:pt>
                <c:pt idx="6605">
                  <c:v>82.88000000000001</c:v>
                </c:pt>
                <c:pt idx="6606">
                  <c:v>82.88000000000001</c:v>
                </c:pt>
                <c:pt idx="6607">
                  <c:v>82.88000000000001</c:v>
                </c:pt>
                <c:pt idx="6608">
                  <c:v>82.88000000000001</c:v>
                </c:pt>
                <c:pt idx="6609">
                  <c:v>82.88000000000001</c:v>
                </c:pt>
                <c:pt idx="6610">
                  <c:v>82.88000000000001</c:v>
                </c:pt>
                <c:pt idx="6611">
                  <c:v>82.88000000000001</c:v>
                </c:pt>
                <c:pt idx="6612">
                  <c:v>82.88000000000001</c:v>
                </c:pt>
                <c:pt idx="6613">
                  <c:v>82.88000000000001</c:v>
                </c:pt>
                <c:pt idx="6614">
                  <c:v>82.88000000000001</c:v>
                </c:pt>
                <c:pt idx="6615">
                  <c:v>82.88000000000001</c:v>
                </c:pt>
                <c:pt idx="6616">
                  <c:v>82.88000000000001</c:v>
                </c:pt>
                <c:pt idx="6617">
                  <c:v>82.88000000000001</c:v>
                </c:pt>
                <c:pt idx="6618">
                  <c:v>82.88000000000001</c:v>
                </c:pt>
                <c:pt idx="6619">
                  <c:v>82.88000000000001</c:v>
                </c:pt>
                <c:pt idx="6620">
                  <c:v>82.88000000000001</c:v>
                </c:pt>
                <c:pt idx="6621">
                  <c:v>82.88000000000001</c:v>
                </c:pt>
                <c:pt idx="6622">
                  <c:v>82.88000000000001</c:v>
                </c:pt>
                <c:pt idx="6623">
                  <c:v>82.88000000000001</c:v>
                </c:pt>
                <c:pt idx="6624">
                  <c:v>82.88000000000001</c:v>
                </c:pt>
                <c:pt idx="6625">
                  <c:v>82.88000000000001</c:v>
                </c:pt>
                <c:pt idx="6626">
                  <c:v>82.88000000000001</c:v>
                </c:pt>
                <c:pt idx="6627">
                  <c:v>82.88000000000001</c:v>
                </c:pt>
                <c:pt idx="6628">
                  <c:v>82.88000000000001</c:v>
                </c:pt>
                <c:pt idx="6629">
                  <c:v>82.88000000000001</c:v>
                </c:pt>
                <c:pt idx="6630">
                  <c:v>82.88000000000001</c:v>
                </c:pt>
                <c:pt idx="6631">
                  <c:v>82.88000000000001</c:v>
                </c:pt>
                <c:pt idx="6632">
                  <c:v>82.88000000000001</c:v>
                </c:pt>
                <c:pt idx="6633">
                  <c:v>82.88000000000001</c:v>
                </c:pt>
                <c:pt idx="6634">
                  <c:v>82.88000000000001</c:v>
                </c:pt>
                <c:pt idx="6635">
                  <c:v>82.88000000000001</c:v>
                </c:pt>
                <c:pt idx="6636">
                  <c:v>82.88000000000001</c:v>
                </c:pt>
                <c:pt idx="6637">
                  <c:v>82.88000000000001</c:v>
                </c:pt>
                <c:pt idx="6638">
                  <c:v>82.88000000000001</c:v>
                </c:pt>
                <c:pt idx="6639">
                  <c:v>82.88000000000001</c:v>
                </c:pt>
                <c:pt idx="6640">
                  <c:v>82.88000000000001</c:v>
                </c:pt>
                <c:pt idx="6641">
                  <c:v>82.88000000000001</c:v>
                </c:pt>
                <c:pt idx="6642">
                  <c:v>82.88000000000001</c:v>
                </c:pt>
                <c:pt idx="6643">
                  <c:v>82.88000000000001</c:v>
                </c:pt>
                <c:pt idx="6644">
                  <c:v>82.88000000000001</c:v>
                </c:pt>
                <c:pt idx="6645">
                  <c:v>82.88000000000001</c:v>
                </c:pt>
                <c:pt idx="6646">
                  <c:v>82.88000000000001</c:v>
                </c:pt>
                <c:pt idx="6647">
                  <c:v>82.88000000000001</c:v>
                </c:pt>
                <c:pt idx="6648">
                  <c:v>82.88000000000001</c:v>
                </c:pt>
                <c:pt idx="6649">
                  <c:v>82.88000000000001</c:v>
                </c:pt>
                <c:pt idx="6650">
                  <c:v>82.88000000000001</c:v>
                </c:pt>
                <c:pt idx="6651">
                  <c:v>82.88000000000001</c:v>
                </c:pt>
                <c:pt idx="6652">
                  <c:v>82.88000000000001</c:v>
                </c:pt>
                <c:pt idx="6653">
                  <c:v>82.88000000000001</c:v>
                </c:pt>
                <c:pt idx="6654">
                  <c:v>82.88000000000001</c:v>
                </c:pt>
                <c:pt idx="6655">
                  <c:v>82.88000000000001</c:v>
                </c:pt>
                <c:pt idx="6656">
                  <c:v>82.88000000000001</c:v>
                </c:pt>
                <c:pt idx="6657">
                  <c:v>82.88000000000001</c:v>
                </c:pt>
                <c:pt idx="6658">
                  <c:v>82.88000000000001</c:v>
                </c:pt>
                <c:pt idx="6659">
                  <c:v>82.88000000000001</c:v>
                </c:pt>
                <c:pt idx="6660">
                  <c:v>82.88000000000001</c:v>
                </c:pt>
                <c:pt idx="6661">
                  <c:v>82.88000000000001</c:v>
                </c:pt>
                <c:pt idx="6662">
                  <c:v>82.88000000000001</c:v>
                </c:pt>
                <c:pt idx="6663">
                  <c:v>82.88000000000001</c:v>
                </c:pt>
                <c:pt idx="6664">
                  <c:v>82.88000000000001</c:v>
                </c:pt>
                <c:pt idx="6665">
                  <c:v>82.88000000000001</c:v>
                </c:pt>
                <c:pt idx="6666">
                  <c:v>82.88000000000001</c:v>
                </c:pt>
                <c:pt idx="6667">
                  <c:v>82.88000000000001</c:v>
                </c:pt>
                <c:pt idx="6668">
                  <c:v>82.88000000000001</c:v>
                </c:pt>
                <c:pt idx="6669">
                  <c:v>82.88000000000001</c:v>
                </c:pt>
                <c:pt idx="6670">
                  <c:v>82.88000000000001</c:v>
                </c:pt>
                <c:pt idx="6671">
                  <c:v>82.88000000000001</c:v>
                </c:pt>
                <c:pt idx="6672">
                  <c:v>82.88000000000001</c:v>
                </c:pt>
                <c:pt idx="6673">
                  <c:v>82.88000000000001</c:v>
                </c:pt>
                <c:pt idx="6674">
                  <c:v>82.88000000000001</c:v>
                </c:pt>
                <c:pt idx="6675">
                  <c:v>82.88000000000001</c:v>
                </c:pt>
                <c:pt idx="6676">
                  <c:v>82.88000000000001</c:v>
                </c:pt>
                <c:pt idx="6677">
                  <c:v>82.88000000000001</c:v>
                </c:pt>
                <c:pt idx="6678">
                  <c:v>82.88000000000001</c:v>
                </c:pt>
                <c:pt idx="6679">
                  <c:v>82.88000000000001</c:v>
                </c:pt>
                <c:pt idx="6680">
                  <c:v>82.88000000000001</c:v>
                </c:pt>
                <c:pt idx="6681">
                  <c:v>82.88000000000001</c:v>
                </c:pt>
                <c:pt idx="6682">
                  <c:v>82.88000000000001</c:v>
                </c:pt>
                <c:pt idx="6683">
                  <c:v>82.88000000000001</c:v>
                </c:pt>
                <c:pt idx="6684">
                  <c:v>82.88000000000001</c:v>
                </c:pt>
                <c:pt idx="6685">
                  <c:v>82.88000000000001</c:v>
                </c:pt>
                <c:pt idx="6686">
                  <c:v>82.88000000000001</c:v>
                </c:pt>
                <c:pt idx="6687">
                  <c:v>82.88000000000001</c:v>
                </c:pt>
                <c:pt idx="6688">
                  <c:v>82.88000000000001</c:v>
                </c:pt>
                <c:pt idx="6689">
                  <c:v>82.88000000000001</c:v>
                </c:pt>
                <c:pt idx="6690">
                  <c:v>82.88000000000001</c:v>
                </c:pt>
                <c:pt idx="6691">
                  <c:v>82.88000000000001</c:v>
                </c:pt>
                <c:pt idx="6692">
                  <c:v>82.88000000000001</c:v>
                </c:pt>
                <c:pt idx="6693">
                  <c:v>82.88000000000001</c:v>
                </c:pt>
                <c:pt idx="6694">
                  <c:v>82.88000000000001</c:v>
                </c:pt>
                <c:pt idx="6695">
                  <c:v>82.88000000000001</c:v>
                </c:pt>
                <c:pt idx="6696">
                  <c:v>82.88000000000001</c:v>
                </c:pt>
                <c:pt idx="6697">
                  <c:v>82.88000000000001</c:v>
                </c:pt>
                <c:pt idx="6698">
                  <c:v>82.88000000000001</c:v>
                </c:pt>
                <c:pt idx="6699">
                  <c:v>82.88000000000001</c:v>
                </c:pt>
                <c:pt idx="6700">
                  <c:v>82.88000000000001</c:v>
                </c:pt>
                <c:pt idx="6701">
                  <c:v>82.88000000000001</c:v>
                </c:pt>
                <c:pt idx="6702">
                  <c:v>82.88000000000001</c:v>
                </c:pt>
                <c:pt idx="6703">
                  <c:v>82.88000000000001</c:v>
                </c:pt>
                <c:pt idx="6704">
                  <c:v>82.88000000000001</c:v>
                </c:pt>
                <c:pt idx="6705">
                  <c:v>82.88000000000001</c:v>
                </c:pt>
                <c:pt idx="6706">
                  <c:v>82.88000000000001</c:v>
                </c:pt>
                <c:pt idx="6707">
                  <c:v>82.88000000000001</c:v>
                </c:pt>
                <c:pt idx="6708">
                  <c:v>82.88000000000001</c:v>
                </c:pt>
                <c:pt idx="6709">
                  <c:v>82.88000000000001</c:v>
                </c:pt>
                <c:pt idx="6710">
                  <c:v>82.88000000000001</c:v>
                </c:pt>
                <c:pt idx="6711">
                  <c:v>82.88000000000001</c:v>
                </c:pt>
                <c:pt idx="6712">
                  <c:v>82.88000000000001</c:v>
                </c:pt>
                <c:pt idx="6713">
                  <c:v>82.88000000000001</c:v>
                </c:pt>
                <c:pt idx="6714">
                  <c:v>82.88000000000001</c:v>
                </c:pt>
                <c:pt idx="6715">
                  <c:v>82.88000000000001</c:v>
                </c:pt>
                <c:pt idx="6716">
                  <c:v>82.88000000000001</c:v>
                </c:pt>
                <c:pt idx="6717">
                  <c:v>82.88000000000001</c:v>
                </c:pt>
                <c:pt idx="6718">
                  <c:v>82.88000000000001</c:v>
                </c:pt>
                <c:pt idx="6719">
                  <c:v>82.88000000000001</c:v>
                </c:pt>
                <c:pt idx="6720">
                  <c:v>82.88000000000001</c:v>
                </c:pt>
                <c:pt idx="6721">
                  <c:v>82.88000000000001</c:v>
                </c:pt>
                <c:pt idx="6722">
                  <c:v>82.88000000000001</c:v>
                </c:pt>
                <c:pt idx="6723">
                  <c:v>82.88000000000001</c:v>
                </c:pt>
                <c:pt idx="6724">
                  <c:v>82.88000000000001</c:v>
                </c:pt>
                <c:pt idx="6725">
                  <c:v>82.88000000000001</c:v>
                </c:pt>
                <c:pt idx="6726">
                  <c:v>82.88000000000001</c:v>
                </c:pt>
                <c:pt idx="6727">
                  <c:v>82.88000000000001</c:v>
                </c:pt>
                <c:pt idx="6728">
                  <c:v>82.88000000000001</c:v>
                </c:pt>
                <c:pt idx="6729">
                  <c:v>82.88000000000001</c:v>
                </c:pt>
                <c:pt idx="6730">
                  <c:v>82.88000000000001</c:v>
                </c:pt>
                <c:pt idx="6731">
                  <c:v>82.88000000000001</c:v>
                </c:pt>
                <c:pt idx="6732">
                  <c:v>82.88000000000001</c:v>
                </c:pt>
                <c:pt idx="6733">
                  <c:v>82.88000000000001</c:v>
                </c:pt>
                <c:pt idx="6734">
                  <c:v>82.88000000000001</c:v>
                </c:pt>
                <c:pt idx="6735">
                  <c:v>82.88000000000001</c:v>
                </c:pt>
                <c:pt idx="6736">
                  <c:v>82.88000000000001</c:v>
                </c:pt>
                <c:pt idx="6737">
                  <c:v>82.88000000000001</c:v>
                </c:pt>
                <c:pt idx="6738">
                  <c:v>82.88000000000001</c:v>
                </c:pt>
                <c:pt idx="6739">
                  <c:v>82.88000000000001</c:v>
                </c:pt>
                <c:pt idx="6740">
                  <c:v>82.88000000000001</c:v>
                </c:pt>
                <c:pt idx="6741">
                  <c:v>82.88000000000001</c:v>
                </c:pt>
                <c:pt idx="6742">
                  <c:v>82.88000000000001</c:v>
                </c:pt>
                <c:pt idx="6743">
                  <c:v>82.88000000000001</c:v>
                </c:pt>
                <c:pt idx="6744">
                  <c:v>82.88000000000001</c:v>
                </c:pt>
                <c:pt idx="6745">
                  <c:v>82.88000000000001</c:v>
                </c:pt>
                <c:pt idx="6746">
                  <c:v>82.88000000000001</c:v>
                </c:pt>
                <c:pt idx="6747">
                  <c:v>82.88000000000001</c:v>
                </c:pt>
                <c:pt idx="6748">
                  <c:v>82.88000000000001</c:v>
                </c:pt>
                <c:pt idx="6749">
                  <c:v>82.88000000000001</c:v>
                </c:pt>
                <c:pt idx="6750">
                  <c:v>82.88000000000001</c:v>
                </c:pt>
                <c:pt idx="6751">
                  <c:v>82.88000000000001</c:v>
                </c:pt>
                <c:pt idx="6752">
                  <c:v>82.88000000000001</c:v>
                </c:pt>
                <c:pt idx="6753">
                  <c:v>82.88000000000001</c:v>
                </c:pt>
                <c:pt idx="6754">
                  <c:v>82.88000000000001</c:v>
                </c:pt>
                <c:pt idx="6755">
                  <c:v>82.88000000000001</c:v>
                </c:pt>
                <c:pt idx="6756">
                  <c:v>82.88000000000001</c:v>
                </c:pt>
                <c:pt idx="6757">
                  <c:v>82.88000000000001</c:v>
                </c:pt>
                <c:pt idx="6758">
                  <c:v>82.88000000000001</c:v>
                </c:pt>
                <c:pt idx="6759">
                  <c:v>82.88000000000001</c:v>
                </c:pt>
                <c:pt idx="6760">
                  <c:v>82.88000000000001</c:v>
                </c:pt>
                <c:pt idx="6761">
                  <c:v>82.88000000000001</c:v>
                </c:pt>
                <c:pt idx="6762">
                  <c:v>82.88000000000001</c:v>
                </c:pt>
                <c:pt idx="6763">
                  <c:v>82.88000000000001</c:v>
                </c:pt>
                <c:pt idx="6764">
                  <c:v>82.88000000000001</c:v>
                </c:pt>
                <c:pt idx="6765">
                  <c:v>82.88000000000001</c:v>
                </c:pt>
                <c:pt idx="6766">
                  <c:v>82.88000000000001</c:v>
                </c:pt>
                <c:pt idx="6767">
                  <c:v>82.88000000000001</c:v>
                </c:pt>
                <c:pt idx="6768">
                  <c:v>82.88000000000001</c:v>
                </c:pt>
                <c:pt idx="6769">
                  <c:v>82.88000000000001</c:v>
                </c:pt>
                <c:pt idx="6770">
                  <c:v>82.88000000000001</c:v>
                </c:pt>
                <c:pt idx="6771">
                  <c:v>82.88000000000001</c:v>
                </c:pt>
                <c:pt idx="6772">
                  <c:v>82.88000000000001</c:v>
                </c:pt>
                <c:pt idx="6773">
                  <c:v>82.88000000000001</c:v>
                </c:pt>
                <c:pt idx="6774">
                  <c:v>82.88000000000001</c:v>
                </c:pt>
                <c:pt idx="6775">
                  <c:v>82.88000000000001</c:v>
                </c:pt>
                <c:pt idx="6776">
                  <c:v>82.88000000000001</c:v>
                </c:pt>
                <c:pt idx="6777">
                  <c:v>82.88000000000001</c:v>
                </c:pt>
                <c:pt idx="6778">
                  <c:v>82.88000000000001</c:v>
                </c:pt>
                <c:pt idx="6779">
                  <c:v>82.88000000000001</c:v>
                </c:pt>
                <c:pt idx="6780">
                  <c:v>82.88000000000001</c:v>
                </c:pt>
                <c:pt idx="6781">
                  <c:v>82.88000000000001</c:v>
                </c:pt>
                <c:pt idx="6782">
                  <c:v>82.88000000000001</c:v>
                </c:pt>
                <c:pt idx="6783">
                  <c:v>82.88000000000001</c:v>
                </c:pt>
                <c:pt idx="6784">
                  <c:v>82.88000000000001</c:v>
                </c:pt>
                <c:pt idx="6785">
                  <c:v>82.88000000000001</c:v>
                </c:pt>
                <c:pt idx="6786">
                  <c:v>82.88000000000001</c:v>
                </c:pt>
                <c:pt idx="6787">
                  <c:v>82.88000000000001</c:v>
                </c:pt>
                <c:pt idx="6788">
                  <c:v>82.88000000000001</c:v>
                </c:pt>
                <c:pt idx="6789">
                  <c:v>82.88000000000001</c:v>
                </c:pt>
                <c:pt idx="6790">
                  <c:v>82.88000000000001</c:v>
                </c:pt>
                <c:pt idx="6791">
                  <c:v>82.88000000000001</c:v>
                </c:pt>
                <c:pt idx="6792">
                  <c:v>82.88000000000001</c:v>
                </c:pt>
                <c:pt idx="6793">
                  <c:v>82.88000000000001</c:v>
                </c:pt>
                <c:pt idx="6794">
                  <c:v>82.88000000000001</c:v>
                </c:pt>
                <c:pt idx="6795">
                  <c:v>82.88000000000001</c:v>
                </c:pt>
                <c:pt idx="6796">
                  <c:v>82.88000000000001</c:v>
                </c:pt>
                <c:pt idx="6797">
                  <c:v>82.88000000000001</c:v>
                </c:pt>
                <c:pt idx="6798">
                  <c:v>82.88000000000001</c:v>
                </c:pt>
                <c:pt idx="6799">
                  <c:v>82.88000000000001</c:v>
                </c:pt>
                <c:pt idx="6800">
                  <c:v>82.88000000000001</c:v>
                </c:pt>
                <c:pt idx="6801">
                  <c:v>82.88000000000001</c:v>
                </c:pt>
                <c:pt idx="6802">
                  <c:v>82.88000000000001</c:v>
                </c:pt>
                <c:pt idx="6803">
                  <c:v>82.88000000000001</c:v>
                </c:pt>
                <c:pt idx="6804">
                  <c:v>82.88000000000001</c:v>
                </c:pt>
                <c:pt idx="6805">
                  <c:v>82.88000000000001</c:v>
                </c:pt>
                <c:pt idx="6806">
                  <c:v>82.88000000000001</c:v>
                </c:pt>
                <c:pt idx="6807">
                  <c:v>82.88000000000001</c:v>
                </c:pt>
                <c:pt idx="6808">
                  <c:v>82.88000000000001</c:v>
                </c:pt>
                <c:pt idx="6809">
                  <c:v>82.88000000000001</c:v>
                </c:pt>
                <c:pt idx="6810">
                  <c:v>82.88000000000001</c:v>
                </c:pt>
                <c:pt idx="6811">
                  <c:v>82.88000000000001</c:v>
                </c:pt>
                <c:pt idx="6812">
                  <c:v>82.88000000000001</c:v>
                </c:pt>
                <c:pt idx="6813">
                  <c:v>82.88000000000001</c:v>
                </c:pt>
                <c:pt idx="6814">
                  <c:v>82.88000000000001</c:v>
                </c:pt>
                <c:pt idx="6815">
                  <c:v>82.88000000000001</c:v>
                </c:pt>
                <c:pt idx="6816">
                  <c:v>82.88000000000001</c:v>
                </c:pt>
                <c:pt idx="6817">
                  <c:v>82.88000000000001</c:v>
                </c:pt>
                <c:pt idx="6818">
                  <c:v>82.88000000000001</c:v>
                </c:pt>
                <c:pt idx="6819">
                  <c:v>82.88000000000001</c:v>
                </c:pt>
                <c:pt idx="6820">
                  <c:v>82.88000000000001</c:v>
                </c:pt>
                <c:pt idx="6821">
                  <c:v>82.88000000000001</c:v>
                </c:pt>
                <c:pt idx="6822">
                  <c:v>82.88000000000001</c:v>
                </c:pt>
                <c:pt idx="6823">
                  <c:v>82.88000000000001</c:v>
                </c:pt>
                <c:pt idx="6824">
                  <c:v>82.88000000000001</c:v>
                </c:pt>
                <c:pt idx="6825">
                  <c:v>82.88000000000001</c:v>
                </c:pt>
                <c:pt idx="6826">
                  <c:v>82.88000000000001</c:v>
                </c:pt>
                <c:pt idx="6827">
                  <c:v>82.88000000000001</c:v>
                </c:pt>
                <c:pt idx="6828">
                  <c:v>82.88000000000001</c:v>
                </c:pt>
                <c:pt idx="6829">
                  <c:v>82.88000000000001</c:v>
                </c:pt>
                <c:pt idx="6830">
                  <c:v>82.88000000000001</c:v>
                </c:pt>
                <c:pt idx="6831">
                  <c:v>82.88000000000001</c:v>
                </c:pt>
                <c:pt idx="6832">
                  <c:v>82.88000000000001</c:v>
                </c:pt>
                <c:pt idx="6833">
                  <c:v>82.88000000000001</c:v>
                </c:pt>
                <c:pt idx="6834">
                  <c:v>82.88000000000001</c:v>
                </c:pt>
                <c:pt idx="6835">
                  <c:v>82.88000000000001</c:v>
                </c:pt>
                <c:pt idx="6836">
                  <c:v>82.88000000000001</c:v>
                </c:pt>
                <c:pt idx="6837">
                  <c:v>82.88000000000001</c:v>
                </c:pt>
                <c:pt idx="6838">
                  <c:v>82.88000000000001</c:v>
                </c:pt>
                <c:pt idx="6839">
                  <c:v>82.88000000000001</c:v>
                </c:pt>
                <c:pt idx="6840">
                  <c:v>82.88000000000001</c:v>
                </c:pt>
                <c:pt idx="6841">
                  <c:v>82.88000000000001</c:v>
                </c:pt>
                <c:pt idx="6842">
                  <c:v>82.88000000000001</c:v>
                </c:pt>
                <c:pt idx="6843">
                  <c:v>82.88000000000001</c:v>
                </c:pt>
                <c:pt idx="6844">
                  <c:v>82.88000000000001</c:v>
                </c:pt>
                <c:pt idx="6845">
                  <c:v>82.88000000000001</c:v>
                </c:pt>
                <c:pt idx="6846">
                  <c:v>82.88000000000001</c:v>
                </c:pt>
                <c:pt idx="6847">
                  <c:v>82.88000000000001</c:v>
                </c:pt>
                <c:pt idx="6848">
                  <c:v>82.88000000000001</c:v>
                </c:pt>
                <c:pt idx="6849">
                  <c:v>82.88000000000001</c:v>
                </c:pt>
                <c:pt idx="6850">
                  <c:v>82.88000000000001</c:v>
                </c:pt>
                <c:pt idx="6851">
                  <c:v>82.88000000000001</c:v>
                </c:pt>
                <c:pt idx="6852">
                  <c:v>82.88000000000001</c:v>
                </c:pt>
                <c:pt idx="6853">
                  <c:v>82.88000000000001</c:v>
                </c:pt>
                <c:pt idx="6854">
                  <c:v>82.88000000000001</c:v>
                </c:pt>
                <c:pt idx="6855">
                  <c:v>82.88000000000001</c:v>
                </c:pt>
                <c:pt idx="6856">
                  <c:v>82.88000000000001</c:v>
                </c:pt>
                <c:pt idx="6857">
                  <c:v>82.88000000000001</c:v>
                </c:pt>
                <c:pt idx="6858">
                  <c:v>82.88000000000001</c:v>
                </c:pt>
                <c:pt idx="6859">
                  <c:v>82.88000000000001</c:v>
                </c:pt>
                <c:pt idx="6860">
                  <c:v>82.88000000000001</c:v>
                </c:pt>
                <c:pt idx="6861">
                  <c:v>82.88000000000001</c:v>
                </c:pt>
                <c:pt idx="6862">
                  <c:v>82.88000000000001</c:v>
                </c:pt>
                <c:pt idx="6863">
                  <c:v>82.88000000000001</c:v>
                </c:pt>
                <c:pt idx="6864">
                  <c:v>82.88000000000001</c:v>
                </c:pt>
                <c:pt idx="6865">
                  <c:v>82.88000000000001</c:v>
                </c:pt>
                <c:pt idx="6866">
                  <c:v>82.88000000000001</c:v>
                </c:pt>
                <c:pt idx="6867">
                  <c:v>82.88000000000001</c:v>
                </c:pt>
                <c:pt idx="6868">
                  <c:v>82.88000000000001</c:v>
                </c:pt>
                <c:pt idx="6869">
                  <c:v>82.88000000000001</c:v>
                </c:pt>
                <c:pt idx="6870">
                  <c:v>82.88000000000001</c:v>
                </c:pt>
                <c:pt idx="6871">
                  <c:v>82.88000000000001</c:v>
                </c:pt>
                <c:pt idx="6872">
                  <c:v>82.88000000000001</c:v>
                </c:pt>
                <c:pt idx="6873">
                  <c:v>82.88000000000001</c:v>
                </c:pt>
                <c:pt idx="6874">
                  <c:v>82.88000000000001</c:v>
                </c:pt>
                <c:pt idx="6875">
                  <c:v>82.88000000000001</c:v>
                </c:pt>
                <c:pt idx="6876">
                  <c:v>82.88000000000001</c:v>
                </c:pt>
                <c:pt idx="6877">
                  <c:v>82.88000000000001</c:v>
                </c:pt>
                <c:pt idx="6878">
                  <c:v>82.88000000000001</c:v>
                </c:pt>
                <c:pt idx="6879">
                  <c:v>82.88000000000001</c:v>
                </c:pt>
                <c:pt idx="6880">
                  <c:v>82.88000000000001</c:v>
                </c:pt>
                <c:pt idx="6881">
                  <c:v>82.88000000000001</c:v>
                </c:pt>
                <c:pt idx="6882">
                  <c:v>82.88000000000001</c:v>
                </c:pt>
                <c:pt idx="6883">
                  <c:v>82.88000000000001</c:v>
                </c:pt>
                <c:pt idx="6884">
                  <c:v>82.88000000000001</c:v>
                </c:pt>
                <c:pt idx="6885">
                  <c:v>82.88000000000001</c:v>
                </c:pt>
                <c:pt idx="6886">
                  <c:v>82.88000000000001</c:v>
                </c:pt>
                <c:pt idx="6887">
                  <c:v>82.88000000000001</c:v>
                </c:pt>
                <c:pt idx="6888">
                  <c:v>82.88000000000001</c:v>
                </c:pt>
                <c:pt idx="6889">
                  <c:v>82.88000000000001</c:v>
                </c:pt>
                <c:pt idx="6890">
                  <c:v>82.88000000000001</c:v>
                </c:pt>
                <c:pt idx="6891">
                  <c:v>82.88000000000001</c:v>
                </c:pt>
                <c:pt idx="6892">
                  <c:v>82.88000000000001</c:v>
                </c:pt>
                <c:pt idx="6893">
                  <c:v>82.88000000000001</c:v>
                </c:pt>
                <c:pt idx="6894">
                  <c:v>82.88000000000001</c:v>
                </c:pt>
                <c:pt idx="6895">
                  <c:v>82.88000000000001</c:v>
                </c:pt>
                <c:pt idx="6896">
                  <c:v>82.88000000000001</c:v>
                </c:pt>
                <c:pt idx="6897">
                  <c:v>82.88000000000001</c:v>
                </c:pt>
                <c:pt idx="6898">
                  <c:v>82.88000000000001</c:v>
                </c:pt>
                <c:pt idx="6899">
                  <c:v>82.88000000000001</c:v>
                </c:pt>
                <c:pt idx="6900">
                  <c:v>82.88000000000001</c:v>
                </c:pt>
                <c:pt idx="6901">
                  <c:v>82.88000000000001</c:v>
                </c:pt>
                <c:pt idx="6902">
                  <c:v>82.88000000000001</c:v>
                </c:pt>
                <c:pt idx="6903">
                  <c:v>82.88000000000001</c:v>
                </c:pt>
                <c:pt idx="6904">
                  <c:v>82.88000000000001</c:v>
                </c:pt>
                <c:pt idx="6905">
                  <c:v>82.88000000000001</c:v>
                </c:pt>
                <c:pt idx="6906">
                  <c:v>82.88000000000001</c:v>
                </c:pt>
                <c:pt idx="6907">
                  <c:v>82.88000000000001</c:v>
                </c:pt>
                <c:pt idx="6908">
                  <c:v>82.88000000000001</c:v>
                </c:pt>
                <c:pt idx="6909">
                  <c:v>82.88000000000001</c:v>
                </c:pt>
                <c:pt idx="6910">
                  <c:v>82.88000000000001</c:v>
                </c:pt>
                <c:pt idx="6911">
                  <c:v>82.88000000000001</c:v>
                </c:pt>
                <c:pt idx="6912">
                  <c:v>82.88000000000001</c:v>
                </c:pt>
                <c:pt idx="6913">
                  <c:v>82.88000000000001</c:v>
                </c:pt>
                <c:pt idx="6914">
                  <c:v>82.88000000000001</c:v>
                </c:pt>
                <c:pt idx="6915">
                  <c:v>82.88000000000001</c:v>
                </c:pt>
                <c:pt idx="6916">
                  <c:v>82.88000000000001</c:v>
                </c:pt>
                <c:pt idx="6917">
                  <c:v>82.88000000000001</c:v>
                </c:pt>
                <c:pt idx="6918">
                  <c:v>82.88000000000001</c:v>
                </c:pt>
                <c:pt idx="6919">
                  <c:v>82.88000000000001</c:v>
                </c:pt>
                <c:pt idx="6920">
                  <c:v>82.88000000000001</c:v>
                </c:pt>
                <c:pt idx="6921">
                  <c:v>82.88000000000001</c:v>
                </c:pt>
                <c:pt idx="6922">
                  <c:v>82.88000000000001</c:v>
                </c:pt>
                <c:pt idx="6923">
                  <c:v>82.88000000000001</c:v>
                </c:pt>
                <c:pt idx="6924">
                  <c:v>82.88000000000001</c:v>
                </c:pt>
                <c:pt idx="6925">
                  <c:v>82.88000000000001</c:v>
                </c:pt>
                <c:pt idx="6926">
                  <c:v>82.88000000000001</c:v>
                </c:pt>
                <c:pt idx="6927">
                  <c:v>82.88000000000001</c:v>
                </c:pt>
                <c:pt idx="6928">
                  <c:v>82.88000000000001</c:v>
                </c:pt>
                <c:pt idx="6929">
                  <c:v>82.88000000000001</c:v>
                </c:pt>
                <c:pt idx="6930">
                  <c:v>82.88000000000001</c:v>
                </c:pt>
                <c:pt idx="6931">
                  <c:v>82.88000000000001</c:v>
                </c:pt>
                <c:pt idx="6932">
                  <c:v>82.88000000000001</c:v>
                </c:pt>
                <c:pt idx="6933">
                  <c:v>82.88000000000001</c:v>
                </c:pt>
                <c:pt idx="6934">
                  <c:v>82.88000000000001</c:v>
                </c:pt>
                <c:pt idx="6935">
                  <c:v>82.88000000000001</c:v>
                </c:pt>
                <c:pt idx="6936">
                  <c:v>82.88000000000001</c:v>
                </c:pt>
                <c:pt idx="6937">
                  <c:v>82.88000000000001</c:v>
                </c:pt>
                <c:pt idx="6938">
                  <c:v>82.88000000000001</c:v>
                </c:pt>
                <c:pt idx="6939">
                  <c:v>82.88000000000001</c:v>
                </c:pt>
                <c:pt idx="6940">
                  <c:v>82.88000000000001</c:v>
                </c:pt>
                <c:pt idx="6941">
                  <c:v>82.88000000000001</c:v>
                </c:pt>
                <c:pt idx="6942">
                  <c:v>82.88000000000001</c:v>
                </c:pt>
                <c:pt idx="6943">
                  <c:v>82.88000000000001</c:v>
                </c:pt>
                <c:pt idx="6944">
                  <c:v>82.88000000000001</c:v>
                </c:pt>
                <c:pt idx="6945">
                  <c:v>82.88000000000001</c:v>
                </c:pt>
                <c:pt idx="6946">
                  <c:v>82.88000000000001</c:v>
                </c:pt>
                <c:pt idx="6947">
                  <c:v>82.88000000000001</c:v>
                </c:pt>
                <c:pt idx="6948">
                  <c:v>82.88000000000001</c:v>
                </c:pt>
                <c:pt idx="6949">
                  <c:v>82.88000000000001</c:v>
                </c:pt>
                <c:pt idx="6950">
                  <c:v>82.88000000000001</c:v>
                </c:pt>
                <c:pt idx="6951">
                  <c:v>82.88000000000001</c:v>
                </c:pt>
                <c:pt idx="6952">
                  <c:v>82.88000000000001</c:v>
                </c:pt>
                <c:pt idx="6953">
                  <c:v>82.88000000000001</c:v>
                </c:pt>
                <c:pt idx="6954">
                  <c:v>82.88000000000001</c:v>
                </c:pt>
                <c:pt idx="6955">
                  <c:v>82.88000000000001</c:v>
                </c:pt>
                <c:pt idx="6956">
                  <c:v>82.88000000000001</c:v>
                </c:pt>
                <c:pt idx="6957">
                  <c:v>82.88000000000001</c:v>
                </c:pt>
                <c:pt idx="6958">
                  <c:v>82.88000000000001</c:v>
                </c:pt>
                <c:pt idx="6959">
                  <c:v>82.88000000000001</c:v>
                </c:pt>
                <c:pt idx="6960">
                  <c:v>82.88000000000001</c:v>
                </c:pt>
                <c:pt idx="6961">
                  <c:v>82.88000000000001</c:v>
                </c:pt>
                <c:pt idx="6962">
                  <c:v>82.88000000000001</c:v>
                </c:pt>
                <c:pt idx="6963">
                  <c:v>82.88000000000001</c:v>
                </c:pt>
                <c:pt idx="6964">
                  <c:v>82.88000000000001</c:v>
                </c:pt>
                <c:pt idx="6965">
                  <c:v>82.88000000000001</c:v>
                </c:pt>
                <c:pt idx="6966">
                  <c:v>82.88000000000001</c:v>
                </c:pt>
                <c:pt idx="6967">
                  <c:v>82.88000000000001</c:v>
                </c:pt>
                <c:pt idx="6968">
                  <c:v>82.88000000000001</c:v>
                </c:pt>
                <c:pt idx="6969">
                  <c:v>82.88000000000001</c:v>
                </c:pt>
                <c:pt idx="6970">
                  <c:v>82.88000000000001</c:v>
                </c:pt>
                <c:pt idx="6971">
                  <c:v>82.88000000000001</c:v>
                </c:pt>
                <c:pt idx="6972">
                  <c:v>82.88000000000001</c:v>
                </c:pt>
                <c:pt idx="6973">
                  <c:v>82.88000000000001</c:v>
                </c:pt>
                <c:pt idx="6974">
                  <c:v>82.88000000000001</c:v>
                </c:pt>
                <c:pt idx="6975">
                  <c:v>82.88000000000001</c:v>
                </c:pt>
                <c:pt idx="6976">
                  <c:v>82.88000000000001</c:v>
                </c:pt>
                <c:pt idx="6977">
                  <c:v>82.88000000000001</c:v>
                </c:pt>
                <c:pt idx="6978">
                  <c:v>82.88000000000001</c:v>
                </c:pt>
                <c:pt idx="6979">
                  <c:v>82.88000000000001</c:v>
                </c:pt>
                <c:pt idx="6980">
                  <c:v>82.88000000000001</c:v>
                </c:pt>
                <c:pt idx="6981">
                  <c:v>82.88000000000001</c:v>
                </c:pt>
                <c:pt idx="6982">
                  <c:v>82.88000000000001</c:v>
                </c:pt>
                <c:pt idx="6983">
                  <c:v>82.88000000000001</c:v>
                </c:pt>
                <c:pt idx="6984">
                  <c:v>82.88000000000001</c:v>
                </c:pt>
                <c:pt idx="6985">
                  <c:v>82.88000000000001</c:v>
                </c:pt>
                <c:pt idx="6986">
                  <c:v>82.88000000000001</c:v>
                </c:pt>
                <c:pt idx="6987">
                  <c:v>82.88000000000001</c:v>
                </c:pt>
                <c:pt idx="6988">
                  <c:v>82.88000000000001</c:v>
                </c:pt>
                <c:pt idx="6989">
                  <c:v>82.88000000000001</c:v>
                </c:pt>
                <c:pt idx="6990">
                  <c:v>82.88000000000001</c:v>
                </c:pt>
                <c:pt idx="6991">
                  <c:v>82.88000000000001</c:v>
                </c:pt>
                <c:pt idx="6992">
                  <c:v>82.88000000000001</c:v>
                </c:pt>
                <c:pt idx="6993">
                  <c:v>82.88000000000001</c:v>
                </c:pt>
                <c:pt idx="6994">
                  <c:v>82.88000000000001</c:v>
                </c:pt>
                <c:pt idx="6995">
                  <c:v>82.88000000000001</c:v>
                </c:pt>
                <c:pt idx="6996">
                  <c:v>82.88000000000001</c:v>
                </c:pt>
                <c:pt idx="6997">
                  <c:v>82.88000000000001</c:v>
                </c:pt>
                <c:pt idx="6998">
                  <c:v>82.88000000000001</c:v>
                </c:pt>
                <c:pt idx="6999">
                  <c:v>82.88000000000001</c:v>
                </c:pt>
                <c:pt idx="7000">
                  <c:v>82.88000000000001</c:v>
                </c:pt>
                <c:pt idx="7001">
                  <c:v>82.88000000000001</c:v>
                </c:pt>
                <c:pt idx="7002">
                  <c:v>82.88000000000001</c:v>
                </c:pt>
                <c:pt idx="7003">
                  <c:v>82.88000000000001</c:v>
                </c:pt>
                <c:pt idx="7004">
                  <c:v>82.88000000000001</c:v>
                </c:pt>
                <c:pt idx="7005">
                  <c:v>82.88000000000001</c:v>
                </c:pt>
                <c:pt idx="7006">
                  <c:v>82.88000000000001</c:v>
                </c:pt>
                <c:pt idx="7007">
                  <c:v>82.88000000000001</c:v>
                </c:pt>
                <c:pt idx="7008">
                  <c:v>82.88000000000001</c:v>
                </c:pt>
                <c:pt idx="7009">
                  <c:v>82.88000000000001</c:v>
                </c:pt>
                <c:pt idx="7010">
                  <c:v>82.88000000000001</c:v>
                </c:pt>
                <c:pt idx="7011">
                  <c:v>82.88000000000001</c:v>
                </c:pt>
                <c:pt idx="7012">
                  <c:v>82.88000000000001</c:v>
                </c:pt>
                <c:pt idx="7013">
                  <c:v>82.88000000000001</c:v>
                </c:pt>
                <c:pt idx="7014">
                  <c:v>82.88000000000001</c:v>
                </c:pt>
                <c:pt idx="7015">
                  <c:v>82.88000000000001</c:v>
                </c:pt>
                <c:pt idx="7016">
                  <c:v>82.88000000000001</c:v>
                </c:pt>
                <c:pt idx="7017">
                  <c:v>82.88000000000001</c:v>
                </c:pt>
                <c:pt idx="7018">
                  <c:v>82.88000000000001</c:v>
                </c:pt>
                <c:pt idx="7019">
                  <c:v>82.88000000000001</c:v>
                </c:pt>
                <c:pt idx="7020">
                  <c:v>82.88000000000001</c:v>
                </c:pt>
                <c:pt idx="7021">
                  <c:v>82.88000000000001</c:v>
                </c:pt>
                <c:pt idx="7022">
                  <c:v>82.88000000000001</c:v>
                </c:pt>
                <c:pt idx="7023">
                  <c:v>82.88000000000001</c:v>
                </c:pt>
                <c:pt idx="7024">
                  <c:v>82.88000000000001</c:v>
                </c:pt>
                <c:pt idx="7025">
                  <c:v>82.88000000000001</c:v>
                </c:pt>
                <c:pt idx="7026">
                  <c:v>82.88000000000001</c:v>
                </c:pt>
                <c:pt idx="7027">
                  <c:v>82.88000000000001</c:v>
                </c:pt>
                <c:pt idx="7028">
                  <c:v>82.88000000000001</c:v>
                </c:pt>
                <c:pt idx="7029">
                  <c:v>82.88000000000001</c:v>
                </c:pt>
                <c:pt idx="7030">
                  <c:v>82.88000000000001</c:v>
                </c:pt>
                <c:pt idx="7031">
                  <c:v>82.88000000000001</c:v>
                </c:pt>
                <c:pt idx="7032">
                  <c:v>82.88000000000001</c:v>
                </c:pt>
                <c:pt idx="7033">
                  <c:v>82.88000000000001</c:v>
                </c:pt>
                <c:pt idx="7034">
                  <c:v>82.88000000000001</c:v>
                </c:pt>
                <c:pt idx="7035">
                  <c:v>82.88000000000001</c:v>
                </c:pt>
                <c:pt idx="7036">
                  <c:v>82.88000000000001</c:v>
                </c:pt>
                <c:pt idx="7037">
                  <c:v>82.88000000000001</c:v>
                </c:pt>
                <c:pt idx="7038">
                  <c:v>82.88000000000001</c:v>
                </c:pt>
                <c:pt idx="7039">
                  <c:v>82.88000000000001</c:v>
                </c:pt>
                <c:pt idx="7040">
                  <c:v>82.88000000000001</c:v>
                </c:pt>
                <c:pt idx="7041">
                  <c:v>82.88000000000001</c:v>
                </c:pt>
                <c:pt idx="7042">
                  <c:v>82.88000000000001</c:v>
                </c:pt>
                <c:pt idx="7043">
                  <c:v>82.88000000000001</c:v>
                </c:pt>
                <c:pt idx="7044">
                  <c:v>82.88000000000001</c:v>
                </c:pt>
                <c:pt idx="7045">
                  <c:v>82.88000000000001</c:v>
                </c:pt>
                <c:pt idx="7046">
                  <c:v>82.88000000000001</c:v>
                </c:pt>
                <c:pt idx="7047">
                  <c:v>82.88000000000001</c:v>
                </c:pt>
                <c:pt idx="7048">
                  <c:v>82.88000000000001</c:v>
                </c:pt>
                <c:pt idx="7049">
                  <c:v>82.88000000000001</c:v>
                </c:pt>
                <c:pt idx="7050">
                  <c:v>82.88000000000001</c:v>
                </c:pt>
                <c:pt idx="7051">
                  <c:v>82.88000000000001</c:v>
                </c:pt>
                <c:pt idx="7052">
                  <c:v>82.88000000000001</c:v>
                </c:pt>
                <c:pt idx="7053">
                  <c:v>82.88000000000001</c:v>
                </c:pt>
                <c:pt idx="7054">
                  <c:v>82.88000000000001</c:v>
                </c:pt>
                <c:pt idx="7055">
                  <c:v>82.88000000000001</c:v>
                </c:pt>
                <c:pt idx="7056">
                  <c:v>82.88000000000001</c:v>
                </c:pt>
                <c:pt idx="7057">
                  <c:v>82.88000000000001</c:v>
                </c:pt>
                <c:pt idx="7058">
                  <c:v>82.88000000000001</c:v>
                </c:pt>
                <c:pt idx="7059">
                  <c:v>82.88000000000001</c:v>
                </c:pt>
                <c:pt idx="7060">
                  <c:v>82.88000000000001</c:v>
                </c:pt>
                <c:pt idx="7061">
                  <c:v>82.88000000000001</c:v>
                </c:pt>
                <c:pt idx="7062">
                  <c:v>82.88000000000001</c:v>
                </c:pt>
                <c:pt idx="7063">
                  <c:v>82.88000000000001</c:v>
                </c:pt>
                <c:pt idx="7064">
                  <c:v>82.88000000000001</c:v>
                </c:pt>
                <c:pt idx="7065">
                  <c:v>82.88000000000001</c:v>
                </c:pt>
                <c:pt idx="7066">
                  <c:v>82.88000000000001</c:v>
                </c:pt>
                <c:pt idx="7067">
                  <c:v>82.88000000000001</c:v>
                </c:pt>
                <c:pt idx="7068">
                  <c:v>82.88000000000001</c:v>
                </c:pt>
                <c:pt idx="7069">
                  <c:v>82.88000000000001</c:v>
                </c:pt>
                <c:pt idx="7070">
                  <c:v>82.88000000000001</c:v>
                </c:pt>
                <c:pt idx="7071">
                  <c:v>82.88000000000001</c:v>
                </c:pt>
                <c:pt idx="7072">
                  <c:v>82.88000000000001</c:v>
                </c:pt>
                <c:pt idx="7073">
                  <c:v>82.88000000000001</c:v>
                </c:pt>
                <c:pt idx="7074">
                  <c:v>82.88000000000001</c:v>
                </c:pt>
                <c:pt idx="7075">
                  <c:v>82.88000000000001</c:v>
                </c:pt>
                <c:pt idx="7076">
                  <c:v>82.88000000000001</c:v>
                </c:pt>
                <c:pt idx="7077">
                  <c:v>82.88000000000001</c:v>
                </c:pt>
                <c:pt idx="7078">
                  <c:v>82.88000000000001</c:v>
                </c:pt>
                <c:pt idx="7079">
                  <c:v>82.88000000000001</c:v>
                </c:pt>
                <c:pt idx="7080">
                  <c:v>82.88000000000001</c:v>
                </c:pt>
                <c:pt idx="7081">
                  <c:v>82.88000000000001</c:v>
                </c:pt>
                <c:pt idx="7082">
                  <c:v>82.88000000000001</c:v>
                </c:pt>
                <c:pt idx="7083">
                  <c:v>82.88000000000001</c:v>
                </c:pt>
                <c:pt idx="7084">
                  <c:v>82.88000000000001</c:v>
                </c:pt>
                <c:pt idx="7085">
                  <c:v>82.88000000000001</c:v>
                </c:pt>
                <c:pt idx="7086">
                  <c:v>82.88000000000001</c:v>
                </c:pt>
                <c:pt idx="7087">
                  <c:v>82.88000000000001</c:v>
                </c:pt>
                <c:pt idx="7088">
                  <c:v>82.88000000000001</c:v>
                </c:pt>
                <c:pt idx="7089">
                  <c:v>82.88000000000001</c:v>
                </c:pt>
                <c:pt idx="7090">
                  <c:v>82.88000000000001</c:v>
                </c:pt>
                <c:pt idx="7091">
                  <c:v>82.88000000000001</c:v>
                </c:pt>
                <c:pt idx="7092">
                  <c:v>82.88000000000001</c:v>
                </c:pt>
                <c:pt idx="7093">
                  <c:v>82.88000000000001</c:v>
                </c:pt>
                <c:pt idx="7094">
                  <c:v>82.88000000000001</c:v>
                </c:pt>
                <c:pt idx="7095">
                  <c:v>82.88000000000001</c:v>
                </c:pt>
                <c:pt idx="7096">
                  <c:v>82.88000000000001</c:v>
                </c:pt>
                <c:pt idx="7097">
                  <c:v>82.88000000000001</c:v>
                </c:pt>
                <c:pt idx="7098">
                  <c:v>82.88000000000001</c:v>
                </c:pt>
                <c:pt idx="7099">
                  <c:v>82.88000000000001</c:v>
                </c:pt>
                <c:pt idx="7100">
                  <c:v>82.88000000000001</c:v>
                </c:pt>
                <c:pt idx="7101">
                  <c:v>82.88000000000001</c:v>
                </c:pt>
                <c:pt idx="7102">
                  <c:v>82.88000000000001</c:v>
                </c:pt>
                <c:pt idx="7103">
                  <c:v>82.88000000000001</c:v>
                </c:pt>
                <c:pt idx="7104">
                  <c:v>82.88000000000001</c:v>
                </c:pt>
                <c:pt idx="7105">
                  <c:v>82.88000000000001</c:v>
                </c:pt>
                <c:pt idx="7106">
                  <c:v>82.88000000000001</c:v>
                </c:pt>
                <c:pt idx="7107">
                  <c:v>82.88000000000001</c:v>
                </c:pt>
                <c:pt idx="7108">
                  <c:v>82.88000000000001</c:v>
                </c:pt>
                <c:pt idx="7109">
                  <c:v>82.88000000000001</c:v>
                </c:pt>
                <c:pt idx="7110">
                  <c:v>82.88000000000001</c:v>
                </c:pt>
                <c:pt idx="7111">
                  <c:v>82.88000000000001</c:v>
                </c:pt>
                <c:pt idx="7112">
                  <c:v>82.88000000000001</c:v>
                </c:pt>
                <c:pt idx="7113">
                  <c:v>82.88000000000001</c:v>
                </c:pt>
                <c:pt idx="7114">
                  <c:v>82.88000000000001</c:v>
                </c:pt>
                <c:pt idx="7115">
                  <c:v>82.88000000000001</c:v>
                </c:pt>
                <c:pt idx="7116">
                  <c:v>82.88000000000001</c:v>
                </c:pt>
                <c:pt idx="7117">
                  <c:v>82.88000000000001</c:v>
                </c:pt>
                <c:pt idx="7118">
                  <c:v>82.88000000000001</c:v>
                </c:pt>
                <c:pt idx="7119">
                  <c:v>82.88000000000001</c:v>
                </c:pt>
                <c:pt idx="7120">
                  <c:v>82.88000000000001</c:v>
                </c:pt>
                <c:pt idx="7121">
                  <c:v>82.88000000000001</c:v>
                </c:pt>
                <c:pt idx="7122">
                  <c:v>82.88000000000001</c:v>
                </c:pt>
                <c:pt idx="7123">
                  <c:v>82.88000000000001</c:v>
                </c:pt>
                <c:pt idx="7124">
                  <c:v>82.88000000000001</c:v>
                </c:pt>
                <c:pt idx="7125">
                  <c:v>82.88000000000001</c:v>
                </c:pt>
                <c:pt idx="7126">
                  <c:v>82.88000000000001</c:v>
                </c:pt>
                <c:pt idx="7127">
                  <c:v>82.88000000000001</c:v>
                </c:pt>
                <c:pt idx="7128">
                  <c:v>82.88000000000001</c:v>
                </c:pt>
                <c:pt idx="7129">
                  <c:v>82.88000000000001</c:v>
                </c:pt>
                <c:pt idx="7130">
                  <c:v>82.88000000000001</c:v>
                </c:pt>
                <c:pt idx="7131">
                  <c:v>82.88000000000001</c:v>
                </c:pt>
                <c:pt idx="7132">
                  <c:v>82.88000000000001</c:v>
                </c:pt>
                <c:pt idx="7133">
                  <c:v>82.88000000000001</c:v>
                </c:pt>
                <c:pt idx="7134">
                  <c:v>82.88000000000001</c:v>
                </c:pt>
                <c:pt idx="7135">
                  <c:v>82.88000000000001</c:v>
                </c:pt>
                <c:pt idx="7136">
                  <c:v>82.88000000000001</c:v>
                </c:pt>
                <c:pt idx="7137">
                  <c:v>82.88000000000001</c:v>
                </c:pt>
                <c:pt idx="7138">
                  <c:v>82.88000000000001</c:v>
                </c:pt>
                <c:pt idx="7139">
                  <c:v>82.88000000000001</c:v>
                </c:pt>
                <c:pt idx="7140">
                  <c:v>82.88000000000001</c:v>
                </c:pt>
                <c:pt idx="7141">
                  <c:v>82.88000000000001</c:v>
                </c:pt>
                <c:pt idx="7142">
                  <c:v>82.88000000000001</c:v>
                </c:pt>
                <c:pt idx="7143">
                  <c:v>82.88000000000001</c:v>
                </c:pt>
                <c:pt idx="7144">
                  <c:v>82.88000000000001</c:v>
                </c:pt>
                <c:pt idx="7145">
                  <c:v>82.88000000000001</c:v>
                </c:pt>
                <c:pt idx="7146">
                  <c:v>82.88000000000001</c:v>
                </c:pt>
                <c:pt idx="7147">
                  <c:v>82.88000000000001</c:v>
                </c:pt>
                <c:pt idx="7148">
                  <c:v>82.88000000000001</c:v>
                </c:pt>
                <c:pt idx="7149">
                  <c:v>82.88000000000001</c:v>
                </c:pt>
                <c:pt idx="7150">
                  <c:v>82.88000000000001</c:v>
                </c:pt>
                <c:pt idx="7151">
                  <c:v>82.88000000000001</c:v>
                </c:pt>
                <c:pt idx="7152">
                  <c:v>82.88000000000001</c:v>
                </c:pt>
                <c:pt idx="7153">
                  <c:v>82.88000000000001</c:v>
                </c:pt>
                <c:pt idx="7154">
                  <c:v>82.88000000000001</c:v>
                </c:pt>
                <c:pt idx="7155">
                  <c:v>82.88000000000001</c:v>
                </c:pt>
                <c:pt idx="7156">
                  <c:v>82.88000000000001</c:v>
                </c:pt>
                <c:pt idx="7157">
                  <c:v>82.88000000000001</c:v>
                </c:pt>
                <c:pt idx="7158">
                  <c:v>82.88000000000001</c:v>
                </c:pt>
                <c:pt idx="7159">
                  <c:v>82.88000000000001</c:v>
                </c:pt>
                <c:pt idx="7160">
                  <c:v>82.88000000000001</c:v>
                </c:pt>
                <c:pt idx="7161">
                  <c:v>82.88000000000001</c:v>
                </c:pt>
                <c:pt idx="7162">
                  <c:v>82.88000000000001</c:v>
                </c:pt>
                <c:pt idx="7163">
                  <c:v>82.88000000000001</c:v>
                </c:pt>
                <c:pt idx="7164">
                  <c:v>82.88000000000001</c:v>
                </c:pt>
                <c:pt idx="7165">
                  <c:v>82.88000000000001</c:v>
                </c:pt>
                <c:pt idx="7166">
                  <c:v>82.88000000000001</c:v>
                </c:pt>
                <c:pt idx="7167">
                  <c:v>82.88000000000001</c:v>
                </c:pt>
                <c:pt idx="7168">
                  <c:v>82.88000000000001</c:v>
                </c:pt>
                <c:pt idx="7169">
                  <c:v>82.88000000000001</c:v>
                </c:pt>
                <c:pt idx="7170">
                  <c:v>82.88000000000001</c:v>
                </c:pt>
                <c:pt idx="7171">
                  <c:v>82.88000000000001</c:v>
                </c:pt>
                <c:pt idx="7172">
                  <c:v>82.88000000000001</c:v>
                </c:pt>
                <c:pt idx="7173">
                  <c:v>82.88000000000001</c:v>
                </c:pt>
                <c:pt idx="7174">
                  <c:v>82.88000000000001</c:v>
                </c:pt>
                <c:pt idx="7175">
                  <c:v>82.88000000000001</c:v>
                </c:pt>
                <c:pt idx="7176">
                  <c:v>82.88000000000001</c:v>
                </c:pt>
                <c:pt idx="7177">
                  <c:v>82.88000000000001</c:v>
                </c:pt>
                <c:pt idx="7178">
                  <c:v>82.88000000000001</c:v>
                </c:pt>
                <c:pt idx="7179">
                  <c:v>82.88000000000001</c:v>
                </c:pt>
                <c:pt idx="7180">
                  <c:v>82.88000000000001</c:v>
                </c:pt>
                <c:pt idx="7181">
                  <c:v>82.88000000000001</c:v>
                </c:pt>
                <c:pt idx="7182">
                  <c:v>82.88000000000001</c:v>
                </c:pt>
                <c:pt idx="7183">
                  <c:v>82.88000000000001</c:v>
                </c:pt>
                <c:pt idx="7184">
                  <c:v>82.88000000000001</c:v>
                </c:pt>
                <c:pt idx="7185">
                  <c:v>82.88000000000001</c:v>
                </c:pt>
                <c:pt idx="7186">
                  <c:v>82.88000000000001</c:v>
                </c:pt>
                <c:pt idx="7187">
                  <c:v>82.88000000000001</c:v>
                </c:pt>
                <c:pt idx="7188">
                  <c:v>82.88000000000001</c:v>
                </c:pt>
                <c:pt idx="7189">
                  <c:v>82.88000000000001</c:v>
                </c:pt>
                <c:pt idx="7190">
                  <c:v>82.88000000000001</c:v>
                </c:pt>
                <c:pt idx="7191">
                  <c:v>82.88000000000001</c:v>
                </c:pt>
                <c:pt idx="7192">
                  <c:v>82.88000000000001</c:v>
                </c:pt>
                <c:pt idx="7193">
                  <c:v>82.88000000000001</c:v>
                </c:pt>
                <c:pt idx="7194">
                  <c:v>82.88000000000001</c:v>
                </c:pt>
                <c:pt idx="7195">
                  <c:v>82.88000000000001</c:v>
                </c:pt>
                <c:pt idx="7196">
                  <c:v>82.88000000000001</c:v>
                </c:pt>
                <c:pt idx="7197">
                  <c:v>82.88000000000001</c:v>
                </c:pt>
                <c:pt idx="7198">
                  <c:v>82.88000000000001</c:v>
                </c:pt>
                <c:pt idx="7199">
                  <c:v>82.88000000000001</c:v>
                </c:pt>
                <c:pt idx="7200">
                  <c:v>82.88000000000001</c:v>
                </c:pt>
                <c:pt idx="7201">
                  <c:v>82.88000000000001</c:v>
                </c:pt>
                <c:pt idx="7202">
                  <c:v>82.88000000000001</c:v>
                </c:pt>
                <c:pt idx="7203">
                  <c:v>82.88000000000001</c:v>
                </c:pt>
                <c:pt idx="7204">
                  <c:v>82.88000000000001</c:v>
                </c:pt>
                <c:pt idx="7205">
                  <c:v>82.88000000000001</c:v>
                </c:pt>
                <c:pt idx="7206">
                  <c:v>82.88000000000001</c:v>
                </c:pt>
                <c:pt idx="7207">
                  <c:v>82.88000000000001</c:v>
                </c:pt>
                <c:pt idx="7208">
                  <c:v>82.88000000000001</c:v>
                </c:pt>
                <c:pt idx="7209">
                  <c:v>82.88000000000001</c:v>
                </c:pt>
                <c:pt idx="7210">
                  <c:v>82.88000000000001</c:v>
                </c:pt>
                <c:pt idx="7211">
                  <c:v>82.88000000000001</c:v>
                </c:pt>
                <c:pt idx="7212">
                  <c:v>82.88000000000001</c:v>
                </c:pt>
                <c:pt idx="7213">
                  <c:v>82.88000000000001</c:v>
                </c:pt>
                <c:pt idx="7214">
                  <c:v>82.88000000000001</c:v>
                </c:pt>
                <c:pt idx="7215">
                  <c:v>82.88000000000001</c:v>
                </c:pt>
                <c:pt idx="7216">
                  <c:v>82.88000000000001</c:v>
                </c:pt>
                <c:pt idx="7217">
                  <c:v>82.88000000000001</c:v>
                </c:pt>
                <c:pt idx="7218">
                  <c:v>82.88000000000001</c:v>
                </c:pt>
                <c:pt idx="7219">
                  <c:v>82.88000000000001</c:v>
                </c:pt>
                <c:pt idx="7220">
                  <c:v>82.88000000000001</c:v>
                </c:pt>
                <c:pt idx="7221">
                  <c:v>82.88000000000001</c:v>
                </c:pt>
                <c:pt idx="7222">
                  <c:v>82.88000000000001</c:v>
                </c:pt>
                <c:pt idx="7223">
                  <c:v>82.88000000000001</c:v>
                </c:pt>
                <c:pt idx="7224">
                  <c:v>82.88000000000001</c:v>
                </c:pt>
                <c:pt idx="7225">
                  <c:v>82.88000000000001</c:v>
                </c:pt>
                <c:pt idx="7226">
                  <c:v>82.88000000000001</c:v>
                </c:pt>
                <c:pt idx="7227">
                  <c:v>82.88000000000001</c:v>
                </c:pt>
                <c:pt idx="7228">
                  <c:v>82.88000000000001</c:v>
                </c:pt>
                <c:pt idx="7229">
                  <c:v>82.88000000000001</c:v>
                </c:pt>
                <c:pt idx="7230">
                  <c:v>82.88000000000001</c:v>
                </c:pt>
                <c:pt idx="7231">
                  <c:v>82.88000000000001</c:v>
                </c:pt>
                <c:pt idx="7232">
                  <c:v>82.88000000000001</c:v>
                </c:pt>
                <c:pt idx="7233">
                  <c:v>82.88000000000001</c:v>
                </c:pt>
                <c:pt idx="7234">
                  <c:v>82.88000000000001</c:v>
                </c:pt>
                <c:pt idx="7235">
                  <c:v>82.88000000000001</c:v>
                </c:pt>
                <c:pt idx="7236">
                  <c:v>82.88000000000001</c:v>
                </c:pt>
                <c:pt idx="7237">
                  <c:v>82.88000000000001</c:v>
                </c:pt>
                <c:pt idx="7238">
                  <c:v>82.88000000000001</c:v>
                </c:pt>
                <c:pt idx="7239">
                  <c:v>82.88000000000001</c:v>
                </c:pt>
                <c:pt idx="7240">
                  <c:v>82.88000000000001</c:v>
                </c:pt>
                <c:pt idx="7241">
                  <c:v>82.88000000000001</c:v>
                </c:pt>
                <c:pt idx="7242">
                  <c:v>82.88000000000001</c:v>
                </c:pt>
                <c:pt idx="7243">
                  <c:v>82.88000000000001</c:v>
                </c:pt>
                <c:pt idx="7244">
                  <c:v>82.88000000000001</c:v>
                </c:pt>
                <c:pt idx="7245">
                  <c:v>82.88000000000001</c:v>
                </c:pt>
                <c:pt idx="7246">
                  <c:v>82.88000000000001</c:v>
                </c:pt>
                <c:pt idx="7247">
                  <c:v>82.88000000000001</c:v>
                </c:pt>
                <c:pt idx="7248">
                  <c:v>82.88000000000001</c:v>
                </c:pt>
                <c:pt idx="7249">
                  <c:v>82.88000000000001</c:v>
                </c:pt>
                <c:pt idx="7250">
                  <c:v>82.88000000000001</c:v>
                </c:pt>
                <c:pt idx="7251">
                  <c:v>82.88000000000001</c:v>
                </c:pt>
                <c:pt idx="7252">
                  <c:v>82.88000000000001</c:v>
                </c:pt>
                <c:pt idx="7253">
                  <c:v>82.88000000000001</c:v>
                </c:pt>
                <c:pt idx="7254">
                  <c:v>82.88000000000001</c:v>
                </c:pt>
                <c:pt idx="7255">
                  <c:v>82.88000000000001</c:v>
                </c:pt>
                <c:pt idx="7256">
                  <c:v>82.88000000000001</c:v>
                </c:pt>
                <c:pt idx="7257">
                  <c:v>82.88000000000001</c:v>
                </c:pt>
                <c:pt idx="7258">
                  <c:v>82.88000000000001</c:v>
                </c:pt>
                <c:pt idx="7259">
                  <c:v>82.88000000000001</c:v>
                </c:pt>
                <c:pt idx="7260">
                  <c:v>82.88000000000001</c:v>
                </c:pt>
                <c:pt idx="7261">
                  <c:v>82.88000000000001</c:v>
                </c:pt>
                <c:pt idx="7262">
                  <c:v>82.88000000000001</c:v>
                </c:pt>
                <c:pt idx="7263">
                  <c:v>82.88000000000001</c:v>
                </c:pt>
                <c:pt idx="7264">
                  <c:v>82.88000000000001</c:v>
                </c:pt>
                <c:pt idx="7265">
                  <c:v>82.88000000000001</c:v>
                </c:pt>
                <c:pt idx="7266">
                  <c:v>82.88000000000001</c:v>
                </c:pt>
                <c:pt idx="7267">
                  <c:v>82.88000000000001</c:v>
                </c:pt>
                <c:pt idx="7268">
                  <c:v>82.88000000000001</c:v>
                </c:pt>
                <c:pt idx="7269">
                  <c:v>82.88000000000001</c:v>
                </c:pt>
                <c:pt idx="7270">
                  <c:v>82.88000000000001</c:v>
                </c:pt>
                <c:pt idx="7271">
                  <c:v>82.88000000000001</c:v>
                </c:pt>
                <c:pt idx="7272">
                  <c:v>82.88000000000001</c:v>
                </c:pt>
                <c:pt idx="7273">
                  <c:v>82.88000000000001</c:v>
                </c:pt>
                <c:pt idx="7274">
                  <c:v>82.88000000000001</c:v>
                </c:pt>
                <c:pt idx="7275">
                  <c:v>82.88000000000001</c:v>
                </c:pt>
                <c:pt idx="7276">
                  <c:v>82.88000000000001</c:v>
                </c:pt>
                <c:pt idx="7277">
                  <c:v>82.88000000000001</c:v>
                </c:pt>
                <c:pt idx="7278">
                  <c:v>82.88000000000001</c:v>
                </c:pt>
                <c:pt idx="7279">
                  <c:v>82.88000000000001</c:v>
                </c:pt>
                <c:pt idx="7280">
                  <c:v>82.88000000000001</c:v>
                </c:pt>
                <c:pt idx="7281">
                  <c:v>82.88000000000001</c:v>
                </c:pt>
                <c:pt idx="7282">
                  <c:v>82.88000000000001</c:v>
                </c:pt>
                <c:pt idx="7283">
                  <c:v>82.88000000000001</c:v>
                </c:pt>
                <c:pt idx="7284">
                  <c:v>82.88000000000001</c:v>
                </c:pt>
                <c:pt idx="7285">
                  <c:v>82.88000000000001</c:v>
                </c:pt>
                <c:pt idx="7286">
                  <c:v>82.88000000000001</c:v>
                </c:pt>
                <c:pt idx="7287">
                  <c:v>82.88000000000001</c:v>
                </c:pt>
                <c:pt idx="7288">
                  <c:v>82.88000000000001</c:v>
                </c:pt>
                <c:pt idx="7289">
                  <c:v>82.88000000000001</c:v>
                </c:pt>
                <c:pt idx="7290">
                  <c:v>82.88000000000001</c:v>
                </c:pt>
                <c:pt idx="7291">
                  <c:v>82.88000000000001</c:v>
                </c:pt>
                <c:pt idx="7292">
                  <c:v>82.88000000000001</c:v>
                </c:pt>
                <c:pt idx="7293">
                  <c:v>82.88000000000001</c:v>
                </c:pt>
                <c:pt idx="7294">
                  <c:v>82.88000000000001</c:v>
                </c:pt>
                <c:pt idx="7295">
                  <c:v>82.88000000000001</c:v>
                </c:pt>
                <c:pt idx="7296">
                  <c:v>82.88000000000001</c:v>
                </c:pt>
                <c:pt idx="7297">
                  <c:v>82.88000000000001</c:v>
                </c:pt>
                <c:pt idx="7298">
                  <c:v>82.88000000000001</c:v>
                </c:pt>
                <c:pt idx="7299">
                  <c:v>82.88000000000001</c:v>
                </c:pt>
                <c:pt idx="7300">
                  <c:v>82.88000000000001</c:v>
                </c:pt>
                <c:pt idx="7301">
                  <c:v>82.88000000000001</c:v>
                </c:pt>
                <c:pt idx="7302">
                  <c:v>82.88000000000001</c:v>
                </c:pt>
                <c:pt idx="7303">
                  <c:v>82.88000000000001</c:v>
                </c:pt>
                <c:pt idx="7304">
                  <c:v>82.88000000000001</c:v>
                </c:pt>
                <c:pt idx="7305">
                  <c:v>82.88000000000001</c:v>
                </c:pt>
                <c:pt idx="7306">
                  <c:v>82.88000000000001</c:v>
                </c:pt>
                <c:pt idx="7307">
                  <c:v>82.88000000000001</c:v>
                </c:pt>
                <c:pt idx="7308">
                  <c:v>82.88000000000001</c:v>
                </c:pt>
                <c:pt idx="7309">
                  <c:v>82.88000000000001</c:v>
                </c:pt>
                <c:pt idx="7310">
                  <c:v>82.88000000000001</c:v>
                </c:pt>
                <c:pt idx="7311">
                  <c:v>82.88000000000001</c:v>
                </c:pt>
                <c:pt idx="7312">
                  <c:v>82.88000000000001</c:v>
                </c:pt>
                <c:pt idx="7313">
                  <c:v>82.88000000000001</c:v>
                </c:pt>
                <c:pt idx="7314">
                  <c:v>82.88000000000001</c:v>
                </c:pt>
                <c:pt idx="7315">
                  <c:v>82.88000000000001</c:v>
                </c:pt>
                <c:pt idx="7316">
                  <c:v>82.88000000000001</c:v>
                </c:pt>
                <c:pt idx="7317">
                  <c:v>82.88000000000001</c:v>
                </c:pt>
                <c:pt idx="7318">
                  <c:v>82.88000000000001</c:v>
                </c:pt>
                <c:pt idx="7319">
                  <c:v>82.88000000000001</c:v>
                </c:pt>
                <c:pt idx="7320">
                  <c:v>82.88000000000001</c:v>
                </c:pt>
                <c:pt idx="7321">
                  <c:v>82.88000000000001</c:v>
                </c:pt>
                <c:pt idx="7322">
                  <c:v>82.88000000000001</c:v>
                </c:pt>
                <c:pt idx="7323">
                  <c:v>82.88000000000001</c:v>
                </c:pt>
                <c:pt idx="7324">
                  <c:v>82.88000000000001</c:v>
                </c:pt>
                <c:pt idx="7325">
                  <c:v>82.88000000000001</c:v>
                </c:pt>
                <c:pt idx="7326">
                  <c:v>82.88000000000001</c:v>
                </c:pt>
                <c:pt idx="7327">
                  <c:v>82.88000000000001</c:v>
                </c:pt>
                <c:pt idx="7328">
                  <c:v>82.88000000000001</c:v>
                </c:pt>
                <c:pt idx="7329">
                  <c:v>82.88000000000001</c:v>
                </c:pt>
                <c:pt idx="7330">
                  <c:v>82.88000000000001</c:v>
                </c:pt>
                <c:pt idx="7331">
                  <c:v>82.88000000000001</c:v>
                </c:pt>
                <c:pt idx="7332">
                  <c:v>82.88000000000001</c:v>
                </c:pt>
                <c:pt idx="7333">
                  <c:v>82.88000000000001</c:v>
                </c:pt>
                <c:pt idx="7334">
                  <c:v>82.88000000000001</c:v>
                </c:pt>
                <c:pt idx="7335">
                  <c:v>82.88000000000001</c:v>
                </c:pt>
                <c:pt idx="7336">
                  <c:v>82.88000000000001</c:v>
                </c:pt>
                <c:pt idx="7337">
                  <c:v>82.88000000000001</c:v>
                </c:pt>
                <c:pt idx="7338">
                  <c:v>82.88000000000001</c:v>
                </c:pt>
                <c:pt idx="7339">
                  <c:v>82.88000000000001</c:v>
                </c:pt>
                <c:pt idx="7340">
                  <c:v>82.88000000000001</c:v>
                </c:pt>
                <c:pt idx="7341">
                  <c:v>82.88000000000001</c:v>
                </c:pt>
                <c:pt idx="7342">
                  <c:v>82.88000000000001</c:v>
                </c:pt>
                <c:pt idx="7343">
                  <c:v>82.88000000000001</c:v>
                </c:pt>
                <c:pt idx="7344">
                  <c:v>82.88000000000001</c:v>
                </c:pt>
                <c:pt idx="7345">
                  <c:v>82.88000000000001</c:v>
                </c:pt>
                <c:pt idx="7346">
                  <c:v>82.88000000000001</c:v>
                </c:pt>
                <c:pt idx="7347">
                  <c:v>82.88000000000001</c:v>
                </c:pt>
                <c:pt idx="7348">
                  <c:v>82.88000000000001</c:v>
                </c:pt>
                <c:pt idx="7349">
                  <c:v>82.88000000000001</c:v>
                </c:pt>
                <c:pt idx="7350">
                  <c:v>82.88000000000001</c:v>
                </c:pt>
                <c:pt idx="7351">
                  <c:v>82.88000000000001</c:v>
                </c:pt>
                <c:pt idx="7352">
                  <c:v>82.88000000000001</c:v>
                </c:pt>
                <c:pt idx="7353">
                  <c:v>82.88000000000001</c:v>
                </c:pt>
                <c:pt idx="7354">
                  <c:v>82.88000000000001</c:v>
                </c:pt>
                <c:pt idx="7355">
                  <c:v>82.88000000000001</c:v>
                </c:pt>
                <c:pt idx="7356">
                  <c:v>82.88000000000001</c:v>
                </c:pt>
                <c:pt idx="7357">
                  <c:v>82.88000000000001</c:v>
                </c:pt>
                <c:pt idx="7358">
                  <c:v>82.88000000000001</c:v>
                </c:pt>
                <c:pt idx="7359">
                  <c:v>82.88000000000001</c:v>
                </c:pt>
                <c:pt idx="7360">
                  <c:v>82.88000000000001</c:v>
                </c:pt>
                <c:pt idx="7361">
                  <c:v>82.88000000000001</c:v>
                </c:pt>
                <c:pt idx="7362">
                  <c:v>82.88000000000001</c:v>
                </c:pt>
                <c:pt idx="7363">
                  <c:v>82.88000000000001</c:v>
                </c:pt>
                <c:pt idx="7364">
                  <c:v>82.88000000000001</c:v>
                </c:pt>
                <c:pt idx="7365">
                  <c:v>82.88000000000001</c:v>
                </c:pt>
                <c:pt idx="7366">
                  <c:v>82.88000000000001</c:v>
                </c:pt>
                <c:pt idx="7367">
                  <c:v>82.88000000000001</c:v>
                </c:pt>
                <c:pt idx="7368">
                  <c:v>82.88000000000001</c:v>
                </c:pt>
                <c:pt idx="7369">
                  <c:v>82.88000000000001</c:v>
                </c:pt>
                <c:pt idx="7370">
                  <c:v>82.88000000000001</c:v>
                </c:pt>
                <c:pt idx="7371">
                  <c:v>82.88000000000001</c:v>
                </c:pt>
                <c:pt idx="7372">
                  <c:v>82.88000000000001</c:v>
                </c:pt>
                <c:pt idx="7373">
                  <c:v>82.88000000000001</c:v>
                </c:pt>
                <c:pt idx="7374">
                  <c:v>82.88000000000001</c:v>
                </c:pt>
                <c:pt idx="7375">
                  <c:v>82.88000000000001</c:v>
                </c:pt>
                <c:pt idx="7376">
                  <c:v>82.88000000000001</c:v>
                </c:pt>
                <c:pt idx="7377">
                  <c:v>82.88000000000001</c:v>
                </c:pt>
                <c:pt idx="7378">
                  <c:v>82.88000000000001</c:v>
                </c:pt>
                <c:pt idx="7379">
                  <c:v>82.88000000000001</c:v>
                </c:pt>
                <c:pt idx="7380">
                  <c:v>82.88000000000001</c:v>
                </c:pt>
                <c:pt idx="7381">
                  <c:v>82.88000000000001</c:v>
                </c:pt>
                <c:pt idx="7382">
                  <c:v>82.88000000000001</c:v>
                </c:pt>
                <c:pt idx="7383">
                  <c:v>82.88000000000001</c:v>
                </c:pt>
                <c:pt idx="7384">
                  <c:v>82.88000000000001</c:v>
                </c:pt>
                <c:pt idx="7385">
                  <c:v>82.88000000000001</c:v>
                </c:pt>
                <c:pt idx="7386">
                  <c:v>82.88000000000001</c:v>
                </c:pt>
                <c:pt idx="7387">
                  <c:v>82.88000000000001</c:v>
                </c:pt>
                <c:pt idx="7388">
                  <c:v>82.88000000000001</c:v>
                </c:pt>
                <c:pt idx="7389">
                  <c:v>82.88000000000001</c:v>
                </c:pt>
                <c:pt idx="7390">
                  <c:v>82.88000000000001</c:v>
                </c:pt>
                <c:pt idx="7391">
                  <c:v>82.88000000000001</c:v>
                </c:pt>
                <c:pt idx="7392">
                  <c:v>82.88000000000001</c:v>
                </c:pt>
                <c:pt idx="7393">
                  <c:v>82.88000000000001</c:v>
                </c:pt>
                <c:pt idx="7394">
                  <c:v>82.88000000000001</c:v>
                </c:pt>
                <c:pt idx="7395">
                  <c:v>82.88000000000001</c:v>
                </c:pt>
                <c:pt idx="7396">
                  <c:v>82.88000000000001</c:v>
                </c:pt>
                <c:pt idx="7397">
                  <c:v>82.88000000000001</c:v>
                </c:pt>
                <c:pt idx="7398">
                  <c:v>82.88000000000001</c:v>
                </c:pt>
                <c:pt idx="7399">
                  <c:v>82.88000000000001</c:v>
                </c:pt>
                <c:pt idx="7400">
                  <c:v>82.88000000000001</c:v>
                </c:pt>
                <c:pt idx="7401">
                  <c:v>82.88000000000001</c:v>
                </c:pt>
                <c:pt idx="7402">
                  <c:v>82.88000000000001</c:v>
                </c:pt>
                <c:pt idx="7403">
                  <c:v>82.88000000000001</c:v>
                </c:pt>
                <c:pt idx="7404">
                  <c:v>82.88000000000001</c:v>
                </c:pt>
                <c:pt idx="7405">
                  <c:v>82.88000000000001</c:v>
                </c:pt>
                <c:pt idx="7406">
                  <c:v>82.88000000000001</c:v>
                </c:pt>
                <c:pt idx="7407">
                  <c:v>82.88000000000001</c:v>
                </c:pt>
                <c:pt idx="7408">
                  <c:v>82.88000000000001</c:v>
                </c:pt>
                <c:pt idx="7409">
                  <c:v>82.88000000000001</c:v>
                </c:pt>
                <c:pt idx="7410">
                  <c:v>82.88000000000001</c:v>
                </c:pt>
                <c:pt idx="7411">
                  <c:v>82.88000000000001</c:v>
                </c:pt>
                <c:pt idx="7412">
                  <c:v>82.88000000000001</c:v>
                </c:pt>
                <c:pt idx="7413">
                  <c:v>82.88000000000001</c:v>
                </c:pt>
                <c:pt idx="7414">
                  <c:v>82.88000000000001</c:v>
                </c:pt>
                <c:pt idx="7415">
                  <c:v>82.88000000000001</c:v>
                </c:pt>
                <c:pt idx="7416">
                  <c:v>82.88000000000001</c:v>
                </c:pt>
                <c:pt idx="7417">
                  <c:v>82.88000000000001</c:v>
                </c:pt>
                <c:pt idx="7418">
                  <c:v>82.88000000000001</c:v>
                </c:pt>
                <c:pt idx="7419">
                  <c:v>82.88000000000001</c:v>
                </c:pt>
                <c:pt idx="7420">
                  <c:v>82.88000000000001</c:v>
                </c:pt>
                <c:pt idx="7421">
                  <c:v>82.88000000000001</c:v>
                </c:pt>
                <c:pt idx="7422">
                  <c:v>82.88000000000001</c:v>
                </c:pt>
                <c:pt idx="7423">
                  <c:v>82.88000000000001</c:v>
                </c:pt>
                <c:pt idx="7424">
                  <c:v>82.88000000000001</c:v>
                </c:pt>
                <c:pt idx="7425">
                  <c:v>82.88000000000001</c:v>
                </c:pt>
                <c:pt idx="7426">
                  <c:v>82.88000000000001</c:v>
                </c:pt>
                <c:pt idx="7427">
                  <c:v>82.88000000000001</c:v>
                </c:pt>
                <c:pt idx="7428">
                  <c:v>82.88000000000001</c:v>
                </c:pt>
                <c:pt idx="7429">
                  <c:v>82.88000000000001</c:v>
                </c:pt>
                <c:pt idx="7430">
                  <c:v>82.88000000000001</c:v>
                </c:pt>
                <c:pt idx="7431">
                  <c:v>82.88000000000001</c:v>
                </c:pt>
                <c:pt idx="7432">
                  <c:v>82.88000000000001</c:v>
                </c:pt>
                <c:pt idx="7433">
                  <c:v>82.88000000000001</c:v>
                </c:pt>
                <c:pt idx="7434">
                  <c:v>82.88000000000001</c:v>
                </c:pt>
                <c:pt idx="7435">
                  <c:v>82.88000000000001</c:v>
                </c:pt>
                <c:pt idx="7436">
                  <c:v>82.88000000000001</c:v>
                </c:pt>
                <c:pt idx="7437">
                  <c:v>82.88000000000001</c:v>
                </c:pt>
                <c:pt idx="7438">
                  <c:v>82.88000000000001</c:v>
                </c:pt>
                <c:pt idx="7439">
                  <c:v>82.88000000000001</c:v>
                </c:pt>
                <c:pt idx="7440">
                  <c:v>82.88000000000001</c:v>
                </c:pt>
                <c:pt idx="7441">
                  <c:v>82.88000000000001</c:v>
                </c:pt>
                <c:pt idx="7442">
                  <c:v>82.88000000000001</c:v>
                </c:pt>
                <c:pt idx="7443">
                  <c:v>82.88000000000001</c:v>
                </c:pt>
                <c:pt idx="7444">
                  <c:v>82.88000000000001</c:v>
                </c:pt>
                <c:pt idx="7445">
                  <c:v>82.88000000000001</c:v>
                </c:pt>
                <c:pt idx="7446">
                  <c:v>82.88000000000001</c:v>
                </c:pt>
                <c:pt idx="7447">
                  <c:v>82.88000000000001</c:v>
                </c:pt>
                <c:pt idx="7448">
                  <c:v>82.88000000000001</c:v>
                </c:pt>
                <c:pt idx="7449">
                  <c:v>82.88000000000001</c:v>
                </c:pt>
                <c:pt idx="7450">
                  <c:v>82.88000000000001</c:v>
                </c:pt>
                <c:pt idx="7451">
                  <c:v>82.88000000000001</c:v>
                </c:pt>
                <c:pt idx="7452">
                  <c:v>82.88000000000001</c:v>
                </c:pt>
                <c:pt idx="7453">
                  <c:v>82.88000000000001</c:v>
                </c:pt>
                <c:pt idx="7454">
                  <c:v>82.88000000000001</c:v>
                </c:pt>
                <c:pt idx="7455">
                  <c:v>82.88000000000001</c:v>
                </c:pt>
                <c:pt idx="7456">
                  <c:v>82.88000000000001</c:v>
                </c:pt>
                <c:pt idx="7457">
                  <c:v>82.88000000000001</c:v>
                </c:pt>
                <c:pt idx="7458">
                  <c:v>82.88000000000001</c:v>
                </c:pt>
                <c:pt idx="7459">
                  <c:v>82.88000000000001</c:v>
                </c:pt>
                <c:pt idx="7460">
                  <c:v>82.88000000000001</c:v>
                </c:pt>
                <c:pt idx="7461">
                  <c:v>82.88000000000001</c:v>
                </c:pt>
                <c:pt idx="7462">
                  <c:v>82.88000000000001</c:v>
                </c:pt>
                <c:pt idx="7463">
                  <c:v>82.88000000000001</c:v>
                </c:pt>
                <c:pt idx="7464">
                  <c:v>82.88000000000001</c:v>
                </c:pt>
                <c:pt idx="7465">
                  <c:v>82.88000000000001</c:v>
                </c:pt>
                <c:pt idx="7466">
                  <c:v>82.88000000000001</c:v>
                </c:pt>
                <c:pt idx="7467">
                  <c:v>82.88000000000001</c:v>
                </c:pt>
                <c:pt idx="7468">
                  <c:v>82.88000000000001</c:v>
                </c:pt>
                <c:pt idx="7469">
                  <c:v>82.88000000000001</c:v>
                </c:pt>
                <c:pt idx="7470">
                  <c:v>82.88000000000001</c:v>
                </c:pt>
                <c:pt idx="7471">
                  <c:v>82.88000000000001</c:v>
                </c:pt>
                <c:pt idx="7472">
                  <c:v>82.88000000000001</c:v>
                </c:pt>
                <c:pt idx="7473">
                  <c:v>82.88000000000001</c:v>
                </c:pt>
                <c:pt idx="7474">
                  <c:v>82.88000000000001</c:v>
                </c:pt>
                <c:pt idx="7475">
                  <c:v>82.88000000000001</c:v>
                </c:pt>
                <c:pt idx="7476">
                  <c:v>82.88000000000001</c:v>
                </c:pt>
                <c:pt idx="7477">
                  <c:v>82.88000000000001</c:v>
                </c:pt>
                <c:pt idx="7478">
                  <c:v>82.88000000000001</c:v>
                </c:pt>
                <c:pt idx="7479">
                  <c:v>82.88000000000001</c:v>
                </c:pt>
                <c:pt idx="7480">
                  <c:v>82.88000000000001</c:v>
                </c:pt>
                <c:pt idx="7481">
                  <c:v>82.88000000000001</c:v>
                </c:pt>
                <c:pt idx="7482">
                  <c:v>82.88000000000001</c:v>
                </c:pt>
                <c:pt idx="7483">
                  <c:v>82.88000000000001</c:v>
                </c:pt>
                <c:pt idx="7484">
                  <c:v>82.88000000000001</c:v>
                </c:pt>
                <c:pt idx="7485">
                  <c:v>82.88000000000001</c:v>
                </c:pt>
                <c:pt idx="7486">
                  <c:v>82.88000000000001</c:v>
                </c:pt>
                <c:pt idx="7487">
                  <c:v>82.88000000000001</c:v>
                </c:pt>
                <c:pt idx="7488">
                  <c:v>82.88000000000001</c:v>
                </c:pt>
                <c:pt idx="7489">
                  <c:v>82.88000000000001</c:v>
                </c:pt>
                <c:pt idx="7490">
                  <c:v>82.88000000000001</c:v>
                </c:pt>
                <c:pt idx="7491">
                  <c:v>82.88000000000001</c:v>
                </c:pt>
                <c:pt idx="7492">
                  <c:v>82.88000000000001</c:v>
                </c:pt>
                <c:pt idx="7493">
                  <c:v>82.88000000000001</c:v>
                </c:pt>
                <c:pt idx="7494">
                  <c:v>82.88000000000001</c:v>
                </c:pt>
                <c:pt idx="7495">
                  <c:v>82.88000000000001</c:v>
                </c:pt>
                <c:pt idx="7496">
                  <c:v>82.88000000000001</c:v>
                </c:pt>
                <c:pt idx="7497">
                  <c:v>82.88000000000001</c:v>
                </c:pt>
                <c:pt idx="7498">
                  <c:v>82.88000000000001</c:v>
                </c:pt>
                <c:pt idx="7499">
                  <c:v>82.88000000000001</c:v>
                </c:pt>
                <c:pt idx="7500">
                  <c:v>82.88000000000001</c:v>
                </c:pt>
                <c:pt idx="7501">
                  <c:v>82.88000000000001</c:v>
                </c:pt>
                <c:pt idx="7502">
                  <c:v>82.88000000000001</c:v>
                </c:pt>
                <c:pt idx="7503">
                  <c:v>82.88000000000001</c:v>
                </c:pt>
                <c:pt idx="7504">
                  <c:v>82.88000000000001</c:v>
                </c:pt>
                <c:pt idx="7505">
                  <c:v>82.88000000000001</c:v>
                </c:pt>
                <c:pt idx="7506">
                  <c:v>82.88000000000001</c:v>
                </c:pt>
                <c:pt idx="7507">
                  <c:v>82.88000000000001</c:v>
                </c:pt>
                <c:pt idx="7508">
                  <c:v>82.88000000000001</c:v>
                </c:pt>
                <c:pt idx="7509">
                  <c:v>82.88000000000001</c:v>
                </c:pt>
                <c:pt idx="7510">
                  <c:v>82.88000000000001</c:v>
                </c:pt>
                <c:pt idx="7511">
                  <c:v>82.88000000000001</c:v>
                </c:pt>
                <c:pt idx="7512">
                  <c:v>82.88000000000001</c:v>
                </c:pt>
                <c:pt idx="7513">
                  <c:v>82.88000000000001</c:v>
                </c:pt>
                <c:pt idx="7514">
                  <c:v>82.88000000000001</c:v>
                </c:pt>
                <c:pt idx="7515">
                  <c:v>82.88000000000001</c:v>
                </c:pt>
                <c:pt idx="7516">
                  <c:v>82.88000000000001</c:v>
                </c:pt>
                <c:pt idx="7517">
                  <c:v>82.88000000000001</c:v>
                </c:pt>
                <c:pt idx="7518">
                  <c:v>82.88000000000001</c:v>
                </c:pt>
                <c:pt idx="7519">
                  <c:v>82.88000000000001</c:v>
                </c:pt>
                <c:pt idx="7520">
                  <c:v>82.88000000000001</c:v>
                </c:pt>
                <c:pt idx="7521">
                  <c:v>82.88000000000001</c:v>
                </c:pt>
                <c:pt idx="7522">
                  <c:v>82.88000000000001</c:v>
                </c:pt>
                <c:pt idx="7523">
                  <c:v>82.88000000000001</c:v>
                </c:pt>
                <c:pt idx="7524">
                  <c:v>82.88000000000001</c:v>
                </c:pt>
                <c:pt idx="7525">
                  <c:v>82.88000000000001</c:v>
                </c:pt>
                <c:pt idx="7526">
                  <c:v>82.88000000000001</c:v>
                </c:pt>
                <c:pt idx="7527">
                  <c:v>82.88000000000001</c:v>
                </c:pt>
                <c:pt idx="7528">
                  <c:v>82.88000000000001</c:v>
                </c:pt>
                <c:pt idx="7529">
                  <c:v>82.88000000000001</c:v>
                </c:pt>
                <c:pt idx="7530">
                  <c:v>82.88000000000001</c:v>
                </c:pt>
                <c:pt idx="7531">
                  <c:v>82.88000000000001</c:v>
                </c:pt>
                <c:pt idx="7532">
                  <c:v>82.88000000000001</c:v>
                </c:pt>
                <c:pt idx="7533">
                  <c:v>82.88000000000001</c:v>
                </c:pt>
                <c:pt idx="7534">
                  <c:v>82.88000000000001</c:v>
                </c:pt>
                <c:pt idx="7535">
                  <c:v>82.88000000000001</c:v>
                </c:pt>
                <c:pt idx="7536">
                  <c:v>82.88000000000001</c:v>
                </c:pt>
                <c:pt idx="7537">
                  <c:v>82.88000000000001</c:v>
                </c:pt>
                <c:pt idx="7538">
                  <c:v>82.88000000000001</c:v>
                </c:pt>
                <c:pt idx="7539">
                  <c:v>82.88000000000001</c:v>
                </c:pt>
                <c:pt idx="7540">
                  <c:v>82.88000000000001</c:v>
                </c:pt>
                <c:pt idx="7541">
                  <c:v>82.88000000000001</c:v>
                </c:pt>
                <c:pt idx="7542">
                  <c:v>82.88000000000001</c:v>
                </c:pt>
                <c:pt idx="7543">
                  <c:v>82.88000000000001</c:v>
                </c:pt>
                <c:pt idx="7544">
                  <c:v>82.88000000000001</c:v>
                </c:pt>
                <c:pt idx="7545">
                  <c:v>82.88000000000001</c:v>
                </c:pt>
                <c:pt idx="7546">
                  <c:v>82.88000000000001</c:v>
                </c:pt>
                <c:pt idx="7547">
                  <c:v>82.88000000000001</c:v>
                </c:pt>
                <c:pt idx="7548">
                  <c:v>82.88000000000001</c:v>
                </c:pt>
                <c:pt idx="7549">
                  <c:v>82.88000000000001</c:v>
                </c:pt>
                <c:pt idx="7550">
                  <c:v>82.88000000000001</c:v>
                </c:pt>
                <c:pt idx="7551">
                  <c:v>82.88000000000001</c:v>
                </c:pt>
                <c:pt idx="7552">
                  <c:v>82.88000000000001</c:v>
                </c:pt>
                <c:pt idx="7553">
                  <c:v>82.88000000000001</c:v>
                </c:pt>
                <c:pt idx="7554">
                  <c:v>82.88000000000001</c:v>
                </c:pt>
                <c:pt idx="7555">
                  <c:v>82.88000000000001</c:v>
                </c:pt>
                <c:pt idx="7556">
                  <c:v>82.88000000000001</c:v>
                </c:pt>
                <c:pt idx="7557">
                  <c:v>82.88000000000001</c:v>
                </c:pt>
                <c:pt idx="7558">
                  <c:v>82.88000000000001</c:v>
                </c:pt>
                <c:pt idx="7559">
                  <c:v>82.88000000000001</c:v>
                </c:pt>
                <c:pt idx="7560">
                  <c:v>82.88000000000001</c:v>
                </c:pt>
                <c:pt idx="7561">
                  <c:v>82.88000000000001</c:v>
                </c:pt>
                <c:pt idx="7562">
                  <c:v>82.88000000000001</c:v>
                </c:pt>
                <c:pt idx="7563">
                  <c:v>82.88000000000001</c:v>
                </c:pt>
                <c:pt idx="7564">
                  <c:v>82.88000000000001</c:v>
                </c:pt>
                <c:pt idx="7565">
                  <c:v>82.88000000000001</c:v>
                </c:pt>
                <c:pt idx="7566">
                  <c:v>82.88000000000001</c:v>
                </c:pt>
                <c:pt idx="7567">
                  <c:v>82.88000000000001</c:v>
                </c:pt>
                <c:pt idx="7568">
                  <c:v>82.88000000000001</c:v>
                </c:pt>
                <c:pt idx="7569">
                  <c:v>82.88000000000001</c:v>
                </c:pt>
                <c:pt idx="7570">
                  <c:v>82.88000000000001</c:v>
                </c:pt>
                <c:pt idx="7571">
                  <c:v>82.88000000000001</c:v>
                </c:pt>
                <c:pt idx="7572">
                  <c:v>82.88000000000001</c:v>
                </c:pt>
                <c:pt idx="7573">
                  <c:v>82.88000000000001</c:v>
                </c:pt>
                <c:pt idx="7574">
                  <c:v>82.88000000000001</c:v>
                </c:pt>
                <c:pt idx="7575">
                  <c:v>82.88000000000001</c:v>
                </c:pt>
                <c:pt idx="7576">
                  <c:v>82.88000000000001</c:v>
                </c:pt>
                <c:pt idx="7577">
                  <c:v>82.88000000000001</c:v>
                </c:pt>
                <c:pt idx="7578">
                  <c:v>82.88000000000001</c:v>
                </c:pt>
                <c:pt idx="7579">
                  <c:v>82.88000000000001</c:v>
                </c:pt>
                <c:pt idx="7580">
                  <c:v>82.88000000000001</c:v>
                </c:pt>
                <c:pt idx="7581">
                  <c:v>82.88000000000001</c:v>
                </c:pt>
                <c:pt idx="7582">
                  <c:v>82.88000000000001</c:v>
                </c:pt>
                <c:pt idx="7583">
                  <c:v>82.88000000000001</c:v>
                </c:pt>
                <c:pt idx="7584">
                  <c:v>82.88000000000001</c:v>
                </c:pt>
                <c:pt idx="7585">
                  <c:v>82.88000000000001</c:v>
                </c:pt>
                <c:pt idx="7586">
                  <c:v>82.88000000000001</c:v>
                </c:pt>
                <c:pt idx="7587">
                  <c:v>82.88000000000001</c:v>
                </c:pt>
                <c:pt idx="7588">
                  <c:v>82.88000000000001</c:v>
                </c:pt>
                <c:pt idx="7589">
                  <c:v>82.88000000000001</c:v>
                </c:pt>
                <c:pt idx="7590">
                  <c:v>82.88000000000001</c:v>
                </c:pt>
                <c:pt idx="7591">
                  <c:v>82.88000000000001</c:v>
                </c:pt>
                <c:pt idx="7592">
                  <c:v>82.88000000000001</c:v>
                </c:pt>
                <c:pt idx="7593">
                  <c:v>82.88000000000001</c:v>
                </c:pt>
                <c:pt idx="7594">
                  <c:v>82.88000000000001</c:v>
                </c:pt>
                <c:pt idx="7595">
                  <c:v>82.88000000000001</c:v>
                </c:pt>
                <c:pt idx="7596">
                  <c:v>82.88000000000001</c:v>
                </c:pt>
                <c:pt idx="7597">
                  <c:v>82.88000000000001</c:v>
                </c:pt>
                <c:pt idx="7598">
                  <c:v>82.88000000000001</c:v>
                </c:pt>
                <c:pt idx="7599">
                  <c:v>82.88000000000001</c:v>
                </c:pt>
                <c:pt idx="7600">
                  <c:v>82.88000000000001</c:v>
                </c:pt>
                <c:pt idx="7601">
                  <c:v>82.88000000000001</c:v>
                </c:pt>
                <c:pt idx="7602">
                  <c:v>82.88000000000001</c:v>
                </c:pt>
                <c:pt idx="7603">
                  <c:v>82.88000000000001</c:v>
                </c:pt>
                <c:pt idx="7604">
                  <c:v>82.88000000000001</c:v>
                </c:pt>
                <c:pt idx="7605">
                  <c:v>82.88000000000001</c:v>
                </c:pt>
                <c:pt idx="7606">
                  <c:v>82.88000000000001</c:v>
                </c:pt>
                <c:pt idx="7607">
                  <c:v>82.88000000000001</c:v>
                </c:pt>
                <c:pt idx="7608">
                  <c:v>82.88000000000001</c:v>
                </c:pt>
                <c:pt idx="7609">
                  <c:v>82.88000000000001</c:v>
                </c:pt>
                <c:pt idx="7610">
                  <c:v>82.88000000000001</c:v>
                </c:pt>
                <c:pt idx="7611">
                  <c:v>82.88000000000001</c:v>
                </c:pt>
                <c:pt idx="7612">
                  <c:v>82.88000000000001</c:v>
                </c:pt>
                <c:pt idx="7613">
                  <c:v>82.88000000000001</c:v>
                </c:pt>
                <c:pt idx="7614">
                  <c:v>82.88000000000001</c:v>
                </c:pt>
                <c:pt idx="7615">
                  <c:v>82.88000000000001</c:v>
                </c:pt>
                <c:pt idx="7616">
                  <c:v>82.88000000000001</c:v>
                </c:pt>
                <c:pt idx="7617">
                  <c:v>82.88000000000001</c:v>
                </c:pt>
                <c:pt idx="7618">
                  <c:v>82.88000000000001</c:v>
                </c:pt>
                <c:pt idx="7619">
                  <c:v>82.88000000000001</c:v>
                </c:pt>
                <c:pt idx="7620">
                  <c:v>82.88000000000001</c:v>
                </c:pt>
                <c:pt idx="7621">
                  <c:v>82.88000000000001</c:v>
                </c:pt>
                <c:pt idx="7622">
                  <c:v>82.88000000000001</c:v>
                </c:pt>
                <c:pt idx="7623">
                  <c:v>82.88000000000001</c:v>
                </c:pt>
                <c:pt idx="7624">
                  <c:v>82.88000000000001</c:v>
                </c:pt>
                <c:pt idx="7625">
                  <c:v>82.88000000000001</c:v>
                </c:pt>
                <c:pt idx="7626">
                  <c:v>82.88000000000001</c:v>
                </c:pt>
                <c:pt idx="7627">
                  <c:v>82.88000000000001</c:v>
                </c:pt>
                <c:pt idx="7628">
                  <c:v>82.88000000000001</c:v>
                </c:pt>
                <c:pt idx="7629">
                  <c:v>82.88000000000001</c:v>
                </c:pt>
                <c:pt idx="7630">
                  <c:v>82.88000000000001</c:v>
                </c:pt>
                <c:pt idx="7631">
                  <c:v>82.88000000000001</c:v>
                </c:pt>
                <c:pt idx="7632">
                  <c:v>82.88000000000001</c:v>
                </c:pt>
                <c:pt idx="7633">
                  <c:v>82.88000000000001</c:v>
                </c:pt>
                <c:pt idx="7634">
                  <c:v>82.88000000000001</c:v>
                </c:pt>
                <c:pt idx="7635">
                  <c:v>82.88000000000001</c:v>
                </c:pt>
                <c:pt idx="7636">
                  <c:v>82.88000000000001</c:v>
                </c:pt>
                <c:pt idx="7637">
                  <c:v>82.88000000000001</c:v>
                </c:pt>
                <c:pt idx="7638">
                  <c:v>82.88000000000001</c:v>
                </c:pt>
                <c:pt idx="7639">
                  <c:v>82.88000000000001</c:v>
                </c:pt>
                <c:pt idx="7640">
                  <c:v>82.88000000000001</c:v>
                </c:pt>
                <c:pt idx="7641">
                  <c:v>82.88000000000001</c:v>
                </c:pt>
                <c:pt idx="7642">
                  <c:v>82.88000000000001</c:v>
                </c:pt>
                <c:pt idx="7643">
                  <c:v>82.88000000000001</c:v>
                </c:pt>
                <c:pt idx="7644">
                  <c:v>82.88000000000001</c:v>
                </c:pt>
                <c:pt idx="7645">
                  <c:v>82.88000000000001</c:v>
                </c:pt>
                <c:pt idx="7646">
                  <c:v>82.88000000000001</c:v>
                </c:pt>
                <c:pt idx="7647">
                  <c:v>82.88000000000001</c:v>
                </c:pt>
                <c:pt idx="7648">
                  <c:v>82.88000000000001</c:v>
                </c:pt>
                <c:pt idx="7649">
                  <c:v>82.88000000000001</c:v>
                </c:pt>
                <c:pt idx="7650">
                  <c:v>82.88000000000001</c:v>
                </c:pt>
                <c:pt idx="7651">
                  <c:v>82.88000000000001</c:v>
                </c:pt>
                <c:pt idx="7652">
                  <c:v>82.88000000000001</c:v>
                </c:pt>
                <c:pt idx="7653">
                  <c:v>82.88000000000001</c:v>
                </c:pt>
                <c:pt idx="7654">
                  <c:v>82.88000000000001</c:v>
                </c:pt>
                <c:pt idx="7655">
                  <c:v>82.88000000000001</c:v>
                </c:pt>
                <c:pt idx="7656">
                  <c:v>82.88000000000001</c:v>
                </c:pt>
                <c:pt idx="7657">
                  <c:v>82.88000000000001</c:v>
                </c:pt>
                <c:pt idx="7658">
                  <c:v>82.88000000000001</c:v>
                </c:pt>
                <c:pt idx="7659">
                  <c:v>82.88000000000001</c:v>
                </c:pt>
                <c:pt idx="7660">
                  <c:v>82.88000000000001</c:v>
                </c:pt>
                <c:pt idx="7661">
                  <c:v>82.88000000000001</c:v>
                </c:pt>
                <c:pt idx="7662">
                  <c:v>82.88000000000001</c:v>
                </c:pt>
                <c:pt idx="7663">
                  <c:v>82.88000000000001</c:v>
                </c:pt>
                <c:pt idx="7664">
                  <c:v>82.88000000000001</c:v>
                </c:pt>
                <c:pt idx="7665">
                  <c:v>82.88000000000001</c:v>
                </c:pt>
                <c:pt idx="7666">
                  <c:v>82.88000000000001</c:v>
                </c:pt>
                <c:pt idx="7667">
                  <c:v>82.88000000000001</c:v>
                </c:pt>
                <c:pt idx="7668">
                  <c:v>82.88000000000001</c:v>
                </c:pt>
                <c:pt idx="7669">
                  <c:v>82.88000000000001</c:v>
                </c:pt>
                <c:pt idx="7670">
                  <c:v>82.88000000000001</c:v>
                </c:pt>
                <c:pt idx="7671">
                  <c:v>82.88000000000001</c:v>
                </c:pt>
                <c:pt idx="7672">
                  <c:v>82.88000000000001</c:v>
                </c:pt>
                <c:pt idx="7673">
                  <c:v>82.88000000000001</c:v>
                </c:pt>
                <c:pt idx="7674">
                  <c:v>82.88000000000001</c:v>
                </c:pt>
                <c:pt idx="7675">
                  <c:v>82.88000000000001</c:v>
                </c:pt>
                <c:pt idx="7676">
                  <c:v>82.88000000000001</c:v>
                </c:pt>
                <c:pt idx="7677">
                  <c:v>82.88000000000001</c:v>
                </c:pt>
                <c:pt idx="7678">
                  <c:v>82.88000000000001</c:v>
                </c:pt>
                <c:pt idx="7679">
                  <c:v>82.88000000000001</c:v>
                </c:pt>
                <c:pt idx="7680">
                  <c:v>82.88000000000001</c:v>
                </c:pt>
                <c:pt idx="7681">
                  <c:v>82.88000000000001</c:v>
                </c:pt>
                <c:pt idx="7682">
                  <c:v>82.88000000000001</c:v>
                </c:pt>
                <c:pt idx="7683">
                  <c:v>82.88000000000001</c:v>
                </c:pt>
                <c:pt idx="7684">
                  <c:v>82.88000000000001</c:v>
                </c:pt>
                <c:pt idx="7685">
                  <c:v>82.88000000000001</c:v>
                </c:pt>
                <c:pt idx="7686">
                  <c:v>82.88000000000001</c:v>
                </c:pt>
                <c:pt idx="7687">
                  <c:v>82.88000000000001</c:v>
                </c:pt>
                <c:pt idx="7688">
                  <c:v>82.88000000000001</c:v>
                </c:pt>
                <c:pt idx="7689">
                  <c:v>82.88000000000001</c:v>
                </c:pt>
                <c:pt idx="7690">
                  <c:v>82.88000000000001</c:v>
                </c:pt>
                <c:pt idx="7691">
                  <c:v>82.88000000000001</c:v>
                </c:pt>
                <c:pt idx="7692">
                  <c:v>82.88000000000001</c:v>
                </c:pt>
                <c:pt idx="7693">
                  <c:v>82.88000000000001</c:v>
                </c:pt>
                <c:pt idx="7694">
                  <c:v>82.88000000000001</c:v>
                </c:pt>
                <c:pt idx="7695">
                  <c:v>82.88000000000001</c:v>
                </c:pt>
                <c:pt idx="7696">
                  <c:v>82.88000000000001</c:v>
                </c:pt>
                <c:pt idx="7697">
                  <c:v>82.88000000000001</c:v>
                </c:pt>
                <c:pt idx="7698">
                  <c:v>82.88000000000001</c:v>
                </c:pt>
                <c:pt idx="7699">
                  <c:v>82.88000000000001</c:v>
                </c:pt>
                <c:pt idx="7700">
                  <c:v>82.88000000000001</c:v>
                </c:pt>
                <c:pt idx="7701">
                  <c:v>82.88000000000001</c:v>
                </c:pt>
                <c:pt idx="7702">
                  <c:v>82.88000000000001</c:v>
                </c:pt>
                <c:pt idx="7703">
                  <c:v>82.88000000000001</c:v>
                </c:pt>
                <c:pt idx="7704">
                  <c:v>82.88000000000001</c:v>
                </c:pt>
                <c:pt idx="7705">
                  <c:v>82.88000000000001</c:v>
                </c:pt>
                <c:pt idx="7706">
                  <c:v>82.88000000000001</c:v>
                </c:pt>
                <c:pt idx="7707">
                  <c:v>82.88000000000001</c:v>
                </c:pt>
                <c:pt idx="7708">
                  <c:v>82.88000000000001</c:v>
                </c:pt>
                <c:pt idx="7709">
                  <c:v>82.88000000000001</c:v>
                </c:pt>
                <c:pt idx="7710">
                  <c:v>82.88000000000001</c:v>
                </c:pt>
                <c:pt idx="7711">
                  <c:v>82.88000000000001</c:v>
                </c:pt>
                <c:pt idx="7712">
                  <c:v>82.88000000000001</c:v>
                </c:pt>
                <c:pt idx="7713">
                  <c:v>82.88000000000001</c:v>
                </c:pt>
                <c:pt idx="7714">
                  <c:v>82.88000000000001</c:v>
                </c:pt>
                <c:pt idx="7715">
                  <c:v>82.88000000000001</c:v>
                </c:pt>
                <c:pt idx="7716">
                  <c:v>82.88000000000001</c:v>
                </c:pt>
                <c:pt idx="7717">
                  <c:v>82.88000000000001</c:v>
                </c:pt>
                <c:pt idx="7718">
                  <c:v>82.88000000000001</c:v>
                </c:pt>
                <c:pt idx="7719">
                  <c:v>82.88000000000001</c:v>
                </c:pt>
                <c:pt idx="7720">
                  <c:v>82.88000000000001</c:v>
                </c:pt>
                <c:pt idx="7721">
                  <c:v>82.88000000000001</c:v>
                </c:pt>
                <c:pt idx="7722">
                  <c:v>82.88000000000001</c:v>
                </c:pt>
                <c:pt idx="7723">
                  <c:v>82.88000000000001</c:v>
                </c:pt>
                <c:pt idx="7724">
                  <c:v>82.88000000000001</c:v>
                </c:pt>
                <c:pt idx="7725">
                  <c:v>82.88000000000001</c:v>
                </c:pt>
                <c:pt idx="7726">
                  <c:v>82.88000000000001</c:v>
                </c:pt>
                <c:pt idx="7727">
                  <c:v>82.88000000000001</c:v>
                </c:pt>
                <c:pt idx="7728">
                  <c:v>82.88000000000001</c:v>
                </c:pt>
                <c:pt idx="7729">
                  <c:v>82.88000000000001</c:v>
                </c:pt>
                <c:pt idx="7730">
                  <c:v>82.88000000000001</c:v>
                </c:pt>
                <c:pt idx="7731">
                  <c:v>82.88000000000001</c:v>
                </c:pt>
                <c:pt idx="7732">
                  <c:v>82.88000000000001</c:v>
                </c:pt>
                <c:pt idx="7733">
                  <c:v>82.88000000000001</c:v>
                </c:pt>
                <c:pt idx="7734">
                  <c:v>82.88000000000001</c:v>
                </c:pt>
                <c:pt idx="7735">
                  <c:v>82.88000000000001</c:v>
                </c:pt>
                <c:pt idx="7736">
                  <c:v>82.88000000000001</c:v>
                </c:pt>
                <c:pt idx="7737">
                  <c:v>82.88000000000001</c:v>
                </c:pt>
                <c:pt idx="7738">
                  <c:v>82.88000000000001</c:v>
                </c:pt>
                <c:pt idx="7739">
                  <c:v>82.88000000000001</c:v>
                </c:pt>
                <c:pt idx="7740">
                  <c:v>82.88000000000001</c:v>
                </c:pt>
                <c:pt idx="7741">
                  <c:v>82.88000000000001</c:v>
                </c:pt>
                <c:pt idx="7742">
                  <c:v>82.88000000000001</c:v>
                </c:pt>
                <c:pt idx="7743">
                  <c:v>82.88000000000001</c:v>
                </c:pt>
                <c:pt idx="7744">
                  <c:v>82.88000000000001</c:v>
                </c:pt>
                <c:pt idx="7745">
                  <c:v>82.88000000000001</c:v>
                </c:pt>
                <c:pt idx="7746">
                  <c:v>82.88000000000001</c:v>
                </c:pt>
                <c:pt idx="7747">
                  <c:v>82.88000000000001</c:v>
                </c:pt>
                <c:pt idx="7748">
                  <c:v>82.88000000000001</c:v>
                </c:pt>
                <c:pt idx="7749">
                  <c:v>82.88000000000001</c:v>
                </c:pt>
                <c:pt idx="7750">
                  <c:v>82.88000000000001</c:v>
                </c:pt>
                <c:pt idx="7751">
                  <c:v>82.88000000000001</c:v>
                </c:pt>
                <c:pt idx="7752">
                  <c:v>82.88000000000001</c:v>
                </c:pt>
                <c:pt idx="7753">
                  <c:v>82.88000000000001</c:v>
                </c:pt>
                <c:pt idx="7754">
                  <c:v>82.88000000000001</c:v>
                </c:pt>
                <c:pt idx="7755">
                  <c:v>82.88000000000001</c:v>
                </c:pt>
                <c:pt idx="7756">
                  <c:v>82.88000000000001</c:v>
                </c:pt>
                <c:pt idx="7757">
                  <c:v>82.88000000000001</c:v>
                </c:pt>
                <c:pt idx="7758">
                  <c:v>82.88000000000001</c:v>
                </c:pt>
                <c:pt idx="7759">
                  <c:v>82.88000000000001</c:v>
                </c:pt>
                <c:pt idx="7760">
                  <c:v>82.88000000000001</c:v>
                </c:pt>
                <c:pt idx="7761">
                  <c:v>82.88000000000001</c:v>
                </c:pt>
                <c:pt idx="7762">
                  <c:v>82.88000000000001</c:v>
                </c:pt>
                <c:pt idx="7763">
                  <c:v>82.88000000000001</c:v>
                </c:pt>
                <c:pt idx="7764">
                  <c:v>82.88000000000001</c:v>
                </c:pt>
                <c:pt idx="7765">
                  <c:v>82.88000000000001</c:v>
                </c:pt>
                <c:pt idx="7766">
                  <c:v>82.88000000000001</c:v>
                </c:pt>
                <c:pt idx="7767">
                  <c:v>82.88000000000001</c:v>
                </c:pt>
                <c:pt idx="7768">
                  <c:v>82.88000000000001</c:v>
                </c:pt>
                <c:pt idx="7769">
                  <c:v>82.88000000000001</c:v>
                </c:pt>
                <c:pt idx="7770">
                  <c:v>82.88000000000001</c:v>
                </c:pt>
                <c:pt idx="7771">
                  <c:v>82.88000000000001</c:v>
                </c:pt>
                <c:pt idx="7772">
                  <c:v>82.88000000000001</c:v>
                </c:pt>
                <c:pt idx="7773">
                  <c:v>82.88000000000001</c:v>
                </c:pt>
                <c:pt idx="7774">
                  <c:v>82.88000000000001</c:v>
                </c:pt>
                <c:pt idx="7775">
                  <c:v>82.88000000000001</c:v>
                </c:pt>
                <c:pt idx="7776">
                  <c:v>82.88000000000001</c:v>
                </c:pt>
                <c:pt idx="7777">
                  <c:v>82.88000000000001</c:v>
                </c:pt>
                <c:pt idx="7778">
                  <c:v>82.88000000000001</c:v>
                </c:pt>
                <c:pt idx="7779">
                  <c:v>82.88000000000001</c:v>
                </c:pt>
                <c:pt idx="7780">
                  <c:v>82.88000000000001</c:v>
                </c:pt>
                <c:pt idx="7781">
                  <c:v>82.88000000000001</c:v>
                </c:pt>
                <c:pt idx="7782">
                  <c:v>82.88000000000001</c:v>
                </c:pt>
                <c:pt idx="7783">
                  <c:v>82.88000000000001</c:v>
                </c:pt>
                <c:pt idx="7784">
                  <c:v>82.88000000000001</c:v>
                </c:pt>
                <c:pt idx="7785">
                  <c:v>82.88000000000001</c:v>
                </c:pt>
                <c:pt idx="7786">
                  <c:v>82.88000000000001</c:v>
                </c:pt>
                <c:pt idx="7787">
                  <c:v>82.88000000000001</c:v>
                </c:pt>
                <c:pt idx="7788">
                  <c:v>82.88000000000001</c:v>
                </c:pt>
                <c:pt idx="7789">
                  <c:v>82.88000000000001</c:v>
                </c:pt>
                <c:pt idx="7790">
                  <c:v>82.88000000000001</c:v>
                </c:pt>
                <c:pt idx="7791">
                  <c:v>82.88000000000001</c:v>
                </c:pt>
                <c:pt idx="7792">
                  <c:v>82.88000000000001</c:v>
                </c:pt>
                <c:pt idx="7793">
                  <c:v>82.88000000000001</c:v>
                </c:pt>
                <c:pt idx="7794">
                  <c:v>82.88000000000001</c:v>
                </c:pt>
                <c:pt idx="7795">
                  <c:v>82.88000000000001</c:v>
                </c:pt>
                <c:pt idx="7796">
                  <c:v>82.88000000000001</c:v>
                </c:pt>
                <c:pt idx="7797">
                  <c:v>82.88000000000001</c:v>
                </c:pt>
                <c:pt idx="7798">
                  <c:v>82.88000000000001</c:v>
                </c:pt>
                <c:pt idx="7799">
                  <c:v>82.88000000000001</c:v>
                </c:pt>
                <c:pt idx="7800">
                  <c:v>82.88000000000001</c:v>
                </c:pt>
                <c:pt idx="7801">
                  <c:v>82.88000000000001</c:v>
                </c:pt>
                <c:pt idx="7802">
                  <c:v>82.88000000000001</c:v>
                </c:pt>
                <c:pt idx="7803">
                  <c:v>82.88000000000001</c:v>
                </c:pt>
                <c:pt idx="7804">
                  <c:v>82.88000000000001</c:v>
                </c:pt>
                <c:pt idx="7805">
                  <c:v>82.88000000000001</c:v>
                </c:pt>
                <c:pt idx="7806">
                  <c:v>82.88000000000001</c:v>
                </c:pt>
                <c:pt idx="7807">
                  <c:v>82.88000000000001</c:v>
                </c:pt>
                <c:pt idx="7808">
                  <c:v>82.88000000000001</c:v>
                </c:pt>
                <c:pt idx="7809">
                  <c:v>82.88000000000001</c:v>
                </c:pt>
                <c:pt idx="7810">
                  <c:v>82.88000000000001</c:v>
                </c:pt>
                <c:pt idx="7811">
                  <c:v>82.88000000000001</c:v>
                </c:pt>
                <c:pt idx="7812">
                  <c:v>82.88000000000001</c:v>
                </c:pt>
                <c:pt idx="7813">
                  <c:v>82.88000000000001</c:v>
                </c:pt>
                <c:pt idx="7814">
                  <c:v>82.88000000000001</c:v>
                </c:pt>
                <c:pt idx="7815">
                  <c:v>82.88000000000001</c:v>
                </c:pt>
                <c:pt idx="7816">
                  <c:v>82.88000000000001</c:v>
                </c:pt>
                <c:pt idx="7817">
                  <c:v>82.88000000000001</c:v>
                </c:pt>
                <c:pt idx="7818">
                  <c:v>82.88000000000001</c:v>
                </c:pt>
                <c:pt idx="7819">
                  <c:v>82.88000000000001</c:v>
                </c:pt>
                <c:pt idx="7820">
                  <c:v>82.88000000000001</c:v>
                </c:pt>
                <c:pt idx="7821">
                  <c:v>82.88000000000001</c:v>
                </c:pt>
                <c:pt idx="7822">
                  <c:v>82.88000000000001</c:v>
                </c:pt>
                <c:pt idx="7823">
                  <c:v>82.88000000000001</c:v>
                </c:pt>
                <c:pt idx="7824">
                  <c:v>82.88000000000001</c:v>
                </c:pt>
                <c:pt idx="7825">
                  <c:v>82.88000000000001</c:v>
                </c:pt>
                <c:pt idx="7826">
                  <c:v>82.88000000000001</c:v>
                </c:pt>
                <c:pt idx="7827">
                  <c:v>82.88000000000001</c:v>
                </c:pt>
                <c:pt idx="7828">
                  <c:v>82.88000000000001</c:v>
                </c:pt>
                <c:pt idx="7829">
                  <c:v>82.88000000000001</c:v>
                </c:pt>
                <c:pt idx="7830">
                  <c:v>82.88000000000001</c:v>
                </c:pt>
                <c:pt idx="7831">
                  <c:v>82.88000000000001</c:v>
                </c:pt>
                <c:pt idx="7832">
                  <c:v>82.88000000000001</c:v>
                </c:pt>
                <c:pt idx="7833">
                  <c:v>82.88000000000001</c:v>
                </c:pt>
                <c:pt idx="7834">
                  <c:v>82.88000000000001</c:v>
                </c:pt>
                <c:pt idx="7835">
                  <c:v>82.88000000000001</c:v>
                </c:pt>
                <c:pt idx="7836">
                  <c:v>82.88000000000001</c:v>
                </c:pt>
                <c:pt idx="7837">
                  <c:v>82.88000000000001</c:v>
                </c:pt>
                <c:pt idx="7838">
                  <c:v>82.88000000000001</c:v>
                </c:pt>
                <c:pt idx="7839">
                  <c:v>82.88000000000001</c:v>
                </c:pt>
                <c:pt idx="7840">
                  <c:v>82.88000000000001</c:v>
                </c:pt>
                <c:pt idx="7841">
                  <c:v>82.88000000000001</c:v>
                </c:pt>
                <c:pt idx="7842">
                  <c:v>82.88000000000001</c:v>
                </c:pt>
                <c:pt idx="7843">
                  <c:v>82.88000000000001</c:v>
                </c:pt>
                <c:pt idx="7844">
                  <c:v>82.88000000000001</c:v>
                </c:pt>
                <c:pt idx="7845">
                  <c:v>82.88000000000001</c:v>
                </c:pt>
                <c:pt idx="7846">
                  <c:v>82.88000000000001</c:v>
                </c:pt>
                <c:pt idx="7847">
                  <c:v>82.88000000000001</c:v>
                </c:pt>
                <c:pt idx="7848">
                  <c:v>82.88000000000001</c:v>
                </c:pt>
                <c:pt idx="7849">
                  <c:v>82.88000000000001</c:v>
                </c:pt>
                <c:pt idx="7850">
                  <c:v>82.88000000000001</c:v>
                </c:pt>
                <c:pt idx="7851">
                  <c:v>82.88000000000001</c:v>
                </c:pt>
                <c:pt idx="7852">
                  <c:v>82.88000000000001</c:v>
                </c:pt>
                <c:pt idx="7853">
                  <c:v>82.88000000000001</c:v>
                </c:pt>
                <c:pt idx="7854">
                  <c:v>82.88000000000001</c:v>
                </c:pt>
                <c:pt idx="7855">
                  <c:v>82.88000000000001</c:v>
                </c:pt>
                <c:pt idx="7856">
                  <c:v>82.88000000000001</c:v>
                </c:pt>
                <c:pt idx="7857">
                  <c:v>82.88000000000001</c:v>
                </c:pt>
                <c:pt idx="7858">
                  <c:v>82.88000000000001</c:v>
                </c:pt>
                <c:pt idx="7859">
                  <c:v>82.88000000000001</c:v>
                </c:pt>
                <c:pt idx="7860">
                  <c:v>82.88000000000001</c:v>
                </c:pt>
                <c:pt idx="7861">
                  <c:v>82.88000000000001</c:v>
                </c:pt>
                <c:pt idx="7862">
                  <c:v>82.88000000000001</c:v>
                </c:pt>
                <c:pt idx="7863">
                  <c:v>82.88000000000001</c:v>
                </c:pt>
                <c:pt idx="7864">
                  <c:v>82.88000000000001</c:v>
                </c:pt>
                <c:pt idx="7865">
                  <c:v>82.88000000000001</c:v>
                </c:pt>
                <c:pt idx="7866">
                  <c:v>82.88000000000001</c:v>
                </c:pt>
                <c:pt idx="7867">
                  <c:v>82.88000000000001</c:v>
                </c:pt>
                <c:pt idx="7868">
                  <c:v>82.88000000000001</c:v>
                </c:pt>
                <c:pt idx="7869">
                  <c:v>82.88000000000001</c:v>
                </c:pt>
                <c:pt idx="7870">
                  <c:v>82.88000000000001</c:v>
                </c:pt>
                <c:pt idx="7871">
                  <c:v>82.88000000000001</c:v>
                </c:pt>
                <c:pt idx="7872">
                  <c:v>82.88000000000001</c:v>
                </c:pt>
                <c:pt idx="7873">
                  <c:v>82.88000000000001</c:v>
                </c:pt>
                <c:pt idx="7874">
                  <c:v>82.88000000000001</c:v>
                </c:pt>
                <c:pt idx="7875">
                  <c:v>82.88000000000001</c:v>
                </c:pt>
                <c:pt idx="7876">
                  <c:v>82.88000000000001</c:v>
                </c:pt>
                <c:pt idx="7877">
                  <c:v>82.88000000000001</c:v>
                </c:pt>
                <c:pt idx="7878">
                  <c:v>82.88000000000001</c:v>
                </c:pt>
                <c:pt idx="7879">
                  <c:v>82.88000000000001</c:v>
                </c:pt>
                <c:pt idx="7880">
                  <c:v>82.88000000000001</c:v>
                </c:pt>
                <c:pt idx="7881">
                  <c:v>82.88000000000001</c:v>
                </c:pt>
                <c:pt idx="7882">
                  <c:v>82.88000000000001</c:v>
                </c:pt>
                <c:pt idx="7883">
                  <c:v>82.88000000000001</c:v>
                </c:pt>
                <c:pt idx="7884">
                  <c:v>82.88000000000001</c:v>
                </c:pt>
                <c:pt idx="7885">
                  <c:v>82.88000000000001</c:v>
                </c:pt>
                <c:pt idx="7886">
                  <c:v>82.88000000000001</c:v>
                </c:pt>
                <c:pt idx="7887">
                  <c:v>82.88000000000001</c:v>
                </c:pt>
                <c:pt idx="7888">
                  <c:v>82.88000000000001</c:v>
                </c:pt>
                <c:pt idx="7889">
                  <c:v>82.88000000000001</c:v>
                </c:pt>
                <c:pt idx="7890">
                  <c:v>82.88000000000001</c:v>
                </c:pt>
                <c:pt idx="7891">
                  <c:v>82.88000000000001</c:v>
                </c:pt>
                <c:pt idx="7892">
                  <c:v>82.88000000000001</c:v>
                </c:pt>
                <c:pt idx="7893">
                  <c:v>82.88000000000001</c:v>
                </c:pt>
                <c:pt idx="7894">
                  <c:v>82.88000000000001</c:v>
                </c:pt>
                <c:pt idx="7895">
                  <c:v>82.88000000000001</c:v>
                </c:pt>
                <c:pt idx="7896">
                  <c:v>82.88000000000001</c:v>
                </c:pt>
                <c:pt idx="7897">
                  <c:v>82.88000000000001</c:v>
                </c:pt>
                <c:pt idx="7898">
                  <c:v>82.88000000000001</c:v>
                </c:pt>
                <c:pt idx="7899">
                  <c:v>82.88000000000001</c:v>
                </c:pt>
                <c:pt idx="7900">
                  <c:v>82.88000000000001</c:v>
                </c:pt>
                <c:pt idx="7901">
                  <c:v>82.88000000000001</c:v>
                </c:pt>
                <c:pt idx="7902">
                  <c:v>82.88000000000001</c:v>
                </c:pt>
                <c:pt idx="7903">
                  <c:v>82.88000000000001</c:v>
                </c:pt>
                <c:pt idx="7904">
                  <c:v>82.88000000000001</c:v>
                </c:pt>
                <c:pt idx="7905">
                  <c:v>82.88000000000001</c:v>
                </c:pt>
                <c:pt idx="7906">
                  <c:v>82.88000000000001</c:v>
                </c:pt>
                <c:pt idx="7907">
                  <c:v>82.88000000000001</c:v>
                </c:pt>
                <c:pt idx="7908">
                  <c:v>82.88000000000001</c:v>
                </c:pt>
                <c:pt idx="7909">
                  <c:v>82.88000000000001</c:v>
                </c:pt>
                <c:pt idx="7910">
                  <c:v>82.88000000000001</c:v>
                </c:pt>
                <c:pt idx="7911">
                  <c:v>82.88000000000001</c:v>
                </c:pt>
                <c:pt idx="7912">
                  <c:v>82.88000000000001</c:v>
                </c:pt>
                <c:pt idx="7913">
                  <c:v>82.88000000000001</c:v>
                </c:pt>
                <c:pt idx="7914">
                  <c:v>82.88000000000001</c:v>
                </c:pt>
                <c:pt idx="7915">
                  <c:v>82.88000000000001</c:v>
                </c:pt>
                <c:pt idx="7916">
                  <c:v>82.88000000000001</c:v>
                </c:pt>
                <c:pt idx="7917">
                  <c:v>82.88000000000001</c:v>
                </c:pt>
                <c:pt idx="7918">
                  <c:v>82.88000000000001</c:v>
                </c:pt>
                <c:pt idx="7919">
                  <c:v>82.88000000000001</c:v>
                </c:pt>
                <c:pt idx="7920">
                  <c:v>82.88000000000001</c:v>
                </c:pt>
                <c:pt idx="7921">
                  <c:v>82.88000000000001</c:v>
                </c:pt>
                <c:pt idx="7922">
                  <c:v>82.88000000000001</c:v>
                </c:pt>
                <c:pt idx="7923">
                  <c:v>82.88000000000001</c:v>
                </c:pt>
                <c:pt idx="7924">
                  <c:v>82.88000000000001</c:v>
                </c:pt>
                <c:pt idx="7925">
                  <c:v>82.88000000000001</c:v>
                </c:pt>
                <c:pt idx="7926">
                  <c:v>82.88000000000001</c:v>
                </c:pt>
                <c:pt idx="7927">
                  <c:v>82.88000000000001</c:v>
                </c:pt>
                <c:pt idx="7928">
                  <c:v>82.88000000000001</c:v>
                </c:pt>
                <c:pt idx="7929">
                  <c:v>82.88000000000001</c:v>
                </c:pt>
                <c:pt idx="7930">
                  <c:v>82.88000000000001</c:v>
                </c:pt>
                <c:pt idx="7931">
                  <c:v>82.88000000000001</c:v>
                </c:pt>
                <c:pt idx="7932">
                  <c:v>82.88000000000001</c:v>
                </c:pt>
                <c:pt idx="7933">
                  <c:v>82.88000000000001</c:v>
                </c:pt>
                <c:pt idx="7934">
                  <c:v>82.88000000000001</c:v>
                </c:pt>
                <c:pt idx="7935">
                  <c:v>82.88000000000001</c:v>
                </c:pt>
                <c:pt idx="7936">
                  <c:v>82.88000000000001</c:v>
                </c:pt>
                <c:pt idx="7937">
                  <c:v>82.88000000000001</c:v>
                </c:pt>
                <c:pt idx="7938">
                  <c:v>82.88000000000001</c:v>
                </c:pt>
                <c:pt idx="7939">
                  <c:v>82.88000000000001</c:v>
                </c:pt>
                <c:pt idx="7940">
                  <c:v>82.88000000000001</c:v>
                </c:pt>
                <c:pt idx="7941">
                  <c:v>82.88000000000001</c:v>
                </c:pt>
                <c:pt idx="7942">
                  <c:v>82.88000000000001</c:v>
                </c:pt>
                <c:pt idx="7943">
                  <c:v>82.88000000000001</c:v>
                </c:pt>
                <c:pt idx="7944">
                  <c:v>82.88000000000001</c:v>
                </c:pt>
                <c:pt idx="7945">
                  <c:v>82.88000000000001</c:v>
                </c:pt>
                <c:pt idx="7946">
                  <c:v>82.88000000000001</c:v>
                </c:pt>
                <c:pt idx="7947">
                  <c:v>82.88000000000001</c:v>
                </c:pt>
                <c:pt idx="7948">
                  <c:v>82.88000000000001</c:v>
                </c:pt>
                <c:pt idx="7949">
                  <c:v>82.88000000000001</c:v>
                </c:pt>
                <c:pt idx="7950">
                  <c:v>82.88000000000001</c:v>
                </c:pt>
                <c:pt idx="7951">
                  <c:v>82.88000000000001</c:v>
                </c:pt>
                <c:pt idx="7952">
                  <c:v>82.88000000000001</c:v>
                </c:pt>
                <c:pt idx="7953">
                  <c:v>82.88000000000001</c:v>
                </c:pt>
                <c:pt idx="7954">
                  <c:v>82.88000000000001</c:v>
                </c:pt>
                <c:pt idx="7955">
                  <c:v>82.88000000000001</c:v>
                </c:pt>
                <c:pt idx="7956">
                  <c:v>82.88000000000001</c:v>
                </c:pt>
                <c:pt idx="7957">
                  <c:v>82.88000000000001</c:v>
                </c:pt>
                <c:pt idx="7958">
                  <c:v>82.88000000000001</c:v>
                </c:pt>
                <c:pt idx="7959">
                  <c:v>82.88000000000001</c:v>
                </c:pt>
                <c:pt idx="7960">
                  <c:v>82.88000000000001</c:v>
                </c:pt>
                <c:pt idx="7961">
                  <c:v>82.88000000000001</c:v>
                </c:pt>
                <c:pt idx="7962">
                  <c:v>82.88000000000001</c:v>
                </c:pt>
                <c:pt idx="7963">
                  <c:v>82.88000000000001</c:v>
                </c:pt>
                <c:pt idx="7964">
                  <c:v>82.88000000000001</c:v>
                </c:pt>
                <c:pt idx="7965">
                  <c:v>82.88000000000001</c:v>
                </c:pt>
                <c:pt idx="7966">
                  <c:v>82.88000000000001</c:v>
                </c:pt>
                <c:pt idx="7967">
                  <c:v>82.88000000000001</c:v>
                </c:pt>
                <c:pt idx="7968">
                  <c:v>82.88000000000001</c:v>
                </c:pt>
                <c:pt idx="7969">
                  <c:v>82.88000000000001</c:v>
                </c:pt>
                <c:pt idx="7970">
                  <c:v>82.88000000000001</c:v>
                </c:pt>
                <c:pt idx="7971">
                  <c:v>82.88000000000001</c:v>
                </c:pt>
                <c:pt idx="7972">
                  <c:v>82.88000000000001</c:v>
                </c:pt>
                <c:pt idx="7973">
                  <c:v>82.88000000000001</c:v>
                </c:pt>
                <c:pt idx="7974">
                  <c:v>82.88000000000001</c:v>
                </c:pt>
                <c:pt idx="7975">
                  <c:v>82.88000000000001</c:v>
                </c:pt>
                <c:pt idx="7976">
                  <c:v>82.88000000000001</c:v>
                </c:pt>
                <c:pt idx="7977">
                  <c:v>82.88000000000001</c:v>
                </c:pt>
                <c:pt idx="7978">
                  <c:v>82.88000000000001</c:v>
                </c:pt>
                <c:pt idx="7979">
                  <c:v>82.88000000000001</c:v>
                </c:pt>
                <c:pt idx="7980">
                  <c:v>82.88000000000001</c:v>
                </c:pt>
                <c:pt idx="7981">
                  <c:v>82.88000000000001</c:v>
                </c:pt>
                <c:pt idx="7982">
                  <c:v>82.88000000000001</c:v>
                </c:pt>
                <c:pt idx="7983">
                  <c:v>82.88000000000001</c:v>
                </c:pt>
                <c:pt idx="7984">
                  <c:v>82.88000000000001</c:v>
                </c:pt>
                <c:pt idx="7985">
                  <c:v>82.88000000000001</c:v>
                </c:pt>
                <c:pt idx="7986">
                  <c:v>82.88000000000001</c:v>
                </c:pt>
                <c:pt idx="7987">
                  <c:v>82.88000000000001</c:v>
                </c:pt>
                <c:pt idx="7988">
                  <c:v>82.88000000000001</c:v>
                </c:pt>
                <c:pt idx="7989">
                  <c:v>82.88000000000001</c:v>
                </c:pt>
                <c:pt idx="7990">
                  <c:v>82.88000000000001</c:v>
                </c:pt>
                <c:pt idx="7991">
                  <c:v>82.88000000000001</c:v>
                </c:pt>
                <c:pt idx="7992">
                  <c:v>82.88000000000001</c:v>
                </c:pt>
                <c:pt idx="7993">
                  <c:v>82.88000000000001</c:v>
                </c:pt>
                <c:pt idx="7994">
                  <c:v>82.88000000000001</c:v>
                </c:pt>
                <c:pt idx="7995">
                  <c:v>82.88000000000001</c:v>
                </c:pt>
                <c:pt idx="7996">
                  <c:v>82.88000000000001</c:v>
                </c:pt>
                <c:pt idx="7997">
                  <c:v>82.88000000000001</c:v>
                </c:pt>
                <c:pt idx="7998">
                  <c:v>82.88000000000001</c:v>
                </c:pt>
                <c:pt idx="7999">
                  <c:v>82.88000000000001</c:v>
                </c:pt>
                <c:pt idx="8000">
                  <c:v>82.88000000000001</c:v>
                </c:pt>
                <c:pt idx="8001">
                  <c:v>82.88000000000001</c:v>
                </c:pt>
                <c:pt idx="8002">
                  <c:v>82.88000000000001</c:v>
                </c:pt>
                <c:pt idx="8003">
                  <c:v>82.88000000000001</c:v>
                </c:pt>
                <c:pt idx="8004">
                  <c:v>82.88000000000001</c:v>
                </c:pt>
                <c:pt idx="8005">
                  <c:v>82.88000000000001</c:v>
                </c:pt>
                <c:pt idx="8006">
                  <c:v>82.88000000000001</c:v>
                </c:pt>
                <c:pt idx="8007">
                  <c:v>82.88000000000001</c:v>
                </c:pt>
                <c:pt idx="8008">
                  <c:v>82.88000000000001</c:v>
                </c:pt>
                <c:pt idx="8009">
                  <c:v>82.88000000000001</c:v>
                </c:pt>
                <c:pt idx="8010">
                  <c:v>82.88000000000001</c:v>
                </c:pt>
                <c:pt idx="8011">
                  <c:v>82.88000000000001</c:v>
                </c:pt>
                <c:pt idx="8012">
                  <c:v>82.88000000000001</c:v>
                </c:pt>
                <c:pt idx="8013">
                  <c:v>82.88000000000001</c:v>
                </c:pt>
                <c:pt idx="8014">
                  <c:v>82.88000000000001</c:v>
                </c:pt>
                <c:pt idx="8015">
                  <c:v>82.88000000000001</c:v>
                </c:pt>
                <c:pt idx="8016">
                  <c:v>82.88000000000001</c:v>
                </c:pt>
                <c:pt idx="8017">
                  <c:v>82.88000000000001</c:v>
                </c:pt>
                <c:pt idx="8018">
                  <c:v>82.88000000000001</c:v>
                </c:pt>
                <c:pt idx="8019">
                  <c:v>82.88000000000001</c:v>
                </c:pt>
                <c:pt idx="8020">
                  <c:v>82.88000000000001</c:v>
                </c:pt>
                <c:pt idx="8021">
                  <c:v>82.88000000000001</c:v>
                </c:pt>
                <c:pt idx="8022">
                  <c:v>82.88000000000001</c:v>
                </c:pt>
                <c:pt idx="8023">
                  <c:v>82.88000000000001</c:v>
                </c:pt>
                <c:pt idx="8024">
                  <c:v>82.88000000000001</c:v>
                </c:pt>
                <c:pt idx="8025">
                  <c:v>82.88000000000001</c:v>
                </c:pt>
                <c:pt idx="8026">
                  <c:v>82.88000000000001</c:v>
                </c:pt>
                <c:pt idx="8027">
                  <c:v>82.88000000000001</c:v>
                </c:pt>
                <c:pt idx="8028">
                  <c:v>82.88000000000001</c:v>
                </c:pt>
                <c:pt idx="8029">
                  <c:v>82.88000000000001</c:v>
                </c:pt>
                <c:pt idx="8030">
                  <c:v>82.88000000000001</c:v>
                </c:pt>
                <c:pt idx="8031">
                  <c:v>82.88000000000001</c:v>
                </c:pt>
                <c:pt idx="8032">
                  <c:v>82.88000000000001</c:v>
                </c:pt>
                <c:pt idx="8033">
                  <c:v>82.88000000000001</c:v>
                </c:pt>
                <c:pt idx="8034">
                  <c:v>82.88000000000001</c:v>
                </c:pt>
                <c:pt idx="8035">
                  <c:v>82.88000000000001</c:v>
                </c:pt>
                <c:pt idx="8036">
                  <c:v>82.88000000000001</c:v>
                </c:pt>
                <c:pt idx="8037">
                  <c:v>82.88000000000001</c:v>
                </c:pt>
                <c:pt idx="8038">
                  <c:v>82.88000000000001</c:v>
                </c:pt>
                <c:pt idx="8039">
                  <c:v>82.88000000000001</c:v>
                </c:pt>
                <c:pt idx="8040">
                  <c:v>82.88000000000001</c:v>
                </c:pt>
                <c:pt idx="8041">
                  <c:v>82.88000000000001</c:v>
                </c:pt>
                <c:pt idx="8042">
                  <c:v>82.88000000000001</c:v>
                </c:pt>
                <c:pt idx="8043">
                  <c:v>82.88000000000001</c:v>
                </c:pt>
                <c:pt idx="8044">
                  <c:v>82.88000000000001</c:v>
                </c:pt>
                <c:pt idx="8045">
                  <c:v>82.88000000000001</c:v>
                </c:pt>
                <c:pt idx="8046">
                  <c:v>82.88000000000001</c:v>
                </c:pt>
                <c:pt idx="8047">
                  <c:v>82.88000000000001</c:v>
                </c:pt>
                <c:pt idx="8048">
                  <c:v>82.88000000000001</c:v>
                </c:pt>
                <c:pt idx="8049">
                  <c:v>82.88000000000001</c:v>
                </c:pt>
                <c:pt idx="8050">
                  <c:v>82.88000000000001</c:v>
                </c:pt>
                <c:pt idx="8051">
                  <c:v>82.88000000000001</c:v>
                </c:pt>
                <c:pt idx="8052">
                  <c:v>82.88000000000001</c:v>
                </c:pt>
                <c:pt idx="8053">
                  <c:v>82.88000000000001</c:v>
                </c:pt>
                <c:pt idx="8054">
                  <c:v>82.88000000000001</c:v>
                </c:pt>
                <c:pt idx="8055">
                  <c:v>82.88000000000001</c:v>
                </c:pt>
                <c:pt idx="8056">
                  <c:v>82.88000000000001</c:v>
                </c:pt>
                <c:pt idx="8057">
                  <c:v>82.88000000000001</c:v>
                </c:pt>
                <c:pt idx="8058">
                  <c:v>82.88000000000001</c:v>
                </c:pt>
                <c:pt idx="8059">
                  <c:v>82.88000000000001</c:v>
                </c:pt>
                <c:pt idx="8060">
                  <c:v>82.88000000000001</c:v>
                </c:pt>
                <c:pt idx="8061">
                  <c:v>82.88000000000001</c:v>
                </c:pt>
                <c:pt idx="8062">
                  <c:v>82.88000000000001</c:v>
                </c:pt>
                <c:pt idx="8063">
                  <c:v>82.88000000000001</c:v>
                </c:pt>
                <c:pt idx="8064">
                  <c:v>82.88000000000001</c:v>
                </c:pt>
                <c:pt idx="8065">
                  <c:v>82.88000000000001</c:v>
                </c:pt>
                <c:pt idx="8066">
                  <c:v>82.88000000000001</c:v>
                </c:pt>
                <c:pt idx="8067">
                  <c:v>82.88000000000001</c:v>
                </c:pt>
                <c:pt idx="8068">
                  <c:v>82.88000000000001</c:v>
                </c:pt>
                <c:pt idx="8069">
                  <c:v>82.88000000000001</c:v>
                </c:pt>
                <c:pt idx="8070">
                  <c:v>82.88000000000001</c:v>
                </c:pt>
                <c:pt idx="8071">
                  <c:v>82.88000000000001</c:v>
                </c:pt>
                <c:pt idx="8072">
                  <c:v>82.88000000000001</c:v>
                </c:pt>
                <c:pt idx="8073">
                  <c:v>82.88000000000001</c:v>
                </c:pt>
                <c:pt idx="8074">
                  <c:v>82.88000000000001</c:v>
                </c:pt>
                <c:pt idx="8075">
                  <c:v>82.88000000000001</c:v>
                </c:pt>
                <c:pt idx="8076">
                  <c:v>82.88000000000001</c:v>
                </c:pt>
                <c:pt idx="8077">
                  <c:v>82.88000000000001</c:v>
                </c:pt>
                <c:pt idx="8078">
                  <c:v>82.88000000000001</c:v>
                </c:pt>
                <c:pt idx="8079">
                  <c:v>82.88000000000001</c:v>
                </c:pt>
                <c:pt idx="8080">
                  <c:v>82.88000000000001</c:v>
                </c:pt>
                <c:pt idx="8081">
                  <c:v>82.88000000000001</c:v>
                </c:pt>
                <c:pt idx="8082">
                  <c:v>82.88000000000001</c:v>
                </c:pt>
                <c:pt idx="8083">
                  <c:v>82.88000000000001</c:v>
                </c:pt>
                <c:pt idx="8084">
                  <c:v>82.88000000000001</c:v>
                </c:pt>
                <c:pt idx="8085">
                  <c:v>82.88000000000001</c:v>
                </c:pt>
                <c:pt idx="8086">
                  <c:v>82.88000000000001</c:v>
                </c:pt>
                <c:pt idx="8087">
                  <c:v>82.88000000000001</c:v>
                </c:pt>
                <c:pt idx="8088">
                  <c:v>82.88000000000001</c:v>
                </c:pt>
                <c:pt idx="8089">
                  <c:v>82.88000000000001</c:v>
                </c:pt>
                <c:pt idx="8090">
                  <c:v>82.88000000000001</c:v>
                </c:pt>
                <c:pt idx="8091">
                  <c:v>82.88000000000001</c:v>
                </c:pt>
                <c:pt idx="8092">
                  <c:v>82.88000000000001</c:v>
                </c:pt>
                <c:pt idx="8093">
                  <c:v>82.88000000000001</c:v>
                </c:pt>
                <c:pt idx="8094">
                  <c:v>82.88000000000001</c:v>
                </c:pt>
                <c:pt idx="8095">
                  <c:v>82.88000000000001</c:v>
                </c:pt>
                <c:pt idx="8096">
                  <c:v>82.88000000000001</c:v>
                </c:pt>
                <c:pt idx="8097">
                  <c:v>82.88000000000001</c:v>
                </c:pt>
                <c:pt idx="8098">
                  <c:v>82.88000000000001</c:v>
                </c:pt>
                <c:pt idx="8099">
                  <c:v>82.88000000000001</c:v>
                </c:pt>
                <c:pt idx="8100">
                  <c:v>82.88000000000001</c:v>
                </c:pt>
                <c:pt idx="8101">
                  <c:v>82.88000000000001</c:v>
                </c:pt>
                <c:pt idx="8102">
                  <c:v>82.88000000000001</c:v>
                </c:pt>
                <c:pt idx="8103">
                  <c:v>82.88000000000001</c:v>
                </c:pt>
                <c:pt idx="8104">
                  <c:v>82.88000000000001</c:v>
                </c:pt>
                <c:pt idx="8105">
                  <c:v>82.88000000000001</c:v>
                </c:pt>
                <c:pt idx="8106">
                  <c:v>82.88000000000001</c:v>
                </c:pt>
                <c:pt idx="8107">
                  <c:v>82.88000000000001</c:v>
                </c:pt>
                <c:pt idx="8108">
                  <c:v>82.88000000000001</c:v>
                </c:pt>
                <c:pt idx="8109">
                  <c:v>82.88000000000001</c:v>
                </c:pt>
                <c:pt idx="8110">
                  <c:v>82.88000000000001</c:v>
                </c:pt>
                <c:pt idx="8111">
                  <c:v>82.88000000000001</c:v>
                </c:pt>
                <c:pt idx="8112">
                  <c:v>82.88000000000001</c:v>
                </c:pt>
                <c:pt idx="8113">
                  <c:v>82.88000000000001</c:v>
                </c:pt>
                <c:pt idx="8114">
                  <c:v>82.88000000000001</c:v>
                </c:pt>
                <c:pt idx="8115">
                  <c:v>82.88000000000001</c:v>
                </c:pt>
                <c:pt idx="8116">
                  <c:v>82.88000000000001</c:v>
                </c:pt>
                <c:pt idx="8117">
                  <c:v>82.88000000000001</c:v>
                </c:pt>
                <c:pt idx="8118">
                  <c:v>82.88000000000001</c:v>
                </c:pt>
                <c:pt idx="8119">
                  <c:v>82.88000000000001</c:v>
                </c:pt>
                <c:pt idx="8120">
                  <c:v>82.88000000000001</c:v>
                </c:pt>
                <c:pt idx="8121">
                  <c:v>82.88000000000001</c:v>
                </c:pt>
                <c:pt idx="8122">
                  <c:v>82.88000000000001</c:v>
                </c:pt>
                <c:pt idx="8123">
                  <c:v>82.88000000000001</c:v>
                </c:pt>
                <c:pt idx="8124">
                  <c:v>82.88000000000001</c:v>
                </c:pt>
                <c:pt idx="8125">
                  <c:v>82.88000000000001</c:v>
                </c:pt>
                <c:pt idx="8126">
                  <c:v>82.88000000000001</c:v>
                </c:pt>
                <c:pt idx="8127">
                  <c:v>82.88000000000001</c:v>
                </c:pt>
                <c:pt idx="8128">
                  <c:v>82.88000000000001</c:v>
                </c:pt>
                <c:pt idx="8129">
                  <c:v>82.88000000000001</c:v>
                </c:pt>
                <c:pt idx="8130">
                  <c:v>82.88000000000001</c:v>
                </c:pt>
                <c:pt idx="8131">
                  <c:v>82.88000000000001</c:v>
                </c:pt>
                <c:pt idx="8132">
                  <c:v>82.88000000000001</c:v>
                </c:pt>
                <c:pt idx="8133">
                  <c:v>82.88000000000001</c:v>
                </c:pt>
                <c:pt idx="8134">
                  <c:v>82.88000000000001</c:v>
                </c:pt>
                <c:pt idx="8135">
                  <c:v>82.88000000000001</c:v>
                </c:pt>
                <c:pt idx="8136">
                  <c:v>82.88000000000001</c:v>
                </c:pt>
                <c:pt idx="8137">
                  <c:v>82.88000000000001</c:v>
                </c:pt>
                <c:pt idx="8138">
                  <c:v>82.88000000000001</c:v>
                </c:pt>
                <c:pt idx="8139">
                  <c:v>82.88000000000001</c:v>
                </c:pt>
                <c:pt idx="8140">
                  <c:v>82.88000000000001</c:v>
                </c:pt>
                <c:pt idx="8141">
                  <c:v>82.88000000000001</c:v>
                </c:pt>
                <c:pt idx="8142">
                  <c:v>82.88000000000001</c:v>
                </c:pt>
                <c:pt idx="8143">
                  <c:v>82.88000000000001</c:v>
                </c:pt>
                <c:pt idx="8144">
                  <c:v>82.88000000000001</c:v>
                </c:pt>
                <c:pt idx="8145">
                  <c:v>82.88000000000001</c:v>
                </c:pt>
                <c:pt idx="8146">
                  <c:v>82.88000000000001</c:v>
                </c:pt>
                <c:pt idx="8147">
                  <c:v>82.88000000000001</c:v>
                </c:pt>
                <c:pt idx="8148">
                  <c:v>82.88000000000001</c:v>
                </c:pt>
                <c:pt idx="8149">
                  <c:v>82.88000000000001</c:v>
                </c:pt>
                <c:pt idx="8150">
                  <c:v>82.88000000000001</c:v>
                </c:pt>
                <c:pt idx="8151">
                  <c:v>82.88000000000001</c:v>
                </c:pt>
                <c:pt idx="8152">
                  <c:v>82.88000000000001</c:v>
                </c:pt>
                <c:pt idx="8153">
                  <c:v>82.88000000000001</c:v>
                </c:pt>
                <c:pt idx="8154">
                  <c:v>82.88000000000001</c:v>
                </c:pt>
                <c:pt idx="8155">
                  <c:v>82.88000000000001</c:v>
                </c:pt>
                <c:pt idx="8156">
                  <c:v>82.88000000000001</c:v>
                </c:pt>
                <c:pt idx="8157">
                  <c:v>82.88000000000001</c:v>
                </c:pt>
                <c:pt idx="8158">
                  <c:v>82.88000000000001</c:v>
                </c:pt>
                <c:pt idx="8159">
                  <c:v>82.88000000000001</c:v>
                </c:pt>
                <c:pt idx="8160">
                  <c:v>82.88000000000001</c:v>
                </c:pt>
                <c:pt idx="8161">
                  <c:v>82.88000000000001</c:v>
                </c:pt>
                <c:pt idx="8162">
                  <c:v>82.88000000000001</c:v>
                </c:pt>
                <c:pt idx="8163">
                  <c:v>82.88000000000001</c:v>
                </c:pt>
                <c:pt idx="8164">
                  <c:v>82.88000000000001</c:v>
                </c:pt>
                <c:pt idx="8165">
                  <c:v>82.88000000000001</c:v>
                </c:pt>
                <c:pt idx="8166">
                  <c:v>82.88000000000001</c:v>
                </c:pt>
                <c:pt idx="8167">
                  <c:v>82.88000000000001</c:v>
                </c:pt>
                <c:pt idx="8168">
                  <c:v>82.88000000000001</c:v>
                </c:pt>
                <c:pt idx="8169">
                  <c:v>82.88000000000001</c:v>
                </c:pt>
                <c:pt idx="8170">
                  <c:v>82.88000000000001</c:v>
                </c:pt>
                <c:pt idx="8171">
                  <c:v>82.88000000000001</c:v>
                </c:pt>
                <c:pt idx="8172">
                  <c:v>82.88000000000001</c:v>
                </c:pt>
                <c:pt idx="8173">
                  <c:v>82.88000000000001</c:v>
                </c:pt>
                <c:pt idx="8174">
                  <c:v>82.88000000000001</c:v>
                </c:pt>
                <c:pt idx="8175">
                  <c:v>82.88000000000001</c:v>
                </c:pt>
                <c:pt idx="8176">
                  <c:v>82.88000000000001</c:v>
                </c:pt>
                <c:pt idx="8177">
                  <c:v>82.88000000000001</c:v>
                </c:pt>
                <c:pt idx="8178">
                  <c:v>82.88000000000001</c:v>
                </c:pt>
                <c:pt idx="8179">
                  <c:v>82.88000000000001</c:v>
                </c:pt>
                <c:pt idx="8180">
                  <c:v>82.88000000000001</c:v>
                </c:pt>
                <c:pt idx="8181">
                  <c:v>82.88000000000001</c:v>
                </c:pt>
                <c:pt idx="8182">
                  <c:v>82.88000000000001</c:v>
                </c:pt>
                <c:pt idx="8183">
                  <c:v>82.88000000000001</c:v>
                </c:pt>
                <c:pt idx="8184">
                  <c:v>82.88000000000001</c:v>
                </c:pt>
                <c:pt idx="8185">
                  <c:v>82.88000000000001</c:v>
                </c:pt>
                <c:pt idx="8186">
                  <c:v>82.88000000000001</c:v>
                </c:pt>
                <c:pt idx="8187">
                  <c:v>82.88000000000001</c:v>
                </c:pt>
                <c:pt idx="8188">
                  <c:v>82.88000000000001</c:v>
                </c:pt>
                <c:pt idx="8189">
                  <c:v>82.88000000000001</c:v>
                </c:pt>
                <c:pt idx="8190">
                  <c:v>82.88000000000001</c:v>
                </c:pt>
                <c:pt idx="8191">
                  <c:v>82.88000000000001</c:v>
                </c:pt>
                <c:pt idx="8192">
                  <c:v>82.88000000000001</c:v>
                </c:pt>
                <c:pt idx="8193">
                  <c:v>82.88000000000001</c:v>
                </c:pt>
                <c:pt idx="8194">
                  <c:v>82.88000000000001</c:v>
                </c:pt>
                <c:pt idx="8195">
                  <c:v>82.88000000000001</c:v>
                </c:pt>
                <c:pt idx="8196">
                  <c:v>82.88000000000001</c:v>
                </c:pt>
                <c:pt idx="8197">
                  <c:v>82.88000000000001</c:v>
                </c:pt>
                <c:pt idx="8198">
                  <c:v>82.88000000000001</c:v>
                </c:pt>
                <c:pt idx="8199">
                  <c:v>82.88000000000001</c:v>
                </c:pt>
                <c:pt idx="8200">
                  <c:v>82.88000000000001</c:v>
                </c:pt>
                <c:pt idx="8201">
                  <c:v>82.88000000000001</c:v>
                </c:pt>
                <c:pt idx="8202">
                  <c:v>82.88000000000001</c:v>
                </c:pt>
                <c:pt idx="8203">
                  <c:v>82.88000000000001</c:v>
                </c:pt>
                <c:pt idx="8204">
                  <c:v>82.88000000000001</c:v>
                </c:pt>
                <c:pt idx="8205">
                  <c:v>82.88000000000001</c:v>
                </c:pt>
                <c:pt idx="8206">
                  <c:v>82.88000000000001</c:v>
                </c:pt>
                <c:pt idx="8207">
                  <c:v>82.88000000000001</c:v>
                </c:pt>
                <c:pt idx="8208">
                  <c:v>82.88000000000001</c:v>
                </c:pt>
                <c:pt idx="8209">
                  <c:v>82.88000000000001</c:v>
                </c:pt>
                <c:pt idx="8210">
                  <c:v>82.88000000000001</c:v>
                </c:pt>
                <c:pt idx="8211">
                  <c:v>82.88000000000001</c:v>
                </c:pt>
                <c:pt idx="8212">
                  <c:v>82.88000000000001</c:v>
                </c:pt>
                <c:pt idx="8213">
                  <c:v>82.88000000000001</c:v>
                </c:pt>
                <c:pt idx="8214">
                  <c:v>82.88000000000001</c:v>
                </c:pt>
                <c:pt idx="8215">
                  <c:v>82.88000000000001</c:v>
                </c:pt>
                <c:pt idx="8216">
                  <c:v>82.88000000000001</c:v>
                </c:pt>
                <c:pt idx="8217">
                  <c:v>82.88000000000001</c:v>
                </c:pt>
                <c:pt idx="8218">
                  <c:v>82.88000000000001</c:v>
                </c:pt>
                <c:pt idx="8219">
                  <c:v>82.88000000000001</c:v>
                </c:pt>
                <c:pt idx="8220">
                  <c:v>82.88000000000001</c:v>
                </c:pt>
                <c:pt idx="8221">
                  <c:v>82.88000000000001</c:v>
                </c:pt>
                <c:pt idx="8222">
                  <c:v>82.88000000000001</c:v>
                </c:pt>
                <c:pt idx="8223">
                  <c:v>82.88000000000001</c:v>
                </c:pt>
                <c:pt idx="8224">
                  <c:v>82.88000000000001</c:v>
                </c:pt>
                <c:pt idx="8225">
                  <c:v>82.88000000000001</c:v>
                </c:pt>
                <c:pt idx="8226">
                  <c:v>82.88000000000001</c:v>
                </c:pt>
                <c:pt idx="8227">
                  <c:v>82.88000000000001</c:v>
                </c:pt>
                <c:pt idx="8228">
                  <c:v>82.88000000000001</c:v>
                </c:pt>
                <c:pt idx="8229">
                  <c:v>82.88000000000001</c:v>
                </c:pt>
                <c:pt idx="8230">
                  <c:v>82.88000000000001</c:v>
                </c:pt>
                <c:pt idx="8231">
                  <c:v>82.88000000000001</c:v>
                </c:pt>
                <c:pt idx="8232">
                  <c:v>82.88000000000001</c:v>
                </c:pt>
                <c:pt idx="8233">
                  <c:v>82.88000000000001</c:v>
                </c:pt>
                <c:pt idx="8234">
                  <c:v>82.88000000000001</c:v>
                </c:pt>
                <c:pt idx="8235">
                  <c:v>82.88000000000001</c:v>
                </c:pt>
                <c:pt idx="8236">
                  <c:v>82.88000000000001</c:v>
                </c:pt>
                <c:pt idx="8237">
                  <c:v>82.88000000000001</c:v>
                </c:pt>
                <c:pt idx="8238">
                  <c:v>82.88000000000001</c:v>
                </c:pt>
                <c:pt idx="8239">
                  <c:v>82.88000000000001</c:v>
                </c:pt>
                <c:pt idx="8240">
                  <c:v>82.88000000000001</c:v>
                </c:pt>
                <c:pt idx="8241">
                  <c:v>82.88000000000001</c:v>
                </c:pt>
                <c:pt idx="8242">
                  <c:v>82.88000000000001</c:v>
                </c:pt>
                <c:pt idx="8243">
                  <c:v>82.88000000000001</c:v>
                </c:pt>
                <c:pt idx="8244">
                  <c:v>82.88000000000001</c:v>
                </c:pt>
                <c:pt idx="8245">
                  <c:v>82.88000000000001</c:v>
                </c:pt>
                <c:pt idx="8246">
                  <c:v>82.88000000000001</c:v>
                </c:pt>
                <c:pt idx="8247">
                  <c:v>82.88000000000001</c:v>
                </c:pt>
                <c:pt idx="8248">
                  <c:v>82.88000000000001</c:v>
                </c:pt>
                <c:pt idx="8249">
                  <c:v>82.88000000000001</c:v>
                </c:pt>
                <c:pt idx="8250">
                  <c:v>82.88000000000001</c:v>
                </c:pt>
                <c:pt idx="8251">
                  <c:v>82.88000000000001</c:v>
                </c:pt>
                <c:pt idx="8252">
                  <c:v>82.88000000000001</c:v>
                </c:pt>
                <c:pt idx="8253">
                  <c:v>82.88000000000001</c:v>
                </c:pt>
                <c:pt idx="8254">
                  <c:v>82.88000000000001</c:v>
                </c:pt>
                <c:pt idx="8255">
                  <c:v>82.88000000000001</c:v>
                </c:pt>
                <c:pt idx="8256">
                  <c:v>82.88000000000001</c:v>
                </c:pt>
                <c:pt idx="8257">
                  <c:v>82.88000000000001</c:v>
                </c:pt>
                <c:pt idx="8258">
                  <c:v>82.88000000000001</c:v>
                </c:pt>
                <c:pt idx="8259">
                  <c:v>82.88000000000001</c:v>
                </c:pt>
                <c:pt idx="8260">
                  <c:v>82.88000000000001</c:v>
                </c:pt>
                <c:pt idx="8261">
                  <c:v>82.88000000000001</c:v>
                </c:pt>
                <c:pt idx="8262">
                  <c:v>82.88000000000001</c:v>
                </c:pt>
                <c:pt idx="8263">
                  <c:v>82.88000000000001</c:v>
                </c:pt>
                <c:pt idx="8264">
                  <c:v>82.88000000000001</c:v>
                </c:pt>
                <c:pt idx="8265">
                  <c:v>82.88000000000001</c:v>
                </c:pt>
                <c:pt idx="8266">
                  <c:v>82.88000000000001</c:v>
                </c:pt>
                <c:pt idx="8267">
                  <c:v>82.88000000000001</c:v>
                </c:pt>
                <c:pt idx="8268">
                  <c:v>82.88000000000001</c:v>
                </c:pt>
                <c:pt idx="8269">
                  <c:v>82.88000000000001</c:v>
                </c:pt>
                <c:pt idx="8270">
                  <c:v>82.88000000000001</c:v>
                </c:pt>
                <c:pt idx="8271">
                  <c:v>82.88000000000001</c:v>
                </c:pt>
                <c:pt idx="8272">
                  <c:v>82.88000000000001</c:v>
                </c:pt>
                <c:pt idx="8273">
                  <c:v>82.88000000000001</c:v>
                </c:pt>
                <c:pt idx="8274">
                  <c:v>82.88000000000001</c:v>
                </c:pt>
                <c:pt idx="8275">
                  <c:v>82.88000000000001</c:v>
                </c:pt>
                <c:pt idx="8276">
                  <c:v>82.88000000000001</c:v>
                </c:pt>
                <c:pt idx="8277">
                  <c:v>82.88000000000001</c:v>
                </c:pt>
                <c:pt idx="8278">
                  <c:v>82.88000000000001</c:v>
                </c:pt>
                <c:pt idx="8279">
                  <c:v>82.88000000000001</c:v>
                </c:pt>
                <c:pt idx="8280">
                  <c:v>82.88000000000001</c:v>
                </c:pt>
                <c:pt idx="8281">
                  <c:v>82.88000000000001</c:v>
                </c:pt>
                <c:pt idx="8282">
                  <c:v>82.88000000000001</c:v>
                </c:pt>
                <c:pt idx="8283">
                  <c:v>82.88000000000001</c:v>
                </c:pt>
                <c:pt idx="8284">
                  <c:v>82.88000000000001</c:v>
                </c:pt>
                <c:pt idx="8285">
                  <c:v>82.88000000000001</c:v>
                </c:pt>
                <c:pt idx="8286">
                  <c:v>82.88000000000001</c:v>
                </c:pt>
                <c:pt idx="8287">
                  <c:v>82.88000000000001</c:v>
                </c:pt>
                <c:pt idx="8288">
                  <c:v>82.88000000000001</c:v>
                </c:pt>
                <c:pt idx="8289">
                  <c:v>82.88000000000001</c:v>
                </c:pt>
                <c:pt idx="8290">
                  <c:v>82.88000000000001</c:v>
                </c:pt>
                <c:pt idx="8291">
                  <c:v>82.88000000000001</c:v>
                </c:pt>
                <c:pt idx="8292">
                  <c:v>82.88000000000001</c:v>
                </c:pt>
                <c:pt idx="8293">
                  <c:v>82.88000000000001</c:v>
                </c:pt>
                <c:pt idx="8294">
                  <c:v>82.88000000000001</c:v>
                </c:pt>
                <c:pt idx="8295">
                  <c:v>82.88000000000001</c:v>
                </c:pt>
                <c:pt idx="8296">
                  <c:v>82.88000000000001</c:v>
                </c:pt>
                <c:pt idx="8297">
                  <c:v>82.88000000000001</c:v>
                </c:pt>
                <c:pt idx="8298">
                  <c:v>82.88000000000001</c:v>
                </c:pt>
                <c:pt idx="8299">
                  <c:v>82.88000000000001</c:v>
                </c:pt>
                <c:pt idx="8300">
                  <c:v>82.88000000000001</c:v>
                </c:pt>
                <c:pt idx="8301">
                  <c:v>82.88000000000001</c:v>
                </c:pt>
                <c:pt idx="8302">
                  <c:v>82.88000000000001</c:v>
                </c:pt>
                <c:pt idx="8303">
                  <c:v>82.88000000000001</c:v>
                </c:pt>
                <c:pt idx="8304">
                  <c:v>82.88000000000001</c:v>
                </c:pt>
                <c:pt idx="8305">
                  <c:v>82.88000000000001</c:v>
                </c:pt>
                <c:pt idx="8306">
                  <c:v>82.88000000000001</c:v>
                </c:pt>
                <c:pt idx="8307">
                  <c:v>82.88000000000001</c:v>
                </c:pt>
                <c:pt idx="8308">
                  <c:v>82.88000000000001</c:v>
                </c:pt>
                <c:pt idx="8309">
                  <c:v>82.88000000000001</c:v>
                </c:pt>
                <c:pt idx="8310">
                  <c:v>82.88000000000001</c:v>
                </c:pt>
                <c:pt idx="8311">
                  <c:v>82.88000000000001</c:v>
                </c:pt>
                <c:pt idx="8312">
                  <c:v>82.88000000000001</c:v>
                </c:pt>
                <c:pt idx="8313">
                  <c:v>82.88000000000001</c:v>
                </c:pt>
                <c:pt idx="8314">
                  <c:v>82.88000000000001</c:v>
                </c:pt>
                <c:pt idx="8315">
                  <c:v>82.88000000000001</c:v>
                </c:pt>
                <c:pt idx="8316">
                  <c:v>82.88000000000001</c:v>
                </c:pt>
                <c:pt idx="8317">
                  <c:v>82.88000000000001</c:v>
                </c:pt>
                <c:pt idx="8318">
                  <c:v>82.88000000000001</c:v>
                </c:pt>
                <c:pt idx="8319">
                  <c:v>82.88000000000001</c:v>
                </c:pt>
                <c:pt idx="8320">
                  <c:v>82.88000000000001</c:v>
                </c:pt>
                <c:pt idx="8321">
                  <c:v>82.88000000000001</c:v>
                </c:pt>
                <c:pt idx="8322">
                  <c:v>82.88000000000001</c:v>
                </c:pt>
                <c:pt idx="8323">
                  <c:v>82.88000000000001</c:v>
                </c:pt>
                <c:pt idx="8324">
                  <c:v>82.88000000000001</c:v>
                </c:pt>
                <c:pt idx="8325">
                  <c:v>82.88000000000001</c:v>
                </c:pt>
                <c:pt idx="8326">
                  <c:v>82.88000000000001</c:v>
                </c:pt>
                <c:pt idx="8327">
                  <c:v>82.88000000000001</c:v>
                </c:pt>
                <c:pt idx="8328">
                  <c:v>82.88000000000001</c:v>
                </c:pt>
                <c:pt idx="8329">
                  <c:v>82.88000000000001</c:v>
                </c:pt>
                <c:pt idx="8330">
                  <c:v>82.88000000000001</c:v>
                </c:pt>
                <c:pt idx="8331">
                  <c:v>82.88000000000001</c:v>
                </c:pt>
                <c:pt idx="8332">
                  <c:v>82.88000000000001</c:v>
                </c:pt>
                <c:pt idx="8333">
                  <c:v>82.88000000000001</c:v>
                </c:pt>
                <c:pt idx="8334">
                  <c:v>82.88000000000001</c:v>
                </c:pt>
                <c:pt idx="8335">
                  <c:v>82.88000000000001</c:v>
                </c:pt>
                <c:pt idx="8336">
                  <c:v>82.88000000000001</c:v>
                </c:pt>
                <c:pt idx="8337">
                  <c:v>82.88000000000001</c:v>
                </c:pt>
                <c:pt idx="8338">
                  <c:v>82.88000000000001</c:v>
                </c:pt>
                <c:pt idx="8339">
                  <c:v>82.88000000000001</c:v>
                </c:pt>
                <c:pt idx="8340">
                  <c:v>82.88000000000001</c:v>
                </c:pt>
                <c:pt idx="8341">
                  <c:v>82.88000000000001</c:v>
                </c:pt>
                <c:pt idx="8342">
                  <c:v>82.88000000000001</c:v>
                </c:pt>
                <c:pt idx="8343">
                  <c:v>82.88000000000001</c:v>
                </c:pt>
                <c:pt idx="8344">
                  <c:v>82.88000000000001</c:v>
                </c:pt>
                <c:pt idx="8345">
                  <c:v>82.88000000000001</c:v>
                </c:pt>
                <c:pt idx="8346">
                  <c:v>82.88000000000001</c:v>
                </c:pt>
                <c:pt idx="8347">
                  <c:v>82.88000000000001</c:v>
                </c:pt>
                <c:pt idx="8348">
                  <c:v>82.88000000000001</c:v>
                </c:pt>
                <c:pt idx="8349">
                  <c:v>82.88000000000001</c:v>
                </c:pt>
                <c:pt idx="8350">
                  <c:v>82.88000000000001</c:v>
                </c:pt>
                <c:pt idx="8351">
                  <c:v>82.88000000000001</c:v>
                </c:pt>
                <c:pt idx="8352">
                  <c:v>82.88000000000001</c:v>
                </c:pt>
                <c:pt idx="8353">
                  <c:v>82.88000000000001</c:v>
                </c:pt>
                <c:pt idx="8354">
                  <c:v>82.88000000000001</c:v>
                </c:pt>
                <c:pt idx="8355">
                  <c:v>82.88000000000001</c:v>
                </c:pt>
                <c:pt idx="8356">
                  <c:v>82.88000000000001</c:v>
                </c:pt>
                <c:pt idx="8357">
                  <c:v>82.88000000000001</c:v>
                </c:pt>
                <c:pt idx="8358">
                  <c:v>82.88000000000001</c:v>
                </c:pt>
                <c:pt idx="8359">
                  <c:v>82.88000000000001</c:v>
                </c:pt>
                <c:pt idx="8360">
                  <c:v>82.88000000000001</c:v>
                </c:pt>
                <c:pt idx="8361">
                  <c:v>82.88000000000001</c:v>
                </c:pt>
                <c:pt idx="8362">
                  <c:v>82.88000000000001</c:v>
                </c:pt>
                <c:pt idx="8363">
                  <c:v>82.88000000000001</c:v>
                </c:pt>
                <c:pt idx="8364">
                  <c:v>82.88000000000001</c:v>
                </c:pt>
                <c:pt idx="8365">
                  <c:v>82.88000000000001</c:v>
                </c:pt>
                <c:pt idx="8366">
                  <c:v>82.88000000000001</c:v>
                </c:pt>
                <c:pt idx="8367">
                  <c:v>82.88000000000001</c:v>
                </c:pt>
                <c:pt idx="8368">
                  <c:v>82.88000000000001</c:v>
                </c:pt>
                <c:pt idx="8369">
                  <c:v>82.88000000000001</c:v>
                </c:pt>
                <c:pt idx="8370">
                  <c:v>82.88000000000001</c:v>
                </c:pt>
                <c:pt idx="8371">
                  <c:v>82.88000000000001</c:v>
                </c:pt>
                <c:pt idx="8372">
                  <c:v>82.88000000000001</c:v>
                </c:pt>
                <c:pt idx="8373">
                  <c:v>82.88000000000001</c:v>
                </c:pt>
                <c:pt idx="8374">
                  <c:v>82.88000000000001</c:v>
                </c:pt>
                <c:pt idx="8375">
                  <c:v>82.88000000000001</c:v>
                </c:pt>
                <c:pt idx="8376">
                  <c:v>82.88000000000001</c:v>
                </c:pt>
                <c:pt idx="8377">
                  <c:v>82.88000000000001</c:v>
                </c:pt>
                <c:pt idx="8378">
                  <c:v>82.88000000000001</c:v>
                </c:pt>
                <c:pt idx="8379">
                  <c:v>82.88000000000001</c:v>
                </c:pt>
                <c:pt idx="8380">
                  <c:v>82.88000000000001</c:v>
                </c:pt>
                <c:pt idx="8381">
                  <c:v>82.88000000000001</c:v>
                </c:pt>
                <c:pt idx="8382">
                  <c:v>82.88000000000001</c:v>
                </c:pt>
                <c:pt idx="8383">
                  <c:v>82.88000000000001</c:v>
                </c:pt>
                <c:pt idx="8384">
                  <c:v>82.88000000000001</c:v>
                </c:pt>
                <c:pt idx="8385">
                  <c:v>82.88000000000001</c:v>
                </c:pt>
                <c:pt idx="8386">
                  <c:v>82.88000000000001</c:v>
                </c:pt>
                <c:pt idx="8387">
                  <c:v>82.88000000000001</c:v>
                </c:pt>
                <c:pt idx="8388">
                  <c:v>82.88000000000001</c:v>
                </c:pt>
                <c:pt idx="8389">
                  <c:v>82.88000000000001</c:v>
                </c:pt>
                <c:pt idx="8390">
                  <c:v>82.88000000000001</c:v>
                </c:pt>
                <c:pt idx="8391">
                  <c:v>82.88000000000001</c:v>
                </c:pt>
                <c:pt idx="8392">
                  <c:v>82.88000000000001</c:v>
                </c:pt>
                <c:pt idx="8393">
                  <c:v>82.88000000000001</c:v>
                </c:pt>
                <c:pt idx="8394">
                  <c:v>82.88000000000001</c:v>
                </c:pt>
                <c:pt idx="8395">
                  <c:v>82.88000000000001</c:v>
                </c:pt>
                <c:pt idx="8396">
                  <c:v>82.88000000000001</c:v>
                </c:pt>
                <c:pt idx="8397">
                  <c:v>82.88000000000001</c:v>
                </c:pt>
                <c:pt idx="8398">
                  <c:v>82.88000000000001</c:v>
                </c:pt>
                <c:pt idx="8399">
                  <c:v>82.88000000000001</c:v>
                </c:pt>
                <c:pt idx="8400">
                  <c:v>82.88000000000001</c:v>
                </c:pt>
                <c:pt idx="8401">
                  <c:v>82.88000000000001</c:v>
                </c:pt>
                <c:pt idx="8402">
                  <c:v>82.88000000000001</c:v>
                </c:pt>
                <c:pt idx="8403">
                  <c:v>82.88000000000001</c:v>
                </c:pt>
                <c:pt idx="8404">
                  <c:v>82.88000000000001</c:v>
                </c:pt>
                <c:pt idx="8405">
                  <c:v>82.88000000000001</c:v>
                </c:pt>
                <c:pt idx="8406">
                  <c:v>82.88000000000001</c:v>
                </c:pt>
                <c:pt idx="8407">
                  <c:v>82.88000000000001</c:v>
                </c:pt>
                <c:pt idx="8408">
                  <c:v>82.88000000000001</c:v>
                </c:pt>
                <c:pt idx="8409">
                  <c:v>82.88000000000001</c:v>
                </c:pt>
                <c:pt idx="8410">
                  <c:v>82.88000000000001</c:v>
                </c:pt>
                <c:pt idx="8411">
                  <c:v>82.88000000000001</c:v>
                </c:pt>
                <c:pt idx="8412">
                  <c:v>82.88000000000001</c:v>
                </c:pt>
                <c:pt idx="8413">
                  <c:v>82.88000000000001</c:v>
                </c:pt>
                <c:pt idx="8414">
                  <c:v>82.88000000000001</c:v>
                </c:pt>
                <c:pt idx="8415">
                  <c:v>82.88000000000001</c:v>
                </c:pt>
                <c:pt idx="8416">
                  <c:v>82.88000000000001</c:v>
                </c:pt>
                <c:pt idx="8417">
                  <c:v>82.88000000000001</c:v>
                </c:pt>
                <c:pt idx="8418">
                  <c:v>82.88000000000001</c:v>
                </c:pt>
                <c:pt idx="8419">
                  <c:v>82.88000000000001</c:v>
                </c:pt>
                <c:pt idx="8420">
                  <c:v>82.88000000000001</c:v>
                </c:pt>
                <c:pt idx="8421">
                  <c:v>82.88000000000001</c:v>
                </c:pt>
                <c:pt idx="8422">
                  <c:v>82.88000000000001</c:v>
                </c:pt>
                <c:pt idx="8423">
                  <c:v>82.88000000000001</c:v>
                </c:pt>
                <c:pt idx="8424">
                  <c:v>82.88000000000001</c:v>
                </c:pt>
                <c:pt idx="8425">
                  <c:v>82.88000000000001</c:v>
                </c:pt>
                <c:pt idx="8426">
                  <c:v>82.88000000000001</c:v>
                </c:pt>
                <c:pt idx="8427">
                  <c:v>82.88000000000001</c:v>
                </c:pt>
                <c:pt idx="8428">
                  <c:v>82.88000000000001</c:v>
                </c:pt>
                <c:pt idx="8429">
                  <c:v>82.88000000000001</c:v>
                </c:pt>
                <c:pt idx="8430">
                  <c:v>82.88000000000001</c:v>
                </c:pt>
                <c:pt idx="8431">
                  <c:v>82.88000000000001</c:v>
                </c:pt>
                <c:pt idx="8432">
                  <c:v>82.88000000000001</c:v>
                </c:pt>
                <c:pt idx="8433">
                  <c:v>82.88000000000001</c:v>
                </c:pt>
                <c:pt idx="8434">
                  <c:v>82.88000000000001</c:v>
                </c:pt>
                <c:pt idx="8435">
                  <c:v>82.88000000000001</c:v>
                </c:pt>
                <c:pt idx="8436">
                  <c:v>82.88000000000001</c:v>
                </c:pt>
                <c:pt idx="8437">
                  <c:v>82.88000000000001</c:v>
                </c:pt>
                <c:pt idx="8438">
                  <c:v>82.88000000000001</c:v>
                </c:pt>
                <c:pt idx="8439">
                  <c:v>82.88000000000001</c:v>
                </c:pt>
                <c:pt idx="8440">
                  <c:v>82.88000000000001</c:v>
                </c:pt>
                <c:pt idx="8441">
                  <c:v>82.88000000000001</c:v>
                </c:pt>
                <c:pt idx="8442">
                  <c:v>82.88000000000001</c:v>
                </c:pt>
                <c:pt idx="8443">
                  <c:v>82.88000000000001</c:v>
                </c:pt>
                <c:pt idx="8444">
                  <c:v>82.88000000000001</c:v>
                </c:pt>
                <c:pt idx="8445">
                  <c:v>82.88000000000001</c:v>
                </c:pt>
                <c:pt idx="8446">
                  <c:v>82.88000000000001</c:v>
                </c:pt>
                <c:pt idx="8447">
                  <c:v>82.88000000000001</c:v>
                </c:pt>
                <c:pt idx="8448">
                  <c:v>82.88000000000001</c:v>
                </c:pt>
                <c:pt idx="8449">
                  <c:v>82.88000000000001</c:v>
                </c:pt>
                <c:pt idx="8450">
                  <c:v>82.88000000000001</c:v>
                </c:pt>
                <c:pt idx="8451">
                  <c:v>82.88000000000001</c:v>
                </c:pt>
                <c:pt idx="8452">
                  <c:v>82.88000000000001</c:v>
                </c:pt>
                <c:pt idx="8453">
                  <c:v>82.88000000000001</c:v>
                </c:pt>
                <c:pt idx="8454">
                  <c:v>82.88000000000001</c:v>
                </c:pt>
                <c:pt idx="8455">
                  <c:v>82.88000000000001</c:v>
                </c:pt>
                <c:pt idx="8456">
                  <c:v>82.88000000000001</c:v>
                </c:pt>
                <c:pt idx="8457">
                  <c:v>82.88000000000001</c:v>
                </c:pt>
                <c:pt idx="8458">
                  <c:v>82.88000000000001</c:v>
                </c:pt>
                <c:pt idx="8459">
                  <c:v>82.88000000000001</c:v>
                </c:pt>
                <c:pt idx="8460">
                  <c:v>82.88000000000001</c:v>
                </c:pt>
                <c:pt idx="8461">
                  <c:v>82.88000000000001</c:v>
                </c:pt>
                <c:pt idx="8462">
                  <c:v>82.88000000000001</c:v>
                </c:pt>
                <c:pt idx="8463">
                  <c:v>82.88000000000001</c:v>
                </c:pt>
                <c:pt idx="8464">
                  <c:v>82.88000000000001</c:v>
                </c:pt>
                <c:pt idx="8465">
                  <c:v>82.88000000000001</c:v>
                </c:pt>
                <c:pt idx="8466">
                  <c:v>82.88000000000001</c:v>
                </c:pt>
                <c:pt idx="8467">
                  <c:v>82.88000000000001</c:v>
                </c:pt>
                <c:pt idx="8468">
                  <c:v>82.88000000000001</c:v>
                </c:pt>
                <c:pt idx="8469">
                  <c:v>82.88000000000001</c:v>
                </c:pt>
                <c:pt idx="8470">
                  <c:v>82.88000000000001</c:v>
                </c:pt>
                <c:pt idx="8471">
                  <c:v>82.88000000000001</c:v>
                </c:pt>
                <c:pt idx="8472">
                  <c:v>82.88000000000001</c:v>
                </c:pt>
                <c:pt idx="8473">
                  <c:v>82.88000000000001</c:v>
                </c:pt>
                <c:pt idx="8474">
                  <c:v>82.88000000000001</c:v>
                </c:pt>
                <c:pt idx="8475">
                  <c:v>82.88000000000001</c:v>
                </c:pt>
                <c:pt idx="8476">
                  <c:v>82.88000000000001</c:v>
                </c:pt>
                <c:pt idx="8477">
                  <c:v>82.88000000000001</c:v>
                </c:pt>
                <c:pt idx="8478">
                  <c:v>82.88000000000001</c:v>
                </c:pt>
                <c:pt idx="8479">
                  <c:v>82.88000000000001</c:v>
                </c:pt>
                <c:pt idx="8480">
                  <c:v>82.88000000000001</c:v>
                </c:pt>
                <c:pt idx="8481">
                  <c:v>82.88000000000001</c:v>
                </c:pt>
                <c:pt idx="8482">
                  <c:v>82.88000000000001</c:v>
                </c:pt>
                <c:pt idx="8483">
                  <c:v>82.88000000000001</c:v>
                </c:pt>
                <c:pt idx="8484">
                  <c:v>82.88000000000001</c:v>
                </c:pt>
                <c:pt idx="8485">
                  <c:v>82.88000000000001</c:v>
                </c:pt>
                <c:pt idx="8486">
                  <c:v>82.88000000000001</c:v>
                </c:pt>
                <c:pt idx="8487">
                  <c:v>82.88000000000001</c:v>
                </c:pt>
                <c:pt idx="8488">
                  <c:v>82.88000000000001</c:v>
                </c:pt>
                <c:pt idx="8489">
                  <c:v>82.88000000000001</c:v>
                </c:pt>
                <c:pt idx="8490">
                  <c:v>82.88000000000001</c:v>
                </c:pt>
                <c:pt idx="8491">
                  <c:v>82.88000000000001</c:v>
                </c:pt>
                <c:pt idx="8492">
                  <c:v>82.88000000000001</c:v>
                </c:pt>
                <c:pt idx="8493">
                  <c:v>82.88000000000001</c:v>
                </c:pt>
                <c:pt idx="8494">
                  <c:v>82.88000000000001</c:v>
                </c:pt>
                <c:pt idx="8495">
                  <c:v>82.88000000000001</c:v>
                </c:pt>
                <c:pt idx="8496">
                  <c:v>82.88000000000001</c:v>
                </c:pt>
                <c:pt idx="8497">
                  <c:v>82.88000000000001</c:v>
                </c:pt>
                <c:pt idx="8498">
                  <c:v>82.88000000000001</c:v>
                </c:pt>
                <c:pt idx="8499">
                  <c:v>82.88000000000001</c:v>
                </c:pt>
                <c:pt idx="8500">
                  <c:v>82.88000000000001</c:v>
                </c:pt>
                <c:pt idx="8501">
                  <c:v>82.88000000000001</c:v>
                </c:pt>
                <c:pt idx="8502">
                  <c:v>82.88000000000001</c:v>
                </c:pt>
                <c:pt idx="8503">
                  <c:v>82.88000000000001</c:v>
                </c:pt>
                <c:pt idx="8504">
                  <c:v>82.88000000000001</c:v>
                </c:pt>
                <c:pt idx="8505">
                  <c:v>82.88000000000001</c:v>
                </c:pt>
                <c:pt idx="8506">
                  <c:v>82.88000000000001</c:v>
                </c:pt>
                <c:pt idx="8507">
                  <c:v>82.88000000000001</c:v>
                </c:pt>
                <c:pt idx="8508">
                  <c:v>82.88000000000001</c:v>
                </c:pt>
                <c:pt idx="8509">
                  <c:v>82.88000000000001</c:v>
                </c:pt>
                <c:pt idx="8510">
                  <c:v>82.88000000000001</c:v>
                </c:pt>
                <c:pt idx="8511">
                  <c:v>82.88000000000001</c:v>
                </c:pt>
                <c:pt idx="8512">
                  <c:v>82.88000000000001</c:v>
                </c:pt>
                <c:pt idx="8513">
                  <c:v>82.88000000000001</c:v>
                </c:pt>
                <c:pt idx="8514">
                  <c:v>82.88000000000001</c:v>
                </c:pt>
                <c:pt idx="8515">
                  <c:v>82.88000000000001</c:v>
                </c:pt>
                <c:pt idx="8516">
                  <c:v>82.88000000000001</c:v>
                </c:pt>
                <c:pt idx="8517">
                  <c:v>82.88000000000001</c:v>
                </c:pt>
                <c:pt idx="8518">
                  <c:v>82.88000000000001</c:v>
                </c:pt>
                <c:pt idx="8519">
                  <c:v>82.88000000000001</c:v>
                </c:pt>
                <c:pt idx="8520">
                  <c:v>82.88000000000001</c:v>
                </c:pt>
                <c:pt idx="8521">
                  <c:v>82.88000000000001</c:v>
                </c:pt>
                <c:pt idx="8522">
                  <c:v>82.88000000000001</c:v>
                </c:pt>
                <c:pt idx="8523">
                  <c:v>82.88000000000001</c:v>
                </c:pt>
                <c:pt idx="8524">
                  <c:v>82.88000000000001</c:v>
                </c:pt>
                <c:pt idx="8525">
                  <c:v>82.88000000000001</c:v>
                </c:pt>
                <c:pt idx="8526">
                  <c:v>82.88000000000001</c:v>
                </c:pt>
                <c:pt idx="8527">
                  <c:v>82.88000000000001</c:v>
                </c:pt>
                <c:pt idx="8528">
                  <c:v>82.88000000000001</c:v>
                </c:pt>
                <c:pt idx="8529">
                  <c:v>82.88000000000001</c:v>
                </c:pt>
                <c:pt idx="8530">
                  <c:v>82.88000000000001</c:v>
                </c:pt>
                <c:pt idx="8531">
                  <c:v>82.88000000000001</c:v>
                </c:pt>
                <c:pt idx="8532">
                  <c:v>82.88000000000001</c:v>
                </c:pt>
                <c:pt idx="8533">
                  <c:v>82.88000000000001</c:v>
                </c:pt>
                <c:pt idx="8534">
                  <c:v>82.88000000000001</c:v>
                </c:pt>
                <c:pt idx="8535">
                  <c:v>82.88000000000001</c:v>
                </c:pt>
                <c:pt idx="8536">
                  <c:v>82.88000000000001</c:v>
                </c:pt>
                <c:pt idx="8537">
                  <c:v>82.88000000000001</c:v>
                </c:pt>
                <c:pt idx="8538">
                  <c:v>82.88000000000001</c:v>
                </c:pt>
                <c:pt idx="8539">
                  <c:v>82.88000000000001</c:v>
                </c:pt>
                <c:pt idx="8540">
                  <c:v>82.88000000000001</c:v>
                </c:pt>
                <c:pt idx="8541">
                  <c:v>82.88000000000001</c:v>
                </c:pt>
                <c:pt idx="8542">
                  <c:v>82.88000000000001</c:v>
                </c:pt>
                <c:pt idx="8543">
                  <c:v>82.88000000000001</c:v>
                </c:pt>
                <c:pt idx="8544">
                  <c:v>82.88000000000001</c:v>
                </c:pt>
                <c:pt idx="8545">
                  <c:v>82.88000000000001</c:v>
                </c:pt>
                <c:pt idx="8546">
                  <c:v>82.88000000000001</c:v>
                </c:pt>
                <c:pt idx="8547">
                  <c:v>82.88000000000001</c:v>
                </c:pt>
                <c:pt idx="8548">
                  <c:v>82.88000000000001</c:v>
                </c:pt>
                <c:pt idx="8549">
                  <c:v>82.88000000000001</c:v>
                </c:pt>
                <c:pt idx="8550">
                  <c:v>82.88000000000001</c:v>
                </c:pt>
                <c:pt idx="8551">
                  <c:v>82.88000000000001</c:v>
                </c:pt>
                <c:pt idx="8552">
                  <c:v>82.88000000000001</c:v>
                </c:pt>
                <c:pt idx="8553">
                  <c:v>82.88000000000001</c:v>
                </c:pt>
                <c:pt idx="8554">
                  <c:v>82.88000000000001</c:v>
                </c:pt>
                <c:pt idx="8555">
                  <c:v>82.88000000000001</c:v>
                </c:pt>
                <c:pt idx="8556">
                  <c:v>82.88000000000001</c:v>
                </c:pt>
                <c:pt idx="8557">
                  <c:v>82.88000000000001</c:v>
                </c:pt>
                <c:pt idx="8558">
                  <c:v>82.88000000000001</c:v>
                </c:pt>
                <c:pt idx="8559">
                  <c:v>82.88000000000001</c:v>
                </c:pt>
                <c:pt idx="8560">
                  <c:v>82.88000000000001</c:v>
                </c:pt>
                <c:pt idx="8561">
                  <c:v>82.88000000000001</c:v>
                </c:pt>
                <c:pt idx="8562">
                  <c:v>82.88000000000001</c:v>
                </c:pt>
                <c:pt idx="8563">
                  <c:v>82.88000000000001</c:v>
                </c:pt>
                <c:pt idx="8564">
                  <c:v>82.88000000000001</c:v>
                </c:pt>
                <c:pt idx="8565">
                  <c:v>82.88000000000001</c:v>
                </c:pt>
                <c:pt idx="8566">
                  <c:v>82.88000000000001</c:v>
                </c:pt>
                <c:pt idx="8567">
                  <c:v>82.88000000000001</c:v>
                </c:pt>
                <c:pt idx="8568">
                  <c:v>82.88000000000001</c:v>
                </c:pt>
                <c:pt idx="8569">
                  <c:v>82.88000000000001</c:v>
                </c:pt>
                <c:pt idx="8570">
                  <c:v>82.88000000000001</c:v>
                </c:pt>
                <c:pt idx="8571">
                  <c:v>82.88000000000001</c:v>
                </c:pt>
                <c:pt idx="8572">
                  <c:v>82.88000000000001</c:v>
                </c:pt>
                <c:pt idx="8573">
                  <c:v>82.88000000000001</c:v>
                </c:pt>
                <c:pt idx="8574">
                  <c:v>82.88000000000001</c:v>
                </c:pt>
                <c:pt idx="8575">
                  <c:v>82.88000000000001</c:v>
                </c:pt>
                <c:pt idx="8576">
                  <c:v>82.88000000000001</c:v>
                </c:pt>
                <c:pt idx="8577">
                  <c:v>82.88000000000001</c:v>
                </c:pt>
                <c:pt idx="8578">
                  <c:v>82.88000000000001</c:v>
                </c:pt>
                <c:pt idx="8579">
                  <c:v>82.88000000000001</c:v>
                </c:pt>
                <c:pt idx="8580">
                  <c:v>82.88000000000001</c:v>
                </c:pt>
                <c:pt idx="8581">
                  <c:v>82.88000000000001</c:v>
                </c:pt>
                <c:pt idx="8582">
                  <c:v>82.88000000000001</c:v>
                </c:pt>
                <c:pt idx="8583">
                  <c:v>82.88000000000001</c:v>
                </c:pt>
                <c:pt idx="8584">
                  <c:v>82.88000000000001</c:v>
                </c:pt>
                <c:pt idx="8585">
                  <c:v>82.88000000000001</c:v>
                </c:pt>
                <c:pt idx="8586">
                  <c:v>82.88000000000001</c:v>
                </c:pt>
                <c:pt idx="8587">
                  <c:v>82.88000000000001</c:v>
                </c:pt>
                <c:pt idx="8588">
                  <c:v>82.88000000000001</c:v>
                </c:pt>
                <c:pt idx="8589">
                  <c:v>82.88000000000001</c:v>
                </c:pt>
                <c:pt idx="8590">
                  <c:v>82.88000000000001</c:v>
                </c:pt>
                <c:pt idx="8591">
                  <c:v>82.88000000000001</c:v>
                </c:pt>
                <c:pt idx="8592">
                  <c:v>82.88000000000001</c:v>
                </c:pt>
                <c:pt idx="8593">
                  <c:v>82.88000000000001</c:v>
                </c:pt>
                <c:pt idx="8594">
                  <c:v>82.88000000000001</c:v>
                </c:pt>
                <c:pt idx="8595">
                  <c:v>82.88000000000001</c:v>
                </c:pt>
                <c:pt idx="8596">
                  <c:v>82.88000000000001</c:v>
                </c:pt>
                <c:pt idx="8597">
                  <c:v>82.88000000000001</c:v>
                </c:pt>
                <c:pt idx="8598">
                  <c:v>82.88000000000001</c:v>
                </c:pt>
                <c:pt idx="8599">
                  <c:v>82.88000000000001</c:v>
                </c:pt>
                <c:pt idx="8600">
                  <c:v>82.88000000000001</c:v>
                </c:pt>
                <c:pt idx="8601">
                  <c:v>82.88000000000001</c:v>
                </c:pt>
                <c:pt idx="8602">
                  <c:v>82.88000000000001</c:v>
                </c:pt>
                <c:pt idx="8603">
                  <c:v>82.88000000000001</c:v>
                </c:pt>
                <c:pt idx="8604">
                  <c:v>82.88000000000001</c:v>
                </c:pt>
                <c:pt idx="8605">
                  <c:v>82.88000000000001</c:v>
                </c:pt>
                <c:pt idx="8606">
                  <c:v>82.88000000000001</c:v>
                </c:pt>
                <c:pt idx="8607">
                  <c:v>82.88000000000001</c:v>
                </c:pt>
                <c:pt idx="8608">
                  <c:v>82.88000000000001</c:v>
                </c:pt>
                <c:pt idx="8609">
                  <c:v>82.88000000000001</c:v>
                </c:pt>
                <c:pt idx="8610">
                  <c:v>82.88000000000001</c:v>
                </c:pt>
                <c:pt idx="8611">
                  <c:v>82.88000000000001</c:v>
                </c:pt>
                <c:pt idx="8612">
                  <c:v>82.88000000000001</c:v>
                </c:pt>
                <c:pt idx="8613">
                  <c:v>82.88000000000001</c:v>
                </c:pt>
                <c:pt idx="8614">
                  <c:v>82.88000000000001</c:v>
                </c:pt>
                <c:pt idx="8615">
                  <c:v>82.88000000000001</c:v>
                </c:pt>
                <c:pt idx="8616">
                  <c:v>82.88000000000001</c:v>
                </c:pt>
                <c:pt idx="8617">
                  <c:v>82.88000000000001</c:v>
                </c:pt>
                <c:pt idx="8618">
                  <c:v>82.88000000000001</c:v>
                </c:pt>
                <c:pt idx="8619">
                  <c:v>82.88000000000001</c:v>
                </c:pt>
                <c:pt idx="8620">
                  <c:v>82.88000000000001</c:v>
                </c:pt>
                <c:pt idx="8621">
                  <c:v>82.88000000000001</c:v>
                </c:pt>
                <c:pt idx="8622">
                  <c:v>82.88000000000001</c:v>
                </c:pt>
                <c:pt idx="8623">
                  <c:v>82.88000000000001</c:v>
                </c:pt>
                <c:pt idx="8624">
                  <c:v>82.88000000000001</c:v>
                </c:pt>
                <c:pt idx="8625">
                  <c:v>82.88000000000001</c:v>
                </c:pt>
                <c:pt idx="8626">
                  <c:v>82.88000000000001</c:v>
                </c:pt>
                <c:pt idx="8627">
                  <c:v>82.88000000000001</c:v>
                </c:pt>
                <c:pt idx="8628">
                  <c:v>82.88000000000001</c:v>
                </c:pt>
                <c:pt idx="8629">
                  <c:v>82.88000000000001</c:v>
                </c:pt>
                <c:pt idx="8630">
                  <c:v>82.88000000000001</c:v>
                </c:pt>
                <c:pt idx="8631">
                  <c:v>82.88000000000001</c:v>
                </c:pt>
                <c:pt idx="8632">
                  <c:v>82.88000000000001</c:v>
                </c:pt>
                <c:pt idx="8633">
                  <c:v>82.88000000000001</c:v>
                </c:pt>
                <c:pt idx="8634">
                  <c:v>82.88000000000001</c:v>
                </c:pt>
                <c:pt idx="8635">
                  <c:v>82.88000000000001</c:v>
                </c:pt>
                <c:pt idx="8636">
                  <c:v>82.88000000000001</c:v>
                </c:pt>
                <c:pt idx="8637">
                  <c:v>82.88000000000001</c:v>
                </c:pt>
                <c:pt idx="8638">
                  <c:v>82.88000000000001</c:v>
                </c:pt>
                <c:pt idx="8639">
                  <c:v>82.88000000000001</c:v>
                </c:pt>
                <c:pt idx="8640">
                  <c:v>82.88000000000001</c:v>
                </c:pt>
                <c:pt idx="8641">
                  <c:v>82.88000000000001</c:v>
                </c:pt>
                <c:pt idx="8642">
                  <c:v>82.88000000000001</c:v>
                </c:pt>
                <c:pt idx="8643">
                  <c:v>82.88000000000001</c:v>
                </c:pt>
                <c:pt idx="8644">
                  <c:v>82.88000000000001</c:v>
                </c:pt>
                <c:pt idx="8645">
                  <c:v>82.88000000000001</c:v>
                </c:pt>
                <c:pt idx="8646">
                  <c:v>82.88000000000001</c:v>
                </c:pt>
                <c:pt idx="8647">
                  <c:v>82.88000000000001</c:v>
                </c:pt>
                <c:pt idx="8648">
                  <c:v>82.88000000000001</c:v>
                </c:pt>
                <c:pt idx="8649">
                  <c:v>82.88000000000001</c:v>
                </c:pt>
                <c:pt idx="8650">
                  <c:v>82.88000000000001</c:v>
                </c:pt>
                <c:pt idx="8651">
                  <c:v>82.88000000000001</c:v>
                </c:pt>
                <c:pt idx="8652">
                  <c:v>82.88000000000001</c:v>
                </c:pt>
                <c:pt idx="8653">
                  <c:v>82.88000000000001</c:v>
                </c:pt>
                <c:pt idx="8654">
                  <c:v>82.88000000000001</c:v>
                </c:pt>
                <c:pt idx="8655">
                  <c:v>82.88000000000001</c:v>
                </c:pt>
                <c:pt idx="8656">
                  <c:v>82.88000000000001</c:v>
                </c:pt>
                <c:pt idx="8657">
                  <c:v>82.88000000000001</c:v>
                </c:pt>
                <c:pt idx="8658">
                  <c:v>82.88000000000001</c:v>
                </c:pt>
                <c:pt idx="8659">
                  <c:v>82.88000000000001</c:v>
                </c:pt>
                <c:pt idx="8660">
                  <c:v>82.88000000000001</c:v>
                </c:pt>
                <c:pt idx="8661">
                  <c:v>82.88000000000001</c:v>
                </c:pt>
                <c:pt idx="8662">
                  <c:v>82.88000000000001</c:v>
                </c:pt>
                <c:pt idx="8663">
                  <c:v>82.88000000000001</c:v>
                </c:pt>
                <c:pt idx="8664">
                  <c:v>82.88000000000001</c:v>
                </c:pt>
                <c:pt idx="8665">
                  <c:v>82.88000000000001</c:v>
                </c:pt>
                <c:pt idx="8666">
                  <c:v>82.88000000000001</c:v>
                </c:pt>
                <c:pt idx="8667">
                  <c:v>82.88000000000001</c:v>
                </c:pt>
                <c:pt idx="8668">
                  <c:v>82.88000000000001</c:v>
                </c:pt>
                <c:pt idx="8669">
                  <c:v>82.88000000000001</c:v>
                </c:pt>
                <c:pt idx="8670">
                  <c:v>82.88000000000001</c:v>
                </c:pt>
                <c:pt idx="8671">
                  <c:v>82.88000000000001</c:v>
                </c:pt>
                <c:pt idx="8672">
                  <c:v>82.88000000000001</c:v>
                </c:pt>
                <c:pt idx="8673">
                  <c:v>82.88000000000001</c:v>
                </c:pt>
                <c:pt idx="8674">
                  <c:v>82.88000000000001</c:v>
                </c:pt>
                <c:pt idx="8675">
                  <c:v>82.88000000000001</c:v>
                </c:pt>
                <c:pt idx="8676">
                  <c:v>82.88000000000001</c:v>
                </c:pt>
                <c:pt idx="8677">
                  <c:v>82.88000000000001</c:v>
                </c:pt>
                <c:pt idx="8678">
                  <c:v>82.88000000000001</c:v>
                </c:pt>
                <c:pt idx="8679">
                  <c:v>82.88000000000001</c:v>
                </c:pt>
                <c:pt idx="8680">
                  <c:v>82.88000000000001</c:v>
                </c:pt>
                <c:pt idx="8681">
                  <c:v>82.88000000000001</c:v>
                </c:pt>
                <c:pt idx="8682">
                  <c:v>82.88000000000001</c:v>
                </c:pt>
                <c:pt idx="8683">
                  <c:v>82.88000000000001</c:v>
                </c:pt>
                <c:pt idx="8684">
                  <c:v>82.88000000000001</c:v>
                </c:pt>
                <c:pt idx="8685">
                  <c:v>82.88000000000001</c:v>
                </c:pt>
                <c:pt idx="8686">
                  <c:v>82.88000000000001</c:v>
                </c:pt>
                <c:pt idx="8687">
                  <c:v>82.88000000000001</c:v>
                </c:pt>
                <c:pt idx="8688">
                  <c:v>82.88000000000001</c:v>
                </c:pt>
                <c:pt idx="8689">
                  <c:v>82.88000000000001</c:v>
                </c:pt>
                <c:pt idx="8690">
                  <c:v>82.88000000000001</c:v>
                </c:pt>
                <c:pt idx="8691">
                  <c:v>82.88000000000001</c:v>
                </c:pt>
                <c:pt idx="8692">
                  <c:v>82.88000000000001</c:v>
                </c:pt>
                <c:pt idx="8693">
                  <c:v>82.88000000000001</c:v>
                </c:pt>
                <c:pt idx="8694">
                  <c:v>82.88000000000001</c:v>
                </c:pt>
                <c:pt idx="8695">
                  <c:v>82.88000000000001</c:v>
                </c:pt>
                <c:pt idx="8696">
                  <c:v>82.88000000000001</c:v>
                </c:pt>
                <c:pt idx="8697">
                  <c:v>82.88000000000001</c:v>
                </c:pt>
                <c:pt idx="8698">
                  <c:v>82.88000000000001</c:v>
                </c:pt>
                <c:pt idx="8699">
                  <c:v>82.88000000000001</c:v>
                </c:pt>
                <c:pt idx="8700">
                  <c:v>82.88000000000001</c:v>
                </c:pt>
                <c:pt idx="8701">
                  <c:v>82.88000000000001</c:v>
                </c:pt>
                <c:pt idx="8702">
                  <c:v>82.88000000000001</c:v>
                </c:pt>
                <c:pt idx="8703">
                  <c:v>82.88000000000001</c:v>
                </c:pt>
                <c:pt idx="8704">
                  <c:v>82.88000000000001</c:v>
                </c:pt>
                <c:pt idx="8705">
                  <c:v>82.88000000000001</c:v>
                </c:pt>
                <c:pt idx="8706">
                  <c:v>82.88000000000001</c:v>
                </c:pt>
                <c:pt idx="8707">
                  <c:v>82.88000000000001</c:v>
                </c:pt>
                <c:pt idx="8708">
                  <c:v>82.88000000000001</c:v>
                </c:pt>
                <c:pt idx="8709">
                  <c:v>82.88000000000001</c:v>
                </c:pt>
                <c:pt idx="8710">
                  <c:v>82.88000000000001</c:v>
                </c:pt>
                <c:pt idx="8711">
                  <c:v>82.88000000000001</c:v>
                </c:pt>
                <c:pt idx="8712">
                  <c:v>82.88000000000001</c:v>
                </c:pt>
                <c:pt idx="8713">
                  <c:v>82.88000000000001</c:v>
                </c:pt>
                <c:pt idx="8714">
                  <c:v>82.88000000000001</c:v>
                </c:pt>
                <c:pt idx="8715">
                  <c:v>82.88000000000001</c:v>
                </c:pt>
                <c:pt idx="8716">
                  <c:v>82.88000000000001</c:v>
                </c:pt>
                <c:pt idx="8717">
                  <c:v>82.88000000000001</c:v>
                </c:pt>
                <c:pt idx="8718">
                  <c:v>82.88000000000001</c:v>
                </c:pt>
                <c:pt idx="8719">
                  <c:v>82.88000000000001</c:v>
                </c:pt>
                <c:pt idx="8720">
                  <c:v>82.88000000000001</c:v>
                </c:pt>
                <c:pt idx="8721">
                  <c:v>82.88000000000001</c:v>
                </c:pt>
                <c:pt idx="8722">
                  <c:v>82.88000000000001</c:v>
                </c:pt>
                <c:pt idx="8723">
                  <c:v>82.88000000000001</c:v>
                </c:pt>
                <c:pt idx="8724">
                  <c:v>82.88000000000001</c:v>
                </c:pt>
                <c:pt idx="8725">
                  <c:v>82.88000000000001</c:v>
                </c:pt>
                <c:pt idx="8726">
                  <c:v>82.88000000000001</c:v>
                </c:pt>
                <c:pt idx="8727">
                  <c:v>82.88000000000001</c:v>
                </c:pt>
                <c:pt idx="8728">
                  <c:v>82.88000000000001</c:v>
                </c:pt>
                <c:pt idx="8729">
                  <c:v>82.88000000000001</c:v>
                </c:pt>
                <c:pt idx="8730">
                  <c:v>82.88000000000001</c:v>
                </c:pt>
                <c:pt idx="8731">
                  <c:v>82.88000000000001</c:v>
                </c:pt>
                <c:pt idx="8732">
                  <c:v>82.88000000000001</c:v>
                </c:pt>
                <c:pt idx="8733">
                  <c:v>82.88000000000001</c:v>
                </c:pt>
                <c:pt idx="8734">
                  <c:v>82.88000000000001</c:v>
                </c:pt>
                <c:pt idx="8735">
                  <c:v>82.88000000000001</c:v>
                </c:pt>
                <c:pt idx="8736">
                  <c:v>82.88000000000001</c:v>
                </c:pt>
                <c:pt idx="8737">
                  <c:v>82.88000000000001</c:v>
                </c:pt>
                <c:pt idx="8738">
                  <c:v>82.88000000000001</c:v>
                </c:pt>
                <c:pt idx="8739">
                  <c:v>82.88000000000001</c:v>
                </c:pt>
                <c:pt idx="8740">
                  <c:v>82.88000000000001</c:v>
                </c:pt>
                <c:pt idx="8741">
                  <c:v>82.88000000000001</c:v>
                </c:pt>
                <c:pt idx="8742">
                  <c:v>82.88000000000001</c:v>
                </c:pt>
                <c:pt idx="8743">
                  <c:v>82.88000000000001</c:v>
                </c:pt>
                <c:pt idx="8744">
                  <c:v>82.88000000000001</c:v>
                </c:pt>
                <c:pt idx="8745">
                  <c:v>82.88000000000001</c:v>
                </c:pt>
                <c:pt idx="8746">
                  <c:v>82.88000000000001</c:v>
                </c:pt>
                <c:pt idx="8747">
                  <c:v>82.88000000000001</c:v>
                </c:pt>
                <c:pt idx="8748">
                  <c:v>82.88000000000001</c:v>
                </c:pt>
                <c:pt idx="8749">
                  <c:v>82.88000000000001</c:v>
                </c:pt>
                <c:pt idx="8750">
                  <c:v>82.88000000000001</c:v>
                </c:pt>
                <c:pt idx="8751">
                  <c:v>82.88000000000001</c:v>
                </c:pt>
                <c:pt idx="8752">
                  <c:v>82.88000000000001</c:v>
                </c:pt>
                <c:pt idx="8753">
                  <c:v>82.88000000000001</c:v>
                </c:pt>
                <c:pt idx="8754">
                  <c:v>82.88000000000001</c:v>
                </c:pt>
                <c:pt idx="8755">
                  <c:v>82.88000000000001</c:v>
                </c:pt>
                <c:pt idx="8756">
                  <c:v>82.88000000000001</c:v>
                </c:pt>
                <c:pt idx="8757">
                  <c:v>82.88000000000001</c:v>
                </c:pt>
                <c:pt idx="8758">
                  <c:v>82.88000000000001</c:v>
                </c:pt>
                <c:pt idx="8759">
                  <c:v>82.88000000000001</c:v>
                </c:pt>
                <c:pt idx="8760">
                  <c:v>82.88000000000001</c:v>
                </c:pt>
                <c:pt idx="8761">
                  <c:v>82.88000000000001</c:v>
                </c:pt>
                <c:pt idx="8762">
                  <c:v>82.88000000000001</c:v>
                </c:pt>
                <c:pt idx="8763">
                  <c:v>82.88000000000001</c:v>
                </c:pt>
                <c:pt idx="8764">
                  <c:v>82.88000000000001</c:v>
                </c:pt>
                <c:pt idx="8765">
                  <c:v>82.88000000000001</c:v>
                </c:pt>
                <c:pt idx="8766">
                  <c:v>82.88000000000001</c:v>
                </c:pt>
                <c:pt idx="8767">
                  <c:v>82.88000000000001</c:v>
                </c:pt>
                <c:pt idx="8768">
                  <c:v>82.88000000000001</c:v>
                </c:pt>
                <c:pt idx="8769">
                  <c:v>82.88000000000001</c:v>
                </c:pt>
                <c:pt idx="8770">
                  <c:v>82.88000000000001</c:v>
                </c:pt>
                <c:pt idx="8771">
                  <c:v>82.88000000000001</c:v>
                </c:pt>
                <c:pt idx="8772">
                  <c:v>82.88000000000001</c:v>
                </c:pt>
                <c:pt idx="8773">
                  <c:v>82.88000000000001</c:v>
                </c:pt>
                <c:pt idx="8774">
                  <c:v>82.88000000000001</c:v>
                </c:pt>
                <c:pt idx="8775">
                  <c:v>82.88000000000001</c:v>
                </c:pt>
                <c:pt idx="8776">
                  <c:v>82.88000000000001</c:v>
                </c:pt>
                <c:pt idx="8777">
                  <c:v>82.88000000000001</c:v>
                </c:pt>
                <c:pt idx="8778">
                  <c:v>82.88000000000001</c:v>
                </c:pt>
                <c:pt idx="8779">
                  <c:v>82.88000000000001</c:v>
                </c:pt>
                <c:pt idx="8780">
                  <c:v>82.88000000000001</c:v>
                </c:pt>
                <c:pt idx="8781">
                  <c:v>82.88000000000001</c:v>
                </c:pt>
                <c:pt idx="8782">
                  <c:v>82.88000000000001</c:v>
                </c:pt>
                <c:pt idx="8783">
                  <c:v>82.88000000000001</c:v>
                </c:pt>
                <c:pt idx="8784">
                  <c:v>82.88000000000001</c:v>
                </c:pt>
                <c:pt idx="8785">
                  <c:v>82.88000000000001</c:v>
                </c:pt>
                <c:pt idx="8786">
                  <c:v>82.88000000000001</c:v>
                </c:pt>
                <c:pt idx="8787">
                  <c:v>82.88000000000001</c:v>
                </c:pt>
                <c:pt idx="8788">
                  <c:v>82.88000000000001</c:v>
                </c:pt>
                <c:pt idx="8789">
                  <c:v>82.88000000000001</c:v>
                </c:pt>
                <c:pt idx="8790">
                  <c:v>82.88000000000001</c:v>
                </c:pt>
                <c:pt idx="8791">
                  <c:v>82.88000000000001</c:v>
                </c:pt>
                <c:pt idx="8792">
                  <c:v>82.88000000000001</c:v>
                </c:pt>
                <c:pt idx="8793">
                  <c:v>82.88000000000001</c:v>
                </c:pt>
                <c:pt idx="8794">
                  <c:v>82.88000000000001</c:v>
                </c:pt>
                <c:pt idx="8795">
                  <c:v>82.88000000000001</c:v>
                </c:pt>
                <c:pt idx="8796">
                  <c:v>82.88000000000001</c:v>
                </c:pt>
                <c:pt idx="8797">
                  <c:v>82.88000000000001</c:v>
                </c:pt>
                <c:pt idx="8798">
                  <c:v>82.88000000000001</c:v>
                </c:pt>
                <c:pt idx="8799">
                  <c:v>82.88000000000001</c:v>
                </c:pt>
                <c:pt idx="8800">
                  <c:v>82.88000000000001</c:v>
                </c:pt>
                <c:pt idx="8801">
                  <c:v>82.88000000000001</c:v>
                </c:pt>
                <c:pt idx="8802">
                  <c:v>82.88000000000001</c:v>
                </c:pt>
                <c:pt idx="8803">
                  <c:v>82.88000000000001</c:v>
                </c:pt>
                <c:pt idx="8804">
                  <c:v>82.88000000000001</c:v>
                </c:pt>
                <c:pt idx="8805">
                  <c:v>82.88000000000001</c:v>
                </c:pt>
                <c:pt idx="8806">
                  <c:v>82.88000000000001</c:v>
                </c:pt>
                <c:pt idx="8807">
                  <c:v>82.88000000000001</c:v>
                </c:pt>
                <c:pt idx="8808">
                  <c:v>82.88000000000001</c:v>
                </c:pt>
                <c:pt idx="8809">
                  <c:v>82.88000000000001</c:v>
                </c:pt>
                <c:pt idx="8810">
                  <c:v>82.88000000000001</c:v>
                </c:pt>
                <c:pt idx="8811">
                  <c:v>82.88000000000001</c:v>
                </c:pt>
                <c:pt idx="8812">
                  <c:v>82.88000000000001</c:v>
                </c:pt>
                <c:pt idx="8813">
                  <c:v>82.88000000000001</c:v>
                </c:pt>
                <c:pt idx="8814">
                  <c:v>82.88000000000001</c:v>
                </c:pt>
                <c:pt idx="8815">
                  <c:v>82.88000000000001</c:v>
                </c:pt>
                <c:pt idx="8816">
                  <c:v>82.88000000000001</c:v>
                </c:pt>
                <c:pt idx="8817">
                  <c:v>82.88000000000001</c:v>
                </c:pt>
                <c:pt idx="8818">
                  <c:v>82.88000000000001</c:v>
                </c:pt>
                <c:pt idx="8819">
                  <c:v>82.88000000000001</c:v>
                </c:pt>
                <c:pt idx="8820">
                  <c:v>82.88000000000001</c:v>
                </c:pt>
                <c:pt idx="8821">
                  <c:v>82.88000000000001</c:v>
                </c:pt>
                <c:pt idx="8822">
                  <c:v>82.88000000000001</c:v>
                </c:pt>
                <c:pt idx="8823">
                  <c:v>82.88000000000001</c:v>
                </c:pt>
                <c:pt idx="8824">
                  <c:v>82.88000000000001</c:v>
                </c:pt>
                <c:pt idx="8825">
                  <c:v>82.88000000000001</c:v>
                </c:pt>
                <c:pt idx="8826">
                  <c:v>82.88000000000001</c:v>
                </c:pt>
                <c:pt idx="8827">
                  <c:v>82.88000000000001</c:v>
                </c:pt>
                <c:pt idx="8828">
                  <c:v>82.88000000000001</c:v>
                </c:pt>
                <c:pt idx="8829">
                  <c:v>82.88000000000001</c:v>
                </c:pt>
                <c:pt idx="8830">
                  <c:v>82.88000000000001</c:v>
                </c:pt>
                <c:pt idx="8831">
                  <c:v>82.88000000000001</c:v>
                </c:pt>
                <c:pt idx="8832">
                  <c:v>82.88000000000001</c:v>
                </c:pt>
                <c:pt idx="8833">
                  <c:v>82.88000000000001</c:v>
                </c:pt>
                <c:pt idx="8834">
                  <c:v>82.88000000000001</c:v>
                </c:pt>
                <c:pt idx="8835">
                  <c:v>82.88000000000001</c:v>
                </c:pt>
                <c:pt idx="8836">
                  <c:v>82.88000000000001</c:v>
                </c:pt>
                <c:pt idx="8837">
                  <c:v>82.88000000000001</c:v>
                </c:pt>
                <c:pt idx="8838">
                  <c:v>82.88000000000001</c:v>
                </c:pt>
                <c:pt idx="8839">
                  <c:v>82.88000000000001</c:v>
                </c:pt>
                <c:pt idx="8840">
                  <c:v>82.88000000000001</c:v>
                </c:pt>
                <c:pt idx="8841">
                  <c:v>82.88000000000001</c:v>
                </c:pt>
                <c:pt idx="8842">
                  <c:v>82.88000000000001</c:v>
                </c:pt>
                <c:pt idx="8843">
                  <c:v>82.88000000000001</c:v>
                </c:pt>
                <c:pt idx="8844">
                  <c:v>82.88000000000001</c:v>
                </c:pt>
                <c:pt idx="8845">
                  <c:v>82.88000000000001</c:v>
                </c:pt>
                <c:pt idx="8846">
                  <c:v>82.88000000000001</c:v>
                </c:pt>
                <c:pt idx="8847">
                  <c:v>82.88000000000001</c:v>
                </c:pt>
                <c:pt idx="8848">
                  <c:v>82.88000000000001</c:v>
                </c:pt>
                <c:pt idx="8849">
                  <c:v>82.88000000000001</c:v>
                </c:pt>
                <c:pt idx="8850">
                  <c:v>82.88000000000001</c:v>
                </c:pt>
                <c:pt idx="8851">
                  <c:v>82.88000000000001</c:v>
                </c:pt>
                <c:pt idx="8852">
                  <c:v>82.88000000000001</c:v>
                </c:pt>
                <c:pt idx="8853">
                  <c:v>82.88000000000001</c:v>
                </c:pt>
                <c:pt idx="8854">
                  <c:v>82.88000000000001</c:v>
                </c:pt>
                <c:pt idx="8855">
                  <c:v>82.88000000000001</c:v>
                </c:pt>
                <c:pt idx="8856">
                  <c:v>82.88000000000001</c:v>
                </c:pt>
                <c:pt idx="8857">
                  <c:v>82.88000000000001</c:v>
                </c:pt>
                <c:pt idx="8858">
                  <c:v>82.88000000000001</c:v>
                </c:pt>
                <c:pt idx="8859">
                  <c:v>82.88000000000001</c:v>
                </c:pt>
                <c:pt idx="8860">
                  <c:v>82.88000000000001</c:v>
                </c:pt>
                <c:pt idx="8861">
                  <c:v>82.88000000000001</c:v>
                </c:pt>
                <c:pt idx="8862">
                  <c:v>82.88000000000001</c:v>
                </c:pt>
                <c:pt idx="8863">
                  <c:v>82.88000000000001</c:v>
                </c:pt>
                <c:pt idx="8864">
                  <c:v>82.88000000000001</c:v>
                </c:pt>
                <c:pt idx="8865">
                  <c:v>82.88000000000001</c:v>
                </c:pt>
                <c:pt idx="8866">
                  <c:v>82.88000000000001</c:v>
                </c:pt>
                <c:pt idx="8867">
                  <c:v>82.88000000000001</c:v>
                </c:pt>
                <c:pt idx="8868">
                  <c:v>82.88000000000001</c:v>
                </c:pt>
                <c:pt idx="8869">
                  <c:v>82.88000000000001</c:v>
                </c:pt>
                <c:pt idx="8870">
                  <c:v>82.88000000000001</c:v>
                </c:pt>
                <c:pt idx="8871">
                  <c:v>82.88000000000001</c:v>
                </c:pt>
                <c:pt idx="8872">
                  <c:v>82.88000000000001</c:v>
                </c:pt>
                <c:pt idx="8873">
                  <c:v>82.88000000000001</c:v>
                </c:pt>
                <c:pt idx="8874">
                  <c:v>82.88000000000001</c:v>
                </c:pt>
                <c:pt idx="8875">
                  <c:v>82.88000000000001</c:v>
                </c:pt>
                <c:pt idx="8876">
                  <c:v>82.88000000000001</c:v>
                </c:pt>
                <c:pt idx="8877">
                  <c:v>82.88000000000001</c:v>
                </c:pt>
                <c:pt idx="8878">
                  <c:v>82.88000000000001</c:v>
                </c:pt>
                <c:pt idx="8879">
                  <c:v>82.88000000000001</c:v>
                </c:pt>
                <c:pt idx="8880">
                  <c:v>82.88000000000001</c:v>
                </c:pt>
                <c:pt idx="8881">
                  <c:v>82.88000000000001</c:v>
                </c:pt>
                <c:pt idx="8882">
                  <c:v>82.88000000000001</c:v>
                </c:pt>
                <c:pt idx="8883">
                  <c:v>82.88000000000001</c:v>
                </c:pt>
                <c:pt idx="8884">
                  <c:v>82.88000000000001</c:v>
                </c:pt>
                <c:pt idx="8885">
                  <c:v>82.88000000000001</c:v>
                </c:pt>
                <c:pt idx="8886">
                  <c:v>82.88000000000001</c:v>
                </c:pt>
                <c:pt idx="8887">
                  <c:v>82.88000000000001</c:v>
                </c:pt>
                <c:pt idx="8888">
                  <c:v>82.88000000000001</c:v>
                </c:pt>
                <c:pt idx="8889">
                  <c:v>82.88000000000001</c:v>
                </c:pt>
                <c:pt idx="8890">
                  <c:v>82.88000000000001</c:v>
                </c:pt>
                <c:pt idx="8891">
                  <c:v>82.88000000000001</c:v>
                </c:pt>
                <c:pt idx="8892">
                  <c:v>82.88000000000001</c:v>
                </c:pt>
                <c:pt idx="8893">
                  <c:v>82.88000000000001</c:v>
                </c:pt>
                <c:pt idx="8894">
                  <c:v>82.88000000000001</c:v>
                </c:pt>
                <c:pt idx="8895">
                  <c:v>82.88000000000001</c:v>
                </c:pt>
                <c:pt idx="8896">
                  <c:v>82.88000000000001</c:v>
                </c:pt>
                <c:pt idx="8897">
                  <c:v>82.88000000000001</c:v>
                </c:pt>
                <c:pt idx="8898">
                  <c:v>82.88000000000001</c:v>
                </c:pt>
                <c:pt idx="8899">
                  <c:v>82.88000000000001</c:v>
                </c:pt>
                <c:pt idx="8900">
                  <c:v>82.88000000000001</c:v>
                </c:pt>
                <c:pt idx="8901">
                  <c:v>82.88000000000001</c:v>
                </c:pt>
                <c:pt idx="8902">
                  <c:v>82.88000000000001</c:v>
                </c:pt>
                <c:pt idx="8903">
                  <c:v>82.88000000000001</c:v>
                </c:pt>
                <c:pt idx="8904">
                  <c:v>82.88000000000001</c:v>
                </c:pt>
                <c:pt idx="8905">
                  <c:v>82.88000000000001</c:v>
                </c:pt>
                <c:pt idx="8906">
                  <c:v>82.88000000000001</c:v>
                </c:pt>
                <c:pt idx="8907">
                  <c:v>82.88000000000001</c:v>
                </c:pt>
                <c:pt idx="8908">
                  <c:v>82.88000000000001</c:v>
                </c:pt>
                <c:pt idx="8909">
                  <c:v>82.88000000000001</c:v>
                </c:pt>
                <c:pt idx="8910">
                  <c:v>82.88000000000001</c:v>
                </c:pt>
                <c:pt idx="8911">
                  <c:v>82.88000000000001</c:v>
                </c:pt>
                <c:pt idx="8912">
                  <c:v>82.88000000000001</c:v>
                </c:pt>
                <c:pt idx="8913">
                  <c:v>82.88000000000001</c:v>
                </c:pt>
                <c:pt idx="8914">
                  <c:v>82.88000000000001</c:v>
                </c:pt>
                <c:pt idx="8915">
                  <c:v>82.88000000000001</c:v>
                </c:pt>
                <c:pt idx="8916">
                  <c:v>82.88000000000001</c:v>
                </c:pt>
                <c:pt idx="8917">
                  <c:v>82.88000000000001</c:v>
                </c:pt>
                <c:pt idx="8918">
                  <c:v>82.88000000000001</c:v>
                </c:pt>
                <c:pt idx="8919">
                  <c:v>82.88000000000001</c:v>
                </c:pt>
                <c:pt idx="8920">
                  <c:v>82.88000000000001</c:v>
                </c:pt>
                <c:pt idx="8921">
                  <c:v>82.88000000000001</c:v>
                </c:pt>
                <c:pt idx="8922">
                  <c:v>82.88000000000001</c:v>
                </c:pt>
                <c:pt idx="8923">
                  <c:v>82.88000000000001</c:v>
                </c:pt>
                <c:pt idx="8924">
                  <c:v>82.88000000000001</c:v>
                </c:pt>
                <c:pt idx="8925">
                  <c:v>82.88000000000001</c:v>
                </c:pt>
                <c:pt idx="8926">
                  <c:v>82.88000000000001</c:v>
                </c:pt>
                <c:pt idx="8927">
                  <c:v>82.88000000000001</c:v>
                </c:pt>
                <c:pt idx="8928">
                  <c:v>82.88000000000001</c:v>
                </c:pt>
                <c:pt idx="8929">
                  <c:v>82.88000000000001</c:v>
                </c:pt>
                <c:pt idx="8930">
                  <c:v>82.88000000000001</c:v>
                </c:pt>
                <c:pt idx="8931">
                  <c:v>82.88000000000001</c:v>
                </c:pt>
                <c:pt idx="8932">
                  <c:v>82.88000000000001</c:v>
                </c:pt>
                <c:pt idx="8933">
                  <c:v>82.88000000000001</c:v>
                </c:pt>
                <c:pt idx="8934">
                  <c:v>82.88000000000001</c:v>
                </c:pt>
                <c:pt idx="8935">
                  <c:v>82.88000000000001</c:v>
                </c:pt>
                <c:pt idx="8936">
                  <c:v>82.88000000000001</c:v>
                </c:pt>
                <c:pt idx="8937">
                  <c:v>82.88000000000001</c:v>
                </c:pt>
                <c:pt idx="8938">
                  <c:v>82.88000000000001</c:v>
                </c:pt>
                <c:pt idx="8939">
                  <c:v>82.88000000000001</c:v>
                </c:pt>
                <c:pt idx="8940">
                  <c:v>82.88000000000001</c:v>
                </c:pt>
                <c:pt idx="8941">
                  <c:v>82.88000000000001</c:v>
                </c:pt>
                <c:pt idx="8942">
                  <c:v>82.88000000000001</c:v>
                </c:pt>
                <c:pt idx="8943">
                  <c:v>82.88000000000001</c:v>
                </c:pt>
                <c:pt idx="8944">
                  <c:v>82.88000000000001</c:v>
                </c:pt>
                <c:pt idx="8945">
                  <c:v>82.88000000000001</c:v>
                </c:pt>
                <c:pt idx="8946">
                  <c:v>82.88000000000001</c:v>
                </c:pt>
                <c:pt idx="8947">
                  <c:v>82.88000000000001</c:v>
                </c:pt>
                <c:pt idx="8948">
                  <c:v>82.88000000000001</c:v>
                </c:pt>
                <c:pt idx="8949">
                  <c:v>82.88000000000001</c:v>
                </c:pt>
                <c:pt idx="8950">
                  <c:v>82.88000000000001</c:v>
                </c:pt>
                <c:pt idx="8951">
                  <c:v>82.88000000000001</c:v>
                </c:pt>
                <c:pt idx="8952">
                  <c:v>82.88000000000001</c:v>
                </c:pt>
                <c:pt idx="8953">
                  <c:v>82.88000000000001</c:v>
                </c:pt>
                <c:pt idx="8954">
                  <c:v>82.88000000000001</c:v>
                </c:pt>
                <c:pt idx="8955">
                  <c:v>82.88000000000001</c:v>
                </c:pt>
                <c:pt idx="8956">
                  <c:v>82.88000000000001</c:v>
                </c:pt>
                <c:pt idx="8957">
                  <c:v>82.88000000000001</c:v>
                </c:pt>
                <c:pt idx="8958">
                  <c:v>82.88000000000001</c:v>
                </c:pt>
                <c:pt idx="8959">
                  <c:v>82.88000000000001</c:v>
                </c:pt>
                <c:pt idx="8960">
                  <c:v>82.88000000000001</c:v>
                </c:pt>
                <c:pt idx="8961">
                  <c:v>82.88000000000001</c:v>
                </c:pt>
                <c:pt idx="8962">
                  <c:v>82.88000000000001</c:v>
                </c:pt>
                <c:pt idx="8963">
                  <c:v>82.88000000000001</c:v>
                </c:pt>
                <c:pt idx="8964">
                  <c:v>82.88000000000001</c:v>
                </c:pt>
                <c:pt idx="8965">
                  <c:v>82.88000000000001</c:v>
                </c:pt>
                <c:pt idx="8966">
                  <c:v>82.88000000000001</c:v>
                </c:pt>
                <c:pt idx="8967">
                  <c:v>82.88000000000001</c:v>
                </c:pt>
                <c:pt idx="8968">
                  <c:v>82.88000000000001</c:v>
                </c:pt>
                <c:pt idx="8969">
                  <c:v>82.88000000000001</c:v>
                </c:pt>
                <c:pt idx="8970">
                  <c:v>82.88000000000001</c:v>
                </c:pt>
                <c:pt idx="8971">
                  <c:v>82.88000000000001</c:v>
                </c:pt>
                <c:pt idx="8972">
                  <c:v>82.88000000000001</c:v>
                </c:pt>
                <c:pt idx="8973">
                  <c:v>82.88000000000001</c:v>
                </c:pt>
                <c:pt idx="8974">
                  <c:v>82.88000000000001</c:v>
                </c:pt>
                <c:pt idx="8975">
                  <c:v>82.88000000000001</c:v>
                </c:pt>
                <c:pt idx="8976">
                  <c:v>82.88000000000001</c:v>
                </c:pt>
                <c:pt idx="8977">
                  <c:v>82.88000000000001</c:v>
                </c:pt>
                <c:pt idx="8978">
                  <c:v>82.88000000000001</c:v>
                </c:pt>
                <c:pt idx="8979">
                  <c:v>82.88000000000001</c:v>
                </c:pt>
                <c:pt idx="8980">
                  <c:v>82.88000000000001</c:v>
                </c:pt>
                <c:pt idx="8981">
                  <c:v>82.88000000000001</c:v>
                </c:pt>
                <c:pt idx="8982">
                  <c:v>82.88000000000001</c:v>
                </c:pt>
                <c:pt idx="8983">
                  <c:v>82.88000000000001</c:v>
                </c:pt>
                <c:pt idx="8984">
                  <c:v>82.88000000000001</c:v>
                </c:pt>
                <c:pt idx="8985">
                  <c:v>82.88000000000001</c:v>
                </c:pt>
                <c:pt idx="8986">
                  <c:v>82.88000000000001</c:v>
                </c:pt>
                <c:pt idx="8987">
                  <c:v>82.88000000000001</c:v>
                </c:pt>
                <c:pt idx="8988">
                  <c:v>82.88000000000001</c:v>
                </c:pt>
                <c:pt idx="8989">
                  <c:v>82.88000000000001</c:v>
                </c:pt>
                <c:pt idx="8990">
                  <c:v>82.88000000000001</c:v>
                </c:pt>
                <c:pt idx="8991">
                  <c:v>82.88000000000001</c:v>
                </c:pt>
                <c:pt idx="8992">
                  <c:v>82.88000000000001</c:v>
                </c:pt>
                <c:pt idx="8993">
                  <c:v>82.88000000000001</c:v>
                </c:pt>
                <c:pt idx="8994">
                  <c:v>82.88000000000001</c:v>
                </c:pt>
                <c:pt idx="8995">
                  <c:v>82.88000000000001</c:v>
                </c:pt>
                <c:pt idx="8996">
                  <c:v>82.88000000000001</c:v>
                </c:pt>
                <c:pt idx="8997">
                  <c:v>82.88000000000001</c:v>
                </c:pt>
                <c:pt idx="8998">
                  <c:v>82.88000000000001</c:v>
                </c:pt>
                <c:pt idx="8999">
                  <c:v>82.88000000000001</c:v>
                </c:pt>
                <c:pt idx="9000">
                  <c:v>82.88000000000001</c:v>
                </c:pt>
                <c:pt idx="9001">
                  <c:v>82.88000000000001</c:v>
                </c:pt>
                <c:pt idx="9002">
                  <c:v>82.88000000000001</c:v>
                </c:pt>
                <c:pt idx="9003">
                  <c:v>82.88000000000001</c:v>
                </c:pt>
                <c:pt idx="9004">
                  <c:v>82.88000000000001</c:v>
                </c:pt>
                <c:pt idx="9005">
                  <c:v>82.88000000000001</c:v>
                </c:pt>
                <c:pt idx="9006">
                  <c:v>82.88000000000001</c:v>
                </c:pt>
                <c:pt idx="9007">
                  <c:v>82.88000000000001</c:v>
                </c:pt>
                <c:pt idx="9008">
                  <c:v>82.88000000000001</c:v>
                </c:pt>
                <c:pt idx="9009">
                  <c:v>82.88000000000001</c:v>
                </c:pt>
                <c:pt idx="9010">
                  <c:v>82.88000000000001</c:v>
                </c:pt>
                <c:pt idx="9011">
                  <c:v>82.88000000000001</c:v>
                </c:pt>
                <c:pt idx="9012">
                  <c:v>82.88000000000001</c:v>
                </c:pt>
                <c:pt idx="9013">
                  <c:v>82.88000000000001</c:v>
                </c:pt>
                <c:pt idx="9014">
                  <c:v>82.88000000000001</c:v>
                </c:pt>
                <c:pt idx="9015">
                  <c:v>82.88000000000001</c:v>
                </c:pt>
                <c:pt idx="9016">
                  <c:v>82.88000000000001</c:v>
                </c:pt>
                <c:pt idx="9017">
                  <c:v>82.88000000000001</c:v>
                </c:pt>
                <c:pt idx="9018">
                  <c:v>82.88000000000001</c:v>
                </c:pt>
                <c:pt idx="9019">
                  <c:v>82.88000000000001</c:v>
                </c:pt>
                <c:pt idx="9020">
                  <c:v>82.88000000000001</c:v>
                </c:pt>
                <c:pt idx="9021">
                  <c:v>82.88000000000001</c:v>
                </c:pt>
                <c:pt idx="9022">
                  <c:v>82.88000000000001</c:v>
                </c:pt>
                <c:pt idx="9023">
                  <c:v>82.88000000000001</c:v>
                </c:pt>
                <c:pt idx="9024">
                  <c:v>82.88000000000001</c:v>
                </c:pt>
                <c:pt idx="9025">
                  <c:v>82.88000000000001</c:v>
                </c:pt>
                <c:pt idx="9026">
                  <c:v>82.88000000000001</c:v>
                </c:pt>
                <c:pt idx="9027">
                  <c:v>82.88000000000001</c:v>
                </c:pt>
                <c:pt idx="9028">
                  <c:v>82.88000000000001</c:v>
                </c:pt>
                <c:pt idx="9029">
                  <c:v>82.88000000000001</c:v>
                </c:pt>
                <c:pt idx="9030">
                  <c:v>82.88000000000001</c:v>
                </c:pt>
                <c:pt idx="9031">
                  <c:v>82.88000000000001</c:v>
                </c:pt>
                <c:pt idx="9032">
                  <c:v>82.88000000000001</c:v>
                </c:pt>
                <c:pt idx="9033">
                  <c:v>82.88000000000001</c:v>
                </c:pt>
                <c:pt idx="9034">
                  <c:v>82.88000000000001</c:v>
                </c:pt>
                <c:pt idx="9035">
                  <c:v>82.88000000000001</c:v>
                </c:pt>
                <c:pt idx="9036">
                  <c:v>82.88000000000001</c:v>
                </c:pt>
                <c:pt idx="9037">
                  <c:v>82.88000000000001</c:v>
                </c:pt>
                <c:pt idx="9038">
                  <c:v>82.88000000000001</c:v>
                </c:pt>
                <c:pt idx="9039">
                  <c:v>82.88000000000001</c:v>
                </c:pt>
                <c:pt idx="9040">
                  <c:v>82.88000000000001</c:v>
                </c:pt>
                <c:pt idx="9041">
                  <c:v>82.88000000000001</c:v>
                </c:pt>
                <c:pt idx="9042">
                  <c:v>82.88000000000001</c:v>
                </c:pt>
                <c:pt idx="9043">
                  <c:v>82.88000000000001</c:v>
                </c:pt>
                <c:pt idx="9044">
                  <c:v>82.88000000000001</c:v>
                </c:pt>
                <c:pt idx="9045">
                  <c:v>82.88000000000001</c:v>
                </c:pt>
                <c:pt idx="9046">
                  <c:v>82.88000000000001</c:v>
                </c:pt>
                <c:pt idx="9047">
                  <c:v>82.88000000000001</c:v>
                </c:pt>
                <c:pt idx="9048">
                  <c:v>82.88000000000001</c:v>
                </c:pt>
                <c:pt idx="9049">
                  <c:v>82.88000000000001</c:v>
                </c:pt>
                <c:pt idx="9050">
                  <c:v>82.88000000000001</c:v>
                </c:pt>
                <c:pt idx="9051">
                  <c:v>82.88000000000001</c:v>
                </c:pt>
                <c:pt idx="9052">
                  <c:v>82.88000000000001</c:v>
                </c:pt>
                <c:pt idx="9053">
                  <c:v>82.88000000000001</c:v>
                </c:pt>
                <c:pt idx="9054">
                  <c:v>82.88000000000001</c:v>
                </c:pt>
                <c:pt idx="9055">
                  <c:v>82.88000000000001</c:v>
                </c:pt>
                <c:pt idx="9056">
                  <c:v>82.88000000000001</c:v>
                </c:pt>
                <c:pt idx="9057">
                  <c:v>82.88000000000001</c:v>
                </c:pt>
                <c:pt idx="9058">
                  <c:v>82.88000000000001</c:v>
                </c:pt>
                <c:pt idx="9059">
                  <c:v>82.88000000000001</c:v>
                </c:pt>
                <c:pt idx="9060">
                  <c:v>82.88000000000001</c:v>
                </c:pt>
                <c:pt idx="9061">
                  <c:v>82.88000000000001</c:v>
                </c:pt>
                <c:pt idx="9062">
                  <c:v>82.88000000000001</c:v>
                </c:pt>
                <c:pt idx="9063">
                  <c:v>82.88000000000001</c:v>
                </c:pt>
                <c:pt idx="9064">
                  <c:v>82.88000000000001</c:v>
                </c:pt>
                <c:pt idx="9065">
                  <c:v>82.88000000000001</c:v>
                </c:pt>
                <c:pt idx="9066">
                  <c:v>82.88000000000001</c:v>
                </c:pt>
                <c:pt idx="9067">
                  <c:v>82.88000000000001</c:v>
                </c:pt>
                <c:pt idx="9068">
                  <c:v>82.88000000000001</c:v>
                </c:pt>
                <c:pt idx="9069">
                  <c:v>82.88000000000001</c:v>
                </c:pt>
                <c:pt idx="9070">
                  <c:v>82.88000000000001</c:v>
                </c:pt>
                <c:pt idx="9071">
                  <c:v>82.88000000000001</c:v>
                </c:pt>
                <c:pt idx="9072">
                  <c:v>82.88000000000001</c:v>
                </c:pt>
                <c:pt idx="9073">
                  <c:v>82.88000000000001</c:v>
                </c:pt>
                <c:pt idx="9074">
                  <c:v>82.88000000000001</c:v>
                </c:pt>
                <c:pt idx="9075">
                  <c:v>82.88000000000001</c:v>
                </c:pt>
                <c:pt idx="9076">
                  <c:v>82.88000000000001</c:v>
                </c:pt>
                <c:pt idx="9077">
                  <c:v>82.88000000000001</c:v>
                </c:pt>
                <c:pt idx="9078">
                  <c:v>82.88000000000001</c:v>
                </c:pt>
                <c:pt idx="9079">
                  <c:v>82.88000000000001</c:v>
                </c:pt>
                <c:pt idx="9080">
                  <c:v>82.88000000000001</c:v>
                </c:pt>
                <c:pt idx="9081">
                  <c:v>82.88000000000001</c:v>
                </c:pt>
                <c:pt idx="9082">
                  <c:v>82.88000000000001</c:v>
                </c:pt>
                <c:pt idx="9083">
                  <c:v>82.88000000000001</c:v>
                </c:pt>
                <c:pt idx="9084">
                  <c:v>82.88000000000001</c:v>
                </c:pt>
                <c:pt idx="9085">
                  <c:v>82.88000000000001</c:v>
                </c:pt>
                <c:pt idx="9086">
                  <c:v>82.88000000000001</c:v>
                </c:pt>
                <c:pt idx="9087">
                  <c:v>82.88000000000001</c:v>
                </c:pt>
                <c:pt idx="9088">
                  <c:v>82.88000000000001</c:v>
                </c:pt>
                <c:pt idx="9089">
                  <c:v>82.88000000000001</c:v>
                </c:pt>
                <c:pt idx="9090">
                  <c:v>82.88000000000001</c:v>
                </c:pt>
                <c:pt idx="9091">
                  <c:v>82.88000000000001</c:v>
                </c:pt>
                <c:pt idx="9092">
                  <c:v>82.88000000000001</c:v>
                </c:pt>
                <c:pt idx="9093">
                  <c:v>82.88000000000001</c:v>
                </c:pt>
                <c:pt idx="9094">
                  <c:v>82.88000000000001</c:v>
                </c:pt>
                <c:pt idx="9095">
                  <c:v>82.88000000000001</c:v>
                </c:pt>
                <c:pt idx="9096">
                  <c:v>82.88000000000001</c:v>
                </c:pt>
                <c:pt idx="9097">
                  <c:v>82.88000000000001</c:v>
                </c:pt>
                <c:pt idx="9098">
                  <c:v>82.88000000000001</c:v>
                </c:pt>
                <c:pt idx="9099">
                  <c:v>82.88000000000001</c:v>
                </c:pt>
                <c:pt idx="9100">
                  <c:v>82.88000000000001</c:v>
                </c:pt>
                <c:pt idx="9101">
                  <c:v>82.88000000000001</c:v>
                </c:pt>
                <c:pt idx="9102">
                  <c:v>82.88000000000001</c:v>
                </c:pt>
                <c:pt idx="9103">
                  <c:v>82.88000000000001</c:v>
                </c:pt>
                <c:pt idx="9104">
                  <c:v>82.88000000000001</c:v>
                </c:pt>
                <c:pt idx="9105">
                  <c:v>82.88000000000001</c:v>
                </c:pt>
                <c:pt idx="9106">
                  <c:v>82.88000000000001</c:v>
                </c:pt>
                <c:pt idx="9107">
                  <c:v>82.88000000000001</c:v>
                </c:pt>
                <c:pt idx="9108">
                  <c:v>82.88000000000001</c:v>
                </c:pt>
                <c:pt idx="9109">
                  <c:v>82.88000000000001</c:v>
                </c:pt>
                <c:pt idx="9110">
                  <c:v>82.88000000000001</c:v>
                </c:pt>
                <c:pt idx="9111">
                  <c:v>82.88000000000001</c:v>
                </c:pt>
                <c:pt idx="9112">
                  <c:v>82.88000000000001</c:v>
                </c:pt>
                <c:pt idx="9113">
                  <c:v>82.88000000000001</c:v>
                </c:pt>
                <c:pt idx="9114">
                  <c:v>82.88000000000001</c:v>
                </c:pt>
                <c:pt idx="9115">
                  <c:v>82.88000000000001</c:v>
                </c:pt>
                <c:pt idx="9116">
                  <c:v>82.88000000000001</c:v>
                </c:pt>
                <c:pt idx="9117">
                  <c:v>82.88000000000001</c:v>
                </c:pt>
                <c:pt idx="9118">
                  <c:v>82.88000000000001</c:v>
                </c:pt>
                <c:pt idx="9119">
                  <c:v>82.88000000000001</c:v>
                </c:pt>
                <c:pt idx="9120">
                  <c:v>82.88000000000001</c:v>
                </c:pt>
                <c:pt idx="9121">
                  <c:v>82.88000000000001</c:v>
                </c:pt>
                <c:pt idx="9122">
                  <c:v>82.88000000000001</c:v>
                </c:pt>
                <c:pt idx="9123">
                  <c:v>82.88000000000001</c:v>
                </c:pt>
                <c:pt idx="9124">
                  <c:v>82.88000000000001</c:v>
                </c:pt>
                <c:pt idx="9125">
                  <c:v>82.88000000000001</c:v>
                </c:pt>
                <c:pt idx="9126">
                  <c:v>82.88000000000001</c:v>
                </c:pt>
                <c:pt idx="9127">
                  <c:v>82.88000000000001</c:v>
                </c:pt>
                <c:pt idx="9128">
                  <c:v>82.88000000000001</c:v>
                </c:pt>
                <c:pt idx="9129">
                  <c:v>82.88000000000001</c:v>
                </c:pt>
                <c:pt idx="9130">
                  <c:v>82.88000000000001</c:v>
                </c:pt>
                <c:pt idx="9131">
                  <c:v>82.88000000000001</c:v>
                </c:pt>
                <c:pt idx="9132">
                  <c:v>82.88000000000001</c:v>
                </c:pt>
                <c:pt idx="9133">
                  <c:v>82.88000000000001</c:v>
                </c:pt>
                <c:pt idx="9134">
                  <c:v>82.88000000000001</c:v>
                </c:pt>
                <c:pt idx="9135">
                  <c:v>82.88000000000001</c:v>
                </c:pt>
                <c:pt idx="9136">
                  <c:v>82.88000000000001</c:v>
                </c:pt>
                <c:pt idx="9137">
                  <c:v>82.88000000000001</c:v>
                </c:pt>
                <c:pt idx="9138">
                  <c:v>82.88000000000001</c:v>
                </c:pt>
                <c:pt idx="9139">
                  <c:v>82.88000000000001</c:v>
                </c:pt>
                <c:pt idx="9140">
                  <c:v>82.88000000000001</c:v>
                </c:pt>
                <c:pt idx="9141">
                  <c:v>82.88000000000001</c:v>
                </c:pt>
                <c:pt idx="9142">
                  <c:v>82.88000000000001</c:v>
                </c:pt>
                <c:pt idx="9143">
                  <c:v>82.88000000000001</c:v>
                </c:pt>
                <c:pt idx="9144">
                  <c:v>82.88000000000001</c:v>
                </c:pt>
                <c:pt idx="9145">
                  <c:v>82.88000000000001</c:v>
                </c:pt>
                <c:pt idx="9146">
                  <c:v>82.88000000000001</c:v>
                </c:pt>
                <c:pt idx="9147">
                  <c:v>82.88000000000001</c:v>
                </c:pt>
                <c:pt idx="9148">
                  <c:v>82.88000000000001</c:v>
                </c:pt>
                <c:pt idx="9149">
                  <c:v>82.88000000000001</c:v>
                </c:pt>
                <c:pt idx="9150">
                  <c:v>82.88000000000001</c:v>
                </c:pt>
                <c:pt idx="9151">
                  <c:v>82.88000000000001</c:v>
                </c:pt>
                <c:pt idx="9152">
                  <c:v>82.88000000000001</c:v>
                </c:pt>
                <c:pt idx="9153">
                  <c:v>82.88000000000001</c:v>
                </c:pt>
                <c:pt idx="9154">
                  <c:v>82.88000000000001</c:v>
                </c:pt>
                <c:pt idx="9155">
                  <c:v>82.88000000000001</c:v>
                </c:pt>
                <c:pt idx="9156">
                  <c:v>82.88000000000001</c:v>
                </c:pt>
                <c:pt idx="9157">
                  <c:v>82.88000000000001</c:v>
                </c:pt>
                <c:pt idx="9158">
                  <c:v>82.88000000000001</c:v>
                </c:pt>
                <c:pt idx="9159">
                  <c:v>82.88000000000001</c:v>
                </c:pt>
                <c:pt idx="9160">
                  <c:v>82.88000000000001</c:v>
                </c:pt>
                <c:pt idx="9161">
                  <c:v>82.88000000000001</c:v>
                </c:pt>
                <c:pt idx="9162">
                  <c:v>82.88000000000001</c:v>
                </c:pt>
                <c:pt idx="9163">
                  <c:v>82.88000000000001</c:v>
                </c:pt>
                <c:pt idx="9164">
                  <c:v>82.88000000000001</c:v>
                </c:pt>
                <c:pt idx="9165">
                  <c:v>82.88000000000001</c:v>
                </c:pt>
                <c:pt idx="9166">
                  <c:v>82.88000000000001</c:v>
                </c:pt>
                <c:pt idx="9167">
                  <c:v>82.88000000000001</c:v>
                </c:pt>
                <c:pt idx="9168">
                  <c:v>82.88000000000001</c:v>
                </c:pt>
                <c:pt idx="9169">
                  <c:v>82.88000000000001</c:v>
                </c:pt>
                <c:pt idx="9170">
                  <c:v>82.88000000000001</c:v>
                </c:pt>
                <c:pt idx="9171">
                  <c:v>82.88000000000001</c:v>
                </c:pt>
                <c:pt idx="9172">
                  <c:v>82.88000000000001</c:v>
                </c:pt>
                <c:pt idx="9173">
                  <c:v>82.88000000000001</c:v>
                </c:pt>
                <c:pt idx="9174">
                  <c:v>82.88000000000001</c:v>
                </c:pt>
                <c:pt idx="9175">
                  <c:v>82.88000000000001</c:v>
                </c:pt>
                <c:pt idx="9176">
                  <c:v>82.88000000000001</c:v>
                </c:pt>
                <c:pt idx="9177">
                  <c:v>82.88000000000001</c:v>
                </c:pt>
                <c:pt idx="9178">
                  <c:v>82.88000000000001</c:v>
                </c:pt>
                <c:pt idx="9179">
                  <c:v>82.88000000000001</c:v>
                </c:pt>
                <c:pt idx="9180">
                  <c:v>82.88000000000001</c:v>
                </c:pt>
                <c:pt idx="9181">
                  <c:v>82.88000000000001</c:v>
                </c:pt>
                <c:pt idx="9182">
                  <c:v>82.88000000000001</c:v>
                </c:pt>
                <c:pt idx="9183">
                  <c:v>82.88000000000001</c:v>
                </c:pt>
                <c:pt idx="9184">
                  <c:v>82.88000000000001</c:v>
                </c:pt>
                <c:pt idx="9185">
                  <c:v>82.88000000000001</c:v>
                </c:pt>
                <c:pt idx="9186">
                  <c:v>82.88000000000001</c:v>
                </c:pt>
                <c:pt idx="9187">
                  <c:v>82.88000000000001</c:v>
                </c:pt>
                <c:pt idx="9188">
                  <c:v>82.88000000000001</c:v>
                </c:pt>
                <c:pt idx="9189">
                  <c:v>82.88000000000001</c:v>
                </c:pt>
                <c:pt idx="9190">
                  <c:v>82.88000000000001</c:v>
                </c:pt>
                <c:pt idx="9191">
                  <c:v>82.88000000000001</c:v>
                </c:pt>
                <c:pt idx="9192">
                  <c:v>82.88000000000001</c:v>
                </c:pt>
                <c:pt idx="9193">
                  <c:v>82.88000000000001</c:v>
                </c:pt>
                <c:pt idx="9194">
                  <c:v>82.88000000000001</c:v>
                </c:pt>
                <c:pt idx="9195">
                  <c:v>82.88000000000001</c:v>
                </c:pt>
                <c:pt idx="9196">
                  <c:v>82.88000000000001</c:v>
                </c:pt>
                <c:pt idx="9197">
                  <c:v>82.88000000000001</c:v>
                </c:pt>
                <c:pt idx="9198">
                  <c:v>82.88000000000001</c:v>
                </c:pt>
                <c:pt idx="9199">
                  <c:v>82.88000000000001</c:v>
                </c:pt>
                <c:pt idx="9200">
                  <c:v>82.88000000000001</c:v>
                </c:pt>
                <c:pt idx="9201">
                  <c:v>82.88000000000001</c:v>
                </c:pt>
                <c:pt idx="9202">
                  <c:v>82.88000000000001</c:v>
                </c:pt>
                <c:pt idx="9203">
                  <c:v>82.88000000000001</c:v>
                </c:pt>
                <c:pt idx="9204">
                  <c:v>82.88000000000001</c:v>
                </c:pt>
                <c:pt idx="9205">
                  <c:v>82.88000000000001</c:v>
                </c:pt>
                <c:pt idx="9206">
                  <c:v>82.88000000000001</c:v>
                </c:pt>
                <c:pt idx="9207">
                  <c:v>82.88000000000001</c:v>
                </c:pt>
                <c:pt idx="9208">
                  <c:v>82.88000000000001</c:v>
                </c:pt>
                <c:pt idx="9209">
                  <c:v>82.88000000000001</c:v>
                </c:pt>
                <c:pt idx="9210">
                  <c:v>82.88000000000001</c:v>
                </c:pt>
                <c:pt idx="9211">
                  <c:v>82.88000000000001</c:v>
                </c:pt>
                <c:pt idx="9212">
                  <c:v>82.88000000000001</c:v>
                </c:pt>
                <c:pt idx="9213">
                  <c:v>82.88000000000001</c:v>
                </c:pt>
                <c:pt idx="9214">
                  <c:v>82.88000000000001</c:v>
                </c:pt>
                <c:pt idx="9215">
                  <c:v>82.88000000000001</c:v>
                </c:pt>
                <c:pt idx="9216">
                  <c:v>82.88000000000001</c:v>
                </c:pt>
                <c:pt idx="9217">
                  <c:v>82.88000000000001</c:v>
                </c:pt>
                <c:pt idx="9218">
                  <c:v>82.88000000000001</c:v>
                </c:pt>
                <c:pt idx="9219">
                  <c:v>82.88000000000001</c:v>
                </c:pt>
                <c:pt idx="9220">
                  <c:v>82.88000000000001</c:v>
                </c:pt>
                <c:pt idx="9221">
                  <c:v>82.88000000000001</c:v>
                </c:pt>
                <c:pt idx="9222">
                  <c:v>82.88000000000001</c:v>
                </c:pt>
                <c:pt idx="9223">
                  <c:v>82.88000000000001</c:v>
                </c:pt>
                <c:pt idx="9224">
                  <c:v>82.88000000000001</c:v>
                </c:pt>
                <c:pt idx="9225">
                  <c:v>82.88000000000001</c:v>
                </c:pt>
                <c:pt idx="9226">
                  <c:v>82.88000000000001</c:v>
                </c:pt>
                <c:pt idx="9227">
                  <c:v>82.88000000000001</c:v>
                </c:pt>
                <c:pt idx="9228">
                  <c:v>82.88000000000001</c:v>
                </c:pt>
                <c:pt idx="9229">
                  <c:v>82.88000000000001</c:v>
                </c:pt>
                <c:pt idx="9230">
                  <c:v>82.88000000000001</c:v>
                </c:pt>
                <c:pt idx="9231">
                  <c:v>82.88000000000001</c:v>
                </c:pt>
                <c:pt idx="9232">
                  <c:v>82.88000000000001</c:v>
                </c:pt>
                <c:pt idx="9233">
                  <c:v>82.88000000000001</c:v>
                </c:pt>
                <c:pt idx="9234">
                  <c:v>82.88000000000001</c:v>
                </c:pt>
                <c:pt idx="9235">
                  <c:v>82.88000000000001</c:v>
                </c:pt>
                <c:pt idx="9236">
                  <c:v>82.88000000000001</c:v>
                </c:pt>
                <c:pt idx="9237">
                  <c:v>82.88000000000001</c:v>
                </c:pt>
                <c:pt idx="9238">
                  <c:v>82.88000000000001</c:v>
                </c:pt>
                <c:pt idx="9239">
                  <c:v>82.88000000000001</c:v>
                </c:pt>
                <c:pt idx="9240">
                  <c:v>82.88000000000001</c:v>
                </c:pt>
                <c:pt idx="9241">
                  <c:v>82.88000000000001</c:v>
                </c:pt>
                <c:pt idx="9242">
                  <c:v>82.88000000000001</c:v>
                </c:pt>
                <c:pt idx="9243">
                  <c:v>82.88000000000001</c:v>
                </c:pt>
                <c:pt idx="9244">
                  <c:v>82.88000000000001</c:v>
                </c:pt>
                <c:pt idx="9245">
                  <c:v>82.88000000000001</c:v>
                </c:pt>
                <c:pt idx="9246">
                  <c:v>82.88000000000001</c:v>
                </c:pt>
                <c:pt idx="9247">
                  <c:v>82.88000000000001</c:v>
                </c:pt>
                <c:pt idx="9248">
                  <c:v>82.88000000000001</c:v>
                </c:pt>
                <c:pt idx="9249">
                  <c:v>82.88000000000001</c:v>
                </c:pt>
                <c:pt idx="9250">
                  <c:v>82.88000000000001</c:v>
                </c:pt>
                <c:pt idx="9251">
                  <c:v>82.88000000000001</c:v>
                </c:pt>
                <c:pt idx="9252">
                  <c:v>82.88000000000001</c:v>
                </c:pt>
                <c:pt idx="9253">
                  <c:v>82.88000000000001</c:v>
                </c:pt>
                <c:pt idx="9254">
                  <c:v>82.88000000000001</c:v>
                </c:pt>
                <c:pt idx="9255">
                  <c:v>82.88000000000001</c:v>
                </c:pt>
                <c:pt idx="9256">
                  <c:v>82.88000000000001</c:v>
                </c:pt>
                <c:pt idx="9257">
                  <c:v>82.88000000000001</c:v>
                </c:pt>
                <c:pt idx="9258">
                  <c:v>82.88000000000001</c:v>
                </c:pt>
                <c:pt idx="9259">
                  <c:v>82.88000000000001</c:v>
                </c:pt>
                <c:pt idx="9260">
                  <c:v>82.88000000000001</c:v>
                </c:pt>
                <c:pt idx="9261">
                  <c:v>82.88000000000001</c:v>
                </c:pt>
                <c:pt idx="9262">
                  <c:v>82.88000000000001</c:v>
                </c:pt>
                <c:pt idx="9263">
                  <c:v>82.88000000000001</c:v>
                </c:pt>
                <c:pt idx="9264">
                  <c:v>82.88000000000001</c:v>
                </c:pt>
                <c:pt idx="9265">
                  <c:v>82.88000000000001</c:v>
                </c:pt>
                <c:pt idx="9266">
                  <c:v>82.88000000000001</c:v>
                </c:pt>
                <c:pt idx="9267">
                  <c:v>82.88000000000001</c:v>
                </c:pt>
                <c:pt idx="9268">
                  <c:v>82.88000000000001</c:v>
                </c:pt>
                <c:pt idx="9269">
                  <c:v>82.88000000000001</c:v>
                </c:pt>
                <c:pt idx="9270">
                  <c:v>82.88000000000001</c:v>
                </c:pt>
                <c:pt idx="9271">
                  <c:v>82.88000000000001</c:v>
                </c:pt>
                <c:pt idx="9272">
                  <c:v>82.88000000000001</c:v>
                </c:pt>
                <c:pt idx="9273">
                  <c:v>82.88000000000001</c:v>
                </c:pt>
                <c:pt idx="9274">
                  <c:v>82.88000000000001</c:v>
                </c:pt>
                <c:pt idx="9275">
                  <c:v>82.88000000000001</c:v>
                </c:pt>
                <c:pt idx="9276">
                  <c:v>82.88000000000001</c:v>
                </c:pt>
                <c:pt idx="9277">
                  <c:v>82.88000000000001</c:v>
                </c:pt>
                <c:pt idx="9278">
                  <c:v>82.88000000000001</c:v>
                </c:pt>
                <c:pt idx="9279">
                  <c:v>82.88000000000001</c:v>
                </c:pt>
                <c:pt idx="9280">
                  <c:v>82.88000000000001</c:v>
                </c:pt>
                <c:pt idx="9281">
                  <c:v>82.88000000000001</c:v>
                </c:pt>
                <c:pt idx="9282">
                  <c:v>82.88000000000001</c:v>
                </c:pt>
                <c:pt idx="9283">
                  <c:v>82.88000000000001</c:v>
                </c:pt>
                <c:pt idx="9284">
                  <c:v>82.88000000000001</c:v>
                </c:pt>
                <c:pt idx="9285">
                  <c:v>82.88000000000001</c:v>
                </c:pt>
                <c:pt idx="9286">
                  <c:v>82.88000000000001</c:v>
                </c:pt>
                <c:pt idx="9287">
                  <c:v>82.88000000000001</c:v>
                </c:pt>
                <c:pt idx="9288">
                  <c:v>82.88000000000001</c:v>
                </c:pt>
                <c:pt idx="9289">
                  <c:v>82.88000000000001</c:v>
                </c:pt>
                <c:pt idx="9290">
                  <c:v>82.88000000000001</c:v>
                </c:pt>
                <c:pt idx="9291">
                  <c:v>82.88000000000001</c:v>
                </c:pt>
                <c:pt idx="9292">
                  <c:v>82.88000000000001</c:v>
                </c:pt>
                <c:pt idx="9293">
                  <c:v>82.88000000000001</c:v>
                </c:pt>
                <c:pt idx="9294">
                  <c:v>82.88000000000001</c:v>
                </c:pt>
                <c:pt idx="9295">
                  <c:v>82.88000000000001</c:v>
                </c:pt>
                <c:pt idx="9296">
                  <c:v>82.88000000000001</c:v>
                </c:pt>
                <c:pt idx="9297">
                  <c:v>82.88000000000001</c:v>
                </c:pt>
                <c:pt idx="9298">
                  <c:v>82.88000000000001</c:v>
                </c:pt>
                <c:pt idx="9299">
                  <c:v>82.88000000000001</c:v>
                </c:pt>
                <c:pt idx="9300">
                  <c:v>82.88000000000001</c:v>
                </c:pt>
                <c:pt idx="9301">
                  <c:v>82.88000000000001</c:v>
                </c:pt>
                <c:pt idx="9302">
                  <c:v>82.88000000000001</c:v>
                </c:pt>
                <c:pt idx="9303">
                  <c:v>82.88000000000001</c:v>
                </c:pt>
                <c:pt idx="9304">
                  <c:v>82.88000000000001</c:v>
                </c:pt>
                <c:pt idx="9305">
                  <c:v>82.88000000000001</c:v>
                </c:pt>
                <c:pt idx="9306">
                  <c:v>82.88000000000001</c:v>
                </c:pt>
                <c:pt idx="9307">
                  <c:v>82.88000000000001</c:v>
                </c:pt>
                <c:pt idx="9308">
                  <c:v>82.88000000000001</c:v>
                </c:pt>
                <c:pt idx="9309">
                  <c:v>82.88000000000001</c:v>
                </c:pt>
                <c:pt idx="9310">
                  <c:v>82.88000000000001</c:v>
                </c:pt>
                <c:pt idx="9311">
                  <c:v>82.88000000000001</c:v>
                </c:pt>
                <c:pt idx="9312">
                  <c:v>82.88000000000001</c:v>
                </c:pt>
                <c:pt idx="9313">
                  <c:v>82.88000000000001</c:v>
                </c:pt>
                <c:pt idx="9314">
                  <c:v>82.88000000000001</c:v>
                </c:pt>
                <c:pt idx="9315">
                  <c:v>82.88000000000001</c:v>
                </c:pt>
                <c:pt idx="9316">
                  <c:v>82.88000000000001</c:v>
                </c:pt>
                <c:pt idx="9317">
                  <c:v>82.88000000000001</c:v>
                </c:pt>
                <c:pt idx="9318">
                  <c:v>82.88000000000001</c:v>
                </c:pt>
                <c:pt idx="9319">
                  <c:v>82.88000000000001</c:v>
                </c:pt>
                <c:pt idx="9320">
                  <c:v>82.88000000000001</c:v>
                </c:pt>
                <c:pt idx="9321">
                  <c:v>82.88000000000001</c:v>
                </c:pt>
                <c:pt idx="9322">
                  <c:v>82.88000000000001</c:v>
                </c:pt>
                <c:pt idx="9323">
                  <c:v>82.88000000000001</c:v>
                </c:pt>
                <c:pt idx="9324">
                  <c:v>82.88000000000001</c:v>
                </c:pt>
                <c:pt idx="9325">
                  <c:v>82.88000000000001</c:v>
                </c:pt>
                <c:pt idx="9326">
                  <c:v>82.88000000000001</c:v>
                </c:pt>
                <c:pt idx="9327">
                  <c:v>82.88000000000001</c:v>
                </c:pt>
                <c:pt idx="9328">
                  <c:v>82.88000000000001</c:v>
                </c:pt>
                <c:pt idx="9329">
                  <c:v>82.88000000000001</c:v>
                </c:pt>
                <c:pt idx="9330">
                  <c:v>82.88000000000001</c:v>
                </c:pt>
                <c:pt idx="9331">
                  <c:v>82.88000000000001</c:v>
                </c:pt>
                <c:pt idx="9332">
                  <c:v>82.88000000000001</c:v>
                </c:pt>
                <c:pt idx="9333">
                  <c:v>82.88000000000001</c:v>
                </c:pt>
                <c:pt idx="9334">
                  <c:v>82.88000000000001</c:v>
                </c:pt>
                <c:pt idx="9335">
                  <c:v>82.88000000000001</c:v>
                </c:pt>
                <c:pt idx="9336">
                  <c:v>82.88000000000001</c:v>
                </c:pt>
                <c:pt idx="9337">
                  <c:v>82.88000000000001</c:v>
                </c:pt>
                <c:pt idx="9338">
                  <c:v>82.88000000000001</c:v>
                </c:pt>
                <c:pt idx="9339">
                  <c:v>82.88000000000001</c:v>
                </c:pt>
                <c:pt idx="9340">
                  <c:v>82.88000000000001</c:v>
                </c:pt>
                <c:pt idx="9341">
                  <c:v>82.88000000000001</c:v>
                </c:pt>
                <c:pt idx="9342">
                  <c:v>82.88000000000001</c:v>
                </c:pt>
                <c:pt idx="9343">
                  <c:v>82.88000000000001</c:v>
                </c:pt>
                <c:pt idx="9344">
                  <c:v>82.88000000000001</c:v>
                </c:pt>
                <c:pt idx="9345">
                  <c:v>82.88000000000001</c:v>
                </c:pt>
                <c:pt idx="9346">
                  <c:v>82.88000000000001</c:v>
                </c:pt>
                <c:pt idx="9347">
                  <c:v>82.88000000000001</c:v>
                </c:pt>
                <c:pt idx="9348">
                  <c:v>82.88000000000001</c:v>
                </c:pt>
                <c:pt idx="9349">
                  <c:v>82.88000000000001</c:v>
                </c:pt>
                <c:pt idx="9350">
                  <c:v>82.88000000000001</c:v>
                </c:pt>
                <c:pt idx="9351">
                  <c:v>82.88000000000001</c:v>
                </c:pt>
                <c:pt idx="9352">
                  <c:v>82.88000000000001</c:v>
                </c:pt>
                <c:pt idx="9353">
                  <c:v>82.88000000000001</c:v>
                </c:pt>
                <c:pt idx="9354">
                  <c:v>82.88000000000001</c:v>
                </c:pt>
                <c:pt idx="9355">
                  <c:v>82.88000000000001</c:v>
                </c:pt>
                <c:pt idx="9356">
                  <c:v>82.88000000000001</c:v>
                </c:pt>
                <c:pt idx="9357">
                  <c:v>82.88000000000001</c:v>
                </c:pt>
                <c:pt idx="9358">
                  <c:v>82.88000000000001</c:v>
                </c:pt>
                <c:pt idx="9359">
                  <c:v>82.88000000000001</c:v>
                </c:pt>
                <c:pt idx="9360">
                  <c:v>82.88000000000001</c:v>
                </c:pt>
                <c:pt idx="9361">
                  <c:v>82.88000000000001</c:v>
                </c:pt>
                <c:pt idx="9362">
                  <c:v>82.88000000000001</c:v>
                </c:pt>
                <c:pt idx="9363">
                  <c:v>82.88000000000001</c:v>
                </c:pt>
                <c:pt idx="9364">
                  <c:v>82.88000000000001</c:v>
                </c:pt>
                <c:pt idx="9365">
                  <c:v>82.88000000000001</c:v>
                </c:pt>
                <c:pt idx="9366">
                  <c:v>82.88000000000001</c:v>
                </c:pt>
                <c:pt idx="9367">
                  <c:v>82.88000000000001</c:v>
                </c:pt>
                <c:pt idx="9368">
                  <c:v>82.88000000000001</c:v>
                </c:pt>
                <c:pt idx="9369">
                  <c:v>82.88000000000001</c:v>
                </c:pt>
                <c:pt idx="9370">
                  <c:v>82.88000000000001</c:v>
                </c:pt>
                <c:pt idx="9371">
                  <c:v>82.88000000000001</c:v>
                </c:pt>
                <c:pt idx="9372">
                  <c:v>82.88000000000001</c:v>
                </c:pt>
                <c:pt idx="9373">
                  <c:v>82.88000000000001</c:v>
                </c:pt>
                <c:pt idx="9374">
                  <c:v>82.88000000000001</c:v>
                </c:pt>
                <c:pt idx="9375">
                  <c:v>82.88000000000001</c:v>
                </c:pt>
                <c:pt idx="9376">
                  <c:v>82.88000000000001</c:v>
                </c:pt>
                <c:pt idx="9377">
                  <c:v>82.88000000000001</c:v>
                </c:pt>
                <c:pt idx="9378">
                  <c:v>82.88000000000001</c:v>
                </c:pt>
                <c:pt idx="9379">
                  <c:v>82.88000000000001</c:v>
                </c:pt>
                <c:pt idx="9380">
                  <c:v>82.88000000000001</c:v>
                </c:pt>
                <c:pt idx="9381">
                  <c:v>82.88000000000001</c:v>
                </c:pt>
                <c:pt idx="9382">
                  <c:v>82.88000000000001</c:v>
                </c:pt>
                <c:pt idx="9383">
                  <c:v>82.88000000000001</c:v>
                </c:pt>
                <c:pt idx="9384">
                  <c:v>82.88000000000001</c:v>
                </c:pt>
                <c:pt idx="9385">
                  <c:v>82.88000000000001</c:v>
                </c:pt>
                <c:pt idx="9386">
                  <c:v>82.88000000000001</c:v>
                </c:pt>
                <c:pt idx="9387">
                  <c:v>82.88000000000001</c:v>
                </c:pt>
                <c:pt idx="9388">
                  <c:v>82.88000000000001</c:v>
                </c:pt>
                <c:pt idx="9389">
                  <c:v>82.88000000000001</c:v>
                </c:pt>
                <c:pt idx="9390">
                  <c:v>82.88000000000001</c:v>
                </c:pt>
                <c:pt idx="9391">
                  <c:v>82.88000000000001</c:v>
                </c:pt>
                <c:pt idx="9392">
                  <c:v>82.88000000000001</c:v>
                </c:pt>
                <c:pt idx="9393">
                  <c:v>82.88000000000001</c:v>
                </c:pt>
                <c:pt idx="9394">
                  <c:v>82.88000000000001</c:v>
                </c:pt>
                <c:pt idx="9395">
                  <c:v>82.88000000000001</c:v>
                </c:pt>
                <c:pt idx="9396">
                  <c:v>82.88000000000001</c:v>
                </c:pt>
                <c:pt idx="9397">
                  <c:v>82.88000000000001</c:v>
                </c:pt>
                <c:pt idx="9398">
                  <c:v>82.88000000000001</c:v>
                </c:pt>
                <c:pt idx="9399">
                  <c:v>82.88000000000001</c:v>
                </c:pt>
                <c:pt idx="9400">
                  <c:v>82.88000000000001</c:v>
                </c:pt>
                <c:pt idx="9401">
                  <c:v>82.88000000000001</c:v>
                </c:pt>
                <c:pt idx="9402">
                  <c:v>82.88000000000001</c:v>
                </c:pt>
                <c:pt idx="9403">
                  <c:v>82.88000000000001</c:v>
                </c:pt>
                <c:pt idx="9404">
                  <c:v>82.88000000000001</c:v>
                </c:pt>
                <c:pt idx="9405">
                  <c:v>82.88000000000001</c:v>
                </c:pt>
                <c:pt idx="9406">
                  <c:v>82.88000000000001</c:v>
                </c:pt>
                <c:pt idx="9407">
                  <c:v>82.88000000000001</c:v>
                </c:pt>
                <c:pt idx="9408">
                  <c:v>82.88000000000001</c:v>
                </c:pt>
                <c:pt idx="9409">
                  <c:v>82.88000000000001</c:v>
                </c:pt>
                <c:pt idx="9410">
                  <c:v>82.88000000000001</c:v>
                </c:pt>
                <c:pt idx="9411">
                  <c:v>82.88000000000001</c:v>
                </c:pt>
                <c:pt idx="9412">
                  <c:v>82.88000000000001</c:v>
                </c:pt>
                <c:pt idx="9413">
                  <c:v>82.88000000000001</c:v>
                </c:pt>
                <c:pt idx="9414">
                  <c:v>82.88000000000001</c:v>
                </c:pt>
                <c:pt idx="9415">
                  <c:v>82.88000000000001</c:v>
                </c:pt>
                <c:pt idx="9416">
                  <c:v>82.88000000000001</c:v>
                </c:pt>
                <c:pt idx="9417">
                  <c:v>82.88000000000001</c:v>
                </c:pt>
                <c:pt idx="9418">
                  <c:v>82.88000000000001</c:v>
                </c:pt>
                <c:pt idx="9419">
                  <c:v>82.88000000000001</c:v>
                </c:pt>
                <c:pt idx="9420">
                  <c:v>82.88000000000001</c:v>
                </c:pt>
                <c:pt idx="9421">
                  <c:v>82.88000000000001</c:v>
                </c:pt>
                <c:pt idx="9422">
                  <c:v>82.88000000000001</c:v>
                </c:pt>
                <c:pt idx="9423">
                  <c:v>82.88000000000001</c:v>
                </c:pt>
                <c:pt idx="9424">
                  <c:v>82.88000000000001</c:v>
                </c:pt>
                <c:pt idx="9425">
                  <c:v>82.88000000000001</c:v>
                </c:pt>
                <c:pt idx="9426">
                  <c:v>82.88000000000001</c:v>
                </c:pt>
                <c:pt idx="9427">
                  <c:v>82.88000000000001</c:v>
                </c:pt>
                <c:pt idx="9428">
                  <c:v>82.88000000000001</c:v>
                </c:pt>
                <c:pt idx="9429">
                  <c:v>82.88000000000001</c:v>
                </c:pt>
                <c:pt idx="9430">
                  <c:v>82.88000000000001</c:v>
                </c:pt>
                <c:pt idx="9431">
                  <c:v>82.88000000000001</c:v>
                </c:pt>
                <c:pt idx="9432">
                  <c:v>82.88000000000001</c:v>
                </c:pt>
                <c:pt idx="9433">
                  <c:v>82.88000000000001</c:v>
                </c:pt>
                <c:pt idx="9434">
                  <c:v>82.88000000000001</c:v>
                </c:pt>
                <c:pt idx="9435">
                  <c:v>82.88000000000001</c:v>
                </c:pt>
                <c:pt idx="9436">
                  <c:v>82.88000000000001</c:v>
                </c:pt>
                <c:pt idx="9437">
                  <c:v>82.88000000000001</c:v>
                </c:pt>
                <c:pt idx="9438">
                  <c:v>82.88000000000001</c:v>
                </c:pt>
                <c:pt idx="9439">
                  <c:v>82.88000000000001</c:v>
                </c:pt>
                <c:pt idx="9440">
                  <c:v>82.88000000000001</c:v>
                </c:pt>
                <c:pt idx="9441">
                  <c:v>82.88000000000001</c:v>
                </c:pt>
                <c:pt idx="9442">
                  <c:v>82.88000000000001</c:v>
                </c:pt>
                <c:pt idx="9443">
                  <c:v>82.88000000000001</c:v>
                </c:pt>
                <c:pt idx="9444">
                  <c:v>82.88000000000001</c:v>
                </c:pt>
                <c:pt idx="9445">
                  <c:v>82.88000000000001</c:v>
                </c:pt>
                <c:pt idx="9446">
                  <c:v>82.88000000000001</c:v>
                </c:pt>
                <c:pt idx="9447">
                  <c:v>82.88000000000001</c:v>
                </c:pt>
                <c:pt idx="9448">
                  <c:v>82.88000000000001</c:v>
                </c:pt>
                <c:pt idx="9449">
                  <c:v>82.88000000000001</c:v>
                </c:pt>
                <c:pt idx="9450">
                  <c:v>82.88000000000001</c:v>
                </c:pt>
                <c:pt idx="9451">
                  <c:v>82.88000000000001</c:v>
                </c:pt>
                <c:pt idx="9452">
                  <c:v>82.88000000000001</c:v>
                </c:pt>
                <c:pt idx="9453">
                  <c:v>82.88000000000001</c:v>
                </c:pt>
                <c:pt idx="9454">
                  <c:v>82.88000000000001</c:v>
                </c:pt>
                <c:pt idx="9455">
                  <c:v>82.88000000000001</c:v>
                </c:pt>
                <c:pt idx="9456">
                  <c:v>82.88000000000001</c:v>
                </c:pt>
                <c:pt idx="9457">
                  <c:v>82.88000000000001</c:v>
                </c:pt>
                <c:pt idx="9458">
                  <c:v>82.88000000000001</c:v>
                </c:pt>
                <c:pt idx="9459">
                  <c:v>82.88000000000001</c:v>
                </c:pt>
                <c:pt idx="9460">
                  <c:v>82.88000000000001</c:v>
                </c:pt>
                <c:pt idx="9461">
                  <c:v>82.88000000000001</c:v>
                </c:pt>
                <c:pt idx="9462">
                  <c:v>82.88000000000001</c:v>
                </c:pt>
                <c:pt idx="9463">
                  <c:v>82.88000000000001</c:v>
                </c:pt>
                <c:pt idx="9464">
                  <c:v>82.88000000000001</c:v>
                </c:pt>
                <c:pt idx="9465">
                  <c:v>82.88000000000001</c:v>
                </c:pt>
                <c:pt idx="9466">
                  <c:v>82.88000000000001</c:v>
                </c:pt>
                <c:pt idx="9467">
                  <c:v>82.88000000000001</c:v>
                </c:pt>
                <c:pt idx="9468">
                  <c:v>82.88000000000001</c:v>
                </c:pt>
                <c:pt idx="9469">
                  <c:v>82.88000000000001</c:v>
                </c:pt>
                <c:pt idx="9470">
                  <c:v>82.88000000000001</c:v>
                </c:pt>
                <c:pt idx="9471">
                  <c:v>82.88000000000001</c:v>
                </c:pt>
                <c:pt idx="9472">
                  <c:v>82.88000000000001</c:v>
                </c:pt>
                <c:pt idx="9473">
                  <c:v>82.88000000000001</c:v>
                </c:pt>
                <c:pt idx="9474">
                  <c:v>82.88000000000001</c:v>
                </c:pt>
                <c:pt idx="9475">
                  <c:v>82.88000000000001</c:v>
                </c:pt>
                <c:pt idx="9476">
                  <c:v>82.88000000000001</c:v>
                </c:pt>
                <c:pt idx="9477">
                  <c:v>82.88000000000001</c:v>
                </c:pt>
                <c:pt idx="9478">
                  <c:v>82.88000000000001</c:v>
                </c:pt>
                <c:pt idx="9479">
                  <c:v>82.88000000000001</c:v>
                </c:pt>
                <c:pt idx="9480">
                  <c:v>82.88000000000001</c:v>
                </c:pt>
                <c:pt idx="9481">
                  <c:v>82.88000000000001</c:v>
                </c:pt>
                <c:pt idx="9482">
                  <c:v>82.88000000000001</c:v>
                </c:pt>
                <c:pt idx="9483">
                  <c:v>82.88000000000001</c:v>
                </c:pt>
                <c:pt idx="9484">
                  <c:v>82.88000000000001</c:v>
                </c:pt>
                <c:pt idx="9485">
                  <c:v>82.88000000000001</c:v>
                </c:pt>
                <c:pt idx="9486">
                  <c:v>82.88000000000001</c:v>
                </c:pt>
                <c:pt idx="9487">
                  <c:v>82.88000000000001</c:v>
                </c:pt>
                <c:pt idx="9488">
                  <c:v>82.88000000000001</c:v>
                </c:pt>
                <c:pt idx="9489">
                  <c:v>82.88000000000001</c:v>
                </c:pt>
                <c:pt idx="9490">
                  <c:v>82.88000000000001</c:v>
                </c:pt>
                <c:pt idx="9491">
                  <c:v>82.88000000000001</c:v>
                </c:pt>
                <c:pt idx="9492">
                  <c:v>82.88000000000001</c:v>
                </c:pt>
                <c:pt idx="9493">
                  <c:v>82.88000000000001</c:v>
                </c:pt>
                <c:pt idx="9494">
                  <c:v>82.88000000000001</c:v>
                </c:pt>
                <c:pt idx="9495">
                  <c:v>82.88000000000001</c:v>
                </c:pt>
                <c:pt idx="9496">
                  <c:v>82.88000000000001</c:v>
                </c:pt>
                <c:pt idx="9497">
                  <c:v>82.88000000000001</c:v>
                </c:pt>
                <c:pt idx="9498">
                  <c:v>82.88000000000001</c:v>
                </c:pt>
                <c:pt idx="9499">
                  <c:v>82.88000000000001</c:v>
                </c:pt>
                <c:pt idx="9500">
                  <c:v>82.88000000000001</c:v>
                </c:pt>
                <c:pt idx="9501">
                  <c:v>82.88000000000001</c:v>
                </c:pt>
                <c:pt idx="9502">
                  <c:v>82.88000000000001</c:v>
                </c:pt>
                <c:pt idx="9503">
                  <c:v>82.88000000000001</c:v>
                </c:pt>
                <c:pt idx="9504">
                  <c:v>82.88000000000001</c:v>
                </c:pt>
                <c:pt idx="9505">
                  <c:v>82.88000000000001</c:v>
                </c:pt>
                <c:pt idx="9506">
                  <c:v>82.88000000000001</c:v>
                </c:pt>
                <c:pt idx="9507">
                  <c:v>82.88000000000001</c:v>
                </c:pt>
                <c:pt idx="9508">
                  <c:v>82.88000000000001</c:v>
                </c:pt>
                <c:pt idx="9509">
                  <c:v>82.88000000000001</c:v>
                </c:pt>
                <c:pt idx="9510">
                  <c:v>82.88000000000001</c:v>
                </c:pt>
                <c:pt idx="9511">
                  <c:v>82.88000000000001</c:v>
                </c:pt>
                <c:pt idx="9512">
                  <c:v>82.88000000000001</c:v>
                </c:pt>
                <c:pt idx="9513">
                  <c:v>82.88000000000001</c:v>
                </c:pt>
                <c:pt idx="9514">
                  <c:v>82.88000000000001</c:v>
                </c:pt>
                <c:pt idx="9515">
                  <c:v>82.88000000000001</c:v>
                </c:pt>
                <c:pt idx="9516">
                  <c:v>82.88000000000001</c:v>
                </c:pt>
                <c:pt idx="9517">
                  <c:v>82.88000000000001</c:v>
                </c:pt>
                <c:pt idx="9518">
                  <c:v>82.88000000000001</c:v>
                </c:pt>
                <c:pt idx="9519">
                  <c:v>82.88000000000001</c:v>
                </c:pt>
                <c:pt idx="9520">
                  <c:v>82.88000000000001</c:v>
                </c:pt>
                <c:pt idx="9521">
                  <c:v>82.88000000000001</c:v>
                </c:pt>
                <c:pt idx="9522">
                  <c:v>82.88000000000001</c:v>
                </c:pt>
                <c:pt idx="9523">
                  <c:v>82.88000000000001</c:v>
                </c:pt>
                <c:pt idx="9524">
                  <c:v>82.88000000000001</c:v>
                </c:pt>
                <c:pt idx="9525">
                  <c:v>82.88000000000001</c:v>
                </c:pt>
                <c:pt idx="9526">
                  <c:v>82.88000000000001</c:v>
                </c:pt>
                <c:pt idx="9527">
                  <c:v>82.88000000000001</c:v>
                </c:pt>
                <c:pt idx="9528">
                  <c:v>82.88000000000001</c:v>
                </c:pt>
                <c:pt idx="9529">
                  <c:v>82.88000000000001</c:v>
                </c:pt>
                <c:pt idx="9530">
                  <c:v>82.88000000000001</c:v>
                </c:pt>
                <c:pt idx="9531">
                  <c:v>82.88000000000001</c:v>
                </c:pt>
                <c:pt idx="9532">
                  <c:v>82.88000000000001</c:v>
                </c:pt>
                <c:pt idx="9533">
                  <c:v>82.88000000000001</c:v>
                </c:pt>
                <c:pt idx="9534">
                  <c:v>82.88000000000001</c:v>
                </c:pt>
                <c:pt idx="9535">
                  <c:v>82.88000000000001</c:v>
                </c:pt>
                <c:pt idx="9536">
                  <c:v>82.88000000000001</c:v>
                </c:pt>
                <c:pt idx="9537">
                  <c:v>82.88000000000001</c:v>
                </c:pt>
                <c:pt idx="9538">
                  <c:v>82.88000000000001</c:v>
                </c:pt>
                <c:pt idx="9539">
                  <c:v>82.88000000000001</c:v>
                </c:pt>
                <c:pt idx="9540">
                  <c:v>82.88000000000001</c:v>
                </c:pt>
                <c:pt idx="9541">
                  <c:v>82.88000000000001</c:v>
                </c:pt>
                <c:pt idx="9542">
                  <c:v>82.88000000000001</c:v>
                </c:pt>
                <c:pt idx="9543">
                  <c:v>82.88000000000001</c:v>
                </c:pt>
                <c:pt idx="9544">
                  <c:v>82.88000000000001</c:v>
                </c:pt>
                <c:pt idx="9545">
                  <c:v>82.88000000000001</c:v>
                </c:pt>
                <c:pt idx="9546">
                  <c:v>82.88000000000001</c:v>
                </c:pt>
                <c:pt idx="9547">
                  <c:v>82.88000000000001</c:v>
                </c:pt>
                <c:pt idx="9548">
                  <c:v>82.88000000000001</c:v>
                </c:pt>
                <c:pt idx="9549">
                  <c:v>82.88000000000001</c:v>
                </c:pt>
                <c:pt idx="9550">
                  <c:v>82.88000000000001</c:v>
                </c:pt>
                <c:pt idx="9551">
                  <c:v>82.88000000000001</c:v>
                </c:pt>
                <c:pt idx="9552">
                  <c:v>82.88000000000001</c:v>
                </c:pt>
                <c:pt idx="9553">
                  <c:v>82.88000000000001</c:v>
                </c:pt>
                <c:pt idx="9554">
                  <c:v>82.88000000000001</c:v>
                </c:pt>
                <c:pt idx="9555">
                  <c:v>82.88000000000001</c:v>
                </c:pt>
                <c:pt idx="9556">
                  <c:v>82.88000000000001</c:v>
                </c:pt>
                <c:pt idx="9557">
                  <c:v>82.88000000000001</c:v>
                </c:pt>
                <c:pt idx="9558">
                  <c:v>82.88000000000001</c:v>
                </c:pt>
                <c:pt idx="9559">
                  <c:v>82.88000000000001</c:v>
                </c:pt>
                <c:pt idx="9560">
                  <c:v>82.88000000000001</c:v>
                </c:pt>
                <c:pt idx="9561">
                  <c:v>82.88000000000001</c:v>
                </c:pt>
                <c:pt idx="9562">
                  <c:v>82.88000000000001</c:v>
                </c:pt>
                <c:pt idx="9563">
                  <c:v>82.88000000000001</c:v>
                </c:pt>
                <c:pt idx="9564">
                  <c:v>82.88000000000001</c:v>
                </c:pt>
                <c:pt idx="9565">
                  <c:v>82.88000000000001</c:v>
                </c:pt>
                <c:pt idx="9566">
                  <c:v>82.88000000000001</c:v>
                </c:pt>
                <c:pt idx="9567">
                  <c:v>82.88000000000001</c:v>
                </c:pt>
                <c:pt idx="9568">
                  <c:v>82.88000000000001</c:v>
                </c:pt>
                <c:pt idx="9569">
                  <c:v>82.88000000000001</c:v>
                </c:pt>
                <c:pt idx="9570">
                  <c:v>82.88000000000001</c:v>
                </c:pt>
                <c:pt idx="9571">
                  <c:v>82.88000000000001</c:v>
                </c:pt>
                <c:pt idx="9572">
                  <c:v>82.88000000000001</c:v>
                </c:pt>
                <c:pt idx="9573">
                  <c:v>82.88000000000001</c:v>
                </c:pt>
                <c:pt idx="9574">
                  <c:v>82.88000000000001</c:v>
                </c:pt>
                <c:pt idx="9575">
                  <c:v>82.88000000000001</c:v>
                </c:pt>
                <c:pt idx="9576">
                  <c:v>82.88000000000001</c:v>
                </c:pt>
                <c:pt idx="9577">
                  <c:v>82.88000000000001</c:v>
                </c:pt>
                <c:pt idx="9578">
                  <c:v>82.88000000000001</c:v>
                </c:pt>
                <c:pt idx="9579">
                  <c:v>82.88000000000001</c:v>
                </c:pt>
                <c:pt idx="9580">
                  <c:v>82.88000000000001</c:v>
                </c:pt>
                <c:pt idx="9581">
                  <c:v>82.88000000000001</c:v>
                </c:pt>
                <c:pt idx="9582">
                  <c:v>82.88000000000001</c:v>
                </c:pt>
                <c:pt idx="9583">
                  <c:v>82.88000000000001</c:v>
                </c:pt>
                <c:pt idx="9584">
                  <c:v>82.88000000000001</c:v>
                </c:pt>
                <c:pt idx="9585">
                  <c:v>82.88000000000001</c:v>
                </c:pt>
                <c:pt idx="9586">
                  <c:v>82.88000000000001</c:v>
                </c:pt>
                <c:pt idx="9587">
                  <c:v>82.88000000000001</c:v>
                </c:pt>
                <c:pt idx="9588">
                  <c:v>82.88000000000001</c:v>
                </c:pt>
                <c:pt idx="9589">
                  <c:v>82.88000000000001</c:v>
                </c:pt>
                <c:pt idx="9590">
                  <c:v>82.88000000000001</c:v>
                </c:pt>
                <c:pt idx="9591">
                  <c:v>82.88000000000001</c:v>
                </c:pt>
                <c:pt idx="9592">
                  <c:v>82.88000000000001</c:v>
                </c:pt>
                <c:pt idx="9593">
                  <c:v>82.88000000000001</c:v>
                </c:pt>
                <c:pt idx="9594">
                  <c:v>82.88000000000001</c:v>
                </c:pt>
                <c:pt idx="9595">
                  <c:v>82.88000000000001</c:v>
                </c:pt>
                <c:pt idx="9596">
                  <c:v>82.88000000000001</c:v>
                </c:pt>
                <c:pt idx="9597">
                  <c:v>82.88000000000001</c:v>
                </c:pt>
                <c:pt idx="9598">
                  <c:v>82.88000000000001</c:v>
                </c:pt>
                <c:pt idx="9599">
                  <c:v>82.88000000000001</c:v>
                </c:pt>
                <c:pt idx="9600">
                  <c:v>82.88000000000001</c:v>
                </c:pt>
                <c:pt idx="9601">
                  <c:v>82.88000000000001</c:v>
                </c:pt>
                <c:pt idx="9602">
                  <c:v>82.88000000000001</c:v>
                </c:pt>
                <c:pt idx="9603">
                  <c:v>82.88000000000001</c:v>
                </c:pt>
                <c:pt idx="9604">
                  <c:v>82.88000000000001</c:v>
                </c:pt>
                <c:pt idx="9605">
                  <c:v>82.88000000000001</c:v>
                </c:pt>
                <c:pt idx="9606">
                  <c:v>82.88000000000001</c:v>
                </c:pt>
                <c:pt idx="9607">
                  <c:v>82.88000000000001</c:v>
                </c:pt>
                <c:pt idx="9608">
                  <c:v>82.88000000000001</c:v>
                </c:pt>
                <c:pt idx="9609">
                  <c:v>82.88000000000001</c:v>
                </c:pt>
                <c:pt idx="9610">
                  <c:v>82.88000000000001</c:v>
                </c:pt>
                <c:pt idx="9611">
                  <c:v>82.88000000000001</c:v>
                </c:pt>
                <c:pt idx="9612">
                  <c:v>82.88000000000001</c:v>
                </c:pt>
                <c:pt idx="9613">
                  <c:v>82.88000000000001</c:v>
                </c:pt>
                <c:pt idx="9614">
                  <c:v>82.88000000000001</c:v>
                </c:pt>
                <c:pt idx="9615">
                  <c:v>82.88000000000001</c:v>
                </c:pt>
                <c:pt idx="9616">
                  <c:v>82.88000000000001</c:v>
                </c:pt>
                <c:pt idx="9617">
                  <c:v>82.88000000000001</c:v>
                </c:pt>
                <c:pt idx="9618">
                  <c:v>82.88000000000001</c:v>
                </c:pt>
                <c:pt idx="9619">
                  <c:v>82.88000000000001</c:v>
                </c:pt>
                <c:pt idx="9620">
                  <c:v>82.88000000000001</c:v>
                </c:pt>
                <c:pt idx="9621">
                  <c:v>82.88000000000001</c:v>
                </c:pt>
                <c:pt idx="9622">
                  <c:v>82.88000000000001</c:v>
                </c:pt>
                <c:pt idx="9623">
                  <c:v>82.88000000000001</c:v>
                </c:pt>
                <c:pt idx="9624">
                  <c:v>82.88000000000001</c:v>
                </c:pt>
                <c:pt idx="9625">
                  <c:v>82.88000000000001</c:v>
                </c:pt>
                <c:pt idx="9626">
                  <c:v>82.88000000000001</c:v>
                </c:pt>
                <c:pt idx="9627">
                  <c:v>82.88000000000001</c:v>
                </c:pt>
                <c:pt idx="9628">
                  <c:v>82.88000000000001</c:v>
                </c:pt>
                <c:pt idx="9629">
                  <c:v>82.88000000000001</c:v>
                </c:pt>
                <c:pt idx="9630">
                  <c:v>82.88000000000001</c:v>
                </c:pt>
                <c:pt idx="9631">
                  <c:v>82.88000000000001</c:v>
                </c:pt>
                <c:pt idx="9632">
                  <c:v>82.88000000000001</c:v>
                </c:pt>
                <c:pt idx="9633">
                  <c:v>82.88000000000001</c:v>
                </c:pt>
                <c:pt idx="9634">
                  <c:v>82.88000000000001</c:v>
                </c:pt>
                <c:pt idx="9635">
                  <c:v>82.88000000000001</c:v>
                </c:pt>
                <c:pt idx="9636">
                  <c:v>82.88000000000001</c:v>
                </c:pt>
                <c:pt idx="9637">
                  <c:v>82.88000000000001</c:v>
                </c:pt>
                <c:pt idx="9638">
                  <c:v>82.88000000000001</c:v>
                </c:pt>
                <c:pt idx="9639">
                  <c:v>82.88000000000001</c:v>
                </c:pt>
                <c:pt idx="9640">
                  <c:v>82.88000000000001</c:v>
                </c:pt>
                <c:pt idx="9641">
                  <c:v>82.88000000000001</c:v>
                </c:pt>
                <c:pt idx="9642">
                  <c:v>82.88000000000001</c:v>
                </c:pt>
                <c:pt idx="9643">
                  <c:v>82.88000000000001</c:v>
                </c:pt>
                <c:pt idx="9644">
                  <c:v>82.88000000000001</c:v>
                </c:pt>
                <c:pt idx="9645">
                  <c:v>82.88000000000001</c:v>
                </c:pt>
                <c:pt idx="9646">
                  <c:v>82.88000000000001</c:v>
                </c:pt>
                <c:pt idx="9647">
                  <c:v>82.88000000000001</c:v>
                </c:pt>
                <c:pt idx="9648">
                  <c:v>82.88000000000001</c:v>
                </c:pt>
                <c:pt idx="9649">
                  <c:v>82.88000000000001</c:v>
                </c:pt>
                <c:pt idx="9650">
                  <c:v>82.88000000000001</c:v>
                </c:pt>
                <c:pt idx="9651">
                  <c:v>82.88000000000001</c:v>
                </c:pt>
                <c:pt idx="9652">
                  <c:v>82.88000000000001</c:v>
                </c:pt>
                <c:pt idx="9653">
                  <c:v>82.88000000000001</c:v>
                </c:pt>
                <c:pt idx="9654">
                  <c:v>82.88000000000001</c:v>
                </c:pt>
                <c:pt idx="9655">
                  <c:v>82.88000000000001</c:v>
                </c:pt>
                <c:pt idx="9656">
                  <c:v>82.88000000000001</c:v>
                </c:pt>
                <c:pt idx="9657">
                  <c:v>82.88000000000001</c:v>
                </c:pt>
                <c:pt idx="9658">
                  <c:v>82.88000000000001</c:v>
                </c:pt>
                <c:pt idx="9659">
                  <c:v>82.88000000000001</c:v>
                </c:pt>
                <c:pt idx="9660">
                  <c:v>82.88000000000001</c:v>
                </c:pt>
                <c:pt idx="9661">
                  <c:v>82.88000000000001</c:v>
                </c:pt>
                <c:pt idx="9662">
                  <c:v>82.88000000000001</c:v>
                </c:pt>
                <c:pt idx="9663">
                  <c:v>82.88000000000001</c:v>
                </c:pt>
                <c:pt idx="9664">
                  <c:v>82.88000000000001</c:v>
                </c:pt>
                <c:pt idx="9665">
                  <c:v>82.88000000000001</c:v>
                </c:pt>
                <c:pt idx="9666">
                  <c:v>82.88000000000001</c:v>
                </c:pt>
                <c:pt idx="9667">
                  <c:v>82.88000000000001</c:v>
                </c:pt>
                <c:pt idx="9668">
                  <c:v>82.88000000000001</c:v>
                </c:pt>
                <c:pt idx="9669">
                  <c:v>82.88000000000001</c:v>
                </c:pt>
                <c:pt idx="9670">
                  <c:v>82.88000000000001</c:v>
                </c:pt>
                <c:pt idx="9671">
                  <c:v>82.88000000000001</c:v>
                </c:pt>
                <c:pt idx="9672">
                  <c:v>82.88000000000001</c:v>
                </c:pt>
                <c:pt idx="9673">
                  <c:v>82.88000000000001</c:v>
                </c:pt>
                <c:pt idx="9674">
                  <c:v>82.88000000000001</c:v>
                </c:pt>
                <c:pt idx="9675">
                  <c:v>82.88000000000001</c:v>
                </c:pt>
                <c:pt idx="9676">
                  <c:v>82.88000000000001</c:v>
                </c:pt>
                <c:pt idx="9677">
                  <c:v>82.88000000000001</c:v>
                </c:pt>
                <c:pt idx="9678">
                  <c:v>82.88000000000001</c:v>
                </c:pt>
                <c:pt idx="9679">
                  <c:v>82.88000000000001</c:v>
                </c:pt>
                <c:pt idx="9680">
                  <c:v>82.88000000000001</c:v>
                </c:pt>
                <c:pt idx="9681">
                  <c:v>82.88000000000001</c:v>
                </c:pt>
                <c:pt idx="9682">
                  <c:v>82.88000000000001</c:v>
                </c:pt>
                <c:pt idx="9683">
                  <c:v>82.88000000000001</c:v>
                </c:pt>
                <c:pt idx="9684">
                  <c:v>82.88000000000001</c:v>
                </c:pt>
                <c:pt idx="9685">
                  <c:v>82.88000000000001</c:v>
                </c:pt>
                <c:pt idx="9686">
                  <c:v>82.88000000000001</c:v>
                </c:pt>
                <c:pt idx="9687">
                  <c:v>82.88000000000001</c:v>
                </c:pt>
                <c:pt idx="9688">
                  <c:v>82.88000000000001</c:v>
                </c:pt>
                <c:pt idx="9689">
                  <c:v>82.88000000000001</c:v>
                </c:pt>
                <c:pt idx="9690">
                  <c:v>82.88000000000001</c:v>
                </c:pt>
                <c:pt idx="9691">
                  <c:v>82.88000000000001</c:v>
                </c:pt>
                <c:pt idx="9692">
                  <c:v>82.88000000000001</c:v>
                </c:pt>
                <c:pt idx="9693">
                  <c:v>82.88000000000001</c:v>
                </c:pt>
                <c:pt idx="9694">
                  <c:v>82.88000000000001</c:v>
                </c:pt>
                <c:pt idx="9695">
                  <c:v>82.88000000000001</c:v>
                </c:pt>
                <c:pt idx="9696">
                  <c:v>82.88000000000001</c:v>
                </c:pt>
                <c:pt idx="9697">
                  <c:v>82.88000000000001</c:v>
                </c:pt>
                <c:pt idx="9698">
                  <c:v>82.88000000000001</c:v>
                </c:pt>
                <c:pt idx="9699">
                  <c:v>82.88000000000001</c:v>
                </c:pt>
                <c:pt idx="9700">
                  <c:v>82.88000000000001</c:v>
                </c:pt>
                <c:pt idx="9701">
                  <c:v>82.88000000000001</c:v>
                </c:pt>
                <c:pt idx="9702">
                  <c:v>82.88000000000001</c:v>
                </c:pt>
                <c:pt idx="9703">
                  <c:v>82.88000000000001</c:v>
                </c:pt>
                <c:pt idx="9704">
                  <c:v>82.88000000000001</c:v>
                </c:pt>
                <c:pt idx="9705">
                  <c:v>82.88000000000001</c:v>
                </c:pt>
                <c:pt idx="9706">
                  <c:v>82.88000000000001</c:v>
                </c:pt>
                <c:pt idx="9707">
                  <c:v>82.88000000000001</c:v>
                </c:pt>
                <c:pt idx="9708">
                  <c:v>82.88000000000001</c:v>
                </c:pt>
                <c:pt idx="9709">
                  <c:v>82.88000000000001</c:v>
                </c:pt>
                <c:pt idx="9710">
                  <c:v>82.88000000000001</c:v>
                </c:pt>
                <c:pt idx="9711">
                  <c:v>82.88000000000001</c:v>
                </c:pt>
                <c:pt idx="9712">
                  <c:v>82.88000000000001</c:v>
                </c:pt>
                <c:pt idx="9713">
                  <c:v>82.88000000000001</c:v>
                </c:pt>
                <c:pt idx="9714">
                  <c:v>82.88000000000001</c:v>
                </c:pt>
                <c:pt idx="9715">
                  <c:v>82.88000000000001</c:v>
                </c:pt>
                <c:pt idx="9716">
                  <c:v>82.88000000000001</c:v>
                </c:pt>
                <c:pt idx="9717">
                  <c:v>82.88000000000001</c:v>
                </c:pt>
                <c:pt idx="9718">
                  <c:v>82.88000000000001</c:v>
                </c:pt>
                <c:pt idx="9719">
                  <c:v>82.88000000000001</c:v>
                </c:pt>
                <c:pt idx="9720">
                  <c:v>82.88000000000001</c:v>
                </c:pt>
                <c:pt idx="9721">
                  <c:v>82.88000000000001</c:v>
                </c:pt>
                <c:pt idx="9722">
                  <c:v>82.88000000000001</c:v>
                </c:pt>
                <c:pt idx="9723">
                  <c:v>82.88000000000001</c:v>
                </c:pt>
                <c:pt idx="9724">
                  <c:v>82.88000000000001</c:v>
                </c:pt>
                <c:pt idx="9725">
                  <c:v>82.88000000000001</c:v>
                </c:pt>
                <c:pt idx="9726">
                  <c:v>82.88000000000001</c:v>
                </c:pt>
                <c:pt idx="9727">
                  <c:v>82.88000000000001</c:v>
                </c:pt>
                <c:pt idx="9728">
                  <c:v>82.88000000000001</c:v>
                </c:pt>
                <c:pt idx="9729">
                  <c:v>82.88000000000001</c:v>
                </c:pt>
                <c:pt idx="9730">
                  <c:v>82.88000000000001</c:v>
                </c:pt>
                <c:pt idx="9731">
                  <c:v>82.88000000000001</c:v>
                </c:pt>
                <c:pt idx="9732">
                  <c:v>82.88000000000001</c:v>
                </c:pt>
                <c:pt idx="9733">
                  <c:v>82.88000000000001</c:v>
                </c:pt>
                <c:pt idx="9734">
                  <c:v>82.88000000000001</c:v>
                </c:pt>
                <c:pt idx="9735">
                  <c:v>82.88000000000001</c:v>
                </c:pt>
                <c:pt idx="9736">
                  <c:v>82.88000000000001</c:v>
                </c:pt>
                <c:pt idx="9737">
                  <c:v>82.88000000000001</c:v>
                </c:pt>
                <c:pt idx="9738">
                  <c:v>82.88000000000001</c:v>
                </c:pt>
                <c:pt idx="9739">
                  <c:v>82.88000000000001</c:v>
                </c:pt>
                <c:pt idx="9740">
                  <c:v>82.88000000000001</c:v>
                </c:pt>
                <c:pt idx="9741">
                  <c:v>82.88000000000001</c:v>
                </c:pt>
                <c:pt idx="9742">
                  <c:v>82.88000000000001</c:v>
                </c:pt>
                <c:pt idx="9743">
                  <c:v>82.88000000000001</c:v>
                </c:pt>
                <c:pt idx="9744">
                  <c:v>82.88000000000001</c:v>
                </c:pt>
                <c:pt idx="9745">
                  <c:v>82.88000000000001</c:v>
                </c:pt>
                <c:pt idx="9746">
                  <c:v>82.88000000000001</c:v>
                </c:pt>
                <c:pt idx="9747">
                  <c:v>82.88000000000001</c:v>
                </c:pt>
                <c:pt idx="9748">
                  <c:v>82.88000000000001</c:v>
                </c:pt>
                <c:pt idx="9749">
                  <c:v>82.88000000000001</c:v>
                </c:pt>
                <c:pt idx="9750">
                  <c:v>82.88000000000001</c:v>
                </c:pt>
                <c:pt idx="9751">
                  <c:v>82.88000000000001</c:v>
                </c:pt>
                <c:pt idx="9752">
                  <c:v>82.88000000000001</c:v>
                </c:pt>
                <c:pt idx="9753">
                  <c:v>82.88000000000001</c:v>
                </c:pt>
                <c:pt idx="9754">
                  <c:v>82.88000000000001</c:v>
                </c:pt>
                <c:pt idx="9755">
                  <c:v>82.88000000000001</c:v>
                </c:pt>
                <c:pt idx="9756">
                  <c:v>82.88000000000001</c:v>
                </c:pt>
                <c:pt idx="9757">
                  <c:v>82.88000000000001</c:v>
                </c:pt>
                <c:pt idx="9758">
                  <c:v>82.88000000000001</c:v>
                </c:pt>
                <c:pt idx="9759">
                  <c:v>82.88000000000001</c:v>
                </c:pt>
                <c:pt idx="9760">
                  <c:v>82.88000000000001</c:v>
                </c:pt>
                <c:pt idx="9761">
                  <c:v>82.88000000000001</c:v>
                </c:pt>
                <c:pt idx="9762">
                  <c:v>82.88000000000001</c:v>
                </c:pt>
                <c:pt idx="9763">
                  <c:v>82.88000000000001</c:v>
                </c:pt>
                <c:pt idx="9764">
                  <c:v>82.88000000000001</c:v>
                </c:pt>
                <c:pt idx="9765">
                  <c:v>82.88000000000001</c:v>
                </c:pt>
                <c:pt idx="9766">
                  <c:v>82.88000000000001</c:v>
                </c:pt>
                <c:pt idx="9767">
                  <c:v>82.88000000000001</c:v>
                </c:pt>
                <c:pt idx="9768">
                  <c:v>82.88000000000001</c:v>
                </c:pt>
                <c:pt idx="9769">
                  <c:v>82.88000000000001</c:v>
                </c:pt>
                <c:pt idx="9770">
                  <c:v>82.88000000000001</c:v>
                </c:pt>
                <c:pt idx="9771">
                  <c:v>82.88000000000001</c:v>
                </c:pt>
                <c:pt idx="9772">
                  <c:v>82.88000000000001</c:v>
                </c:pt>
                <c:pt idx="9773">
                  <c:v>82.88000000000001</c:v>
                </c:pt>
                <c:pt idx="9774">
                  <c:v>82.88000000000001</c:v>
                </c:pt>
                <c:pt idx="9775">
                  <c:v>82.88000000000001</c:v>
                </c:pt>
                <c:pt idx="9776">
                  <c:v>82.88000000000001</c:v>
                </c:pt>
                <c:pt idx="9777">
                  <c:v>82.88000000000001</c:v>
                </c:pt>
                <c:pt idx="9778">
                  <c:v>82.88000000000001</c:v>
                </c:pt>
                <c:pt idx="9779">
                  <c:v>82.88000000000001</c:v>
                </c:pt>
                <c:pt idx="9780">
                  <c:v>82.88000000000001</c:v>
                </c:pt>
                <c:pt idx="9781">
                  <c:v>82.88000000000001</c:v>
                </c:pt>
                <c:pt idx="9782">
                  <c:v>82.88000000000001</c:v>
                </c:pt>
                <c:pt idx="9783">
                  <c:v>82.88000000000001</c:v>
                </c:pt>
                <c:pt idx="9784">
                  <c:v>82.88000000000001</c:v>
                </c:pt>
                <c:pt idx="9785">
                  <c:v>82.88000000000001</c:v>
                </c:pt>
                <c:pt idx="9786">
                  <c:v>82.88000000000001</c:v>
                </c:pt>
                <c:pt idx="9787">
                  <c:v>82.88000000000001</c:v>
                </c:pt>
                <c:pt idx="9788">
                  <c:v>82.88000000000001</c:v>
                </c:pt>
                <c:pt idx="9789">
                  <c:v>82.88000000000001</c:v>
                </c:pt>
                <c:pt idx="9790">
                  <c:v>82.88000000000001</c:v>
                </c:pt>
                <c:pt idx="9791">
                  <c:v>82.88000000000001</c:v>
                </c:pt>
                <c:pt idx="9792">
                  <c:v>82.88000000000001</c:v>
                </c:pt>
                <c:pt idx="9793">
                  <c:v>82.88000000000001</c:v>
                </c:pt>
                <c:pt idx="9794">
                  <c:v>82.88000000000001</c:v>
                </c:pt>
                <c:pt idx="9795">
                  <c:v>82.88000000000001</c:v>
                </c:pt>
                <c:pt idx="9796">
                  <c:v>82.88000000000001</c:v>
                </c:pt>
                <c:pt idx="9797">
                  <c:v>82.88000000000001</c:v>
                </c:pt>
                <c:pt idx="9798">
                  <c:v>82.88000000000001</c:v>
                </c:pt>
                <c:pt idx="9799">
                  <c:v>82.88000000000001</c:v>
                </c:pt>
                <c:pt idx="9800">
                  <c:v>82.88000000000001</c:v>
                </c:pt>
                <c:pt idx="9801">
                  <c:v>82.88000000000001</c:v>
                </c:pt>
                <c:pt idx="9802">
                  <c:v>82.88000000000001</c:v>
                </c:pt>
                <c:pt idx="9803">
                  <c:v>82.88000000000001</c:v>
                </c:pt>
                <c:pt idx="9804">
                  <c:v>82.88000000000001</c:v>
                </c:pt>
                <c:pt idx="9805">
                  <c:v>82.88000000000001</c:v>
                </c:pt>
                <c:pt idx="9806">
                  <c:v>82.88000000000001</c:v>
                </c:pt>
                <c:pt idx="9807">
                  <c:v>82.88000000000001</c:v>
                </c:pt>
                <c:pt idx="9808">
                  <c:v>82.88000000000001</c:v>
                </c:pt>
                <c:pt idx="9809">
                  <c:v>82.88000000000001</c:v>
                </c:pt>
                <c:pt idx="9810">
                  <c:v>82.88000000000001</c:v>
                </c:pt>
                <c:pt idx="9811">
                  <c:v>82.88000000000001</c:v>
                </c:pt>
                <c:pt idx="9812">
                  <c:v>82.88000000000001</c:v>
                </c:pt>
                <c:pt idx="9813">
                  <c:v>82.88000000000001</c:v>
                </c:pt>
                <c:pt idx="9814">
                  <c:v>82.88000000000001</c:v>
                </c:pt>
                <c:pt idx="9815">
                  <c:v>82.88000000000001</c:v>
                </c:pt>
                <c:pt idx="9816">
                  <c:v>82.88000000000001</c:v>
                </c:pt>
                <c:pt idx="9817">
                  <c:v>82.88000000000001</c:v>
                </c:pt>
                <c:pt idx="9818">
                  <c:v>82.88000000000001</c:v>
                </c:pt>
                <c:pt idx="9819">
                  <c:v>82.88000000000001</c:v>
                </c:pt>
                <c:pt idx="9820">
                  <c:v>82.88000000000001</c:v>
                </c:pt>
                <c:pt idx="9821">
                  <c:v>82.88000000000001</c:v>
                </c:pt>
                <c:pt idx="9822">
                  <c:v>82.88000000000001</c:v>
                </c:pt>
                <c:pt idx="9823">
                  <c:v>82.88000000000001</c:v>
                </c:pt>
                <c:pt idx="9824">
                  <c:v>82.88000000000001</c:v>
                </c:pt>
                <c:pt idx="9825">
                  <c:v>82.88000000000001</c:v>
                </c:pt>
                <c:pt idx="9826">
                  <c:v>82.88000000000001</c:v>
                </c:pt>
                <c:pt idx="9827">
                  <c:v>82.88000000000001</c:v>
                </c:pt>
                <c:pt idx="9828">
                  <c:v>82.88000000000001</c:v>
                </c:pt>
                <c:pt idx="9829">
                  <c:v>82.88000000000001</c:v>
                </c:pt>
                <c:pt idx="9830">
                  <c:v>82.88000000000001</c:v>
                </c:pt>
                <c:pt idx="9831">
                  <c:v>82.88000000000001</c:v>
                </c:pt>
                <c:pt idx="9832">
                  <c:v>82.88000000000001</c:v>
                </c:pt>
                <c:pt idx="9833">
                  <c:v>82.88000000000001</c:v>
                </c:pt>
                <c:pt idx="9834">
                  <c:v>82.88000000000001</c:v>
                </c:pt>
                <c:pt idx="9835">
                  <c:v>82.88000000000001</c:v>
                </c:pt>
                <c:pt idx="9836">
                  <c:v>82.88000000000001</c:v>
                </c:pt>
                <c:pt idx="9837">
                  <c:v>82.88000000000001</c:v>
                </c:pt>
                <c:pt idx="9838">
                  <c:v>82.88000000000001</c:v>
                </c:pt>
                <c:pt idx="9839">
                  <c:v>82.88000000000001</c:v>
                </c:pt>
                <c:pt idx="9840">
                  <c:v>82.88000000000001</c:v>
                </c:pt>
                <c:pt idx="9841">
                  <c:v>82.88000000000001</c:v>
                </c:pt>
                <c:pt idx="9842">
                  <c:v>82.88000000000001</c:v>
                </c:pt>
                <c:pt idx="9843">
                  <c:v>82.88000000000001</c:v>
                </c:pt>
                <c:pt idx="9844">
                  <c:v>82.88000000000001</c:v>
                </c:pt>
                <c:pt idx="9845">
                  <c:v>82.88000000000001</c:v>
                </c:pt>
                <c:pt idx="9846">
                  <c:v>82.88000000000001</c:v>
                </c:pt>
                <c:pt idx="9847">
                  <c:v>82.88000000000001</c:v>
                </c:pt>
                <c:pt idx="9848">
                  <c:v>82.88000000000001</c:v>
                </c:pt>
                <c:pt idx="9849">
                  <c:v>82.88000000000001</c:v>
                </c:pt>
                <c:pt idx="9850">
                  <c:v>82.88000000000001</c:v>
                </c:pt>
                <c:pt idx="9851">
                  <c:v>82.88000000000001</c:v>
                </c:pt>
                <c:pt idx="9852">
                  <c:v>82.88000000000001</c:v>
                </c:pt>
                <c:pt idx="9853">
                  <c:v>82.88000000000001</c:v>
                </c:pt>
                <c:pt idx="9854">
                  <c:v>82.88000000000001</c:v>
                </c:pt>
                <c:pt idx="9855">
                  <c:v>82.88000000000001</c:v>
                </c:pt>
                <c:pt idx="9856">
                  <c:v>82.88000000000001</c:v>
                </c:pt>
                <c:pt idx="9857">
                  <c:v>82.88000000000001</c:v>
                </c:pt>
                <c:pt idx="9858">
                  <c:v>82.88000000000001</c:v>
                </c:pt>
                <c:pt idx="9859">
                  <c:v>82.88000000000001</c:v>
                </c:pt>
                <c:pt idx="9860">
                  <c:v>82.88000000000001</c:v>
                </c:pt>
                <c:pt idx="9861">
                  <c:v>82.88000000000001</c:v>
                </c:pt>
                <c:pt idx="9862">
                  <c:v>82.88000000000001</c:v>
                </c:pt>
                <c:pt idx="9863">
                  <c:v>82.88000000000001</c:v>
                </c:pt>
                <c:pt idx="9864">
                  <c:v>82.88000000000001</c:v>
                </c:pt>
                <c:pt idx="9865">
                  <c:v>82.88000000000001</c:v>
                </c:pt>
                <c:pt idx="9866">
                  <c:v>82.88000000000001</c:v>
                </c:pt>
                <c:pt idx="9867">
                  <c:v>82.88000000000001</c:v>
                </c:pt>
                <c:pt idx="9868">
                  <c:v>82.88000000000001</c:v>
                </c:pt>
                <c:pt idx="9869">
                  <c:v>82.88000000000001</c:v>
                </c:pt>
                <c:pt idx="9870">
                  <c:v>82.88000000000001</c:v>
                </c:pt>
                <c:pt idx="9871">
                  <c:v>82.88000000000001</c:v>
                </c:pt>
                <c:pt idx="9872">
                  <c:v>82.88000000000001</c:v>
                </c:pt>
                <c:pt idx="9873">
                  <c:v>82.88000000000001</c:v>
                </c:pt>
                <c:pt idx="9874">
                  <c:v>82.88000000000001</c:v>
                </c:pt>
                <c:pt idx="9875">
                  <c:v>82.88000000000001</c:v>
                </c:pt>
                <c:pt idx="9876">
                  <c:v>82.88000000000001</c:v>
                </c:pt>
                <c:pt idx="9877">
                  <c:v>82.88000000000001</c:v>
                </c:pt>
                <c:pt idx="9878">
                  <c:v>82.88000000000001</c:v>
                </c:pt>
                <c:pt idx="9879">
                  <c:v>82.88000000000001</c:v>
                </c:pt>
                <c:pt idx="9880">
                  <c:v>82.88000000000001</c:v>
                </c:pt>
                <c:pt idx="9881">
                  <c:v>82.88000000000001</c:v>
                </c:pt>
                <c:pt idx="9882">
                  <c:v>82.88000000000001</c:v>
                </c:pt>
                <c:pt idx="9883">
                  <c:v>82.88000000000001</c:v>
                </c:pt>
                <c:pt idx="9884">
                  <c:v>82.88000000000001</c:v>
                </c:pt>
                <c:pt idx="9885">
                  <c:v>82.88000000000001</c:v>
                </c:pt>
                <c:pt idx="9886">
                  <c:v>82.88000000000001</c:v>
                </c:pt>
                <c:pt idx="9887">
                  <c:v>82.88000000000001</c:v>
                </c:pt>
                <c:pt idx="9888">
                  <c:v>82.88000000000001</c:v>
                </c:pt>
                <c:pt idx="9889">
                  <c:v>82.88000000000001</c:v>
                </c:pt>
                <c:pt idx="9890">
                  <c:v>82.88000000000001</c:v>
                </c:pt>
                <c:pt idx="9891">
                  <c:v>82.88000000000001</c:v>
                </c:pt>
                <c:pt idx="9892">
                  <c:v>82.88000000000001</c:v>
                </c:pt>
                <c:pt idx="9893">
                  <c:v>82.88000000000001</c:v>
                </c:pt>
                <c:pt idx="9894">
                  <c:v>82.88000000000001</c:v>
                </c:pt>
                <c:pt idx="9895">
                  <c:v>82.88000000000001</c:v>
                </c:pt>
                <c:pt idx="9896">
                  <c:v>82.88000000000001</c:v>
                </c:pt>
                <c:pt idx="9897">
                  <c:v>82.88000000000001</c:v>
                </c:pt>
                <c:pt idx="9898">
                  <c:v>82.88000000000001</c:v>
                </c:pt>
                <c:pt idx="9899">
                  <c:v>82.88000000000001</c:v>
                </c:pt>
                <c:pt idx="9900">
                  <c:v>82.88000000000001</c:v>
                </c:pt>
                <c:pt idx="9901">
                  <c:v>82.88000000000001</c:v>
                </c:pt>
                <c:pt idx="9902">
                  <c:v>82.88000000000001</c:v>
                </c:pt>
                <c:pt idx="9903">
                  <c:v>82.88000000000001</c:v>
                </c:pt>
                <c:pt idx="9904">
                  <c:v>82.88000000000001</c:v>
                </c:pt>
                <c:pt idx="9905">
                  <c:v>82.88000000000001</c:v>
                </c:pt>
                <c:pt idx="9906">
                  <c:v>82.88000000000001</c:v>
                </c:pt>
                <c:pt idx="9907">
                  <c:v>82.88000000000001</c:v>
                </c:pt>
                <c:pt idx="9908">
                  <c:v>82.88000000000001</c:v>
                </c:pt>
                <c:pt idx="9909">
                  <c:v>82.88000000000001</c:v>
                </c:pt>
                <c:pt idx="9910">
                  <c:v>82.88000000000001</c:v>
                </c:pt>
                <c:pt idx="9911">
                  <c:v>82.88000000000001</c:v>
                </c:pt>
                <c:pt idx="9912">
                  <c:v>82.88000000000001</c:v>
                </c:pt>
                <c:pt idx="9913">
                  <c:v>82.88000000000001</c:v>
                </c:pt>
                <c:pt idx="9914">
                  <c:v>82.88000000000001</c:v>
                </c:pt>
                <c:pt idx="9915">
                  <c:v>82.88000000000001</c:v>
                </c:pt>
                <c:pt idx="9916">
                  <c:v>82.88000000000001</c:v>
                </c:pt>
                <c:pt idx="9917">
                  <c:v>82.88000000000001</c:v>
                </c:pt>
                <c:pt idx="9918">
                  <c:v>82.88000000000001</c:v>
                </c:pt>
                <c:pt idx="9919">
                  <c:v>82.88000000000001</c:v>
                </c:pt>
                <c:pt idx="9920">
                  <c:v>82.88000000000001</c:v>
                </c:pt>
                <c:pt idx="9921">
                  <c:v>82.88000000000001</c:v>
                </c:pt>
                <c:pt idx="9922">
                  <c:v>82.88000000000001</c:v>
                </c:pt>
                <c:pt idx="9923">
                  <c:v>82.88000000000001</c:v>
                </c:pt>
                <c:pt idx="9924">
                  <c:v>82.88000000000001</c:v>
                </c:pt>
                <c:pt idx="9925">
                  <c:v>82.88000000000001</c:v>
                </c:pt>
                <c:pt idx="9926">
                  <c:v>82.88000000000001</c:v>
                </c:pt>
                <c:pt idx="9927">
                  <c:v>82.88000000000001</c:v>
                </c:pt>
                <c:pt idx="9928">
                  <c:v>82.88000000000001</c:v>
                </c:pt>
                <c:pt idx="9929">
                  <c:v>82.88000000000001</c:v>
                </c:pt>
                <c:pt idx="9930">
                  <c:v>82.88000000000001</c:v>
                </c:pt>
                <c:pt idx="9931">
                  <c:v>82.88000000000001</c:v>
                </c:pt>
                <c:pt idx="9932">
                  <c:v>82.88000000000001</c:v>
                </c:pt>
                <c:pt idx="9933">
                  <c:v>82.88000000000001</c:v>
                </c:pt>
                <c:pt idx="9934">
                  <c:v>82.88000000000001</c:v>
                </c:pt>
                <c:pt idx="9935">
                  <c:v>82.88000000000001</c:v>
                </c:pt>
                <c:pt idx="9936">
                  <c:v>82.88000000000001</c:v>
                </c:pt>
                <c:pt idx="9937">
                  <c:v>82.88000000000001</c:v>
                </c:pt>
                <c:pt idx="9938">
                  <c:v>82.88000000000001</c:v>
                </c:pt>
                <c:pt idx="9939">
                  <c:v>82.88000000000001</c:v>
                </c:pt>
                <c:pt idx="9940">
                  <c:v>82.88000000000001</c:v>
                </c:pt>
                <c:pt idx="9941">
                  <c:v>82.88000000000001</c:v>
                </c:pt>
                <c:pt idx="9942">
                  <c:v>82.88000000000001</c:v>
                </c:pt>
                <c:pt idx="9943">
                  <c:v>82.88000000000001</c:v>
                </c:pt>
                <c:pt idx="9944">
                  <c:v>82.88000000000001</c:v>
                </c:pt>
                <c:pt idx="9945">
                  <c:v>82.88000000000001</c:v>
                </c:pt>
                <c:pt idx="9946">
                  <c:v>82.88000000000001</c:v>
                </c:pt>
                <c:pt idx="9947">
                  <c:v>82.88000000000001</c:v>
                </c:pt>
                <c:pt idx="9948">
                  <c:v>82.88000000000001</c:v>
                </c:pt>
                <c:pt idx="9949">
                  <c:v>82.88000000000001</c:v>
                </c:pt>
                <c:pt idx="9950">
                  <c:v>82.88000000000001</c:v>
                </c:pt>
                <c:pt idx="9951">
                  <c:v>82.88000000000001</c:v>
                </c:pt>
                <c:pt idx="9952">
                  <c:v>82.88000000000001</c:v>
                </c:pt>
                <c:pt idx="9953">
                  <c:v>82.88000000000001</c:v>
                </c:pt>
                <c:pt idx="9954">
                  <c:v>82.88000000000001</c:v>
                </c:pt>
                <c:pt idx="9955">
                  <c:v>82.88000000000001</c:v>
                </c:pt>
                <c:pt idx="9956">
                  <c:v>82.88000000000001</c:v>
                </c:pt>
                <c:pt idx="9957">
                  <c:v>82.88000000000001</c:v>
                </c:pt>
                <c:pt idx="9958">
                  <c:v>82.88000000000001</c:v>
                </c:pt>
                <c:pt idx="9959">
                  <c:v>82.88000000000001</c:v>
                </c:pt>
                <c:pt idx="9960">
                  <c:v>82.88000000000001</c:v>
                </c:pt>
                <c:pt idx="9961">
                  <c:v>82.88000000000001</c:v>
                </c:pt>
                <c:pt idx="9962">
                  <c:v>82.88000000000001</c:v>
                </c:pt>
                <c:pt idx="9963">
                  <c:v>82.88000000000001</c:v>
                </c:pt>
                <c:pt idx="9964">
                  <c:v>82.88000000000001</c:v>
                </c:pt>
                <c:pt idx="9965">
                  <c:v>82.88000000000001</c:v>
                </c:pt>
                <c:pt idx="9966">
                  <c:v>82.88000000000001</c:v>
                </c:pt>
                <c:pt idx="9967">
                  <c:v>82.88000000000001</c:v>
                </c:pt>
                <c:pt idx="9968">
                  <c:v>82.88000000000001</c:v>
                </c:pt>
                <c:pt idx="9969">
                  <c:v>82.88000000000001</c:v>
                </c:pt>
                <c:pt idx="9970">
                  <c:v>82.88000000000001</c:v>
                </c:pt>
                <c:pt idx="9971">
                  <c:v>82.88000000000001</c:v>
                </c:pt>
                <c:pt idx="9972">
                  <c:v>82.88000000000001</c:v>
                </c:pt>
                <c:pt idx="9973">
                  <c:v>82.88000000000001</c:v>
                </c:pt>
                <c:pt idx="9974">
                  <c:v>82.88000000000001</c:v>
                </c:pt>
                <c:pt idx="9975">
                  <c:v>82.88000000000001</c:v>
                </c:pt>
                <c:pt idx="9976">
                  <c:v>82.88000000000001</c:v>
                </c:pt>
                <c:pt idx="9977">
                  <c:v>82.88000000000001</c:v>
                </c:pt>
                <c:pt idx="9978">
                  <c:v>82.88000000000001</c:v>
                </c:pt>
                <c:pt idx="9979">
                  <c:v>82.88000000000001</c:v>
                </c:pt>
                <c:pt idx="9980">
                  <c:v>82.88000000000001</c:v>
                </c:pt>
                <c:pt idx="9981">
                  <c:v>82.88000000000001</c:v>
                </c:pt>
                <c:pt idx="9982">
                  <c:v>82.88000000000001</c:v>
                </c:pt>
                <c:pt idx="9983">
                  <c:v>82.88000000000001</c:v>
                </c:pt>
                <c:pt idx="9984">
                  <c:v>82.88000000000001</c:v>
                </c:pt>
                <c:pt idx="9985">
                  <c:v>82.88000000000001</c:v>
                </c:pt>
                <c:pt idx="9986">
                  <c:v>82.88000000000001</c:v>
                </c:pt>
                <c:pt idx="9987">
                  <c:v>82.88000000000001</c:v>
                </c:pt>
                <c:pt idx="9988">
                  <c:v>82.88000000000001</c:v>
                </c:pt>
                <c:pt idx="9989">
                  <c:v>82.88000000000001</c:v>
                </c:pt>
                <c:pt idx="9990">
                  <c:v>82.88000000000001</c:v>
                </c:pt>
                <c:pt idx="9991">
                  <c:v>82.88000000000001</c:v>
                </c:pt>
                <c:pt idx="9992">
                  <c:v>82.88000000000001</c:v>
                </c:pt>
                <c:pt idx="9993">
                  <c:v>82.88000000000001</c:v>
                </c:pt>
                <c:pt idx="9994">
                  <c:v>82.88000000000001</c:v>
                </c:pt>
                <c:pt idx="9995">
                  <c:v>82.88000000000001</c:v>
                </c:pt>
                <c:pt idx="9996">
                  <c:v>82.88000000000001</c:v>
                </c:pt>
                <c:pt idx="9997">
                  <c:v>82.88000000000001</c:v>
                </c:pt>
                <c:pt idx="9998">
                  <c:v>82.88000000000001</c:v>
                </c:pt>
                <c:pt idx="9999">
                  <c:v>82.88000000000001</c:v>
                </c:pt>
                <c:pt idx="10000">
                  <c:v>82.88000000000001</c:v>
                </c:pt>
              </c:numCache>
            </c:numRef>
          </c:yVal>
          <c:smooth val="0"/>
        </c:ser>
        <c:dLbls>
          <c:showLegendKey val="0"/>
          <c:showVal val="0"/>
          <c:showCatName val="0"/>
          <c:showSerName val="0"/>
          <c:showPercent val="0"/>
          <c:showBubbleSize val="0"/>
        </c:dLbls>
        <c:axId val="317819304"/>
        <c:axId val="318139464"/>
      </c:scatterChart>
      <c:valAx>
        <c:axId val="317819304"/>
        <c:scaling>
          <c:orientation val="minMax"/>
        </c:scaling>
        <c:delete val="0"/>
        <c:axPos val="b"/>
        <c:numFmt formatCode="[$-409]d\-mmm\-yy;@" sourceLinked="1"/>
        <c:majorTickMark val="out"/>
        <c:minorTickMark val="none"/>
        <c:tickLblPos val="nextTo"/>
        <c:crossAx val="318139464"/>
        <c:crosses val="autoZero"/>
        <c:crossBetween val="midCat"/>
      </c:valAx>
      <c:valAx>
        <c:axId val="318139464"/>
        <c:scaling>
          <c:orientation val="minMax"/>
        </c:scaling>
        <c:delete val="0"/>
        <c:axPos val="l"/>
        <c:majorGridlines/>
        <c:numFmt formatCode="&quot;$&quot;#,##0" sourceLinked="0"/>
        <c:majorTickMark val="out"/>
        <c:minorTickMark val="none"/>
        <c:tickLblPos val="nextTo"/>
        <c:crossAx val="317819304"/>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24" workbookViewId="0" zoomToFit="1"/>
  </sheetViews>
  <sheetProtection algorithmName="SHA-512" hashValue="MY+WaVmsFSjTc2+ZC1k079qSjqNQS1dhHBqu2U1wAIEzMvgyktyLemwIk3Ow+yAhs0iBeLffFujFgCZXbGroew==" saltValue="xQ2SeAdMXrBMksK+uwZtAw=="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U$3" fmlaRange="$U$5:$U$10" noThreeD="1" sel="1" val="0"/>
</file>

<file path=xl/ctrlProps/ctrlProp10.xml><?xml version="1.0" encoding="utf-8"?>
<formControlPr xmlns="http://schemas.microsoft.com/office/spreadsheetml/2009/9/main" objectType="Drop" dropStyle="combo" dx="16" fmlaLink="B21" fmlaRange="$AI$32:$AI$62" noThreeD="1" sel="1" val="0"/>
</file>

<file path=xl/ctrlProps/ctrlProp11.xml><?xml version="1.0" encoding="utf-8"?>
<formControlPr xmlns="http://schemas.microsoft.com/office/spreadsheetml/2009/9/main" objectType="Drop" dropStyle="combo" dx="16" fmlaLink="B22" fmlaRange="$AI$32:$AI$62" noThreeD="1" sel="31" val="23"/>
</file>

<file path=xl/ctrlProps/ctrlProp12.xml><?xml version="1.0" encoding="utf-8"?>
<formControlPr xmlns="http://schemas.microsoft.com/office/spreadsheetml/2009/9/main" objectType="Drop" dropStyle="combo" dx="16" fmlaLink="C25" fmlaRange="$AE$31:$AE$331" noThreeD="1" sel="1" val="0"/>
</file>

<file path=xl/ctrlProps/ctrlProp13.xml><?xml version="1.0" encoding="utf-8"?>
<formControlPr xmlns="http://schemas.microsoft.com/office/spreadsheetml/2009/9/main" objectType="Drop" dropStyle="combo" dx="16" fmlaLink="C26" fmlaRange="$AF$31:$AF$331" noThreeD="1" sel="1" val="0"/>
</file>

<file path=xl/ctrlProps/ctrlProp14.xml><?xml version="1.0" encoding="utf-8"?>
<formControlPr xmlns="http://schemas.microsoft.com/office/spreadsheetml/2009/9/main" objectType="Drop" dropStyle="combo" dx="16" fmlaLink="B19" fmlaRange="$AA$31:$AA$34" noThreeD="1" sel="1" val="0"/>
</file>

<file path=xl/ctrlProps/ctrlProp2.xml><?xml version="1.0" encoding="utf-8"?>
<formControlPr xmlns="http://schemas.microsoft.com/office/spreadsheetml/2009/9/main" objectType="Drop" dropStyle="combo" dx="16" fmlaLink="C23" fmlaRange="$AC$31:$AC$331" noThreeD="1" sel="1" val="0"/>
</file>

<file path=xl/ctrlProps/ctrlProp3.xml><?xml version="1.0" encoding="utf-8"?>
<formControlPr xmlns="http://schemas.microsoft.com/office/spreadsheetml/2009/9/main" objectType="Drop" dropStyle="combo" dx="16" fmlaLink="D21" fmlaRange="$AG$32:$AG$331" noThreeD="1" sel="1" val="0"/>
</file>

<file path=xl/ctrlProps/ctrlProp4.xml><?xml version="1.0" encoding="utf-8"?>
<formControlPr xmlns="http://schemas.microsoft.com/office/spreadsheetml/2009/9/main" objectType="Drop" dropStyle="combo" dx="16" fmlaLink="C24" fmlaRange="$AD$31:$AD$331" noThreeD="1" sel="1" val="0"/>
</file>

<file path=xl/ctrlProps/ctrlProp5.xml><?xml version="1.0" encoding="utf-8"?>
<formControlPr xmlns="http://schemas.microsoft.com/office/spreadsheetml/2009/9/main" objectType="Radio" checked="Checked" firstButton="1" fmlaLink="B2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2" fmlaRange="$AG$32:$AG$331" noThreeD="1" sel="1" val="0"/>
</file>

<file path=xl/ctrlProps/ctrlProp8.xml><?xml version="1.0" encoding="utf-8"?>
<formControlPr xmlns="http://schemas.microsoft.com/office/spreadsheetml/2009/9/main" objectType="Drop" dropStyle="combo" dx="16" fmlaLink="C21" fmlaRange="$AH$32:$AH$43" noThreeD="1" sel="1" val="0"/>
</file>

<file path=xl/ctrlProps/ctrlProp9.xml><?xml version="1.0" encoding="utf-8"?>
<formControlPr xmlns="http://schemas.microsoft.com/office/spreadsheetml/2009/9/main" objectType="Drop" dropStyle="combo" dx="16" fmlaLink="C22" fmlaRange="$AH$32:$AH$4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124</xdr:row>
      <xdr:rowOff>38100</xdr:rowOff>
    </xdr:from>
    <xdr:to>
      <xdr:col>1</xdr:col>
      <xdr:colOff>4600575</xdr:colOff>
      <xdr:row>124</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126</xdr:row>
      <xdr:rowOff>76200</xdr:rowOff>
    </xdr:from>
    <xdr:to>
      <xdr:col>1</xdr:col>
      <xdr:colOff>2400300</xdr:colOff>
      <xdr:row>126</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128</xdr:row>
      <xdr:rowOff>47625</xdr:rowOff>
    </xdr:from>
    <xdr:to>
      <xdr:col>1</xdr:col>
      <xdr:colOff>2181225</xdr:colOff>
      <xdr:row>128</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7579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124</xdr:row>
      <xdr:rowOff>57150</xdr:rowOff>
    </xdr:from>
    <xdr:to>
      <xdr:col>1</xdr:col>
      <xdr:colOff>2009775</xdr:colOff>
      <xdr:row>124</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160</xdr:row>
      <xdr:rowOff>38100</xdr:rowOff>
    </xdr:from>
    <xdr:to>
      <xdr:col>1</xdr:col>
      <xdr:colOff>5562600</xdr:colOff>
      <xdr:row>160</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133</xdr:row>
      <xdr:rowOff>38100</xdr:rowOff>
    </xdr:from>
    <xdr:to>
      <xdr:col>1</xdr:col>
      <xdr:colOff>1257300</xdr:colOff>
      <xdr:row>134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16</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3</xdr:col>
          <xdr:colOff>552450</xdr:colOff>
          <xdr:row>22</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9525</xdr:rowOff>
        </xdr:from>
        <xdr:to>
          <xdr:col>3</xdr:col>
          <xdr:colOff>581025</xdr:colOff>
          <xdr:row>20</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19050</xdr:rowOff>
        </xdr:from>
        <xdr:to>
          <xdr:col>1</xdr:col>
          <xdr:colOff>628650</xdr:colOff>
          <xdr:row>20</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19</xdr:row>
          <xdr:rowOff>9525</xdr:rowOff>
        </xdr:from>
        <xdr:to>
          <xdr:col>3</xdr:col>
          <xdr:colOff>657225</xdr:colOff>
          <xdr:row>19</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9525</xdr:rowOff>
        </xdr:from>
        <xdr:to>
          <xdr:col>3</xdr:col>
          <xdr:colOff>581025</xdr:colOff>
          <xdr:row>21</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2</xdr:col>
          <xdr:colOff>581025</xdr:colOff>
          <xdr:row>20</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581025</xdr:colOff>
          <xdr:row>21</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9525</xdr:rowOff>
        </xdr:from>
        <xdr:to>
          <xdr:col>1</xdr:col>
          <xdr:colOff>581025</xdr:colOff>
          <xdr:row>20</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1</xdr:col>
          <xdr:colOff>581025</xdr:colOff>
          <xdr:row>21</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3</xdr:col>
          <xdr:colOff>552450</xdr:colOff>
          <xdr:row>24</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9525</xdr:rowOff>
        </xdr:from>
        <xdr:to>
          <xdr:col>3</xdr:col>
          <xdr:colOff>552450</xdr:colOff>
          <xdr:row>25</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9525</xdr:rowOff>
        </xdr:from>
        <xdr:to>
          <xdr:col>3</xdr:col>
          <xdr:colOff>552450</xdr:colOff>
          <xdr:row>18</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78"/>
  <sheetViews>
    <sheetView showGridLines="0" tabSelected="1" workbookViewId="0"/>
  </sheetViews>
  <sheetFormatPr defaultRowHeight="15" x14ac:dyDescent="0.25"/>
  <cols>
    <col min="1" max="1" width="2.7109375" style="48" customWidth="1"/>
    <col min="2" max="2" width="116.85546875" style="56" customWidth="1"/>
    <col min="3" max="16384" width="9.140625" style="48"/>
  </cols>
  <sheetData>
    <row r="1" spans="2:2" ht="26.25" thickBot="1" x14ac:dyDescent="0.4">
      <c r="B1" s="128" t="s">
        <v>13</v>
      </c>
    </row>
    <row r="2" spans="2:2" ht="3.95" customHeight="1" x14ac:dyDescent="0.25"/>
    <row r="3" spans="2:2" x14ac:dyDescent="0.25">
      <c r="B3" s="49"/>
    </row>
    <row r="4" spans="2:2" ht="19.5" thickBot="1" x14ac:dyDescent="0.35">
      <c r="B4" s="63" t="s">
        <v>259</v>
      </c>
    </row>
    <row r="5" spans="2:2" ht="3.95" customHeight="1" x14ac:dyDescent="0.25"/>
    <row r="6" spans="2:2" ht="30" x14ac:dyDescent="0.25">
      <c r="B6" s="49" t="s">
        <v>408</v>
      </c>
    </row>
    <row r="7" spans="2:2" x14ac:dyDescent="0.25">
      <c r="B7" s="49"/>
    </row>
    <row r="8" spans="2:2" ht="19.5" thickBot="1" x14ac:dyDescent="0.35">
      <c r="B8" s="63" t="s">
        <v>245</v>
      </c>
    </row>
    <row r="9" spans="2:2" ht="3.95" customHeight="1" x14ac:dyDescent="0.25"/>
    <row r="10" spans="2:2" ht="30" x14ac:dyDescent="0.25">
      <c r="B10" s="49" t="s">
        <v>246</v>
      </c>
    </row>
    <row r="11" spans="2:2" ht="30" x14ac:dyDescent="0.25">
      <c r="B11" s="49" t="s">
        <v>405</v>
      </c>
    </row>
    <row r="12" spans="2:2" x14ac:dyDescent="0.25">
      <c r="B12" s="139" t="s">
        <v>7</v>
      </c>
    </row>
    <row r="13" spans="2:2" x14ac:dyDescent="0.25">
      <c r="B13" s="49"/>
    </row>
    <row r="14" spans="2:2" ht="19.5" thickBot="1" x14ac:dyDescent="0.35">
      <c r="B14" s="63" t="s">
        <v>116</v>
      </c>
    </row>
    <row r="15" spans="2:2" ht="3.95" customHeight="1" x14ac:dyDescent="0.25">
      <c r="B15" s="57"/>
    </row>
    <row r="16" spans="2:2" ht="45" x14ac:dyDescent="0.25">
      <c r="B16" s="53" t="s">
        <v>233</v>
      </c>
    </row>
    <row r="17" spans="2:2" ht="30" x14ac:dyDescent="0.25">
      <c r="B17" s="53" t="s">
        <v>180</v>
      </c>
    </row>
    <row r="18" spans="2:2" x14ac:dyDescent="0.25">
      <c r="B18" s="57" t="s">
        <v>202</v>
      </c>
    </row>
    <row r="19" spans="2:2" x14ac:dyDescent="0.25">
      <c r="B19" s="57" t="s">
        <v>113</v>
      </c>
    </row>
    <row r="20" spans="2:2" x14ac:dyDescent="0.25">
      <c r="B20" s="57" t="s">
        <v>277</v>
      </c>
    </row>
    <row r="21" spans="2:2" x14ac:dyDescent="0.25">
      <c r="B21" s="49"/>
    </row>
    <row r="22" spans="2:2" ht="19.5" thickBot="1" x14ac:dyDescent="0.35">
      <c r="B22" s="63" t="s">
        <v>260</v>
      </c>
    </row>
    <row r="23" spans="2:2" ht="3.95" customHeight="1" x14ac:dyDescent="0.25"/>
    <row r="24" spans="2:2" ht="45" x14ac:dyDescent="0.25">
      <c r="B24" s="49" t="s">
        <v>309</v>
      </c>
    </row>
    <row r="25" spans="2:2" ht="8.1" customHeight="1" x14ac:dyDescent="0.25">
      <c r="B25" s="49"/>
    </row>
    <row r="26" spans="2:2" x14ac:dyDescent="0.25">
      <c r="B26" s="50" t="s">
        <v>139</v>
      </c>
    </row>
    <row r="27" spans="2:2" x14ac:dyDescent="0.25">
      <c r="B27" s="51" t="s">
        <v>230</v>
      </c>
    </row>
    <row r="28" spans="2:2" x14ac:dyDescent="0.25">
      <c r="B28" s="52" t="s">
        <v>232</v>
      </c>
    </row>
    <row r="29" spans="2:2" x14ac:dyDescent="0.25">
      <c r="B29" s="52" t="s">
        <v>182</v>
      </c>
    </row>
    <row r="30" spans="2:2" x14ac:dyDescent="0.25">
      <c r="B30" s="50" t="s">
        <v>231</v>
      </c>
    </row>
    <row r="31" spans="2:2" x14ac:dyDescent="0.25">
      <c r="B31" s="50" t="s">
        <v>140</v>
      </c>
    </row>
    <row r="32" spans="2:2" x14ac:dyDescent="0.25">
      <c r="B32" s="50" t="s">
        <v>115</v>
      </c>
    </row>
    <row r="33" spans="2:2" x14ac:dyDescent="0.25">
      <c r="B33" s="49"/>
    </row>
    <row r="34" spans="2:2" ht="19.5" thickBot="1" x14ac:dyDescent="0.35">
      <c r="B34" s="63" t="s">
        <v>273</v>
      </c>
    </row>
    <row r="35" spans="2:2" ht="3.95" customHeight="1" x14ac:dyDescent="0.25"/>
    <row r="36" spans="2:2" ht="45" x14ac:dyDescent="0.25">
      <c r="B36" s="49" t="s">
        <v>278</v>
      </c>
    </row>
    <row r="37" spans="2:2" ht="8.1" customHeight="1" x14ac:dyDescent="0.25">
      <c r="B37" s="49"/>
    </row>
    <row r="38" spans="2:2" ht="90" x14ac:dyDescent="0.25">
      <c r="B38" s="49" t="s">
        <v>287</v>
      </c>
    </row>
    <row r="39" spans="2:2" ht="30" x14ac:dyDescent="0.25">
      <c r="B39" s="49" t="s">
        <v>261</v>
      </c>
    </row>
    <row r="40" spans="2:2" ht="60" x14ac:dyDescent="0.25">
      <c r="B40" s="49" t="s">
        <v>279</v>
      </c>
    </row>
    <row r="41" spans="2:2" ht="45" x14ac:dyDescent="0.25">
      <c r="B41" s="49" t="s">
        <v>262</v>
      </c>
    </row>
    <row r="42" spans="2:2" ht="45" x14ac:dyDescent="0.25">
      <c r="B42" s="49" t="s">
        <v>280</v>
      </c>
    </row>
    <row r="43" spans="2:2" ht="45" x14ac:dyDescent="0.25">
      <c r="B43" s="49" t="s">
        <v>281</v>
      </c>
    </row>
    <row r="44" spans="2:2" ht="90" x14ac:dyDescent="0.25">
      <c r="B44" s="49" t="s">
        <v>282</v>
      </c>
    </row>
    <row r="45" spans="2:2" ht="45" x14ac:dyDescent="0.25">
      <c r="B45" s="49" t="s">
        <v>263</v>
      </c>
    </row>
    <row r="46" spans="2:2" ht="30" x14ac:dyDescent="0.25">
      <c r="B46" s="49" t="s">
        <v>264</v>
      </c>
    </row>
    <row r="47" spans="2:2" ht="30" x14ac:dyDescent="0.25">
      <c r="B47" s="49" t="s">
        <v>265</v>
      </c>
    </row>
    <row r="48" spans="2:2" ht="60" x14ac:dyDescent="0.25">
      <c r="B48" s="49" t="s">
        <v>283</v>
      </c>
    </row>
    <row r="49" spans="2:2" ht="30" x14ac:dyDescent="0.25">
      <c r="B49" s="49" t="s">
        <v>284</v>
      </c>
    </row>
    <row r="50" spans="2:2" ht="30" x14ac:dyDescent="0.25">
      <c r="B50" s="49" t="s">
        <v>266</v>
      </c>
    </row>
    <row r="51" spans="2:2" ht="60" x14ac:dyDescent="0.25">
      <c r="B51" s="49" t="s">
        <v>285</v>
      </c>
    </row>
    <row r="52" spans="2:2" ht="8.1" customHeight="1" x14ac:dyDescent="0.25">
      <c r="B52" s="49"/>
    </row>
    <row r="53" spans="2:2" x14ac:dyDescent="0.25">
      <c r="B53" s="50" t="s">
        <v>267</v>
      </c>
    </row>
    <row r="54" spans="2:2" x14ac:dyDescent="0.25">
      <c r="B54" s="49" t="s">
        <v>268</v>
      </c>
    </row>
    <row r="55" spans="2:2" ht="45" x14ac:dyDescent="0.25">
      <c r="B55" s="49" t="s">
        <v>288</v>
      </c>
    </row>
    <row r="56" spans="2:2" ht="30" x14ac:dyDescent="0.25">
      <c r="B56" s="49" t="s">
        <v>269</v>
      </c>
    </row>
    <row r="57" spans="2:2" ht="8.1" customHeight="1" x14ac:dyDescent="0.25">
      <c r="B57" s="49"/>
    </row>
    <row r="58" spans="2:2" x14ac:dyDescent="0.25">
      <c r="B58" s="50" t="s">
        <v>403</v>
      </c>
    </row>
    <row r="59" spans="2:2" ht="120" x14ac:dyDescent="0.25">
      <c r="B59" s="49" t="s">
        <v>310</v>
      </c>
    </row>
    <row r="60" spans="2:2" ht="30" x14ac:dyDescent="0.25">
      <c r="B60" s="49" t="s">
        <v>271</v>
      </c>
    </row>
    <row r="61" spans="2:2" ht="30" x14ac:dyDescent="0.25">
      <c r="B61" s="49" t="s">
        <v>270</v>
      </c>
    </row>
    <row r="62" spans="2:2" ht="45" x14ac:dyDescent="0.25">
      <c r="B62" s="49" t="s">
        <v>272</v>
      </c>
    </row>
    <row r="63" spans="2:2" ht="8.1" customHeight="1" x14ac:dyDescent="0.25">
      <c r="B63" s="49"/>
    </row>
    <row r="64" spans="2:2" x14ac:dyDescent="0.25">
      <c r="B64" s="50" t="s">
        <v>404</v>
      </c>
    </row>
    <row r="65" spans="2:2" ht="45" x14ac:dyDescent="0.25">
      <c r="B65" s="49" t="s">
        <v>311</v>
      </c>
    </row>
    <row r="66" spans="2:2" ht="60" x14ac:dyDescent="0.25">
      <c r="B66" s="49" t="s">
        <v>312</v>
      </c>
    </row>
    <row r="67" spans="2:2" ht="75" x14ac:dyDescent="0.25">
      <c r="B67" s="49" t="s">
        <v>313</v>
      </c>
    </row>
    <row r="68" spans="2:2" ht="75" x14ac:dyDescent="0.25">
      <c r="B68" s="49" t="s">
        <v>314</v>
      </c>
    </row>
    <row r="69" spans="2:2" x14ac:dyDescent="0.25">
      <c r="B69" s="49"/>
    </row>
    <row r="70" spans="2:2" ht="19.5" thickBot="1" x14ac:dyDescent="0.35">
      <c r="B70" s="63" t="s">
        <v>223</v>
      </c>
    </row>
    <row r="71" spans="2:2" ht="3.95" customHeight="1" x14ac:dyDescent="0.25"/>
    <row r="72" spans="2:2" x14ac:dyDescent="0.25">
      <c r="B72" s="56" t="s">
        <v>234</v>
      </c>
    </row>
    <row r="73" spans="2:2" ht="3.95" customHeight="1" x14ac:dyDescent="0.25"/>
    <row r="74" spans="2:2" x14ac:dyDescent="0.25">
      <c r="B74" s="58" t="s">
        <v>92</v>
      </c>
    </row>
    <row r="75" spans="2:2" x14ac:dyDescent="0.25">
      <c r="B75" s="59" t="s">
        <v>93</v>
      </c>
    </row>
    <row r="76" spans="2:2" x14ac:dyDescent="0.25">
      <c r="B76" s="60" t="s">
        <v>94</v>
      </c>
    </row>
    <row r="78" spans="2:2" ht="19.5" thickBot="1" x14ac:dyDescent="0.35">
      <c r="B78" s="63" t="s">
        <v>318</v>
      </c>
    </row>
    <row r="79" spans="2:2" ht="3.95" customHeight="1" x14ac:dyDescent="0.25"/>
    <row r="80" spans="2:2" ht="75" x14ac:dyDescent="0.25">
      <c r="B80" s="56" t="s">
        <v>320</v>
      </c>
    </row>
    <row r="81" spans="2:2" ht="30" x14ac:dyDescent="0.25">
      <c r="B81" s="56" t="s">
        <v>319</v>
      </c>
    </row>
    <row r="82" spans="2:2" x14ac:dyDescent="0.25">
      <c r="B82" s="62" t="s">
        <v>7</v>
      </c>
    </row>
    <row r="83" spans="2:2" x14ac:dyDescent="0.25">
      <c r="B83" s="62"/>
    </row>
    <row r="84" spans="2:2" ht="18.75" x14ac:dyDescent="0.3">
      <c r="B84" s="185" t="s">
        <v>49</v>
      </c>
    </row>
    <row r="85" spans="2:2" ht="3.95" customHeight="1" thickBot="1" x14ac:dyDescent="0.35">
      <c r="B85" s="63" t="s">
        <v>49</v>
      </c>
    </row>
    <row r="87" spans="2:2" ht="30" x14ac:dyDescent="0.25">
      <c r="B87" s="56" t="s">
        <v>149</v>
      </c>
    </row>
    <row r="88" spans="2:2" x14ac:dyDescent="0.25">
      <c r="B88" s="56" t="s">
        <v>150</v>
      </c>
    </row>
    <row r="89" spans="2:2" x14ac:dyDescent="0.25">
      <c r="B89" s="56" t="s">
        <v>131</v>
      </c>
    </row>
    <row r="91" spans="2:2" ht="18.75" x14ac:dyDescent="0.3">
      <c r="B91" s="185" t="s">
        <v>215</v>
      </c>
    </row>
    <row r="92" spans="2:2" ht="3.95" customHeight="1" thickBot="1" x14ac:dyDescent="0.35">
      <c r="B92" s="64" t="s">
        <v>215</v>
      </c>
    </row>
    <row r="94" spans="2:2" ht="30" x14ac:dyDescent="0.25">
      <c r="B94" s="61" t="s">
        <v>315</v>
      </c>
    </row>
    <row r="95" spans="2:2" ht="30" x14ac:dyDescent="0.25">
      <c r="B95" s="54" t="s">
        <v>216</v>
      </c>
    </row>
    <row r="96" spans="2:2" ht="45" x14ac:dyDescent="0.25">
      <c r="B96" s="54" t="s">
        <v>217</v>
      </c>
    </row>
    <row r="97" spans="2:2" ht="45" x14ac:dyDescent="0.25">
      <c r="B97" s="54" t="s">
        <v>148</v>
      </c>
    </row>
    <row r="98" spans="2:2" ht="60" x14ac:dyDescent="0.25">
      <c r="B98" s="54" t="s">
        <v>235</v>
      </c>
    </row>
    <row r="99" spans="2:2" ht="105" x14ac:dyDescent="0.25">
      <c r="B99" s="54" t="s">
        <v>236</v>
      </c>
    </row>
    <row r="101" spans="2:2" ht="19.5" thickBot="1" x14ac:dyDescent="0.35">
      <c r="B101" s="63" t="s">
        <v>218</v>
      </c>
    </row>
    <row r="102" spans="2:2" x14ac:dyDescent="0.25">
      <c r="B102" s="54" t="s">
        <v>137</v>
      </c>
    </row>
    <row r="103" spans="2:2" ht="90" x14ac:dyDescent="0.25">
      <c r="B103" s="95" t="s">
        <v>219</v>
      </c>
    </row>
    <row r="104" spans="2:2" x14ac:dyDescent="0.25">
      <c r="B104" s="94"/>
    </row>
    <row r="105" spans="2:2" ht="3.95" customHeight="1" x14ac:dyDescent="0.25">
      <c r="B105" s="54" t="s">
        <v>138</v>
      </c>
    </row>
    <row r="106" spans="2:2" ht="90" x14ac:dyDescent="0.25">
      <c r="B106" s="95" t="s">
        <v>220</v>
      </c>
    </row>
    <row r="107" spans="2:2" x14ac:dyDescent="0.25">
      <c r="B107" s="95"/>
    </row>
    <row r="108" spans="2:2" ht="45" x14ac:dyDescent="0.25">
      <c r="B108" s="97" t="s">
        <v>141</v>
      </c>
    </row>
    <row r="110" spans="2:2" ht="19.5" thickBot="1" x14ac:dyDescent="0.35">
      <c r="B110" s="63" t="s">
        <v>50</v>
      </c>
    </row>
    <row r="112" spans="2:2" ht="30" x14ac:dyDescent="0.25">
      <c r="B112" s="55" t="s">
        <v>151</v>
      </c>
    </row>
    <row r="114" spans="2:2" x14ac:dyDescent="0.25">
      <c r="B114" s="57" t="s">
        <v>88</v>
      </c>
    </row>
    <row r="115" spans="2:2" x14ac:dyDescent="0.25">
      <c r="B115" s="56" t="s">
        <v>142</v>
      </c>
    </row>
    <row r="116" spans="2:2" x14ac:dyDescent="0.25">
      <c r="B116" s="56" t="s">
        <v>152</v>
      </c>
    </row>
    <row r="117" spans="2:2" x14ac:dyDescent="0.25">
      <c r="B117" s="56" t="s">
        <v>153</v>
      </c>
    </row>
    <row r="118" spans="2:2" x14ac:dyDescent="0.25">
      <c r="B118" s="56" t="s">
        <v>114</v>
      </c>
    </row>
    <row r="120" spans="2:2" x14ac:dyDescent="0.25">
      <c r="B120" s="57" t="s">
        <v>89</v>
      </c>
    </row>
    <row r="121" spans="2:2" x14ac:dyDescent="0.25">
      <c r="B121" s="56" t="s">
        <v>143</v>
      </c>
    </row>
    <row r="122" spans="2:2" x14ac:dyDescent="0.25">
      <c r="B122" s="56" t="s">
        <v>144</v>
      </c>
    </row>
    <row r="123" spans="2:2" x14ac:dyDescent="0.25">
      <c r="B123" s="56" t="s">
        <v>286</v>
      </c>
    </row>
    <row r="124" spans="2:2" ht="30" x14ac:dyDescent="0.25">
      <c r="B124" s="55" t="s">
        <v>154</v>
      </c>
    </row>
    <row r="125" spans="2:2" ht="85.5" customHeight="1" x14ac:dyDescent="0.25"/>
    <row r="126" spans="2:2" ht="30" x14ac:dyDescent="0.25">
      <c r="B126" s="55" t="s">
        <v>5</v>
      </c>
    </row>
    <row r="127" spans="2:2" ht="83.25" customHeight="1" x14ac:dyDescent="0.25">
      <c r="B127" s="55"/>
    </row>
    <row r="128" spans="2:2" x14ac:dyDescent="0.25">
      <c r="B128" s="56" t="s">
        <v>90</v>
      </c>
    </row>
    <row r="129" spans="2:2" ht="84" customHeight="1" x14ac:dyDescent="0.25"/>
    <row r="131" spans="2:2" ht="19.5" thickBot="1" x14ac:dyDescent="0.35">
      <c r="B131" s="63" t="s">
        <v>129</v>
      </c>
    </row>
    <row r="133" spans="2:2" x14ac:dyDescent="0.25">
      <c r="B133" s="99" t="s">
        <v>146</v>
      </c>
    </row>
    <row r="134" spans="2:2" ht="60" x14ac:dyDescent="0.25">
      <c r="B134" s="101" t="s">
        <v>221</v>
      </c>
    </row>
    <row r="135" spans="2:2" x14ac:dyDescent="0.25">
      <c r="B135" s="100"/>
    </row>
    <row r="136" spans="2:2" x14ac:dyDescent="0.25">
      <c r="B136" s="99" t="s">
        <v>175</v>
      </c>
    </row>
    <row r="137" spans="2:2" x14ac:dyDescent="0.25">
      <c r="B137" s="132" t="s">
        <v>237</v>
      </c>
    </row>
    <row r="138" spans="2:2" x14ac:dyDescent="0.25">
      <c r="B138" s="99" t="s">
        <v>176</v>
      </c>
    </row>
    <row r="139" spans="2:2" x14ac:dyDescent="0.25">
      <c r="B139" s="132" t="s">
        <v>238</v>
      </c>
    </row>
    <row r="140" spans="2:2" x14ac:dyDescent="0.25">
      <c r="B140" s="99" t="s">
        <v>177</v>
      </c>
    </row>
    <row r="141" spans="2:2" x14ac:dyDescent="0.25">
      <c r="B141" s="132" t="s">
        <v>239</v>
      </c>
    </row>
    <row r="142" spans="2:2" x14ac:dyDescent="0.25">
      <c r="B142" s="99" t="s">
        <v>178</v>
      </c>
    </row>
    <row r="143" spans="2:2" x14ac:dyDescent="0.25">
      <c r="B143" s="132" t="s">
        <v>240</v>
      </c>
    </row>
    <row r="144" spans="2:2" ht="45" x14ac:dyDescent="0.25">
      <c r="B144" s="56" t="s">
        <v>222</v>
      </c>
    </row>
    <row r="145" spans="2:2" x14ac:dyDescent="0.25">
      <c r="B145" s="99" t="s">
        <v>316</v>
      </c>
    </row>
    <row r="146" spans="2:2" x14ac:dyDescent="0.25">
      <c r="B146" s="132" t="s">
        <v>317</v>
      </c>
    </row>
    <row r="147" spans="2:2" x14ac:dyDescent="0.25">
      <c r="B147" s="99" t="s">
        <v>398</v>
      </c>
    </row>
    <row r="148" spans="2:2" x14ac:dyDescent="0.25">
      <c r="B148" s="132" t="s">
        <v>397</v>
      </c>
    </row>
    <row r="149" spans="2:2" x14ac:dyDescent="0.25">
      <c r="B149" s="99" t="s">
        <v>179</v>
      </c>
    </row>
    <row r="150" spans="2:2" ht="60" x14ac:dyDescent="0.25">
      <c r="B150" s="56" t="s">
        <v>241</v>
      </c>
    </row>
    <row r="151" spans="2:2" x14ac:dyDescent="0.25">
      <c r="B151" s="57" t="s">
        <v>274</v>
      </c>
    </row>
    <row r="152" spans="2:2" ht="30" x14ac:dyDescent="0.25">
      <c r="B152" s="56" t="s">
        <v>275</v>
      </c>
    </row>
    <row r="153" spans="2:2" ht="3.75" customHeight="1" x14ac:dyDescent="0.25">
      <c r="B153" s="57" t="s">
        <v>242</v>
      </c>
    </row>
    <row r="154" spans="2:2" ht="75" x14ac:dyDescent="0.25">
      <c r="B154" s="56" t="s">
        <v>243</v>
      </c>
    </row>
    <row r="155" spans="2:2" x14ac:dyDescent="0.25">
      <c r="B155" s="57" t="s">
        <v>225</v>
      </c>
    </row>
    <row r="156" spans="2:2" ht="30" x14ac:dyDescent="0.25">
      <c r="B156" s="56" t="s">
        <v>226</v>
      </c>
    </row>
    <row r="157" spans="2:2" x14ac:dyDescent="0.25">
      <c r="B157" s="100"/>
    </row>
    <row r="158" spans="2:2" ht="19.5" thickBot="1" x14ac:dyDescent="0.35">
      <c r="B158" s="63" t="s">
        <v>77</v>
      </c>
    </row>
    <row r="160" spans="2:2" ht="75" x14ac:dyDescent="0.25">
      <c r="B160" s="98" t="s">
        <v>244</v>
      </c>
    </row>
    <row r="161" spans="2:2" ht="69" customHeight="1" x14ac:dyDescent="0.25"/>
    <row r="163" spans="2:2" ht="30" x14ac:dyDescent="0.25">
      <c r="B163" s="56" t="s">
        <v>145</v>
      </c>
    </row>
    <row r="164" spans="2:2" ht="3.75" customHeight="1" x14ac:dyDescent="0.25"/>
    <row r="165" spans="2:2" ht="19.5" thickBot="1" x14ac:dyDescent="0.35">
      <c r="B165" s="63" t="s">
        <v>130</v>
      </c>
    </row>
    <row r="167" spans="2:2" ht="45" x14ac:dyDescent="0.25">
      <c r="B167" s="55" t="s">
        <v>184</v>
      </c>
    </row>
    <row r="169" spans="2:2" ht="19.5" thickBot="1" x14ac:dyDescent="0.35">
      <c r="B169" s="63" t="s">
        <v>56</v>
      </c>
    </row>
    <row r="171" spans="2:2" x14ac:dyDescent="0.25">
      <c r="B171" s="56" t="s">
        <v>6</v>
      </c>
    </row>
    <row r="172" spans="2:2" x14ac:dyDescent="0.25">
      <c r="B172" s="62" t="s">
        <v>7</v>
      </c>
    </row>
    <row r="173" spans="2:2" x14ac:dyDescent="0.25">
      <c r="B173" s="62"/>
    </row>
    <row r="174" spans="2:2" x14ac:dyDescent="0.25">
      <c r="B174" s="56" t="s">
        <v>8</v>
      </c>
    </row>
    <row r="175" spans="2:2" x14ac:dyDescent="0.25">
      <c r="B175" s="62" t="s">
        <v>9</v>
      </c>
    </row>
    <row r="176" spans="2:2" x14ac:dyDescent="0.25">
      <c r="B176" s="62"/>
    </row>
    <row r="177" spans="2:2" x14ac:dyDescent="0.25">
      <c r="B177" s="56" t="s">
        <v>155</v>
      </c>
    </row>
    <row r="178" spans="2:2" x14ac:dyDescent="0.25">
      <c r="B178" s="62" t="s">
        <v>67</v>
      </c>
    </row>
  </sheetData>
  <sheetProtection algorithmName="SHA-512" hashValue="6jD6UTg/hx9jzDtczH1XjyQ0AtRXphlFfK6++6U9xGS59Z6DmMNywNBp1XUX5EYQAPMKAe8aF4qOUKZsm8wgcQ==" saltValue="ffbYb6LY3CH+YzorK8TSMg==" spinCount="100000" sheet="1" objects="1" scenarios="1"/>
  <phoneticPr fontId="2" type="noConversion"/>
  <hyperlinks>
    <hyperlink ref="B172" r:id="rId1"/>
    <hyperlink ref="B175" r:id="rId2"/>
    <hyperlink ref="B178" r:id="rId3"/>
    <hyperlink ref="B92" r:id="rId4" display="Betfair wagers"/>
    <hyperlink ref="B137" r:id="rId5"/>
    <hyperlink ref="B139" r:id="rId6"/>
    <hyperlink ref="B141" r:id="rId7"/>
    <hyperlink ref="B143" r:id="rId8"/>
    <hyperlink ref="B12" r:id="rId9"/>
    <hyperlink ref="B146" r:id="rId10"/>
    <hyperlink ref="B82" r:id="rId11"/>
    <hyperlink ref="B148"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C305"/>
  <sheetViews>
    <sheetView showGridLines="0" zoomScaleNormal="100" workbookViewId="0">
      <selection activeCell="H21" sqref="H21"/>
    </sheetView>
  </sheetViews>
  <sheetFormatPr defaultRowHeight="12.75" x14ac:dyDescent="0.2"/>
  <cols>
    <col min="1" max="1" width="22.5703125" style="1" customWidth="1"/>
    <col min="2" max="2" width="2.7109375" style="1" customWidth="1"/>
    <col min="3" max="3" width="15.28515625" style="1" bestFit="1" customWidth="1"/>
    <col min="4" max="4" width="13.28515625" style="1" bestFit="1" customWidth="1"/>
    <col min="5" max="5" width="2.7109375" style="1" customWidth="1"/>
    <col min="6" max="6" width="22.7109375" style="1" customWidth="1"/>
    <col min="7" max="7" width="2.7109375" style="1" customWidth="1"/>
    <col min="8" max="8" width="22.7109375" style="1" customWidth="1"/>
    <col min="9" max="9" width="2.7109375" style="1" customWidth="1"/>
    <col min="10" max="10" width="22.7109375" style="1" customWidth="1"/>
    <col min="11" max="11" width="2.7109375" style="1" customWidth="1"/>
    <col min="12" max="12" width="22.7109375" style="1" customWidth="1"/>
    <col min="13" max="13" width="2.7109375" style="1" customWidth="1"/>
    <col min="14" max="14" width="29.42578125" style="1" customWidth="1"/>
    <col min="15" max="15" width="2.7109375" style="1" customWidth="1"/>
    <col min="16" max="16" width="29.42578125" style="1" customWidth="1"/>
    <col min="17" max="17" width="2.7109375" style="1" customWidth="1"/>
    <col min="18" max="18" width="8.140625" customWidth="1"/>
    <col min="19" max="19" width="22" style="1" customWidth="1"/>
    <col min="20" max="20" width="10.85546875" style="41" hidden="1" customWidth="1"/>
    <col min="21" max="21" width="23.85546875" style="41" hidden="1" customWidth="1"/>
    <col min="22" max="22" width="4" style="41" hidden="1" customWidth="1"/>
    <col min="23" max="23" width="8.28515625" style="41" hidden="1" customWidth="1"/>
    <col min="24" max="24" width="6.140625" style="41" hidden="1" customWidth="1"/>
    <col min="25" max="25" width="8.7109375" style="41" hidden="1" customWidth="1"/>
    <col min="26" max="26" width="7.85546875" style="41" hidden="1" customWidth="1"/>
    <col min="27" max="27" width="9.140625" style="41" hidden="1" customWidth="1"/>
    <col min="28" max="28" width="0" style="41" hidden="1" customWidth="1"/>
    <col min="29" max="29" width="34.7109375" style="41" hidden="1" customWidth="1"/>
    <col min="30" max="16384" width="9.140625" style="1"/>
  </cols>
  <sheetData>
    <row r="1" spans="1:29" ht="25.5" x14ac:dyDescent="0.35">
      <c r="A1" s="80" t="s">
        <v>12</v>
      </c>
      <c r="D1" s="2"/>
    </row>
    <row r="2" spans="1:29" ht="8.1" customHeight="1" x14ac:dyDescent="0.2"/>
    <row r="3" spans="1:29" ht="16.5" thickBot="1" x14ac:dyDescent="0.3">
      <c r="A3" s="78" t="s">
        <v>128</v>
      </c>
      <c r="C3" s="75" t="s">
        <v>208</v>
      </c>
      <c r="D3" s="75"/>
      <c r="E3" s="76"/>
      <c r="F3" s="75" t="s">
        <v>224</v>
      </c>
      <c r="G3" s="76"/>
      <c r="H3" s="75" t="s">
        <v>68</v>
      </c>
      <c r="I3" s="77"/>
      <c r="J3" s="75" t="s">
        <v>166</v>
      </c>
      <c r="K3" s="77"/>
      <c r="L3" s="75" t="s">
        <v>247</v>
      </c>
      <c r="M3" s="77"/>
      <c r="N3" s="75" t="s">
        <v>255</v>
      </c>
      <c r="O3" s="77"/>
      <c r="P3" s="75" t="s">
        <v>59</v>
      </c>
      <c r="Q3" s="77"/>
      <c r="R3" s="75" t="s">
        <v>192</v>
      </c>
      <c r="T3" s="41" t="s">
        <v>66</v>
      </c>
      <c r="U3" s="115">
        <v>1</v>
      </c>
      <c r="W3" s="122">
        <f>MAX(W6:W305)</f>
        <v>4</v>
      </c>
      <c r="X3" s="122">
        <f t="shared" ref="X3:AA3" si="0">MAX(X6:X305)</f>
        <v>7</v>
      </c>
      <c r="Y3" s="122">
        <f t="shared" si="0"/>
        <v>15</v>
      </c>
      <c r="Z3" s="122">
        <f t="shared" si="0"/>
        <v>4</v>
      </c>
      <c r="AA3" s="122">
        <f t="shared" si="0"/>
        <v>4</v>
      </c>
      <c r="AB3" s="148" t="s">
        <v>291</v>
      </c>
    </row>
    <row r="4" spans="1:29" ht="3.95" customHeight="1" x14ac:dyDescent="0.3">
      <c r="A4" s="65"/>
    </row>
    <row r="5" spans="1:29" ht="15" customHeight="1" x14ac:dyDescent="0.25">
      <c r="A5" s="252" t="s">
        <v>167</v>
      </c>
      <c r="C5" s="46" t="s">
        <v>28</v>
      </c>
      <c r="D5" s="46" t="s">
        <v>27</v>
      </c>
      <c r="F5" s="46" t="s">
        <v>10</v>
      </c>
      <c r="H5" s="46" t="s">
        <v>4</v>
      </c>
      <c r="I5" s="48"/>
      <c r="J5" s="46" t="s">
        <v>165</v>
      </c>
      <c r="K5" s="48"/>
      <c r="L5" s="140" t="s">
        <v>252</v>
      </c>
      <c r="M5" s="48"/>
      <c r="N5" s="142" t="s">
        <v>258</v>
      </c>
      <c r="O5" s="48"/>
      <c r="P5" s="66"/>
      <c r="Q5" s="48"/>
      <c r="R5" s="67">
        <v>2</v>
      </c>
      <c r="S5" s="48"/>
      <c r="T5" s="41">
        <v>1</v>
      </c>
      <c r="U5" s="41" t="s">
        <v>60</v>
      </c>
      <c r="V5" s="122"/>
      <c r="W5" s="122" t="s">
        <v>193</v>
      </c>
      <c r="X5" s="122" t="s">
        <v>48</v>
      </c>
      <c r="Y5" s="122" t="s">
        <v>68</v>
      </c>
      <c r="Z5" s="122" t="s">
        <v>251</v>
      </c>
      <c r="AA5" s="122" t="s">
        <v>248</v>
      </c>
    </row>
    <row r="6" spans="1:29" ht="15" x14ac:dyDescent="0.25">
      <c r="A6" s="252"/>
      <c r="C6" s="93" t="s">
        <v>11</v>
      </c>
      <c r="D6" s="251">
        <v>200</v>
      </c>
      <c r="E6" s="42"/>
      <c r="F6" s="93" t="s">
        <v>321</v>
      </c>
      <c r="G6" s="42"/>
      <c r="H6" s="93" t="s">
        <v>328</v>
      </c>
      <c r="I6" s="48"/>
      <c r="J6" s="93" t="s">
        <v>168</v>
      </c>
      <c r="K6" s="48"/>
      <c r="L6" s="93" t="s">
        <v>343</v>
      </c>
      <c r="M6" s="48"/>
      <c r="N6" s="48"/>
      <c r="O6" s="48"/>
      <c r="P6" s="48"/>
      <c r="Q6" s="48"/>
      <c r="R6" s="48"/>
      <c r="S6" s="48"/>
      <c r="T6" s="41">
        <v>2</v>
      </c>
      <c r="U6" s="41" t="s">
        <v>85</v>
      </c>
      <c r="V6" s="122">
        <v>1</v>
      </c>
      <c r="W6" s="122">
        <f t="shared" ref="W6" si="1">IF(AND(C6&lt;&gt;"",C6&lt;&gt;"--"),V6,"")</f>
        <v>1</v>
      </c>
      <c r="X6" s="122">
        <f t="shared" ref="X6" si="2">IF(AND(F6&lt;&gt;"",F6&lt;&gt;"--"),V6,"")</f>
        <v>1</v>
      </c>
      <c r="Y6" s="122">
        <f t="shared" ref="Y6" si="3">IF(AND(H6&lt;&gt;"",H6&lt;&gt;"--"),V6,"")</f>
        <v>1</v>
      </c>
      <c r="Z6" s="122">
        <f>IF(AND(J6&lt;&gt;"",J6&lt;&gt;"--"),V6,"")</f>
        <v>1</v>
      </c>
      <c r="AA6" s="122">
        <f>IF(AND(L6&lt;&gt;"",L6&lt;&gt;"--"),V6,"")</f>
        <v>1</v>
      </c>
    </row>
    <row r="7" spans="1:29" ht="15" customHeight="1" thickBot="1" x14ac:dyDescent="0.3">
      <c r="A7" s="252"/>
      <c r="C7" s="93" t="s">
        <v>170</v>
      </c>
      <c r="D7" s="251">
        <v>0</v>
      </c>
      <c r="E7" s="42"/>
      <c r="F7" s="93" t="s">
        <v>322</v>
      </c>
      <c r="G7" s="42"/>
      <c r="H7" s="93" t="s">
        <v>86</v>
      </c>
      <c r="I7" s="48"/>
      <c r="J7" s="93" t="s">
        <v>340</v>
      </c>
      <c r="K7" s="48"/>
      <c r="L7" s="93" t="s">
        <v>344</v>
      </c>
      <c r="M7" s="48"/>
      <c r="N7" s="78" t="s">
        <v>256</v>
      </c>
      <c r="O7" s="48"/>
      <c r="P7" s="78" t="s">
        <v>118</v>
      </c>
      <c r="Q7" s="76"/>
      <c r="R7" s="79" t="s">
        <v>117</v>
      </c>
      <c r="S7" s="78"/>
      <c r="T7" s="41">
        <v>3</v>
      </c>
      <c r="U7" s="41" t="s">
        <v>61</v>
      </c>
      <c r="V7" s="122">
        <v>2</v>
      </c>
      <c r="W7" s="122">
        <f t="shared" ref="W7:W70" si="4">IF(AND(C7&lt;&gt;"",C7&lt;&gt;"--"),V7,"")</f>
        <v>2</v>
      </c>
      <c r="X7" s="122">
        <f t="shared" ref="X7:X70" si="5">IF(AND(F7&lt;&gt;"",F7&lt;&gt;"--"),V7,"")</f>
        <v>2</v>
      </c>
      <c r="Y7" s="122">
        <f t="shared" ref="Y7:Y70" si="6">IF(AND(H7&lt;&gt;"",H7&lt;&gt;"--"),V7,"")</f>
        <v>2</v>
      </c>
      <c r="Z7" s="122">
        <f t="shared" ref="Z7:Z70" si="7">IF(AND(J7&lt;&gt;"",J7&lt;&gt;"--"),V7,"")</f>
        <v>2</v>
      </c>
      <c r="AA7" s="122">
        <f t="shared" ref="AA7:AA70" si="8">IF(AND(L7&lt;&gt;"",L7&lt;&gt;"--"),V7,"")</f>
        <v>2</v>
      </c>
      <c r="AB7" s="129" t="s">
        <v>301</v>
      </c>
      <c r="AC7" s="129" t="s">
        <v>302</v>
      </c>
    </row>
    <row r="8" spans="1:29" ht="12.75" customHeight="1" x14ac:dyDescent="0.25">
      <c r="A8" s="252"/>
      <c r="C8" s="93" t="s">
        <v>364</v>
      </c>
      <c r="D8" s="251">
        <v>0</v>
      </c>
      <c r="E8" s="42"/>
      <c r="F8" s="93" t="s">
        <v>323</v>
      </c>
      <c r="G8" s="42"/>
      <c r="H8" s="93" t="s">
        <v>69</v>
      </c>
      <c r="I8" s="48"/>
      <c r="J8" s="93" t="s">
        <v>341</v>
      </c>
      <c r="K8" s="48"/>
      <c r="L8" s="93" t="s">
        <v>345</v>
      </c>
      <c r="M8" s="48"/>
      <c r="N8" s="48"/>
      <c r="O8" s="48"/>
      <c r="P8" s="48"/>
      <c r="Q8" s="48"/>
      <c r="R8" s="48"/>
      <c r="S8" s="48"/>
      <c r="T8" s="41">
        <v>4</v>
      </c>
      <c r="U8" s="41" t="s">
        <v>62</v>
      </c>
      <c r="V8" s="122">
        <v>3</v>
      </c>
      <c r="W8" s="122">
        <f t="shared" si="4"/>
        <v>3</v>
      </c>
      <c r="X8" s="122">
        <f t="shared" si="5"/>
        <v>3</v>
      </c>
      <c r="Y8" s="122">
        <f t="shared" si="6"/>
        <v>3</v>
      </c>
      <c r="Z8" s="122">
        <f t="shared" si="7"/>
        <v>3</v>
      </c>
      <c r="AA8" s="122">
        <f t="shared" si="8"/>
        <v>3</v>
      </c>
      <c r="AB8" s="149" t="s">
        <v>25</v>
      </c>
      <c r="AC8" s="150" t="s">
        <v>292</v>
      </c>
    </row>
    <row r="9" spans="1:29" ht="15" customHeight="1" x14ac:dyDescent="0.25">
      <c r="A9" s="252"/>
      <c r="C9" s="93" t="s">
        <v>183</v>
      </c>
      <c r="D9" s="251">
        <v>0</v>
      </c>
      <c r="E9" s="42"/>
      <c r="F9" s="93" t="s">
        <v>324</v>
      </c>
      <c r="G9" s="42"/>
      <c r="H9" s="93" t="s">
        <v>329</v>
      </c>
      <c r="I9" s="48"/>
      <c r="J9" s="93" t="s">
        <v>342</v>
      </c>
      <c r="K9" s="48"/>
      <c r="L9" s="93" t="s">
        <v>346</v>
      </c>
      <c r="M9" s="48"/>
      <c r="N9" s="254" t="s">
        <v>276</v>
      </c>
      <c r="O9" s="48"/>
      <c r="P9" s="252" t="s">
        <v>171</v>
      </c>
      <c r="Q9" s="48"/>
      <c r="R9" s="253" t="s">
        <v>172</v>
      </c>
      <c r="S9" s="253"/>
      <c r="T9" s="41">
        <v>5</v>
      </c>
      <c r="U9" s="41" t="s">
        <v>63</v>
      </c>
      <c r="V9" s="122">
        <v>4</v>
      </c>
      <c r="W9" s="122">
        <f t="shared" si="4"/>
        <v>4</v>
      </c>
      <c r="X9" s="122">
        <f t="shared" si="5"/>
        <v>4</v>
      </c>
      <c r="Y9" s="122">
        <f t="shared" si="6"/>
        <v>4</v>
      </c>
      <c r="Z9" s="122">
        <f t="shared" si="7"/>
        <v>4</v>
      </c>
      <c r="AA9" s="122">
        <f t="shared" si="8"/>
        <v>4</v>
      </c>
      <c r="AB9" s="149" t="s">
        <v>22</v>
      </c>
      <c r="AC9" s="150" t="s">
        <v>293</v>
      </c>
    </row>
    <row r="10" spans="1:29" ht="15" x14ac:dyDescent="0.25">
      <c r="A10" s="252"/>
      <c r="C10" s="93"/>
      <c r="D10" s="251">
        <v>0</v>
      </c>
      <c r="E10" s="42"/>
      <c r="F10" s="93" t="s">
        <v>325</v>
      </c>
      <c r="G10" s="42"/>
      <c r="H10" s="93" t="s">
        <v>330</v>
      </c>
      <c r="I10" s="48"/>
      <c r="J10" s="93"/>
      <c r="K10" s="48"/>
      <c r="L10" s="93"/>
      <c r="M10" s="48"/>
      <c r="N10" s="255"/>
      <c r="O10" s="48"/>
      <c r="P10" s="252"/>
      <c r="Q10" s="48"/>
      <c r="R10" s="253"/>
      <c r="S10" s="253"/>
      <c r="T10" s="41">
        <v>6</v>
      </c>
      <c r="U10" s="41" t="s">
        <v>64</v>
      </c>
      <c r="V10" s="122">
        <v>5</v>
      </c>
      <c r="W10" s="122" t="str">
        <f t="shared" si="4"/>
        <v/>
      </c>
      <c r="X10" s="122">
        <f t="shared" si="5"/>
        <v>5</v>
      </c>
      <c r="Y10" s="122">
        <f t="shared" si="6"/>
        <v>5</v>
      </c>
      <c r="Z10" s="122" t="str">
        <f t="shared" si="7"/>
        <v/>
      </c>
      <c r="AA10" s="122" t="str">
        <f t="shared" si="8"/>
        <v/>
      </c>
      <c r="AB10" s="149" t="s">
        <v>23</v>
      </c>
      <c r="AC10" s="150" t="s">
        <v>294</v>
      </c>
    </row>
    <row r="11" spans="1:29" ht="15" x14ac:dyDescent="0.25">
      <c r="A11" s="252"/>
      <c r="C11" s="93"/>
      <c r="D11" s="251">
        <v>0</v>
      </c>
      <c r="E11" s="42"/>
      <c r="F11" s="93" t="s">
        <v>326</v>
      </c>
      <c r="G11" s="42"/>
      <c r="H11" s="93" t="s">
        <v>331</v>
      </c>
      <c r="I11" s="48"/>
      <c r="J11" s="93"/>
      <c r="K11" s="48"/>
      <c r="L11" s="93"/>
      <c r="M11" s="48"/>
      <c r="N11" s="255"/>
      <c r="O11" s="48"/>
      <c r="P11" s="252"/>
      <c r="Q11" s="48"/>
      <c r="R11" s="253"/>
      <c r="S11" s="253"/>
      <c r="V11" s="122">
        <v>6</v>
      </c>
      <c r="W11" s="122" t="str">
        <f t="shared" si="4"/>
        <v/>
      </c>
      <c r="X11" s="122">
        <f t="shared" si="5"/>
        <v>6</v>
      </c>
      <c r="Y11" s="122">
        <f t="shared" si="6"/>
        <v>6</v>
      </c>
      <c r="Z11" s="122" t="str">
        <f t="shared" si="7"/>
        <v/>
      </c>
      <c r="AA11" s="122" t="str">
        <f t="shared" si="8"/>
        <v/>
      </c>
      <c r="AB11" s="149" t="s">
        <v>290</v>
      </c>
      <c r="AC11" s="150" t="s">
        <v>295</v>
      </c>
    </row>
    <row r="12" spans="1:29" ht="15" x14ac:dyDescent="0.25">
      <c r="A12" s="252"/>
      <c r="C12" s="93"/>
      <c r="D12" s="251">
        <v>0</v>
      </c>
      <c r="E12" s="42"/>
      <c r="F12" s="93" t="s">
        <v>327</v>
      </c>
      <c r="G12" s="42"/>
      <c r="H12" s="93" t="s">
        <v>332</v>
      </c>
      <c r="I12" s="48"/>
      <c r="J12" s="93"/>
      <c r="K12" s="48"/>
      <c r="L12" s="93"/>
      <c r="M12" s="48"/>
      <c r="N12" s="255"/>
      <c r="O12" s="48"/>
      <c r="P12" s="252"/>
      <c r="Q12" s="48"/>
      <c r="R12" s="253"/>
      <c r="S12" s="253"/>
      <c r="V12" s="122">
        <v>7</v>
      </c>
      <c r="W12" s="122" t="str">
        <f t="shared" si="4"/>
        <v/>
      </c>
      <c r="X12" s="122">
        <f t="shared" si="5"/>
        <v>7</v>
      </c>
      <c r="Y12" s="122">
        <f t="shared" si="6"/>
        <v>7</v>
      </c>
      <c r="Z12" s="122" t="str">
        <f t="shared" si="7"/>
        <v/>
      </c>
      <c r="AA12" s="122" t="str">
        <f t="shared" si="8"/>
        <v/>
      </c>
      <c r="AB12" s="149" t="s">
        <v>24</v>
      </c>
      <c r="AC12" s="150" t="s">
        <v>296</v>
      </c>
    </row>
    <row r="13" spans="1:29" ht="15" x14ac:dyDescent="0.25">
      <c r="A13" s="252"/>
      <c r="C13" s="93"/>
      <c r="D13" s="251">
        <v>0</v>
      </c>
      <c r="E13" s="42"/>
      <c r="F13" s="93"/>
      <c r="G13" s="42"/>
      <c r="H13" s="93" t="s">
        <v>333</v>
      </c>
      <c r="I13" s="48"/>
      <c r="J13" s="93"/>
      <c r="K13" s="48"/>
      <c r="L13" s="93"/>
      <c r="M13" s="48"/>
      <c r="N13" s="255"/>
      <c r="O13" s="48"/>
      <c r="P13" s="252"/>
      <c r="Q13" s="48"/>
      <c r="R13" s="253"/>
      <c r="S13" s="253"/>
      <c r="V13" s="122">
        <v>8</v>
      </c>
      <c r="W13" s="122" t="str">
        <f t="shared" si="4"/>
        <v/>
      </c>
      <c r="X13" s="122" t="str">
        <f t="shared" si="5"/>
        <v/>
      </c>
      <c r="Y13" s="122">
        <f t="shared" si="6"/>
        <v>8</v>
      </c>
      <c r="Z13" s="122" t="str">
        <f t="shared" si="7"/>
        <v/>
      </c>
      <c r="AA13" s="122" t="str">
        <f t="shared" si="8"/>
        <v/>
      </c>
      <c r="AB13" s="149" t="s">
        <v>53</v>
      </c>
      <c r="AC13" s="150" t="s">
        <v>297</v>
      </c>
    </row>
    <row r="14" spans="1:29" ht="15" x14ac:dyDescent="0.25">
      <c r="A14" s="252"/>
      <c r="C14" s="93"/>
      <c r="D14" s="251">
        <v>0</v>
      </c>
      <c r="E14" s="42"/>
      <c r="F14" s="93"/>
      <c r="G14" s="42"/>
      <c r="H14" s="93" t="s">
        <v>334</v>
      </c>
      <c r="I14" s="48"/>
      <c r="J14" s="93"/>
      <c r="K14" s="48"/>
      <c r="L14" s="93"/>
      <c r="M14" s="48"/>
      <c r="N14" s="255"/>
      <c r="O14" s="48"/>
      <c r="P14" s="252"/>
      <c r="Q14" s="48"/>
      <c r="R14" s="253"/>
      <c r="S14" s="253"/>
      <c r="V14" s="122">
        <v>9</v>
      </c>
      <c r="W14" s="122" t="str">
        <f t="shared" si="4"/>
        <v/>
      </c>
      <c r="X14" s="122" t="str">
        <f t="shared" si="5"/>
        <v/>
      </c>
      <c r="Y14" s="122">
        <f t="shared" si="6"/>
        <v>9</v>
      </c>
      <c r="Z14" s="122" t="str">
        <f t="shared" si="7"/>
        <v/>
      </c>
      <c r="AA14" s="122" t="str">
        <f t="shared" si="8"/>
        <v/>
      </c>
      <c r="AB14" s="149" t="s">
        <v>71</v>
      </c>
      <c r="AC14" s="150" t="s">
        <v>298</v>
      </c>
    </row>
    <row r="15" spans="1:29" ht="15" x14ac:dyDescent="0.25">
      <c r="A15" s="252"/>
      <c r="C15" s="93"/>
      <c r="D15" s="251">
        <v>0</v>
      </c>
      <c r="E15" s="42"/>
      <c r="F15" s="93"/>
      <c r="G15" s="42"/>
      <c r="H15" s="93" t="s">
        <v>335</v>
      </c>
      <c r="I15" s="48"/>
      <c r="J15" s="93"/>
      <c r="K15" s="48"/>
      <c r="L15" s="93"/>
      <c r="M15" s="48"/>
      <c r="N15" s="255"/>
      <c r="O15" s="48"/>
      <c r="P15" s="252"/>
      <c r="Q15" s="48"/>
      <c r="R15" s="253"/>
      <c r="S15" s="253"/>
      <c r="V15" s="122">
        <v>10</v>
      </c>
      <c r="W15" s="122" t="str">
        <f t="shared" si="4"/>
        <v/>
      </c>
      <c r="X15" s="122" t="str">
        <f t="shared" si="5"/>
        <v/>
      </c>
      <c r="Y15" s="122">
        <f t="shared" si="6"/>
        <v>10</v>
      </c>
      <c r="Z15" s="122" t="str">
        <f t="shared" si="7"/>
        <v/>
      </c>
      <c r="AA15" s="122" t="str">
        <f t="shared" si="8"/>
        <v/>
      </c>
      <c r="AB15" s="149" t="s">
        <v>72</v>
      </c>
      <c r="AC15" s="150" t="s">
        <v>299</v>
      </c>
    </row>
    <row r="16" spans="1:29" ht="15" x14ac:dyDescent="0.25">
      <c r="A16" s="252"/>
      <c r="C16" s="93"/>
      <c r="D16" s="251">
        <v>0</v>
      </c>
      <c r="E16" s="42"/>
      <c r="F16" s="93"/>
      <c r="G16" s="42"/>
      <c r="H16" s="93" t="s">
        <v>336</v>
      </c>
      <c r="I16" s="48"/>
      <c r="J16" s="93"/>
      <c r="K16" s="48"/>
      <c r="L16" s="93"/>
      <c r="M16" s="48"/>
      <c r="N16" s="255"/>
      <c r="O16" s="48"/>
      <c r="P16" s="252"/>
      <c r="Q16" s="48"/>
      <c r="R16" s="253"/>
      <c r="S16" s="253"/>
      <c r="V16" s="122">
        <v>11</v>
      </c>
      <c r="W16" s="122" t="str">
        <f t="shared" si="4"/>
        <v/>
      </c>
      <c r="X16" s="122" t="str">
        <f t="shared" si="5"/>
        <v/>
      </c>
      <c r="Y16" s="122">
        <f t="shared" si="6"/>
        <v>11</v>
      </c>
      <c r="Z16" s="122" t="str">
        <f t="shared" si="7"/>
        <v/>
      </c>
      <c r="AA16" s="122" t="str">
        <f t="shared" si="8"/>
        <v/>
      </c>
      <c r="AB16" s="149" t="s">
        <v>73</v>
      </c>
      <c r="AC16" s="150" t="s">
        <v>300</v>
      </c>
    </row>
    <row r="17" spans="1:28" ht="15" x14ac:dyDescent="0.25">
      <c r="A17" s="252"/>
      <c r="C17" s="93"/>
      <c r="D17" s="251">
        <v>0</v>
      </c>
      <c r="E17" s="42"/>
      <c r="F17" s="93"/>
      <c r="G17" s="42"/>
      <c r="H17" s="93" t="s">
        <v>337</v>
      </c>
      <c r="I17" s="48"/>
      <c r="J17" s="93"/>
      <c r="K17" s="48"/>
      <c r="L17" s="93"/>
      <c r="M17" s="48"/>
      <c r="N17" s="255"/>
      <c r="O17" s="48"/>
      <c r="P17" s="252"/>
      <c r="Q17" s="48"/>
      <c r="R17" s="253"/>
      <c r="S17" s="253"/>
      <c r="V17" s="122">
        <v>12</v>
      </c>
      <c r="W17" s="122" t="str">
        <f t="shared" si="4"/>
        <v/>
      </c>
      <c r="X17" s="122" t="str">
        <f t="shared" si="5"/>
        <v/>
      </c>
      <c r="Y17" s="122">
        <f t="shared" si="6"/>
        <v>12</v>
      </c>
      <c r="Z17" s="122" t="str">
        <f t="shared" si="7"/>
        <v/>
      </c>
      <c r="AA17" s="122" t="str">
        <f t="shared" si="8"/>
        <v/>
      </c>
    </row>
    <row r="18" spans="1:28" ht="15" x14ac:dyDescent="0.25">
      <c r="A18" s="252"/>
      <c r="C18" s="93"/>
      <c r="D18" s="251">
        <v>0</v>
      </c>
      <c r="E18" s="42"/>
      <c r="F18" s="93"/>
      <c r="G18" s="42"/>
      <c r="H18" s="93" t="s">
        <v>338</v>
      </c>
      <c r="I18" s="48"/>
      <c r="J18" s="93"/>
      <c r="K18" s="48"/>
      <c r="L18" s="93"/>
      <c r="M18" s="48"/>
      <c r="N18" s="255"/>
      <c r="O18" s="48"/>
      <c r="P18" s="252"/>
      <c r="Q18" s="48"/>
      <c r="R18" s="253"/>
      <c r="S18" s="253"/>
      <c r="V18" s="122">
        <v>13</v>
      </c>
      <c r="W18" s="122" t="str">
        <f t="shared" si="4"/>
        <v/>
      </c>
      <c r="X18" s="122" t="str">
        <f t="shared" si="5"/>
        <v/>
      </c>
      <c r="Y18" s="122">
        <f t="shared" si="6"/>
        <v>13</v>
      </c>
      <c r="Z18" s="122" t="str">
        <f t="shared" si="7"/>
        <v/>
      </c>
      <c r="AA18" s="122" t="str">
        <f t="shared" si="8"/>
        <v/>
      </c>
      <c r="AB18" s="151" t="s">
        <v>2</v>
      </c>
    </row>
    <row r="19" spans="1:28" ht="15" customHeight="1" x14ac:dyDescent="0.25">
      <c r="A19" s="252"/>
      <c r="C19" s="93"/>
      <c r="D19" s="251">
        <v>0</v>
      </c>
      <c r="E19" s="42"/>
      <c r="F19" s="93"/>
      <c r="G19" s="42"/>
      <c r="H19" s="93" t="s">
        <v>339</v>
      </c>
      <c r="I19" s="48"/>
      <c r="J19" s="93"/>
      <c r="K19" s="48"/>
      <c r="L19" s="93"/>
      <c r="M19" s="48"/>
      <c r="N19" s="255"/>
      <c r="O19" s="48"/>
      <c r="P19" s="252"/>
      <c r="Q19" s="48"/>
      <c r="R19" s="253"/>
      <c r="S19" s="253"/>
      <c r="V19" s="122">
        <v>14</v>
      </c>
      <c r="W19" s="122" t="str">
        <f t="shared" si="4"/>
        <v/>
      </c>
      <c r="X19" s="122" t="str">
        <f t="shared" si="5"/>
        <v/>
      </c>
      <c r="Y19" s="122">
        <f t="shared" si="6"/>
        <v>14</v>
      </c>
      <c r="Z19" s="122" t="str">
        <f t="shared" si="7"/>
        <v/>
      </c>
      <c r="AA19" s="122" t="str">
        <f t="shared" si="8"/>
        <v/>
      </c>
      <c r="AB19" s="149" t="s">
        <v>22</v>
      </c>
    </row>
    <row r="20" spans="1:28" ht="15" x14ac:dyDescent="0.25">
      <c r="A20" s="252"/>
      <c r="C20" s="93"/>
      <c r="D20" s="251">
        <v>0</v>
      </c>
      <c r="E20" s="42"/>
      <c r="F20" s="93"/>
      <c r="G20" s="42"/>
      <c r="H20" s="93" t="s">
        <v>413</v>
      </c>
      <c r="I20" s="48"/>
      <c r="J20" s="93"/>
      <c r="K20" s="48"/>
      <c r="L20" s="93"/>
      <c r="M20" s="48"/>
      <c r="N20" s="255"/>
      <c r="O20" s="48"/>
      <c r="P20" s="252"/>
      <c r="Q20" s="48"/>
      <c r="R20" s="253"/>
      <c r="S20" s="253"/>
      <c r="V20" s="122">
        <v>15</v>
      </c>
      <c r="W20" s="122" t="str">
        <f t="shared" si="4"/>
        <v/>
      </c>
      <c r="X20" s="122" t="str">
        <f t="shared" si="5"/>
        <v/>
      </c>
      <c r="Y20" s="122">
        <f t="shared" si="6"/>
        <v>15</v>
      </c>
      <c r="Z20" s="122" t="str">
        <f t="shared" si="7"/>
        <v/>
      </c>
      <c r="AA20" s="122" t="str">
        <f t="shared" si="8"/>
        <v/>
      </c>
      <c r="AB20" s="149" t="s">
        <v>23</v>
      </c>
    </row>
    <row r="21" spans="1:28" ht="15" x14ac:dyDescent="0.25">
      <c r="A21" s="252"/>
      <c r="C21" s="93"/>
      <c r="D21" s="251">
        <v>0</v>
      </c>
      <c r="E21" s="42"/>
      <c r="F21" s="93"/>
      <c r="G21" s="42"/>
      <c r="H21" s="93"/>
      <c r="I21" s="48"/>
      <c r="J21" s="93"/>
      <c r="K21" s="48"/>
      <c r="L21" s="93"/>
      <c r="M21" s="48"/>
      <c r="N21" s="255"/>
      <c r="O21" s="48"/>
      <c r="P21" s="252"/>
      <c r="Q21" s="48"/>
      <c r="R21" s="253"/>
      <c r="S21" s="253"/>
      <c r="V21" s="122">
        <v>16</v>
      </c>
      <c r="W21" s="122" t="str">
        <f t="shared" si="4"/>
        <v/>
      </c>
      <c r="X21" s="122" t="str">
        <f t="shared" si="5"/>
        <v/>
      </c>
      <c r="Y21" s="122" t="str">
        <f t="shared" si="6"/>
        <v/>
      </c>
      <c r="Z21" s="122" t="str">
        <f t="shared" si="7"/>
        <v/>
      </c>
      <c r="AA21" s="122" t="str">
        <f t="shared" si="8"/>
        <v/>
      </c>
    </row>
    <row r="22" spans="1:28" ht="15" x14ac:dyDescent="0.25">
      <c r="A22" s="252"/>
      <c r="C22" s="93"/>
      <c r="D22" s="251">
        <v>0</v>
      </c>
      <c r="E22" s="42"/>
      <c r="F22" s="93"/>
      <c r="G22" s="42"/>
      <c r="H22" s="93"/>
      <c r="I22" s="48"/>
      <c r="J22" s="93"/>
      <c r="K22" s="48"/>
      <c r="L22" s="93"/>
      <c r="M22" s="48"/>
      <c r="N22" s="255"/>
      <c r="O22" s="48"/>
      <c r="P22" s="252"/>
      <c r="Q22" s="48"/>
      <c r="R22" s="253"/>
      <c r="S22" s="253"/>
      <c r="V22" s="122">
        <v>17</v>
      </c>
      <c r="W22" s="122" t="str">
        <f t="shared" si="4"/>
        <v/>
      </c>
      <c r="X22" s="122" t="str">
        <f t="shared" si="5"/>
        <v/>
      </c>
      <c r="Y22" s="122" t="str">
        <f t="shared" si="6"/>
        <v/>
      </c>
      <c r="Z22" s="122" t="str">
        <f t="shared" si="7"/>
        <v/>
      </c>
      <c r="AA22" s="122" t="str">
        <f t="shared" si="8"/>
        <v/>
      </c>
      <c r="AB22" s="151" t="s">
        <v>68</v>
      </c>
    </row>
    <row r="23" spans="1:28" ht="15" x14ac:dyDescent="0.25">
      <c r="A23" s="252"/>
      <c r="C23" s="93"/>
      <c r="D23" s="251">
        <v>0</v>
      </c>
      <c r="E23" s="42"/>
      <c r="F23" s="93"/>
      <c r="G23" s="42"/>
      <c r="H23" s="93"/>
      <c r="I23" s="48"/>
      <c r="J23" s="93"/>
      <c r="K23" s="48"/>
      <c r="L23" s="93"/>
      <c r="M23" s="48"/>
      <c r="N23" s="255"/>
      <c r="O23" s="48"/>
      <c r="P23" s="252"/>
      <c r="Q23" s="48"/>
      <c r="R23" s="253"/>
      <c r="S23" s="253"/>
      <c r="V23" s="122">
        <v>18</v>
      </c>
      <c r="W23" s="122" t="str">
        <f t="shared" si="4"/>
        <v/>
      </c>
      <c r="X23" s="122" t="str">
        <f t="shared" si="5"/>
        <v/>
      </c>
      <c r="Y23" s="122" t="str">
        <f t="shared" si="6"/>
        <v/>
      </c>
      <c r="Z23" s="122" t="str">
        <f t="shared" si="7"/>
        <v/>
      </c>
      <c r="AA23" s="122" t="str">
        <f t="shared" si="8"/>
        <v/>
      </c>
      <c r="AB23" s="149" t="s">
        <v>22</v>
      </c>
    </row>
    <row r="24" spans="1:28" ht="15" x14ac:dyDescent="0.25">
      <c r="A24" s="252"/>
      <c r="C24" s="93"/>
      <c r="D24" s="251">
        <v>0</v>
      </c>
      <c r="E24" s="42"/>
      <c r="F24" s="93"/>
      <c r="G24" s="42"/>
      <c r="H24" s="93"/>
      <c r="I24" s="48"/>
      <c r="J24" s="93"/>
      <c r="K24" s="48"/>
      <c r="L24" s="93"/>
      <c r="M24" s="48"/>
      <c r="N24" s="255"/>
      <c r="O24" s="48"/>
      <c r="P24" s="252"/>
      <c r="Q24" s="48"/>
      <c r="R24" s="253"/>
      <c r="S24" s="253"/>
      <c r="V24" s="122">
        <v>19</v>
      </c>
      <c r="W24" s="122" t="str">
        <f t="shared" si="4"/>
        <v/>
      </c>
      <c r="X24" s="122" t="str">
        <f t="shared" si="5"/>
        <v/>
      </c>
      <c r="Y24" s="122" t="str">
        <f t="shared" si="6"/>
        <v/>
      </c>
      <c r="Z24" s="122" t="str">
        <f t="shared" si="7"/>
        <v/>
      </c>
      <c r="AA24" s="122" t="str">
        <f t="shared" si="8"/>
        <v/>
      </c>
      <c r="AB24" s="149" t="s">
        <v>23</v>
      </c>
    </row>
    <row r="25" spans="1:28" ht="15" x14ac:dyDescent="0.25">
      <c r="A25" s="252"/>
      <c r="C25" s="93"/>
      <c r="D25" s="251">
        <v>0</v>
      </c>
      <c r="E25" s="42"/>
      <c r="F25" s="93"/>
      <c r="G25" s="42"/>
      <c r="H25" s="93"/>
      <c r="I25" s="48"/>
      <c r="J25" s="93"/>
      <c r="K25" s="48"/>
      <c r="L25" s="93"/>
      <c r="M25" s="48"/>
      <c r="N25" s="255"/>
      <c r="O25" s="48"/>
      <c r="P25" s="252"/>
      <c r="Q25" s="48"/>
      <c r="R25" s="253"/>
      <c r="S25" s="253"/>
      <c r="V25" s="122">
        <v>20</v>
      </c>
      <c r="W25" s="122" t="str">
        <f t="shared" si="4"/>
        <v/>
      </c>
      <c r="X25" s="122" t="str">
        <f t="shared" si="5"/>
        <v/>
      </c>
      <c r="Y25" s="122" t="str">
        <f t="shared" si="6"/>
        <v/>
      </c>
      <c r="Z25" s="122" t="str">
        <f t="shared" si="7"/>
        <v/>
      </c>
      <c r="AA25" s="122" t="str">
        <f t="shared" si="8"/>
        <v/>
      </c>
      <c r="AB25" s="149"/>
    </row>
    <row r="26" spans="1:28" ht="15" customHeight="1" x14ac:dyDescent="0.25">
      <c r="A26" s="252"/>
      <c r="C26" s="93"/>
      <c r="D26" s="251">
        <v>0</v>
      </c>
      <c r="E26" s="42"/>
      <c r="F26" s="93"/>
      <c r="G26" s="42"/>
      <c r="H26" s="93"/>
      <c r="I26" s="48"/>
      <c r="J26" s="93"/>
      <c r="K26" s="48"/>
      <c r="L26" s="93"/>
      <c r="M26" s="48"/>
      <c r="N26" s="255"/>
      <c r="O26" s="48"/>
      <c r="P26" s="252"/>
      <c r="Q26" s="48"/>
      <c r="R26" s="253"/>
      <c r="S26" s="253"/>
      <c r="V26" s="122">
        <v>21</v>
      </c>
      <c r="W26" s="122" t="str">
        <f t="shared" si="4"/>
        <v/>
      </c>
      <c r="X26" s="122" t="str">
        <f t="shared" si="5"/>
        <v/>
      </c>
      <c r="Y26" s="122" t="str">
        <f t="shared" si="6"/>
        <v/>
      </c>
      <c r="Z26" s="122" t="str">
        <f t="shared" si="7"/>
        <v/>
      </c>
      <c r="AA26" s="122" t="str">
        <f t="shared" si="8"/>
        <v/>
      </c>
    </row>
    <row r="27" spans="1:28" ht="15" x14ac:dyDescent="0.25">
      <c r="A27" s="252"/>
      <c r="C27" s="93"/>
      <c r="D27" s="251">
        <v>0</v>
      </c>
      <c r="E27" s="42"/>
      <c r="F27" s="93"/>
      <c r="G27" s="42"/>
      <c r="H27" s="93"/>
      <c r="I27" s="48"/>
      <c r="J27" s="93"/>
      <c r="K27" s="48"/>
      <c r="L27" s="93"/>
      <c r="M27" s="48"/>
      <c r="N27" s="255"/>
      <c r="O27" s="48"/>
      <c r="P27" s="252"/>
      <c r="Q27" s="48"/>
      <c r="R27" s="253"/>
      <c r="S27" s="253"/>
      <c r="V27" s="122">
        <v>22</v>
      </c>
      <c r="W27" s="122" t="str">
        <f t="shared" si="4"/>
        <v/>
      </c>
      <c r="X27" s="122" t="str">
        <f t="shared" si="5"/>
        <v/>
      </c>
      <c r="Y27" s="122" t="str">
        <f t="shared" si="6"/>
        <v/>
      </c>
      <c r="Z27" s="122" t="str">
        <f t="shared" si="7"/>
        <v/>
      </c>
      <c r="AA27" s="122" t="str">
        <f t="shared" si="8"/>
        <v/>
      </c>
    </row>
    <row r="28" spans="1:28" ht="15" x14ac:dyDescent="0.25">
      <c r="A28" s="252"/>
      <c r="C28" s="93"/>
      <c r="D28" s="251">
        <v>0</v>
      </c>
      <c r="E28" s="42"/>
      <c r="F28" s="93"/>
      <c r="G28" s="42"/>
      <c r="H28" s="93"/>
      <c r="I28" s="48"/>
      <c r="J28" s="93"/>
      <c r="K28" s="48"/>
      <c r="L28" s="93"/>
      <c r="M28" s="48"/>
      <c r="N28" s="255"/>
      <c r="O28" s="48"/>
      <c r="P28" s="252"/>
      <c r="Q28" s="48"/>
      <c r="R28" s="253"/>
      <c r="S28" s="253"/>
      <c r="V28" s="122">
        <v>23</v>
      </c>
      <c r="W28" s="122" t="str">
        <f t="shared" si="4"/>
        <v/>
      </c>
      <c r="X28" s="122" t="str">
        <f t="shared" si="5"/>
        <v/>
      </c>
      <c r="Y28" s="122" t="str">
        <f t="shared" si="6"/>
        <v/>
      </c>
      <c r="Z28" s="122" t="str">
        <f t="shared" si="7"/>
        <v/>
      </c>
      <c r="AA28" s="122" t="str">
        <f t="shared" si="8"/>
        <v/>
      </c>
    </row>
    <row r="29" spans="1:28" ht="15" x14ac:dyDescent="0.25">
      <c r="A29" s="252"/>
      <c r="C29" s="93"/>
      <c r="D29" s="251">
        <v>0</v>
      </c>
      <c r="E29" s="42"/>
      <c r="F29" s="93"/>
      <c r="G29" s="42"/>
      <c r="H29" s="93"/>
      <c r="I29" s="48"/>
      <c r="J29" s="93"/>
      <c r="K29" s="48"/>
      <c r="L29" s="93"/>
      <c r="M29" s="48"/>
      <c r="N29" s="255"/>
      <c r="O29" s="48"/>
      <c r="P29" s="252"/>
      <c r="Q29" s="48"/>
      <c r="R29" s="253"/>
      <c r="S29" s="253"/>
      <c r="V29" s="122">
        <v>24</v>
      </c>
      <c r="W29" s="122" t="str">
        <f t="shared" si="4"/>
        <v/>
      </c>
      <c r="X29" s="122" t="str">
        <f t="shared" si="5"/>
        <v/>
      </c>
      <c r="Y29" s="122" t="str">
        <f t="shared" si="6"/>
        <v/>
      </c>
      <c r="Z29" s="122" t="str">
        <f t="shared" si="7"/>
        <v/>
      </c>
      <c r="AA29" s="122" t="str">
        <f t="shared" si="8"/>
        <v/>
      </c>
    </row>
    <row r="30" spans="1:28" ht="15" x14ac:dyDescent="0.25">
      <c r="A30" s="252"/>
      <c r="C30" s="93"/>
      <c r="D30" s="251">
        <v>0</v>
      </c>
      <c r="E30" s="42"/>
      <c r="F30" s="93"/>
      <c r="G30" s="42"/>
      <c r="H30" s="93"/>
      <c r="I30" s="48"/>
      <c r="J30" s="93"/>
      <c r="K30" s="48"/>
      <c r="L30" s="93"/>
      <c r="M30" s="48"/>
      <c r="N30" s="255"/>
      <c r="O30" s="48"/>
      <c r="P30" s="252"/>
      <c r="Q30" s="48"/>
      <c r="R30" s="253"/>
      <c r="S30" s="253"/>
      <c r="V30" s="122">
        <v>25</v>
      </c>
      <c r="W30" s="122" t="str">
        <f t="shared" si="4"/>
        <v/>
      </c>
      <c r="X30" s="122" t="str">
        <f t="shared" si="5"/>
        <v/>
      </c>
      <c r="Y30" s="122" t="str">
        <f t="shared" si="6"/>
        <v/>
      </c>
      <c r="Z30" s="122" t="str">
        <f t="shared" si="7"/>
        <v/>
      </c>
      <c r="AA30" s="122" t="str">
        <f t="shared" si="8"/>
        <v/>
      </c>
    </row>
    <row r="31" spans="1:28" ht="15" x14ac:dyDescent="0.25">
      <c r="A31" s="252"/>
      <c r="C31" s="93"/>
      <c r="D31" s="251">
        <v>0</v>
      </c>
      <c r="E31" s="42"/>
      <c r="F31" s="93"/>
      <c r="G31" s="42"/>
      <c r="H31" s="93"/>
      <c r="I31" s="48"/>
      <c r="J31" s="93"/>
      <c r="K31" s="48"/>
      <c r="L31" s="93"/>
      <c r="M31" s="48"/>
      <c r="N31" s="255"/>
      <c r="O31" s="48"/>
      <c r="P31" s="252"/>
      <c r="Q31" s="48"/>
      <c r="R31" s="253"/>
      <c r="S31" s="253"/>
      <c r="V31" s="122">
        <v>26</v>
      </c>
      <c r="W31" s="122" t="str">
        <f t="shared" si="4"/>
        <v/>
      </c>
      <c r="X31" s="122" t="str">
        <f t="shared" si="5"/>
        <v/>
      </c>
      <c r="Y31" s="122" t="str">
        <f t="shared" si="6"/>
        <v/>
      </c>
      <c r="Z31" s="122" t="str">
        <f t="shared" si="7"/>
        <v/>
      </c>
      <c r="AA31" s="122" t="str">
        <f t="shared" si="8"/>
        <v/>
      </c>
    </row>
    <row r="32" spans="1:28" ht="15" x14ac:dyDescent="0.25">
      <c r="A32" s="252"/>
      <c r="C32" s="93"/>
      <c r="D32" s="251">
        <v>0</v>
      </c>
      <c r="E32" s="42"/>
      <c r="F32" s="93"/>
      <c r="G32" s="42"/>
      <c r="H32" s="93"/>
      <c r="I32" s="48"/>
      <c r="J32" s="93"/>
      <c r="K32" s="48"/>
      <c r="L32" s="93"/>
      <c r="M32" s="48"/>
      <c r="N32" s="255"/>
      <c r="O32" s="48"/>
      <c r="P32" s="252"/>
      <c r="Q32" s="48"/>
      <c r="R32" s="253"/>
      <c r="S32" s="253"/>
      <c r="V32" s="122">
        <v>27</v>
      </c>
      <c r="W32" s="122" t="str">
        <f t="shared" si="4"/>
        <v/>
      </c>
      <c r="X32" s="122" t="str">
        <f t="shared" si="5"/>
        <v/>
      </c>
      <c r="Y32" s="122" t="str">
        <f t="shared" si="6"/>
        <v/>
      </c>
      <c r="Z32" s="122" t="str">
        <f t="shared" si="7"/>
        <v/>
      </c>
      <c r="AA32" s="122" t="str">
        <f t="shared" si="8"/>
        <v/>
      </c>
    </row>
    <row r="33" spans="1:27" ht="15" x14ac:dyDescent="0.25">
      <c r="A33" s="252"/>
      <c r="C33" s="93"/>
      <c r="D33" s="251">
        <v>0</v>
      </c>
      <c r="E33" s="42"/>
      <c r="F33" s="93"/>
      <c r="G33" s="42"/>
      <c r="H33" s="93"/>
      <c r="I33" s="48"/>
      <c r="J33" s="93"/>
      <c r="K33" s="48"/>
      <c r="L33" s="93"/>
      <c r="M33" s="48"/>
      <c r="N33" s="255"/>
      <c r="O33" s="48"/>
      <c r="P33" s="252"/>
      <c r="Q33" s="48"/>
      <c r="R33" s="253"/>
      <c r="S33" s="253"/>
      <c r="V33" s="122">
        <v>28</v>
      </c>
      <c r="W33" s="122" t="str">
        <f t="shared" si="4"/>
        <v/>
      </c>
      <c r="X33" s="122" t="str">
        <f t="shared" si="5"/>
        <v/>
      </c>
      <c r="Y33" s="122" t="str">
        <f t="shared" si="6"/>
        <v/>
      </c>
      <c r="Z33" s="122" t="str">
        <f t="shared" si="7"/>
        <v/>
      </c>
      <c r="AA33" s="122" t="str">
        <f t="shared" si="8"/>
        <v/>
      </c>
    </row>
    <row r="34" spans="1:27" ht="15" x14ac:dyDescent="0.25">
      <c r="A34" s="252"/>
      <c r="C34" s="93"/>
      <c r="D34" s="251">
        <v>0</v>
      </c>
      <c r="E34" s="42"/>
      <c r="F34" s="93"/>
      <c r="G34" s="42"/>
      <c r="H34" s="93"/>
      <c r="I34" s="48"/>
      <c r="J34" s="93"/>
      <c r="K34" s="48"/>
      <c r="L34" s="93"/>
      <c r="M34" s="48"/>
      <c r="N34" s="255"/>
      <c r="O34" s="48"/>
      <c r="P34" s="252"/>
      <c r="Q34" s="48"/>
      <c r="R34" s="253"/>
      <c r="S34" s="253"/>
      <c r="V34" s="122">
        <v>29</v>
      </c>
      <c r="W34" s="122" t="str">
        <f t="shared" si="4"/>
        <v/>
      </c>
      <c r="X34" s="122" t="str">
        <f t="shared" si="5"/>
        <v/>
      </c>
      <c r="Y34" s="122" t="str">
        <f t="shared" si="6"/>
        <v/>
      </c>
      <c r="Z34" s="122" t="str">
        <f t="shared" si="7"/>
        <v/>
      </c>
      <c r="AA34" s="122" t="str">
        <f t="shared" si="8"/>
        <v/>
      </c>
    </row>
    <row r="35" spans="1:27" ht="15" x14ac:dyDescent="0.25">
      <c r="A35" s="252"/>
      <c r="C35" s="93"/>
      <c r="D35" s="251">
        <v>0</v>
      </c>
      <c r="E35" s="42"/>
      <c r="F35" s="93"/>
      <c r="G35" s="42"/>
      <c r="H35" s="93"/>
      <c r="I35" s="48"/>
      <c r="J35" s="93"/>
      <c r="K35" s="48"/>
      <c r="L35" s="93"/>
      <c r="M35" s="48"/>
      <c r="N35" s="255"/>
      <c r="O35" s="48"/>
      <c r="P35" s="252"/>
      <c r="Q35" s="48"/>
      <c r="R35" s="253"/>
      <c r="S35" s="253"/>
      <c r="V35" s="122">
        <v>30</v>
      </c>
      <c r="W35" s="122" t="str">
        <f t="shared" si="4"/>
        <v/>
      </c>
      <c r="X35" s="122" t="str">
        <f t="shared" si="5"/>
        <v/>
      </c>
      <c r="Y35" s="122" t="str">
        <f t="shared" si="6"/>
        <v/>
      </c>
      <c r="Z35" s="122" t="str">
        <f t="shared" si="7"/>
        <v/>
      </c>
      <c r="AA35" s="122" t="str">
        <f t="shared" si="8"/>
        <v/>
      </c>
    </row>
    <row r="36" spans="1:27" ht="15" x14ac:dyDescent="0.25">
      <c r="A36" s="252"/>
      <c r="C36" s="93"/>
      <c r="D36" s="251">
        <v>0</v>
      </c>
      <c r="E36" s="42"/>
      <c r="F36" s="93"/>
      <c r="G36" s="42"/>
      <c r="H36" s="93"/>
      <c r="I36" s="48"/>
      <c r="J36" s="93"/>
      <c r="K36" s="48"/>
      <c r="L36" s="93"/>
      <c r="M36" s="48"/>
      <c r="N36" s="255"/>
      <c r="O36" s="48"/>
      <c r="P36" s="252"/>
      <c r="Q36" s="48"/>
      <c r="R36" s="253"/>
      <c r="S36" s="253"/>
      <c r="V36" s="122">
        <v>31</v>
      </c>
      <c r="W36" s="122" t="str">
        <f t="shared" si="4"/>
        <v/>
      </c>
      <c r="X36" s="122" t="str">
        <f t="shared" si="5"/>
        <v/>
      </c>
      <c r="Y36" s="122" t="str">
        <f t="shared" si="6"/>
        <v/>
      </c>
      <c r="Z36" s="122" t="str">
        <f t="shared" si="7"/>
        <v/>
      </c>
      <c r="AA36" s="122" t="str">
        <f t="shared" si="8"/>
        <v/>
      </c>
    </row>
    <row r="37" spans="1:27" ht="15" x14ac:dyDescent="0.25">
      <c r="A37" s="252"/>
      <c r="C37" s="93"/>
      <c r="D37" s="251">
        <v>0</v>
      </c>
      <c r="E37" s="42"/>
      <c r="F37" s="93"/>
      <c r="G37" s="42"/>
      <c r="H37" s="93"/>
      <c r="I37" s="48"/>
      <c r="J37" s="93"/>
      <c r="K37" s="48"/>
      <c r="L37" s="93"/>
      <c r="M37" s="48"/>
      <c r="N37" s="255"/>
      <c r="O37" s="48"/>
      <c r="P37" s="252"/>
      <c r="Q37" s="48"/>
      <c r="R37" s="253"/>
      <c r="S37" s="253"/>
      <c r="V37" s="122">
        <v>32</v>
      </c>
      <c r="W37" s="122" t="str">
        <f t="shared" si="4"/>
        <v/>
      </c>
      <c r="X37" s="122" t="str">
        <f t="shared" si="5"/>
        <v/>
      </c>
      <c r="Y37" s="122" t="str">
        <f t="shared" si="6"/>
        <v/>
      </c>
      <c r="Z37" s="122" t="str">
        <f t="shared" si="7"/>
        <v/>
      </c>
      <c r="AA37" s="122" t="str">
        <f t="shared" si="8"/>
        <v/>
      </c>
    </row>
    <row r="38" spans="1:27" ht="15" x14ac:dyDescent="0.25">
      <c r="A38" s="252"/>
      <c r="C38" s="93"/>
      <c r="D38" s="251">
        <v>0</v>
      </c>
      <c r="E38" s="42"/>
      <c r="F38" s="93"/>
      <c r="G38" s="42"/>
      <c r="H38" s="93"/>
      <c r="I38" s="48"/>
      <c r="J38" s="93"/>
      <c r="K38" s="48"/>
      <c r="L38" s="93"/>
      <c r="M38" s="48"/>
      <c r="N38" s="255"/>
      <c r="O38" s="48"/>
      <c r="P38" s="252"/>
      <c r="Q38" s="48"/>
      <c r="R38" s="253"/>
      <c r="S38" s="253"/>
      <c r="V38" s="122">
        <v>33</v>
      </c>
      <c r="W38" s="122" t="str">
        <f t="shared" si="4"/>
        <v/>
      </c>
      <c r="X38" s="122" t="str">
        <f t="shared" si="5"/>
        <v/>
      </c>
      <c r="Y38" s="122" t="str">
        <f t="shared" si="6"/>
        <v/>
      </c>
      <c r="Z38" s="122" t="str">
        <f t="shared" si="7"/>
        <v/>
      </c>
      <c r="AA38" s="122" t="str">
        <f t="shared" si="8"/>
        <v/>
      </c>
    </row>
    <row r="39" spans="1:27" ht="15" x14ac:dyDescent="0.25">
      <c r="A39" s="252"/>
      <c r="C39" s="93"/>
      <c r="D39" s="251">
        <v>0</v>
      </c>
      <c r="E39" s="42"/>
      <c r="F39" s="93"/>
      <c r="G39" s="42"/>
      <c r="H39" s="93"/>
      <c r="I39" s="48"/>
      <c r="J39" s="93"/>
      <c r="K39" s="48"/>
      <c r="L39" s="93"/>
      <c r="M39" s="48"/>
      <c r="N39" s="255"/>
      <c r="O39" s="48"/>
      <c r="P39" s="252"/>
      <c r="Q39" s="48"/>
      <c r="R39" s="253"/>
      <c r="S39" s="253"/>
      <c r="V39" s="122">
        <v>34</v>
      </c>
      <c r="W39" s="122" t="str">
        <f t="shared" si="4"/>
        <v/>
      </c>
      <c r="X39" s="122" t="str">
        <f t="shared" si="5"/>
        <v/>
      </c>
      <c r="Y39" s="122" t="str">
        <f t="shared" si="6"/>
        <v/>
      </c>
      <c r="Z39" s="122" t="str">
        <f t="shared" si="7"/>
        <v/>
      </c>
      <c r="AA39" s="122" t="str">
        <f t="shared" si="8"/>
        <v/>
      </c>
    </row>
    <row r="40" spans="1:27" ht="15" x14ac:dyDescent="0.25">
      <c r="A40" s="252"/>
      <c r="C40" s="93"/>
      <c r="D40" s="251">
        <v>0</v>
      </c>
      <c r="E40" s="42"/>
      <c r="F40" s="93"/>
      <c r="G40" s="42"/>
      <c r="H40" s="93"/>
      <c r="I40" s="48"/>
      <c r="J40" s="93"/>
      <c r="K40" s="48"/>
      <c r="L40" s="93"/>
      <c r="M40" s="48"/>
      <c r="N40" s="255"/>
      <c r="O40" s="48"/>
      <c r="P40" s="252"/>
      <c r="Q40" s="48"/>
      <c r="R40" s="253"/>
      <c r="S40" s="253"/>
      <c r="V40" s="122">
        <v>35</v>
      </c>
      <c r="W40" s="122" t="str">
        <f t="shared" si="4"/>
        <v/>
      </c>
      <c r="X40" s="122" t="str">
        <f t="shared" si="5"/>
        <v/>
      </c>
      <c r="Y40" s="122" t="str">
        <f t="shared" si="6"/>
        <v/>
      </c>
      <c r="Z40" s="122" t="str">
        <f t="shared" si="7"/>
        <v/>
      </c>
      <c r="AA40" s="122" t="str">
        <f t="shared" si="8"/>
        <v/>
      </c>
    </row>
    <row r="41" spans="1:27" ht="15" x14ac:dyDescent="0.25">
      <c r="A41" s="252"/>
      <c r="C41" s="93"/>
      <c r="D41" s="251">
        <v>0</v>
      </c>
      <c r="E41" s="42"/>
      <c r="F41" s="93"/>
      <c r="G41" s="42"/>
      <c r="H41" s="93"/>
      <c r="I41" s="48"/>
      <c r="J41" s="93"/>
      <c r="K41" s="48"/>
      <c r="L41" s="93"/>
      <c r="M41" s="48"/>
      <c r="N41" s="255"/>
      <c r="O41" s="48"/>
      <c r="P41" s="252"/>
      <c r="Q41" s="48"/>
      <c r="R41" s="253"/>
      <c r="S41" s="253"/>
      <c r="V41" s="122">
        <v>36</v>
      </c>
      <c r="W41" s="122" t="str">
        <f t="shared" si="4"/>
        <v/>
      </c>
      <c r="X41" s="122" t="str">
        <f t="shared" si="5"/>
        <v/>
      </c>
      <c r="Y41" s="122" t="str">
        <f t="shared" si="6"/>
        <v/>
      </c>
      <c r="Z41" s="122" t="str">
        <f t="shared" si="7"/>
        <v/>
      </c>
      <c r="AA41" s="122" t="str">
        <f t="shared" si="8"/>
        <v/>
      </c>
    </row>
    <row r="42" spans="1:27" ht="15" x14ac:dyDescent="0.25">
      <c r="A42" s="252"/>
      <c r="C42" s="93"/>
      <c r="D42" s="251">
        <v>0</v>
      </c>
      <c r="E42" s="42"/>
      <c r="F42" s="93"/>
      <c r="G42" s="42"/>
      <c r="H42" s="93"/>
      <c r="I42" s="48"/>
      <c r="J42" s="93"/>
      <c r="K42" s="48"/>
      <c r="L42" s="93"/>
      <c r="M42" s="48"/>
      <c r="N42" s="255"/>
      <c r="O42" s="48"/>
      <c r="P42" s="252"/>
      <c r="Q42" s="48"/>
      <c r="R42" s="253"/>
      <c r="S42" s="253"/>
      <c r="V42" s="122">
        <v>37</v>
      </c>
      <c r="W42" s="122" t="str">
        <f t="shared" si="4"/>
        <v/>
      </c>
      <c r="X42" s="122" t="str">
        <f t="shared" si="5"/>
        <v/>
      </c>
      <c r="Y42" s="122" t="str">
        <f t="shared" si="6"/>
        <v/>
      </c>
      <c r="Z42" s="122" t="str">
        <f t="shared" si="7"/>
        <v/>
      </c>
      <c r="AA42" s="122" t="str">
        <f t="shared" si="8"/>
        <v/>
      </c>
    </row>
    <row r="43" spans="1:27" ht="15" x14ac:dyDescent="0.25">
      <c r="A43" s="252"/>
      <c r="C43" s="93"/>
      <c r="D43" s="251">
        <v>0</v>
      </c>
      <c r="E43" s="42"/>
      <c r="F43" s="93"/>
      <c r="G43" s="42"/>
      <c r="H43" s="93"/>
      <c r="I43" s="48"/>
      <c r="J43" s="93"/>
      <c r="K43" s="48"/>
      <c r="L43" s="93"/>
      <c r="M43" s="48"/>
      <c r="N43" s="255"/>
      <c r="O43" s="48"/>
      <c r="P43" s="252"/>
      <c r="Q43" s="48"/>
      <c r="R43" s="253"/>
      <c r="S43" s="253"/>
      <c r="V43" s="122">
        <v>38</v>
      </c>
      <c r="W43" s="122" t="str">
        <f t="shared" si="4"/>
        <v/>
      </c>
      <c r="X43" s="122" t="str">
        <f t="shared" si="5"/>
        <v/>
      </c>
      <c r="Y43" s="122" t="str">
        <f t="shared" si="6"/>
        <v/>
      </c>
      <c r="Z43" s="122" t="str">
        <f t="shared" si="7"/>
        <v/>
      </c>
      <c r="AA43" s="122" t="str">
        <f t="shared" si="8"/>
        <v/>
      </c>
    </row>
    <row r="44" spans="1:27" ht="15" x14ac:dyDescent="0.25">
      <c r="A44" s="252"/>
      <c r="C44" s="93"/>
      <c r="D44" s="251">
        <v>0</v>
      </c>
      <c r="E44" s="42"/>
      <c r="F44" s="93"/>
      <c r="G44" s="42"/>
      <c r="H44" s="93"/>
      <c r="I44" s="48"/>
      <c r="J44" s="93"/>
      <c r="K44" s="48"/>
      <c r="L44" s="93"/>
      <c r="M44" s="48"/>
      <c r="N44" s="255"/>
      <c r="O44" s="48"/>
      <c r="P44" s="252"/>
      <c r="Q44" s="48"/>
      <c r="R44" s="253"/>
      <c r="S44" s="253"/>
      <c r="V44" s="122">
        <v>39</v>
      </c>
      <c r="W44" s="122" t="str">
        <f t="shared" si="4"/>
        <v/>
      </c>
      <c r="X44" s="122" t="str">
        <f t="shared" si="5"/>
        <v/>
      </c>
      <c r="Y44" s="122" t="str">
        <f t="shared" si="6"/>
        <v/>
      </c>
      <c r="Z44" s="122" t="str">
        <f t="shared" si="7"/>
        <v/>
      </c>
      <c r="AA44" s="122" t="str">
        <f t="shared" si="8"/>
        <v/>
      </c>
    </row>
    <row r="45" spans="1:27" ht="15" x14ac:dyDescent="0.25">
      <c r="A45" s="252"/>
      <c r="C45" s="93"/>
      <c r="D45" s="251">
        <v>0</v>
      </c>
      <c r="E45" s="42"/>
      <c r="F45" s="93"/>
      <c r="G45" s="42"/>
      <c r="H45" s="93"/>
      <c r="I45" s="48"/>
      <c r="J45" s="93"/>
      <c r="K45" s="48"/>
      <c r="L45" s="93"/>
      <c r="M45" s="48"/>
      <c r="N45" s="255"/>
      <c r="O45" s="48"/>
      <c r="P45" s="252"/>
      <c r="Q45" s="48"/>
      <c r="R45" s="253"/>
      <c r="S45" s="253"/>
      <c r="V45" s="122">
        <v>40</v>
      </c>
      <c r="W45" s="122" t="str">
        <f t="shared" si="4"/>
        <v/>
      </c>
      <c r="X45" s="122" t="str">
        <f t="shared" si="5"/>
        <v/>
      </c>
      <c r="Y45" s="122" t="str">
        <f t="shared" si="6"/>
        <v/>
      </c>
      <c r="Z45" s="122" t="str">
        <f t="shared" si="7"/>
        <v/>
      </c>
      <c r="AA45" s="122" t="str">
        <f t="shared" si="8"/>
        <v/>
      </c>
    </row>
    <row r="46" spans="1:27" ht="15" x14ac:dyDescent="0.25">
      <c r="A46" s="252"/>
      <c r="C46" s="93"/>
      <c r="D46" s="251">
        <v>0</v>
      </c>
      <c r="E46" s="42"/>
      <c r="F46" s="93"/>
      <c r="G46" s="42"/>
      <c r="H46" s="93"/>
      <c r="I46" s="48"/>
      <c r="J46" s="93"/>
      <c r="K46" s="48"/>
      <c r="L46" s="93"/>
      <c r="M46" s="48"/>
      <c r="N46" s="255"/>
      <c r="O46" s="48"/>
      <c r="P46" s="252"/>
      <c r="Q46" s="48"/>
      <c r="R46" s="253"/>
      <c r="S46" s="253"/>
      <c r="V46" s="122">
        <v>41</v>
      </c>
      <c r="W46" s="122" t="str">
        <f t="shared" si="4"/>
        <v/>
      </c>
      <c r="X46" s="122" t="str">
        <f t="shared" si="5"/>
        <v/>
      </c>
      <c r="Y46" s="122" t="str">
        <f t="shared" si="6"/>
        <v/>
      </c>
      <c r="Z46" s="122" t="str">
        <f t="shared" si="7"/>
        <v/>
      </c>
      <c r="AA46" s="122" t="str">
        <f t="shared" si="8"/>
        <v/>
      </c>
    </row>
    <row r="47" spans="1:27" ht="15" x14ac:dyDescent="0.25">
      <c r="A47" s="252"/>
      <c r="C47" s="93"/>
      <c r="D47" s="251">
        <v>0</v>
      </c>
      <c r="E47" s="42"/>
      <c r="F47" s="93"/>
      <c r="G47" s="42"/>
      <c r="H47" s="93"/>
      <c r="I47" s="48"/>
      <c r="J47" s="93"/>
      <c r="K47" s="48"/>
      <c r="L47" s="93"/>
      <c r="M47" s="48"/>
      <c r="N47" s="255"/>
      <c r="O47" s="48"/>
      <c r="P47" s="252"/>
      <c r="Q47" s="48"/>
      <c r="R47" s="253"/>
      <c r="S47" s="253"/>
      <c r="V47" s="122">
        <v>42</v>
      </c>
      <c r="W47" s="122" t="str">
        <f t="shared" si="4"/>
        <v/>
      </c>
      <c r="X47" s="122" t="str">
        <f t="shared" si="5"/>
        <v/>
      </c>
      <c r="Y47" s="122" t="str">
        <f t="shared" si="6"/>
        <v/>
      </c>
      <c r="Z47" s="122" t="str">
        <f t="shared" si="7"/>
        <v/>
      </c>
      <c r="AA47" s="122" t="str">
        <f t="shared" si="8"/>
        <v/>
      </c>
    </row>
    <row r="48" spans="1:27" ht="15" x14ac:dyDescent="0.25">
      <c r="A48" s="252"/>
      <c r="C48" s="93"/>
      <c r="D48" s="251">
        <v>0</v>
      </c>
      <c r="E48" s="42"/>
      <c r="F48" s="93"/>
      <c r="G48" s="42"/>
      <c r="H48" s="93"/>
      <c r="I48" s="48"/>
      <c r="J48" s="93"/>
      <c r="K48" s="48"/>
      <c r="L48" s="93"/>
      <c r="M48" s="48"/>
      <c r="N48" s="255"/>
      <c r="O48" s="48"/>
      <c r="P48" s="252"/>
      <c r="Q48" s="48"/>
      <c r="R48" s="253"/>
      <c r="S48" s="253"/>
      <c r="V48" s="122">
        <v>43</v>
      </c>
      <c r="W48" s="122" t="str">
        <f t="shared" si="4"/>
        <v/>
      </c>
      <c r="X48" s="122" t="str">
        <f t="shared" si="5"/>
        <v/>
      </c>
      <c r="Y48" s="122" t="str">
        <f t="shared" si="6"/>
        <v/>
      </c>
      <c r="Z48" s="122" t="str">
        <f t="shared" si="7"/>
        <v/>
      </c>
      <c r="AA48" s="122" t="str">
        <f t="shared" si="8"/>
        <v/>
      </c>
    </row>
    <row r="49" spans="1:27" ht="15" x14ac:dyDescent="0.25">
      <c r="A49" s="252"/>
      <c r="C49" s="93"/>
      <c r="D49" s="251">
        <v>0</v>
      </c>
      <c r="E49" s="42"/>
      <c r="F49" s="93"/>
      <c r="G49" s="42"/>
      <c r="H49" s="93"/>
      <c r="I49" s="48"/>
      <c r="J49" s="93"/>
      <c r="K49" s="48"/>
      <c r="L49" s="93"/>
      <c r="M49" s="48"/>
      <c r="N49" s="255"/>
      <c r="O49" s="48"/>
      <c r="P49" s="252"/>
      <c r="Q49" s="48"/>
      <c r="R49" s="253"/>
      <c r="S49" s="253"/>
      <c r="V49" s="122">
        <v>44</v>
      </c>
      <c r="W49" s="122" t="str">
        <f t="shared" si="4"/>
        <v/>
      </c>
      <c r="X49" s="122" t="str">
        <f t="shared" si="5"/>
        <v/>
      </c>
      <c r="Y49" s="122" t="str">
        <f t="shared" si="6"/>
        <v/>
      </c>
      <c r="Z49" s="122" t="str">
        <f t="shared" si="7"/>
        <v/>
      </c>
      <c r="AA49" s="122" t="str">
        <f t="shared" si="8"/>
        <v/>
      </c>
    </row>
    <row r="50" spans="1:27" ht="15" x14ac:dyDescent="0.25">
      <c r="A50" s="252"/>
      <c r="C50" s="93"/>
      <c r="D50" s="251">
        <v>0</v>
      </c>
      <c r="E50" s="42"/>
      <c r="F50" s="93"/>
      <c r="G50" s="42"/>
      <c r="H50" s="93"/>
      <c r="I50" s="48"/>
      <c r="J50" s="93"/>
      <c r="K50" s="48"/>
      <c r="L50" s="93"/>
      <c r="M50" s="48"/>
      <c r="N50" s="255"/>
      <c r="O50" s="48"/>
      <c r="P50" s="252"/>
      <c r="Q50" s="48"/>
      <c r="R50" s="253"/>
      <c r="S50" s="253"/>
      <c r="V50" s="122">
        <v>45</v>
      </c>
      <c r="W50" s="122" t="str">
        <f t="shared" si="4"/>
        <v/>
      </c>
      <c r="X50" s="122" t="str">
        <f t="shared" si="5"/>
        <v/>
      </c>
      <c r="Y50" s="122" t="str">
        <f t="shared" si="6"/>
        <v/>
      </c>
      <c r="Z50" s="122" t="str">
        <f t="shared" si="7"/>
        <v/>
      </c>
      <c r="AA50" s="122" t="str">
        <f t="shared" si="8"/>
        <v/>
      </c>
    </row>
    <row r="51" spans="1:27" ht="15" x14ac:dyDescent="0.25">
      <c r="A51" s="252"/>
      <c r="C51" s="93"/>
      <c r="D51" s="251">
        <v>0</v>
      </c>
      <c r="E51" s="42"/>
      <c r="F51" s="93"/>
      <c r="G51" s="42"/>
      <c r="H51" s="93"/>
      <c r="I51" s="48"/>
      <c r="J51" s="93"/>
      <c r="K51" s="48"/>
      <c r="L51" s="93"/>
      <c r="M51" s="48"/>
      <c r="N51" s="48"/>
      <c r="O51" s="48"/>
      <c r="P51" s="48"/>
      <c r="Q51" s="48"/>
      <c r="R51" s="48"/>
      <c r="S51" s="48"/>
      <c r="V51" s="122">
        <v>46</v>
      </c>
      <c r="W51" s="122" t="str">
        <f t="shared" si="4"/>
        <v/>
      </c>
      <c r="X51" s="122" t="str">
        <f t="shared" si="5"/>
        <v/>
      </c>
      <c r="Y51" s="122" t="str">
        <f t="shared" si="6"/>
        <v/>
      </c>
      <c r="Z51" s="122" t="str">
        <f t="shared" si="7"/>
        <v/>
      </c>
      <c r="AA51" s="122" t="str">
        <f t="shared" si="8"/>
        <v/>
      </c>
    </row>
    <row r="52" spans="1:27" ht="15" x14ac:dyDescent="0.25">
      <c r="A52" s="252"/>
      <c r="C52" s="93"/>
      <c r="D52" s="251">
        <v>0</v>
      </c>
      <c r="E52" s="42"/>
      <c r="F52" s="93"/>
      <c r="G52" s="42"/>
      <c r="H52" s="93"/>
      <c r="I52" s="48"/>
      <c r="J52" s="93"/>
      <c r="K52" s="48"/>
      <c r="L52" s="93"/>
      <c r="M52" s="48"/>
      <c r="N52" s="48"/>
      <c r="O52" s="48"/>
      <c r="P52" s="48"/>
      <c r="Q52" s="48"/>
      <c r="R52" s="48"/>
      <c r="S52" s="48"/>
      <c r="V52" s="122">
        <v>47</v>
      </c>
      <c r="W52" s="122" t="str">
        <f t="shared" si="4"/>
        <v/>
      </c>
      <c r="X52" s="122" t="str">
        <f t="shared" si="5"/>
        <v/>
      </c>
      <c r="Y52" s="122" t="str">
        <f t="shared" si="6"/>
        <v/>
      </c>
      <c r="Z52" s="122" t="str">
        <f t="shared" si="7"/>
        <v/>
      </c>
      <c r="AA52" s="122" t="str">
        <f t="shared" si="8"/>
        <v/>
      </c>
    </row>
    <row r="53" spans="1:27" ht="15" x14ac:dyDescent="0.25">
      <c r="A53" s="252"/>
      <c r="C53" s="93"/>
      <c r="D53" s="251">
        <v>0</v>
      </c>
      <c r="E53" s="42"/>
      <c r="F53" s="93"/>
      <c r="G53" s="42"/>
      <c r="H53" s="93"/>
      <c r="I53" s="48"/>
      <c r="J53" s="93"/>
      <c r="K53" s="48"/>
      <c r="L53" s="93"/>
      <c r="M53" s="48"/>
      <c r="N53" s="48"/>
      <c r="O53" s="48"/>
      <c r="P53" s="48"/>
      <c r="Q53" s="48"/>
      <c r="R53" s="48"/>
      <c r="S53" s="48"/>
      <c r="V53" s="122">
        <v>48</v>
      </c>
      <c r="W53" s="122" t="str">
        <f t="shared" si="4"/>
        <v/>
      </c>
      <c r="X53" s="122" t="str">
        <f t="shared" si="5"/>
        <v/>
      </c>
      <c r="Y53" s="122" t="str">
        <f t="shared" si="6"/>
        <v/>
      </c>
      <c r="Z53" s="122" t="str">
        <f t="shared" si="7"/>
        <v/>
      </c>
      <c r="AA53" s="122" t="str">
        <f t="shared" si="8"/>
        <v/>
      </c>
    </row>
    <row r="54" spans="1:27" ht="15" x14ac:dyDescent="0.25">
      <c r="A54" s="252"/>
      <c r="C54" s="93"/>
      <c r="D54" s="251">
        <v>0</v>
      </c>
      <c r="E54" s="42"/>
      <c r="F54" s="93"/>
      <c r="G54" s="42"/>
      <c r="H54" s="93"/>
      <c r="I54" s="48"/>
      <c r="J54" s="93"/>
      <c r="K54" s="48"/>
      <c r="L54" s="93"/>
      <c r="M54" s="48"/>
      <c r="N54" s="48"/>
      <c r="O54" s="48"/>
      <c r="P54" s="48"/>
      <c r="Q54" s="48"/>
      <c r="R54" s="48"/>
      <c r="S54" s="48"/>
      <c r="V54" s="122">
        <v>49</v>
      </c>
      <c r="W54" s="122" t="str">
        <f t="shared" si="4"/>
        <v/>
      </c>
      <c r="X54" s="122" t="str">
        <f t="shared" si="5"/>
        <v/>
      </c>
      <c r="Y54" s="122" t="str">
        <f t="shared" si="6"/>
        <v/>
      </c>
      <c r="Z54" s="122" t="str">
        <f t="shared" si="7"/>
        <v/>
      </c>
      <c r="AA54" s="122" t="str">
        <f t="shared" si="8"/>
        <v/>
      </c>
    </row>
    <row r="55" spans="1:27" ht="15" x14ac:dyDescent="0.25">
      <c r="A55" s="252"/>
      <c r="C55" s="93"/>
      <c r="D55" s="251">
        <v>0</v>
      </c>
      <c r="E55" s="42"/>
      <c r="F55" s="93"/>
      <c r="G55" s="42"/>
      <c r="H55" s="93"/>
      <c r="I55" s="48"/>
      <c r="J55" s="93"/>
      <c r="K55" s="48"/>
      <c r="L55" s="93"/>
      <c r="M55" s="48"/>
      <c r="N55" s="48"/>
      <c r="O55" s="48"/>
      <c r="P55" s="48"/>
      <c r="Q55" s="48"/>
      <c r="R55" s="48"/>
      <c r="S55" s="48"/>
      <c r="V55" s="122">
        <v>50</v>
      </c>
      <c r="W55" s="122" t="str">
        <f t="shared" si="4"/>
        <v/>
      </c>
      <c r="X55" s="122" t="str">
        <f t="shared" si="5"/>
        <v/>
      </c>
      <c r="Y55" s="122" t="str">
        <f t="shared" si="6"/>
        <v/>
      </c>
      <c r="Z55" s="122" t="str">
        <f t="shared" si="7"/>
        <v/>
      </c>
      <c r="AA55" s="122" t="str">
        <f t="shared" si="8"/>
        <v/>
      </c>
    </row>
    <row r="56" spans="1:27" ht="15" x14ac:dyDescent="0.25">
      <c r="A56" s="252"/>
      <c r="C56" s="93"/>
      <c r="D56" s="251">
        <v>0</v>
      </c>
      <c r="E56" s="42"/>
      <c r="F56" s="93"/>
      <c r="G56" s="42"/>
      <c r="H56" s="93"/>
      <c r="I56" s="48"/>
      <c r="J56" s="93"/>
      <c r="K56" s="48"/>
      <c r="L56" s="93"/>
      <c r="M56" s="48"/>
      <c r="N56" s="48"/>
      <c r="O56" s="48"/>
      <c r="P56" s="48"/>
      <c r="Q56" s="48"/>
      <c r="R56" s="48"/>
      <c r="S56" s="48"/>
      <c r="V56" s="122">
        <v>51</v>
      </c>
      <c r="W56" s="122" t="str">
        <f t="shared" si="4"/>
        <v/>
      </c>
      <c r="X56" s="122" t="str">
        <f t="shared" si="5"/>
        <v/>
      </c>
      <c r="Y56" s="122" t="str">
        <f t="shared" si="6"/>
        <v/>
      </c>
      <c r="Z56" s="122" t="str">
        <f t="shared" si="7"/>
        <v/>
      </c>
      <c r="AA56" s="122" t="str">
        <f t="shared" si="8"/>
        <v/>
      </c>
    </row>
    <row r="57" spans="1:27" ht="15" x14ac:dyDescent="0.25">
      <c r="A57" s="252"/>
      <c r="C57" s="93"/>
      <c r="D57" s="251">
        <v>0</v>
      </c>
      <c r="E57" s="42"/>
      <c r="F57" s="93"/>
      <c r="G57" s="42"/>
      <c r="H57" s="93"/>
      <c r="I57" s="48"/>
      <c r="J57" s="93"/>
      <c r="K57" s="48"/>
      <c r="L57" s="93"/>
      <c r="M57" s="48"/>
      <c r="N57" s="48"/>
      <c r="O57" s="48"/>
      <c r="P57" s="48"/>
      <c r="Q57" s="48"/>
      <c r="R57" s="48"/>
      <c r="S57" s="48"/>
      <c r="V57" s="122">
        <v>52</v>
      </c>
      <c r="W57" s="122" t="str">
        <f t="shared" si="4"/>
        <v/>
      </c>
      <c r="X57" s="122" t="str">
        <f t="shared" si="5"/>
        <v/>
      </c>
      <c r="Y57" s="122" t="str">
        <f t="shared" si="6"/>
        <v/>
      </c>
      <c r="Z57" s="122" t="str">
        <f t="shared" si="7"/>
        <v/>
      </c>
      <c r="AA57" s="122" t="str">
        <f t="shared" si="8"/>
        <v/>
      </c>
    </row>
    <row r="58" spans="1:27" ht="15" x14ac:dyDescent="0.25">
      <c r="A58" s="252"/>
      <c r="C58" s="93"/>
      <c r="D58" s="251">
        <v>0</v>
      </c>
      <c r="E58" s="42"/>
      <c r="F58" s="93"/>
      <c r="G58" s="42"/>
      <c r="H58" s="93"/>
      <c r="I58" s="48"/>
      <c r="J58" s="93"/>
      <c r="K58" s="48"/>
      <c r="L58" s="93"/>
      <c r="M58" s="48"/>
      <c r="N58" s="48"/>
      <c r="O58" s="48"/>
      <c r="P58" s="48"/>
      <c r="Q58" s="48"/>
      <c r="R58" s="48"/>
      <c r="S58" s="48"/>
      <c r="V58" s="122">
        <v>53</v>
      </c>
      <c r="W58" s="122" t="str">
        <f t="shared" si="4"/>
        <v/>
      </c>
      <c r="X58" s="122" t="str">
        <f t="shared" si="5"/>
        <v/>
      </c>
      <c r="Y58" s="122" t="str">
        <f t="shared" si="6"/>
        <v/>
      </c>
      <c r="Z58" s="122" t="str">
        <f t="shared" si="7"/>
        <v/>
      </c>
      <c r="AA58" s="122" t="str">
        <f t="shared" si="8"/>
        <v/>
      </c>
    </row>
    <row r="59" spans="1:27" ht="15" x14ac:dyDescent="0.25">
      <c r="A59" s="252"/>
      <c r="C59" s="93"/>
      <c r="D59" s="251">
        <v>0</v>
      </c>
      <c r="E59" s="42"/>
      <c r="F59" s="93"/>
      <c r="G59" s="42"/>
      <c r="H59" s="93"/>
      <c r="I59" s="48"/>
      <c r="J59" s="93"/>
      <c r="K59" s="48"/>
      <c r="L59" s="93"/>
      <c r="M59" s="48"/>
      <c r="N59" s="48"/>
      <c r="O59" s="48"/>
      <c r="P59" s="48"/>
      <c r="Q59" s="48"/>
      <c r="R59" s="48"/>
      <c r="S59" s="48"/>
      <c r="V59" s="122">
        <v>54</v>
      </c>
      <c r="W59" s="122" t="str">
        <f t="shared" si="4"/>
        <v/>
      </c>
      <c r="X59" s="122" t="str">
        <f t="shared" si="5"/>
        <v/>
      </c>
      <c r="Y59" s="122" t="str">
        <f t="shared" si="6"/>
        <v/>
      </c>
      <c r="Z59" s="122" t="str">
        <f t="shared" si="7"/>
        <v/>
      </c>
      <c r="AA59" s="122" t="str">
        <f t="shared" si="8"/>
        <v/>
      </c>
    </row>
    <row r="60" spans="1:27" ht="15" x14ac:dyDescent="0.25">
      <c r="A60" s="111"/>
      <c r="C60" s="93"/>
      <c r="D60" s="251">
        <v>0</v>
      </c>
      <c r="E60" s="42"/>
      <c r="F60" s="93"/>
      <c r="G60" s="42"/>
      <c r="H60" s="93"/>
      <c r="I60" s="48"/>
      <c r="J60" s="93"/>
      <c r="K60" s="48"/>
      <c r="L60" s="93"/>
      <c r="M60" s="48"/>
      <c r="N60" s="48"/>
      <c r="O60" s="48"/>
      <c r="P60" s="48"/>
      <c r="Q60" s="48"/>
      <c r="R60" s="48"/>
      <c r="S60" s="48"/>
      <c r="V60" s="122">
        <v>55</v>
      </c>
      <c r="W60" s="122" t="str">
        <f t="shared" si="4"/>
        <v/>
      </c>
      <c r="X60" s="122" t="str">
        <f t="shared" si="5"/>
        <v/>
      </c>
      <c r="Y60" s="122" t="str">
        <f t="shared" si="6"/>
        <v/>
      </c>
      <c r="Z60" s="122" t="str">
        <f t="shared" si="7"/>
        <v/>
      </c>
      <c r="AA60" s="122" t="str">
        <f t="shared" si="8"/>
        <v/>
      </c>
    </row>
    <row r="61" spans="1:27" ht="15" x14ac:dyDescent="0.25">
      <c r="A61" s="111"/>
      <c r="C61" s="93"/>
      <c r="D61" s="251">
        <v>0</v>
      </c>
      <c r="E61" s="42"/>
      <c r="F61" s="93"/>
      <c r="G61" s="42"/>
      <c r="H61" s="93"/>
      <c r="I61" s="48"/>
      <c r="J61" s="93"/>
      <c r="K61" s="48"/>
      <c r="L61" s="93"/>
      <c r="M61" s="48"/>
      <c r="N61" s="48"/>
      <c r="O61" s="48"/>
      <c r="P61" s="48"/>
      <c r="Q61" s="48"/>
      <c r="R61" s="48"/>
      <c r="S61" s="48"/>
      <c r="V61" s="122">
        <v>56</v>
      </c>
      <c r="W61" s="122" t="str">
        <f t="shared" si="4"/>
        <v/>
      </c>
      <c r="X61" s="122" t="str">
        <f t="shared" si="5"/>
        <v/>
      </c>
      <c r="Y61" s="122" t="str">
        <f t="shared" si="6"/>
        <v/>
      </c>
      <c r="Z61" s="122" t="str">
        <f t="shared" si="7"/>
        <v/>
      </c>
      <c r="AA61" s="122" t="str">
        <f t="shared" si="8"/>
        <v/>
      </c>
    </row>
    <row r="62" spans="1:27" ht="15" x14ac:dyDescent="0.25">
      <c r="A62" s="111"/>
      <c r="C62" s="93"/>
      <c r="D62" s="251">
        <v>0</v>
      </c>
      <c r="E62" s="42"/>
      <c r="F62" s="93"/>
      <c r="G62" s="42"/>
      <c r="H62" s="93"/>
      <c r="I62" s="48"/>
      <c r="J62" s="93"/>
      <c r="K62" s="48"/>
      <c r="L62" s="93"/>
      <c r="M62" s="48"/>
      <c r="N62" s="48"/>
      <c r="O62" s="48"/>
      <c r="P62" s="48"/>
      <c r="Q62" s="48"/>
      <c r="R62" s="48"/>
      <c r="S62" s="48"/>
      <c r="V62" s="122">
        <v>57</v>
      </c>
      <c r="W62" s="122" t="str">
        <f t="shared" si="4"/>
        <v/>
      </c>
      <c r="X62" s="122" t="str">
        <f t="shared" si="5"/>
        <v/>
      </c>
      <c r="Y62" s="122" t="str">
        <f t="shared" si="6"/>
        <v/>
      </c>
      <c r="Z62" s="122" t="str">
        <f t="shared" si="7"/>
        <v/>
      </c>
      <c r="AA62" s="122" t="str">
        <f t="shared" si="8"/>
        <v/>
      </c>
    </row>
    <row r="63" spans="1:27" ht="15" x14ac:dyDescent="0.25">
      <c r="A63" s="111"/>
      <c r="C63" s="93"/>
      <c r="D63" s="251">
        <v>0</v>
      </c>
      <c r="E63" s="42"/>
      <c r="F63" s="93"/>
      <c r="G63" s="42"/>
      <c r="H63" s="93"/>
      <c r="I63" s="48"/>
      <c r="J63" s="93"/>
      <c r="K63" s="48"/>
      <c r="L63" s="93"/>
      <c r="M63" s="48"/>
      <c r="N63" s="48"/>
      <c r="O63" s="48"/>
      <c r="P63" s="48"/>
      <c r="Q63" s="48"/>
      <c r="R63" s="48"/>
      <c r="S63" s="48"/>
      <c r="V63" s="122">
        <v>58</v>
      </c>
      <c r="W63" s="122" t="str">
        <f t="shared" si="4"/>
        <v/>
      </c>
      <c r="X63" s="122" t="str">
        <f t="shared" si="5"/>
        <v/>
      </c>
      <c r="Y63" s="122" t="str">
        <f t="shared" si="6"/>
        <v/>
      </c>
      <c r="Z63" s="122" t="str">
        <f t="shared" si="7"/>
        <v/>
      </c>
      <c r="AA63" s="122" t="str">
        <f t="shared" si="8"/>
        <v/>
      </c>
    </row>
    <row r="64" spans="1:27" ht="15" x14ac:dyDescent="0.25">
      <c r="A64" s="111"/>
      <c r="C64" s="93"/>
      <c r="D64" s="251">
        <v>0</v>
      </c>
      <c r="E64" s="42"/>
      <c r="F64" s="93"/>
      <c r="G64" s="42"/>
      <c r="H64" s="93"/>
      <c r="I64" s="48"/>
      <c r="J64" s="93"/>
      <c r="K64" s="48"/>
      <c r="L64" s="93"/>
      <c r="M64" s="48"/>
      <c r="N64" s="48"/>
      <c r="O64" s="48"/>
      <c r="P64" s="48"/>
      <c r="Q64" s="48"/>
      <c r="R64" s="48"/>
      <c r="S64" s="48"/>
      <c r="V64" s="122">
        <v>59</v>
      </c>
      <c r="W64" s="122" t="str">
        <f t="shared" si="4"/>
        <v/>
      </c>
      <c r="X64" s="122" t="str">
        <f t="shared" si="5"/>
        <v/>
      </c>
      <c r="Y64" s="122" t="str">
        <f t="shared" si="6"/>
        <v/>
      </c>
      <c r="Z64" s="122" t="str">
        <f t="shared" si="7"/>
        <v/>
      </c>
      <c r="AA64" s="122" t="str">
        <f t="shared" si="8"/>
        <v/>
      </c>
    </row>
    <row r="65" spans="1:27" ht="15" x14ac:dyDescent="0.25">
      <c r="A65" s="111"/>
      <c r="C65" s="93"/>
      <c r="D65" s="251">
        <v>0</v>
      </c>
      <c r="E65" s="42"/>
      <c r="F65" s="93"/>
      <c r="G65" s="42"/>
      <c r="H65" s="93"/>
      <c r="I65" s="48"/>
      <c r="J65" s="93"/>
      <c r="K65" s="48"/>
      <c r="L65" s="93"/>
      <c r="M65" s="48"/>
      <c r="N65" s="48"/>
      <c r="O65" s="48"/>
      <c r="P65" s="48"/>
      <c r="Q65" s="48"/>
      <c r="R65" s="48"/>
      <c r="S65" s="48"/>
      <c r="V65" s="122">
        <v>60</v>
      </c>
      <c r="W65" s="122" t="str">
        <f t="shared" si="4"/>
        <v/>
      </c>
      <c r="X65" s="122" t="str">
        <f t="shared" si="5"/>
        <v/>
      </c>
      <c r="Y65" s="122" t="str">
        <f t="shared" si="6"/>
        <v/>
      </c>
      <c r="Z65" s="122" t="str">
        <f t="shared" si="7"/>
        <v/>
      </c>
      <c r="AA65" s="122" t="str">
        <f t="shared" si="8"/>
        <v/>
      </c>
    </row>
    <row r="66" spans="1:27" ht="15" x14ac:dyDescent="0.25">
      <c r="A66" s="111"/>
      <c r="C66" s="93"/>
      <c r="D66" s="251">
        <v>0</v>
      </c>
      <c r="E66" s="42"/>
      <c r="F66" s="93"/>
      <c r="G66" s="42"/>
      <c r="H66" s="93"/>
      <c r="I66" s="48"/>
      <c r="J66" s="93"/>
      <c r="K66" s="48"/>
      <c r="L66" s="93"/>
      <c r="M66" s="48"/>
      <c r="N66" s="48"/>
      <c r="O66" s="48"/>
      <c r="P66" s="48"/>
      <c r="Q66" s="48"/>
      <c r="R66" s="48"/>
      <c r="S66" s="48"/>
      <c r="V66" s="122">
        <v>61</v>
      </c>
      <c r="W66" s="122" t="str">
        <f t="shared" si="4"/>
        <v/>
      </c>
      <c r="X66" s="122" t="str">
        <f t="shared" si="5"/>
        <v/>
      </c>
      <c r="Y66" s="122" t="str">
        <f t="shared" si="6"/>
        <v/>
      </c>
      <c r="Z66" s="122" t="str">
        <f t="shared" si="7"/>
        <v/>
      </c>
      <c r="AA66" s="122" t="str">
        <f t="shared" si="8"/>
        <v/>
      </c>
    </row>
    <row r="67" spans="1:27" ht="15" x14ac:dyDescent="0.25">
      <c r="A67" s="111"/>
      <c r="C67" s="93"/>
      <c r="D67" s="251">
        <v>0</v>
      </c>
      <c r="E67" s="42"/>
      <c r="F67" s="93"/>
      <c r="G67" s="42"/>
      <c r="H67" s="93"/>
      <c r="I67" s="48"/>
      <c r="J67" s="93"/>
      <c r="K67" s="48"/>
      <c r="L67" s="93"/>
      <c r="M67" s="48"/>
      <c r="N67" s="48"/>
      <c r="O67" s="48"/>
      <c r="P67" s="48"/>
      <c r="Q67" s="48"/>
      <c r="R67" s="48"/>
      <c r="S67" s="48"/>
      <c r="V67" s="122">
        <v>62</v>
      </c>
      <c r="W67" s="122" t="str">
        <f t="shared" si="4"/>
        <v/>
      </c>
      <c r="X67" s="122" t="str">
        <f t="shared" si="5"/>
        <v/>
      </c>
      <c r="Y67" s="122" t="str">
        <f t="shared" si="6"/>
        <v/>
      </c>
      <c r="Z67" s="122" t="str">
        <f t="shared" si="7"/>
        <v/>
      </c>
      <c r="AA67" s="122" t="str">
        <f t="shared" si="8"/>
        <v/>
      </c>
    </row>
    <row r="68" spans="1:27" ht="15" x14ac:dyDescent="0.25">
      <c r="A68" s="111"/>
      <c r="C68" s="93"/>
      <c r="D68" s="251">
        <v>0</v>
      </c>
      <c r="E68" s="42"/>
      <c r="F68" s="93"/>
      <c r="G68" s="42"/>
      <c r="H68" s="93"/>
      <c r="I68" s="48"/>
      <c r="J68" s="93"/>
      <c r="K68" s="48"/>
      <c r="L68" s="93"/>
      <c r="M68" s="48"/>
      <c r="N68" s="48"/>
      <c r="O68" s="48"/>
      <c r="P68" s="48"/>
      <c r="Q68" s="48"/>
      <c r="R68" s="48"/>
      <c r="S68" s="48"/>
      <c r="V68" s="122">
        <v>63</v>
      </c>
      <c r="W68" s="122" t="str">
        <f t="shared" si="4"/>
        <v/>
      </c>
      <c r="X68" s="122" t="str">
        <f t="shared" si="5"/>
        <v/>
      </c>
      <c r="Y68" s="122" t="str">
        <f t="shared" si="6"/>
        <v/>
      </c>
      <c r="Z68" s="122" t="str">
        <f t="shared" si="7"/>
        <v/>
      </c>
      <c r="AA68" s="122" t="str">
        <f t="shared" si="8"/>
        <v/>
      </c>
    </row>
    <row r="69" spans="1:27" ht="15" x14ac:dyDescent="0.25">
      <c r="A69" s="111"/>
      <c r="C69" s="93"/>
      <c r="D69" s="251">
        <v>0</v>
      </c>
      <c r="E69" s="42"/>
      <c r="F69" s="93"/>
      <c r="G69" s="42"/>
      <c r="H69" s="93"/>
      <c r="I69" s="48"/>
      <c r="J69" s="93"/>
      <c r="K69" s="48"/>
      <c r="L69" s="93"/>
      <c r="M69" s="48"/>
      <c r="N69" s="48"/>
      <c r="O69" s="48"/>
      <c r="P69" s="48"/>
      <c r="Q69" s="48"/>
      <c r="R69" s="48"/>
      <c r="S69" s="48"/>
      <c r="V69" s="122">
        <v>64</v>
      </c>
      <c r="W69" s="122" t="str">
        <f t="shared" si="4"/>
        <v/>
      </c>
      <c r="X69" s="122" t="str">
        <f t="shared" si="5"/>
        <v/>
      </c>
      <c r="Y69" s="122" t="str">
        <f t="shared" si="6"/>
        <v/>
      </c>
      <c r="Z69" s="122" t="str">
        <f t="shared" si="7"/>
        <v/>
      </c>
      <c r="AA69" s="122" t="str">
        <f t="shared" si="8"/>
        <v/>
      </c>
    </row>
    <row r="70" spans="1:27" ht="15" x14ac:dyDescent="0.25">
      <c r="A70" s="111"/>
      <c r="C70" s="93"/>
      <c r="D70" s="251">
        <v>0</v>
      </c>
      <c r="E70" s="42"/>
      <c r="F70" s="93"/>
      <c r="G70" s="42"/>
      <c r="H70" s="93"/>
      <c r="I70" s="48"/>
      <c r="J70" s="93"/>
      <c r="K70" s="48"/>
      <c r="L70" s="93"/>
      <c r="M70" s="48"/>
      <c r="N70" s="48"/>
      <c r="O70" s="48"/>
      <c r="P70" s="48"/>
      <c r="Q70" s="48"/>
      <c r="R70" s="48"/>
      <c r="S70" s="48"/>
      <c r="V70" s="122">
        <v>65</v>
      </c>
      <c r="W70" s="122" t="str">
        <f t="shared" si="4"/>
        <v/>
      </c>
      <c r="X70" s="122" t="str">
        <f t="shared" si="5"/>
        <v/>
      </c>
      <c r="Y70" s="122" t="str">
        <f t="shared" si="6"/>
        <v/>
      </c>
      <c r="Z70" s="122" t="str">
        <f t="shared" si="7"/>
        <v/>
      </c>
      <c r="AA70" s="122" t="str">
        <f t="shared" si="8"/>
        <v/>
      </c>
    </row>
    <row r="71" spans="1:27" ht="15" x14ac:dyDescent="0.25">
      <c r="A71" s="111"/>
      <c r="C71" s="93"/>
      <c r="D71" s="251">
        <v>0</v>
      </c>
      <c r="E71" s="42"/>
      <c r="F71" s="93"/>
      <c r="G71" s="42"/>
      <c r="H71" s="93"/>
      <c r="I71" s="48"/>
      <c r="J71" s="93"/>
      <c r="K71" s="48"/>
      <c r="L71" s="93"/>
      <c r="M71" s="48"/>
      <c r="N71" s="48"/>
      <c r="O71" s="48"/>
      <c r="P71" s="48"/>
      <c r="Q71" s="48"/>
      <c r="R71" s="48"/>
      <c r="S71" s="48"/>
      <c r="V71" s="122">
        <v>66</v>
      </c>
      <c r="W71" s="122" t="str">
        <f t="shared" ref="W71:W134" si="9">IF(AND(C71&lt;&gt;"",C71&lt;&gt;"--"),V71,"")</f>
        <v/>
      </c>
      <c r="X71" s="122" t="str">
        <f t="shared" ref="X71:X134" si="10">IF(AND(F71&lt;&gt;"",F71&lt;&gt;"--"),V71,"")</f>
        <v/>
      </c>
      <c r="Y71" s="122" t="str">
        <f t="shared" ref="Y71:Y134" si="11">IF(AND(H71&lt;&gt;"",H71&lt;&gt;"--"),V71,"")</f>
        <v/>
      </c>
      <c r="Z71" s="122" t="str">
        <f t="shared" ref="Z71:Z134" si="12">IF(AND(J71&lt;&gt;"",J71&lt;&gt;"--"),V71,"")</f>
        <v/>
      </c>
      <c r="AA71" s="122" t="str">
        <f t="shared" ref="AA71:AA134" si="13">IF(AND(L71&lt;&gt;"",L71&lt;&gt;"--"),V71,"")</f>
        <v/>
      </c>
    </row>
    <row r="72" spans="1:27" ht="15" x14ac:dyDescent="0.25">
      <c r="A72" s="111"/>
      <c r="C72" s="93"/>
      <c r="D72" s="251">
        <v>0</v>
      </c>
      <c r="E72" s="42"/>
      <c r="F72" s="93"/>
      <c r="G72" s="42"/>
      <c r="H72" s="93"/>
      <c r="I72" s="48"/>
      <c r="J72" s="93"/>
      <c r="K72" s="48"/>
      <c r="L72" s="93"/>
      <c r="M72" s="48"/>
      <c r="N72" s="48"/>
      <c r="O72" s="48"/>
      <c r="P72" s="48"/>
      <c r="Q72" s="48"/>
      <c r="R72" s="48"/>
      <c r="S72" s="48"/>
      <c r="V72" s="122">
        <v>67</v>
      </c>
      <c r="W72" s="122" t="str">
        <f t="shared" si="9"/>
        <v/>
      </c>
      <c r="X72" s="122" t="str">
        <f t="shared" si="10"/>
        <v/>
      </c>
      <c r="Y72" s="122" t="str">
        <f t="shared" si="11"/>
        <v/>
      </c>
      <c r="Z72" s="122" t="str">
        <f t="shared" si="12"/>
        <v/>
      </c>
      <c r="AA72" s="122" t="str">
        <f t="shared" si="13"/>
        <v/>
      </c>
    </row>
    <row r="73" spans="1:27" ht="15" x14ac:dyDescent="0.25">
      <c r="A73" s="111"/>
      <c r="C73" s="93"/>
      <c r="D73" s="251">
        <v>0</v>
      </c>
      <c r="E73" s="42"/>
      <c r="F73" s="93"/>
      <c r="G73" s="42"/>
      <c r="H73" s="93"/>
      <c r="I73" s="48"/>
      <c r="J73" s="93"/>
      <c r="K73" s="48"/>
      <c r="L73" s="93"/>
      <c r="M73" s="48"/>
      <c r="N73" s="48"/>
      <c r="O73" s="48"/>
      <c r="P73" s="48"/>
      <c r="Q73" s="48"/>
      <c r="R73" s="48"/>
      <c r="S73" s="48"/>
      <c r="V73" s="122">
        <v>68</v>
      </c>
      <c r="W73" s="122" t="str">
        <f t="shared" si="9"/>
        <v/>
      </c>
      <c r="X73" s="122" t="str">
        <f t="shared" si="10"/>
        <v/>
      </c>
      <c r="Y73" s="122" t="str">
        <f t="shared" si="11"/>
        <v/>
      </c>
      <c r="Z73" s="122" t="str">
        <f t="shared" si="12"/>
        <v/>
      </c>
      <c r="AA73" s="122" t="str">
        <f t="shared" si="13"/>
        <v/>
      </c>
    </row>
    <row r="74" spans="1:27" ht="15" x14ac:dyDescent="0.25">
      <c r="A74" s="111"/>
      <c r="C74" s="93"/>
      <c r="D74" s="251">
        <v>0</v>
      </c>
      <c r="E74" s="42"/>
      <c r="F74" s="93"/>
      <c r="G74" s="42"/>
      <c r="H74" s="93"/>
      <c r="I74" s="48"/>
      <c r="J74" s="93"/>
      <c r="K74" s="48"/>
      <c r="L74" s="93"/>
      <c r="M74" s="48"/>
      <c r="N74" s="48"/>
      <c r="O74" s="48"/>
      <c r="P74" s="48"/>
      <c r="Q74" s="48"/>
      <c r="R74" s="48"/>
      <c r="S74" s="48"/>
      <c r="V74" s="122">
        <v>69</v>
      </c>
      <c r="W74" s="122" t="str">
        <f t="shared" si="9"/>
        <v/>
      </c>
      <c r="X74" s="122" t="str">
        <f t="shared" si="10"/>
        <v/>
      </c>
      <c r="Y74" s="122" t="str">
        <f t="shared" si="11"/>
        <v/>
      </c>
      <c r="Z74" s="122" t="str">
        <f t="shared" si="12"/>
        <v/>
      </c>
      <c r="AA74" s="122" t="str">
        <f t="shared" si="13"/>
        <v/>
      </c>
    </row>
    <row r="75" spans="1:27" ht="15" x14ac:dyDescent="0.25">
      <c r="A75" s="111"/>
      <c r="C75" s="93"/>
      <c r="D75" s="251">
        <v>0</v>
      </c>
      <c r="E75" s="42"/>
      <c r="F75" s="93"/>
      <c r="G75" s="42"/>
      <c r="H75" s="93"/>
      <c r="I75" s="48"/>
      <c r="J75" s="93"/>
      <c r="K75" s="48"/>
      <c r="L75" s="93"/>
      <c r="M75" s="48"/>
      <c r="N75" s="48"/>
      <c r="O75" s="48"/>
      <c r="P75" s="48"/>
      <c r="Q75" s="48"/>
      <c r="R75" s="48"/>
      <c r="S75" s="48"/>
      <c r="V75" s="122">
        <v>70</v>
      </c>
      <c r="W75" s="122" t="str">
        <f t="shared" si="9"/>
        <v/>
      </c>
      <c r="X75" s="122" t="str">
        <f t="shared" si="10"/>
        <v/>
      </c>
      <c r="Y75" s="122" t="str">
        <f t="shared" si="11"/>
        <v/>
      </c>
      <c r="Z75" s="122" t="str">
        <f t="shared" si="12"/>
        <v/>
      </c>
      <c r="AA75" s="122" t="str">
        <f t="shared" si="13"/>
        <v/>
      </c>
    </row>
    <row r="76" spans="1:27" ht="15" x14ac:dyDescent="0.25">
      <c r="A76" s="111"/>
      <c r="C76" s="93"/>
      <c r="D76" s="251">
        <v>0</v>
      </c>
      <c r="E76" s="42"/>
      <c r="F76" s="93"/>
      <c r="G76" s="42"/>
      <c r="H76" s="93"/>
      <c r="I76" s="48"/>
      <c r="J76" s="93"/>
      <c r="K76" s="48"/>
      <c r="L76" s="93"/>
      <c r="M76" s="48"/>
      <c r="N76" s="48"/>
      <c r="O76" s="48"/>
      <c r="P76" s="48"/>
      <c r="Q76" s="48"/>
      <c r="R76" s="48"/>
      <c r="S76" s="48"/>
      <c r="V76" s="122">
        <v>71</v>
      </c>
      <c r="W76" s="122" t="str">
        <f t="shared" si="9"/>
        <v/>
      </c>
      <c r="X76" s="122" t="str">
        <f t="shared" si="10"/>
        <v/>
      </c>
      <c r="Y76" s="122" t="str">
        <f t="shared" si="11"/>
        <v/>
      </c>
      <c r="Z76" s="122" t="str">
        <f t="shared" si="12"/>
        <v/>
      </c>
      <c r="AA76" s="122" t="str">
        <f t="shared" si="13"/>
        <v/>
      </c>
    </row>
    <row r="77" spans="1:27" ht="15" x14ac:dyDescent="0.25">
      <c r="A77" s="111"/>
      <c r="C77" s="93"/>
      <c r="D77" s="251">
        <v>0</v>
      </c>
      <c r="E77" s="42"/>
      <c r="F77" s="93"/>
      <c r="G77" s="42"/>
      <c r="H77" s="93"/>
      <c r="I77" s="48"/>
      <c r="J77" s="93"/>
      <c r="K77" s="48"/>
      <c r="L77" s="93"/>
      <c r="M77" s="48"/>
      <c r="N77" s="48"/>
      <c r="O77" s="48"/>
      <c r="P77" s="48"/>
      <c r="Q77" s="48"/>
      <c r="R77" s="48"/>
      <c r="S77" s="48"/>
      <c r="V77" s="122">
        <v>72</v>
      </c>
      <c r="W77" s="122" t="str">
        <f t="shared" si="9"/>
        <v/>
      </c>
      <c r="X77" s="122" t="str">
        <f t="shared" si="10"/>
        <v/>
      </c>
      <c r="Y77" s="122" t="str">
        <f t="shared" si="11"/>
        <v/>
      </c>
      <c r="Z77" s="122" t="str">
        <f t="shared" si="12"/>
        <v/>
      </c>
      <c r="AA77" s="122" t="str">
        <f t="shared" si="13"/>
        <v/>
      </c>
    </row>
    <row r="78" spans="1:27" ht="15" x14ac:dyDescent="0.25">
      <c r="A78" s="111"/>
      <c r="C78" s="93"/>
      <c r="D78" s="251">
        <v>0</v>
      </c>
      <c r="E78" s="42"/>
      <c r="F78" s="93"/>
      <c r="G78" s="42"/>
      <c r="H78" s="93"/>
      <c r="I78" s="48"/>
      <c r="J78" s="93"/>
      <c r="K78" s="48"/>
      <c r="L78" s="93"/>
      <c r="M78" s="48"/>
      <c r="N78" s="48"/>
      <c r="O78" s="48"/>
      <c r="P78" s="48"/>
      <c r="Q78" s="48"/>
      <c r="R78" s="48"/>
      <c r="S78" s="48"/>
      <c r="V78" s="122">
        <v>73</v>
      </c>
      <c r="W78" s="122" t="str">
        <f t="shared" si="9"/>
        <v/>
      </c>
      <c r="X78" s="122" t="str">
        <f t="shared" si="10"/>
        <v/>
      </c>
      <c r="Y78" s="122" t="str">
        <f t="shared" si="11"/>
        <v/>
      </c>
      <c r="Z78" s="122" t="str">
        <f t="shared" si="12"/>
        <v/>
      </c>
      <c r="AA78" s="122" t="str">
        <f t="shared" si="13"/>
        <v/>
      </c>
    </row>
    <row r="79" spans="1:27" ht="15" x14ac:dyDescent="0.25">
      <c r="A79" s="111"/>
      <c r="C79" s="93"/>
      <c r="D79" s="251">
        <v>0</v>
      </c>
      <c r="E79" s="42"/>
      <c r="F79" s="93"/>
      <c r="G79" s="42"/>
      <c r="H79" s="93"/>
      <c r="I79" s="48"/>
      <c r="J79" s="93"/>
      <c r="K79" s="48"/>
      <c r="L79" s="93"/>
      <c r="M79" s="48"/>
      <c r="N79" s="48"/>
      <c r="O79" s="48"/>
      <c r="P79" s="48"/>
      <c r="Q79" s="48"/>
      <c r="R79" s="48"/>
      <c r="S79" s="48"/>
      <c r="V79" s="122">
        <v>74</v>
      </c>
      <c r="W79" s="122" t="str">
        <f t="shared" si="9"/>
        <v/>
      </c>
      <c r="X79" s="122" t="str">
        <f t="shared" si="10"/>
        <v/>
      </c>
      <c r="Y79" s="122" t="str">
        <f t="shared" si="11"/>
        <v/>
      </c>
      <c r="Z79" s="122" t="str">
        <f t="shared" si="12"/>
        <v/>
      </c>
      <c r="AA79" s="122" t="str">
        <f t="shared" si="13"/>
        <v/>
      </c>
    </row>
    <row r="80" spans="1:27" ht="15" x14ac:dyDescent="0.25">
      <c r="A80" s="111"/>
      <c r="C80" s="93"/>
      <c r="D80" s="251">
        <v>0</v>
      </c>
      <c r="E80" s="42"/>
      <c r="F80" s="93"/>
      <c r="G80" s="42"/>
      <c r="H80" s="93"/>
      <c r="I80" s="48"/>
      <c r="J80" s="93"/>
      <c r="K80" s="48"/>
      <c r="L80" s="93"/>
      <c r="M80" s="48"/>
      <c r="N80" s="48"/>
      <c r="O80" s="48"/>
      <c r="P80" s="48"/>
      <c r="Q80" s="48"/>
      <c r="R80" s="48"/>
      <c r="S80" s="48"/>
      <c r="V80" s="122">
        <v>75</v>
      </c>
      <c r="W80" s="122" t="str">
        <f t="shared" si="9"/>
        <v/>
      </c>
      <c r="X80" s="122" t="str">
        <f t="shared" si="10"/>
        <v/>
      </c>
      <c r="Y80" s="122" t="str">
        <f t="shared" si="11"/>
        <v/>
      </c>
      <c r="Z80" s="122" t="str">
        <f t="shared" si="12"/>
        <v/>
      </c>
      <c r="AA80" s="122" t="str">
        <f t="shared" si="13"/>
        <v/>
      </c>
    </row>
    <row r="81" spans="1:27" ht="15" x14ac:dyDescent="0.25">
      <c r="A81" s="111"/>
      <c r="C81" s="93"/>
      <c r="D81" s="251">
        <v>0</v>
      </c>
      <c r="E81" s="42"/>
      <c r="F81" s="93"/>
      <c r="G81" s="42"/>
      <c r="H81" s="93"/>
      <c r="I81" s="48"/>
      <c r="J81" s="93"/>
      <c r="K81" s="48"/>
      <c r="L81" s="93"/>
      <c r="M81" s="48"/>
      <c r="N81" s="48"/>
      <c r="O81" s="48"/>
      <c r="P81" s="48"/>
      <c r="Q81" s="48"/>
      <c r="R81" s="48"/>
      <c r="S81" s="48"/>
      <c r="V81" s="122">
        <v>76</v>
      </c>
      <c r="W81" s="122" t="str">
        <f t="shared" si="9"/>
        <v/>
      </c>
      <c r="X81" s="122" t="str">
        <f t="shared" si="10"/>
        <v/>
      </c>
      <c r="Y81" s="122" t="str">
        <f t="shared" si="11"/>
        <v/>
      </c>
      <c r="Z81" s="122" t="str">
        <f t="shared" si="12"/>
        <v/>
      </c>
      <c r="AA81" s="122" t="str">
        <f t="shared" si="13"/>
        <v/>
      </c>
    </row>
    <row r="82" spans="1:27" ht="15" x14ac:dyDescent="0.25">
      <c r="A82" s="111"/>
      <c r="C82" s="93"/>
      <c r="D82" s="251">
        <v>0</v>
      </c>
      <c r="E82" s="42"/>
      <c r="F82" s="93"/>
      <c r="G82" s="42"/>
      <c r="H82" s="93"/>
      <c r="I82" s="48"/>
      <c r="J82" s="93"/>
      <c r="K82" s="48"/>
      <c r="L82" s="93"/>
      <c r="M82" s="48"/>
      <c r="N82" s="48"/>
      <c r="O82" s="48"/>
      <c r="P82" s="48"/>
      <c r="Q82" s="48"/>
      <c r="R82" s="48"/>
      <c r="S82" s="48"/>
      <c r="V82" s="122">
        <v>77</v>
      </c>
      <c r="W82" s="122" t="str">
        <f t="shared" si="9"/>
        <v/>
      </c>
      <c r="X82" s="122" t="str">
        <f t="shared" si="10"/>
        <v/>
      </c>
      <c r="Y82" s="122" t="str">
        <f t="shared" si="11"/>
        <v/>
      </c>
      <c r="Z82" s="122" t="str">
        <f t="shared" si="12"/>
        <v/>
      </c>
      <c r="AA82" s="122" t="str">
        <f t="shared" si="13"/>
        <v/>
      </c>
    </row>
    <row r="83" spans="1:27" ht="15" x14ac:dyDescent="0.25">
      <c r="A83" s="111"/>
      <c r="C83" s="93"/>
      <c r="D83" s="251">
        <v>0</v>
      </c>
      <c r="E83" s="42"/>
      <c r="F83" s="93"/>
      <c r="G83" s="42"/>
      <c r="H83" s="93"/>
      <c r="I83" s="48"/>
      <c r="J83" s="93"/>
      <c r="K83" s="48"/>
      <c r="L83" s="93"/>
      <c r="M83" s="48"/>
      <c r="N83" s="48"/>
      <c r="O83" s="48"/>
      <c r="P83" s="48"/>
      <c r="Q83" s="48"/>
      <c r="R83" s="48"/>
      <c r="S83" s="48"/>
      <c r="V83" s="122">
        <v>78</v>
      </c>
      <c r="W83" s="122" t="str">
        <f t="shared" si="9"/>
        <v/>
      </c>
      <c r="X83" s="122" t="str">
        <f t="shared" si="10"/>
        <v/>
      </c>
      <c r="Y83" s="122" t="str">
        <f t="shared" si="11"/>
        <v/>
      </c>
      <c r="Z83" s="122" t="str">
        <f t="shared" si="12"/>
        <v/>
      </c>
      <c r="AA83" s="122" t="str">
        <f t="shared" si="13"/>
        <v/>
      </c>
    </row>
    <row r="84" spans="1:27" ht="15" x14ac:dyDescent="0.25">
      <c r="A84" s="111"/>
      <c r="C84" s="93"/>
      <c r="D84" s="251">
        <v>0</v>
      </c>
      <c r="E84" s="42"/>
      <c r="F84" s="93"/>
      <c r="G84" s="42"/>
      <c r="H84" s="93"/>
      <c r="I84" s="48"/>
      <c r="J84" s="93"/>
      <c r="K84" s="48"/>
      <c r="L84" s="93"/>
      <c r="M84" s="48"/>
      <c r="N84" s="48"/>
      <c r="O84" s="48"/>
      <c r="P84" s="48"/>
      <c r="Q84" s="48"/>
      <c r="R84" s="48"/>
      <c r="S84" s="48"/>
      <c r="V84" s="122">
        <v>79</v>
      </c>
      <c r="W84" s="122" t="str">
        <f t="shared" si="9"/>
        <v/>
      </c>
      <c r="X84" s="122" t="str">
        <f t="shared" si="10"/>
        <v/>
      </c>
      <c r="Y84" s="122" t="str">
        <f t="shared" si="11"/>
        <v/>
      </c>
      <c r="Z84" s="122" t="str">
        <f t="shared" si="12"/>
        <v/>
      </c>
      <c r="AA84" s="122" t="str">
        <f t="shared" si="13"/>
        <v/>
      </c>
    </row>
    <row r="85" spans="1:27" ht="15" x14ac:dyDescent="0.25">
      <c r="A85" s="111"/>
      <c r="C85" s="93"/>
      <c r="D85" s="251">
        <v>0</v>
      </c>
      <c r="E85" s="42"/>
      <c r="F85" s="93"/>
      <c r="G85" s="42"/>
      <c r="H85" s="93"/>
      <c r="I85" s="48"/>
      <c r="J85" s="93"/>
      <c r="K85" s="48"/>
      <c r="L85" s="93"/>
      <c r="M85" s="48"/>
      <c r="N85" s="48"/>
      <c r="O85" s="48"/>
      <c r="P85" s="48"/>
      <c r="Q85" s="48"/>
      <c r="R85" s="48"/>
      <c r="S85" s="48"/>
      <c r="V85" s="122">
        <v>80</v>
      </c>
      <c r="W85" s="122" t="str">
        <f t="shared" si="9"/>
        <v/>
      </c>
      <c r="X85" s="122" t="str">
        <f t="shared" si="10"/>
        <v/>
      </c>
      <c r="Y85" s="122" t="str">
        <f t="shared" si="11"/>
        <v/>
      </c>
      <c r="Z85" s="122" t="str">
        <f t="shared" si="12"/>
        <v/>
      </c>
      <c r="AA85" s="122" t="str">
        <f t="shared" si="13"/>
        <v/>
      </c>
    </row>
    <row r="86" spans="1:27" ht="15" x14ac:dyDescent="0.25">
      <c r="A86" s="111"/>
      <c r="C86" s="93"/>
      <c r="D86" s="251">
        <v>0</v>
      </c>
      <c r="E86" s="42"/>
      <c r="F86" s="93"/>
      <c r="G86" s="42"/>
      <c r="H86" s="93"/>
      <c r="I86" s="48"/>
      <c r="J86" s="93"/>
      <c r="K86" s="48"/>
      <c r="L86" s="93"/>
      <c r="M86" s="48"/>
      <c r="N86" s="48"/>
      <c r="O86" s="48"/>
      <c r="P86" s="48"/>
      <c r="Q86" s="48"/>
      <c r="R86" s="48"/>
      <c r="S86" s="48"/>
      <c r="V86" s="122">
        <v>81</v>
      </c>
      <c r="W86" s="122" t="str">
        <f t="shared" si="9"/>
        <v/>
      </c>
      <c r="X86" s="122" t="str">
        <f t="shared" si="10"/>
        <v/>
      </c>
      <c r="Y86" s="122" t="str">
        <f t="shared" si="11"/>
        <v/>
      </c>
      <c r="Z86" s="122" t="str">
        <f t="shared" si="12"/>
        <v/>
      </c>
      <c r="AA86" s="122" t="str">
        <f t="shared" si="13"/>
        <v/>
      </c>
    </row>
    <row r="87" spans="1:27" ht="15" x14ac:dyDescent="0.25">
      <c r="A87" s="111"/>
      <c r="C87" s="93"/>
      <c r="D87" s="251">
        <v>0</v>
      </c>
      <c r="E87" s="42"/>
      <c r="F87" s="93"/>
      <c r="G87" s="42"/>
      <c r="H87" s="93"/>
      <c r="I87" s="48"/>
      <c r="J87" s="93"/>
      <c r="K87" s="48"/>
      <c r="L87" s="93"/>
      <c r="M87" s="48"/>
      <c r="N87" s="48"/>
      <c r="O87" s="48"/>
      <c r="P87" s="48"/>
      <c r="Q87" s="48"/>
      <c r="R87" s="48"/>
      <c r="S87" s="48"/>
      <c r="V87" s="122">
        <v>82</v>
      </c>
      <c r="W87" s="122" t="str">
        <f t="shared" si="9"/>
        <v/>
      </c>
      <c r="X87" s="122" t="str">
        <f t="shared" si="10"/>
        <v/>
      </c>
      <c r="Y87" s="122" t="str">
        <f t="shared" si="11"/>
        <v/>
      </c>
      <c r="Z87" s="122" t="str">
        <f t="shared" si="12"/>
        <v/>
      </c>
      <c r="AA87" s="122" t="str">
        <f t="shared" si="13"/>
        <v/>
      </c>
    </row>
    <row r="88" spans="1:27" ht="15" x14ac:dyDescent="0.25">
      <c r="A88" s="111"/>
      <c r="C88" s="93"/>
      <c r="D88" s="251">
        <v>0</v>
      </c>
      <c r="E88" s="42"/>
      <c r="F88" s="93"/>
      <c r="G88" s="42"/>
      <c r="H88" s="93"/>
      <c r="I88" s="48"/>
      <c r="J88" s="93"/>
      <c r="K88" s="48"/>
      <c r="L88" s="93"/>
      <c r="M88" s="48"/>
      <c r="N88" s="48"/>
      <c r="O88" s="48"/>
      <c r="P88" s="48"/>
      <c r="Q88" s="48"/>
      <c r="R88" s="48"/>
      <c r="S88" s="48"/>
      <c r="V88" s="122">
        <v>83</v>
      </c>
      <c r="W88" s="122" t="str">
        <f t="shared" si="9"/>
        <v/>
      </c>
      <c r="X88" s="122" t="str">
        <f t="shared" si="10"/>
        <v/>
      </c>
      <c r="Y88" s="122" t="str">
        <f t="shared" si="11"/>
        <v/>
      </c>
      <c r="Z88" s="122" t="str">
        <f t="shared" si="12"/>
        <v/>
      </c>
      <c r="AA88" s="122" t="str">
        <f t="shared" si="13"/>
        <v/>
      </c>
    </row>
    <row r="89" spans="1:27" ht="15" x14ac:dyDescent="0.25">
      <c r="A89" s="111"/>
      <c r="C89" s="93"/>
      <c r="D89" s="251">
        <v>0</v>
      </c>
      <c r="E89" s="42"/>
      <c r="F89" s="93"/>
      <c r="G89" s="42"/>
      <c r="H89" s="93"/>
      <c r="I89" s="48"/>
      <c r="J89" s="93"/>
      <c r="K89" s="48"/>
      <c r="L89" s="93"/>
      <c r="M89" s="48"/>
      <c r="N89" s="48"/>
      <c r="O89" s="48"/>
      <c r="P89" s="48"/>
      <c r="Q89" s="48"/>
      <c r="R89" s="48"/>
      <c r="S89" s="48"/>
      <c r="V89" s="122">
        <v>84</v>
      </c>
      <c r="W89" s="122" t="str">
        <f t="shared" si="9"/>
        <v/>
      </c>
      <c r="X89" s="122" t="str">
        <f t="shared" si="10"/>
        <v/>
      </c>
      <c r="Y89" s="122" t="str">
        <f t="shared" si="11"/>
        <v/>
      </c>
      <c r="Z89" s="122" t="str">
        <f t="shared" si="12"/>
        <v/>
      </c>
      <c r="AA89" s="122" t="str">
        <f t="shared" si="13"/>
        <v/>
      </c>
    </row>
    <row r="90" spans="1:27" ht="15" x14ac:dyDescent="0.25">
      <c r="A90" s="111"/>
      <c r="C90" s="93"/>
      <c r="D90" s="251">
        <v>0</v>
      </c>
      <c r="E90" s="42"/>
      <c r="F90" s="93"/>
      <c r="G90" s="42"/>
      <c r="H90" s="93"/>
      <c r="I90" s="48"/>
      <c r="J90" s="93"/>
      <c r="K90" s="48"/>
      <c r="L90" s="93"/>
      <c r="M90" s="48"/>
      <c r="N90" s="48"/>
      <c r="O90" s="48"/>
      <c r="P90" s="48"/>
      <c r="Q90" s="48"/>
      <c r="R90" s="48"/>
      <c r="S90" s="48"/>
      <c r="V90" s="122">
        <v>85</v>
      </c>
      <c r="W90" s="122" t="str">
        <f t="shared" si="9"/>
        <v/>
      </c>
      <c r="X90" s="122" t="str">
        <f t="shared" si="10"/>
        <v/>
      </c>
      <c r="Y90" s="122" t="str">
        <f t="shared" si="11"/>
        <v/>
      </c>
      <c r="Z90" s="122" t="str">
        <f t="shared" si="12"/>
        <v/>
      </c>
      <c r="AA90" s="122" t="str">
        <f t="shared" si="13"/>
        <v/>
      </c>
    </row>
    <row r="91" spans="1:27" ht="15" x14ac:dyDescent="0.25">
      <c r="A91" s="111"/>
      <c r="C91" s="93"/>
      <c r="D91" s="251">
        <v>0</v>
      </c>
      <c r="E91" s="42"/>
      <c r="F91" s="93"/>
      <c r="G91" s="42"/>
      <c r="H91" s="93"/>
      <c r="I91" s="48"/>
      <c r="J91" s="93"/>
      <c r="K91" s="48"/>
      <c r="L91" s="93"/>
      <c r="M91" s="48"/>
      <c r="N91" s="48"/>
      <c r="O91" s="48"/>
      <c r="P91" s="48"/>
      <c r="Q91" s="48"/>
      <c r="R91" s="48"/>
      <c r="S91" s="48"/>
      <c r="V91" s="122">
        <v>86</v>
      </c>
      <c r="W91" s="122" t="str">
        <f t="shared" si="9"/>
        <v/>
      </c>
      <c r="X91" s="122" t="str">
        <f t="shared" si="10"/>
        <v/>
      </c>
      <c r="Y91" s="122" t="str">
        <f t="shared" si="11"/>
        <v/>
      </c>
      <c r="Z91" s="122" t="str">
        <f t="shared" si="12"/>
        <v/>
      </c>
      <c r="AA91" s="122" t="str">
        <f t="shared" si="13"/>
        <v/>
      </c>
    </row>
    <row r="92" spans="1:27" ht="15" x14ac:dyDescent="0.25">
      <c r="A92" s="111"/>
      <c r="C92" s="93"/>
      <c r="D92" s="251">
        <v>0</v>
      </c>
      <c r="E92" s="42"/>
      <c r="F92" s="93"/>
      <c r="G92" s="42"/>
      <c r="H92" s="93"/>
      <c r="I92" s="48"/>
      <c r="J92" s="93"/>
      <c r="K92" s="48"/>
      <c r="L92" s="93"/>
      <c r="M92" s="48"/>
      <c r="N92" s="48"/>
      <c r="O92" s="48"/>
      <c r="P92" s="48"/>
      <c r="Q92" s="48"/>
      <c r="R92" s="48"/>
      <c r="S92" s="48"/>
      <c r="V92" s="122">
        <v>87</v>
      </c>
      <c r="W92" s="122" t="str">
        <f t="shared" si="9"/>
        <v/>
      </c>
      <c r="X92" s="122" t="str">
        <f t="shared" si="10"/>
        <v/>
      </c>
      <c r="Y92" s="122" t="str">
        <f t="shared" si="11"/>
        <v/>
      </c>
      <c r="Z92" s="122" t="str">
        <f t="shared" si="12"/>
        <v/>
      </c>
      <c r="AA92" s="122" t="str">
        <f t="shared" si="13"/>
        <v/>
      </c>
    </row>
    <row r="93" spans="1:27" ht="15" x14ac:dyDescent="0.25">
      <c r="A93" s="111"/>
      <c r="C93" s="93"/>
      <c r="D93" s="251">
        <v>0</v>
      </c>
      <c r="E93" s="42"/>
      <c r="F93" s="93"/>
      <c r="G93" s="42"/>
      <c r="H93" s="93"/>
      <c r="I93" s="48"/>
      <c r="J93" s="93"/>
      <c r="K93" s="48"/>
      <c r="L93" s="93"/>
      <c r="M93" s="48"/>
      <c r="N93" s="48"/>
      <c r="O93" s="48"/>
      <c r="P93" s="48"/>
      <c r="Q93" s="48"/>
      <c r="R93" s="48"/>
      <c r="S93" s="48"/>
      <c r="V93" s="122">
        <v>88</v>
      </c>
      <c r="W93" s="122" t="str">
        <f t="shared" si="9"/>
        <v/>
      </c>
      <c r="X93" s="122" t="str">
        <f t="shared" si="10"/>
        <v/>
      </c>
      <c r="Y93" s="122" t="str">
        <f t="shared" si="11"/>
        <v/>
      </c>
      <c r="Z93" s="122" t="str">
        <f t="shared" si="12"/>
        <v/>
      </c>
      <c r="AA93" s="122" t="str">
        <f t="shared" si="13"/>
        <v/>
      </c>
    </row>
    <row r="94" spans="1:27" ht="15" x14ac:dyDescent="0.25">
      <c r="A94" s="111"/>
      <c r="C94" s="93"/>
      <c r="D94" s="251">
        <v>0</v>
      </c>
      <c r="E94" s="42"/>
      <c r="F94" s="93"/>
      <c r="G94" s="42"/>
      <c r="H94" s="93"/>
      <c r="I94" s="48"/>
      <c r="J94" s="93"/>
      <c r="K94" s="48"/>
      <c r="L94" s="93"/>
      <c r="M94" s="48"/>
      <c r="N94" s="48"/>
      <c r="O94" s="48"/>
      <c r="P94" s="48"/>
      <c r="Q94" s="48"/>
      <c r="R94" s="48"/>
      <c r="S94" s="48"/>
      <c r="V94" s="122">
        <v>89</v>
      </c>
      <c r="W94" s="122" t="str">
        <f t="shared" si="9"/>
        <v/>
      </c>
      <c r="X94" s="122" t="str">
        <f t="shared" si="10"/>
        <v/>
      </c>
      <c r="Y94" s="122" t="str">
        <f t="shared" si="11"/>
        <v/>
      </c>
      <c r="Z94" s="122" t="str">
        <f t="shared" si="12"/>
        <v/>
      </c>
      <c r="AA94" s="122" t="str">
        <f t="shared" si="13"/>
        <v/>
      </c>
    </row>
    <row r="95" spans="1:27" ht="15" x14ac:dyDescent="0.25">
      <c r="A95" s="111"/>
      <c r="C95" s="93"/>
      <c r="D95" s="251">
        <v>0</v>
      </c>
      <c r="E95" s="42"/>
      <c r="F95" s="93"/>
      <c r="G95" s="42"/>
      <c r="H95" s="93"/>
      <c r="I95" s="48"/>
      <c r="J95" s="93"/>
      <c r="K95" s="48"/>
      <c r="L95" s="93"/>
      <c r="M95" s="48"/>
      <c r="N95" s="48"/>
      <c r="O95" s="48"/>
      <c r="P95" s="48"/>
      <c r="Q95" s="48"/>
      <c r="R95" s="48"/>
      <c r="S95" s="48"/>
      <c r="V95" s="122">
        <v>90</v>
      </c>
      <c r="W95" s="122" t="str">
        <f t="shared" si="9"/>
        <v/>
      </c>
      <c r="X95" s="122" t="str">
        <f t="shared" si="10"/>
        <v/>
      </c>
      <c r="Y95" s="122" t="str">
        <f t="shared" si="11"/>
        <v/>
      </c>
      <c r="Z95" s="122" t="str">
        <f t="shared" si="12"/>
        <v/>
      </c>
      <c r="AA95" s="122" t="str">
        <f t="shared" si="13"/>
        <v/>
      </c>
    </row>
    <row r="96" spans="1:27" ht="15" x14ac:dyDescent="0.25">
      <c r="A96" s="111"/>
      <c r="C96" s="93"/>
      <c r="D96" s="251">
        <v>0</v>
      </c>
      <c r="E96" s="42"/>
      <c r="F96" s="93"/>
      <c r="G96" s="42"/>
      <c r="H96" s="93"/>
      <c r="I96" s="48"/>
      <c r="J96" s="93"/>
      <c r="K96" s="48"/>
      <c r="L96" s="93"/>
      <c r="M96" s="48"/>
      <c r="N96" s="48"/>
      <c r="O96" s="48"/>
      <c r="P96" s="48"/>
      <c r="Q96" s="48"/>
      <c r="R96" s="48"/>
      <c r="S96" s="48"/>
      <c r="V96" s="122">
        <v>91</v>
      </c>
      <c r="W96" s="122" t="str">
        <f t="shared" si="9"/>
        <v/>
      </c>
      <c r="X96" s="122" t="str">
        <f t="shared" si="10"/>
        <v/>
      </c>
      <c r="Y96" s="122" t="str">
        <f t="shared" si="11"/>
        <v/>
      </c>
      <c r="Z96" s="122" t="str">
        <f t="shared" si="12"/>
        <v/>
      </c>
      <c r="AA96" s="122" t="str">
        <f t="shared" si="13"/>
        <v/>
      </c>
    </row>
    <row r="97" spans="1:27" ht="15" x14ac:dyDescent="0.25">
      <c r="A97" s="111"/>
      <c r="C97" s="93"/>
      <c r="D97" s="251">
        <v>0</v>
      </c>
      <c r="E97" s="42"/>
      <c r="F97" s="93"/>
      <c r="G97" s="42"/>
      <c r="H97" s="93"/>
      <c r="I97" s="48"/>
      <c r="J97" s="93"/>
      <c r="K97" s="48"/>
      <c r="L97" s="93"/>
      <c r="M97" s="48"/>
      <c r="N97" s="48"/>
      <c r="O97" s="48"/>
      <c r="P97" s="48"/>
      <c r="Q97" s="48"/>
      <c r="R97" s="48"/>
      <c r="S97" s="48"/>
      <c r="V97" s="122">
        <v>92</v>
      </c>
      <c r="W97" s="122" t="str">
        <f t="shared" si="9"/>
        <v/>
      </c>
      <c r="X97" s="122" t="str">
        <f t="shared" si="10"/>
        <v/>
      </c>
      <c r="Y97" s="122" t="str">
        <f t="shared" si="11"/>
        <v/>
      </c>
      <c r="Z97" s="122" t="str">
        <f t="shared" si="12"/>
        <v/>
      </c>
      <c r="AA97" s="122" t="str">
        <f t="shared" si="13"/>
        <v/>
      </c>
    </row>
    <row r="98" spans="1:27" ht="15" x14ac:dyDescent="0.25">
      <c r="A98" s="111"/>
      <c r="C98" s="93"/>
      <c r="D98" s="251">
        <v>0</v>
      </c>
      <c r="E98" s="42"/>
      <c r="F98" s="93"/>
      <c r="G98" s="42"/>
      <c r="H98" s="93"/>
      <c r="I98" s="48"/>
      <c r="J98" s="93"/>
      <c r="K98" s="48"/>
      <c r="L98" s="93"/>
      <c r="M98" s="48"/>
      <c r="N98" s="48"/>
      <c r="O98" s="48"/>
      <c r="P98" s="48"/>
      <c r="Q98" s="48"/>
      <c r="R98" s="48"/>
      <c r="S98" s="48"/>
      <c r="V98" s="122">
        <v>93</v>
      </c>
      <c r="W98" s="122" t="str">
        <f t="shared" si="9"/>
        <v/>
      </c>
      <c r="X98" s="122" t="str">
        <f t="shared" si="10"/>
        <v/>
      </c>
      <c r="Y98" s="122" t="str">
        <f t="shared" si="11"/>
        <v/>
      </c>
      <c r="Z98" s="122" t="str">
        <f t="shared" si="12"/>
        <v/>
      </c>
      <c r="AA98" s="122" t="str">
        <f t="shared" si="13"/>
        <v/>
      </c>
    </row>
    <row r="99" spans="1:27" ht="15" x14ac:dyDescent="0.25">
      <c r="A99" s="111"/>
      <c r="C99" s="93"/>
      <c r="D99" s="251">
        <v>0</v>
      </c>
      <c r="E99" s="42"/>
      <c r="F99" s="93"/>
      <c r="G99" s="42"/>
      <c r="H99" s="93"/>
      <c r="I99" s="48"/>
      <c r="J99" s="93"/>
      <c r="K99" s="48"/>
      <c r="L99" s="93"/>
      <c r="M99" s="48"/>
      <c r="N99" s="48"/>
      <c r="O99" s="48"/>
      <c r="P99" s="48"/>
      <c r="Q99" s="48"/>
      <c r="R99" s="48"/>
      <c r="S99" s="48"/>
      <c r="V99" s="122">
        <v>94</v>
      </c>
      <c r="W99" s="122" t="str">
        <f t="shared" si="9"/>
        <v/>
      </c>
      <c r="X99" s="122" t="str">
        <f t="shared" si="10"/>
        <v/>
      </c>
      <c r="Y99" s="122" t="str">
        <f t="shared" si="11"/>
        <v/>
      </c>
      <c r="Z99" s="122" t="str">
        <f t="shared" si="12"/>
        <v/>
      </c>
      <c r="AA99" s="122" t="str">
        <f t="shared" si="13"/>
        <v/>
      </c>
    </row>
    <row r="100" spans="1:27" ht="15" x14ac:dyDescent="0.25">
      <c r="A100" s="111"/>
      <c r="C100" s="93"/>
      <c r="D100" s="251">
        <v>0</v>
      </c>
      <c r="E100" s="42"/>
      <c r="F100" s="93"/>
      <c r="G100" s="42"/>
      <c r="H100" s="93"/>
      <c r="I100" s="48"/>
      <c r="J100" s="93"/>
      <c r="K100" s="48"/>
      <c r="L100" s="93"/>
      <c r="M100" s="48"/>
      <c r="N100" s="48"/>
      <c r="O100" s="48"/>
      <c r="P100" s="48"/>
      <c r="Q100" s="48"/>
      <c r="R100" s="48"/>
      <c r="S100" s="48"/>
      <c r="V100" s="122">
        <v>95</v>
      </c>
      <c r="W100" s="122" t="str">
        <f t="shared" si="9"/>
        <v/>
      </c>
      <c r="X100" s="122" t="str">
        <f t="shared" si="10"/>
        <v/>
      </c>
      <c r="Y100" s="122" t="str">
        <f t="shared" si="11"/>
        <v/>
      </c>
      <c r="Z100" s="122" t="str">
        <f t="shared" si="12"/>
        <v/>
      </c>
      <c r="AA100" s="122" t="str">
        <f t="shared" si="13"/>
        <v/>
      </c>
    </row>
    <row r="101" spans="1:27" ht="15" x14ac:dyDescent="0.25">
      <c r="A101" s="111"/>
      <c r="C101" s="93"/>
      <c r="D101" s="251">
        <v>0</v>
      </c>
      <c r="E101" s="42"/>
      <c r="F101" s="93"/>
      <c r="G101" s="42"/>
      <c r="H101" s="93"/>
      <c r="I101" s="48"/>
      <c r="J101" s="93"/>
      <c r="K101" s="48"/>
      <c r="L101" s="93"/>
      <c r="M101" s="48"/>
      <c r="N101" s="48"/>
      <c r="O101" s="48"/>
      <c r="P101" s="48"/>
      <c r="Q101" s="48"/>
      <c r="R101" s="48"/>
      <c r="S101" s="48"/>
      <c r="V101" s="122">
        <v>96</v>
      </c>
      <c r="W101" s="122" t="str">
        <f t="shared" si="9"/>
        <v/>
      </c>
      <c r="X101" s="122" t="str">
        <f t="shared" si="10"/>
        <v/>
      </c>
      <c r="Y101" s="122" t="str">
        <f t="shared" si="11"/>
        <v/>
      </c>
      <c r="Z101" s="122" t="str">
        <f t="shared" si="12"/>
        <v/>
      </c>
      <c r="AA101" s="122" t="str">
        <f t="shared" si="13"/>
        <v/>
      </c>
    </row>
    <row r="102" spans="1:27" ht="15" x14ac:dyDescent="0.25">
      <c r="A102" s="111"/>
      <c r="C102" s="93"/>
      <c r="D102" s="251">
        <v>0</v>
      </c>
      <c r="E102" s="42"/>
      <c r="F102" s="93"/>
      <c r="G102" s="42"/>
      <c r="H102" s="93"/>
      <c r="I102" s="48"/>
      <c r="J102" s="93"/>
      <c r="K102" s="48"/>
      <c r="L102" s="93"/>
      <c r="M102" s="48"/>
      <c r="N102" s="48"/>
      <c r="O102" s="48"/>
      <c r="P102" s="48"/>
      <c r="Q102" s="48"/>
      <c r="R102" s="48"/>
      <c r="S102" s="48"/>
      <c r="V102" s="122">
        <v>97</v>
      </c>
      <c r="W102" s="122" t="str">
        <f t="shared" si="9"/>
        <v/>
      </c>
      <c r="X102" s="122" t="str">
        <f t="shared" si="10"/>
        <v/>
      </c>
      <c r="Y102" s="122" t="str">
        <f t="shared" si="11"/>
        <v/>
      </c>
      <c r="Z102" s="122" t="str">
        <f t="shared" si="12"/>
        <v/>
      </c>
      <c r="AA102" s="122" t="str">
        <f t="shared" si="13"/>
        <v/>
      </c>
    </row>
    <row r="103" spans="1:27" ht="15" x14ac:dyDescent="0.25">
      <c r="A103" s="111"/>
      <c r="C103" s="93"/>
      <c r="D103" s="251">
        <v>0</v>
      </c>
      <c r="E103" s="42"/>
      <c r="F103" s="93"/>
      <c r="G103" s="42"/>
      <c r="H103" s="93"/>
      <c r="I103" s="48"/>
      <c r="J103" s="93"/>
      <c r="K103" s="48"/>
      <c r="L103" s="93"/>
      <c r="M103" s="48"/>
      <c r="N103" s="48"/>
      <c r="O103" s="48"/>
      <c r="P103" s="48"/>
      <c r="Q103" s="48"/>
      <c r="R103" s="48"/>
      <c r="S103" s="48"/>
      <c r="V103" s="122">
        <v>98</v>
      </c>
      <c r="W103" s="122" t="str">
        <f t="shared" si="9"/>
        <v/>
      </c>
      <c r="X103" s="122" t="str">
        <f t="shared" si="10"/>
        <v/>
      </c>
      <c r="Y103" s="122" t="str">
        <f t="shared" si="11"/>
        <v/>
      </c>
      <c r="Z103" s="122" t="str">
        <f t="shared" si="12"/>
        <v/>
      </c>
      <c r="AA103" s="122" t="str">
        <f t="shared" si="13"/>
        <v/>
      </c>
    </row>
    <row r="104" spans="1:27" ht="15" x14ac:dyDescent="0.25">
      <c r="A104" s="111"/>
      <c r="C104" s="93"/>
      <c r="D104" s="251">
        <v>0</v>
      </c>
      <c r="E104" s="42"/>
      <c r="F104" s="93"/>
      <c r="G104" s="42"/>
      <c r="H104" s="93"/>
      <c r="I104" s="48"/>
      <c r="J104" s="93"/>
      <c r="K104" s="48"/>
      <c r="L104" s="93"/>
      <c r="M104" s="48"/>
      <c r="N104" s="48"/>
      <c r="O104" s="48"/>
      <c r="P104" s="48"/>
      <c r="Q104" s="48"/>
      <c r="R104" s="48"/>
      <c r="S104" s="48"/>
      <c r="V104" s="122">
        <v>99</v>
      </c>
      <c r="W104" s="122" t="str">
        <f t="shared" si="9"/>
        <v/>
      </c>
      <c r="X104" s="122" t="str">
        <f t="shared" si="10"/>
        <v/>
      </c>
      <c r="Y104" s="122" t="str">
        <f t="shared" si="11"/>
        <v/>
      </c>
      <c r="Z104" s="122" t="str">
        <f t="shared" si="12"/>
        <v/>
      </c>
      <c r="AA104" s="122" t="str">
        <f t="shared" si="13"/>
        <v/>
      </c>
    </row>
    <row r="105" spans="1:27" ht="15" x14ac:dyDescent="0.25">
      <c r="A105" s="141"/>
      <c r="C105" s="93"/>
      <c r="D105" s="251">
        <v>0</v>
      </c>
      <c r="E105" s="42"/>
      <c r="F105" s="93"/>
      <c r="G105" s="42"/>
      <c r="H105" s="93"/>
      <c r="I105" s="48"/>
      <c r="J105" s="93"/>
      <c r="K105" s="48"/>
      <c r="L105" s="93"/>
      <c r="M105" s="48"/>
      <c r="N105" s="48"/>
      <c r="O105" s="48"/>
      <c r="P105" s="48"/>
      <c r="Q105" s="48"/>
      <c r="R105" s="48"/>
      <c r="S105" s="48"/>
      <c r="V105" s="122">
        <v>100</v>
      </c>
      <c r="W105" s="122" t="str">
        <f t="shared" si="9"/>
        <v/>
      </c>
      <c r="X105" s="122" t="str">
        <f t="shared" si="10"/>
        <v/>
      </c>
      <c r="Y105" s="122" t="str">
        <f t="shared" si="11"/>
        <v/>
      </c>
      <c r="Z105" s="122" t="str">
        <f t="shared" si="12"/>
        <v/>
      </c>
      <c r="AA105" s="122" t="str">
        <f t="shared" si="13"/>
        <v/>
      </c>
    </row>
    <row r="106" spans="1:27" ht="15" x14ac:dyDescent="0.25">
      <c r="A106" s="141"/>
      <c r="C106" s="93"/>
      <c r="D106" s="251">
        <v>0</v>
      </c>
      <c r="E106" s="42"/>
      <c r="F106" s="93"/>
      <c r="G106" s="42"/>
      <c r="H106" s="93"/>
      <c r="I106" s="48"/>
      <c r="J106" s="93"/>
      <c r="K106" s="48"/>
      <c r="L106" s="93"/>
      <c r="M106" s="48"/>
      <c r="N106" s="48"/>
      <c r="O106" s="48"/>
      <c r="P106" s="48"/>
      <c r="Q106" s="48"/>
      <c r="R106" s="48"/>
      <c r="S106" s="48"/>
      <c r="V106" s="122">
        <v>101</v>
      </c>
      <c r="W106" s="122" t="str">
        <f t="shared" si="9"/>
        <v/>
      </c>
      <c r="X106" s="122" t="str">
        <f t="shared" si="10"/>
        <v/>
      </c>
      <c r="Y106" s="122" t="str">
        <f t="shared" si="11"/>
        <v/>
      </c>
      <c r="Z106" s="122" t="str">
        <f t="shared" si="12"/>
        <v/>
      </c>
      <c r="AA106" s="122" t="str">
        <f t="shared" si="13"/>
        <v/>
      </c>
    </row>
    <row r="107" spans="1:27" ht="15" x14ac:dyDescent="0.25">
      <c r="A107" s="141"/>
      <c r="C107" s="93"/>
      <c r="D107" s="251">
        <v>0</v>
      </c>
      <c r="E107" s="42"/>
      <c r="F107" s="93"/>
      <c r="G107" s="42"/>
      <c r="H107" s="93"/>
      <c r="I107" s="48"/>
      <c r="J107" s="93"/>
      <c r="K107" s="48"/>
      <c r="L107" s="93"/>
      <c r="M107" s="48"/>
      <c r="N107" s="48"/>
      <c r="O107" s="48"/>
      <c r="P107" s="48"/>
      <c r="Q107" s="48"/>
      <c r="R107" s="48"/>
      <c r="S107" s="48"/>
      <c r="V107" s="122">
        <v>102</v>
      </c>
      <c r="W107" s="122" t="str">
        <f t="shared" si="9"/>
        <v/>
      </c>
      <c r="X107" s="122" t="str">
        <f t="shared" si="10"/>
        <v/>
      </c>
      <c r="Y107" s="122" t="str">
        <f t="shared" si="11"/>
        <v/>
      </c>
      <c r="Z107" s="122" t="str">
        <f t="shared" si="12"/>
        <v/>
      </c>
      <c r="AA107" s="122" t="str">
        <f t="shared" si="13"/>
        <v/>
      </c>
    </row>
    <row r="108" spans="1:27" ht="15" x14ac:dyDescent="0.25">
      <c r="A108" s="141"/>
      <c r="C108" s="93"/>
      <c r="D108" s="251">
        <v>0</v>
      </c>
      <c r="E108" s="42"/>
      <c r="F108" s="93"/>
      <c r="G108" s="42"/>
      <c r="H108" s="93"/>
      <c r="I108" s="48"/>
      <c r="J108" s="93"/>
      <c r="K108" s="48"/>
      <c r="L108" s="93"/>
      <c r="M108" s="48"/>
      <c r="N108" s="48"/>
      <c r="O108" s="48"/>
      <c r="P108" s="48"/>
      <c r="Q108" s="48"/>
      <c r="R108" s="48"/>
      <c r="S108" s="48"/>
      <c r="V108" s="122">
        <v>103</v>
      </c>
      <c r="W108" s="122" t="str">
        <f t="shared" si="9"/>
        <v/>
      </c>
      <c r="X108" s="122" t="str">
        <f t="shared" si="10"/>
        <v/>
      </c>
      <c r="Y108" s="122" t="str">
        <f t="shared" si="11"/>
        <v/>
      </c>
      <c r="Z108" s="122" t="str">
        <f t="shared" si="12"/>
        <v/>
      </c>
      <c r="AA108" s="122" t="str">
        <f t="shared" si="13"/>
        <v/>
      </c>
    </row>
    <row r="109" spans="1:27" ht="15" x14ac:dyDescent="0.25">
      <c r="A109" s="141"/>
      <c r="C109" s="93"/>
      <c r="D109" s="251">
        <v>0</v>
      </c>
      <c r="E109" s="42"/>
      <c r="F109" s="93"/>
      <c r="G109" s="42"/>
      <c r="H109" s="93"/>
      <c r="I109" s="48"/>
      <c r="J109" s="93"/>
      <c r="K109" s="48"/>
      <c r="L109" s="93"/>
      <c r="M109" s="48"/>
      <c r="N109" s="48"/>
      <c r="O109" s="48"/>
      <c r="P109" s="48"/>
      <c r="Q109" s="48"/>
      <c r="R109" s="48"/>
      <c r="S109" s="48"/>
      <c r="V109" s="122">
        <v>104</v>
      </c>
      <c r="W109" s="122" t="str">
        <f t="shared" si="9"/>
        <v/>
      </c>
      <c r="X109" s="122" t="str">
        <f t="shared" si="10"/>
        <v/>
      </c>
      <c r="Y109" s="122" t="str">
        <f t="shared" si="11"/>
        <v/>
      </c>
      <c r="Z109" s="122" t="str">
        <f t="shared" si="12"/>
        <v/>
      </c>
      <c r="AA109" s="122" t="str">
        <f t="shared" si="13"/>
        <v/>
      </c>
    </row>
    <row r="110" spans="1:27" ht="15" x14ac:dyDescent="0.25">
      <c r="A110" s="141"/>
      <c r="C110" s="93"/>
      <c r="D110" s="251">
        <v>0</v>
      </c>
      <c r="E110" s="42"/>
      <c r="F110" s="93"/>
      <c r="G110" s="42"/>
      <c r="H110" s="93"/>
      <c r="I110" s="48"/>
      <c r="J110" s="93"/>
      <c r="K110" s="48"/>
      <c r="L110" s="93"/>
      <c r="M110" s="48"/>
      <c r="N110" s="48"/>
      <c r="O110" s="48"/>
      <c r="P110" s="48"/>
      <c r="Q110" s="48"/>
      <c r="R110" s="48"/>
      <c r="S110" s="48"/>
      <c r="V110" s="122">
        <v>105</v>
      </c>
      <c r="W110" s="122" t="str">
        <f t="shared" si="9"/>
        <v/>
      </c>
      <c r="X110" s="122" t="str">
        <f t="shared" si="10"/>
        <v/>
      </c>
      <c r="Y110" s="122" t="str">
        <f t="shared" si="11"/>
        <v/>
      </c>
      <c r="Z110" s="122" t="str">
        <f t="shared" si="12"/>
        <v/>
      </c>
      <c r="AA110" s="122" t="str">
        <f t="shared" si="13"/>
        <v/>
      </c>
    </row>
    <row r="111" spans="1:27" ht="15" x14ac:dyDescent="0.25">
      <c r="A111" s="141"/>
      <c r="C111" s="93"/>
      <c r="D111" s="251">
        <v>0</v>
      </c>
      <c r="E111" s="42"/>
      <c r="F111" s="93"/>
      <c r="G111" s="42"/>
      <c r="H111" s="93"/>
      <c r="I111" s="48"/>
      <c r="J111" s="93"/>
      <c r="K111" s="48"/>
      <c r="L111" s="93"/>
      <c r="M111" s="48"/>
      <c r="N111" s="48"/>
      <c r="O111" s="48"/>
      <c r="P111" s="48"/>
      <c r="Q111" s="48"/>
      <c r="R111" s="48"/>
      <c r="S111" s="48"/>
      <c r="V111" s="122">
        <v>106</v>
      </c>
      <c r="W111" s="122" t="str">
        <f t="shared" si="9"/>
        <v/>
      </c>
      <c r="X111" s="122" t="str">
        <f t="shared" si="10"/>
        <v/>
      </c>
      <c r="Y111" s="122" t="str">
        <f t="shared" si="11"/>
        <v/>
      </c>
      <c r="Z111" s="122" t="str">
        <f t="shared" si="12"/>
        <v/>
      </c>
      <c r="AA111" s="122" t="str">
        <f t="shared" si="13"/>
        <v/>
      </c>
    </row>
    <row r="112" spans="1:27" ht="15" x14ac:dyDescent="0.25">
      <c r="A112" s="141"/>
      <c r="C112" s="93"/>
      <c r="D112" s="251">
        <v>0</v>
      </c>
      <c r="E112" s="42"/>
      <c r="F112" s="93"/>
      <c r="G112" s="42"/>
      <c r="H112" s="93"/>
      <c r="I112" s="48"/>
      <c r="J112" s="93"/>
      <c r="K112" s="48"/>
      <c r="L112" s="93"/>
      <c r="M112" s="48"/>
      <c r="N112" s="48"/>
      <c r="O112" s="48"/>
      <c r="P112" s="48"/>
      <c r="Q112" s="48"/>
      <c r="R112" s="48"/>
      <c r="S112" s="48"/>
      <c r="V112" s="122">
        <v>107</v>
      </c>
      <c r="W112" s="122" t="str">
        <f t="shared" si="9"/>
        <v/>
      </c>
      <c r="X112" s="122" t="str">
        <f t="shared" si="10"/>
        <v/>
      </c>
      <c r="Y112" s="122" t="str">
        <f t="shared" si="11"/>
        <v/>
      </c>
      <c r="Z112" s="122" t="str">
        <f t="shared" si="12"/>
        <v/>
      </c>
      <c r="AA112" s="122" t="str">
        <f t="shared" si="13"/>
        <v/>
      </c>
    </row>
    <row r="113" spans="1:27" ht="15" x14ac:dyDescent="0.25">
      <c r="A113" s="141"/>
      <c r="C113" s="93"/>
      <c r="D113" s="251">
        <v>0</v>
      </c>
      <c r="E113" s="42"/>
      <c r="F113" s="93"/>
      <c r="G113" s="42"/>
      <c r="H113" s="93"/>
      <c r="I113" s="48"/>
      <c r="J113" s="93"/>
      <c r="K113" s="48"/>
      <c r="L113" s="93"/>
      <c r="M113" s="48"/>
      <c r="N113" s="48"/>
      <c r="O113" s="48"/>
      <c r="P113" s="48"/>
      <c r="Q113" s="48"/>
      <c r="R113" s="48"/>
      <c r="S113" s="48"/>
      <c r="V113" s="122">
        <v>108</v>
      </c>
      <c r="W113" s="122" t="str">
        <f t="shared" si="9"/>
        <v/>
      </c>
      <c r="X113" s="122" t="str">
        <f t="shared" si="10"/>
        <v/>
      </c>
      <c r="Y113" s="122" t="str">
        <f t="shared" si="11"/>
        <v/>
      </c>
      <c r="Z113" s="122" t="str">
        <f t="shared" si="12"/>
        <v/>
      </c>
      <c r="AA113" s="122" t="str">
        <f t="shared" si="13"/>
        <v/>
      </c>
    </row>
    <row r="114" spans="1:27" ht="15" x14ac:dyDescent="0.25">
      <c r="A114" s="141"/>
      <c r="C114" s="93"/>
      <c r="D114" s="251">
        <v>0</v>
      </c>
      <c r="E114" s="42"/>
      <c r="F114" s="93"/>
      <c r="G114" s="42"/>
      <c r="H114" s="93"/>
      <c r="I114" s="48"/>
      <c r="J114" s="93"/>
      <c r="K114" s="48"/>
      <c r="L114" s="93"/>
      <c r="M114" s="48"/>
      <c r="N114" s="48"/>
      <c r="O114" s="48"/>
      <c r="P114" s="48"/>
      <c r="Q114" s="48"/>
      <c r="R114" s="48"/>
      <c r="S114" s="48"/>
      <c r="V114" s="122">
        <v>109</v>
      </c>
      <c r="W114" s="122" t="str">
        <f t="shared" si="9"/>
        <v/>
      </c>
      <c r="X114" s="122" t="str">
        <f t="shared" si="10"/>
        <v/>
      </c>
      <c r="Y114" s="122" t="str">
        <f t="shared" si="11"/>
        <v/>
      </c>
      <c r="Z114" s="122" t="str">
        <f t="shared" si="12"/>
        <v/>
      </c>
      <c r="AA114" s="122" t="str">
        <f t="shared" si="13"/>
        <v/>
      </c>
    </row>
    <row r="115" spans="1:27" ht="15" x14ac:dyDescent="0.25">
      <c r="A115" s="141"/>
      <c r="C115" s="93"/>
      <c r="D115" s="251">
        <v>0</v>
      </c>
      <c r="E115" s="42"/>
      <c r="F115" s="93"/>
      <c r="G115" s="42"/>
      <c r="H115" s="93"/>
      <c r="I115" s="48"/>
      <c r="J115" s="93"/>
      <c r="K115" s="48"/>
      <c r="L115" s="93"/>
      <c r="M115" s="48"/>
      <c r="N115" s="48"/>
      <c r="O115" s="48"/>
      <c r="P115" s="48"/>
      <c r="Q115" s="48"/>
      <c r="R115" s="48"/>
      <c r="S115" s="48"/>
      <c r="V115" s="122">
        <v>110</v>
      </c>
      <c r="W115" s="122" t="str">
        <f t="shared" si="9"/>
        <v/>
      </c>
      <c r="X115" s="122" t="str">
        <f t="shared" si="10"/>
        <v/>
      </c>
      <c r="Y115" s="122" t="str">
        <f t="shared" si="11"/>
        <v/>
      </c>
      <c r="Z115" s="122" t="str">
        <f t="shared" si="12"/>
        <v/>
      </c>
      <c r="AA115" s="122" t="str">
        <f t="shared" si="13"/>
        <v/>
      </c>
    </row>
    <row r="116" spans="1:27" ht="15" x14ac:dyDescent="0.25">
      <c r="A116" s="141"/>
      <c r="C116" s="93"/>
      <c r="D116" s="251">
        <v>0</v>
      </c>
      <c r="E116" s="42"/>
      <c r="F116" s="93"/>
      <c r="G116" s="42"/>
      <c r="H116" s="93"/>
      <c r="I116" s="48"/>
      <c r="J116" s="93"/>
      <c r="K116" s="48"/>
      <c r="L116" s="93"/>
      <c r="M116" s="48"/>
      <c r="N116" s="48"/>
      <c r="O116" s="48"/>
      <c r="P116" s="48"/>
      <c r="Q116" s="48"/>
      <c r="R116" s="48"/>
      <c r="S116" s="48"/>
      <c r="V116" s="122">
        <v>111</v>
      </c>
      <c r="W116" s="122" t="str">
        <f t="shared" si="9"/>
        <v/>
      </c>
      <c r="X116" s="122" t="str">
        <f t="shared" si="10"/>
        <v/>
      </c>
      <c r="Y116" s="122" t="str">
        <f t="shared" si="11"/>
        <v/>
      </c>
      <c r="Z116" s="122" t="str">
        <f t="shared" si="12"/>
        <v/>
      </c>
      <c r="AA116" s="122" t="str">
        <f t="shared" si="13"/>
        <v/>
      </c>
    </row>
    <row r="117" spans="1:27" ht="15" x14ac:dyDescent="0.25">
      <c r="A117" s="141"/>
      <c r="C117" s="93"/>
      <c r="D117" s="251">
        <v>0</v>
      </c>
      <c r="E117" s="42"/>
      <c r="F117" s="93"/>
      <c r="G117" s="42"/>
      <c r="H117" s="93"/>
      <c r="I117" s="48"/>
      <c r="J117" s="93"/>
      <c r="K117" s="48"/>
      <c r="L117" s="93"/>
      <c r="M117" s="48"/>
      <c r="N117" s="48"/>
      <c r="O117" s="48"/>
      <c r="P117" s="48"/>
      <c r="Q117" s="48"/>
      <c r="R117" s="48"/>
      <c r="S117" s="48"/>
      <c r="V117" s="122">
        <v>112</v>
      </c>
      <c r="W117" s="122" t="str">
        <f t="shared" si="9"/>
        <v/>
      </c>
      <c r="X117" s="122" t="str">
        <f t="shared" si="10"/>
        <v/>
      </c>
      <c r="Y117" s="122" t="str">
        <f t="shared" si="11"/>
        <v/>
      </c>
      <c r="Z117" s="122" t="str">
        <f t="shared" si="12"/>
        <v/>
      </c>
      <c r="AA117" s="122" t="str">
        <f t="shared" si="13"/>
        <v/>
      </c>
    </row>
    <row r="118" spans="1:27" ht="15" x14ac:dyDescent="0.25">
      <c r="A118" s="141"/>
      <c r="C118" s="93"/>
      <c r="D118" s="251">
        <v>0</v>
      </c>
      <c r="E118" s="42"/>
      <c r="F118" s="93"/>
      <c r="G118" s="42"/>
      <c r="H118" s="93"/>
      <c r="I118" s="48"/>
      <c r="J118" s="93"/>
      <c r="K118" s="48"/>
      <c r="L118" s="93"/>
      <c r="M118" s="48"/>
      <c r="N118" s="48"/>
      <c r="O118" s="48"/>
      <c r="P118" s="48"/>
      <c r="Q118" s="48"/>
      <c r="R118" s="48"/>
      <c r="S118" s="48"/>
      <c r="V118" s="122">
        <v>113</v>
      </c>
      <c r="W118" s="122" t="str">
        <f t="shared" si="9"/>
        <v/>
      </c>
      <c r="X118" s="122" t="str">
        <f t="shared" si="10"/>
        <v/>
      </c>
      <c r="Y118" s="122" t="str">
        <f t="shared" si="11"/>
        <v/>
      </c>
      <c r="Z118" s="122" t="str">
        <f t="shared" si="12"/>
        <v/>
      </c>
      <c r="AA118" s="122" t="str">
        <f t="shared" si="13"/>
        <v/>
      </c>
    </row>
    <row r="119" spans="1:27" ht="15" x14ac:dyDescent="0.25">
      <c r="A119" s="141"/>
      <c r="C119" s="93"/>
      <c r="D119" s="251">
        <v>0</v>
      </c>
      <c r="E119" s="42"/>
      <c r="F119" s="93"/>
      <c r="G119" s="42"/>
      <c r="H119" s="93"/>
      <c r="I119" s="48"/>
      <c r="J119" s="93"/>
      <c r="K119" s="48"/>
      <c r="L119" s="93"/>
      <c r="M119" s="48"/>
      <c r="N119" s="48"/>
      <c r="O119" s="48"/>
      <c r="P119" s="48"/>
      <c r="Q119" s="48"/>
      <c r="R119" s="48"/>
      <c r="S119" s="48"/>
      <c r="V119" s="122">
        <v>114</v>
      </c>
      <c r="W119" s="122" t="str">
        <f t="shared" si="9"/>
        <v/>
      </c>
      <c r="X119" s="122" t="str">
        <f t="shared" si="10"/>
        <v/>
      </c>
      <c r="Y119" s="122" t="str">
        <f t="shared" si="11"/>
        <v/>
      </c>
      <c r="Z119" s="122" t="str">
        <f t="shared" si="12"/>
        <v/>
      </c>
      <c r="AA119" s="122" t="str">
        <f t="shared" si="13"/>
        <v/>
      </c>
    </row>
    <row r="120" spans="1:27" ht="15" x14ac:dyDescent="0.25">
      <c r="A120" s="141"/>
      <c r="C120" s="93"/>
      <c r="D120" s="251">
        <v>0</v>
      </c>
      <c r="E120" s="42"/>
      <c r="F120" s="93"/>
      <c r="G120" s="42"/>
      <c r="H120" s="93"/>
      <c r="I120" s="48"/>
      <c r="J120" s="93"/>
      <c r="K120" s="48"/>
      <c r="L120" s="93"/>
      <c r="M120" s="48"/>
      <c r="N120" s="48"/>
      <c r="O120" s="48"/>
      <c r="P120" s="48"/>
      <c r="Q120" s="48"/>
      <c r="R120" s="48"/>
      <c r="S120" s="48"/>
      <c r="V120" s="122">
        <v>115</v>
      </c>
      <c r="W120" s="122" t="str">
        <f t="shared" si="9"/>
        <v/>
      </c>
      <c r="X120" s="122" t="str">
        <f t="shared" si="10"/>
        <v/>
      </c>
      <c r="Y120" s="122" t="str">
        <f t="shared" si="11"/>
        <v/>
      </c>
      <c r="Z120" s="122" t="str">
        <f t="shared" si="12"/>
        <v/>
      </c>
      <c r="AA120" s="122" t="str">
        <f t="shared" si="13"/>
        <v/>
      </c>
    </row>
    <row r="121" spans="1:27" ht="15" x14ac:dyDescent="0.25">
      <c r="A121" s="141"/>
      <c r="C121" s="93"/>
      <c r="D121" s="251">
        <v>0</v>
      </c>
      <c r="E121" s="42"/>
      <c r="F121" s="93"/>
      <c r="G121" s="42"/>
      <c r="H121" s="93"/>
      <c r="I121" s="48"/>
      <c r="J121" s="93"/>
      <c r="K121" s="48"/>
      <c r="L121" s="93"/>
      <c r="M121" s="48"/>
      <c r="N121" s="48"/>
      <c r="O121" s="48"/>
      <c r="P121" s="48"/>
      <c r="Q121" s="48"/>
      <c r="R121" s="48"/>
      <c r="S121" s="48"/>
      <c r="V121" s="122">
        <v>116</v>
      </c>
      <c r="W121" s="122" t="str">
        <f t="shared" si="9"/>
        <v/>
      </c>
      <c r="X121" s="122" t="str">
        <f t="shared" si="10"/>
        <v/>
      </c>
      <c r="Y121" s="122" t="str">
        <f t="shared" si="11"/>
        <v/>
      </c>
      <c r="Z121" s="122" t="str">
        <f t="shared" si="12"/>
        <v/>
      </c>
      <c r="AA121" s="122" t="str">
        <f t="shared" si="13"/>
        <v/>
      </c>
    </row>
    <row r="122" spans="1:27" ht="15" x14ac:dyDescent="0.25">
      <c r="A122" s="141"/>
      <c r="C122" s="93"/>
      <c r="D122" s="251">
        <v>0</v>
      </c>
      <c r="E122" s="42"/>
      <c r="F122" s="93"/>
      <c r="G122" s="42"/>
      <c r="H122" s="93"/>
      <c r="I122" s="48"/>
      <c r="J122" s="93"/>
      <c r="K122" s="48"/>
      <c r="L122" s="93"/>
      <c r="M122" s="48"/>
      <c r="N122" s="48"/>
      <c r="O122" s="48"/>
      <c r="P122" s="48"/>
      <c r="Q122" s="48"/>
      <c r="R122" s="48"/>
      <c r="S122" s="48"/>
      <c r="V122" s="122">
        <v>117</v>
      </c>
      <c r="W122" s="122" t="str">
        <f t="shared" si="9"/>
        <v/>
      </c>
      <c r="X122" s="122" t="str">
        <f t="shared" si="10"/>
        <v/>
      </c>
      <c r="Y122" s="122" t="str">
        <f t="shared" si="11"/>
        <v/>
      </c>
      <c r="Z122" s="122" t="str">
        <f t="shared" si="12"/>
        <v/>
      </c>
      <c r="AA122" s="122" t="str">
        <f t="shared" si="13"/>
        <v/>
      </c>
    </row>
    <row r="123" spans="1:27" ht="15" x14ac:dyDescent="0.25">
      <c r="A123" s="141"/>
      <c r="C123" s="93"/>
      <c r="D123" s="251">
        <v>0</v>
      </c>
      <c r="E123" s="42"/>
      <c r="F123" s="93"/>
      <c r="G123" s="42"/>
      <c r="H123" s="93"/>
      <c r="I123" s="48"/>
      <c r="J123" s="93"/>
      <c r="K123" s="48"/>
      <c r="L123" s="93"/>
      <c r="M123" s="48"/>
      <c r="N123" s="48"/>
      <c r="O123" s="48"/>
      <c r="P123" s="48"/>
      <c r="Q123" s="48"/>
      <c r="R123" s="48"/>
      <c r="S123" s="48"/>
      <c r="V123" s="122">
        <v>118</v>
      </c>
      <c r="W123" s="122" t="str">
        <f t="shared" si="9"/>
        <v/>
      </c>
      <c r="X123" s="122" t="str">
        <f t="shared" si="10"/>
        <v/>
      </c>
      <c r="Y123" s="122" t="str">
        <f t="shared" si="11"/>
        <v/>
      </c>
      <c r="Z123" s="122" t="str">
        <f t="shared" si="12"/>
        <v/>
      </c>
      <c r="AA123" s="122" t="str">
        <f t="shared" si="13"/>
        <v/>
      </c>
    </row>
    <row r="124" spans="1:27" ht="15" x14ac:dyDescent="0.25">
      <c r="A124" s="141"/>
      <c r="C124" s="93"/>
      <c r="D124" s="251">
        <v>0</v>
      </c>
      <c r="E124" s="42"/>
      <c r="F124" s="93"/>
      <c r="G124" s="42"/>
      <c r="H124" s="93"/>
      <c r="I124" s="48"/>
      <c r="J124" s="93"/>
      <c r="K124" s="48"/>
      <c r="L124" s="93"/>
      <c r="M124" s="48"/>
      <c r="N124" s="48"/>
      <c r="O124" s="48"/>
      <c r="P124" s="48"/>
      <c r="Q124" s="48"/>
      <c r="R124" s="48"/>
      <c r="S124" s="48"/>
      <c r="V124" s="122">
        <v>119</v>
      </c>
      <c r="W124" s="122" t="str">
        <f t="shared" si="9"/>
        <v/>
      </c>
      <c r="X124" s="122" t="str">
        <f t="shared" si="10"/>
        <v/>
      </c>
      <c r="Y124" s="122" t="str">
        <f t="shared" si="11"/>
        <v/>
      </c>
      <c r="Z124" s="122" t="str">
        <f t="shared" si="12"/>
        <v/>
      </c>
      <c r="AA124" s="122" t="str">
        <f t="shared" si="13"/>
        <v/>
      </c>
    </row>
    <row r="125" spans="1:27" ht="15" x14ac:dyDescent="0.25">
      <c r="A125" s="141"/>
      <c r="C125" s="93"/>
      <c r="D125" s="251">
        <v>0</v>
      </c>
      <c r="E125" s="42"/>
      <c r="F125" s="93"/>
      <c r="G125" s="42"/>
      <c r="H125" s="93"/>
      <c r="I125" s="48"/>
      <c r="J125" s="93"/>
      <c r="K125" s="48"/>
      <c r="L125" s="93"/>
      <c r="M125" s="48"/>
      <c r="N125" s="48"/>
      <c r="O125" s="48"/>
      <c r="P125" s="48"/>
      <c r="Q125" s="48"/>
      <c r="R125" s="48"/>
      <c r="S125" s="48"/>
      <c r="V125" s="122">
        <v>120</v>
      </c>
      <c r="W125" s="122" t="str">
        <f t="shared" si="9"/>
        <v/>
      </c>
      <c r="X125" s="122" t="str">
        <f t="shared" si="10"/>
        <v/>
      </c>
      <c r="Y125" s="122" t="str">
        <f t="shared" si="11"/>
        <v/>
      </c>
      <c r="Z125" s="122" t="str">
        <f t="shared" si="12"/>
        <v/>
      </c>
      <c r="AA125" s="122" t="str">
        <f t="shared" si="13"/>
        <v/>
      </c>
    </row>
    <row r="126" spans="1:27" ht="15" x14ac:dyDescent="0.25">
      <c r="A126" s="141"/>
      <c r="C126" s="93"/>
      <c r="D126" s="251">
        <v>0</v>
      </c>
      <c r="E126" s="42"/>
      <c r="F126" s="93"/>
      <c r="G126" s="42"/>
      <c r="H126" s="93"/>
      <c r="I126" s="48"/>
      <c r="J126" s="93"/>
      <c r="K126" s="48"/>
      <c r="L126" s="93"/>
      <c r="M126" s="48"/>
      <c r="N126" s="48"/>
      <c r="O126" s="48"/>
      <c r="P126" s="48"/>
      <c r="Q126" s="48"/>
      <c r="R126" s="48"/>
      <c r="S126" s="48"/>
      <c r="V126" s="122">
        <v>121</v>
      </c>
      <c r="W126" s="122" t="str">
        <f t="shared" si="9"/>
        <v/>
      </c>
      <c r="X126" s="122" t="str">
        <f t="shared" si="10"/>
        <v/>
      </c>
      <c r="Y126" s="122" t="str">
        <f t="shared" si="11"/>
        <v/>
      </c>
      <c r="Z126" s="122" t="str">
        <f t="shared" si="12"/>
        <v/>
      </c>
      <c r="AA126" s="122" t="str">
        <f t="shared" si="13"/>
        <v/>
      </c>
    </row>
    <row r="127" spans="1:27" ht="15" x14ac:dyDescent="0.25">
      <c r="A127" s="141"/>
      <c r="C127" s="93"/>
      <c r="D127" s="251">
        <v>0</v>
      </c>
      <c r="E127" s="42"/>
      <c r="F127" s="93"/>
      <c r="G127" s="42"/>
      <c r="H127" s="93"/>
      <c r="I127" s="48"/>
      <c r="J127" s="93"/>
      <c r="K127" s="48"/>
      <c r="L127" s="93"/>
      <c r="M127" s="48"/>
      <c r="N127" s="48"/>
      <c r="O127" s="48"/>
      <c r="P127" s="48"/>
      <c r="Q127" s="48"/>
      <c r="R127" s="48"/>
      <c r="S127" s="48"/>
      <c r="V127" s="122">
        <v>122</v>
      </c>
      <c r="W127" s="122" t="str">
        <f t="shared" si="9"/>
        <v/>
      </c>
      <c r="X127" s="122" t="str">
        <f t="shared" si="10"/>
        <v/>
      </c>
      <c r="Y127" s="122" t="str">
        <f t="shared" si="11"/>
        <v/>
      </c>
      <c r="Z127" s="122" t="str">
        <f t="shared" si="12"/>
        <v/>
      </c>
      <c r="AA127" s="122" t="str">
        <f t="shared" si="13"/>
        <v/>
      </c>
    </row>
    <row r="128" spans="1:27" ht="15" x14ac:dyDescent="0.25">
      <c r="A128" s="141"/>
      <c r="C128" s="93"/>
      <c r="D128" s="251">
        <v>0</v>
      </c>
      <c r="E128" s="42"/>
      <c r="F128" s="93"/>
      <c r="G128" s="42"/>
      <c r="H128" s="93"/>
      <c r="I128" s="48"/>
      <c r="J128" s="93"/>
      <c r="K128" s="48"/>
      <c r="L128" s="93"/>
      <c r="M128" s="48"/>
      <c r="N128" s="48"/>
      <c r="O128" s="48"/>
      <c r="P128" s="48"/>
      <c r="Q128" s="48"/>
      <c r="R128" s="48"/>
      <c r="S128" s="48"/>
      <c r="V128" s="122">
        <v>123</v>
      </c>
      <c r="W128" s="122" t="str">
        <f t="shared" si="9"/>
        <v/>
      </c>
      <c r="X128" s="122" t="str">
        <f t="shared" si="10"/>
        <v/>
      </c>
      <c r="Y128" s="122" t="str">
        <f t="shared" si="11"/>
        <v/>
      </c>
      <c r="Z128" s="122" t="str">
        <f t="shared" si="12"/>
        <v/>
      </c>
      <c r="AA128" s="122" t="str">
        <f t="shared" si="13"/>
        <v/>
      </c>
    </row>
    <row r="129" spans="1:27" ht="15" x14ac:dyDescent="0.25">
      <c r="A129" s="141"/>
      <c r="C129" s="93"/>
      <c r="D129" s="251">
        <v>0</v>
      </c>
      <c r="E129" s="42"/>
      <c r="F129" s="93"/>
      <c r="G129" s="42"/>
      <c r="H129" s="93"/>
      <c r="I129" s="48"/>
      <c r="J129" s="93"/>
      <c r="K129" s="48"/>
      <c r="L129" s="93"/>
      <c r="M129" s="48"/>
      <c r="N129" s="48"/>
      <c r="O129" s="48"/>
      <c r="P129" s="48"/>
      <c r="Q129" s="48"/>
      <c r="R129" s="48"/>
      <c r="S129" s="48"/>
      <c r="V129" s="122">
        <v>124</v>
      </c>
      <c r="W129" s="122" t="str">
        <f t="shared" si="9"/>
        <v/>
      </c>
      <c r="X129" s="122" t="str">
        <f t="shared" si="10"/>
        <v/>
      </c>
      <c r="Y129" s="122" t="str">
        <f t="shared" si="11"/>
        <v/>
      </c>
      <c r="Z129" s="122" t="str">
        <f t="shared" si="12"/>
        <v/>
      </c>
      <c r="AA129" s="122" t="str">
        <f t="shared" si="13"/>
        <v/>
      </c>
    </row>
    <row r="130" spans="1:27" ht="15" x14ac:dyDescent="0.25">
      <c r="A130" s="141"/>
      <c r="C130" s="93"/>
      <c r="D130" s="251">
        <v>0</v>
      </c>
      <c r="E130" s="42"/>
      <c r="F130" s="93"/>
      <c r="G130" s="42"/>
      <c r="H130" s="93"/>
      <c r="I130" s="48"/>
      <c r="J130" s="93"/>
      <c r="K130" s="48"/>
      <c r="L130" s="93"/>
      <c r="M130" s="48"/>
      <c r="N130" s="48"/>
      <c r="O130" s="48"/>
      <c r="P130" s="48"/>
      <c r="Q130" s="48"/>
      <c r="R130" s="48"/>
      <c r="S130" s="48"/>
      <c r="V130" s="122">
        <v>125</v>
      </c>
      <c r="W130" s="122" t="str">
        <f t="shared" si="9"/>
        <v/>
      </c>
      <c r="X130" s="122" t="str">
        <f t="shared" si="10"/>
        <v/>
      </c>
      <c r="Y130" s="122" t="str">
        <f t="shared" si="11"/>
        <v/>
      </c>
      <c r="Z130" s="122" t="str">
        <f t="shared" si="12"/>
        <v/>
      </c>
      <c r="AA130" s="122" t="str">
        <f t="shared" si="13"/>
        <v/>
      </c>
    </row>
    <row r="131" spans="1:27" ht="15" x14ac:dyDescent="0.25">
      <c r="A131" s="141"/>
      <c r="C131" s="93"/>
      <c r="D131" s="251">
        <v>0</v>
      </c>
      <c r="E131" s="42"/>
      <c r="F131" s="93"/>
      <c r="G131" s="42"/>
      <c r="H131" s="93"/>
      <c r="I131" s="48"/>
      <c r="J131" s="93"/>
      <c r="K131" s="48"/>
      <c r="L131" s="93"/>
      <c r="M131" s="48"/>
      <c r="N131" s="48"/>
      <c r="O131" s="48"/>
      <c r="P131" s="48"/>
      <c r="Q131" s="48"/>
      <c r="R131" s="48"/>
      <c r="S131" s="48"/>
      <c r="V131" s="122">
        <v>126</v>
      </c>
      <c r="W131" s="122" t="str">
        <f t="shared" si="9"/>
        <v/>
      </c>
      <c r="X131" s="122" t="str">
        <f t="shared" si="10"/>
        <v/>
      </c>
      <c r="Y131" s="122" t="str">
        <f t="shared" si="11"/>
        <v/>
      </c>
      <c r="Z131" s="122" t="str">
        <f t="shared" si="12"/>
        <v/>
      </c>
      <c r="AA131" s="122" t="str">
        <f t="shared" si="13"/>
        <v/>
      </c>
    </row>
    <row r="132" spans="1:27" ht="15" x14ac:dyDescent="0.25">
      <c r="A132" s="141"/>
      <c r="C132" s="93"/>
      <c r="D132" s="251">
        <v>0</v>
      </c>
      <c r="E132" s="42"/>
      <c r="F132" s="93"/>
      <c r="G132" s="42"/>
      <c r="H132" s="93"/>
      <c r="I132" s="48"/>
      <c r="J132" s="93"/>
      <c r="K132" s="48"/>
      <c r="L132" s="93"/>
      <c r="M132" s="48"/>
      <c r="N132" s="48"/>
      <c r="O132" s="48"/>
      <c r="P132" s="48"/>
      <c r="Q132" s="48"/>
      <c r="R132" s="48"/>
      <c r="S132" s="48"/>
      <c r="V132" s="122">
        <v>127</v>
      </c>
      <c r="W132" s="122" t="str">
        <f t="shared" si="9"/>
        <v/>
      </c>
      <c r="X132" s="122" t="str">
        <f t="shared" si="10"/>
        <v/>
      </c>
      <c r="Y132" s="122" t="str">
        <f t="shared" si="11"/>
        <v/>
      </c>
      <c r="Z132" s="122" t="str">
        <f t="shared" si="12"/>
        <v/>
      </c>
      <c r="AA132" s="122" t="str">
        <f t="shared" si="13"/>
        <v/>
      </c>
    </row>
    <row r="133" spans="1:27" ht="15" x14ac:dyDescent="0.25">
      <c r="A133" s="141"/>
      <c r="C133" s="93"/>
      <c r="D133" s="251">
        <v>0</v>
      </c>
      <c r="E133" s="42"/>
      <c r="F133" s="93"/>
      <c r="G133" s="42"/>
      <c r="H133" s="93"/>
      <c r="I133" s="48"/>
      <c r="J133" s="93"/>
      <c r="K133" s="48"/>
      <c r="L133" s="93"/>
      <c r="M133" s="48"/>
      <c r="N133" s="48"/>
      <c r="O133" s="48"/>
      <c r="P133" s="48"/>
      <c r="Q133" s="48"/>
      <c r="R133" s="48"/>
      <c r="S133" s="48"/>
      <c r="V133" s="122">
        <v>128</v>
      </c>
      <c r="W133" s="122" t="str">
        <f t="shared" si="9"/>
        <v/>
      </c>
      <c r="X133" s="122" t="str">
        <f t="shared" si="10"/>
        <v/>
      </c>
      <c r="Y133" s="122" t="str">
        <f t="shared" si="11"/>
        <v/>
      </c>
      <c r="Z133" s="122" t="str">
        <f t="shared" si="12"/>
        <v/>
      </c>
      <c r="AA133" s="122" t="str">
        <f t="shared" si="13"/>
        <v/>
      </c>
    </row>
    <row r="134" spans="1:27" ht="15" x14ac:dyDescent="0.25">
      <c r="A134" s="141"/>
      <c r="C134" s="93"/>
      <c r="D134" s="251">
        <v>0</v>
      </c>
      <c r="E134" s="42"/>
      <c r="F134" s="93"/>
      <c r="G134" s="42"/>
      <c r="H134" s="93"/>
      <c r="I134" s="48"/>
      <c r="J134" s="93"/>
      <c r="K134" s="48"/>
      <c r="L134" s="93"/>
      <c r="M134" s="48"/>
      <c r="N134" s="48"/>
      <c r="O134" s="48"/>
      <c r="P134" s="48"/>
      <c r="Q134" s="48"/>
      <c r="R134" s="48"/>
      <c r="S134" s="48"/>
      <c r="V134" s="122">
        <v>129</v>
      </c>
      <c r="W134" s="122" t="str">
        <f t="shared" si="9"/>
        <v/>
      </c>
      <c r="X134" s="122" t="str">
        <f t="shared" si="10"/>
        <v/>
      </c>
      <c r="Y134" s="122" t="str">
        <f t="shared" si="11"/>
        <v/>
      </c>
      <c r="Z134" s="122" t="str">
        <f t="shared" si="12"/>
        <v/>
      </c>
      <c r="AA134" s="122" t="str">
        <f t="shared" si="13"/>
        <v/>
      </c>
    </row>
    <row r="135" spans="1:27" ht="15" x14ac:dyDescent="0.25">
      <c r="A135" s="141"/>
      <c r="C135" s="93"/>
      <c r="D135" s="251">
        <v>0</v>
      </c>
      <c r="E135" s="42"/>
      <c r="F135" s="93"/>
      <c r="G135" s="42"/>
      <c r="H135" s="93"/>
      <c r="I135" s="48"/>
      <c r="J135" s="93"/>
      <c r="K135" s="48"/>
      <c r="L135" s="93"/>
      <c r="M135" s="48"/>
      <c r="N135" s="48"/>
      <c r="O135" s="48"/>
      <c r="P135" s="48"/>
      <c r="Q135" s="48"/>
      <c r="R135" s="48"/>
      <c r="S135" s="48"/>
      <c r="V135" s="122">
        <v>130</v>
      </c>
      <c r="W135" s="122" t="str">
        <f t="shared" ref="W135:W198" si="14">IF(AND(C135&lt;&gt;"",C135&lt;&gt;"--"),V135,"")</f>
        <v/>
      </c>
      <c r="X135" s="122" t="str">
        <f t="shared" ref="X135:X198" si="15">IF(AND(F135&lt;&gt;"",F135&lt;&gt;"--"),V135,"")</f>
        <v/>
      </c>
      <c r="Y135" s="122" t="str">
        <f t="shared" ref="Y135:Y198" si="16">IF(AND(H135&lt;&gt;"",H135&lt;&gt;"--"),V135,"")</f>
        <v/>
      </c>
      <c r="Z135" s="122" t="str">
        <f t="shared" ref="Z135:Z198" si="17">IF(AND(J135&lt;&gt;"",J135&lt;&gt;"--"),V135,"")</f>
        <v/>
      </c>
      <c r="AA135" s="122" t="str">
        <f t="shared" ref="AA135:AA198" si="18">IF(AND(L135&lt;&gt;"",L135&lt;&gt;"--"),V135,"")</f>
        <v/>
      </c>
    </row>
    <row r="136" spans="1:27" ht="15" x14ac:dyDescent="0.25">
      <c r="A136" s="141"/>
      <c r="C136" s="93"/>
      <c r="D136" s="251">
        <v>0</v>
      </c>
      <c r="E136" s="42"/>
      <c r="F136" s="93"/>
      <c r="G136" s="42"/>
      <c r="H136" s="93"/>
      <c r="I136" s="48"/>
      <c r="J136" s="93"/>
      <c r="K136" s="48"/>
      <c r="L136" s="93"/>
      <c r="M136" s="48"/>
      <c r="N136" s="48"/>
      <c r="O136" s="48"/>
      <c r="P136" s="48"/>
      <c r="Q136" s="48"/>
      <c r="R136" s="48"/>
      <c r="S136" s="48"/>
      <c r="V136" s="122">
        <v>131</v>
      </c>
      <c r="W136" s="122" t="str">
        <f t="shared" si="14"/>
        <v/>
      </c>
      <c r="X136" s="122" t="str">
        <f t="shared" si="15"/>
        <v/>
      </c>
      <c r="Y136" s="122" t="str">
        <f t="shared" si="16"/>
        <v/>
      </c>
      <c r="Z136" s="122" t="str">
        <f t="shared" si="17"/>
        <v/>
      </c>
      <c r="AA136" s="122" t="str">
        <f t="shared" si="18"/>
        <v/>
      </c>
    </row>
    <row r="137" spans="1:27" ht="15" x14ac:dyDescent="0.25">
      <c r="A137" s="141"/>
      <c r="C137" s="93"/>
      <c r="D137" s="251">
        <v>0</v>
      </c>
      <c r="E137" s="42"/>
      <c r="F137" s="93"/>
      <c r="G137" s="42"/>
      <c r="H137" s="93"/>
      <c r="I137" s="48"/>
      <c r="J137" s="93"/>
      <c r="K137" s="48"/>
      <c r="L137" s="93"/>
      <c r="M137" s="48"/>
      <c r="N137" s="48"/>
      <c r="O137" s="48"/>
      <c r="P137" s="48"/>
      <c r="Q137" s="48"/>
      <c r="R137" s="48"/>
      <c r="S137" s="48"/>
      <c r="V137" s="122">
        <v>132</v>
      </c>
      <c r="W137" s="122" t="str">
        <f t="shared" si="14"/>
        <v/>
      </c>
      <c r="X137" s="122" t="str">
        <f t="shared" si="15"/>
        <v/>
      </c>
      <c r="Y137" s="122" t="str">
        <f t="shared" si="16"/>
        <v/>
      </c>
      <c r="Z137" s="122" t="str">
        <f t="shared" si="17"/>
        <v/>
      </c>
      <c r="AA137" s="122" t="str">
        <f t="shared" si="18"/>
        <v/>
      </c>
    </row>
    <row r="138" spans="1:27" ht="15" x14ac:dyDescent="0.25">
      <c r="A138" s="141"/>
      <c r="C138" s="93"/>
      <c r="D138" s="251">
        <v>0</v>
      </c>
      <c r="E138" s="42"/>
      <c r="F138" s="93"/>
      <c r="G138" s="42"/>
      <c r="H138" s="93"/>
      <c r="I138" s="48"/>
      <c r="J138" s="93"/>
      <c r="K138" s="48"/>
      <c r="L138" s="93"/>
      <c r="M138" s="48"/>
      <c r="N138" s="48"/>
      <c r="O138" s="48"/>
      <c r="P138" s="48"/>
      <c r="Q138" s="48"/>
      <c r="R138" s="48"/>
      <c r="S138" s="48"/>
      <c r="V138" s="122">
        <v>133</v>
      </c>
      <c r="W138" s="122" t="str">
        <f t="shared" si="14"/>
        <v/>
      </c>
      <c r="X138" s="122" t="str">
        <f t="shared" si="15"/>
        <v/>
      </c>
      <c r="Y138" s="122" t="str">
        <f t="shared" si="16"/>
        <v/>
      </c>
      <c r="Z138" s="122" t="str">
        <f t="shared" si="17"/>
        <v/>
      </c>
      <c r="AA138" s="122" t="str">
        <f t="shared" si="18"/>
        <v/>
      </c>
    </row>
    <row r="139" spans="1:27" ht="15" x14ac:dyDescent="0.25">
      <c r="A139" s="141"/>
      <c r="C139" s="93"/>
      <c r="D139" s="251">
        <v>0</v>
      </c>
      <c r="E139" s="42"/>
      <c r="F139" s="93"/>
      <c r="G139" s="42"/>
      <c r="H139" s="93"/>
      <c r="I139" s="48"/>
      <c r="J139" s="93"/>
      <c r="K139" s="48"/>
      <c r="L139" s="93"/>
      <c r="M139" s="48"/>
      <c r="N139" s="48"/>
      <c r="O139" s="48"/>
      <c r="P139" s="48"/>
      <c r="Q139" s="48"/>
      <c r="R139" s="48"/>
      <c r="S139" s="48"/>
      <c r="V139" s="122">
        <v>134</v>
      </c>
      <c r="W139" s="122" t="str">
        <f t="shared" si="14"/>
        <v/>
      </c>
      <c r="X139" s="122" t="str">
        <f t="shared" si="15"/>
        <v/>
      </c>
      <c r="Y139" s="122" t="str">
        <f t="shared" si="16"/>
        <v/>
      </c>
      <c r="Z139" s="122" t="str">
        <f t="shared" si="17"/>
        <v/>
      </c>
      <c r="AA139" s="122" t="str">
        <f t="shared" si="18"/>
        <v/>
      </c>
    </row>
    <row r="140" spans="1:27" ht="15" x14ac:dyDescent="0.25">
      <c r="A140" s="141"/>
      <c r="C140" s="93"/>
      <c r="D140" s="251">
        <v>0</v>
      </c>
      <c r="E140" s="42"/>
      <c r="F140" s="93"/>
      <c r="G140" s="42"/>
      <c r="H140" s="93"/>
      <c r="I140" s="48"/>
      <c r="J140" s="93"/>
      <c r="K140" s="48"/>
      <c r="L140" s="93"/>
      <c r="M140" s="48"/>
      <c r="N140" s="48"/>
      <c r="O140" s="48"/>
      <c r="P140" s="48"/>
      <c r="Q140" s="48"/>
      <c r="R140" s="48"/>
      <c r="S140" s="48"/>
      <c r="V140" s="122">
        <v>135</v>
      </c>
      <c r="W140" s="122" t="str">
        <f t="shared" si="14"/>
        <v/>
      </c>
      <c r="X140" s="122" t="str">
        <f t="shared" si="15"/>
        <v/>
      </c>
      <c r="Y140" s="122" t="str">
        <f t="shared" si="16"/>
        <v/>
      </c>
      <c r="Z140" s="122" t="str">
        <f t="shared" si="17"/>
        <v/>
      </c>
      <c r="AA140" s="122" t="str">
        <f t="shared" si="18"/>
        <v/>
      </c>
    </row>
    <row r="141" spans="1:27" ht="15" x14ac:dyDescent="0.25">
      <c r="A141" s="141"/>
      <c r="C141" s="93"/>
      <c r="D141" s="251">
        <v>0</v>
      </c>
      <c r="E141" s="42"/>
      <c r="F141" s="93"/>
      <c r="G141" s="42"/>
      <c r="H141" s="93"/>
      <c r="I141" s="48"/>
      <c r="J141" s="93"/>
      <c r="K141" s="48"/>
      <c r="L141" s="93"/>
      <c r="M141" s="48"/>
      <c r="N141" s="48"/>
      <c r="O141" s="48"/>
      <c r="P141" s="48"/>
      <c r="Q141" s="48"/>
      <c r="R141" s="48"/>
      <c r="S141" s="48"/>
      <c r="V141" s="122">
        <v>136</v>
      </c>
      <c r="W141" s="122" t="str">
        <f t="shared" si="14"/>
        <v/>
      </c>
      <c r="X141" s="122" t="str">
        <f t="shared" si="15"/>
        <v/>
      </c>
      <c r="Y141" s="122" t="str">
        <f t="shared" si="16"/>
        <v/>
      </c>
      <c r="Z141" s="122" t="str">
        <f t="shared" si="17"/>
        <v/>
      </c>
      <c r="AA141" s="122" t="str">
        <f t="shared" si="18"/>
        <v/>
      </c>
    </row>
    <row r="142" spans="1:27" ht="15" x14ac:dyDescent="0.25">
      <c r="A142" s="141"/>
      <c r="C142" s="93"/>
      <c r="D142" s="251">
        <v>0</v>
      </c>
      <c r="E142" s="42"/>
      <c r="F142" s="93"/>
      <c r="G142" s="42"/>
      <c r="H142" s="93"/>
      <c r="I142" s="48"/>
      <c r="J142" s="93"/>
      <c r="K142" s="48"/>
      <c r="L142" s="93"/>
      <c r="M142" s="48"/>
      <c r="N142" s="48"/>
      <c r="O142" s="48"/>
      <c r="P142" s="48"/>
      <c r="Q142" s="48"/>
      <c r="R142" s="48"/>
      <c r="S142" s="48"/>
      <c r="V142" s="122">
        <v>137</v>
      </c>
      <c r="W142" s="122" t="str">
        <f t="shared" si="14"/>
        <v/>
      </c>
      <c r="X142" s="122" t="str">
        <f t="shared" si="15"/>
        <v/>
      </c>
      <c r="Y142" s="122" t="str">
        <f t="shared" si="16"/>
        <v/>
      </c>
      <c r="Z142" s="122" t="str">
        <f t="shared" si="17"/>
        <v/>
      </c>
      <c r="AA142" s="122" t="str">
        <f t="shared" si="18"/>
        <v/>
      </c>
    </row>
    <row r="143" spans="1:27" ht="15" x14ac:dyDescent="0.25">
      <c r="A143" s="141"/>
      <c r="C143" s="93"/>
      <c r="D143" s="251">
        <v>0</v>
      </c>
      <c r="E143" s="42"/>
      <c r="F143" s="93"/>
      <c r="G143" s="42"/>
      <c r="H143" s="93"/>
      <c r="I143" s="48"/>
      <c r="J143" s="93"/>
      <c r="K143" s="48"/>
      <c r="L143" s="93"/>
      <c r="M143" s="48"/>
      <c r="N143" s="48"/>
      <c r="O143" s="48"/>
      <c r="P143" s="48"/>
      <c r="Q143" s="48"/>
      <c r="R143" s="48"/>
      <c r="S143" s="48"/>
      <c r="V143" s="122">
        <v>138</v>
      </c>
      <c r="W143" s="122" t="str">
        <f t="shared" si="14"/>
        <v/>
      </c>
      <c r="X143" s="122" t="str">
        <f t="shared" si="15"/>
        <v/>
      </c>
      <c r="Y143" s="122" t="str">
        <f t="shared" si="16"/>
        <v/>
      </c>
      <c r="Z143" s="122" t="str">
        <f t="shared" si="17"/>
        <v/>
      </c>
      <c r="AA143" s="122" t="str">
        <f t="shared" si="18"/>
        <v/>
      </c>
    </row>
    <row r="144" spans="1:27" ht="15" x14ac:dyDescent="0.25">
      <c r="A144" s="141"/>
      <c r="C144" s="93"/>
      <c r="D144" s="251">
        <v>0</v>
      </c>
      <c r="E144" s="42"/>
      <c r="F144" s="93"/>
      <c r="G144" s="42"/>
      <c r="H144" s="93"/>
      <c r="I144" s="48"/>
      <c r="J144" s="93"/>
      <c r="K144" s="48"/>
      <c r="L144" s="93"/>
      <c r="M144" s="48"/>
      <c r="N144" s="48"/>
      <c r="O144" s="48"/>
      <c r="P144" s="48"/>
      <c r="Q144" s="48"/>
      <c r="R144" s="48"/>
      <c r="S144" s="48"/>
      <c r="V144" s="122">
        <v>139</v>
      </c>
      <c r="W144" s="122" t="str">
        <f t="shared" si="14"/>
        <v/>
      </c>
      <c r="X144" s="122" t="str">
        <f t="shared" si="15"/>
        <v/>
      </c>
      <c r="Y144" s="122" t="str">
        <f t="shared" si="16"/>
        <v/>
      </c>
      <c r="Z144" s="122" t="str">
        <f t="shared" si="17"/>
        <v/>
      </c>
      <c r="AA144" s="122" t="str">
        <f t="shared" si="18"/>
        <v/>
      </c>
    </row>
    <row r="145" spans="1:27" ht="15" x14ac:dyDescent="0.25">
      <c r="A145" s="141"/>
      <c r="C145" s="93"/>
      <c r="D145" s="251">
        <v>0</v>
      </c>
      <c r="E145" s="42"/>
      <c r="F145" s="93"/>
      <c r="G145" s="42"/>
      <c r="H145" s="93"/>
      <c r="I145" s="48"/>
      <c r="J145" s="93"/>
      <c r="K145" s="48"/>
      <c r="L145" s="93"/>
      <c r="M145" s="48"/>
      <c r="N145" s="48"/>
      <c r="O145" s="48"/>
      <c r="P145" s="48"/>
      <c r="Q145" s="48"/>
      <c r="R145" s="48"/>
      <c r="S145" s="48"/>
      <c r="V145" s="122">
        <v>140</v>
      </c>
      <c r="W145" s="122" t="str">
        <f t="shared" si="14"/>
        <v/>
      </c>
      <c r="X145" s="122" t="str">
        <f t="shared" si="15"/>
        <v/>
      </c>
      <c r="Y145" s="122" t="str">
        <f t="shared" si="16"/>
        <v/>
      </c>
      <c r="Z145" s="122" t="str">
        <f t="shared" si="17"/>
        <v/>
      </c>
      <c r="AA145" s="122" t="str">
        <f t="shared" si="18"/>
        <v/>
      </c>
    </row>
    <row r="146" spans="1:27" ht="15" x14ac:dyDescent="0.25">
      <c r="A146" s="141"/>
      <c r="C146" s="93"/>
      <c r="D146" s="251">
        <v>0</v>
      </c>
      <c r="E146" s="42"/>
      <c r="F146" s="93"/>
      <c r="G146" s="42"/>
      <c r="H146" s="93"/>
      <c r="I146" s="48"/>
      <c r="J146" s="93"/>
      <c r="K146" s="48"/>
      <c r="L146" s="93"/>
      <c r="M146" s="48"/>
      <c r="N146" s="48"/>
      <c r="O146" s="48"/>
      <c r="P146" s="48"/>
      <c r="Q146" s="48"/>
      <c r="R146" s="48"/>
      <c r="S146" s="48"/>
      <c r="V146" s="122">
        <v>141</v>
      </c>
      <c r="W146" s="122" t="str">
        <f t="shared" si="14"/>
        <v/>
      </c>
      <c r="X146" s="122" t="str">
        <f t="shared" si="15"/>
        <v/>
      </c>
      <c r="Y146" s="122" t="str">
        <f t="shared" si="16"/>
        <v/>
      </c>
      <c r="Z146" s="122" t="str">
        <f t="shared" si="17"/>
        <v/>
      </c>
      <c r="AA146" s="122" t="str">
        <f t="shared" si="18"/>
        <v/>
      </c>
    </row>
    <row r="147" spans="1:27" ht="15" x14ac:dyDescent="0.25">
      <c r="A147" s="141"/>
      <c r="C147" s="93"/>
      <c r="D147" s="251">
        <v>0</v>
      </c>
      <c r="E147" s="42"/>
      <c r="F147" s="93"/>
      <c r="G147" s="42"/>
      <c r="H147" s="93"/>
      <c r="I147" s="48"/>
      <c r="J147" s="93"/>
      <c r="K147" s="48"/>
      <c r="L147" s="93"/>
      <c r="M147" s="48"/>
      <c r="N147" s="48"/>
      <c r="O147" s="48"/>
      <c r="P147" s="48"/>
      <c r="Q147" s="48"/>
      <c r="R147" s="48"/>
      <c r="S147" s="48"/>
      <c r="V147" s="122">
        <v>142</v>
      </c>
      <c r="W147" s="122" t="str">
        <f t="shared" si="14"/>
        <v/>
      </c>
      <c r="X147" s="122" t="str">
        <f t="shared" si="15"/>
        <v/>
      </c>
      <c r="Y147" s="122" t="str">
        <f t="shared" si="16"/>
        <v/>
      </c>
      <c r="Z147" s="122" t="str">
        <f t="shared" si="17"/>
        <v/>
      </c>
      <c r="AA147" s="122" t="str">
        <f t="shared" si="18"/>
        <v/>
      </c>
    </row>
    <row r="148" spans="1:27" ht="15" x14ac:dyDescent="0.25">
      <c r="A148" s="141"/>
      <c r="C148" s="93"/>
      <c r="D148" s="251">
        <v>0</v>
      </c>
      <c r="E148" s="42"/>
      <c r="F148" s="93"/>
      <c r="G148" s="42"/>
      <c r="H148" s="93"/>
      <c r="I148" s="48"/>
      <c r="J148" s="93"/>
      <c r="K148" s="48"/>
      <c r="L148" s="93"/>
      <c r="M148" s="48"/>
      <c r="N148" s="48"/>
      <c r="O148" s="48"/>
      <c r="P148" s="48"/>
      <c r="Q148" s="48"/>
      <c r="R148" s="48"/>
      <c r="S148" s="48"/>
      <c r="V148" s="122">
        <v>143</v>
      </c>
      <c r="W148" s="122" t="str">
        <f t="shared" si="14"/>
        <v/>
      </c>
      <c r="X148" s="122" t="str">
        <f t="shared" si="15"/>
        <v/>
      </c>
      <c r="Y148" s="122" t="str">
        <f t="shared" si="16"/>
        <v/>
      </c>
      <c r="Z148" s="122" t="str">
        <f t="shared" si="17"/>
        <v/>
      </c>
      <c r="AA148" s="122" t="str">
        <f t="shared" si="18"/>
        <v/>
      </c>
    </row>
    <row r="149" spans="1:27" ht="15" x14ac:dyDescent="0.25">
      <c r="A149" s="141"/>
      <c r="C149" s="93"/>
      <c r="D149" s="251">
        <v>0</v>
      </c>
      <c r="E149" s="42"/>
      <c r="F149" s="93"/>
      <c r="G149" s="42"/>
      <c r="H149" s="93"/>
      <c r="I149" s="48"/>
      <c r="J149" s="93"/>
      <c r="K149" s="48"/>
      <c r="L149" s="93"/>
      <c r="M149" s="48"/>
      <c r="N149" s="48"/>
      <c r="O149" s="48"/>
      <c r="P149" s="48"/>
      <c r="Q149" s="48"/>
      <c r="R149" s="48"/>
      <c r="S149" s="48"/>
      <c r="V149" s="122">
        <v>144</v>
      </c>
      <c r="W149" s="122" t="str">
        <f t="shared" si="14"/>
        <v/>
      </c>
      <c r="X149" s="122" t="str">
        <f t="shared" si="15"/>
        <v/>
      </c>
      <c r="Y149" s="122" t="str">
        <f t="shared" si="16"/>
        <v/>
      </c>
      <c r="Z149" s="122" t="str">
        <f t="shared" si="17"/>
        <v/>
      </c>
      <c r="AA149" s="122" t="str">
        <f t="shared" si="18"/>
        <v/>
      </c>
    </row>
    <row r="150" spans="1:27" ht="15" x14ac:dyDescent="0.25">
      <c r="A150" s="141"/>
      <c r="C150" s="93"/>
      <c r="D150" s="251">
        <v>0</v>
      </c>
      <c r="E150" s="42"/>
      <c r="F150" s="93"/>
      <c r="G150" s="42"/>
      <c r="H150" s="93"/>
      <c r="I150" s="48"/>
      <c r="J150" s="93"/>
      <c r="K150" s="48"/>
      <c r="L150" s="93"/>
      <c r="M150" s="48"/>
      <c r="N150" s="48"/>
      <c r="O150" s="48"/>
      <c r="P150" s="48"/>
      <c r="Q150" s="48"/>
      <c r="R150" s="48"/>
      <c r="S150" s="48"/>
      <c r="V150" s="122">
        <v>145</v>
      </c>
      <c r="W150" s="122" t="str">
        <f t="shared" si="14"/>
        <v/>
      </c>
      <c r="X150" s="122" t="str">
        <f t="shared" si="15"/>
        <v/>
      </c>
      <c r="Y150" s="122" t="str">
        <f t="shared" si="16"/>
        <v/>
      </c>
      <c r="Z150" s="122" t="str">
        <f t="shared" si="17"/>
        <v/>
      </c>
      <c r="AA150" s="122" t="str">
        <f t="shared" si="18"/>
        <v/>
      </c>
    </row>
    <row r="151" spans="1:27" ht="15" x14ac:dyDescent="0.25">
      <c r="A151" s="141"/>
      <c r="C151" s="93"/>
      <c r="D151" s="251">
        <v>0</v>
      </c>
      <c r="E151" s="42"/>
      <c r="F151" s="93"/>
      <c r="G151" s="42"/>
      <c r="H151" s="93"/>
      <c r="I151" s="48"/>
      <c r="J151" s="93"/>
      <c r="K151" s="48"/>
      <c r="L151" s="93"/>
      <c r="M151" s="48"/>
      <c r="N151" s="48"/>
      <c r="O151" s="48"/>
      <c r="P151" s="48"/>
      <c r="Q151" s="48"/>
      <c r="R151" s="48"/>
      <c r="S151" s="48"/>
      <c r="V151" s="122">
        <v>146</v>
      </c>
      <c r="W151" s="122" t="str">
        <f t="shared" si="14"/>
        <v/>
      </c>
      <c r="X151" s="122" t="str">
        <f t="shared" si="15"/>
        <v/>
      </c>
      <c r="Y151" s="122" t="str">
        <f t="shared" si="16"/>
        <v/>
      </c>
      <c r="Z151" s="122" t="str">
        <f t="shared" si="17"/>
        <v/>
      </c>
      <c r="AA151" s="122" t="str">
        <f t="shared" si="18"/>
        <v/>
      </c>
    </row>
    <row r="152" spans="1:27" ht="15" x14ac:dyDescent="0.25">
      <c r="A152" s="141"/>
      <c r="C152" s="93"/>
      <c r="D152" s="251">
        <v>0</v>
      </c>
      <c r="E152" s="42"/>
      <c r="F152" s="93"/>
      <c r="G152" s="42"/>
      <c r="H152" s="93"/>
      <c r="I152" s="48"/>
      <c r="J152" s="93"/>
      <c r="K152" s="48"/>
      <c r="L152" s="93"/>
      <c r="M152" s="48"/>
      <c r="N152" s="48"/>
      <c r="O152" s="48"/>
      <c r="P152" s="48"/>
      <c r="Q152" s="48"/>
      <c r="R152" s="48"/>
      <c r="S152" s="48"/>
      <c r="V152" s="122">
        <v>147</v>
      </c>
      <c r="W152" s="122" t="str">
        <f t="shared" si="14"/>
        <v/>
      </c>
      <c r="X152" s="122" t="str">
        <f t="shared" si="15"/>
        <v/>
      </c>
      <c r="Y152" s="122" t="str">
        <f t="shared" si="16"/>
        <v/>
      </c>
      <c r="Z152" s="122" t="str">
        <f t="shared" si="17"/>
        <v/>
      </c>
      <c r="AA152" s="122" t="str">
        <f t="shared" si="18"/>
        <v/>
      </c>
    </row>
    <row r="153" spans="1:27" ht="15" x14ac:dyDescent="0.25">
      <c r="A153" s="141"/>
      <c r="C153" s="93"/>
      <c r="D153" s="251">
        <v>0</v>
      </c>
      <c r="E153" s="42"/>
      <c r="F153" s="93"/>
      <c r="G153" s="42"/>
      <c r="H153" s="93"/>
      <c r="I153" s="48"/>
      <c r="J153" s="93"/>
      <c r="K153" s="48"/>
      <c r="L153" s="93"/>
      <c r="M153" s="48"/>
      <c r="N153" s="48"/>
      <c r="O153" s="48"/>
      <c r="P153" s="48"/>
      <c r="Q153" s="48"/>
      <c r="R153" s="48"/>
      <c r="S153" s="48"/>
      <c r="V153" s="122">
        <v>148</v>
      </c>
      <c r="W153" s="122" t="str">
        <f t="shared" si="14"/>
        <v/>
      </c>
      <c r="X153" s="122" t="str">
        <f t="shared" si="15"/>
        <v/>
      </c>
      <c r="Y153" s="122" t="str">
        <f t="shared" si="16"/>
        <v/>
      </c>
      <c r="Z153" s="122" t="str">
        <f t="shared" si="17"/>
        <v/>
      </c>
      <c r="AA153" s="122" t="str">
        <f t="shared" si="18"/>
        <v/>
      </c>
    </row>
    <row r="154" spans="1:27" ht="15" x14ac:dyDescent="0.25">
      <c r="A154" s="141"/>
      <c r="C154" s="93"/>
      <c r="D154" s="251">
        <v>0</v>
      </c>
      <c r="E154" s="42"/>
      <c r="F154" s="93"/>
      <c r="G154" s="42"/>
      <c r="H154" s="93"/>
      <c r="I154" s="48"/>
      <c r="J154" s="93"/>
      <c r="K154" s="48"/>
      <c r="L154" s="93"/>
      <c r="M154" s="48"/>
      <c r="N154" s="48"/>
      <c r="O154" s="48"/>
      <c r="P154" s="48"/>
      <c r="Q154" s="48"/>
      <c r="R154" s="48"/>
      <c r="S154" s="48"/>
      <c r="V154" s="122">
        <v>149</v>
      </c>
      <c r="W154" s="122" t="str">
        <f t="shared" si="14"/>
        <v/>
      </c>
      <c r="X154" s="122" t="str">
        <f t="shared" si="15"/>
        <v/>
      </c>
      <c r="Y154" s="122" t="str">
        <f t="shared" si="16"/>
        <v/>
      </c>
      <c r="Z154" s="122" t="str">
        <f t="shared" si="17"/>
        <v/>
      </c>
      <c r="AA154" s="122" t="str">
        <f t="shared" si="18"/>
        <v/>
      </c>
    </row>
    <row r="155" spans="1:27" ht="15" x14ac:dyDescent="0.25">
      <c r="A155" s="141"/>
      <c r="C155" s="93"/>
      <c r="D155" s="251">
        <v>0</v>
      </c>
      <c r="E155" s="42"/>
      <c r="F155" s="93"/>
      <c r="G155" s="42"/>
      <c r="H155" s="93"/>
      <c r="I155" s="48"/>
      <c r="J155" s="93"/>
      <c r="K155" s="48"/>
      <c r="L155" s="93"/>
      <c r="M155" s="48"/>
      <c r="N155" s="48"/>
      <c r="O155" s="48"/>
      <c r="P155" s="48"/>
      <c r="Q155" s="48"/>
      <c r="R155" s="48"/>
      <c r="S155" s="48"/>
      <c r="V155" s="122">
        <v>150</v>
      </c>
      <c r="W155" s="122" t="str">
        <f t="shared" si="14"/>
        <v/>
      </c>
      <c r="X155" s="122" t="str">
        <f t="shared" si="15"/>
        <v/>
      </c>
      <c r="Y155" s="122" t="str">
        <f t="shared" si="16"/>
        <v/>
      </c>
      <c r="Z155" s="122" t="str">
        <f t="shared" si="17"/>
        <v/>
      </c>
      <c r="AA155" s="122" t="str">
        <f t="shared" si="18"/>
        <v/>
      </c>
    </row>
    <row r="156" spans="1:27" ht="15" x14ac:dyDescent="0.25">
      <c r="A156" s="141"/>
      <c r="C156" s="93"/>
      <c r="D156" s="251">
        <v>0</v>
      </c>
      <c r="E156" s="42"/>
      <c r="F156" s="93"/>
      <c r="G156" s="42"/>
      <c r="H156" s="93"/>
      <c r="I156" s="48"/>
      <c r="J156" s="93"/>
      <c r="K156" s="48"/>
      <c r="L156" s="93"/>
      <c r="M156" s="48"/>
      <c r="N156" s="48"/>
      <c r="O156" s="48"/>
      <c r="P156" s="48"/>
      <c r="Q156" s="48"/>
      <c r="R156" s="48"/>
      <c r="S156" s="48"/>
      <c r="V156" s="122">
        <v>151</v>
      </c>
      <c r="W156" s="122" t="str">
        <f t="shared" si="14"/>
        <v/>
      </c>
      <c r="X156" s="122" t="str">
        <f t="shared" si="15"/>
        <v/>
      </c>
      <c r="Y156" s="122" t="str">
        <f t="shared" si="16"/>
        <v/>
      </c>
      <c r="Z156" s="122" t="str">
        <f t="shared" si="17"/>
        <v/>
      </c>
      <c r="AA156" s="122" t="str">
        <f t="shared" si="18"/>
        <v/>
      </c>
    </row>
    <row r="157" spans="1:27" ht="15" x14ac:dyDescent="0.25">
      <c r="A157" s="141"/>
      <c r="C157" s="93"/>
      <c r="D157" s="251">
        <v>0</v>
      </c>
      <c r="E157" s="42"/>
      <c r="F157" s="93"/>
      <c r="G157" s="42"/>
      <c r="H157" s="93"/>
      <c r="I157" s="48"/>
      <c r="J157" s="93"/>
      <c r="K157" s="48"/>
      <c r="L157" s="93"/>
      <c r="M157" s="48"/>
      <c r="N157" s="48"/>
      <c r="O157" s="48"/>
      <c r="P157" s="48"/>
      <c r="Q157" s="48"/>
      <c r="R157" s="48"/>
      <c r="S157" s="48"/>
      <c r="V157" s="122">
        <v>152</v>
      </c>
      <c r="W157" s="122" t="str">
        <f t="shared" si="14"/>
        <v/>
      </c>
      <c r="X157" s="122" t="str">
        <f t="shared" si="15"/>
        <v/>
      </c>
      <c r="Y157" s="122" t="str">
        <f t="shared" si="16"/>
        <v/>
      </c>
      <c r="Z157" s="122" t="str">
        <f t="shared" si="17"/>
        <v/>
      </c>
      <c r="AA157" s="122" t="str">
        <f t="shared" si="18"/>
        <v/>
      </c>
    </row>
    <row r="158" spans="1:27" ht="15" x14ac:dyDescent="0.25">
      <c r="A158" s="141"/>
      <c r="C158" s="93"/>
      <c r="D158" s="251">
        <v>0</v>
      </c>
      <c r="E158" s="42"/>
      <c r="F158" s="93"/>
      <c r="G158" s="42"/>
      <c r="H158" s="93"/>
      <c r="I158" s="48"/>
      <c r="J158" s="93"/>
      <c r="K158" s="48"/>
      <c r="L158" s="93"/>
      <c r="M158" s="48"/>
      <c r="N158" s="48"/>
      <c r="O158" s="48"/>
      <c r="P158" s="48"/>
      <c r="Q158" s="48"/>
      <c r="R158" s="48"/>
      <c r="S158" s="48"/>
      <c r="V158" s="122">
        <v>153</v>
      </c>
      <c r="W158" s="122" t="str">
        <f t="shared" si="14"/>
        <v/>
      </c>
      <c r="X158" s="122" t="str">
        <f t="shared" si="15"/>
        <v/>
      </c>
      <c r="Y158" s="122" t="str">
        <f t="shared" si="16"/>
        <v/>
      </c>
      <c r="Z158" s="122" t="str">
        <f t="shared" si="17"/>
        <v/>
      </c>
      <c r="AA158" s="122" t="str">
        <f t="shared" si="18"/>
        <v/>
      </c>
    </row>
    <row r="159" spans="1:27" ht="15" x14ac:dyDescent="0.25">
      <c r="A159" s="141"/>
      <c r="C159" s="93"/>
      <c r="D159" s="251">
        <v>0</v>
      </c>
      <c r="E159" s="42"/>
      <c r="F159" s="93"/>
      <c r="G159" s="42"/>
      <c r="H159" s="93"/>
      <c r="I159" s="48"/>
      <c r="J159" s="93"/>
      <c r="K159" s="48"/>
      <c r="L159" s="93"/>
      <c r="M159" s="48"/>
      <c r="N159" s="48"/>
      <c r="O159" s="48"/>
      <c r="P159" s="48"/>
      <c r="Q159" s="48"/>
      <c r="R159" s="48"/>
      <c r="S159" s="48"/>
      <c r="V159" s="122">
        <v>154</v>
      </c>
      <c r="W159" s="122" t="str">
        <f t="shared" si="14"/>
        <v/>
      </c>
      <c r="X159" s="122" t="str">
        <f t="shared" si="15"/>
        <v/>
      </c>
      <c r="Y159" s="122" t="str">
        <f t="shared" si="16"/>
        <v/>
      </c>
      <c r="Z159" s="122" t="str">
        <f t="shared" si="17"/>
        <v/>
      </c>
      <c r="AA159" s="122" t="str">
        <f t="shared" si="18"/>
        <v/>
      </c>
    </row>
    <row r="160" spans="1:27" ht="15" x14ac:dyDescent="0.25">
      <c r="A160" s="141"/>
      <c r="C160" s="93"/>
      <c r="D160" s="251">
        <v>0</v>
      </c>
      <c r="E160" s="42"/>
      <c r="F160" s="93"/>
      <c r="G160" s="42"/>
      <c r="H160" s="93"/>
      <c r="I160" s="48"/>
      <c r="J160" s="93"/>
      <c r="K160" s="48"/>
      <c r="L160" s="93"/>
      <c r="M160" s="48"/>
      <c r="N160" s="48"/>
      <c r="O160" s="48"/>
      <c r="P160" s="48"/>
      <c r="Q160" s="48"/>
      <c r="R160" s="48"/>
      <c r="S160" s="48"/>
      <c r="V160" s="122">
        <v>155</v>
      </c>
      <c r="W160" s="122" t="str">
        <f t="shared" si="14"/>
        <v/>
      </c>
      <c r="X160" s="122" t="str">
        <f t="shared" si="15"/>
        <v/>
      </c>
      <c r="Y160" s="122" t="str">
        <f t="shared" si="16"/>
        <v/>
      </c>
      <c r="Z160" s="122" t="str">
        <f t="shared" si="17"/>
        <v/>
      </c>
      <c r="AA160" s="122" t="str">
        <f t="shared" si="18"/>
        <v/>
      </c>
    </row>
    <row r="161" spans="1:27" ht="15" x14ac:dyDescent="0.25">
      <c r="A161" s="141"/>
      <c r="C161" s="93"/>
      <c r="D161" s="251">
        <v>0</v>
      </c>
      <c r="E161" s="42"/>
      <c r="F161" s="93"/>
      <c r="G161" s="42"/>
      <c r="H161" s="93"/>
      <c r="I161" s="48"/>
      <c r="J161" s="93"/>
      <c r="K161" s="48"/>
      <c r="L161" s="93"/>
      <c r="M161" s="48"/>
      <c r="N161" s="48"/>
      <c r="O161" s="48"/>
      <c r="P161" s="48"/>
      <c r="Q161" s="48"/>
      <c r="R161" s="48"/>
      <c r="S161" s="48"/>
      <c r="V161" s="122">
        <v>156</v>
      </c>
      <c r="W161" s="122" t="str">
        <f t="shared" si="14"/>
        <v/>
      </c>
      <c r="X161" s="122" t="str">
        <f t="shared" si="15"/>
        <v/>
      </c>
      <c r="Y161" s="122" t="str">
        <f t="shared" si="16"/>
        <v/>
      </c>
      <c r="Z161" s="122" t="str">
        <f t="shared" si="17"/>
        <v/>
      </c>
      <c r="AA161" s="122" t="str">
        <f t="shared" si="18"/>
        <v/>
      </c>
    </row>
    <row r="162" spans="1:27" ht="15" x14ac:dyDescent="0.25">
      <c r="A162" s="141"/>
      <c r="C162" s="93"/>
      <c r="D162" s="251">
        <v>0</v>
      </c>
      <c r="E162" s="42"/>
      <c r="F162" s="93"/>
      <c r="G162" s="42"/>
      <c r="H162" s="93"/>
      <c r="I162" s="48"/>
      <c r="J162" s="93"/>
      <c r="K162" s="48"/>
      <c r="L162" s="93"/>
      <c r="M162" s="48"/>
      <c r="N162" s="48"/>
      <c r="O162" s="48"/>
      <c r="P162" s="48"/>
      <c r="Q162" s="48"/>
      <c r="R162" s="48"/>
      <c r="S162" s="48"/>
      <c r="V162" s="122">
        <v>157</v>
      </c>
      <c r="W162" s="122" t="str">
        <f t="shared" si="14"/>
        <v/>
      </c>
      <c r="X162" s="122" t="str">
        <f t="shared" si="15"/>
        <v/>
      </c>
      <c r="Y162" s="122" t="str">
        <f t="shared" si="16"/>
        <v/>
      </c>
      <c r="Z162" s="122" t="str">
        <f t="shared" si="17"/>
        <v/>
      </c>
      <c r="AA162" s="122" t="str">
        <f t="shared" si="18"/>
        <v/>
      </c>
    </row>
    <row r="163" spans="1:27" ht="15" x14ac:dyDescent="0.25">
      <c r="A163" s="141"/>
      <c r="C163" s="93"/>
      <c r="D163" s="251">
        <v>0</v>
      </c>
      <c r="E163" s="42"/>
      <c r="F163" s="93"/>
      <c r="G163" s="42"/>
      <c r="H163" s="93"/>
      <c r="I163" s="48"/>
      <c r="J163" s="93"/>
      <c r="K163" s="48"/>
      <c r="L163" s="93"/>
      <c r="M163" s="48"/>
      <c r="N163" s="48"/>
      <c r="O163" s="48"/>
      <c r="P163" s="48"/>
      <c r="Q163" s="48"/>
      <c r="R163" s="48"/>
      <c r="S163" s="48"/>
      <c r="V163" s="122">
        <v>158</v>
      </c>
      <c r="W163" s="122" t="str">
        <f t="shared" si="14"/>
        <v/>
      </c>
      <c r="X163" s="122" t="str">
        <f t="shared" si="15"/>
        <v/>
      </c>
      <c r="Y163" s="122" t="str">
        <f t="shared" si="16"/>
        <v/>
      </c>
      <c r="Z163" s="122" t="str">
        <f t="shared" si="17"/>
        <v/>
      </c>
      <c r="AA163" s="122" t="str">
        <f t="shared" si="18"/>
        <v/>
      </c>
    </row>
    <row r="164" spans="1:27" ht="15" x14ac:dyDescent="0.25">
      <c r="A164" s="141"/>
      <c r="C164" s="93"/>
      <c r="D164" s="251">
        <v>0</v>
      </c>
      <c r="E164" s="42"/>
      <c r="F164" s="93"/>
      <c r="G164" s="42"/>
      <c r="H164" s="93"/>
      <c r="I164" s="48"/>
      <c r="J164" s="93"/>
      <c r="K164" s="48"/>
      <c r="L164" s="93"/>
      <c r="M164" s="48"/>
      <c r="N164" s="48"/>
      <c r="O164" s="48"/>
      <c r="P164" s="48"/>
      <c r="Q164" s="48"/>
      <c r="R164" s="48"/>
      <c r="S164" s="48"/>
      <c r="V164" s="122">
        <v>159</v>
      </c>
      <c r="W164" s="122" t="str">
        <f t="shared" si="14"/>
        <v/>
      </c>
      <c r="X164" s="122" t="str">
        <f t="shared" si="15"/>
        <v/>
      </c>
      <c r="Y164" s="122" t="str">
        <f t="shared" si="16"/>
        <v/>
      </c>
      <c r="Z164" s="122" t="str">
        <f t="shared" si="17"/>
        <v/>
      </c>
      <c r="AA164" s="122" t="str">
        <f t="shared" si="18"/>
        <v/>
      </c>
    </row>
    <row r="165" spans="1:27" ht="15" x14ac:dyDescent="0.25">
      <c r="A165" s="141"/>
      <c r="C165" s="93"/>
      <c r="D165" s="251">
        <v>0</v>
      </c>
      <c r="E165" s="42"/>
      <c r="F165" s="93"/>
      <c r="G165" s="42"/>
      <c r="H165" s="93"/>
      <c r="I165" s="48"/>
      <c r="J165" s="93"/>
      <c r="K165" s="48"/>
      <c r="L165" s="93"/>
      <c r="M165" s="48"/>
      <c r="N165" s="48"/>
      <c r="O165" s="48"/>
      <c r="P165" s="48"/>
      <c r="Q165" s="48"/>
      <c r="R165" s="48"/>
      <c r="S165" s="48"/>
      <c r="V165" s="122">
        <v>160</v>
      </c>
      <c r="W165" s="122" t="str">
        <f t="shared" si="14"/>
        <v/>
      </c>
      <c r="X165" s="122" t="str">
        <f t="shared" si="15"/>
        <v/>
      </c>
      <c r="Y165" s="122" t="str">
        <f t="shared" si="16"/>
        <v/>
      </c>
      <c r="Z165" s="122" t="str">
        <f t="shared" si="17"/>
        <v/>
      </c>
      <c r="AA165" s="122" t="str">
        <f t="shared" si="18"/>
        <v/>
      </c>
    </row>
    <row r="166" spans="1:27" ht="15" x14ac:dyDescent="0.25">
      <c r="A166" s="141"/>
      <c r="C166" s="93"/>
      <c r="D166" s="251">
        <v>0</v>
      </c>
      <c r="E166" s="42"/>
      <c r="F166" s="93"/>
      <c r="G166" s="42"/>
      <c r="H166" s="93"/>
      <c r="I166" s="48"/>
      <c r="J166" s="93"/>
      <c r="K166" s="48"/>
      <c r="L166" s="93"/>
      <c r="M166" s="48"/>
      <c r="N166" s="48"/>
      <c r="O166" s="48"/>
      <c r="P166" s="48"/>
      <c r="Q166" s="48"/>
      <c r="R166" s="48"/>
      <c r="S166" s="48"/>
      <c r="V166" s="122">
        <v>161</v>
      </c>
      <c r="W166" s="122" t="str">
        <f t="shared" si="14"/>
        <v/>
      </c>
      <c r="X166" s="122" t="str">
        <f t="shared" si="15"/>
        <v/>
      </c>
      <c r="Y166" s="122" t="str">
        <f t="shared" si="16"/>
        <v/>
      </c>
      <c r="Z166" s="122" t="str">
        <f t="shared" si="17"/>
        <v/>
      </c>
      <c r="AA166" s="122" t="str">
        <f t="shared" si="18"/>
        <v/>
      </c>
    </row>
    <row r="167" spans="1:27" ht="15" x14ac:dyDescent="0.25">
      <c r="A167" s="141"/>
      <c r="C167" s="93"/>
      <c r="D167" s="251">
        <v>0</v>
      </c>
      <c r="E167" s="42"/>
      <c r="F167" s="93"/>
      <c r="G167" s="42"/>
      <c r="H167" s="93"/>
      <c r="I167" s="48"/>
      <c r="J167" s="93"/>
      <c r="K167" s="48"/>
      <c r="L167" s="93"/>
      <c r="M167" s="48"/>
      <c r="N167" s="48"/>
      <c r="O167" s="48"/>
      <c r="P167" s="48"/>
      <c r="Q167" s="48"/>
      <c r="R167" s="48"/>
      <c r="S167" s="48"/>
      <c r="V167" s="122">
        <v>162</v>
      </c>
      <c r="W167" s="122" t="str">
        <f t="shared" si="14"/>
        <v/>
      </c>
      <c r="X167" s="122" t="str">
        <f t="shared" si="15"/>
        <v/>
      </c>
      <c r="Y167" s="122" t="str">
        <f t="shared" si="16"/>
        <v/>
      </c>
      <c r="Z167" s="122" t="str">
        <f t="shared" si="17"/>
        <v/>
      </c>
      <c r="AA167" s="122" t="str">
        <f t="shared" si="18"/>
        <v/>
      </c>
    </row>
    <row r="168" spans="1:27" ht="15" x14ac:dyDescent="0.25">
      <c r="A168" s="141"/>
      <c r="C168" s="93"/>
      <c r="D168" s="251">
        <v>0</v>
      </c>
      <c r="E168" s="42"/>
      <c r="F168" s="93"/>
      <c r="G168" s="42"/>
      <c r="H168" s="93"/>
      <c r="I168" s="48"/>
      <c r="J168" s="93"/>
      <c r="K168" s="48"/>
      <c r="L168" s="93"/>
      <c r="M168" s="48"/>
      <c r="N168" s="48"/>
      <c r="O168" s="48"/>
      <c r="P168" s="48"/>
      <c r="Q168" s="48"/>
      <c r="R168" s="48"/>
      <c r="S168" s="48"/>
      <c r="V168" s="122">
        <v>163</v>
      </c>
      <c r="W168" s="122" t="str">
        <f t="shared" si="14"/>
        <v/>
      </c>
      <c r="X168" s="122" t="str">
        <f t="shared" si="15"/>
        <v/>
      </c>
      <c r="Y168" s="122" t="str">
        <f t="shared" si="16"/>
        <v/>
      </c>
      <c r="Z168" s="122" t="str">
        <f t="shared" si="17"/>
        <v/>
      </c>
      <c r="AA168" s="122" t="str">
        <f t="shared" si="18"/>
        <v/>
      </c>
    </row>
    <row r="169" spans="1:27" ht="15" x14ac:dyDescent="0.25">
      <c r="A169" s="141"/>
      <c r="C169" s="93"/>
      <c r="D169" s="251">
        <v>0</v>
      </c>
      <c r="E169" s="42"/>
      <c r="F169" s="93"/>
      <c r="G169" s="42"/>
      <c r="H169" s="93"/>
      <c r="I169" s="48"/>
      <c r="J169" s="93"/>
      <c r="K169" s="48"/>
      <c r="L169" s="93"/>
      <c r="M169" s="48"/>
      <c r="N169" s="48"/>
      <c r="O169" s="48"/>
      <c r="P169" s="48"/>
      <c r="Q169" s="48"/>
      <c r="R169" s="48"/>
      <c r="S169" s="48"/>
      <c r="V169" s="122">
        <v>164</v>
      </c>
      <c r="W169" s="122" t="str">
        <f t="shared" si="14"/>
        <v/>
      </c>
      <c r="X169" s="122" t="str">
        <f t="shared" si="15"/>
        <v/>
      </c>
      <c r="Y169" s="122" t="str">
        <f t="shared" si="16"/>
        <v/>
      </c>
      <c r="Z169" s="122" t="str">
        <f t="shared" si="17"/>
        <v/>
      </c>
      <c r="AA169" s="122" t="str">
        <f t="shared" si="18"/>
        <v/>
      </c>
    </row>
    <row r="170" spans="1:27" ht="15" x14ac:dyDescent="0.25">
      <c r="A170" s="141"/>
      <c r="C170" s="93"/>
      <c r="D170" s="251">
        <v>0</v>
      </c>
      <c r="E170" s="42"/>
      <c r="F170" s="93"/>
      <c r="G170" s="42"/>
      <c r="H170" s="93"/>
      <c r="I170" s="48"/>
      <c r="J170" s="93"/>
      <c r="K170" s="48"/>
      <c r="L170" s="93"/>
      <c r="M170" s="48"/>
      <c r="N170" s="48"/>
      <c r="O170" s="48"/>
      <c r="P170" s="48"/>
      <c r="Q170" s="48"/>
      <c r="R170" s="48"/>
      <c r="S170" s="48"/>
      <c r="V170" s="122">
        <v>165</v>
      </c>
      <c r="W170" s="122" t="str">
        <f t="shared" si="14"/>
        <v/>
      </c>
      <c r="X170" s="122" t="str">
        <f t="shared" si="15"/>
        <v/>
      </c>
      <c r="Y170" s="122" t="str">
        <f t="shared" si="16"/>
        <v/>
      </c>
      <c r="Z170" s="122" t="str">
        <f t="shared" si="17"/>
        <v/>
      </c>
      <c r="AA170" s="122" t="str">
        <f t="shared" si="18"/>
        <v/>
      </c>
    </row>
    <row r="171" spans="1:27" ht="15" x14ac:dyDescent="0.25">
      <c r="A171" s="141"/>
      <c r="C171" s="93"/>
      <c r="D171" s="251">
        <v>0</v>
      </c>
      <c r="E171" s="42"/>
      <c r="F171" s="93"/>
      <c r="G171" s="42"/>
      <c r="H171" s="93"/>
      <c r="I171" s="48"/>
      <c r="J171" s="93"/>
      <c r="K171" s="48"/>
      <c r="L171" s="93"/>
      <c r="M171" s="48"/>
      <c r="N171" s="48"/>
      <c r="O171" s="48"/>
      <c r="P171" s="48"/>
      <c r="Q171" s="48"/>
      <c r="R171" s="48"/>
      <c r="S171" s="48"/>
      <c r="V171" s="122">
        <v>166</v>
      </c>
      <c r="W171" s="122" t="str">
        <f t="shared" si="14"/>
        <v/>
      </c>
      <c r="X171" s="122" t="str">
        <f t="shared" si="15"/>
        <v/>
      </c>
      <c r="Y171" s="122" t="str">
        <f t="shared" si="16"/>
        <v/>
      </c>
      <c r="Z171" s="122" t="str">
        <f t="shared" si="17"/>
        <v/>
      </c>
      <c r="AA171" s="122" t="str">
        <f t="shared" si="18"/>
        <v/>
      </c>
    </row>
    <row r="172" spans="1:27" ht="15" x14ac:dyDescent="0.25">
      <c r="A172" s="141"/>
      <c r="C172" s="93"/>
      <c r="D172" s="251">
        <v>0</v>
      </c>
      <c r="E172" s="42"/>
      <c r="F172" s="93"/>
      <c r="G172" s="42"/>
      <c r="H172" s="93"/>
      <c r="I172" s="48"/>
      <c r="J172" s="93"/>
      <c r="K172" s="48"/>
      <c r="L172" s="93"/>
      <c r="M172" s="48"/>
      <c r="N172" s="48"/>
      <c r="O172" s="48"/>
      <c r="P172" s="48"/>
      <c r="Q172" s="48"/>
      <c r="R172" s="48"/>
      <c r="S172" s="48"/>
      <c r="V172" s="122">
        <v>167</v>
      </c>
      <c r="W172" s="122" t="str">
        <f t="shared" si="14"/>
        <v/>
      </c>
      <c r="X172" s="122" t="str">
        <f t="shared" si="15"/>
        <v/>
      </c>
      <c r="Y172" s="122" t="str">
        <f t="shared" si="16"/>
        <v/>
      </c>
      <c r="Z172" s="122" t="str">
        <f t="shared" si="17"/>
        <v/>
      </c>
      <c r="AA172" s="122" t="str">
        <f t="shared" si="18"/>
        <v/>
      </c>
    </row>
    <row r="173" spans="1:27" ht="15" x14ac:dyDescent="0.25">
      <c r="A173" s="141"/>
      <c r="C173" s="93"/>
      <c r="D173" s="251">
        <v>0</v>
      </c>
      <c r="E173" s="42"/>
      <c r="F173" s="93"/>
      <c r="G173" s="42"/>
      <c r="H173" s="93"/>
      <c r="I173" s="48"/>
      <c r="J173" s="93"/>
      <c r="K173" s="48"/>
      <c r="L173" s="93"/>
      <c r="M173" s="48"/>
      <c r="N173" s="48"/>
      <c r="O173" s="48"/>
      <c r="P173" s="48"/>
      <c r="Q173" s="48"/>
      <c r="R173" s="48"/>
      <c r="S173" s="48"/>
      <c r="V173" s="122">
        <v>168</v>
      </c>
      <c r="W173" s="122" t="str">
        <f t="shared" si="14"/>
        <v/>
      </c>
      <c r="X173" s="122" t="str">
        <f t="shared" si="15"/>
        <v/>
      </c>
      <c r="Y173" s="122" t="str">
        <f t="shared" si="16"/>
        <v/>
      </c>
      <c r="Z173" s="122" t="str">
        <f t="shared" si="17"/>
        <v/>
      </c>
      <c r="AA173" s="122" t="str">
        <f t="shared" si="18"/>
        <v/>
      </c>
    </row>
    <row r="174" spans="1:27" ht="15" x14ac:dyDescent="0.25">
      <c r="A174" s="141"/>
      <c r="C174" s="93"/>
      <c r="D174" s="251">
        <v>0</v>
      </c>
      <c r="E174" s="42"/>
      <c r="F174" s="93"/>
      <c r="G174" s="42"/>
      <c r="H174" s="93"/>
      <c r="I174" s="48"/>
      <c r="J174" s="93"/>
      <c r="K174" s="48"/>
      <c r="L174" s="93"/>
      <c r="M174" s="48"/>
      <c r="N174" s="48"/>
      <c r="O174" s="48"/>
      <c r="P174" s="48"/>
      <c r="Q174" s="48"/>
      <c r="R174" s="48"/>
      <c r="S174" s="48"/>
      <c r="V174" s="122">
        <v>169</v>
      </c>
      <c r="W174" s="122" t="str">
        <f t="shared" si="14"/>
        <v/>
      </c>
      <c r="X174" s="122" t="str">
        <f t="shared" si="15"/>
        <v/>
      </c>
      <c r="Y174" s="122" t="str">
        <f t="shared" si="16"/>
        <v/>
      </c>
      <c r="Z174" s="122" t="str">
        <f t="shared" si="17"/>
        <v/>
      </c>
      <c r="AA174" s="122" t="str">
        <f t="shared" si="18"/>
        <v/>
      </c>
    </row>
    <row r="175" spans="1:27" ht="15" x14ac:dyDescent="0.25">
      <c r="A175" s="141"/>
      <c r="C175" s="93"/>
      <c r="D175" s="251">
        <v>0</v>
      </c>
      <c r="E175" s="42"/>
      <c r="F175" s="93"/>
      <c r="G175" s="42"/>
      <c r="H175" s="93"/>
      <c r="I175" s="48"/>
      <c r="J175" s="93"/>
      <c r="K175" s="48"/>
      <c r="L175" s="93"/>
      <c r="M175" s="48"/>
      <c r="N175" s="48"/>
      <c r="O175" s="48"/>
      <c r="P175" s="48"/>
      <c r="Q175" s="48"/>
      <c r="R175" s="48"/>
      <c r="S175" s="48"/>
      <c r="V175" s="122">
        <v>170</v>
      </c>
      <c r="W175" s="122" t="str">
        <f t="shared" si="14"/>
        <v/>
      </c>
      <c r="X175" s="122" t="str">
        <f t="shared" si="15"/>
        <v/>
      </c>
      <c r="Y175" s="122" t="str">
        <f t="shared" si="16"/>
        <v/>
      </c>
      <c r="Z175" s="122" t="str">
        <f t="shared" si="17"/>
        <v/>
      </c>
      <c r="AA175" s="122" t="str">
        <f t="shared" si="18"/>
        <v/>
      </c>
    </row>
    <row r="176" spans="1:27" ht="15" x14ac:dyDescent="0.25">
      <c r="A176" s="141"/>
      <c r="C176" s="93"/>
      <c r="D176" s="251">
        <v>0</v>
      </c>
      <c r="E176" s="42"/>
      <c r="F176" s="93"/>
      <c r="G176" s="42"/>
      <c r="H176" s="93"/>
      <c r="I176" s="48"/>
      <c r="J176" s="93"/>
      <c r="K176" s="48"/>
      <c r="L176" s="93"/>
      <c r="M176" s="48"/>
      <c r="N176" s="48"/>
      <c r="O176" s="48"/>
      <c r="P176" s="48"/>
      <c r="Q176" s="48"/>
      <c r="R176" s="48"/>
      <c r="S176" s="48"/>
      <c r="V176" s="122">
        <v>171</v>
      </c>
      <c r="W176" s="122" t="str">
        <f t="shared" si="14"/>
        <v/>
      </c>
      <c r="X176" s="122" t="str">
        <f t="shared" si="15"/>
        <v/>
      </c>
      <c r="Y176" s="122" t="str">
        <f t="shared" si="16"/>
        <v/>
      </c>
      <c r="Z176" s="122" t="str">
        <f t="shared" si="17"/>
        <v/>
      </c>
      <c r="AA176" s="122" t="str">
        <f t="shared" si="18"/>
        <v/>
      </c>
    </row>
    <row r="177" spans="1:27" ht="15" x14ac:dyDescent="0.25">
      <c r="A177" s="141"/>
      <c r="C177" s="93"/>
      <c r="D177" s="251">
        <v>0</v>
      </c>
      <c r="E177" s="42"/>
      <c r="F177" s="93"/>
      <c r="G177" s="42"/>
      <c r="H177" s="93"/>
      <c r="I177" s="48"/>
      <c r="J177" s="93"/>
      <c r="K177" s="48"/>
      <c r="L177" s="93"/>
      <c r="M177" s="48"/>
      <c r="N177" s="48"/>
      <c r="O177" s="48"/>
      <c r="P177" s="48"/>
      <c r="Q177" s="48"/>
      <c r="R177" s="48"/>
      <c r="S177" s="48"/>
      <c r="V177" s="122">
        <v>172</v>
      </c>
      <c r="W177" s="122" t="str">
        <f t="shared" si="14"/>
        <v/>
      </c>
      <c r="X177" s="122" t="str">
        <f t="shared" si="15"/>
        <v/>
      </c>
      <c r="Y177" s="122" t="str">
        <f t="shared" si="16"/>
        <v/>
      </c>
      <c r="Z177" s="122" t="str">
        <f t="shared" si="17"/>
        <v/>
      </c>
      <c r="AA177" s="122" t="str">
        <f t="shared" si="18"/>
        <v/>
      </c>
    </row>
    <row r="178" spans="1:27" ht="15" x14ac:dyDescent="0.25">
      <c r="A178" s="141"/>
      <c r="C178" s="93"/>
      <c r="D178" s="251">
        <v>0</v>
      </c>
      <c r="E178" s="42"/>
      <c r="F178" s="93"/>
      <c r="G178" s="42"/>
      <c r="H178" s="93"/>
      <c r="I178" s="48"/>
      <c r="J178" s="93"/>
      <c r="K178" s="48"/>
      <c r="L178" s="93"/>
      <c r="M178" s="48"/>
      <c r="N178" s="48"/>
      <c r="O178" s="48"/>
      <c r="P178" s="48"/>
      <c r="Q178" s="48"/>
      <c r="R178" s="48"/>
      <c r="S178" s="48"/>
      <c r="V178" s="122">
        <v>173</v>
      </c>
      <c r="W178" s="122" t="str">
        <f t="shared" si="14"/>
        <v/>
      </c>
      <c r="X178" s="122" t="str">
        <f t="shared" si="15"/>
        <v/>
      </c>
      <c r="Y178" s="122" t="str">
        <f t="shared" si="16"/>
        <v/>
      </c>
      <c r="Z178" s="122" t="str">
        <f t="shared" si="17"/>
        <v/>
      </c>
      <c r="AA178" s="122" t="str">
        <f t="shared" si="18"/>
        <v/>
      </c>
    </row>
    <row r="179" spans="1:27" ht="15" x14ac:dyDescent="0.25">
      <c r="A179" s="141"/>
      <c r="C179" s="93"/>
      <c r="D179" s="251">
        <v>0</v>
      </c>
      <c r="E179" s="42"/>
      <c r="F179" s="93"/>
      <c r="G179" s="42"/>
      <c r="H179" s="93"/>
      <c r="I179" s="48"/>
      <c r="J179" s="93"/>
      <c r="K179" s="48"/>
      <c r="L179" s="93"/>
      <c r="M179" s="48"/>
      <c r="N179" s="48"/>
      <c r="O179" s="48"/>
      <c r="P179" s="48"/>
      <c r="Q179" s="48"/>
      <c r="R179" s="48"/>
      <c r="S179" s="48"/>
      <c r="V179" s="122">
        <v>174</v>
      </c>
      <c r="W179" s="122" t="str">
        <f t="shared" si="14"/>
        <v/>
      </c>
      <c r="X179" s="122" t="str">
        <f t="shared" si="15"/>
        <v/>
      </c>
      <c r="Y179" s="122" t="str">
        <f t="shared" si="16"/>
        <v/>
      </c>
      <c r="Z179" s="122" t="str">
        <f t="shared" si="17"/>
        <v/>
      </c>
      <c r="AA179" s="122" t="str">
        <f t="shared" si="18"/>
        <v/>
      </c>
    </row>
    <row r="180" spans="1:27" ht="15" x14ac:dyDescent="0.25">
      <c r="A180" s="141"/>
      <c r="C180" s="93"/>
      <c r="D180" s="251">
        <v>0</v>
      </c>
      <c r="E180" s="42"/>
      <c r="F180" s="93"/>
      <c r="G180" s="42"/>
      <c r="H180" s="93"/>
      <c r="I180" s="48"/>
      <c r="J180" s="93"/>
      <c r="K180" s="48"/>
      <c r="L180" s="93"/>
      <c r="M180" s="48"/>
      <c r="N180" s="48"/>
      <c r="O180" s="48"/>
      <c r="P180" s="48"/>
      <c r="Q180" s="48"/>
      <c r="R180" s="48"/>
      <c r="S180" s="48"/>
      <c r="V180" s="122">
        <v>175</v>
      </c>
      <c r="W180" s="122" t="str">
        <f t="shared" si="14"/>
        <v/>
      </c>
      <c r="X180" s="122" t="str">
        <f t="shared" si="15"/>
        <v/>
      </c>
      <c r="Y180" s="122" t="str">
        <f t="shared" si="16"/>
        <v/>
      </c>
      <c r="Z180" s="122" t="str">
        <f t="shared" si="17"/>
        <v/>
      </c>
      <c r="AA180" s="122" t="str">
        <f t="shared" si="18"/>
        <v/>
      </c>
    </row>
    <row r="181" spans="1:27" ht="15" x14ac:dyDescent="0.25">
      <c r="A181" s="141"/>
      <c r="C181" s="93"/>
      <c r="D181" s="251">
        <v>0</v>
      </c>
      <c r="E181" s="42"/>
      <c r="F181" s="93"/>
      <c r="G181" s="42"/>
      <c r="H181" s="93"/>
      <c r="I181" s="48"/>
      <c r="J181" s="93"/>
      <c r="K181" s="48"/>
      <c r="L181" s="93"/>
      <c r="M181" s="48"/>
      <c r="N181" s="48"/>
      <c r="O181" s="48"/>
      <c r="P181" s="48"/>
      <c r="Q181" s="48"/>
      <c r="R181" s="48"/>
      <c r="S181" s="48"/>
      <c r="V181" s="122">
        <v>176</v>
      </c>
      <c r="W181" s="122" t="str">
        <f t="shared" si="14"/>
        <v/>
      </c>
      <c r="X181" s="122" t="str">
        <f t="shared" si="15"/>
        <v/>
      </c>
      <c r="Y181" s="122" t="str">
        <f t="shared" si="16"/>
        <v/>
      </c>
      <c r="Z181" s="122" t="str">
        <f t="shared" si="17"/>
        <v/>
      </c>
      <c r="AA181" s="122" t="str">
        <f t="shared" si="18"/>
        <v/>
      </c>
    </row>
    <row r="182" spans="1:27" ht="15" x14ac:dyDescent="0.25">
      <c r="A182" s="141"/>
      <c r="C182" s="93"/>
      <c r="D182" s="251">
        <v>0</v>
      </c>
      <c r="E182" s="42"/>
      <c r="F182" s="93"/>
      <c r="G182" s="42"/>
      <c r="H182" s="93"/>
      <c r="I182" s="48"/>
      <c r="J182" s="93"/>
      <c r="K182" s="48"/>
      <c r="L182" s="93"/>
      <c r="M182" s="48"/>
      <c r="N182" s="48"/>
      <c r="O182" s="48"/>
      <c r="P182" s="48"/>
      <c r="Q182" s="48"/>
      <c r="R182" s="48"/>
      <c r="S182" s="48"/>
      <c r="V182" s="122">
        <v>177</v>
      </c>
      <c r="W182" s="122" t="str">
        <f t="shared" si="14"/>
        <v/>
      </c>
      <c r="X182" s="122" t="str">
        <f t="shared" si="15"/>
        <v/>
      </c>
      <c r="Y182" s="122" t="str">
        <f t="shared" si="16"/>
        <v/>
      </c>
      <c r="Z182" s="122" t="str">
        <f t="shared" si="17"/>
        <v/>
      </c>
      <c r="AA182" s="122" t="str">
        <f t="shared" si="18"/>
        <v/>
      </c>
    </row>
    <row r="183" spans="1:27" ht="15" x14ac:dyDescent="0.25">
      <c r="A183" s="141"/>
      <c r="C183" s="93"/>
      <c r="D183" s="251">
        <v>0</v>
      </c>
      <c r="E183" s="42"/>
      <c r="F183" s="93"/>
      <c r="G183" s="42"/>
      <c r="H183" s="93"/>
      <c r="I183" s="48"/>
      <c r="J183" s="93"/>
      <c r="K183" s="48"/>
      <c r="L183" s="93"/>
      <c r="M183" s="48"/>
      <c r="N183" s="48"/>
      <c r="O183" s="48"/>
      <c r="P183" s="48"/>
      <c r="Q183" s="48"/>
      <c r="R183" s="48"/>
      <c r="S183" s="48"/>
      <c r="V183" s="122">
        <v>178</v>
      </c>
      <c r="W183" s="122" t="str">
        <f t="shared" si="14"/>
        <v/>
      </c>
      <c r="X183" s="122" t="str">
        <f t="shared" si="15"/>
        <v/>
      </c>
      <c r="Y183" s="122" t="str">
        <f t="shared" si="16"/>
        <v/>
      </c>
      <c r="Z183" s="122" t="str">
        <f t="shared" si="17"/>
        <v/>
      </c>
      <c r="AA183" s="122" t="str">
        <f t="shared" si="18"/>
        <v/>
      </c>
    </row>
    <row r="184" spans="1:27" ht="15" x14ac:dyDescent="0.25">
      <c r="A184" s="141"/>
      <c r="C184" s="93"/>
      <c r="D184" s="251">
        <v>0</v>
      </c>
      <c r="E184" s="42"/>
      <c r="F184" s="93"/>
      <c r="G184" s="42"/>
      <c r="H184" s="93"/>
      <c r="I184" s="48"/>
      <c r="J184" s="93"/>
      <c r="K184" s="48"/>
      <c r="L184" s="93"/>
      <c r="M184" s="48"/>
      <c r="N184" s="48"/>
      <c r="O184" s="48"/>
      <c r="P184" s="48"/>
      <c r="Q184" s="48"/>
      <c r="R184" s="48"/>
      <c r="S184" s="48"/>
      <c r="V184" s="122">
        <v>179</v>
      </c>
      <c r="W184" s="122" t="str">
        <f t="shared" si="14"/>
        <v/>
      </c>
      <c r="X184" s="122" t="str">
        <f t="shared" si="15"/>
        <v/>
      </c>
      <c r="Y184" s="122" t="str">
        <f t="shared" si="16"/>
        <v/>
      </c>
      <c r="Z184" s="122" t="str">
        <f t="shared" si="17"/>
        <v/>
      </c>
      <c r="AA184" s="122" t="str">
        <f t="shared" si="18"/>
        <v/>
      </c>
    </row>
    <row r="185" spans="1:27" ht="15" x14ac:dyDescent="0.25">
      <c r="A185" s="141"/>
      <c r="C185" s="93"/>
      <c r="D185" s="251">
        <v>0</v>
      </c>
      <c r="E185" s="42"/>
      <c r="F185" s="93"/>
      <c r="G185" s="42"/>
      <c r="H185" s="93"/>
      <c r="I185" s="48"/>
      <c r="J185" s="93"/>
      <c r="K185" s="48"/>
      <c r="L185" s="93"/>
      <c r="M185" s="48"/>
      <c r="N185" s="48"/>
      <c r="O185" s="48"/>
      <c r="P185" s="48"/>
      <c r="Q185" s="48"/>
      <c r="R185" s="48"/>
      <c r="S185" s="48"/>
      <c r="V185" s="122">
        <v>180</v>
      </c>
      <c r="W185" s="122" t="str">
        <f t="shared" si="14"/>
        <v/>
      </c>
      <c r="X185" s="122" t="str">
        <f t="shared" si="15"/>
        <v/>
      </c>
      <c r="Y185" s="122" t="str">
        <f t="shared" si="16"/>
        <v/>
      </c>
      <c r="Z185" s="122" t="str">
        <f t="shared" si="17"/>
        <v/>
      </c>
      <c r="AA185" s="122" t="str">
        <f t="shared" si="18"/>
        <v/>
      </c>
    </row>
    <row r="186" spans="1:27" ht="15" x14ac:dyDescent="0.25">
      <c r="A186" s="141"/>
      <c r="C186" s="93"/>
      <c r="D186" s="251">
        <v>0</v>
      </c>
      <c r="E186" s="42"/>
      <c r="F186" s="93"/>
      <c r="G186" s="42"/>
      <c r="H186" s="93"/>
      <c r="I186" s="48"/>
      <c r="J186" s="93"/>
      <c r="K186" s="48"/>
      <c r="L186" s="93"/>
      <c r="M186" s="48"/>
      <c r="N186" s="48"/>
      <c r="O186" s="48"/>
      <c r="P186" s="48"/>
      <c r="Q186" s="48"/>
      <c r="R186" s="48"/>
      <c r="S186" s="48"/>
      <c r="V186" s="122">
        <v>181</v>
      </c>
      <c r="W186" s="122" t="str">
        <f t="shared" si="14"/>
        <v/>
      </c>
      <c r="X186" s="122" t="str">
        <f t="shared" si="15"/>
        <v/>
      </c>
      <c r="Y186" s="122" t="str">
        <f t="shared" si="16"/>
        <v/>
      </c>
      <c r="Z186" s="122" t="str">
        <f t="shared" si="17"/>
        <v/>
      </c>
      <c r="AA186" s="122" t="str">
        <f t="shared" si="18"/>
        <v/>
      </c>
    </row>
    <row r="187" spans="1:27" ht="15" x14ac:dyDescent="0.25">
      <c r="A187" s="141"/>
      <c r="C187" s="93"/>
      <c r="D187" s="251">
        <v>0</v>
      </c>
      <c r="E187" s="42"/>
      <c r="F187" s="93"/>
      <c r="G187" s="42"/>
      <c r="H187" s="93"/>
      <c r="I187" s="48"/>
      <c r="J187" s="93"/>
      <c r="K187" s="48"/>
      <c r="L187" s="93"/>
      <c r="M187" s="48"/>
      <c r="N187" s="48"/>
      <c r="O187" s="48"/>
      <c r="P187" s="48"/>
      <c r="Q187" s="48"/>
      <c r="R187" s="48"/>
      <c r="S187" s="48"/>
      <c r="V187" s="122">
        <v>182</v>
      </c>
      <c r="W187" s="122" t="str">
        <f t="shared" si="14"/>
        <v/>
      </c>
      <c r="X187" s="122" t="str">
        <f t="shared" si="15"/>
        <v/>
      </c>
      <c r="Y187" s="122" t="str">
        <f t="shared" si="16"/>
        <v/>
      </c>
      <c r="Z187" s="122" t="str">
        <f t="shared" si="17"/>
        <v/>
      </c>
      <c r="AA187" s="122" t="str">
        <f t="shared" si="18"/>
        <v/>
      </c>
    </row>
    <row r="188" spans="1:27" ht="15" x14ac:dyDescent="0.25">
      <c r="A188" s="141"/>
      <c r="C188" s="93"/>
      <c r="D188" s="251">
        <v>0</v>
      </c>
      <c r="E188" s="42"/>
      <c r="F188" s="93"/>
      <c r="G188" s="42"/>
      <c r="H188" s="93"/>
      <c r="I188" s="48"/>
      <c r="J188" s="93"/>
      <c r="K188" s="48"/>
      <c r="L188" s="93"/>
      <c r="M188" s="48"/>
      <c r="N188" s="48"/>
      <c r="O188" s="48"/>
      <c r="P188" s="48"/>
      <c r="Q188" s="48"/>
      <c r="R188" s="48"/>
      <c r="S188" s="48"/>
      <c r="V188" s="122">
        <v>183</v>
      </c>
      <c r="W188" s="122" t="str">
        <f t="shared" si="14"/>
        <v/>
      </c>
      <c r="X188" s="122" t="str">
        <f t="shared" si="15"/>
        <v/>
      </c>
      <c r="Y188" s="122" t="str">
        <f t="shared" si="16"/>
        <v/>
      </c>
      <c r="Z188" s="122" t="str">
        <f t="shared" si="17"/>
        <v/>
      </c>
      <c r="AA188" s="122" t="str">
        <f t="shared" si="18"/>
        <v/>
      </c>
    </row>
    <row r="189" spans="1:27" ht="15" x14ac:dyDescent="0.25">
      <c r="A189" s="141"/>
      <c r="C189" s="93"/>
      <c r="D189" s="251">
        <v>0</v>
      </c>
      <c r="E189" s="42"/>
      <c r="F189" s="93"/>
      <c r="G189" s="42"/>
      <c r="H189" s="93"/>
      <c r="I189" s="48"/>
      <c r="J189" s="93"/>
      <c r="K189" s="48"/>
      <c r="L189" s="93"/>
      <c r="M189" s="48"/>
      <c r="N189" s="48"/>
      <c r="O189" s="48"/>
      <c r="P189" s="48"/>
      <c r="Q189" s="48"/>
      <c r="R189" s="48"/>
      <c r="S189" s="48"/>
      <c r="V189" s="122">
        <v>184</v>
      </c>
      <c r="W189" s="122" t="str">
        <f t="shared" si="14"/>
        <v/>
      </c>
      <c r="X189" s="122" t="str">
        <f t="shared" si="15"/>
        <v/>
      </c>
      <c r="Y189" s="122" t="str">
        <f t="shared" si="16"/>
        <v/>
      </c>
      <c r="Z189" s="122" t="str">
        <f t="shared" si="17"/>
        <v/>
      </c>
      <c r="AA189" s="122" t="str">
        <f t="shared" si="18"/>
        <v/>
      </c>
    </row>
    <row r="190" spans="1:27" ht="15" x14ac:dyDescent="0.25">
      <c r="A190" s="141"/>
      <c r="C190" s="93"/>
      <c r="D190" s="251">
        <v>0</v>
      </c>
      <c r="E190" s="42"/>
      <c r="F190" s="93"/>
      <c r="G190" s="42"/>
      <c r="H190" s="93"/>
      <c r="I190" s="48"/>
      <c r="J190" s="93"/>
      <c r="K190" s="48"/>
      <c r="L190" s="93"/>
      <c r="M190" s="48"/>
      <c r="N190" s="48"/>
      <c r="O190" s="48"/>
      <c r="P190" s="48"/>
      <c r="Q190" s="48"/>
      <c r="R190" s="48"/>
      <c r="S190" s="48"/>
      <c r="V190" s="122">
        <v>185</v>
      </c>
      <c r="W190" s="122" t="str">
        <f t="shared" si="14"/>
        <v/>
      </c>
      <c r="X190" s="122" t="str">
        <f t="shared" si="15"/>
        <v/>
      </c>
      <c r="Y190" s="122" t="str">
        <f t="shared" si="16"/>
        <v/>
      </c>
      <c r="Z190" s="122" t="str">
        <f t="shared" si="17"/>
        <v/>
      </c>
      <c r="AA190" s="122" t="str">
        <f t="shared" si="18"/>
        <v/>
      </c>
    </row>
    <row r="191" spans="1:27" ht="15" x14ac:dyDescent="0.25">
      <c r="A191" s="141"/>
      <c r="C191" s="93"/>
      <c r="D191" s="251">
        <v>0</v>
      </c>
      <c r="E191" s="42"/>
      <c r="F191" s="93"/>
      <c r="G191" s="42"/>
      <c r="H191" s="93"/>
      <c r="I191" s="48"/>
      <c r="J191" s="93"/>
      <c r="K191" s="48"/>
      <c r="L191" s="93"/>
      <c r="M191" s="48"/>
      <c r="N191" s="48"/>
      <c r="O191" s="48"/>
      <c r="P191" s="48"/>
      <c r="Q191" s="48"/>
      <c r="R191" s="48"/>
      <c r="S191" s="48"/>
      <c r="V191" s="122">
        <v>186</v>
      </c>
      <c r="W191" s="122" t="str">
        <f t="shared" si="14"/>
        <v/>
      </c>
      <c r="X191" s="122" t="str">
        <f t="shared" si="15"/>
        <v/>
      </c>
      <c r="Y191" s="122" t="str">
        <f t="shared" si="16"/>
        <v/>
      </c>
      <c r="Z191" s="122" t="str">
        <f t="shared" si="17"/>
        <v/>
      </c>
      <c r="AA191" s="122" t="str">
        <f t="shared" si="18"/>
        <v/>
      </c>
    </row>
    <row r="192" spans="1:27" ht="15" x14ac:dyDescent="0.25">
      <c r="A192" s="141"/>
      <c r="C192" s="93"/>
      <c r="D192" s="251">
        <v>0</v>
      </c>
      <c r="E192" s="42"/>
      <c r="F192" s="93"/>
      <c r="G192" s="42"/>
      <c r="H192" s="93"/>
      <c r="I192" s="48"/>
      <c r="J192" s="93"/>
      <c r="K192" s="48"/>
      <c r="L192" s="93"/>
      <c r="M192" s="48"/>
      <c r="N192" s="48"/>
      <c r="O192" s="48"/>
      <c r="P192" s="48"/>
      <c r="Q192" s="48"/>
      <c r="R192" s="48"/>
      <c r="S192" s="48"/>
      <c r="V192" s="122">
        <v>187</v>
      </c>
      <c r="W192" s="122" t="str">
        <f t="shared" si="14"/>
        <v/>
      </c>
      <c r="X192" s="122" t="str">
        <f t="shared" si="15"/>
        <v/>
      </c>
      <c r="Y192" s="122" t="str">
        <f t="shared" si="16"/>
        <v/>
      </c>
      <c r="Z192" s="122" t="str">
        <f t="shared" si="17"/>
        <v/>
      </c>
      <c r="AA192" s="122" t="str">
        <f t="shared" si="18"/>
        <v/>
      </c>
    </row>
    <row r="193" spans="1:27" ht="15" x14ac:dyDescent="0.25">
      <c r="A193" s="141"/>
      <c r="C193" s="93"/>
      <c r="D193" s="251">
        <v>0</v>
      </c>
      <c r="E193" s="42"/>
      <c r="F193" s="93"/>
      <c r="G193" s="42"/>
      <c r="H193" s="93"/>
      <c r="I193" s="48"/>
      <c r="J193" s="93"/>
      <c r="K193" s="48"/>
      <c r="L193" s="93"/>
      <c r="M193" s="48"/>
      <c r="N193" s="48"/>
      <c r="O193" s="48"/>
      <c r="P193" s="48"/>
      <c r="Q193" s="48"/>
      <c r="R193" s="48"/>
      <c r="S193" s="48"/>
      <c r="V193" s="122">
        <v>188</v>
      </c>
      <c r="W193" s="122" t="str">
        <f t="shared" si="14"/>
        <v/>
      </c>
      <c r="X193" s="122" t="str">
        <f t="shared" si="15"/>
        <v/>
      </c>
      <c r="Y193" s="122" t="str">
        <f t="shared" si="16"/>
        <v/>
      </c>
      <c r="Z193" s="122" t="str">
        <f t="shared" si="17"/>
        <v/>
      </c>
      <c r="AA193" s="122" t="str">
        <f t="shared" si="18"/>
        <v/>
      </c>
    </row>
    <row r="194" spans="1:27" ht="15" x14ac:dyDescent="0.25">
      <c r="A194" s="141"/>
      <c r="C194" s="93"/>
      <c r="D194" s="251">
        <v>0</v>
      </c>
      <c r="E194" s="42"/>
      <c r="F194" s="93"/>
      <c r="G194" s="42"/>
      <c r="H194" s="93"/>
      <c r="I194" s="48"/>
      <c r="J194" s="93"/>
      <c r="K194" s="48"/>
      <c r="L194" s="93"/>
      <c r="M194" s="48"/>
      <c r="N194" s="48"/>
      <c r="O194" s="48"/>
      <c r="P194" s="48"/>
      <c r="Q194" s="48"/>
      <c r="R194" s="48"/>
      <c r="S194" s="48"/>
      <c r="V194" s="122">
        <v>189</v>
      </c>
      <c r="W194" s="122" t="str">
        <f t="shared" si="14"/>
        <v/>
      </c>
      <c r="X194" s="122" t="str">
        <f t="shared" si="15"/>
        <v/>
      </c>
      <c r="Y194" s="122" t="str">
        <f t="shared" si="16"/>
        <v/>
      </c>
      <c r="Z194" s="122" t="str">
        <f t="shared" si="17"/>
        <v/>
      </c>
      <c r="AA194" s="122" t="str">
        <f t="shared" si="18"/>
        <v/>
      </c>
    </row>
    <row r="195" spans="1:27" ht="15" x14ac:dyDescent="0.25">
      <c r="A195" s="141"/>
      <c r="C195" s="93"/>
      <c r="D195" s="251">
        <v>0</v>
      </c>
      <c r="E195" s="42"/>
      <c r="F195" s="93"/>
      <c r="G195" s="42"/>
      <c r="H195" s="93"/>
      <c r="I195" s="48"/>
      <c r="J195" s="93"/>
      <c r="K195" s="48"/>
      <c r="L195" s="93"/>
      <c r="M195" s="48"/>
      <c r="N195" s="48"/>
      <c r="O195" s="48"/>
      <c r="P195" s="48"/>
      <c r="Q195" s="48"/>
      <c r="R195" s="48"/>
      <c r="S195" s="48"/>
      <c r="V195" s="122">
        <v>190</v>
      </c>
      <c r="W195" s="122" t="str">
        <f t="shared" si="14"/>
        <v/>
      </c>
      <c r="X195" s="122" t="str">
        <f t="shared" si="15"/>
        <v/>
      </c>
      <c r="Y195" s="122" t="str">
        <f t="shared" si="16"/>
        <v/>
      </c>
      <c r="Z195" s="122" t="str">
        <f t="shared" si="17"/>
        <v/>
      </c>
      <c r="AA195" s="122" t="str">
        <f t="shared" si="18"/>
        <v/>
      </c>
    </row>
    <row r="196" spans="1:27" ht="15" x14ac:dyDescent="0.25">
      <c r="A196" s="141"/>
      <c r="C196" s="93"/>
      <c r="D196" s="251">
        <v>0</v>
      </c>
      <c r="E196" s="42"/>
      <c r="F196" s="93"/>
      <c r="G196" s="42"/>
      <c r="H196" s="93"/>
      <c r="I196" s="48"/>
      <c r="J196" s="93"/>
      <c r="K196" s="48"/>
      <c r="L196" s="93"/>
      <c r="M196" s="48"/>
      <c r="N196" s="48"/>
      <c r="O196" s="48"/>
      <c r="P196" s="48"/>
      <c r="Q196" s="48"/>
      <c r="R196" s="48"/>
      <c r="S196" s="48"/>
      <c r="V196" s="122">
        <v>191</v>
      </c>
      <c r="W196" s="122" t="str">
        <f t="shared" si="14"/>
        <v/>
      </c>
      <c r="X196" s="122" t="str">
        <f t="shared" si="15"/>
        <v/>
      </c>
      <c r="Y196" s="122" t="str">
        <f t="shared" si="16"/>
        <v/>
      </c>
      <c r="Z196" s="122" t="str">
        <f t="shared" si="17"/>
        <v/>
      </c>
      <c r="AA196" s="122" t="str">
        <f t="shared" si="18"/>
        <v/>
      </c>
    </row>
    <row r="197" spans="1:27" ht="15" x14ac:dyDescent="0.25">
      <c r="A197" s="141"/>
      <c r="C197" s="93"/>
      <c r="D197" s="251">
        <v>0</v>
      </c>
      <c r="E197" s="42"/>
      <c r="F197" s="93"/>
      <c r="G197" s="42"/>
      <c r="H197" s="93"/>
      <c r="I197" s="48"/>
      <c r="J197" s="93"/>
      <c r="K197" s="48"/>
      <c r="L197" s="93"/>
      <c r="M197" s="48"/>
      <c r="N197" s="48"/>
      <c r="O197" s="48"/>
      <c r="P197" s="48"/>
      <c r="Q197" s="48"/>
      <c r="R197" s="48"/>
      <c r="S197" s="48"/>
      <c r="V197" s="122">
        <v>192</v>
      </c>
      <c r="W197" s="122" t="str">
        <f t="shared" si="14"/>
        <v/>
      </c>
      <c r="X197" s="122" t="str">
        <f t="shared" si="15"/>
        <v/>
      </c>
      <c r="Y197" s="122" t="str">
        <f t="shared" si="16"/>
        <v/>
      </c>
      <c r="Z197" s="122" t="str">
        <f t="shared" si="17"/>
        <v/>
      </c>
      <c r="AA197" s="122" t="str">
        <f t="shared" si="18"/>
        <v/>
      </c>
    </row>
    <row r="198" spans="1:27" ht="15" x14ac:dyDescent="0.25">
      <c r="A198" s="141"/>
      <c r="C198" s="93"/>
      <c r="D198" s="251">
        <v>0</v>
      </c>
      <c r="E198" s="42"/>
      <c r="F198" s="93"/>
      <c r="G198" s="42"/>
      <c r="H198" s="93"/>
      <c r="I198" s="48"/>
      <c r="J198" s="93"/>
      <c r="K198" s="48"/>
      <c r="L198" s="93"/>
      <c r="M198" s="48"/>
      <c r="N198" s="48"/>
      <c r="O198" s="48"/>
      <c r="P198" s="48"/>
      <c r="Q198" s="48"/>
      <c r="R198" s="48"/>
      <c r="S198" s="48"/>
      <c r="V198" s="122">
        <v>193</v>
      </c>
      <c r="W198" s="122" t="str">
        <f t="shared" si="14"/>
        <v/>
      </c>
      <c r="X198" s="122" t="str">
        <f t="shared" si="15"/>
        <v/>
      </c>
      <c r="Y198" s="122" t="str">
        <f t="shared" si="16"/>
        <v/>
      </c>
      <c r="Z198" s="122" t="str">
        <f t="shared" si="17"/>
        <v/>
      </c>
      <c r="AA198" s="122" t="str">
        <f t="shared" si="18"/>
        <v/>
      </c>
    </row>
    <row r="199" spans="1:27" ht="15" x14ac:dyDescent="0.25">
      <c r="A199" s="141"/>
      <c r="C199" s="93"/>
      <c r="D199" s="251">
        <v>0</v>
      </c>
      <c r="E199" s="42"/>
      <c r="F199" s="93"/>
      <c r="G199" s="42"/>
      <c r="H199" s="93"/>
      <c r="I199" s="48"/>
      <c r="J199" s="93"/>
      <c r="K199" s="48"/>
      <c r="L199" s="93"/>
      <c r="M199" s="48"/>
      <c r="N199" s="48"/>
      <c r="O199" s="48"/>
      <c r="P199" s="48"/>
      <c r="Q199" s="48"/>
      <c r="R199" s="48"/>
      <c r="S199" s="48"/>
      <c r="V199" s="122">
        <v>194</v>
      </c>
      <c r="W199" s="122" t="str">
        <f t="shared" ref="W199:W262" si="19">IF(AND(C199&lt;&gt;"",C199&lt;&gt;"--"),V199,"")</f>
        <v/>
      </c>
      <c r="X199" s="122" t="str">
        <f t="shared" ref="X199:X262" si="20">IF(AND(F199&lt;&gt;"",F199&lt;&gt;"--"),V199,"")</f>
        <v/>
      </c>
      <c r="Y199" s="122" t="str">
        <f t="shared" ref="Y199:Y262" si="21">IF(AND(H199&lt;&gt;"",H199&lt;&gt;"--"),V199,"")</f>
        <v/>
      </c>
      <c r="Z199" s="122" t="str">
        <f t="shared" ref="Z199:Z262" si="22">IF(AND(J199&lt;&gt;"",J199&lt;&gt;"--"),V199,"")</f>
        <v/>
      </c>
      <c r="AA199" s="122" t="str">
        <f t="shared" ref="AA199:AA262" si="23">IF(AND(L199&lt;&gt;"",L199&lt;&gt;"--"),V199,"")</f>
        <v/>
      </c>
    </row>
    <row r="200" spans="1:27" ht="15" x14ac:dyDescent="0.25">
      <c r="A200" s="141"/>
      <c r="C200" s="93"/>
      <c r="D200" s="251">
        <v>0</v>
      </c>
      <c r="E200" s="42"/>
      <c r="F200" s="93"/>
      <c r="G200" s="42"/>
      <c r="H200" s="93"/>
      <c r="I200" s="48"/>
      <c r="J200" s="93"/>
      <c r="K200" s="48"/>
      <c r="L200" s="93"/>
      <c r="M200" s="48"/>
      <c r="N200" s="48"/>
      <c r="O200" s="48"/>
      <c r="P200" s="48"/>
      <c r="Q200" s="48"/>
      <c r="R200" s="48"/>
      <c r="S200" s="48"/>
      <c r="V200" s="122">
        <v>195</v>
      </c>
      <c r="W200" s="122" t="str">
        <f t="shared" si="19"/>
        <v/>
      </c>
      <c r="X200" s="122" t="str">
        <f t="shared" si="20"/>
        <v/>
      </c>
      <c r="Y200" s="122" t="str">
        <f t="shared" si="21"/>
        <v/>
      </c>
      <c r="Z200" s="122" t="str">
        <f t="shared" si="22"/>
        <v/>
      </c>
      <c r="AA200" s="122" t="str">
        <f t="shared" si="23"/>
        <v/>
      </c>
    </row>
    <row r="201" spans="1:27" ht="15" x14ac:dyDescent="0.25">
      <c r="A201" s="141"/>
      <c r="C201" s="93"/>
      <c r="D201" s="251">
        <v>0</v>
      </c>
      <c r="E201" s="42"/>
      <c r="F201" s="93"/>
      <c r="G201" s="42"/>
      <c r="H201" s="93"/>
      <c r="I201" s="48"/>
      <c r="J201" s="93"/>
      <c r="K201" s="48"/>
      <c r="L201" s="93"/>
      <c r="M201" s="48"/>
      <c r="N201" s="48"/>
      <c r="O201" s="48"/>
      <c r="P201" s="48"/>
      <c r="Q201" s="48"/>
      <c r="R201" s="48"/>
      <c r="S201" s="48"/>
      <c r="V201" s="122">
        <v>196</v>
      </c>
      <c r="W201" s="122" t="str">
        <f t="shared" si="19"/>
        <v/>
      </c>
      <c r="X201" s="122" t="str">
        <f t="shared" si="20"/>
        <v/>
      </c>
      <c r="Y201" s="122" t="str">
        <f t="shared" si="21"/>
        <v/>
      </c>
      <c r="Z201" s="122" t="str">
        <f t="shared" si="22"/>
        <v/>
      </c>
      <c r="AA201" s="122" t="str">
        <f t="shared" si="23"/>
        <v/>
      </c>
    </row>
    <row r="202" spans="1:27" ht="15" x14ac:dyDescent="0.25">
      <c r="A202" s="141"/>
      <c r="C202" s="93"/>
      <c r="D202" s="251">
        <v>0</v>
      </c>
      <c r="E202" s="42"/>
      <c r="F202" s="93"/>
      <c r="G202" s="42"/>
      <c r="H202" s="93"/>
      <c r="I202" s="48"/>
      <c r="J202" s="93"/>
      <c r="K202" s="48"/>
      <c r="L202" s="93"/>
      <c r="M202" s="48"/>
      <c r="N202" s="48"/>
      <c r="O202" s="48"/>
      <c r="P202" s="48"/>
      <c r="Q202" s="48"/>
      <c r="R202" s="48"/>
      <c r="S202" s="48"/>
      <c r="V202" s="122">
        <v>197</v>
      </c>
      <c r="W202" s="122" t="str">
        <f t="shared" si="19"/>
        <v/>
      </c>
      <c r="X202" s="122" t="str">
        <f t="shared" si="20"/>
        <v/>
      </c>
      <c r="Y202" s="122" t="str">
        <f t="shared" si="21"/>
        <v/>
      </c>
      <c r="Z202" s="122" t="str">
        <f t="shared" si="22"/>
        <v/>
      </c>
      <c r="AA202" s="122" t="str">
        <f t="shared" si="23"/>
        <v/>
      </c>
    </row>
    <row r="203" spans="1:27" ht="15" x14ac:dyDescent="0.25">
      <c r="A203" s="141"/>
      <c r="C203" s="93"/>
      <c r="D203" s="251">
        <v>0</v>
      </c>
      <c r="E203" s="42"/>
      <c r="F203" s="93"/>
      <c r="G203" s="42"/>
      <c r="H203" s="93"/>
      <c r="I203" s="48"/>
      <c r="J203" s="93"/>
      <c r="K203" s="48"/>
      <c r="L203" s="93"/>
      <c r="M203" s="48"/>
      <c r="N203" s="48"/>
      <c r="O203" s="48"/>
      <c r="P203" s="48"/>
      <c r="Q203" s="48"/>
      <c r="R203" s="48"/>
      <c r="S203" s="48"/>
      <c r="V203" s="122">
        <v>198</v>
      </c>
      <c r="W203" s="122" t="str">
        <f t="shared" si="19"/>
        <v/>
      </c>
      <c r="X203" s="122" t="str">
        <f t="shared" si="20"/>
        <v/>
      </c>
      <c r="Y203" s="122" t="str">
        <f t="shared" si="21"/>
        <v/>
      </c>
      <c r="Z203" s="122" t="str">
        <f t="shared" si="22"/>
        <v/>
      </c>
      <c r="AA203" s="122" t="str">
        <f t="shared" si="23"/>
        <v/>
      </c>
    </row>
    <row r="204" spans="1:27" ht="15" x14ac:dyDescent="0.25">
      <c r="A204" s="141"/>
      <c r="C204" s="93"/>
      <c r="D204" s="251">
        <v>0</v>
      </c>
      <c r="E204" s="42"/>
      <c r="F204" s="93"/>
      <c r="G204" s="42"/>
      <c r="H204" s="93"/>
      <c r="I204" s="48"/>
      <c r="J204" s="93"/>
      <c r="K204" s="48"/>
      <c r="L204" s="93"/>
      <c r="M204" s="48"/>
      <c r="N204" s="48"/>
      <c r="O204" s="48"/>
      <c r="P204" s="48"/>
      <c r="Q204" s="48"/>
      <c r="R204" s="48"/>
      <c r="S204" s="48"/>
      <c r="V204" s="122">
        <v>199</v>
      </c>
      <c r="W204" s="122" t="str">
        <f t="shared" si="19"/>
        <v/>
      </c>
      <c r="X204" s="122" t="str">
        <f t="shared" si="20"/>
        <v/>
      </c>
      <c r="Y204" s="122" t="str">
        <f t="shared" si="21"/>
        <v/>
      </c>
      <c r="Z204" s="122" t="str">
        <f t="shared" si="22"/>
        <v/>
      </c>
      <c r="AA204" s="122" t="str">
        <f t="shared" si="23"/>
        <v/>
      </c>
    </row>
    <row r="205" spans="1:27" ht="15" x14ac:dyDescent="0.25">
      <c r="A205" s="111"/>
      <c r="C205" s="93"/>
      <c r="D205" s="251">
        <v>0</v>
      </c>
      <c r="E205" s="42"/>
      <c r="F205" s="93"/>
      <c r="G205" s="42"/>
      <c r="H205" s="93"/>
      <c r="I205" s="48"/>
      <c r="J205" s="93"/>
      <c r="K205" s="48"/>
      <c r="L205" s="93"/>
      <c r="M205" s="48"/>
      <c r="N205" s="48"/>
      <c r="O205" s="48"/>
      <c r="P205" s="48"/>
      <c r="Q205" s="48"/>
      <c r="R205" s="48"/>
      <c r="S205" s="48"/>
      <c r="V205" s="122">
        <v>200</v>
      </c>
      <c r="W205" s="122" t="str">
        <f t="shared" si="19"/>
        <v/>
      </c>
      <c r="X205" s="122" t="str">
        <f t="shared" si="20"/>
        <v/>
      </c>
      <c r="Y205" s="122" t="str">
        <f t="shared" si="21"/>
        <v/>
      </c>
      <c r="Z205" s="122" t="str">
        <f t="shared" si="22"/>
        <v/>
      </c>
      <c r="AA205" s="122" t="str">
        <f t="shared" si="23"/>
        <v/>
      </c>
    </row>
    <row r="206" spans="1:27" ht="15" x14ac:dyDescent="0.25">
      <c r="A206" s="111"/>
      <c r="C206" s="93"/>
      <c r="D206" s="251">
        <v>0</v>
      </c>
      <c r="E206" s="42"/>
      <c r="F206" s="93"/>
      <c r="G206" s="42"/>
      <c r="H206" s="93"/>
      <c r="I206" s="48"/>
      <c r="J206" s="93"/>
      <c r="K206" s="48"/>
      <c r="L206" s="93"/>
      <c r="M206" s="48"/>
      <c r="N206" s="48"/>
      <c r="O206" s="48"/>
      <c r="P206" s="48"/>
      <c r="Q206" s="48"/>
      <c r="R206" s="48"/>
      <c r="S206" s="48"/>
      <c r="V206" s="122">
        <v>201</v>
      </c>
      <c r="W206" s="122" t="str">
        <f t="shared" si="19"/>
        <v/>
      </c>
      <c r="X206" s="122" t="str">
        <f t="shared" si="20"/>
        <v/>
      </c>
      <c r="Y206" s="122" t="str">
        <f t="shared" si="21"/>
        <v/>
      </c>
      <c r="Z206" s="122" t="str">
        <f t="shared" si="22"/>
        <v/>
      </c>
      <c r="AA206" s="122" t="str">
        <f t="shared" si="23"/>
        <v/>
      </c>
    </row>
    <row r="207" spans="1:27" ht="15" x14ac:dyDescent="0.25">
      <c r="A207" s="111"/>
      <c r="C207" s="93"/>
      <c r="D207" s="251">
        <v>0</v>
      </c>
      <c r="E207" s="42"/>
      <c r="F207" s="93"/>
      <c r="G207" s="42"/>
      <c r="H207" s="93"/>
      <c r="I207" s="48"/>
      <c r="J207" s="93"/>
      <c r="K207" s="48"/>
      <c r="L207" s="93"/>
      <c r="M207" s="48"/>
      <c r="N207" s="48"/>
      <c r="O207" s="48"/>
      <c r="P207" s="48"/>
      <c r="Q207" s="48"/>
      <c r="R207" s="48"/>
      <c r="S207" s="48"/>
      <c r="V207" s="122">
        <v>202</v>
      </c>
      <c r="W207" s="122" t="str">
        <f t="shared" si="19"/>
        <v/>
      </c>
      <c r="X207" s="122" t="str">
        <f t="shared" si="20"/>
        <v/>
      </c>
      <c r="Y207" s="122" t="str">
        <f t="shared" si="21"/>
        <v/>
      </c>
      <c r="Z207" s="122" t="str">
        <f t="shared" si="22"/>
        <v/>
      </c>
      <c r="AA207" s="122" t="str">
        <f t="shared" si="23"/>
        <v/>
      </c>
    </row>
    <row r="208" spans="1:27" ht="15" x14ac:dyDescent="0.25">
      <c r="A208" s="111"/>
      <c r="C208" s="93"/>
      <c r="D208" s="251">
        <v>0</v>
      </c>
      <c r="E208" s="42"/>
      <c r="F208" s="93"/>
      <c r="G208" s="42"/>
      <c r="H208" s="93"/>
      <c r="I208" s="48"/>
      <c r="J208" s="93"/>
      <c r="K208" s="48"/>
      <c r="L208" s="93"/>
      <c r="M208" s="48"/>
      <c r="N208" s="48"/>
      <c r="O208" s="48"/>
      <c r="P208" s="48"/>
      <c r="Q208" s="48"/>
      <c r="R208" s="48"/>
      <c r="S208" s="48"/>
      <c r="V208" s="122">
        <v>203</v>
      </c>
      <c r="W208" s="122" t="str">
        <f t="shared" si="19"/>
        <v/>
      </c>
      <c r="X208" s="122" t="str">
        <f t="shared" si="20"/>
        <v/>
      </c>
      <c r="Y208" s="122" t="str">
        <f t="shared" si="21"/>
        <v/>
      </c>
      <c r="Z208" s="122" t="str">
        <f t="shared" si="22"/>
        <v/>
      </c>
      <c r="AA208" s="122" t="str">
        <f t="shared" si="23"/>
        <v/>
      </c>
    </row>
    <row r="209" spans="1:27" ht="15" x14ac:dyDescent="0.25">
      <c r="A209" s="111"/>
      <c r="C209" s="93"/>
      <c r="D209" s="251">
        <v>0</v>
      </c>
      <c r="E209" s="42"/>
      <c r="F209" s="93"/>
      <c r="G209" s="42"/>
      <c r="H209" s="93"/>
      <c r="I209" s="48"/>
      <c r="J209" s="93"/>
      <c r="K209" s="48"/>
      <c r="L209" s="93"/>
      <c r="M209" s="48"/>
      <c r="N209" s="48"/>
      <c r="O209" s="48"/>
      <c r="P209" s="48"/>
      <c r="Q209" s="48"/>
      <c r="R209" s="48"/>
      <c r="S209" s="48"/>
      <c r="V209" s="122">
        <v>204</v>
      </c>
      <c r="W209" s="122" t="str">
        <f t="shared" si="19"/>
        <v/>
      </c>
      <c r="X209" s="122" t="str">
        <f t="shared" si="20"/>
        <v/>
      </c>
      <c r="Y209" s="122" t="str">
        <f t="shared" si="21"/>
        <v/>
      </c>
      <c r="Z209" s="122" t="str">
        <f t="shared" si="22"/>
        <v/>
      </c>
      <c r="AA209" s="122" t="str">
        <f t="shared" si="23"/>
        <v/>
      </c>
    </row>
    <row r="210" spans="1:27" ht="15" x14ac:dyDescent="0.25">
      <c r="A210" s="111"/>
      <c r="C210" s="93"/>
      <c r="D210" s="251">
        <v>0</v>
      </c>
      <c r="E210" s="42"/>
      <c r="F210" s="93"/>
      <c r="G210" s="42"/>
      <c r="H210" s="93"/>
      <c r="I210" s="48"/>
      <c r="J210" s="93"/>
      <c r="K210" s="48"/>
      <c r="L210" s="93"/>
      <c r="M210" s="48"/>
      <c r="N210" s="48"/>
      <c r="O210" s="48"/>
      <c r="P210" s="48"/>
      <c r="Q210" s="48"/>
      <c r="R210" s="48"/>
      <c r="S210" s="48"/>
      <c r="V210" s="122">
        <v>205</v>
      </c>
      <c r="W210" s="122" t="str">
        <f t="shared" si="19"/>
        <v/>
      </c>
      <c r="X210" s="122" t="str">
        <f t="shared" si="20"/>
        <v/>
      </c>
      <c r="Y210" s="122" t="str">
        <f t="shared" si="21"/>
        <v/>
      </c>
      <c r="Z210" s="122" t="str">
        <f t="shared" si="22"/>
        <v/>
      </c>
      <c r="AA210" s="122" t="str">
        <f t="shared" si="23"/>
        <v/>
      </c>
    </row>
    <row r="211" spans="1:27" ht="15" x14ac:dyDescent="0.25">
      <c r="A211" s="111"/>
      <c r="C211" s="93"/>
      <c r="D211" s="251">
        <v>0</v>
      </c>
      <c r="E211" s="42"/>
      <c r="F211" s="93"/>
      <c r="G211" s="42"/>
      <c r="H211" s="93"/>
      <c r="I211" s="48"/>
      <c r="J211" s="93"/>
      <c r="K211" s="48"/>
      <c r="L211" s="93"/>
      <c r="M211" s="48"/>
      <c r="N211" s="48"/>
      <c r="O211" s="48"/>
      <c r="P211" s="48"/>
      <c r="Q211" s="48"/>
      <c r="R211" s="48"/>
      <c r="S211" s="48"/>
      <c r="V211" s="122">
        <v>206</v>
      </c>
      <c r="W211" s="122" t="str">
        <f t="shared" si="19"/>
        <v/>
      </c>
      <c r="X211" s="122" t="str">
        <f t="shared" si="20"/>
        <v/>
      </c>
      <c r="Y211" s="122" t="str">
        <f t="shared" si="21"/>
        <v/>
      </c>
      <c r="Z211" s="122" t="str">
        <f t="shared" si="22"/>
        <v/>
      </c>
      <c r="AA211" s="122" t="str">
        <f t="shared" si="23"/>
        <v/>
      </c>
    </row>
    <row r="212" spans="1:27" ht="15" x14ac:dyDescent="0.25">
      <c r="A212" s="111"/>
      <c r="C212" s="93"/>
      <c r="D212" s="251">
        <v>0</v>
      </c>
      <c r="E212" s="42"/>
      <c r="F212" s="93"/>
      <c r="G212" s="42"/>
      <c r="H212" s="93"/>
      <c r="I212" s="48"/>
      <c r="J212" s="93"/>
      <c r="K212" s="48"/>
      <c r="L212" s="93"/>
      <c r="M212" s="48"/>
      <c r="N212" s="48"/>
      <c r="O212" s="48"/>
      <c r="P212" s="48"/>
      <c r="Q212" s="48"/>
      <c r="R212" s="48"/>
      <c r="S212" s="48"/>
      <c r="V212" s="122">
        <v>207</v>
      </c>
      <c r="W212" s="122" t="str">
        <f t="shared" si="19"/>
        <v/>
      </c>
      <c r="X212" s="122" t="str">
        <f t="shared" si="20"/>
        <v/>
      </c>
      <c r="Y212" s="122" t="str">
        <f t="shared" si="21"/>
        <v/>
      </c>
      <c r="Z212" s="122" t="str">
        <f t="shared" si="22"/>
        <v/>
      </c>
      <c r="AA212" s="122" t="str">
        <f t="shared" si="23"/>
        <v/>
      </c>
    </row>
    <row r="213" spans="1:27" ht="15" x14ac:dyDescent="0.25">
      <c r="A213" s="111"/>
      <c r="C213" s="93"/>
      <c r="D213" s="251">
        <v>0</v>
      </c>
      <c r="E213" s="42"/>
      <c r="F213" s="93"/>
      <c r="G213" s="42"/>
      <c r="H213" s="93"/>
      <c r="I213" s="48"/>
      <c r="J213" s="93"/>
      <c r="K213" s="48"/>
      <c r="L213" s="93"/>
      <c r="M213" s="48"/>
      <c r="N213" s="48"/>
      <c r="O213" s="48"/>
      <c r="P213" s="48"/>
      <c r="Q213" s="48"/>
      <c r="R213" s="48"/>
      <c r="S213" s="48"/>
      <c r="V213" s="122">
        <v>208</v>
      </c>
      <c r="W213" s="122" t="str">
        <f t="shared" si="19"/>
        <v/>
      </c>
      <c r="X213" s="122" t="str">
        <f t="shared" si="20"/>
        <v/>
      </c>
      <c r="Y213" s="122" t="str">
        <f t="shared" si="21"/>
        <v/>
      </c>
      <c r="Z213" s="122" t="str">
        <f t="shared" si="22"/>
        <v/>
      </c>
      <c r="AA213" s="122" t="str">
        <f t="shared" si="23"/>
        <v/>
      </c>
    </row>
    <row r="214" spans="1:27" ht="15" x14ac:dyDescent="0.25">
      <c r="A214" s="111"/>
      <c r="C214" s="93"/>
      <c r="D214" s="251">
        <v>0</v>
      </c>
      <c r="E214" s="42"/>
      <c r="F214" s="93"/>
      <c r="G214" s="42"/>
      <c r="H214" s="93"/>
      <c r="I214" s="48"/>
      <c r="J214" s="93"/>
      <c r="K214" s="48"/>
      <c r="L214" s="93"/>
      <c r="M214" s="48"/>
      <c r="N214" s="48"/>
      <c r="O214" s="48"/>
      <c r="P214" s="48"/>
      <c r="Q214" s="48"/>
      <c r="R214" s="48"/>
      <c r="S214" s="48"/>
      <c r="V214" s="122">
        <v>209</v>
      </c>
      <c r="W214" s="122" t="str">
        <f t="shared" si="19"/>
        <v/>
      </c>
      <c r="X214" s="122" t="str">
        <f t="shared" si="20"/>
        <v/>
      </c>
      <c r="Y214" s="122" t="str">
        <f t="shared" si="21"/>
        <v/>
      </c>
      <c r="Z214" s="122" t="str">
        <f t="shared" si="22"/>
        <v/>
      </c>
      <c r="AA214" s="122" t="str">
        <f t="shared" si="23"/>
        <v/>
      </c>
    </row>
    <row r="215" spans="1:27" ht="15" x14ac:dyDescent="0.25">
      <c r="A215" s="111"/>
      <c r="C215" s="93"/>
      <c r="D215" s="251">
        <v>0</v>
      </c>
      <c r="E215" s="42"/>
      <c r="F215" s="93"/>
      <c r="G215" s="42"/>
      <c r="H215" s="93"/>
      <c r="I215" s="48"/>
      <c r="J215" s="93"/>
      <c r="K215" s="48"/>
      <c r="L215" s="93"/>
      <c r="M215" s="48"/>
      <c r="N215" s="48"/>
      <c r="O215" s="48"/>
      <c r="P215" s="48"/>
      <c r="Q215" s="48"/>
      <c r="R215" s="48"/>
      <c r="S215" s="48"/>
      <c r="V215" s="122">
        <v>210</v>
      </c>
      <c r="W215" s="122" t="str">
        <f t="shared" si="19"/>
        <v/>
      </c>
      <c r="X215" s="122" t="str">
        <f t="shared" si="20"/>
        <v/>
      </c>
      <c r="Y215" s="122" t="str">
        <f t="shared" si="21"/>
        <v/>
      </c>
      <c r="Z215" s="122" t="str">
        <f t="shared" si="22"/>
        <v/>
      </c>
      <c r="AA215" s="122" t="str">
        <f t="shared" si="23"/>
        <v/>
      </c>
    </row>
    <row r="216" spans="1:27" ht="15" x14ac:dyDescent="0.25">
      <c r="A216" s="111"/>
      <c r="C216" s="93"/>
      <c r="D216" s="251">
        <v>0</v>
      </c>
      <c r="E216" s="42"/>
      <c r="F216" s="93"/>
      <c r="G216" s="42"/>
      <c r="H216" s="93"/>
      <c r="I216" s="48"/>
      <c r="J216" s="93"/>
      <c r="K216" s="48"/>
      <c r="L216" s="93"/>
      <c r="M216" s="48"/>
      <c r="N216" s="48"/>
      <c r="O216" s="48"/>
      <c r="P216" s="48"/>
      <c r="Q216" s="48"/>
      <c r="R216" s="48"/>
      <c r="S216" s="48"/>
      <c r="V216" s="122">
        <v>211</v>
      </c>
      <c r="W216" s="122" t="str">
        <f t="shared" si="19"/>
        <v/>
      </c>
      <c r="X216" s="122" t="str">
        <f t="shared" si="20"/>
        <v/>
      </c>
      <c r="Y216" s="122" t="str">
        <f t="shared" si="21"/>
        <v/>
      </c>
      <c r="Z216" s="122" t="str">
        <f t="shared" si="22"/>
        <v/>
      </c>
      <c r="AA216" s="122" t="str">
        <f t="shared" si="23"/>
        <v/>
      </c>
    </row>
    <row r="217" spans="1:27" ht="15" x14ac:dyDescent="0.25">
      <c r="A217" s="111"/>
      <c r="C217" s="93"/>
      <c r="D217" s="251">
        <v>0</v>
      </c>
      <c r="E217" s="42"/>
      <c r="F217" s="93"/>
      <c r="G217" s="42"/>
      <c r="H217" s="93"/>
      <c r="I217" s="48"/>
      <c r="J217" s="93"/>
      <c r="K217" s="48"/>
      <c r="L217" s="93"/>
      <c r="M217" s="48"/>
      <c r="N217" s="48"/>
      <c r="O217" s="48"/>
      <c r="P217" s="48"/>
      <c r="Q217" s="48"/>
      <c r="R217" s="48"/>
      <c r="S217" s="48"/>
      <c r="V217" s="122">
        <v>212</v>
      </c>
      <c r="W217" s="122" t="str">
        <f t="shared" si="19"/>
        <v/>
      </c>
      <c r="X217" s="122" t="str">
        <f t="shared" si="20"/>
        <v/>
      </c>
      <c r="Y217" s="122" t="str">
        <f t="shared" si="21"/>
        <v/>
      </c>
      <c r="Z217" s="122" t="str">
        <f t="shared" si="22"/>
        <v/>
      </c>
      <c r="AA217" s="122" t="str">
        <f t="shared" si="23"/>
        <v/>
      </c>
    </row>
    <row r="218" spans="1:27" ht="15" x14ac:dyDescent="0.25">
      <c r="A218" s="111"/>
      <c r="C218" s="93"/>
      <c r="D218" s="251">
        <v>0</v>
      </c>
      <c r="E218" s="42"/>
      <c r="F218" s="93"/>
      <c r="G218" s="42"/>
      <c r="H218" s="93"/>
      <c r="I218" s="48"/>
      <c r="J218" s="93"/>
      <c r="K218" s="48"/>
      <c r="L218" s="93"/>
      <c r="M218" s="48"/>
      <c r="N218" s="48"/>
      <c r="O218" s="48"/>
      <c r="P218" s="48"/>
      <c r="Q218" s="48"/>
      <c r="R218" s="48"/>
      <c r="S218" s="48"/>
      <c r="V218" s="122">
        <v>213</v>
      </c>
      <c r="W218" s="122" t="str">
        <f t="shared" si="19"/>
        <v/>
      </c>
      <c r="X218" s="122" t="str">
        <f t="shared" si="20"/>
        <v/>
      </c>
      <c r="Y218" s="122" t="str">
        <f t="shared" si="21"/>
        <v/>
      </c>
      <c r="Z218" s="122" t="str">
        <f t="shared" si="22"/>
        <v/>
      </c>
      <c r="AA218" s="122" t="str">
        <f t="shared" si="23"/>
        <v/>
      </c>
    </row>
    <row r="219" spans="1:27" ht="15" x14ac:dyDescent="0.25">
      <c r="A219" s="111"/>
      <c r="C219" s="93"/>
      <c r="D219" s="251">
        <v>0</v>
      </c>
      <c r="E219" s="42"/>
      <c r="F219" s="93"/>
      <c r="G219" s="42"/>
      <c r="H219" s="93"/>
      <c r="I219" s="48"/>
      <c r="J219" s="93"/>
      <c r="K219" s="48"/>
      <c r="L219" s="93"/>
      <c r="M219" s="48"/>
      <c r="N219" s="48"/>
      <c r="O219" s="48"/>
      <c r="P219" s="48"/>
      <c r="Q219" s="48"/>
      <c r="R219" s="48"/>
      <c r="S219" s="48"/>
      <c r="V219" s="122">
        <v>214</v>
      </c>
      <c r="W219" s="122" t="str">
        <f t="shared" si="19"/>
        <v/>
      </c>
      <c r="X219" s="122" t="str">
        <f t="shared" si="20"/>
        <v/>
      </c>
      <c r="Y219" s="122" t="str">
        <f t="shared" si="21"/>
        <v/>
      </c>
      <c r="Z219" s="122" t="str">
        <f t="shared" si="22"/>
        <v/>
      </c>
      <c r="AA219" s="122" t="str">
        <f t="shared" si="23"/>
        <v/>
      </c>
    </row>
    <row r="220" spans="1:27" ht="15" x14ac:dyDescent="0.25">
      <c r="A220" s="111"/>
      <c r="C220" s="93"/>
      <c r="D220" s="251">
        <v>0</v>
      </c>
      <c r="E220" s="42"/>
      <c r="F220" s="93"/>
      <c r="G220" s="42"/>
      <c r="H220" s="93"/>
      <c r="I220" s="48"/>
      <c r="J220" s="93"/>
      <c r="K220" s="48"/>
      <c r="L220" s="93"/>
      <c r="M220" s="48"/>
      <c r="N220" s="48"/>
      <c r="O220" s="48"/>
      <c r="P220" s="48"/>
      <c r="Q220" s="48"/>
      <c r="R220" s="48"/>
      <c r="S220" s="48"/>
      <c r="V220" s="122">
        <v>215</v>
      </c>
      <c r="W220" s="122" t="str">
        <f t="shared" si="19"/>
        <v/>
      </c>
      <c r="X220" s="122" t="str">
        <f t="shared" si="20"/>
        <v/>
      </c>
      <c r="Y220" s="122" t="str">
        <f t="shared" si="21"/>
        <v/>
      </c>
      <c r="Z220" s="122" t="str">
        <f t="shared" si="22"/>
        <v/>
      </c>
      <c r="AA220" s="122" t="str">
        <f t="shared" si="23"/>
        <v/>
      </c>
    </row>
    <row r="221" spans="1:27" ht="15" x14ac:dyDescent="0.25">
      <c r="A221" s="111"/>
      <c r="C221" s="93"/>
      <c r="D221" s="251">
        <v>0</v>
      </c>
      <c r="E221" s="42"/>
      <c r="F221" s="93"/>
      <c r="G221" s="42"/>
      <c r="H221" s="93"/>
      <c r="I221" s="48"/>
      <c r="J221" s="93"/>
      <c r="K221" s="48"/>
      <c r="L221" s="93"/>
      <c r="M221" s="48"/>
      <c r="N221" s="48"/>
      <c r="O221" s="48"/>
      <c r="P221" s="48"/>
      <c r="Q221" s="48"/>
      <c r="R221" s="48"/>
      <c r="S221" s="48"/>
      <c r="V221" s="122">
        <v>216</v>
      </c>
      <c r="W221" s="122" t="str">
        <f t="shared" si="19"/>
        <v/>
      </c>
      <c r="X221" s="122" t="str">
        <f t="shared" si="20"/>
        <v/>
      </c>
      <c r="Y221" s="122" t="str">
        <f t="shared" si="21"/>
        <v/>
      </c>
      <c r="Z221" s="122" t="str">
        <f t="shared" si="22"/>
        <v/>
      </c>
      <c r="AA221" s="122" t="str">
        <f t="shared" si="23"/>
        <v/>
      </c>
    </row>
    <row r="222" spans="1:27" ht="15" x14ac:dyDescent="0.25">
      <c r="A222" s="111"/>
      <c r="C222" s="93"/>
      <c r="D222" s="251">
        <v>0</v>
      </c>
      <c r="E222" s="42"/>
      <c r="F222" s="93"/>
      <c r="G222" s="42"/>
      <c r="H222" s="93"/>
      <c r="I222" s="48"/>
      <c r="J222" s="93"/>
      <c r="K222" s="48"/>
      <c r="L222" s="93"/>
      <c r="M222" s="48"/>
      <c r="N222" s="48"/>
      <c r="O222" s="48"/>
      <c r="P222" s="48"/>
      <c r="Q222" s="48"/>
      <c r="R222" s="48"/>
      <c r="S222" s="48"/>
      <c r="V222" s="122">
        <v>217</v>
      </c>
      <c r="W222" s="122" t="str">
        <f t="shared" si="19"/>
        <v/>
      </c>
      <c r="X222" s="122" t="str">
        <f t="shared" si="20"/>
        <v/>
      </c>
      <c r="Y222" s="122" t="str">
        <f t="shared" si="21"/>
        <v/>
      </c>
      <c r="Z222" s="122" t="str">
        <f t="shared" si="22"/>
        <v/>
      </c>
      <c r="AA222" s="122" t="str">
        <f t="shared" si="23"/>
        <v/>
      </c>
    </row>
    <row r="223" spans="1:27" ht="15" x14ac:dyDescent="0.25">
      <c r="A223" s="111"/>
      <c r="C223" s="93"/>
      <c r="D223" s="251">
        <v>0</v>
      </c>
      <c r="E223" s="42"/>
      <c r="F223" s="93"/>
      <c r="G223" s="42"/>
      <c r="H223" s="93"/>
      <c r="I223" s="48"/>
      <c r="J223" s="93"/>
      <c r="K223" s="48"/>
      <c r="L223" s="93"/>
      <c r="M223" s="48"/>
      <c r="N223" s="48"/>
      <c r="O223" s="48"/>
      <c r="P223" s="48"/>
      <c r="Q223" s="48"/>
      <c r="R223" s="48"/>
      <c r="S223" s="48"/>
      <c r="V223" s="122">
        <v>218</v>
      </c>
      <c r="W223" s="122" t="str">
        <f t="shared" si="19"/>
        <v/>
      </c>
      <c r="X223" s="122" t="str">
        <f t="shared" si="20"/>
        <v/>
      </c>
      <c r="Y223" s="122" t="str">
        <f t="shared" si="21"/>
        <v/>
      </c>
      <c r="Z223" s="122" t="str">
        <f t="shared" si="22"/>
        <v/>
      </c>
      <c r="AA223" s="122" t="str">
        <f t="shared" si="23"/>
        <v/>
      </c>
    </row>
    <row r="224" spans="1:27" ht="15" x14ac:dyDescent="0.25">
      <c r="A224" s="111"/>
      <c r="C224" s="93"/>
      <c r="D224" s="251">
        <v>0</v>
      </c>
      <c r="E224" s="42"/>
      <c r="F224" s="93"/>
      <c r="G224" s="42"/>
      <c r="H224" s="93"/>
      <c r="I224" s="48"/>
      <c r="J224" s="93"/>
      <c r="K224" s="48"/>
      <c r="L224" s="93"/>
      <c r="M224" s="48"/>
      <c r="N224" s="48"/>
      <c r="O224" s="48"/>
      <c r="P224" s="48"/>
      <c r="Q224" s="48"/>
      <c r="R224" s="48"/>
      <c r="S224" s="48"/>
      <c r="V224" s="122">
        <v>219</v>
      </c>
      <c r="W224" s="122" t="str">
        <f t="shared" si="19"/>
        <v/>
      </c>
      <c r="X224" s="122" t="str">
        <f t="shared" si="20"/>
        <v/>
      </c>
      <c r="Y224" s="122" t="str">
        <f t="shared" si="21"/>
        <v/>
      </c>
      <c r="Z224" s="122" t="str">
        <f t="shared" si="22"/>
        <v/>
      </c>
      <c r="AA224" s="122" t="str">
        <f t="shared" si="23"/>
        <v/>
      </c>
    </row>
    <row r="225" spans="1:27" ht="15" x14ac:dyDescent="0.25">
      <c r="A225" s="111"/>
      <c r="C225" s="93"/>
      <c r="D225" s="251">
        <v>0</v>
      </c>
      <c r="E225" s="42"/>
      <c r="F225" s="93"/>
      <c r="G225" s="42"/>
      <c r="H225" s="93"/>
      <c r="I225" s="48"/>
      <c r="J225" s="93"/>
      <c r="K225" s="48"/>
      <c r="L225" s="93"/>
      <c r="M225" s="48"/>
      <c r="N225" s="48"/>
      <c r="O225" s="48"/>
      <c r="P225" s="48"/>
      <c r="Q225" s="48"/>
      <c r="R225" s="48"/>
      <c r="S225" s="48"/>
      <c r="V225" s="122">
        <v>220</v>
      </c>
      <c r="W225" s="122" t="str">
        <f t="shared" si="19"/>
        <v/>
      </c>
      <c r="X225" s="122" t="str">
        <f t="shared" si="20"/>
        <v/>
      </c>
      <c r="Y225" s="122" t="str">
        <f t="shared" si="21"/>
        <v/>
      </c>
      <c r="Z225" s="122" t="str">
        <f t="shared" si="22"/>
        <v/>
      </c>
      <c r="AA225" s="122" t="str">
        <f t="shared" si="23"/>
        <v/>
      </c>
    </row>
    <row r="226" spans="1:27" ht="15" x14ac:dyDescent="0.25">
      <c r="A226" s="111"/>
      <c r="C226" s="93"/>
      <c r="D226" s="251">
        <v>0</v>
      </c>
      <c r="E226" s="42"/>
      <c r="F226" s="93"/>
      <c r="G226" s="42"/>
      <c r="H226" s="93"/>
      <c r="I226" s="48"/>
      <c r="J226" s="93"/>
      <c r="K226" s="48"/>
      <c r="L226" s="93"/>
      <c r="M226" s="48"/>
      <c r="N226" s="48"/>
      <c r="O226" s="48"/>
      <c r="P226" s="48"/>
      <c r="Q226" s="48"/>
      <c r="R226" s="48"/>
      <c r="S226" s="48"/>
      <c r="V226" s="122">
        <v>221</v>
      </c>
      <c r="W226" s="122" t="str">
        <f t="shared" si="19"/>
        <v/>
      </c>
      <c r="X226" s="122" t="str">
        <f t="shared" si="20"/>
        <v/>
      </c>
      <c r="Y226" s="122" t="str">
        <f t="shared" si="21"/>
        <v/>
      </c>
      <c r="Z226" s="122" t="str">
        <f t="shared" si="22"/>
        <v/>
      </c>
      <c r="AA226" s="122" t="str">
        <f t="shared" si="23"/>
        <v/>
      </c>
    </row>
    <row r="227" spans="1:27" ht="15" x14ac:dyDescent="0.25">
      <c r="A227" s="111"/>
      <c r="C227" s="93"/>
      <c r="D227" s="251">
        <v>0</v>
      </c>
      <c r="E227" s="42"/>
      <c r="F227" s="93"/>
      <c r="G227" s="42"/>
      <c r="H227" s="93"/>
      <c r="I227" s="48"/>
      <c r="J227" s="93"/>
      <c r="K227" s="48"/>
      <c r="L227" s="93"/>
      <c r="M227" s="48"/>
      <c r="N227" s="48"/>
      <c r="O227" s="48"/>
      <c r="P227" s="48"/>
      <c r="Q227" s="48"/>
      <c r="R227" s="48"/>
      <c r="S227" s="48"/>
      <c r="V227" s="122">
        <v>222</v>
      </c>
      <c r="W227" s="122" t="str">
        <f t="shared" si="19"/>
        <v/>
      </c>
      <c r="X227" s="122" t="str">
        <f t="shared" si="20"/>
        <v/>
      </c>
      <c r="Y227" s="122" t="str">
        <f t="shared" si="21"/>
        <v/>
      </c>
      <c r="Z227" s="122" t="str">
        <f t="shared" si="22"/>
        <v/>
      </c>
      <c r="AA227" s="122" t="str">
        <f t="shared" si="23"/>
        <v/>
      </c>
    </row>
    <row r="228" spans="1:27" ht="15" x14ac:dyDescent="0.25">
      <c r="A228" s="111"/>
      <c r="C228" s="93"/>
      <c r="D228" s="251">
        <v>0</v>
      </c>
      <c r="E228" s="42"/>
      <c r="F228" s="93"/>
      <c r="G228" s="42"/>
      <c r="H228" s="93"/>
      <c r="I228" s="48"/>
      <c r="J228" s="93"/>
      <c r="K228" s="48"/>
      <c r="L228" s="93"/>
      <c r="M228" s="48"/>
      <c r="N228" s="48"/>
      <c r="O228" s="48"/>
      <c r="P228" s="48"/>
      <c r="Q228" s="48"/>
      <c r="R228" s="48"/>
      <c r="S228" s="48"/>
      <c r="V228" s="122">
        <v>223</v>
      </c>
      <c r="W228" s="122" t="str">
        <f t="shared" si="19"/>
        <v/>
      </c>
      <c r="X228" s="122" t="str">
        <f t="shared" si="20"/>
        <v/>
      </c>
      <c r="Y228" s="122" t="str">
        <f t="shared" si="21"/>
        <v/>
      </c>
      <c r="Z228" s="122" t="str">
        <f t="shared" si="22"/>
        <v/>
      </c>
      <c r="AA228" s="122" t="str">
        <f t="shared" si="23"/>
        <v/>
      </c>
    </row>
    <row r="229" spans="1:27" ht="15" x14ac:dyDescent="0.25">
      <c r="A229" s="111"/>
      <c r="C229" s="93"/>
      <c r="D229" s="251">
        <v>0</v>
      </c>
      <c r="E229" s="42"/>
      <c r="F229" s="93"/>
      <c r="G229" s="42"/>
      <c r="H229" s="93"/>
      <c r="I229" s="48"/>
      <c r="J229" s="93"/>
      <c r="K229" s="48"/>
      <c r="L229" s="93"/>
      <c r="M229" s="48"/>
      <c r="N229" s="48"/>
      <c r="O229" s="48"/>
      <c r="P229" s="48"/>
      <c r="Q229" s="48"/>
      <c r="R229" s="48"/>
      <c r="S229" s="48"/>
      <c r="V229" s="122">
        <v>224</v>
      </c>
      <c r="W229" s="122" t="str">
        <f t="shared" si="19"/>
        <v/>
      </c>
      <c r="X229" s="122" t="str">
        <f t="shared" si="20"/>
        <v/>
      </c>
      <c r="Y229" s="122" t="str">
        <f t="shared" si="21"/>
        <v/>
      </c>
      <c r="Z229" s="122" t="str">
        <f t="shared" si="22"/>
        <v/>
      </c>
      <c r="AA229" s="122" t="str">
        <f t="shared" si="23"/>
        <v/>
      </c>
    </row>
    <row r="230" spans="1:27" ht="15" x14ac:dyDescent="0.25">
      <c r="A230" s="111"/>
      <c r="C230" s="93"/>
      <c r="D230" s="251">
        <v>0</v>
      </c>
      <c r="E230" s="42"/>
      <c r="F230" s="93"/>
      <c r="G230" s="42"/>
      <c r="H230" s="93"/>
      <c r="I230" s="48"/>
      <c r="J230" s="93"/>
      <c r="K230" s="48"/>
      <c r="L230" s="93"/>
      <c r="M230" s="48"/>
      <c r="N230" s="48"/>
      <c r="O230" s="48"/>
      <c r="P230" s="48"/>
      <c r="Q230" s="48"/>
      <c r="R230" s="48"/>
      <c r="S230" s="48"/>
      <c r="V230" s="122">
        <v>225</v>
      </c>
      <c r="W230" s="122" t="str">
        <f t="shared" si="19"/>
        <v/>
      </c>
      <c r="X230" s="122" t="str">
        <f t="shared" si="20"/>
        <v/>
      </c>
      <c r="Y230" s="122" t="str">
        <f t="shared" si="21"/>
        <v/>
      </c>
      <c r="Z230" s="122" t="str">
        <f t="shared" si="22"/>
        <v/>
      </c>
      <c r="AA230" s="122" t="str">
        <f t="shared" si="23"/>
        <v/>
      </c>
    </row>
    <row r="231" spans="1:27" ht="15" x14ac:dyDescent="0.25">
      <c r="A231" s="111"/>
      <c r="C231" s="93"/>
      <c r="D231" s="251">
        <v>0</v>
      </c>
      <c r="E231" s="42"/>
      <c r="F231" s="93"/>
      <c r="G231" s="42"/>
      <c r="H231" s="93"/>
      <c r="I231" s="48"/>
      <c r="J231" s="93"/>
      <c r="K231" s="48"/>
      <c r="L231" s="93"/>
      <c r="M231" s="48"/>
      <c r="N231" s="48"/>
      <c r="O231" s="48"/>
      <c r="P231" s="48"/>
      <c r="Q231" s="48"/>
      <c r="R231" s="48"/>
      <c r="S231" s="48"/>
      <c r="V231" s="122">
        <v>226</v>
      </c>
      <c r="W231" s="122" t="str">
        <f t="shared" si="19"/>
        <v/>
      </c>
      <c r="X231" s="122" t="str">
        <f t="shared" si="20"/>
        <v/>
      </c>
      <c r="Y231" s="122" t="str">
        <f t="shared" si="21"/>
        <v/>
      </c>
      <c r="Z231" s="122" t="str">
        <f t="shared" si="22"/>
        <v/>
      </c>
      <c r="AA231" s="122" t="str">
        <f t="shared" si="23"/>
        <v/>
      </c>
    </row>
    <row r="232" spans="1:27" ht="15" x14ac:dyDescent="0.25">
      <c r="A232" s="111"/>
      <c r="C232" s="93"/>
      <c r="D232" s="251">
        <v>0</v>
      </c>
      <c r="E232" s="42"/>
      <c r="F232" s="93"/>
      <c r="G232" s="42"/>
      <c r="H232" s="93"/>
      <c r="I232" s="48"/>
      <c r="J232" s="93"/>
      <c r="K232" s="48"/>
      <c r="L232" s="93"/>
      <c r="M232" s="48"/>
      <c r="N232" s="48"/>
      <c r="O232" s="48"/>
      <c r="P232" s="48"/>
      <c r="Q232" s="48"/>
      <c r="R232" s="48"/>
      <c r="S232" s="48"/>
      <c r="V232" s="122">
        <v>227</v>
      </c>
      <c r="W232" s="122" t="str">
        <f t="shared" si="19"/>
        <v/>
      </c>
      <c r="X232" s="122" t="str">
        <f t="shared" si="20"/>
        <v/>
      </c>
      <c r="Y232" s="122" t="str">
        <f t="shared" si="21"/>
        <v/>
      </c>
      <c r="Z232" s="122" t="str">
        <f t="shared" si="22"/>
        <v/>
      </c>
      <c r="AA232" s="122" t="str">
        <f t="shared" si="23"/>
        <v/>
      </c>
    </row>
    <row r="233" spans="1:27" ht="15" x14ac:dyDescent="0.25">
      <c r="A233" s="111"/>
      <c r="C233" s="93"/>
      <c r="D233" s="251">
        <v>0</v>
      </c>
      <c r="E233" s="42"/>
      <c r="F233" s="93"/>
      <c r="G233" s="42"/>
      <c r="H233" s="93"/>
      <c r="I233" s="48"/>
      <c r="J233" s="93"/>
      <c r="K233" s="48"/>
      <c r="L233" s="93"/>
      <c r="M233" s="48"/>
      <c r="N233" s="48"/>
      <c r="O233" s="48"/>
      <c r="P233" s="48"/>
      <c r="Q233" s="48"/>
      <c r="R233" s="48"/>
      <c r="S233" s="48"/>
      <c r="V233" s="122">
        <v>228</v>
      </c>
      <c r="W233" s="122" t="str">
        <f t="shared" si="19"/>
        <v/>
      </c>
      <c r="X233" s="122" t="str">
        <f t="shared" si="20"/>
        <v/>
      </c>
      <c r="Y233" s="122" t="str">
        <f t="shared" si="21"/>
        <v/>
      </c>
      <c r="Z233" s="122" t="str">
        <f t="shared" si="22"/>
        <v/>
      </c>
      <c r="AA233" s="122" t="str">
        <f t="shared" si="23"/>
        <v/>
      </c>
    </row>
    <row r="234" spans="1:27" ht="15" x14ac:dyDescent="0.25">
      <c r="A234" s="111"/>
      <c r="C234" s="93"/>
      <c r="D234" s="251">
        <v>0</v>
      </c>
      <c r="E234" s="42"/>
      <c r="F234" s="93"/>
      <c r="G234" s="42"/>
      <c r="H234" s="93"/>
      <c r="I234" s="48"/>
      <c r="J234" s="93"/>
      <c r="K234" s="48"/>
      <c r="L234" s="93"/>
      <c r="M234" s="48"/>
      <c r="N234" s="48"/>
      <c r="O234" s="48"/>
      <c r="P234" s="48"/>
      <c r="Q234" s="48"/>
      <c r="R234" s="48"/>
      <c r="S234" s="48"/>
      <c r="V234" s="122">
        <v>229</v>
      </c>
      <c r="W234" s="122" t="str">
        <f t="shared" si="19"/>
        <v/>
      </c>
      <c r="X234" s="122" t="str">
        <f t="shared" si="20"/>
        <v/>
      </c>
      <c r="Y234" s="122" t="str">
        <f t="shared" si="21"/>
        <v/>
      </c>
      <c r="Z234" s="122" t="str">
        <f t="shared" si="22"/>
        <v/>
      </c>
      <c r="AA234" s="122" t="str">
        <f t="shared" si="23"/>
        <v/>
      </c>
    </row>
    <row r="235" spans="1:27" ht="15" x14ac:dyDescent="0.25">
      <c r="A235" s="111"/>
      <c r="C235" s="93"/>
      <c r="D235" s="251">
        <v>0</v>
      </c>
      <c r="E235" s="42"/>
      <c r="F235" s="93"/>
      <c r="G235" s="42"/>
      <c r="H235" s="93"/>
      <c r="I235" s="48"/>
      <c r="J235" s="93"/>
      <c r="K235" s="48"/>
      <c r="L235" s="93"/>
      <c r="M235" s="48"/>
      <c r="N235" s="48"/>
      <c r="O235" s="48"/>
      <c r="P235" s="48"/>
      <c r="Q235" s="48"/>
      <c r="R235" s="48"/>
      <c r="S235" s="48"/>
      <c r="V235" s="122">
        <v>230</v>
      </c>
      <c r="W235" s="122" t="str">
        <f t="shared" si="19"/>
        <v/>
      </c>
      <c r="X235" s="122" t="str">
        <f t="shared" si="20"/>
        <v/>
      </c>
      <c r="Y235" s="122" t="str">
        <f t="shared" si="21"/>
        <v/>
      </c>
      <c r="Z235" s="122" t="str">
        <f t="shared" si="22"/>
        <v/>
      </c>
      <c r="AA235" s="122" t="str">
        <f t="shared" si="23"/>
        <v/>
      </c>
    </row>
    <row r="236" spans="1:27" ht="15" x14ac:dyDescent="0.25">
      <c r="A236" s="111"/>
      <c r="C236" s="93"/>
      <c r="D236" s="251">
        <v>0</v>
      </c>
      <c r="E236" s="42"/>
      <c r="F236" s="93"/>
      <c r="G236" s="42"/>
      <c r="H236" s="93"/>
      <c r="I236" s="48"/>
      <c r="J236" s="93"/>
      <c r="K236" s="48"/>
      <c r="L236" s="93"/>
      <c r="M236" s="48"/>
      <c r="N236" s="48"/>
      <c r="O236" s="48"/>
      <c r="P236" s="48"/>
      <c r="Q236" s="48"/>
      <c r="R236" s="48"/>
      <c r="S236" s="48"/>
      <c r="V236" s="122">
        <v>231</v>
      </c>
      <c r="W236" s="122" t="str">
        <f t="shared" si="19"/>
        <v/>
      </c>
      <c r="X236" s="122" t="str">
        <f t="shared" si="20"/>
        <v/>
      </c>
      <c r="Y236" s="122" t="str">
        <f t="shared" si="21"/>
        <v/>
      </c>
      <c r="Z236" s="122" t="str">
        <f t="shared" si="22"/>
        <v/>
      </c>
      <c r="AA236" s="122" t="str">
        <f t="shared" si="23"/>
        <v/>
      </c>
    </row>
    <row r="237" spans="1:27" ht="15" x14ac:dyDescent="0.25">
      <c r="A237" s="111"/>
      <c r="C237" s="93"/>
      <c r="D237" s="251">
        <v>0</v>
      </c>
      <c r="E237" s="42"/>
      <c r="F237" s="93"/>
      <c r="G237" s="42"/>
      <c r="H237" s="93"/>
      <c r="I237" s="48"/>
      <c r="J237" s="93"/>
      <c r="K237" s="48"/>
      <c r="L237" s="93"/>
      <c r="M237" s="48"/>
      <c r="N237" s="48"/>
      <c r="O237" s="48"/>
      <c r="P237" s="48"/>
      <c r="Q237" s="48"/>
      <c r="R237" s="48"/>
      <c r="S237" s="48"/>
      <c r="V237" s="122">
        <v>232</v>
      </c>
      <c r="W237" s="122" t="str">
        <f t="shared" si="19"/>
        <v/>
      </c>
      <c r="X237" s="122" t="str">
        <f t="shared" si="20"/>
        <v/>
      </c>
      <c r="Y237" s="122" t="str">
        <f t="shared" si="21"/>
        <v/>
      </c>
      <c r="Z237" s="122" t="str">
        <f t="shared" si="22"/>
        <v/>
      </c>
      <c r="AA237" s="122" t="str">
        <f t="shared" si="23"/>
        <v/>
      </c>
    </row>
    <row r="238" spans="1:27" ht="15" x14ac:dyDescent="0.25">
      <c r="A238" s="111"/>
      <c r="C238" s="93"/>
      <c r="D238" s="251">
        <v>0</v>
      </c>
      <c r="E238" s="42"/>
      <c r="F238" s="93"/>
      <c r="G238" s="42"/>
      <c r="H238" s="93"/>
      <c r="I238" s="48"/>
      <c r="J238" s="93"/>
      <c r="K238" s="48"/>
      <c r="L238" s="93"/>
      <c r="M238" s="48"/>
      <c r="N238" s="48"/>
      <c r="O238" s="48"/>
      <c r="P238" s="48"/>
      <c r="Q238" s="48"/>
      <c r="R238" s="48"/>
      <c r="S238" s="48"/>
      <c r="V238" s="122">
        <v>233</v>
      </c>
      <c r="W238" s="122" t="str">
        <f t="shared" si="19"/>
        <v/>
      </c>
      <c r="X238" s="122" t="str">
        <f t="shared" si="20"/>
        <v/>
      </c>
      <c r="Y238" s="122" t="str">
        <f t="shared" si="21"/>
        <v/>
      </c>
      <c r="Z238" s="122" t="str">
        <f t="shared" si="22"/>
        <v/>
      </c>
      <c r="AA238" s="122" t="str">
        <f t="shared" si="23"/>
        <v/>
      </c>
    </row>
    <row r="239" spans="1:27" ht="15" x14ac:dyDescent="0.25">
      <c r="A239" s="111"/>
      <c r="C239" s="93"/>
      <c r="D239" s="251">
        <v>0</v>
      </c>
      <c r="E239" s="42"/>
      <c r="F239" s="93"/>
      <c r="G239" s="42"/>
      <c r="H239" s="93"/>
      <c r="I239" s="48"/>
      <c r="J239" s="93"/>
      <c r="K239" s="48"/>
      <c r="L239" s="93"/>
      <c r="M239" s="48"/>
      <c r="N239" s="48"/>
      <c r="O239" s="48"/>
      <c r="P239" s="48"/>
      <c r="Q239" s="48"/>
      <c r="R239" s="48"/>
      <c r="S239" s="48"/>
      <c r="V239" s="122">
        <v>234</v>
      </c>
      <c r="W239" s="122" t="str">
        <f t="shared" si="19"/>
        <v/>
      </c>
      <c r="X239" s="122" t="str">
        <f t="shared" si="20"/>
        <v/>
      </c>
      <c r="Y239" s="122" t="str">
        <f t="shared" si="21"/>
        <v/>
      </c>
      <c r="Z239" s="122" t="str">
        <f t="shared" si="22"/>
        <v/>
      </c>
      <c r="AA239" s="122" t="str">
        <f t="shared" si="23"/>
        <v/>
      </c>
    </row>
    <row r="240" spans="1:27" ht="15" x14ac:dyDescent="0.25">
      <c r="A240" s="111"/>
      <c r="C240" s="93"/>
      <c r="D240" s="251">
        <v>0</v>
      </c>
      <c r="E240" s="42"/>
      <c r="F240" s="93"/>
      <c r="G240" s="42"/>
      <c r="H240" s="93"/>
      <c r="I240" s="48"/>
      <c r="J240" s="93"/>
      <c r="K240" s="48"/>
      <c r="L240" s="93"/>
      <c r="M240" s="48"/>
      <c r="N240" s="48"/>
      <c r="O240" s="48"/>
      <c r="P240" s="48"/>
      <c r="Q240" s="48"/>
      <c r="R240" s="48"/>
      <c r="S240" s="48"/>
      <c r="V240" s="122">
        <v>235</v>
      </c>
      <c r="W240" s="122" t="str">
        <f t="shared" si="19"/>
        <v/>
      </c>
      <c r="X240" s="122" t="str">
        <f t="shared" si="20"/>
        <v/>
      </c>
      <c r="Y240" s="122" t="str">
        <f t="shared" si="21"/>
        <v/>
      </c>
      <c r="Z240" s="122" t="str">
        <f t="shared" si="22"/>
        <v/>
      </c>
      <c r="AA240" s="122" t="str">
        <f t="shared" si="23"/>
        <v/>
      </c>
    </row>
    <row r="241" spans="1:27" ht="15" x14ac:dyDescent="0.25">
      <c r="A241" s="111"/>
      <c r="C241" s="93"/>
      <c r="D241" s="251">
        <v>0</v>
      </c>
      <c r="E241" s="42"/>
      <c r="F241" s="93"/>
      <c r="G241" s="42"/>
      <c r="H241" s="93"/>
      <c r="I241" s="48"/>
      <c r="J241" s="93"/>
      <c r="K241" s="48"/>
      <c r="L241" s="93"/>
      <c r="M241" s="48"/>
      <c r="N241" s="48"/>
      <c r="O241" s="48"/>
      <c r="P241" s="48"/>
      <c r="Q241" s="48"/>
      <c r="R241" s="48"/>
      <c r="S241" s="48"/>
      <c r="V241" s="122">
        <v>236</v>
      </c>
      <c r="W241" s="122" t="str">
        <f t="shared" si="19"/>
        <v/>
      </c>
      <c r="X241" s="122" t="str">
        <f t="shared" si="20"/>
        <v/>
      </c>
      <c r="Y241" s="122" t="str">
        <f t="shared" si="21"/>
        <v/>
      </c>
      <c r="Z241" s="122" t="str">
        <f t="shared" si="22"/>
        <v/>
      </c>
      <c r="AA241" s="122" t="str">
        <f t="shared" si="23"/>
        <v/>
      </c>
    </row>
    <row r="242" spans="1:27" ht="15" x14ac:dyDescent="0.25">
      <c r="A242" s="111"/>
      <c r="C242" s="93"/>
      <c r="D242" s="251">
        <v>0</v>
      </c>
      <c r="E242" s="42"/>
      <c r="F242" s="93"/>
      <c r="G242" s="42"/>
      <c r="H242" s="93"/>
      <c r="I242" s="48"/>
      <c r="J242" s="93"/>
      <c r="K242" s="48"/>
      <c r="L242" s="93"/>
      <c r="M242" s="48"/>
      <c r="N242" s="48"/>
      <c r="O242" s="48"/>
      <c r="P242" s="48"/>
      <c r="Q242" s="48"/>
      <c r="R242" s="48"/>
      <c r="S242" s="48"/>
      <c r="V242" s="122">
        <v>237</v>
      </c>
      <c r="W242" s="122" t="str">
        <f t="shared" si="19"/>
        <v/>
      </c>
      <c r="X242" s="122" t="str">
        <f t="shared" si="20"/>
        <v/>
      </c>
      <c r="Y242" s="122" t="str">
        <f t="shared" si="21"/>
        <v/>
      </c>
      <c r="Z242" s="122" t="str">
        <f t="shared" si="22"/>
        <v/>
      </c>
      <c r="AA242" s="122" t="str">
        <f t="shared" si="23"/>
        <v/>
      </c>
    </row>
    <row r="243" spans="1:27" ht="15" x14ac:dyDescent="0.25">
      <c r="A243" s="111"/>
      <c r="C243" s="93"/>
      <c r="D243" s="251">
        <v>0</v>
      </c>
      <c r="E243" s="42"/>
      <c r="F243" s="93"/>
      <c r="G243" s="42"/>
      <c r="H243" s="93"/>
      <c r="I243" s="48"/>
      <c r="J243" s="93"/>
      <c r="K243" s="48"/>
      <c r="L243" s="93"/>
      <c r="M243" s="48"/>
      <c r="N243" s="48"/>
      <c r="O243" s="48"/>
      <c r="P243" s="48"/>
      <c r="Q243" s="48"/>
      <c r="R243" s="48"/>
      <c r="S243" s="48"/>
      <c r="V243" s="122">
        <v>238</v>
      </c>
      <c r="W243" s="122" t="str">
        <f t="shared" si="19"/>
        <v/>
      </c>
      <c r="X243" s="122" t="str">
        <f t="shared" si="20"/>
        <v/>
      </c>
      <c r="Y243" s="122" t="str">
        <f t="shared" si="21"/>
        <v/>
      </c>
      <c r="Z243" s="122" t="str">
        <f t="shared" si="22"/>
        <v/>
      </c>
      <c r="AA243" s="122" t="str">
        <f t="shared" si="23"/>
        <v/>
      </c>
    </row>
    <row r="244" spans="1:27" ht="15" x14ac:dyDescent="0.25">
      <c r="A244" s="111"/>
      <c r="C244" s="93"/>
      <c r="D244" s="251">
        <v>0</v>
      </c>
      <c r="E244" s="42"/>
      <c r="F244" s="93"/>
      <c r="G244" s="42"/>
      <c r="H244" s="93"/>
      <c r="I244" s="48"/>
      <c r="J244" s="93"/>
      <c r="K244" s="48"/>
      <c r="L244" s="93"/>
      <c r="M244" s="48"/>
      <c r="N244" s="48"/>
      <c r="O244" s="48"/>
      <c r="P244" s="48"/>
      <c r="Q244" s="48"/>
      <c r="R244" s="48"/>
      <c r="S244" s="48"/>
      <c r="V244" s="122">
        <v>239</v>
      </c>
      <c r="W244" s="122" t="str">
        <f t="shared" si="19"/>
        <v/>
      </c>
      <c r="X244" s="122" t="str">
        <f t="shared" si="20"/>
        <v/>
      </c>
      <c r="Y244" s="122" t="str">
        <f t="shared" si="21"/>
        <v/>
      </c>
      <c r="Z244" s="122" t="str">
        <f t="shared" si="22"/>
        <v/>
      </c>
      <c r="AA244" s="122" t="str">
        <f t="shared" si="23"/>
        <v/>
      </c>
    </row>
    <row r="245" spans="1:27" ht="15" x14ac:dyDescent="0.25">
      <c r="A245" s="111"/>
      <c r="C245" s="93"/>
      <c r="D245" s="251">
        <v>0</v>
      </c>
      <c r="E245" s="42"/>
      <c r="F245" s="93"/>
      <c r="G245" s="42"/>
      <c r="H245" s="93"/>
      <c r="I245" s="48"/>
      <c r="J245" s="93"/>
      <c r="K245" s="48"/>
      <c r="L245" s="93"/>
      <c r="M245" s="48"/>
      <c r="N245" s="48"/>
      <c r="O245" s="48"/>
      <c r="P245" s="48"/>
      <c r="Q245" s="48"/>
      <c r="R245" s="48"/>
      <c r="S245" s="48"/>
      <c r="V245" s="122">
        <v>240</v>
      </c>
      <c r="W245" s="122" t="str">
        <f t="shared" si="19"/>
        <v/>
      </c>
      <c r="X245" s="122" t="str">
        <f t="shared" si="20"/>
        <v/>
      </c>
      <c r="Y245" s="122" t="str">
        <f t="shared" si="21"/>
        <v/>
      </c>
      <c r="Z245" s="122" t="str">
        <f t="shared" si="22"/>
        <v/>
      </c>
      <c r="AA245" s="122" t="str">
        <f t="shared" si="23"/>
        <v/>
      </c>
    </row>
    <row r="246" spans="1:27" ht="15" x14ac:dyDescent="0.25">
      <c r="A246" s="111"/>
      <c r="C246" s="93"/>
      <c r="D246" s="251">
        <v>0</v>
      </c>
      <c r="E246" s="42"/>
      <c r="F246" s="93"/>
      <c r="G246" s="42"/>
      <c r="H246" s="93"/>
      <c r="I246" s="48"/>
      <c r="J246" s="93"/>
      <c r="K246" s="48"/>
      <c r="L246" s="93"/>
      <c r="M246" s="48"/>
      <c r="N246" s="48"/>
      <c r="O246" s="48"/>
      <c r="P246" s="48"/>
      <c r="Q246" s="48"/>
      <c r="R246" s="48"/>
      <c r="S246" s="48"/>
      <c r="V246" s="122">
        <v>241</v>
      </c>
      <c r="W246" s="122" t="str">
        <f t="shared" si="19"/>
        <v/>
      </c>
      <c r="X246" s="122" t="str">
        <f t="shared" si="20"/>
        <v/>
      </c>
      <c r="Y246" s="122" t="str">
        <f t="shared" si="21"/>
        <v/>
      </c>
      <c r="Z246" s="122" t="str">
        <f t="shared" si="22"/>
        <v/>
      </c>
      <c r="AA246" s="122" t="str">
        <f t="shared" si="23"/>
        <v/>
      </c>
    </row>
    <row r="247" spans="1:27" ht="15" x14ac:dyDescent="0.25">
      <c r="A247" s="111"/>
      <c r="C247" s="93"/>
      <c r="D247" s="251">
        <v>0</v>
      </c>
      <c r="E247" s="42"/>
      <c r="F247" s="93"/>
      <c r="G247" s="42"/>
      <c r="H247" s="93"/>
      <c r="I247" s="48"/>
      <c r="J247" s="93"/>
      <c r="K247" s="48"/>
      <c r="L247" s="93"/>
      <c r="M247" s="48"/>
      <c r="N247" s="48"/>
      <c r="O247" s="48"/>
      <c r="P247" s="48"/>
      <c r="Q247" s="48"/>
      <c r="R247" s="48"/>
      <c r="S247" s="48"/>
      <c r="V247" s="122">
        <v>242</v>
      </c>
      <c r="W247" s="122" t="str">
        <f t="shared" si="19"/>
        <v/>
      </c>
      <c r="X247" s="122" t="str">
        <f t="shared" si="20"/>
        <v/>
      </c>
      <c r="Y247" s="122" t="str">
        <f t="shared" si="21"/>
        <v/>
      </c>
      <c r="Z247" s="122" t="str">
        <f t="shared" si="22"/>
        <v/>
      </c>
      <c r="AA247" s="122" t="str">
        <f t="shared" si="23"/>
        <v/>
      </c>
    </row>
    <row r="248" spans="1:27" ht="15" x14ac:dyDescent="0.25">
      <c r="A248" s="111"/>
      <c r="C248" s="93"/>
      <c r="D248" s="251">
        <v>0</v>
      </c>
      <c r="E248" s="42"/>
      <c r="F248" s="93"/>
      <c r="G248" s="42"/>
      <c r="H248" s="93"/>
      <c r="I248" s="48"/>
      <c r="J248" s="93"/>
      <c r="K248" s="48"/>
      <c r="L248" s="93"/>
      <c r="M248" s="48"/>
      <c r="N248" s="48"/>
      <c r="O248" s="48"/>
      <c r="P248" s="48"/>
      <c r="Q248" s="48"/>
      <c r="R248" s="48"/>
      <c r="S248" s="48"/>
      <c r="V248" s="122">
        <v>243</v>
      </c>
      <c r="W248" s="122" t="str">
        <f t="shared" si="19"/>
        <v/>
      </c>
      <c r="X248" s="122" t="str">
        <f t="shared" si="20"/>
        <v/>
      </c>
      <c r="Y248" s="122" t="str">
        <f t="shared" si="21"/>
        <v/>
      </c>
      <c r="Z248" s="122" t="str">
        <f t="shared" si="22"/>
        <v/>
      </c>
      <c r="AA248" s="122" t="str">
        <f t="shared" si="23"/>
        <v/>
      </c>
    </row>
    <row r="249" spans="1:27" ht="15" x14ac:dyDescent="0.25">
      <c r="A249" s="111"/>
      <c r="C249" s="93"/>
      <c r="D249" s="251">
        <v>0</v>
      </c>
      <c r="E249" s="42"/>
      <c r="F249" s="93"/>
      <c r="G249" s="42"/>
      <c r="H249" s="93"/>
      <c r="I249" s="48"/>
      <c r="J249" s="93"/>
      <c r="K249" s="48"/>
      <c r="L249" s="93"/>
      <c r="M249" s="48"/>
      <c r="N249" s="48"/>
      <c r="O249" s="48"/>
      <c r="P249" s="48"/>
      <c r="Q249" s="48"/>
      <c r="R249" s="48"/>
      <c r="S249" s="48"/>
      <c r="V249" s="122">
        <v>244</v>
      </c>
      <c r="W249" s="122" t="str">
        <f t="shared" si="19"/>
        <v/>
      </c>
      <c r="X249" s="122" t="str">
        <f t="shared" si="20"/>
        <v/>
      </c>
      <c r="Y249" s="122" t="str">
        <f t="shared" si="21"/>
        <v/>
      </c>
      <c r="Z249" s="122" t="str">
        <f t="shared" si="22"/>
        <v/>
      </c>
      <c r="AA249" s="122" t="str">
        <f t="shared" si="23"/>
        <v/>
      </c>
    </row>
    <row r="250" spans="1:27" ht="15" x14ac:dyDescent="0.25">
      <c r="A250" s="111"/>
      <c r="C250" s="93"/>
      <c r="D250" s="251">
        <v>0</v>
      </c>
      <c r="E250" s="42"/>
      <c r="F250" s="93"/>
      <c r="G250" s="42"/>
      <c r="H250" s="93"/>
      <c r="I250" s="48"/>
      <c r="J250" s="93"/>
      <c r="K250" s="48"/>
      <c r="L250" s="93"/>
      <c r="M250" s="48"/>
      <c r="N250" s="48"/>
      <c r="O250" s="48"/>
      <c r="P250" s="48"/>
      <c r="Q250" s="48"/>
      <c r="R250" s="48"/>
      <c r="S250" s="48"/>
      <c r="V250" s="122">
        <v>245</v>
      </c>
      <c r="W250" s="122" t="str">
        <f t="shared" si="19"/>
        <v/>
      </c>
      <c r="X250" s="122" t="str">
        <f t="shared" si="20"/>
        <v/>
      </c>
      <c r="Y250" s="122" t="str">
        <f t="shared" si="21"/>
        <v/>
      </c>
      <c r="Z250" s="122" t="str">
        <f t="shared" si="22"/>
        <v/>
      </c>
      <c r="AA250" s="122" t="str">
        <f t="shared" si="23"/>
        <v/>
      </c>
    </row>
    <row r="251" spans="1:27" ht="15" x14ac:dyDescent="0.25">
      <c r="A251" s="111"/>
      <c r="C251" s="93"/>
      <c r="D251" s="251">
        <v>0</v>
      </c>
      <c r="E251" s="42"/>
      <c r="F251" s="93"/>
      <c r="G251" s="42"/>
      <c r="H251" s="93"/>
      <c r="I251" s="48"/>
      <c r="J251" s="93"/>
      <c r="K251" s="48"/>
      <c r="L251" s="93"/>
      <c r="M251" s="48"/>
      <c r="N251" s="48"/>
      <c r="O251" s="48"/>
      <c r="P251" s="48"/>
      <c r="Q251" s="48"/>
      <c r="R251" s="48"/>
      <c r="S251" s="48"/>
      <c r="V251" s="122">
        <v>246</v>
      </c>
      <c r="W251" s="122" t="str">
        <f t="shared" si="19"/>
        <v/>
      </c>
      <c r="X251" s="122" t="str">
        <f t="shared" si="20"/>
        <v/>
      </c>
      <c r="Y251" s="122" t="str">
        <f t="shared" si="21"/>
        <v/>
      </c>
      <c r="Z251" s="122" t="str">
        <f t="shared" si="22"/>
        <v/>
      </c>
      <c r="AA251" s="122" t="str">
        <f t="shared" si="23"/>
        <v/>
      </c>
    </row>
    <row r="252" spans="1:27" ht="15" x14ac:dyDescent="0.25">
      <c r="A252" s="111"/>
      <c r="C252" s="93"/>
      <c r="D252" s="251">
        <v>0</v>
      </c>
      <c r="E252" s="42"/>
      <c r="F252" s="93"/>
      <c r="G252" s="42"/>
      <c r="H252" s="93"/>
      <c r="I252" s="48"/>
      <c r="J252" s="93"/>
      <c r="K252" s="48"/>
      <c r="L252" s="93"/>
      <c r="M252" s="48"/>
      <c r="N252" s="48"/>
      <c r="O252" s="48"/>
      <c r="P252" s="48"/>
      <c r="Q252" s="48"/>
      <c r="R252" s="48"/>
      <c r="S252" s="48"/>
      <c r="V252" s="122">
        <v>247</v>
      </c>
      <c r="W252" s="122" t="str">
        <f t="shared" si="19"/>
        <v/>
      </c>
      <c r="X252" s="122" t="str">
        <f t="shared" si="20"/>
        <v/>
      </c>
      <c r="Y252" s="122" t="str">
        <f t="shared" si="21"/>
        <v/>
      </c>
      <c r="Z252" s="122" t="str">
        <f t="shared" si="22"/>
        <v/>
      </c>
      <c r="AA252" s="122" t="str">
        <f t="shared" si="23"/>
        <v/>
      </c>
    </row>
    <row r="253" spans="1:27" ht="15" x14ac:dyDescent="0.25">
      <c r="A253" s="111"/>
      <c r="C253" s="93"/>
      <c r="D253" s="251">
        <v>0</v>
      </c>
      <c r="E253" s="42"/>
      <c r="F253" s="93"/>
      <c r="G253" s="42"/>
      <c r="H253" s="93"/>
      <c r="I253" s="48"/>
      <c r="J253" s="93"/>
      <c r="K253" s="48"/>
      <c r="L253" s="93"/>
      <c r="M253" s="48"/>
      <c r="N253" s="48"/>
      <c r="O253" s="48"/>
      <c r="P253" s="48"/>
      <c r="Q253" s="48"/>
      <c r="R253" s="48"/>
      <c r="S253" s="48"/>
      <c r="V253" s="122">
        <v>248</v>
      </c>
      <c r="W253" s="122" t="str">
        <f t="shared" si="19"/>
        <v/>
      </c>
      <c r="X253" s="122" t="str">
        <f t="shared" si="20"/>
        <v/>
      </c>
      <c r="Y253" s="122" t="str">
        <f t="shared" si="21"/>
        <v/>
      </c>
      <c r="Z253" s="122" t="str">
        <f t="shared" si="22"/>
        <v/>
      </c>
      <c r="AA253" s="122" t="str">
        <f t="shared" si="23"/>
        <v/>
      </c>
    </row>
    <row r="254" spans="1:27" ht="15" x14ac:dyDescent="0.25">
      <c r="A254" s="111"/>
      <c r="C254" s="93"/>
      <c r="D254" s="251">
        <v>0</v>
      </c>
      <c r="E254" s="42"/>
      <c r="F254" s="93"/>
      <c r="G254" s="42"/>
      <c r="H254" s="93"/>
      <c r="I254" s="48"/>
      <c r="J254" s="93"/>
      <c r="K254" s="48"/>
      <c r="L254" s="93"/>
      <c r="M254" s="48"/>
      <c r="N254" s="48"/>
      <c r="O254" s="48"/>
      <c r="P254" s="48"/>
      <c r="Q254" s="48"/>
      <c r="R254" s="48"/>
      <c r="S254" s="48"/>
      <c r="V254" s="122">
        <v>249</v>
      </c>
      <c r="W254" s="122" t="str">
        <f t="shared" si="19"/>
        <v/>
      </c>
      <c r="X254" s="122" t="str">
        <f t="shared" si="20"/>
        <v/>
      </c>
      <c r="Y254" s="122" t="str">
        <f t="shared" si="21"/>
        <v/>
      </c>
      <c r="Z254" s="122" t="str">
        <f t="shared" si="22"/>
        <v/>
      </c>
      <c r="AA254" s="122" t="str">
        <f t="shared" si="23"/>
        <v/>
      </c>
    </row>
    <row r="255" spans="1:27" ht="15" x14ac:dyDescent="0.25">
      <c r="A255" s="111"/>
      <c r="C255" s="93"/>
      <c r="D255" s="251">
        <v>0</v>
      </c>
      <c r="E255" s="42"/>
      <c r="F255" s="93"/>
      <c r="G255" s="42"/>
      <c r="H255" s="93"/>
      <c r="I255" s="48"/>
      <c r="J255" s="93"/>
      <c r="K255" s="48"/>
      <c r="L255" s="93"/>
      <c r="M255" s="48"/>
      <c r="N255" s="48"/>
      <c r="O255" s="48"/>
      <c r="P255" s="48"/>
      <c r="Q255" s="48"/>
      <c r="R255" s="48"/>
      <c r="S255" s="48"/>
      <c r="V255" s="122">
        <v>250</v>
      </c>
      <c r="W255" s="122" t="str">
        <f t="shared" si="19"/>
        <v/>
      </c>
      <c r="X255" s="122" t="str">
        <f t="shared" si="20"/>
        <v/>
      </c>
      <c r="Y255" s="122" t="str">
        <f t="shared" si="21"/>
        <v/>
      </c>
      <c r="Z255" s="122" t="str">
        <f t="shared" si="22"/>
        <v/>
      </c>
      <c r="AA255" s="122" t="str">
        <f t="shared" si="23"/>
        <v/>
      </c>
    </row>
    <row r="256" spans="1:27" ht="15" x14ac:dyDescent="0.25">
      <c r="A256" s="111"/>
      <c r="C256" s="93"/>
      <c r="D256" s="251">
        <v>0</v>
      </c>
      <c r="E256" s="42"/>
      <c r="F256" s="93"/>
      <c r="G256" s="42"/>
      <c r="H256" s="93"/>
      <c r="I256" s="48"/>
      <c r="J256" s="93"/>
      <c r="K256" s="48"/>
      <c r="L256" s="93"/>
      <c r="M256" s="48"/>
      <c r="N256" s="48"/>
      <c r="O256" s="48"/>
      <c r="P256" s="48"/>
      <c r="Q256" s="48"/>
      <c r="R256" s="48"/>
      <c r="S256" s="48"/>
      <c r="V256" s="122">
        <v>251</v>
      </c>
      <c r="W256" s="122" t="str">
        <f t="shared" si="19"/>
        <v/>
      </c>
      <c r="X256" s="122" t="str">
        <f t="shared" si="20"/>
        <v/>
      </c>
      <c r="Y256" s="122" t="str">
        <f t="shared" si="21"/>
        <v/>
      </c>
      <c r="Z256" s="122" t="str">
        <f t="shared" si="22"/>
        <v/>
      </c>
      <c r="AA256" s="122" t="str">
        <f t="shared" si="23"/>
        <v/>
      </c>
    </row>
    <row r="257" spans="1:27" ht="15" x14ac:dyDescent="0.25">
      <c r="A257" s="111"/>
      <c r="C257" s="93"/>
      <c r="D257" s="251">
        <v>0</v>
      </c>
      <c r="E257" s="42"/>
      <c r="F257" s="93"/>
      <c r="G257" s="42"/>
      <c r="H257" s="93"/>
      <c r="I257" s="48"/>
      <c r="J257" s="93"/>
      <c r="K257" s="48"/>
      <c r="L257" s="93"/>
      <c r="M257" s="48"/>
      <c r="N257" s="48"/>
      <c r="O257" s="48"/>
      <c r="P257" s="48"/>
      <c r="Q257" s="48"/>
      <c r="R257" s="48"/>
      <c r="S257" s="48"/>
      <c r="V257" s="122">
        <v>252</v>
      </c>
      <c r="W257" s="122" t="str">
        <f t="shared" si="19"/>
        <v/>
      </c>
      <c r="X257" s="122" t="str">
        <f t="shared" si="20"/>
        <v/>
      </c>
      <c r="Y257" s="122" t="str">
        <f t="shared" si="21"/>
        <v/>
      </c>
      <c r="Z257" s="122" t="str">
        <f t="shared" si="22"/>
        <v/>
      </c>
      <c r="AA257" s="122" t="str">
        <f t="shared" si="23"/>
        <v/>
      </c>
    </row>
    <row r="258" spans="1:27" ht="15" x14ac:dyDescent="0.25">
      <c r="A258" s="111"/>
      <c r="C258" s="93"/>
      <c r="D258" s="251">
        <v>0</v>
      </c>
      <c r="E258" s="42"/>
      <c r="F258" s="93"/>
      <c r="G258" s="42"/>
      <c r="H258" s="93"/>
      <c r="I258" s="48"/>
      <c r="J258" s="93"/>
      <c r="K258" s="48"/>
      <c r="L258" s="93"/>
      <c r="M258" s="48"/>
      <c r="N258" s="48"/>
      <c r="O258" s="48"/>
      <c r="P258" s="48"/>
      <c r="Q258" s="48"/>
      <c r="R258" s="48"/>
      <c r="S258" s="48"/>
      <c r="V258" s="122">
        <v>253</v>
      </c>
      <c r="W258" s="122" t="str">
        <f t="shared" si="19"/>
        <v/>
      </c>
      <c r="X258" s="122" t="str">
        <f t="shared" si="20"/>
        <v/>
      </c>
      <c r="Y258" s="122" t="str">
        <f t="shared" si="21"/>
        <v/>
      </c>
      <c r="Z258" s="122" t="str">
        <f t="shared" si="22"/>
        <v/>
      </c>
      <c r="AA258" s="122" t="str">
        <f t="shared" si="23"/>
        <v/>
      </c>
    </row>
    <row r="259" spans="1:27" ht="15" x14ac:dyDescent="0.25">
      <c r="A259" s="111"/>
      <c r="C259" s="93"/>
      <c r="D259" s="251">
        <v>0</v>
      </c>
      <c r="E259" s="42"/>
      <c r="F259" s="93"/>
      <c r="G259" s="42"/>
      <c r="H259" s="93"/>
      <c r="I259" s="48"/>
      <c r="J259" s="93"/>
      <c r="K259" s="48"/>
      <c r="L259" s="93"/>
      <c r="M259" s="48"/>
      <c r="N259" s="48"/>
      <c r="O259" s="48"/>
      <c r="P259" s="48"/>
      <c r="Q259" s="48"/>
      <c r="R259" s="48"/>
      <c r="S259" s="48"/>
      <c r="V259" s="122">
        <v>254</v>
      </c>
      <c r="W259" s="122" t="str">
        <f t="shared" si="19"/>
        <v/>
      </c>
      <c r="X259" s="122" t="str">
        <f t="shared" si="20"/>
        <v/>
      </c>
      <c r="Y259" s="122" t="str">
        <f t="shared" si="21"/>
        <v/>
      </c>
      <c r="Z259" s="122" t="str">
        <f t="shared" si="22"/>
        <v/>
      </c>
      <c r="AA259" s="122" t="str">
        <f t="shared" si="23"/>
        <v/>
      </c>
    </row>
    <row r="260" spans="1:27" ht="15" x14ac:dyDescent="0.25">
      <c r="A260" s="111"/>
      <c r="C260" s="93"/>
      <c r="D260" s="251">
        <v>0</v>
      </c>
      <c r="E260" s="42"/>
      <c r="F260" s="93"/>
      <c r="G260" s="42"/>
      <c r="H260" s="93"/>
      <c r="I260" s="48"/>
      <c r="J260" s="93"/>
      <c r="K260" s="48"/>
      <c r="L260" s="93"/>
      <c r="M260" s="48"/>
      <c r="N260" s="48"/>
      <c r="O260" s="48"/>
      <c r="P260" s="48"/>
      <c r="Q260" s="48"/>
      <c r="R260" s="48"/>
      <c r="S260" s="48"/>
      <c r="V260" s="122">
        <v>255</v>
      </c>
      <c r="W260" s="122" t="str">
        <f t="shared" si="19"/>
        <v/>
      </c>
      <c r="X260" s="122" t="str">
        <f t="shared" si="20"/>
        <v/>
      </c>
      <c r="Y260" s="122" t="str">
        <f t="shared" si="21"/>
        <v/>
      </c>
      <c r="Z260" s="122" t="str">
        <f t="shared" si="22"/>
        <v/>
      </c>
      <c r="AA260" s="122" t="str">
        <f t="shared" si="23"/>
        <v/>
      </c>
    </row>
    <row r="261" spans="1:27" ht="15" x14ac:dyDescent="0.25">
      <c r="A261" s="111"/>
      <c r="C261" s="93"/>
      <c r="D261" s="251">
        <v>0</v>
      </c>
      <c r="E261" s="42"/>
      <c r="F261" s="93"/>
      <c r="G261" s="42"/>
      <c r="H261" s="93"/>
      <c r="I261" s="48"/>
      <c r="J261" s="93"/>
      <c r="K261" s="48"/>
      <c r="L261" s="93"/>
      <c r="M261" s="48"/>
      <c r="N261" s="48"/>
      <c r="O261" s="48"/>
      <c r="P261" s="48"/>
      <c r="Q261" s="48"/>
      <c r="R261" s="48"/>
      <c r="S261" s="48"/>
      <c r="V261" s="122">
        <v>256</v>
      </c>
      <c r="W261" s="122" t="str">
        <f t="shared" si="19"/>
        <v/>
      </c>
      <c r="X261" s="122" t="str">
        <f t="shared" si="20"/>
        <v/>
      </c>
      <c r="Y261" s="122" t="str">
        <f t="shared" si="21"/>
        <v/>
      </c>
      <c r="Z261" s="122" t="str">
        <f t="shared" si="22"/>
        <v/>
      </c>
      <c r="AA261" s="122" t="str">
        <f t="shared" si="23"/>
        <v/>
      </c>
    </row>
    <row r="262" spans="1:27" ht="15" x14ac:dyDescent="0.25">
      <c r="A262" s="111"/>
      <c r="C262" s="93"/>
      <c r="D262" s="251">
        <v>0</v>
      </c>
      <c r="E262" s="42"/>
      <c r="F262" s="93"/>
      <c r="G262" s="42"/>
      <c r="H262" s="93"/>
      <c r="I262" s="48"/>
      <c r="J262" s="93"/>
      <c r="K262" s="48"/>
      <c r="L262" s="93"/>
      <c r="M262" s="48"/>
      <c r="N262" s="48"/>
      <c r="O262" s="48"/>
      <c r="P262" s="48"/>
      <c r="Q262" s="48"/>
      <c r="R262" s="48"/>
      <c r="S262" s="48"/>
      <c r="V262" s="122">
        <v>257</v>
      </c>
      <c r="W262" s="122" t="str">
        <f t="shared" si="19"/>
        <v/>
      </c>
      <c r="X262" s="122" t="str">
        <f t="shared" si="20"/>
        <v/>
      </c>
      <c r="Y262" s="122" t="str">
        <f t="shared" si="21"/>
        <v/>
      </c>
      <c r="Z262" s="122" t="str">
        <f t="shared" si="22"/>
        <v/>
      </c>
      <c r="AA262" s="122" t="str">
        <f t="shared" si="23"/>
        <v/>
      </c>
    </row>
    <row r="263" spans="1:27" ht="15" x14ac:dyDescent="0.25">
      <c r="A263" s="111"/>
      <c r="C263" s="93"/>
      <c r="D263" s="251">
        <v>0</v>
      </c>
      <c r="E263" s="42"/>
      <c r="F263" s="93"/>
      <c r="G263" s="42"/>
      <c r="H263" s="93"/>
      <c r="I263" s="48"/>
      <c r="J263" s="93"/>
      <c r="K263" s="48"/>
      <c r="L263" s="93"/>
      <c r="M263" s="48"/>
      <c r="N263" s="48"/>
      <c r="O263" s="48"/>
      <c r="P263" s="48"/>
      <c r="Q263" s="48"/>
      <c r="R263" s="48"/>
      <c r="S263" s="48"/>
      <c r="V263" s="122">
        <v>258</v>
      </c>
      <c r="W263" s="122" t="str">
        <f t="shared" ref="W263:W305" si="24">IF(AND(C263&lt;&gt;"",C263&lt;&gt;"--"),V263,"")</f>
        <v/>
      </c>
      <c r="X263" s="122" t="str">
        <f t="shared" ref="X263:X305" si="25">IF(AND(F263&lt;&gt;"",F263&lt;&gt;"--"),V263,"")</f>
        <v/>
      </c>
      <c r="Y263" s="122" t="str">
        <f t="shared" ref="Y263:Y305" si="26">IF(AND(H263&lt;&gt;"",H263&lt;&gt;"--"),V263,"")</f>
        <v/>
      </c>
      <c r="Z263" s="122" t="str">
        <f t="shared" ref="Z263:Z305" si="27">IF(AND(J263&lt;&gt;"",J263&lt;&gt;"--"),V263,"")</f>
        <v/>
      </c>
      <c r="AA263" s="122" t="str">
        <f t="shared" ref="AA263:AA305" si="28">IF(AND(L263&lt;&gt;"",L263&lt;&gt;"--"),V263,"")</f>
        <v/>
      </c>
    </row>
    <row r="264" spans="1:27" ht="15" x14ac:dyDescent="0.25">
      <c r="A264" s="111"/>
      <c r="C264" s="93"/>
      <c r="D264" s="251">
        <v>0</v>
      </c>
      <c r="E264" s="42"/>
      <c r="F264" s="93"/>
      <c r="G264" s="42"/>
      <c r="H264" s="93"/>
      <c r="I264" s="48"/>
      <c r="J264" s="93"/>
      <c r="K264" s="48"/>
      <c r="L264" s="93"/>
      <c r="M264" s="48"/>
      <c r="N264" s="48"/>
      <c r="O264" s="48"/>
      <c r="P264" s="48"/>
      <c r="Q264" s="48"/>
      <c r="R264" s="48"/>
      <c r="S264" s="48"/>
      <c r="V264" s="122">
        <v>259</v>
      </c>
      <c r="W264" s="122" t="str">
        <f t="shared" si="24"/>
        <v/>
      </c>
      <c r="X264" s="122" t="str">
        <f t="shared" si="25"/>
        <v/>
      </c>
      <c r="Y264" s="122" t="str">
        <f t="shared" si="26"/>
        <v/>
      </c>
      <c r="Z264" s="122" t="str">
        <f t="shared" si="27"/>
        <v/>
      </c>
      <c r="AA264" s="122" t="str">
        <f t="shared" si="28"/>
        <v/>
      </c>
    </row>
    <row r="265" spans="1:27" ht="15" x14ac:dyDescent="0.25">
      <c r="A265" s="111"/>
      <c r="C265" s="93"/>
      <c r="D265" s="251">
        <v>0</v>
      </c>
      <c r="E265" s="42"/>
      <c r="F265" s="93"/>
      <c r="G265" s="42"/>
      <c r="H265" s="93"/>
      <c r="I265" s="48"/>
      <c r="J265" s="93"/>
      <c r="K265" s="48"/>
      <c r="L265" s="93"/>
      <c r="M265" s="48"/>
      <c r="N265" s="48"/>
      <c r="O265" s="48"/>
      <c r="P265" s="48"/>
      <c r="Q265" s="48"/>
      <c r="R265" s="48"/>
      <c r="S265" s="48"/>
      <c r="V265" s="122">
        <v>260</v>
      </c>
      <c r="W265" s="122" t="str">
        <f t="shared" si="24"/>
        <v/>
      </c>
      <c r="X265" s="122" t="str">
        <f t="shared" si="25"/>
        <v/>
      </c>
      <c r="Y265" s="122" t="str">
        <f t="shared" si="26"/>
        <v/>
      </c>
      <c r="Z265" s="122" t="str">
        <f t="shared" si="27"/>
        <v/>
      </c>
      <c r="AA265" s="122" t="str">
        <f t="shared" si="28"/>
        <v/>
      </c>
    </row>
    <row r="266" spans="1:27" ht="15" x14ac:dyDescent="0.25">
      <c r="A266" s="111"/>
      <c r="C266" s="93"/>
      <c r="D266" s="251">
        <v>0</v>
      </c>
      <c r="E266" s="42"/>
      <c r="F266" s="93"/>
      <c r="G266" s="42"/>
      <c r="H266" s="93"/>
      <c r="I266" s="48"/>
      <c r="J266" s="93"/>
      <c r="K266" s="48"/>
      <c r="L266" s="93"/>
      <c r="M266" s="48"/>
      <c r="N266" s="48"/>
      <c r="O266" s="48"/>
      <c r="P266" s="48"/>
      <c r="Q266" s="48"/>
      <c r="R266" s="48"/>
      <c r="S266" s="48"/>
      <c r="V266" s="122">
        <v>261</v>
      </c>
      <c r="W266" s="122" t="str">
        <f t="shared" si="24"/>
        <v/>
      </c>
      <c r="X266" s="122" t="str">
        <f t="shared" si="25"/>
        <v/>
      </c>
      <c r="Y266" s="122" t="str">
        <f t="shared" si="26"/>
        <v/>
      </c>
      <c r="Z266" s="122" t="str">
        <f t="shared" si="27"/>
        <v/>
      </c>
      <c r="AA266" s="122" t="str">
        <f t="shared" si="28"/>
        <v/>
      </c>
    </row>
    <row r="267" spans="1:27" ht="15" x14ac:dyDescent="0.25">
      <c r="A267" s="111"/>
      <c r="C267" s="93"/>
      <c r="D267" s="251">
        <v>0</v>
      </c>
      <c r="E267" s="42"/>
      <c r="F267" s="93"/>
      <c r="G267" s="42"/>
      <c r="H267" s="93"/>
      <c r="I267" s="48"/>
      <c r="J267" s="93"/>
      <c r="K267" s="48"/>
      <c r="L267" s="93"/>
      <c r="M267" s="48"/>
      <c r="N267" s="48"/>
      <c r="O267" s="48"/>
      <c r="P267" s="48"/>
      <c r="Q267" s="48"/>
      <c r="R267" s="48"/>
      <c r="S267" s="48"/>
      <c r="V267" s="122">
        <v>262</v>
      </c>
      <c r="W267" s="122" t="str">
        <f t="shared" si="24"/>
        <v/>
      </c>
      <c r="X267" s="122" t="str">
        <f t="shared" si="25"/>
        <v/>
      </c>
      <c r="Y267" s="122" t="str">
        <f t="shared" si="26"/>
        <v/>
      </c>
      <c r="Z267" s="122" t="str">
        <f t="shared" si="27"/>
        <v/>
      </c>
      <c r="AA267" s="122" t="str">
        <f t="shared" si="28"/>
        <v/>
      </c>
    </row>
    <row r="268" spans="1:27" ht="15" x14ac:dyDescent="0.25">
      <c r="A268" s="111"/>
      <c r="C268" s="93"/>
      <c r="D268" s="251">
        <v>0</v>
      </c>
      <c r="E268" s="42"/>
      <c r="F268" s="93"/>
      <c r="G268" s="42"/>
      <c r="H268" s="93"/>
      <c r="I268" s="48"/>
      <c r="J268" s="93"/>
      <c r="K268" s="48"/>
      <c r="L268" s="93"/>
      <c r="M268" s="48"/>
      <c r="N268" s="48"/>
      <c r="O268" s="48"/>
      <c r="P268" s="48"/>
      <c r="Q268" s="48"/>
      <c r="R268" s="48"/>
      <c r="S268" s="48"/>
      <c r="V268" s="122">
        <v>263</v>
      </c>
      <c r="W268" s="122" t="str">
        <f t="shared" si="24"/>
        <v/>
      </c>
      <c r="X268" s="122" t="str">
        <f t="shared" si="25"/>
        <v/>
      </c>
      <c r="Y268" s="122" t="str">
        <f t="shared" si="26"/>
        <v/>
      </c>
      <c r="Z268" s="122" t="str">
        <f t="shared" si="27"/>
        <v/>
      </c>
      <c r="AA268" s="122" t="str">
        <f t="shared" si="28"/>
        <v/>
      </c>
    </row>
    <row r="269" spans="1:27" ht="15" x14ac:dyDescent="0.25">
      <c r="A269" s="111"/>
      <c r="C269" s="93"/>
      <c r="D269" s="251">
        <v>0</v>
      </c>
      <c r="E269" s="42"/>
      <c r="F269" s="93"/>
      <c r="G269" s="42"/>
      <c r="H269" s="93"/>
      <c r="I269" s="48"/>
      <c r="J269" s="93"/>
      <c r="K269" s="48"/>
      <c r="L269" s="93"/>
      <c r="M269" s="48"/>
      <c r="N269" s="48"/>
      <c r="O269" s="48"/>
      <c r="P269" s="48"/>
      <c r="Q269" s="48"/>
      <c r="R269" s="48"/>
      <c r="S269" s="48"/>
      <c r="V269" s="122">
        <v>264</v>
      </c>
      <c r="W269" s="122" t="str">
        <f t="shared" si="24"/>
        <v/>
      </c>
      <c r="X269" s="122" t="str">
        <f t="shared" si="25"/>
        <v/>
      </c>
      <c r="Y269" s="122" t="str">
        <f t="shared" si="26"/>
        <v/>
      </c>
      <c r="Z269" s="122" t="str">
        <f t="shared" si="27"/>
        <v/>
      </c>
      <c r="AA269" s="122" t="str">
        <f t="shared" si="28"/>
        <v/>
      </c>
    </row>
    <row r="270" spans="1:27" ht="15" x14ac:dyDescent="0.25">
      <c r="A270" s="111"/>
      <c r="C270" s="93"/>
      <c r="D270" s="251">
        <v>0</v>
      </c>
      <c r="E270" s="42"/>
      <c r="F270" s="93"/>
      <c r="G270" s="42"/>
      <c r="H270" s="93"/>
      <c r="I270" s="48"/>
      <c r="J270" s="93"/>
      <c r="K270" s="48"/>
      <c r="L270" s="93"/>
      <c r="M270" s="48"/>
      <c r="N270" s="48"/>
      <c r="O270" s="48"/>
      <c r="P270" s="48"/>
      <c r="Q270" s="48"/>
      <c r="R270" s="48"/>
      <c r="S270" s="48"/>
      <c r="V270" s="122">
        <v>265</v>
      </c>
      <c r="W270" s="122" t="str">
        <f t="shared" si="24"/>
        <v/>
      </c>
      <c r="X270" s="122" t="str">
        <f t="shared" si="25"/>
        <v/>
      </c>
      <c r="Y270" s="122" t="str">
        <f t="shared" si="26"/>
        <v/>
      </c>
      <c r="Z270" s="122" t="str">
        <f t="shared" si="27"/>
        <v/>
      </c>
      <c r="AA270" s="122" t="str">
        <f t="shared" si="28"/>
        <v/>
      </c>
    </row>
    <row r="271" spans="1:27" ht="15" x14ac:dyDescent="0.25">
      <c r="A271" s="111"/>
      <c r="C271" s="93"/>
      <c r="D271" s="251">
        <v>0</v>
      </c>
      <c r="E271" s="42"/>
      <c r="F271" s="93"/>
      <c r="G271" s="42"/>
      <c r="H271" s="93"/>
      <c r="I271" s="48"/>
      <c r="J271" s="93"/>
      <c r="K271" s="48"/>
      <c r="L271" s="93"/>
      <c r="M271" s="48"/>
      <c r="N271" s="48"/>
      <c r="O271" s="48"/>
      <c r="P271" s="48"/>
      <c r="Q271" s="48"/>
      <c r="R271" s="48"/>
      <c r="S271" s="48"/>
      <c r="V271" s="122">
        <v>266</v>
      </c>
      <c r="W271" s="122" t="str">
        <f t="shared" si="24"/>
        <v/>
      </c>
      <c r="X271" s="122" t="str">
        <f t="shared" si="25"/>
        <v/>
      </c>
      <c r="Y271" s="122" t="str">
        <f t="shared" si="26"/>
        <v/>
      </c>
      <c r="Z271" s="122" t="str">
        <f t="shared" si="27"/>
        <v/>
      </c>
      <c r="AA271" s="122" t="str">
        <f t="shared" si="28"/>
        <v/>
      </c>
    </row>
    <row r="272" spans="1:27" ht="15" x14ac:dyDescent="0.25">
      <c r="A272" s="111"/>
      <c r="C272" s="93"/>
      <c r="D272" s="251">
        <v>0</v>
      </c>
      <c r="E272" s="42"/>
      <c r="F272" s="93"/>
      <c r="G272" s="42"/>
      <c r="H272" s="93"/>
      <c r="I272" s="48"/>
      <c r="J272" s="93"/>
      <c r="K272" s="48"/>
      <c r="L272" s="93"/>
      <c r="M272" s="48"/>
      <c r="N272" s="48"/>
      <c r="O272" s="48"/>
      <c r="P272" s="48"/>
      <c r="Q272" s="48"/>
      <c r="R272" s="48"/>
      <c r="S272" s="48"/>
      <c r="V272" s="122">
        <v>267</v>
      </c>
      <c r="W272" s="122" t="str">
        <f t="shared" si="24"/>
        <v/>
      </c>
      <c r="X272" s="122" t="str">
        <f t="shared" si="25"/>
        <v/>
      </c>
      <c r="Y272" s="122" t="str">
        <f t="shared" si="26"/>
        <v/>
      </c>
      <c r="Z272" s="122" t="str">
        <f t="shared" si="27"/>
        <v/>
      </c>
      <c r="AA272" s="122" t="str">
        <f t="shared" si="28"/>
        <v/>
      </c>
    </row>
    <row r="273" spans="1:27" ht="15" x14ac:dyDescent="0.25">
      <c r="A273" s="111"/>
      <c r="C273" s="93"/>
      <c r="D273" s="251">
        <v>0</v>
      </c>
      <c r="E273" s="42"/>
      <c r="F273" s="93"/>
      <c r="G273" s="42"/>
      <c r="H273" s="93"/>
      <c r="I273" s="48"/>
      <c r="J273" s="93"/>
      <c r="K273" s="48"/>
      <c r="L273" s="93"/>
      <c r="M273" s="48"/>
      <c r="N273" s="48"/>
      <c r="O273" s="48"/>
      <c r="P273" s="48"/>
      <c r="Q273" s="48"/>
      <c r="R273" s="48"/>
      <c r="S273" s="48"/>
      <c r="V273" s="122">
        <v>268</v>
      </c>
      <c r="W273" s="122" t="str">
        <f t="shared" si="24"/>
        <v/>
      </c>
      <c r="X273" s="122" t="str">
        <f t="shared" si="25"/>
        <v/>
      </c>
      <c r="Y273" s="122" t="str">
        <f t="shared" si="26"/>
        <v/>
      </c>
      <c r="Z273" s="122" t="str">
        <f t="shared" si="27"/>
        <v/>
      </c>
      <c r="AA273" s="122" t="str">
        <f t="shared" si="28"/>
        <v/>
      </c>
    </row>
    <row r="274" spans="1:27" ht="15" x14ac:dyDescent="0.25">
      <c r="A274" s="111"/>
      <c r="C274" s="93"/>
      <c r="D274" s="251">
        <v>0</v>
      </c>
      <c r="E274" s="42"/>
      <c r="F274" s="93"/>
      <c r="G274" s="42"/>
      <c r="H274" s="93"/>
      <c r="I274" s="48"/>
      <c r="J274" s="93"/>
      <c r="K274" s="48"/>
      <c r="L274" s="93"/>
      <c r="M274" s="48"/>
      <c r="N274" s="48"/>
      <c r="O274" s="48"/>
      <c r="P274" s="48"/>
      <c r="Q274" s="48"/>
      <c r="R274" s="48"/>
      <c r="S274" s="48"/>
      <c r="V274" s="122">
        <v>269</v>
      </c>
      <c r="W274" s="122" t="str">
        <f t="shared" si="24"/>
        <v/>
      </c>
      <c r="X274" s="122" t="str">
        <f t="shared" si="25"/>
        <v/>
      </c>
      <c r="Y274" s="122" t="str">
        <f t="shared" si="26"/>
        <v/>
      </c>
      <c r="Z274" s="122" t="str">
        <f t="shared" si="27"/>
        <v/>
      </c>
      <c r="AA274" s="122" t="str">
        <f t="shared" si="28"/>
        <v/>
      </c>
    </row>
    <row r="275" spans="1:27" ht="15" x14ac:dyDescent="0.25">
      <c r="A275" s="111"/>
      <c r="C275" s="93"/>
      <c r="D275" s="251">
        <v>0</v>
      </c>
      <c r="E275" s="42"/>
      <c r="F275" s="93"/>
      <c r="G275" s="42"/>
      <c r="H275" s="93"/>
      <c r="I275" s="48"/>
      <c r="J275" s="93"/>
      <c r="K275" s="48"/>
      <c r="L275" s="93"/>
      <c r="M275" s="48"/>
      <c r="N275" s="48"/>
      <c r="O275" s="48"/>
      <c r="P275" s="48"/>
      <c r="Q275" s="48"/>
      <c r="R275" s="48"/>
      <c r="S275" s="48"/>
      <c r="V275" s="122">
        <v>270</v>
      </c>
      <c r="W275" s="122" t="str">
        <f t="shared" si="24"/>
        <v/>
      </c>
      <c r="X275" s="122" t="str">
        <f t="shared" si="25"/>
        <v/>
      </c>
      <c r="Y275" s="122" t="str">
        <f t="shared" si="26"/>
        <v/>
      </c>
      <c r="Z275" s="122" t="str">
        <f t="shared" si="27"/>
        <v/>
      </c>
      <c r="AA275" s="122" t="str">
        <f t="shared" si="28"/>
        <v/>
      </c>
    </row>
    <row r="276" spans="1:27" ht="15" x14ac:dyDescent="0.25">
      <c r="A276" s="111"/>
      <c r="C276" s="93"/>
      <c r="D276" s="251">
        <v>0</v>
      </c>
      <c r="E276" s="42"/>
      <c r="F276" s="93"/>
      <c r="G276" s="42"/>
      <c r="H276" s="93"/>
      <c r="I276" s="48"/>
      <c r="J276" s="93"/>
      <c r="K276" s="48"/>
      <c r="L276" s="93"/>
      <c r="M276" s="48"/>
      <c r="N276" s="48"/>
      <c r="O276" s="48"/>
      <c r="P276" s="48"/>
      <c r="Q276" s="48"/>
      <c r="R276" s="48"/>
      <c r="S276" s="48"/>
      <c r="V276" s="122">
        <v>271</v>
      </c>
      <c r="W276" s="122" t="str">
        <f t="shared" si="24"/>
        <v/>
      </c>
      <c r="X276" s="122" t="str">
        <f t="shared" si="25"/>
        <v/>
      </c>
      <c r="Y276" s="122" t="str">
        <f t="shared" si="26"/>
        <v/>
      </c>
      <c r="Z276" s="122" t="str">
        <f t="shared" si="27"/>
        <v/>
      </c>
      <c r="AA276" s="122" t="str">
        <f t="shared" si="28"/>
        <v/>
      </c>
    </row>
    <row r="277" spans="1:27" ht="15" x14ac:dyDescent="0.25">
      <c r="A277" s="111"/>
      <c r="C277" s="93"/>
      <c r="D277" s="251">
        <v>0</v>
      </c>
      <c r="E277" s="42"/>
      <c r="F277" s="93"/>
      <c r="G277" s="42"/>
      <c r="H277" s="93"/>
      <c r="I277" s="48"/>
      <c r="J277" s="93"/>
      <c r="K277" s="48"/>
      <c r="L277" s="93"/>
      <c r="M277" s="48"/>
      <c r="N277" s="48"/>
      <c r="O277" s="48"/>
      <c r="P277" s="48"/>
      <c r="Q277" s="48"/>
      <c r="R277" s="48"/>
      <c r="S277" s="48"/>
      <c r="V277" s="122">
        <v>272</v>
      </c>
      <c r="W277" s="122" t="str">
        <f t="shared" si="24"/>
        <v/>
      </c>
      <c r="X277" s="122" t="str">
        <f t="shared" si="25"/>
        <v/>
      </c>
      <c r="Y277" s="122" t="str">
        <f t="shared" si="26"/>
        <v/>
      </c>
      <c r="Z277" s="122" t="str">
        <f t="shared" si="27"/>
        <v/>
      </c>
      <c r="AA277" s="122" t="str">
        <f t="shared" si="28"/>
        <v/>
      </c>
    </row>
    <row r="278" spans="1:27" ht="15" x14ac:dyDescent="0.25">
      <c r="A278" s="111"/>
      <c r="C278" s="93"/>
      <c r="D278" s="251">
        <v>0</v>
      </c>
      <c r="E278" s="42"/>
      <c r="F278" s="93"/>
      <c r="G278" s="42"/>
      <c r="H278" s="93"/>
      <c r="I278" s="48"/>
      <c r="J278" s="93"/>
      <c r="K278" s="48"/>
      <c r="L278" s="93"/>
      <c r="M278" s="48"/>
      <c r="N278" s="48"/>
      <c r="O278" s="48"/>
      <c r="P278" s="48"/>
      <c r="Q278" s="48"/>
      <c r="R278" s="48"/>
      <c r="S278" s="48"/>
      <c r="V278" s="122">
        <v>273</v>
      </c>
      <c r="W278" s="122" t="str">
        <f t="shared" si="24"/>
        <v/>
      </c>
      <c r="X278" s="122" t="str">
        <f t="shared" si="25"/>
        <v/>
      </c>
      <c r="Y278" s="122" t="str">
        <f t="shared" si="26"/>
        <v/>
      </c>
      <c r="Z278" s="122" t="str">
        <f t="shared" si="27"/>
        <v/>
      </c>
      <c r="AA278" s="122" t="str">
        <f t="shared" si="28"/>
        <v/>
      </c>
    </row>
    <row r="279" spans="1:27" ht="15" x14ac:dyDescent="0.25">
      <c r="A279" s="111"/>
      <c r="C279" s="93"/>
      <c r="D279" s="251">
        <v>0</v>
      </c>
      <c r="E279" s="42"/>
      <c r="F279" s="93"/>
      <c r="G279" s="42"/>
      <c r="H279" s="93"/>
      <c r="I279" s="48"/>
      <c r="J279" s="93"/>
      <c r="K279" s="48"/>
      <c r="L279" s="93"/>
      <c r="M279" s="48"/>
      <c r="N279" s="48"/>
      <c r="O279" s="48"/>
      <c r="P279" s="48"/>
      <c r="Q279" s="48"/>
      <c r="R279" s="48"/>
      <c r="S279" s="48"/>
      <c r="V279" s="122">
        <v>274</v>
      </c>
      <c r="W279" s="122" t="str">
        <f t="shared" si="24"/>
        <v/>
      </c>
      <c r="X279" s="122" t="str">
        <f t="shared" si="25"/>
        <v/>
      </c>
      <c r="Y279" s="122" t="str">
        <f t="shared" si="26"/>
        <v/>
      </c>
      <c r="Z279" s="122" t="str">
        <f t="shared" si="27"/>
        <v/>
      </c>
      <c r="AA279" s="122" t="str">
        <f t="shared" si="28"/>
        <v/>
      </c>
    </row>
    <row r="280" spans="1:27" ht="15" x14ac:dyDescent="0.25">
      <c r="A280" s="111"/>
      <c r="C280" s="93"/>
      <c r="D280" s="251">
        <v>0</v>
      </c>
      <c r="E280" s="42"/>
      <c r="F280" s="93"/>
      <c r="G280" s="42"/>
      <c r="H280" s="93"/>
      <c r="I280" s="48"/>
      <c r="J280" s="93"/>
      <c r="K280" s="48"/>
      <c r="L280" s="93"/>
      <c r="M280" s="48"/>
      <c r="N280" s="48"/>
      <c r="O280" s="48"/>
      <c r="P280" s="48"/>
      <c r="Q280" s="48"/>
      <c r="R280" s="48"/>
      <c r="S280" s="48"/>
      <c r="V280" s="122">
        <v>275</v>
      </c>
      <c r="W280" s="122" t="str">
        <f t="shared" si="24"/>
        <v/>
      </c>
      <c r="X280" s="122" t="str">
        <f t="shared" si="25"/>
        <v/>
      </c>
      <c r="Y280" s="122" t="str">
        <f t="shared" si="26"/>
        <v/>
      </c>
      <c r="Z280" s="122" t="str">
        <f t="shared" si="27"/>
        <v/>
      </c>
      <c r="AA280" s="122" t="str">
        <f t="shared" si="28"/>
        <v/>
      </c>
    </row>
    <row r="281" spans="1:27" ht="15" x14ac:dyDescent="0.25">
      <c r="A281" s="111"/>
      <c r="C281" s="93"/>
      <c r="D281" s="251">
        <v>0</v>
      </c>
      <c r="E281" s="42"/>
      <c r="F281" s="93"/>
      <c r="G281" s="42"/>
      <c r="H281" s="93"/>
      <c r="I281" s="48"/>
      <c r="J281" s="93"/>
      <c r="K281" s="48"/>
      <c r="L281" s="93"/>
      <c r="M281" s="48"/>
      <c r="N281" s="48"/>
      <c r="O281" s="48"/>
      <c r="P281" s="48"/>
      <c r="Q281" s="48"/>
      <c r="R281" s="48"/>
      <c r="S281" s="48"/>
      <c r="V281" s="122">
        <v>276</v>
      </c>
      <c r="W281" s="122" t="str">
        <f t="shared" si="24"/>
        <v/>
      </c>
      <c r="X281" s="122" t="str">
        <f t="shared" si="25"/>
        <v/>
      </c>
      <c r="Y281" s="122" t="str">
        <f t="shared" si="26"/>
        <v/>
      </c>
      <c r="Z281" s="122" t="str">
        <f t="shared" si="27"/>
        <v/>
      </c>
      <c r="AA281" s="122" t="str">
        <f t="shared" si="28"/>
        <v/>
      </c>
    </row>
    <row r="282" spans="1:27" ht="15" x14ac:dyDescent="0.25">
      <c r="A282" s="111"/>
      <c r="C282" s="93"/>
      <c r="D282" s="251">
        <v>0</v>
      </c>
      <c r="E282" s="42"/>
      <c r="F282" s="93"/>
      <c r="G282" s="42"/>
      <c r="H282" s="93"/>
      <c r="I282" s="48"/>
      <c r="J282" s="93"/>
      <c r="K282" s="48"/>
      <c r="L282" s="93"/>
      <c r="M282" s="48"/>
      <c r="N282" s="48"/>
      <c r="O282" s="48"/>
      <c r="P282" s="48"/>
      <c r="Q282" s="48"/>
      <c r="R282" s="48"/>
      <c r="S282" s="48"/>
      <c r="V282" s="122">
        <v>277</v>
      </c>
      <c r="W282" s="122" t="str">
        <f t="shared" si="24"/>
        <v/>
      </c>
      <c r="X282" s="122" t="str">
        <f t="shared" si="25"/>
        <v/>
      </c>
      <c r="Y282" s="122" t="str">
        <f t="shared" si="26"/>
        <v/>
      </c>
      <c r="Z282" s="122" t="str">
        <f t="shared" si="27"/>
        <v/>
      </c>
      <c r="AA282" s="122" t="str">
        <f t="shared" si="28"/>
        <v/>
      </c>
    </row>
    <row r="283" spans="1:27" ht="15" x14ac:dyDescent="0.25">
      <c r="A283" s="111"/>
      <c r="C283" s="93"/>
      <c r="D283" s="251">
        <v>0</v>
      </c>
      <c r="E283" s="42"/>
      <c r="F283" s="93"/>
      <c r="G283" s="42"/>
      <c r="H283" s="93"/>
      <c r="I283" s="48"/>
      <c r="J283" s="93"/>
      <c r="K283" s="48"/>
      <c r="L283" s="93"/>
      <c r="M283" s="48"/>
      <c r="N283" s="48"/>
      <c r="O283" s="48"/>
      <c r="P283" s="48"/>
      <c r="Q283" s="48"/>
      <c r="R283" s="48"/>
      <c r="S283" s="48"/>
      <c r="V283" s="122">
        <v>278</v>
      </c>
      <c r="W283" s="122" t="str">
        <f t="shared" si="24"/>
        <v/>
      </c>
      <c r="X283" s="122" t="str">
        <f t="shared" si="25"/>
        <v/>
      </c>
      <c r="Y283" s="122" t="str">
        <f t="shared" si="26"/>
        <v/>
      </c>
      <c r="Z283" s="122" t="str">
        <f t="shared" si="27"/>
        <v/>
      </c>
      <c r="AA283" s="122" t="str">
        <f t="shared" si="28"/>
        <v/>
      </c>
    </row>
    <row r="284" spans="1:27" ht="15" x14ac:dyDescent="0.25">
      <c r="A284" s="111"/>
      <c r="C284" s="93"/>
      <c r="D284" s="251">
        <v>0</v>
      </c>
      <c r="E284" s="42"/>
      <c r="F284" s="93"/>
      <c r="G284" s="42"/>
      <c r="H284" s="93"/>
      <c r="I284" s="48"/>
      <c r="J284" s="93"/>
      <c r="K284" s="48"/>
      <c r="L284" s="93"/>
      <c r="M284" s="48"/>
      <c r="N284" s="48"/>
      <c r="O284" s="48"/>
      <c r="P284" s="48"/>
      <c r="Q284" s="48"/>
      <c r="R284" s="48"/>
      <c r="S284" s="48"/>
      <c r="V284" s="122">
        <v>279</v>
      </c>
      <c r="W284" s="122" t="str">
        <f t="shared" si="24"/>
        <v/>
      </c>
      <c r="X284" s="122" t="str">
        <f t="shared" si="25"/>
        <v/>
      </c>
      <c r="Y284" s="122" t="str">
        <f t="shared" si="26"/>
        <v/>
      </c>
      <c r="Z284" s="122" t="str">
        <f t="shared" si="27"/>
        <v/>
      </c>
      <c r="AA284" s="122" t="str">
        <f t="shared" si="28"/>
        <v/>
      </c>
    </row>
    <row r="285" spans="1:27" ht="15" x14ac:dyDescent="0.25">
      <c r="A285" s="111"/>
      <c r="C285" s="93"/>
      <c r="D285" s="251">
        <v>0</v>
      </c>
      <c r="E285" s="42"/>
      <c r="F285" s="93"/>
      <c r="G285" s="42"/>
      <c r="H285" s="93"/>
      <c r="I285" s="48"/>
      <c r="J285" s="93"/>
      <c r="K285" s="48"/>
      <c r="L285" s="93"/>
      <c r="M285" s="48"/>
      <c r="N285" s="48"/>
      <c r="O285" s="48"/>
      <c r="P285" s="48"/>
      <c r="Q285" s="48"/>
      <c r="R285" s="48"/>
      <c r="S285" s="48"/>
      <c r="V285" s="122">
        <v>280</v>
      </c>
      <c r="W285" s="122" t="str">
        <f t="shared" si="24"/>
        <v/>
      </c>
      <c r="X285" s="122" t="str">
        <f t="shared" si="25"/>
        <v/>
      </c>
      <c r="Y285" s="122" t="str">
        <f t="shared" si="26"/>
        <v/>
      </c>
      <c r="Z285" s="122" t="str">
        <f t="shared" si="27"/>
        <v/>
      </c>
      <c r="AA285" s="122" t="str">
        <f t="shared" si="28"/>
        <v/>
      </c>
    </row>
    <row r="286" spans="1:27" ht="15" x14ac:dyDescent="0.25">
      <c r="A286" s="111"/>
      <c r="C286" s="93"/>
      <c r="D286" s="251">
        <v>0</v>
      </c>
      <c r="E286" s="42"/>
      <c r="F286" s="93"/>
      <c r="G286" s="42"/>
      <c r="H286" s="93"/>
      <c r="I286" s="48"/>
      <c r="J286" s="93"/>
      <c r="K286" s="48"/>
      <c r="L286" s="93"/>
      <c r="M286" s="48"/>
      <c r="N286" s="48"/>
      <c r="O286" s="48"/>
      <c r="P286" s="48"/>
      <c r="Q286" s="48"/>
      <c r="R286" s="48"/>
      <c r="S286" s="48"/>
      <c r="V286" s="122">
        <v>281</v>
      </c>
      <c r="W286" s="122" t="str">
        <f t="shared" si="24"/>
        <v/>
      </c>
      <c r="X286" s="122" t="str">
        <f t="shared" si="25"/>
        <v/>
      </c>
      <c r="Y286" s="122" t="str">
        <f t="shared" si="26"/>
        <v/>
      </c>
      <c r="Z286" s="122" t="str">
        <f t="shared" si="27"/>
        <v/>
      </c>
      <c r="AA286" s="122" t="str">
        <f t="shared" si="28"/>
        <v/>
      </c>
    </row>
    <row r="287" spans="1:27" ht="15" x14ac:dyDescent="0.25">
      <c r="A287" s="111"/>
      <c r="C287" s="93"/>
      <c r="D287" s="251">
        <v>0</v>
      </c>
      <c r="E287" s="42"/>
      <c r="F287" s="93"/>
      <c r="G287" s="42"/>
      <c r="H287" s="93"/>
      <c r="I287" s="48"/>
      <c r="J287" s="93"/>
      <c r="K287" s="48"/>
      <c r="L287" s="93"/>
      <c r="M287" s="48"/>
      <c r="N287" s="48"/>
      <c r="O287" s="48"/>
      <c r="P287" s="48"/>
      <c r="Q287" s="48"/>
      <c r="R287" s="48"/>
      <c r="S287" s="48"/>
      <c r="V287" s="122">
        <v>282</v>
      </c>
      <c r="W287" s="122" t="str">
        <f t="shared" si="24"/>
        <v/>
      </c>
      <c r="X287" s="122" t="str">
        <f t="shared" si="25"/>
        <v/>
      </c>
      <c r="Y287" s="122" t="str">
        <f t="shared" si="26"/>
        <v/>
      </c>
      <c r="Z287" s="122" t="str">
        <f t="shared" si="27"/>
        <v/>
      </c>
      <c r="AA287" s="122" t="str">
        <f t="shared" si="28"/>
        <v/>
      </c>
    </row>
    <row r="288" spans="1:27" ht="15" x14ac:dyDescent="0.25">
      <c r="A288" s="111"/>
      <c r="C288" s="93"/>
      <c r="D288" s="251">
        <v>0</v>
      </c>
      <c r="E288" s="42"/>
      <c r="F288" s="93"/>
      <c r="G288" s="42"/>
      <c r="H288" s="93"/>
      <c r="I288" s="48"/>
      <c r="J288" s="93"/>
      <c r="K288" s="48"/>
      <c r="L288" s="93"/>
      <c r="M288" s="48"/>
      <c r="N288" s="48"/>
      <c r="O288" s="48"/>
      <c r="P288" s="48"/>
      <c r="Q288" s="48"/>
      <c r="R288" s="48"/>
      <c r="S288" s="48"/>
      <c r="V288" s="122">
        <v>283</v>
      </c>
      <c r="W288" s="122" t="str">
        <f t="shared" si="24"/>
        <v/>
      </c>
      <c r="X288" s="122" t="str">
        <f t="shared" si="25"/>
        <v/>
      </c>
      <c r="Y288" s="122" t="str">
        <f t="shared" si="26"/>
        <v/>
      </c>
      <c r="Z288" s="122" t="str">
        <f t="shared" si="27"/>
        <v/>
      </c>
      <c r="AA288" s="122" t="str">
        <f t="shared" si="28"/>
        <v/>
      </c>
    </row>
    <row r="289" spans="1:27" ht="15" x14ac:dyDescent="0.25">
      <c r="A289" s="111"/>
      <c r="C289" s="93"/>
      <c r="D289" s="251">
        <v>0</v>
      </c>
      <c r="E289" s="42"/>
      <c r="F289" s="93"/>
      <c r="G289" s="42"/>
      <c r="H289" s="93"/>
      <c r="I289" s="48"/>
      <c r="J289" s="93"/>
      <c r="K289" s="48"/>
      <c r="L289" s="93"/>
      <c r="M289" s="48"/>
      <c r="N289" s="48"/>
      <c r="O289" s="48"/>
      <c r="P289" s="48"/>
      <c r="Q289" s="48"/>
      <c r="R289" s="48"/>
      <c r="S289" s="48"/>
      <c r="V289" s="122">
        <v>284</v>
      </c>
      <c r="W289" s="122" t="str">
        <f t="shared" si="24"/>
        <v/>
      </c>
      <c r="X289" s="122" t="str">
        <f t="shared" si="25"/>
        <v/>
      </c>
      <c r="Y289" s="122" t="str">
        <f t="shared" si="26"/>
        <v/>
      </c>
      <c r="Z289" s="122" t="str">
        <f t="shared" si="27"/>
        <v/>
      </c>
      <c r="AA289" s="122" t="str">
        <f t="shared" si="28"/>
        <v/>
      </c>
    </row>
    <row r="290" spans="1:27" ht="15" x14ac:dyDescent="0.25">
      <c r="A290" s="111"/>
      <c r="C290" s="93"/>
      <c r="D290" s="251">
        <v>0</v>
      </c>
      <c r="E290" s="42"/>
      <c r="F290" s="93"/>
      <c r="G290" s="42"/>
      <c r="H290" s="93"/>
      <c r="I290" s="48"/>
      <c r="J290" s="93"/>
      <c r="K290" s="48"/>
      <c r="L290" s="93"/>
      <c r="M290" s="48"/>
      <c r="N290" s="48"/>
      <c r="O290" s="48"/>
      <c r="P290" s="48"/>
      <c r="Q290" s="48"/>
      <c r="R290" s="48"/>
      <c r="S290" s="48"/>
      <c r="V290" s="122">
        <v>285</v>
      </c>
      <c r="W290" s="122" t="str">
        <f t="shared" si="24"/>
        <v/>
      </c>
      <c r="X290" s="122" t="str">
        <f t="shared" si="25"/>
        <v/>
      </c>
      <c r="Y290" s="122" t="str">
        <f t="shared" si="26"/>
        <v/>
      </c>
      <c r="Z290" s="122" t="str">
        <f t="shared" si="27"/>
        <v/>
      </c>
      <c r="AA290" s="122" t="str">
        <f t="shared" si="28"/>
        <v/>
      </c>
    </row>
    <row r="291" spans="1:27" ht="15" x14ac:dyDescent="0.25">
      <c r="A291" s="111"/>
      <c r="C291" s="93"/>
      <c r="D291" s="251">
        <v>0</v>
      </c>
      <c r="E291" s="42"/>
      <c r="F291" s="93"/>
      <c r="G291" s="42"/>
      <c r="H291" s="93"/>
      <c r="I291" s="48"/>
      <c r="J291" s="93"/>
      <c r="K291" s="48"/>
      <c r="L291" s="93"/>
      <c r="M291" s="48"/>
      <c r="N291" s="48"/>
      <c r="O291" s="48"/>
      <c r="P291" s="48"/>
      <c r="Q291" s="48"/>
      <c r="R291" s="48"/>
      <c r="S291" s="48"/>
      <c r="V291" s="122">
        <v>286</v>
      </c>
      <c r="W291" s="122" t="str">
        <f t="shared" si="24"/>
        <v/>
      </c>
      <c r="X291" s="122" t="str">
        <f t="shared" si="25"/>
        <v/>
      </c>
      <c r="Y291" s="122" t="str">
        <f t="shared" si="26"/>
        <v/>
      </c>
      <c r="Z291" s="122" t="str">
        <f t="shared" si="27"/>
        <v/>
      </c>
      <c r="AA291" s="122" t="str">
        <f t="shared" si="28"/>
        <v/>
      </c>
    </row>
    <row r="292" spans="1:27" ht="15" x14ac:dyDescent="0.25">
      <c r="A292" s="111"/>
      <c r="C292" s="93"/>
      <c r="D292" s="251">
        <v>0</v>
      </c>
      <c r="E292" s="42"/>
      <c r="F292" s="93"/>
      <c r="G292" s="42"/>
      <c r="H292" s="93"/>
      <c r="I292" s="48"/>
      <c r="J292" s="93"/>
      <c r="K292" s="48"/>
      <c r="L292" s="93"/>
      <c r="M292" s="48"/>
      <c r="N292" s="48"/>
      <c r="O292" s="48"/>
      <c r="P292" s="48"/>
      <c r="Q292" s="48"/>
      <c r="R292" s="48"/>
      <c r="S292" s="48"/>
      <c r="V292" s="122">
        <v>287</v>
      </c>
      <c r="W292" s="122" t="str">
        <f t="shared" si="24"/>
        <v/>
      </c>
      <c r="X292" s="122" t="str">
        <f t="shared" si="25"/>
        <v/>
      </c>
      <c r="Y292" s="122" t="str">
        <f t="shared" si="26"/>
        <v/>
      </c>
      <c r="Z292" s="122" t="str">
        <f t="shared" si="27"/>
        <v/>
      </c>
      <c r="AA292" s="122" t="str">
        <f t="shared" si="28"/>
        <v/>
      </c>
    </row>
    <row r="293" spans="1:27" ht="15" x14ac:dyDescent="0.25">
      <c r="A293" s="111"/>
      <c r="C293" s="93"/>
      <c r="D293" s="251">
        <v>0</v>
      </c>
      <c r="E293" s="42"/>
      <c r="F293" s="93"/>
      <c r="G293" s="42"/>
      <c r="H293" s="93"/>
      <c r="I293" s="48"/>
      <c r="J293" s="93"/>
      <c r="K293" s="48"/>
      <c r="L293" s="93"/>
      <c r="M293" s="48"/>
      <c r="N293" s="48"/>
      <c r="O293" s="48"/>
      <c r="P293" s="48"/>
      <c r="Q293" s="48"/>
      <c r="R293" s="48"/>
      <c r="S293" s="48"/>
      <c r="V293" s="122">
        <v>288</v>
      </c>
      <c r="W293" s="122" t="str">
        <f t="shared" si="24"/>
        <v/>
      </c>
      <c r="X293" s="122" t="str">
        <f t="shared" si="25"/>
        <v/>
      </c>
      <c r="Y293" s="122" t="str">
        <f t="shared" si="26"/>
        <v/>
      </c>
      <c r="Z293" s="122" t="str">
        <f t="shared" si="27"/>
        <v/>
      </c>
      <c r="AA293" s="122" t="str">
        <f t="shared" si="28"/>
        <v/>
      </c>
    </row>
    <row r="294" spans="1:27" ht="15" x14ac:dyDescent="0.25">
      <c r="A294" s="111"/>
      <c r="C294" s="93"/>
      <c r="D294" s="251">
        <v>0</v>
      </c>
      <c r="E294" s="42"/>
      <c r="F294" s="93"/>
      <c r="G294" s="42"/>
      <c r="H294" s="93"/>
      <c r="I294" s="48"/>
      <c r="J294" s="93"/>
      <c r="K294" s="48"/>
      <c r="L294" s="93"/>
      <c r="M294" s="48"/>
      <c r="N294" s="48"/>
      <c r="O294" s="48"/>
      <c r="P294" s="48"/>
      <c r="Q294" s="48"/>
      <c r="R294" s="48"/>
      <c r="S294" s="48"/>
      <c r="V294" s="122">
        <v>289</v>
      </c>
      <c r="W294" s="122" t="str">
        <f t="shared" si="24"/>
        <v/>
      </c>
      <c r="X294" s="122" t="str">
        <f t="shared" si="25"/>
        <v/>
      </c>
      <c r="Y294" s="122" t="str">
        <f t="shared" si="26"/>
        <v/>
      </c>
      <c r="Z294" s="122" t="str">
        <f t="shared" si="27"/>
        <v/>
      </c>
      <c r="AA294" s="122" t="str">
        <f t="shared" si="28"/>
        <v/>
      </c>
    </row>
    <row r="295" spans="1:27" ht="15" x14ac:dyDescent="0.25">
      <c r="A295" s="111"/>
      <c r="C295" s="93"/>
      <c r="D295" s="251">
        <v>0</v>
      </c>
      <c r="E295" s="42"/>
      <c r="F295" s="93"/>
      <c r="G295" s="42"/>
      <c r="H295" s="93"/>
      <c r="I295" s="48"/>
      <c r="J295" s="93"/>
      <c r="K295" s="48"/>
      <c r="L295" s="93"/>
      <c r="M295" s="48"/>
      <c r="N295" s="48"/>
      <c r="O295" s="48"/>
      <c r="P295" s="48"/>
      <c r="Q295" s="48"/>
      <c r="R295" s="48"/>
      <c r="S295" s="48"/>
      <c r="V295" s="122">
        <v>290</v>
      </c>
      <c r="W295" s="122" t="str">
        <f t="shared" si="24"/>
        <v/>
      </c>
      <c r="X295" s="122" t="str">
        <f t="shared" si="25"/>
        <v/>
      </c>
      <c r="Y295" s="122" t="str">
        <f t="shared" si="26"/>
        <v/>
      </c>
      <c r="Z295" s="122" t="str">
        <f t="shared" si="27"/>
        <v/>
      </c>
      <c r="AA295" s="122" t="str">
        <f t="shared" si="28"/>
        <v/>
      </c>
    </row>
    <row r="296" spans="1:27" ht="15" x14ac:dyDescent="0.25">
      <c r="A296" s="111"/>
      <c r="C296" s="93"/>
      <c r="D296" s="251">
        <v>0</v>
      </c>
      <c r="E296" s="42"/>
      <c r="F296" s="93"/>
      <c r="G296" s="42"/>
      <c r="H296" s="93"/>
      <c r="I296" s="48"/>
      <c r="J296" s="93"/>
      <c r="K296" s="48"/>
      <c r="L296" s="93"/>
      <c r="M296" s="48"/>
      <c r="N296" s="48"/>
      <c r="O296" s="48"/>
      <c r="P296" s="48"/>
      <c r="Q296" s="48"/>
      <c r="R296" s="48"/>
      <c r="S296" s="48"/>
      <c r="V296" s="122">
        <v>291</v>
      </c>
      <c r="W296" s="122" t="str">
        <f t="shared" si="24"/>
        <v/>
      </c>
      <c r="X296" s="122" t="str">
        <f t="shared" si="25"/>
        <v/>
      </c>
      <c r="Y296" s="122" t="str">
        <f t="shared" si="26"/>
        <v/>
      </c>
      <c r="Z296" s="122" t="str">
        <f t="shared" si="27"/>
        <v/>
      </c>
      <c r="AA296" s="122" t="str">
        <f t="shared" si="28"/>
        <v/>
      </c>
    </row>
    <row r="297" spans="1:27" ht="15" x14ac:dyDescent="0.25">
      <c r="A297" s="111"/>
      <c r="C297" s="93"/>
      <c r="D297" s="251">
        <v>0</v>
      </c>
      <c r="E297" s="42"/>
      <c r="F297" s="93"/>
      <c r="G297" s="42"/>
      <c r="H297" s="93"/>
      <c r="I297" s="48"/>
      <c r="J297" s="93"/>
      <c r="K297" s="48"/>
      <c r="L297" s="93"/>
      <c r="M297" s="48"/>
      <c r="N297" s="48"/>
      <c r="O297" s="48"/>
      <c r="P297" s="48"/>
      <c r="Q297" s="48"/>
      <c r="R297" s="48"/>
      <c r="S297" s="48"/>
      <c r="V297" s="122">
        <v>292</v>
      </c>
      <c r="W297" s="122" t="str">
        <f t="shared" si="24"/>
        <v/>
      </c>
      <c r="X297" s="122" t="str">
        <f t="shared" si="25"/>
        <v/>
      </c>
      <c r="Y297" s="122" t="str">
        <f t="shared" si="26"/>
        <v/>
      </c>
      <c r="Z297" s="122" t="str">
        <f t="shared" si="27"/>
        <v/>
      </c>
      <c r="AA297" s="122" t="str">
        <f t="shared" si="28"/>
        <v/>
      </c>
    </row>
    <row r="298" spans="1:27" ht="15" x14ac:dyDescent="0.25">
      <c r="A298" s="111"/>
      <c r="C298" s="93"/>
      <c r="D298" s="251">
        <v>0</v>
      </c>
      <c r="E298" s="42"/>
      <c r="F298" s="93"/>
      <c r="G298" s="42"/>
      <c r="H298" s="93"/>
      <c r="I298" s="48"/>
      <c r="J298" s="93"/>
      <c r="K298" s="48"/>
      <c r="L298" s="93"/>
      <c r="M298" s="48"/>
      <c r="N298" s="48"/>
      <c r="O298" s="48"/>
      <c r="P298" s="48"/>
      <c r="Q298" s="48"/>
      <c r="R298" s="48"/>
      <c r="S298" s="48"/>
      <c r="V298" s="122">
        <v>293</v>
      </c>
      <c r="W298" s="122" t="str">
        <f t="shared" si="24"/>
        <v/>
      </c>
      <c r="X298" s="122" t="str">
        <f t="shared" si="25"/>
        <v/>
      </c>
      <c r="Y298" s="122" t="str">
        <f t="shared" si="26"/>
        <v/>
      </c>
      <c r="Z298" s="122" t="str">
        <f t="shared" si="27"/>
        <v/>
      </c>
      <c r="AA298" s="122" t="str">
        <f t="shared" si="28"/>
        <v/>
      </c>
    </row>
    <row r="299" spans="1:27" ht="15" x14ac:dyDescent="0.25">
      <c r="A299" s="111"/>
      <c r="C299" s="93"/>
      <c r="D299" s="251">
        <v>0</v>
      </c>
      <c r="E299" s="42"/>
      <c r="F299" s="93"/>
      <c r="G299" s="42"/>
      <c r="H299" s="93"/>
      <c r="I299" s="48"/>
      <c r="J299" s="93"/>
      <c r="K299" s="48"/>
      <c r="L299" s="93"/>
      <c r="M299" s="48"/>
      <c r="N299" s="48"/>
      <c r="O299" s="48"/>
      <c r="P299" s="48"/>
      <c r="Q299" s="48"/>
      <c r="R299" s="48"/>
      <c r="S299" s="48"/>
      <c r="V299" s="122">
        <v>294</v>
      </c>
      <c r="W299" s="122" t="str">
        <f t="shared" si="24"/>
        <v/>
      </c>
      <c r="X299" s="122" t="str">
        <f t="shared" si="25"/>
        <v/>
      </c>
      <c r="Y299" s="122" t="str">
        <f t="shared" si="26"/>
        <v/>
      </c>
      <c r="Z299" s="122" t="str">
        <f t="shared" si="27"/>
        <v/>
      </c>
      <c r="AA299" s="122" t="str">
        <f t="shared" si="28"/>
        <v/>
      </c>
    </row>
    <row r="300" spans="1:27" ht="15" x14ac:dyDescent="0.25">
      <c r="A300" s="111"/>
      <c r="C300" s="93"/>
      <c r="D300" s="251">
        <v>0</v>
      </c>
      <c r="E300" s="42"/>
      <c r="F300" s="93"/>
      <c r="G300" s="42"/>
      <c r="H300" s="93"/>
      <c r="I300" s="48"/>
      <c r="J300" s="93"/>
      <c r="K300" s="48"/>
      <c r="L300" s="93"/>
      <c r="M300" s="48"/>
      <c r="N300" s="48"/>
      <c r="O300" s="48"/>
      <c r="P300" s="48"/>
      <c r="Q300" s="48"/>
      <c r="R300" s="48"/>
      <c r="S300" s="48"/>
      <c r="V300" s="122">
        <v>295</v>
      </c>
      <c r="W300" s="122" t="str">
        <f t="shared" si="24"/>
        <v/>
      </c>
      <c r="X300" s="122" t="str">
        <f t="shared" si="25"/>
        <v/>
      </c>
      <c r="Y300" s="122" t="str">
        <f t="shared" si="26"/>
        <v/>
      </c>
      <c r="Z300" s="122" t="str">
        <f t="shared" si="27"/>
        <v/>
      </c>
      <c r="AA300" s="122" t="str">
        <f t="shared" si="28"/>
        <v/>
      </c>
    </row>
    <row r="301" spans="1:27" ht="15" x14ac:dyDescent="0.25">
      <c r="A301" s="111"/>
      <c r="C301" s="93"/>
      <c r="D301" s="251">
        <v>0</v>
      </c>
      <c r="E301" s="42"/>
      <c r="F301" s="93"/>
      <c r="G301" s="42"/>
      <c r="H301" s="93"/>
      <c r="I301" s="48"/>
      <c r="J301" s="93"/>
      <c r="K301" s="48"/>
      <c r="L301" s="93"/>
      <c r="M301" s="48"/>
      <c r="N301" s="48"/>
      <c r="O301" s="48"/>
      <c r="P301" s="48"/>
      <c r="Q301" s="48"/>
      <c r="R301" s="48"/>
      <c r="S301" s="48"/>
      <c r="V301" s="122">
        <v>296</v>
      </c>
      <c r="W301" s="122" t="str">
        <f t="shared" si="24"/>
        <v/>
      </c>
      <c r="X301" s="122" t="str">
        <f t="shared" si="25"/>
        <v/>
      </c>
      <c r="Y301" s="122" t="str">
        <f t="shared" si="26"/>
        <v/>
      </c>
      <c r="Z301" s="122" t="str">
        <f t="shared" si="27"/>
        <v/>
      </c>
      <c r="AA301" s="122" t="str">
        <f t="shared" si="28"/>
        <v/>
      </c>
    </row>
    <row r="302" spans="1:27" ht="15" x14ac:dyDescent="0.25">
      <c r="A302" s="111"/>
      <c r="C302" s="93"/>
      <c r="D302" s="251">
        <v>0</v>
      </c>
      <c r="E302" s="42"/>
      <c r="F302" s="93"/>
      <c r="G302" s="42"/>
      <c r="H302" s="93"/>
      <c r="I302" s="48"/>
      <c r="J302" s="93"/>
      <c r="K302" s="48"/>
      <c r="L302" s="93"/>
      <c r="M302" s="48"/>
      <c r="N302" s="48"/>
      <c r="O302" s="48"/>
      <c r="P302" s="48"/>
      <c r="Q302" s="48"/>
      <c r="R302" s="48"/>
      <c r="S302" s="48"/>
      <c r="V302" s="122">
        <v>297</v>
      </c>
      <c r="W302" s="122" t="str">
        <f t="shared" si="24"/>
        <v/>
      </c>
      <c r="X302" s="122" t="str">
        <f t="shared" si="25"/>
        <v/>
      </c>
      <c r="Y302" s="122" t="str">
        <f t="shared" si="26"/>
        <v/>
      </c>
      <c r="Z302" s="122" t="str">
        <f t="shared" si="27"/>
        <v/>
      </c>
      <c r="AA302" s="122" t="str">
        <f t="shared" si="28"/>
        <v/>
      </c>
    </row>
    <row r="303" spans="1:27" ht="15" x14ac:dyDescent="0.25">
      <c r="A303" s="111"/>
      <c r="C303" s="93"/>
      <c r="D303" s="251">
        <v>0</v>
      </c>
      <c r="E303" s="42"/>
      <c r="F303" s="93"/>
      <c r="G303" s="42"/>
      <c r="H303" s="93"/>
      <c r="I303" s="48"/>
      <c r="J303" s="93"/>
      <c r="K303" s="48"/>
      <c r="L303" s="93"/>
      <c r="M303" s="48"/>
      <c r="N303" s="48"/>
      <c r="O303" s="48"/>
      <c r="P303" s="48"/>
      <c r="Q303" s="48"/>
      <c r="R303" s="48"/>
      <c r="S303" s="48"/>
      <c r="V303" s="122">
        <v>298</v>
      </c>
      <c r="W303" s="122" t="str">
        <f t="shared" si="24"/>
        <v/>
      </c>
      <c r="X303" s="122" t="str">
        <f t="shared" si="25"/>
        <v/>
      </c>
      <c r="Y303" s="122" t="str">
        <f t="shared" si="26"/>
        <v/>
      </c>
      <c r="Z303" s="122" t="str">
        <f t="shared" si="27"/>
        <v/>
      </c>
      <c r="AA303" s="122" t="str">
        <f t="shared" si="28"/>
        <v/>
      </c>
    </row>
    <row r="304" spans="1:27" ht="15" x14ac:dyDescent="0.25">
      <c r="A304" s="111"/>
      <c r="C304" s="93"/>
      <c r="D304" s="251">
        <v>0</v>
      </c>
      <c r="E304" s="42"/>
      <c r="F304" s="93"/>
      <c r="G304" s="42"/>
      <c r="H304" s="93"/>
      <c r="I304" s="48"/>
      <c r="J304" s="93"/>
      <c r="K304" s="48"/>
      <c r="L304" s="93"/>
      <c r="M304" s="48"/>
      <c r="N304" s="48"/>
      <c r="O304" s="48"/>
      <c r="P304" s="48"/>
      <c r="Q304" s="48"/>
      <c r="R304" s="48"/>
      <c r="S304" s="48"/>
      <c r="V304" s="122">
        <v>299</v>
      </c>
      <c r="W304" s="122" t="str">
        <f t="shared" si="24"/>
        <v/>
      </c>
      <c r="X304" s="122" t="str">
        <f t="shared" si="25"/>
        <v/>
      </c>
      <c r="Y304" s="122" t="str">
        <f t="shared" si="26"/>
        <v/>
      </c>
      <c r="Z304" s="122" t="str">
        <f t="shared" si="27"/>
        <v/>
      </c>
      <c r="AA304" s="122" t="str">
        <f t="shared" si="28"/>
        <v/>
      </c>
    </row>
    <row r="305" spans="1:27" ht="15" x14ac:dyDescent="0.25">
      <c r="A305" s="111"/>
      <c r="C305" s="93"/>
      <c r="D305" s="251">
        <v>0</v>
      </c>
      <c r="E305" s="42"/>
      <c r="F305" s="93"/>
      <c r="G305" s="42"/>
      <c r="H305" s="93"/>
      <c r="I305" s="48"/>
      <c r="J305" s="93"/>
      <c r="K305" s="48"/>
      <c r="L305" s="93"/>
      <c r="M305" s="48"/>
      <c r="N305" s="48"/>
      <c r="O305" s="48"/>
      <c r="P305" s="48"/>
      <c r="Q305" s="48"/>
      <c r="R305" s="48"/>
      <c r="S305" s="48"/>
      <c r="V305" s="122">
        <v>300</v>
      </c>
      <c r="W305" s="122" t="str">
        <f t="shared" si="24"/>
        <v/>
      </c>
      <c r="X305" s="122" t="str">
        <f t="shared" si="25"/>
        <v/>
      </c>
      <c r="Y305" s="122" t="str">
        <f t="shared" si="26"/>
        <v/>
      </c>
      <c r="Z305" s="122" t="str">
        <f t="shared" si="27"/>
        <v/>
      </c>
      <c r="AA305" s="122" t="str">
        <f t="shared" si="28"/>
        <v/>
      </c>
    </row>
  </sheetData>
  <sheetProtection algorithmName="SHA-512" hashValue="hviIOuB6FQtlAp39XKKpuBZThDBBhJS+Pj9jcqwu6ctJO3c0PE/fuNFGPKb2M8brVRhP9DsIE6iXJd7c/iYTPg==" saltValue="I6LjytgiE9EuugqP/gL6HA==" spinCount="100000" sheet="1" objects="1" scenarios="1"/>
  <mergeCells count="4">
    <mergeCell ref="A5:A59"/>
    <mergeCell ref="P9:P50"/>
    <mergeCell ref="R9:S50"/>
    <mergeCell ref="N9:N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U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R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15</xdr:col>
                    <xdr:colOff>0</xdr:colOff>
                    <xdr:row>4</xdr:row>
                    <xdr:rowOff>0</xdr:rowOff>
                  </from>
                  <to>
                    <xdr:col>16</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80" t="s">
        <v>17</v>
      </c>
      <c r="B1" s="3"/>
      <c r="C1" s="3"/>
    </row>
    <row r="2" spans="1:14" ht="8.1" customHeight="1" x14ac:dyDescent="0.2"/>
    <row r="3" spans="1:14" ht="16.5" thickBot="1" x14ac:dyDescent="0.3">
      <c r="A3" s="79" t="s">
        <v>128</v>
      </c>
      <c r="B3" s="79"/>
    </row>
    <row r="4" spans="1:14" ht="3.95" customHeight="1" x14ac:dyDescent="0.2">
      <c r="M4" s="12"/>
    </row>
    <row r="5" spans="1:14" ht="45" customHeight="1" x14ac:dyDescent="0.2">
      <c r="A5" s="252" t="s">
        <v>160</v>
      </c>
      <c r="B5" s="252"/>
      <c r="C5" s="252"/>
      <c r="D5" s="252"/>
      <c r="E5" s="252"/>
      <c r="F5" s="252"/>
      <c r="G5" s="252"/>
      <c r="H5" s="252"/>
      <c r="I5" s="252"/>
      <c r="J5" s="252"/>
      <c r="K5" s="252"/>
      <c r="L5" s="252"/>
      <c r="M5" s="252"/>
      <c r="N5" s="252"/>
    </row>
    <row r="6" spans="1:14" ht="8.1" customHeight="1" x14ac:dyDescent="0.2"/>
    <row r="7" spans="1:14" ht="12" customHeight="1" x14ac:dyDescent="0.25">
      <c r="A7" s="75" t="s">
        <v>17</v>
      </c>
      <c r="C7" s="76"/>
      <c r="D7" s="76"/>
      <c r="E7" s="76"/>
      <c r="F7" s="75" t="s">
        <v>195</v>
      </c>
      <c r="G7" s="76"/>
      <c r="H7" s="76"/>
      <c r="I7" s="76"/>
      <c r="J7" s="76"/>
      <c r="K7" s="75" t="s">
        <v>55</v>
      </c>
      <c r="L7" s="77"/>
    </row>
    <row r="8" spans="1:14" ht="8.1" customHeight="1" x14ac:dyDescent="0.2"/>
    <row r="9" spans="1:14" s="42" customFormat="1" ht="15" customHeight="1" x14ac:dyDescent="0.2">
      <c r="A9" s="84" t="s">
        <v>14</v>
      </c>
      <c r="B9" s="85" t="s">
        <v>18</v>
      </c>
      <c r="C9" s="84" t="s">
        <v>91</v>
      </c>
      <c r="D9" s="86" t="s">
        <v>16</v>
      </c>
      <c r="F9" s="84" t="s">
        <v>14</v>
      </c>
      <c r="G9" s="85" t="s">
        <v>18</v>
      </c>
      <c r="H9" s="87" t="s">
        <v>15</v>
      </c>
      <c r="I9" s="86" t="s">
        <v>16</v>
      </c>
      <c r="K9" s="85" t="s">
        <v>14</v>
      </c>
      <c r="L9" s="85" t="s">
        <v>18</v>
      </c>
      <c r="M9" s="87" t="s">
        <v>15</v>
      </c>
      <c r="N9" s="86" t="s">
        <v>16</v>
      </c>
    </row>
    <row r="10" spans="1:14" x14ac:dyDescent="0.2">
      <c r="A10" s="8">
        <v>41214</v>
      </c>
      <c r="B10" s="7" t="s">
        <v>11</v>
      </c>
      <c r="C10" s="7" t="s">
        <v>381</v>
      </c>
      <c r="D10" s="250">
        <v>100</v>
      </c>
      <c r="F10" s="8">
        <v>41214</v>
      </c>
      <c r="G10" s="8" t="s">
        <v>11</v>
      </c>
      <c r="H10" s="7" t="s">
        <v>384</v>
      </c>
      <c r="I10" s="250">
        <v>100</v>
      </c>
      <c r="K10" s="8">
        <v>41147</v>
      </c>
      <c r="L10" s="8" t="s">
        <v>364</v>
      </c>
      <c r="M10" s="7" t="s">
        <v>385</v>
      </c>
      <c r="N10" s="250">
        <v>100</v>
      </c>
    </row>
    <row r="11" spans="1:14" x14ac:dyDescent="0.2">
      <c r="A11" s="8">
        <v>41215</v>
      </c>
      <c r="B11" s="7" t="s">
        <v>364</v>
      </c>
      <c r="C11" s="7" t="s">
        <v>382</v>
      </c>
      <c r="D11" s="250">
        <v>100</v>
      </c>
      <c r="F11" s="8"/>
      <c r="G11" s="8"/>
      <c r="H11" s="7"/>
      <c r="I11" s="250"/>
      <c r="K11" s="8"/>
      <c r="L11" s="8"/>
      <c r="M11" s="7"/>
      <c r="N11" s="250"/>
    </row>
    <row r="12" spans="1:14" x14ac:dyDescent="0.2">
      <c r="A12" s="8">
        <v>41216</v>
      </c>
      <c r="B12" s="7" t="s">
        <v>170</v>
      </c>
      <c r="C12" s="7" t="s">
        <v>382</v>
      </c>
      <c r="D12" s="250">
        <v>25</v>
      </c>
      <c r="F12" s="8"/>
      <c r="G12" s="8"/>
      <c r="H12" s="7"/>
      <c r="I12" s="250"/>
      <c r="K12" s="8"/>
      <c r="L12" s="8"/>
      <c r="M12" s="7"/>
      <c r="N12" s="250"/>
    </row>
    <row r="13" spans="1:14" x14ac:dyDescent="0.2">
      <c r="A13" s="8">
        <v>41217</v>
      </c>
      <c r="B13" s="7" t="s">
        <v>183</v>
      </c>
      <c r="C13" s="7" t="s">
        <v>194</v>
      </c>
      <c r="D13" s="250">
        <v>50</v>
      </c>
      <c r="F13" s="8"/>
      <c r="G13" s="8"/>
      <c r="H13" s="7"/>
      <c r="I13" s="250"/>
      <c r="K13" s="8"/>
      <c r="L13" s="8"/>
      <c r="M13" s="7"/>
      <c r="N13" s="250"/>
    </row>
    <row r="14" spans="1:14" x14ac:dyDescent="0.2">
      <c r="A14" s="8">
        <v>41242</v>
      </c>
      <c r="B14" s="7" t="s">
        <v>170</v>
      </c>
      <c r="C14" s="7" t="s">
        <v>383</v>
      </c>
      <c r="D14" s="250">
        <v>-29.5</v>
      </c>
      <c r="F14" s="8"/>
      <c r="G14" s="8"/>
      <c r="H14" s="7"/>
      <c r="I14" s="250"/>
      <c r="K14" s="8"/>
      <c r="L14" s="8"/>
      <c r="M14" s="7"/>
      <c r="N14" s="250"/>
    </row>
    <row r="15" spans="1:14" x14ac:dyDescent="0.2">
      <c r="A15" s="8"/>
      <c r="B15" s="7"/>
      <c r="C15" s="7"/>
      <c r="D15" s="250"/>
      <c r="F15" s="8"/>
      <c r="G15" s="8"/>
      <c r="H15" s="7"/>
      <c r="I15" s="250"/>
      <c r="K15" s="8"/>
      <c r="L15" s="8"/>
      <c r="M15" s="7"/>
      <c r="N15" s="250"/>
    </row>
    <row r="16" spans="1:14" x14ac:dyDescent="0.2">
      <c r="A16" s="8"/>
      <c r="B16" s="7"/>
      <c r="C16" s="7"/>
      <c r="D16" s="250"/>
      <c r="F16" s="8"/>
      <c r="G16" s="8"/>
      <c r="H16" s="7"/>
      <c r="I16" s="250"/>
      <c r="K16" s="8"/>
      <c r="L16" s="8"/>
      <c r="M16" s="7"/>
      <c r="N16" s="250"/>
    </row>
    <row r="17" spans="1:14" x14ac:dyDescent="0.2">
      <c r="A17" s="8"/>
      <c r="B17" s="7"/>
      <c r="C17" s="7"/>
      <c r="D17" s="250"/>
      <c r="F17" s="8"/>
      <c r="G17" s="8"/>
      <c r="H17" s="7"/>
      <c r="I17" s="250"/>
      <c r="K17" s="8"/>
      <c r="L17" s="8"/>
      <c r="M17" s="7"/>
      <c r="N17" s="250"/>
    </row>
    <row r="18" spans="1:14" x14ac:dyDescent="0.2">
      <c r="A18" s="8"/>
      <c r="B18" s="7"/>
      <c r="C18" s="7"/>
      <c r="D18" s="250"/>
      <c r="F18" s="8"/>
      <c r="G18" s="8"/>
      <c r="H18" s="7"/>
      <c r="I18" s="250"/>
      <c r="K18" s="8"/>
      <c r="L18" s="8"/>
      <c r="M18" s="7"/>
      <c r="N18" s="250"/>
    </row>
    <row r="19" spans="1:14" x14ac:dyDescent="0.2">
      <c r="A19" s="8"/>
      <c r="B19" s="7"/>
      <c r="C19" s="7"/>
      <c r="D19" s="250"/>
      <c r="F19" s="8"/>
      <c r="G19" s="8"/>
      <c r="H19" s="7"/>
      <c r="I19" s="250"/>
      <c r="K19" s="8"/>
      <c r="L19" s="8"/>
      <c r="M19" s="7"/>
      <c r="N19" s="250"/>
    </row>
    <row r="20" spans="1:14" x14ac:dyDescent="0.2">
      <c r="A20" s="8"/>
      <c r="B20" s="7"/>
      <c r="C20" s="7"/>
      <c r="D20" s="250"/>
      <c r="F20" s="8"/>
      <c r="G20" s="8"/>
      <c r="H20" s="7"/>
      <c r="I20" s="250"/>
      <c r="K20" s="8"/>
      <c r="L20" s="8"/>
      <c r="M20" s="7"/>
      <c r="N20" s="250"/>
    </row>
    <row r="21" spans="1:14" x14ac:dyDescent="0.2">
      <c r="A21" s="8"/>
      <c r="B21" s="7"/>
      <c r="C21" s="7"/>
      <c r="D21" s="250"/>
      <c r="F21" s="8"/>
      <c r="G21" s="8"/>
      <c r="H21" s="7"/>
      <c r="I21" s="250"/>
      <c r="K21" s="8"/>
      <c r="L21" s="8"/>
      <c r="M21" s="7"/>
      <c r="N21" s="250"/>
    </row>
    <row r="22" spans="1:14" x14ac:dyDescent="0.2">
      <c r="A22" s="8"/>
      <c r="B22" s="7"/>
      <c r="C22" s="7"/>
      <c r="D22" s="250"/>
      <c r="F22" s="8"/>
      <c r="G22" s="8"/>
      <c r="H22" s="7"/>
      <c r="I22" s="250"/>
      <c r="K22" s="8"/>
      <c r="L22" s="8"/>
      <c r="M22" s="7"/>
      <c r="N22" s="250"/>
    </row>
    <row r="23" spans="1:14" x14ac:dyDescent="0.2">
      <c r="A23" s="8"/>
      <c r="B23" s="7"/>
      <c r="C23" s="7"/>
      <c r="D23" s="250"/>
      <c r="F23" s="8"/>
      <c r="G23" s="8"/>
      <c r="H23" s="7"/>
      <c r="I23" s="250"/>
      <c r="K23" s="8"/>
      <c r="L23" s="8"/>
      <c r="M23" s="7"/>
      <c r="N23" s="250"/>
    </row>
    <row r="24" spans="1:14" x14ac:dyDescent="0.2">
      <c r="A24" s="8"/>
      <c r="B24" s="7"/>
      <c r="C24" s="7"/>
      <c r="D24" s="250"/>
      <c r="F24" s="8"/>
      <c r="G24" s="8"/>
      <c r="H24" s="7"/>
      <c r="I24" s="250"/>
      <c r="K24" s="8"/>
      <c r="L24" s="8"/>
      <c r="M24" s="7"/>
      <c r="N24" s="250"/>
    </row>
    <row r="25" spans="1:14" x14ac:dyDescent="0.2">
      <c r="A25" s="8"/>
      <c r="B25" s="7"/>
      <c r="C25" s="7"/>
      <c r="D25" s="250"/>
      <c r="F25" s="8"/>
      <c r="G25" s="8"/>
      <c r="H25" s="7"/>
      <c r="I25" s="250"/>
      <c r="K25" s="8"/>
      <c r="L25" s="8"/>
      <c r="M25" s="7"/>
      <c r="N25" s="250"/>
    </row>
    <row r="26" spans="1:14" x14ac:dyDescent="0.2">
      <c r="A26" s="8"/>
      <c r="B26" s="7"/>
      <c r="C26" s="7"/>
      <c r="D26" s="250"/>
      <c r="F26" s="8"/>
      <c r="G26" s="8"/>
      <c r="H26" s="7"/>
      <c r="I26" s="250"/>
      <c r="K26" s="8"/>
      <c r="L26" s="8"/>
      <c r="M26" s="7"/>
      <c r="N26" s="250"/>
    </row>
    <row r="27" spans="1:14" x14ac:dyDescent="0.2">
      <c r="A27" s="8"/>
      <c r="B27" s="7"/>
      <c r="C27" s="7"/>
      <c r="D27" s="250"/>
      <c r="F27" s="8"/>
      <c r="G27" s="8"/>
      <c r="H27" s="7"/>
      <c r="I27" s="250"/>
      <c r="K27" s="8"/>
      <c r="L27" s="8"/>
      <c r="M27" s="7"/>
      <c r="N27" s="250"/>
    </row>
    <row r="28" spans="1:14" x14ac:dyDescent="0.2">
      <c r="A28" s="8"/>
      <c r="B28" s="7"/>
      <c r="C28" s="7"/>
      <c r="D28" s="250"/>
      <c r="F28" s="8"/>
      <c r="G28" s="8"/>
      <c r="H28" s="7"/>
      <c r="I28" s="250"/>
      <c r="K28" s="8"/>
      <c r="L28" s="8"/>
      <c r="M28" s="7"/>
      <c r="N28" s="250"/>
    </row>
    <row r="29" spans="1:14" x14ac:dyDescent="0.2">
      <c r="A29" s="8"/>
      <c r="B29" s="7"/>
      <c r="C29" s="7"/>
      <c r="D29" s="250"/>
      <c r="F29" s="8"/>
      <c r="G29" s="8"/>
      <c r="H29" s="7"/>
      <c r="I29" s="250"/>
      <c r="K29" s="8"/>
      <c r="L29" s="8"/>
      <c r="M29" s="7"/>
      <c r="N29" s="250"/>
    </row>
    <row r="30" spans="1:14" x14ac:dyDescent="0.2">
      <c r="A30" s="8"/>
      <c r="B30" s="7"/>
      <c r="C30" s="7"/>
      <c r="D30" s="250"/>
      <c r="F30" s="8"/>
      <c r="G30" s="8"/>
      <c r="H30" s="7"/>
      <c r="I30" s="250"/>
      <c r="K30" s="8"/>
      <c r="L30" s="8"/>
      <c r="M30" s="7"/>
      <c r="N30" s="250"/>
    </row>
    <row r="31" spans="1:14" x14ac:dyDescent="0.2">
      <c r="A31" s="8"/>
      <c r="B31" s="7"/>
      <c r="C31" s="7"/>
      <c r="D31" s="250"/>
      <c r="F31" s="8"/>
      <c r="G31" s="8"/>
      <c r="H31" s="7"/>
      <c r="I31" s="250"/>
      <c r="K31" s="8"/>
      <c r="L31" s="8"/>
      <c r="M31" s="7"/>
      <c r="N31" s="250"/>
    </row>
    <row r="32" spans="1:14" x14ac:dyDescent="0.2">
      <c r="A32" s="8"/>
      <c r="B32" s="7"/>
      <c r="C32" s="7"/>
      <c r="D32" s="250"/>
      <c r="F32" s="8"/>
      <c r="G32" s="8"/>
      <c r="H32" s="7"/>
      <c r="I32" s="250"/>
      <c r="K32" s="8"/>
      <c r="L32" s="8"/>
      <c r="M32" s="7"/>
      <c r="N32" s="250"/>
    </row>
    <row r="33" spans="1:14" x14ac:dyDescent="0.2">
      <c r="A33" s="8"/>
      <c r="B33" s="7"/>
      <c r="C33" s="7"/>
      <c r="D33" s="250"/>
      <c r="F33" s="8"/>
      <c r="G33" s="8"/>
      <c r="H33" s="7"/>
      <c r="I33" s="250"/>
      <c r="K33" s="8"/>
      <c r="L33" s="8"/>
      <c r="M33" s="7"/>
      <c r="N33" s="250"/>
    </row>
    <row r="34" spans="1:14" x14ac:dyDescent="0.2">
      <c r="A34" s="8"/>
      <c r="B34" s="7"/>
      <c r="C34" s="7"/>
      <c r="D34" s="250"/>
      <c r="F34" s="8"/>
      <c r="G34" s="8"/>
      <c r="H34" s="7"/>
      <c r="I34" s="250"/>
      <c r="K34" s="8"/>
      <c r="L34" s="8"/>
      <c r="M34" s="7"/>
      <c r="N34" s="250"/>
    </row>
    <row r="35" spans="1:14" x14ac:dyDescent="0.2">
      <c r="A35" s="8"/>
      <c r="B35" s="7"/>
      <c r="C35" s="7"/>
      <c r="D35" s="250"/>
      <c r="F35" s="8"/>
      <c r="G35" s="8"/>
      <c r="H35" s="7"/>
      <c r="I35" s="250"/>
      <c r="K35" s="8"/>
      <c r="L35" s="8"/>
      <c r="M35" s="7"/>
      <c r="N35" s="250"/>
    </row>
    <row r="36" spans="1:14" x14ac:dyDescent="0.2">
      <c r="A36" s="8"/>
      <c r="B36" s="7"/>
      <c r="C36" s="7"/>
      <c r="D36" s="250"/>
      <c r="F36" s="8"/>
      <c r="G36" s="8"/>
      <c r="H36" s="7"/>
      <c r="I36" s="250"/>
      <c r="K36" s="8"/>
      <c r="L36" s="8"/>
      <c r="M36" s="7"/>
      <c r="N36" s="250"/>
    </row>
    <row r="37" spans="1:14" x14ac:dyDescent="0.2">
      <c r="A37" s="8"/>
      <c r="B37" s="7"/>
      <c r="C37" s="7"/>
      <c r="D37" s="250"/>
      <c r="F37" s="8"/>
      <c r="G37" s="8"/>
      <c r="H37" s="7"/>
      <c r="I37" s="250"/>
      <c r="K37" s="8"/>
      <c r="L37" s="8"/>
      <c r="M37" s="7"/>
      <c r="N37" s="250"/>
    </row>
    <row r="38" spans="1:14" x14ac:dyDescent="0.2">
      <c r="A38" s="8"/>
      <c r="B38" s="7"/>
      <c r="C38" s="7"/>
      <c r="D38" s="250"/>
      <c r="F38" s="8"/>
      <c r="G38" s="8"/>
      <c r="H38" s="7"/>
      <c r="I38" s="250"/>
      <c r="K38" s="8"/>
      <c r="L38" s="8"/>
      <c r="M38" s="7"/>
      <c r="N38" s="250"/>
    </row>
    <row r="39" spans="1:14" x14ac:dyDescent="0.2">
      <c r="A39" s="8"/>
      <c r="B39" s="7"/>
      <c r="C39" s="7"/>
      <c r="D39" s="250"/>
      <c r="F39" s="8"/>
      <c r="G39" s="8"/>
      <c r="H39" s="7"/>
      <c r="I39" s="250"/>
      <c r="K39" s="8"/>
      <c r="L39" s="8"/>
      <c r="M39" s="7"/>
      <c r="N39" s="250"/>
    </row>
    <row r="40" spans="1:14" x14ac:dyDescent="0.2">
      <c r="A40" s="8"/>
      <c r="B40" s="7"/>
      <c r="C40" s="7"/>
      <c r="D40" s="250"/>
      <c r="F40" s="8"/>
      <c r="G40" s="8"/>
      <c r="H40" s="7"/>
      <c r="I40" s="250"/>
      <c r="K40" s="8"/>
      <c r="L40" s="8"/>
      <c r="M40" s="7"/>
      <c r="N40" s="250"/>
    </row>
    <row r="41" spans="1:14" x14ac:dyDescent="0.2">
      <c r="A41" s="8"/>
      <c r="B41" s="7"/>
      <c r="C41" s="7"/>
      <c r="D41" s="250"/>
      <c r="F41" s="8"/>
      <c r="G41" s="8"/>
      <c r="H41" s="7"/>
      <c r="I41" s="250"/>
      <c r="K41" s="8"/>
      <c r="L41" s="8"/>
      <c r="M41" s="7"/>
      <c r="N41" s="250"/>
    </row>
    <row r="42" spans="1:14" x14ac:dyDescent="0.2">
      <c r="A42" s="8"/>
      <c r="B42" s="7"/>
      <c r="C42" s="7"/>
      <c r="D42" s="250"/>
      <c r="F42" s="8"/>
      <c r="G42" s="8"/>
      <c r="H42" s="7"/>
      <c r="I42" s="250"/>
      <c r="K42" s="8"/>
      <c r="L42" s="8"/>
      <c r="M42" s="7"/>
      <c r="N42" s="250"/>
    </row>
    <row r="43" spans="1:14" x14ac:dyDescent="0.2">
      <c r="A43" s="8"/>
      <c r="B43" s="7"/>
      <c r="C43" s="7"/>
      <c r="D43" s="250"/>
      <c r="F43" s="8"/>
      <c r="G43" s="8"/>
      <c r="H43" s="7"/>
      <c r="I43" s="250"/>
      <c r="K43" s="8"/>
      <c r="L43" s="8"/>
      <c r="M43" s="7"/>
      <c r="N43" s="250"/>
    </row>
    <row r="44" spans="1:14" x14ac:dyDescent="0.2">
      <c r="A44" s="8"/>
      <c r="B44" s="7"/>
      <c r="C44" s="7"/>
      <c r="D44" s="250"/>
      <c r="F44" s="8"/>
      <c r="G44" s="8"/>
      <c r="H44" s="7"/>
      <c r="I44" s="250"/>
      <c r="K44" s="8"/>
      <c r="L44" s="8"/>
      <c r="M44" s="7"/>
      <c r="N44" s="250"/>
    </row>
    <row r="45" spans="1:14" x14ac:dyDescent="0.2">
      <c r="A45" s="8"/>
      <c r="B45" s="7"/>
      <c r="C45" s="7"/>
      <c r="D45" s="250"/>
      <c r="F45" s="8"/>
      <c r="G45" s="8"/>
      <c r="H45" s="7"/>
      <c r="I45" s="250"/>
      <c r="K45" s="8"/>
      <c r="L45" s="8"/>
      <c r="M45" s="7"/>
      <c r="N45" s="250"/>
    </row>
    <row r="46" spans="1:14" x14ac:dyDescent="0.2">
      <c r="A46" s="8"/>
      <c r="B46" s="7"/>
      <c r="C46" s="7"/>
      <c r="D46" s="250"/>
      <c r="F46" s="8"/>
      <c r="G46" s="8"/>
      <c r="H46" s="7"/>
      <c r="I46" s="250"/>
      <c r="K46" s="8"/>
      <c r="L46" s="8"/>
      <c r="M46" s="7"/>
      <c r="N46" s="250"/>
    </row>
    <row r="47" spans="1:14" x14ac:dyDescent="0.2">
      <c r="A47" s="8"/>
      <c r="B47" s="7"/>
      <c r="C47" s="7"/>
      <c r="D47" s="250"/>
      <c r="F47" s="8"/>
      <c r="G47" s="8"/>
      <c r="H47" s="7"/>
      <c r="I47" s="250"/>
      <c r="K47" s="8"/>
      <c r="L47" s="8"/>
      <c r="M47" s="7"/>
      <c r="N47" s="250"/>
    </row>
    <row r="48" spans="1:14" x14ac:dyDescent="0.2">
      <c r="A48" s="8"/>
      <c r="B48" s="7"/>
      <c r="C48" s="7"/>
      <c r="D48" s="250"/>
      <c r="F48" s="8"/>
      <c r="G48" s="8"/>
      <c r="H48" s="7"/>
      <c r="I48" s="250"/>
      <c r="K48" s="8"/>
      <c r="L48" s="8"/>
      <c r="M48" s="7"/>
      <c r="N48" s="250"/>
    </row>
    <row r="49" spans="1:14" x14ac:dyDescent="0.2">
      <c r="A49" s="8"/>
      <c r="B49" s="7"/>
      <c r="C49" s="7"/>
      <c r="D49" s="250"/>
      <c r="F49" s="8"/>
      <c r="G49" s="8"/>
      <c r="H49" s="7"/>
      <c r="I49" s="250"/>
      <c r="K49" s="8"/>
      <c r="L49" s="8"/>
      <c r="M49" s="7"/>
      <c r="N49" s="250"/>
    </row>
    <row r="50" spans="1:14" x14ac:dyDescent="0.2">
      <c r="A50" s="8"/>
      <c r="B50" s="7"/>
      <c r="C50" s="7"/>
      <c r="D50" s="250"/>
      <c r="F50" s="8"/>
      <c r="G50" s="8"/>
      <c r="H50" s="7"/>
      <c r="I50" s="250"/>
      <c r="K50" s="8"/>
      <c r="L50" s="8"/>
      <c r="M50" s="7"/>
      <c r="N50" s="250"/>
    </row>
    <row r="51" spans="1:14" x14ac:dyDescent="0.2">
      <c r="A51" s="8"/>
      <c r="B51" s="7"/>
      <c r="C51" s="7"/>
      <c r="D51" s="250"/>
      <c r="F51" s="8"/>
      <c r="G51" s="8"/>
      <c r="H51" s="7"/>
      <c r="I51" s="250"/>
      <c r="K51" s="8"/>
      <c r="L51" s="8"/>
      <c r="M51" s="7"/>
      <c r="N51" s="250"/>
    </row>
    <row r="52" spans="1:14" x14ac:dyDescent="0.2">
      <c r="A52" s="8"/>
      <c r="B52" s="7"/>
      <c r="C52" s="7"/>
      <c r="D52" s="250"/>
      <c r="F52" s="8"/>
      <c r="G52" s="8"/>
      <c r="H52" s="7"/>
      <c r="I52" s="250"/>
      <c r="K52" s="8"/>
      <c r="L52" s="8"/>
      <c r="M52" s="7"/>
      <c r="N52" s="250"/>
    </row>
    <row r="53" spans="1:14" x14ac:dyDescent="0.2">
      <c r="A53" s="8"/>
      <c r="B53" s="7"/>
      <c r="C53" s="7"/>
      <c r="D53" s="250"/>
      <c r="F53" s="8"/>
      <c r="G53" s="8"/>
      <c r="H53" s="7"/>
      <c r="I53" s="250"/>
      <c r="K53" s="8"/>
      <c r="L53" s="8"/>
      <c r="M53" s="7"/>
      <c r="N53" s="250"/>
    </row>
    <row r="54" spans="1:14" x14ac:dyDescent="0.2">
      <c r="A54" s="8"/>
      <c r="B54" s="7"/>
      <c r="C54" s="7"/>
      <c r="D54" s="250"/>
      <c r="F54" s="8"/>
      <c r="G54" s="8"/>
      <c r="H54" s="7"/>
      <c r="I54" s="250"/>
      <c r="K54" s="8"/>
      <c r="L54" s="8"/>
      <c r="M54" s="7"/>
      <c r="N54" s="250"/>
    </row>
    <row r="55" spans="1:14" x14ac:dyDescent="0.2">
      <c r="A55" s="8"/>
      <c r="B55" s="7"/>
      <c r="C55" s="7"/>
      <c r="D55" s="250"/>
      <c r="F55" s="8"/>
      <c r="G55" s="8"/>
      <c r="H55" s="7"/>
      <c r="I55" s="250"/>
      <c r="K55" s="8"/>
      <c r="L55" s="8"/>
      <c r="M55" s="7"/>
      <c r="N55" s="250"/>
    </row>
    <row r="56" spans="1:14" x14ac:dyDescent="0.2">
      <c r="A56" s="8"/>
      <c r="B56" s="7"/>
      <c r="C56" s="7"/>
      <c r="D56" s="250"/>
      <c r="F56" s="8"/>
      <c r="G56" s="8"/>
      <c r="H56" s="7"/>
      <c r="I56" s="250"/>
      <c r="K56" s="8"/>
      <c r="L56" s="8"/>
      <c r="M56" s="7"/>
      <c r="N56" s="250"/>
    </row>
    <row r="57" spans="1:14" x14ac:dyDescent="0.2">
      <c r="A57" s="8"/>
      <c r="B57" s="7"/>
      <c r="C57" s="7"/>
      <c r="D57" s="250"/>
      <c r="F57" s="8"/>
      <c r="G57" s="8"/>
      <c r="H57" s="7"/>
      <c r="I57" s="250"/>
      <c r="K57" s="8"/>
      <c r="L57" s="8"/>
      <c r="M57" s="7"/>
      <c r="N57" s="250"/>
    </row>
    <row r="58" spans="1:14" x14ac:dyDescent="0.2">
      <c r="A58" s="8"/>
      <c r="B58" s="7"/>
      <c r="C58" s="7"/>
      <c r="D58" s="250"/>
      <c r="F58" s="8"/>
      <c r="G58" s="8"/>
      <c r="H58" s="7"/>
      <c r="I58" s="250"/>
      <c r="K58" s="8"/>
      <c r="L58" s="8"/>
      <c r="M58" s="7"/>
      <c r="N58" s="250"/>
    </row>
    <row r="59" spans="1:14" x14ac:dyDescent="0.2">
      <c r="A59" s="8"/>
      <c r="B59" s="7"/>
      <c r="C59" s="7"/>
      <c r="D59" s="250"/>
      <c r="F59" s="8"/>
      <c r="G59" s="8"/>
      <c r="H59" s="7"/>
      <c r="I59" s="250"/>
      <c r="K59" s="8"/>
      <c r="L59" s="8"/>
      <c r="M59" s="7"/>
      <c r="N59" s="250"/>
    </row>
    <row r="60" spans="1:14" x14ac:dyDescent="0.2">
      <c r="A60" s="8"/>
      <c r="B60" s="7"/>
      <c r="C60" s="7"/>
      <c r="D60" s="250"/>
      <c r="F60" s="8"/>
      <c r="G60" s="8"/>
      <c r="H60" s="7"/>
      <c r="I60" s="250"/>
      <c r="K60" s="8"/>
      <c r="L60" s="8"/>
      <c r="M60" s="7"/>
      <c r="N60" s="250"/>
    </row>
    <row r="61" spans="1:14" x14ac:dyDescent="0.2">
      <c r="A61" s="8"/>
      <c r="B61" s="7"/>
      <c r="C61" s="7"/>
      <c r="D61" s="250"/>
      <c r="F61" s="8"/>
      <c r="G61" s="8"/>
      <c r="H61" s="7"/>
      <c r="I61" s="250"/>
      <c r="K61" s="8"/>
      <c r="L61" s="8"/>
      <c r="M61" s="7"/>
      <c r="N61" s="250"/>
    </row>
    <row r="62" spans="1:14" x14ac:dyDescent="0.2">
      <c r="A62" s="8"/>
      <c r="B62" s="7"/>
      <c r="C62" s="7"/>
      <c r="D62" s="250"/>
      <c r="F62" s="8"/>
      <c r="G62" s="8"/>
      <c r="H62" s="7"/>
      <c r="I62" s="250"/>
      <c r="K62" s="8"/>
      <c r="L62" s="8"/>
      <c r="M62" s="7"/>
      <c r="N62" s="250"/>
    </row>
    <row r="63" spans="1:14" x14ac:dyDescent="0.2">
      <c r="A63" s="8"/>
      <c r="B63" s="7"/>
      <c r="C63" s="7"/>
      <c r="D63" s="250"/>
      <c r="F63" s="8"/>
      <c r="G63" s="8"/>
      <c r="H63" s="7"/>
      <c r="I63" s="250"/>
      <c r="K63" s="8"/>
      <c r="L63" s="8"/>
      <c r="M63" s="7"/>
      <c r="N63" s="250"/>
    </row>
    <row r="64" spans="1:14" x14ac:dyDescent="0.2">
      <c r="A64" s="8"/>
      <c r="B64" s="7"/>
      <c r="C64" s="7"/>
      <c r="D64" s="250"/>
      <c r="F64" s="8"/>
      <c r="G64" s="8"/>
      <c r="H64" s="7"/>
      <c r="I64" s="250"/>
      <c r="K64" s="8"/>
      <c r="L64" s="8"/>
      <c r="M64" s="7"/>
      <c r="N64" s="250"/>
    </row>
    <row r="65" spans="1:14" x14ac:dyDescent="0.2">
      <c r="A65" s="8"/>
      <c r="B65" s="7"/>
      <c r="C65" s="7"/>
      <c r="D65" s="250"/>
      <c r="F65" s="8"/>
      <c r="G65" s="8"/>
      <c r="H65" s="7"/>
      <c r="I65" s="250"/>
      <c r="K65" s="8"/>
      <c r="L65" s="8"/>
      <c r="M65" s="7"/>
      <c r="N65" s="250"/>
    </row>
    <row r="66" spans="1:14" x14ac:dyDescent="0.2">
      <c r="A66" s="8"/>
      <c r="B66" s="7"/>
      <c r="C66" s="7"/>
      <c r="D66" s="250"/>
      <c r="F66" s="8"/>
      <c r="G66" s="8"/>
      <c r="H66" s="7"/>
      <c r="I66" s="250"/>
      <c r="K66" s="8"/>
      <c r="L66" s="8"/>
      <c r="M66" s="7"/>
      <c r="N66" s="250"/>
    </row>
    <row r="67" spans="1:14" x14ac:dyDescent="0.2">
      <c r="A67" s="8"/>
      <c r="B67" s="7"/>
      <c r="C67" s="7"/>
      <c r="D67" s="250"/>
      <c r="F67" s="8"/>
      <c r="G67" s="8"/>
      <c r="H67" s="7"/>
      <c r="I67" s="250"/>
      <c r="K67" s="8"/>
      <c r="L67" s="8"/>
      <c r="M67" s="7"/>
      <c r="N67" s="250"/>
    </row>
    <row r="68" spans="1:14" x14ac:dyDescent="0.2">
      <c r="A68" s="8"/>
      <c r="B68" s="7"/>
      <c r="C68" s="7"/>
      <c r="D68" s="250"/>
      <c r="F68" s="8"/>
      <c r="G68" s="8"/>
      <c r="H68" s="7"/>
      <c r="I68" s="250"/>
      <c r="K68" s="8"/>
      <c r="L68" s="8"/>
      <c r="M68" s="7"/>
      <c r="N68" s="250"/>
    </row>
    <row r="69" spans="1:14" x14ac:dyDescent="0.2">
      <c r="A69" s="8"/>
      <c r="B69" s="7"/>
      <c r="C69" s="7"/>
      <c r="D69" s="250"/>
      <c r="F69" s="8"/>
      <c r="G69" s="8"/>
      <c r="H69" s="7"/>
      <c r="I69" s="250"/>
      <c r="K69" s="8"/>
      <c r="L69" s="8"/>
      <c r="M69" s="7"/>
      <c r="N69" s="250"/>
    </row>
    <row r="70" spans="1:14" x14ac:dyDescent="0.2">
      <c r="A70" s="8"/>
      <c r="B70" s="7"/>
      <c r="C70" s="7"/>
      <c r="D70" s="250"/>
      <c r="F70" s="8"/>
      <c r="G70" s="8"/>
      <c r="H70" s="7"/>
      <c r="I70" s="250"/>
      <c r="K70" s="8"/>
      <c r="L70" s="8"/>
      <c r="M70" s="7"/>
      <c r="N70" s="250"/>
    </row>
    <row r="71" spans="1:14" x14ac:dyDescent="0.2">
      <c r="A71" s="8"/>
      <c r="B71" s="7"/>
      <c r="C71" s="7"/>
      <c r="D71" s="250"/>
      <c r="F71" s="8"/>
      <c r="G71" s="8"/>
      <c r="H71" s="7"/>
      <c r="I71" s="250"/>
      <c r="K71" s="8"/>
      <c r="L71" s="8"/>
      <c r="M71" s="7"/>
      <c r="N71" s="250"/>
    </row>
    <row r="72" spans="1:14" x14ac:dyDescent="0.2">
      <c r="A72" s="8"/>
      <c r="B72" s="7"/>
      <c r="C72" s="7"/>
      <c r="D72" s="250"/>
      <c r="F72" s="8"/>
      <c r="G72" s="8"/>
      <c r="H72" s="7"/>
      <c r="I72" s="250"/>
      <c r="K72" s="8"/>
      <c r="L72" s="8"/>
      <c r="M72" s="7"/>
      <c r="N72" s="250"/>
    </row>
    <row r="73" spans="1:14" x14ac:dyDescent="0.2">
      <c r="A73" s="8"/>
      <c r="B73" s="7"/>
      <c r="C73" s="7"/>
      <c r="D73" s="250"/>
      <c r="F73" s="8"/>
      <c r="G73" s="8"/>
      <c r="H73" s="7"/>
      <c r="I73" s="250"/>
      <c r="K73" s="8"/>
      <c r="L73" s="8"/>
      <c r="M73" s="7"/>
      <c r="N73" s="250"/>
    </row>
    <row r="74" spans="1:14" x14ac:dyDescent="0.2">
      <c r="A74" s="8"/>
      <c r="B74" s="7"/>
      <c r="C74" s="7"/>
      <c r="D74" s="250"/>
      <c r="F74" s="8"/>
      <c r="G74" s="8"/>
      <c r="H74" s="7"/>
      <c r="I74" s="250"/>
      <c r="K74" s="8"/>
      <c r="L74" s="8"/>
      <c r="M74" s="7"/>
      <c r="N74" s="250"/>
    </row>
    <row r="75" spans="1:14" x14ac:dyDescent="0.2">
      <c r="A75" s="8"/>
      <c r="B75" s="7"/>
      <c r="C75" s="7"/>
      <c r="D75" s="250"/>
      <c r="F75" s="8"/>
      <c r="G75" s="8"/>
      <c r="H75" s="7"/>
      <c r="I75" s="250"/>
      <c r="K75" s="8"/>
      <c r="L75" s="8"/>
      <c r="M75" s="7"/>
      <c r="N75" s="250"/>
    </row>
    <row r="76" spans="1:14" x14ac:dyDescent="0.2">
      <c r="A76" s="8"/>
      <c r="B76" s="7"/>
      <c r="C76" s="7"/>
      <c r="D76" s="250"/>
      <c r="F76" s="8"/>
      <c r="G76" s="8"/>
      <c r="H76" s="7"/>
      <c r="I76" s="250"/>
      <c r="K76" s="8"/>
      <c r="L76" s="8"/>
      <c r="M76" s="7"/>
      <c r="N76" s="250"/>
    </row>
    <row r="77" spans="1:14" x14ac:dyDescent="0.2">
      <c r="A77" s="8"/>
      <c r="B77" s="7"/>
      <c r="C77" s="7"/>
      <c r="D77" s="250"/>
      <c r="F77" s="8"/>
      <c r="G77" s="8"/>
      <c r="H77" s="7"/>
      <c r="I77" s="250"/>
      <c r="K77" s="8"/>
      <c r="L77" s="8"/>
      <c r="M77" s="7"/>
      <c r="N77" s="250"/>
    </row>
    <row r="78" spans="1:14" x14ac:dyDescent="0.2">
      <c r="A78" s="8"/>
      <c r="B78" s="7"/>
      <c r="C78" s="7"/>
      <c r="D78" s="250"/>
      <c r="F78" s="8"/>
      <c r="G78" s="8"/>
      <c r="H78" s="7"/>
      <c r="I78" s="250"/>
      <c r="K78" s="8"/>
      <c r="L78" s="8"/>
      <c r="M78" s="7"/>
      <c r="N78" s="250"/>
    </row>
    <row r="79" spans="1:14" x14ac:dyDescent="0.2">
      <c r="A79" s="8"/>
      <c r="B79" s="7"/>
      <c r="C79" s="7"/>
      <c r="D79" s="250"/>
      <c r="F79" s="8"/>
      <c r="G79" s="8"/>
      <c r="H79" s="7"/>
      <c r="I79" s="250"/>
      <c r="K79" s="8"/>
      <c r="L79" s="8"/>
      <c r="M79" s="7"/>
      <c r="N79" s="250"/>
    </row>
    <row r="80" spans="1:14" x14ac:dyDescent="0.2">
      <c r="A80" s="8"/>
      <c r="B80" s="7"/>
      <c r="C80" s="7"/>
      <c r="D80" s="250"/>
      <c r="F80" s="8"/>
      <c r="G80" s="8"/>
      <c r="H80" s="7"/>
      <c r="I80" s="250"/>
      <c r="K80" s="8"/>
      <c r="L80" s="8"/>
      <c r="M80" s="7"/>
      <c r="N80" s="250"/>
    </row>
    <row r="81" spans="1:14" x14ac:dyDescent="0.2">
      <c r="A81" s="8"/>
      <c r="B81" s="7"/>
      <c r="C81" s="7"/>
      <c r="D81" s="250"/>
      <c r="F81" s="8"/>
      <c r="G81" s="8"/>
      <c r="H81" s="7"/>
      <c r="I81" s="250"/>
      <c r="K81" s="8"/>
      <c r="L81" s="8"/>
      <c r="M81" s="7"/>
      <c r="N81" s="250"/>
    </row>
    <row r="82" spans="1:14" x14ac:dyDescent="0.2">
      <c r="A82" s="8"/>
      <c r="B82" s="7"/>
      <c r="C82" s="7"/>
      <c r="D82" s="250"/>
      <c r="F82" s="8"/>
      <c r="G82" s="8"/>
      <c r="H82" s="7"/>
      <c r="I82" s="250"/>
      <c r="K82" s="8"/>
      <c r="L82" s="8"/>
      <c r="M82" s="7"/>
      <c r="N82" s="250"/>
    </row>
    <row r="83" spans="1:14" x14ac:dyDescent="0.2">
      <c r="A83" s="8"/>
      <c r="B83" s="7"/>
      <c r="C83" s="7"/>
      <c r="D83" s="250"/>
      <c r="F83" s="8"/>
      <c r="G83" s="8"/>
      <c r="H83" s="7"/>
      <c r="I83" s="250"/>
      <c r="K83" s="8"/>
      <c r="L83" s="8"/>
      <c r="M83" s="7"/>
      <c r="N83" s="250"/>
    </row>
    <row r="84" spans="1:14" x14ac:dyDescent="0.2">
      <c r="A84" s="8"/>
      <c r="B84" s="7"/>
      <c r="C84" s="7"/>
      <c r="D84" s="250"/>
      <c r="F84" s="8"/>
      <c r="G84" s="8"/>
      <c r="H84" s="7"/>
      <c r="I84" s="250"/>
      <c r="K84" s="8"/>
      <c r="L84" s="8"/>
      <c r="M84" s="7"/>
      <c r="N84" s="250"/>
    </row>
    <row r="85" spans="1:14" x14ac:dyDescent="0.2">
      <c r="A85" s="8"/>
      <c r="B85" s="7"/>
      <c r="C85" s="7"/>
      <c r="D85" s="250"/>
      <c r="F85" s="8"/>
      <c r="G85" s="8"/>
      <c r="H85" s="7"/>
      <c r="I85" s="250"/>
      <c r="K85" s="8"/>
      <c r="L85" s="8"/>
      <c r="M85" s="7"/>
      <c r="N85" s="250"/>
    </row>
    <row r="86" spans="1:14" x14ac:dyDescent="0.2">
      <c r="A86" s="8"/>
      <c r="B86" s="7"/>
      <c r="C86" s="7"/>
      <c r="D86" s="250"/>
      <c r="F86" s="8"/>
      <c r="G86" s="8"/>
      <c r="H86" s="7"/>
      <c r="I86" s="250"/>
      <c r="K86" s="8"/>
      <c r="L86" s="8"/>
      <c r="M86" s="7"/>
      <c r="N86" s="250"/>
    </row>
    <row r="87" spans="1:14" x14ac:dyDescent="0.2">
      <c r="A87" s="8"/>
      <c r="B87" s="7"/>
      <c r="C87" s="7"/>
      <c r="D87" s="250"/>
      <c r="F87" s="8"/>
      <c r="G87" s="8"/>
      <c r="H87" s="7"/>
      <c r="I87" s="250"/>
      <c r="K87" s="8"/>
      <c r="L87" s="8"/>
      <c r="M87" s="7"/>
      <c r="N87" s="250"/>
    </row>
    <row r="88" spans="1:14" x14ac:dyDescent="0.2">
      <c r="A88" s="8"/>
      <c r="B88" s="7"/>
      <c r="C88" s="7"/>
      <c r="D88" s="250"/>
      <c r="F88" s="8"/>
      <c r="G88" s="8"/>
      <c r="H88" s="7"/>
      <c r="I88" s="250"/>
      <c r="K88" s="8"/>
      <c r="L88" s="8"/>
      <c r="M88" s="7"/>
      <c r="N88" s="250"/>
    </row>
    <row r="89" spans="1:14" x14ac:dyDescent="0.2">
      <c r="A89" s="8"/>
      <c r="B89" s="7"/>
      <c r="C89" s="7"/>
      <c r="D89" s="250"/>
      <c r="F89" s="8"/>
      <c r="G89" s="8"/>
      <c r="H89" s="7"/>
      <c r="I89" s="250"/>
      <c r="K89" s="8"/>
      <c r="L89" s="8"/>
      <c r="M89" s="7"/>
      <c r="N89" s="250"/>
    </row>
    <row r="90" spans="1:14" x14ac:dyDescent="0.2">
      <c r="A90" s="8"/>
      <c r="B90" s="7"/>
      <c r="C90" s="7"/>
      <c r="D90" s="250"/>
      <c r="F90" s="8"/>
      <c r="G90" s="8"/>
      <c r="H90" s="7"/>
      <c r="I90" s="250"/>
      <c r="K90" s="8"/>
      <c r="L90" s="8"/>
      <c r="M90" s="7"/>
      <c r="N90" s="250"/>
    </row>
    <row r="91" spans="1:14" x14ac:dyDescent="0.2">
      <c r="A91" s="8"/>
      <c r="B91" s="7"/>
      <c r="C91" s="7"/>
      <c r="D91" s="250"/>
      <c r="F91" s="8"/>
      <c r="G91" s="8"/>
      <c r="H91" s="7"/>
      <c r="I91" s="250"/>
      <c r="K91" s="8"/>
      <c r="L91" s="8"/>
      <c r="M91" s="7"/>
      <c r="N91" s="250"/>
    </row>
    <row r="92" spans="1:14" x14ac:dyDescent="0.2">
      <c r="A92" s="8"/>
      <c r="B92" s="7"/>
      <c r="C92" s="7"/>
      <c r="D92" s="250"/>
      <c r="F92" s="8"/>
      <c r="G92" s="8"/>
      <c r="H92" s="7"/>
      <c r="I92" s="250"/>
      <c r="K92" s="8"/>
      <c r="L92" s="8"/>
      <c r="M92" s="7"/>
      <c r="N92" s="250"/>
    </row>
    <row r="93" spans="1:14" x14ac:dyDescent="0.2">
      <c r="A93" s="8"/>
      <c r="B93" s="7"/>
      <c r="C93" s="7"/>
      <c r="D93" s="250"/>
      <c r="F93" s="8"/>
      <c r="G93" s="8"/>
      <c r="H93" s="7"/>
      <c r="I93" s="250"/>
      <c r="K93" s="8"/>
      <c r="L93" s="8"/>
      <c r="M93" s="7"/>
      <c r="N93" s="250"/>
    </row>
    <row r="94" spans="1:14" x14ac:dyDescent="0.2">
      <c r="A94" s="8"/>
      <c r="B94" s="7"/>
      <c r="C94" s="7"/>
      <c r="D94" s="250"/>
      <c r="F94" s="8"/>
      <c r="G94" s="8"/>
      <c r="H94" s="7"/>
      <c r="I94" s="250"/>
      <c r="K94" s="8"/>
      <c r="L94" s="8"/>
      <c r="M94" s="7"/>
      <c r="N94" s="250"/>
    </row>
    <row r="95" spans="1:14" x14ac:dyDescent="0.2">
      <c r="A95" s="8"/>
      <c r="B95" s="7"/>
      <c r="C95" s="7"/>
      <c r="D95" s="250"/>
      <c r="F95" s="8"/>
      <c r="G95" s="8"/>
      <c r="H95" s="7"/>
      <c r="I95" s="250"/>
      <c r="K95" s="8"/>
      <c r="L95" s="8"/>
      <c r="M95" s="7"/>
      <c r="N95" s="250"/>
    </row>
    <row r="96" spans="1:14" x14ac:dyDescent="0.2">
      <c r="A96" s="8"/>
      <c r="B96" s="7"/>
      <c r="C96" s="7"/>
      <c r="D96" s="250"/>
      <c r="F96" s="8"/>
      <c r="G96" s="8"/>
      <c r="H96" s="7"/>
      <c r="I96" s="250"/>
      <c r="K96" s="8"/>
      <c r="L96" s="8"/>
      <c r="M96" s="7"/>
      <c r="N96" s="250"/>
    </row>
    <row r="97" spans="1:14" x14ac:dyDescent="0.2">
      <c r="A97" s="8"/>
      <c r="B97" s="7"/>
      <c r="C97" s="7"/>
      <c r="D97" s="250"/>
      <c r="F97" s="8"/>
      <c r="G97" s="8"/>
      <c r="H97" s="7"/>
      <c r="I97" s="250"/>
      <c r="K97" s="8"/>
      <c r="L97" s="8"/>
      <c r="M97" s="7"/>
      <c r="N97" s="250"/>
    </row>
    <row r="98" spans="1:14" x14ac:dyDescent="0.2">
      <c r="A98" s="8"/>
      <c r="B98" s="7"/>
      <c r="C98" s="7"/>
      <c r="D98" s="250"/>
      <c r="F98" s="8"/>
      <c r="G98" s="8"/>
      <c r="H98" s="7"/>
      <c r="I98" s="250"/>
      <c r="K98" s="8"/>
      <c r="L98" s="8"/>
      <c r="M98" s="7"/>
      <c r="N98" s="250"/>
    </row>
    <row r="99" spans="1:14" x14ac:dyDescent="0.2">
      <c r="A99" s="8"/>
      <c r="B99" s="7"/>
      <c r="C99" s="7"/>
      <c r="D99" s="250"/>
      <c r="F99" s="8"/>
      <c r="G99" s="8"/>
      <c r="H99" s="7"/>
      <c r="I99" s="250"/>
      <c r="K99" s="8"/>
      <c r="L99" s="8"/>
      <c r="M99" s="7"/>
      <c r="N99" s="250"/>
    </row>
    <row r="100" spans="1:14" x14ac:dyDescent="0.2">
      <c r="A100" s="8"/>
      <c r="B100" s="8"/>
      <c r="C100" s="8"/>
      <c r="D100" s="250"/>
      <c r="F100" s="8"/>
      <c r="G100" s="8"/>
      <c r="H100" s="7"/>
      <c r="I100" s="250"/>
      <c r="K100" s="8"/>
      <c r="L100" s="8"/>
      <c r="M100" s="7"/>
      <c r="N100" s="250"/>
    </row>
    <row r="101" spans="1:14" x14ac:dyDescent="0.2">
      <c r="A101" s="8"/>
      <c r="B101" s="7"/>
      <c r="C101" s="7"/>
      <c r="D101" s="250"/>
      <c r="F101" s="8"/>
      <c r="G101" s="8"/>
      <c r="H101" s="7"/>
      <c r="I101" s="250"/>
      <c r="K101" s="8"/>
      <c r="L101" s="8"/>
      <c r="M101" s="7"/>
      <c r="N101" s="250"/>
    </row>
    <row r="102" spans="1:14" x14ac:dyDescent="0.2">
      <c r="A102" s="8"/>
      <c r="B102" s="7"/>
      <c r="C102" s="7"/>
      <c r="D102" s="250"/>
      <c r="F102" s="8"/>
      <c r="G102" s="8"/>
      <c r="H102" s="7"/>
      <c r="I102" s="250"/>
      <c r="K102" s="8"/>
      <c r="L102" s="8"/>
      <c r="M102" s="7"/>
      <c r="N102" s="250"/>
    </row>
    <row r="103" spans="1:14" x14ac:dyDescent="0.2">
      <c r="A103" s="8"/>
      <c r="B103" s="8"/>
      <c r="C103" s="8"/>
      <c r="D103" s="250"/>
      <c r="F103" s="8"/>
      <c r="G103" s="8"/>
      <c r="H103" s="7"/>
      <c r="I103" s="250"/>
      <c r="K103" s="8"/>
      <c r="L103" s="8"/>
      <c r="M103" s="7"/>
      <c r="N103" s="250"/>
    </row>
    <row r="104" spans="1:14" x14ac:dyDescent="0.2">
      <c r="A104" s="8"/>
      <c r="B104" s="8"/>
      <c r="C104" s="8"/>
      <c r="D104" s="250"/>
      <c r="F104" s="8"/>
      <c r="G104" s="8"/>
      <c r="H104" s="7"/>
      <c r="I104" s="250"/>
      <c r="K104" s="8"/>
      <c r="L104" s="8"/>
      <c r="M104" s="7"/>
      <c r="N104" s="250"/>
    </row>
    <row r="105" spans="1:14" x14ac:dyDescent="0.2">
      <c r="A105" s="7"/>
      <c r="B105" s="7"/>
      <c r="C105" s="7"/>
      <c r="D105" s="250"/>
      <c r="F105" s="8"/>
      <c r="G105" s="8"/>
      <c r="H105" s="7"/>
      <c r="I105" s="250"/>
      <c r="K105" s="8"/>
      <c r="L105" s="8"/>
      <c r="M105" s="7"/>
      <c r="N105" s="250"/>
    </row>
    <row r="106" spans="1:14" x14ac:dyDescent="0.2">
      <c r="A106" s="8"/>
      <c r="B106" s="7"/>
      <c r="C106" s="7"/>
      <c r="D106" s="250"/>
      <c r="F106" s="8"/>
      <c r="G106" s="8"/>
      <c r="H106" s="7"/>
      <c r="I106" s="250"/>
      <c r="K106" s="8"/>
      <c r="L106" s="8"/>
      <c r="M106" s="7"/>
      <c r="N106" s="250"/>
    </row>
    <row r="107" spans="1:14" x14ac:dyDescent="0.2">
      <c r="A107" s="8"/>
      <c r="B107" s="7"/>
      <c r="C107" s="7"/>
      <c r="D107" s="250"/>
      <c r="F107" s="8"/>
      <c r="G107" s="8"/>
      <c r="H107" s="7"/>
      <c r="I107" s="250"/>
      <c r="K107" s="8"/>
      <c r="L107" s="8"/>
      <c r="M107" s="7"/>
      <c r="N107" s="250"/>
    </row>
    <row r="108" spans="1:14" x14ac:dyDescent="0.2">
      <c r="A108" s="8"/>
      <c r="B108" s="7"/>
      <c r="C108" s="7"/>
      <c r="D108" s="250"/>
      <c r="F108" s="8"/>
      <c r="G108" s="8"/>
      <c r="H108" s="7"/>
      <c r="I108" s="250"/>
      <c r="K108" s="8"/>
      <c r="L108" s="8"/>
      <c r="M108" s="7"/>
      <c r="N108" s="250"/>
    </row>
    <row r="109" spans="1:14" x14ac:dyDescent="0.2">
      <c r="A109" s="8"/>
      <c r="B109" s="7"/>
      <c r="C109" s="7"/>
      <c r="D109" s="250"/>
      <c r="F109" s="8"/>
      <c r="G109" s="8"/>
      <c r="H109" s="7"/>
      <c r="I109" s="250"/>
      <c r="K109" s="8"/>
      <c r="L109" s="8"/>
      <c r="M109" s="7"/>
      <c r="N109" s="250"/>
    </row>
    <row r="110" spans="1:14" x14ac:dyDescent="0.2">
      <c r="A110" s="8"/>
      <c r="B110" s="7"/>
      <c r="C110" s="7"/>
      <c r="D110" s="250"/>
      <c r="F110" s="8"/>
      <c r="G110" s="8"/>
      <c r="H110" s="7"/>
      <c r="I110" s="250"/>
      <c r="K110" s="8"/>
      <c r="L110" s="8"/>
      <c r="M110" s="7"/>
      <c r="N110" s="250"/>
    </row>
    <row r="111" spans="1:14" x14ac:dyDescent="0.2">
      <c r="A111" s="8"/>
      <c r="B111" s="7"/>
      <c r="C111" s="7"/>
      <c r="D111" s="250"/>
      <c r="F111" s="8"/>
      <c r="G111" s="8"/>
      <c r="H111" s="7"/>
      <c r="I111" s="250"/>
      <c r="K111" s="8"/>
      <c r="L111" s="8"/>
      <c r="M111" s="7"/>
      <c r="N111" s="250"/>
    </row>
    <row r="112" spans="1:14" x14ac:dyDescent="0.2">
      <c r="A112" s="8"/>
      <c r="B112" s="7"/>
      <c r="C112" s="7"/>
      <c r="D112" s="250"/>
      <c r="F112" s="8"/>
      <c r="G112" s="8"/>
      <c r="H112" s="7"/>
      <c r="I112" s="250"/>
      <c r="K112" s="8"/>
      <c r="L112" s="8"/>
      <c r="M112" s="7"/>
      <c r="N112" s="250"/>
    </row>
    <row r="113" spans="1:14" x14ac:dyDescent="0.2">
      <c r="A113" s="8"/>
      <c r="B113" s="7"/>
      <c r="C113" s="7"/>
      <c r="D113" s="250"/>
      <c r="F113" s="8"/>
      <c r="G113" s="8"/>
      <c r="H113" s="7"/>
      <c r="I113" s="250"/>
      <c r="K113" s="8"/>
      <c r="L113" s="8"/>
      <c r="M113" s="7"/>
      <c r="N113" s="250"/>
    </row>
    <row r="114" spans="1:14" x14ac:dyDescent="0.2">
      <c r="A114" s="8"/>
      <c r="B114" s="7"/>
      <c r="C114" s="7"/>
      <c r="D114" s="250"/>
      <c r="F114" s="8"/>
      <c r="G114" s="8"/>
      <c r="H114" s="7"/>
      <c r="I114" s="250"/>
      <c r="K114" s="8"/>
      <c r="L114" s="8"/>
      <c r="M114" s="7"/>
      <c r="N114" s="250"/>
    </row>
    <row r="115" spans="1:14" x14ac:dyDescent="0.2">
      <c r="A115" s="8"/>
      <c r="B115" s="7"/>
      <c r="C115" s="7"/>
      <c r="D115" s="250"/>
      <c r="F115" s="8"/>
      <c r="G115" s="8"/>
      <c r="H115" s="7"/>
      <c r="I115" s="250"/>
      <c r="K115" s="8"/>
      <c r="L115" s="8"/>
      <c r="M115" s="7"/>
      <c r="N115" s="250"/>
    </row>
    <row r="116" spans="1:14" x14ac:dyDescent="0.2">
      <c r="A116" s="8"/>
      <c r="B116" s="7"/>
      <c r="C116" s="7"/>
      <c r="D116" s="250"/>
      <c r="F116" s="8"/>
      <c r="G116" s="8"/>
      <c r="H116" s="7"/>
      <c r="I116" s="250"/>
      <c r="K116" s="8"/>
      <c r="L116" s="8"/>
      <c r="M116" s="7"/>
      <c r="N116" s="250"/>
    </row>
    <row r="117" spans="1:14" x14ac:dyDescent="0.2">
      <c r="A117" s="8"/>
      <c r="B117" s="7"/>
      <c r="C117" s="7"/>
      <c r="D117" s="250"/>
      <c r="F117" s="8"/>
      <c r="G117" s="8"/>
      <c r="H117" s="7"/>
      <c r="I117" s="250"/>
      <c r="K117" s="8"/>
      <c r="L117" s="8"/>
      <c r="M117" s="7"/>
      <c r="N117" s="250"/>
    </row>
    <row r="118" spans="1:14" x14ac:dyDescent="0.2">
      <c r="A118" s="8"/>
      <c r="B118" s="7"/>
      <c r="C118" s="7"/>
      <c r="D118" s="250"/>
      <c r="F118" s="8"/>
      <c r="G118" s="8"/>
      <c r="H118" s="7"/>
      <c r="I118" s="250"/>
      <c r="K118" s="8"/>
      <c r="L118" s="8"/>
      <c r="M118" s="7"/>
      <c r="N118" s="250"/>
    </row>
    <row r="119" spans="1:14" x14ac:dyDescent="0.2">
      <c r="A119" s="8"/>
      <c r="B119" s="7"/>
      <c r="C119" s="7"/>
      <c r="D119" s="250"/>
      <c r="F119" s="8"/>
      <c r="G119" s="8"/>
      <c r="H119" s="7"/>
      <c r="I119" s="250"/>
      <c r="K119" s="8"/>
      <c r="L119" s="8"/>
      <c r="M119" s="7"/>
      <c r="N119" s="250"/>
    </row>
    <row r="120" spans="1:14" x14ac:dyDescent="0.2">
      <c r="A120" s="8"/>
      <c r="B120" s="7"/>
      <c r="C120" s="7"/>
      <c r="D120" s="250"/>
      <c r="F120" s="8"/>
      <c r="G120" s="8"/>
      <c r="H120" s="7"/>
      <c r="I120" s="250"/>
      <c r="K120" s="8"/>
      <c r="L120" s="8"/>
      <c r="M120" s="7"/>
      <c r="N120" s="250"/>
    </row>
    <row r="121" spans="1:14" x14ac:dyDescent="0.2">
      <c r="A121" s="8"/>
      <c r="B121" s="7"/>
      <c r="C121" s="7"/>
      <c r="D121" s="250"/>
      <c r="F121" s="8"/>
      <c r="G121" s="8"/>
      <c r="H121" s="7"/>
      <c r="I121" s="250"/>
      <c r="K121" s="8"/>
      <c r="L121" s="8"/>
      <c r="M121" s="7"/>
      <c r="N121" s="250"/>
    </row>
    <row r="122" spans="1:14" x14ac:dyDescent="0.2">
      <c r="A122" s="8"/>
      <c r="B122" s="7"/>
      <c r="C122" s="7"/>
      <c r="D122" s="250"/>
      <c r="F122" s="8"/>
      <c r="G122" s="8"/>
      <c r="H122" s="7"/>
      <c r="I122" s="250"/>
      <c r="K122" s="8"/>
      <c r="L122" s="8"/>
      <c r="M122" s="7"/>
      <c r="N122" s="250"/>
    </row>
    <row r="123" spans="1:14" x14ac:dyDescent="0.2">
      <c r="A123" s="8"/>
      <c r="B123" s="7"/>
      <c r="C123" s="7"/>
      <c r="D123" s="250"/>
      <c r="F123" s="8"/>
      <c r="G123" s="8"/>
      <c r="H123" s="7"/>
      <c r="I123" s="250"/>
      <c r="K123" s="8"/>
      <c r="L123" s="8"/>
      <c r="M123" s="7"/>
      <c r="N123" s="250"/>
    </row>
    <row r="124" spans="1:14" x14ac:dyDescent="0.2">
      <c r="A124" s="8"/>
      <c r="B124" s="7"/>
      <c r="C124" s="7"/>
      <c r="D124" s="250"/>
      <c r="F124" s="8"/>
      <c r="G124" s="8"/>
      <c r="H124" s="7"/>
      <c r="I124" s="250"/>
      <c r="K124" s="8"/>
      <c r="L124" s="8"/>
      <c r="M124" s="7"/>
      <c r="N124" s="250"/>
    </row>
    <row r="125" spans="1:14" x14ac:dyDescent="0.2">
      <c r="A125" s="8"/>
      <c r="B125" s="7"/>
      <c r="C125" s="7"/>
      <c r="D125" s="250"/>
      <c r="F125" s="8"/>
      <c r="G125" s="8"/>
      <c r="H125" s="7"/>
      <c r="I125" s="250"/>
      <c r="K125" s="8"/>
      <c r="L125" s="8"/>
      <c r="M125" s="7"/>
      <c r="N125" s="250"/>
    </row>
    <row r="126" spans="1:14" x14ac:dyDescent="0.2">
      <c r="A126" s="8"/>
      <c r="B126" s="7"/>
      <c r="C126" s="7"/>
      <c r="D126" s="250"/>
      <c r="F126" s="8"/>
      <c r="G126" s="8"/>
      <c r="H126" s="7"/>
      <c r="I126" s="250"/>
      <c r="K126" s="8"/>
      <c r="L126" s="8"/>
      <c r="M126" s="7"/>
      <c r="N126" s="250"/>
    </row>
    <row r="127" spans="1:14" x14ac:dyDescent="0.2">
      <c r="A127" s="8"/>
      <c r="B127" s="7"/>
      <c r="C127" s="7"/>
      <c r="D127" s="250"/>
      <c r="F127" s="8"/>
      <c r="G127" s="8"/>
      <c r="H127" s="7"/>
      <c r="I127" s="250"/>
      <c r="K127" s="8"/>
      <c r="L127" s="8"/>
      <c r="M127" s="7"/>
      <c r="N127" s="250"/>
    </row>
    <row r="128" spans="1:14" x14ac:dyDescent="0.2">
      <c r="A128" s="8"/>
      <c r="B128" s="7"/>
      <c r="C128" s="7"/>
      <c r="D128" s="250"/>
      <c r="F128" s="8"/>
      <c r="G128" s="8"/>
      <c r="H128" s="7"/>
      <c r="I128" s="250"/>
      <c r="K128" s="8"/>
      <c r="L128" s="8"/>
      <c r="M128" s="7"/>
      <c r="N128" s="250"/>
    </row>
    <row r="129" spans="1:14" x14ac:dyDescent="0.2">
      <c r="A129" s="8"/>
      <c r="B129" s="7"/>
      <c r="C129" s="7"/>
      <c r="D129" s="250"/>
      <c r="F129" s="8"/>
      <c r="G129" s="8"/>
      <c r="H129" s="7"/>
      <c r="I129" s="250"/>
      <c r="K129" s="8"/>
      <c r="L129" s="8"/>
      <c r="M129" s="7"/>
      <c r="N129" s="250"/>
    </row>
    <row r="130" spans="1:14" x14ac:dyDescent="0.2">
      <c r="A130" s="8"/>
      <c r="B130" s="7"/>
      <c r="C130" s="7"/>
      <c r="D130" s="250"/>
      <c r="F130" s="8"/>
      <c r="G130" s="8"/>
      <c r="H130" s="7"/>
      <c r="I130" s="250"/>
      <c r="K130" s="8"/>
      <c r="L130" s="8"/>
      <c r="M130" s="7"/>
      <c r="N130" s="250"/>
    </row>
    <row r="131" spans="1:14" x14ac:dyDescent="0.2">
      <c r="A131" s="8"/>
      <c r="B131" s="7"/>
      <c r="C131" s="7"/>
      <c r="D131" s="250"/>
      <c r="F131" s="8"/>
      <c r="G131" s="8"/>
      <c r="H131" s="7"/>
      <c r="I131" s="250"/>
      <c r="K131" s="8"/>
      <c r="L131" s="8"/>
      <c r="M131" s="7"/>
      <c r="N131" s="250"/>
    </row>
    <row r="132" spans="1:14" x14ac:dyDescent="0.2">
      <c r="A132" s="8"/>
      <c r="B132" s="7"/>
      <c r="C132" s="7"/>
      <c r="D132" s="250"/>
      <c r="F132" s="8"/>
      <c r="G132" s="8"/>
      <c r="H132" s="7"/>
      <c r="I132" s="250"/>
      <c r="K132" s="8"/>
      <c r="L132" s="8"/>
      <c r="M132" s="7"/>
      <c r="N132" s="250"/>
    </row>
    <row r="133" spans="1:14" x14ac:dyDescent="0.2">
      <c r="A133" s="8"/>
      <c r="B133" s="7"/>
      <c r="C133" s="7"/>
      <c r="D133" s="250"/>
      <c r="F133" s="8"/>
      <c r="G133" s="8"/>
      <c r="H133" s="7"/>
      <c r="I133" s="250"/>
      <c r="K133" s="8"/>
      <c r="L133" s="8"/>
      <c r="M133" s="7"/>
      <c r="N133" s="250"/>
    </row>
    <row r="134" spans="1:14" x14ac:dyDescent="0.2">
      <c r="A134" s="8"/>
      <c r="B134" s="7"/>
      <c r="C134" s="7"/>
      <c r="D134" s="250"/>
      <c r="F134" s="8"/>
      <c r="G134" s="8"/>
      <c r="H134" s="7"/>
      <c r="I134" s="250"/>
      <c r="K134" s="8"/>
      <c r="L134" s="8"/>
      <c r="M134" s="7"/>
      <c r="N134" s="250"/>
    </row>
    <row r="135" spans="1:14" x14ac:dyDescent="0.2">
      <c r="A135" s="8"/>
      <c r="B135" s="7"/>
      <c r="C135" s="7"/>
      <c r="D135" s="250"/>
      <c r="F135" s="8"/>
      <c r="G135" s="8"/>
      <c r="H135" s="7"/>
      <c r="I135" s="250"/>
      <c r="K135" s="8"/>
      <c r="L135" s="8"/>
      <c r="M135" s="7"/>
      <c r="N135" s="250"/>
    </row>
    <row r="136" spans="1:14" x14ac:dyDescent="0.2">
      <c r="A136" s="8"/>
      <c r="B136" s="7"/>
      <c r="C136" s="7"/>
      <c r="D136" s="250"/>
      <c r="F136" s="8"/>
      <c r="G136" s="8"/>
      <c r="H136" s="7"/>
      <c r="I136" s="250"/>
      <c r="K136" s="8"/>
      <c r="L136" s="8"/>
      <c r="M136" s="7"/>
      <c r="N136" s="250"/>
    </row>
    <row r="137" spans="1:14" x14ac:dyDescent="0.2">
      <c r="A137" s="8"/>
      <c r="B137" s="7"/>
      <c r="C137" s="7"/>
      <c r="D137" s="250"/>
      <c r="F137" s="8"/>
      <c r="G137" s="8"/>
      <c r="H137" s="7"/>
      <c r="I137" s="250"/>
      <c r="K137" s="8"/>
      <c r="L137" s="8"/>
      <c r="M137" s="7"/>
      <c r="N137" s="250"/>
    </row>
    <row r="138" spans="1:14" x14ac:dyDescent="0.2">
      <c r="A138" s="8"/>
      <c r="B138" s="7"/>
      <c r="C138" s="7"/>
      <c r="D138" s="250"/>
      <c r="F138" s="8"/>
      <c r="G138" s="8"/>
      <c r="H138" s="7"/>
      <c r="I138" s="250"/>
      <c r="K138" s="8"/>
      <c r="L138" s="8"/>
      <c r="M138" s="7"/>
      <c r="N138" s="250"/>
    </row>
    <row r="139" spans="1:14" x14ac:dyDescent="0.2">
      <c r="A139" s="8"/>
      <c r="B139" s="7"/>
      <c r="C139" s="7"/>
      <c r="D139" s="250"/>
      <c r="F139" s="8"/>
      <c r="G139" s="8"/>
      <c r="H139" s="7"/>
      <c r="I139" s="250"/>
      <c r="K139" s="8"/>
      <c r="L139" s="8"/>
      <c r="M139" s="7"/>
      <c r="N139" s="250"/>
    </row>
    <row r="140" spans="1:14" x14ac:dyDescent="0.2">
      <c r="A140" s="8"/>
      <c r="B140" s="7"/>
      <c r="C140" s="7"/>
      <c r="D140" s="250"/>
      <c r="F140" s="8"/>
      <c r="G140" s="8"/>
      <c r="H140" s="7"/>
      <c r="I140" s="250"/>
      <c r="K140" s="8"/>
      <c r="L140" s="8"/>
      <c r="M140" s="7"/>
      <c r="N140" s="250"/>
    </row>
    <row r="141" spans="1:14" x14ac:dyDescent="0.2">
      <c r="A141" s="8"/>
      <c r="B141" s="7"/>
      <c r="C141" s="7"/>
      <c r="D141" s="250"/>
      <c r="F141" s="8"/>
      <c r="G141" s="8"/>
      <c r="H141" s="7"/>
      <c r="I141" s="250"/>
      <c r="K141" s="8"/>
      <c r="L141" s="8"/>
      <c r="M141" s="7"/>
      <c r="N141" s="250"/>
    </row>
    <row r="142" spans="1:14" x14ac:dyDescent="0.2">
      <c r="A142" s="8"/>
      <c r="B142" s="7"/>
      <c r="C142" s="7"/>
      <c r="D142" s="250"/>
      <c r="F142" s="8"/>
      <c r="G142" s="8"/>
      <c r="H142" s="7"/>
      <c r="I142" s="250"/>
      <c r="K142" s="8"/>
      <c r="L142" s="8"/>
      <c r="M142" s="7"/>
      <c r="N142" s="250"/>
    </row>
    <row r="143" spans="1:14" x14ac:dyDescent="0.2">
      <c r="A143" s="8"/>
      <c r="B143" s="7"/>
      <c r="C143" s="7"/>
      <c r="D143" s="250"/>
      <c r="F143" s="8"/>
      <c r="G143" s="8"/>
      <c r="H143" s="7"/>
      <c r="I143" s="250"/>
      <c r="K143" s="8"/>
      <c r="L143" s="8"/>
      <c r="M143" s="7"/>
      <c r="N143" s="250"/>
    </row>
    <row r="144" spans="1:14" x14ac:dyDescent="0.2">
      <c r="A144" s="8"/>
      <c r="B144" s="7"/>
      <c r="C144" s="7"/>
      <c r="D144" s="250"/>
      <c r="F144" s="8"/>
      <c r="G144" s="8"/>
      <c r="H144" s="7"/>
      <c r="I144" s="250"/>
      <c r="K144" s="8"/>
      <c r="L144" s="8"/>
      <c r="M144" s="7"/>
      <c r="N144" s="250"/>
    </row>
    <row r="145" spans="1:14" x14ac:dyDescent="0.2">
      <c r="A145" s="8"/>
      <c r="B145" s="7"/>
      <c r="C145" s="7"/>
      <c r="D145" s="250"/>
      <c r="F145" s="8"/>
      <c r="G145" s="8"/>
      <c r="H145" s="7"/>
      <c r="I145" s="250"/>
      <c r="K145" s="8"/>
      <c r="L145" s="8"/>
      <c r="M145" s="7"/>
      <c r="N145" s="250"/>
    </row>
    <row r="146" spans="1:14" x14ac:dyDescent="0.2">
      <c r="A146" s="8"/>
      <c r="B146" s="7"/>
      <c r="C146" s="7"/>
      <c r="D146" s="250"/>
      <c r="F146" s="8"/>
      <c r="G146" s="8"/>
      <c r="H146" s="7"/>
      <c r="I146" s="250"/>
      <c r="K146" s="8"/>
      <c r="L146" s="8"/>
      <c r="M146" s="7"/>
      <c r="N146" s="250"/>
    </row>
    <row r="147" spans="1:14" x14ac:dyDescent="0.2">
      <c r="A147" s="8"/>
      <c r="B147" s="7"/>
      <c r="C147" s="7"/>
      <c r="D147" s="250"/>
      <c r="F147" s="8"/>
      <c r="G147" s="8"/>
      <c r="H147" s="7"/>
      <c r="I147" s="250"/>
      <c r="K147" s="8"/>
      <c r="L147" s="8"/>
      <c r="M147" s="7"/>
      <c r="N147" s="250"/>
    </row>
    <row r="148" spans="1:14" x14ac:dyDescent="0.2">
      <c r="A148" s="8"/>
      <c r="B148" s="7"/>
      <c r="C148" s="7"/>
      <c r="D148" s="250"/>
      <c r="F148" s="8"/>
      <c r="G148" s="8"/>
      <c r="H148" s="7"/>
      <c r="I148" s="250"/>
      <c r="K148" s="8"/>
      <c r="L148" s="8"/>
      <c r="M148" s="7"/>
      <c r="N148" s="250"/>
    </row>
    <row r="149" spans="1:14" x14ac:dyDescent="0.2">
      <c r="A149" s="8"/>
      <c r="B149" s="7"/>
      <c r="C149" s="7"/>
      <c r="D149" s="250"/>
      <c r="F149" s="8"/>
      <c r="G149" s="8"/>
      <c r="H149" s="7"/>
      <c r="I149" s="250"/>
      <c r="K149" s="8"/>
      <c r="L149" s="8"/>
      <c r="M149" s="7"/>
      <c r="N149" s="250"/>
    </row>
    <row r="150" spans="1:14" x14ac:dyDescent="0.2">
      <c r="A150" s="8"/>
      <c r="B150" s="7"/>
      <c r="C150" s="7"/>
      <c r="D150" s="250"/>
      <c r="F150" s="8"/>
      <c r="G150" s="8"/>
      <c r="H150" s="7"/>
      <c r="I150" s="250"/>
      <c r="K150" s="8"/>
      <c r="L150" s="8"/>
      <c r="M150" s="7"/>
      <c r="N150" s="250"/>
    </row>
    <row r="151" spans="1:14" x14ac:dyDescent="0.2">
      <c r="A151" s="8"/>
      <c r="B151" s="7"/>
      <c r="C151" s="7"/>
      <c r="D151" s="250"/>
      <c r="F151" s="8"/>
      <c r="G151" s="8"/>
      <c r="H151" s="7"/>
      <c r="I151" s="250"/>
      <c r="K151" s="8"/>
      <c r="L151" s="8"/>
      <c r="M151" s="7"/>
      <c r="N151" s="250"/>
    </row>
    <row r="152" spans="1:14" x14ac:dyDescent="0.2">
      <c r="A152" s="8"/>
      <c r="B152" s="7"/>
      <c r="C152" s="7"/>
      <c r="D152" s="250"/>
      <c r="F152" s="8"/>
      <c r="G152" s="8"/>
      <c r="H152" s="7"/>
      <c r="I152" s="250"/>
      <c r="K152" s="8"/>
      <c r="L152" s="8"/>
      <c r="M152" s="7"/>
      <c r="N152" s="250"/>
    </row>
    <row r="153" spans="1:14" x14ac:dyDescent="0.2">
      <c r="A153" s="8"/>
      <c r="B153" s="7"/>
      <c r="C153" s="7"/>
      <c r="D153" s="250"/>
      <c r="F153" s="8"/>
      <c r="G153" s="8"/>
      <c r="H153" s="7"/>
      <c r="I153" s="250"/>
      <c r="K153" s="8"/>
      <c r="L153" s="8"/>
      <c r="M153" s="7"/>
      <c r="N153" s="250"/>
    </row>
    <row r="154" spans="1:14" x14ac:dyDescent="0.2">
      <c r="A154" s="8"/>
      <c r="B154" s="7"/>
      <c r="C154" s="7"/>
      <c r="D154" s="250"/>
      <c r="F154" s="8"/>
      <c r="G154" s="8"/>
      <c r="H154" s="7"/>
      <c r="I154" s="250"/>
      <c r="K154" s="8"/>
      <c r="L154" s="8"/>
      <c r="M154" s="7"/>
      <c r="N154" s="250"/>
    </row>
    <row r="155" spans="1:14" x14ac:dyDescent="0.2">
      <c r="A155" s="8"/>
      <c r="B155" s="7"/>
      <c r="C155" s="7"/>
      <c r="D155" s="250"/>
      <c r="F155" s="8"/>
      <c r="G155" s="8"/>
      <c r="H155" s="7"/>
      <c r="I155" s="250"/>
      <c r="K155" s="8"/>
      <c r="L155" s="8"/>
      <c r="M155" s="7"/>
      <c r="N155" s="250"/>
    </row>
    <row r="156" spans="1:14" x14ac:dyDescent="0.2">
      <c r="A156" s="8"/>
      <c r="B156" s="7"/>
      <c r="C156" s="7"/>
      <c r="D156" s="250"/>
      <c r="F156" s="8"/>
      <c r="G156" s="8"/>
      <c r="H156" s="7"/>
      <c r="I156" s="250"/>
      <c r="K156" s="8"/>
      <c r="L156" s="8"/>
      <c r="M156" s="7"/>
      <c r="N156" s="250"/>
    </row>
    <row r="157" spans="1:14" x14ac:dyDescent="0.2">
      <c r="A157" s="8"/>
      <c r="B157" s="7"/>
      <c r="C157" s="7"/>
      <c r="D157" s="250"/>
      <c r="F157" s="8"/>
      <c r="G157" s="8"/>
      <c r="H157" s="7"/>
      <c r="I157" s="250"/>
      <c r="K157" s="8"/>
      <c r="L157" s="8"/>
      <c r="M157" s="7"/>
      <c r="N157" s="250"/>
    </row>
    <row r="158" spans="1:14" x14ac:dyDescent="0.2">
      <c r="A158" s="8"/>
      <c r="B158" s="7"/>
      <c r="C158" s="7"/>
      <c r="D158" s="250"/>
      <c r="F158" s="8"/>
      <c r="G158" s="8"/>
      <c r="H158" s="7"/>
      <c r="I158" s="250"/>
      <c r="K158" s="8"/>
      <c r="L158" s="8"/>
      <c r="M158" s="7"/>
      <c r="N158" s="250"/>
    </row>
    <row r="159" spans="1:14" x14ac:dyDescent="0.2">
      <c r="A159" s="8"/>
      <c r="B159" s="7"/>
      <c r="C159" s="7"/>
      <c r="D159" s="250"/>
      <c r="F159" s="8"/>
      <c r="G159" s="8"/>
      <c r="H159" s="7"/>
      <c r="I159" s="250"/>
      <c r="K159" s="8"/>
      <c r="L159" s="8"/>
      <c r="M159" s="7"/>
      <c r="N159" s="250"/>
    </row>
    <row r="160" spans="1:14" x14ac:dyDescent="0.2">
      <c r="A160" s="8"/>
      <c r="B160" s="7"/>
      <c r="C160" s="7"/>
      <c r="D160" s="250"/>
      <c r="F160" s="8"/>
      <c r="G160" s="8"/>
      <c r="H160" s="7"/>
      <c r="I160" s="250"/>
      <c r="K160" s="8"/>
      <c r="L160" s="8"/>
      <c r="M160" s="7"/>
      <c r="N160" s="250"/>
    </row>
    <row r="161" spans="1:14" x14ac:dyDescent="0.2">
      <c r="A161" s="8"/>
      <c r="B161" s="7"/>
      <c r="C161" s="7"/>
      <c r="D161" s="250"/>
      <c r="F161" s="8"/>
      <c r="G161" s="8"/>
      <c r="H161" s="7"/>
      <c r="I161" s="250"/>
      <c r="K161" s="8"/>
      <c r="L161" s="8"/>
      <c r="M161" s="7"/>
      <c r="N161" s="250"/>
    </row>
    <row r="162" spans="1:14" x14ac:dyDescent="0.2">
      <c r="A162" s="8"/>
      <c r="B162" s="7"/>
      <c r="C162" s="7"/>
      <c r="D162" s="250"/>
      <c r="F162" s="8"/>
      <c r="G162" s="8"/>
      <c r="H162" s="7"/>
      <c r="I162" s="250"/>
      <c r="K162" s="8"/>
      <c r="L162" s="8"/>
      <c r="M162" s="7"/>
      <c r="N162" s="250"/>
    </row>
    <row r="163" spans="1:14" x14ac:dyDescent="0.2">
      <c r="A163" s="8"/>
      <c r="B163" s="7"/>
      <c r="C163" s="7"/>
      <c r="D163" s="250"/>
      <c r="F163" s="8"/>
      <c r="G163" s="8"/>
      <c r="H163" s="7"/>
      <c r="I163" s="250"/>
      <c r="K163" s="8"/>
      <c r="L163" s="8"/>
      <c r="M163" s="7"/>
      <c r="N163" s="250"/>
    </row>
    <row r="164" spans="1:14" x14ac:dyDescent="0.2">
      <c r="A164" s="8"/>
      <c r="B164" s="7"/>
      <c r="C164" s="7"/>
      <c r="D164" s="250"/>
      <c r="F164" s="8"/>
      <c r="G164" s="8"/>
      <c r="H164" s="7"/>
      <c r="I164" s="250"/>
      <c r="K164" s="8"/>
      <c r="L164" s="8"/>
      <c r="M164" s="7"/>
      <c r="N164" s="250"/>
    </row>
    <row r="165" spans="1:14" x14ac:dyDescent="0.2">
      <c r="A165" s="8"/>
      <c r="B165" s="7"/>
      <c r="C165" s="7"/>
      <c r="D165" s="250"/>
      <c r="F165" s="8"/>
      <c r="G165" s="8"/>
      <c r="H165" s="7"/>
      <c r="I165" s="250"/>
      <c r="K165" s="8"/>
      <c r="L165" s="8"/>
      <c r="M165" s="7"/>
      <c r="N165" s="250"/>
    </row>
    <row r="166" spans="1:14" x14ac:dyDescent="0.2">
      <c r="A166" s="8"/>
      <c r="B166" s="7"/>
      <c r="C166" s="7"/>
      <c r="D166" s="250"/>
      <c r="F166" s="8"/>
      <c r="G166" s="8"/>
      <c r="H166" s="7"/>
      <c r="I166" s="250"/>
      <c r="K166" s="8"/>
      <c r="L166" s="8"/>
      <c r="M166" s="7"/>
      <c r="N166" s="250"/>
    </row>
    <row r="167" spans="1:14" x14ac:dyDescent="0.2">
      <c r="A167" s="8"/>
      <c r="B167" s="7"/>
      <c r="C167" s="7"/>
      <c r="D167" s="250"/>
      <c r="F167" s="8"/>
      <c r="G167" s="8"/>
      <c r="H167" s="7"/>
      <c r="I167" s="250"/>
      <c r="K167" s="8"/>
      <c r="L167" s="8"/>
      <c r="M167" s="7"/>
      <c r="N167" s="250"/>
    </row>
    <row r="168" spans="1:14" x14ac:dyDescent="0.2">
      <c r="A168" s="8"/>
      <c r="B168" s="7"/>
      <c r="C168" s="7"/>
      <c r="D168" s="250"/>
      <c r="F168" s="8"/>
      <c r="G168" s="8"/>
      <c r="H168" s="7"/>
      <c r="I168" s="250"/>
      <c r="K168" s="8"/>
      <c r="L168" s="8"/>
      <c r="M168" s="7"/>
      <c r="N168" s="250"/>
    </row>
    <row r="169" spans="1:14" x14ac:dyDescent="0.2">
      <c r="A169" s="8"/>
      <c r="B169" s="7"/>
      <c r="C169" s="7"/>
      <c r="D169" s="250"/>
      <c r="F169" s="8"/>
      <c r="G169" s="8"/>
      <c r="H169" s="7"/>
      <c r="I169" s="250"/>
      <c r="K169" s="8"/>
      <c r="L169" s="8"/>
      <c r="M169" s="7"/>
      <c r="N169" s="250"/>
    </row>
    <row r="170" spans="1:14" x14ac:dyDescent="0.2">
      <c r="A170" s="8"/>
      <c r="B170" s="7"/>
      <c r="C170" s="7"/>
      <c r="D170" s="250"/>
      <c r="F170" s="8"/>
      <c r="G170" s="8"/>
      <c r="H170" s="7"/>
      <c r="I170" s="250"/>
      <c r="K170" s="8"/>
      <c r="L170" s="8"/>
      <c r="M170" s="7"/>
      <c r="N170" s="250"/>
    </row>
    <row r="171" spans="1:14" x14ac:dyDescent="0.2">
      <c r="A171" s="8"/>
      <c r="B171" s="7"/>
      <c r="C171" s="7"/>
      <c r="D171" s="250"/>
      <c r="F171" s="8"/>
      <c r="G171" s="8"/>
      <c r="H171" s="7"/>
      <c r="I171" s="250"/>
      <c r="K171" s="8"/>
      <c r="L171" s="8"/>
      <c r="M171" s="7"/>
      <c r="N171" s="250"/>
    </row>
    <row r="172" spans="1:14" x14ac:dyDescent="0.2">
      <c r="A172" s="8"/>
      <c r="B172" s="7"/>
      <c r="C172" s="7"/>
      <c r="D172" s="250"/>
      <c r="F172" s="8"/>
      <c r="G172" s="8"/>
      <c r="H172" s="7"/>
      <c r="I172" s="250"/>
      <c r="K172" s="8"/>
      <c r="L172" s="8"/>
      <c r="M172" s="7"/>
      <c r="N172" s="250"/>
    </row>
    <row r="173" spans="1:14" x14ac:dyDescent="0.2">
      <c r="A173" s="8"/>
      <c r="B173" s="7"/>
      <c r="C173" s="7"/>
      <c r="D173" s="250"/>
      <c r="F173" s="8"/>
      <c r="G173" s="8"/>
      <c r="H173" s="7"/>
      <c r="I173" s="250"/>
      <c r="K173" s="8"/>
      <c r="L173" s="8"/>
      <c r="M173" s="7"/>
      <c r="N173" s="250"/>
    </row>
    <row r="174" spans="1:14" x14ac:dyDescent="0.2">
      <c r="A174" s="8"/>
      <c r="B174" s="7"/>
      <c r="C174" s="7"/>
      <c r="D174" s="250"/>
      <c r="F174" s="8"/>
      <c r="G174" s="8"/>
      <c r="H174" s="7"/>
      <c r="I174" s="250"/>
      <c r="K174" s="8"/>
      <c r="L174" s="8"/>
      <c r="M174" s="7"/>
      <c r="N174" s="250"/>
    </row>
    <row r="175" spans="1:14" x14ac:dyDescent="0.2">
      <c r="A175" s="8"/>
      <c r="B175" s="7"/>
      <c r="C175" s="7"/>
      <c r="D175" s="250"/>
      <c r="F175" s="8"/>
      <c r="G175" s="8"/>
      <c r="H175" s="7"/>
      <c r="I175" s="250"/>
      <c r="K175" s="8"/>
      <c r="L175" s="8"/>
      <c r="M175" s="7"/>
      <c r="N175" s="250"/>
    </row>
    <row r="176" spans="1:14" x14ac:dyDescent="0.2">
      <c r="A176" s="8"/>
      <c r="B176" s="7"/>
      <c r="C176" s="7"/>
      <c r="D176" s="250"/>
      <c r="F176" s="8"/>
      <c r="G176" s="8"/>
      <c r="H176" s="7"/>
      <c r="I176" s="250"/>
      <c r="K176" s="8"/>
      <c r="L176" s="8"/>
      <c r="M176" s="7"/>
      <c r="N176" s="250"/>
    </row>
    <row r="177" spans="1:14" x14ac:dyDescent="0.2">
      <c r="A177" s="8"/>
      <c r="B177" s="7"/>
      <c r="C177" s="7"/>
      <c r="D177" s="250"/>
      <c r="F177" s="8"/>
      <c r="G177" s="8"/>
      <c r="H177" s="7"/>
      <c r="I177" s="250"/>
      <c r="K177" s="8"/>
      <c r="L177" s="8"/>
      <c r="M177" s="7"/>
      <c r="N177" s="250"/>
    </row>
    <row r="178" spans="1:14" x14ac:dyDescent="0.2">
      <c r="A178" s="8"/>
      <c r="B178" s="7"/>
      <c r="C178" s="7"/>
      <c r="D178" s="250"/>
      <c r="F178" s="8"/>
      <c r="G178" s="8"/>
      <c r="H178" s="7"/>
      <c r="I178" s="250"/>
      <c r="K178" s="8"/>
      <c r="L178" s="8"/>
      <c r="M178" s="7"/>
      <c r="N178" s="250"/>
    </row>
    <row r="179" spans="1:14" x14ac:dyDescent="0.2">
      <c r="A179" s="8"/>
      <c r="B179" s="7"/>
      <c r="C179" s="7"/>
      <c r="D179" s="250"/>
      <c r="F179" s="8"/>
      <c r="G179" s="8"/>
      <c r="H179" s="7"/>
      <c r="I179" s="250"/>
      <c r="K179" s="8"/>
      <c r="L179" s="8"/>
      <c r="M179" s="7"/>
      <c r="N179" s="250"/>
    </row>
    <row r="180" spans="1:14" x14ac:dyDescent="0.2">
      <c r="A180" s="8"/>
      <c r="B180" s="7"/>
      <c r="C180" s="7"/>
      <c r="D180" s="250"/>
      <c r="F180" s="8"/>
      <c r="G180" s="8"/>
      <c r="H180" s="7"/>
      <c r="I180" s="250"/>
      <c r="K180" s="8"/>
      <c r="L180" s="8"/>
      <c r="M180" s="7"/>
      <c r="N180" s="250"/>
    </row>
    <row r="181" spans="1:14" x14ac:dyDescent="0.2">
      <c r="A181" s="8"/>
      <c r="B181" s="7"/>
      <c r="C181" s="7"/>
      <c r="D181" s="250"/>
      <c r="F181" s="8"/>
      <c r="G181" s="8"/>
      <c r="H181" s="7"/>
      <c r="I181" s="250"/>
      <c r="K181" s="8"/>
      <c r="L181" s="8"/>
      <c r="M181" s="7"/>
      <c r="N181" s="250"/>
    </row>
    <row r="182" spans="1:14" x14ac:dyDescent="0.2">
      <c r="A182" s="8"/>
      <c r="B182" s="7"/>
      <c r="C182" s="7"/>
      <c r="D182" s="250"/>
      <c r="F182" s="8"/>
      <c r="G182" s="8"/>
      <c r="H182" s="7"/>
      <c r="I182" s="250"/>
      <c r="K182" s="8"/>
      <c r="L182" s="8"/>
      <c r="M182" s="7"/>
      <c r="N182" s="250"/>
    </row>
    <row r="183" spans="1:14" x14ac:dyDescent="0.2">
      <c r="A183" s="8"/>
      <c r="B183" s="7"/>
      <c r="C183" s="7"/>
      <c r="D183" s="250"/>
      <c r="F183" s="8"/>
      <c r="G183" s="8"/>
      <c r="H183" s="7"/>
      <c r="I183" s="250"/>
      <c r="K183" s="8"/>
      <c r="L183" s="8"/>
      <c r="M183" s="7"/>
      <c r="N183" s="250"/>
    </row>
    <row r="184" spans="1:14" x14ac:dyDescent="0.2">
      <c r="A184" s="8"/>
      <c r="B184" s="7"/>
      <c r="C184" s="7"/>
      <c r="D184" s="250"/>
      <c r="F184" s="8"/>
      <c r="G184" s="8"/>
      <c r="H184" s="7"/>
      <c r="I184" s="250"/>
      <c r="K184" s="8"/>
      <c r="L184" s="8"/>
      <c r="M184" s="7"/>
      <c r="N184" s="250"/>
    </row>
    <row r="185" spans="1:14" x14ac:dyDescent="0.2">
      <c r="A185" s="8"/>
      <c r="B185" s="7"/>
      <c r="C185" s="7"/>
      <c r="D185" s="250"/>
      <c r="F185" s="8"/>
      <c r="G185" s="8"/>
      <c r="H185" s="7"/>
      <c r="I185" s="250"/>
      <c r="K185" s="8"/>
      <c r="L185" s="8"/>
      <c r="M185" s="7"/>
      <c r="N185" s="250"/>
    </row>
    <row r="186" spans="1:14" x14ac:dyDescent="0.2">
      <c r="A186" s="8"/>
      <c r="B186" s="7"/>
      <c r="C186" s="7"/>
      <c r="D186" s="250"/>
      <c r="F186" s="8"/>
      <c r="G186" s="8"/>
      <c r="H186" s="7"/>
      <c r="I186" s="250"/>
      <c r="K186" s="8"/>
      <c r="L186" s="8"/>
      <c r="M186" s="7"/>
      <c r="N186" s="250"/>
    </row>
    <row r="187" spans="1:14" x14ac:dyDescent="0.2">
      <c r="A187" s="8"/>
      <c r="B187" s="7"/>
      <c r="C187" s="7"/>
      <c r="D187" s="250"/>
      <c r="F187" s="8"/>
      <c r="G187" s="8"/>
      <c r="H187" s="7"/>
      <c r="I187" s="250"/>
      <c r="K187" s="8"/>
      <c r="L187" s="8"/>
      <c r="M187" s="7"/>
      <c r="N187" s="250"/>
    </row>
    <row r="188" spans="1:14" x14ac:dyDescent="0.2">
      <c r="A188" s="8"/>
      <c r="B188" s="7"/>
      <c r="C188" s="7"/>
      <c r="D188" s="250"/>
      <c r="F188" s="8"/>
      <c r="G188" s="8"/>
      <c r="H188" s="7"/>
      <c r="I188" s="250"/>
      <c r="K188" s="8"/>
      <c r="L188" s="8"/>
      <c r="M188" s="7"/>
      <c r="N188" s="250"/>
    </row>
    <row r="189" spans="1:14" x14ac:dyDescent="0.2">
      <c r="A189" s="8"/>
      <c r="B189" s="7"/>
      <c r="C189" s="7"/>
      <c r="D189" s="250"/>
      <c r="F189" s="8"/>
      <c r="G189" s="8"/>
      <c r="H189" s="7"/>
      <c r="I189" s="250"/>
      <c r="K189" s="8"/>
      <c r="L189" s="8"/>
      <c r="M189" s="7"/>
      <c r="N189" s="250"/>
    </row>
    <row r="190" spans="1:14" x14ac:dyDescent="0.2">
      <c r="A190" s="8"/>
      <c r="B190" s="8"/>
      <c r="C190" s="8"/>
      <c r="D190" s="250"/>
      <c r="F190" s="8"/>
      <c r="G190" s="8"/>
      <c r="H190" s="7"/>
      <c r="I190" s="250"/>
      <c r="K190" s="8"/>
      <c r="L190" s="8"/>
      <c r="M190" s="7"/>
      <c r="N190" s="250"/>
    </row>
    <row r="191" spans="1:14" x14ac:dyDescent="0.2">
      <c r="A191" s="8"/>
      <c r="B191" s="7"/>
      <c r="C191" s="7"/>
      <c r="D191" s="250"/>
      <c r="F191" s="8"/>
      <c r="G191" s="8"/>
      <c r="H191" s="7"/>
      <c r="I191" s="250"/>
      <c r="K191" s="8"/>
      <c r="L191" s="8"/>
      <c r="M191" s="7"/>
      <c r="N191" s="250"/>
    </row>
    <row r="192" spans="1:14" x14ac:dyDescent="0.2">
      <c r="A192" s="8"/>
      <c r="B192" s="7"/>
      <c r="C192" s="7"/>
      <c r="D192" s="250"/>
      <c r="F192" s="8"/>
      <c r="G192" s="8"/>
      <c r="H192" s="7"/>
      <c r="I192" s="250"/>
      <c r="K192" s="8"/>
      <c r="L192" s="8"/>
      <c r="M192" s="7"/>
      <c r="N192" s="250"/>
    </row>
    <row r="193" spans="1:14" x14ac:dyDescent="0.2">
      <c r="A193" s="8"/>
      <c r="B193" s="8"/>
      <c r="C193" s="8"/>
      <c r="D193" s="250"/>
      <c r="F193" s="8"/>
      <c r="G193" s="8"/>
      <c r="H193" s="7"/>
      <c r="I193" s="250"/>
      <c r="K193" s="8"/>
      <c r="L193" s="8"/>
      <c r="M193" s="7"/>
      <c r="N193" s="250"/>
    </row>
    <row r="194" spans="1:14" x14ac:dyDescent="0.2">
      <c r="A194" s="8"/>
      <c r="B194" s="8"/>
      <c r="C194" s="8"/>
      <c r="D194" s="250"/>
      <c r="F194" s="8"/>
      <c r="G194" s="8"/>
      <c r="H194" s="7"/>
      <c r="I194" s="250"/>
      <c r="K194" s="8"/>
      <c r="L194" s="8"/>
      <c r="M194" s="7"/>
      <c r="N194" s="250"/>
    </row>
    <row r="195" spans="1:14" x14ac:dyDescent="0.2">
      <c r="A195" s="7"/>
      <c r="B195" s="7"/>
      <c r="C195" s="7"/>
      <c r="D195" s="250"/>
      <c r="F195" s="8"/>
      <c r="G195" s="8"/>
      <c r="H195" s="7"/>
      <c r="I195" s="250"/>
      <c r="K195" s="8"/>
      <c r="L195" s="8"/>
      <c r="M195" s="7"/>
      <c r="N195" s="250"/>
    </row>
    <row r="196" spans="1:14" x14ac:dyDescent="0.2">
      <c r="A196" s="8"/>
      <c r="B196" s="7"/>
      <c r="C196" s="7"/>
      <c r="D196" s="250"/>
      <c r="F196" s="8"/>
      <c r="G196" s="8"/>
      <c r="H196" s="7"/>
      <c r="I196" s="250"/>
      <c r="K196" s="8"/>
      <c r="L196" s="8"/>
      <c r="M196" s="7"/>
      <c r="N196" s="250"/>
    </row>
    <row r="197" spans="1:14" x14ac:dyDescent="0.2">
      <c r="A197" s="8"/>
      <c r="B197" s="7"/>
      <c r="C197" s="7"/>
      <c r="D197" s="250"/>
      <c r="F197" s="8"/>
      <c r="G197" s="8"/>
      <c r="H197" s="7"/>
      <c r="I197" s="250"/>
      <c r="K197" s="8"/>
      <c r="L197" s="8"/>
      <c r="M197" s="7"/>
      <c r="N197" s="250"/>
    </row>
    <row r="198" spans="1:14" x14ac:dyDescent="0.2">
      <c r="A198" s="8"/>
      <c r="B198" s="7"/>
      <c r="C198" s="7"/>
      <c r="D198" s="250"/>
      <c r="F198" s="8"/>
      <c r="G198" s="8"/>
      <c r="H198" s="7"/>
      <c r="I198" s="250"/>
      <c r="K198" s="8"/>
      <c r="L198" s="8"/>
      <c r="M198" s="7"/>
      <c r="N198" s="250"/>
    </row>
    <row r="199" spans="1:14" x14ac:dyDescent="0.2">
      <c r="A199" s="8"/>
      <c r="B199" s="7"/>
      <c r="C199" s="7"/>
      <c r="D199" s="250"/>
      <c r="F199" s="8"/>
      <c r="G199" s="8"/>
      <c r="H199" s="7"/>
      <c r="I199" s="250"/>
      <c r="K199" s="8"/>
      <c r="L199" s="8"/>
      <c r="M199" s="7"/>
      <c r="N199" s="250"/>
    </row>
    <row r="200" spans="1:14" x14ac:dyDescent="0.2">
      <c r="A200" s="8"/>
      <c r="B200" s="7"/>
      <c r="C200" s="7"/>
      <c r="D200" s="250"/>
      <c r="F200" s="8"/>
      <c r="G200" s="8"/>
      <c r="H200" s="7"/>
      <c r="I200" s="250"/>
      <c r="K200" s="8"/>
      <c r="L200" s="8"/>
      <c r="M200" s="7"/>
      <c r="N200" s="250"/>
    </row>
    <row r="201" spans="1:14" x14ac:dyDescent="0.2">
      <c r="A201" s="8"/>
      <c r="B201" s="7"/>
      <c r="C201" s="7"/>
      <c r="D201" s="250"/>
      <c r="F201" s="8"/>
      <c r="G201" s="8"/>
      <c r="H201" s="7"/>
      <c r="I201" s="250"/>
      <c r="K201" s="8"/>
      <c r="L201" s="8"/>
      <c r="M201" s="7"/>
      <c r="N201" s="250"/>
    </row>
    <row r="202" spans="1:14" x14ac:dyDescent="0.2">
      <c r="A202" s="8"/>
      <c r="B202" s="7"/>
      <c r="C202" s="7"/>
      <c r="D202" s="250"/>
      <c r="F202" s="8"/>
      <c r="G202" s="8"/>
      <c r="H202" s="7"/>
      <c r="I202" s="250"/>
      <c r="K202" s="8"/>
      <c r="L202" s="8"/>
      <c r="M202" s="7"/>
      <c r="N202" s="250"/>
    </row>
    <row r="203" spans="1:14" x14ac:dyDescent="0.2">
      <c r="A203" s="8"/>
      <c r="B203" s="7"/>
      <c r="C203" s="7"/>
      <c r="D203" s="250"/>
      <c r="F203" s="8"/>
      <c r="G203" s="8"/>
      <c r="H203" s="7"/>
      <c r="I203" s="250"/>
      <c r="K203" s="8"/>
      <c r="L203" s="8"/>
      <c r="M203" s="7"/>
      <c r="N203" s="250"/>
    </row>
    <row r="204" spans="1:14" x14ac:dyDescent="0.2">
      <c r="A204" s="8"/>
      <c r="B204" s="7"/>
      <c r="C204" s="7"/>
      <c r="D204" s="250"/>
      <c r="F204" s="8"/>
      <c r="G204" s="8"/>
      <c r="H204" s="7"/>
      <c r="I204" s="250"/>
      <c r="K204" s="8"/>
      <c r="L204" s="8"/>
      <c r="M204" s="7"/>
      <c r="N204" s="250"/>
    </row>
    <row r="205" spans="1:14" x14ac:dyDescent="0.2">
      <c r="A205" s="8"/>
      <c r="B205" s="7"/>
      <c r="C205" s="7"/>
      <c r="D205" s="250"/>
      <c r="F205" s="8"/>
      <c r="G205" s="8"/>
      <c r="H205" s="7"/>
      <c r="I205" s="250"/>
      <c r="K205" s="8"/>
      <c r="L205" s="8"/>
      <c r="M205" s="7"/>
      <c r="N205" s="250"/>
    </row>
    <row r="206" spans="1:14" x14ac:dyDescent="0.2">
      <c r="A206" s="8"/>
      <c r="B206" s="7"/>
      <c r="C206" s="7"/>
      <c r="D206" s="250"/>
      <c r="F206" s="8"/>
      <c r="G206" s="8"/>
      <c r="H206" s="7"/>
      <c r="I206" s="250"/>
      <c r="K206" s="8"/>
      <c r="L206" s="8"/>
      <c r="M206" s="7"/>
      <c r="N206" s="250"/>
    </row>
    <row r="207" spans="1:14" x14ac:dyDescent="0.2">
      <c r="A207" s="8"/>
      <c r="B207" s="7"/>
      <c r="C207" s="7"/>
      <c r="D207" s="250"/>
      <c r="F207" s="8"/>
      <c r="G207" s="8"/>
      <c r="H207" s="7"/>
      <c r="I207" s="250"/>
      <c r="K207" s="8"/>
      <c r="L207" s="8"/>
      <c r="M207" s="7"/>
      <c r="N207" s="250"/>
    </row>
    <row r="208" spans="1:14" x14ac:dyDescent="0.2">
      <c r="A208" s="8"/>
      <c r="B208" s="7"/>
      <c r="C208" s="7"/>
      <c r="D208" s="250"/>
      <c r="F208" s="8"/>
      <c r="G208" s="8"/>
      <c r="H208" s="7"/>
      <c r="I208" s="250"/>
      <c r="K208" s="8"/>
      <c r="L208" s="8"/>
      <c r="M208" s="7"/>
      <c r="N208" s="250"/>
    </row>
    <row r="209" spans="1:14" x14ac:dyDescent="0.2">
      <c r="A209" s="8"/>
      <c r="B209" s="7"/>
      <c r="C209" s="7"/>
      <c r="D209" s="250"/>
      <c r="F209" s="8"/>
      <c r="G209" s="8"/>
      <c r="H209" s="7"/>
      <c r="I209" s="250"/>
      <c r="K209" s="8"/>
      <c r="L209" s="8"/>
      <c r="M209" s="7"/>
      <c r="N209" s="250"/>
    </row>
    <row r="210" spans="1:14" x14ac:dyDescent="0.2">
      <c r="A210" s="8"/>
      <c r="B210" s="7"/>
      <c r="C210" s="7"/>
      <c r="D210" s="250"/>
      <c r="F210" s="8"/>
      <c r="G210" s="8"/>
      <c r="H210" s="7"/>
      <c r="I210" s="250"/>
      <c r="K210" s="8"/>
      <c r="L210" s="8"/>
      <c r="M210" s="7"/>
      <c r="N210" s="250"/>
    </row>
    <row r="211" spans="1:14" x14ac:dyDescent="0.2">
      <c r="A211" s="8"/>
      <c r="B211" s="7"/>
      <c r="C211" s="7"/>
      <c r="D211" s="250"/>
      <c r="F211" s="8"/>
      <c r="G211" s="8"/>
      <c r="H211" s="7"/>
      <c r="I211" s="250"/>
      <c r="K211" s="8"/>
      <c r="L211" s="8"/>
      <c r="M211" s="7"/>
      <c r="N211" s="250"/>
    </row>
    <row r="212" spans="1:14" x14ac:dyDescent="0.2">
      <c r="A212" s="8"/>
      <c r="B212" s="7"/>
      <c r="C212" s="7"/>
      <c r="D212" s="250"/>
      <c r="F212" s="8"/>
      <c r="G212" s="8"/>
      <c r="H212" s="7"/>
      <c r="I212" s="250"/>
      <c r="K212" s="8"/>
      <c r="L212" s="8"/>
      <c r="M212" s="7"/>
      <c r="N212" s="250"/>
    </row>
    <row r="213" spans="1:14" x14ac:dyDescent="0.2">
      <c r="A213" s="8"/>
      <c r="B213" s="7"/>
      <c r="C213" s="7"/>
      <c r="D213" s="250"/>
      <c r="F213" s="8"/>
      <c r="G213" s="8"/>
      <c r="H213" s="7"/>
      <c r="I213" s="250"/>
      <c r="K213" s="8"/>
      <c r="L213" s="8"/>
      <c r="M213" s="7"/>
      <c r="N213" s="250"/>
    </row>
    <row r="214" spans="1:14" x14ac:dyDescent="0.2">
      <c r="A214" s="8"/>
      <c r="B214" s="7"/>
      <c r="C214" s="7"/>
      <c r="D214" s="250"/>
      <c r="F214" s="8"/>
      <c r="G214" s="8"/>
      <c r="H214" s="7"/>
      <c r="I214" s="250"/>
      <c r="K214" s="8"/>
      <c r="L214" s="8"/>
      <c r="M214" s="7"/>
      <c r="N214" s="250"/>
    </row>
    <row r="215" spans="1:14" x14ac:dyDescent="0.2">
      <c r="A215" s="8"/>
      <c r="B215" s="7"/>
      <c r="C215" s="7"/>
      <c r="D215" s="250"/>
      <c r="F215" s="8"/>
      <c r="G215" s="8"/>
      <c r="H215" s="7"/>
      <c r="I215" s="250"/>
      <c r="K215" s="8"/>
      <c r="L215" s="8"/>
      <c r="M215" s="7"/>
      <c r="N215" s="250"/>
    </row>
    <row r="216" spans="1:14" x14ac:dyDescent="0.2">
      <c r="A216" s="8"/>
      <c r="B216" s="7"/>
      <c r="C216" s="7"/>
      <c r="D216" s="250"/>
      <c r="F216" s="8"/>
      <c r="G216" s="8"/>
      <c r="H216" s="7"/>
      <c r="I216" s="250"/>
      <c r="K216" s="8"/>
      <c r="L216" s="8"/>
      <c r="M216" s="7"/>
      <c r="N216" s="250"/>
    </row>
    <row r="217" spans="1:14" x14ac:dyDescent="0.2">
      <c r="A217" s="8"/>
      <c r="B217" s="7"/>
      <c r="C217" s="7"/>
      <c r="D217" s="250"/>
      <c r="F217" s="8"/>
      <c r="G217" s="8"/>
      <c r="H217" s="7"/>
      <c r="I217" s="250"/>
      <c r="K217" s="8"/>
      <c r="L217" s="8"/>
      <c r="M217" s="7"/>
      <c r="N217" s="250"/>
    </row>
    <row r="218" spans="1:14" x14ac:dyDescent="0.2">
      <c r="A218" s="8"/>
      <c r="B218" s="7"/>
      <c r="C218" s="7"/>
      <c r="D218" s="250"/>
      <c r="F218" s="8"/>
      <c r="G218" s="8"/>
      <c r="H218" s="7"/>
      <c r="I218" s="250"/>
      <c r="K218" s="8"/>
      <c r="L218" s="8"/>
      <c r="M218" s="7"/>
      <c r="N218" s="250"/>
    </row>
    <row r="219" spans="1:14" x14ac:dyDescent="0.2">
      <c r="A219" s="8"/>
      <c r="B219" s="7"/>
      <c r="C219" s="7"/>
      <c r="D219" s="250"/>
      <c r="F219" s="8"/>
      <c r="G219" s="8"/>
      <c r="H219" s="7"/>
      <c r="I219" s="250"/>
      <c r="K219" s="8"/>
      <c r="L219" s="8"/>
      <c r="M219" s="7"/>
      <c r="N219" s="250"/>
    </row>
    <row r="220" spans="1:14" x14ac:dyDescent="0.2">
      <c r="A220" s="8"/>
      <c r="B220" s="7"/>
      <c r="C220" s="7"/>
      <c r="D220" s="250"/>
      <c r="F220" s="8"/>
      <c r="G220" s="8"/>
      <c r="H220" s="7"/>
      <c r="I220" s="250"/>
      <c r="K220" s="8"/>
      <c r="L220" s="8"/>
      <c r="M220" s="7"/>
      <c r="N220" s="250"/>
    </row>
    <row r="221" spans="1:14" x14ac:dyDescent="0.2">
      <c r="A221" s="8"/>
      <c r="B221" s="7"/>
      <c r="C221" s="7"/>
      <c r="D221" s="250"/>
      <c r="F221" s="8"/>
      <c r="G221" s="8"/>
      <c r="H221" s="7"/>
      <c r="I221" s="250"/>
      <c r="K221" s="8"/>
      <c r="L221" s="8"/>
      <c r="M221" s="7"/>
      <c r="N221" s="250"/>
    </row>
    <row r="222" spans="1:14" x14ac:dyDescent="0.2">
      <c r="A222" s="8"/>
      <c r="B222" s="7"/>
      <c r="C222" s="7"/>
      <c r="D222" s="250"/>
      <c r="F222" s="8"/>
      <c r="G222" s="8"/>
      <c r="H222" s="7"/>
      <c r="I222" s="250"/>
      <c r="K222" s="8"/>
      <c r="L222" s="8"/>
      <c r="M222" s="7"/>
      <c r="N222" s="250"/>
    </row>
    <row r="223" spans="1:14" x14ac:dyDescent="0.2">
      <c r="A223" s="8"/>
      <c r="B223" s="7"/>
      <c r="C223" s="7"/>
      <c r="D223" s="250"/>
      <c r="F223" s="8"/>
      <c r="G223" s="8"/>
      <c r="H223" s="7"/>
      <c r="I223" s="250"/>
      <c r="K223" s="8"/>
      <c r="L223" s="8"/>
      <c r="M223" s="7"/>
      <c r="N223" s="250"/>
    </row>
    <row r="224" spans="1:14" x14ac:dyDescent="0.2">
      <c r="A224" s="8"/>
      <c r="B224" s="7"/>
      <c r="C224" s="7"/>
      <c r="D224" s="250"/>
      <c r="F224" s="8"/>
      <c r="G224" s="8"/>
      <c r="H224" s="7"/>
      <c r="I224" s="250"/>
      <c r="K224" s="8"/>
      <c r="L224" s="8"/>
      <c r="M224" s="7"/>
      <c r="N224" s="250"/>
    </row>
    <row r="225" spans="1:14" x14ac:dyDescent="0.2">
      <c r="A225" s="8"/>
      <c r="B225" s="7"/>
      <c r="C225" s="7"/>
      <c r="D225" s="250"/>
      <c r="F225" s="8"/>
      <c r="G225" s="8"/>
      <c r="H225" s="7"/>
      <c r="I225" s="250"/>
      <c r="K225" s="8"/>
      <c r="L225" s="8"/>
      <c r="M225" s="7"/>
      <c r="N225" s="250"/>
    </row>
    <row r="226" spans="1:14" x14ac:dyDescent="0.2">
      <c r="A226" s="8"/>
      <c r="B226" s="7"/>
      <c r="C226" s="7"/>
      <c r="D226" s="250"/>
      <c r="F226" s="8"/>
      <c r="G226" s="8"/>
      <c r="H226" s="7"/>
      <c r="I226" s="250"/>
      <c r="K226" s="8"/>
      <c r="L226" s="8"/>
      <c r="M226" s="7"/>
      <c r="N226" s="250"/>
    </row>
    <row r="227" spans="1:14" x14ac:dyDescent="0.2">
      <c r="A227" s="8"/>
      <c r="B227" s="7"/>
      <c r="C227" s="7"/>
      <c r="D227" s="250"/>
      <c r="F227" s="8"/>
      <c r="G227" s="8"/>
      <c r="H227" s="7"/>
      <c r="I227" s="250"/>
      <c r="K227" s="8"/>
      <c r="L227" s="8"/>
      <c r="M227" s="7"/>
      <c r="N227" s="250"/>
    </row>
    <row r="228" spans="1:14" x14ac:dyDescent="0.2">
      <c r="A228" s="8"/>
      <c r="B228" s="7"/>
      <c r="C228" s="7"/>
      <c r="D228" s="250"/>
      <c r="F228" s="8"/>
      <c r="G228" s="8"/>
      <c r="H228" s="7"/>
      <c r="I228" s="250"/>
      <c r="K228" s="8"/>
      <c r="L228" s="8"/>
      <c r="M228" s="7"/>
      <c r="N228" s="250"/>
    </row>
    <row r="229" spans="1:14" x14ac:dyDescent="0.2">
      <c r="A229" s="8"/>
      <c r="B229" s="7"/>
      <c r="C229" s="7"/>
      <c r="D229" s="250"/>
      <c r="F229" s="8"/>
      <c r="G229" s="8"/>
      <c r="H229" s="7"/>
      <c r="I229" s="250"/>
      <c r="K229" s="8"/>
      <c r="L229" s="8"/>
      <c r="M229" s="7"/>
      <c r="N229" s="250"/>
    </row>
    <row r="230" spans="1:14" x14ac:dyDescent="0.2">
      <c r="A230" s="8"/>
      <c r="B230" s="7"/>
      <c r="C230" s="7"/>
      <c r="D230" s="250"/>
      <c r="F230" s="8"/>
      <c r="G230" s="8"/>
      <c r="H230" s="7"/>
      <c r="I230" s="250"/>
      <c r="K230" s="8"/>
      <c r="L230" s="8"/>
      <c r="M230" s="7"/>
      <c r="N230" s="250"/>
    </row>
    <row r="231" spans="1:14" x14ac:dyDescent="0.2">
      <c r="A231" s="8"/>
      <c r="B231" s="7"/>
      <c r="C231" s="7"/>
      <c r="D231" s="250"/>
      <c r="F231" s="8"/>
      <c r="G231" s="8"/>
      <c r="H231" s="7"/>
      <c r="I231" s="250"/>
      <c r="K231" s="8"/>
      <c r="L231" s="8"/>
      <c r="M231" s="7"/>
      <c r="N231" s="250"/>
    </row>
    <row r="232" spans="1:14" x14ac:dyDescent="0.2">
      <c r="A232" s="8"/>
      <c r="B232" s="7"/>
      <c r="C232" s="7"/>
      <c r="D232" s="250"/>
      <c r="F232" s="8"/>
      <c r="G232" s="8"/>
      <c r="H232" s="7"/>
      <c r="I232" s="250"/>
      <c r="K232" s="8"/>
      <c r="L232" s="8"/>
      <c r="M232" s="7"/>
      <c r="N232" s="250"/>
    </row>
    <row r="233" spans="1:14" x14ac:dyDescent="0.2">
      <c r="A233" s="8"/>
      <c r="B233" s="7"/>
      <c r="C233" s="7"/>
      <c r="D233" s="250"/>
      <c r="F233" s="8"/>
      <c r="G233" s="8"/>
      <c r="H233" s="7"/>
      <c r="I233" s="250"/>
      <c r="K233" s="8"/>
      <c r="L233" s="8"/>
      <c r="M233" s="7"/>
      <c r="N233" s="250"/>
    </row>
    <row r="234" spans="1:14" x14ac:dyDescent="0.2">
      <c r="A234" s="8"/>
      <c r="B234" s="7"/>
      <c r="C234" s="7"/>
      <c r="D234" s="250"/>
      <c r="F234" s="8"/>
      <c r="G234" s="8"/>
      <c r="H234" s="7"/>
      <c r="I234" s="250"/>
      <c r="K234" s="8"/>
      <c r="L234" s="8"/>
      <c r="M234" s="7"/>
      <c r="N234" s="250"/>
    </row>
    <row r="235" spans="1:14" x14ac:dyDescent="0.2">
      <c r="A235" s="8"/>
      <c r="B235" s="7"/>
      <c r="C235" s="7"/>
      <c r="D235" s="250"/>
      <c r="F235" s="8"/>
      <c r="G235" s="8"/>
      <c r="H235" s="7"/>
      <c r="I235" s="250"/>
      <c r="K235" s="8"/>
      <c r="L235" s="8"/>
      <c r="M235" s="7"/>
      <c r="N235" s="250"/>
    </row>
    <row r="236" spans="1:14" x14ac:dyDescent="0.2">
      <c r="A236" s="8"/>
      <c r="B236" s="7"/>
      <c r="C236" s="7"/>
      <c r="D236" s="250"/>
      <c r="F236" s="8"/>
      <c r="G236" s="8"/>
      <c r="H236" s="7"/>
      <c r="I236" s="250"/>
      <c r="K236" s="8"/>
      <c r="L236" s="8"/>
      <c r="M236" s="7"/>
      <c r="N236" s="250"/>
    </row>
    <row r="237" spans="1:14" x14ac:dyDescent="0.2">
      <c r="A237" s="8"/>
      <c r="B237" s="7"/>
      <c r="C237" s="7"/>
      <c r="D237" s="250"/>
      <c r="F237" s="8"/>
      <c r="G237" s="8"/>
      <c r="H237" s="7"/>
      <c r="I237" s="250"/>
      <c r="K237" s="8"/>
      <c r="L237" s="8"/>
      <c r="M237" s="7"/>
      <c r="N237" s="250"/>
    </row>
    <row r="238" spans="1:14" x14ac:dyDescent="0.2">
      <c r="A238" s="8"/>
      <c r="B238" s="7"/>
      <c r="C238" s="7"/>
      <c r="D238" s="250"/>
      <c r="F238" s="8"/>
      <c r="G238" s="8"/>
      <c r="H238" s="7"/>
      <c r="I238" s="250"/>
      <c r="K238" s="8"/>
      <c r="L238" s="8"/>
      <c r="M238" s="7"/>
      <c r="N238" s="250"/>
    </row>
    <row r="239" spans="1:14" x14ac:dyDescent="0.2">
      <c r="A239" s="8"/>
      <c r="B239" s="7"/>
      <c r="C239" s="7"/>
      <c r="D239" s="250"/>
      <c r="F239" s="8"/>
      <c r="G239" s="8"/>
      <c r="H239" s="7"/>
      <c r="I239" s="250"/>
      <c r="K239" s="8"/>
      <c r="L239" s="8"/>
      <c r="M239" s="7"/>
      <c r="N239" s="250"/>
    </row>
    <row r="240" spans="1:14" x14ac:dyDescent="0.2">
      <c r="A240" s="8"/>
      <c r="B240" s="7"/>
      <c r="C240" s="7"/>
      <c r="D240" s="250"/>
      <c r="F240" s="8"/>
      <c r="G240" s="8"/>
      <c r="H240" s="7"/>
      <c r="I240" s="250"/>
      <c r="K240" s="8"/>
      <c r="L240" s="8"/>
      <c r="M240" s="7"/>
      <c r="N240" s="250"/>
    </row>
    <row r="241" spans="1:14" x14ac:dyDescent="0.2">
      <c r="A241" s="8"/>
      <c r="B241" s="7"/>
      <c r="C241" s="7"/>
      <c r="D241" s="250"/>
      <c r="F241" s="8"/>
      <c r="G241" s="8"/>
      <c r="H241" s="7"/>
      <c r="I241" s="250"/>
      <c r="K241" s="8"/>
      <c r="L241" s="8"/>
      <c r="M241" s="7"/>
      <c r="N241" s="250"/>
    </row>
    <row r="242" spans="1:14" x14ac:dyDescent="0.2">
      <c r="A242" s="8"/>
      <c r="B242" s="7"/>
      <c r="C242" s="7"/>
      <c r="D242" s="250"/>
      <c r="F242" s="8"/>
      <c r="G242" s="8"/>
      <c r="H242" s="7"/>
      <c r="I242" s="250"/>
      <c r="K242" s="8"/>
      <c r="L242" s="8"/>
      <c r="M242" s="7"/>
      <c r="N242" s="250"/>
    </row>
    <row r="243" spans="1:14" x14ac:dyDescent="0.2">
      <c r="A243" s="8"/>
      <c r="B243" s="7"/>
      <c r="C243" s="7"/>
      <c r="D243" s="250"/>
      <c r="F243" s="8"/>
      <c r="G243" s="8"/>
      <c r="H243" s="7"/>
      <c r="I243" s="250"/>
      <c r="K243" s="8"/>
      <c r="L243" s="8"/>
      <c r="M243" s="7"/>
      <c r="N243" s="250"/>
    </row>
    <row r="244" spans="1:14" x14ac:dyDescent="0.2">
      <c r="A244" s="8"/>
      <c r="B244" s="7"/>
      <c r="C244" s="7"/>
      <c r="D244" s="250"/>
      <c r="F244" s="8"/>
      <c r="G244" s="8"/>
      <c r="H244" s="7"/>
      <c r="I244" s="250"/>
      <c r="K244" s="8"/>
      <c r="L244" s="8"/>
      <c r="M244" s="7"/>
      <c r="N244" s="250"/>
    </row>
    <row r="245" spans="1:14" x14ac:dyDescent="0.2">
      <c r="A245" s="8"/>
      <c r="B245" s="7"/>
      <c r="C245" s="7"/>
      <c r="D245" s="250"/>
      <c r="F245" s="8"/>
      <c r="G245" s="8"/>
      <c r="H245" s="7"/>
      <c r="I245" s="250"/>
      <c r="K245" s="8"/>
      <c r="L245" s="8"/>
      <c r="M245" s="7"/>
      <c r="N245" s="250"/>
    </row>
    <row r="246" spans="1:14" x14ac:dyDescent="0.2">
      <c r="A246" s="8"/>
      <c r="B246" s="7"/>
      <c r="C246" s="7"/>
      <c r="D246" s="250"/>
      <c r="F246" s="8"/>
      <c r="G246" s="8"/>
      <c r="H246" s="7"/>
      <c r="I246" s="250"/>
      <c r="K246" s="8"/>
      <c r="L246" s="8"/>
      <c r="M246" s="7"/>
      <c r="N246" s="250"/>
    </row>
    <row r="247" spans="1:14" x14ac:dyDescent="0.2">
      <c r="A247" s="8"/>
      <c r="B247" s="7"/>
      <c r="C247" s="7"/>
      <c r="D247" s="250"/>
      <c r="F247" s="8"/>
      <c r="G247" s="8"/>
      <c r="H247" s="7"/>
      <c r="I247" s="250"/>
      <c r="K247" s="8"/>
      <c r="L247" s="8"/>
      <c r="M247" s="7"/>
      <c r="N247" s="250"/>
    </row>
    <row r="248" spans="1:14" x14ac:dyDescent="0.2">
      <c r="A248" s="8"/>
      <c r="B248" s="7"/>
      <c r="C248" s="7"/>
      <c r="D248" s="250"/>
      <c r="F248" s="8"/>
      <c r="G248" s="8"/>
      <c r="H248" s="7"/>
      <c r="I248" s="250"/>
      <c r="K248" s="8"/>
      <c r="L248" s="8"/>
      <c r="M248" s="7"/>
      <c r="N248" s="250"/>
    </row>
    <row r="249" spans="1:14" x14ac:dyDescent="0.2">
      <c r="A249" s="8"/>
      <c r="B249" s="7"/>
      <c r="C249" s="7"/>
      <c r="D249" s="250"/>
      <c r="F249" s="8"/>
      <c r="G249" s="8"/>
      <c r="H249" s="7"/>
      <c r="I249" s="250"/>
      <c r="K249" s="8"/>
      <c r="L249" s="8"/>
      <c r="M249" s="7"/>
      <c r="N249" s="250"/>
    </row>
    <row r="250" spans="1:14" x14ac:dyDescent="0.2">
      <c r="A250" s="8"/>
      <c r="B250" s="7"/>
      <c r="C250" s="7"/>
      <c r="D250" s="250"/>
      <c r="F250" s="8"/>
      <c r="G250" s="8"/>
      <c r="H250" s="7"/>
      <c r="I250" s="250"/>
      <c r="K250" s="8"/>
      <c r="L250" s="8"/>
      <c r="M250" s="7"/>
      <c r="N250" s="250"/>
    </row>
    <row r="251" spans="1:14" x14ac:dyDescent="0.2">
      <c r="A251" s="8"/>
      <c r="B251" s="7"/>
      <c r="C251" s="7"/>
      <c r="D251" s="250"/>
      <c r="F251" s="8"/>
      <c r="G251" s="8"/>
      <c r="H251" s="7"/>
      <c r="I251" s="250"/>
      <c r="K251" s="8"/>
      <c r="L251" s="8"/>
      <c r="M251" s="7"/>
      <c r="N251" s="250"/>
    </row>
    <row r="252" spans="1:14" x14ac:dyDescent="0.2">
      <c r="A252" s="8"/>
      <c r="B252" s="7"/>
      <c r="C252" s="7"/>
      <c r="D252" s="250"/>
      <c r="F252" s="8"/>
      <c r="G252" s="8"/>
      <c r="H252" s="7"/>
      <c r="I252" s="250"/>
      <c r="K252" s="8"/>
      <c r="L252" s="8"/>
      <c r="M252" s="7"/>
      <c r="N252" s="250"/>
    </row>
    <row r="253" spans="1:14" x14ac:dyDescent="0.2">
      <c r="A253" s="8"/>
      <c r="B253" s="7"/>
      <c r="C253" s="7"/>
      <c r="D253" s="250"/>
      <c r="F253" s="8"/>
      <c r="G253" s="8"/>
      <c r="H253" s="7"/>
      <c r="I253" s="250"/>
      <c r="K253" s="8"/>
      <c r="L253" s="8"/>
      <c r="M253" s="7"/>
      <c r="N253" s="250"/>
    </row>
    <row r="254" spans="1:14" x14ac:dyDescent="0.2">
      <c r="A254" s="8"/>
      <c r="B254" s="7"/>
      <c r="C254" s="7"/>
      <c r="D254" s="250"/>
      <c r="F254" s="8"/>
      <c r="G254" s="8"/>
      <c r="H254" s="7"/>
      <c r="I254" s="250"/>
      <c r="K254" s="8"/>
      <c r="L254" s="8"/>
      <c r="M254" s="7"/>
      <c r="N254" s="250"/>
    </row>
    <row r="255" spans="1:14" x14ac:dyDescent="0.2">
      <c r="A255" s="8"/>
      <c r="B255" s="7"/>
      <c r="C255" s="7"/>
      <c r="D255" s="250"/>
      <c r="F255" s="8"/>
      <c r="G255" s="8"/>
      <c r="H255" s="7"/>
      <c r="I255" s="250"/>
      <c r="K255" s="8"/>
      <c r="L255" s="8"/>
      <c r="M255" s="7"/>
      <c r="N255" s="250"/>
    </row>
    <row r="256" spans="1:14" x14ac:dyDescent="0.2">
      <c r="A256" s="8"/>
      <c r="B256" s="7"/>
      <c r="C256" s="7"/>
      <c r="D256" s="250"/>
      <c r="F256" s="8"/>
      <c r="G256" s="8"/>
      <c r="H256" s="7"/>
      <c r="I256" s="250"/>
      <c r="K256" s="8"/>
      <c r="L256" s="8"/>
      <c r="M256" s="7"/>
      <c r="N256" s="250"/>
    </row>
    <row r="257" spans="1:14" x14ac:dyDescent="0.2">
      <c r="A257" s="8"/>
      <c r="B257" s="7"/>
      <c r="C257" s="7"/>
      <c r="D257" s="250"/>
      <c r="F257" s="8"/>
      <c r="G257" s="8"/>
      <c r="H257" s="7"/>
      <c r="I257" s="250"/>
      <c r="K257" s="8"/>
      <c r="L257" s="8"/>
      <c r="M257" s="7"/>
      <c r="N257" s="250"/>
    </row>
    <row r="258" spans="1:14" x14ac:dyDescent="0.2">
      <c r="A258" s="8"/>
      <c r="B258" s="7"/>
      <c r="C258" s="7"/>
      <c r="D258" s="250"/>
      <c r="F258" s="8"/>
      <c r="G258" s="8"/>
      <c r="H258" s="7"/>
      <c r="I258" s="250"/>
      <c r="K258" s="8"/>
      <c r="L258" s="8"/>
      <c r="M258" s="7"/>
      <c r="N258" s="250"/>
    </row>
    <row r="259" spans="1:14" x14ac:dyDescent="0.2">
      <c r="A259" s="8"/>
      <c r="B259" s="7"/>
      <c r="C259" s="7"/>
      <c r="D259" s="250"/>
      <c r="F259" s="8"/>
      <c r="G259" s="8"/>
      <c r="H259" s="7"/>
      <c r="I259" s="250"/>
      <c r="K259" s="8"/>
      <c r="L259" s="8"/>
      <c r="M259" s="7"/>
      <c r="N259" s="250"/>
    </row>
    <row r="260" spans="1:14" x14ac:dyDescent="0.2">
      <c r="A260" s="8"/>
      <c r="B260" s="7"/>
      <c r="C260" s="7"/>
      <c r="D260" s="250"/>
      <c r="F260" s="8"/>
      <c r="G260" s="8"/>
      <c r="H260" s="7"/>
      <c r="I260" s="250"/>
      <c r="K260" s="8"/>
      <c r="L260" s="8"/>
      <c r="M260" s="7"/>
      <c r="N260" s="250"/>
    </row>
    <row r="261" spans="1:14" x14ac:dyDescent="0.2">
      <c r="A261" s="8"/>
      <c r="B261" s="7"/>
      <c r="C261" s="7"/>
      <c r="D261" s="250"/>
      <c r="F261" s="8"/>
      <c r="G261" s="8"/>
      <c r="H261" s="7"/>
      <c r="I261" s="250"/>
      <c r="K261" s="8"/>
      <c r="L261" s="8"/>
      <c r="M261" s="7"/>
      <c r="N261" s="250"/>
    </row>
    <row r="262" spans="1:14" x14ac:dyDescent="0.2">
      <c r="A262" s="8"/>
      <c r="B262" s="7"/>
      <c r="C262" s="7"/>
      <c r="D262" s="250"/>
      <c r="F262" s="8"/>
      <c r="G262" s="8"/>
      <c r="H262" s="7"/>
      <c r="I262" s="250"/>
      <c r="K262" s="8"/>
      <c r="L262" s="8"/>
      <c r="M262" s="7"/>
      <c r="N262" s="250"/>
    </row>
    <row r="263" spans="1:14" x14ac:dyDescent="0.2">
      <c r="A263" s="8"/>
      <c r="B263" s="7"/>
      <c r="C263" s="7"/>
      <c r="D263" s="250"/>
      <c r="F263" s="8"/>
      <c r="G263" s="8"/>
      <c r="H263" s="7"/>
      <c r="I263" s="250"/>
      <c r="K263" s="8"/>
      <c r="L263" s="8"/>
      <c r="M263" s="7"/>
      <c r="N263" s="250"/>
    </row>
    <row r="264" spans="1:14" x14ac:dyDescent="0.2">
      <c r="A264" s="8"/>
      <c r="B264" s="7"/>
      <c r="C264" s="7"/>
      <c r="D264" s="250"/>
      <c r="F264" s="8"/>
      <c r="G264" s="8"/>
      <c r="H264" s="7"/>
      <c r="I264" s="250"/>
      <c r="K264" s="8"/>
      <c r="L264" s="8"/>
      <c r="M264" s="7"/>
      <c r="N264" s="250"/>
    </row>
    <row r="265" spans="1:14" x14ac:dyDescent="0.2">
      <c r="A265" s="8"/>
      <c r="B265" s="7"/>
      <c r="C265" s="7"/>
      <c r="D265" s="250"/>
      <c r="F265" s="8"/>
      <c r="G265" s="8"/>
      <c r="H265" s="7"/>
      <c r="I265" s="250"/>
      <c r="K265" s="8"/>
      <c r="L265" s="8"/>
      <c r="M265" s="7"/>
      <c r="N265" s="250"/>
    </row>
    <row r="266" spans="1:14" x14ac:dyDescent="0.2">
      <c r="A266" s="8"/>
      <c r="B266" s="7"/>
      <c r="C266" s="7"/>
      <c r="D266" s="250"/>
      <c r="F266" s="8"/>
      <c r="G266" s="8"/>
      <c r="H266" s="7"/>
      <c r="I266" s="250"/>
      <c r="K266" s="8"/>
      <c r="L266" s="8"/>
      <c r="M266" s="7"/>
      <c r="N266" s="250"/>
    </row>
    <row r="267" spans="1:14" x14ac:dyDescent="0.2">
      <c r="A267" s="8"/>
      <c r="B267" s="7"/>
      <c r="C267" s="7"/>
      <c r="D267" s="250"/>
      <c r="F267" s="8"/>
      <c r="G267" s="8"/>
      <c r="H267" s="7"/>
      <c r="I267" s="250"/>
      <c r="K267" s="8"/>
      <c r="L267" s="8"/>
      <c r="M267" s="7"/>
      <c r="N267" s="250"/>
    </row>
    <row r="268" spans="1:14" x14ac:dyDescent="0.2">
      <c r="A268" s="8"/>
      <c r="B268" s="7"/>
      <c r="C268" s="7"/>
      <c r="D268" s="250"/>
      <c r="F268" s="8"/>
      <c r="G268" s="8"/>
      <c r="H268" s="7"/>
      <c r="I268" s="250"/>
      <c r="K268" s="8"/>
      <c r="L268" s="8"/>
      <c r="M268" s="7"/>
      <c r="N268" s="250"/>
    </row>
    <row r="269" spans="1:14" x14ac:dyDescent="0.2">
      <c r="A269" s="8"/>
      <c r="B269" s="7"/>
      <c r="C269" s="7"/>
      <c r="D269" s="250"/>
      <c r="F269" s="8"/>
      <c r="G269" s="8"/>
      <c r="H269" s="7"/>
      <c r="I269" s="250"/>
      <c r="K269" s="8"/>
      <c r="L269" s="8"/>
      <c r="M269" s="7"/>
      <c r="N269" s="250"/>
    </row>
    <row r="270" spans="1:14" x14ac:dyDescent="0.2">
      <c r="A270" s="8"/>
      <c r="B270" s="7"/>
      <c r="C270" s="7"/>
      <c r="D270" s="250"/>
      <c r="F270" s="8"/>
      <c r="G270" s="8"/>
      <c r="H270" s="7"/>
      <c r="I270" s="250"/>
      <c r="K270" s="8"/>
      <c r="L270" s="8"/>
      <c r="M270" s="7"/>
      <c r="N270" s="250"/>
    </row>
    <row r="271" spans="1:14" x14ac:dyDescent="0.2">
      <c r="A271" s="8"/>
      <c r="B271" s="7"/>
      <c r="C271" s="7"/>
      <c r="D271" s="250"/>
      <c r="F271" s="8"/>
      <c r="G271" s="8"/>
      <c r="H271" s="7"/>
      <c r="I271" s="250"/>
      <c r="K271" s="8"/>
      <c r="L271" s="8"/>
      <c r="M271" s="7"/>
      <c r="N271" s="250"/>
    </row>
    <row r="272" spans="1:14" x14ac:dyDescent="0.2">
      <c r="A272" s="8"/>
      <c r="B272" s="7"/>
      <c r="C272" s="7"/>
      <c r="D272" s="250"/>
      <c r="F272" s="8"/>
      <c r="G272" s="8"/>
      <c r="H272" s="7"/>
      <c r="I272" s="250"/>
      <c r="K272" s="8"/>
      <c r="L272" s="8"/>
      <c r="M272" s="7"/>
      <c r="N272" s="250"/>
    </row>
    <row r="273" spans="1:14" x14ac:dyDescent="0.2">
      <c r="A273" s="8"/>
      <c r="B273" s="7"/>
      <c r="C273" s="7"/>
      <c r="D273" s="250"/>
      <c r="F273" s="8"/>
      <c r="G273" s="8"/>
      <c r="H273" s="7"/>
      <c r="I273" s="250"/>
      <c r="K273" s="8"/>
      <c r="L273" s="8"/>
      <c r="M273" s="7"/>
      <c r="N273" s="250"/>
    </row>
    <row r="274" spans="1:14" x14ac:dyDescent="0.2">
      <c r="A274" s="8"/>
      <c r="B274" s="7"/>
      <c r="C274" s="7"/>
      <c r="D274" s="250"/>
      <c r="F274" s="8"/>
      <c r="G274" s="8"/>
      <c r="H274" s="7"/>
      <c r="I274" s="250"/>
      <c r="K274" s="8"/>
      <c r="L274" s="8"/>
      <c r="M274" s="7"/>
      <c r="N274" s="250"/>
    </row>
    <row r="275" spans="1:14" x14ac:dyDescent="0.2">
      <c r="A275" s="8"/>
      <c r="B275" s="7"/>
      <c r="C275" s="7"/>
      <c r="D275" s="250"/>
      <c r="F275" s="8"/>
      <c r="G275" s="8"/>
      <c r="H275" s="7"/>
      <c r="I275" s="250"/>
      <c r="K275" s="8"/>
      <c r="L275" s="8"/>
      <c r="M275" s="7"/>
      <c r="N275" s="250"/>
    </row>
    <row r="276" spans="1:14" x14ac:dyDescent="0.2">
      <c r="A276" s="8"/>
      <c r="B276" s="7"/>
      <c r="C276" s="7"/>
      <c r="D276" s="250"/>
      <c r="F276" s="8"/>
      <c r="G276" s="8"/>
      <c r="H276" s="7"/>
      <c r="I276" s="250"/>
      <c r="K276" s="8"/>
      <c r="L276" s="8"/>
      <c r="M276" s="7"/>
      <c r="N276" s="250"/>
    </row>
    <row r="277" spans="1:14" x14ac:dyDescent="0.2">
      <c r="A277" s="8"/>
      <c r="B277" s="7"/>
      <c r="C277" s="7"/>
      <c r="D277" s="250"/>
      <c r="F277" s="8"/>
      <c r="G277" s="8"/>
      <c r="H277" s="7"/>
      <c r="I277" s="250"/>
      <c r="K277" s="8"/>
      <c r="L277" s="8"/>
      <c r="M277" s="7"/>
      <c r="N277" s="250"/>
    </row>
    <row r="278" spans="1:14" x14ac:dyDescent="0.2">
      <c r="A278" s="8"/>
      <c r="B278" s="7"/>
      <c r="C278" s="7"/>
      <c r="D278" s="250"/>
      <c r="F278" s="8"/>
      <c r="G278" s="8"/>
      <c r="H278" s="7"/>
      <c r="I278" s="250"/>
      <c r="K278" s="8"/>
      <c r="L278" s="8"/>
      <c r="M278" s="7"/>
      <c r="N278" s="250"/>
    </row>
    <row r="279" spans="1:14" x14ac:dyDescent="0.2">
      <c r="A279" s="8"/>
      <c r="B279" s="7"/>
      <c r="C279" s="7"/>
      <c r="D279" s="250"/>
      <c r="F279" s="8"/>
      <c r="G279" s="8"/>
      <c r="H279" s="7"/>
      <c r="I279" s="250"/>
      <c r="K279" s="8"/>
      <c r="L279" s="8"/>
      <c r="M279" s="7"/>
      <c r="N279" s="250"/>
    </row>
    <row r="280" spans="1:14" x14ac:dyDescent="0.2">
      <c r="A280" s="8"/>
      <c r="B280" s="7"/>
      <c r="C280" s="7"/>
      <c r="D280" s="250"/>
      <c r="F280" s="8"/>
      <c r="G280" s="8"/>
      <c r="H280" s="7"/>
      <c r="I280" s="250"/>
      <c r="K280" s="8"/>
      <c r="L280" s="8"/>
      <c r="M280" s="7"/>
      <c r="N280" s="250"/>
    </row>
    <row r="281" spans="1:14" x14ac:dyDescent="0.2">
      <c r="A281" s="8"/>
      <c r="B281" s="7"/>
      <c r="C281" s="7"/>
      <c r="D281" s="250"/>
      <c r="F281" s="8"/>
      <c r="G281" s="8"/>
      <c r="H281" s="7"/>
      <c r="I281" s="250"/>
      <c r="K281" s="8"/>
      <c r="L281" s="8"/>
      <c r="M281" s="7"/>
      <c r="N281" s="250"/>
    </row>
    <row r="282" spans="1:14" x14ac:dyDescent="0.2">
      <c r="A282" s="8"/>
      <c r="B282" s="7"/>
      <c r="C282" s="7"/>
      <c r="D282" s="250"/>
      <c r="F282" s="8"/>
      <c r="G282" s="8"/>
      <c r="H282" s="7"/>
      <c r="I282" s="250"/>
      <c r="K282" s="8"/>
      <c r="L282" s="8"/>
      <c r="M282" s="7"/>
      <c r="N282" s="250"/>
    </row>
    <row r="283" spans="1:14" x14ac:dyDescent="0.2">
      <c r="A283" s="8"/>
      <c r="B283" s="7"/>
      <c r="C283" s="7"/>
      <c r="D283" s="250"/>
      <c r="F283" s="8"/>
      <c r="G283" s="8"/>
      <c r="H283" s="7"/>
      <c r="I283" s="250"/>
      <c r="K283" s="8"/>
      <c r="L283" s="8"/>
      <c r="M283" s="7"/>
      <c r="N283" s="250"/>
    </row>
    <row r="284" spans="1:14" x14ac:dyDescent="0.2">
      <c r="A284" s="8"/>
      <c r="B284" s="7"/>
      <c r="C284" s="7"/>
      <c r="D284" s="250"/>
      <c r="F284" s="8"/>
      <c r="G284" s="8"/>
      <c r="H284" s="7"/>
      <c r="I284" s="250"/>
      <c r="K284" s="8"/>
      <c r="L284" s="8"/>
      <c r="M284" s="7"/>
      <c r="N284" s="250"/>
    </row>
    <row r="285" spans="1:14" x14ac:dyDescent="0.2">
      <c r="A285" s="8"/>
      <c r="B285" s="7"/>
      <c r="C285" s="7"/>
      <c r="D285" s="250"/>
      <c r="F285" s="8"/>
      <c r="G285" s="8"/>
      <c r="H285" s="7"/>
      <c r="I285" s="250"/>
      <c r="K285" s="8"/>
      <c r="L285" s="8"/>
      <c r="M285" s="7"/>
      <c r="N285" s="250"/>
    </row>
    <row r="286" spans="1:14" x14ac:dyDescent="0.2">
      <c r="A286" s="8"/>
      <c r="B286" s="7"/>
      <c r="C286" s="7"/>
      <c r="D286" s="250"/>
      <c r="F286" s="8"/>
      <c r="G286" s="8"/>
      <c r="H286" s="7"/>
      <c r="I286" s="250"/>
      <c r="K286" s="8"/>
      <c r="L286" s="8"/>
      <c r="M286" s="7"/>
      <c r="N286" s="250"/>
    </row>
    <row r="287" spans="1:14" x14ac:dyDescent="0.2">
      <c r="A287" s="8"/>
      <c r="B287" s="7"/>
      <c r="C287" s="7"/>
      <c r="D287" s="250"/>
      <c r="F287" s="8"/>
      <c r="G287" s="8"/>
      <c r="H287" s="7"/>
      <c r="I287" s="250"/>
      <c r="K287" s="8"/>
      <c r="L287" s="8"/>
      <c r="M287" s="7"/>
      <c r="N287" s="250"/>
    </row>
    <row r="288" spans="1:14" x14ac:dyDescent="0.2">
      <c r="A288" s="8"/>
      <c r="B288" s="7"/>
      <c r="C288" s="7"/>
      <c r="D288" s="250"/>
      <c r="F288" s="8"/>
      <c r="G288" s="8"/>
      <c r="H288" s="7"/>
      <c r="I288" s="250"/>
      <c r="K288" s="8"/>
      <c r="L288" s="8"/>
      <c r="M288" s="7"/>
      <c r="N288" s="250"/>
    </row>
    <row r="289" spans="1:14" x14ac:dyDescent="0.2">
      <c r="A289" s="8"/>
      <c r="B289" s="7"/>
      <c r="C289" s="7"/>
      <c r="D289" s="250"/>
      <c r="F289" s="8"/>
      <c r="G289" s="8"/>
      <c r="H289" s="7"/>
      <c r="I289" s="250"/>
      <c r="K289" s="8"/>
      <c r="L289" s="8"/>
      <c r="M289" s="7"/>
      <c r="N289" s="250"/>
    </row>
    <row r="290" spans="1:14" x14ac:dyDescent="0.2">
      <c r="A290" s="8"/>
      <c r="B290" s="7"/>
      <c r="C290" s="7"/>
      <c r="D290" s="250"/>
      <c r="F290" s="8"/>
      <c r="G290" s="8"/>
      <c r="H290" s="7"/>
      <c r="I290" s="250"/>
      <c r="K290" s="8"/>
      <c r="L290" s="8"/>
      <c r="M290" s="7"/>
      <c r="N290" s="250"/>
    </row>
    <row r="291" spans="1:14" x14ac:dyDescent="0.2">
      <c r="A291" s="8"/>
      <c r="B291" s="7"/>
      <c r="C291" s="7"/>
      <c r="D291" s="250"/>
      <c r="F291" s="8"/>
      <c r="G291" s="8"/>
      <c r="H291" s="7"/>
      <c r="I291" s="250"/>
      <c r="K291" s="8"/>
      <c r="L291" s="8"/>
      <c r="M291" s="7"/>
      <c r="N291" s="250"/>
    </row>
    <row r="292" spans="1:14" x14ac:dyDescent="0.2">
      <c r="A292" s="8"/>
      <c r="B292" s="7"/>
      <c r="C292" s="7"/>
      <c r="D292" s="250"/>
      <c r="F292" s="8"/>
      <c r="G292" s="8"/>
      <c r="H292" s="7"/>
      <c r="I292" s="250"/>
      <c r="K292" s="8"/>
      <c r="L292" s="8"/>
      <c r="M292" s="7"/>
      <c r="N292" s="250"/>
    </row>
    <row r="293" spans="1:14" x14ac:dyDescent="0.2">
      <c r="A293" s="8"/>
      <c r="B293" s="7"/>
      <c r="C293" s="7"/>
      <c r="D293" s="250"/>
      <c r="F293" s="8"/>
      <c r="G293" s="8"/>
      <c r="H293" s="7"/>
      <c r="I293" s="250"/>
      <c r="K293" s="8"/>
      <c r="L293" s="8"/>
      <c r="M293" s="7"/>
      <c r="N293" s="250"/>
    </row>
    <row r="294" spans="1:14" x14ac:dyDescent="0.2">
      <c r="A294" s="8"/>
      <c r="B294" s="7"/>
      <c r="C294" s="7"/>
      <c r="D294" s="250"/>
      <c r="F294" s="8"/>
      <c r="G294" s="8"/>
      <c r="H294" s="7"/>
      <c r="I294" s="250"/>
      <c r="K294" s="8"/>
      <c r="L294" s="8"/>
      <c r="M294" s="7"/>
      <c r="N294" s="250"/>
    </row>
    <row r="295" spans="1:14" x14ac:dyDescent="0.2">
      <c r="A295" s="8"/>
      <c r="B295" s="7"/>
      <c r="C295" s="7"/>
      <c r="D295" s="250"/>
      <c r="F295" s="8"/>
      <c r="G295" s="8"/>
      <c r="H295" s="7"/>
      <c r="I295" s="250"/>
      <c r="K295" s="8"/>
      <c r="L295" s="8"/>
      <c r="M295" s="7"/>
      <c r="N295" s="250"/>
    </row>
    <row r="296" spans="1:14" x14ac:dyDescent="0.2">
      <c r="A296" s="8"/>
      <c r="B296" s="7"/>
      <c r="C296" s="7"/>
      <c r="D296" s="250"/>
      <c r="F296" s="8"/>
      <c r="G296" s="8"/>
      <c r="H296" s="7"/>
      <c r="I296" s="250"/>
      <c r="K296" s="8"/>
      <c r="L296" s="8"/>
      <c r="M296" s="7"/>
      <c r="N296" s="250"/>
    </row>
    <row r="297" spans="1:14" x14ac:dyDescent="0.2">
      <c r="A297" s="8"/>
      <c r="B297" s="7"/>
      <c r="C297" s="7"/>
      <c r="D297" s="250"/>
      <c r="F297" s="8"/>
      <c r="G297" s="8"/>
      <c r="H297" s="7"/>
      <c r="I297" s="250"/>
      <c r="K297" s="8"/>
      <c r="L297" s="8"/>
      <c r="M297" s="7"/>
      <c r="N297" s="250"/>
    </row>
    <row r="298" spans="1:14" x14ac:dyDescent="0.2">
      <c r="A298" s="8"/>
      <c r="B298" s="7"/>
      <c r="C298" s="7"/>
      <c r="D298" s="250"/>
      <c r="F298" s="8"/>
      <c r="G298" s="8"/>
      <c r="H298" s="7"/>
      <c r="I298" s="250"/>
      <c r="K298" s="8"/>
      <c r="L298" s="8"/>
      <c r="M298" s="7"/>
      <c r="N298" s="250"/>
    </row>
    <row r="299" spans="1:14" x14ac:dyDescent="0.2">
      <c r="A299" s="8"/>
      <c r="B299" s="7"/>
      <c r="C299" s="7"/>
      <c r="D299" s="250"/>
      <c r="F299" s="8"/>
      <c r="G299" s="8"/>
      <c r="H299" s="7"/>
      <c r="I299" s="250"/>
      <c r="K299" s="8"/>
      <c r="L299" s="8"/>
      <c r="M299" s="7"/>
      <c r="N299" s="250"/>
    </row>
    <row r="300" spans="1:14" x14ac:dyDescent="0.2">
      <c r="A300" s="8"/>
      <c r="B300" s="7"/>
      <c r="C300" s="7"/>
      <c r="D300" s="250"/>
      <c r="F300" s="8"/>
      <c r="G300" s="8"/>
      <c r="H300" s="7"/>
      <c r="I300" s="250"/>
      <c r="K300" s="8"/>
      <c r="L300" s="8"/>
      <c r="M300" s="7"/>
      <c r="N300" s="250"/>
    </row>
    <row r="301" spans="1:14" x14ac:dyDescent="0.2">
      <c r="A301" s="8"/>
      <c r="B301" s="7"/>
      <c r="C301" s="7"/>
      <c r="D301" s="250"/>
      <c r="F301" s="8"/>
      <c r="G301" s="8"/>
      <c r="H301" s="7"/>
      <c r="I301" s="250"/>
      <c r="K301" s="8"/>
      <c r="L301" s="8"/>
      <c r="M301" s="7"/>
      <c r="N301" s="250"/>
    </row>
    <row r="302" spans="1:14" x14ac:dyDescent="0.2">
      <c r="A302" s="8"/>
      <c r="B302" s="7"/>
      <c r="C302" s="7"/>
      <c r="D302" s="250"/>
      <c r="F302" s="8"/>
      <c r="G302" s="8"/>
      <c r="H302" s="7"/>
      <c r="I302" s="250"/>
      <c r="K302" s="8"/>
      <c r="L302" s="8"/>
      <c r="M302" s="7"/>
      <c r="N302" s="250"/>
    </row>
    <row r="303" spans="1:14" x14ac:dyDescent="0.2">
      <c r="A303" s="8"/>
      <c r="B303" s="7"/>
      <c r="C303" s="7"/>
      <c r="D303" s="250"/>
      <c r="F303" s="8"/>
      <c r="G303" s="8"/>
      <c r="H303" s="7"/>
      <c r="I303" s="250"/>
      <c r="K303" s="8"/>
      <c r="L303" s="8"/>
      <c r="M303" s="7"/>
      <c r="N303" s="250"/>
    </row>
    <row r="304" spans="1:14" x14ac:dyDescent="0.2">
      <c r="A304" s="8"/>
      <c r="B304" s="7"/>
      <c r="C304" s="7"/>
      <c r="D304" s="250"/>
      <c r="F304" s="8"/>
      <c r="G304" s="8"/>
      <c r="H304" s="7"/>
      <c r="I304" s="250"/>
      <c r="K304" s="8"/>
      <c r="L304" s="8"/>
      <c r="M304" s="7"/>
      <c r="N304" s="250"/>
    </row>
    <row r="305" spans="1:14" x14ac:dyDescent="0.2">
      <c r="A305" s="8"/>
      <c r="B305" s="7"/>
      <c r="C305" s="7"/>
      <c r="D305" s="250"/>
      <c r="F305" s="8"/>
      <c r="G305" s="8"/>
      <c r="H305" s="7"/>
      <c r="I305" s="250"/>
      <c r="K305" s="8"/>
      <c r="L305" s="8"/>
      <c r="M305" s="7"/>
      <c r="N305" s="250"/>
    </row>
    <row r="306" spans="1:14" x14ac:dyDescent="0.2">
      <c r="A306" s="8"/>
      <c r="B306" s="7"/>
      <c r="C306" s="7"/>
      <c r="D306" s="250"/>
      <c r="F306" s="8"/>
      <c r="G306" s="8"/>
      <c r="H306" s="7"/>
      <c r="I306" s="250"/>
      <c r="K306" s="8"/>
      <c r="L306" s="8"/>
      <c r="M306" s="7"/>
      <c r="N306" s="250"/>
    </row>
    <row r="307" spans="1:14" x14ac:dyDescent="0.2">
      <c r="A307" s="8"/>
      <c r="B307" s="7"/>
      <c r="C307" s="7"/>
      <c r="D307" s="250"/>
      <c r="F307" s="8"/>
      <c r="G307" s="8"/>
      <c r="H307" s="7"/>
      <c r="I307" s="250"/>
      <c r="K307" s="8"/>
      <c r="L307" s="8"/>
      <c r="M307" s="7"/>
      <c r="N307" s="250"/>
    </row>
    <row r="308" spans="1:14" x14ac:dyDescent="0.2">
      <c r="A308" s="8"/>
      <c r="B308" s="7"/>
      <c r="C308" s="7"/>
      <c r="D308" s="250"/>
      <c r="F308" s="8"/>
      <c r="G308" s="8"/>
      <c r="H308" s="7"/>
      <c r="I308" s="250"/>
      <c r="K308" s="8"/>
      <c r="L308" s="8"/>
      <c r="M308" s="7"/>
      <c r="N308" s="250"/>
    </row>
    <row r="309" spans="1:14" x14ac:dyDescent="0.2">
      <c r="A309" s="8"/>
      <c r="B309" s="7"/>
      <c r="C309" s="7"/>
      <c r="D309" s="250"/>
      <c r="F309" s="8"/>
      <c r="G309" s="8"/>
      <c r="H309" s="7"/>
      <c r="I309" s="250"/>
      <c r="K309" s="8"/>
      <c r="L309" s="8"/>
      <c r="M309" s="7"/>
      <c r="N309" s="250"/>
    </row>
    <row r="310" spans="1:14" x14ac:dyDescent="0.2">
      <c r="A310" s="8"/>
      <c r="B310" s="7"/>
      <c r="C310" s="7"/>
      <c r="D310" s="250"/>
      <c r="F310" s="8"/>
      <c r="G310" s="8"/>
      <c r="H310" s="7"/>
      <c r="I310" s="250"/>
      <c r="K310" s="8"/>
      <c r="L310" s="8"/>
      <c r="M310" s="7"/>
      <c r="N310" s="250"/>
    </row>
    <row r="311" spans="1:14" x14ac:dyDescent="0.2">
      <c r="A311" s="8"/>
      <c r="B311" s="7"/>
      <c r="C311" s="7"/>
      <c r="D311" s="250"/>
      <c r="F311" s="8"/>
      <c r="G311" s="8"/>
      <c r="H311" s="7"/>
      <c r="I311" s="250"/>
      <c r="K311" s="8"/>
      <c r="L311" s="8"/>
      <c r="M311" s="7"/>
      <c r="N311" s="250"/>
    </row>
    <row r="312" spans="1:14" x14ac:dyDescent="0.2">
      <c r="A312" s="8"/>
      <c r="B312" s="7"/>
      <c r="C312" s="7"/>
      <c r="D312" s="250"/>
      <c r="F312" s="8"/>
      <c r="G312" s="8"/>
      <c r="H312" s="7"/>
      <c r="I312" s="250"/>
      <c r="K312" s="8"/>
      <c r="L312" s="8"/>
      <c r="M312" s="7"/>
      <c r="N312" s="250"/>
    </row>
    <row r="313" spans="1:14" x14ac:dyDescent="0.2">
      <c r="A313" s="8"/>
      <c r="B313" s="7"/>
      <c r="C313" s="7"/>
      <c r="D313" s="250"/>
      <c r="F313" s="8"/>
      <c r="G313" s="8"/>
      <c r="H313" s="7"/>
      <c r="I313" s="250"/>
      <c r="K313" s="8"/>
      <c r="L313" s="8"/>
      <c r="M313" s="7"/>
      <c r="N313" s="250"/>
    </row>
    <row r="314" spans="1:14" x14ac:dyDescent="0.2">
      <c r="A314" s="8"/>
      <c r="B314" s="7"/>
      <c r="C314" s="7"/>
      <c r="D314" s="250"/>
      <c r="F314" s="8"/>
      <c r="G314" s="8"/>
      <c r="H314" s="7"/>
      <c r="I314" s="250"/>
      <c r="K314" s="8"/>
      <c r="L314" s="8"/>
      <c r="M314" s="7"/>
      <c r="N314" s="250"/>
    </row>
    <row r="315" spans="1:14" x14ac:dyDescent="0.2">
      <c r="A315" s="8"/>
      <c r="B315" s="7"/>
      <c r="C315" s="7"/>
      <c r="D315" s="250"/>
      <c r="F315" s="8"/>
      <c r="G315" s="8"/>
      <c r="H315" s="7"/>
      <c r="I315" s="250"/>
      <c r="K315" s="8"/>
      <c r="L315" s="8"/>
      <c r="M315" s="7"/>
      <c r="N315" s="250"/>
    </row>
    <row r="316" spans="1:14" x14ac:dyDescent="0.2">
      <c r="A316" s="8"/>
      <c r="B316" s="7"/>
      <c r="C316" s="7"/>
      <c r="D316" s="250"/>
      <c r="F316" s="8"/>
      <c r="G316" s="8"/>
      <c r="H316" s="7"/>
      <c r="I316" s="250"/>
      <c r="K316" s="8"/>
      <c r="L316" s="8"/>
      <c r="M316" s="7"/>
      <c r="N316" s="250"/>
    </row>
    <row r="317" spans="1:14" x14ac:dyDescent="0.2">
      <c r="A317" s="8"/>
      <c r="B317" s="7"/>
      <c r="C317" s="7"/>
      <c r="D317" s="250"/>
      <c r="F317" s="8"/>
      <c r="G317" s="8"/>
      <c r="H317" s="7"/>
      <c r="I317" s="250"/>
      <c r="K317" s="8"/>
      <c r="L317" s="8"/>
      <c r="M317" s="7"/>
      <c r="N317" s="250"/>
    </row>
    <row r="318" spans="1:14" x14ac:dyDescent="0.2">
      <c r="A318" s="8"/>
      <c r="B318" s="7"/>
      <c r="C318" s="7"/>
      <c r="D318" s="250"/>
      <c r="F318" s="8"/>
      <c r="G318" s="8"/>
      <c r="H318" s="7"/>
      <c r="I318" s="250"/>
      <c r="K318" s="8"/>
      <c r="L318" s="8"/>
      <c r="M318" s="7"/>
      <c r="N318" s="250"/>
    </row>
    <row r="319" spans="1:14" x14ac:dyDescent="0.2">
      <c r="A319" s="8"/>
      <c r="B319" s="7"/>
      <c r="C319" s="7"/>
      <c r="D319" s="250"/>
      <c r="F319" s="8"/>
      <c r="G319" s="8"/>
      <c r="H319" s="7"/>
      <c r="I319" s="250"/>
      <c r="K319" s="8"/>
      <c r="L319" s="8"/>
      <c r="M319" s="7"/>
      <c r="N319" s="250"/>
    </row>
    <row r="320" spans="1:14" x14ac:dyDescent="0.2">
      <c r="A320" s="8"/>
      <c r="B320" s="7"/>
      <c r="C320" s="7"/>
      <c r="D320" s="250"/>
      <c r="F320" s="8"/>
      <c r="G320" s="8"/>
      <c r="H320" s="7"/>
      <c r="I320" s="250"/>
      <c r="K320" s="8"/>
      <c r="L320" s="8"/>
      <c r="M320" s="7"/>
      <c r="N320" s="250"/>
    </row>
    <row r="321" spans="1:14" x14ac:dyDescent="0.2">
      <c r="A321" s="8"/>
      <c r="B321" s="7"/>
      <c r="C321" s="7"/>
      <c r="D321" s="250"/>
      <c r="F321" s="8"/>
      <c r="G321" s="8"/>
      <c r="H321" s="7"/>
      <c r="I321" s="250"/>
      <c r="K321" s="8"/>
      <c r="L321" s="8"/>
      <c r="M321" s="7"/>
      <c r="N321" s="250"/>
    </row>
    <row r="322" spans="1:14" x14ac:dyDescent="0.2">
      <c r="A322" s="8"/>
      <c r="B322" s="7"/>
      <c r="C322" s="7"/>
      <c r="D322" s="250"/>
      <c r="F322" s="8"/>
      <c r="G322" s="8"/>
      <c r="H322" s="7"/>
      <c r="I322" s="250"/>
      <c r="K322" s="8"/>
      <c r="L322" s="8"/>
      <c r="M322" s="7"/>
      <c r="N322" s="250"/>
    </row>
    <row r="323" spans="1:14" x14ac:dyDescent="0.2">
      <c r="A323" s="8"/>
      <c r="B323" s="7"/>
      <c r="C323" s="7"/>
      <c r="D323" s="250"/>
      <c r="F323" s="8"/>
      <c r="G323" s="8"/>
      <c r="H323" s="7"/>
      <c r="I323" s="250"/>
      <c r="K323" s="8"/>
      <c r="L323" s="8"/>
      <c r="M323" s="7"/>
      <c r="N323" s="250"/>
    </row>
    <row r="324" spans="1:14" x14ac:dyDescent="0.2">
      <c r="A324" s="8"/>
      <c r="B324" s="7"/>
      <c r="C324" s="7"/>
      <c r="D324" s="250"/>
      <c r="F324" s="8"/>
      <c r="G324" s="8"/>
      <c r="H324" s="7"/>
      <c r="I324" s="250"/>
      <c r="K324" s="8"/>
      <c r="L324" s="8"/>
      <c r="M324" s="7"/>
      <c r="N324" s="250"/>
    </row>
    <row r="325" spans="1:14" x14ac:dyDescent="0.2">
      <c r="A325" s="8"/>
      <c r="B325" s="7"/>
      <c r="C325" s="7"/>
      <c r="D325" s="250"/>
      <c r="F325" s="8"/>
      <c r="G325" s="8"/>
      <c r="H325" s="7"/>
      <c r="I325" s="250"/>
      <c r="K325" s="8"/>
      <c r="L325" s="8"/>
      <c r="M325" s="7"/>
      <c r="N325" s="250"/>
    </row>
    <row r="326" spans="1:14" x14ac:dyDescent="0.2">
      <c r="A326" s="8"/>
      <c r="B326" s="7"/>
      <c r="C326" s="7"/>
      <c r="D326" s="250"/>
      <c r="F326" s="8"/>
      <c r="G326" s="8"/>
      <c r="H326" s="7"/>
      <c r="I326" s="250"/>
      <c r="K326" s="8"/>
      <c r="L326" s="8"/>
      <c r="M326" s="7"/>
      <c r="N326" s="250"/>
    </row>
    <row r="327" spans="1:14" x14ac:dyDescent="0.2">
      <c r="A327" s="8"/>
      <c r="B327" s="7"/>
      <c r="C327" s="7"/>
      <c r="D327" s="250"/>
      <c r="F327" s="8"/>
      <c r="G327" s="8"/>
      <c r="H327" s="7"/>
      <c r="I327" s="250"/>
      <c r="K327" s="8"/>
      <c r="L327" s="8"/>
      <c r="M327" s="7"/>
      <c r="N327" s="250"/>
    </row>
    <row r="328" spans="1:14" x14ac:dyDescent="0.2">
      <c r="A328" s="8"/>
      <c r="B328" s="7"/>
      <c r="C328" s="7"/>
      <c r="D328" s="250"/>
      <c r="F328" s="8"/>
      <c r="G328" s="8"/>
      <c r="H328" s="7"/>
      <c r="I328" s="250"/>
      <c r="K328" s="8"/>
      <c r="L328" s="8"/>
      <c r="M328" s="7"/>
      <c r="N328" s="250"/>
    </row>
    <row r="329" spans="1:14" x14ac:dyDescent="0.2">
      <c r="A329" s="8"/>
      <c r="B329" s="7"/>
      <c r="C329" s="7"/>
      <c r="D329" s="250"/>
      <c r="F329" s="8"/>
      <c r="G329" s="8"/>
      <c r="H329" s="7"/>
      <c r="I329" s="250"/>
      <c r="K329" s="8"/>
      <c r="L329" s="8"/>
      <c r="M329" s="7"/>
      <c r="N329" s="250"/>
    </row>
    <row r="330" spans="1:14" x14ac:dyDescent="0.2">
      <c r="A330" s="8"/>
      <c r="B330" s="7"/>
      <c r="C330" s="7"/>
      <c r="D330" s="250"/>
      <c r="F330" s="8"/>
      <c r="G330" s="8"/>
      <c r="H330" s="7"/>
      <c r="I330" s="250"/>
      <c r="K330" s="8"/>
      <c r="L330" s="8"/>
      <c r="M330" s="7"/>
      <c r="N330" s="250"/>
    </row>
    <row r="331" spans="1:14" x14ac:dyDescent="0.2">
      <c r="A331" s="8"/>
      <c r="B331" s="7"/>
      <c r="C331" s="7"/>
      <c r="D331" s="250"/>
      <c r="F331" s="8"/>
      <c r="G331" s="8"/>
      <c r="H331" s="7"/>
      <c r="I331" s="250"/>
      <c r="K331" s="8"/>
      <c r="L331" s="8"/>
      <c r="M331" s="7"/>
      <c r="N331" s="250"/>
    </row>
    <row r="332" spans="1:14" x14ac:dyDescent="0.2">
      <c r="A332" s="8"/>
      <c r="B332" s="7"/>
      <c r="C332" s="7"/>
      <c r="D332" s="250"/>
      <c r="F332" s="8"/>
      <c r="G332" s="8"/>
      <c r="H332" s="7"/>
      <c r="I332" s="250"/>
      <c r="K332" s="8"/>
      <c r="L332" s="8"/>
      <c r="M332" s="7"/>
      <c r="N332" s="250"/>
    </row>
    <row r="333" spans="1:14" x14ac:dyDescent="0.2">
      <c r="A333" s="8"/>
      <c r="B333" s="7"/>
      <c r="C333" s="7"/>
      <c r="D333" s="250"/>
      <c r="F333" s="8"/>
      <c r="G333" s="8"/>
      <c r="H333" s="7"/>
      <c r="I333" s="250"/>
      <c r="K333" s="8"/>
      <c r="L333" s="8"/>
      <c r="M333" s="7"/>
      <c r="N333" s="250"/>
    </row>
    <row r="334" spans="1:14" x14ac:dyDescent="0.2">
      <c r="A334" s="8"/>
      <c r="B334" s="7"/>
      <c r="C334" s="7"/>
      <c r="D334" s="250"/>
      <c r="F334" s="8"/>
      <c r="G334" s="8"/>
      <c r="H334" s="7"/>
      <c r="I334" s="250"/>
      <c r="K334" s="8"/>
      <c r="L334" s="8"/>
      <c r="M334" s="7"/>
      <c r="N334" s="250"/>
    </row>
    <row r="335" spans="1:14" x14ac:dyDescent="0.2">
      <c r="A335" s="8"/>
      <c r="B335" s="7"/>
      <c r="C335" s="7"/>
      <c r="D335" s="250"/>
      <c r="F335" s="8"/>
      <c r="G335" s="8"/>
      <c r="H335" s="7"/>
      <c r="I335" s="250"/>
      <c r="K335" s="8"/>
      <c r="L335" s="8"/>
      <c r="M335" s="7"/>
      <c r="N335" s="250"/>
    </row>
    <row r="336" spans="1:14" x14ac:dyDescent="0.2">
      <c r="A336" s="8"/>
      <c r="B336" s="7"/>
      <c r="C336" s="7"/>
      <c r="D336" s="250"/>
      <c r="F336" s="8"/>
      <c r="G336" s="8"/>
      <c r="H336" s="7"/>
      <c r="I336" s="250"/>
      <c r="K336" s="8"/>
      <c r="L336" s="8"/>
      <c r="M336" s="7"/>
      <c r="N336" s="250"/>
    </row>
    <row r="337" spans="1:14" x14ac:dyDescent="0.2">
      <c r="A337" s="8"/>
      <c r="B337" s="7"/>
      <c r="C337" s="7"/>
      <c r="D337" s="250"/>
      <c r="F337" s="8"/>
      <c r="G337" s="8"/>
      <c r="H337" s="7"/>
      <c r="I337" s="250"/>
      <c r="K337" s="8"/>
      <c r="L337" s="8"/>
      <c r="M337" s="7"/>
      <c r="N337" s="250"/>
    </row>
    <row r="338" spans="1:14" x14ac:dyDescent="0.2">
      <c r="A338" s="8"/>
      <c r="B338" s="7"/>
      <c r="C338" s="7"/>
      <c r="D338" s="250"/>
      <c r="F338" s="8"/>
      <c r="G338" s="8"/>
      <c r="H338" s="7"/>
      <c r="I338" s="250"/>
      <c r="K338" s="8"/>
      <c r="L338" s="8"/>
      <c r="M338" s="7"/>
      <c r="N338" s="250"/>
    </row>
    <row r="339" spans="1:14" x14ac:dyDescent="0.2">
      <c r="A339" s="8"/>
      <c r="B339" s="7"/>
      <c r="C339" s="7"/>
      <c r="D339" s="250"/>
      <c r="F339" s="8"/>
      <c r="G339" s="8"/>
      <c r="H339" s="7"/>
      <c r="I339" s="250"/>
      <c r="K339" s="8"/>
      <c r="L339" s="8"/>
      <c r="M339" s="7"/>
      <c r="N339" s="250"/>
    </row>
    <row r="340" spans="1:14" x14ac:dyDescent="0.2">
      <c r="A340" s="8"/>
      <c r="B340" s="7"/>
      <c r="C340" s="7"/>
      <c r="D340" s="250"/>
      <c r="F340" s="8"/>
      <c r="G340" s="8"/>
      <c r="H340" s="7"/>
      <c r="I340" s="250"/>
      <c r="K340" s="8"/>
      <c r="L340" s="8"/>
      <c r="M340" s="7"/>
      <c r="N340" s="250"/>
    </row>
    <row r="341" spans="1:14" x14ac:dyDescent="0.2">
      <c r="A341" s="8"/>
      <c r="B341" s="7"/>
      <c r="C341" s="7"/>
      <c r="D341" s="250"/>
      <c r="F341" s="8"/>
      <c r="G341" s="8"/>
      <c r="H341" s="7"/>
      <c r="I341" s="250"/>
      <c r="K341" s="8"/>
      <c r="L341" s="8"/>
      <c r="M341" s="7"/>
      <c r="N341" s="250"/>
    </row>
    <row r="342" spans="1:14" x14ac:dyDescent="0.2">
      <c r="A342" s="8"/>
      <c r="B342" s="7"/>
      <c r="C342" s="7"/>
      <c r="D342" s="250"/>
      <c r="F342" s="8"/>
      <c r="G342" s="8"/>
      <c r="H342" s="7"/>
      <c r="I342" s="250"/>
      <c r="K342" s="8"/>
      <c r="L342" s="8"/>
      <c r="M342" s="7"/>
      <c r="N342" s="250"/>
    </row>
    <row r="343" spans="1:14" x14ac:dyDescent="0.2">
      <c r="A343" s="8"/>
      <c r="B343" s="7"/>
      <c r="C343" s="7"/>
      <c r="D343" s="250"/>
      <c r="F343" s="8"/>
      <c r="G343" s="8"/>
      <c r="H343" s="7"/>
      <c r="I343" s="250"/>
      <c r="K343" s="8"/>
      <c r="L343" s="8"/>
      <c r="M343" s="7"/>
      <c r="N343" s="250"/>
    </row>
    <row r="344" spans="1:14" x14ac:dyDescent="0.2">
      <c r="A344" s="8"/>
      <c r="B344" s="7"/>
      <c r="C344" s="7"/>
      <c r="D344" s="250"/>
      <c r="F344" s="8"/>
      <c r="G344" s="8"/>
      <c r="H344" s="7"/>
      <c r="I344" s="250"/>
      <c r="K344" s="8"/>
      <c r="L344" s="8"/>
      <c r="M344" s="7"/>
      <c r="N344" s="250"/>
    </row>
    <row r="345" spans="1:14" x14ac:dyDescent="0.2">
      <c r="A345" s="8"/>
      <c r="B345" s="7"/>
      <c r="C345" s="7"/>
      <c r="D345" s="250"/>
      <c r="F345" s="8"/>
      <c r="G345" s="8"/>
      <c r="H345" s="7"/>
      <c r="I345" s="250"/>
      <c r="K345" s="8"/>
      <c r="L345" s="8"/>
      <c r="M345" s="7"/>
      <c r="N345" s="250"/>
    </row>
    <row r="346" spans="1:14" x14ac:dyDescent="0.2">
      <c r="A346" s="8"/>
      <c r="B346" s="7"/>
      <c r="C346" s="7"/>
      <c r="D346" s="250"/>
      <c r="F346" s="8"/>
      <c r="G346" s="8"/>
      <c r="H346" s="7"/>
      <c r="I346" s="250"/>
      <c r="K346" s="8"/>
      <c r="L346" s="8"/>
      <c r="M346" s="7"/>
      <c r="N346" s="250"/>
    </row>
    <row r="347" spans="1:14" x14ac:dyDescent="0.2">
      <c r="A347" s="8"/>
      <c r="B347" s="7"/>
      <c r="C347" s="7"/>
      <c r="D347" s="250"/>
      <c r="F347" s="8"/>
      <c r="G347" s="8"/>
      <c r="H347" s="7"/>
      <c r="I347" s="250"/>
      <c r="K347" s="8"/>
      <c r="L347" s="8"/>
      <c r="M347" s="7"/>
      <c r="N347" s="250"/>
    </row>
    <row r="348" spans="1:14" x14ac:dyDescent="0.2">
      <c r="A348" s="8"/>
      <c r="B348" s="7"/>
      <c r="C348" s="7"/>
      <c r="D348" s="250"/>
      <c r="F348" s="8"/>
      <c r="G348" s="8"/>
      <c r="H348" s="7"/>
      <c r="I348" s="250"/>
      <c r="K348" s="8"/>
      <c r="L348" s="8"/>
      <c r="M348" s="7"/>
      <c r="N348" s="250"/>
    </row>
    <row r="349" spans="1:14" x14ac:dyDescent="0.2">
      <c r="A349" s="8"/>
      <c r="B349" s="7"/>
      <c r="C349" s="7"/>
      <c r="D349" s="250"/>
      <c r="F349" s="8"/>
      <c r="G349" s="8"/>
      <c r="H349" s="7"/>
      <c r="I349" s="250"/>
      <c r="K349" s="8"/>
      <c r="L349" s="8"/>
      <c r="M349" s="7"/>
      <c r="N349" s="250"/>
    </row>
    <row r="350" spans="1:14" x14ac:dyDescent="0.2">
      <c r="A350" s="8"/>
      <c r="B350" s="7"/>
      <c r="C350" s="7"/>
      <c r="D350" s="250"/>
      <c r="F350" s="8"/>
      <c r="G350" s="8"/>
      <c r="H350" s="7"/>
      <c r="I350" s="250"/>
      <c r="K350" s="8"/>
      <c r="L350" s="8"/>
      <c r="M350" s="7"/>
      <c r="N350" s="250"/>
    </row>
    <row r="351" spans="1:14" x14ac:dyDescent="0.2">
      <c r="A351" s="8"/>
      <c r="B351" s="7"/>
      <c r="C351" s="7"/>
      <c r="D351" s="250"/>
      <c r="F351" s="8"/>
      <c r="G351" s="8"/>
      <c r="H351" s="7"/>
      <c r="I351" s="250"/>
      <c r="K351" s="8"/>
      <c r="L351" s="8"/>
      <c r="M351" s="7"/>
      <c r="N351" s="250"/>
    </row>
    <row r="352" spans="1:14" x14ac:dyDescent="0.2">
      <c r="A352" s="8"/>
      <c r="B352" s="7"/>
      <c r="C352" s="7"/>
      <c r="D352" s="250"/>
      <c r="F352" s="8"/>
      <c r="G352" s="8"/>
      <c r="H352" s="7"/>
      <c r="I352" s="250"/>
      <c r="K352" s="8"/>
      <c r="L352" s="8"/>
      <c r="M352" s="7"/>
      <c r="N352" s="250"/>
    </row>
    <row r="353" spans="1:14" x14ac:dyDescent="0.2">
      <c r="A353" s="8"/>
      <c r="B353" s="7"/>
      <c r="C353" s="7"/>
      <c r="D353" s="250"/>
      <c r="F353" s="8"/>
      <c r="G353" s="8"/>
      <c r="H353" s="7"/>
      <c r="I353" s="250"/>
      <c r="K353" s="8"/>
      <c r="L353" s="8"/>
      <c r="M353" s="7"/>
      <c r="N353" s="250"/>
    </row>
    <row r="354" spans="1:14" x14ac:dyDescent="0.2">
      <c r="A354" s="8"/>
      <c r="B354" s="7"/>
      <c r="C354" s="7"/>
      <c r="D354" s="250"/>
      <c r="F354" s="8"/>
      <c r="G354" s="8"/>
      <c r="H354" s="7"/>
      <c r="I354" s="250"/>
      <c r="K354" s="8"/>
      <c r="L354" s="8"/>
      <c r="M354" s="7"/>
      <c r="N354" s="250"/>
    </row>
    <row r="355" spans="1:14" x14ac:dyDescent="0.2">
      <c r="A355" s="8"/>
      <c r="B355" s="7"/>
      <c r="C355" s="7"/>
      <c r="D355" s="250"/>
      <c r="F355" s="8"/>
      <c r="G355" s="8"/>
      <c r="H355" s="7"/>
      <c r="I355" s="250"/>
      <c r="K355" s="8"/>
      <c r="L355" s="8"/>
      <c r="M355" s="7"/>
      <c r="N355" s="250"/>
    </row>
    <row r="356" spans="1:14" x14ac:dyDescent="0.2">
      <c r="A356" s="8"/>
      <c r="B356" s="7"/>
      <c r="C356" s="7"/>
      <c r="D356" s="250"/>
      <c r="F356" s="8"/>
      <c r="G356" s="8"/>
      <c r="H356" s="7"/>
      <c r="I356" s="250"/>
      <c r="K356" s="8"/>
      <c r="L356" s="8"/>
      <c r="M356" s="7"/>
      <c r="N356" s="250"/>
    </row>
    <row r="357" spans="1:14" x14ac:dyDescent="0.2">
      <c r="A357" s="8"/>
      <c r="B357" s="7"/>
      <c r="C357" s="7"/>
      <c r="D357" s="250"/>
      <c r="F357" s="8"/>
      <c r="G357" s="8"/>
      <c r="H357" s="7"/>
      <c r="I357" s="250"/>
      <c r="K357" s="8"/>
      <c r="L357" s="8"/>
      <c r="M357" s="7"/>
      <c r="N357" s="250"/>
    </row>
    <row r="358" spans="1:14" x14ac:dyDescent="0.2">
      <c r="A358" s="8"/>
      <c r="B358" s="7"/>
      <c r="C358" s="7"/>
      <c r="D358" s="250"/>
      <c r="F358" s="8"/>
      <c r="G358" s="8"/>
      <c r="H358" s="7"/>
      <c r="I358" s="250"/>
      <c r="K358" s="8"/>
      <c r="L358" s="8"/>
      <c r="M358" s="7"/>
      <c r="N358" s="250"/>
    </row>
    <row r="359" spans="1:14" x14ac:dyDescent="0.2">
      <c r="A359" s="8"/>
      <c r="B359" s="7"/>
      <c r="C359" s="7"/>
      <c r="D359" s="250"/>
      <c r="F359" s="8"/>
      <c r="G359" s="8"/>
      <c r="H359" s="7"/>
      <c r="I359" s="250"/>
      <c r="K359" s="8"/>
      <c r="L359" s="8"/>
      <c r="M359" s="7"/>
      <c r="N359" s="250"/>
    </row>
    <row r="360" spans="1:14" x14ac:dyDescent="0.2">
      <c r="A360" s="8"/>
      <c r="B360" s="7"/>
      <c r="C360" s="7"/>
      <c r="D360" s="250"/>
      <c r="F360" s="8"/>
      <c r="G360" s="8"/>
      <c r="H360" s="7"/>
      <c r="I360" s="250"/>
      <c r="K360" s="8"/>
      <c r="L360" s="8"/>
      <c r="M360" s="7"/>
      <c r="N360" s="250"/>
    </row>
    <row r="361" spans="1:14" x14ac:dyDescent="0.2">
      <c r="A361" s="8"/>
      <c r="B361" s="7"/>
      <c r="C361" s="7"/>
      <c r="D361" s="250"/>
      <c r="F361" s="8"/>
      <c r="G361" s="8"/>
      <c r="H361" s="7"/>
      <c r="I361" s="250"/>
      <c r="K361" s="8"/>
      <c r="L361" s="8"/>
      <c r="M361" s="7"/>
      <c r="N361" s="250"/>
    </row>
    <row r="362" spans="1:14" x14ac:dyDescent="0.2">
      <c r="A362" s="8"/>
      <c r="B362" s="7"/>
      <c r="C362" s="7"/>
      <c r="D362" s="250"/>
      <c r="F362" s="8"/>
      <c r="G362" s="8"/>
      <c r="H362" s="7"/>
      <c r="I362" s="250"/>
      <c r="K362" s="8"/>
      <c r="L362" s="8"/>
      <c r="M362" s="7"/>
      <c r="N362" s="250"/>
    </row>
    <row r="363" spans="1:14" x14ac:dyDescent="0.2">
      <c r="A363" s="8"/>
      <c r="B363" s="7"/>
      <c r="C363" s="7"/>
      <c r="D363" s="250"/>
      <c r="F363" s="8"/>
      <c r="G363" s="8"/>
      <c r="H363" s="7"/>
      <c r="I363" s="250"/>
      <c r="K363" s="8"/>
      <c r="L363" s="8"/>
      <c r="M363" s="7"/>
      <c r="N363" s="250"/>
    </row>
    <row r="364" spans="1:14" x14ac:dyDescent="0.2">
      <c r="A364" s="8"/>
      <c r="B364" s="7"/>
      <c r="C364" s="7"/>
      <c r="D364" s="250"/>
      <c r="F364" s="8"/>
      <c r="G364" s="8"/>
      <c r="H364" s="7"/>
      <c r="I364" s="250"/>
      <c r="K364" s="8"/>
      <c r="L364" s="8"/>
      <c r="M364" s="7"/>
      <c r="N364" s="250"/>
    </row>
    <row r="365" spans="1:14" x14ac:dyDescent="0.2">
      <c r="A365" s="8"/>
      <c r="B365" s="7"/>
      <c r="C365" s="7"/>
      <c r="D365" s="250"/>
      <c r="F365" s="8"/>
      <c r="G365" s="8"/>
      <c r="H365" s="7"/>
      <c r="I365" s="250"/>
      <c r="K365" s="8"/>
      <c r="L365" s="8"/>
      <c r="M365" s="7"/>
      <c r="N365" s="250"/>
    </row>
    <row r="366" spans="1:14" x14ac:dyDescent="0.2">
      <c r="A366" s="8"/>
      <c r="B366" s="7"/>
      <c r="C366" s="7"/>
      <c r="D366" s="250"/>
      <c r="F366" s="8"/>
      <c r="G366" s="8"/>
      <c r="H366" s="7"/>
      <c r="I366" s="250"/>
      <c r="K366" s="8"/>
      <c r="L366" s="8"/>
      <c r="M366" s="7"/>
      <c r="N366" s="250"/>
    </row>
    <row r="367" spans="1:14" x14ac:dyDescent="0.2">
      <c r="A367" s="8"/>
      <c r="B367" s="7"/>
      <c r="C367" s="7"/>
      <c r="D367" s="250"/>
      <c r="F367" s="8"/>
      <c r="G367" s="8"/>
      <c r="H367" s="7"/>
      <c r="I367" s="250"/>
      <c r="K367" s="8"/>
      <c r="L367" s="8"/>
      <c r="M367" s="7"/>
      <c r="N367" s="250"/>
    </row>
    <row r="368" spans="1:14" x14ac:dyDescent="0.2">
      <c r="A368" s="8"/>
      <c r="B368" s="7"/>
      <c r="C368" s="7"/>
      <c r="D368" s="250"/>
      <c r="F368" s="8"/>
      <c r="G368" s="8"/>
      <c r="H368" s="7"/>
      <c r="I368" s="250"/>
      <c r="K368" s="8"/>
      <c r="L368" s="8"/>
      <c r="M368" s="7"/>
      <c r="N368" s="250"/>
    </row>
    <row r="369" spans="1:14" x14ac:dyDescent="0.2">
      <c r="A369" s="8"/>
      <c r="B369" s="7"/>
      <c r="C369" s="7"/>
      <c r="D369" s="250"/>
      <c r="F369" s="8"/>
      <c r="G369" s="8"/>
      <c r="H369" s="7"/>
      <c r="I369" s="250"/>
      <c r="K369" s="8"/>
      <c r="L369" s="8"/>
      <c r="M369" s="7"/>
      <c r="N369" s="250"/>
    </row>
    <row r="370" spans="1:14" x14ac:dyDescent="0.2">
      <c r="A370" s="8"/>
      <c r="B370" s="7"/>
      <c r="C370" s="7"/>
      <c r="D370" s="250"/>
      <c r="F370" s="8"/>
      <c r="G370" s="8"/>
      <c r="H370" s="7"/>
      <c r="I370" s="250"/>
      <c r="K370" s="8"/>
      <c r="L370" s="8"/>
      <c r="M370" s="7"/>
      <c r="N370" s="250"/>
    </row>
    <row r="371" spans="1:14" x14ac:dyDescent="0.2">
      <c r="A371" s="8"/>
      <c r="B371" s="7"/>
      <c r="C371" s="7"/>
      <c r="D371" s="250"/>
      <c r="F371" s="8"/>
      <c r="G371" s="8"/>
      <c r="H371" s="7"/>
      <c r="I371" s="250"/>
      <c r="K371" s="8"/>
      <c r="L371" s="8"/>
      <c r="M371" s="7"/>
      <c r="N371" s="250"/>
    </row>
    <row r="372" spans="1:14" x14ac:dyDescent="0.2">
      <c r="A372" s="8"/>
      <c r="B372" s="7"/>
      <c r="C372" s="7"/>
      <c r="D372" s="250"/>
      <c r="F372" s="8"/>
      <c r="G372" s="8"/>
      <c r="H372" s="7"/>
      <c r="I372" s="250"/>
      <c r="K372" s="8"/>
      <c r="L372" s="8"/>
      <c r="M372" s="7"/>
      <c r="N372" s="250"/>
    </row>
    <row r="373" spans="1:14" x14ac:dyDescent="0.2">
      <c r="A373" s="8"/>
      <c r="B373" s="7"/>
      <c r="C373" s="7"/>
      <c r="D373" s="250"/>
      <c r="F373" s="8"/>
      <c r="G373" s="8"/>
      <c r="H373" s="7"/>
      <c r="I373" s="250"/>
      <c r="K373" s="8"/>
      <c r="L373" s="8"/>
      <c r="M373" s="7"/>
      <c r="N373" s="250"/>
    </row>
    <row r="374" spans="1:14" x14ac:dyDescent="0.2">
      <c r="A374" s="8"/>
      <c r="B374" s="7"/>
      <c r="C374" s="7"/>
      <c r="D374" s="250"/>
      <c r="F374" s="8"/>
      <c r="G374" s="8"/>
      <c r="H374" s="7"/>
      <c r="I374" s="250"/>
      <c r="K374" s="8"/>
      <c r="L374" s="8"/>
      <c r="M374" s="7"/>
      <c r="N374" s="250"/>
    </row>
    <row r="375" spans="1:14" x14ac:dyDescent="0.2">
      <c r="A375" s="8"/>
      <c r="B375" s="7"/>
      <c r="C375" s="7"/>
      <c r="D375" s="250"/>
      <c r="F375" s="8"/>
      <c r="G375" s="8"/>
      <c r="H375" s="7"/>
      <c r="I375" s="250"/>
      <c r="K375" s="8"/>
      <c r="L375" s="8"/>
      <c r="M375" s="7"/>
      <c r="N375" s="250"/>
    </row>
    <row r="376" spans="1:14" x14ac:dyDescent="0.2">
      <c r="A376" s="8"/>
      <c r="B376" s="7"/>
      <c r="C376" s="7"/>
      <c r="D376" s="250"/>
      <c r="F376" s="8"/>
      <c r="G376" s="8"/>
      <c r="H376" s="7"/>
      <c r="I376" s="250"/>
      <c r="K376" s="8"/>
      <c r="L376" s="8"/>
      <c r="M376" s="7"/>
      <c r="N376" s="250"/>
    </row>
    <row r="377" spans="1:14" x14ac:dyDescent="0.2">
      <c r="A377" s="8"/>
      <c r="B377" s="7"/>
      <c r="C377" s="7"/>
      <c r="D377" s="250"/>
      <c r="F377" s="8"/>
      <c r="G377" s="8"/>
      <c r="H377" s="7"/>
      <c r="I377" s="250"/>
      <c r="K377" s="8"/>
      <c r="L377" s="8"/>
      <c r="M377" s="7"/>
      <c r="N377" s="250"/>
    </row>
    <row r="378" spans="1:14" x14ac:dyDescent="0.2">
      <c r="A378" s="8"/>
      <c r="B378" s="7"/>
      <c r="C378" s="7"/>
      <c r="D378" s="250"/>
      <c r="F378" s="8"/>
      <c r="G378" s="8"/>
      <c r="H378" s="7"/>
      <c r="I378" s="250"/>
      <c r="K378" s="8"/>
      <c r="L378" s="8"/>
      <c r="M378" s="7"/>
      <c r="N378" s="250"/>
    </row>
    <row r="379" spans="1:14" x14ac:dyDescent="0.2">
      <c r="A379" s="8"/>
      <c r="B379" s="7"/>
      <c r="C379" s="7"/>
      <c r="D379" s="250"/>
      <c r="F379" s="8"/>
      <c r="G379" s="8"/>
      <c r="H379" s="7"/>
      <c r="I379" s="250"/>
      <c r="K379" s="8"/>
      <c r="L379" s="8"/>
      <c r="M379" s="7"/>
      <c r="N379" s="250"/>
    </row>
    <row r="380" spans="1:14" x14ac:dyDescent="0.2">
      <c r="A380" s="8"/>
      <c r="B380" s="7"/>
      <c r="C380" s="7"/>
      <c r="D380" s="250"/>
      <c r="F380" s="8"/>
      <c r="G380" s="8"/>
      <c r="H380" s="7"/>
      <c r="I380" s="250"/>
      <c r="K380" s="8"/>
      <c r="L380" s="8"/>
      <c r="M380" s="7"/>
      <c r="N380" s="250"/>
    </row>
    <row r="381" spans="1:14" x14ac:dyDescent="0.2">
      <c r="A381" s="8"/>
      <c r="B381" s="7"/>
      <c r="C381" s="7"/>
      <c r="D381" s="250"/>
      <c r="F381" s="8"/>
      <c r="G381" s="8"/>
      <c r="H381" s="7"/>
      <c r="I381" s="250"/>
      <c r="K381" s="8"/>
      <c r="L381" s="8"/>
      <c r="M381" s="7"/>
      <c r="N381" s="250"/>
    </row>
    <row r="382" spans="1:14" x14ac:dyDescent="0.2">
      <c r="A382" s="8"/>
      <c r="B382" s="7"/>
      <c r="C382" s="7"/>
      <c r="D382" s="250"/>
      <c r="F382" s="8"/>
      <c r="G382" s="8"/>
      <c r="H382" s="7"/>
      <c r="I382" s="250"/>
      <c r="K382" s="8"/>
      <c r="L382" s="8"/>
      <c r="M382" s="7"/>
      <c r="N382" s="250"/>
    </row>
    <row r="383" spans="1:14" x14ac:dyDescent="0.2">
      <c r="A383" s="8"/>
      <c r="B383" s="7"/>
      <c r="C383" s="7"/>
      <c r="D383" s="250"/>
      <c r="F383" s="8"/>
      <c r="G383" s="8"/>
      <c r="H383" s="7"/>
      <c r="I383" s="250"/>
      <c r="K383" s="8"/>
      <c r="L383" s="8"/>
      <c r="M383" s="7"/>
      <c r="N383" s="250"/>
    </row>
    <row r="384" spans="1:14" x14ac:dyDescent="0.2">
      <c r="A384" s="8"/>
      <c r="B384" s="7"/>
      <c r="C384" s="7"/>
      <c r="D384" s="250"/>
      <c r="F384" s="8"/>
      <c r="G384" s="8"/>
      <c r="H384" s="7"/>
      <c r="I384" s="250"/>
      <c r="K384" s="8"/>
      <c r="L384" s="8"/>
      <c r="M384" s="7"/>
      <c r="N384" s="250"/>
    </row>
    <row r="385" spans="1:14" x14ac:dyDescent="0.2">
      <c r="A385" s="8"/>
      <c r="B385" s="7"/>
      <c r="C385" s="7"/>
      <c r="D385" s="250"/>
      <c r="F385" s="8"/>
      <c r="G385" s="8"/>
      <c r="H385" s="7"/>
      <c r="I385" s="250"/>
      <c r="K385" s="8"/>
      <c r="L385" s="8"/>
      <c r="M385" s="7"/>
      <c r="N385" s="250"/>
    </row>
    <row r="386" spans="1:14" x14ac:dyDescent="0.2">
      <c r="A386" s="8"/>
      <c r="B386" s="7"/>
      <c r="C386" s="7"/>
      <c r="D386" s="250"/>
      <c r="F386" s="8"/>
      <c r="G386" s="8"/>
      <c r="H386" s="7"/>
      <c r="I386" s="250"/>
      <c r="K386" s="8"/>
      <c r="L386" s="8"/>
      <c r="M386" s="7"/>
      <c r="N386" s="250"/>
    </row>
    <row r="387" spans="1:14" x14ac:dyDescent="0.2">
      <c r="A387" s="8"/>
      <c r="B387" s="7"/>
      <c r="C387" s="7"/>
      <c r="D387" s="250"/>
      <c r="F387" s="8"/>
      <c r="G387" s="8"/>
      <c r="H387" s="7"/>
      <c r="I387" s="250"/>
      <c r="K387" s="8"/>
      <c r="L387" s="8"/>
      <c r="M387" s="7"/>
      <c r="N387" s="250"/>
    </row>
    <row r="388" spans="1:14" x14ac:dyDescent="0.2">
      <c r="A388" s="8"/>
      <c r="B388" s="7"/>
      <c r="C388" s="7"/>
      <c r="D388" s="250"/>
      <c r="F388" s="8"/>
      <c r="G388" s="8"/>
      <c r="H388" s="7"/>
      <c r="I388" s="250"/>
      <c r="K388" s="8"/>
      <c r="L388" s="8"/>
      <c r="M388" s="7"/>
      <c r="N388" s="250"/>
    </row>
    <row r="389" spans="1:14" x14ac:dyDescent="0.2">
      <c r="A389" s="8"/>
      <c r="B389" s="7"/>
      <c r="C389" s="7"/>
      <c r="D389" s="250"/>
      <c r="F389" s="8"/>
      <c r="G389" s="8"/>
      <c r="H389" s="7"/>
      <c r="I389" s="250"/>
      <c r="K389" s="8"/>
      <c r="L389" s="8"/>
      <c r="M389" s="7"/>
      <c r="N389" s="250"/>
    </row>
    <row r="390" spans="1:14" x14ac:dyDescent="0.2">
      <c r="A390" s="8"/>
      <c r="B390" s="7"/>
      <c r="C390" s="7"/>
      <c r="D390" s="250"/>
      <c r="F390" s="8"/>
      <c r="G390" s="8"/>
      <c r="H390" s="7"/>
      <c r="I390" s="250"/>
      <c r="K390" s="8"/>
      <c r="L390" s="8"/>
      <c r="M390" s="7"/>
      <c r="N390" s="250"/>
    </row>
    <row r="391" spans="1:14" x14ac:dyDescent="0.2">
      <c r="A391" s="8"/>
      <c r="B391" s="7"/>
      <c r="C391" s="7"/>
      <c r="D391" s="250"/>
      <c r="F391" s="8"/>
      <c r="G391" s="8"/>
      <c r="H391" s="7"/>
      <c r="I391" s="250"/>
      <c r="K391" s="8"/>
      <c r="L391" s="8"/>
      <c r="M391" s="7"/>
      <c r="N391" s="250"/>
    </row>
    <row r="392" spans="1:14" x14ac:dyDescent="0.2">
      <c r="A392" s="8"/>
      <c r="B392" s="7"/>
      <c r="C392" s="7"/>
      <c r="D392" s="250"/>
      <c r="F392" s="8"/>
      <c r="G392" s="8"/>
      <c r="H392" s="7"/>
      <c r="I392" s="250"/>
      <c r="K392" s="8"/>
      <c r="L392" s="8"/>
      <c r="M392" s="7"/>
      <c r="N392" s="250"/>
    </row>
    <row r="393" spans="1:14" x14ac:dyDescent="0.2">
      <c r="A393" s="8"/>
      <c r="B393" s="7"/>
      <c r="C393" s="7"/>
      <c r="D393" s="250"/>
      <c r="F393" s="8"/>
      <c r="G393" s="8"/>
      <c r="H393" s="7"/>
      <c r="I393" s="250"/>
      <c r="K393" s="8"/>
      <c r="L393" s="8"/>
      <c r="M393" s="7"/>
      <c r="N393" s="250"/>
    </row>
    <row r="394" spans="1:14" x14ac:dyDescent="0.2">
      <c r="A394" s="8"/>
      <c r="B394" s="7"/>
      <c r="C394" s="7"/>
      <c r="D394" s="250"/>
      <c r="F394" s="8"/>
      <c r="G394" s="8"/>
      <c r="H394" s="7"/>
      <c r="I394" s="250"/>
      <c r="K394" s="8"/>
      <c r="L394" s="8"/>
      <c r="M394" s="7"/>
      <c r="N394" s="250"/>
    </row>
    <row r="395" spans="1:14" x14ac:dyDescent="0.2">
      <c r="A395" s="8"/>
      <c r="B395" s="7"/>
      <c r="C395" s="7"/>
      <c r="D395" s="250"/>
      <c r="F395" s="8"/>
      <c r="G395" s="8"/>
      <c r="H395" s="7"/>
      <c r="I395" s="250"/>
      <c r="K395" s="8"/>
      <c r="L395" s="8"/>
      <c r="M395" s="7"/>
      <c r="N395" s="250"/>
    </row>
    <row r="396" spans="1:14" x14ac:dyDescent="0.2">
      <c r="A396" s="8"/>
      <c r="B396" s="7"/>
      <c r="C396" s="7"/>
      <c r="D396" s="250"/>
      <c r="F396" s="8"/>
      <c r="G396" s="8"/>
      <c r="H396" s="7"/>
      <c r="I396" s="250"/>
      <c r="K396" s="8"/>
      <c r="L396" s="8"/>
      <c r="M396" s="7"/>
      <c r="N396" s="250"/>
    </row>
    <row r="397" spans="1:14" x14ac:dyDescent="0.2">
      <c r="A397" s="8"/>
      <c r="B397" s="7"/>
      <c r="C397" s="7"/>
      <c r="D397" s="250"/>
      <c r="F397" s="8"/>
      <c r="G397" s="8"/>
      <c r="H397" s="7"/>
      <c r="I397" s="250"/>
      <c r="K397" s="8"/>
      <c r="L397" s="8"/>
      <c r="M397" s="7"/>
      <c r="N397" s="250"/>
    </row>
    <row r="398" spans="1:14" x14ac:dyDescent="0.2">
      <c r="A398" s="8"/>
      <c r="B398" s="7"/>
      <c r="C398" s="7"/>
      <c r="D398" s="250"/>
      <c r="F398" s="8"/>
      <c r="G398" s="8"/>
      <c r="H398" s="7"/>
      <c r="I398" s="250"/>
      <c r="K398" s="8"/>
      <c r="L398" s="8"/>
      <c r="M398" s="7"/>
      <c r="N398" s="250"/>
    </row>
    <row r="399" spans="1:14" x14ac:dyDescent="0.2">
      <c r="A399" s="8"/>
      <c r="B399" s="7"/>
      <c r="C399" s="7"/>
      <c r="D399" s="250"/>
      <c r="F399" s="8"/>
      <c r="G399" s="8"/>
      <c r="H399" s="7"/>
      <c r="I399" s="250"/>
      <c r="K399" s="8"/>
      <c r="L399" s="8"/>
      <c r="M399" s="7"/>
      <c r="N399" s="250"/>
    </row>
    <row r="400" spans="1:14" x14ac:dyDescent="0.2">
      <c r="A400" s="8"/>
      <c r="B400" s="7"/>
      <c r="C400" s="7"/>
      <c r="D400" s="250"/>
      <c r="F400" s="8"/>
      <c r="G400" s="8"/>
      <c r="H400" s="7"/>
      <c r="I400" s="250"/>
      <c r="K400" s="8"/>
      <c r="L400" s="8"/>
      <c r="M400" s="7"/>
      <c r="N400" s="250"/>
    </row>
    <row r="401" spans="1:14" x14ac:dyDescent="0.2">
      <c r="A401" s="8"/>
      <c r="B401" s="7"/>
      <c r="C401" s="7"/>
      <c r="D401" s="250"/>
      <c r="F401" s="8"/>
      <c r="G401" s="8"/>
      <c r="H401" s="7"/>
      <c r="I401" s="250"/>
      <c r="K401" s="8"/>
      <c r="L401" s="8"/>
      <c r="M401" s="7"/>
      <c r="N401" s="250"/>
    </row>
    <row r="402" spans="1:14" x14ac:dyDescent="0.2">
      <c r="A402" s="8"/>
      <c r="B402" s="7"/>
      <c r="C402" s="7"/>
      <c r="D402" s="250"/>
      <c r="F402" s="8"/>
      <c r="G402" s="8"/>
      <c r="H402" s="7"/>
      <c r="I402" s="250"/>
      <c r="K402" s="8"/>
      <c r="L402" s="8"/>
      <c r="M402" s="7"/>
      <c r="N402" s="250"/>
    </row>
    <row r="403" spans="1:14" x14ac:dyDescent="0.2">
      <c r="A403" s="8"/>
      <c r="B403" s="7"/>
      <c r="C403" s="7"/>
      <c r="D403" s="250"/>
      <c r="F403" s="8"/>
      <c r="G403" s="8"/>
      <c r="H403" s="7"/>
      <c r="I403" s="250"/>
      <c r="K403" s="8"/>
      <c r="L403" s="8"/>
      <c r="M403" s="7"/>
      <c r="N403" s="250"/>
    </row>
    <row r="404" spans="1:14" x14ac:dyDescent="0.2">
      <c r="A404" s="8"/>
      <c r="B404" s="7"/>
      <c r="C404" s="7"/>
      <c r="D404" s="250"/>
      <c r="F404" s="8"/>
      <c r="G404" s="8"/>
      <c r="H404" s="7"/>
      <c r="I404" s="250"/>
      <c r="K404" s="8"/>
      <c r="L404" s="8"/>
      <c r="M404" s="7"/>
      <c r="N404" s="250"/>
    </row>
    <row r="405" spans="1:14" x14ac:dyDescent="0.2">
      <c r="A405" s="8"/>
      <c r="B405" s="7"/>
      <c r="C405" s="7"/>
      <c r="D405" s="250"/>
      <c r="F405" s="8"/>
      <c r="G405" s="8"/>
      <c r="H405" s="7"/>
      <c r="I405" s="250"/>
      <c r="K405" s="8"/>
      <c r="L405" s="8"/>
      <c r="M405" s="7"/>
      <c r="N405" s="250"/>
    </row>
    <row r="406" spans="1:14" x14ac:dyDescent="0.2">
      <c r="A406" s="8"/>
      <c r="B406" s="7"/>
      <c r="C406" s="7"/>
      <c r="D406" s="250"/>
      <c r="F406" s="8"/>
      <c r="G406" s="8"/>
      <c r="H406" s="7"/>
      <c r="I406" s="250"/>
      <c r="K406" s="8"/>
      <c r="L406" s="8"/>
      <c r="M406" s="7"/>
      <c r="N406" s="250"/>
    </row>
    <row r="407" spans="1:14" x14ac:dyDescent="0.2">
      <c r="A407" s="8"/>
      <c r="B407" s="7"/>
      <c r="C407" s="7"/>
      <c r="D407" s="250"/>
      <c r="F407" s="8"/>
      <c r="G407" s="8"/>
      <c r="H407" s="7"/>
      <c r="I407" s="250"/>
      <c r="K407" s="8"/>
      <c r="L407" s="8"/>
      <c r="M407" s="7"/>
      <c r="N407" s="250"/>
    </row>
    <row r="408" spans="1:14" x14ac:dyDescent="0.2">
      <c r="A408" s="8"/>
      <c r="B408" s="7"/>
      <c r="C408" s="7"/>
      <c r="D408" s="250"/>
      <c r="F408" s="8"/>
      <c r="G408" s="8"/>
      <c r="H408" s="7"/>
      <c r="I408" s="250"/>
      <c r="K408" s="8"/>
      <c r="L408" s="8"/>
      <c r="M408" s="7"/>
      <c r="N408" s="250"/>
    </row>
    <row r="409" spans="1:14" x14ac:dyDescent="0.2">
      <c r="A409" s="8"/>
      <c r="B409" s="7"/>
      <c r="C409" s="7"/>
      <c r="D409" s="250"/>
      <c r="F409" s="8"/>
      <c r="G409" s="8"/>
      <c r="H409" s="7"/>
      <c r="I409" s="250"/>
      <c r="K409" s="8"/>
      <c r="L409" s="8"/>
      <c r="M409" s="7"/>
      <c r="N409" s="250"/>
    </row>
    <row r="410" spans="1:14" x14ac:dyDescent="0.2">
      <c r="A410" s="8"/>
      <c r="B410" s="7"/>
      <c r="C410" s="7"/>
      <c r="D410" s="250"/>
      <c r="F410" s="8"/>
      <c r="G410" s="8"/>
      <c r="H410" s="7"/>
      <c r="I410" s="250"/>
      <c r="K410" s="8"/>
      <c r="L410" s="8"/>
      <c r="M410" s="7"/>
      <c r="N410" s="250"/>
    </row>
    <row r="411" spans="1:14" x14ac:dyDescent="0.2">
      <c r="A411" s="8"/>
      <c r="B411" s="7"/>
      <c r="C411" s="7"/>
      <c r="D411" s="250"/>
      <c r="F411" s="8"/>
      <c r="G411" s="8"/>
      <c r="H411" s="7"/>
      <c r="I411" s="250"/>
      <c r="K411" s="8"/>
      <c r="L411" s="8"/>
      <c r="M411" s="7"/>
      <c r="N411" s="250"/>
    </row>
    <row r="412" spans="1:14" x14ac:dyDescent="0.2">
      <c r="A412" s="8"/>
      <c r="B412" s="7"/>
      <c r="C412" s="7"/>
      <c r="D412" s="250"/>
      <c r="F412" s="8"/>
      <c r="G412" s="8"/>
      <c r="H412" s="7"/>
      <c r="I412" s="250"/>
      <c r="K412" s="8"/>
      <c r="L412" s="8"/>
      <c r="M412" s="7"/>
      <c r="N412" s="250"/>
    </row>
    <row r="413" spans="1:14" x14ac:dyDescent="0.2">
      <c r="A413" s="8"/>
      <c r="B413" s="7"/>
      <c r="C413" s="7"/>
      <c r="D413" s="250"/>
      <c r="F413" s="8"/>
      <c r="G413" s="8"/>
      <c r="H413" s="7"/>
      <c r="I413" s="250"/>
      <c r="K413" s="8"/>
      <c r="L413" s="8"/>
      <c r="M413" s="7"/>
      <c r="N413" s="250"/>
    </row>
    <row r="414" spans="1:14" x14ac:dyDescent="0.2">
      <c r="A414" s="8"/>
      <c r="B414" s="7"/>
      <c r="C414" s="7"/>
      <c r="D414" s="250"/>
      <c r="F414" s="8"/>
      <c r="G414" s="8"/>
      <c r="H414" s="7"/>
      <c r="I414" s="250"/>
      <c r="K414" s="8"/>
      <c r="L414" s="8"/>
      <c r="M414" s="7"/>
      <c r="N414" s="250"/>
    </row>
    <row r="415" spans="1:14" x14ac:dyDescent="0.2">
      <c r="A415" s="8"/>
      <c r="B415" s="7"/>
      <c r="C415" s="7"/>
      <c r="D415" s="250"/>
      <c r="F415" s="8"/>
      <c r="G415" s="8"/>
      <c r="H415" s="7"/>
      <c r="I415" s="250"/>
      <c r="K415" s="8"/>
      <c r="L415" s="8"/>
      <c r="M415" s="7"/>
      <c r="N415" s="250"/>
    </row>
    <row r="416" spans="1:14" x14ac:dyDescent="0.2">
      <c r="A416" s="8"/>
      <c r="B416" s="7"/>
      <c r="C416" s="7"/>
      <c r="D416" s="250"/>
      <c r="F416" s="8"/>
      <c r="G416" s="8"/>
      <c r="H416" s="7"/>
      <c r="I416" s="250"/>
      <c r="K416" s="8"/>
      <c r="L416" s="8"/>
      <c r="M416" s="7"/>
      <c r="N416" s="250"/>
    </row>
    <row r="417" spans="1:14" x14ac:dyDescent="0.2">
      <c r="A417" s="8"/>
      <c r="B417" s="7"/>
      <c r="C417" s="7"/>
      <c r="D417" s="250"/>
      <c r="F417" s="8"/>
      <c r="G417" s="8"/>
      <c r="H417" s="7"/>
      <c r="I417" s="250"/>
      <c r="K417" s="8"/>
      <c r="L417" s="8"/>
      <c r="M417" s="7"/>
      <c r="N417" s="250"/>
    </row>
    <row r="418" spans="1:14" x14ac:dyDescent="0.2">
      <c r="A418" s="8"/>
      <c r="B418" s="7"/>
      <c r="C418" s="7"/>
      <c r="D418" s="250"/>
      <c r="F418" s="8"/>
      <c r="G418" s="8"/>
      <c r="H418" s="7"/>
      <c r="I418" s="250"/>
      <c r="K418" s="8"/>
      <c r="L418" s="8"/>
      <c r="M418" s="7"/>
      <c r="N418" s="250"/>
    </row>
    <row r="419" spans="1:14" x14ac:dyDescent="0.2">
      <c r="A419" s="8"/>
      <c r="B419" s="7"/>
      <c r="C419" s="7"/>
      <c r="D419" s="250"/>
      <c r="F419" s="8"/>
      <c r="G419" s="8"/>
      <c r="H419" s="7"/>
      <c r="I419" s="250"/>
      <c r="K419" s="8"/>
      <c r="L419" s="8"/>
      <c r="M419" s="7"/>
      <c r="N419" s="250"/>
    </row>
    <row r="420" spans="1:14" x14ac:dyDescent="0.2">
      <c r="A420" s="8"/>
      <c r="B420" s="7"/>
      <c r="C420" s="7"/>
      <c r="D420" s="250"/>
      <c r="F420" s="8"/>
      <c r="G420" s="8"/>
      <c r="H420" s="7"/>
      <c r="I420" s="250"/>
      <c r="K420" s="8"/>
      <c r="L420" s="8"/>
      <c r="M420" s="7"/>
      <c r="N420" s="250"/>
    </row>
    <row r="421" spans="1:14" x14ac:dyDescent="0.2">
      <c r="A421" s="8"/>
      <c r="B421" s="7"/>
      <c r="C421" s="7"/>
      <c r="D421" s="250"/>
      <c r="F421" s="8"/>
      <c r="G421" s="8"/>
      <c r="H421" s="7"/>
      <c r="I421" s="250"/>
      <c r="K421" s="8"/>
      <c r="L421" s="8"/>
      <c r="M421" s="7"/>
      <c r="N421" s="250"/>
    </row>
    <row r="422" spans="1:14" x14ac:dyDescent="0.2">
      <c r="A422" s="8"/>
      <c r="B422" s="7"/>
      <c r="C422" s="7"/>
      <c r="D422" s="250"/>
      <c r="F422" s="8"/>
      <c r="G422" s="8"/>
      <c r="H422" s="7"/>
      <c r="I422" s="250"/>
      <c r="K422" s="8"/>
      <c r="L422" s="8"/>
      <c r="M422" s="7"/>
      <c r="N422" s="250"/>
    </row>
    <row r="423" spans="1:14" x14ac:dyDescent="0.2">
      <c r="A423" s="8"/>
      <c r="B423" s="7"/>
      <c r="C423" s="7"/>
      <c r="D423" s="250"/>
      <c r="F423" s="8"/>
      <c r="G423" s="8"/>
      <c r="H423" s="7"/>
      <c r="I423" s="250"/>
      <c r="K423" s="8"/>
      <c r="L423" s="8"/>
      <c r="M423" s="7"/>
      <c r="N423" s="250"/>
    </row>
    <row r="424" spans="1:14" x14ac:dyDescent="0.2">
      <c r="A424" s="8"/>
      <c r="B424" s="7"/>
      <c r="C424" s="7"/>
      <c r="D424" s="250"/>
      <c r="F424" s="8"/>
      <c r="G424" s="8"/>
      <c r="H424" s="7"/>
      <c r="I424" s="250"/>
      <c r="K424" s="8"/>
      <c r="L424" s="8"/>
      <c r="M424" s="7"/>
      <c r="N424" s="250"/>
    </row>
    <row r="425" spans="1:14" x14ac:dyDescent="0.2">
      <c r="A425" s="8"/>
      <c r="B425" s="7"/>
      <c r="C425" s="7"/>
      <c r="D425" s="250"/>
      <c r="F425" s="8"/>
      <c r="G425" s="8"/>
      <c r="H425" s="7"/>
      <c r="I425" s="250"/>
      <c r="K425" s="8"/>
      <c r="L425" s="8"/>
      <c r="M425" s="7"/>
      <c r="N425" s="250"/>
    </row>
    <row r="426" spans="1:14" x14ac:dyDescent="0.2">
      <c r="A426" s="8"/>
      <c r="B426" s="7"/>
      <c r="C426" s="7"/>
      <c r="D426" s="250"/>
      <c r="F426" s="8"/>
      <c r="G426" s="8"/>
      <c r="H426" s="7"/>
      <c r="I426" s="250"/>
      <c r="K426" s="8"/>
      <c r="L426" s="8"/>
      <c r="M426" s="7"/>
      <c r="N426" s="250"/>
    </row>
    <row r="427" spans="1:14" x14ac:dyDescent="0.2">
      <c r="A427" s="8"/>
      <c r="B427" s="7"/>
      <c r="C427" s="7"/>
      <c r="D427" s="250"/>
      <c r="F427" s="8"/>
      <c r="G427" s="8"/>
      <c r="H427" s="7"/>
      <c r="I427" s="250"/>
      <c r="K427" s="8"/>
      <c r="L427" s="8"/>
      <c r="M427" s="7"/>
      <c r="N427" s="250"/>
    </row>
    <row r="428" spans="1:14" x14ac:dyDescent="0.2">
      <c r="A428" s="8"/>
      <c r="B428" s="7"/>
      <c r="C428" s="7"/>
      <c r="D428" s="250"/>
      <c r="F428" s="8"/>
      <c r="G428" s="8"/>
      <c r="H428" s="7"/>
      <c r="I428" s="250"/>
      <c r="K428" s="8"/>
      <c r="L428" s="8"/>
      <c r="M428" s="7"/>
      <c r="N428" s="250"/>
    </row>
    <row r="429" spans="1:14" x14ac:dyDescent="0.2">
      <c r="A429" s="8"/>
      <c r="B429" s="7"/>
      <c r="C429" s="7"/>
      <c r="D429" s="250"/>
      <c r="F429" s="8"/>
      <c r="G429" s="8"/>
      <c r="H429" s="7"/>
      <c r="I429" s="250"/>
      <c r="K429" s="8"/>
      <c r="L429" s="8"/>
      <c r="M429" s="7"/>
      <c r="N429" s="250"/>
    </row>
    <row r="430" spans="1:14" x14ac:dyDescent="0.2">
      <c r="A430" s="8"/>
      <c r="B430" s="7"/>
      <c r="C430" s="7"/>
      <c r="D430" s="250"/>
      <c r="F430" s="8"/>
      <c r="G430" s="8"/>
      <c r="H430" s="7"/>
      <c r="I430" s="250"/>
      <c r="K430" s="8"/>
      <c r="L430" s="8"/>
      <c r="M430" s="7"/>
      <c r="N430" s="250"/>
    </row>
    <row r="431" spans="1:14" x14ac:dyDescent="0.2">
      <c r="A431" s="8"/>
      <c r="B431" s="7"/>
      <c r="C431" s="7"/>
      <c r="D431" s="250"/>
      <c r="F431" s="8"/>
      <c r="G431" s="8"/>
      <c r="H431" s="7"/>
      <c r="I431" s="250"/>
      <c r="K431" s="8"/>
      <c r="L431" s="8"/>
      <c r="M431" s="7"/>
      <c r="N431" s="250"/>
    </row>
    <row r="432" spans="1:14" x14ac:dyDescent="0.2">
      <c r="A432" s="8"/>
      <c r="B432" s="7"/>
      <c r="C432" s="7"/>
      <c r="D432" s="250"/>
      <c r="F432" s="8"/>
      <c r="G432" s="8"/>
      <c r="H432" s="7"/>
      <c r="I432" s="250"/>
      <c r="K432" s="8"/>
      <c r="L432" s="8"/>
      <c r="M432" s="7"/>
      <c r="N432" s="250"/>
    </row>
    <row r="433" spans="1:14" x14ac:dyDescent="0.2">
      <c r="A433" s="8"/>
      <c r="B433" s="7"/>
      <c r="C433" s="7"/>
      <c r="D433" s="250"/>
      <c r="F433" s="8"/>
      <c r="G433" s="8"/>
      <c r="H433" s="7"/>
      <c r="I433" s="250"/>
      <c r="K433" s="8"/>
      <c r="L433" s="8"/>
      <c r="M433" s="7"/>
      <c r="N433" s="250"/>
    </row>
    <row r="434" spans="1:14" x14ac:dyDescent="0.2">
      <c r="A434" s="8"/>
      <c r="B434" s="7"/>
      <c r="C434" s="7"/>
      <c r="D434" s="250"/>
      <c r="F434" s="8"/>
      <c r="G434" s="8"/>
      <c r="H434" s="7"/>
      <c r="I434" s="250"/>
      <c r="K434" s="8"/>
      <c r="L434" s="8"/>
      <c r="M434" s="7"/>
      <c r="N434" s="250"/>
    </row>
    <row r="435" spans="1:14" x14ac:dyDescent="0.2">
      <c r="A435" s="8"/>
      <c r="B435" s="7"/>
      <c r="C435" s="7"/>
      <c r="D435" s="250"/>
      <c r="F435" s="8"/>
      <c r="G435" s="8"/>
      <c r="H435" s="7"/>
      <c r="I435" s="250"/>
      <c r="K435" s="8"/>
      <c r="L435" s="8"/>
      <c r="M435" s="7"/>
      <c r="N435" s="250"/>
    </row>
    <row r="436" spans="1:14" x14ac:dyDescent="0.2">
      <c r="A436" s="8"/>
      <c r="B436" s="7"/>
      <c r="C436" s="7"/>
      <c r="D436" s="250"/>
      <c r="F436" s="8"/>
      <c r="G436" s="8"/>
      <c r="H436" s="7"/>
      <c r="I436" s="250"/>
      <c r="K436" s="8"/>
      <c r="L436" s="8"/>
      <c r="M436" s="7"/>
      <c r="N436" s="250"/>
    </row>
    <row r="437" spans="1:14" x14ac:dyDescent="0.2">
      <c r="A437" s="8"/>
      <c r="B437" s="7"/>
      <c r="C437" s="7"/>
      <c r="D437" s="250"/>
      <c r="F437" s="8"/>
      <c r="G437" s="8"/>
      <c r="H437" s="7"/>
      <c r="I437" s="250"/>
      <c r="K437" s="8"/>
      <c r="L437" s="8"/>
      <c r="M437" s="7"/>
      <c r="N437" s="250"/>
    </row>
    <row r="438" spans="1:14" x14ac:dyDescent="0.2">
      <c r="A438" s="8"/>
      <c r="B438" s="7"/>
      <c r="C438" s="7"/>
      <c r="D438" s="250"/>
      <c r="F438" s="8"/>
      <c r="G438" s="8"/>
      <c r="H438" s="7"/>
      <c r="I438" s="250"/>
      <c r="K438" s="8"/>
      <c r="L438" s="8"/>
      <c r="M438" s="7"/>
      <c r="N438" s="250"/>
    </row>
    <row r="439" spans="1:14" x14ac:dyDescent="0.2">
      <c r="A439" s="8"/>
      <c r="B439" s="7"/>
      <c r="C439" s="7"/>
      <c r="D439" s="250"/>
      <c r="F439" s="8"/>
      <c r="G439" s="8"/>
      <c r="H439" s="7"/>
      <c r="I439" s="250"/>
      <c r="K439" s="8"/>
      <c r="L439" s="8"/>
      <c r="M439" s="7"/>
      <c r="N439" s="250"/>
    </row>
    <row r="440" spans="1:14" x14ac:dyDescent="0.2">
      <c r="A440" s="8"/>
      <c r="B440" s="7"/>
      <c r="C440" s="7"/>
      <c r="D440" s="250"/>
      <c r="F440" s="8"/>
      <c r="G440" s="8"/>
      <c r="H440" s="7"/>
      <c r="I440" s="250"/>
      <c r="K440" s="8"/>
      <c r="L440" s="8"/>
      <c r="M440" s="7"/>
      <c r="N440" s="250"/>
    </row>
    <row r="441" spans="1:14" x14ac:dyDescent="0.2">
      <c r="A441" s="8"/>
      <c r="B441" s="7"/>
      <c r="C441" s="7"/>
      <c r="D441" s="250"/>
      <c r="F441" s="8"/>
      <c r="G441" s="8"/>
      <c r="H441" s="7"/>
      <c r="I441" s="250"/>
      <c r="K441" s="8"/>
      <c r="L441" s="8"/>
      <c r="M441" s="7"/>
      <c r="N441" s="250"/>
    </row>
    <row r="442" spans="1:14" x14ac:dyDescent="0.2">
      <c r="A442" s="8"/>
      <c r="B442" s="7"/>
      <c r="C442" s="7"/>
      <c r="D442" s="250"/>
      <c r="F442" s="8"/>
      <c r="G442" s="8"/>
      <c r="H442" s="7"/>
      <c r="I442" s="250"/>
      <c r="K442" s="8"/>
      <c r="L442" s="8"/>
      <c r="M442" s="7"/>
      <c r="N442" s="250"/>
    </row>
    <row r="443" spans="1:14" x14ac:dyDescent="0.2">
      <c r="A443" s="8"/>
      <c r="B443" s="7"/>
      <c r="C443" s="7"/>
      <c r="D443" s="250"/>
      <c r="F443" s="8"/>
      <c r="G443" s="8"/>
      <c r="H443" s="7"/>
      <c r="I443" s="250"/>
      <c r="K443" s="8"/>
      <c r="L443" s="8"/>
      <c r="M443" s="7"/>
      <c r="N443" s="250"/>
    </row>
    <row r="444" spans="1:14" x14ac:dyDescent="0.2">
      <c r="A444" s="8"/>
      <c r="B444" s="7"/>
      <c r="C444" s="7"/>
      <c r="D444" s="250"/>
      <c r="F444" s="8"/>
      <c r="G444" s="8"/>
      <c r="H444" s="7"/>
      <c r="I444" s="250"/>
      <c r="K444" s="8"/>
      <c r="L444" s="8"/>
      <c r="M444" s="7"/>
      <c r="N444" s="250"/>
    </row>
    <row r="445" spans="1:14" x14ac:dyDescent="0.2">
      <c r="A445" s="8"/>
      <c r="B445" s="7"/>
      <c r="C445" s="7"/>
      <c r="D445" s="250"/>
      <c r="F445" s="8"/>
      <c r="G445" s="8"/>
      <c r="H445" s="7"/>
      <c r="I445" s="250"/>
      <c r="K445" s="8"/>
      <c r="L445" s="8"/>
      <c r="M445" s="7"/>
      <c r="N445" s="250"/>
    </row>
    <row r="446" spans="1:14" x14ac:dyDescent="0.2">
      <c r="A446" s="8"/>
      <c r="B446" s="7"/>
      <c r="C446" s="7"/>
      <c r="D446" s="250"/>
      <c r="F446" s="8"/>
      <c r="G446" s="8"/>
      <c r="H446" s="7"/>
      <c r="I446" s="250"/>
      <c r="K446" s="8"/>
      <c r="L446" s="8"/>
      <c r="M446" s="7"/>
      <c r="N446" s="250"/>
    </row>
    <row r="447" spans="1:14" x14ac:dyDescent="0.2">
      <c r="A447" s="8"/>
      <c r="B447" s="7"/>
      <c r="C447" s="7"/>
      <c r="D447" s="250"/>
      <c r="F447" s="8"/>
      <c r="G447" s="8"/>
      <c r="H447" s="7"/>
      <c r="I447" s="250"/>
      <c r="K447" s="8"/>
      <c r="L447" s="8"/>
      <c r="M447" s="7"/>
      <c r="N447" s="250"/>
    </row>
    <row r="448" spans="1:14" x14ac:dyDescent="0.2">
      <c r="A448" s="8"/>
      <c r="B448" s="7"/>
      <c r="C448" s="7"/>
      <c r="D448" s="250"/>
      <c r="F448" s="8"/>
      <c r="G448" s="8"/>
      <c r="H448" s="7"/>
      <c r="I448" s="250"/>
      <c r="K448" s="8"/>
      <c r="L448" s="8"/>
      <c r="M448" s="7"/>
      <c r="N448" s="250"/>
    </row>
    <row r="449" spans="1:14" x14ac:dyDescent="0.2">
      <c r="A449" s="8"/>
      <c r="B449" s="7"/>
      <c r="C449" s="7"/>
      <c r="D449" s="250"/>
      <c r="F449" s="8"/>
      <c r="G449" s="8"/>
      <c r="H449" s="7"/>
      <c r="I449" s="250"/>
      <c r="K449" s="8"/>
      <c r="L449" s="8"/>
      <c r="M449" s="7"/>
      <c r="N449" s="250"/>
    </row>
    <row r="450" spans="1:14" x14ac:dyDescent="0.2">
      <c r="A450" s="8"/>
      <c r="B450" s="7"/>
      <c r="C450" s="7"/>
      <c r="D450" s="250"/>
      <c r="F450" s="8"/>
      <c r="G450" s="8"/>
      <c r="H450" s="7"/>
      <c r="I450" s="250"/>
      <c r="K450" s="8"/>
      <c r="L450" s="8"/>
      <c r="M450" s="7"/>
      <c r="N450" s="250"/>
    </row>
    <row r="451" spans="1:14" x14ac:dyDescent="0.2">
      <c r="A451" s="8"/>
      <c r="B451" s="7"/>
      <c r="C451" s="7"/>
      <c r="D451" s="250"/>
      <c r="F451" s="8"/>
      <c r="G451" s="8"/>
      <c r="H451" s="7"/>
      <c r="I451" s="250"/>
      <c r="K451" s="8"/>
      <c r="L451" s="8"/>
      <c r="M451" s="7"/>
      <c r="N451" s="250"/>
    </row>
    <row r="452" spans="1:14" x14ac:dyDescent="0.2">
      <c r="A452" s="8"/>
      <c r="B452" s="7"/>
      <c r="C452" s="7"/>
      <c r="D452" s="250"/>
      <c r="F452" s="8"/>
      <c r="G452" s="8"/>
      <c r="H452" s="7"/>
      <c r="I452" s="250"/>
      <c r="K452" s="8"/>
      <c r="L452" s="8"/>
      <c r="M452" s="7"/>
      <c r="N452" s="250"/>
    </row>
    <row r="453" spans="1:14" x14ac:dyDescent="0.2">
      <c r="A453" s="8"/>
      <c r="B453" s="7"/>
      <c r="C453" s="7"/>
      <c r="D453" s="250"/>
      <c r="F453" s="8"/>
      <c r="G453" s="8"/>
      <c r="H453" s="7"/>
      <c r="I453" s="250"/>
      <c r="K453" s="8"/>
      <c r="L453" s="8"/>
      <c r="M453" s="7"/>
      <c r="N453" s="250"/>
    </row>
    <row r="454" spans="1:14" x14ac:dyDescent="0.2">
      <c r="A454" s="8"/>
      <c r="B454" s="7"/>
      <c r="C454" s="7"/>
      <c r="D454" s="250"/>
      <c r="F454" s="8"/>
      <c r="G454" s="8"/>
      <c r="H454" s="7"/>
      <c r="I454" s="250"/>
      <c r="K454" s="8"/>
      <c r="L454" s="8"/>
      <c r="M454" s="7"/>
      <c r="N454" s="250"/>
    </row>
    <row r="455" spans="1:14" x14ac:dyDescent="0.2">
      <c r="A455" s="8"/>
      <c r="B455" s="7"/>
      <c r="C455" s="7"/>
      <c r="D455" s="250"/>
      <c r="F455" s="8"/>
      <c r="G455" s="8"/>
      <c r="H455" s="7"/>
      <c r="I455" s="250"/>
      <c r="K455" s="8"/>
      <c r="L455" s="8"/>
      <c r="M455" s="7"/>
      <c r="N455" s="250"/>
    </row>
    <row r="456" spans="1:14" x14ac:dyDescent="0.2">
      <c r="A456" s="8"/>
      <c r="B456" s="7"/>
      <c r="C456" s="7"/>
      <c r="D456" s="250"/>
      <c r="F456" s="8"/>
      <c r="G456" s="8"/>
      <c r="H456" s="7"/>
      <c r="I456" s="250"/>
      <c r="K456" s="8"/>
      <c r="L456" s="8"/>
      <c r="M456" s="7"/>
      <c r="N456" s="250"/>
    </row>
    <row r="457" spans="1:14" x14ac:dyDescent="0.2">
      <c r="A457" s="8"/>
      <c r="B457" s="7"/>
      <c r="C457" s="7"/>
      <c r="D457" s="250"/>
      <c r="F457" s="8"/>
      <c r="G457" s="8"/>
      <c r="H457" s="7"/>
      <c r="I457" s="250"/>
      <c r="K457" s="8"/>
      <c r="L457" s="8"/>
      <c r="M457" s="7"/>
      <c r="N457" s="250"/>
    </row>
    <row r="458" spans="1:14" x14ac:dyDescent="0.2">
      <c r="A458" s="8"/>
      <c r="B458" s="7"/>
      <c r="C458" s="7"/>
      <c r="D458" s="250"/>
      <c r="F458" s="8"/>
      <c r="G458" s="8"/>
      <c r="H458" s="7"/>
      <c r="I458" s="250"/>
      <c r="K458" s="8"/>
      <c r="L458" s="8"/>
      <c r="M458" s="7"/>
      <c r="N458" s="250"/>
    </row>
    <row r="459" spans="1:14" x14ac:dyDescent="0.2">
      <c r="A459" s="8"/>
      <c r="B459" s="7"/>
      <c r="C459" s="7"/>
      <c r="D459" s="250"/>
      <c r="F459" s="8"/>
      <c r="G459" s="8"/>
      <c r="H459" s="7"/>
      <c r="I459" s="250"/>
      <c r="K459" s="8"/>
      <c r="L459" s="8"/>
      <c r="M459" s="7"/>
      <c r="N459" s="250"/>
    </row>
    <row r="460" spans="1:14" x14ac:dyDescent="0.2">
      <c r="A460" s="8"/>
      <c r="B460" s="7"/>
      <c r="C460" s="7"/>
      <c r="D460" s="250"/>
      <c r="F460" s="8"/>
      <c r="G460" s="8"/>
      <c r="H460" s="7"/>
      <c r="I460" s="250"/>
      <c r="K460" s="8"/>
      <c r="L460" s="8"/>
      <c r="M460" s="7"/>
      <c r="N460" s="250"/>
    </row>
    <row r="461" spans="1:14" x14ac:dyDescent="0.2">
      <c r="A461" s="8"/>
      <c r="B461" s="7"/>
      <c r="C461" s="7"/>
      <c r="D461" s="250"/>
      <c r="F461" s="8"/>
      <c r="G461" s="8"/>
      <c r="H461" s="7"/>
      <c r="I461" s="250"/>
      <c r="K461" s="8"/>
      <c r="L461" s="8"/>
      <c r="M461" s="7"/>
      <c r="N461" s="250"/>
    </row>
    <row r="462" spans="1:14" x14ac:dyDescent="0.2">
      <c r="A462" s="8"/>
      <c r="B462" s="7"/>
      <c r="C462" s="7"/>
      <c r="D462" s="250"/>
      <c r="F462" s="8"/>
      <c r="G462" s="8"/>
      <c r="H462" s="7"/>
      <c r="I462" s="250"/>
      <c r="K462" s="8"/>
      <c r="L462" s="8"/>
      <c r="M462" s="7"/>
      <c r="N462" s="250"/>
    </row>
    <row r="463" spans="1:14" x14ac:dyDescent="0.2">
      <c r="A463" s="8"/>
      <c r="B463" s="7"/>
      <c r="C463" s="7"/>
      <c r="D463" s="250"/>
      <c r="F463" s="8"/>
      <c r="G463" s="8"/>
      <c r="H463" s="7"/>
      <c r="I463" s="250"/>
      <c r="K463" s="8"/>
      <c r="L463" s="8"/>
      <c r="M463" s="7"/>
      <c r="N463" s="250"/>
    </row>
    <row r="464" spans="1:14" x14ac:dyDescent="0.2">
      <c r="A464" s="8"/>
      <c r="B464" s="7"/>
      <c r="C464" s="7"/>
      <c r="D464" s="250"/>
      <c r="F464" s="8"/>
      <c r="G464" s="8"/>
      <c r="H464" s="7"/>
      <c r="I464" s="250"/>
      <c r="K464" s="8"/>
      <c r="L464" s="8"/>
      <c r="M464" s="7"/>
      <c r="N464" s="250"/>
    </row>
    <row r="465" spans="1:14" x14ac:dyDescent="0.2">
      <c r="A465" s="8"/>
      <c r="B465" s="7"/>
      <c r="C465" s="7"/>
      <c r="D465" s="250"/>
      <c r="F465" s="8"/>
      <c r="G465" s="8"/>
      <c r="H465" s="7"/>
      <c r="I465" s="250"/>
      <c r="K465" s="8"/>
      <c r="L465" s="8"/>
      <c r="M465" s="7"/>
      <c r="N465" s="250"/>
    </row>
    <row r="466" spans="1:14" x14ac:dyDescent="0.2">
      <c r="A466" s="8"/>
      <c r="B466" s="7"/>
      <c r="C466" s="7"/>
      <c r="D466" s="250"/>
      <c r="F466" s="8"/>
      <c r="G466" s="8"/>
      <c r="H466" s="7"/>
      <c r="I466" s="250"/>
      <c r="K466" s="8"/>
      <c r="L466" s="8"/>
      <c r="M466" s="7"/>
      <c r="N466" s="250"/>
    </row>
    <row r="467" spans="1:14" x14ac:dyDescent="0.2">
      <c r="A467" s="8"/>
      <c r="B467" s="7"/>
      <c r="C467" s="7"/>
      <c r="D467" s="250"/>
      <c r="F467" s="8"/>
      <c r="G467" s="8"/>
      <c r="H467" s="7"/>
      <c r="I467" s="250"/>
      <c r="K467" s="8"/>
      <c r="L467" s="8"/>
      <c r="M467" s="7"/>
      <c r="N467" s="250"/>
    </row>
    <row r="468" spans="1:14" x14ac:dyDescent="0.2">
      <c r="A468" s="8"/>
      <c r="B468" s="7"/>
      <c r="C468" s="7"/>
      <c r="D468" s="250"/>
      <c r="F468" s="8"/>
      <c r="G468" s="8"/>
      <c r="H468" s="7"/>
      <c r="I468" s="250"/>
      <c r="K468" s="8"/>
      <c r="L468" s="8"/>
      <c r="M468" s="7"/>
      <c r="N468" s="250"/>
    </row>
    <row r="469" spans="1:14" x14ac:dyDescent="0.2">
      <c r="A469" s="8"/>
      <c r="B469" s="7"/>
      <c r="C469" s="7"/>
      <c r="D469" s="250"/>
      <c r="F469" s="8"/>
      <c r="G469" s="8"/>
      <c r="H469" s="7"/>
      <c r="I469" s="250"/>
      <c r="K469" s="8"/>
      <c r="L469" s="8"/>
      <c r="M469" s="7"/>
      <c r="N469" s="250"/>
    </row>
    <row r="470" spans="1:14" x14ac:dyDescent="0.2">
      <c r="A470" s="8"/>
      <c r="B470" s="7"/>
      <c r="C470" s="7"/>
      <c r="D470" s="250"/>
      <c r="F470" s="8"/>
      <c r="G470" s="8"/>
      <c r="H470" s="7"/>
      <c r="I470" s="250"/>
      <c r="K470" s="8"/>
      <c r="L470" s="8"/>
      <c r="M470" s="7"/>
      <c r="N470" s="250"/>
    </row>
    <row r="471" spans="1:14" x14ac:dyDescent="0.2">
      <c r="A471" s="8"/>
      <c r="B471" s="7"/>
      <c r="C471" s="7"/>
      <c r="D471" s="250"/>
      <c r="F471" s="8"/>
      <c r="G471" s="8"/>
      <c r="H471" s="7"/>
      <c r="I471" s="250"/>
      <c r="K471" s="8"/>
      <c r="L471" s="8"/>
      <c r="M471" s="7"/>
      <c r="N471" s="250"/>
    </row>
    <row r="472" spans="1:14" x14ac:dyDescent="0.2">
      <c r="A472" s="8"/>
      <c r="B472" s="7"/>
      <c r="C472" s="7"/>
      <c r="D472" s="250"/>
      <c r="F472" s="8"/>
      <c r="G472" s="8"/>
      <c r="H472" s="7"/>
      <c r="I472" s="250"/>
      <c r="K472" s="8"/>
      <c r="L472" s="8"/>
      <c r="M472" s="7"/>
      <c r="N472" s="250"/>
    </row>
    <row r="473" spans="1:14" x14ac:dyDescent="0.2">
      <c r="A473" s="8"/>
      <c r="B473" s="7"/>
      <c r="C473" s="7"/>
      <c r="D473" s="250"/>
      <c r="F473" s="8"/>
      <c r="G473" s="8"/>
      <c r="H473" s="7"/>
      <c r="I473" s="250"/>
      <c r="K473" s="8"/>
      <c r="L473" s="8"/>
      <c r="M473" s="7"/>
      <c r="N473" s="250"/>
    </row>
    <row r="474" spans="1:14" x14ac:dyDescent="0.2">
      <c r="A474" s="8"/>
      <c r="B474" s="7"/>
      <c r="C474" s="7"/>
      <c r="D474" s="250"/>
      <c r="F474" s="8"/>
      <c r="G474" s="8"/>
      <c r="H474" s="7"/>
      <c r="I474" s="250"/>
      <c r="K474" s="8"/>
      <c r="L474" s="8"/>
      <c r="M474" s="7"/>
      <c r="N474" s="250"/>
    </row>
    <row r="475" spans="1:14" x14ac:dyDescent="0.2">
      <c r="A475" s="8"/>
      <c r="B475" s="7"/>
      <c r="C475" s="7"/>
      <c r="D475" s="250"/>
      <c r="F475" s="8"/>
      <c r="G475" s="8"/>
      <c r="H475" s="7"/>
      <c r="I475" s="250"/>
      <c r="K475" s="8"/>
      <c r="L475" s="8"/>
      <c r="M475" s="7"/>
      <c r="N475" s="250"/>
    </row>
    <row r="476" spans="1:14" x14ac:dyDescent="0.2">
      <c r="A476" s="8"/>
      <c r="B476" s="7"/>
      <c r="C476" s="7"/>
      <c r="D476" s="250"/>
      <c r="F476" s="8"/>
      <c r="G476" s="8"/>
      <c r="H476" s="7"/>
      <c r="I476" s="250"/>
      <c r="K476" s="8"/>
      <c r="L476" s="8"/>
      <c r="M476" s="7"/>
      <c r="N476" s="250"/>
    </row>
    <row r="477" spans="1:14" x14ac:dyDescent="0.2">
      <c r="A477" s="8"/>
      <c r="B477" s="7"/>
      <c r="C477" s="7"/>
      <c r="D477" s="250"/>
      <c r="F477" s="8"/>
      <c r="G477" s="8"/>
      <c r="H477" s="7"/>
      <c r="I477" s="250"/>
      <c r="K477" s="8"/>
      <c r="L477" s="8"/>
      <c r="M477" s="7"/>
      <c r="N477" s="250"/>
    </row>
    <row r="478" spans="1:14" x14ac:dyDescent="0.2">
      <c r="A478" s="8"/>
      <c r="B478" s="7"/>
      <c r="C478" s="7"/>
      <c r="D478" s="250"/>
      <c r="F478" s="8"/>
      <c r="G478" s="8"/>
      <c r="H478" s="7"/>
      <c r="I478" s="250"/>
      <c r="K478" s="8"/>
      <c r="L478" s="8"/>
      <c r="M478" s="7"/>
      <c r="N478" s="250"/>
    </row>
    <row r="479" spans="1:14" x14ac:dyDescent="0.2">
      <c r="A479" s="8"/>
      <c r="B479" s="7"/>
      <c r="C479" s="7"/>
      <c r="D479" s="250"/>
      <c r="F479" s="8"/>
      <c r="G479" s="8"/>
      <c r="H479" s="7"/>
      <c r="I479" s="250"/>
      <c r="K479" s="8"/>
      <c r="L479" s="8"/>
      <c r="M479" s="7"/>
      <c r="N479" s="250"/>
    </row>
    <row r="480" spans="1:14" x14ac:dyDescent="0.2">
      <c r="A480" s="8"/>
      <c r="B480" s="7"/>
      <c r="C480" s="7"/>
      <c r="D480" s="250"/>
      <c r="F480" s="8"/>
      <c r="G480" s="8"/>
      <c r="H480" s="7"/>
      <c r="I480" s="250"/>
      <c r="K480" s="8"/>
      <c r="L480" s="8"/>
      <c r="M480" s="7"/>
      <c r="N480" s="250"/>
    </row>
    <row r="481" spans="1:14" x14ac:dyDescent="0.2">
      <c r="A481" s="8"/>
      <c r="B481" s="7"/>
      <c r="C481" s="7"/>
      <c r="D481" s="250"/>
      <c r="F481" s="8"/>
      <c r="G481" s="8"/>
      <c r="H481" s="7"/>
      <c r="I481" s="250"/>
      <c r="K481" s="8"/>
      <c r="L481" s="8"/>
      <c r="M481" s="7"/>
      <c r="N481" s="250"/>
    </row>
    <row r="482" spans="1:14" x14ac:dyDescent="0.2">
      <c r="A482" s="8"/>
      <c r="B482" s="7"/>
      <c r="C482" s="7"/>
      <c r="D482" s="250"/>
      <c r="F482" s="8"/>
      <c r="G482" s="8"/>
      <c r="H482" s="7"/>
      <c r="I482" s="250"/>
      <c r="K482" s="8"/>
      <c r="L482" s="8"/>
      <c r="M482" s="7"/>
      <c r="N482" s="250"/>
    </row>
    <row r="483" spans="1:14" x14ac:dyDescent="0.2">
      <c r="A483" s="8"/>
      <c r="B483" s="7"/>
      <c r="C483" s="7"/>
      <c r="D483" s="250"/>
      <c r="F483" s="8"/>
      <c r="G483" s="8"/>
      <c r="H483" s="7"/>
      <c r="I483" s="250"/>
      <c r="K483" s="8"/>
      <c r="L483" s="8"/>
      <c r="M483" s="7"/>
      <c r="N483" s="250"/>
    </row>
    <row r="484" spans="1:14" x14ac:dyDescent="0.2">
      <c r="A484" s="8"/>
      <c r="B484" s="7"/>
      <c r="C484" s="7"/>
      <c r="D484" s="250"/>
      <c r="F484" s="8"/>
      <c r="G484" s="8"/>
      <c r="H484" s="7"/>
      <c r="I484" s="250"/>
      <c r="K484" s="8"/>
      <c r="L484" s="8"/>
      <c r="M484" s="7"/>
      <c r="N484" s="250"/>
    </row>
    <row r="485" spans="1:14" x14ac:dyDescent="0.2">
      <c r="A485" s="8"/>
      <c r="B485" s="7"/>
      <c r="C485" s="7"/>
      <c r="D485" s="250"/>
      <c r="F485" s="8"/>
      <c r="G485" s="8"/>
      <c r="H485" s="7"/>
      <c r="I485" s="250"/>
      <c r="K485" s="8"/>
      <c r="L485" s="8"/>
      <c r="M485" s="7"/>
      <c r="N485" s="250"/>
    </row>
    <row r="486" spans="1:14" x14ac:dyDescent="0.2">
      <c r="A486" s="8"/>
      <c r="B486" s="7"/>
      <c r="C486" s="7"/>
      <c r="D486" s="250"/>
      <c r="F486" s="8"/>
      <c r="G486" s="8"/>
      <c r="H486" s="7"/>
      <c r="I486" s="250"/>
      <c r="K486" s="8"/>
      <c r="L486" s="8"/>
      <c r="M486" s="7"/>
      <c r="N486" s="250"/>
    </row>
    <row r="487" spans="1:14" x14ac:dyDescent="0.2">
      <c r="A487" s="8"/>
      <c r="B487" s="7"/>
      <c r="C487" s="7"/>
      <c r="D487" s="250"/>
      <c r="F487" s="8"/>
      <c r="G487" s="8"/>
      <c r="H487" s="7"/>
      <c r="I487" s="250"/>
      <c r="K487" s="8"/>
      <c r="L487" s="8"/>
      <c r="M487" s="7"/>
      <c r="N487" s="250"/>
    </row>
    <row r="488" spans="1:14" x14ac:dyDescent="0.2">
      <c r="A488" s="8"/>
      <c r="B488" s="7"/>
      <c r="C488" s="7"/>
      <c r="D488" s="250"/>
      <c r="F488" s="8"/>
      <c r="G488" s="8"/>
      <c r="H488" s="7"/>
      <c r="I488" s="250"/>
      <c r="K488" s="8"/>
      <c r="L488" s="8"/>
      <c r="M488" s="7"/>
      <c r="N488" s="250"/>
    </row>
    <row r="489" spans="1:14" x14ac:dyDescent="0.2">
      <c r="A489" s="8"/>
      <c r="B489" s="7"/>
      <c r="C489" s="7"/>
      <c r="D489" s="250"/>
      <c r="F489" s="8"/>
      <c r="G489" s="8"/>
      <c r="H489" s="7"/>
      <c r="I489" s="250"/>
      <c r="K489" s="8"/>
      <c r="L489" s="8"/>
      <c r="M489" s="7"/>
      <c r="N489" s="250"/>
    </row>
    <row r="490" spans="1:14" x14ac:dyDescent="0.2">
      <c r="A490" s="8"/>
      <c r="B490" s="7"/>
      <c r="C490" s="7"/>
      <c r="D490" s="250"/>
      <c r="F490" s="8"/>
      <c r="G490" s="8"/>
      <c r="H490" s="7"/>
      <c r="I490" s="250"/>
      <c r="K490" s="8"/>
      <c r="L490" s="8"/>
      <c r="M490" s="7"/>
      <c r="N490" s="250"/>
    </row>
    <row r="491" spans="1:14" x14ac:dyDescent="0.2">
      <c r="A491" s="8"/>
      <c r="B491" s="7"/>
      <c r="C491" s="7"/>
      <c r="D491" s="250"/>
      <c r="F491" s="8"/>
      <c r="G491" s="8"/>
      <c r="H491" s="7"/>
      <c r="I491" s="250"/>
      <c r="K491" s="8"/>
      <c r="L491" s="8"/>
      <c r="M491" s="7"/>
      <c r="N491" s="250"/>
    </row>
    <row r="492" spans="1:14" x14ac:dyDescent="0.2">
      <c r="A492" s="8"/>
      <c r="B492" s="7"/>
      <c r="C492" s="7"/>
      <c r="D492" s="250"/>
      <c r="F492" s="8"/>
      <c r="G492" s="8"/>
      <c r="H492" s="7"/>
      <c r="I492" s="250"/>
      <c r="K492" s="8"/>
      <c r="L492" s="8"/>
      <c r="M492" s="7"/>
      <c r="N492" s="250"/>
    </row>
    <row r="493" spans="1:14" x14ac:dyDescent="0.2">
      <c r="A493" s="8"/>
      <c r="B493" s="7"/>
      <c r="C493" s="7"/>
      <c r="D493" s="250"/>
      <c r="F493" s="8"/>
      <c r="G493" s="8"/>
      <c r="H493" s="7"/>
      <c r="I493" s="250"/>
      <c r="K493" s="8"/>
      <c r="L493" s="8"/>
      <c r="M493" s="7"/>
      <c r="N493" s="250"/>
    </row>
    <row r="494" spans="1:14" x14ac:dyDescent="0.2">
      <c r="A494" s="8"/>
      <c r="B494" s="7"/>
      <c r="C494" s="7"/>
      <c r="D494" s="250"/>
      <c r="F494" s="8"/>
      <c r="G494" s="8"/>
      <c r="H494" s="7"/>
      <c r="I494" s="250"/>
      <c r="K494" s="8"/>
      <c r="L494" s="8"/>
      <c r="M494" s="7"/>
      <c r="N494" s="250"/>
    </row>
    <row r="495" spans="1:14" x14ac:dyDescent="0.2">
      <c r="A495" s="8"/>
      <c r="B495" s="7"/>
      <c r="C495" s="7"/>
      <c r="D495" s="250"/>
      <c r="F495" s="8"/>
      <c r="G495" s="8"/>
      <c r="H495" s="7"/>
      <c r="I495" s="250"/>
      <c r="K495" s="8"/>
      <c r="L495" s="8"/>
      <c r="M495" s="7"/>
      <c r="N495" s="250"/>
    </row>
    <row r="496" spans="1:14" x14ac:dyDescent="0.2">
      <c r="A496" s="8"/>
      <c r="B496" s="7"/>
      <c r="C496" s="7"/>
      <c r="D496" s="250"/>
      <c r="F496" s="8"/>
      <c r="G496" s="8"/>
      <c r="H496" s="7"/>
      <c r="I496" s="250"/>
      <c r="K496" s="8"/>
      <c r="L496" s="8"/>
      <c r="M496" s="7"/>
      <c r="N496" s="250"/>
    </row>
    <row r="497" spans="1:14" x14ac:dyDescent="0.2">
      <c r="A497" s="8"/>
      <c r="B497" s="7"/>
      <c r="C497" s="7"/>
      <c r="D497" s="250"/>
      <c r="F497" s="8"/>
      <c r="G497" s="8"/>
      <c r="H497" s="7"/>
      <c r="I497" s="250"/>
      <c r="K497" s="8"/>
      <c r="L497" s="8"/>
      <c r="M497" s="7"/>
      <c r="N497" s="250"/>
    </row>
    <row r="498" spans="1:14" x14ac:dyDescent="0.2">
      <c r="A498" s="8"/>
      <c r="B498" s="7"/>
      <c r="C498" s="7"/>
      <c r="D498" s="250"/>
      <c r="F498" s="8"/>
      <c r="G498" s="8"/>
      <c r="H498" s="7"/>
      <c r="I498" s="250"/>
      <c r="K498" s="8"/>
      <c r="L498" s="8"/>
      <c r="M498" s="7"/>
      <c r="N498" s="250"/>
    </row>
    <row r="499" spans="1:14" x14ac:dyDescent="0.2">
      <c r="A499" s="8"/>
      <c r="B499" s="7"/>
      <c r="C499" s="7"/>
      <c r="D499" s="250"/>
      <c r="F499" s="8"/>
      <c r="G499" s="8"/>
      <c r="H499" s="7"/>
      <c r="I499" s="250"/>
      <c r="K499" s="8"/>
      <c r="L499" s="8"/>
      <c r="M499" s="7"/>
      <c r="N499" s="250"/>
    </row>
    <row r="500" spans="1:14" x14ac:dyDescent="0.2">
      <c r="A500" s="8"/>
      <c r="B500" s="7"/>
      <c r="C500" s="7"/>
      <c r="D500" s="250"/>
      <c r="F500" s="8"/>
      <c r="G500" s="8"/>
      <c r="H500" s="7"/>
      <c r="I500" s="250"/>
      <c r="K500" s="8"/>
      <c r="L500" s="8"/>
      <c r="M500" s="7"/>
      <c r="N500" s="250"/>
    </row>
    <row r="501" spans="1:14" x14ac:dyDescent="0.2">
      <c r="A501" s="8"/>
      <c r="B501" s="7"/>
      <c r="C501" s="7"/>
      <c r="D501" s="250"/>
      <c r="F501" s="8"/>
      <c r="G501" s="8"/>
      <c r="H501" s="7"/>
      <c r="I501" s="250"/>
      <c r="K501" s="8"/>
      <c r="L501" s="8"/>
      <c r="M501" s="7"/>
      <c r="N501" s="250"/>
    </row>
    <row r="502" spans="1:14" x14ac:dyDescent="0.2">
      <c r="A502" s="8"/>
      <c r="B502" s="7"/>
      <c r="C502" s="7"/>
      <c r="D502" s="250"/>
      <c r="F502" s="8"/>
      <c r="G502" s="8"/>
      <c r="H502" s="7"/>
      <c r="I502" s="250"/>
      <c r="K502" s="8"/>
      <c r="L502" s="8"/>
      <c r="M502" s="7"/>
      <c r="N502" s="250"/>
    </row>
    <row r="503" spans="1:14" x14ac:dyDescent="0.2">
      <c r="A503" s="8"/>
      <c r="B503" s="7"/>
      <c r="C503" s="7"/>
      <c r="D503" s="250"/>
      <c r="F503" s="8"/>
      <c r="G503" s="8"/>
      <c r="H503" s="7"/>
      <c r="I503" s="250"/>
      <c r="K503" s="8"/>
      <c r="L503" s="8"/>
      <c r="M503" s="7"/>
      <c r="N503" s="250"/>
    </row>
    <row r="504" spans="1:14" x14ac:dyDescent="0.2">
      <c r="A504" s="8"/>
      <c r="B504" s="7"/>
      <c r="C504" s="7"/>
      <c r="D504" s="250"/>
      <c r="F504" s="8"/>
      <c r="G504" s="8"/>
      <c r="H504" s="7"/>
      <c r="I504" s="250"/>
      <c r="K504" s="8"/>
      <c r="L504" s="8"/>
      <c r="M504" s="7"/>
      <c r="N504" s="250"/>
    </row>
    <row r="505" spans="1:14" x14ac:dyDescent="0.2">
      <c r="A505" s="8"/>
      <c r="B505" s="7"/>
      <c r="C505" s="7"/>
      <c r="D505" s="250"/>
      <c r="F505" s="8"/>
      <c r="G505" s="8"/>
      <c r="H505" s="7"/>
      <c r="I505" s="250"/>
      <c r="K505" s="8"/>
      <c r="L505" s="8"/>
      <c r="M505" s="7"/>
      <c r="N505" s="250"/>
    </row>
    <row r="506" spans="1:14" x14ac:dyDescent="0.2">
      <c r="A506" s="8"/>
      <c r="B506" s="7"/>
      <c r="C506" s="7"/>
      <c r="D506" s="250"/>
      <c r="F506" s="8"/>
      <c r="G506" s="8"/>
      <c r="H506" s="7"/>
      <c r="I506" s="250"/>
      <c r="K506" s="8"/>
      <c r="L506" s="8"/>
      <c r="M506" s="7"/>
      <c r="N506" s="250"/>
    </row>
    <row r="507" spans="1:14" x14ac:dyDescent="0.2">
      <c r="A507" s="8"/>
      <c r="B507" s="7"/>
      <c r="C507" s="7"/>
      <c r="D507" s="250"/>
      <c r="F507" s="8"/>
      <c r="G507" s="8"/>
      <c r="H507" s="7"/>
      <c r="I507" s="250"/>
      <c r="K507" s="8"/>
      <c r="L507" s="8"/>
      <c r="M507" s="7"/>
      <c r="N507" s="250"/>
    </row>
    <row r="508" spans="1:14" x14ac:dyDescent="0.2">
      <c r="A508" s="8"/>
      <c r="B508" s="7"/>
      <c r="C508" s="7"/>
      <c r="D508" s="250"/>
      <c r="F508" s="8"/>
      <c r="G508" s="8"/>
      <c r="H508" s="7"/>
      <c r="I508" s="250"/>
      <c r="K508" s="8"/>
      <c r="L508" s="8"/>
      <c r="M508" s="7"/>
      <c r="N508" s="250"/>
    </row>
    <row r="509" spans="1:14" x14ac:dyDescent="0.2">
      <c r="A509" s="8"/>
      <c r="B509" s="7"/>
      <c r="C509" s="7"/>
      <c r="D509" s="250"/>
      <c r="F509" s="8"/>
      <c r="G509" s="8"/>
      <c r="H509" s="7"/>
      <c r="I509" s="250"/>
      <c r="K509" s="8"/>
      <c r="L509" s="8"/>
      <c r="M509" s="7"/>
      <c r="N509" s="250"/>
    </row>
    <row r="510" spans="1:14" x14ac:dyDescent="0.2">
      <c r="A510" s="8"/>
      <c r="B510" s="7"/>
      <c r="C510" s="7"/>
      <c r="D510" s="250"/>
      <c r="F510" s="8"/>
      <c r="G510" s="8"/>
      <c r="H510" s="7"/>
      <c r="I510" s="250"/>
      <c r="K510" s="8"/>
      <c r="L510" s="8"/>
      <c r="M510" s="7"/>
      <c r="N510" s="250"/>
    </row>
    <row r="511" spans="1:14" x14ac:dyDescent="0.2">
      <c r="A511" s="8"/>
      <c r="B511" s="7"/>
      <c r="C511" s="7"/>
      <c r="D511" s="250"/>
      <c r="F511" s="8"/>
      <c r="G511" s="8"/>
      <c r="H511" s="7"/>
      <c r="I511" s="250"/>
      <c r="K511" s="8"/>
      <c r="L511" s="8"/>
      <c r="M511" s="7"/>
      <c r="N511" s="250"/>
    </row>
    <row r="512" spans="1:14" x14ac:dyDescent="0.2">
      <c r="A512" s="8"/>
      <c r="B512" s="7"/>
      <c r="C512" s="7"/>
      <c r="D512" s="250"/>
      <c r="F512" s="8"/>
      <c r="G512" s="8"/>
      <c r="H512" s="7"/>
      <c r="I512" s="250"/>
      <c r="K512" s="8"/>
      <c r="L512" s="8"/>
      <c r="M512" s="7"/>
      <c r="N512" s="250"/>
    </row>
    <row r="513" spans="1:14" x14ac:dyDescent="0.2">
      <c r="A513" s="8"/>
      <c r="B513" s="7"/>
      <c r="C513" s="7"/>
      <c r="D513" s="250"/>
      <c r="F513" s="8"/>
      <c r="G513" s="8"/>
      <c r="H513" s="7"/>
      <c r="I513" s="250"/>
      <c r="K513" s="8"/>
      <c r="L513" s="8"/>
      <c r="M513" s="7"/>
      <c r="N513" s="250"/>
    </row>
    <row r="514" spans="1:14" x14ac:dyDescent="0.2">
      <c r="A514" s="8"/>
      <c r="B514" s="7"/>
      <c r="C514" s="7"/>
      <c r="D514" s="250"/>
      <c r="F514" s="8"/>
      <c r="G514" s="8"/>
      <c r="H514" s="7"/>
      <c r="I514" s="250"/>
      <c r="K514" s="8"/>
      <c r="L514" s="8"/>
      <c r="M514" s="7"/>
      <c r="N514" s="250"/>
    </row>
    <row r="515" spans="1:14" x14ac:dyDescent="0.2">
      <c r="A515" s="8"/>
      <c r="B515" s="7"/>
      <c r="C515" s="7"/>
      <c r="D515" s="250"/>
      <c r="F515" s="8"/>
      <c r="G515" s="8"/>
      <c r="H515" s="7"/>
      <c r="I515" s="250"/>
      <c r="K515" s="8"/>
      <c r="L515" s="8"/>
      <c r="M515" s="7"/>
      <c r="N515" s="250"/>
    </row>
    <row r="516" spans="1:14" x14ac:dyDescent="0.2">
      <c r="A516" s="8"/>
      <c r="B516" s="7"/>
      <c r="C516" s="7"/>
      <c r="D516" s="250"/>
      <c r="F516" s="8"/>
      <c r="G516" s="8"/>
      <c r="H516" s="7"/>
      <c r="I516" s="250"/>
      <c r="K516" s="8"/>
      <c r="L516" s="8"/>
      <c r="M516" s="7"/>
      <c r="N516" s="250"/>
    </row>
    <row r="517" spans="1:14" x14ac:dyDescent="0.2">
      <c r="A517" s="8"/>
      <c r="B517" s="7"/>
      <c r="C517" s="7"/>
      <c r="D517" s="250"/>
      <c r="F517" s="8"/>
      <c r="G517" s="8"/>
      <c r="H517" s="7"/>
      <c r="I517" s="250"/>
      <c r="K517" s="8"/>
      <c r="L517" s="8"/>
      <c r="M517" s="7"/>
      <c r="N517" s="250"/>
    </row>
    <row r="518" spans="1:14" x14ac:dyDescent="0.2">
      <c r="A518" s="8"/>
      <c r="B518" s="7"/>
      <c r="C518" s="7"/>
      <c r="D518" s="250"/>
      <c r="F518" s="8"/>
      <c r="G518" s="8"/>
      <c r="H518" s="7"/>
      <c r="I518" s="250"/>
      <c r="K518" s="8"/>
      <c r="L518" s="8"/>
      <c r="M518" s="7"/>
      <c r="N518" s="250"/>
    </row>
    <row r="519" spans="1:14" x14ac:dyDescent="0.2">
      <c r="A519" s="8"/>
      <c r="B519" s="7"/>
      <c r="C519" s="7"/>
      <c r="D519" s="250"/>
      <c r="F519" s="8"/>
      <c r="G519" s="8"/>
      <c r="H519" s="7"/>
      <c r="I519" s="250"/>
      <c r="K519" s="8"/>
      <c r="L519" s="8"/>
      <c r="M519" s="7"/>
      <c r="N519" s="250"/>
    </row>
    <row r="520" spans="1:14" x14ac:dyDescent="0.2">
      <c r="A520" s="8"/>
      <c r="B520" s="7"/>
      <c r="C520" s="7"/>
      <c r="D520" s="250"/>
      <c r="F520" s="8"/>
      <c r="G520" s="8"/>
      <c r="H520" s="7"/>
      <c r="I520" s="250"/>
      <c r="K520" s="8"/>
      <c r="L520" s="8"/>
      <c r="M520" s="7"/>
      <c r="N520" s="250"/>
    </row>
    <row r="521" spans="1:14" x14ac:dyDescent="0.2">
      <c r="A521" s="8"/>
      <c r="B521" s="7"/>
      <c r="C521" s="7"/>
      <c r="D521" s="250"/>
      <c r="F521" s="8"/>
      <c r="G521" s="8"/>
      <c r="H521" s="7"/>
      <c r="I521" s="250"/>
      <c r="K521" s="8"/>
      <c r="L521" s="8"/>
      <c r="M521" s="7"/>
      <c r="N521" s="250"/>
    </row>
    <row r="522" spans="1:14" x14ac:dyDescent="0.2">
      <c r="A522" s="8"/>
      <c r="B522" s="7"/>
      <c r="C522" s="7"/>
      <c r="D522" s="250"/>
      <c r="F522" s="8"/>
      <c r="G522" s="8"/>
      <c r="H522" s="7"/>
      <c r="I522" s="250"/>
      <c r="K522" s="8"/>
      <c r="L522" s="8"/>
      <c r="M522" s="7"/>
      <c r="N522" s="250"/>
    </row>
    <row r="523" spans="1:14" x14ac:dyDescent="0.2">
      <c r="A523" s="8"/>
      <c r="B523" s="7"/>
      <c r="C523" s="7"/>
      <c r="D523" s="250"/>
      <c r="F523" s="8"/>
      <c r="G523" s="8"/>
      <c r="H523" s="7"/>
      <c r="I523" s="250"/>
      <c r="K523" s="8"/>
      <c r="L523" s="8"/>
      <c r="M523" s="7"/>
      <c r="N523" s="250"/>
    </row>
    <row r="524" spans="1:14" x14ac:dyDescent="0.2">
      <c r="A524" s="8"/>
      <c r="B524" s="7"/>
      <c r="C524" s="7"/>
      <c r="D524" s="250"/>
      <c r="F524" s="8"/>
      <c r="G524" s="8"/>
      <c r="H524" s="7"/>
      <c r="I524" s="250"/>
      <c r="K524" s="8"/>
      <c r="L524" s="8"/>
      <c r="M524" s="7"/>
      <c r="N524" s="250"/>
    </row>
    <row r="525" spans="1:14" x14ac:dyDescent="0.2">
      <c r="A525" s="8"/>
      <c r="B525" s="7"/>
      <c r="C525" s="7"/>
      <c r="D525" s="250"/>
      <c r="F525" s="8"/>
      <c r="G525" s="8"/>
      <c r="H525" s="7"/>
      <c r="I525" s="250"/>
      <c r="K525" s="8"/>
      <c r="L525" s="8"/>
      <c r="M525" s="7"/>
      <c r="N525" s="250"/>
    </row>
    <row r="526" spans="1:14" x14ac:dyDescent="0.2">
      <c r="A526" s="8"/>
      <c r="B526" s="7"/>
      <c r="C526" s="7"/>
      <c r="D526" s="250"/>
      <c r="F526" s="8"/>
      <c r="G526" s="8"/>
      <c r="H526" s="7"/>
      <c r="I526" s="250"/>
      <c r="K526" s="8"/>
      <c r="L526" s="8"/>
      <c r="M526" s="7"/>
      <c r="N526" s="250"/>
    </row>
    <row r="527" spans="1:14" x14ac:dyDescent="0.2">
      <c r="A527" s="8"/>
      <c r="B527" s="7"/>
      <c r="C527" s="7"/>
      <c r="D527" s="250"/>
      <c r="F527" s="8"/>
      <c r="G527" s="8"/>
      <c r="H527" s="7"/>
      <c r="I527" s="250"/>
      <c r="K527" s="8"/>
      <c r="L527" s="8"/>
      <c r="M527" s="7"/>
      <c r="N527" s="250"/>
    </row>
    <row r="528" spans="1:14" x14ac:dyDescent="0.2">
      <c r="A528" s="8"/>
      <c r="B528" s="7"/>
      <c r="C528" s="7"/>
      <c r="D528" s="250"/>
      <c r="F528" s="8"/>
      <c r="G528" s="8"/>
      <c r="H528" s="7"/>
      <c r="I528" s="250"/>
      <c r="K528" s="8"/>
      <c r="L528" s="8"/>
      <c r="M528" s="7"/>
      <c r="N528" s="250"/>
    </row>
    <row r="529" spans="1:14" x14ac:dyDescent="0.2">
      <c r="A529" s="8"/>
      <c r="B529" s="7"/>
      <c r="C529" s="7"/>
      <c r="D529" s="250"/>
      <c r="F529" s="8"/>
      <c r="G529" s="8"/>
      <c r="H529" s="7"/>
      <c r="I529" s="250"/>
      <c r="K529" s="8"/>
      <c r="L529" s="8"/>
      <c r="M529" s="7"/>
      <c r="N529" s="250"/>
    </row>
    <row r="530" spans="1:14" x14ac:dyDescent="0.2">
      <c r="A530" s="8"/>
      <c r="B530" s="7"/>
      <c r="C530" s="7"/>
      <c r="D530" s="250"/>
      <c r="F530" s="8"/>
      <c r="G530" s="8"/>
      <c r="H530" s="7"/>
      <c r="I530" s="250"/>
      <c r="K530" s="8"/>
      <c r="L530" s="8"/>
      <c r="M530" s="7"/>
      <c r="N530" s="250"/>
    </row>
    <row r="531" spans="1:14" x14ac:dyDescent="0.2">
      <c r="A531" s="8"/>
      <c r="B531" s="7"/>
      <c r="C531" s="7"/>
      <c r="D531" s="250"/>
      <c r="F531" s="8"/>
      <c r="G531" s="8"/>
      <c r="H531" s="7"/>
      <c r="I531" s="250"/>
      <c r="K531" s="8"/>
      <c r="L531" s="8"/>
      <c r="M531" s="7"/>
      <c r="N531" s="250"/>
    </row>
    <row r="532" spans="1:14" x14ac:dyDescent="0.2">
      <c r="A532" s="8"/>
      <c r="B532" s="7"/>
      <c r="C532" s="7"/>
      <c r="D532" s="250"/>
      <c r="F532" s="8"/>
      <c r="G532" s="8"/>
      <c r="H532" s="7"/>
      <c r="I532" s="250"/>
      <c r="K532" s="8"/>
      <c r="L532" s="8"/>
      <c r="M532" s="7"/>
      <c r="N532" s="250"/>
    </row>
    <row r="533" spans="1:14" x14ac:dyDescent="0.2">
      <c r="A533" s="8"/>
      <c r="B533" s="7"/>
      <c r="C533" s="7"/>
      <c r="D533" s="250"/>
      <c r="F533" s="8"/>
      <c r="G533" s="8"/>
      <c r="H533" s="7"/>
      <c r="I533" s="250"/>
      <c r="K533" s="8"/>
      <c r="L533" s="8"/>
      <c r="M533" s="7"/>
      <c r="N533" s="250"/>
    </row>
    <row r="534" spans="1:14" x14ac:dyDescent="0.2">
      <c r="A534" s="8"/>
      <c r="B534" s="7"/>
      <c r="C534" s="7"/>
      <c r="D534" s="250"/>
      <c r="F534" s="8"/>
      <c r="G534" s="8"/>
      <c r="H534" s="7"/>
      <c r="I534" s="250"/>
      <c r="K534" s="8"/>
      <c r="L534" s="8"/>
      <c r="M534" s="7"/>
      <c r="N534" s="250"/>
    </row>
    <row r="535" spans="1:14" x14ac:dyDescent="0.2">
      <c r="A535" s="8"/>
      <c r="B535" s="7"/>
      <c r="C535" s="7"/>
      <c r="D535" s="250"/>
      <c r="F535" s="8"/>
      <c r="G535" s="8"/>
      <c r="H535" s="7"/>
      <c r="I535" s="250"/>
      <c r="K535" s="8"/>
      <c r="L535" s="8"/>
      <c r="M535" s="7"/>
      <c r="N535" s="250"/>
    </row>
    <row r="536" spans="1:14" x14ac:dyDescent="0.2">
      <c r="A536" s="8"/>
      <c r="B536" s="7"/>
      <c r="C536" s="7"/>
      <c r="D536" s="250"/>
      <c r="F536" s="8"/>
      <c r="G536" s="8"/>
      <c r="H536" s="7"/>
      <c r="I536" s="250"/>
      <c r="K536" s="8"/>
      <c r="L536" s="8"/>
      <c r="M536" s="7"/>
      <c r="N536" s="250"/>
    </row>
    <row r="537" spans="1:14" x14ac:dyDescent="0.2">
      <c r="A537" s="8"/>
      <c r="B537" s="7"/>
      <c r="C537" s="7"/>
      <c r="D537" s="250"/>
      <c r="F537" s="8"/>
      <c r="G537" s="8"/>
      <c r="H537" s="7"/>
      <c r="I537" s="250"/>
      <c r="K537" s="8"/>
      <c r="L537" s="8"/>
      <c r="M537" s="7"/>
      <c r="N537" s="250"/>
    </row>
    <row r="538" spans="1:14" x14ac:dyDescent="0.2">
      <c r="A538" s="8"/>
      <c r="B538" s="7"/>
      <c r="C538" s="7"/>
      <c r="D538" s="250"/>
      <c r="F538" s="8"/>
      <c r="G538" s="8"/>
      <c r="H538" s="7"/>
      <c r="I538" s="250"/>
      <c r="K538" s="8"/>
      <c r="L538" s="8"/>
      <c r="M538" s="7"/>
      <c r="N538" s="250"/>
    </row>
    <row r="539" spans="1:14" x14ac:dyDescent="0.2">
      <c r="A539" s="8"/>
      <c r="B539" s="7"/>
      <c r="C539" s="7"/>
      <c r="D539" s="250"/>
      <c r="F539" s="8"/>
      <c r="G539" s="8"/>
      <c r="H539" s="7"/>
      <c r="I539" s="250"/>
      <c r="K539" s="8"/>
      <c r="L539" s="8"/>
      <c r="M539" s="7"/>
      <c r="N539" s="250"/>
    </row>
    <row r="540" spans="1:14" x14ac:dyDescent="0.2">
      <c r="A540" s="8"/>
      <c r="B540" s="7"/>
      <c r="C540" s="7"/>
      <c r="D540" s="250"/>
      <c r="F540" s="8"/>
      <c r="G540" s="8"/>
      <c r="H540" s="7"/>
      <c r="I540" s="250"/>
      <c r="K540" s="8"/>
      <c r="L540" s="8"/>
      <c r="M540" s="7"/>
      <c r="N540" s="250"/>
    </row>
    <row r="541" spans="1:14" x14ac:dyDescent="0.2">
      <c r="A541" s="8"/>
      <c r="B541" s="7"/>
      <c r="C541" s="7"/>
      <c r="D541" s="250"/>
      <c r="F541" s="8"/>
      <c r="G541" s="8"/>
      <c r="H541" s="7"/>
      <c r="I541" s="250"/>
      <c r="K541" s="8"/>
      <c r="L541" s="8"/>
      <c r="M541" s="7"/>
      <c r="N541" s="250"/>
    </row>
    <row r="542" spans="1:14" x14ac:dyDescent="0.2">
      <c r="A542" s="8"/>
      <c r="B542" s="7"/>
      <c r="C542" s="7"/>
      <c r="D542" s="250"/>
      <c r="F542" s="8"/>
      <c r="G542" s="8"/>
      <c r="H542" s="7"/>
      <c r="I542" s="250"/>
      <c r="K542" s="8"/>
      <c r="L542" s="8"/>
      <c r="M542" s="7"/>
      <c r="N542" s="250"/>
    </row>
    <row r="543" spans="1:14" x14ac:dyDescent="0.2">
      <c r="A543" s="8"/>
      <c r="B543" s="7"/>
      <c r="C543" s="7"/>
      <c r="D543" s="250"/>
      <c r="F543" s="8"/>
      <c r="G543" s="8"/>
      <c r="H543" s="7"/>
      <c r="I543" s="250"/>
      <c r="K543" s="8"/>
      <c r="L543" s="8"/>
      <c r="M543" s="7"/>
      <c r="N543" s="250"/>
    </row>
    <row r="544" spans="1:14" x14ac:dyDescent="0.2">
      <c r="A544" s="8"/>
      <c r="B544" s="7"/>
      <c r="C544" s="7"/>
      <c r="D544" s="250"/>
      <c r="F544" s="8"/>
      <c r="G544" s="8"/>
      <c r="H544" s="7"/>
      <c r="I544" s="250"/>
      <c r="K544" s="8"/>
      <c r="L544" s="8"/>
      <c r="M544" s="7"/>
      <c r="N544" s="250"/>
    </row>
    <row r="545" spans="1:14" x14ac:dyDescent="0.2">
      <c r="A545" s="8"/>
      <c r="B545" s="7"/>
      <c r="C545" s="7"/>
      <c r="D545" s="250"/>
      <c r="F545" s="8"/>
      <c r="G545" s="8"/>
      <c r="H545" s="7"/>
      <c r="I545" s="250"/>
      <c r="K545" s="8"/>
      <c r="L545" s="8"/>
      <c r="M545" s="7"/>
      <c r="N545" s="250"/>
    </row>
    <row r="546" spans="1:14" x14ac:dyDescent="0.2">
      <c r="A546" s="8"/>
      <c r="B546" s="7"/>
      <c r="C546" s="7"/>
      <c r="D546" s="250"/>
      <c r="F546" s="8"/>
      <c r="G546" s="8"/>
      <c r="H546" s="7"/>
      <c r="I546" s="250"/>
      <c r="K546" s="8"/>
      <c r="L546" s="8"/>
      <c r="M546" s="7"/>
      <c r="N546" s="250"/>
    </row>
    <row r="547" spans="1:14" x14ac:dyDescent="0.2">
      <c r="A547" s="8"/>
      <c r="B547" s="7"/>
      <c r="C547" s="7"/>
      <c r="D547" s="250"/>
      <c r="F547" s="8"/>
      <c r="G547" s="8"/>
      <c r="H547" s="7"/>
      <c r="I547" s="250"/>
      <c r="K547" s="8"/>
      <c r="L547" s="8"/>
      <c r="M547" s="7"/>
      <c r="N547" s="250"/>
    </row>
    <row r="548" spans="1:14" x14ac:dyDescent="0.2">
      <c r="A548" s="8"/>
      <c r="B548" s="7"/>
      <c r="C548" s="7"/>
      <c r="D548" s="250"/>
      <c r="F548" s="8"/>
      <c r="G548" s="8"/>
      <c r="H548" s="7"/>
      <c r="I548" s="250"/>
      <c r="K548" s="8"/>
      <c r="L548" s="8"/>
      <c r="M548" s="7"/>
      <c r="N548" s="250"/>
    </row>
    <row r="549" spans="1:14" x14ac:dyDescent="0.2">
      <c r="A549" s="8"/>
      <c r="B549" s="7"/>
      <c r="C549" s="7"/>
      <c r="D549" s="250"/>
      <c r="F549" s="8"/>
      <c r="G549" s="8"/>
      <c r="H549" s="7"/>
      <c r="I549" s="250"/>
      <c r="K549" s="8"/>
      <c r="L549" s="8"/>
      <c r="M549" s="7"/>
      <c r="N549" s="250"/>
    </row>
    <row r="550" spans="1:14" x14ac:dyDescent="0.2">
      <c r="A550" s="8"/>
      <c r="B550" s="7"/>
      <c r="C550" s="7"/>
      <c r="D550" s="250"/>
      <c r="F550" s="8"/>
      <c r="G550" s="8"/>
      <c r="H550" s="7"/>
      <c r="I550" s="250"/>
      <c r="K550" s="8"/>
      <c r="L550" s="8"/>
      <c r="M550" s="7"/>
      <c r="N550" s="250"/>
    </row>
    <row r="551" spans="1:14" x14ac:dyDescent="0.2">
      <c r="A551" s="8"/>
      <c r="B551" s="7"/>
      <c r="C551" s="7"/>
      <c r="D551" s="250"/>
      <c r="F551" s="8"/>
      <c r="G551" s="8"/>
      <c r="H551" s="7"/>
      <c r="I551" s="250"/>
      <c r="K551" s="8"/>
      <c r="L551" s="8"/>
      <c r="M551" s="7"/>
      <c r="N551" s="250"/>
    </row>
    <row r="552" spans="1:14" x14ac:dyDescent="0.2">
      <c r="A552" s="8"/>
      <c r="B552" s="7"/>
      <c r="C552" s="7"/>
      <c r="D552" s="250"/>
      <c r="F552" s="8"/>
      <c r="G552" s="8"/>
      <c r="H552" s="7"/>
      <c r="I552" s="250"/>
      <c r="K552" s="8"/>
      <c r="L552" s="8"/>
      <c r="M552" s="7"/>
      <c r="N552" s="250"/>
    </row>
    <row r="553" spans="1:14" x14ac:dyDescent="0.2">
      <c r="A553" s="8"/>
      <c r="B553" s="7"/>
      <c r="C553" s="7"/>
      <c r="D553" s="250"/>
      <c r="F553" s="8"/>
      <c r="G553" s="8"/>
      <c r="H553" s="7"/>
      <c r="I553" s="250"/>
      <c r="K553" s="8"/>
      <c r="L553" s="8"/>
      <c r="M553" s="7"/>
      <c r="N553" s="250"/>
    </row>
    <row r="554" spans="1:14" x14ac:dyDescent="0.2">
      <c r="A554" s="8"/>
      <c r="B554" s="7"/>
      <c r="C554" s="7"/>
      <c r="D554" s="250"/>
      <c r="F554" s="8"/>
      <c r="G554" s="8"/>
      <c r="H554" s="7"/>
      <c r="I554" s="250"/>
      <c r="K554" s="8"/>
      <c r="L554" s="8"/>
      <c r="M554" s="7"/>
      <c r="N554" s="250"/>
    </row>
    <row r="555" spans="1:14" x14ac:dyDescent="0.2">
      <c r="A555" s="8"/>
      <c r="B555" s="7"/>
      <c r="C555" s="7"/>
      <c r="D555" s="250"/>
      <c r="F555" s="8"/>
      <c r="G555" s="8"/>
      <c r="H555" s="7"/>
      <c r="I555" s="250"/>
      <c r="K555" s="8"/>
      <c r="L555" s="8"/>
      <c r="M555" s="7"/>
      <c r="N555" s="250"/>
    </row>
    <row r="556" spans="1:14" x14ac:dyDescent="0.2">
      <c r="A556" s="8"/>
      <c r="B556" s="7"/>
      <c r="C556" s="7"/>
      <c r="D556" s="250"/>
      <c r="F556" s="8"/>
      <c r="G556" s="8"/>
      <c r="H556" s="7"/>
      <c r="I556" s="250"/>
      <c r="K556" s="8"/>
      <c r="L556" s="8"/>
      <c r="M556" s="7"/>
      <c r="N556" s="250"/>
    </row>
    <row r="557" spans="1:14" x14ac:dyDescent="0.2">
      <c r="A557" s="8"/>
      <c r="B557" s="7"/>
      <c r="C557" s="7"/>
      <c r="D557" s="250"/>
      <c r="F557" s="8"/>
      <c r="G557" s="8"/>
      <c r="H557" s="7"/>
      <c r="I557" s="250"/>
      <c r="K557" s="8"/>
      <c r="L557" s="8"/>
      <c r="M557" s="7"/>
      <c r="N557" s="250"/>
    </row>
    <row r="558" spans="1:14" x14ac:dyDescent="0.2">
      <c r="A558" s="8"/>
      <c r="B558" s="7"/>
      <c r="C558" s="7"/>
      <c r="D558" s="250"/>
      <c r="F558" s="8"/>
      <c r="G558" s="8"/>
      <c r="H558" s="7"/>
      <c r="I558" s="250"/>
      <c r="K558" s="8"/>
      <c r="L558" s="8"/>
      <c r="M558" s="7"/>
      <c r="N558" s="250"/>
    </row>
    <row r="559" spans="1:14" x14ac:dyDescent="0.2">
      <c r="A559" s="8"/>
      <c r="B559" s="7"/>
      <c r="C559" s="7"/>
      <c r="D559" s="250"/>
      <c r="F559" s="8"/>
      <c r="G559" s="8"/>
      <c r="H559" s="7"/>
      <c r="I559" s="250"/>
      <c r="K559" s="8"/>
      <c r="L559" s="8"/>
      <c r="M559" s="7"/>
      <c r="N559" s="250"/>
    </row>
    <row r="560" spans="1:14" x14ac:dyDescent="0.2">
      <c r="A560" s="8"/>
      <c r="B560" s="7"/>
      <c r="C560" s="7"/>
      <c r="D560" s="250"/>
      <c r="F560" s="8"/>
      <c r="G560" s="8"/>
      <c r="H560" s="7"/>
      <c r="I560" s="250"/>
      <c r="K560" s="8"/>
      <c r="L560" s="8"/>
      <c r="M560" s="7"/>
      <c r="N560" s="250"/>
    </row>
    <row r="561" spans="1:14" x14ac:dyDescent="0.2">
      <c r="A561" s="8"/>
      <c r="B561" s="7"/>
      <c r="C561" s="7"/>
      <c r="D561" s="250"/>
      <c r="F561" s="8"/>
      <c r="G561" s="8"/>
      <c r="H561" s="7"/>
      <c r="I561" s="250"/>
      <c r="K561" s="8"/>
      <c r="L561" s="8"/>
      <c r="M561" s="7"/>
      <c r="N561" s="250"/>
    </row>
    <row r="562" spans="1:14" x14ac:dyDescent="0.2">
      <c r="A562" s="8"/>
      <c r="B562" s="7"/>
      <c r="C562" s="7"/>
      <c r="D562" s="250"/>
      <c r="F562" s="8"/>
      <c r="G562" s="8"/>
      <c r="H562" s="7"/>
      <c r="I562" s="250"/>
      <c r="K562" s="8"/>
      <c r="L562" s="8"/>
      <c r="M562" s="7"/>
      <c r="N562" s="250"/>
    </row>
    <row r="563" spans="1:14" x14ac:dyDescent="0.2">
      <c r="A563" s="8"/>
      <c r="B563" s="7"/>
      <c r="C563" s="7"/>
      <c r="D563" s="250"/>
      <c r="F563" s="8"/>
      <c r="G563" s="8"/>
      <c r="H563" s="7"/>
      <c r="I563" s="250"/>
      <c r="K563" s="8"/>
      <c r="L563" s="8"/>
      <c r="M563" s="7"/>
      <c r="N563" s="250"/>
    </row>
    <row r="564" spans="1:14" x14ac:dyDescent="0.2">
      <c r="A564" s="8"/>
      <c r="B564" s="7"/>
      <c r="C564" s="7"/>
      <c r="D564" s="250"/>
      <c r="F564" s="8"/>
      <c r="G564" s="8"/>
      <c r="H564" s="7"/>
      <c r="I564" s="250"/>
      <c r="K564" s="8"/>
      <c r="L564" s="8"/>
      <c r="M564" s="7"/>
      <c r="N564" s="250"/>
    </row>
    <row r="565" spans="1:14" x14ac:dyDescent="0.2">
      <c r="A565" s="8"/>
      <c r="B565" s="7"/>
      <c r="C565" s="7"/>
      <c r="D565" s="250"/>
      <c r="F565" s="8"/>
      <c r="G565" s="8"/>
      <c r="H565" s="7"/>
      <c r="I565" s="250"/>
      <c r="K565" s="8"/>
      <c r="L565" s="8"/>
      <c r="M565" s="7"/>
      <c r="N565" s="250"/>
    </row>
    <row r="566" spans="1:14" x14ac:dyDescent="0.2">
      <c r="A566" s="8"/>
      <c r="B566" s="7"/>
      <c r="C566" s="7"/>
      <c r="D566" s="250"/>
      <c r="F566" s="8"/>
      <c r="G566" s="8"/>
      <c r="H566" s="7"/>
      <c r="I566" s="250"/>
      <c r="K566" s="8"/>
      <c r="L566" s="8"/>
      <c r="M566" s="7"/>
      <c r="N566" s="250"/>
    </row>
    <row r="567" spans="1:14" x14ac:dyDescent="0.2">
      <c r="A567" s="8"/>
      <c r="B567" s="7"/>
      <c r="C567" s="7"/>
      <c r="D567" s="250"/>
      <c r="F567" s="8"/>
      <c r="G567" s="8"/>
      <c r="H567" s="7"/>
      <c r="I567" s="250"/>
      <c r="K567" s="8"/>
      <c r="L567" s="8"/>
      <c r="M567" s="7"/>
      <c r="N567" s="250"/>
    </row>
    <row r="568" spans="1:14" x14ac:dyDescent="0.2">
      <c r="A568" s="8"/>
      <c r="B568" s="7"/>
      <c r="C568" s="7"/>
      <c r="D568" s="250"/>
      <c r="F568" s="8"/>
      <c r="G568" s="8"/>
      <c r="H568" s="7"/>
      <c r="I568" s="250"/>
      <c r="K568" s="8"/>
      <c r="L568" s="8"/>
      <c r="M568" s="7"/>
      <c r="N568" s="250"/>
    </row>
    <row r="569" spans="1:14" x14ac:dyDescent="0.2">
      <c r="A569" s="8"/>
      <c r="B569" s="7"/>
      <c r="C569" s="7"/>
      <c r="D569" s="250"/>
      <c r="F569" s="8"/>
      <c r="G569" s="8"/>
      <c r="H569" s="7"/>
      <c r="I569" s="250"/>
      <c r="K569" s="8"/>
      <c r="L569" s="8"/>
      <c r="M569" s="7"/>
      <c r="N569" s="250"/>
    </row>
    <row r="570" spans="1:14" x14ac:dyDescent="0.2">
      <c r="A570" s="8"/>
      <c r="B570" s="7"/>
      <c r="C570" s="7"/>
      <c r="D570" s="250"/>
      <c r="F570" s="8"/>
      <c r="G570" s="8"/>
      <c r="H570" s="7"/>
      <c r="I570" s="250"/>
      <c r="K570" s="8"/>
      <c r="L570" s="8"/>
      <c r="M570" s="7"/>
      <c r="N570" s="250"/>
    </row>
    <row r="571" spans="1:14" x14ac:dyDescent="0.2">
      <c r="A571" s="8"/>
      <c r="B571" s="7"/>
      <c r="C571" s="7"/>
      <c r="D571" s="250"/>
      <c r="F571" s="8"/>
      <c r="G571" s="8"/>
      <c r="H571" s="7"/>
      <c r="I571" s="250"/>
      <c r="K571" s="8"/>
      <c r="L571" s="8"/>
      <c r="M571" s="7"/>
      <c r="N571" s="250"/>
    </row>
    <row r="572" spans="1:14" x14ac:dyDescent="0.2">
      <c r="A572" s="8"/>
      <c r="B572" s="7"/>
      <c r="C572" s="7"/>
      <c r="D572" s="250"/>
      <c r="F572" s="8"/>
      <c r="G572" s="8"/>
      <c r="H572" s="7"/>
      <c r="I572" s="250"/>
      <c r="K572" s="8"/>
      <c r="L572" s="8"/>
      <c r="M572" s="7"/>
      <c r="N572" s="250"/>
    </row>
    <row r="573" spans="1:14" x14ac:dyDescent="0.2">
      <c r="A573" s="8"/>
      <c r="B573" s="7"/>
      <c r="C573" s="7"/>
      <c r="D573" s="250"/>
      <c r="F573" s="8"/>
      <c r="G573" s="8"/>
      <c r="H573" s="7"/>
      <c r="I573" s="250"/>
      <c r="K573" s="8"/>
      <c r="L573" s="8"/>
      <c r="M573" s="7"/>
      <c r="N573" s="250"/>
    </row>
    <row r="574" spans="1:14" x14ac:dyDescent="0.2">
      <c r="A574" s="8"/>
      <c r="B574" s="7"/>
      <c r="C574" s="7"/>
      <c r="D574" s="250"/>
      <c r="F574" s="8"/>
      <c r="G574" s="8"/>
      <c r="H574" s="7"/>
      <c r="I574" s="250"/>
      <c r="K574" s="8"/>
      <c r="L574" s="8"/>
      <c r="M574" s="7"/>
      <c r="N574" s="250"/>
    </row>
    <row r="575" spans="1:14" x14ac:dyDescent="0.2">
      <c r="A575" s="8"/>
      <c r="B575" s="7"/>
      <c r="C575" s="7"/>
      <c r="D575" s="250"/>
      <c r="F575" s="8"/>
      <c r="G575" s="8"/>
      <c r="H575" s="7"/>
      <c r="I575" s="250"/>
      <c r="K575" s="8"/>
      <c r="L575" s="8"/>
      <c r="M575" s="7"/>
      <c r="N575" s="250"/>
    </row>
    <row r="576" spans="1:14" x14ac:dyDescent="0.2">
      <c r="A576" s="8"/>
      <c r="B576" s="7"/>
      <c r="C576" s="7"/>
      <c r="D576" s="250"/>
      <c r="F576" s="8"/>
      <c r="G576" s="8"/>
      <c r="H576" s="7"/>
      <c r="I576" s="250"/>
      <c r="K576" s="8"/>
      <c r="L576" s="8"/>
      <c r="M576" s="7"/>
      <c r="N576" s="250"/>
    </row>
    <row r="577" spans="1:14" x14ac:dyDescent="0.2">
      <c r="A577" s="8"/>
      <c r="B577" s="7"/>
      <c r="C577" s="7"/>
      <c r="D577" s="250"/>
      <c r="F577" s="8"/>
      <c r="G577" s="8"/>
      <c r="H577" s="7"/>
      <c r="I577" s="250"/>
      <c r="K577" s="8"/>
      <c r="L577" s="8"/>
      <c r="M577" s="7"/>
      <c r="N577" s="250"/>
    </row>
    <row r="578" spans="1:14" x14ac:dyDescent="0.2">
      <c r="A578" s="8"/>
      <c r="B578" s="7"/>
      <c r="C578" s="7"/>
      <c r="D578" s="250"/>
      <c r="F578" s="8"/>
      <c r="G578" s="8"/>
      <c r="H578" s="7"/>
      <c r="I578" s="250"/>
      <c r="K578" s="8"/>
      <c r="L578" s="8"/>
      <c r="M578" s="7"/>
      <c r="N578" s="250"/>
    </row>
    <row r="579" spans="1:14" x14ac:dyDescent="0.2">
      <c r="A579" s="8"/>
      <c r="B579" s="7"/>
      <c r="C579" s="7"/>
      <c r="D579" s="250"/>
      <c r="F579" s="8"/>
      <c r="G579" s="8"/>
      <c r="H579" s="7"/>
      <c r="I579" s="250"/>
      <c r="K579" s="8"/>
      <c r="L579" s="8"/>
      <c r="M579" s="7"/>
      <c r="N579" s="250"/>
    </row>
    <row r="580" spans="1:14" x14ac:dyDescent="0.2">
      <c r="A580" s="8"/>
      <c r="B580" s="7"/>
      <c r="C580" s="7"/>
      <c r="D580" s="250"/>
      <c r="F580" s="8"/>
      <c r="G580" s="8"/>
      <c r="H580" s="7"/>
      <c r="I580" s="250"/>
      <c r="K580" s="8"/>
      <c r="L580" s="8"/>
      <c r="M580" s="7"/>
      <c r="N580" s="250"/>
    </row>
    <row r="581" spans="1:14" x14ac:dyDescent="0.2">
      <c r="A581" s="8"/>
      <c r="B581" s="7"/>
      <c r="C581" s="7"/>
      <c r="D581" s="250"/>
      <c r="F581" s="8"/>
      <c r="G581" s="8"/>
      <c r="H581" s="7"/>
      <c r="I581" s="250"/>
      <c r="K581" s="8"/>
      <c r="L581" s="8"/>
      <c r="M581" s="7"/>
      <c r="N581" s="250"/>
    </row>
    <row r="582" spans="1:14" x14ac:dyDescent="0.2">
      <c r="A582" s="8"/>
      <c r="B582" s="7"/>
      <c r="C582" s="7"/>
      <c r="D582" s="250"/>
      <c r="F582" s="8"/>
      <c r="G582" s="8"/>
      <c r="H582" s="7"/>
      <c r="I582" s="250"/>
      <c r="K582" s="8"/>
      <c r="L582" s="8"/>
      <c r="M582" s="7"/>
      <c r="N582" s="250"/>
    </row>
    <row r="583" spans="1:14" x14ac:dyDescent="0.2">
      <c r="A583" s="8"/>
      <c r="B583" s="7"/>
      <c r="C583" s="7"/>
      <c r="D583" s="250"/>
      <c r="F583" s="8"/>
      <c r="G583" s="8"/>
      <c r="H583" s="7"/>
      <c r="I583" s="250"/>
      <c r="K583" s="8"/>
      <c r="L583" s="8"/>
      <c r="M583" s="7"/>
      <c r="N583" s="250"/>
    </row>
    <row r="584" spans="1:14" x14ac:dyDescent="0.2">
      <c r="A584" s="8"/>
      <c r="B584" s="7"/>
      <c r="C584" s="7"/>
      <c r="D584" s="250"/>
      <c r="F584" s="8"/>
      <c r="G584" s="8"/>
      <c r="H584" s="7"/>
      <c r="I584" s="250"/>
      <c r="K584" s="8"/>
      <c r="L584" s="8"/>
      <c r="M584" s="7"/>
      <c r="N584" s="250"/>
    </row>
    <row r="585" spans="1:14" x14ac:dyDescent="0.2">
      <c r="A585" s="8"/>
      <c r="B585" s="7"/>
      <c r="C585" s="7"/>
      <c r="D585" s="250"/>
      <c r="F585" s="8"/>
      <c r="G585" s="8"/>
      <c r="H585" s="7"/>
      <c r="I585" s="250"/>
      <c r="K585" s="8"/>
      <c r="L585" s="8"/>
      <c r="M585" s="7"/>
      <c r="N585" s="250"/>
    </row>
    <row r="586" spans="1:14" x14ac:dyDescent="0.2">
      <c r="A586" s="8"/>
      <c r="B586" s="7"/>
      <c r="C586" s="7"/>
      <c r="D586" s="250"/>
      <c r="F586" s="8"/>
      <c r="G586" s="8"/>
      <c r="H586" s="7"/>
      <c r="I586" s="250"/>
      <c r="K586" s="8"/>
      <c r="L586" s="8"/>
      <c r="M586" s="7"/>
      <c r="N586" s="250"/>
    </row>
    <row r="587" spans="1:14" x14ac:dyDescent="0.2">
      <c r="A587" s="8"/>
      <c r="B587" s="7"/>
      <c r="C587" s="7"/>
      <c r="D587" s="250"/>
      <c r="F587" s="8"/>
      <c r="G587" s="8"/>
      <c r="H587" s="7"/>
      <c r="I587" s="250"/>
      <c r="K587" s="8"/>
      <c r="L587" s="8"/>
      <c r="M587" s="7"/>
      <c r="N587" s="250"/>
    </row>
    <row r="588" spans="1:14" x14ac:dyDescent="0.2">
      <c r="A588" s="8"/>
      <c r="B588" s="7"/>
      <c r="C588" s="7"/>
      <c r="D588" s="250"/>
      <c r="F588" s="8"/>
      <c r="G588" s="8"/>
      <c r="H588" s="7"/>
      <c r="I588" s="250"/>
      <c r="K588" s="8"/>
      <c r="L588" s="8"/>
      <c r="M588" s="7"/>
      <c r="N588" s="250"/>
    </row>
    <row r="589" spans="1:14" x14ac:dyDescent="0.2">
      <c r="A589" s="8"/>
      <c r="B589" s="7"/>
      <c r="C589" s="7"/>
      <c r="D589" s="250"/>
      <c r="F589" s="8"/>
      <c r="G589" s="8"/>
      <c r="H589" s="7"/>
      <c r="I589" s="250"/>
      <c r="K589" s="8"/>
      <c r="L589" s="8"/>
      <c r="M589" s="7"/>
      <c r="N589" s="250"/>
    </row>
    <row r="590" spans="1:14" x14ac:dyDescent="0.2">
      <c r="A590" s="8"/>
      <c r="B590" s="7"/>
      <c r="C590" s="7"/>
      <c r="D590" s="250"/>
      <c r="F590" s="8"/>
      <c r="G590" s="8"/>
      <c r="H590" s="7"/>
      <c r="I590" s="250"/>
      <c r="K590" s="8"/>
      <c r="L590" s="8"/>
      <c r="M590" s="7"/>
      <c r="N590" s="250"/>
    </row>
    <row r="591" spans="1:14" x14ac:dyDescent="0.2">
      <c r="A591" s="8"/>
      <c r="B591" s="7"/>
      <c r="C591" s="7"/>
      <c r="D591" s="250"/>
      <c r="F591" s="8"/>
      <c r="G591" s="8"/>
      <c r="H591" s="7"/>
      <c r="I591" s="250"/>
      <c r="K591" s="8"/>
      <c r="L591" s="8"/>
      <c r="M591" s="7"/>
      <c r="N591" s="250"/>
    </row>
    <row r="592" spans="1:14" x14ac:dyDescent="0.2">
      <c r="A592" s="8"/>
      <c r="B592" s="7"/>
      <c r="C592" s="7"/>
      <c r="D592" s="250"/>
      <c r="F592" s="8"/>
      <c r="G592" s="8"/>
      <c r="H592" s="7"/>
      <c r="I592" s="250"/>
      <c r="K592" s="8"/>
      <c r="L592" s="8"/>
      <c r="M592" s="7"/>
      <c r="N592" s="250"/>
    </row>
    <row r="593" spans="1:14" x14ac:dyDescent="0.2">
      <c r="A593" s="8"/>
      <c r="B593" s="7"/>
      <c r="C593" s="7"/>
      <c r="D593" s="250"/>
      <c r="F593" s="8"/>
      <c r="G593" s="8"/>
      <c r="H593" s="7"/>
      <c r="I593" s="250"/>
      <c r="K593" s="8"/>
      <c r="L593" s="8"/>
      <c r="M593" s="7"/>
      <c r="N593" s="250"/>
    </row>
    <row r="594" spans="1:14" x14ac:dyDescent="0.2">
      <c r="A594" s="8"/>
      <c r="B594" s="7"/>
      <c r="C594" s="7"/>
      <c r="D594" s="250"/>
      <c r="F594" s="8"/>
      <c r="G594" s="8"/>
      <c r="H594" s="7"/>
      <c r="I594" s="250"/>
      <c r="K594" s="8"/>
      <c r="L594" s="8"/>
      <c r="M594" s="7"/>
      <c r="N594" s="250"/>
    </row>
    <row r="595" spans="1:14" x14ac:dyDescent="0.2">
      <c r="A595" s="8"/>
      <c r="B595" s="7"/>
      <c r="C595" s="7"/>
      <c r="D595" s="250"/>
      <c r="F595" s="8"/>
      <c r="G595" s="8"/>
      <c r="H595" s="7"/>
      <c r="I595" s="250"/>
      <c r="K595" s="8"/>
      <c r="L595" s="8"/>
      <c r="M595" s="7"/>
      <c r="N595" s="250"/>
    </row>
    <row r="596" spans="1:14" x14ac:dyDescent="0.2">
      <c r="A596" s="8"/>
      <c r="B596" s="7"/>
      <c r="C596" s="7"/>
      <c r="D596" s="250"/>
      <c r="F596" s="8"/>
      <c r="G596" s="8"/>
      <c r="H596" s="7"/>
      <c r="I596" s="250"/>
      <c r="K596" s="8"/>
      <c r="L596" s="8"/>
      <c r="M596" s="7"/>
      <c r="N596" s="250"/>
    </row>
    <row r="597" spans="1:14" x14ac:dyDescent="0.2">
      <c r="A597" s="8"/>
      <c r="B597" s="7"/>
      <c r="C597" s="7"/>
      <c r="D597" s="250"/>
      <c r="F597" s="8"/>
      <c r="G597" s="8"/>
      <c r="H597" s="7"/>
      <c r="I597" s="250"/>
      <c r="K597" s="8"/>
      <c r="L597" s="8"/>
      <c r="M597" s="7"/>
      <c r="N597" s="250"/>
    </row>
    <row r="598" spans="1:14" x14ac:dyDescent="0.2">
      <c r="A598" s="8"/>
      <c r="B598" s="7"/>
      <c r="C598" s="7"/>
      <c r="D598" s="250"/>
      <c r="F598" s="8"/>
      <c r="G598" s="8"/>
      <c r="H598" s="7"/>
      <c r="I598" s="250"/>
      <c r="K598" s="8"/>
      <c r="L598" s="8"/>
      <c r="M598" s="7"/>
      <c r="N598" s="250"/>
    </row>
    <row r="599" spans="1:14" x14ac:dyDescent="0.2">
      <c r="A599" s="8"/>
      <c r="B599" s="7"/>
      <c r="C599" s="7"/>
      <c r="D599" s="250"/>
      <c r="F599" s="8"/>
      <c r="G599" s="8"/>
      <c r="H599" s="7"/>
      <c r="I599" s="250"/>
      <c r="K599" s="8"/>
      <c r="L599" s="8"/>
      <c r="M599" s="7"/>
      <c r="N599" s="250"/>
    </row>
    <row r="600" spans="1:14" x14ac:dyDescent="0.2">
      <c r="A600" s="8"/>
      <c r="B600" s="7"/>
      <c r="C600" s="7"/>
      <c r="D600" s="250"/>
      <c r="F600" s="8"/>
      <c r="G600" s="8"/>
      <c r="H600" s="7"/>
      <c r="I600" s="250"/>
      <c r="K600" s="8"/>
      <c r="L600" s="8"/>
      <c r="M600" s="7"/>
      <c r="N600" s="250"/>
    </row>
    <row r="601" spans="1:14" x14ac:dyDescent="0.2">
      <c r="A601" s="8"/>
      <c r="B601" s="7"/>
      <c r="C601" s="7"/>
      <c r="D601" s="250"/>
      <c r="F601" s="8"/>
      <c r="G601" s="8"/>
      <c r="H601" s="7"/>
      <c r="I601" s="250"/>
      <c r="K601" s="8"/>
      <c r="L601" s="8"/>
      <c r="M601" s="7"/>
      <c r="N601" s="250"/>
    </row>
    <row r="602" spans="1:14" x14ac:dyDescent="0.2">
      <c r="A602" s="8"/>
      <c r="B602" s="7"/>
      <c r="C602" s="7"/>
      <c r="D602" s="250"/>
      <c r="F602" s="8"/>
      <c r="G602" s="8"/>
      <c r="H602" s="7"/>
      <c r="I602" s="250"/>
      <c r="K602" s="8"/>
      <c r="L602" s="8"/>
      <c r="M602" s="7"/>
      <c r="N602" s="250"/>
    </row>
    <row r="603" spans="1:14" x14ac:dyDescent="0.2">
      <c r="A603" s="8"/>
      <c r="B603" s="7"/>
      <c r="C603" s="7"/>
      <c r="D603" s="250"/>
      <c r="F603" s="8"/>
      <c r="G603" s="8"/>
      <c r="H603" s="7"/>
      <c r="I603" s="250"/>
      <c r="K603" s="8"/>
      <c r="L603" s="8"/>
      <c r="M603" s="7"/>
      <c r="N603" s="250"/>
    </row>
    <row r="604" spans="1:14" x14ac:dyDescent="0.2">
      <c r="A604" s="8"/>
      <c r="B604" s="7"/>
      <c r="C604" s="7"/>
      <c r="D604" s="250"/>
      <c r="F604" s="8"/>
      <c r="G604" s="8"/>
      <c r="H604" s="7"/>
      <c r="I604" s="250"/>
      <c r="K604" s="8"/>
      <c r="L604" s="8"/>
      <c r="M604" s="7"/>
      <c r="N604" s="250"/>
    </row>
    <row r="605" spans="1:14" x14ac:dyDescent="0.2">
      <c r="A605" s="8"/>
      <c r="B605" s="7"/>
      <c r="C605" s="7"/>
      <c r="D605" s="250"/>
      <c r="F605" s="8"/>
      <c r="G605" s="8"/>
      <c r="H605" s="7"/>
      <c r="I605" s="250"/>
      <c r="K605" s="8"/>
      <c r="L605" s="8"/>
      <c r="M605" s="7"/>
      <c r="N605" s="250"/>
    </row>
    <row r="606" spans="1:14" x14ac:dyDescent="0.2">
      <c r="A606" s="8"/>
      <c r="B606" s="7"/>
      <c r="C606" s="7"/>
      <c r="D606" s="250"/>
      <c r="F606" s="8"/>
      <c r="G606" s="8"/>
      <c r="H606" s="7"/>
      <c r="I606" s="250"/>
      <c r="K606" s="8"/>
      <c r="L606" s="8"/>
      <c r="M606" s="7"/>
      <c r="N606" s="250"/>
    </row>
    <row r="607" spans="1:14" x14ac:dyDescent="0.2">
      <c r="A607" s="8"/>
      <c r="B607" s="7"/>
      <c r="C607" s="7"/>
      <c r="D607" s="250"/>
      <c r="F607" s="8"/>
      <c r="G607" s="8"/>
      <c r="H607" s="7"/>
      <c r="I607" s="250"/>
      <c r="K607" s="8"/>
      <c r="L607" s="8"/>
      <c r="M607" s="7"/>
      <c r="N607" s="250"/>
    </row>
    <row r="608" spans="1:14" x14ac:dyDescent="0.2">
      <c r="A608" s="8"/>
      <c r="B608" s="7"/>
      <c r="C608" s="7"/>
      <c r="D608" s="250"/>
      <c r="F608" s="8"/>
      <c r="G608" s="8"/>
      <c r="H608" s="7"/>
      <c r="I608" s="250"/>
      <c r="K608" s="8"/>
      <c r="L608" s="8"/>
      <c r="M608" s="7"/>
      <c r="N608" s="250"/>
    </row>
    <row r="609" spans="1:14" x14ac:dyDescent="0.2">
      <c r="A609" s="8"/>
      <c r="B609" s="7"/>
      <c r="C609" s="7"/>
      <c r="D609" s="250"/>
      <c r="F609" s="8"/>
      <c r="G609" s="8"/>
      <c r="H609" s="7"/>
      <c r="I609" s="250"/>
      <c r="K609" s="8"/>
      <c r="L609" s="8"/>
      <c r="M609" s="7"/>
      <c r="N609" s="250"/>
    </row>
    <row r="610" spans="1:14" x14ac:dyDescent="0.2">
      <c r="A610" s="8"/>
      <c r="B610" s="7"/>
      <c r="C610" s="7"/>
      <c r="D610" s="250"/>
      <c r="F610" s="8"/>
      <c r="G610" s="8"/>
      <c r="H610" s="7"/>
      <c r="I610" s="250"/>
      <c r="K610" s="8"/>
      <c r="L610" s="8"/>
      <c r="M610" s="7"/>
      <c r="N610" s="250"/>
    </row>
    <row r="611" spans="1:14" x14ac:dyDescent="0.2">
      <c r="A611" s="8"/>
      <c r="B611" s="7"/>
      <c r="C611" s="7"/>
      <c r="D611" s="250"/>
      <c r="F611" s="8"/>
      <c r="G611" s="8"/>
      <c r="H611" s="7"/>
      <c r="I611" s="250"/>
      <c r="K611" s="8"/>
      <c r="L611" s="8"/>
      <c r="M611" s="7"/>
      <c r="N611" s="250"/>
    </row>
    <row r="612" spans="1:14" x14ac:dyDescent="0.2">
      <c r="A612" s="8"/>
      <c r="B612" s="7"/>
      <c r="C612" s="7"/>
      <c r="D612" s="250"/>
      <c r="F612" s="8"/>
      <c r="G612" s="8"/>
      <c r="H612" s="7"/>
      <c r="I612" s="250"/>
      <c r="K612" s="8"/>
      <c r="L612" s="8"/>
      <c r="M612" s="7"/>
      <c r="N612" s="250"/>
    </row>
    <row r="613" spans="1:14" x14ac:dyDescent="0.2">
      <c r="A613" s="8"/>
      <c r="B613" s="7"/>
      <c r="C613" s="7"/>
      <c r="D613" s="250"/>
      <c r="F613" s="8"/>
      <c r="G613" s="8"/>
      <c r="H613" s="7"/>
      <c r="I613" s="250"/>
      <c r="K613" s="8"/>
      <c r="L613" s="8"/>
      <c r="M613" s="7"/>
      <c r="N613" s="250"/>
    </row>
    <row r="614" spans="1:14" x14ac:dyDescent="0.2">
      <c r="A614" s="8"/>
      <c r="B614" s="7"/>
      <c r="C614" s="7"/>
      <c r="D614" s="250"/>
      <c r="F614" s="8"/>
      <c r="G614" s="8"/>
      <c r="H614" s="7"/>
      <c r="I614" s="250"/>
      <c r="K614" s="8"/>
      <c r="L614" s="8"/>
      <c r="M614" s="7"/>
      <c r="N614" s="250"/>
    </row>
    <row r="615" spans="1:14" x14ac:dyDescent="0.2">
      <c r="A615" s="8"/>
      <c r="B615" s="7"/>
      <c r="C615" s="7"/>
      <c r="D615" s="250"/>
      <c r="F615" s="8"/>
      <c r="G615" s="8"/>
      <c r="H615" s="7"/>
      <c r="I615" s="250"/>
      <c r="K615" s="8"/>
      <c r="L615" s="8"/>
      <c r="M615" s="7"/>
      <c r="N615" s="250"/>
    </row>
    <row r="616" spans="1:14" x14ac:dyDescent="0.2">
      <c r="A616" s="8"/>
      <c r="B616" s="7"/>
      <c r="C616" s="7"/>
      <c r="D616" s="250"/>
      <c r="F616" s="8"/>
      <c r="G616" s="8"/>
      <c r="H616" s="7"/>
      <c r="I616" s="250"/>
      <c r="K616" s="8"/>
      <c r="L616" s="8"/>
      <c r="M616" s="7"/>
      <c r="N616" s="250"/>
    </row>
    <row r="617" spans="1:14" x14ac:dyDescent="0.2">
      <c r="A617" s="8"/>
      <c r="B617" s="7"/>
      <c r="C617" s="7"/>
      <c r="D617" s="250"/>
      <c r="F617" s="8"/>
      <c r="G617" s="8"/>
      <c r="H617" s="7"/>
      <c r="I617" s="250"/>
      <c r="K617" s="8"/>
      <c r="L617" s="8"/>
      <c r="M617" s="7"/>
      <c r="N617" s="250"/>
    </row>
    <row r="618" spans="1:14" x14ac:dyDescent="0.2">
      <c r="A618" s="8"/>
      <c r="B618" s="7"/>
      <c r="C618" s="7"/>
      <c r="D618" s="250"/>
      <c r="F618" s="8"/>
      <c r="G618" s="8"/>
      <c r="H618" s="7"/>
      <c r="I618" s="250"/>
      <c r="K618" s="8"/>
      <c r="L618" s="8"/>
      <c r="M618" s="7"/>
      <c r="N618" s="250"/>
    </row>
    <row r="619" spans="1:14" x14ac:dyDescent="0.2">
      <c r="A619" s="8"/>
      <c r="B619" s="7"/>
      <c r="C619" s="7"/>
      <c r="D619" s="250"/>
      <c r="F619" s="8"/>
      <c r="G619" s="8"/>
      <c r="H619" s="7"/>
      <c r="I619" s="250"/>
      <c r="K619" s="8"/>
      <c r="L619" s="8"/>
      <c r="M619" s="7"/>
      <c r="N619" s="250"/>
    </row>
    <row r="620" spans="1:14" x14ac:dyDescent="0.2">
      <c r="A620" s="8"/>
      <c r="B620" s="7"/>
      <c r="C620" s="7"/>
      <c r="D620" s="250"/>
      <c r="F620" s="8"/>
      <c r="G620" s="8"/>
      <c r="H620" s="7"/>
      <c r="I620" s="250"/>
      <c r="K620" s="8"/>
      <c r="L620" s="8"/>
      <c r="M620" s="7"/>
      <c r="N620" s="250"/>
    </row>
    <row r="621" spans="1:14" x14ac:dyDescent="0.2">
      <c r="A621" s="8"/>
      <c r="B621" s="7"/>
      <c r="C621" s="7"/>
      <c r="D621" s="250"/>
      <c r="F621" s="8"/>
      <c r="G621" s="8"/>
      <c r="H621" s="7"/>
      <c r="I621" s="250"/>
      <c r="K621" s="8"/>
      <c r="L621" s="8"/>
      <c r="M621" s="7"/>
      <c r="N621" s="250"/>
    </row>
    <row r="622" spans="1:14" x14ac:dyDescent="0.2">
      <c r="A622" s="8"/>
      <c r="B622" s="7"/>
      <c r="C622" s="7"/>
      <c r="D622" s="250"/>
      <c r="F622" s="8"/>
      <c r="G622" s="8"/>
      <c r="H622" s="7"/>
      <c r="I622" s="250"/>
      <c r="K622" s="8"/>
      <c r="L622" s="8"/>
      <c r="M622" s="7"/>
      <c r="N622" s="250"/>
    </row>
    <row r="623" spans="1:14" x14ac:dyDescent="0.2">
      <c r="A623" s="8"/>
      <c r="B623" s="7"/>
      <c r="C623" s="7"/>
      <c r="D623" s="250"/>
      <c r="F623" s="8"/>
      <c r="G623" s="8"/>
      <c r="H623" s="7"/>
      <c r="I623" s="250"/>
      <c r="K623" s="8"/>
      <c r="L623" s="8"/>
      <c r="M623" s="7"/>
      <c r="N623" s="250"/>
    </row>
    <row r="624" spans="1:14" x14ac:dyDescent="0.2">
      <c r="A624" s="8"/>
      <c r="B624" s="7"/>
      <c r="C624" s="7"/>
      <c r="D624" s="250"/>
      <c r="F624" s="8"/>
      <c r="G624" s="8"/>
      <c r="H624" s="7"/>
      <c r="I624" s="250"/>
      <c r="K624" s="8"/>
      <c r="L624" s="8"/>
      <c r="M624" s="7"/>
      <c r="N624" s="250"/>
    </row>
    <row r="625" spans="1:14" x14ac:dyDescent="0.2">
      <c r="A625" s="8"/>
      <c r="B625" s="7"/>
      <c r="C625" s="7"/>
      <c r="D625" s="250"/>
      <c r="F625" s="8"/>
      <c r="G625" s="8"/>
      <c r="H625" s="7"/>
      <c r="I625" s="250"/>
      <c r="K625" s="8"/>
      <c r="L625" s="8"/>
      <c r="M625" s="7"/>
      <c r="N625" s="250"/>
    </row>
    <row r="626" spans="1:14" x14ac:dyDescent="0.2">
      <c r="A626" s="8"/>
      <c r="B626" s="7"/>
      <c r="C626" s="7"/>
      <c r="D626" s="250"/>
      <c r="F626" s="8"/>
      <c r="G626" s="8"/>
      <c r="H626" s="7"/>
      <c r="I626" s="250"/>
      <c r="K626" s="8"/>
      <c r="L626" s="8"/>
      <c r="M626" s="7"/>
      <c r="N626" s="250"/>
    </row>
    <row r="627" spans="1:14" x14ac:dyDescent="0.2">
      <c r="A627" s="8"/>
      <c r="B627" s="7"/>
      <c r="C627" s="7"/>
      <c r="D627" s="250"/>
      <c r="F627" s="8"/>
      <c r="G627" s="8"/>
      <c r="H627" s="7"/>
      <c r="I627" s="250"/>
      <c r="K627" s="8"/>
      <c r="L627" s="8"/>
      <c r="M627" s="7"/>
      <c r="N627" s="250"/>
    </row>
    <row r="628" spans="1:14" x14ac:dyDescent="0.2">
      <c r="A628" s="8"/>
      <c r="B628" s="7"/>
      <c r="C628" s="7"/>
      <c r="D628" s="250"/>
      <c r="F628" s="8"/>
      <c r="G628" s="8"/>
      <c r="H628" s="7"/>
      <c r="I628" s="250"/>
      <c r="K628" s="8"/>
      <c r="L628" s="8"/>
      <c r="M628" s="7"/>
      <c r="N628" s="250"/>
    </row>
    <row r="629" spans="1:14" x14ac:dyDescent="0.2">
      <c r="A629" s="8"/>
      <c r="B629" s="7"/>
      <c r="C629" s="7"/>
      <c r="D629" s="250"/>
      <c r="F629" s="8"/>
      <c r="G629" s="8"/>
      <c r="H629" s="7"/>
      <c r="I629" s="250"/>
      <c r="K629" s="8"/>
      <c r="L629" s="8"/>
      <c r="M629" s="7"/>
      <c r="N629" s="250"/>
    </row>
    <row r="630" spans="1:14" x14ac:dyDescent="0.2">
      <c r="A630" s="8"/>
      <c r="B630" s="7"/>
      <c r="C630" s="7"/>
      <c r="D630" s="250"/>
      <c r="F630" s="8"/>
      <c r="G630" s="8"/>
      <c r="H630" s="7"/>
      <c r="I630" s="250"/>
      <c r="K630" s="8"/>
      <c r="L630" s="8"/>
      <c r="M630" s="7"/>
      <c r="N630" s="250"/>
    </row>
    <row r="631" spans="1:14" x14ac:dyDescent="0.2">
      <c r="A631" s="8"/>
      <c r="B631" s="7"/>
      <c r="C631" s="7"/>
      <c r="D631" s="250"/>
      <c r="F631" s="8"/>
      <c r="G631" s="8"/>
      <c r="H631" s="7"/>
      <c r="I631" s="250"/>
      <c r="K631" s="8"/>
      <c r="L631" s="8"/>
      <c r="M631" s="7"/>
      <c r="N631" s="250"/>
    </row>
    <row r="632" spans="1:14" x14ac:dyDescent="0.2">
      <c r="A632" s="8"/>
      <c r="B632" s="7"/>
      <c r="C632" s="7"/>
      <c r="D632" s="250"/>
      <c r="F632" s="8"/>
      <c r="G632" s="8"/>
      <c r="H632" s="7"/>
      <c r="I632" s="250"/>
      <c r="K632" s="8"/>
      <c r="L632" s="8"/>
      <c r="M632" s="7"/>
      <c r="N632" s="250"/>
    </row>
    <row r="633" spans="1:14" x14ac:dyDescent="0.2">
      <c r="A633" s="8"/>
      <c r="B633" s="7"/>
      <c r="C633" s="7"/>
      <c r="D633" s="250"/>
      <c r="F633" s="8"/>
      <c r="G633" s="8"/>
      <c r="H633" s="7"/>
      <c r="I633" s="250"/>
      <c r="K633" s="8"/>
      <c r="L633" s="8"/>
      <c r="M633" s="7"/>
      <c r="N633" s="250"/>
    </row>
    <row r="634" spans="1:14" x14ac:dyDescent="0.2">
      <c r="A634" s="8"/>
      <c r="B634" s="7"/>
      <c r="C634" s="7"/>
      <c r="D634" s="250"/>
      <c r="F634" s="8"/>
      <c r="G634" s="8"/>
      <c r="H634" s="7"/>
      <c r="I634" s="250"/>
      <c r="K634" s="8"/>
      <c r="L634" s="8"/>
      <c r="M634" s="7"/>
      <c r="N634" s="250"/>
    </row>
    <row r="635" spans="1:14" x14ac:dyDescent="0.2">
      <c r="A635" s="8"/>
      <c r="B635" s="7"/>
      <c r="C635" s="7"/>
      <c r="D635" s="250"/>
      <c r="F635" s="8"/>
      <c r="G635" s="8"/>
      <c r="H635" s="7"/>
      <c r="I635" s="250"/>
      <c r="K635" s="8"/>
      <c r="L635" s="8"/>
      <c r="M635" s="7"/>
      <c r="N635" s="250"/>
    </row>
    <row r="636" spans="1:14" x14ac:dyDescent="0.2">
      <c r="A636" s="8"/>
      <c r="B636" s="7"/>
      <c r="C636" s="7"/>
      <c r="D636" s="250"/>
      <c r="F636" s="8"/>
      <c r="G636" s="8"/>
      <c r="H636" s="7"/>
      <c r="I636" s="250"/>
      <c r="K636" s="8"/>
      <c r="L636" s="8"/>
      <c r="M636" s="7"/>
      <c r="N636" s="250"/>
    </row>
    <row r="637" spans="1:14" x14ac:dyDescent="0.2">
      <c r="A637" s="8"/>
      <c r="B637" s="7"/>
      <c r="C637" s="7"/>
      <c r="D637" s="250"/>
      <c r="F637" s="8"/>
      <c r="G637" s="8"/>
      <c r="H637" s="7"/>
      <c r="I637" s="250"/>
      <c r="K637" s="8"/>
      <c r="L637" s="8"/>
      <c r="M637" s="7"/>
      <c r="N637" s="250"/>
    </row>
    <row r="638" spans="1:14" x14ac:dyDescent="0.2">
      <c r="A638" s="8"/>
      <c r="B638" s="7"/>
      <c r="C638" s="7"/>
      <c r="D638" s="250"/>
      <c r="F638" s="8"/>
      <c r="G638" s="8"/>
      <c r="H638" s="7"/>
      <c r="I638" s="250"/>
      <c r="K638" s="8"/>
      <c r="L638" s="8"/>
      <c r="M638" s="7"/>
      <c r="N638" s="250"/>
    </row>
    <row r="639" spans="1:14" x14ac:dyDescent="0.2">
      <c r="A639" s="8"/>
      <c r="B639" s="7"/>
      <c r="C639" s="7"/>
      <c r="D639" s="250"/>
      <c r="F639" s="8"/>
      <c r="G639" s="8"/>
      <c r="H639" s="7"/>
      <c r="I639" s="250"/>
      <c r="K639" s="8"/>
      <c r="L639" s="8"/>
      <c r="M639" s="7"/>
      <c r="N639" s="250"/>
    </row>
    <row r="640" spans="1:14" x14ac:dyDescent="0.2">
      <c r="A640" s="8"/>
      <c r="B640" s="7"/>
      <c r="C640" s="7"/>
      <c r="D640" s="250"/>
      <c r="F640" s="8"/>
      <c r="G640" s="8"/>
      <c r="H640" s="7"/>
      <c r="I640" s="250"/>
      <c r="K640" s="8"/>
      <c r="L640" s="8"/>
      <c r="M640" s="7"/>
      <c r="N640" s="250"/>
    </row>
    <row r="641" spans="1:14" x14ac:dyDescent="0.2">
      <c r="A641" s="8"/>
      <c r="B641" s="7"/>
      <c r="C641" s="7"/>
      <c r="D641" s="250"/>
      <c r="F641" s="8"/>
      <c r="G641" s="8"/>
      <c r="H641" s="7"/>
      <c r="I641" s="250"/>
      <c r="K641" s="8"/>
      <c r="L641" s="8"/>
      <c r="M641" s="7"/>
      <c r="N641" s="250"/>
    </row>
    <row r="642" spans="1:14" x14ac:dyDescent="0.2">
      <c r="A642" s="8"/>
      <c r="B642" s="7"/>
      <c r="C642" s="7"/>
      <c r="D642" s="250"/>
      <c r="F642" s="8"/>
      <c r="G642" s="8"/>
      <c r="H642" s="7"/>
      <c r="I642" s="250"/>
      <c r="K642" s="8"/>
      <c r="L642" s="8"/>
      <c r="M642" s="7"/>
      <c r="N642" s="250"/>
    </row>
    <row r="643" spans="1:14" x14ac:dyDescent="0.2">
      <c r="A643" s="8"/>
      <c r="B643" s="7"/>
      <c r="C643" s="7"/>
      <c r="D643" s="250"/>
      <c r="F643" s="8"/>
      <c r="G643" s="8"/>
      <c r="H643" s="7"/>
      <c r="I643" s="250"/>
      <c r="K643" s="8"/>
      <c r="L643" s="8"/>
      <c r="M643" s="7"/>
      <c r="N643" s="250"/>
    </row>
    <row r="644" spans="1:14" x14ac:dyDescent="0.2">
      <c r="A644" s="8"/>
      <c r="B644" s="7"/>
      <c r="C644" s="7"/>
      <c r="D644" s="250"/>
      <c r="F644" s="8"/>
      <c r="G644" s="8"/>
      <c r="H644" s="7"/>
      <c r="I644" s="250"/>
      <c r="K644" s="8"/>
      <c r="L644" s="8"/>
      <c r="M644" s="7"/>
      <c r="N644" s="250"/>
    </row>
    <row r="645" spans="1:14" x14ac:dyDescent="0.2">
      <c r="A645" s="8"/>
      <c r="B645" s="7"/>
      <c r="C645" s="7"/>
      <c r="D645" s="250"/>
      <c r="F645" s="8"/>
      <c r="G645" s="8"/>
      <c r="H645" s="7"/>
      <c r="I645" s="250"/>
      <c r="K645" s="8"/>
      <c r="L645" s="8"/>
      <c r="M645" s="7"/>
      <c r="N645" s="250"/>
    </row>
    <row r="646" spans="1:14" x14ac:dyDescent="0.2">
      <c r="A646" s="8"/>
      <c r="B646" s="7"/>
      <c r="C646" s="7"/>
      <c r="D646" s="250"/>
      <c r="F646" s="8"/>
      <c r="G646" s="8"/>
      <c r="H646" s="7"/>
      <c r="I646" s="250"/>
      <c r="K646" s="8"/>
      <c r="L646" s="8"/>
      <c r="M646" s="7"/>
      <c r="N646" s="250"/>
    </row>
    <row r="647" spans="1:14" x14ac:dyDescent="0.2">
      <c r="A647" s="8"/>
      <c r="B647" s="7"/>
      <c r="C647" s="7"/>
      <c r="D647" s="250"/>
      <c r="F647" s="8"/>
      <c r="G647" s="8"/>
      <c r="H647" s="7"/>
      <c r="I647" s="250"/>
      <c r="K647" s="8"/>
      <c r="L647" s="8"/>
      <c r="M647" s="7"/>
      <c r="N647" s="250"/>
    </row>
    <row r="648" spans="1:14" x14ac:dyDescent="0.2">
      <c r="A648" s="8"/>
      <c r="B648" s="7"/>
      <c r="C648" s="7"/>
      <c r="D648" s="250"/>
      <c r="F648" s="8"/>
      <c r="G648" s="8"/>
      <c r="H648" s="7"/>
      <c r="I648" s="250"/>
      <c r="K648" s="8"/>
      <c r="L648" s="8"/>
      <c r="M648" s="7"/>
      <c r="N648" s="250"/>
    </row>
    <row r="649" spans="1:14" x14ac:dyDescent="0.2">
      <c r="A649" s="8"/>
      <c r="B649" s="7"/>
      <c r="C649" s="7"/>
      <c r="D649" s="250"/>
      <c r="F649" s="8"/>
      <c r="G649" s="8"/>
      <c r="H649" s="7"/>
      <c r="I649" s="250"/>
      <c r="K649" s="8"/>
      <c r="L649" s="8"/>
      <c r="M649" s="7"/>
      <c r="N649" s="250"/>
    </row>
    <row r="650" spans="1:14" x14ac:dyDescent="0.2">
      <c r="A650" s="8"/>
      <c r="B650" s="7"/>
      <c r="C650" s="7"/>
      <c r="D650" s="250"/>
      <c r="F650" s="8"/>
      <c r="G650" s="8"/>
      <c r="H650" s="7"/>
      <c r="I650" s="250"/>
      <c r="K650" s="8"/>
      <c r="L650" s="8"/>
      <c r="M650" s="7"/>
      <c r="N650" s="250"/>
    </row>
    <row r="651" spans="1:14" x14ac:dyDescent="0.2">
      <c r="A651" s="8"/>
      <c r="B651" s="7"/>
      <c r="C651" s="7"/>
      <c r="D651" s="250"/>
      <c r="F651" s="8"/>
      <c r="G651" s="8"/>
      <c r="H651" s="7"/>
      <c r="I651" s="250"/>
      <c r="K651" s="8"/>
      <c r="L651" s="8"/>
      <c r="M651" s="7"/>
      <c r="N651" s="250"/>
    </row>
    <row r="652" spans="1:14" x14ac:dyDescent="0.2">
      <c r="A652" s="8"/>
      <c r="B652" s="7"/>
      <c r="C652" s="7"/>
      <c r="D652" s="250"/>
      <c r="F652" s="8"/>
      <c r="G652" s="8"/>
      <c r="H652" s="7"/>
      <c r="I652" s="250"/>
      <c r="K652" s="8"/>
      <c r="L652" s="8"/>
      <c r="M652" s="7"/>
      <c r="N652" s="250"/>
    </row>
    <row r="653" spans="1:14" x14ac:dyDescent="0.2">
      <c r="A653" s="8"/>
      <c r="B653" s="7"/>
      <c r="C653" s="7"/>
      <c r="D653" s="250"/>
      <c r="F653" s="8"/>
      <c r="G653" s="8"/>
      <c r="H653" s="7"/>
      <c r="I653" s="250"/>
      <c r="K653" s="8"/>
      <c r="L653" s="8"/>
      <c r="M653" s="7"/>
      <c r="N653" s="250"/>
    </row>
    <row r="654" spans="1:14" x14ac:dyDescent="0.2">
      <c r="A654" s="8"/>
      <c r="B654" s="7"/>
      <c r="C654" s="7"/>
      <c r="D654" s="250"/>
      <c r="F654" s="8"/>
      <c r="G654" s="8"/>
      <c r="H654" s="7"/>
      <c r="I654" s="250"/>
      <c r="K654" s="8"/>
      <c r="L654" s="8"/>
      <c r="M654" s="7"/>
      <c r="N654" s="250"/>
    </row>
    <row r="655" spans="1:14" x14ac:dyDescent="0.2">
      <c r="A655" s="8"/>
      <c r="B655" s="7"/>
      <c r="C655" s="7"/>
      <c r="D655" s="250"/>
      <c r="F655" s="8"/>
      <c r="G655" s="8"/>
      <c r="H655" s="7"/>
      <c r="I655" s="250"/>
      <c r="K655" s="8"/>
      <c r="L655" s="8"/>
      <c r="M655" s="7"/>
      <c r="N655" s="250"/>
    </row>
    <row r="656" spans="1:14" x14ac:dyDescent="0.2">
      <c r="A656" s="8"/>
      <c r="B656" s="7"/>
      <c r="C656" s="7"/>
      <c r="D656" s="250"/>
      <c r="F656" s="8"/>
      <c r="G656" s="8"/>
      <c r="H656" s="7"/>
      <c r="I656" s="250"/>
      <c r="K656" s="8"/>
      <c r="L656" s="8"/>
      <c r="M656" s="7"/>
      <c r="N656" s="250"/>
    </row>
    <row r="657" spans="1:14" x14ac:dyDescent="0.2">
      <c r="A657" s="8"/>
      <c r="B657" s="7"/>
      <c r="C657" s="7"/>
      <c r="D657" s="250"/>
      <c r="F657" s="8"/>
      <c r="G657" s="8"/>
      <c r="H657" s="7"/>
      <c r="I657" s="250"/>
      <c r="K657" s="8"/>
      <c r="L657" s="8"/>
      <c r="M657" s="7"/>
      <c r="N657" s="250"/>
    </row>
    <row r="658" spans="1:14" x14ac:dyDescent="0.2">
      <c r="A658" s="8"/>
      <c r="B658" s="7"/>
      <c r="C658" s="7"/>
      <c r="D658" s="250"/>
      <c r="F658" s="8"/>
      <c r="G658" s="8"/>
      <c r="H658" s="7"/>
      <c r="I658" s="250"/>
      <c r="K658" s="8"/>
      <c r="L658" s="8"/>
      <c r="M658" s="7"/>
      <c r="N658" s="250"/>
    </row>
    <row r="659" spans="1:14" x14ac:dyDescent="0.2">
      <c r="A659" s="8"/>
      <c r="B659" s="7"/>
      <c r="C659" s="7"/>
      <c r="D659" s="250"/>
      <c r="F659" s="8"/>
      <c r="G659" s="8"/>
      <c r="H659" s="7"/>
      <c r="I659" s="250"/>
      <c r="K659" s="8"/>
      <c r="L659" s="8"/>
      <c r="M659" s="7"/>
      <c r="N659" s="250"/>
    </row>
    <row r="660" spans="1:14" x14ac:dyDescent="0.2">
      <c r="A660" s="8"/>
      <c r="B660" s="7"/>
      <c r="C660" s="7"/>
      <c r="D660" s="250"/>
      <c r="F660" s="8"/>
      <c r="G660" s="8"/>
      <c r="H660" s="7"/>
      <c r="I660" s="250"/>
      <c r="K660" s="8"/>
      <c r="L660" s="8"/>
      <c r="M660" s="7"/>
      <c r="N660" s="250"/>
    </row>
    <row r="661" spans="1:14" x14ac:dyDescent="0.2">
      <c r="A661" s="8"/>
      <c r="B661" s="7"/>
      <c r="C661" s="7"/>
      <c r="D661" s="250"/>
      <c r="F661" s="8"/>
      <c r="G661" s="8"/>
      <c r="H661" s="7"/>
      <c r="I661" s="250"/>
      <c r="K661" s="8"/>
      <c r="L661" s="8"/>
      <c r="M661" s="7"/>
      <c r="N661" s="250"/>
    </row>
    <row r="662" spans="1:14" x14ac:dyDescent="0.2">
      <c r="A662" s="8"/>
      <c r="B662" s="7"/>
      <c r="C662" s="7"/>
      <c r="D662" s="250"/>
      <c r="F662" s="8"/>
      <c r="G662" s="8"/>
      <c r="H662" s="7"/>
      <c r="I662" s="250"/>
      <c r="K662" s="8"/>
      <c r="L662" s="8"/>
      <c r="M662" s="7"/>
      <c r="N662" s="250"/>
    </row>
    <row r="663" spans="1:14" x14ac:dyDescent="0.2">
      <c r="A663" s="8"/>
      <c r="B663" s="7"/>
      <c r="C663" s="7"/>
      <c r="D663" s="250"/>
      <c r="F663" s="8"/>
      <c r="G663" s="8"/>
      <c r="H663" s="7"/>
      <c r="I663" s="250"/>
      <c r="K663" s="8"/>
      <c r="L663" s="8"/>
      <c r="M663" s="7"/>
      <c r="N663" s="250"/>
    </row>
    <row r="664" spans="1:14" x14ac:dyDescent="0.2">
      <c r="A664" s="8"/>
      <c r="B664" s="7"/>
      <c r="C664" s="7"/>
      <c r="D664" s="250"/>
      <c r="F664" s="8"/>
      <c r="G664" s="8"/>
      <c r="H664" s="7"/>
      <c r="I664" s="250"/>
      <c r="K664" s="8"/>
      <c r="L664" s="8"/>
      <c r="M664" s="7"/>
      <c r="N664" s="250"/>
    </row>
    <row r="665" spans="1:14" x14ac:dyDescent="0.2">
      <c r="A665" s="8"/>
      <c r="B665" s="7"/>
      <c r="C665" s="7"/>
      <c r="D665" s="250"/>
      <c r="F665" s="8"/>
      <c r="G665" s="8"/>
      <c r="H665" s="7"/>
      <c r="I665" s="250"/>
      <c r="K665" s="8"/>
      <c r="L665" s="8"/>
      <c r="M665" s="7"/>
      <c r="N665" s="250"/>
    </row>
    <row r="666" spans="1:14" x14ac:dyDescent="0.2">
      <c r="A666" s="8"/>
      <c r="B666" s="7"/>
      <c r="C666" s="7"/>
      <c r="D666" s="250"/>
      <c r="F666" s="8"/>
      <c r="G666" s="8"/>
      <c r="H666" s="7"/>
      <c r="I666" s="250"/>
      <c r="K666" s="8"/>
      <c r="L666" s="8"/>
      <c r="M666" s="7"/>
      <c r="N666" s="250"/>
    </row>
    <row r="667" spans="1:14" x14ac:dyDescent="0.2">
      <c r="A667" s="8"/>
      <c r="B667" s="7"/>
      <c r="C667" s="7"/>
      <c r="D667" s="250"/>
      <c r="F667" s="8"/>
      <c r="G667" s="8"/>
      <c r="H667" s="7"/>
      <c r="I667" s="250"/>
      <c r="K667" s="8"/>
      <c r="L667" s="8"/>
      <c r="M667" s="7"/>
      <c r="N667" s="250"/>
    </row>
    <row r="668" spans="1:14" x14ac:dyDescent="0.2">
      <c r="A668" s="8"/>
      <c r="B668" s="7"/>
      <c r="C668" s="7"/>
      <c r="D668" s="250"/>
      <c r="F668" s="8"/>
      <c r="G668" s="8"/>
      <c r="H668" s="7"/>
      <c r="I668" s="250"/>
      <c r="K668" s="8"/>
      <c r="L668" s="8"/>
      <c r="M668" s="7"/>
      <c r="N668" s="250"/>
    </row>
    <row r="669" spans="1:14" x14ac:dyDescent="0.2">
      <c r="A669" s="8"/>
      <c r="B669" s="7"/>
      <c r="C669" s="7"/>
      <c r="D669" s="250"/>
      <c r="F669" s="8"/>
      <c r="G669" s="8"/>
      <c r="H669" s="7"/>
      <c r="I669" s="250"/>
      <c r="K669" s="8"/>
      <c r="L669" s="8"/>
      <c r="M669" s="7"/>
      <c r="N669" s="250"/>
    </row>
    <row r="670" spans="1:14" x14ac:dyDescent="0.2">
      <c r="A670" s="8"/>
      <c r="B670" s="7"/>
      <c r="C670" s="7"/>
      <c r="D670" s="250"/>
      <c r="F670" s="8"/>
      <c r="G670" s="8"/>
      <c r="H670" s="7"/>
      <c r="I670" s="250"/>
      <c r="K670" s="8"/>
      <c r="L670" s="8"/>
      <c r="M670" s="7"/>
      <c r="N670" s="250"/>
    </row>
    <row r="671" spans="1:14" x14ac:dyDescent="0.2">
      <c r="A671" s="8"/>
      <c r="B671" s="7"/>
      <c r="C671" s="7"/>
      <c r="D671" s="250"/>
      <c r="F671" s="8"/>
      <c r="G671" s="8"/>
      <c r="H671" s="7"/>
      <c r="I671" s="250"/>
      <c r="K671" s="8"/>
      <c r="L671" s="8"/>
      <c r="M671" s="7"/>
      <c r="N671" s="250"/>
    </row>
    <row r="672" spans="1:14" x14ac:dyDescent="0.2">
      <c r="A672" s="8"/>
      <c r="B672" s="7"/>
      <c r="C672" s="7"/>
      <c r="D672" s="250"/>
      <c r="F672" s="8"/>
      <c r="G672" s="8"/>
      <c r="H672" s="7"/>
      <c r="I672" s="250"/>
      <c r="K672" s="8"/>
      <c r="L672" s="8"/>
      <c r="M672" s="7"/>
      <c r="N672" s="250"/>
    </row>
    <row r="673" spans="1:14" x14ac:dyDescent="0.2">
      <c r="A673" s="8"/>
      <c r="B673" s="7"/>
      <c r="C673" s="7"/>
      <c r="D673" s="250"/>
      <c r="F673" s="8"/>
      <c r="G673" s="8"/>
      <c r="H673" s="7"/>
      <c r="I673" s="250"/>
      <c r="K673" s="8"/>
      <c r="L673" s="8"/>
      <c r="M673" s="7"/>
      <c r="N673" s="250"/>
    </row>
    <row r="674" spans="1:14" x14ac:dyDescent="0.2">
      <c r="A674" s="8"/>
      <c r="B674" s="7"/>
      <c r="C674" s="7"/>
      <c r="D674" s="250"/>
      <c r="F674" s="8"/>
      <c r="G674" s="8"/>
      <c r="H674" s="7"/>
      <c r="I674" s="250"/>
      <c r="K674" s="8"/>
      <c r="L674" s="8"/>
      <c r="M674" s="7"/>
      <c r="N674" s="250"/>
    </row>
    <row r="675" spans="1:14" x14ac:dyDescent="0.2">
      <c r="A675" s="8"/>
      <c r="B675" s="7"/>
      <c r="C675" s="7"/>
      <c r="D675" s="250"/>
      <c r="F675" s="8"/>
      <c r="G675" s="8"/>
      <c r="H675" s="7"/>
      <c r="I675" s="250"/>
      <c r="K675" s="8"/>
      <c r="L675" s="8"/>
      <c r="M675" s="7"/>
      <c r="N675" s="250"/>
    </row>
    <row r="676" spans="1:14" x14ac:dyDescent="0.2">
      <c r="A676" s="8"/>
      <c r="B676" s="7"/>
      <c r="C676" s="7"/>
      <c r="D676" s="250"/>
      <c r="F676" s="8"/>
      <c r="G676" s="8"/>
      <c r="H676" s="7"/>
      <c r="I676" s="250"/>
      <c r="K676" s="8"/>
      <c r="L676" s="8"/>
      <c r="M676" s="7"/>
      <c r="N676" s="250"/>
    </row>
    <row r="677" spans="1:14" x14ac:dyDescent="0.2">
      <c r="A677" s="8"/>
      <c r="B677" s="7"/>
      <c r="C677" s="7"/>
      <c r="D677" s="250"/>
      <c r="F677" s="8"/>
      <c r="G677" s="8"/>
      <c r="H677" s="7"/>
      <c r="I677" s="250"/>
      <c r="K677" s="8"/>
      <c r="L677" s="8"/>
      <c r="M677" s="7"/>
      <c r="N677" s="250"/>
    </row>
    <row r="678" spans="1:14" x14ac:dyDescent="0.2">
      <c r="A678" s="8"/>
      <c r="B678" s="7"/>
      <c r="C678" s="7"/>
      <c r="D678" s="250"/>
      <c r="F678" s="8"/>
      <c r="G678" s="8"/>
      <c r="H678" s="7"/>
      <c r="I678" s="250"/>
      <c r="K678" s="8"/>
      <c r="L678" s="8"/>
      <c r="M678" s="7"/>
      <c r="N678" s="250"/>
    </row>
    <row r="679" spans="1:14" x14ac:dyDescent="0.2">
      <c r="A679" s="8"/>
      <c r="B679" s="7"/>
      <c r="C679" s="7"/>
      <c r="D679" s="250"/>
      <c r="F679" s="8"/>
      <c r="G679" s="8"/>
      <c r="H679" s="7"/>
      <c r="I679" s="250"/>
      <c r="K679" s="8"/>
      <c r="L679" s="8"/>
      <c r="M679" s="7"/>
      <c r="N679" s="250"/>
    </row>
    <row r="680" spans="1:14" x14ac:dyDescent="0.2">
      <c r="A680" s="8"/>
      <c r="B680" s="7"/>
      <c r="C680" s="7"/>
      <c r="D680" s="250"/>
      <c r="F680" s="8"/>
      <c r="G680" s="8"/>
      <c r="H680" s="7"/>
      <c r="I680" s="250"/>
      <c r="K680" s="8"/>
      <c r="L680" s="8"/>
      <c r="M680" s="7"/>
      <c r="N680" s="250"/>
    </row>
    <row r="681" spans="1:14" x14ac:dyDescent="0.2">
      <c r="A681" s="8"/>
      <c r="B681" s="7"/>
      <c r="C681" s="7"/>
      <c r="D681" s="250"/>
      <c r="F681" s="8"/>
      <c r="G681" s="8"/>
      <c r="H681" s="7"/>
      <c r="I681" s="250"/>
      <c r="K681" s="8"/>
      <c r="L681" s="8"/>
      <c r="M681" s="7"/>
      <c r="N681" s="250"/>
    </row>
    <row r="682" spans="1:14" x14ac:dyDescent="0.2">
      <c r="A682" s="8"/>
      <c r="B682" s="7"/>
      <c r="C682" s="7"/>
      <c r="D682" s="250"/>
      <c r="F682" s="8"/>
      <c r="G682" s="8"/>
      <c r="H682" s="7"/>
      <c r="I682" s="250"/>
      <c r="K682" s="8"/>
      <c r="L682" s="8"/>
      <c r="M682" s="7"/>
      <c r="N682" s="250"/>
    </row>
    <row r="683" spans="1:14" x14ac:dyDescent="0.2">
      <c r="A683" s="8"/>
      <c r="B683" s="7"/>
      <c r="C683" s="7"/>
      <c r="D683" s="250"/>
      <c r="F683" s="8"/>
      <c r="G683" s="8"/>
      <c r="H683" s="7"/>
      <c r="I683" s="250"/>
      <c r="K683" s="8"/>
      <c r="L683" s="8"/>
      <c r="M683" s="7"/>
      <c r="N683" s="250"/>
    </row>
    <row r="684" spans="1:14" x14ac:dyDescent="0.2">
      <c r="A684" s="8"/>
      <c r="B684" s="7"/>
      <c r="C684" s="7"/>
      <c r="D684" s="250"/>
      <c r="F684" s="8"/>
      <c r="G684" s="8"/>
      <c r="H684" s="7"/>
      <c r="I684" s="250"/>
      <c r="K684" s="8"/>
      <c r="L684" s="8"/>
      <c r="M684" s="7"/>
      <c r="N684" s="250"/>
    </row>
    <row r="685" spans="1:14" x14ac:dyDescent="0.2">
      <c r="A685" s="8"/>
      <c r="B685" s="7"/>
      <c r="C685" s="7"/>
      <c r="D685" s="250"/>
      <c r="F685" s="8"/>
      <c r="G685" s="8"/>
      <c r="H685" s="7"/>
      <c r="I685" s="250"/>
      <c r="K685" s="8"/>
      <c r="L685" s="8"/>
      <c r="M685" s="7"/>
      <c r="N685" s="250"/>
    </row>
    <row r="686" spans="1:14" x14ac:dyDescent="0.2">
      <c r="A686" s="8"/>
      <c r="B686" s="7"/>
      <c r="C686" s="7"/>
      <c r="D686" s="250"/>
      <c r="F686" s="8"/>
      <c r="G686" s="8"/>
      <c r="H686" s="7"/>
      <c r="I686" s="250"/>
      <c r="K686" s="8"/>
      <c r="L686" s="8"/>
      <c r="M686" s="7"/>
      <c r="N686" s="250"/>
    </row>
    <row r="687" spans="1:14" x14ac:dyDescent="0.2">
      <c r="A687" s="8"/>
      <c r="B687" s="7"/>
      <c r="C687" s="7"/>
      <c r="D687" s="250"/>
      <c r="F687" s="8"/>
      <c r="G687" s="8"/>
      <c r="H687" s="7"/>
      <c r="I687" s="250"/>
      <c r="K687" s="8"/>
      <c r="L687" s="8"/>
      <c r="M687" s="7"/>
      <c r="N687" s="250"/>
    </row>
    <row r="688" spans="1:14" x14ac:dyDescent="0.2">
      <c r="A688" s="8"/>
      <c r="B688" s="7"/>
      <c r="C688" s="7"/>
      <c r="D688" s="250"/>
      <c r="F688" s="8"/>
      <c r="G688" s="8"/>
      <c r="H688" s="7"/>
      <c r="I688" s="250"/>
      <c r="K688" s="8"/>
      <c r="L688" s="8"/>
      <c r="M688" s="7"/>
      <c r="N688" s="250"/>
    </row>
    <row r="689" spans="1:14" x14ac:dyDescent="0.2">
      <c r="A689" s="8"/>
      <c r="B689" s="7"/>
      <c r="C689" s="7"/>
      <c r="D689" s="250"/>
      <c r="F689" s="8"/>
      <c r="G689" s="8"/>
      <c r="H689" s="7"/>
      <c r="I689" s="250"/>
      <c r="K689" s="8"/>
      <c r="L689" s="8"/>
      <c r="M689" s="7"/>
      <c r="N689" s="250"/>
    </row>
    <row r="690" spans="1:14" x14ac:dyDescent="0.2">
      <c r="A690" s="8"/>
      <c r="B690" s="7"/>
      <c r="C690" s="7"/>
      <c r="D690" s="250"/>
      <c r="F690" s="8"/>
      <c r="G690" s="8"/>
      <c r="H690" s="7"/>
      <c r="I690" s="250"/>
      <c r="K690" s="8"/>
      <c r="L690" s="8"/>
      <c r="M690" s="7"/>
      <c r="N690" s="250"/>
    </row>
    <row r="691" spans="1:14" x14ac:dyDescent="0.2">
      <c r="A691" s="8"/>
      <c r="B691" s="7"/>
      <c r="C691" s="7"/>
      <c r="D691" s="250"/>
      <c r="F691" s="8"/>
      <c r="G691" s="8"/>
      <c r="H691" s="7"/>
      <c r="I691" s="250"/>
      <c r="K691" s="8"/>
      <c r="L691" s="8"/>
      <c r="M691" s="7"/>
      <c r="N691" s="250"/>
    </row>
    <row r="692" spans="1:14" x14ac:dyDescent="0.2">
      <c r="A692" s="8"/>
      <c r="B692" s="7"/>
      <c r="C692" s="7"/>
      <c r="D692" s="250"/>
      <c r="F692" s="8"/>
      <c r="G692" s="8"/>
      <c r="H692" s="7"/>
      <c r="I692" s="250"/>
      <c r="K692" s="8"/>
      <c r="L692" s="8"/>
      <c r="M692" s="7"/>
      <c r="N692" s="250"/>
    </row>
    <row r="693" spans="1:14" x14ac:dyDescent="0.2">
      <c r="A693" s="8"/>
      <c r="B693" s="7"/>
      <c r="C693" s="7"/>
      <c r="D693" s="250"/>
      <c r="F693" s="8"/>
      <c r="G693" s="8"/>
      <c r="H693" s="7"/>
      <c r="I693" s="250"/>
      <c r="K693" s="8"/>
      <c r="L693" s="8"/>
      <c r="M693" s="7"/>
      <c r="N693" s="250"/>
    </row>
    <row r="694" spans="1:14" x14ac:dyDescent="0.2">
      <c r="A694" s="8"/>
      <c r="B694" s="7"/>
      <c r="C694" s="7"/>
      <c r="D694" s="250"/>
      <c r="F694" s="8"/>
      <c r="G694" s="8"/>
      <c r="H694" s="7"/>
      <c r="I694" s="250"/>
      <c r="K694" s="8"/>
      <c r="L694" s="8"/>
      <c r="M694" s="7"/>
      <c r="N694" s="250"/>
    </row>
    <row r="695" spans="1:14" x14ac:dyDescent="0.2">
      <c r="A695" s="8"/>
      <c r="B695" s="7"/>
      <c r="C695" s="7"/>
      <c r="D695" s="250"/>
      <c r="F695" s="8"/>
      <c r="G695" s="8"/>
      <c r="H695" s="7"/>
      <c r="I695" s="250"/>
      <c r="K695" s="8"/>
      <c r="L695" s="8"/>
      <c r="M695" s="7"/>
      <c r="N695" s="250"/>
    </row>
    <row r="696" spans="1:14" x14ac:dyDescent="0.2">
      <c r="A696" s="8"/>
      <c r="B696" s="7"/>
      <c r="C696" s="7"/>
      <c r="D696" s="250"/>
      <c r="F696" s="8"/>
      <c r="G696" s="8"/>
      <c r="H696" s="7"/>
      <c r="I696" s="250"/>
      <c r="K696" s="8"/>
      <c r="L696" s="8"/>
      <c r="M696" s="7"/>
      <c r="N696" s="250"/>
    </row>
    <row r="697" spans="1:14" x14ac:dyDescent="0.2">
      <c r="A697" s="8"/>
      <c r="B697" s="7"/>
      <c r="C697" s="7"/>
      <c r="D697" s="250"/>
      <c r="F697" s="8"/>
      <c r="G697" s="8"/>
      <c r="H697" s="7"/>
      <c r="I697" s="250"/>
      <c r="K697" s="8"/>
      <c r="L697" s="8"/>
      <c r="M697" s="7"/>
      <c r="N697" s="250"/>
    </row>
    <row r="698" spans="1:14" x14ac:dyDescent="0.2">
      <c r="A698" s="8"/>
      <c r="B698" s="7"/>
      <c r="C698" s="7"/>
      <c r="D698" s="250"/>
      <c r="F698" s="8"/>
      <c r="G698" s="8"/>
      <c r="H698" s="7"/>
      <c r="I698" s="250"/>
      <c r="K698" s="8"/>
      <c r="L698" s="8"/>
      <c r="M698" s="7"/>
      <c r="N698" s="250"/>
    </row>
    <row r="699" spans="1:14" x14ac:dyDescent="0.2">
      <c r="A699" s="8"/>
      <c r="B699" s="7"/>
      <c r="C699" s="7"/>
      <c r="D699" s="250"/>
      <c r="F699" s="8"/>
      <c r="G699" s="8"/>
      <c r="H699" s="7"/>
      <c r="I699" s="250"/>
      <c r="K699" s="8"/>
      <c r="L699" s="8"/>
      <c r="M699" s="7"/>
      <c r="N699" s="250"/>
    </row>
    <row r="700" spans="1:14" x14ac:dyDescent="0.2">
      <c r="A700" s="8"/>
      <c r="B700" s="7"/>
      <c r="C700" s="7"/>
      <c r="D700" s="250"/>
      <c r="F700" s="8"/>
      <c r="G700" s="8"/>
      <c r="H700" s="7"/>
      <c r="I700" s="250"/>
      <c r="K700" s="8"/>
      <c r="L700" s="8"/>
      <c r="M700" s="7"/>
      <c r="N700" s="250"/>
    </row>
    <row r="701" spans="1:14" x14ac:dyDescent="0.2">
      <c r="A701" s="8"/>
      <c r="B701" s="7"/>
      <c r="C701" s="7"/>
      <c r="D701" s="250"/>
      <c r="F701" s="8"/>
      <c r="G701" s="8"/>
      <c r="H701" s="7"/>
      <c r="I701" s="250"/>
      <c r="K701" s="8"/>
      <c r="L701" s="8"/>
      <c r="M701" s="7"/>
      <c r="N701" s="250"/>
    </row>
    <row r="702" spans="1:14" x14ac:dyDescent="0.2">
      <c r="A702" s="8"/>
      <c r="B702" s="7"/>
      <c r="C702" s="7"/>
      <c r="D702" s="250"/>
      <c r="F702" s="8"/>
      <c r="G702" s="8"/>
      <c r="H702" s="7"/>
      <c r="I702" s="250"/>
      <c r="K702" s="8"/>
      <c r="L702" s="8"/>
      <c r="M702" s="7"/>
      <c r="N702" s="250"/>
    </row>
    <row r="703" spans="1:14" x14ac:dyDescent="0.2">
      <c r="A703" s="8"/>
      <c r="B703" s="7"/>
      <c r="C703" s="7"/>
      <c r="D703" s="250"/>
      <c r="F703" s="8"/>
      <c r="G703" s="8"/>
      <c r="H703" s="7"/>
      <c r="I703" s="250"/>
      <c r="K703" s="8"/>
      <c r="L703" s="8"/>
      <c r="M703" s="7"/>
      <c r="N703" s="250"/>
    </row>
    <row r="704" spans="1:14" x14ac:dyDescent="0.2">
      <c r="A704" s="8"/>
      <c r="B704" s="7"/>
      <c r="C704" s="7"/>
      <c r="D704" s="250"/>
      <c r="F704" s="8"/>
      <c r="G704" s="8"/>
      <c r="H704" s="7"/>
      <c r="I704" s="250"/>
      <c r="K704" s="8"/>
      <c r="L704" s="8"/>
      <c r="M704" s="7"/>
      <c r="N704" s="250"/>
    </row>
    <row r="705" spans="1:14" x14ac:dyDescent="0.2">
      <c r="A705" s="8"/>
      <c r="B705" s="7"/>
      <c r="C705" s="7"/>
      <c r="D705" s="250"/>
      <c r="F705" s="8"/>
      <c r="G705" s="8"/>
      <c r="H705" s="7"/>
      <c r="I705" s="250"/>
      <c r="K705" s="8"/>
      <c r="L705" s="8"/>
      <c r="M705" s="7"/>
      <c r="N705" s="250"/>
    </row>
    <row r="706" spans="1:14" x14ac:dyDescent="0.2">
      <c r="A706" s="8"/>
      <c r="B706" s="7"/>
      <c r="C706" s="7"/>
      <c r="D706" s="250"/>
      <c r="F706" s="8"/>
      <c r="G706" s="8"/>
      <c r="H706" s="7"/>
      <c r="I706" s="250"/>
      <c r="K706" s="8"/>
      <c r="L706" s="8"/>
      <c r="M706" s="7"/>
      <c r="N706" s="250"/>
    </row>
    <row r="707" spans="1:14" x14ac:dyDescent="0.2">
      <c r="A707" s="8"/>
      <c r="B707" s="7"/>
      <c r="C707" s="7"/>
      <c r="D707" s="250"/>
      <c r="F707" s="8"/>
      <c r="G707" s="8"/>
      <c r="H707" s="7"/>
      <c r="I707" s="250"/>
      <c r="K707" s="8"/>
      <c r="L707" s="8"/>
      <c r="M707" s="7"/>
      <c r="N707" s="250"/>
    </row>
    <row r="708" spans="1:14" x14ac:dyDescent="0.2">
      <c r="A708" s="8"/>
      <c r="B708" s="7"/>
      <c r="C708" s="7"/>
      <c r="D708" s="250"/>
      <c r="F708" s="8"/>
      <c r="G708" s="8"/>
      <c r="H708" s="7"/>
      <c r="I708" s="250"/>
      <c r="K708" s="8"/>
      <c r="L708" s="8"/>
      <c r="M708" s="7"/>
      <c r="N708" s="250"/>
    </row>
    <row r="709" spans="1:14" x14ac:dyDescent="0.2">
      <c r="A709" s="8"/>
      <c r="B709" s="7"/>
      <c r="C709" s="7"/>
      <c r="D709" s="250"/>
      <c r="F709" s="8"/>
      <c r="G709" s="8"/>
      <c r="H709" s="7"/>
      <c r="I709" s="250"/>
      <c r="K709" s="8"/>
      <c r="L709" s="8"/>
      <c r="M709" s="7"/>
      <c r="N709" s="250"/>
    </row>
    <row r="710" spans="1:14" x14ac:dyDescent="0.2">
      <c r="A710" s="8"/>
      <c r="B710" s="7"/>
      <c r="C710" s="7"/>
      <c r="D710" s="250"/>
      <c r="F710" s="8"/>
      <c r="G710" s="8"/>
      <c r="H710" s="7"/>
      <c r="I710" s="250"/>
      <c r="K710" s="8"/>
      <c r="L710" s="8"/>
      <c r="M710" s="7"/>
      <c r="N710" s="250"/>
    </row>
    <row r="711" spans="1:14" x14ac:dyDescent="0.2">
      <c r="A711" s="8"/>
      <c r="B711" s="7"/>
      <c r="C711" s="7"/>
      <c r="D711" s="250"/>
      <c r="F711" s="8"/>
      <c r="G711" s="8"/>
      <c r="H711" s="7"/>
      <c r="I711" s="250"/>
      <c r="K711" s="8"/>
      <c r="L711" s="8"/>
      <c r="M711" s="7"/>
      <c r="N711" s="250"/>
    </row>
    <row r="712" spans="1:14" x14ac:dyDescent="0.2">
      <c r="A712" s="8"/>
      <c r="B712" s="7"/>
      <c r="C712" s="7"/>
      <c r="D712" s="250"/>
      <c r="F712" s="8"/>
      <c r="G712" s="8"/>
      <c r="H712" s="7"/>
      <c r="I712" s="250"/>
      <c r="K712" s="8"/>
      <c r="L712" s="8"/>
      <c r="M712" s="7"/>
      <c r="N712" s="250"/>
    </row>
    <row r="713" spans="1:14" x14ac:dyDescent="0.2">
      <c r="A713" s="8"/>
      <c r="B713" s="7"/>
      <c r="C713" s="7"/>
      <c r="D713" s="250"/>
      <c r="F713" s="8"/>
      <c r="G713" s="8"/>
      <c r="H713" s="7"/>
      <c r="I713" s="250"/>
      <c r="K713" s="8"/>
      <c r="L713" s="8"/>
      <c r="M713" s="7"/>
      <c r="N713" s="250"/>
    </row>
    <row r="714" spans="1:14" x14ac:dyDescent="0.2">
      <c r="A714" s="8"/>
      <c r="B714" s="7"/>
      <c r="C714" s="7"/>
      <c r="D714" s="250"/>
      <c r="F714" s="8"/>
      <c r="G714" s="8"/>
      <c r="H714" s="7"/>
      <c r="I714" s="250"/>
      <c r="K714" s="8"/>
      <c r="L714" s="8"/>
      <c r="M714" s="7"/>
      <c r="N714" s="250"/>
    </row>
    <row r="715" spans="1:14" x14ac:dyDescent="0.2">
      <c r="A715" s="8"/>
      <c r="B715" s="7"/>
      <c r="C715" s="7"/>
      <c r="D715" s="250"/>
      <c r="F715" s="8"/>
      <c r="G715" s="8"/>
      <c r="H715" s="7"/>
      <c r="I715" s="250"/>
      <c r="K715" s="8"/>
      <c r="L715" s="8"/>
      <c r="M715" s="7"/>
      <c r="N715" s="250"/>
    </row>
    <row r="716" spans="1:14" x14ac:dyDescent="0.2">
      <c r="A716" s="8"/>
      <c r="B716" s="7"/>
      <c r="C716" s="7"/>
      <c r="D716" s="250"/>
      <c r="F716" s="8"/>
      <c r="G716" s="8"/>
      <c r="H716" s="7"/>
      <c r="I716" s="250"/>
      <c r="K716" s="8"/>
      <c r="L716" s="8"/>
      <c r="M716" s="7"/>
      <c r="N716" s="250"/>
    </row>
    <row r="717" spans="1:14" x14ac:dyDescent="0.2">
      <c r="A717" s="8"/>
      <c r="B717" s="7"/>
      <c r="C717" s="7"/>
      <c r="D717" s="250"/>
      <c r="F717" s="8"/>
      <c r="G717" s="8"/>
      <c r="H717" s="7"/>
      <c r="I717" s="250"/>
      <c r="K717" s="8"/>
      <c r="L717" s="8"/>
      <c r="M717" s="7"/>
      <c r="N717" s="250"/>
    </row>
    <row r="718" spans="1:14" x14ac:dyDescent="0.2">
      <c r="A718" s="8"/>
      <c r="B718" s="7"/>
      <c r="C718" s="7"/>
      <c r="D718" s="250"/>
      <c r="F718" s="8"/>
      <c r="G718" s="8"/>
      <c r="H718" s="7"/>
      <c r="I718" s="250"/>
      <c r="K718" s="8"/>
      <c r="L718" s="8"/>
      <c r="M718" s="7"/>
      <c r="N718" s="250"/>
    </row>
    <row r="719" spans="1:14" x14ac:dyDescent="0.2">
      <c r="A719" s="8"/>
      <c r="B719" s="7"/>
      <c r="C719" s="7"/>
      <c r="D719" s="250"/>
      <c r="F719" s="8"/>
      <c r="G719" s="8"/>
      <c r="H719" s="7"/>
      <c r="I719" s="250"/>
      <c r="K719" s="8"/>
      <c r="L719" s="8"/>
      <c r="M719" s="7"/>
      <c r="N719" s="250"/>
    </row>
    <row r="720" spans="1:14" x14ac:dyDescent="0.2">
      <c r="A720" s="8"/>
      <c r="B720" s="7"/>
      <c r="C720" s="7"/>
      <c r="D720" s="250"/>
      <c r="F720" s="8"/>
      <c r="G720" s="8"/>
      <c r="H720" s="7"/>
      <c r="I720" s="250"/>
      <c r="K720" s="8"/>
      <c r="L720" s="8"/>
      <c r="M720" s="7"/>
      <c r="N720" s="250"/>
    </row>
    <row r="721" spans="1:14" x14ac:dyDescent="0.2">
      <c r="A721" s="8"/>
      <c r="B721" s="7"/>
      <c r="C721" s="7"/>
      <c r="D721" s="250"/>
      <c r="F721" s="8"/>
      <c r="G721" s="8"/>
      <c r="H721" s="7"/>
      <c r="I721" s="250"/>
      <c r="K721" s="8"/>
      <c r="L721" s="8"/>
      <c r="M721" s="7"/>
      <c r="N721" s="250"/>
    </row>
    <row r="722" spans="1:14" x14ac:dyDescent="0.2">
      <c r="A722" s="8"/>
      <c r="B722" s="7"/>
      <c r="C722" s="7"/>
      <c r="D722" s="250"/>
      <c r="F722" s="8"/>
      <c r="G722" s="8"/>
      <c r="H722" s="7"/>
      <c r="I722" s="250"/>
      <c r="K722" s="8"/>
      <c r="L722" s="8"/>
      <c r="M722" s="7"/>
      <c r="N722" s="250"/>
    </row>
    <row r="723" spans="1:14" x14ac:dyDescent="0.2">
      <c r="A723" s="8"/>
      <c r="B723" s="7"/>
      <c r="C723" s="7"/>
      <c r="D723" s="250"/>
      <c r="F723" s="8"/>
      <c r="G723" s="8"/>
      <c r="H723" s="7"/>
      <c r="I723" s="250"/>
      <c r="K723" s="8"/>
      <c r="L723" s="8"/>
      <c r="M723" s="7"/>
      <c r="N723" s="250"/>
    </row>
    <row r="724" spans="1:14" x14ac:dyDescent="0.2">
      <c r="A724" s="8"/>
      <c r="B724" s="7"/>
      <c r="C724" s="7"/>
      <c r="D724" s="250"/>
      <c r="F724" s="8"/>
      <c r="G724" s="8"/>
      <c r="H724" s="7"/>
      <c r="I724" s="250"/>
      <c r="K724" s="8"/>
      <c r="L724" s="8"/>
      <c r="M724" s="7"/>
      <c r="N724" s="250"/>
    </row>
    <row r="725" spans="1:14" x14ac:dyDescent="0.2">
      <c r="A725" s="8"/>
      <c r="B725" s="7"/>
      <c r="C725" s="7"/>
      <c r="D725" s="250"/>
      <c r="F725" s="8"/>
      <c r="G725" s="8"/>
      <c r="H725" s="7"/>
      <c r="I725" s="250"/>
      <c r="K725" s="8"/>
      <c r="L725" s="8"/>
      <c r="M725" s="7"/>
      <c r="N725" s="250"/>
    </row>
    <row r="726" spans="1:14" x14ac:dyDescent="0.2">
      <c r="A726" s="8"/>
      <c r="B726" s="7"/>
      <c r="C726" s="7"/>
      <c r="D726" s="250"/>
      <c r="F726" s="8"/>
      <c r="G726" s="8"/>
      <c r="H726" s="7"/>
      <c r="I726" s="250"/>
      <c r="K726" s="8"/>
      <c r="L726" s="8"/>
      <c r="M726" s="7"/>
      <c r="N726" s="250"/>
    </row>
    <row r="727" spans="1:14" x14ac:dyDescent="0.2">
      <c r="A727" s="8"/>
      <c r="B727" s="7"/>
      <c r="C727" s="7"/>
      <c r="D727" s="250"/>
      <c r="F727" s="8"/>
      <c r="G727" s="8"/>
      <c r="H727" s="7"/>
      <c r="I727" s="250"/>
      <c r="K727" s="8"/>
      <c r="L727" s="8"/>
      <c r="M727" s="7"/>
      <c r="N727" s="250"/>
    </row>
    <row r="728" spans="1:14" x14ac:dyDescent="0.2">
      <c r="A728" s="8"/>
      <c r="B728" s="7"/>
      <c r="C728" s="7"/>
      <c r="D728" s="250"/>
      <c r="F728" s="8"/>
      <c r="G728" s="8"/>
      <c r="H728" s="7"/>
      <c r="I728" s="250"/>
      <c r="K728" s="8"/>
      <c r="L728" s="8"/>
      <c r="M728" s="7"/>
      <c r="N728" s="250"/>
    </row>
    <row r="729" spans="1:14" x14ac:dyDescent="0.2">
      <c r="A729" s="8"/>
      <c r="B729" s="7"/>
      <c r="C729" s="7"/>
      <c r="D729" s="250"/>
      <c r="F729" s="8"/>
      <c r="G729" s="8"/>
      <c r="H729" s="7"/>
      <c r="I729" s="250"/>
      <c r="K729" s="8"/>
      <c r="L729" s="8"/>
      <c r="M729" s="7"/>
      <c r="N729" s="250"/>
    </row>
    <row r="730" spans="1:14" x14ac:dyDescent="0.2">
      <c r="A730" s="8"/>
      <c r="B730" s="7"/>
      <c r="C730" s="7"/>
      <c r="D730" s="250"/>
      <c r="F730" s="8"/>
      <c r="G730" s="8"/>
      <c r="H730" s="7"/>
      <c r="I730" s="250"/>
      <c r="K730" s="8"/>
      <c r="L730" s="8"/>
      <c r="M730" s="7"/>
      <c r="N730" s="250"/>
    </row>
    <row r="731" spans="1:14" x14ac:dyDescent="0.2">
      <c r="A731" s="8"/>
      <c r="B731" s="7"/>
      <c r="C731" s="7"/>
      <c r="D731" s="250"/>
      <c r="F731" s="8"/>
      <c r="G731" s="8"/>
      <c r="H731" s="7"/>
      <c r="I731" s="250"/>
      <c r="K731" s="8"/>
      <c r="L731" s="8"/>
      <c r="M731" s="7"/>
      <c r="N731" s="250"/>
    </row>
    <row r="732" spans="1:14" x14ac:dyDescent="0.2">
      <c r="A732" s="8"/>
      <c r="B732" s="7"/>
      <c r="C732" s="7"/>
      <c r="D732" s="250"/>
      <c r="F732" s="8"/>
      <c r="G732" s="8"/>
      <c r="H732" s="7"/>
      <c r="I732" s="250"/>
      <c r="K732" s="8"/>
      <c r="L732" s="8"/>
      <c r="M732" s="7"/>
      <c r="N732" s="250"/>
    </row>
    <row r="733" spans="1:14" x14ac:dyDescent="0.2">
      <c r="A733" s="8"/>
      <c r="B733" s="7"/>
      <c r="C733" s="7"/>
      <c r="D733" s="250"/>
      <c r="F733" s="8"/>
      <c r="G733" s="8"/>
      <c r="H733" s="7"/>
      <c r="I733" s="250"/>
      <c r="K733" s="8"/>
      <c r="L733" s="8"/>
      <c r="M733" s="7"/>
      <c r="N733" s="250"/>
    </row>
    <row r="734" spans="1:14" x14ac:dyDescent="0.2">
      <c r="A734" s="8"/>
      <c r="B734" s="7"/>
      <c r="C734" s="7"/>
      <c r="D734" s="250"/>
      <c r="F734" s="8"/>
      <c r="G734" s="8"/>
      <c r="H734" s="7"/>
      <c r="I734" s="250"/>
      <c r="K734" s="8"/>
      <c r="L734" s="8"/>
      <c r="M734" s="7"/>
      <c r="N734" s="250"/>
    </row>
    <row r="735" spans="1:14" x14ac:dyDescent="0.2">
      <c r="A735" s="8"/>
      <c r="B735" s="7"/>
      <c r="C735" s="7"/>
      <c r="D735" s="250"/>
      <c r="F735" s="8"/>
      <c r="G735" s="8"/>
      <c r="H735" s="7"/>
      <c r="I735" s="250"/>
      <c r="K735" s="8"/>
      <c r="L735" s="8"/>
      <c r="M735" s="7"/>
      <c r="N735" s="250"/>
    </row>
    <row r="736" spans="1:14" x14ac:dyDescent="0.2">
      <c r="A736" s="8"/>
      <c r="B736" s="7"/>
      <c r="C736" s="7"/>
      <c r="D736" s="250"/>
      <c r="F736" s="8"/>
      <c r="G736" s="8"/>
      <c r="H736" s="7"/>
      <c r="I736" s="250"/>
      <c r="K736" s="8"/>
      <c r="L736" s="8"/>
      <c r="M736" s="7"/>
      <c r="N736" s="250"/>
    </row>
    <row r="737" spans="1:14" x14ac:dyDescent="0.2">
      <c r="A737" s="8"/>
      <c r="B737" s="7"/>
      <c r="C737" s="7"/>
      <c r="D737" s="250"/>
      <c r="F737" s="8"/>
      <c r="G737" s="8"/>
      <c r="H737" s="7"/>
      <c r="I737" s="250"/>
      <c r="K737" s="8"/>
      <c r="L737" s="8"/>
      <c r="M737" s="7"/>
      <c r="N737" s="250"/>
    </row>
    <row r="738" spans="1:14" x14ac:dyDescent="0.2">
      <c r="A738" s="8"/>
      <c r="B738" s="7"/>
      <c r="C738" s="7"/>
      <c r="D738" s="250"/>
      <c r="F738" s="8"/>
      <c r="G738" s="8"/>
      <c r="H738" s="7"/>
      <c r="I738" s="250"/>
      <c r="K738" s="8"/>
      <c r="L738" s="8"/>
      <c r="M738" s="7"/>
      <c r="N738" s="250"/>
    </row>
    <row r="739" spans="1:14" x14ac:dyDescent="0.2">
      <c r="A739" s="8"/>
      <c r="B739" s="7"/>
      <c r="C739" s="7"/>
      <c r="D739" s="250"/>
      <c r="F739" s="8"/>
      <c r="G739" s="8"/>
      <c r="H739" s="7"/>
      <c r="I739" s="250"/>
      <c r="K739" s="8"/>
      <c r="L739" s="8"/>
      <c r="M739" s="7"/>
      <c r="N739" s="250"/>
    </row>
    <row r="740" spans="1:14" x14ac:dyDescent="0.2">
      <c r="A740" s="8"/>
      <c r="B740" s="7"/>
      <c r="C740" s="7"/>
      <c r="D740" s="250"/>
      <c r="F740" s="8"/>
      <c r="G740" s="8"/>
      <c r="H740" s="7"/>
      <c r="I740" s="250"/>
      <c r="K740" s="8"/>
      <c r="L740" s="8"/>
      <c r="M740" s="7"/>
      <c r="N740" s="250"/>
    </row>
    <row r="741" spans="1:14" x14ac:dyDescent="0.2">
      <c r="A741" s="8"/>
      <c r="B741" s="7"/>
      <c r="C741" s="7"/>
      <c r="D741" s="250"/>
      <c r="F741" s="8"/>
      <c r="G741" s="8"/>
      <c r="H741" s="7"/>
      <c r="I741" s="250"/>
      <c r="K741" s="8"/>
      <c r="L741" s="8"/>
      <c r="M741" s="7"/>
      <c r="N741" s="250"/>
    </row>
    <row r="742" spans="1:14" x14ac:dyDescent="0.2">
      <c r="A742" s="8"/>
      <c r="B742" s="7"/>
      <c r="C742" s="7"/>
      <c r="D742" s="250"/>
      <c r="F742" s="8"/>
      <c r="G742" s="8"/>
      <c r="H742" s="7"/>
      <c r="I742" s="250"/>
      <c r="K742" s="8"/>
      <c r="L742" s="8"/>
      <c r="M742" s="7"/>
      <c r="N742" s="250"/>
    </row>
    <row r="743" spans="1:14" x14ac:dyDescent="0.2">
      <c r="A743" s="8"/>
      <c r="B743" s="7"/>
      <c r="C743" s="7"/>
      <c r="D743" s="250"/>
      <c r="F743" s="8"/>
      <c r="G743" s="8"/>
      <c r="H743" s="7"/>
      <c r="I743" s="250"/>
      <c r="K743" s="8"/>
      <c r="L743" s="8"/>
      <c r="M743" s="7"/>
      <c r="N743" s="250"/>
    </row>
    <row r="744" spans="1:14" x14ac:dyDescent="0.2">
      <c r="A744" s="8"/>
      <c r="B744" s="7"/>
      <c r="C744" s="7"/>
      <c r="D744" s="250"/>
      <c r="F744" s="8"/>
      <c r="G744" s="8"/>
      <c r="H744" s="7"/>
      <c r="I744" s="250"/>
      <c r="K744" s="8"/>
      <c r="L744" s="8"/>
      <c r="M744" s="7"/>
      <c r="N744" s="250"/>
    </row>
    <row r="745" spans="1:14" x14ac:dyDescent="0.2">
      <c r="A745" s="8"/>
      <c r="B745" s="7"/>
      <c r="C745" s="7"/>
      <c r="D745" s="250"/>
      <c r="F745" s="8"/>
      <c r="G745" s="8"/>
      <c r="H745" s="7"/>
      <c r="I745" s="250"/>
      <c r="K745" s="8"/>
      <c r="L745" s="8"/>
      <c r="M745" s="7"/>
      <c r="N745" s="250"/>
    </row>
    <row r="746" spans="1:14" x14ac:dyDescent="0.2">
      <c r="A746" s="8"/>
      <c r="B746" s="7"/>
      <c r="C746" s="7"/>
      <c r="D746" s="250"/>
      <c r="F746" s="8"/>
      <c r="G746" s="8"/>
      <c r="H746" s="7"/>
      <c r="I746" s="250"/>
      <c r="K746" s="8"/>
      <c r="L746" s="8"/>
      <c r="M746" s="7"/>
      <c r="N746" s="250"/>
    </row>
    <row r="747" spans="1:14" x14ac:dyDescent="0.2">
      <c r="A747" s="8"/>
      <c r="B747" s="7"/>
      <c r="C747" s="7"/>
      <c r="D747" s="250"/>
      <c r="F747" s="8"/>
      <c r="G747" s="8"/>
      <c r="H747" s="7"/>
      <c r="I747" s="250"/>
      <c r="K747" s="8"/>
      <c r="L747" s="8"/>
      <c r="M747" s="7"/>
      <c r="N747" s="250"/>
    </row>
    <row r="748" spans="1:14" x14ac:dyDescent="0.2">
      <c r="A748" s="8"/>
      <c r="B748" s="7"/>
      <c r="C748" s="7"/>
      <c r="D748" s="250"/>
      <c r="F748" s="8"/>
      <c r="G748" s="8"/>
      <c r="H748" s="7"/>
      <c r="I748" s="250"/>
      <c r="K748" s="8"/>
      <c r="L748" s="8"/>
      <c r="M748" s="7"/>
      <c r="N748" s="250"/>
    </row>
    <row r="749" spans="1:14" x14ac:dyDescent="0.2">
      <c r="A749" s="8"/>
      <c r="B749" s="7"/>
      <c r="C749" s="7"/>
      <c r="D749" s="250"/>
      <c r="F749" s="8"/>
      <c r="G749" s="8"/>
      <c r="H749" s="7"/>
      <c r="I749" s="250"/>
      <c r="K749" s="8"/>
      <c r="L749" s="8"/>
      <c r="M749" s="7"/>
      <c r="N749" s="250"/>
    </row>
    <row r="750" spans="1:14" x14ac:dyDescent="0.2">
      <c r="A750" s="8"/>
      <c r="B750" s="7"/>
      <c r="C750" s="7"/>
      <c r="D750" s="250"/>
      <c r="F750" s="8"/>
      <c r="G750" s="8"/>
      <c r="H750" s="7"/>
      <c r="I750" s="250"/>
      <c r="K750" s="8"/>
      <c r="L750" s="8"/>
      <c r="M750" s="7"/>
      <c r="N750" s="250"/>
    </row>
    <row r="751" spans="1:14" x14ac:dyDescent="0.2">
      <c r="A751" s="8"/>
      <c r="B751" s="7"/>
      <c r="C751" s="7"/>
      <c r="D751" s="250"/>
      <c r="F751" s="8"/>
      <c r="G751" s="8"/>
      <c r="H751" s="7"/>
      <c r="I751" s="250"/>
      <c r="K751" s="8"/>
      <c r="L751" s="8"/>
      <c r="M751" s="7"/>
      <c r="N751" s="250"/>
    </row>
    <row r="752" spans="1:14" x14ac:dyDescent="0.2">
      <c r="A752" s="8"/>
      <c r="B752" s="7"/>
      <c r="C752" s="7"/>
      <c r="D752" s="250"/>
      <c r="F752" s="8"/>
      <c r="G752" s="8"/>
      <c r="H752" s="7"/>
      <c r="I752" s="250"/>
      <c r="K752" s="8"/>
      <c r="L752" s="8"/>
      <c r="M752" s="7"/>
      <c r="N752" s="250"/>
    </row>
    <row r="753" spans="1:14" x14ac:dyDescent="0.2">
      <c r="A753" s="8"/>
      <c r="B753" s="7"/>
      <c r="C753" s="7"/>
      <c r="D753" s="250"/>
      <c r="F753" s="8"/>
      <c r="G753" s="8"/>
      <c r="H753" s="7"/>
      <c r="I753" s="250"/>
      <c r="K753" s="8"/>
      <c r="L753" s="8"/>
      <c r="M753" s="7"/>
      <c r="N753" s="250"/>
    </row>
    <row r="754" spans="1:14" x14ac:dyDescent="0.2">
      <c r="A754" s="8"/>
      <c r="B754" s="7"/>
      <c r="C754" s="7"/>
      <c r="D754" s="250"/>
      <c r="F754" s="8"/>
      <c r="G754" s="8"/>
      <c r="H754" s="7"/>
      <c r="I754" s="250"/>
      <c r="K754" s="8"/>
      <c r="L754" s="8"/>
      <c r="M754" s="7"/>
      <c r="N754" s="250"/>
    </row>
    <row r="755" spans="1:14" x14ac:dyDescent="0.2">
      <c r="A755" s="8"/>
      <c r="B755" s="7"/>
      <c r="C755" s="7"/>
      <c r="D755" s="250"/>
      <c r="F755" s="8"/>
      <c r="G755" s="8"/>
      <c r="H755" s="7"/>
      <c r="I755" s="250"/>
      <c r="K755" s="8"/>
      <c r="L755" s="8"/>
      <c r="M755" s="7"/>
      <c r="N755" s="250"/>
    </row>
    <row r="756" spans="1:14" x14ac:dyDescent="0.2">
      <c r="A756" s="8"/>
      <c r="B756" s="7"/>
      <c r="C756" s="7"/>
      <c r="D756" s="250"/>
      <c r="F756" s="8"/>
      <c r="G756" s="8"/>
      <c r="H756" s="7"/>
      <c r="I756" s="250"/>
      <c r="K756" s="8"/>
      <c r="L756" s="8"/>
      <c r="M756" s="7"/>
      <c r="N756" s="250"/>
    </row>
    <row r="757" spans="1:14" x14ac:dyDescent="0.2">
      <c r="A757" s="8"/>
      <c r="B757" s="7"/>
      <c r="C757" s="7"/>
      <c r="D757" s="250"/>
      <c r="F757" s="8"/>
      <c r="G757" s="8"/>
      <c r="H757" s="7"/>
      <c r="I757" s="250"/>
      <c r="K757" s="8"/>
      <c r="L757" s="8"/>
      <c r="M757" s="7"/>
      <c r="N757" s="250"/>
    </row>
    <row r="758" spans="1:14" x14ac:dyDescent="0.2">
      <c r="A758" s="8"/>
      <c r="B758" s="7"/>
      <c r="C758" s="7"/>
      <c r="D758" s="250"/>
      <c r="F758" s="8"/>
      <c r="G758" s="8"/>
      <c r="H758" s="7"/>
      <c r="I758" s="250"/>
      <c r="K758" s="8"/>
      <c r="L758" s="8"/>
      <c r="M758" s="7"/>
      <c r="N758" s="250"/>
    </row>
    <row r="759" spans="1:14" x14ac:dyDescent="0.2">
      <c r="A759" s="8"/>
      <c r="B759" s="7"/>
      <c r="C759" s="7"/>
      <c r="D759" s="250"/>
      <c r="F759" s="8"/>
      <c r="G759" s="8"/>
      <c r="H759" s="7"/>
      <c r="I759" s="250"/>
      <c r="K759" s="8"/>
      <c r="L759" s="8"/>
      <c r="M759" s="7"/>
      <c r="N759" s="250"/>
    </row>
    <row r="760" spans="1:14" x14ac:dyDescent="0.2">
      <c r="A760" s="8"/>
      <c r="B760" s="7"/>
      <c r="C760" s="7"/>
      <c r="D760" s="250"/>
      <c r="F760" s="8"/>
      <c r="G760" s="8"/>
      <c r="H760" s="7"/>
      <c r="I760" s="250"/>
      <c r="K760" s="8"/>
      <c r="L760" s="8"/>
      <c r="M760" s="7"/>
      <c r="N760" s="250"/>
    </row>
    <row r="761" spans="1:14" x14ac:dyDescent="0.2">
      <c r="A761" s="8"/>
      <c r="B761" s="7"/>
      <c r="C761" s="7"/>
      <c r="D761" s="250"/>
      <c r="F761" s="8"/>
      <c r="G761" s="8"/>
      <c r="H761" s="7"/>
      <c r="I761" s="250"/>
      <c r="K761" s="8"/>
      <c r="L761" s="8"/>
      <c r="M761" s="7"/>
      <c r="N761" s="250"/>
    </row>
    <row r="762" spans="1:14" x14ac:dyDescent="0.2">
      <c r="A762" s="8"/>
      <c r="B762" s="7"/>
      <c r="C762" s="7"/>
      <c r="D762" s="250"/>
      <c r="F762" s="8"/>
      <c r="G762" s="8"/>
      <c r="H762" s="7"/>
      <c r="I762" s="250"/>
      <c r="K762" s="8"/>
      <c r="L762" s="8"/>
      <c r="M762" s="7"/>
      <c r="N762" s="250"/>
    </row>
    <row r="763" spans="1:14" x14ac:dyDescent="0.2">
      <c r="A763" s="8"/>
      <c r="B763" s="7"/>
      <c r="C763" s="7"/>
      <c r="D763" s="250"/>
      <c r="F763" s="8"/>
      <c r="G763" s="8"/>
      <c r="H763" s="7"/>
      <c r="I763" s="250"/>
      <c r="K763" s="8"/>
      <c r="L763" s="8"/>
      <c r="M763" s="7"/>
      <c r="N763" s="250"/>
    </row>
    <row r="764" spans="1:14" x14ac:dyDescent="0.2">
      <c r="A764" s="8"/>
      <c r="B764" s="7"/>
      <c r="C764" s="7"/>
      <c r="D764" s="250"/>
      <c r="F764" s="8"/>
      <c r="G764" s="8"/>
      <c r="H764" s="7"/>
      <c r="I764" s="250"/>
      <c r="K764" s="8"/>
      <c r="L764" s="8"/>
      <c r="M764" s="7"/>
      <c r="N764" s="250"/>
    </row>
    <row r="765" spans="1:14" x14ac:dyDescent="0.2">
      <c r="A765" s="8"/>
      <c r="B765" s="7"/>
      <c r="C765" s="7"/>
      <c r="D765" s="250"/>
      <c r="F765" s="8"/>
      <c r="G765" s="8"/>
      <c r="H765" s="7"/>
      <c r="I765" s="250"/>
      <c r="K765" s="8"/>
      <c r="L765" s="8"/>
      <c r="M765" s="7"/>
      <c r="N765" s="250"/>
    </row>
    <row r="766" spans="1:14" x14ac:dyDescent="0.2">
      <c r="A766" s="8"/>
      <c r="B766" s="7"/>
      <c r="C766" s="7"/>
      <c r="D766" s="250"/>
      <c r="F766" s="8"/>
      <c r="G766" s="8"/>
      <c r="H766" s="7"/>
      <c r="I766" s="250"/>
      <c r="K766" s="8"/>
      <c r="L766" s="8"/>
      <c r="M766" s="7"/>
      <c r="N766" s="250"/>
    </row>
    <row r="767" spans="1:14" x14ac:dyDescent="0.2">
      <c r="A767" s="8"/>
      <c r="B767" s="7"/>
      <c r="C767" s="7"/>
      <c r="D767" s="250"/>
      <c r="F767" s="8"/>
      <c r="G767" s="8"/>
      <c r="H767" s="7"/>
      <c r="I767" s="250"/>
      <c r="K767" s="8"/>
      <c r="L767" s="8"/>
      <c r="M767" s="7"/>
      <c r="N767" s="250"/>
    </row>
    <row r="768" spans="1:14" x14ac:dyDescent="0.2">
      <c r="A768" s="8"/>
      <c r="B768" s="7"/>
      <c r="C768" s="7"/>
      <c r="D768" s="250"/>
      <c r="F768" s="8"/>
      <c r="G768" s="8"/>
      <c r="H768" s="7"/>
      <c r="I768" s="250"/>
      <c r="K768" s="8"/>
      <c r="L768" s="8"/>
      <c r="M768" s="7"/>
      <c r="N768" s="250"/>
    </row>
    <row r="769" spans="1:14" x14ac:dyDescent="0.2">
      <c r="A769" s="8"/>
      <c r="B769" s="7"/>
      <c r="C769" s="7"/>
      <c r="D769" s="250"/>
      <c r="F769" s="8"/>
      <c r="G769" s="8"/>
      <c r="H769" s="7"/>
      <c r="I769" s="250"/>
      <c r="K769" s="8"/>
      <c r="L769" s="8"/>
      <c r="M769" s="7"/>
      <c r="N769" s="250"/>
    </row>
    <row r="770" spans="1:14" x14ac:dyDescent="0.2">
      <c r="A770" s="8"/>
      <c r="B770" s="7"/>
      <c r="C770" s="7"/>
      <c r="D770" s="250"/>
      <c r="F770" s="8"/>
      <c r="G770" s="8"/>
      <c r="H770" s="7"/>
      <c r="I770" s="250"/>
      <c r="K770" s="8"/>
      <c r="L770" s="8"/>
      <c r="M770" s="7"/>
      <c r="N770" s="250"/>
    </row>
    <row r="771" spans="1:14" x14ac:dyDescent="0.2">
      <c r="A771" s="8"/>
      <c r="B771" s="7"/>
      <c r="C771" s="7"/>
      <c r="D771" s="250"/>
      <c r="F771" s="8"/>
      <c r="G771" s="8"/>
      <c r="H771" s="7"/>
      <c r="I771" s="250"/>
      <c r="K771" s="8"/>
      <c r="L771" s="8"/>
      <c r="M771" s="7"/>
      <c r="N771" s="250"/>
    </row>
    <row r="772" spans="1:14" x14ac:dyDescent="0.2">
      <c r="A772" s="8"/>
      <c r="B772" s="7"/>
      <c r="C772" s="7"/>
      <c r="D772" s="250"/>
      <c r="F772" s="8"/>
      <c r="G772" s="8"/>
      <c r="H772" s="7"/>
      <c r="I772" s="250"/>
      <c r="K772" s="8"/>
      <c r="L772" s="8"/>
      <c r="M772" s="7"/>
      <c r="N772" s="250"/>
    </row>
    <row r="773" spans="1:14" x14ac:dyDescent="0.2">
      <c r="A773" s="8"/>
      <c r="B773" s="7"/>
      <c r="C773" s="7"/>
      <c r="D773" s="250"/>
      <c r="F773" s="8"/>
      <c r="G773" s="8"/>
      <c r="H773" s="7"/>
      <c r="I773" s="250"/>
      <c r="K773" s="8"/>
      <c r="L773" s="8"/>
      <c r="M773" s="7"/>
      <c r="N773" s="250"/>
    </row>
    <row r="774" spans="1:14" x14ac:dyDescent="0.2">
      <c r="A774" s="8"/>
      <c r="B774" s="7"/>
      <c r="C774" s="7"/>
      <c r="D774" s="250"/>
      <c r="F774" s="8"/>
      <c r="G774" s="8"/>
      <c r="H774" s="7"/>
      <c r="I774" s="250"/>
      <c r="K774" s="8"/>
      <c r="L774" s="8"/>
      <c r="M774" s="7"/>
      <c r="N774" s="250"/>
    </row>
    <row r="775" spans="1:14" x14ac:dyDescent="0.2">
      <c r="A775" s="8"/>
      <c r="B775" s="7"/>
      <c r="C775" s="7"/>
      <c r="D775" s="250"/>
      <c r="F775" s="8"/>
      <c r="G775" s="8"/>
      <c r="H775" s="7"/>
      <c r="I775" s="250"/>
      <c r="K775" s="8"/>
      <c r="L775" s="8"/>
      <c r="M775" s="7"/>
      <c r="N775" s="250"/>
    </row>
    <row r="776" spans="1:14" x14ac:dyDescent="0.2">
      <c r="A776" s="8"/>
      <c r="B776" s="7"/>
      <c r="C776" s="7"/>
      <c r="D776" s="250"/>
      <c r="F776" s="8"/>
      <c r="G776" s="8"/>
      <c r="H776" s="7"/>
      <c r="I776" s="250"/>
      <c r="K776" s="8"/>
      <c r="L776" s="8"/>
      <c r="M776" s="7"/>
      <c r="N776" s="250"/>
    </row>
    <row r="777" spans="1:14" x14ac:dyDescent="0.2">
      <c r="A777" s="8"/>
      <c r="B777" s="7"/>
      <c r="C777" s="7"/>
      <c r="D777" s="250"/>
      <c r="F777" s="8"/>
      <c r="G777" s="8"/>
      <c r="H777" s="7"/>
      <c r="I777" s="250"/>
      <c r="K777" s="8"/>
      <c r="L777" s="8"/>
      <c r="M777" s="7"/>
      <c r="N777" s="250"/>
    </row>
    <row r="778" spans="1:14" x14ac:dyDescent="0.2">
      <c r="A778" s="8"/>
      <c r="B778" s="7"/>
      <c r="C778" s="7"/>
      <c r="D778" s="250"/>
      <c r="F778" s="8"/>
      <c r="G778" s="8"/>
      <c r="H778" s="7"/>
      <c r="I778" s="250"/>
      <c r="K778" s="8"/>
      <c r="L778" s="8"/>
      <c r="M778" s="7"/>
      <c r="N778" s="250"/>
    </row>
    <row r="779" spans="1:14" x14ac:dyDescent="0.2">
      <c r="A779" s="8"/>
      <c r="B779" s="7"/>
      <c r="C779" s="7"/>
      <c r="D779" s="250"/>
      <c r="F779" s="8"/>
      <c r="G779" s="8"/>
      <c r="H779" s="7"/>
      <c r="I779" s="250"/>
      <c r="K779" s="8"/>
      <c r="L779" s="8"/>
      <c r="M779" s="7"/>
      <c r="N779" s="250"/>
    </row>
    <row r="780" spans="1:14" x14ac:dyDescent="0.2">
      <c r="A780" s="8"/>
      <c r="B780" s="7"/>
      <c r="C780" s="7"/>
      <c r="D780" s="250"/>
      <c r="F780" s="8"/>
      <c r="G780" s="8"/>
      <c r="H780" s="7"/>
      <c r="I780" s="250"/>
      <c r="K780" s="8"/>
      <c r="L780" s="8"/>
      <c r="M780" s="7"/>
      <c r="N780" s="250"/>
    </row>
    <row r="781" spans="1:14" x14ac:dyDescent="0.2">
      <c r="A781" s="8"/>
      <c r="B781" s="7"/>
      <c r="C781" s="7"/>
      <c r="D781" s="250"/>
      <c r="F781" s="8"/>
      <c r="G781" s="8"/>
      <c r="H781" s="7"/>
      <c r="I781" s="250"/>
      <c r="K781" s="8"/>
      <c r="L781" s="8"/>
      <c r="M781" s="7"/>
      <c r="N781" s="250"/>
    </row>
    <row r="782" spans="1:14" x14ac:dyDescent="0.2">
      <c r="A782" s="8"/>
      <c r="B782" s="7"/>
      <c r="C782" s="7"/>
      <c r="D782" s="250"/>
      <c r="F782" s="8"/>
      <c r="G782" s="8"/>
      <c r="H782" s="7"/>
      <c r="I782" s="250"/>
      <c r="K782" s="8"/>
      <c r="L782" s="8"/>
      <c r="M782" s="7"/>
      <c r="N782" s="250"/>
    </row>
    <row r="783" spans="1:14" x14ac:dyDescent="0.2">
      <c r="A783" s="8"/>
      <c r="B783" s="7"/>
      <c r="C783" s="7"/>
      <c r="D783" s="250"/>
      <c r="F783" s="8"/>
      <c r="G783" s="8"/>
      <c r="H783" s="7"/>
      <c r="I783" s="250"/>
      <c r="K783" s="8"/>
      <c r="L783" s="8"/>
      <c r="M783" s="7"/>
      <c r="N783" s="250"/>
    </row>
    <row r="784" spans="1:14" x14ac:dyDescent="0.2">
      <c r="A784" s="8"/>
      <c r="B784" s="7"/>
      <c r="C784" s="7"/>
      <c r="D784" s="250"/>
      <c r="F784" s="8"/>
      <c r="G784" s="8"/>
      <c r="H784" s="7"/>
      <c r="I784" s="250"/>
      <c r="K784" s="8"/>
      <c r="L784" s="8"/>
      <c r="M784" s="7"/>
      <c r="N784" s="250"/>
    </row>
    <row r="785" spans="1:14" x14ac:dyDescent="0.2">
      <c r="A785" s="8"/>
      <c r="B785" s="7"/>
      <c r="C785" s="7"/>
      <c r="D785" s="250"/>
      <c r="F785" s="8"/>
      <c r="G785" s="8"/>
      <c r="H785" s="7"/>
      <c r="I785" s="250"/>
      <c r="K785" s="8"/>
      <c r="L785" s="8"/>
      <c r="M785" s="7"/>
      <c r="N785" s="250"/>
    </row>
    <row r="786" spans="1:14" x14ac:dyDescent="0.2">
      <c r="A786" s="8"/>
      <c r="B786" s="7"/>
      <c r="C786" s="7"/>
      <c r="D786" s="250"/>
      <c r="F786" s="8"/>
      <c r="G786" s="8"/>
      <c r="H786" s="7"/>
      <c r="I786" s="250"/>
      <c r="K786" s="8"/>
      <c r="L786" s="8"/>
      <c r="M786" s="7"/>
      <c r="N786" s="250"/>
    </row>
    <row r="787" spans="1:14" x14ac:dyDescent="0.2">
      <c r="A787" s="8"/>
      <c r="B787" s="7"/>
      <c r="C787" s="7"/>
      <c r="D787" s="250"/>
      <c r="F787" s="8"/>
      <c r="G787" s="8"/>
      <c r="H787" s="7"/>
      <c r="I787" s="250"/>
      <c r="K787" s="8"/>
      <c r="L787" s="8"/>
      <c r="M787" s="7"/>
      <c r="N787" s="250"/>
    </row>
    <row r="788" spans="1:14" x14ac:dyDescent="0.2">
      <c r="A788" s="8"/>
      <c r="B788" s="7"/>
      <c r="C788" s="7"/>
      <c r="D788" s="250"/>
      <c r="F788" s="8"/>
      <c r="G788" s="8"/>
      <c r="H788" s="7"/>
      <c r="I788" s="250"/>
      <c r="K788" s="8"/>
      <c r="L788" s="8"/>
      <c r="M788" s="7"/>
      <c r="N788" s="250"/>
    </row>
    <row r="789" spans="1:14" x14ac:dyDescent="0.2">
      <c r="A789" s="8"/>
      <c r="B789" s="7"/>
      <c r="C789" s="7"/>
      <c r="D789" s="250"/>
      <c r="F789" s="8"/>
      <c r="G789" s="8"/>
      <c r="H789" s="7"/>
      <c r="I789" s="250"/>
      <c r="K789" s="8"/>
      <c r="L789" s="8"/>
      <c r="M789" s="7"/>
      <c r="N789" s="250"/>
    </row>
    <row r="790" spans="1:14" x14ac:dyDescent="0.2">
      <c r="A790" s="8"/>
      <c r="B790" s="7"/>
      <c r="C790" s="7"/>
      <c r="D790" s="250"/>
      <c r="F790" s="8"/>
      <c r="G790" s="8"/>
      <c r="H790" s="7"/>
      <c r="I790" s="250"/>
      <c r="K790" s="8"/>
      <c r="L790" s="8"/>
      <c r="M790" s="7"/>
      <c r="N790" s="250"/>
    </row>
    <row r="791" spans="1:14" x14ac:dyDescent="0.2">
      <c r="A791" s="8"/>
      <c r="B791" s="7"/>
      <c r="C791" s="7"/>
      <c r="D791" s="250"/>
      <c r="F791" s="8"/>
      <c r="G791" s="8"/>
      <c r="H791" s="7"/>
      <c r="I791" s="250"/>
      <c r="K791" s="8"/>
      <c r="L791" s="8"/>
      <c r="M791" s="7"/>
      <c r="N791" s="250"/>
    </row>
    <row r="792" spans="1:14" x14ac:dyDescent="0.2">
      <c r="A792" s="8"/>
      <c r="B792" s="7"/>
      <c r="C792" s="7"/>
      <c r="D792" s="250"/>
      <c r="F792" s="8"/>
      <c r="G792" s="8"/>
      <c r="H792" s="7"/>
      <c r="I792" s="250"/>
      <c r="K792" s="8"/>
      <c r="L792" s="8"/>
      <c r="M792" s="7"/>
      <c r="N792" s="250"/>
    </row>
    <row r="793" spans="1:14" x14ac:dyDescent="0.2">
      <c r="A793" s="8"/>
      <c r="B793" s="7"/>
      <c r="C793" s="7"/>
      <c r="D793" s="250"/>
      <c r="F793" s="8"/>
      <c r="G793" s="8"/>
      <c r="H793" s="7"/>
      <c r="I793" s="250"/>
      <c r="K793" s="8"/>
      <c r="L793" s="8"/>
      <c r="M793" s="7"/>
      <c r="N793" s="250"/>
    </row>
    <row r="794" spans="1:14" x14ac:dyDescent="0.2">
      <c r="A794" s="8"/>
      <c r="B794" s="7"/>
      <c r="C794" s="7"/>
      <c r="D794" s="250"/>
      <c r="F794" s="8"/>
      <c r="G794" s="8"/>
      <c r="H794" s="7"/>
      <c r="I794" s="250"/>
      <c r="K794" s="8"/>
      <c r="L794" s="8"/>
      <c r="M794" s="7"/>
      <c r="N794" s="250"/>
    </row>
    <row r="795" spans="1:14" x14ac:dyDescent="0.2">
      <c r="A795" s="8"/>
      <c r="B795" s="7"/>
      <c r="C795" s="7"/>
      <c r="D795" s="250"/>
      <c r="F795" s="8"/>
      <c r="G795" s="8"/>
      <c r="H795" s="7"/>
      <c r="I795" s="250"/>
      <c r="K795" s="8"/>
      <c r="L795" s="8"/>
      <c r="M795" s="7"/>
      <c r="N795" s="250"/>
    </row>
    <row r="796" spans="1:14" x14ac:dyDescent="0.2">
      <c r="A796" s="8"/>
      <c r="B796" s="7"/>
      <c r="C796" s="7"/>
      <c r="D796" s="250"/>
      <c r="F796" s="8"/>
      <c r="G796" s="8"/>
      <c r="H796" s="7"/>
      <c r="I796" s="250"/>
      <c r="K796" s="8"/>
      <c r="L796" s="8"/>
      <c r="M796" s="7"/>
      <c r="N796" s="250"/>
    </row>
    <row r="797" spans="1:14" x14ac:dyDescent="0.2">
      <c r="A797" s="8"/>
      <c r="B797" s="7"/>
      <c r="C797" s="7"/>
      <c r="D797" s="250"/>
      <c r="F797" s="8"/>
      <c r="G797" s="8"/>
      <c r="H797" s="7"/>
      <c r="I797" s="250"/>
      <c r="K797" s="8"/>
      <c r="L797" s="8"/>
      <c r="M797" s="7"/>
      <c r="N797" s="250"/>
    </row>
    <row r="798" spans="1:14" x14ac:dyDescent="0.2">
      <c r="A798" s="8"/>
      <c r="B798" s="7"/>
      <c r="C798" s="7"/>
      <c r="D798" s="250"/>
      <c r="F798" s="8"/>
      <c r="G798" s="8"/>
      <c r="H798" s="7"/>
      <c r="I798" s="250"/>
      <c r="K798" s="8"/>
      <c r="L798" s="8"/>
      <c r="M798" s="7"/>
      <c r="N798" s="250"/>
    </row>
    <row r="799" spans="1:14" x14ac:dyDescent="0.2">
      <c r="A799" s="8"/>
      <c r="B799" s="7"/>
      <c r="C799" s="7"/>
      <c r="D799" s="250"/>
      <c r="F799" s="8"/>
      <c r="G799" s="8"/>
      <c r="H799" s="7"/>
      <c r="I799" s="250"/>
      <c r="K799" s="8"/>
      <c r="L799" s="8"/>
      <c r="M799" s="7"/>
      <c r="N799" s="250"/>
    </row>
    <row r="800" spans="1:14" x14ac:dyDescent="0.2">
      <c r="A800" s="8"/>
      <c r="B800" s="7"/>
      <c r="C800" s="7"/>
      <c r="D800" s="250"/>
      <c r="F800" s="8"/>
      <c r="G800" s="8"/>
      <c r="H800" s="7"/>
      <c r="I800" s="250"/>
      <c r="K800" s="8"/>
      <c r="L800" s="8"/>
      <c r="M800" s="7"/>
      <c r="N800" s="250"/>
    </row>
    <row r="801" spans="1:14" x14ac:dyDescent="0.2">
      <c r="A801" s="8"/>
      <c r="B801" s="7"/>
      <c r="C801" s="7"/>
      <c r="D801" s="250"/>
      <c r="F801" s="8"/>
      <c r="G801" s="8"/>
      <c r="H801" s="7"/>
      <c r="I801" s="250"/>
      <c r="K801" s="8"/>
      <c r="L801" s="8"/>
      <c r="M801" s="7"/>
      <c r="N801" s="250"/>
    </row>
    <row r="802" spans="1:14" x14ac:dyDescent="0.2">
      <c r="A802" s="8"/>
      <c r="B802" s="7"/>
      <c r="C802" s="7"/>
      <c r="D802" s="250"/>
      <c r="F802" s="8"/>
      <c r="G802" s="8"/>
      <c r="H802" s="7"/>
      <c r="I802" s="250"/>
      <c r="K802" s="8"/>
      <c r="L802" s="8"/>
      <c r="M802" s="7"/>
      <c r="N802" s="250"/>
    </row>
    <row r="803" spans="1:14" x14ac:dyDescent="0.2">
      <c r="A803" s="8"/>
      <c r="B803" s="7"/>
      <c r="C803" s="7"/>
      <c r="D803" s="250"/>
      <c r="F803" s="8"/>
      <c r="G803" s="8"/>
      <c r="H803" s="7"/>
      <c r="I803" s="250"/>
      <c r="K803" s="8"/>
      <c r="L803" s="8"/>
      <c r="M803" s="7"/>
      <c r="N803" s="250"/>
    </row>
    <row r="804" spans="1:14" x14ac:dyDescent="0.2">
      <c r="A804" s="8"/>
      <c r="B804" s="7"/>
      <c r="C804" s="7"/>
      <c r="D804" s="250"/>
      <c r="F804" s="8"/>
      <c r="G804" s="8"/>
      <c r="H804" s="7"/>
      <c r="I804" s="250"/>
      <c r="K804" s="8"/>
      <c r="L804" s="8"/>
      <c r="M804" s="7"/>
      <c r="N804" s="250"/>
    </row>
    <row r="805" spans="1:14" x14ac:dyDescent="0.2">
      <c r="A805" s="8"/>
      <c r="B805" s="7"/>
      <c r="C805" s="7"/>
      <c r="D805" s="250"/>
      <c r="F805" s="8"/>
      <c r="G805" s="8"/>
      <c r="H805" s="7"/>
      <c r="I805" s="250"/>
      <c r="K805" s="8"/>
      <c r="L805" s="8"/>
      <c r="M805" s="7"/>
      <c r="N805" s="250"/>
    </row>
    <row r="806" spans="1:14" x14ac:dyDescent="0.2">
      <c r="A806" s="8"/>
      <c r="B806" s="7"/>
      <c r="C806" s="7"/>
      <c r="D806" s="250"/>
      <c r="F806" s="8"/>
      <c r="G806" s="8"/>
      <c r="H806" s="7"/>
      <c r="I806" s="250"/>
      <c r="K806" s="8"/>
      <c r="L806" s="8"/>
      <c r="M806" s="7"/>
      <c r="N806" s="250"/>
    </row>
    <row r="807" spans="1:14" x14ac:dyDescent="0.2">
      <c r="A807" s="8"/>
      <c r="B807" s="7"/>
      <c r="C807" s="7"/>
      <c r="D807" s="250"/>
      <c r="F807" s="8"/>
      <c r="G807" s="8"/>
      <c r="H807" s="7"/>
      <c r="I807" s="250"/>
      <c r="K807" s="8"/>
      <c r="L807" s="8"/>
      <c r="M807" s="7"/>
      <c r="N807" s="250"/>
    </row>
    <row r="808" spans="1:14" x14ac:dyDescent="0.2">
      <c r="A808" s="8"/>
      <c r="B808" s="7"/>
      <c r="C808" s="7"/>
      <c r="D808" s="250"/>
      <c r="F808" s="8"/>
      <c r="G808" s="8"/>
      <c r="H808" s="7"/>
      <c r="I808" s="250"/>
      <c r="K808" s="8"/>
      <c r="L808" s="8"/>
      <c r="M808" s="7"/>
      <c r="N808" s="250"/>
    </row>
    <row r="809" spans="1:14" x14ac:dyDescent="0.2">
      <c r="A809" s="8"/>
      <c r="B809" s="7"/>
      <c r="C809" s="7"/>
      <c r="D809" s="250"/>
      <c r="F809" s="8"/>
      <c r="G809" s="8"/>
      <c r="H809" s="7"/>
      <c r="I809" s="250"/>
      <c r="K809" s="8"/>
      <c r="L809" s="8"/>
      <c r="M809" s="7"/>
      <c r="N809" s="250"/>
    </row>
    <row r="810" spans="1:14" x14ac:dyDescent="0.2">
      <c r="A810" s="8"/>
      <c r="B810" s="7"/>
      <c r="C810" s="7"/>
      <c r="D810" s="250"/>
      <c r="F810" s="8"/>
      <c r="G810" s="8"/>
      <c r="H810" s="7"/>
      <c r="I810" s="250"/>
      <c r="K810" s="8"/>
      <c r="L810" s="8"/>
      <c r="M810" s="7"/>
      <c r="N810" s="250"/>
    </row>
    <row r="811" spans="1:14" x14ac:dyDescent="0.2">
      <c r="A811" s="8"/>
      <c r="B811" s="7"/>
      <c r="C811" s="7"/>
      <c r="D811" s="250"/>
      <c r="F811" s="8"/>
      <c r="G811" s="8"/>
      <c r="H811" s="7"/>
      <c r="I811" s="250"/>
      <c r="K811" s="8"/>
      <c r="L811" s="8"/>
      <c r="M811" s="7"/>
      <c r="N811" s="250"/>
    </row>
    <row r="812" spans="1:14" x14ac:dyDescent="0.2">
      <c r="A812" s="8"/>
      <c r="B812" s="7"/>
      <c r="C812" s="7"/>
      <c r="D812" s="250"/>
      <c r="F812" s="8"/>
      <c r="G812" s="8"/>
      <c r="H812" s="7"/>
      <c r="I812" s="250"/>
      <c r="K812" s="8"/>
      <c r="L812" s="8"/>
      <c r="M812" s="7"/>
      <c r="N812" s="250"/>
    </row>
    <row r="813" spans="1:14" x14ac:dyDescent="0.2">
      <c r="A813" s="8"/>
      <c r="B813" s="7"/>
      <c r="C813" s="7"/>
      <c r="D813" s="250"/>
      <c r="F813" s="8"/>
      <c r="G813" s="8"/>
      <c r="H813" s="7"/>
      <c r="I813" s="250"/>
      <c r="K813" s="8"/>
      <c r="L813" s="8"/>
      <c r="M813" s="7"/>
      <c r="N813" s="250"/>
    </row>
    <row r="814" spans="1:14" x14ac:dyDescent="0.2">
      <c r="A814" s="8"/>
      <c r="B814" s="7"/>
      <c r="C814" s="7"/>
      <c r="D814" s="250"/>
      <c r="F814" s="8"/>
      <c r="G814" s="8"/>
      <c r="H814" s="7"/>
      <c r="I814" s="250"/>
      <c r="K814" s="8"/>
      <c r="L814" s="8"/>
      <c r="M814" s="7"/>
      <c r="N814" s="250"/>
    </row>
    <row r="815" spans="1:14" x14ac:dyDescent="0.2">
      <c r="A815" s="8"/>
      <c r="B815" s="7"/>
      <c r="C815" s="7"/>
      <c r="D815" s="250"/>
      <c r="F815" s="8"/>
      <c r="G815" s="8"/>
      <c r="H815" s="7"/>
      <c r="I815" s="250"/>
      <c r="K815" s="8"/>
      <c r="L815" s="8"/>
      <c r="M815" s="7"/>
      <c r="N815" s="250"/>
    </row>
    <row r="816" spans="1:14" x14ac:dyDescent="0.2">
      <c r="A816" s="8"/>
      <c r="B816" s="7"/>
      <c r="C816" s="7"/>
      <c r="D816" s="250"/>
      <c r="F816" s="8"/>
      <c r="G816" s="8"/>
      <c r="H816" s="7"/>
      <c r="I816" s="250"/>
      <c r="K816" s="8"/>
      <c r="L816" s="8"/>
      <c r="M816" s="7"/>
      <c r="N816" s="250"/>
    </row>
    <row r="817" spans="1:14" x14ac:dyDescent="0.2">
      <c r="A817" s="8"/>
      <c r="B817" s="7"/>
      <c r="C817" s="7"/>
      <c r="D817" s="250"/>
      <c r="F817" s="8"/>
      <c r="G817" s="8"/>
      <c r="H817" s="7"/>
      <c r="I817" s="250"/>
      <c r="K817" s="8"/>
      <c r="L817" s="8"/>
      <c r="M817" s="7"/>
      <c r="N817" s="250"/>
    </row>
    <row r="818" spans="1:14" x14ac:dyDescent="0.2">
      <c r="A818" s="8"/>
      <c r="B818" s="7"/>
      <c r="C818" s="7"/>
      <c r="D818" s="250"/>
      <c r="F818" s="8"/>
      <c r="G818" s="8"/>
      <c r="H818" s="7"/>
      <c r="I818" s="250"/>
      <c r="K818" s="8"/>
      <c r="L818" s="8"/>
      <c r="M818" s="7"/>
      <c r="N818" s="250"/>
    </row>
    <row r="819" spans="1:14" x14ac:dyDescent="0.2">
      <c r="A819" s="8"/>
      <c r="B819" s="7"/>
      <c r="C819" s="7"/>
      <c r="D819" s="250"/>
      <c r="F819" s="8"/>
      <c r="G819" s="8"/>
      <c r="H819" s="7"/>
      <c r="I819" s="250"/>
      <c r="K819" s="8"/>
      <c r="L819" s="8"/>
      <c r="M819" s="7"/>
      <c r="N819" s="250"/>
    </row>
    <row r="820" spans="1:14" x14ac:dyDescent="0.2">
      <c r="A820" s="8"/>
      <c r="B820" s="7"/>
      <c r="C820" s="7"/>
      <c r="D820" s="250"/>
      <c r="F820" s="8"/>
      <c r="G820" s="8"/>
      <c r="H820" s="7"/>
      <c r="I820" s="250"/>
      <c r="K820" s="8"/>
      <c r="L820" s="8"/>
      <c r="M820" s="7"/>
      <c r="N820" s="250"/>
    </row>
    <row r="821" spans="1:14" x14ac:dyDescent="0.2">
      <c r="A821" s="8"/>
      <c r="B821" s="7"/>
      <c r="C821" s="7"/>
      <c r="D821" s="250"/>
      <c r="F821" s="8"/>
      <c r="G821" s="8"/>
      <c r="H821" s="7"/>
      <c r="I821" s="250"/>
      <c r="K821" s="8"/>
      <c r="L821" s="8"/>
      <c r="M821" s="7"/>
      <c r="N821" s="250"/>
    </row>
    <row r="822" spans="1:14" x14ac:dyDescent="0.2">
      <c r="A822" s="8"/>
      <c r="B822" s="7"/>
      <c r="C822" s="7"/>
      <c r="D822" s="250"/>
      <c r="F822" s="8"/>
      <c r="G822" s="8"/>
      <c r="H822" s="7"/>
      <c r="I822" s="250"/>
      <c r="K822" s="8"/>
      <c r="L822" s="8"/>
      <c r="M822" s="7"/>
      <c r="N822" s="250"/>
    </row>
    <row r="823" spans="1:14" x14ac:dyDescent="0.2">
      <c r="A823" s="8"/>
      <c r="B823" s="7"/>
      <c r="C823" s="7"/>
      <c r="D823" s="250"/>
      <c r="F823" s="8"/>
      <c r="G823" s="8"/>
      <c r="H823" s="7"/>
      <c r="I823" s="250"/>
      <c r="K823" s="8"/>
      <c r="L823" s="8"/>
      <c r="M823" s="7"/>
      <c r="N823" s="250"/>
    </row>
    <row r="824" spans="1:14" x14ac:dyDescent="0.2">
      <c r="A824" s="8"/>
      <c r="B824" s="7"/>
      <c r="C824" s="7"/>
      <c r="D824" s="250"/>
      <c r="F824" s="8"/>
      <c r="G824" s="8"/>
      <c r="H824" s="7"/>
      <c r="I824" s="250"/>
      <c r="K824" s="8"/>
      <c r="L824" s="8"/>
      <c r="M824" s="7"/>
      <c r="N824" s="250"/>
    </row>
    <row r="825" spans="1:14" x14ac:dyDescent="0.2">
      <c r="A825" s="8"/>
      <c r="B825" s="7"/>
      <c r="C825" s="7"/>
      <c r="D825" s="250"/>
      <c r="F825" s="8"/>
      <c r="G825" s="8"/>
      <c r="H825" s="7"/>
      <c r="I825" s="250"/>
      <c r="K825" s="8"/>
      <c r="L825" s="8"/>
      <c r="M825" s="7"/>
      <c r="N825" s="250"/>
    </row>
    <row r="826" spans="1:14" x14ac:dyDescent="0.2">
      <c r="A826" s="8"/>
      <c r="B826" s="7"/>
      <c r="C826" s="7"/>
      <c r="D826" s="250"/>
      <c r="F826" s="8"/>
      <c r="G826" s="8"/>
      <c r="H826" s="7"/>
      <c r="I826" s="250"/>
      <c r="K826" s="8"/>
      <c r="L826" s="8"/>
      <c r="M826" s="7"/>
      <c r="N826" s="250"/>
    </row>
    <row r="827" spans="1:14" x14ac:dyDescent="0.2">
      <c r="A827" s="8"/>
      <c r="B827" s="7"/>
      <c r="C827" s="7"/>
      <c r="D827" s="250"/>
      <c r="F827" s="8"/>
      <c r="G827" s="8"/>
      <c r="H827" s="7"/>
      <c r="I827" s="250"/>
      <c r="K827" s="8"/>
      <c r="L827" s="8"/>
      <c r="M827" s="7"/>
      <c r="N827" s="250"/>
    </row>
    <row r="828" spans="1:14" x14ac:dyDescent="0.2">
      <c r="A828" s="8"/>
      <c r="B828" s="7"/>
      <c r="C828" s="7"/>
      <c r="D828" s="250"/>
      <c r="F828" s="8"/>
      <c r="G828" s="8"/>
      <c r="H828" s="7"/>
      <c r="I828" s="250"/>
      <c r="K828" s="8"/>
      <c r="L828" s="8"/>
      <c r="M828" s="7"/>
      <c r="N828" s="250"/>
    </row>
    <row r="829" spans="1:14" x14ac:dyDescent="0.2">
      <c r="A829" s="8"/>
      <c r="B829" s="7"/>
      <c r="C829" s="7"/>
      <c r="D829" s="250"/>
      <c r="F829" s="8"/>
      <c r="G829" s="8"/>
      <c r="H829" s="7"/>
      <c r="I829" s="250"/>
      <c r="K829" s="8"/>
      <c r="L829" s="8"/>
      <c r="M829" s="7"/>
      <c r="N829" s="250"/>
    </row>
    <row r="830" spans="1:14" x14ac:dyDescent="0.2">
      <c r="A830" s="8"/>
      <c r="B830" s="7"/>
      <c r="C830" s="7"/>
      <c r="D830" s="250"/>
      <c r="F830" s="8"/>
      <c r="G830" s="8"/>
      <c r="H830" s="7"/>
      <c r="I830" s="250"/>
      <c r="K830" s="8"/>
      <c r="L830" s="8"/>
      <c r="M830" s="7"/>
      <c r="N830" s="250"/>
    </row>
    <row r="831" spans="1:14" x14ac:dyDescent="0.2">
      <c r="A831" s="8"/>
      <c r="B831" s="7"/>
      <c r="C831" s="7"/>
      <c r="D831" s="250"/>
      <c r="F831" s="8"/>
      <c r="G831" s="8"/>
      <c r="H831" s="7"/>
      <c r="I831" s="250"/>
      <c r="K831" s="8"/>
      <c r="L831" s="8"/>
      <c r="M831" s="7"/>
      <c r="N831" s="250"/>
    </row>
    <row r="832" spans="1:14" x14ac:dyDescent="0.2">
      <c r="A832" s="8"/>
      <c r="B832" s="7"/>
      <c r="C832" s="7"/>
      <c r="D832" s="250"/>
      <c r="F832" s="8"/>
      <c r="G832" s="8"/>
      <c r="H832" s="7"/>
      <c r="I832" s="250"/>
      <c r="K832" s="8"/>
      <c r="L832" s="8"/>
      <c r="M832" s="7"/>
      <c r="N832" s="250"/>
    </row>
    <row r="833" spans="1:14" x14ac:dyDescent="0.2">
      <c r="A833" s="8"/>
      <c r="B833" s="7"/>
      <c r="C833" s="7"/>
      <c r="D833" s="250"/>
      <c r="F833" s="8"/>
      <c r="G833" s="8"/>
      <c r="H833" s="7"/>
      <c r="I833" s="250"/>
      <c r="K833" s="8"/>
      <c r="L833" s="8"/>
      <c r="M833" s="7"/>
      <c r="N833" s="250"/>
    </row>
    <row r="834" spans="1:14" x14ac:dyDescent="0.2">
      <c r="A834" s="8"/>
      <c r="B834" s="7"/>
      <c r="C834" s="7"/>
      <c r="D834" s="250"/>
      <c r="F834" s="8"/>
      <c r="G834" s="8"/>
      <c r="H834" s="7"/>
      <c r="I834" s="250"/>
      <c r="K834" s="8"/>
      <c r="L834" s="8"/>
      <c r="M834" s="7"/>
      <c r="N834" s="250"/>
    </row>
    <row r="835" spans="1:14" x14ac:dyDescent="0.2">
      <c r="A835" s="8"/>
      <c r="B835" s="7"/>
      <c r="C835" s="7"/>
      <c r="D835" s="250"/>
      <c r="F835" s="8"/>
      <c r="G835" s="8"/>
      <c r="H835" s="7"/>
      <c r="I835" s="250"/>
      <c r="K835" s="8"/>
      <c r="L835" s="8"/>
      <c r="M835" s="7"/>
      <c r="N835" s="250"/>
    </row>
    <row r="836" spans="1:14" x14ac:dyDescent="0.2">
      <c r="A836" s="8"/>
      <c r="B836" s="7"/>
      <c r="C836" s="7"/>
      <c r="D836" s="250"/>
      <c r="F836" s="8"/>
      <c r="G836" s="8"/>
      <c r="H836" s="7"/>
      <c r="I836" s="250"/>
      <c r="K836" s="8"/>
      <c r="L836" s="8"/>
      <c r="M836" s="7"/>
      <c r="N836" s="250"/>
    </row>
    <row r="837" spans="1:14" x14ac:dyDescent="0.2">
      <c r="A837" s="8"/>
      <c r="B837" s="7"/>
      <c r="C837" s="7"/>
      <c r="D837" s="250"/>
      <c r="F837" s="8"/>
      <c r="G837" s="8"/>
      <c r="H837" s="7"/>
      <c r="I837" s="250"/>
      <c r="K837" s="8"/>
      <c r="L837" s="8"/>
      <c r="M837" s="7"/>
      <c r="N837" s="250"/>
    </row>
    <row r="838" spans="1:14" x14ac:dyDescent="0.2">
      <c r="A838" s="8"/>
      <c r="B838" s="7"/>
      <c r="C838" s="7"/>
      <c r="D838" s="250"/>
      <c r="F838" s="8"/>
      <c r="G838" s="8"/>
      <c r="H838" s="7"/>
      <c r="I838" s="250"/>
      <c r="K838" s="8"/>
      <c r="L838" s="8"/>
      <c r="M838" s="7"/>
      <c r="N838" s="250"/>
    </row>
    <row r="839" spans="1:14" x14ac:dyDescent="0.2">
      <c r="A839" s="8"/>
      <c r="B839" s="7"/>
      <c r="C839" s="7"/>
      <c r="D839" s="250"/>
      <c r="F839" s="8"/>
      <c r="G839" s="8"/>
      <c r="H839" s="7"/>
      <c r="I839" s="250"/>
      <c r="K839" s="8"/>
      <c r="L839" s="8"/>
      <c r="M839" s="7"/>
      <c r="N839" s="250"/>
    </row>
    <row r="840" spans="1:14" x14ac:dyDescent="0.2">
      <c r="A840" s="8"/>
      <c r="B840" s="7"/>
      <c r="C840" s="7"/>
      <c r="D840" s="250"/>
      <c r="F840" s="8"/>
      <c r="G840" s="8"/>
      <c r="H840" s="7"/>
      <c r="I840" s="250"/>
      <c r="K840" s="8"/>
      <c r="L840" s="8"/>
      <c r="M840" s="7"/>
      <c r="N840" s="250"/>
    </row>
    <row r="841" spans="1:14" x14ac:dyDescent="0.2">
      <c r="A841" s="8"/>
      <c r="B841" s="7"/>
      <c r="C841" s="7"/>
      <c r="D841" s="250"/>
      <c r="F841" s="8"/>
      <c r="G841" s="8"/>
      <c r="H841" s="7"/>
      <c r="I841" s="250"/>
      <c r="K841" s="8"/>
      <c r="L841" s="8"/>
      <c r="M841" s="7"/>
      <c r="N841" s="250"/>
    </row>
    <row r="842" spans="1:14" x14ac:dyDescent="0.2">
      <c r="A842" s="8"/>
      <c r="B842" s="7"/>
      <c r="C842" s="7"/>
      <c r="D842" s="250"/>
      <c r="F842" s="8"/>
      <c r="G842" s="8"/>
      <c r="H842" s="7"/>
      <c r="I842" s="250"/>
      <c r="K842" s="8"/>
      <c r="L842" s="8"/>
      <c r="M842" s="7"/>
      <c r="N842" s="250"/>
    </row>
    <row r="843" spans="1:14" x14ac:dyDescent="0.2">
      <c r="A843" s="8"/>
      <c r="B843" s="7"/>
      <c r="C843" s="7"/>
      <c r="D843" s="250"/>
      <c r="F843" s="8"/>
      <c r="G843" s="8"/>
      <c r="H843" s="7"/>
      <c r="I843" s="250"/>
      <c r="K843" s="8"/>
      <c r="L843" s="8"/>
      <c r="M843" s="7"/>
      <c r="N843" s="250"/>
    </row>
    <row r="844" spans="1:14" x14ac:dyDescent="0.2">
      <c r="A844" s="8"/>
      <c r="B844" s="7"/>
      <c r="C844" s="7"/>
      <c r="D844" s="250"/>
      <c r="F844" s="8"/>
      <c r="G844" s="8"/>
      <c r="H844" s="7"/>
      <c r="I844" s="250"/>
      <c r="K844" s="8"/>
      <c r="L844" s="8"/>
      <c r="M844" s="7"/>
      <c r="N844" s="250"/>
    </row>
    <row r="845" spans="1:14" x14ac:dyDescent="0.2">
      <c r="A845" s="8"/>
      <c r="B845" s="7"/>
      <c r="C845" s="7"/>
      <c r="D845" s="250"/>
      <c r="F845" s="8"/>
      <c r="G845" s="8"/>
      <c r="H845" s="7"/>
      <c r="I845" s="250"/>
      <c r="K845" s="8"/>
      <c r="L845" s="8"/>
      <c r="M845" s="7"/>
      <c r="N845" s="250"/>
    </row>
    <row r="846" spans="1:14" x14ac:dyDescent="0.2">
      <c r="A846" s="8"/>
      <c r="B846" s="7"/>
      <c r="C846" s="7"/>
      <c r="D846" s="250"/>
      <c r="F846" s="8"/>
      <c r="G846" s="8"/>
      <c r="H846" s="7"/>
      <c r="I846" s="250"/>
      <c r="K846" s="8"/>
      <c r="L846" s="8"/>
      <c r="M846" s="7"/>
      <c r="N846" s="250"/>
    </row>
    <row r="847" spans="1:14" x14ac:dyDescent="0.2">
      <c r="A847" s="8"/>
      <c r="B847" s="7"/>
      <c r="C847" s="7"/>
      <c r="D847" s="250"/>
      <c r="F847" s="8"/>
      <c r="G847" s="8"/>
      <c r="H847" s="7"/>
      <c r="I847" s="250"/>
      <c r="K847" s="8"/>
      <c r="L847" s="8"/>
      <c r="M847" s="7"/>
      <c r="N847" s="250"/>
    </row>
    <row r="848" spans="1:14" x14ac:dyDescent="0.2">
      <c r="A848" s="8"/>
      <c r="B848" s="7"/>
      <c r="C848" s="7"/>
      <c r="D848" s="250"/>
      <c r="F848" s="8"/>
      <c r="G848" s="8"/>
      <c r="H848" s="7"/>
      <c r="I848" s="250"/>
      <c r="K848" s="8"/>
      <c r="L848" s="8"/>
      <c r="M848" s="7"/>
      <c r="N848" s="250"/>
    </row>
    <row r="849" spans="1:14" x14ac:dyDescent="0.2">
      <c r="A849" s="8"/>
      <c r="B849" s="7"/>
      <c r="C849" s="7"/>
      <c r="D849" s="250"/>
      <c r="F849" s="8"/>
      <c r="G849" s="8"/>
      <c r="H849" s="7"/>
      <c r="I849" s="250"/>
      <c r="K849" s="8"/>
      <c r="L849" s="8"/>
      <c r="M849" s="7"/>
      <c r="N849" s="250"/>
    </row>
    <row r="850" spans="1:14" x14ac:dyDescent="0.2">
      <c r="A850" s="8"/>
      <c r="B850" s="7"/>
      <c r="C850" s="7"/>
      <c r="D850" s="250"/>
      <c r="F850" s="8"/>
      <c r="G850" s="8"/>
      <c r="H850" s="7"/>
      <c r="I850" s="250"/>
      <c r="K850" s="8"/>
      <c r="L850" s="8"/>
      <c r="M850" s="7"/>
      <c r="N850" s="250"/>
    </row>
    <row r="851" spans="1:14" x14ac:dyDescent="0.2">
      <c r="A851" s="8"/>
      <c r="B851" s="7"/>
      <c r="C851" s="7"/>
      <c r="D851" s="250"/>
      <c r="F851" s="8"/>
      <c r="G851" s="8"/>
      <c r="H851" s="7"/>
      <c r="I851" s="250"/>
      <c r="K851" s="8"/>
      <c r="L851" s="8"/>
      <c r="M851" s="7"/>
      <c r="N851" s="250"/>
    </row>
    <row r="852" spans="1:14" x14ac:dyDescent="0.2">
      <c r="A852" s="8"/>
      <c r="B852" s="7"/>
      <c r="C852" s="7"/>
      <c r="D852" s="250"/>
      <c r="F852" s="8"/>
      <c r="G852" s="8"/>
      <c r="H852" s="7"/>
      <c r="I852" s="250"/>
      <c r="K852" s="8"/>
      <c r="L852" s="8"/>
      <c r="M852" s="7"/>
      <c r="N852" s="250"/>
    </row>
    <row r="853" spans="1:14" x14ac:dyDescent="0.2">
      <c r="A853" s="8"/>
      <c r="B853" s="7"/>
      <c r="C853" s="7"/>
      <c r="D853" s="250"/>
      <c r="F853" s="8"/>
      <c r="G853" s="8"/>
      <c r="H853" s="7"/>
      <c r="I853" s="250"/>
      <c r="K853" s="8"/>
      <c r="L853" s="8"/>
      <c r="M853" s="7"/>
      <c r="N853" s="250"/>
    </row>
    <row r="854" spans="1:14" x14ac:dyDescent="0.2">
      <c r="A854" s="8"/>
      <c r="B854" s="7"/>
      <c r="C854" s="7"/>
      <c r="D854" s="250"/>
      <c r="F854" s="8"/>
      <c r="G854" s="8"/>
      <c r="H854" s="7"/>
      <c r="I854" s="250"/>
      <c r="K854" s="8"/>
      <c r="L854" s="8"/>
      <c r="M854" s="7"/>
      <c r="N854" s="250"/>
    </row>
    <row r="855" spans="1:14" x14ac:dyDescent="0.2">
      <c r="A855" s="8"/>
      <c r="B855" s="7"/>
      <c r="C855" s="7"/>
      <c r="D855" s="250"/>
      <c r="F855" s="8"/>
      <c r="G855" s="8"/>
      <c r="H855" s="7"/>
      <c r="I855" s="250"/>
      <c r="K855" s="8"/>
      <c r="L855" s="8"/>
      <c r="M855" s="7"/>
      <c r="N855" s="250"/>
    </row>
    <row r="856" spans="1:14" x14ac:dyDescent="0.2">
      <c r="A856" s="8"/>
      <c r="B856" s="7"/>
      <c r="C856" s="7"/>
      <c r="D856" s="250"/>
      <c r="F856" s="8"/>
      <c r="G856" s="8"/>
      <c r="H856" s="7"/>
      <c r="I856" s="250"/>
      <c r="K856" s="8"/>
      <c r="L856" s="8"/>
      <c r="M856" s="7"/>
      <c r="N856" s="250"/>
    </row>
    <row r="857" spans="1:14" x14ac:dyDescent="0.2">
      <c r="A857" s="8"/>
      <c r="B857" s="7"/>
      <c r="C857" s="7"/>
      <c r="D857" s="250"/>
      <c r="F857" s="8"/>
      <c r="G857" s="8"/>
      <c r="H857" s="7"/>
      <c r="I857" s="250"/>
      <c r="K857" s="8"/>
      <c r="L857" s="8"/>
      <c r="M857" s="7"/>
      <c r="N857" s="250"/>
    </row>
    <row r="858" spans="1:14" x14ac:dyDescent="0.2">
      <c r="A858" s="8"/>
      <c r="B858" s="7"/>
      <c r="C858" s="7"/>
      <c r="D858" s="250"/>
      <c r="F858" s="8"/>
      <c r="G858" s="8"/>
      <c r="H858" s="7"/>
      <c r="I858" s="250"/>
      <c r="K858" s="8"/>
      <c r="L858" s="8"/>
      <c r="M858" s="7"/>
      <c r="N858" s="250"/>
    </row>
    <row r="859" spans="1:14" x14ac:dyDescent="0.2">
      <c r="A859" s="8"/>
      <c r="B859" s="7"/>
      <c r="C859" s="7"/>
      <c r="D859" s="250"/>
      <c r="F859" s="8"/>
      <c r="G859" s="8"/>
      <c r="H859" s="7"/>
      <c r="I859" s="250"/>
      <c r="K859" s="8"/>
      <c r="L859" s="8"/>
      <c r="M859" s="7"/>
      <c r="N859" s="250"/>
    </row>
    <row r="860" spans="1:14" x14ac:dyDescent="0.2">
      <c r="A860" s="8"/>
      <c r="B860" s="7"/>
      <c r="C860" s="7"/>
      <c r="D860" s="250"/>
      <c r="F860" s="8"/>
      <c r="G860" s="8"/>
      <c r="H860" s="7"/>
      <c r="I860" s="250"/>
      <c r="K860" s="8"/>
      <c r="L860" s="8"/>
      <c r="M860" s="7"/>
      <c r="N860" s="250"/>
    </row>
    <row r="861" spans="1:14" x14ac:dyDescent="0.2">
      <c r="A861" s="8"/>
      <c r="B861" s="7"/>
      <c r="C861" s="7"/>
      <c r="D861" s="250"/>
      <c r="F861" s="8"/>
      <c r="G861" s="8"/>
      <c r="H861" s="7"/>
      <c r="I861" s="250"/>
      <c r="K861" s="8"/>
      <c r="L861" s="8"/>
      <c r="M861" s="7"/>
      <c r="N861" s="250"/>
    </row>
    <row r="862" spans="1:14" x14ac:dyDescent="0.2">
      <c r="A862" s="8"/>
      <c r="B862" s="7"/>
      <c r="C862" s="7"/>
      <c r="D862" s="250"/>
      <c r="F862" s="8"/>
      <c r="G862" s="8"/>
      <c r="H862" s="7"/>
      <c r="I862" s="250"/>
      <c r="K862" s="8"/>
      <c r="L862" s="8"/>
      <c r="M862" s="7"/>
      <c r="N862" s="250"/>
    </row>
    <row r="863" spans="1:14" x14ac:dyDescent="0.2">
      <c r="A863" s="8"/>
      <c r="B863" s="7"/>
      <c r="C863" s="7"/>
      <c r="D863" s="250"/>
      <c r="F863" s="8"/>
      <c r="G863" s="8"/>
      <c r="H863" s="7"/>
      <c r="I863" s="250"/>
      <c r="K863" s="8"/>
      <c r="L863" s="8"/>
      <c r="M863" s="7"/>
      <c r="N863" s="250"/>
    </row>
    <row r="864" spans="1:14" x14ac:dyDescent="0.2">
      <c r="A864" s="8"/>
      <c r="B864" s="7"/>
      <c r="C864" s="7"/>
      <c r="D864" s="250"/>
      <c r="F864" s="8"/>
      <c r="G864" s="8"/>
      <c r="H864" s="7"/>
      <c r="I864" s="250"/>
      <c r="K864" s="8"/>
      <c r="L864" s="8"/>
      <c r="M864" s="7"/>
      <c r="N864" s="250"/>
    </row>
    <row r="865" spans="1:14" x14ac:dyDescent="0.2">
      <c r="A865" s="8"/>
      <c r="B865" s="7"/>
      <c r="C865" s="7"/>
      <c r="D865" s="250"/>
      <c r="F865" s="8"/>
      <c r="G865" s="8"/>
      <c r="H865" s="7"/>
      <c r="I865" s="250"/>
      <c r="K865" s="8"/>
      <c r="L865" s="8"/>
      <c r="M865" s="7"/>
      <c r="N865" s="250"/>
    </row>
    <row r="866" spans="1:14" x14ac:dyDescent="0.2">
      <c r="A866" s="8"/>
      <c r="B866" s="7"/>
      <c r="C866" s="7"/>
      <c r="D866" s="250"/>
      <c r="F866" s="8"/>
      <c r="G866" s="8"/>
      <c r="H866" s="7"/>
      <c r="I866" s="250"/>
      <c r="K866" s="8"/>
      <c r="L866" s="8"/>
      <c r="M866" s="7"/>
      <c r="N866" s="250"/>
    </row>
    <row r="867" spans="1:14" x14ac:dyDescent="0.2">
      <c r="A867" s="8"/>
      <c r="B867" s="7"/>
      <c r="C867" s="7"/>
      <c r="D867" s="250"/>
      <c r="F867" s="8"/>
      <c r="G867" s="8"/>
      <c r="H867" s="7"/>
      <c r="I867" s="250"/>
      <c r="K867" s="8"/>
      <c r="L867" s="8"/>
      <c r="M867" s="7"/>
      <c r="N867" s="250"/>
    </row>
    <row r="868" spans="1:14" x14ac:dyDescent="0.2">
      <c r="A868" s="8"/>
      <c r="B868" s="7"/>
      <c r="C868" s="7"/>
      <c r="D868" s="250"/>
      <c r="F868" s="8"/>
      <c r="G868" s="8"/>
      <c r="H868" s="7"/>
      <c r="I868" s="250"/>
      <c r="K868" s="8"/>
      <c r="L868" s="8"/>
      <c r="M868" s="7"/>
      <c r="N868" s="250"/>
    </row>
    <row r="869" spans="1:14" x14ac:dyDescent="0.2">
      <c r="A869" s="8"/>
      <c r="B869" s="7"/>
      <c r="C869" s="7"/>
      <c r="D869" s="250"/>
      <c r="F869" s="8"/>
      <c r="G869" s="8"/>
      <c r="H869" s="7"/>
      <c r="I869" s="250"/>
      <c r="K869" s="8"/>
      <c r="L869" s="8"/>
      <c r="M869" s="7"/>
      <c r="N869" s="250"/>
    </row>
    <row r="870" spans="1:14" x14ac:dyDescent="0.2">
      <c r="A870" s="8"/>
      <c r="B870" s="7"/>
      <c r="C870" s="7"/>
      <c r="D870" s="250"/>
      <c r="F870" s="8"/>
      <c r="G870" s="8"/>
      <c r="H870" s="7"/>
      <c r="I870" s="250"/>
      <c r="K870" s="8"/>
      <c r="L870" s="8"/>
      <c r="M870" s="7"/>
      <c r="N870" s="250"/>
    </row>
    <row r="871" spans="1:14" x14ac:dyDescent="0.2">
      <c r="A871" s="8"/>
      <c r="B871" s="7"/>
      <c r="C871" s="7"/>
      <c r="D871" s="250"/>
      <c r="F871" s="8"/>
      <c r="G871" s="8"/>
      <c r="H871" s="7"/>
      <c r="I871" s="250"/>
      <c r="K871" s="8"/>
      <c r="L871" s="8"/>
      <c r="M871" s="7"/>
      <c r="N871" s="250"/>
    </row>
    <row r="872" spans="1:14" x14ac:dyDescent="0.2">
      <c r="A872" s="8"/>
      <c r="B872" s="7"/>
      <c r="C872" s="7"/>
      <c r="D872" s="250"/>
      <c r="F872" s="8"/>
      <c r="G872" s="8"/>
      <c r="H872" s="7"/>
      <c r="I872" s="250"/>
      <c r="K872" s="8"/>
      <c r="L872" s="8"/>
      <c r="M872" s="7"/>
      <c r="N872" s="250"/>
    </row>
    <row r="873" spans="1:14" x14ac:dyDescent="0.2">
      <c r="A873" s="8"/>
      <c r="B873" s="7"/>
      <c r="C873" s="7"/>
      <c r="D873" s="250"/>
      <c r="F873" s="8"/>
      <c r="G873" s="8"/>
      <c r="H873" s="7"/>
      <c r="I873" s="250"/>
      <c r="K873" s="8"/>
      <c r="L873" s="8"/>
      <c r="M873" s="7"/>
      <c r="N873" s="250"/>
    </row>
    <row r="874" spans="1:14" x14ac:dyDescent="0.2">
      <c r="A874" s="8"/>
      <c r="B874" s="7"/>
      <c r="C874" s="7"/>
      <c r="D874" s="250"/>
      <c r="F874" s="8"/>
      <c r="G874" s="8"/>
      <c r="H874" s="7"/>
      <c r="I874" s="250"/>
      <c r="K874" s="8"/>
      <c r="L874" s="8"/>
      <c r="M874" s="7"/>
      <c r="N874" s="250"/>
    </row>
    <row r="875" spans="1:14" x14ac:dyDescent="0.2">
      <c r="A875" s="8"/>
      <c r="B875" s="7"/>
      <c r="C875" s="7"/>
      <c r="D875" s="250"/>
      <c r="F875" s="8"/>
      <c r="G875" s="8"/>
      <c r="H875" s="7"/>
      <c r="I875" s="250"/>
      <c r="K875" s="8"/>
      <c r="L875" s="8"/>
      <c r="M875" s="7"/>
      <c r="N875" s="250"/>
    </row>
    <row r="876" spans="1:14" x14ac:dyDescent="0.2">
      <c r="A876" s="8"/>
      <c r="B876" s="7"/>
      <c r="C876" s="7"/>
      <c r="D876" s="250"/>
      <c r="F876" s="8"/>
      <c r="G876" s="8"/>
      <c r="H876" s="7"/>
      <c r="I876" s="250"/>
      <c r="K876" s="8"/>
      <c r="L876" s="8"/>
      <c r="M876" s="7"/>
      <c r="N876" s="250"/>
    </row>
    <row r="877" spans="1:14" x14ac:dyDescent="0.2">
      <c r="A877" s="8"/>
      <c r="B877" s="7"/>
      <c r="C877" s="7"/>
      <c r="D877" s="250"/>
      <c r="F877" s="8"/>
      <c r="G877" s="8"/>
      <c r="H877" s="7"/>
      <c r="I877" s="250"/>
      <c r="K877" s="8"/>
      <c r="L877" s="8"/>
      <c r="M877" s="7"/>
      <c r="N877" s="250"/>
    </row>
    <row r="878" spans="1:14" x14ac:dyDescent="0.2">
      <c r="A878" s="8"/>
      <c r="B878" s="7"/>
      <c r="C878" s="7"/>
      <c r="D878" s="250"/>
      <c r="F878" s="8"/>
      <c r="G878" s="8"/>
      <c r="H878" s="7"/>
      <c r="I878" s="250"/>
      <c r="K878" s="8"/>
      <c r="L878" s="8"/>
      <c r="M878" s="7"/>
      <c r="N878" s="250"/>
    </row>
    <row r="879" spans="1:14" x14ac:dyDescent="0.2">
      <c r="A879" s="8"/>
      <c r="B879" s="7"/>
      <c r="C879" s="7"/>
      <c r="D879" s="250"/>
      <c r="F879" s="8"/>
      <c r="G879" s="8"/>
      <c r="H879" s="7"/>
      <c r="I879" s="250"/>
      <c r="K879" s="8"/>
      <c r="L879" s="8"/>
      <c r="M879" s="7"/>
      <c r="N879" s="250"/>
    </row>
    <row r="880" spans="1:14" x14ac:dyDescent="0.2">
      <c r="A880" s="8"/>
      <c r="B880" s="7"/>
      <c r="C880" s="7"/>
      <c r="D880" s="250"/>
      <c r="F880" s="8"/>
      <c r="G880" s="8"/>
      <c r="H880" s="7"/>
      <c r="I880" s="250"/>
      <c r="K880" s="8"/>
      <c r="L880" s="8"/>
      <c r="M880" s="7"/>
      <c r="N880" s="250"/>
    </row>
    <row r="881" spans="1:14" x14ac:dyDescent="0.2">
      <c r="A881" s="8"/>
      <c r="B881" s="7"/>
      <c r="C881" s="7"/>
      <c r="D881" s="250"/>
      <c r="F881" s="8"/>
      <c r="G881" s="8"/>
      <c r="H881" s="7"/>
      <c r="I881" s="250"/>
      <c r="K881" s="8"/>
      <c r="L881" s="8"/>
      <c r="M881" s="7"/>
      <c r="N881" s="250"/>
    </row>
    <row r="882" spans="1:14" x14ac:dyDescent="0.2">
      <c r="A882" s="8"/>
      <c r="B882" s="7"/>
      <c r="C882" s="7"/>
      <c r="D882" s="250"/>
      <c r="F882" s="8"/>
      <c r="G882" s="8"/>
      <c r="H882" s="7"/>
      <c r="I882" s="250"/>
      <c r="K882" s="8"/>
      <c r="L882" s="8"/>
      <c r="M882" s="7"/>
      <c r="N882" s="250"/>
    </row>
    <row r="883" spans="1:14" x14ac:dyDescent="0.2">
      <c r="A883" s="8"/>
      <c r="B883" s="7"/>
      <c r="C883" s="7"/>
      <c r="D883" s="250"/>
      <c r="F883" s="8"/>
      <c r="G883" s="8"/>
      <c r="H883" s="7"/>
      <c r="I883" s="250"/>
      <c r="K883" s="8"/>
      <c r="L883" s="8"/>
      <c r="M883" s="7"/>
      <c r="N883" s="250"/>
    </row>
    <row r="884" spans="1:14" x14ac:dyDescent="0.2">
      <c r="A884" s="8"/>
      <c r="B884" s="7"/>
      <c r="C884" s="7"/>
      <c r="D884" s="250"/>
      <c r="F884" s="8"/>
      <c r="G884" s="8"/>
      <c r="H884" s="7"/>
      <c r="I884" s="250"/>
      <c r="K884" s="8"/>
      <c r="L884" s="8"/>
      <c r="M884" s="7"/>
      <c r="N884" s="250"/>
    </row>
    <row r="885" spans="1:14" x14ac:dyDescent="0.2">
      <c r="A885" s="8"/>
      <c r="B885" s="7"/>
      <c r="C885" s="7"/>
      <c r="D885" s="250"/>
      <c r="F885" s="8"/>
      <c r="G885" s="8"/>
      <c r="H885" s="7"/>
      <c r="I885" s="250"/>
      <c r="K885" s="8"/>
      <c r="L885" s="8"/>
      <c r="M885" s="7"/>
      <c r="N885" s="250"/>
    </row>
    <row r="886" spans="1:14" x14ac:dyDescent="0.2">
      <c r="A886" s="8"/>
      <c r="B886" s="7"/>
      <c r="C886" s="7"/>
      <c r="D886" s="250"/>
      <c r="F886" s="8"/>
      <c r="G886" s="8"/>
      <c r="H886" s="7"/>
      <c r="I886" s="250"/>
      <c r="K886" s="8"/>
      <c r="L886" s="8"/>
      <c r="M886" s="7"/>
      <c r="N886" s="250"/>
    </row>
    <row r="887" spans="1:14" x14ac:dyDescent="0.2">
      <c r="A887" s="8"/>
      <c r="B887" s="7"/>
      <c r="C887" s="7"/>
      <c r="D887" s="250"/>
      <c r="F887" s="8"/>
      <c r="G887" s="8"/>
      <c r="H887" s="7"/>
      <c r="I887" s="250"/>
      <c r="K887" s="8"/>
      <c r="L887" s="8"/>
      <c r="M887" s="7"/>
      <c r="N887" s="250"/>
    </row>
    <row r="888" spans="1:14" x14ac:dyDescent="0.2">
      <c r="A888" s="8"/>
      <c r="B888" s="7"/>
      <c r="C888" s="7"/>
      <c r="D888" s="250"/>
      <c r="F888" s="8"/>
      <c r="G888" s="8"/>
      <c r="H888" s="7"/>
      <c r="I888" s="250"/>
      <c r="K888" s="8"/>
      <c r="L888" s="8"/>
      <c r="M888" s="7"/>
      <c r="N888" s="250"/>
    </row>
    <row r="889" spans="1:14" x14ac:dyDescent="0.2">
      <c r="A889" s="8"/>
      <c r="B889" s="7"/>
      <c r="C889" s="7"/>
      <c r="D889" s="250"/>
      <c r="F889" s="8"/>
      <c r="G889" s="8"/>
      <c r="H889" s="7"/>
      <c r="I889" s="250"/>
      <c r="K889" s="8"/>
      <c r="L889" s="8"/>
      <c r="M889" s="7"/>
      <c r="N889" s="250"/>
    </row>
    <row r="890" spans="1:14" x14ac:dyDescent="0.2">
      <c r="A890" s="8"/>
      <c r="B890" s="7"/>
      <c r="C890" s="7"/>
      <c r="D890" s="250"/>
      <c r="F890" s="8"/>
      <c r="G890" s="8"/>
      <c r="H890" s="7"/>
      <c r="I890" s="250"/>
      <c r="K890" s="8"/>
      <c r="L890" s="8"/>
      <c r="M890" s="7"/>
      <c r="N890" s="250"/>
    </row>
    <row r="891" spans="1:14" x14ac:dyDescent="0.2">
      <c r="A891" s="8"/>
      <c r="B891" s="7"/>
      <c r="C891" s="7"/>
      <c r="D891" s="250"/>
      <c r="F891" s="8"/>
      <c r="G891" s="8"/>
      <c r="H891" s="7"/>
      <c r="I891" s="250"/>
      <c r="K891" s="8"/>
      <c r="L891" s="8"/>
      <c r="M891" s="7"/>
      <c r="N891" s="250"/>
    </row>
    <row r="892" spans="1:14" x14ac:dyDescent="0.2">
      <c r="A892" s="8"/>
      <c r="B892" s="7"/>
      <c r="C892" s="7"/>
      <c r="D892" s="250"/>
      <c r="F892" s="8"/>
      <c r="G892" s="8"/>
      <c r="H892" s="7"/>
      <c r="I892" s="250"/>
      <c r="K892" s="8"/>
      <c r="L892" s="8"/>
      <c r="M892" s="7"/>
      <c r="N892" s="250"/>
    </row>
    <row r="893" spans="1:14" x14ac:dyDescent="0.2">
      <c r="A893" s="8"/>
      <c r="B893" s="7"/>
      <c r="C893" s="7"/>
      <c r="D893" s="250"/>
      <c r="F893" s="8"/>
      <c r="G893" s="8"/>
      <c r="H893" s="7"/>
      <c r="I893" s="250"/>
      <c r="K893" s="8"/>
      <c r="L893" s="8"/>
      <c r="M893" s="7"/>
      <c r="N893" s="250"/>
    </row>
    <row r="894" spans="1:14" x14ac:dyDescent="0.2">
      <c r="A894" s="8"/>
      <c r="B894" s="7"/>
      <c r="C894" s="7"/>
      <c r="D894" s="250"/>
      <c r="F894" s="8"/>
      <c r="G894" s="8"/>
      <c r="H894" s="7"/>
      <c r="I894" s="250"/>
      <c r="K894" s="8"/>
      <c r="L894" s="8"/>
      <c r="M894" s="7"/>
      <c r="N894" s="250"/>
    </row>
    <row r="895" spans="1:14" x14ac:dyDescent="0.2">
      <c r="A895" s="8"/>
      <c r="B895" s="7"/>
      <c r="C895" s="7"/>
      <c r="D895" s="250"/>
      <c r="F895" s="8"/>
      <c r="G895" s="8"/>
      <c r="H895" s="7"/>
      <c r="I895" s="250"/>
      <c r="K895" s="8"/>
      <c r="L895" s="8"/>
      <c r="M895" s="7"/>
      <c r="N895" s="250"/>
    </row>
    <row r="896" spans="1:14" x14ac:dyDescent="0.2">
      <c r="A896" s="8"/>
      <c r="B896" s="7"/>
      <c r="C896" s="7"/>
      <c r="D896" s="250"/>
      <c r="F896" s="8"/>
      <c r="G896" s="8"/>
      <c r="H896" s="7"/>
      <c r="I896" s="250"/>
      <c r="K896" s="8"/>
      <c r="L896" s="8"/>
      <c r="M896" s="7"/>
      <c r="N896" s="250"/>
    </row>
    <row r="897" spans="1:14" x14ac:dyDescent="0.2">
      <c r="A897" s="8"/>
      <c r="B897" s="7"/>
      <c r="C897" s="7"/>
      <c r="D897" s="250"/>
      <c r="F897" s="8"/>
      <c r="G897" s="8"/>
      <c r="H897" s="7"/>
      <c r="I897" s="250"/>
      <c r="K897" s="8"/>
      <c r="L897" s="8"/>
      <c r="M897" s="7"/>
      <c r="N897" s="250"/>
    </row>
    <row r="898" spans="1:14" x14ac:dyDescent="0.2">
      <c r="A898" s="8"/>
      <c r="B898" s="7"/>
      <c r="C898" s="7"/>
      <c r="D898" s="250"/>
      <c r="F898" s="8"/>
      <c r="G898" s="8"/>
      <c r="H898" s="7"/>
      <c r="I898" s="250"/>
      <c r="K898" s="8"/>
      <c r="L898" s="8"/>
      <c r="M898" s="7"/>
      <c r="N898" s="250"/>
    </row>
    <row r="899" spans="1:14" x14ac:dyDescent="0.2">
      <c r="A899" s="8"/>
      <c r="B899" s="7"/>
      <c r="C899" s="7"/>
      <c r="D899" s="250"/>
      <c r="F899" s="8"/>
      <c r="G899" s="8"/>
      <c r="H899" s="7"/>
      <c r="I899" s="250"/>
      <c r="K899" s="8"/>
      <c r="L899" s="8"/>
      <c r="M899" s="7"/>
      <c r="N899" s="250"/>
    </row>
    <row r="900" spans="1:14" x14ac:dyDescent="0.2">
      <c r="A900" s="8"/>
      <c r="B900" s="7"/>
      <c r="C900" s="7"/>
      <c r="D900" s="250"/>
      <c r="F900" s="8"/>
      <c r="G900" s="8"/>
      <c r="H900" s="7"/>
      <c r="I900" s="250"/>
      <c r="K900" s="8"/>
      <c r="L900" s="8"/>
      <c r="M900" s="7"/>
      <c r="N900" s="250"/>
    </row>
    <row r="901" spans="1:14" x14ac:dyDescent="0.2">
      <c r="A901" s="8"/>
      <c r="B901" s="7"/>
      <c r="C901" s="7"/>
      <c r="D901" s="250"/>
      <c r="F901" s="8"/>
      <c r="G901" s="8"/>
      <c r="H901" s="7"/>
      <c r="I901" s="250"/>
      <c r="K901" s="8"/>
      <c r="L901" s="8"/>
      <c r="M901" s="7"/>
      <c r="N901" s="250"/>
    </row>
    <row r="902" spans="1:14" x14ac:dyDescent="0.2">
      <c r="A902" s="8"/>
      <c r="B902" s="7"/>
      <c r="C902" s="7"/>
      <c r="D902" s="250"/>
      <c r="F902" s="8"/>
      <c r="G902" s="8"/>
      <c r="H902" s="7"/>
      <c r="I902" s="250"/>
      <c r="K902" s="8"/>
      <c r="L902" s="8"/>
      <c r="M902" s="7"/>
      <c r="N902" s="250"/>
    </row>
    <row r="903" spans="1:14" x14ac:dyDescent="0.2">
      <c r="A903" s="8"/>
      <c r="B903" s="7"/>
      <c r="C903" s="7"/>
      <c r="D903" s="250"/>
      <c r="F903" s="8"/>
      <c r="G903" s="8"/>
      <c r="H903" s="7"/>
      <c r="I903" s="250"/>
      <c r="K903" s="8"/>
      <c r="L903" s="8"/>
      <c r="M903" s="7"/>
      <c r="N903" s="250"/>
    </row>
    <row r="904" spans="1:14" x14ac:dyDescent="0.2">
      <c r="A904" s="8"/>
      <c r="B904" s="7"/>
      <c r="C904" s="7"/>
      <c r="D904" s="250"/>
      <c r="F904" s="8"/>
      <c r="G904" s="8"/>
      <c r="H904" s="7"/>
      <c r="I904" s="250"/>
      <c r="K904" s="8"/>
      <c r="L904" s="8"/>
      <c r="M904" s="7"/>
      <c r="N904" s="250"/>
    </row>
    <row r="905" spans="1:14" x14ac:dyDescent="0.2">
      <c r="A905" s="8"/>
      <c r="B905" s="7"/>
      <c r="C905" s="7"/>
      <c r="D905" s="250"/>
      <c r="F905" s="8"/>
      <c r="G905" s="8"/>
      <c r="H905" s="7"/>
      <c r="I905" s="250"/>
      <c r="K905" s="8"/>
      <c r="L905" s="8"/>
      <c r="M905" s="7"/>
      <c r="N905" s="250"/>
    </row>
    <row r="906" spans="1:14" x14ac:dyDescent="0.2">
      <c r="A906" s="8"/>
      <c r="B906" s="7"/>
      <c r="C906" s="7"/>
      <c r="D906" s="250"/>
      <c r="F906" s="8"/>
      <c r="G906" s="8"/>
      <c r="H906" s="7"/>
      <c r="I906" s="250"/>
      <c r="K906" s="8"/>
      <c r="L906" s="8"/>
      <c r="M906" s="7"/>
      <c r="N906" s="250"/>
    </row>
    <row r="907" spans="1:14" x14ac:dyDescent="0.2">
      <c r="A907" s="8"/>
      <c r="B907" s="7"/>
      <c r="C907" s="7"/>
      <c r="D907" s="250"/>
      <c r="F907" s="8"/>
      <c r="G907" s="8"/>
      <c r="H907" s="7"/>
      <c r="I907" s="250"/>
      <c r="K907" s="8"/>
      <c r="L907" s="8"/>
      <c r="M907" s="7"/>
      <c r="N907" s="250"/>
    </row>
    <row r="908" spans="1:14" x14ac:dyDescent="0.2">
      <c r="A908" s="8"/>
      <c r="B908" s="7"/>
      <c r="C908" s="7"/>
      <c r="D908" s="250"/>
      <c r="F908" s="8"/>
      <c r="G908" s="8"/>
      <c r="H908" s="7"/>
      <c r="I908" s="250"/>
      <c r="K908" s="8"/>
      <c r="L908" s="8"/>
      <c r="M908" s="7"/>
      <c r="N908" s="250"/>
    </row>
    <row r="909" spans="1:14" x14ac:dyDescent="0.2">
      <c r="A909" s="8"/>
      <c r="B909" s="7"/>
      <c r="C909" s="7"/>
      <c r="D909" s="250"/>
      <c r="F909" s="8"/>
      <c r="G909" s="8"/>
      <c r="H909" s="7"/>
      <c r="I909" s="250"/>
      <c r="K909" s="8"/>
      <c r="L909" s="8"/>
      <c r="M909" s="7"/>
      <c r="N909" s="250"/>
    </row>
    <row r="910" spans="1:14" x14ac:dyDescent="0.2">
      <c r="A910" s="8"/>
      <c r="B910" s="7"/>
      <c r="C910" s="7"/>
      <c r="D910" s="250"/>
      <c r="F910" s="8"/>
      <c r="G910" s="8"/>
      <c r="H910" s="7"/>
      <c r="I910" s="250"/>
      <c r="K910" s="8"/>
      <c r="L910" s="8"/>
      <c r="M910" s="7"/>
      <c r="N910" s="250"/>
    </row>
    <row r="911" spans="1:14" x14ac:dyDescent="0.2">
      <c r="A911" s="8"/>
      <c r="B911" s="7"/>
      <c r="C911" s="7"/>
      <c r="D911" s="250"/>
      <c r="F911" s="8"/>
      <c r="G911" s="8"/>
      <c r="H911" s="7"/>
      <c r="I911" s="250"/>
      <c r="K911" s="8"/>
      <c r="L911" s="8"/>
      <c r="M911" s="7"/>
      <c r="N911" s="250"/>
    </row>
    <row r="912" spans="1:14" x14ac:dyDescent="0.2">
      <c r="A912" s="8"/>
      <c r="B912" s="7"/>
      <c r="C912" s="7"/>
      <c r="D912" s="250"/>
      <c r="F912" s="8"/>
      <c r="G912" s="8"/>
      <c r="H912" s="7"/>
      <c r="I912" s="250"/>
      <c r="K912" s="8"/>
      <c r="L912" s="8"/>
      <c r="M912" s="7"/>
      <c r="N912" s="250"/>
    </row>
    <row r="913" spans="1:14" x14ac:dyDescent="0.2">
      <c r="A913" s="8"/>
      <c r="B913" s="7"/>
      <c r="C913" s="7"/>
      <c r="D913" s="250"/>
      <c r="F913" s="8"/>
      <c r="G913" s="8"/>
      <c r="H913" s="7"/>
      <c r="I913" s="250"/>
      <c r="K913" s="8"/>
      <c r="L913" s="8"/>
      <c r="M913" s="7"/>
      <c r="N913" s="250"/>
    </row>
    <row r="914" spans="1:14" x14ac:dyDescent="0.2">
      <c r="A914" s="8"/>
      <c r="B914" s="7"/>
      <c r="C914" s="7"/>
      <c r="D914" s="250"/>
      <c r="F914" s="8"/>
      <c r="G914" s="8"/>
      <c r="H914" s="7"/>
      <c r="I914" s="250"/>
      <c r="K914" s="8"/>
      <c r="L914" s="8"/>
      <c r="M914" s="7"/>
      <c r="N914" s="250"/>
    </row>
    <row r="915" spans="1:14" x14ac:dyDescent="0.2">
      <c r="A915" s="8"/>
      <c r="B915" s="7"/>
      <c r="C915" s="7"/>
      <c r="D915" s="250"/>
      <c r="F915" s="8"/>
      <c r="G915" s="8"/>
      <c r="H915" s="7"/>
      <c r="I915" s="250"/>
      <c r="K915" s="8"/>
      <c r="L915" s="8"/>
      <c r="M915" s="7"/>
      <c r="N915" s="250"/>
    </row>
    <row r="916" spans="1:14" x14ac:dyDescent="0.2">
      <c r="A916" s="8"/>
      <c r="B916" s="7"/>
      <c r="C916" s="7"/>
      <c r="D916" s="250"/>
      <c r="F916" s="8"/>
      <c r="G916" s="8"/>
      <c r="H916" s="7"/>
      <c r="I916" s="250"/>
      <c r="K916" s="8"/>
      <c r="L916" s="8"/>
      <c r="M916" s="7"/>
      <c r="N916" s="250"/>
    </row>
    <row r="917" spans="1:14" x14ac:dyDescent="0.2">
      <c r="A917" s="8"/>
      <c r="B917" s="7"/>
      <c r="C917" s="7"/>
      <c r="D917" s="250"/>
      <c r="F917" s="8"/>
      <c r="G917" s="8"/>
      <c r="H917" s="7"/>
      <c r="I917" s="250"/>
      <c r="K917" s="8"/>
      <c r="L917" s="8"/>
      <c r="M917" s="7"/>
      <c r="N917" s="250"/>
    </row>
    <row r="918" spans="1:14" x14ac:dyDescent="0.2">
      <c r="A918" s="8"/>
      <c r="B918" s="7"/>
      <c r="C918" s="7"/>
      <c r="D918" s="250"/>
      <c r="F918" s="8"/>
      <c r="G918" s="8"/>
      <c r="H918" s="7"/>
      <c r="I918" s="250"/>
      <c r="K918" s="8"/>
      <c r="L918" s="8"/>
      <c r="M918" s="7"/>
      <c r="N918" s="250"/>
    </row>
    <row r="919" spans="1:14" x14ac:dyDescent="0.2">
      <c r="A919" s="8"/>
      <c r="B919" s="7"/>
      <c r="C919" s="7"/>
      <c r="D919" s="250"/>
      <c r="F919" s="8"/>
      <c r="G919" s="8"/>
      <c r="H919" s="7"/>
      <c r="I919" s="250"/>
      <c r="K919" s="8"/>
      <c r="L919" s="8"/>
      <c r="M919" s="7"/>
      <c r="N919" s="250"/>
    </row>
    <row r="920" spans="1:14" x14ac:dyDescent="0.2">
      <c r="A920" s="8"/>
      <c r="B920" s="7"/>
      <c r="C920" s="7"/>
      <c r="D920" s="250"/>
      <c r="F920" s="8"/>
      <c r="G920" s="8"/>
      <c r="H920" s="7"/>
      <c r="I920" s="250"/>
      <c r="K920" s="8"/>
      <c r="L920" s="8"/>
      <c r="M920" s="7"/>
      <c r="N920" s="250"/>
    </row>
    <row r="921" spans="1:14" x14ac:dyDescent="0.2">
      <c r="A921" s="8"/>
      <c r="B921" s="7"/>
      <c r="C921" s="7"/>
      <c r="D921" s="250"/>
      <c r="F921" s="8"/>
      <c r="G921" s="8"/>
      <c r="H921" s="7"/>
      <c r="I921" s="250"/>
      <c r="K921" s="8"/>
      <c r="L921" s="8"/>
      <c r="M921" s="7"/>
      <c r="N921" s="250"/>
    </row>
    <row r="922" spans="1:14" x14ac:dyDescent="0.2">
      <c r="A922" s="8"/>
      <c r="B922" s="7"/>
      <c r="C922" s="7"/>
      <c r="D922" s="250"/>
      <c r="F922" s="8"/>
      <c r="G922" s="8"/>
      <c r="H922" s="7"/>
      <c r="I922" s="250"/>
      <c r="K922" s="8"/>
      <c r="L922" s="8"/>
      <c r="M922" s="7"/>
      <c r="N922" s="250"/>
    </row>
    <row r="923" spans="1:14" x14ac:dyDescent="0.2">
      <c r="A923" s="8"/>
      <c r="B923" s="7"/>
      <c r="C923" s="7"/>
      <c r="D923" s="250"/>
      <c r="F923" s="8"/>
      <c r="G923" s="8"/>
      <c r="H923" s="7"/>
      <c r="I923" s="250"/>
      <c r="K923" s="8"/>
      <c r="L923" s="8"/>
      <c r="M923" s="7"/>
      <c r="N923" s="250"/>
    </row>
    <row r="924" spans="1:14" x14ac:dyDescent="0.2">
      <c r="A924" s="8"/>
      <c r="B924" s="7"/>
      <c r="C924" s="7"/>
      <c r="D924" s="250"/>
      <c r="F924" s="8"/>
      <c r="G924" s="8"/>
      <c r="H924" s="7"/>
      <c r="I924" s="250"/>
      <c r="K924" s="8"/>
      <c r="L924" s="8"/>
      <c r="M924" s="7"/>
      <c r="N924" s="250"/>
    </row>
    <row r="925" spans="1:14" x14ac:dyDescent="0.2">
      <c r="A925" s="8"/>
      <c r="B925" s="7"/>
      <c r="C925" s="7"/>
      <c r="D925" s="250"/>
      <c r="F925" s="8"/>
      <c r="G925" s="8"/>
      <c r="H925" s="7"/>
      <c r="I925" s="250"/>
      <c r="K925" s="8"/>
      <c r="L925" s="8"/>
      <c r="M925" s="7"/>
      <c r="N925" s="250"/>
    </row>
    <row r="926" spans="1:14" x14ac:dyDescent="0.2">
      <c r="A926" s="8"/>
      <c r="B926" s="7"/>
      <c r="C926" s="7"/>
      <c r="D926" s="250"/>
      <c r="F926" s="8"/>
      <c r="G926" s="8"/>
      <c r="H926" s="7"/>
      <c r="I926" s="250"/>
      <c r="K926" s="8"/>
      <c r="L926" s="8"/>
      <c r="M926" s="7"/>
      <c r="N926" s="250"/>
    </row>
    <row r="927" spans="1:14" x14ac:dyDescent="0.2">
      <c r="A927" s="8"/>
      <c r="B927" s="7"/>
      <c r="C927" s="7"/>
      <c r="D927" s="250"/>
      <c r="F927" s="8"/>
      <c r="G927" s="8"/>
      <c r="H927" s="7"/>
      <c r="I927" s="250"/>
      <c r="K927" s="8"/>
      <c r="L927" s="8"/>
      <c r="M927" s="7"/>
      <c r="N927" s="250"/>
    </row>
    <row r="928" spans="1:14" x14ac:dyDescent="0.2">
      <c r="A928" s="8"/>
      <c r="B928" s="7"/>
      <c r="C928" s="7"/>
      <c r="D928" s="250"/>
      <c r="F928" s="8"/>
      <c r="G928" s="8"/>
      <c r="H928" s="7"/>
      <c r="I928" s="250"/>
      <c r="K928" s="8"/>
      <c r="L928" s="8"/>
      <c r="M928" s="7"/>
      <c r="N928" s="250"/>
    </row>
    <row r="929" spans="1:14" x14ac:dyDescent="0.2">
      <c r="A929" s="8"/>
      <c r="B929" s="7"/>
      <c r="C929" s="7"/>
      <c r="D929" s="250"/>
      <c r="F929" s="8"/>
      <c r="G929" s="8"/>
      <c r="H929" s="7"/>
      <c r="I929" s="250"/>
      <c r="K929" s="8"/>
      <c r="L929" s="8"/>
      <c r="M929" s="7"/>
      <c r="N929" s="250"/>
    </row>
    <row r="930" spans="1:14" x14ac:dyDescent="0.2">
      <c r="A930" s="8"/>
      <c r="B930" s="7"/>
      <c r="C930" s="7"/>
      <c r="D930" s="250"/>
      <c r="F930" s="8"/>
      <c r="G930" s="8"/>
      <c r="H930" s="7"/>
      <c r="I930" s="250"/>
      <c r="K930" s="8"/>
      <c r="L930" s="8"/>
      <c r="M930" s="7"/>
      <c r="N930" s="250"/>
    </row>
    <row r="931" spans="1:14" x14ac:dyDescent="0.2">
      <c r="A931" s="8"/>
      <c r="B931" s="7"/>
      <c r="C931" s="7"/>
      <c r="D931" s="250"/>
      <c r="F931" s="8"/>
      <c r="G931" s="8"/>
      <c r="H931" s="7"/>
      <c r="I931" s="250"/>
      <c r="K931" s="8"/>
      <c r="L931" s="8"/>
      <c r="M931" s="7"/>
      <c r="N931" s="250"/>
    </row>
    <row r="932" spans="1:14" x14ac:dyDescent="0.2">
      <c r="A932" s="8"/>
      <c r="B932" s="7"/>
      <c r="C932" s="7"/>
      <c r="D932" s="250"/>
      <c r="F932" s="8"/>
      <c r="G932" s="8"/>
      <c r="H932" s="7"/>
      <c r="I932" s="250"/>
      <c r="K932" s="8"/>
      <c r="L932" s="8"/>
      <c r="M932" s="7"/>
      <c r="N932" s="250"/>
    </row>
    <row r="933" spans="1:14" x14ac:dyDescent="0.2">
      <c r="A933" s="8"/>
      <c r="B933" s="7"/>
      <c r="C933" s="7"/>
      <c r="D933" s="250"/>
      <c r="F933" s="8"/>
      <c r="G933" s="8"/>
      <c r="H933" s="7"/>
      <c r="I933" s="250"/>
      <c r="K933" s="8"/>
      <c r="L933" s="8"/>
      <c r="M933" s="7"/>
      <c r="N933" s="250"/>
    </row>
    <row r="934" spans="1:14" x14ac:dyDescent="0.2">
      <c r="A934" s="8"/>
      <c r="B934" s="7"/>
      <c r="C934" s="7"/>
      <c r="D934" s="250"/>
      <c r="F934" s="8"/>
      <c r="G934" s="8"/>
      <c r="H934" s="7"/>
      <c r="I934" s="250"/>
      <c r="K934" s="8"/>
      <c r="L934" s="8"/>
      <c r="M934" s="7"/>
      <c r="N934" s="250"/>
    </row>
    <row r="935" spans="1:14" x14ac:dyDescent="0.2">
      <c r="A935" s="8"/>
      <c r="B935" s="7"/>
      <c r="C935" s="7"/>
      <c r="D935" s="250"/>
      <c r="F935" s="8"/>
      <c r="G935" s="8"/>
      <c r="H935" s="7"/>
      <c r="I935" s="250"/>
      <c r="K935" s="8"/>
      <c r="L935" s="8"/>
      <c r="M935" s="7"/>
      <c r="N935" s="250"/>
    </row>
    <row r="936" spans="1:14" x14ac:dyDescent="0.2">
      <c r="A936" s="8"/>
      <c r="B936" s="7"/>
      <c r="C936" s="7"/>
      <c r="D936" s="250"/>
      <c r="F936" s="8"/>
      <c r="G936" s="8"/>
      <c r="H936" s="7"/>
      <c r="I936" s="250"/>
      <c r="K936" s="8"/>
      <c r="L936" s="8"/>
      <c r="M936" s="7"/>
      <c r="N936" s="250"/>
    </row>
    <row r="937" spans="1:14" x14ac:dyDescent="0.2">
      <c r="A937" s="8"/>
      <c r="B937" s="7"/>
      <c r="C937" s="7"/>
      <c r="D937" s="250"/>
      <c r="F937" s="8"/>
      <c r="G937" s="8"/>
      <c r="H937" s="7"/>
      <c r="I937" s="250"/>
      <c r="K937" s="8"/>
      <c r="L937" s="8"/>
      <c r="M937" s="7"/>
      <c r="N937" s="250"/>
    </row>
    <row r="938" spans="1:14" x14ac:dyDescent="0.2">
      <c r="A938" s="8"/>
      <c r="B938" s="7"/>
      <c r="C938" s="7"/>
      <c r="D938" s="250"/>
      <c r="F938" s="8"/>
      <c r="G938" s="8"/>
      <c r="H938" s="7"/>
      <c r="I938" s="250"/>
      <c r="K938" s="8"/>
      <c r="L938" s="8"/>
      <c r="M938" s="7"/>
      <c r="N938" s="250"/>
    </row>
    <row r="939" spans="1:14" x14ac:dyDescent="0.2">
      <c r="A939" s="8"/>
      <c r="B939" s="7"/>
      <c r="C939" s="7"/>
      <c r="D939" s="250"/>
      <c r="F939" s="8"/>
      <c r="G939" s="8"/>
      <c r="H939" s="7"/>
      <c r="I939" s="250"/>
      <c r="K939" s="8"/>
      <c r="L939" s="8"/>
      <c r="M939" s="7"/>
      <c r="N939" s="250"/>
    </row>
    <row r="940" spans="1:14" x14ac:dyDescent="0.2">
      <c r="A940" s="8"/>
      <c r="B940" s="7"/>
      <c r="C940" s="7"/>
      <c r="D940" s="250"/>
      <c r="F940" s="8"/>
      <c r="G940" s="8"/>
      <c r="H940" s="7"/>
      <c r="I940" s="250"/>
      <c r="K940" s="8"/>
      <c r="L940" s="8"/>
      <c r="M940" s="7"/>
      <c r="N940" s="250"/>
    </row>
    <row r="941" spans="1:14" x14ac:dyDescent="0.2">
      <c r="A941" s="8"/>
      <c r="B941" s="7"/>
      <c r="C941" s="7"/>
      <c r="D941" s="250"/>
      <c r="F941" s="8"/>
      <c r="G941" s="8"/>
      <c r="H941" s="7"/>
      <c r="I941" s="250"/>
      <c r="K941" s="8"/>
      <c r="L941" s="8"/>
      <c r="M941" s="7"/>
      <c r="N941" s="250"/>
    </row>
    <row r="942" spans="1:14" x14ac:dyDescent="0.2">
      <c r="A942" s="8"/>
      <c r="B942" s="7"/>
      <c r="C942" s="7"/>
      <c r="D942" s="250"/>
      <c r="F942" s="8"/>
      <c r="G942" s="8"/>
      <c r="H942" s="7"/>
      <c r="I942" s="250"/>
      <c r="K942" s="8"/>
      <c r="L942" s="8"/>
      <c r="M942" s="7"/>
      <c r="N942" s="250"/>
    </row>
    <row r="943" spans="1:14" x14ac:dyDescent="0.2">
      <c r="A943" s="8"/>
      <c r="B943" s="7"/>
      <c r="C943" s="7"/>
      <c r="D943" s="250"/>
      <c r="F943" s="8"/>
      <c r="G943" s="8"/>
      <c r="H943" s="7"/>
      <c r="I943" s="250"/>
      <c r="K943" s="8"/>
      <c r="L943" s="8"/>
      <c r="M943" s="7"/>
      <c r="N943" s="250"/>
    </row>
    <row r="944" spans="1:14" x14ac:dyDescent="0.2">
      <c r="A944" s="8"/>
      <c r="B944" s="7"/>
      <c r="C944" s="7"/>
      <c r="D944" s="250"/>
      <c r="F944" s="8"/>
      <c r="G944" s="8"/>
      <c r="H944" s="7"/>
      <c r="I944" s="250"/>
      <c r="K944" s="8"/>
      <c r="L944" s="8"/>
      <c r="M944" s="7"/>
      <c r="N944" s="250"/>
    </row>
    <row r="945" spans="1:14" x14ac:dyDescent="0.2">
      <c r="A945" s="8"/>
      <c r="B945" s="7"/>
      <c r="C945" s="7"/>
      <c r="D945" s="250"/>
      <c r="F945" s="8"/>
      <c r="G945" s="8"/>
      <c r="H945" s="7"/>
      <c r="I945" s="250"/>
      <c r="K945" s="8"/>
      <c r="L945" s="8"/>
      <c r="M945" s="7"/>
      <c r="N945" s="250"/>
    </row>
    <row r="946" spans="1:14" x14ac:dyDescent="0.2">
      <c r="A946" s="8"/>
      <c r="B946" s="7"/>
      <c r="C946" s="7"/>
      <c r="D946" s="250"/>
      <c r="F946" s="8"/>
      <c r="G946" s="8"/>
      <c r="H946" s="7"/>
      <c r="I946" s="250"/>
      <c r="K946" s="8"/>
      <c r="L946" s="8"/>
      <c r="M946" s="7"/>
      <c r="N946" s="250"/>
    </row>
    <row r="947" spans="1:14" x14ac:dyDescent="0.2">
      <c r="A947" s="8"/>
      <c r="B947" s="7"/>
      <c r="C947" s="7"/>
      <c r="D947" s="250"/>
      <c r="F947" s="8"/>
      <c r="G947" s="8"/>
      <c r="H947" s="7"/>
      <c r="I947" s="250"/>
      <c r="K947" s="8"/>
      <c r="L947" s="8"/>
      <c r="M947" s="7"/>
      <c r="N947" s="250"/>
    </row>
    <row r="948" spans="1:14" x14ac:dyDescent="0.2">
      <c r="A948" s="8"/>
      <c r="B948" s="7"/>
      <c r="C948" s="7"/>
      <c r="D948" s="250"/>
      <c r="F948" s="8"/>
      <c r="G948" s="8"/>
      <c r="H948" s="7"/>
      <c r="I948" s="250"/>
      <c r="K948" s="8"/>
      <c r="L948" s="8"/>
      <c r="M948" s="7"/>
      <c r="N948" s="250"/>
    </row>
    <row r="949" spans="1:14" x14ac:dyDescent="0.2">
      <c r="A949" s="8"/>
      <c r="B949" s="7"/>
      <c r="C949" s="7"/>
      <c r="D949" s="250"/>
      <c r="F949" s="8"/>
      <c r="G949" s="8"/>
      <c r="H949" s="7"/>
      <c r="I949" s="250"/>
      <c r="K949" s="8"/>
      <c r="L949" s="8"/>
      <c r="M949" s="7"/>
      <c r="N949" s="250"/>
    </row>
    <row r="950" spans="1:14" x14ac:dyDescent="0.2">
      <c r="A950" s="8"/>
      <c r="B950" s="7"/>
      <c r="C950" s="7"/>
      <c r="D950" s="250"/>
      <c r="F950" s="8"/>
      <c r="G950" s="8"/>
      <c r="H950" s="7"/>
      <c r="I950" s="250"/>
      <c r="K950" s="8"/>
      <c r="L950" s="8"/>
      <c r="M950" s="7"/>
      <c r="N950" s="250"/>
    </row>
    <row r="951" spans="1:14" x14ac:dyDescent="0.2">
      <c r="A951" s="8"/>
      <c r="B951" s="7"/>
      <c r="C951" s="7"/>
      <c r="D951" s="250"/>
      <c r="F951" s="8"/>
      <c r="G951" s="8"/>
      <c r="H951" s="7"/>
      <c r="I951" s="250"/>
      <c r="K951" s="8"/>
      <c r="L951" s="8"/>
      <c r="M951" s="7"/>
      <c r="N951" s="250"/>
    </row>
    <row r="952" spans="1:14" x14ac:dyDescent="0.2">
      <c r="A952" s="8"/>
      <c r="B952" s="7"/>
      <c r="C952" s="7"/>
      <c r="D952" s="250"/>
      <c r="F952" s="8"/>
      <c r="G952" s="8"/>
      <c r="H952" s="7"/>
      <c r="I952" s="250"/>
      <c r="K952" s="8"/>
      <c r="L952" s="8"/>
      <c r="M952" s="7"/>
      <c r="N952" s="250"/>
    </row>
    <row r="953" spans="1:14" x14ac:dyDescent="0.2">
      <c r="A953" s="8"/>
      <c r="B953" s="7"/>
      <c r="C953" s="7"/>
      <c r="D953" s="250"/>
      <c r="F953" s="8"/>
      <c r="G953" s="8"/>
      <c r="H953" s="7"/>
      <c r="I953" s="250"/>
      <c r="K953" s="8"/>
      <c r="L953" s="8"/>
      <c r="M953" s="7"/>
      <c r="N953" s="250"/>
    </row>
    <row r="954" spans="1:14" x14ac:dyDescent="0.2">
      <c r="A954" s="8"/>
      <c r="B954" s="7"/>
      <c r="C954" s="7"/>
      <c r="D954" s="250"/>
      <c r="F954" s="8"/>
      <c r="G954" s="8"/>
      <c r="H954" s="7"/>
      <c r="I954" s="250"/>
      <c r="K954" s="8"/>
      <c r="L954" s="8"/>
      <c r="M954" s="7"/>
      <c r="N954" s="250"/>
    </row>
    <row r="955" spans="1:14" x14ac:dyDescent="0.2">
      <c r="A955" s="8"/>
      <c r="B955" s="7"/>
      <c r="C955" s="7"/>
      <c r="D955" s="250"/>
      <c r="F955" s="8"/>
      <c r="G955" s="8"/>
      <c r="H955" s="7"/>
      <c r="I955" s="250"/>
      <c r="K955" s="8"/>
      <c r="L955" s="8"/>
      <c r="M955" s="7"/>
      <c r="N955" s="250"/>
    </row>
    <row r="956" spans="1:14" x14ac:dyDescent="0.2">
      <c r="A956" s="8"/>
      <c r="B956" s="7"/>
      <c r="C956" s="7"/>
      <c r="D956" s="250"/>
      <c r="F956" s="8"/>
      <c r="G956" s="8"/>
      <c r="H956" s="7"/>
      <c r="I956" s="250"/>
      <c r="K956" s="8"/>
      <c r="L956" s="8"/>
      <c r="M956" s="7"/>
      <c r="N956" s="250"/>
    </row>
    <row r="957" spans="1:14" x14ac:dyDescent="0.2">
      <c r="A957" s="8"/>
      <c r="B957" s="7"/>
      <c r="C957" s="7"/>
      <c r="D957" s="250"/>
      <c r="F957" s="8"/>
      <c r="G957" s="8"/>
      <c r="H957" s="7"/>
      <c r="I957" s="250"/>
      <c r="K957" s="8"/>
      <c r="L957" s="8"/>
      <c r="M957" s="7"/>
      <c r="N957" s="250"/>
    </row>
    <row r="958" spans="1:14" x14ac:dyDescent="0.2">
      <c r="A958" s="8"/>
      <c r="B958" s="7"/>
      <c r="C958" s="7"/>
      <c r="D958" s="250"/>
      <c r="F958" s="8"/>
      <c r="G958" s="8"/>
      <c r="H958" s="7"/>
      <c r="I958" s="250"/>
      <c r="K958" s="8"/>
      <c r="L958" s="8"/>
      <c r="M958" s="7"/>
      <c r="N958" s="250"/>
    </row>
    <row r="959" spans="1:14" x14ac:dyDescent="0.2">
      <c r="A959" s="8"/>
      <c r="B959" s="7"/>
      <c r="C959" s="7"/>
      <c r="D959" s="250"/>
      <c r="F959" s="8"/>
      <c r="G959" s="8"/>
      <c r="H959" s="7"/>
      <c r="I959" s="250"/>
      <c r="K959" s="8"/>
      <c r="L959" s="8"/>
      <c r="M959" s="7"/>
      <c r="N959" s="250"/>
    </row>
    <row r="960" spans="1:14" x14ac:dyDescent="0.2">
      <c r="A960" s="8"/>
      <c r="B960" s="7"/>
      <c r="C960" s="7"/>
      <c r="D960" s="250"/>
      <c r="F960" s="8"/>
      <c r="G960" s="8"/>
      <c r="H960" s="7"/>
      <c r="I960" s="250"/>
      <c r="K960" s="8"/>
      <c r="L960" s="8"/>
      <c r="M960" s="7"/>
      <c r="N960" s="250"/>
    </row>
    <row r="961" spans="1:14" x14ac:dyDescent="0.2">
      <c r="A961" s="8"/>
      <c r="B961" s="7"/>
      <c r="C961" s="7"/>
      <c r="D961" s="250"/>
      <c r="F961" s="8"/>
      <c r="G961" s="8"/>
      <c r="H961" s="7"/>
      <c r="I961" s="250"/>
      <c r="K961" s="8"/>
      <c r="L961" s="8"/>
      <c r="M961" s="7"/>
      <c r="N961" s="250"/>
    </row>
    <row r="962" spans="1:14" x14ac:dyDescent="0.2">
      <c r="A962" s="8"/>
      <c r="B962" s="7"/>
      <c r="C962" s="7"/>
      <c r="D962" s="250"/>
      <c r="F962" s="8"/>
      <c r="G962" s="8"/>
      <c r="H962" s="7"/>
      <c r="I962" s="250"/>
      <c r="K962" s="8"/>
      <c r="L962" s="8"/>
      <c r="M962" s="7"/>
      <c r="N962" s="250"/>
    </row>
    <row r="963" spans="1:14" x14ac:dyDescent="0.2">
      <c r="A963" s="8"/>
      <c r="B963" s="7"/>
      <c r="C963" s="7"/>
      <c r="D963" s="250"/>
      <c r="F963" s="8"/>
      <c r="G963" s="8"/>
      <c r="H963" s="7"/>
      <c r="I963" s="250"/>
      <c r="K963" s="8"/>
      <c r="L963" s="8"/>
      <c r="M963" s="7"/>
      <c r="N963" s="250"/>
    </row>
    <row r="964" spans="1:14" x14ac:dyDescent="0.2">
      <c r="A964" s="8"/>
      <c r="B964" s="7"/>
      <c r="C964" s="7"/>
      <c r="D964" s="250"/>
      <c r="F964" s="8"/>
      <c r="G964" s="8"/>
      <c r="H964" s="7"/>
      <c r="I964" s="250"/>
      <c r="K964" s="8"/>
      <c r="L964" s="8"/>
      <c r="M964" s="7"/>
      <c r="N964" s="250"/>
    </row>
    <row r="965" spans="1:14" x14ac:dyDescent="0.2">
      <c r="A965" s="8"/>
      <c r="B965" s="7"/>
      <c r="C965" s="7"/>
      <c r="D965" s="250"/>
      <c r="F965" s="8"/>
      <c r="G965" s="8"/>
      <c r="H965" s="7"/>
      <c r="I965" s="250"/>
      <c r="K965" s="8"/>
      <c r="L965" s="8"/>
      <c r="M965" s="7"/>
      <c r="N965" s="250"/>
    </row>
    <row r="966" spans="1:14" x14ac:dyDescent="0.2">
      <c r="A966" s="8"/>
      <c r="B966" s="7"/>
      <c r="C966" s="7"/>
      <c r="D966" s="250"/>
      <c r="F966" s="8"/>
      <c r="G966" s="8"/>
      <c r="H966" s="7"/>
      <c r="I966" s="250"/>
      <c r="K966" s="8"/>
      <c r="L966" s="8"/>
      <c r="M966" s="7"/>
      <c r="N966" s="250"/>
    </row>
    <row r="967" spans="1:14" x14ac:dyDescent="0.2">
      <c r="A967" s="8"/>
      <c r="B967" s="7"/>
      <c r="C967" s="7"/>
      <c r="D967" s="250"/>
      <c r="F967" s="8"/>
      <c r="G967" s="8"/>
      <c r="H967" s="7"/>
      <c r="I967" s="250"/>
      <c r="K967" s="8"/>
      <c r="L967" s="8"/>
      <c r="M967" s="7"/>
      <c r="N967" s="250"/>
    </row>
    <row r="968" spans="1:14" x14ac:dyDescent="0.2">
      <c r="A968" s="8"/>
      <c r="B968" s="7"/>
      <c r="C968" s="7"/>
      <c r="D968" s="250"/>
      <c r="F968" s="8"/>
      <c r="G968" s="8"/>
      <c r="H968" s="7"/>
      <c r="I968" s="250"/>
      <c r="K968" s="8"/>
      <c r="L968" s="8"/>
      <c r="M968" s="7"/>
      <c r="N968" s="250"/>
    </row>
    <row r="969" spans="1:14" x14ac:dyDescent="0.2">
      <c r="A969" s="8"/>
      <c r="B969" s="7"/>
      <c r="C969" s="7"/>
      <c r="D969" s="250"/>
      <c r="F969" s="8"/>
      <c r="G969" s="8"/>
      <c r="H969" s="7"/>
      <c r="I969" s="250"/>
      <c r="K969" s="8"/>
      <c r="L969" s="8"/>
      <c r="M969" s="7"/>
      <c r="N969" s="250"/>
    </row>
    <row r="970" spans="1:14" x14ac:dyDescent="0.2">
      <c r="A970" s="8"/>
      <c r="B970" s="7"/>
      <c r="C970" s="7"/>
      <c r="D970" s="250"/>
      <c r="F970" s="8"/>
      <c r="G970" s="8"/>
      <c r="H970" s="7"/>
      <c r="I970" s="250"/>
      <c r="K970" s="8"/>
      <c r="L970" s="8"/>
      <c r="M970" s="7"/>
      <c r="N970" s="250"/>
    </row>
    <row r="971" spans="1:14" x14ac:dyDescent="0.2">
      <c r="A971" s="8"/>
      <c r="B971" s="7"/>
      <c r="C971" s="7"/>
      <c r="D971" s="250"/>
      <c r="F971" s="8"/>
      <c r="G971" s="8"/>
      <c r="H971" s="7"/>
      <c r="I971" s="250"/>
      <c r="K971" s="8"/>
      <c r="L971" s="8"/>
      <c r="M971" s="7"/>
      <c r="N971" s="250"/>
    </row>
    <row r="972" spans="1:14" x14ac:dyDescent="0.2">
      <c r="A972" s="8"/>
      <c r="B972" s="7"/>
      <c r="C972" s="7"/>
      <c r="D972" s="250"/>
      <c r="F972" s="8"/>
      <c r="G972" s="8"/>
      <c r="H972" s="7"/>
      <c r="I972" s="250"/>
      <c r="K972" s="8"/>
      <c r="L972" s="8"/>
      <c r="M972" s="7"/>
      <c r="N972" s="250"/>
    </row>
    <row r="973" spans="1:14" x14ac:dyDescent="0.2">
      <c r="A973" s="8"/>
      <c r="B973" s="7"/>
      <c r="C973" s="7"/>
      <c r="D973" s="250"/>
      <c r="F973" s="8"/>
      <c r="G973" s="8"/>
      <c r="H973" s="7"/>
      <c r="I973" s="250"/>
      <c r="K973" s="8"/>
      <c r="L973" s="8"/>
      <c r="M973" s="7"/>
      <c r="N973" s="250"/>
    </row>
    <row r="974" spans="1:14" x14ac:dyDescent="0.2">
      <c r="A974" s="8"/>
      <c r="B974" s="7"/>
      <c r="C974" s="7"/>
      <c r="D974" s="250"/>
      <c r="F974" s="8"/>
      <c r="G974" s="8"/>
      <c r="H974" s="7"/>
      <c r="I974" s="250"/>
      <c r="K974" s="8"/>
      <c r="L974" s="8"/>
      <c r="M974" s="7"/>
      <c r="N974" s="250"/>
    </row>
    <row r="975" spans="1:14" x14ac:dyDescent="0.2">
      <c r="A975" s="8"/>
      <c r="B975" s="7"/>
      <c r="C975" s="7"/>
      <c r="D975" s="250"/>
      <c r="F975" s="8"/>
      <c r="G975" s="8"/>
      <c r="H975" s="7"/>
      <c r="I975" s="250"/>
      <c r="K975" s="8"/>
      <c r="L975" s="8"/>
      <c r="M975" s="7"/>
      <c r="N975" s="250"/>
    </row>
    <row r="976" spans="1:14" x14ac:dyDescent="0.2">
      <c r="A976" s="8"/>
      <c r="B976" s="7"/>
      <c r="C976" s="7"/>
      <c r="D976" s="250"/>
      <c r="F976" s="8"/>
      <c r="G976" s="8"/>
      <c r="H976" s="7"/>
      <c r="I976" s="250"/>
      <c r="K976" s="8"/>
      <c r="L976" s="8"/>
      <c r="M976" s="7"/>
      <c r="N976" s="250"/>
    </row>
    <row r="977" spans="1:14" x14ac:dyDescent="0.2">
      <c r="A977" s="8"/>
      <c r="B977" s="7"/>
      <c r="C977" s="7"/>
      <c r="D977" s="250"/>
      <c r="F977" s="8"/>
      <c r="G977" s="8"/>
      <c r="H977" s="7"/>
      <c r="I977" s="250"/>
      <c r="K977" s="8"/>
      <c r="L977" s="8"/>
      <c r="M977" s="7"/>
      <c r="N977" s="250"/>
    </row>
    <row r="978" spans="1:14" x14ac:dyDescent="0.2">
      <c r="A978" s="8"/>
      <c r="B978" s="7"/>
      <c r="C978" s="7"/>
      <c r="D978" s="250"/>
      <c r="F978" s="8"/>
      <c r="G978" s="8"/>
      <c r="H978" s="7"/>
      <c r="I978" s="250"/>
      <c r="K978" s="8"/>
      <c r="L978" s="8"/>
      <c r="M978" s="7"/>
      <c r="N978" s="250"/>
    </row>
    <row r="979" spans="1:14" x14ac:dyDescent="0.2">
      <c r="A979" s="8"/>
      <c r="B979" s="7"/>
      <c r="C979" s="7"/>
      <c r="D979" s="250"/>
      <c r="F979" s="8"/>
      <c r="G979" s="8"/>
      <c r="H979" s="7"/>
      <c r="I979" s="250"/>
      <c r="K979" s="8"/>
      <c r="L979" s="8"/>
      <c r="M979" s="7"/>
      <c r="N979" s="250"/>
    </row>
    <row r="980" spans="1:14" x14ac:dyDescent="0.2">
      <c r="A980" s="8"/>
      <c r="B980" s="7"/>
      <c r="C980" s="7"/>
      <c r="D980" s="250"/>
      <c r="F980" s="8"/>
      <c r="G980" s="8"/>
      <c r="H980" s="7"/>
      <c r="I980" s="250"/>
      <c r="K980" s="8"/>
      <c r="L980" s="8"/>
      <c r="M980" s="7"/>
      <c r="N980" s="250"/>
    </row>
    <row r="981" spans="1:14" x14ac:dyDescent="0.2">
      <c r="A981" s="8"/>
      <c r="B981" s="7"/>
      <c r="C981" s="7"/>
      <c r="D981" s="250"/>
      <c r="F981" s="8"/>
      <c r="G981" s="8"/>
      <c r="H981" s="7"/>
      <c r="I981" s="250"/>
      <c r="K981" s="8"/>
      <c r="L981" s="8"/>
      <c r="M981" s="7"/>
      <c r="N981" s="250"/>
    </row>
    <row r="982" spans="1:14" x14ac:dyDescent="0.2">
      <c r="A982" s="8"/>
      <c r="B982" s="7"/>
      <c r="C982" s="7"/>
      <c r="D982" s="250"/>
      <c r="F982" s="8"/>
      <c r="G982" s="8"/>
      <c r="H982" s="7"/>
      <c r="I982" s="250"/>
      <c r="K982" s="8"/>
      <c r="L982" s="8"/>
      <c r="M982" s="7"/>
      <c r="N982" s="250"/>
    </row>
    <row r="983" spans="1:14" x14ac:dyDescent="0.2">
      <c r="A983" s="8"/>
      <c r="B983" s="7"/>
      <c r="C983" s="7"/>
      <c r="D983" s="250"/>
      <c r="F983" s="8"/>
      <c r="G983" s="8"/>
      <c r="H983" s="7"/>
      <c r="I983" s="250"/>
      <c r="K983" s="8"/>
      <c r="L983" s="8"/>
      <c r="M983" s="7"/>
      <c r="N983" s="250"/>
    </row>
    <row r="984" spans="1:14" x14ac:dyDescent="0.2">
      <c r="A984" s="8"/>
      <c r="B984" s="7"/>
      <c r="C984" s="7"/>
      <c r="D984" s="250"/>
      <c r="F984" s="8"/>
      <c r="G984" s="8"/>
      <c r="H984" s="7"/>
      <c r="I984" s="250"/>
      <c r="K984" s="8"/>
      <c r="L984" s="8"/>
      <c r="M984" s="7"/>
      <c r="N984" s="250"/>
    </row>
    <row r="985" spans="1:14" x14ac:dyDescent="0.2">
      <c r="A985" s="8"/>
      <c r="B985" s="7"/>
      <c r="C985" s="7"/>
      <c r="D985" s="250"/>
      <c r="F985" s="8"/>
      <c r="G985" s="8"/>
      <c r="H985" s="7"/>
      <c r="I985" s="250"/>
      <c r="K985" s="8"/>
      <c r="L985" s="8"/>
      <c r="M985" s="7"/>
      <c r="N985" s="250"/>
    </row>
    <row r="986" spans="1:14" x14ac:dyDescent="0.2">
      <c r="A986" s="8"/>
      <c r="B986" s="7"/>
      <c r="C986" s="7"/>
      <c r="D986" s="250"/>
      <c r="F986" s="8"/>
      <c r="G986" s="8"/>
      <c r="H986" s="7"/>
      <c r="I986" s="250"/>
      <c r="K986" s="8"/>
      <c r="L986" s="8"/>
      <c r="M986" s="7"/>
      <c r="N986" s="250"/>
    </row>
    <row r="987" spans="1:14" x14ac:dyDescent="0.2">
      <c r="A987" s="8"/>
      <c r="B987" s="7"/>
      <c r="C987" s="7"/>
      <c r="D987" s="250"/>
      <c r="F987" s="8"/>
      <c r="G987" s="8"/>
      <c r="H987" s="7"/>
      <c r="I987" s="250"/>
      <c r="K987" s="8"/>
      <c r="L987" s="8"/>
      <c r="M987" s="7"/>
      <c r="N987" s="250"/>
    </row>
    <row r="988" spans="1:14" x14ac:dyDescent="0.2">
      <c r="A988" s="8"/>
      <c r="B988" s="7"/>
      <c r="C988" s="7"/>
      <c r="D988" s="250"/>
      <c r="F988" s="8"/>
      <c r="G988" s="8"/>
      <c r="H988" s="7"/>
      <c r="I988" s="250"/>
      <c r="K988" s="8"/>
      <c r="L988" s="8"/>
      <c r="M988" s="7"/>
      <c r="N988" s="250"/>
    </row>
    <row r="989" spans="1:14" x14ac:dyDescent="0.2">
      <c r="A989" s="8"/>
      <c r="B989" s="7"/>
      <c r="C989" s="7"/>
      <c r="D989" s="250"/>
      <c r="F989" s="8"/>
      <c r="G989" s="8"/>
      <c r="H989" s="7"/>
      <c r="I989" s="250"/>
      <c r="K989" s="8"/>
      <c r="L989" s="8"/>
      <c r="M989" s="7"/>
      <c r="N989" s="250"/>
    </row>
    <row r="990" spans="1:14" x14ac:dyDescent="0.2">
      <c r="A990" s="8"/>
      <c r="B990" s="7"/>
      <c r="C990" s="7"/>
      <c r="D990" s="250"/>
      <c r="F990" s="8"/>
      <c r="G990" s="8"/>
      <c r="H990" s="7"/>
      <c r="I990" s="250"/>
      <c r="K990" s="8"/>
      <c r="L990" s="8"/>
      <c r="M990" s="7"/>
      <c r="N990" s="250"/>
    </row>
    <row r="991" spans="1:14" x14ac:dyDescent="0.2">
      <c r="A991" s="8"/>
      <c r="B991" s="7"/>
      <c r="C991" s="7"/>
      <c r="D991" s="250"/>
      <c r="F991" s="8"/>
      <c r="G991" s="8"/>
      <c r="H991" s="7"/>
      <c r="I991" s="250"/>
      <c r="K991" s="8"/>
      <c r="L991" s="8"/>
      <c r="M991" s="7"/>
      <c r="N991" s="250"/>
    </row>
    <row r="992" spans="1:14" x14ac:dyDescent="0.2">
      <c r="A992" s="8"/>
      <c r="B992" s="7"/>
      <c r="C992" s="7"/>
      <c r="D992" s="250"/>
      <c r="F992" s="8"/>
      <c r="G992" s="8"/>
      <c r="H992" s="7"/>
      <c r="I992" s="250"/>
      <c r="K992" s="8"/>
      <c r="L992" s="8"/>
      <c r="M992" s="7"/>
      <c r="N992" s="250"/>
    </row>
    <row r="993" spans="1:14" x14ac:dyDescent="0.2">
      <c r="A993" s="8"/>
      <c r="B993" s="7"/>
      <c r="C993" s="7"/>
      <c r="D993" s="250"/>
      <c r="F993" s="8"/>
      <c r="G993" s="8"/>
      <c r="H993" s="7"/>
      <c r="I993" s="250"/>
      <c r="K993" s="8"/>
      <c r="L993" s="8"/>
      <c r="M993" s="7"/>
      <c r="N993" s="250"/>
    </row>
    <row r="994" spans="1:14" x14ac:dyDescent="0.2">
      <c r="A994" s="8"/>
      <c r="B994" s="7"/>
      <c r="C994" s="7"/>
      <c r="D994" s="250"/>
      <c r="F994" s="8"/>
      <c r="G994" s="8"/>
      <c r="H994" s="7"/>
      <c r="I994" s="250"/>
      <c r="K994" s="8"/>
      <c r="L994" s="8"/>
      <c r="M994" s="7"/>
      <c r="N994" s="250"/>
    </row>
    <row r="995" spans="1:14" x14ac:dyDescent="0.2">
      <c r="A995" s="8"/>
      <c r="B995" s="7"/>
      <c r="C995" s="7"/>
      <c r="D995" s="250"/>
      <c r="F995" s="8"/>
      <c r="G995" s="8"/>
      <c r="H995" s="7"/>
      <c r="I995" s="250"/>
      <c r="K995" s="8"/>
      <c r="L995" s="8"/>
      <c r="M995" s="7"/>
      <c r="N995" s="250"/>
    </row>
    <row r="996" spans="1:14" x14ac:dyDescent="0.2">
      <c r="A996" s="8"/>
      <c r="B996" s="7"/>
      <c r="C996" s="7"/>
      <c r="D996" s="250"/>
      <c r="F996" s="8"/>
      <c r="G996" s="8"/>
      <c r="H996" s="7"/>
      <c r="I996" s="250"/>
      <c r="K996" s="8"/>
      <c r="L996" s="8"/>
      <c r="M996" s="7"/>
      <c r="N996" s="250"/>
    </row>
    <row r="997" spans="1:14" x14ac:dyDescent="0.2">
      <c r="A997" s="8"/>
      <c r="B997" s="7"/>
      <c r="C997" s="7"/>
      <c r="D997" s="250"/>
      <c r="F997" s="8"/>
      <c r="G997" s="8"/>
      <c r="H997" s="7"/>
      <c r="I997" s="250"/>
      <c r="K997" s="8"/>
      <c r="L997" s="8"/>
      <c r="M997" s="7"/>
      <c r="N997" s="250"/>
    </row>
    <row r="998" spans="1:14" x14ac:dyDescent="0.2">
      <c r="A998" s="8"/>
      <c r="B998" s="7"/>
      <c r="C998" s="7"/>
      <c r="D998" s="250"/>
      <c r="F998" s="8"/>
      <c r="G998" s="8"/>
      <c r="H998" s="7"/>
      <c r="I998" s="250"/>
      <c r="K998" s="8"/>
      <c r="L998" s="8"/>
      <c r="M998" s="7"/>
      <c r="N998" s="250"/>
    </row>
    <row r="999" spans="1:14" x14ac:dyDescent="0.2">
      <c r="A999" s="8"/>
      <c r="B999" s="7"/>
      <c r="C999" s="7"/>
      <c r="D999" s="250"/>
      <c r="F999" s="8"/>
      <c r="G999" s="8"/>
      <c r="H999" s="7"/>
      <c r="I999" s="250"/>
      <c r="K999" s="8"/>
      <c r="L999" s="8"/>
      <c r="M999" s="7"/>
      <c r="N999" s="250"/>
    </row>
    <row r="1000" spans="1:14" x14ac:dyDescent="0.2">
      <c r="A1000" s="8"/>
      <c r="B1000" s="7"/>
      <c r="C1000" s="7"/>
      <c r="D1000" s="250"/>
      <c r="F1000" s="8"/>
      <c r="G1000" s="8"/>
      <c r="H1000" s="7"/>
      <c r="I1000" s="250"/>
      <c r="K1000" s="8"/>
      <c r="L1000" s="8"/>
      <c r="M1000" s="7"/>
      <c r="N1000" s="250"/>
    </row>
    <row r="1001" spans="1:14" x14ac:dyDescent="0.2">
      <c r="A1001" s="8"/>
      <c r="B1001" s="7"/>
      <c r="C1001" s="7"/>
      <c r="D1001" s="250"/>
      <c r="F1001" s="8"/>
      <c r="G1001" s="8"/>
      <c r="H1001" s="7"/>
      <c r="I1001" s="250"/>
      <c r="K1001" s="8"/>
      <c r="L1001" s="8"/>
      <c r="M1001" s="7"/>
      <c r="N1001" s="250"/>
    </row>
    <row r="1002" spans="1:14" x14ac:dyDescent="0.2">
      <c r="A1002" s="8"/>
      <c r="B1002" s="7"/>
      <c r="C1002" s="7"/>
      <c r="D1002" s="250"/>
      <c r="F1002" s="8"/>
      <c r="G1002" s="8"/>
      <c r="H1002" s="7"/>
      <c r="I1002" s="250"/>
      <c r="K1002" s="8"/>
      <c r="L1002" s="8"/>
      <c r="M1002" s="7"/>
      <c r="N1002" s="250"/>
    </row>
    <row r="1003" spans="1:14" x14ac:dyDescent="0.2">
      <c r="A1003" s="8"/>
      <c r="B1003" s="7"/>
      <c r="C1003" s="7"/>
      <c r="D1003" s="250"/>
      <c r="F1003" s="8"/>
      <c r="G1003" s="8"/>
      <c r="H1003" s="7"/>
      <c r="I1003" s="250"/>
      <c r="K1003" s="8"/>
      <c r="L1003" s="8"/>
      <c r="M1003" s="7"/>
      <c r="N1003" s="250"/>
    </row>
    <row r="1004" spans="1:14" x14ac:dyDescent="0.2">
      <c r="A1004" s="8"/>
      <c r="B1004" s="7"/>
      <c r="C1004" s="7"/>
      <c r="D1004" s="250"/>
      <c r="F1004" s="8"/>
      <c r="G1004" s="8"/>
      <c r="H1004" s="7"/>
      <c r="I1004" s="250"/>
      <c r="K1004" s="8"/>
      <c r="L1004" s="8"/>
      <c r="M1004" s="7"/>
      <c r="N1004" s="250"/>
    </row>
    <row r="1005" spans="1:14" x14ac:dyDescent="0.2">
      <c r="A1005" s="8"/>
      <c r="B1005" s="7"/>
      <c r="C1005" s="7"/>
      <c r="D1005" s="250"/>
      <c r="F1005" s="8"/>
      <c r="G1005" s="8"/>
      <c r="H1005" s="7"/>
      <c r="I1005" s="250"/>
      <c r="K1005" s="8"/>
      <c r="L1005" s="8"/>
      <c r="M1005" s="7"/>
      <c r="N1005" s="250"/>
    </row>
    <row r="1006" spans="1:14" x14ac:dyDescent="0.2">
      <c r="A1006" s="8"/>
      <c r="B1006" s="7"/>
      <c r="C1006" s="7"/>
      <c r="D1006" s="250"/>
      <c r="F1006" s="8"/>
      <c r="G1006" s="8"/>
      <c r="H1006" s="7"/>
      <c r="I1006" s="250"/>
      <c r="K1006" s="8"/>
      <c r="L1006" s="8"/>
      <c r="M1006" s="7"/>
      <c r="N1006" s="250"/>
    </row>
    <row r="1007" spans="1:14" x14ac:dyDescent="0.2">
      <c r="A1007" s="8"/>
      <c r="B1007" s="7"/>
      <c r="C1007" s="7"/>
      <c r="D1007" s="250"/>
      <c r="F1007" s="8"/>
      <c r="G1007" s="8"/>
      <c r="H1007" s="7"/>
      <c r="I1007" s="250"/>
      <c r="K1007" s="8"/>
      <c r="L1007" s="8"/>
      <c r="M1007" s="7"/>
      <c r="N1007" s="250"/>
    </row>
    <row r="1008" spans="1:14" x14ac:dyDescent="0.2">
      <c r="A1008" s="8"/>
      <c r="B1008" s="7"/>
      <c r="C1008" s="7"/>
      <c r="D1008" s="250"/>
      <c r="F1008" s="8"/>
      <c r="G1008" s="8"/>
      <c r="H1008" s="7"/>
      <c r="I1008" s="250"/>
      <c r="K1008" s="8"/>
      <c r="L1008" s="8"/>
      <c r="M1008" s="7"/>
      <c r="N1008" s="250"/>
    </row>
    <row r="1009" spans="1:14" x14ac:dyDescent="0.2">
      <c r="A1009" s="8"/>
      <c r="B1009" s="7"/>
      <c r="C1009" s="7"/>
      <c r="D1009" s="250"/>
      <c r="F1009" s="8"/>
      <c r="G1009" s="8"/>
      <c r="H1009" s="7"/>
      <c r="I1009" s="250"/>
      <c r="K1009" s="8"/>
      <c r="L1009" s="8"/>
      <c r="M1009" s="7"/>
      <c r="N1009" s="250"/>
    </row>
    <row r="1010" spans="1:14" x14ac:dyDescent="0.2">
      <c r="A1010" s="8"/>
      <c r="B1010" s="7"/>
      <c r="C1010" s="7"/>
      <c r="D1010" s="250"/>
      <c r="F1010" s="8"/>
      <c r="G1010" s="8"/>
      <c r="H1010" s="7"/>
      <c r="I1010" s="250"/>
      <c r="K1010" s="8"/>
      <c r="L1010" s="8"/>
      <c r="M1010" s="7"/>
      <c r="N1010" s="250"/>
    </row>
    <row r="1011" spans="1:14" x14ac:dyDescent="0.2">
      <c r="A1011" s="8"/>
      <c r="B1011" s="7"/>
      <c r="C1011" s="7"/>
      <c r="D1011" s="250"/>
      <c r="F1011" s="8"/>
      <c r="G1011" s="8"/>
      <c r="H1011" s="7"/>
      <c r="I1011" s="250"/>
      <c r="K1011" s="8"/>
      <c r="L1011" s="8"/>
      <c r="M1011" s="7"/>
      <c r="N1011" s="250"/>
    </row>
    <row r="1012" spans="1:14" x14ac:dyDescent="0.2">
      <c r="A1012" s="8"/>
      <c r="B1012" s="7"/>
      <c r="C1012" s="7"/>
      <c r="D1012" s="250"/>
      <c r="F1012" s="8"/>
      <c r="G1012" s="8"/>
      <c r="H1012" s="7"/>
      <c r="I1012" s="250"/>
      <c r="K1012" s="8"/>
      <c r="L1012" s="8"/>
      <c r="M1012" s="7"/>
      <c r="N1012" s="250"/>
    </row>
    <row r="1013" spans="1:14" x14ac:dyDescent="0.2">
      <c r="A1013" s="8"/>
      <c r="B1013" s="7"/>
      <c r="C1013" s="7"/>
      <c r="D1013" s="250"/>
      <c r="F1013" s="8"/>
      <c r="G1013" s="8"/>
      <c r="H1013" s="7"/>
      <c r="I1013" s="250"/>
      <c r="K1013" s="8"/>
      <c r="L1013" s="8"/>
      <c r="M1013" s="7"/>
      <c r="N1013" s="250"/>
    </row>
    <row r="1014" spans="1:14" x14ac:dyDescent="0.2">
      <c r="A1014" s="8"/>
      <c r="B1014" s="7"/>
      <c r="C1014" s="7"/>
      <c r="D1014" s="250"/>
      <c r="F1014" s="8"/>
      <c r="G1014" s="8"/>
      <c r="H1014" s="7"/>
      <c r="I1014" s="250"/>
      <c r="K1014" s="8"/>
      <c r="L1014" s="8"/>
      <c r="M1014" s="7"/>
      <c r="N1014" s="250"/>
    </row>
    <row r="1015" spans="1:14" x14ac:dyDescent="0.2">
      <c r="A1015" s="8"/>
      <c r="B1015" s="7"/>
      <c r="C1015" s="7"/>
      <c r="D1015" s="250"/>
      <c r="F1015" s="8"/>
      <c r="G1015" s="8"/>
      <c r="H1015" s="7"/>
      <c r="I1015" s="250"/>
      <c r="K1015" s="8"/>
      <c r="L1015" s="8"/>
      <c r="M1015" s="7"/>
      <c r="N1015" s="250"/>
    </row>
    <row r="1016" spans="1:14" x14ac:dyDescent="0.2">
      <c r="A1016" s="8"/>
      <c r="B1016" s="7"/>
      <c r="C1016" s="7"/>
      <c r="D1016" s="250"/>
      <c r="F1016" s="8"/>
      <c r="G1016" s="8"/>
      <c r="H1016" s="7"/>
      <c r="I1016" s="250"/>
      <c r="K1016" s="8"/>
      <c r="L1016" s="8"/>
      <c r="M1016" s="7"/>
      <c r="N1016" s="250"/>
    </row>
  </sheetData>
  <sheetProtection algorithmName="SHA-512" hashValue="JbeRQJcEMwsmPIrsbs02AiyIYkjUaW+dOD2OiiSFwdnlYEdVWzOSdC09d/2qu9baajL1SLKeRUcJK1DEFRIlpQ==" saltValue="XvbV3fM8Cg6VXQkVs7oFvw==" spinCount="100000" sheet="1" objects="1" scenarios="1"/>
  <mergeCells count="1">
    <mergeCell ref="A5:N5"/>
  </mergeCells>
  <phoneticPr fontId="2" type="noConversion"/>
  <conditionalFormatting sqref="K4">
    <cfRule type="cellIs" dxfId="39" priority="7" stopIfTrue="1" operator="equal">
      <formula>"Y"</formula>
    </cfRule>
  </conditionalFormatting>
  <conditionalFormatting sqref="L4:M4">
    <cfRule type="cellIs" dxfId="38" priority="8" stopIfTrue="1" operator="equal">
      <formula>"Y"</formula>
    </cfRule>
    <cfRule type="cellIs" dxfId="37" priority="9" stopIfTrue="1" operator="equal">
      <formula>"N"</formula>
    </cfRule>
    <cfRule type="cellIs" dxfId="36" priority="10" stopIfTrue="1" operator="equal">
      <formula>"P"</formula>
    </cfRule>
  </conditionalFormatting>
  <conditionalFormatting sqref="D10:D1016">
    <cfRule type="cellIs" dxfId="35"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K10023"/>
  <sheetViews>
    <sheetView showGridLines="0" workbookViewId="0">
      <pane ySplit="10" topLeftCell="A11" activePane="bottomLeft" state="frozen"/>
      <selection pane="bottomLeft" sqref="A1:C2"/>
    </sheetView>
  </sheetViews>
  <sheetFormatPr defaultRowHeight="12.75" x14ac:dyDescent="0.2"/>
  <cols>
    <col min="1" max="1" width="9.28515625" style="1" bestFit="1" customWidth="1"/>
    <col min="2" max="2" width="13.5703125" style="1" bestFit="1" customWidth="1"/>
    <col min="3" max="3" width="16.42578125" style="1" bestFit="1" customWidth="1"/>
    <col min="4" max="4" width="18.85546875" style="1" customWidth="1"/>
    <col min="5" max="5" width="13.5703125" style="1" bestFit="1" customWidth="1"/>
    <col min="6" max="6" width="14" style="1" bestFit="1" customWidth="1"/>
    <col min="7" max="7" width="9.7109375" style="1" customWidth="1"/>
    <col min="8" max="8" width="26.5703125" style="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1" bestFit="1" customWidth="1"/>
    <col min="17" max="17" width="1.7109375" style="12" customWidth="1"/>
    <col min="18" max="18" width="10.7109375" style="12" customWidth="1"/>
    <col min="19" max="19" width="12" style="12" customWidth="1"/>
    <col min="20" max="21" width="10.7109375" style="1" bestFit="1" customWidth="1"/>
    <col min="22" max="22" width="1.7109375" style="12" customWidth="1"/>
    <col min="23" max="23" width="43.140625" style="1" customWidth="1"/>
    <col min="24" max="24" width="10" style="1" hidden="1" customWidth="1"/>
    <col min="25" max="38" width="0" style="1" hidden="1" customWidth="1"/>
    <col min="39" max="42" width="9.140625" style="1"/>
    <col min="46" max="46" width="7.7109375" style="12" customWidth="1"/>
    <col min="57" max="58" width="9.140625" style="1"/>
    <col min="59" max="59" width="6.5703125" style="1" bestFit="1" customWidth="1"/>
    <col min="60" max="60" width="8.7109375" style="1" customWidth="1"/>
    <col min="61" max="61" width="17" style="1" customWidth="1"/>
    <col min="62" max="62" width="12.7109375" style="1" customWidth="1"/>
    <col min="63" max="63" width="16.5703125" style="1" bestFit="1" customWidth="1"/>
    <col min="64" max="16384" width="9.140625" style="1"/>
  </cols>
  <sheetData>
    <row r="1" spans="1:63" ht="18" customHeight="1" x14ac:dyDescent="0.2">
      <c r="A1" s="273" t="s">
        <v>213</v>
      </c>
      <c r="B1" s="273"/>
      <c r="C1" s="273"/>
      <c r="M1" s="12"/>
      <c r="O1" s="12"/>
      <c r="Q1" s="126"/>
      <c r="R1" s="222" t="s">
        <v>191</v>
      </c>
      <c r="S1" s="221"/>
      <c r="T1" s="221"/>
      <c r="AT1" s="126"/>
    </row>
    <row r="2" spans="1:63" ht="15" customHeight="1" x14ac:dyDescent="0.2">
      <c r="A2" s="273"/>
      <c r="B2" s="273"/>
      <c r="C2" s="273"/>
      <c r="L2" s="281" t="s">
        <v>198</v>
      </c>
      <c r="M2" s="281"/>
      <c r="N2" s="281"/>
      <c r="O2" s="281"/>
      <c r="P2" s="281"/>
      <c r="Q2" s="126"/>
      <c r="R2" s="116"/>
      <c r="S2" s="121" t="s">
        <v>120</v>
      </c>
      <c r="T2" s="68" t="s">
        <v>21</v>
      </c>
      <c r="U2" s="68" t="s">
        <v>26</v>
      </c>
      <c r="AT2" s="126"/>
    </row>
    <row r="3" spans="1:63" ht="15" customHeight="1" x14ac:dyDescent="0.2">
      <c r="A3" s="264" t="s">
        <v>411</v>
      </c>
      <c r="B3" s="264"/>
      <c r="C3" s="264"/>
      <c r="D3" s="264"/>
      <c r="E3" s="264"/>
      <c r="F3" s="264"/>
      <c r="G3" s="264"/>
      <c r="H3" s="264"/>
      <c r="I3" s="264"/>
      <c r="J3" s="264"/>
      <c r="K3" s="116"/>
      <c r="L3" s="269" t="s">
        <v>196</v>
      </c>
      <c r="M3" s="270"/>
      <c r="N3" s="270"/>
      <c r="O3" s="270"/>
      <c r="P3" s="270"/>
      <c r="R3" s="121" t="s">
        <v>203</v>
      </c>
      <c r="S3" s="249">
        <f ca="1">SUMIFS(AT_RISK,WIN,"&lt;&gt;P",WIN,"&lt;&gt;"&amp;"",BET_DATE,"&gt;"&amp;TODAY()-1,BET_DATE,"&lt;="&amp;TODAY())</f>
        <v>0</v>
      </c>
      <c r="T3" s="249">
        <f ca="1">SUMIFS(PAYOUT,WIN,"&lt;&gt;P",WIN,"&lt;&gt;"&amp;"",BET_DATE,"&gt;"&amp;TODAY()-1,BET_DATE,"&lt;="&amp;TODAY())</f>
        <v>0</v>
      </c>
      <c r="U3" s="249">
        <f ca="1">SUMIFS(PROFIT,WIN,"&lt;&gt;P",WIN,"&lt;&gt;"&amp;"",BET_DATE,"&gt;"&amp;TODAY()-1,BET_DATE,"&lt;="&amp;TODAY())</f>
        <v>0</v>
      </c>
    </row>
    <row r="4" spans="1:63" ht="15" customHeight="1" x14ac:dyDescent="0.2">
      <c r="A4" s="264"/>
      <c r="B4" s="264"/>
      <c r="C4" s="264"/>
      <c r="D4" s="264"/>
      <c r="E4" s="264"/>
      <c r="F4" s="264"/>
      <c r="G4" s="264"/>
      <c r="H4" s="264"/>
      <c r="I4" s="264"/>
      <c r="J4" s="264"/>
      <c r="K4" s="116"/>
      <c r="L4" s="267" t="s">
        <v>197</v>
      </c>
      <c r="M4" s="268"/>
      <c r="N4" s="268"/>
      <c r="O4" s="268"/>
      <c r="P4" s="268"/>
      <c r="Q4" s="116"/>
      <c r="R4" s="121" t="s">
        <v>189</v>
      </c>
      <c r="S4" s="249">
        <f ca="1">SUMIFS(AT_RISK,WIN,"&lt;&gt;P",WIN,"&lt;&gt;"&amp;"",BET_DATE,"&gt;"&amp;TODAY()-7,BET_DATE,"&lt;="&amp;TODAY())</f>
        <v>0</v>
      </c>
      <c r="T4" s="249">
        <f ca="1">SUMIFS(PAYOUT,WIN,"&lt;&gt;P",WIN,"&lt;&gt;"&amp;"",BET_DATE,"&gt;"&amp;TODAY()-7,BET_DATE,"&lt;="&amp;TODAY())</f>
        <v>0</v>
      </c>
      <c r="U4" s="249">
        <f ca="1">SUMIFS(PROFIT,WIN,"&lt;&gt;P",WIN,"&lt;&gt;"&amp;"",BET_DATE,"&gt;"&amp;TODAY()-7,BET_DATE,"&lt;="&amp;TODAY())</f>
        <v>0</v>
      </c>
      <c r="V4" s="1"/>
      <c r="AT4" s="116"/>
      <c r="BF4" s="137" t="s">
        <v>229</v>
      </c>
      <c r="BG4" s="44"/>
      <c r="BH4" s="24"/>
      <c r="BI4" s="24"/>
      <c r="BJ4" s="24"/>
      <c r="BK4" s="134" t="s">
        <v>304</v>
      </c>
    </row>
    <row r="5" spans="1:63" ht="15" customHeight="1" x14ac:dyDescent="0.2">
      <c r="A5" s="264"/>
      <c r="B5" s="264"/>
      <c r="C5" s="264"/>
      <c r="D5" s="264"/>
      <c r="E5" s="264"/>
      <c r="F5" s="264"/>
      <c r="G5" s="264"/>
      <c r="H5" s="264"/>
      <c r="I5" s="264"/>
      <c r="J5" s="264"/>
      <c r="K5" s="116"/>
      <c r="L5" s="265" t="s">
        <v>3</v>
      </c>
      <c r="M5" s="266"/>
      <c r="N5" s="266"/>
      <c r="O5" s="266"/>
      <c r="P5" s="266"/>
      <c r="Q5" s="116"/>
      <c r="R5" s="121" t="s">
        <v>190</v>
      </c>
      <c r="S5" s="248">
        <f ca="1">SUMIFS(AT_RISK,WIN,"&lt;&gt;P",WIN,"&lt;&gt;"&amp;"",BET_DATE,"&gt;="&amp;DATE(YEAR(TODAY()),MONTH(TODAY()),1),BET_DATE,"&lt;="&amp;TODAY())</f>
        <v>0</v>
      </c>
      <c r="T5" s="248">
        <f ca="1">SUMIFS(PAYOUT,WIN,"&lt;&gt;P",WIN,"&lt;&gt;"&amp;"",BET_DATE,"&gt;="&amp;DATE(YEAR(TODAY()),MONTH(TODAY()),1),BET_DATE,"&lt;="&amp;TODAY())</f>
        <v>0</v>
      </c>
      <c r="U5" s="248">
        <f ca="1">SUMIFS(PROFIT,WIN,"&lt;&gt;P",WIN,"&lt;&gt;"&amp;"",BET_DATE,"&gt;="&amp;DATE(YEAR(TODAY()),MONTH(TODAY()),1),BET_DATE,"&lt;="&amp;TODAY())</f>
        <v>0</v>
      </c>
      <c r="V5" s="1"/>
      <c r="AT5" s="116"/>
      <c r="BF5" s="138"/>
      <c r="BG5" s="44"/>
      <c r="BH5" s="24"/>
      <c r="BI5" s="24"/>
      <c r="BJ5" s="24"/>
      <c r="BK5" s="133"/>
    </row>
    <row r="6" spans="1:63" ht="15" customHeight="1" x14ac:dyDescent="0.2">
      <c r="A6" s="264"/>
      <c r="B6" s="264"/>
      <c r="C6" s="264"/>
      <c r="D6" s="264"/>
      <c r="E6" s="264"/>
      <c r="F6" s="264"/>
      <c r="G6" s="264"/>
      <c r="H6" s="264"/>
      <c r="I6" s="264"/>
      <c r="J6" s="264"/>
      <c r="K6" s="116"/>
      <c r="L6" s="116"/>
      <c r="M6" s="116"/>
      <c r="N6" s="116"/>
      <c r="O6" s="116"/>
      <c r="P6" s="116"/>
      <c r="Q6" s="24"/>
      <c r="R6" s="121" t="s">
        <v>212</v>
      </c>
      <c r="S6" s="248">
        <f ca="1">SUMIFS(AT_RISK,WIN,"&lt;&gt;P",WIN,"&lt;&gt;"&amp;"",BET_DATE,"&gt;="&amp;DATE(YEAR(TODAY()),1,1),BET_DATE,"&lt;="&amp;TODAY())</f>
        <v>0</v>
      </c>
      <c r="T6" s="248">
        <f ca="1">SUMIFS(PAYOUT,WIN,"&lt;&gt;P",WIN,"&lt;&gt;"&amp;"",BET_DATE,"&gt;="&amp;DATE(YEAR(TODAY()),1,1),BET_DATE,"&lt;="&amp;TODAY())</f>
        <v>0</v>
      </c>
      <c r="U6" s="248">
        <f ca="1">SUMIFS(PROFIT,WIN,"&lt;&gt;P",WIN,"&lt;&gt;"&amp;"",BET_DATE,"&gt;="&amp;DATE(YEAR(TODAY()),1,1),BET_DATE,"&lt;="&amp;TODAY())</f>
        <v>0</v>
      </c>
      <c r="V6" s="24"/>
      <c r="AT6" s="24"/>
      <c r="BF6" s="256" t="s">
        <v>204</v>
      </c>
      <c r="BG6" s="257"/>
      <c r="BH6" s="24"/>
      <c r="BI6" s="24"/>
      <c r="BJ6" s="24"/>
      <c r="BK6" s="135"/>
    </row>
    <row r="7" spans="1:63" ht="15" customHeight="1" x14ac:dyDescent="0.2">
      <c r="A7" s="264"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264"/>
      <c r="C7" s="264"/>
      <c r="D7" s="264"/>
      <c r="E7" s="264"/>
      <c r="F7" s="264"/>
      <c r="G7" s="264"/>
      <c r="H7" s="264"/>
      <c r="I7" s="264"/>
      <c r="J7" s="264"/>
      <c r="K7" s="264"/>
      <c r="L7" s="264"/>
      <c r="M7" s="264"/>
      <c r="O7" s="262" t="s">
        <v>214</v>
      </c>
      <c r="P7" s="262"/>
      <c r="R7" s="121" t="s">
        <v>414</v>
      </c>
      <c r="S7" s="248">
        <f>SUMIFS(AT_RISK,WIN,"&lt;&gt;P",WIN,"&lt;&gt;"&amp;"")</f>
        <v>129.22999999999999</v>
      </c>
      <c r="T7" s="248">
        <f>SUMIFS(PAYOUT,WIN,"&lt;&gt;P",WIN,"&lt;&gt;"&amp;"")</f>
        <v>212.11</v>
      </c>
      <c r="U7" s="248">
        <f>SUMIFS(PROFIT,WIN,"&lt;&gt;P",WIN,"&lt;&gt;"&amp;"")</f>
        <v>82.88000000000001</v>
      </c>
      <c r="BF7" s="256"/>
      <c r="BG7" s="257"/>
      <c r="BK7" s="135"/>
    </row>
    <row r="8" spans="1:63" s="72" customFormat="1" ht="15" customHeight="1" x14ac:dyDescent="0.2">
      <c r="A8" s="280"/>
      <c r="B8" s="280"/>
      <c r="C8" s="280"/>
      <c r="D8" s="280"/>
      <c r="E8" s="280"/>
      <c r="F8" s="280"/>
      <c r="G8" s="280"/>
      <c r="H8" s="280"/>
      <c r="I8" s="280"/>
      <c r="J8" s="280"/>
      <c r="K8" s="280"/>
      <c r="L8" s="280"/>
      <c r="M8" s="280"/>
      <c r="O8" s="263"/>
      <c r="P8" s="263"/>
      <c r="Q8" s="81"/>
      <c r="V8" s="81"/>
      <c r="AT8" s="131"/>
      <c r="BF8" s="258"/>
      <c r="BG8" s="259"/>
      <c r="BK8" s="136"/>
    </row>
    <row r="9" spans="1:63" s="72" customFormat="1" ht="15" customHeight="1" x14ac:dyDescent="0.2">
      <c r="A9" s="260" t="s">
        <v>14</v>
      </c>
      <c r="B9" s="277" t="s">
        <v>169</v>
      </c>
      <c r="C9" s="277" t="s">
        <v>200</v>
      </c>
      <c r="D9" s="279" t="s">
        <v>57</v>
      </c>
      <c r="E9" s="279" t="s">
        <v>4</v>
      </c>
      <c r="F9" s="271" t="s">
        <v>253</v>
      </c>
      <c r="G9" s="271" t="str">
        <f>CUSTOM_NAME</f>
        <v>My Variable</v>
      </c>
      <c r="H9" s="271" t="s">
        <v>228</v>
      </c>
      <c r="I9" s="271" t="s">
        <v>227</v>
      </c>
      <c r="J9" s="271" t="s">
        <v>199</v>
      </c>
      <c r="K9" s="277" t="s">
        <v>173</v>
      </c>
      <c r="L9" s="260" t="str">
        <f>IF(ODDS_TYPE=2,"Odds (US)",IF(ODDS_TYPE=3,"Odds (frac)",IF(ODDS_TYPE=4,"Odds (HK)",IF(ODDS_TYPE=5,"Odds (ID)",IF(ODDS_TYPE=6,"Odds (MY)","Odds")))))</f>
        <v>Odds</v>
      </c>
      <c r="M9" s="260" t="s">
        <v>19</v>
      </c>
      <c r="N9" s="260" t="s">
        <v>20</v>
      </c>
      <c r="O9" s="274" t="s">
        <v>78</v>
      </c>
      <c r="P9" s="276" t="s">
        <v>119</v>
      </c>
      <c r="Q9" s="81"/>
      <c r="R9" s="291" t="s">
        <v>120</v>
      </c>
      <c r="S9" s="291" t="s">
        <v>186</v>
      </c>
      <c r="T9" s="289" t="s">
        <v>185</v>
      </c>
      <c r="U9" s="290"/>
      <c r="V9" s="81"/>
      <c r="W9" s="268" t="s">
        <v>188</v>
      </c>
      <c r="AT9" s="131"/>
      <c r="BF9" s="82" t="s">
        <v>14</v>
      </c>
      <c r="BG9" s="96" t="s">
        <v>83</v>
      </c>
      <c r="BH9" s="286" t="s">
        <v>65</v>
      </c>
      <c r="BI9" s="257" t="s">
        <v>187</v>
      </c>
      <c r="BJ9" s="284" t="s">
        <v>84</v>
      </c>
      <c r="BK9" s="282" t="s">
        <v>305</v>
      </c>
    </row>
    <row r="10" spans="1:63" s="72" customFormat="1" ht="15" customHeight="1" x14ac:dyDescent="0.2">
      <c r="A10" s="261"/>
      <c r="B10" s="278"/>
      <c r="C10" s="261"/>
      <c r="D10" s="275"/>
      <c r="E10" s="275"/>
      <c r="F10" s="272"/>
      <c r="G10" s="272"/>
      <c r="H10" s="275"/>
      <c r="I10" s="272"/>
      <c r="J10" s="272"/>
      <c r="K10" s="278"/>
      <c r="L10" s="261"/>
      <c r="M10" s="261"/>
      <c r="N10" s="261"/>
      <c r="O10" s="275"/>
      <c r="P10" s="275"/>
      <c r="Q10" s="83"/>
      <c r="R10" s="292"/>
      <c r="S10" s="292"/>
      <c r="T10" s="68" t="s">
        <v>21</v>
      </c>
      <c r="U10" s="68" t="s">
        <v>26</v>
      </c>
      <c r="V10" s="83"/>
      <c r="W10" s="288"/>
      <c r="AT10" s="131"/>
      <c r="BF10" s="124">
        <f ca="1">MIN(BF11:BF10010,TODAY())</f>
        <v>41217</v>
      </c>
      <c r="BG10" s="123">
        <v>0</v>
      </c>
      <c r="BH10" s="287"/>
      <c r="BI10" s="259"/>
      <c r="BJ10" s="285"/>
      <c r="BK10" s="283"/>
    </row>
    <row r="11" spans="1:63" x14ac:dyDescent="0.2">
      <c r="A11" s="8">
        <v>41217</v>
      </c>
      <c r="B11" s="7" t="s">
        <v>183</v>
      </c>
      <c r="C11" s="7" t="s">
        <v>325</v>
      </c>
      <c r="D11" s="7" t="s">
        <v>347</v>
      </c>
      <c r="E11" s="7" t="s">
        <v>329</v>
      </c>
      <c r="F11" s="7" t="s">
        <v>168</v>
      </c>
      <c r="G11" s="7"/>
      <c r="H11" s="7" t="s">
        <v>348</v>
      </c>
      <c r="I11" s="10"/>
      <c r="J11" s="25" t="s">
        <v>349</v>
      </c>
      <c r="K11" s="250">
        <v>25</v>
      </c>
      <c r="L11" s="31">
        <v>1.2</v>
      </c>
      <c r="M11" s="9"/>
      <c r="N11" s="11" t="s">
        <v>23</v>
      </c>
      <c r="O11" s="39">
        <v>0.05</v>
      </c>
      <c r="P11" s="47" t="s">
        <v>22</v>
      </c>
      <c r="Q11" s="13"/>
      <c r="R11" s="248">
        <f t="shared" ref="R11:R74" si="0">IF(N11&lt;&gt;"M",ROUND(IF(M11&lt;&gt;"Y",IF(P11&lt;&gt;"Y",K11,K11*(BH11-1)),0),ROUNDING),"")</f>
        <v>5</v>
      </c>
      <c r="S11" s="248">
        <f t="shared" ref="S11:S74" si="1">IF(N11&lt;&gt;"M",ROUND(IF(O11&gt;0,IF(M11="Y",BI11*(1-O11),IF(BI11&gt;R11,R11 + (BI11 - R11)*(1-O11),BI11)),BI11),ROUNDING),"")</f>
        <v>28.75</v>
      </c>
      <c r="T11" s="248">
        <f t="shared" ref="T11:T74" si="2">IF(N11&lt;&gt;"M",ROUND(IF(O11&gt;0,IF(M11="Y",BJ11*(1-O11),IF(BJ11&gt;R11,R11 + (BJ11 - R11)*(1-O11),BJ11)),BJ11),ROUNDING),"")</f>
        <v>0</v>
      </c>
      <c r="U11" s="248">
        <f t="shared" ref="U11:U74" si="3">IF(N11&lt;&gt;"M",ROUND(IF(OR(N11="P",N11=""),0,IF(OR(M11="N",M11=""),T11-R11,T11)),ROUNDING),"")</f>
        <v>-5</v>
      </c>
      <c r="V11" s="13"/>
      <c r="W11" s="117"/>
      <c r="Y11" s="5"/>
      <c r="AT11" s="130"/>
      <c r="BF11" s="45">
        <f>IF(A11&gt;2,A11," ")</f>
        <v>41217</v>
      </c>
      <c r="BG11" s="34">
        <f t="shared" ref="BG11:BG74" si="4">IF(N11&lt;&gt;"M",BG10+U11,BG10)</f>
        <v>-5</v>
      </c>
      <c r="BH11" s="32">
        <f t="shared" ref="BH11:BH74" si="5">IF(L11&lt;&gt;"",IF(ODDS_TYPE=1,L11,IF(ODDS_TYPE=2,IF(L11&gt;0,1+L11/100,IF(L11&lt;0,1-100/L11,1)),IF(ODDS_TYPE=3,1+L11,IF(ODDS_TYPE=4,1+L11,IF(ODDS_TYPE=5,IF(L11&gt;0,1+L11,1-1/L11),IF(ODDS_TYPE=6,IF(L11&gt;=0,L11+1,1-1/L11),1)))))),1)</f>
        <v>1.2</v>
      </c>
      <c r="BI11" s="32">
        <f t="shared" ref="BI11:BI74" si="6">IF(P11&lt;&gt;"Y",IF(M11&lt;&gt;"Y",K11*BH11,K11*BH11 - K11),IF(M11&lt;&gt;"Y",K11*BH11,K11))</f>
        <v>30</v>
      </c>
      <c r="BJ11" s="69">
        <f t="shared" ref="BJ11:BJ74" si="7">IF(P11&lt;&gt;"Y",
IF(M11&lt;&gt;"Y",
IF(N11="Y",K11*BH11,IF(N11="P",0,IF(OR(N11="R",N11="PU"),K11,IF(N11="H",K11*BH11*0.5,IF(N11="HW",K11*0.5*(1 + BH11),IF(N11="HL",K11*0.5,0)))))),
IF(N11="Y",K11*BH11 - K11,IF(N11="P",0,IF(OR(N11="R",N11="PU"),0,IF(N11="H",IF(BH11&gt;2,0.5*K11*BH11 - K11,0),IF(N11="HW",K11*0.5*(1 + BH11) - K11,IF(N11="HL",0,0))))))),
IF(M11&lt;&gt;"Y",
IF(N11="Y",K11*BH11,IF(N11="P",0,IF(OR(N11="R",N11="PU"),K11*(BH11-1),IF(N11="H",K11*BH11*0.5,IF(N11="HW",K11*(BH11-1)*0.5,IF(N11="HL",K11*BH11 - K11*0.5,0)))))),
IF(N11="Y",K11,IF(N11="P",0,IF(OR(N11="R",N11="PU"),0,IF(N11="H",IF(BH11&lt;2,K11*BH11*0.5 - K11*(BH11-1),0),IF(N11="HW",0,IF(N11="HL",K11*0.5,0)))))))
)</f>
        <v>0</v>
      </c>
      <c r="BK11" s="158" t="str">
        <f t="shared" ref="BK11:BK74" si="8">IF(FILT_M=1,IF(LEN(C11)&gt;0,C11,""),IF(FILT_M=2,IF(LEN(E11)&gt;0,E11,""),IF(FILT_M=3,IF(LEN(F11)&gt;0,F11,""),IF(FILT_M=4,IF(LEN(G11)&gt;0,G11,""),""))))</f>
        <v>Formula 1</v>
      </c>
    </row>
    <row r="12" spans="1:63" x14ac:dyDescent="0.2">
      <c r="A12" s="8">
        <v>41221</v>
      </c>
      <c r="B12" s="7" t="s">
        <v>11</v>
      </c>
      <c r="C12" s="7" t="s">
        <v>321</v>
      </c>
      <c r="D12" s="7" t="s">
        <v>350</v>
      </c>
      <c r="E12" s="7" t="s">
        <v>69</v>
      </c>
      <c r="F12" s="7" t="s">
        <v>340</v>
      </c>
      <c r="G12" s="7" t="s">
        <v>343</v>
      </c>
      <c r="H12" s="7" t="s">
        <v>351</v>
      </c>
      <c r="I12" s="10"/>
      <c r="J12" s="25"/>
      <c r="K12" s="250">
        <v>100</v>
      </c>
      <c r="L12" s="31">
        <v>1.3</v>
      </c>
      <c r="M12" s="9" t="s">
        <v>22</v>
      </c>
      <c r="N12" s="11" t="s">
        <v>22</v>
      </c>
      <c r="O12" s="39"/>
      <c r="P12" s="47"/>
      <c r="Q12" s="13"/>
      <c r="R12" s="248">
        <f t="shared" si="0"/>
        <v>0</v>
      </c>
      <c r="S12" s="248">
        <f t="shared" si="1"/>
        <v>30</v>
      </c>
      <c r="T12" s="248">
        <f t="shared" si="2"/>
        <v>30</v>
      </c>
      <c r="U12" s="248">
        <f t="shared" si="3"/>
        <v>30</v>
      </c>
      <c r="V12" s="13"/>
      <c r="W12" s="7"/>
      <c r="Y12" s="5"/>
      <c r="AT12" s="130"/>
      <c r="BF12" s="33">
        <f t="shared" ref="BF12:BF75" si="9">IF(A12&gt;2,A12,BF11)</f>
        <v>41221</v>
      </c>
      <c r="BG12" s="34">
        <f t="shared" si="4"/>
        <v>25</v>
      </c>
      <c r="BH12" s="32">
        <f t="shared" si="5"/>
        <v>1.3</v>
      </c>
      <c r="BI12" s="32">
        <f t="shared" si="6"/>
        <v>30</v>
      </c>
      <c r="BJ12" s="69">
        <f t="shared" si="7"/>
        <v>30</v>
      </c>
      <c r="BK12" s="158" t="str">
        <f t="shared" si="8"/>
        <v>NFL</v>
      </c>
    </row>
    <row r="13" spans="1:63" x14ac:dyDescent="0.2">
      <c r="A13" s="8">
        <v>41221</v>
      </c>
      <c r="B13" s="7" t="s">
        <v>11</v>
      </c>
      <c r="C13" s="7" t="s">
        <v>321</v>
      </c>
      <c r="D13" s="7" t="s">
        <v>352</v>
      </c>
      <c r="E13" s="7" t="s">
        <v>69</v>
      </c>
      <c r="F13" s="7" t="s">
        <v>340</v>
      </c>
      <c r="G13" s="7" t="s">
        <v>343</v>
      </c>
      <c r="H13" s="7" t="s">
        <v>353</v>
      </c>
      <c r="I13" s="10"/>
      <c r="J13" s="25"/>
      <c r="K13" s="250">
        <v>10</v>
      </c>
      <c r="L13" s="31">
        <v>1.19</v>
      </c>
      <c r="M13" s="9"/>
      <c r="N13" s="11" t="s">
        <v>53</v>
      </c>
      <c r="O13" s="39"/>
      <c r="P13" s="47"/>
      <c r="Q13" s="13"/>
      <c r="R13" s="248">
        <f t="shared" si="0"/>
        <v>10</v>
      </c>
      <c r="S13" s="248">
        <f t="shared" si="1"/>
        <v>11.9</v>
      </c>
      <c r="T13" s="248">
        <f t="shared" si="2"/>
        <v>5.95</v>
      </c>
      <c r="U13" s="248">
        <f t="shared" si="3"/>
        <v>-4.05</v>
      </c>
      <c r="V13" s="13"/>
      <c r="W13" s="7"/>
      <c r="Y13" s="5"/>
      <c r="AT13" s="130"/>
      <c r="BF13" s="33">
        <f t="shared" si="9"/>
        <v>41221</v>
      </c>
      <c r="BG13" s="34">
        <f t="shared" si="4"/>
        <v>20.95</v>
      </c>
      <c r="BH13" s="32">
        <f t="shared" si="5"/>
        <v>1.19</v>
      </c>
      <c r="BI13" s="32">
        <f t="shared" si="6"/>
        <v>11.899999999999999</v>
      </c>
      <c r="BJ13" s="69">
        <f t="shared" si="7"/>
        <v>5.9499999999999993</v>
      </c>
      <c r="BK13" s="158" t="str">
        <f t="shared" si="8"/>
        <v>NFL</v>
      </c>
    </row>
    <row r="14" spans="1:63" x14ac:dyDescent="0.2">
      <c r="A14" s="8">
        <v>41221</v>
      </c>
      <c r="B14" s="7" t="s">
        <v>11</v>
      </c>
      <c r="C14" s="7" t="s">
        <v>321</v>
      </c>
      <c r="D14" s="7" t="s">
        <v>354</v>
      </c>
      <c r="E14" s="7" t="s">
        <v>69</v>
      </c>
      <c r="F14" s="7" t="s">
        <v>340</v>
      </c>
      <c r="G14" s="7" t="s">
        <v>343</v>
      </c>
      <c r="H14" s="7" t="s">
        <v>355</v>
      </c>
      <c r="I14" s="10"/>
      <c r="J14" s="25"/>
      <c r="K14" s="250">
        <v>10</v>
      </c>
      <c r="L14" s="31">
        <v>1.2</v>
      </c>
      <c r="M14" s="9"/>
      <c r="N14" s="11" t="s">
        <v>22</v>
      </c>
      <c r="O14" s="39"/>
      <c r="P14" s="47"/>
      <c r="Q14" s="13"/>
      <c r="R14" s="248">
        <f t="shared" si="0"/>
        <v>10</v>
      </c>
      <c r="S14" s="248">
        <f t="shared" si="1"/>
        <v>12</v>
      </c>
      <c r="T14" s="248">
        <f t="shared" si="2"/>
        <v>12</v>
      </c>
      <c r="U14" s="248">
        <f t="shared" si="3"/>
        <v>2</v>
      </c>
      <c r="V14" s="13"/>
      <c r="W14" s="7"/>
      <c r="Y14" s="5"/>
      <c r="AT14" s="130"/>
      <c r="BF14" s="33">
        <f t="shared" si="9"/>
        <v>41221</v>
      </c>
      <c r="BG14" s="34">
        <f t="shared" si="4"/>
        <v>22.95</v>
      </c>
      <c r="BH14" s="32">
        <f t="shared" si="5"/>
        <v>1.2</v>
      </c>
      <c r="BI14" s="32">
        <f t="shared" si="6"/>
        <v>12</v>
      </c>
      <c r="BJ14" s="69">
        <f t="shared" si="7"/>
        <v>12</v>
      </c>
      <c r="BK14" s="158" t="str">
        <f t="shared" si="8"/>
        <v>NFL</v>
      </c>
    </row>
    <row r="15" spans="1:63" x14ac:dyDescent="0.2">
      <c r="A15" s="8">
        <v>41221</v>
      </c>
      <c r="B15" s="7" t="s">
        <v>11</v>
      </c>
      <c r="C15" s="7" t="s">
        <v>321</v>
      </c>
      <c r="D15" s="7" t="s">
        <v>412</v>
      </c>
      <c r="E15" s="7" t="s">
        <v>413</v>
      </c>
      <c r="F15" s="7" t="s">
        <v>340</v>
      </c>
      <c r="G15" s="7"/>
      <c r="H15" s="7" t="s">
        <v>412</v>
      </c>
      <c r="I15" s="10"/>
      <c r="J15" s="25"/>
      <c r="K15" s="250">
        <v>10</v>
      </c>
      <c r="L15" s="31">
        <v>4.5591699999999999</v>
      </c>
      <c r="M15" s="9"/>
      <c r="N15" s="11" t="s">
        <v>22</v>
      </c>
      <c r="O15" s="39"/>
      <c r="P15" s="47"/>
      <c r="Q15" s="13"/>
      <c r="R15" s="248">
        <f t="shared" si="0"/>
        <v>10</v>
      </c>
      <c r="S15" s="248">
        <f t="shared" si="1"/>
        <v>45.59</v>
      </c>
      <c r="T15" s="248">
        <f t="shared" si="2"/>
        <v>45.59</v>
      </c>
      <c r="U15" s="248">
        <f t="shared" si="3"/>
        <v>35.590000000000003</v>
      </c>
      <c r="V15" s="13"/>
      <c r="W15" s="7"/>
      <c r="Y15" s="5"/>
      <c r="AT15" s="130"/>
      <c r="BF15" s="33">
        <f t="shared" si="9"/>
        <v>41221</v>
      </c>
      <c r="BG15" s="34">
        <f t="shared" si="4"/>
        <v>58.540000000000006</v>
      </c>
      <c r="BH15" s="32">
        <f t="shared" si="5"/>
        <v>4.5591699999999999</v>
      </c>
      <c r="BI15" s="32">
        <f t="shared" si="6"/>
        <v>45.591700000000003</v>
      </c>
      <c r="BJ15" s="69">
        <f t="shared" si="7"/>
        <v>45.591700000000003</v>
      </c>
      <c r="BK15" s="158" t="str">
        <f t="shared" si="8"/>
        <v>NFL</v>
      </c>
    </row>
    <row r="16" spans="1:63" x14ac:dyDescent="0.2">
      <c r="A16" s="8"/>
      <c r="B16" s="7"/>
      <c r="C16" s="7"/>
      <c r="D16" s="7" t="s">
        <v>356</v>
      </c>
      <c r="E16" s="7"/>
      <c r="F16" s="7"/>
      <c r="G16" s="7"/>
      <c r="H16" s="7" t="s">
        <v>357</v>
      </c>
      <c r="I16" s="10"/>
      <c r="J16" s="25" t="s">
        <v>20</v>
      </c>
      <c r="K16" s="250"/>
      <c r="L16" s="31">
        <v>1.55</v>
      </c>
      <c r="M16" s="9"/>
      <c r="N16" s="11" t="s">
        <v>290</v>
      </c>
      <c r="O16" s="39"/>
      <c r="P16" s="47"/>
      <c r="Q16" s="13"/>
      <c r="R16" s="248" t="str">
        <f t="shared" si="0"/>
        <v/>
      </c>
      <c r="S16" s="248" t="str">
        <f t="shared" si="1"/>
        <v/>
      </c>
      <c r="T16" s="248" t="str">
        <f t="shared" si="2"/>
        <v/>
      </c>
      <c r="U16" s="248" t="str">
        <f t="shared" si="3"/>
        <v/>
      </c>
      <c r="V16" s="13"/>
      <c r="W16" s="7"/>
      <c r="Y16" s="5"/>
      <c r="AT16" s="130"/>
      <c r="BF16" s="33">
        <f t="shared" si="9"/>
        <v>41221</v>
      </c>
      <c r="BG16" s="34">
        <f t="shared" si="4"/>
        <v>58.540000000000006</v>
      </c>
      <c r="BH16" s="32">
        <f t="shared" si="5"/>
        <v>1.55</v>
      </c>
      <c r="BI16" s="32">
        <f t="shared" si="6"/>
        <v>0</v>
      </c>
      <c r="BJ16" s="69">
        <f t="shared" si="7"/>
        <v>0</v>
      </c>
      <c r="BK16" s="158" t="str">
        <f t="shared" si="8"/>
        <v/>
      </c>
    </row>
    <row r="17" spans="1:63" x14ac:dyDescent="0.2">
      <c r="A17" s="8"/>
      <c r="B17" s="7"/>
      <c r="C17" s="7"/>
      <c r="D17" s="7" t="s">
        <v>358</v>
      </c>
      <c r="E17" s="7"/>
      <c r="F17" s="7"/>
      <c r="G17" s="7"/>
      <c r="H17" s="7" t="s">
        <v>359</v>
      </c>
      <c r="I17" s="10"/>
      <c r="J17" s="25" t="s">
        <v>20</v>
      </c>
      <c r="K17" s="250"/>
      <c r="L17" s="31">
        <v>1.54</v>
      </c>
      <c r="M17" s="9"/>
      <c r="N17" s="11" t="s">
        <v>290</v>
      </c>
      <c r="O17" s="39"/>
      <c r="P17" s="47"/>
      <c r="Q17" s="13"/>
      <c r="R17" s="248" t="str">
        <f t="shared" si="0"/>
        <v/>
      </c>
      <c r="S17" s="248" t="str">
        <f t="shared" si="1"/>
        <v/>
      </c>
      <c r="T17" s="248" t="str">
        <f t="shared" si="2"/>
        <v/>
      </c>
      <c r="U17" s="248" t="str">
        <f t="shared" si="3"/>
        <v/>
      </c>
      <c r="V17" s="13"/>
      <c r="W17" s="7"/>
      <c r="Y17" s="5"/>
      <c r="AT17" s="130"/>
      <c r="BF17" s="33">
        <f t="shared" si="9"/>
        <v>41221</v>
      </c>
      <c r="BG17" s="34">
        <f t="shared" si="4"/>
        <v>58.540000000000006</v>
      </c>
      <c r="BH17" s="32">
        <f t="shared" si="5"/>
        <v>1.54</v>
      </c>
      <c r="BI17" s="32">
        <f t="shared" si="6"/>
        <v>0</v>
      </c>
      <c r="BJ17" s="69">
        <f t="shared" si="7"/>
        <v>0</v>
      </c>
      <c r="BK17" s="158" t="str">
        <f t="shared" si="8"/>
        <v/>
      </c>
    </row>
    <row r="18" spans="1:63" x14ac:dyDescent="0.2">
      <c r="A18" s="8"/>
      <c r="B18" s="7"/>
      <c r="C18" s="7"/>
      <c r="D18" s="7" t="s">
        <v>360</v>
      </c>
      <c r="E18" s="7"/>
      <c r="F18" s="7"/>
      <c r="G18" s="7"/>
      <c r="H18" s="7" t="s">
        <v>361</v>
      </c>
      <c r="I18" s="10"/>
      <c r="J18" s="25" t="s">
        <v>20</v>
      </c>
      <c r="K18" s="250"/>
      <c r="L18" s="31">
        <v>1.91</v>
      </c>
      <c r="M18" s="9"/>
      <c r="N18" s="11" t="s">
        <v>290</v>
      </c>
      <c r="O18" s="39"/>
      <c r="P18" s="47"/>
      <c r="Q18" s="13"/>
      <c r="R18" s="248" t="str">
        <f t="shared" si="0"/>
        <v/>
      </c>
      <c r="S18" s="248" t="str">
        <f t="shared" si="1"/>
        <v/>
      </c>
      <c r="T18" s="248" t="str">
        <f t="shared" si="2"/>
        <v/>
      </c>
      <c r="U18" s="248" t="str">
        <f t="shared" si="3"/>
        <v/>
      </c>
      <c r="V18" s="13"/>
      <c r="W18" s="7"/>
      <c r="Y18" s="5"/>
      <c r="AT18" s="130"/>
      <c r="BF18" s="33">
        <f t="shared" si="9"/>
        <v>41221</v>
      </c>
      <c r="BG18" s="34">
        <f t="shared" si="4"/>
        <v>58.540000000000006</v>
      </c>
      <c r="BH18" s="32">
        <f t="shared" si="5"/>
        <v>1.91</v>
      </c>
      <c r="BI18" s="32">
        <f t="shared" si="6"/>
        <v>0</v>
      </c>
      <c r="BJ18" s="69">
        <f t="shared" si="7"/>
        <v>0</v>
      </c>
      <c r="BK18" s="158" t="str">
        <f t="shared" si="8"/>
        <v/>
      </c>
    </row>
    <row r="19" spans="1:63" x14ac:dyDescent="0.2">
      <c r="A19" s="8">
        <v>41221</v>
      </c>
      <c r="B19" s="7" t="s">
        <v>170</v>
      </c>
      <c r="C19" s="7" t="s">
        <v>326</v>
      </c>
      <c r="D19" s="7" t="s">
        <v>362</v>
      </c>
      <c r="E19" s="7" t="s">
        <v>69</v>
      </c>
      <c r="F19" s="7" t="s">
        <v>342</v>
      </c>
      <c r="G19" s="7" t="s">
        <v>345</v>
      </c>
      <c r="H19" s="7" t="s">
        <v>363</v>
      </c>
      <c r="I19" s="10"/>
      <c r="J19" s="25"/>
      <c r="K19" s="250">
        <v>25</v>
      </c>
      <c r="L19" s="31">
        <v>1.18</v>
      </c>
      <c r="M19" s="9"/>
      <c r="N19" s="11" t="s">
        <v>22</v>
      </c>
      <c r="O19" s="39"/>
      <c r="P19" s="47"/>
      <c r="Q19" s="13"/>
      <c r="R19" s="248">
        <f t="shared" si="0"/>
        <v>25</v>
      </c>
      <c r="S19" s="248">
        <f t="shared" si="1"/>
        <v>29.5</v>
      </c>
      <c r="T19" s="248">
        <f t="shared" si="2"/>
        <v>29.5</v>
      </c>
      <c r="U19" s="248">
        <f t="shared" si="3"/>
        <v>4.5</v>
      </c>
      <c r="V19" s="13"/>
      <c r="W19" s="7"/>
      <c r="Y19" s="5"/>
      <c r="AT19" s="130"/>
      <c r="BF19" s="33">
        <f t="shared" si="9"/>
        <v>41221</v>
      </c>
      <c r="BG19" s="34">
        <f t="shared" si="4"/>
        <v>63.040000000000006</v>
      </c>
      <c r="BH19" s="32">
        <f t="shared" si="5"/>
        <v>1.18</v>
      </c>
      <c r="BI19" s="32">
        <f t="shared" si="6"/>
        <v>29.5</v>
      </c>
      <c r="BJ19" s="69">
        <f t="shared" si="7"/>
        <v>29.5</v>
      </c>
      <c r="BK19" s="158" t="str">
        <f t="shared" si="8"/>
        <v>NCAAF</v>
      </c>
    </row>
    <row r="20" spans="1:63" x14ac:dyDescent="0.2">
      <c r="A20" s="8">
        <v>41221</v>
      </c>
      <c r="B20" s="7" t="s">
        <v>364</v>
      </c>
      <c r="C20" s="7" t="s">
        <v>326</v>
      </c>
      <c r="D20" s="7" t="s">
        <v>362</v>
      </c>
      <c r="E20" s="7" t="s">
        <v>69</v>
      </c>
      <c r="F20" s="7" t="s">
        <v>342</v>
      </c>
      <c r="G20" s="7" t="s">
        <v>345</v>
      </c>
      <c r="H20" s="7" t="s">
        <v>363</v>
      </c>
      <c r="I20" s="10"/>
      <c r="J20" s="25"/>
      <c r="K20" s="250">
        <v>1.73</v>
      </c>
      <c r="L20" s="31">
        <v>1.18</v>
      </c>
      <c r="M20" s="9"/>
      <c r="N20" s="11" t="s">
        <v>22</v>
      </c>
      <c r="O20" s="39"/>
      <c r="P20" s="47"/>
      <c r="Q20" s="13"/>
      <c r="R20" s="248">
        <f t="shared" si="0"/>
        <v>1.73</v>
      </c>
      <c r="S20" s="248">
        <f t="shared" si="1"/>
        <v>2.04</v>
      </c>
      <c r="T20" s="248">
        <f t="shared" si="2"/>
        <v>2.04</v>
      </c>
      <c r="U20" s="248">
        <f t="shared" si="3"/>
        <v>0.31</v>
      </c>
      <c r="V20" s="13"/>
      <c r="W20" s="7"/>
      <c r="Y20" s="5"/>
      <c r="AT20" s="130"/>
      <c r="BF20" s="33">
        <f t="shared" si="9"/>
        <v>41221</v>
      </c>
      <c r="BG20" s="34">
        <f t="shared" si="4"/>
        <v>63.350000000000009</v>
      </c>
      <c r="BH20" s="32">
        <f t="shared" si="5"/>
        <v>1.18</v>
      </c>
      <c r="BI20" s="32">
        <f t="shared" si="6"/>
        <v>2.0413999999999999</v>
      </c>
      <c r="BJ20" s="69">
        <f t="shared" si="7"/>
        <v>2.0413999999999999</v>
      </c>
      <c r="BK20" s="158" t="str">
        <f t="shared" si="8"/>
        <v>NCAAF</v>
      </c>
    </row>
    <row r="21" spans="1:63" x14ac:dyDescent="0.2">
      <c r="A21" s="8">
        <v>41223</v>
      </c>
      <c r="B21" s="7" t="s">
        <v>11</v>
      </c>
      <c r="C21" s="7" t="s">
        <v>327</v>
      </c>
      <c r="D21" s="7" t="s">
        <v>365</v>
      </c>
      <c r="E21" s="7" t="s">
        <v>86</v>
      </c>
      <c r="F21" s="7" t="s">
        <v>168</v>
      </c>
      <c r="G21" s="7" t="s">
        <v>344</v>
      </c>
      <c r="H21" s="7" t="s">
        <v>366</v>
      </c>
      <c r="I21" s="10"/>
      <c r="J21" s="25" t="s">
        <v>367</v>
      </c>
      <c r="K21" s="250">
        <v>10</v>
      </c>
      <c r="L21" s="31">
        <v>1.9</v>
      </c>
      <c r="M21" s="9"/>
      <c r="N21" s="11" t="s">
        <v>23</v>
      </c>
      <c r="O21" s="39"/>
      <c r="P21" s="47"/>
      <c r="Q21" s="13"/>
      <c r="R21" s="248">
        <f t="shared" si="0"/>
        <v>10</v>
      </c>
      <c r="S21" s="248">
        <f t="shared" si="1"/>
        <v>19</v>
      </c>
      <c r="T21" s="248">
        <f t="shared" si="2"/>
        <v>0</v>
      </c>
      <c r="U21" s="248">
        <f t="shared" si="3"/>
        <v>-10</v>
      </c>
      <c r="V21" s="13"/>
      <c r="W21" s="7"/>
      <c r="Y21" s="5"/>
      <c r="AT21" s="130"/>
      <c r="BF21" s="33">
        <f t="shared" si="9"/>
        <v>41223</v>
      </c>
      <c r="BG21" s="34">
        <f t="shared" si="4"/>
        <v>53.350000000000009</v>
      </c>
      <c r="BH21" s="32">
        <f t="shared" si="5"/>
        <v>1.9</v>
      </c>
      <c r="BI21" s="32">
        <f t="shared" si="6"/>
        <v>19</v>
      </c>
      <c r="BJ21" s="69">
        <f t="shared" si="7"/>
        <v>0</v>
      </c>
      <c r="BK21" s="158" t="str">
        <f t="shared" si="8"/>
        <v>Rugby Union</v>
      </c>
    </row>
    <row r="22" spans="1:63" x14ac:dyDescent="0.2">
      <c r="A22" s="8">
        <v>41229</v>
      </c>
      <c r="B22" s="7" t="s">
        <v>11</v>
      </c>
      <c r="C22" s="7" t="s">
        <v>326</v>
      </c>
      <c r="D22" s="7" t="s">
        <v>368</v>
      </c>
      <c r="E22" s="7" t="s">
        <v>86</v>
      </c>
      <c r="F22" s="7" t="s">
        <v>168</v>
      </c>
      <c r="G22" s="7" t="s">
        <v>346</v>
      </c>
      <c r="H22" s="7" t="s">
        <v>369</v>
      </c>
      <c r="I22" s="10" t="s">
        <v>22</v>
      </c>
      <c r="J22" s="25"/>
      <c r="K22" s="250">
        <v>25</v>
      </c>
      <c r="L22" s="31">
        <v>1.92</v>
      </c>
      <c r="M22" s="9"/>
      <c r="N22" s="11" t="s">
        <v>22</v>
      </c>
      <c r="O22" s="39"/>
      <c r="P22" s="47"/>
      <c r="Q22" s="13"/>
      <c r="R22" s="248">
        <f t="shared" si="0"/>
        <v>25</v>
      </c>
      <c r="S22" s="248">
        <f t="shared" si="1"/>
        <v>48</v>
      </c>
      <c r="T22" s="248">
        <f t="shared" si="2"/>
        <v>48</v>
      </c>
      <c r="U22" s="248">
        <f t="shared" si="3"/>
        <v>23</v>
      </c>
      <c r="V22" s="13"/>
      <c r="W22" s="7"/>
      <c r="Y22" s="5"/>
      <c r="AT22" s="130"/>
      <c r="BF22" s="33">
        <f t="shared" si="9"/>
        <v>41229</v>
      </c>
      <c r="BG22" s="34">
        <f t="shared" si="4"/>
        <v>76.350000000000009</v>
      </c>
      <c r="BH22" s="32">
        <f t="shared" si="5"/>
        <v>1.92</v>
      </c>
      <c r="BI22" s="32">
        <f t="shared" si="6"/>
        <v>48</v>
      </c>
      <c r="BJ22" s="69">
        <f t="shared" si="7"/>
        <v>48</v>
      </c>
      <c r="BK22" s="158" t="str">
        <f t="shared" si="8"/>
        <v>NCAAF</v>
      </c>
    </row>
    <row r="23" spans="1:63" x14ac:dyDescent="0.2">
      <c r="A23" s="8">
        <v>41234</v>
      </c>
      <c r="B23" s="7" t="s">
        <v>11</v>
      </c>
      <c r="C23" s="7" t="s">
        <v>321</v>
      </c>
      <c r="D23" s="7" t="s">
        <v>370</v>
      </c>
      <c r="E23" s="7" t="s">
        <v>86</v>
      </c>
      <c r="F23" s="7" t="s">
        <v>168</v>
      </c>
      <c r="G23" s="7" t="s">
        <v>346</v>
      </c>
      <c r="H23" s="7" t="s">
        <v>371</v>
      </c>
      <c r="I23" s="10" t="s">
        <v>22</v>
      </c>
      <c r="J23" s="25"/>
      <c r="K23" s="250">
        <v>2.5</v>
      </c>
      <c r="L23" s="31">
        <v>1.81</v>
      </c>
      <c r="M23" s="9"/>
      <c r="N23" s="11" t="s">
        <v>22</v>
      </c>
      <c r="O23" s="39"/>
      <c r="P23" s="47"/>
      <c r="Q23" s="13"/>
      <c r="R23" s="248">
        <f t="shared" si="0"/>
        <v>2.5</v>
      </c>
      <c r="S23" s="248">
        <f t="shared" si="1"/>
        <v>4.53</v>
      </c>
      <c r="T23" s="248">
        <f t="shared" si="2"/>
        <v>4.53</v>
      </c>
      <c r="U23" s="248">
        <f t="shared" si="3"/>
        <v>2.0299999999999998</v>
      </c>
      <c r="V23" s="13"/>
      <c r="W23" s="7"/>
      <c r="Y23" s="5"/>
      <c r="AT23" s="130"/>
      <c r="BF23" s="33">
        <f t="shared" si="9"/>
        <v>41234</v>
      </c>
      <c r="BG23" s="34">
        <f t="shared" si="4"/>
        <v>78.38000000000001</v>
      </c>
      <c r="BH23" s="32">
        <f t="shared" si="5"/>
        <v>1.81</v>
      </c>
      <c r="BI23" s="32">
        <f t="shared" si="6"/>
        <v>4.5250000000000004</v>
      </c>
      <c r="BJ23" s="69">
        <f t="shared" si="7"/>
        <v>4.5250000000000004</v>
      </c>
      <c r="BK23" s="158" t="str">
        <f t="shared" si="8"/>
        <v>NFL</v>
      </c>
    </row>
    <row r="24" spans="1:63" x14ac:dyDescent="0.2">
      <c r="A24" s="8">
        <v>41234</v>
      </c>
      <c r="B24" s="7" t="s">
        <v>364</v>
      </c>
      <c r="C24" s="7" t="s">
        <v>322</v>
      </c>
      <c r="D24" s="7" t="s">
        <v>372</v>
      </c>
      <c r="E24" s="7" t="s">
        <v>336</v>
      </c>
      <c r="F24" s="7" t="s">
        <v>341</v>
      </c>
      <c r="G24" s="7"/>
      <c r="H24" s="7" t="s">
        <v>373</v>
      </c>
      <c r="I24" s="10"/>
      <c r="J24" s="25" t="s">
        <v>374</v>
      </c>
      <c r="K24" s="250">
        <v>10</v>
      </c>
      <c r="L24" s="31">
        <v>1.54</v>
      </c>
      <c r="M24" s="9"/>
      <c r="N24" s="11" t="s">
        <v>22</v>
      </c>
      <c r="O24" s="39"/>
      <c r="P24" s="47"/>
      <c r="Q24" s="13"/>
      <c r="R24" s="248">
        <f t="shared" si="0"/>
        <v>10</v>
      </c>
      <c r="S24" s="248">
        <f t="shared" si="1"/>
        <v>15.4</v>
      </c>
      <c r="T24" s="248">
        <f t="shared" si="2"/>
        <v>15.4</v>
      </c>
      <c r="U24" s="248">
        <f t="shared" si="3"/>
        <v>5.4</v>
      </c>
      <c r="V24" s="13"/>
      <c r="W24" s="118"/>
      <c r="Y24" s="5"/>
      <c r="AT24" s="130"/>
      <c r="BF24" s="33">
        <f t="shared" si="9"/>
        <v>41234</v>
      </c>
      <c r="BG24" s="34">
        <f t="shared" si="4"/>
        <v>83.780000000000015</v>
      </c>
      <c r="BH24" s="32">
        <f t="shared" si="5"/>
        <v>1.54</v>
      </c>
      <c r="BI24" s="32">
        <f t="shared" si="6"/>
        <v>15.4</v>
      </c>
      <c r="BJ24" s="69">
        <f t="shared" si="7"/>
        <v>15.4</v>
      </c>
      <c r="BK24" s="158" t="str">
        <f t="shared" si="8"/>
        <v>Football - EPL</v>
      </c>
    </row>
    <row r="25" spans="1:63" x14ac:dyDescent="0.2">
      <c r="A25" s="8">
        <v>41234</v>
      </c>
      <c r="B25" s="7" t="s">
        <v>364</v>
      </c>
      <c r="C25" s="7" t="s">
        <v>322</v>
      </c>
      <c r="D25" s="7" t="s">
        <v>375</v>
      </c>
      <c r="E25" s="7" t="s">
        <v>339</v>
      </c>
      <c r="F25" s="7" t="s">
        <v>341</v>
      </c>
      <c r="G25" s="7"/>
      <c r="H25" s="7" t="s">
        <v>373</v>
      </c>
      <c r="I25" s="10"/>
      <c r="J25" s="25" t="s">
        <v>374</v>
      </c>
      <c r="K25" s="250">
        <v>10</v>
      </c>
      <c r="L25" s="31">
        <v>1.82</v>
      </c>
      <c r="M25" s="9"/>
      <c r="N25" s="11" t="s">
        <v>71</v>
      </c>
      <c r="O25" s="39"/>
      <c r="P25" s="47"/>
      <c r="Q25" s="13"/>
      <c r="R25" s="248">
        <f t="shared" si="0"/>
        <v>10</v>
      </c>
      <c r="S25" s="248">
        <f t="shared" si="1"/>
        <v>18.2</v>
      </c>
      <c r="T25" s="248">
        <f t="shared" si="2"/>
        <v>14.1</v>
      </c>
      <c r="U25" s="248">
        <f t="shared" si="3"/>
        <v>4.0999999999999996</v>
      </c>
      <c r="V25" s="13"/>
      <c r="W25" s="7"/>
      <c r="Y25" s="5"/>
      <c r="AT25" s="130"/>
      <c r="BF25" s="33">
        <f t="shared" si="9"/>
        <v>41234</v>
      </c>
      <c r="BG25" s="34">
        <f t="shared" si="4"/>
        <v>87.88000000000001</v>
      </c>
      <c r="BH25" s="32">
        <f t="shared" si="5"/>
        <v>1.82</v>
      </c>
      <c r="BI25" s="32">
        <f t="shared" si="6"/>
        <v>18.2</v>
      </c>
      <c r="BJ25" s="69">
        <f t="shared" si="7"/>
        <v>14.100000000000001</v>
      </c>
      <c r="BK25" s="158" t="str">
        <f t="shared" si="8"/>
        <v>Football - EPL</v>
      </c>
    </row>
    <row r="26" spans="1:63" x14ac:dyDescent="0.2">
      <c r="A26" s="8">
        <v>41234</v>
      </c>
      <c r="B26" s="7" t="s">
        <v>364</v>
      </c>
      <c r="C26" s="7" t="s">
        <v>322</v>
      </c>
      <c r="D26" s="7" t="s">
        <v>376</v>
      </c>
      <c r="E26" s="7" t="s">
        <v>339</v>
      </c>
      <c r="F26" s="7" t="s">
        <v>341</v>
      </c>
      <c r="G26" s="7"/>
      <c r="H26" s="7" t="s">
        <v>373</v>
      </c>
      <c r="I26" s="10"/>
      <c r="J26" s="25" t="s">
        <v>374</v>
      </c>
      <c r="K26" s="250">
        <v>10</v>
      </c>
      <c r="L26" s="31">
        <v>2.4</v>
      </c>
      <c r="M26" s="9"/>
      <c r="N26" s="11" t="s">
        <v>72</v>
      </c>
      <c r="O26" s="39"/>
      <c r="P26" s="47"/>
      <c r="Q26" s="13"/>
      <c r="R26" s="248">
        <f t="shared" si="0"/>
        <v>10</v>
      </c>
      <c r="S26" s="248">
        <f t="shared" si="1"/>
        <v>24</v>
      </c>
      <c r="T26" s="248">
        <f t="shared" si="2"/>
        <v>5</v>
      </c>
      <c r="U26" s="248">
        <f t="shared" si="3"/>
        <v>-5</v>
      </c>
      <c r="V26" s="13"/>
      <c r="W26" s="7"/>
      <c r="Y26" s="5"/>
      <c r="AT26" s="130"/>
      <c r="BF26" s="33">
        <f t="shared" si="9"/>
        <v>41234</v>
      </c>
      <c r="BG26" s="34">
        <f t="shared" si="4"/>
        <v>82.88000000000001</v>
      </c>
      <c r="BH26" s="32">
        <f t="shared" si="5"/>
        <v>2.4</v>
      </c>
      <c r="BI26" s="32">
        <f t="shared" si="6"/>
        <v>24</v>
      </c>
      <c r="BJ26" s="69">
        <f t="shared" si="7"/>
        <v>5</v>
      </c>
      <c r="BK26" s="158" t="str">
        <f t="shared" si="8"/>
        <v>Football - EPL</v>
      </c>
    </row>
    <row r="27" spans="1:63" x14ac:dyDescent="0.2">
      <c r="A27" s="8">
        <v>41242</v>
      </c>
      <c r="B27" s="7" t="s">
        <v>364</v>
      </c>
      <c r="C27" s="7" t="s">
        <v>323</v>
      </c>
      <c r="D27" s="7" t="s">
        <v>377</v>
      </c>
      <c r="E27" s="7" t="s">
        <v>69</v>
      </c>
      <c r="F27" s="7" t="s">
        <v>168</v>
      </c>
      <c r="G27" s="7" t="s">
        <v>343</v>
      </c>
      <c r="H27" s="7" t="s">
        <v>378</v>
      </c>
      <c r="I27" s="10"/>
      <c r="J27" s="25"/>
      <c r="K27" s="250">
        <v>5</v>
      </c>
      <c r="L27" s="31">
        <v>2.15</v>
      </c>
      <c r="M27" s="9"/>
      <c r="N27" s="11" t="s">
        <v>25</v>
      </c>
      <c r="O27" s="39"/>
      <c r="P27" s="47"/>
      <c r="Q27" s="13"/>
      <c r="R27" s="248">
        <f t="shared" si="0"/>
        <v>5</v>
      </c>
      <c r="S27" s="248">
        <f t="shared" si="1"/>
        <v>10.75</v>
      </c>
      <c r="T27" s="248">
        <f t="shared" si="2"/>
        <v>0</v>
      </c>
      <c r="U27" s="248">
        <f t="shared" si="3"/>
        <v>0</v>
      </c>
      <c r="V27" s="13"/>
      <c r="W27" s="7"/>
      <c r="Y27" s="5"/>
      <c r="AT27" s="130"/>
      <c r="BF27" s="33">
        <f t="shared" si="9"/>
        <v>41242</v>
      </c>
      <c r="BG27" s="34">
        <f t="shared" si="4"/>
        <v>82.88000000000001</v>
      </c>
      <c r="BH27" s="32">
        <f t="shared" si="5"/>
        <v>2.15</v>
      </c>
      <c r="BI27" s="32">
        <f t="shared" si="6"/>
        <v>10.75</v>
      </c>
      <c r="BJ27" s="69">
        <f t="shared" si="7"/>
        <v>0</v>
      </c>
      <c r="BK27" s="158" t="str">
        <f t="shared" si="8"/>
        <v>Football - A-League</v>
      </c>
    </row>
    <row r="28" spans="1:63" x14ac:dyDescent="0.2">
      <c r="A28" s="8">
        <v>41242</v>
      </c>
      <c r="B28" s="7" t="s">
        <v>11</v>
      </c>
      <c r="C28" s="7" t="s">
        <v>323</v>
      </c>
      <c r="D28" s="7" t="s">
        <v>379</v>
      </c>
      <c r="E28" s="7" t="s">
        <v>69</v>
      </c>
      <c r="F28" s="7" t="s">
        <v>168</v>
      </c>
      <c r="G28" s="7"/>
      <c r="H28" s="7" t="s">
        <v>380</v>
      </c>
      <c r="I28" s="10"/>
      <c r="J28" s="25"/>
      <c r="K28" s="250">
        <v>5</v>
      </c>
      <c r="L28" s="31">
        <v>3.75</v>
      </c>
      <c r="M28" s="9"/>
      <c r="N28" s="11" t="s">
        <v>25</v>
      </c>
      <c r="O28" s="39"/>
      <c r="P28" s="47"/>
      <c r="Q28" s="13"/>
      <c r="R28" s="248">
        <f t="shared" si="0"/>
        <v>5</v>
      </c>
      <c r="S28" s="248">
        <f t="shared" si="1"/>
        <v>18.75</v>
      </c>
      <c r="T28" s="248">
        <f t="shared" si="2"/>
        <v>0</v>
      </c>
      <c r="U28" s="248">
        <f t="shared" si="3"/>
        <v>0</v>
      </c>
      <c r="V28" s="13"/>
      <c r="W28" s="7"/>
      <c r="Y28" s="5"/>
      <c r="AT28" s="130"/>
      <c r="BF28" s="33">
        <f t="shared" si="9"/>
        <v>41242</v>
      </c>
      <c r="BG28" s="34">
        <f t="shared" si="4"/>
        <v>82.88000000000001</v>
      </c>
      <c r="BH28" s="32">
        <f t="shared" si="5"/>
        <v>3.75</v>
      </c>
      <c r="BI28" s="32">
        <f t="shared" si="6"/>
        <v>18.75</v>
      </c>
      <c r="BJ28" s="69">
        <f t="shared" si="7"/>
        <v>0</v>
      </c>
      <c r="BK28" s="158" t="str">
        <f t="shared" si="8"/>
        <v>Football - A-League</v>
      </c>
    </row>
    <row r="29" spans="1:63" x14ac:dyDescent="0.2">
      <c r="A29" s="8"/>
      <c r="B29" s="7"/>
      <c r="C29" s="7"/>
      <c r="D29" s="7"/>
      <c r="E29" s="7"/>
      <c r="F29" s="7"/>
      <c r="G29" s="7"/>
      <c r="H29" s="7"/>
      <c r="I29" s="10"/>
      <c r="J29" s="25"/>
      <c r="K29" s="250"/>
      <c r="L29" s="31"/>
      <c r="M29" s="9"/>
      <c r="N29" s="11" t="s">
        <v>25</v>
      </c>
      <c r="O29" s="39"/>
      <c r="P29" s="47"/>
      <c r="Q29" s="13"/>
      <c r="R29" s="248">
        <f t="shared" si="0"/>
        <v>0</v>
      </c>
      <c r="S29" s="248">
        <f t="shared" si="1"/>
        <v>0</v>
      </c>
      <c r="T29" s="248">
        <f t="shared" si="2"/>
        <v>0</v>
      </c>
      <c r="U29" s="248">
        <f t="shared" si="3"/>
        <v>0</v>
      </c>
      <c r="V29" s="13"/>
      <c r="W29" s="7"/>
      <c r="Y29" s="5"/>
      <c r="AT29" s="130"/>
      <c r="BF29" s="33">
        <f t="shared" si="9"/>
        <v>41242</v>
      </c>
      <c r="BG29" s="34">
        <f t="shared" si="4"/>
        <v>82.88000000000001</v>
      </c>
      <c r="BH29" s="32">
        <f t="shared" si="5"/>
        <v>1</v>
      </c>
      <c r="BI29" s="32">
        <f t="shared" si="6"/>
        <v>0</v>
      </c>
      <c r="BJ29" s="69">
        <f t="shared" si="7"/>
        <v>0</v>
      </c>
      <c r="BK29" s="158" t="str">
        <f t="shared" si="8"/>
        <v/>
      </c>
    </row>
    <row r="30" spans="1:63" x14ac:dyDescent="0.2">
      <c r="A30" s="8"/>
      <c r="B30" s="7"/>
      <c r="C30" s="7"/>
      <c r="D30" s="7"/>
      <c r="E30" s="7"/>
      <c r="F30" s="7"/>
      <c r="G30" s="7"/>
      <c r="H30" s="7"/>
      <c r="I30" s="10"/>
      <c r="J30" s="25"/>
      <c r="K30" s="250"/>
      <c r="L30" s="31"/>
      <c r="M30" s="9"/>
      <c r="N30" s="11" t="s">
        <v>25</v>
      </c>
      <c r="O30" s="39"/>
      <c r="P30" s="47"/>
      <c r="Q30" s="13"/>
      <c r="R30" s="248">
        <f t="shared" si="0"/>
        <v>0</v>
      </c>
      <c r="S30" s="248">
        <f t="shared" si="1"/>
        <v>0</v>
      </c>
      <c r="T30" s="248">
        <f t="shared" si="2"/>
        <v>0</v>
      </c>
      <c r="U30" s="248">
        <f t="shared" si="3"/>
        <v>0</v>
      </c>
      <c r="V30" s="13"/>
      <c r="W30" s="7"/>
      <c r="Y30" s="5"/>
      <c r="AT30" s="130"/>
      <c r="BF30" s="33">
        <f t="shared" si="9"/>
        <v>41242</v>
      </c>
      <c r="BG30" s="34">
        <f t="shared" si="4"/>
        <v>82.88000000000001</v>
      </c>
      <c r="BH30" s="32">
        <f t="shared" si="5"/>
        <v>1</v>
      </c>
      <c r="BI30" s="32">
        <f t="shared" si="6"/>
        <v>0</v>
      </c>
      <c r="BJ30" s="69">
        <f t="shared" si="7"/>
        <v>0</v>
      </c>
      <c r="BK30" s="158" t="str">
        <f t="shared" si="8"/>
        <v/>
      </c>
    </row>
    <row r="31" spans="1:63" x14ac:dyDescent="0.2">
      <c r="A31" s="8"/>
      <c r="B31" s="7"/>
      <c r="C31" s="7"/>
      <c r="D31" s="7"/>
      <c r="E31" s="7"/>
      <c r="F31" s="7"/>
      <c r="G31" s="7"/>
      <c r="H31" s="7"/>
      <c r="I31" s="10"/>
      <c r="J31" s="25"/>
      <c r="K31" s="250"/>
      <c r="L31" s="31"/>
      <c r="M31" s="9"/>
      <c r="N31" s="11" t="s">
        <v>25</v>
      </c>
      <c r="O31" s="39"/>
      <c r="P31" s="47"/>
      <c r="Q31" s="13"/>
      <c r="R31" s="248">
        <f t="shared" si="0"/>
        <v>0</v>
      </c>
      <c r="S31" s="248">
        <f t="shared" si="1"/>
        <v>0</v>
      </c>
      <c r="T31" s="248">
        <f t="shared" si="2"/>
        <v>0</v>
      </c>
      <c r="U31" s="248">
        <f t="shared" si="3"/>
        <v>0</v>
      </c>
      <c r="V31" s="13"/>
      <c r="W31" s="7"/>
      <c r="Y31" s="5"/>
      <c r="AT31" s="130"/>
      <c r="BF31" s="33">
        <f t="shared" si="9"/>
        <v>41242</v>
      </c>
      <c r="BG31" s="34">
        <f t="shared" si="4"/>
        <v>82.88000000000001</v>
      </c>
      <c r="BH31" s="32">
        <f t="shared" si="5"/>
        <v>1</v>
      </c>
      <c r="BI31" s="32">
        <f t="shared" si="6"/>
        <v>0</v>
      </c>
      <c r="BJ31" s="69">
        <f t="shared" si="7"/>
        <v>0</v>
      </c>
      <c r="BK31" s="158" t="str">
        <f t="shared" si="8"/>
        <v/>
      </c>
    </row>
    <row r="32" spans="1:63" x14ac:dyDescent="0.2">
      <c r="A32" s="8"/>
      <c r="B32" s="7"/>
      <c r="C32" s="7"/>
      <c r="D32" s="7"/>
      <c r="E32" s="7"/>
      <c r="F32" s="7"/>
      <c r="G32" s="7"/>
      <c r="H32" s="7"/>
      <c r="I32" s="10"/>
      <c r="J32" s="25"/>
      <c r="K32" s="250"/>
      <c r="L32" s="31"/>
      <c r="M32" s="9"/>
      <c r="N32" s="11" t="s">
        <v>25</v>
      </c>
      <c r="O32" s="39"/>
      <c r="P32" s="47"/>
      <c r="Q32" s="13"/>
      <c r="R32" s="248">
        <f t="shared" si="0"/>
        <v>0</v>
      </c>
      <c r="S32" s="248">
        <f t="shared" si="1"/>
        <v>0</v>
      </c>
      <c r="T32" s="248">
        <f t="shared" si="2"/>
        <v>0</v>
      </c>
      <c r="U32" s="248">
        <f t="shared" si="3"/>
        <v>0</v>
      </c>
      <c r="V32" s="13"/>
      <c r="W32" s="7"/>
      <c r="Y32" s="5"/>
      <c r="AT32" s="130"/>
      <c r="BF32" s="33">
        <f t="shared" si="9"/>
        <v>41242</v>
      </c>
      <c r="BG32" s="34">
        <f t="shared" si="4"/>
        <v>82.88000000000001</v>
      </c>
      <c r="BH32" s="32">
        <f t="shared" si="5"/>
        <v>1</v>
      </c>
      <c r="BI32" s="32">
        <f t="shared" si="6"/>
        <v>0</v>
      </c>
      <c r="BJ32" s="69">
        <f t="shared" si="7"/>
        <v>0</v>
      </c>
      <c r="BK32" s="158" t="str">
        <f t="shared" si="8"/>
        <v/>
      </c>
    </row>
    <row r="33" spans="1:63" x14ac:dyDescent="0.2">
      <c r="A33" s="8"/>
      <c r="B33" s="7"/>
      <c r="C33" s="7"/>
      <c r="D33" s="7"/>
      <c r="E33" s="7"/>
      <c r="F33" s="7"/>
      <c r="G33" s="7"/>
      <c r="H33" s="7"/>
      <c r="I33" s="10"/>
      <c r="J33" s="25"/>
      <c r="K33" s="250"/>
      <c r="L33" s="31"/>
      <c r="M33" s="9"/>
      <c r="N33" s="11" t="s">
        <v>25</v>
      </c>
      <c r="O33" s="39"/>
      <c r="P33" s="47"/>
      <c r="Q33" s="13"/>
      <c r="R33" s="248">
        <f t="shared" si="0"/>
        <v>0</v>
      </c>
      <c r="S33" s="248">
        <f t="shared" si="1"/>
        <v>0</v>
      </c>
      <c r="T33" s="248">
        <f t="shared" si="2"/>
        <v>0</v>
      </c>
      <c r="U33" s="248">
        <f t="shared" si="3"/>
        <v>0</v>
      </c>
      <c r="V33" s="13"/>
      <c r="W33" s="7"/>
      <c r="Y33" s="5"/>
      <c r="AT33" s="130"/>
      <c r="BF33" s="33">
        <f t="shared" si="9"/>
        <v>41242</v>
      </c>
      <c r="BG33" s="34">
        <f t="shared" si="4"/>
        <v>82.88000000000001</v>
      </c>
      <c r="BH33" s="32">
        <f t="shared" si="5"/>
        <v>1</v>
      </c>
      <c r="BI33" s="32">
        <f t="shared" si="6"/>
        <v>0</v>
      </c>
      <c r="BJ33" s="69">
        <f t="shared" si="7"/>
        <v>0</v>
      </c>
      <c r="BK33" s="158" t="str">
        <f t="shared" si="8"/>
        <v/>
      </c>
    </row>
    <row r="34" spans="1:63" x14ac:dyDescent="0.2">
      <c r="A34" s="8"/>
      <c r="B34" s="7"/>
      <c r="C34" s="7"/>
      <c r="D34" s="7"/>
      <c r="E34" s="7"/>
      <c r="F34" s="7"/>
      <c r="G34" s="7"/>
      <c r="H34" s="7"/>
      <c r="I34" s="10"/>
      <c r="J34" s="25"/>
      <c r="K34" s="250"/>
      <c r="L34" s="31"/>
      <c r="M34" s="9"/>
      <c r="N34" s="11" t="s">
        <v>25</v>
      </c>
      <c r="O34" s="39"/>
      <c r="P34" s="47"/>
      <c r="Q34" s="13"/>
      <c r="R34" s="248">
        <f t="shared" si="0"/>
        <v>0</v>
      </c>
      <c r="S34" s="248">
        <f t="shared" si="1"/>
        <v>0</v>
      </c>
      <c r="T34" s="248">
        <f t="shared" si="2"/>
        <v>0</v>
      </c>
      <c r="U34" s="248">
        <f t="shared" si="3"/>
        <v>0</v>
      </c>
      <c r="V34" s="13"/>
      <c r="W34" s="7"/>
      <c r="Y34" s="5"/>
      <c r="AT34" s="130"/>
      <c r="BF34" s="33">
        <f t="shared" si="9"/>
        <v>41242</v>
      </c>
      <c r="BG34" s="34">
        <f t="shared" si="4"/>
        <v>82.88000000000001</v>
      </c>
      <c r="BH34" s="32">
        <f t="shared" si="5"/>
        <v>1</v>
      </c>
      <c r="BI34" s="32">
        <f t="shared" si="6"/>
        <v>0</v>
      </c>
      <c r="BJ34" s="69">
        <f t="shared" si="7"/>
        <v>0</v>
      </c>
      <c r="BK34" s="158" t="str">
        <f t="shared" si="8"/>
        <v/>
      </c>
    </row>
    <row r="35" spans="1:63" x14ac:dyDescent="0.2">
      <c r="A35" s="8"/>
      <c r="B35" s="7"/>
      <c r="C35" s="7"/>
      <c r="D35" s="7"/>
      <c r="E35" s="7"/>
      <c r="F35" s="7"/>
      <c r="G35" s="7"/>
      <c r="H35" s="7"/>
      <c r="I35" s="10"/>
      <c r="J35" s="25"/>
      <c r="K35" s="250"/>
      <c r="L35" s="31"/>
      <c r="M35" s="9"/>
      <c r="N35" s="11" t="s">
        <v>25</v>
      </c>
      <c r="O35" s="39"/>
      <c r="P35" s="47"/>
      <c r="Q35" s="13"/>
      <c r="R35" s="248">
        <f t="shared" si="0"/>
        <v>0</v>
      </c>
      <c r="S35" s="248">
        <f t="shared" si="1"/>
        <v>0</v>
      </c>
      <c r="T35" s="248">
        <f t="shared" si="2"/>
        <v>0</v>
      </c>
      <c r="U35" s="248">
        <f t="shared" si="3"/>
        <v>0</v>
      </c>
      <c r="V35" s="13"/>
      <c r="W35" s="7"/>
      <c r="Y35" s="5"/>
      <c r="AT35" s="130"/>
      <c r="BF35" s="33">
        <f t="shared" si="9"/>
        <v>41242</v>
      </c>
      <c r="BG35" s="34">
        <f t="shared" si="4"/>
        <v>82.88000000000001</v>
      </c>
      <c r="BH35" s="32">
        <f t="shared" si="5"/>
        <v>1</v>
      </c>
      <c r="BI35" s="32">
        <f t="shared" si="6"/>
        <v>0</v>
      </c>
      <c r="BJ35" s="69">
        <f t="shared" si="7"/>
        <v>0</v>
      </c>
      <c r="BK35" s="158" t="str">
        <f t="shared" si="8"/>
        <v/>
      </c>
    </row>
    <row r="36" spans="1:63" x14ac:dyDescent="0.2">
      <c r="A36" s="8"/>
      <c r="B36" s="7"/>
      <c r="C36" s="7"/>
      <c r="D36" s="7"/>
      <c r="E36" s="7"/>
      <c r="F36" s="7"/>
      <c r="G36" s="7"/>
      <c r="H36" s="7"/>
      <c r="I36" s="10"/>
      <c r="J36" s="25"/>
      <c r="K36" s="250"/>
      <c r="L36" s="31"/>
      <c r="M36" s="9"/>
      <c r="N36" s="11" t="s">
        <v>25</v>
      </c>
      <c r="O36" s="39"/>
      <c r="P36" s="47"/>
      <c r="Q36" s="13"/>
      <c r="R36" s="248">
        <f t="shared" si="0"/>
        <v>0</v>
      </c>
      <c r="S36" s="248">
        <f t="shared" si="1"/>
        <v>0</v>
      </c>
      <c r="T36" s="248">
        <f t="shared" si="2"/>
        <v>0</v>
      </c>
      <c r="U36" s="248">
        <f t="shared" si="3"/>
        <v>0</v>
      </c>
      <c r="V36" s="13"/>
      <c r="W36" s="7"/>
      <c r="Y36" s="5"/>
      <c r="AT36" s="130"/>
      <c r="BF36" s="33">
        <f t="shared" si="9"/>
        <v>41242</v>
      </c>
      <c r="BG36" s="34">
        <f t="shared" si="4"/>
        <v>82.88000000000001</v>
      </c>
      <c r="BH36" s="32">
        <f t="shared" si="5"/>
        <v>1</v>
      </c>
      <c r="BI36" s="32">
        <f t="shared" si="6"/>
        <v>0</v>
      </c>
      <c r="BJ36" s="69">
        <f t="shared" si="7"/>
        <v>0</v>
      </c>
      <c r="BK36" s="158" t="str">
        <f t="shared" si="8"/>
        <v/>
      </c>
    </row>
    <row r="37" spans="1:63" x14ac:dyDescent="0.2">
      <c r="A37" s="8"/>
      <c r="B37" s="7"/>
      <c r="C37" s="7"/>
      <c r="D37" s="7"/>
      <c r="E37" s="7"/>
      <c r="F37" s="7"/>
      <c r="G37" s="7"/>
      <c r="H37" s="7"/>
      <c r="I37" s="10"/>
      <c r="J37" s="25"/>
      <c r="K37" s="250"/>
      <c r="L37" s="31"/>
      <c r="M37" s="9"/>
      <c r="N37" s="11" t="s">
        <v>25</v>
      </c>
      <c r="O37" s="39"/>
      <c r="P37" s="47"/>
      <c r="Q37" s="13"/>
      <c r="R37" s="248">
        <f t="shared" si="0"/>
        <v>0</v>
      </c>
      <c r="S37" s="248">
        <f t="shared" si="1"/>
        <v>0</v>
      </c>
      <c r="T37" s="248">
        <f t="shared" si="2"/>
        <v>0</v>
      </c>
      <c r="U37" s="248">
        <f t="shared" si="3"/>
        <v>0</v>
      </c>
      <c r="V37" s="13"/>
      <c r="W37" s="7"/>
      <c r="AT37" s="130"/>
      <c r="BF37" s="33">
        <f t="shared" si="9"/>
        <v>41242</v>
      </c>
      <c r="BG37" s="34">
        <f t="shared" si="4"/>
        <v>82.88000000000001</v>
      </c>
      <c r="BH37" s="32">
        <f t="shared" si="5"/>
        <v>1</v>
      </c>
      <c r="BI37" s="32">
        <f t="shared" si="6"/>
        <v>0</v>
      </c>
      <c r="BJ37" s="69">
        <f t="shared" si="7"/>
        <v>0</v>
      </c>
      <c r="BK37" s="158" t="str">
        <f t="shared" si="8"/>
        <v/>
      </c>
    </row>
    <row r="38" spans="1:63" x14ac:dyDescent="0.2">
      <c r="A38" s="8"/>
      <c r="B38" s="7"/>
      <c r="C38" s="7"/>
      <c r="D38" s="7"/>
      <c r="E38" s="7"/>
      <c r="F38" s="7"/>
      <c r="G38" s="7"/>
      <c r="H38" s="7"/>
      <c r="I38" s="10"/>
      <c r="J38" s="25"/>
      <c r="K38" s="250"/>
      <c r="L38" s="31"/>
      <c r="M38" s="9"/>
      <c r="N38" s="11" t="s">
        <v>25</v>
      </c>
      <c r="O38" s="39"/>
      <c r="P38" s="47"/>
      <c r="Q38" s="13"/>
      <c r="R38" s="248">
        <f t="shared" si="0"/>
        <v>0</v>
      </c>
      <c r="S38" s="248">
        <f t="shared" si="1"/>
        <v>0</v>
      </c>
      <c r="T38" s="248">
        <f t="shared" si="2"/>
        <v>0</v>
      </c>
      <c r="U38" s="248">
        <f t="shared" si="3"/>
        <v>0</v>
      </c>
      <c r="V38" s="13"/>
      <c r="W38" s="7"/>
      <c r="AT38" s="130"/>
      <c r="BF38" s="33">
        <f t="shared" si="9"/>
        <v>41242</v>
      </c>
      <c r="BG38" s="34">
        <f t="shared" si="4"/>
        <v>82.88000000000001</v>
      </c>
      <c r="BH38" s="32">
        <f t="shared" si="5"/>
        <v>1</v>
      </c>
      <c r="BI38" s="32">
        <f t="shared" si="6"/>
        <v>0</v>
      </c>
      <c r="BJ38" s="69">
        <f t="shared" si="7"/>
        <v>0</v>
      </c>
      <c r="BK38" s="158" t="str">
        <f t="shared" si="8"/>
        <v/>
      </c>
    </row>
    <row r="39" spans="1:63" ht="12" customHeight="1" x14ac:dyDescent="0.2">
      <c r="A39" s="8"/>
      <c r="B39" s="7"/>
      <c r="C39" s="7"/>
      <c r="D39" s="7"/>
      <c r="E39" s="7"/>
      <c r="F39" s="7"/>
      <c r="G39" s="7"/>
      <c r="H39" s="7"/>
      <c r="I39" s="10"/>
      <c r="J39" s="25"/>
      <c r="K39" s="250"/>
      <c r="L39" s="31"/>
      <c r="M39" s="9"/>
      <c r="N39" s="11" t="s">
        <v>25</v>
      </c>
      <c r="O39" s="39"/>
      <c r="P39" s="47"/>
      <c r="Q39" s="13"/>
      <c r="R39" s="248">
        <f t="shared" si="0"/>
        <v>0</v>
      </c>
      <c r="S39" s="248">
        <f t="shared" si="1"/>
        <v>0</v>
      </c>
      <c r="T39" s="248">
        <f t="shared" si="2"/>
        <v>0</v>
      </c>
      <c r="U39" s="248">
        <f t="shared" si="3"/>
        <v>0</v>
      </c>
      <c r="V39" s="13"/>
      <c r="W39" s="7"/>
      <c r="AT39" s="130"/>
      <c r="BF39" s="33">
        <f t="shared" si="9"/>
        <v>41242</v>
      </c>
      <c r="BG39" s="34">
        <f t="shared" si="4"/>
        <v>82.88000000000001</v>
      </c>
      <c r="BH39" s="32">
        <f t="shared" si="5"/>
        <v>1</v>
      </c>
      <c r="BI39" s="32">
        <f t="shared" si="6"/>
        <v>0</v>
      </c>
      <c r="BJ39" s="69">
        <f t="shared" si="7"/>
        <v>0</v>
      </c>
      <c r="BK39" s="158" t="str">
        <f t="shared" si="8"/>
        <v/>
      </c>
    </row>
    <row r="40" spans="1:63" ht="12" customHeight="1" x14ac:dyDescent="0.2">
      <c r="A40" s="8"/>
      <c r="B40" s="7"/>
      <c r="C40" s="7"/>
      <c r="D40" s="7"/>
      <c r="E40" s="7"/>
      <c r="F40" s="7"/>
      <c r="G40" s="7"/>
      <c r="H40" s="7"/>
      <c r="I40" s="10"/>
      <c r="J40" s="25"/>
      <c r="K40" s="250"/>
      <c r="L40" s="31"/>
      <c r="M40" s="9"/>
      <c r="N40" s="11" t="s">
        <v>25</v>
      </c>
      <c r="O40" s="39"/>
      <c r="P40" s="47"/>
      <c r="Q40" s="13"/>
      <c r="R40" s="248">
        <f t="shared" si="0"/>
        <v>0</v>
      </c>
      <c r="S40" s="248">
        <f t="shared" si="1"/>
        <v>0</v>
      </c>
      <c r="T40" s="248">
        <f t="shared" si="2"/>
        <v>0</v>
      </c>
      <c r="U40" s="248">
        <f t="shared" si="3"/>
        <v>0</v>
      </c>
      <c r="V40" s="13"/>
      <c r="W40" s="7"/>
      <c r="AT40" s="130"/>
      <c r="BF40" s="33">
        <f t="shared" si="9"/>
        <v>41242</v>
      </c>
      <c r="BG40" s="34">
        <f t="shared" si="4"/>
        <v>82.88000000000001</v>
      </c>
      <c r="BH40" s="32">
        <f t="shared" si="5"/>
        <v>1</v>
      </c>
      <c r="BI40" s="32">
        <f t="shared" si="6"/>
        <v>0</v>
      </c>
      <c r="BJ40" s="69">
        <f t="shared" si="7"/>
        <v>0</v>
      </c>
      <c r="BK40" s="158" t="str">
        <f t="shared" si="8"/>
        <v/>
      </c>
    </row>
    <row r="41" spans="1:63" ht="12" customHeight="1" x14ac:dyDescent="0.2">
      <c r="A41" s="8"/>
      <c r="B41" s="7"/>
      <c r="C41" s="7"/>
      <c r="D41" s="7"/>
      <c r="E41" s="7"/>
      <c r="F41" s="7"/>
      <c r="G41" s="7"/>
      <c r="H41" s="7"/>
      <c r="I41" s="10"/>
      <c r="J41" s="25"/>
      <c r="K41" s="250"/>
      <c r="L41" s="31"/>
      <c r="M41" s="9"/>
      <c r="N41" s="11" t="s">
        <v>25</v>
      </c>
      <c r="O41" s="39"/>
      <c r="P41" s="47"/>
      <c r="Q41" s="13"/>
      <c r="R41" s="248">
        <f t="shared" si="0"/>
        <v>0</v>
      </c>
      <c r="S41" s="248">
        <f t="shared" si="1"/>
        <v>0</v>
      </c>
      <c r="T41" s="248">
        <f t="shared" si="2"/>
        <v>0</v>
      </c>
      <c r="U41" s="248">
        <f t="shared" si="3"/>
        <v>0</v>
      </c>
      <c r="V41" s="13"/>
      <c r="W41" s="7"/>
      <c r="AT41" s="130"/>
      <c r="BF41" s="33">
        <f t="shared" si="9"/>
        <v>41242</v>
      </c>
      <c r="BG41" s="34">
        <f t="shared" si="4"/>
        <v>82.88000000000001</v>
      </c>
      <c r="BH41" s="32">
        <f t="shared" si="5"/>
        <v>1</v>
      </c>
      <c r="BI41" s="32">
        <f t="shared" si="6"/>
        <v>0</v>
      </c>
      <c r="BJ41" s="69">
        <f t="shared" si="7"/>
        <v>0</v>
      </c>
      <c r="BK41" s="158" t="str">
        <f t="shared" si="8"/>
        <v/>
      </c>
    </row>
    <row r="42" spans="1:63" ht="12" customHeight="1" x14ac:dyDescent="0.2">
      <c r="A42" s="8"/>
      <c r="B42" s="7"/>
      <c r="C42" s="7"/>
      <c r="D42" s="7"/>
      <c r="E42" s="7"/>
      <c r="F42" s="7"/>
      <c r="G42" s="7"/>
      <c r="H42" s="7"/>
      <c r="I42" s="10"/>
      <c r="J42" s="25"/>
      <c r="K42" s="250"/>
      <c r="L42" s="31"/>
      <c r="M42" s="9"/>
      <c r="N42" s="11" t="s">
        <v>25</v>
      </c>
      <c r="O42" s="39"/>
      <c r="P42" s="47"/>
      <c r="Q42" s="13"/>
      <c r="R42" s="248">
        <f t="shared" si="0"/>
        <v>0</v>
      </c>
      <c r="S42" s="248">
        <f t="shared" si="1"/>
        <v>0</v>
      </c>
      <c r="T42" s="248">
        <f t="shared" si="2"/>
        <v>0</v>
      </c>
      <c r="U42" s="248">
        <f t="shared" si="3"/>
        <v>0</v>
      </c>
      <c r="V42" s="13"/>
      <c r="W42" s="7"/>
      <c r="AT42" s="130"/>
      <c r="BF42" s="33">
        <f t="shared" si="9"/>
        <v>41242</v>
      </c>
      <c r="BG42" s="34">
        <f t="shared" si="4"/>
        <v>82.88000000000001</v>
      </c>
      <c r="BH42" s="32">
        <f t="shared" si="5"/>
        <v>1</v>
      </c>
      <c r="BI42" s="32">
        <f t="shared" si="6"/>
        <v>0</v>
      </c>
      <c r="BJ42" s="69">
        <f t="shared" si="7"/>
        <v>0</v>
      </c>
      <c r="BK42" s="158" t="str">
        <f t="shared" si="8"/>
        <v/>
      </c>
    </row>
    <row r="43" spans="1:63" ht="12" customHeight="1" x14ac:dyDescent="0.2">
      <c r="A43" s="8"/>
      <c r="B43" s="7"/>
      <c r="C43" s="7"/>
      <c r="D43" s="7"/>
      <c r="E43" s="7"/>
      <c r="F43" s="7"/>
      <c r="G43" s="7"/>
      <c r="H43" s="7"/>
      <c r="I43" s="10"/>
      <c r="J43" s="25"/>
      <c r="K43" s="250"/>
      <c r="L43" s="31"/>
      <c r="M43" s="9"/>
      <c r="N43" s="11" t="s">
        <v>25</v>
      </c>
      <c r="O43" s="39"/>
      <c r="P43" s="47"/>
      <c r="Q43" s="13"/>
      <c r="R43" s="248">
        <f t="shared" si="0"/>
        <v>0</v>
      </c>
      <c r="S43" s="248">
        <f t="shared" si="1"/>
        <v>0</v>
      </c>
      <c r="T43" s="248">
        <f t="shared" si="2"/>
        <v>0</v>
      </c>
      <c r="U43" s="248">
        <f t="shared" si="3"/>
        <v>0</v>
      </c>
      <c r="V43" s="13"/>
      <c r="W43" s="7"/>
      <c r="AT43" s="130"/>
      <c r="BF43" s="33">
        <f t="shared" si="9"/>
        <v>41242</v>
      </c>
      <c r="BG43" s="34">
        <f t="shared" si="4"/>
        <v>82.88000000000001</v>
      </c>
      <c r="BH43" s="32">
        <f t="shared" si="5"/>
        <v>1</v>
      </c>
      <c r="BI43" s="32">
        <f t="shared" si="6"/>
        <v>0</v>
      </c>
      <c r="BJ43" s="69">
        <f t="shared" si="7"/>
        <v>0</v>
      </c>
      <c r="BK43" s="158" t="str">
        <f t="shared" si="8"/>
        <v/>
      </c>
    </row>
    <row r="44" spans="1:63" ht="12" customHeight="1" x14ac:dyDescent="0.2">
      <c r="A44" s="8"/>
      <c r="B44" s="7"/>
      <c r="C44" s="7"/>
      <c r="D44" s="7"/>
      <c r="E44" s="7"/>
      <c r="F44" s="7"/>
      <c r="G44" s="7"/>
      <c r="H44" s="7"/>
      <c r="I44" s="10"/>
      <c r="J44" s="25"/>
      <c r="K44" s="250"/>
      <c r="L44" s="31"/>
      <c r="M44" s="9"/>
      <c r="N44" s="11" t="s">
        <v>25</v>
      </c>
      <c r="O44" s="39"/>
      <c r="P44" s="47"/>
      <c r="Q44" s="13"/>
      <c r="R44" s="248">
        <f t="shared" si="0"/>
        <v>0</v>
      </c>
      <c r="S44" s="248">
        <f t="shared" si="1"/>
        <v>0</v>
      </c>
      <c r="T44" s="248">
        <f t="shared" si="2"/>
        <v>0</v>
      </c>
      <c r="U44" s="248">
        <f t="shared" si="3"/>
        <v>0</v>
      </c>
      <c r="V44" s="13"/>
      <c r="W44" s="7"/>
      <c r="AT44" s="130"/>
      <c r="BF44" s="33">
        <f t="shared" si="9"/>
        <v>41242</v>
      </c>
      <c r="BG44" s="34">
        <f t="shared" si="4"/>
        <v>82.88000000000001</v>
      </c>
      <c r="BH44" s="32">
        <f t="shared" si="5"/>
        <v>1</v>
      </c>
      <c r="BI44" s="32">
        <f t="shared" si="6"/>
        <v>0</v>
      </c>
      <c r="BJ44" s="69">
        <f t="shared" si="7"/>
        <v>0</v>
      </c>
      <c r="BK44" s="158" t="str">
        <f t="shared" si="8"/>
        <v/>
      </c>
    </row>
    <row r="45" spans="1:63" ht="12" customHeight="1" x14ac:dyDescent="0.2">
      <c r="A45" s="8"/>
      <c r="B45" s="7"/>
      <c r="C45" s="7"/>
      <c r="D45" s="7"/>
      <c r="E45" s="7"/>
      <c r="F45" s="7"/>
      <c r="G45" s="7"/>
      <c r="H45" s="7"/>
      <c r="I45" s="10"/>
      <c r="J45" s="25"/>
      <c r="K45" s="250"/>
      <c r="L45" s="31"/>
      <c r="M45" s="9"/>
      <c r="N45" s="11" t="s">
        <v>25</v>
      </c>
      <c r="O45" s="39"/>
      <c r="P45" s="47"/>
      <c r="Q45" s="13"/>
      <c r="R45" s="248">
        <f t="shared" si="0"/>
        <v>0</v>
      </c>
      <c r="S45" s="248">
        <f t="shared" si="1"/>
        <v>0</v>
      </c>
      <c r="T45" s="248">
        <f t="shared" si="2"/>
        <v>0</v>
      </c>
      <c r="U45" s="248">
        <f t="shared" si="3"/>
        <v>0</v>
      </c>
      <c r="V45" s="13"/>
      <c r="W45" s="7"/>
      <c r="AT45" s="130"/>
      <c r="BF45" s="33">
        <f t="shared" si="9"/>
        <v>41242</v>
      </c>
      <c r="BG45" s="34">
        <f t="shared" si="4"/>
        <v>82.88000000000001</v>
      </c>
      <c r="BH45" s="32">
        <f t="shared" si="5"/>
        <v>1</v>
      </c>
      <c r="BI45" s="32">
        <f t="shared" si="6"/>
        <v>0</v>
      </c>
      <c r="BJ45" s="69">
        <f t="shared" si="7"/>
        <v>0</v>
      </c>
      <c r="BK45" s="158" t="str">
        <f t="shared" si="8"/>
        <v/>
      </c>
    </row>
    <row r="46" spans="1:63" ht="12" customHeight="1" x14ac:dyDescent="0.2">
      <c r="A46" s="8"/>
      <c r="B46" s="7"/>
      <c r="C46" s="7"/>
      <c r="D46" s="7"/>
      <c r="E46" s="7"/>
      <c r="F46" s="7"/>
      <c r="G46" s="7"/>
      <c r="H46" s="7"/>
      <c r="I46" s="10"/>
      <c r="J46" s="25"/>
      <c r="K46" s="250"/>
      <c r="L46" s="31"/>
      <c r="M46" s="9"/>
      <c r="N46" s="11" t="s">
        <v>25</v>
      </c>
      <c r="O46" s="39"/>
      <c r="P46" s="47"/>
      <c r="Q46" s="13"/>
      <c r="R46" s="248">
        <f t="shared" si="0"/>
        <v>0</v>
      </c>
      <c r="S46" s="248">
        <f t="shared" si="1"/>
        <v>0</v>
      </c>
      <c r="T46" s="248">
        <f t="shared" si="2"/>
        <v>0</v>
      </c>
      <c r="U46" s="248">
        <f t="shared" si="3"/>
        <v>0</v>
      </c>
      <c r="V46" s="13"/>
      <c r="W46" s="7"/>
      <c r="AT46" s="130"/>
      <c r="BF46" s="33">
        <f t="shared" si="9"/>
        <v>41242</v>
      </c>
      <c r="BG46" s="34">
        <f t="shared" si="4"/>
        <v>82.88000000000001</v>
      </c>
      <c r="BH46" s="32">
        <f t="shared" si="5"/>
        <v>1</v>
      </c>
      <c r="BI46" s="32">
        <f t="shared" si="6"/>
        <v>0</v>
      </c>
      <c r="BJ46" s="69">
        <f t="shared" si="7"/>
        <v>0</v>
      </c>
      <c r="BK46" s="158" t="str">
        <f t="shared" si="8"/>
        <v/>
      </c>
    </row>
    <row r="47" spans="1:63" ht="12" customHeight="1" x14ac:dyDescent="0.2">
      <c r="A47" s="8"/>
      <c r="B47" s="7"/>
      <c r="C47" s="7"/>
      <c r="D47" s="7"/>
      <c r="E47" s="7"/>
      <c r="F47" s="7"/>
      <c r="G47" s="7"/>
      <c r="H47" s="7"/>
      <c r="I47" s="10"/>
      <c r="J47" s="25"/>
      <c r="K47" s="250"/>
      <c r="L47" s="31"/>
      <c r="M47" s="9"/>
      <c r="N47" s="11" t="s">
        <v>25</v>
      </c>
      <c r="O47" s="39"/>
      <c r="P47" s="47"/>
      <c r="Q47" s="13"/>
      <c r="R47" s="248">
        <f t="shared" si="0"/>
        <v>0</v>
      </c>
      <c r="S47" s="248">
        <f t="shared" si="1"/>
        <v>0</v>
      </c>
      <c r="T47" s="248">
        <f t="shared" si="2"/>
        <v>0</v>
      </c>
      <c r="U47" s="248">
        <f t="shared" si="3"/>
        <v>0</v>
      </c>
      <c r="V47" s="13"/>
      <c r="W47" s="7"/>
      <c r="AT47" s="130"/>
      <c r="BF47" s="33">
        <f t="shared" si="9"/>
        <v>41242</v>
      </c>
      <c r="BG47" s="34">
        <f t="shared" si="4"/>
        <v>82.88000000000001</v>
      </c>
      <c r="BH47" s="32">
        <f t="shared" si="5"/>
        <v>1</v>
      </c>
      <c r="BI47" s="32">
        <f t="shared" si="6"/>
        <v>0</v>
      </c>
      <c r="BJ47" s="69">
        <f t="shared" si="7"/>
        <v>0</v>
      </c>
      <c r="BK47" s="158" t="str">
        <f t="shared" si="8"/>
        <v/>
      </c>
    </row>
    <row r="48" spans="1:63" ht="12" customHeight="1" x14ac:dyDescent="0.2">
      <c r="A48" s="8"/>
      <c r="B48" s="7"/>
      <c r="C48" s="7"/>
      <c r="D48" s="7"/>
      <c r="E48" s="7"/>
      <c r="F48" s="7"/>
      <c r="G48" s="7"/>
      <c r="H48" s="7"/>
      <c r="I48" s="10"/>
      <c r="J48" s="25"/>
      <c r="K48" s="250"/>
      <c r="L48" s="31"/>
      <c r="M48" s="9"/>
      <c r="N48" s="11" t="s">
        <v>25</v>
      </c>
      <c r="O48" s="39"/>
      <c r="P48" s="47"/>
      <c r="Q48" s="13"/>
      <c r="R48" s="248">
        <f t="shared" si="0"/>
        <v>0</v>
      </c>
      <c r="S48" s="248">
        <f t="shared" si="1"/>
        <v>0</v>
      </c>
      <c r="T48" s="248">
        <f t="shared" si="2"/>
        <v>0</v>
      </c>
      <c r="U48" s="248">
        <f t="shared" si="3"/>
        <v>0</v>
      </c>
      <c r="V48" s="13"/>
      <c r="W48" s="7"/>
      <c r="AT48" s="130"/>
      <c r="BF48" s="33">
        <f t="shared" si="9"/>
        <v>41242</v>
      </c>
      <c r="BG48" s="34">
        <f t="shared" si="4"/>
        <v>82.88000000000001</v>
      </c>
      <c r="BH48" s="32">
        <f t="shared" si="5"/>
        <v>1</v>
      </c>
      <c r="BI48" s="32">
        <f t="shared" si="6"/>
        <v>0</v>
      </c>
      <c r="BJ48" s="69">
        <f t="shared" si="7"/>
        <v>0</v>
      </c>
      <c r="BK48" s="158" t="str">
        <f t="shared" si="8"/>
        <v/>
      </c>
    </row>
    <row r="49" spans="1:63" ht="12" customHeight="1" x14ac:dyDescent="0.2">
      <c r="A49" s="8"/>
      <c r="B49" s="7"/>
      <c r="C49" s="7"/>
      <c r="D49" s="7"/>
      <c r="E49" s="7"/>
      <c r="F49" s="7"/>
      <c r="G49" s="7"/>
      <c r="H49" s="7"/>
      <c r="I49" s="10"/>
      <c r="J49" s="25"/>
      <c r="K49" s="250"/>
      <c r="L49" s="31"/>
      <c r="M49" s="9"/>
      <c r="N49" s="11" t="s">
        <v>25</v>
      </c>
      <c r="O49" s="39"/>
      <c r="P49" s="47"/>
      <c r="Q49" s="13"/>
      <c r="R49" s="248">
        <f t="shared" si="0"/>
        <v>0</v>
      </c>
      <c r="S49" s="248">
        <f t="shared" si="1"/>
        <v>0</v>
      </c>
      <c r="T49" s="248">
        <f t="shared" si="2"/>
        <v>0</v>
      </c>
      <c r="U49" s="248">
        <f t="shared" si="3"/>
        <v>0</v>
      </c>
      <c r="V49" s="13"/>
      <c r="W49" s="7"/>
      <c r="AT49" s="130"/>
      <c r="BF49" s="33">
        <f t="shared" si="9"/>
        <v>41242</v>
      </c>
      <c r="BG49" s="34">
        <f t="shared" si="4"/>
        <v>82.88000000000001</v>
      </c>
      <c r="BH49" s="32">
        <f t="shared" si="5"/>
        <v>1</v>
      </c>
      <c r="BI49" s="32">
        <f t="shared" si="6"/>
        <v>0</v>
      </c>
      <c r="BJ49" s="69">
        <f t="shared" si="7"/>
        <v>0</v>
      </c>
      <c r="BK49" s="158" t="str">
        <f t="shared" si="8"/>
        <v/>
      </c>
    </row>
    <row r="50" spans="1:63" ht="12" customHeight="1" x14ac:dyDescent="0.2">
      <c r="A50" s="8"/>
      <c r="B50" s="7"/>
      <c r="C50" s="7"/>
      <c r="D50" s="7"/>
      <c r="E50" s="7"/>
      <c r="F50" s="7"/>
      <c r="G50" s="7"/>
      <c r="H50" s="7"/>
      <c r="I50" s="10"/>
      <c r="J50" s="25"/>
      <c r="K50" s="250"/>
      <c r="L50" s="31"/>
      <c r="M50" s="9"/>
      <c r="N50" s="11" t="s">
        <v>25</v>
      </c>
      <c r="O50" s="39"/>
      <c r="P50" s="47"/>
      <c r="Q50" s="13"/>
      <c r="R50" s="248">
        <f t="shared" si="0"/>
        <v>0</v>
      </c>
      <c r="S50" s="248">
        <f t="shared" si="1"/>
        <v>0</v>
      </c>
      <c r="T50" s="248">
        <f t="shared" si="2"/>
        <v>0</v>
      </c>
      <c r="U50" s="248">
        <f t="shared" si="3"/>
        <v>0</v>
      </c>
      <c r="V50" s="13"/>
      <c r="W50" s="7"/>
      <c r="AT50" s="130"/>
      <c r="BF50" s="33">
        <f t="shared" si="9"/>
        <v>41242</v>
      </c>
      <c r="BG50" s="34">
        <f t="shared" si="4"/>
        <v>82.88000000000001</v>
      </c>
      <c r="BH50" s="32">
        <f t="shared" si="5"/>
        <v>1</v>
      </c>
      <c r="BI50" s="32">
        <f t="shared" si="6"/>
        <v>0</v>
      </c>
      <c r="BJ50" s="69">
        <f t="shared" si="7"/>
        <v>0</v>
      </c>
      <c r="BK50" s="158" t="str">
        <f t="shared" si="8"/>
        <v/>
      </c>
    </row>
    <row r="51" spans="1:63" ht="12" customHeight="1" x14ac:dyDescent="0.2">
      <c r="A51" s="8"/>
      <c r="B51" s="7"/>
      <c r="C51" s="7"/>
      <c r="D51" s="7"/>
      <c r="E51" s="7"/>
      <c r="F51" s="7"/>
      <c r="G51" s="7"/>
      <c r="H51" s="7"/>
      <c r="I51" s="10"/>
      <c r="J51" s="25"/>
      <c r="K51" s="250"/>
      <c r="L51" s="31"/>
      <c r="M51" s="9"/>
      <c r="N51" s="11" t="s">
        <v>25</v>
      </c>
      <c r="O51" s="39"/>
      <c r="P51" s="47"/>
      <c r="Q51" s="13"/>
      <c r="R51" s="248">
        <f t="shared" si="0"/>
        <v>0</v>
      </c>
      <c r="S51" s="248">
        <f t="shared" si="1"/>
        <v>0</v>
      </c>
      <c r="T51" s="248">
        <f t="shared" si="2"/>
        <v>0</v>
      </c>
      <c r="U51" s="248">
        <f t="shared" si="3"/>
        <v>0</v>
      </c>
      <c r="V51" s="13"/>
      <c r="W51" s="7"/>
      <c r="AT51" s="130"/>
      <c r="BF51" s="33">
        <f t="shared" si="9"/>
        <v>41242</v>
      </c>
      <c r="BG51" s="34">
        <f t="shared" si="4"/>
        <v>82.88000000000001</v>
      </c>
      <c r="BH51" s="32">
        <f t="shared" si="5"/>
        <v>1</v>
      </c>
      <c r="BI51" s="32">
        <f t="shared" si="6"/>
        <v>0</v>
      </c>
      <c r="BJ51" s="69">
        <f t="shared" si="7"/>
        <v>0</v>
      </c>
      <c r="BK51" s="158" t="str">
        <f t="shared" si="8"/>
        <v/>
      </c>
    </row>
    <row r="52" spans="1:63" ht="12" customHeight="1" x14ac:dyDescent="0.2">
      <c r="A52" s="8"/>
      <c r="B52" s="7"/>
      <c r="C52" s="7"/>
      <c r="D52" s="7"/>
      <c r="E52" s="7"/>
      <c r="F52" s="7"/>
      <c r="G52" s="7"/>
      <c r="H52" s="7"/>
      <c r="I52" s="10"/>
      <c r="J52" s="25"/>
      <c r="K52" s="250"/>
      <c r="L52" s="31"/>
      <c r="M52" s="9"/>
      <c r="N52" s="11" t="s">
        <v>25</v>
      </c>
      <c r="O52" s="39"/>
      <c r="P52" s="47"/>
      <c r="Q52" s="13"/>
      <c r="R52" s="248">
        <f t="shared" si="0"/>
        <v>0</v>
      </c>
      <c r="S52" s="248">
        <f t="shared" si="1"/>
        <v>0</v>
      </c>
      <c r="T52" s="248">
        <f t="shared" si="2"/>
        <v>0</v>
      </c>
      <c r="U52" s="248">
        <f t="shared" si="3"/>
        <v>0</v>
      </c>
      <c r="V52" s="13"/>
      <c r="W52" s="7"/>
      <c r="AT52" s="130"/>
      <c r="BF52" s="33">
        <f t="shared" si="9"/>
        <v>41242</v>
      </c>
      <c r="BG52" s="34">
        <f t="shared" si="4"/>
        <v>82.88000000000001</v>
      </c>
      <c r="BH52" s="32">
        <f t="shared" si="5"/>
        <v>1</v>
      </c>
      <c r="BI52" s="32">
        <f t="shared" si="6"/>
        <v>0</v>
      </c>
      <c r="BJ52" s="69">
        <f t="shared" si="7"/>
        <v>0</v>
      </c>
      <c r="BK52" s="158" t="str">
        <f t="shared" si="8"/>
        <v/>
      </c>
    </row>
    <row r="53" spans="1:63" ht="12" customHeight="1" x14ac:dyDescent="0.2">
      <c r="A53" s="8"/>
      <c r="B53" s="7"/>
      <c r="C53" s="7"/>
      <c r="D53" s="7"/>
      <c r="E53" s="7"/>
      <c r="F53" s="7"/>
      <c r="G53" s="7"/>
      <c r="H53" s="7"/>
      <c r="I53" s="10"/>
      <c r="J53" s="25"/>
      <c r="K53" s="250"/>
      <c r="L53" s="31"/>
      <c r="M53" s="9"/>
      <c r="N53" s="11" t="s">
        <v>25</v>
      </c>
      <c r="O53" s="39"/>
      <c r="P53" s="47"/>
      <c r="Q53" s="13"/>
      <c r="R53" s="248">
        <f t="shared" si="0"/>
        <v>0</v>
      </c>
      <c r="S53" s="248">
        <f t="shared" si="1"/>
        <v>0</v>
      </c>
      <c r="T53" s="248">
        <f t="shared" si="2"/>
        <v>0</v>
      </c>
      <c r="U53" s="248">
        <f t="shared" si="3"/>
        <v>0</v>
      </c>
      <c r="V53" s="13"/>
      <c r="W53" s="7"/>
      <c r="AT53" s="130"/>
      <c r="BF53" s="33">
        <f t="shared" si="9"/>
        <v>41242</v>
      </c>
      <c r="BG53" s="34">
        <f t="shared" si="4"/>
        <v>82.88000000000001</v>
      </c>
      <c r="BH53" s="32">
        <f t="shared" si="5"/>
        <v>1</v>
      </c>
      <c r="BI53" s="32">
        <f t="shared" si="6"/>
        <v>0</v>
      </c>
      <c r="BJ53" s="69">
        <f t="shared" si="7"/>
        <v>0</v>
      </c>
      <c r="BK53" s="158" t="str">
        <f t="shared" si="8"/>
        <v/>
      </c>
    </row>
    <row r="54" spans="1:63" ht="12" customHeight="1" x14ac:dyDescent="0.2">
      <c r="A54" s="8"/>
      <c r="B54" s="7"/>
      <c r="C54" s="7"/>
      <c r="D54" s="7"/>
      <c r="E54" s="7"/>
      <c r="F54" s="7"/>
      <c r="G54" s="7"/>
      <c r="H54" s="7"/>
      <c r="I54" s="10"/>
      <c r="J54" s="25"/>
      <c r="K54" s="250"/>
      <c r="L54" s="31"/>
      <c r="M54" s="9"/>
      <c r="N54" s="11" t="s">
        <v>25</v>
      </c>
      <c r="O54" s="39"/>
      <c r="P54" s="47"/>
      <c r="Q54" s="13"/>
      <c r="R54" s="248">
        <f t="shared" si="0"/>
        <v>0</v>
      </c>
      <c r="S54" s="248">
        <f t="shared" si="1"/>
        <v>0</v>
      </c>
      <c r="T54" s="248">
        <f t="shared" si="2"/>
        <v>0</v>
      </c>
      <c r="U54" s="248">
        <f t="shared" si="3"/>
        <v>0</v>
      </c>
      <c r="V54" s="13"/>
      <c r="W54" s="7"/>
      <c r="AT54" s="130"/>
      <c r="BF54" s="33">
        <f t="shared" si="9"/>
        <v>41242</v>
      </c>
      <c r="BG54" s="34">
        <f t="shared" si="4"/>
        <v>82.88000000000001</v>
      </c>
      <c r="BH54" s="32">
        <f t="shared" si="5"/>
        <v>1</v>
      </c>
      <c r="BI54" s="32">
        <f t="shared" si="6"/>
        <v>0</v>
      </c>
      <c r="BJ54" s="69">
        <f t="shared" si="7"/>
        <v>0</v>
      </c>
      <c r="BK54" s="158" t="str">
        <f t="shared" si="8"/>
        <v/>
      </c>
    </row>
    <row r="55" spans="1:63" ht="12" customHeight="1" x14ac:dyDescent="0.2">
      <c r="A55" s="8"/>
      <c r="B55" s="7"/>
      <c r="C55" s="7"/>
      <c r="D55" s="7"/>
      <c r="E55" s="7"/>
      <c r="F55" s="7"/>
      <c r="G55" s="7"/>
      <c r="H55" s="7"/>
      <c r="I55" s="10"/>
      <c r="J55" s="25"/>
      <c r="K55" s="250"/>
      <c r="L55" s="31"/>
      <c r="M55" s="9"/>
      <c r="N55" s="11" t="s">
        <v>25</v>
      </c>
      <c r="O55" s="39"/>
      <c r="P55" s="47"/>
      <c r="Q55" s="13"/>
      <c r="R55" s="248">
        <f t="shared" si="0"/>
        <v>0</v>
      </c>
      <c r="S55" s="248">
        <f t="shared" si="1"/>
        <v>0</v>
      </c>
      <c r="T55" s="248">
        <f t="shared" si="2"/>
        <v>0</v>
      </c>
      <c r="U55" s="248">
        <f t="shared" si="3"/>
        <v>0</v>
      </c>
      <c r="V55" s="13"/>
      <c r="W55" s="7"/>
      <c r="AT55" s="130"/>
      <c r="BF55" s="33">
        <f t="shared" si="9"/>
        <v>41242</v>
      </c>
      <c r="BG55" s="34">
        <f t="shared" si="4"/>
        <v>82.88000000000001</v>
      </c>
      <c r="BH55" s="32">
        <f t="shared" si="5"/>
        <v>1</v>
      </c>
      <c r="BI55" s="32">
        <f t="shared" si="6"/>
        <v>0</v>
      </c>
      <c r="BJ55" s="69">
        <f t="shared" si="7"/>
        <v>0</v>
      </c>
      <c r="BK55" s="158" t="str">
        <f t="shared" si="8"/>
        <v/>
      </c>
    </row>
    <row r="56" spans="1:63" ht="12" customHeight="1" x14ac:dyDescent="0.2">
      <c r="A56" s="8"/>
      <c r="B56" s="7"/>
      <c r="C56" s="7"/>
      <c r="D56" s="7"/>
      <c r="E56" s="7"/>
      <c r="F56" s="7"/>
      <c r="G56" s="7"/>
      <c r="H56" s="7"/>
      <c r="I56" s="10"/>
      <c r="J56" s="25"/>
      <c r="K56" s="250"/>
      <c r="L56" s="31"/>
      <c r="M56" s="9"/>
      <c r="N56" s="11" t="s">
        <v>25</v>
      </c>
      <c r="O56" s="39"/>
      <c r="P56" s="47"/>
      <c r="Q56" s="13"/>
      <c r="R56" s="248">
        <f t="shared" si="0"/>
        <v>0</v>
      </c>
      <c r="S56" s="248">
        <f t="shared" si="1"/>
        <v>0</v>
      </c>
      <c r="T56" s="248">
        <f t="shared" si="2"/>
        <v>0</v>
      </c>
      <c r="U56" s="248">
        <f t="shared" si="3"/>
        <v>0</v>
      </c>
      <c r="V56" s="13"/>
      <c r="W56" s="7"/>
      <c r="AT56" s="130"/>
      <c r="BF56" s="33">
        <f t="shared" si="9"/>
        <v>41242</v>
      </c>
      <c r="BG56" s="34">
        <f t="shared" si="4"/>
        <v>82.88000000000001</v>
      </c>
      <c r="BH56" s="32">
        <f t="shared" si="5"/>
        <v>1</v>
      </c>
      <c r="BI56" s="32">
        <f t="shared" si="6"/>
        <v>0</v>
      </c>
      <c r="BJ56" s="69">
        <f t="shared" si="7"/>
        <v>0</v>
      </c>
      <c r="BK56" s="158" t="str">
        <f t="shared" si="8"/>
        <v/>
      </c>
    </row>
    <row r="57" spans="1:63" ht="12" customHeight="1" x14ac:dyDescent="0.2">
      <c r="A57" s="8"/>
      <c r="B57" s="7"/>
      <c r="C57" s="7"/>
      <c r="D57" s="7"/>
      <c r="E57" s="7"/>
      <c r="F57" s="7"/>
      <c r="G57" s="7"/>
      <c r="H57" s="7"/>
      <c r="I57" s="10"/>
      <c r="J57" s="25"/>
      <c r="K57" s="250"/>
      <c r="L57" s="31"/>
      <c r="M57" s="9"/>
      <c r="N57" s="11" t="s">
        <v>25</v>
      </c>
      <c r="O57" s="39"/>
      <c r="P57" s="47"/>
      <c r="Q57" s="13"/>
      <c r="R57" s="248">
        <f t="shared" si="0"/>
        <v>0</v>
      </c>
      <c r="S57" s="248">
        <f t="shared" si="1"/>
        <v>0</v>
      </c>
      <c r="T57" s="248">
        <f t="shared" si="2"/>
        <v>0</v>
      </c>
      <c r="U57" s="248">
        <f t="shared" si="3"/>
        <v>0</v>
      </c>
      <c r="V57" s="13"/>
      <c r="W57" s="7"/>
      <c r="AT57" s="130"/>
      <c r="BF57" s="33">
        <f t="shared" si="9"/>
        <v>41242</v>
      </c>
      <c r="BG57" s="34">
        <f t="shared" si="4"/>
        <v>82.88000000000001</v>
      </c>
      <c r="BH57" s="32">
        <f t="shared" si="5"/>
        <v>1</v>
      </c>
      <c r="BI57" s="32">
        <f t="shared" si="6"/>
        <v>0</v>
      </c>
      <c r="BJ57" s="69">
        <f t="shared" si="7"/>
        <v>0</v>
      </c>
      <c r="BK57" s="158" t="str">
        <f t="shared" si="8"/>
        <v/>
      </c>
    </row>
    <row r="58" spans="1:63" ht="12" customHeight="1" x14ac:dyDescent="0.2">
      <c r="A58" s="8"/>
      <c r="B58" s="7"/>
      <c r="C58" s="7"/>
      <c r="D58" s="7"/>
      <c r="E58" s="7"/>
      <c r="F58" s="7"/>
      <c r="G58" s="7"/>
      <c r="H58" s="7"/>
      <c r="I58" s="10"/>
      <c r="J58" s="25"/>
      <c r="K58" s="250"/>
      <c r="L58" s="31"/>
      <c r="M58" s="9"/>
      <c r="N58" s="11" t="s">
        <v>25</v>
      </c>
      <c r="O58" s="39"/>
      <c r="P58" s="47"/>
      <c r="Q58" s="13"/>
      <c r="R58" s="248">
        <f t="shared" si="0"/>
        <v>0</v>
      </c>
      <c r="S58" s="248">
        <f t="shared" si="1"/>
        <v>0</v>
      </c>
      <c r="T58" s="248">
        <f t="shared" si="2"/>
        <v>0</v>
      </c>
      <c r="U58" s="248">
        <f t="shared" si="3"/>
        <v>0</v>
      </c>
      <c r="V58" s="13"/>
      <c r="W58" s="7"/>
      <c r="AT58" s="130"/>
      <c r="BF58" s="33">
        <f t="shared" si="9"/>
        <v>41242</v>
      </c>
      <c r="BG58" s="34">
        <f t="shared" si="4"/>
        <v>82.88000000000001</v>
      </c>
      <c r="BH58" s="32">
        <f t="shared" si="5"/>
        <v>1</v>
      </c>
      <c r="BI58" s="32">
        <f t="shared" si="6"/>
        <v>0</v>
      </c>
      <c r="BJ58" s="69">
        <f t="shared" si="7"/>
        <v>0</v>
      </c>
      <c r="BK58" s="158" t="str">
        <f t="shared" si="8"/>
        <v/>
      </c>
    </row>
    <row r="59" spans="1:63" ht="12" customHeight="1" x14ac:dyDescent="0.2">
      <c r="A59" s="8"/>
      <c r="B59" s="7"/>
      <c r="C59" s="7"/>
      <c r="D59" s="7"/>
      <c r="E59" s="7"/>
      <c r="F59" s="7"/>
      <c r="G59" s="7"/>
      <c r="H59" s="7"/>
      <c r="I59" s="10"/>
      <c r="J59" s="25"/>
      <c r="K59" s="250"/>
      <c r="L59" s="31"/>
      <c r="M59" s="9"/>
      <c r="N59" s="11" t="s">
        <v>25</v>
      </c>
      <c r="O59" s="39"/>
      <c r="P59" s="47"/>
      <c r="Q59" s="13"/>
      <c r="R59" s="248">
        <f t="shared" si="0"/>
        <v>0</v>
      </c>
      <c r="S59" s="248">
        <f t="shared" si="1"/>
        <v>0</v>
      </c>
      <c r="T59" s="248">
        <f t="shared" si="2"/>
        <v>0</v>
      </c>
      <c r="U59" s="248">
        <f t="shared" si="3"/>
        <v>0</v>
      </c>
      <c r="V59" s="13"/>
      <c r="W59" s="7"/>
      <c r="AT59" s="130"/>
      <c r="BF59" s="33">
        <f t="shared" si="9"/>
        <v>41242</v>
      </c>
      <c r="BG59" s="34">
        <f t="shared" si="4"/>
        <v>82.88000000000001</v>
      </c>
      <c r="BH59" s="32">
        <f t="shared" si="5"/>
        <v>1</v>
      </c>
      <c r="BI59" s="32">
        <f t="shared" si="6"/>
        <v>0</v>
      </c>
      <c r="BJ59" s="69">
        <f t="shared" si="7"/>
        <v>0</v>
      </c>
      <c r="BK59" s="158" t="str">
        <f t="shared" si="8"/>
        <v/>
      </c>
    </row>
    <row r="60" spans="1:63" ht="12" customHeight="1" x14ac:dyDescent="0.2">
      <c r="A60" s="8"/>
      <c r="B60" s="7"/>
      <c r="C60" s="7"/>
      <c r="D60" s="7"/>
      <c r="E60" s="7"/>
      <c r="F60" s="7"/>
      <c r="G60" s="7"/>
      <c r="H60" s="7"/>
      <c r="I60" s="10"/>
      <c r="J60" s="25"/>
      <c r="K60" s="250"/>
      <c r="L60" s="31"/>
      <c r="M60" s="9"/>
      <c r="N60" s="11" t="s">
        <v>25</v>
      </c>
      <c r="O60" s="39"/>
      <c r="P60" s="47"/>
      <c r="Q60" s="13"/>
      <c r="R60" s="248">
        <f t="shared" si="0"/>
        <v>0</v>
      </c>
      <c r="S60" s="248">
        <f t="shared" si="1"/>
        <v>0</v>
      </c>
      <c r="T60" s="248">
        <f t="shared" si="2"/>
        <v>0</v>
      </c>
      <c r="U60" s="248">
        <f t="shared" si="3"/>
        <v>0</v>
      </c>
      <c r="V60" s="13"/>
      <c r="W60" s="7"/>
      <c r="AT60" s="130"/>
      <c r="BF60" s="33">
        <f t="shared" si="9"/>
        <v>41242</v>
      </c>
      <c r="BG60" s="34">
        <f t="shared" si="4"/>
        <v>82.88000000000001</v>
      </c>
      <c r="BH60" s="32">
        <f t="shared" si="5"/>
        <v>1</v>
      </c>
      <c r="BI60" s="32">
        <f t="shared" si="6"/>
        <v>0</v>
      </c>
      <c r="BJ60" s="69">
        <f t="shared" si="7"/>
        <v>0</v>
      </c>
      <c r="BK60" s="158" t="str">
        <f t="shared" si="8"/>
        <v/>
      </c>
    </row>
    <row r="61" spans="1:63" ht="12" customHeight="1" x14ac:dyDescent="0.2">
      <c r="A61" s="8"/>
      <c r="B61" s="7"/>
      <c r="C61" s="7"/>
      <c r="D61" s="7"/>
      <c r="E61" s="7"/>
      <c r="F61" s="7"/>
      <c r="G61" s="7"/>
      <c r="H61" s="7"/>
      <c r="I61" s="10"/>
      <c r="J61" s="25"/>
      <c r="K61" s="250"/>
      <c r="L61" s="31"/>
      <c r="M61" s="9"/>
      <c r="N61" s="11" t="s">
        <v>25</v>
      </c>
      <c r="O61" s="39"/>
      <c r="P61" s="47"/>
      <c r="Q61" s="13"/>
      <c r="R61" s="248">
        <f t="shared" si="0"/>
        <v>0</v>
      </c>
      <c r="S61" s="248">
        <f t="shared" si="1"/>
        <v>0</v>
      </c>
      <c r="T61" s="248">
        <f t="shared" si="2"/>
        <v>0</v>
      </c>
      <c r="U61" s="248">
        <f t="shared" si="3"/>
        <v>0</v>
      </c>
      <c r="V61" s="13"/>
      <c r="W61" s="7"/>
      <c r="AT61" s="130"/>
      <c r="BF61" s="33">
        <f t="shared" si="9"/>
        <v>41242</v>
      </c>
      <c r="BG61" s="34">
        <f t="shared" si="4"/>
        <v>82.88000000000001</v>
      </c>
      <c r="BH61" s="32">
        <f t="shared" si="5"/>
        <v>1</v>
      </c>
      <c r="BI61" s="32">
        <f t="shared" si="6"/>
        <v>0</v>
      </c>
      <c r="BJ61" s="69">
        <f t="shared" si="7"/>
        <v>0</v>
      </c>
      <c r="BK61" s="158" t="str">
        <f t="shared" si="8"/>
        <v/>
      </c>
    </row>
    <row r="62" spans="1:63" ht="12" customHeight="1" x14ac:dyDescent="0.2">
      <c r="A62" s="8"/>
      <c r="B62" s="7"/>
      <c r="C62" s="7"/>
      <c r="D62" s="7"/>
      <c r="E62" s="7"/>
      <c r="F62" s="7"/>
      <c r="G62" s="7"/>
      <c r="H62" s="7"/>
      <c r="I62" s="10"/>
      <c r="J62" s="25"/>
      <c r="K62" s="250"/>
      <c r="L62" s="31"/>
      <c r="M62" s="9"/>
      <c r="N62" s="11" t="s">
        <v>25</v>
      </c>
      <c r="O62" s="39"/>
      <c r="P62" s="47"/>
      <c r="Q62" s="13"/>
      <c r="R62" s="248">
        <f t="shared" si="0"/>
        <v>0</v>
      </c>
      <c r="S62" s="248">
        <f t="shared" si="1"/>
        <v>0</v>
      </c>
      <c r="T62" s="248">
        <f t="shared" si="2"/>
        <v>0</v>
      </c>
      <c r="U62" s="248">
        <f t="shared" si="3"/>
        <v>0</v>
      </c>
      <c r="V62" s="13"/>
      <c r="W62" s="7"/>
      <c r="AT62" s="130"/>
      <c r="BF62" s="33">
        <f t="shared" si="9"/>
        <v>41242</v>
      </c>
      <c r="BG62" s="34">
        <f t="shared" si="4"/>
        <v>82.88000000000001</v>
      </c>
      <c r="BH62" s="32">
        <f t="shared" si="5"/>
        <v>1</v>
      </c>
      <c r="BI62" s="32">
        <f t="shared" si="6"/>
        <v>0</v>
      </c>
      <c r="BJ62" s="69">
        <f t="shared" si="7"/>
        <v>0</v>
      </c>
      <c r="BK62" s="158" t="str">
        <f t="shared" si="8"/>
        <v/>
      </c>
    </row>
    <row r="63" spans="1:63" ht="12" customHeight="1" x14ac:dyDescent="0.2">
      <c r="A63" s="8"/>
      <c r="B63" s="7"/>
      <c r="C63" s="7"/>
      <c r="D63" s="7"/>
      <c r="E63" s="7"/>
      <c r="F63" s="7"/>
      <c r="G63" s="7"/>
      <c r="H63" s="7"/>
      <c r="I63" s="10"/>
      <c r="J63" s="25"/>
      <c r="K63" s="250"/>
      <c r="L63" s="31"/>
      <c r="M63" s="9"/>
      <c r="N63" s="11" t="s">
        <v>25</v>
      </c>
      <c r="O63" s="39"/>
      <c r="P63" s="47"/>
      <c r="Q63" s="13"/>
      <c r="R63" s="248">
        <f t="shared" si="0"/>
        <v>0</v>
      </c>
      <c r="S63" s="248">
        <f t="shared" si="1"/>
        <v>0</v>
      </c>
      <c r="T63" s="248">
        <f t="shared" si="2"/>
        <v>0</v>
      </c>
      <c r="U63" s="248">
        <f t="shared" si="3"/>
        <v>0</v>
      </c>
      <c r="V63" s="13"/>
      <c r="W63" s="7"/>
      <c r="AT63" s="130"/>
      <c r="BF63" s="33">
        <f t="shared" si="9"/>
        <v>41242</v>
      </c>
      <c r="BG63" s="34">
        <f t="shared" si="4"/>
        <v>82.88000000000001</v>
      </c>
      <c r="BH63" s="32">
        <f t="shared" si="5"/>
        <v>1</v>
      </c>
      <c r="BI63" s="32">
        <f t="shared" si="6"/>
        <v>0</v>
      </c>
      <c r="BJ63" s="69">
        <f t="shared" si="7"/>
        <v>0</v>
      </c>
      <c r="BK63" s="158" t="str">
        <f t="shared" si="8"/>
        <v/>
      </c>
    </row>
    <row r="64" spans="1:63" ht="12" customHeight="1" x14ac:dyDescent="0.2">
      <c r="A64" s="8"/>
      <c r="B64" s="7"/>
      <c r="C64" s="7"/>
      <c r="D64" s="7"/>
      <c r="E64" s="7"/>
      <c r="F64" s="7"/>
      <c r="G64" s="7"/>
      <c r="H64" s="7"/>
      <c r="I64" s="10"/>
      <c r="J64" s="25"/>
      <c r="K64" s="250"/>
      <c r="L64" s="31"/>
      <c r="M64" s="9"/>
      <c r="N64" s="11" t="s">
        <v>25</v>
      </c>
      <c r="O64" s="39"/>
      <c r="P64" s="47"/>
      <c r="Q64" s="13"/>
      <c r="R64" s="248">
        <f t="shared" si="0"/>
        <v>0</v>
      </c>
      <c r="S64" s="248">
        <f t="shared" si="1"/>
        <v>0</v>
      </c>
      <c r="T64" s="248">
        <f t="shared" si="2"/>
        <v>0</v>
      </c>
      <c r="U64" s="248">
        <f t="shared" si="3"/>
        <v>0</v>
      </c>
      <c r="V64" s="13"/>
      <c r="W64" s="7"/>
      <c r="AT64" s="130"/>
      <c r="BF64" s="33">
        <f t="shared" si="9"/>
        <v>41242</v>
      </c>
      <c r="BG64" s="34">
        <f t="shared" si="4"/>
        <v>82.88000000000001</v>
      </c>
      <c r="BH64" s="32">
        <f t="shared" si="5"/>
        <v>1</v>
      </c>
      <c r="BI64" s="32">
        <f t="shared" si="6"/>
        <v>0</v>
      </c>
      <c r="BJ64" s="69">
        <f t="shared" si="7"/>
        <v>0</v>
      </c>
      <c r="BK64" s="158" t="str">
        <f t="shared" si="8"/>
        <v/>
      </c>
    </row>
    <row r="65" spans="1:63" ht="12" customHeight="1" x14ac:dyDescent="0.2">
      <c r="A65" s="8"/>
      <c r="B65" s="7"/>
      <c r="C65" s="7"/>
      <c r="D65" s="7"/>
      <c r="E65" s="7"/>
      <c r="F65" s="7"/>
      <c r="G65" s="7"/>
      <c r="H65" s="7"/>
      <c r="I65" s="10"/>
      <c r="J65" s="25"/>
      <c r="K65" s="250"/>
      <c r="L65" s="31"/>
      <c r="M65" s="9"/>
      <c r="N65" s="11" t="s">
        <v>25</v>
      </c>
      <c r="O65" s="39"/>
      <c r="P65" s="47"/>
      <c r="Q65" s="13"/>
      <c r="R65" s="248">
        <f t="shared" si="0"/>
        <v>0</v>
      </c>
      <c r="S65" s="248">
        <f t="shared" si="1"/>
        <v>0</v>
      </c>
      <c r="T65" s="248">
        <f t="shared" si="2"/>
        <v>0</v>
      </c>
      <c r="U65" s="248">
        <f t="shared" si="3"/>
        <v>0</v>
      </c>
      <c r="V65" s="13"/>
      <c r="W65" s="7"/>
      <c r="AT65" s="130"/>
      <c r="BF65" s="33">
        <f t="shared" si="9"/>
        <v>41242</v>
      </c>
      <c r="BG65" s="34">
        <f t="shared" si="4"/>
        <v>82.88000000000001</v>
      </c>
      <c r="BH65" s="32">
        <f t="shared" si="5"/>
        <v>1</v>
      </c>
      <c r="BI65" s="32">
        <f t="shared" si="6"/>
        <v>0</v>
      </c>
      <c r="BJ65" s="69">
        <f t="shared" si="7"/>
        <v>0</v>
      </c>
      <c r="BK65" s="158" t="str">
        <f t="shared" si="8"/>
        <v/>
      </c>
    </row>
    <row r="66" spans="1:63" ht="12" customHeight="1" x14ac:dyDescent="0.2">
      <c r="A66" s="8"/>
      <c r="B66" s="7"/>
      <c r="C66" s="7"/>
      <c r="D66" s="7"/>
      <c r="E66" s="7"/>
      <c r="F66" s="7"/>
      <c r="G66" s="7"/>
      <c r="H66" s="7"/>
      <c r="I66" s="10"/>
      <c r="J66" s="25"/>
      <c r="K66" s="250"/>
      <c r="L66" s="31"/>
      <c r="M66" s="9"/>
      <c r="N66" s="11" t="s">
        <v>25</v>
      </c>
      <c r="O66" s="39"/>
      <c r="P66" s="47"/>
      <c r="Q66" s="13"/>
      <c r="R66" s="248">
        <f t="shared" si="0"/>
        <v>0</v>
      </c>
      <c r="S66" s="248">
        <f t="shared" si="1"/>
        <v>0</v>
      </c>
      <c r="T66" s="248">
        <f t="shared" si="2"/>
        <v>0</v>
      </c>
      <c r="U66" s="248">
        <f t="shared" si="3"/>
        <v>0</v>
      </c>
      <c r="V66" s="13"/>
      <c r="W66" s="7"/>
      <c r="AT66" s="130"/>
      <c r="BF66" s="33">
        <f t="shared" si="9"/>
        <v>41242</v>
      </c>
      <c r="BG66" s="34">
        <f t="shared" si="4"/>
        <v>82.88000000000001</v>
      </c>
      <c r="BH66" s="32">
        <f t="shared" si="5"/>
        <v>1</v>
      </c>
      <c r="BI66" s="32">
        <f t="shared" si="6"/>
        <v>0</v>
      </c>
      <c r="BJ66" s="69">
        <f t="shared" si="7"/>
        <v>0</v>
      </c>
      <c r="BK66" s="158" t="str">
        <f t="shared" si="8"/>
        <v/>
      </c>
    </row>
    <row r="67" spans="1:63" ht="12" customHeight="1" x14ac:dyDescent="0.2">
      <c r="A67" s="8"/>
      <c r="B67" s="7"/>
      <c r="C67" s="7"/>
      <c r="D67" s="7"/>
      <c r="E67" s="7"/>
      <c r="F67" s="7"/>
      <c r="G67" s="7"/>
      <c r="H67" s="7"/>
      <c r="I67" s="10"/>
      <c r="J67" s="25"/>
      <c r="K67" s="250"/>
      <c r="L67" s="31"/>
      <c r="M67" s="9"/>
      <c r="N67" s="11" t="s">
        <v>25</v>
      </c>
      <c r="O67" s="39"/>
      <c r="P67" s="47"/>
      <c r="Q67" s="13"/>
      <c r="R67" s="248">
        <f t="shared" si="0"/>
        <v>0</v>
      </c>
      <c r="S67" s="248">
        <f t="shared" si="1"/>
        <v>0</v>
      </c>
      <c r="T67" s="248">
        <f t="shared" si="2"/>
        <v>0</v>
      </c>
      <c r="U67" s="248">
        <f t="shared" si="3"/>
        <v>0</v>
      </c>
      <c r="V67" s="13"/>
      <c r="W67" s="7"/>
      <c r="AT67" s="130"/>
      <c r="BF67" s="33">
        <f t="shared" si="9"/>
        <v>41242</v>
      </c>
      <c r="BG67" s="34">
        <f t="shared" si="4"/>
        <v>82.88000000000001</v>
      </c>
      <c r="BH67" s="32">
        <f t="shared" si="5"/>
        <v>1</v>
      </c>
      <c r="BI67" s="32">
        <f t="shared" si="6"/>
        <v>0</v>
      </c>
      <c r="BJ67" s="69">
        <f t="shared" si="7"/>
        <v>0</v>
      </c>
      <c r="BK67" s="158" t="str">
        <f t="shared" si="8"/>
        <v/>
      </c>
    </row>
    <row r="68" spans="1:63" ht="12" customHeight="1" x14ac:dyDescent="0.2">
      <c r="A68" s="8"/>
      <c r="B68" s="7"/>
      <c r="C68" s="7"/>
      <c r="D68" s="7"/>
      <c r="E68" s="7"/>
      <c r="F68" s="7"/>
      <c r="G68" s="7"/>
      <c r="H68" s="7"/>
      <c r="I68" s="10"/>
      <c r="J68" s="25"/>
      <c r="K68" s="250"/>
      <c r="L68" s="31"/>
      <c r="M68" s="9"/>
      <c r="N68" s="11" t="s">
        <v>25</v>
      </c>
      <c r="O68" s="39"/>
      <c r="P68" s="47"/>
      <c r="Q68" s="13"/>
      <c r="R68" s="248">
        <f t="shared" si="0"/>
        <v>0</v>
      </c>
      <c r="S68" s="248">
        <f t="shared" si="1"/>
        <v>0</v>
      </c>
      <c r="T68" s="248">
        <f t="shared" si="2"/>
        <v>0</v>
      </c>
      <c r="U68" s="248">
        <f t="shared" si="3"/>
        <v>0</v>
      </c>
      <c r="V68" s="13"/>
      <c r="W68" s="7"/>
      <c r="AT68" s="130"/>
      <c r="BF68" s="33">
        <f t="shared" si="9"/>
        <v>41242</v>
      </c>
      <c r="BG68" s="34">
        <f t="shared" si="4"/>
        <v>82.88000000000001</v>
      </c>
      <c r="BH68" s="32">
        <f t="shared" si="5"/>
        <v>1</v>
      </c>
      <c r="BI68" s="32">
        <f t="shared" si="6"/>
        <v>0</v>
      </c>
      <c r="BJ68" s="69">
        <f t="shared" si="7"/>
        <v>0</v>
      </c>
      <c r="BK68" s="158" t="str">
        <f t="shared" si="8"/>
        <v/>
      </c>
    </row>
    <row r="69" spans="1:63" ht="12" customHeight="1" x14ac:dyDescent="0.2">
      <c r="A69" s="8"/>
      <c r="B69" s="7"/>
      <c r="C69" s="7"/>
      <c r="D69" s="7"/>
      <c r="E69" s="7"/>
      <c r="F69" s="7"/>
      <c r="G69" s="7"/>
      <c r="H69" s="7"/>
      <c r="I69" s="10"/>
      <c r="J69" s="25"/>
      <c r="K69" s="250"/>
      <c r="L69" s="31"/>
      <c r="M69" s="9"/>
      <c r="N69" s="11" t="s">
        <v>25</v>
      </c>
      <c r="O69" s="39"/>
      <c r="P69" s="47"/>
      <c r="Q69" s="13"/>
      <c r="R69" s="248">
        <f t="shared" si="0"/>
        <v>0</v>
      </c>
      <c r="S69" s="248">
        <f t="shared" si="1"/>
        <v>0</v>
      </c>
      <c r="T69" s="248">
        <f t="shared" si="2"/>
        <v>0</v>
      </c>
      <c r="U69" s="248">
        <f t="shared" si="3"/>
        <v>0</v>
      </c>
      <c r="V69" s="13"/>
      <c r="W69" s="7"/>
      <c r="AT69" s="130"/>
      <c r="BF69" s="33">
        <f t="shared" si="9"/>
        <v>41242</v>
      </c>
      <c r="BG69" s="34">
        <f t="shared" si="4"/>
        <v>82.88000000000001</v>
      </c>
      <c r="BH69" s="32">
        <f t="shared" si="5"/>
        <v>1</v>
      </c>
      <c r="BI69" s="32">
        <f t="shared" si="6"/>
        <v>0</v>
      </c>
      <c r="BJ69" s="69">
        <f t="shared" si="7"/>
        <v>0</v>
      </c>
      <c r="BK69" s="158" t="str">
        <f t="shared" si="8"/>
        <v/>
      </c>
    </row>
    <row r="70" spans="1:63" ht="12" customHeight="1" x14ac:dyDescent="0.2">
      <c r="A70" s="8"/>
      <c r="B70" s="7"/>
      <c r="C70" s="7"/>
      <c r="D70" s="7"/>
      <c r="E70" s="7"/>
      <c r="F70" s="7"/>
      <c r="G70" s="7"/>
      <c r="H70" s="7"/>
      <c r="I70" s="10"/>
      <c r="J70" s="25"/>
      <c r="K70" s="250"/>
      <c r="L70" s="31"/>
      <c r="M70" s="9"/>
      <c r="N70" s="11" t="s">
        <v>25</v>
      </c>
      <c r="O70" s="39"/>
      <c r="P70" s="47"/>
      <c r="Q70" s="13"/>
      <c r="R70" s="248">
        <f t="shared" si="0"/>
        <v>0</v>
      </c>
      <c r="S70" s="248">
        <f t="shared" si="1"/>
        <v>0</v>
      </c>
      <c r="T70" s="248">
        <f t="shared" si="2"/>
        <v>0</v>
      </c>
      <c r="U70" s="248">
        <f t="shared" si="3"/>
        <v>0</v>
      </c>
      <c r="V70" s="13"/>
      <c r="W70" s="7"/>
      <c r="AT70" s="130"/>
      <c r="BF70" s="33">
        <f t="shared" si="9"/>
        <v>41242</v>
      </c>
      <c r="BG70" s="34">
        <f t="shared" si="4"/>
        <v>82.88000000000001</v>
      </c>
      <c r="BH70" s="32">
        <f t="shared" si="5"/>
        <v>1</v>
      </c>
      <c r="BI70" s="32">
        <f t="shared" si="6"/>
        <v>0</v>
      </c>
      <c r="BJ70" s="69">
        <f t="shared" si="7"/>
        <v>0</v>
      </c>
      <c r="BK70" s="158" t="str">
        <f t="shared" si="8"/>
        <v/>
      </c>
    </row>
    <row r="71" spans="1:63" ht="12" customHeight="1" x14ac:dyDescent="0.2">
      <c r="A71" s="8"/>
      <c r="B71" s="7"/>
      <c r="C71" s="7"/>
      <c r="D71" s="7"/>
      <c r="E71" s="7"/>
      <c r="F71" s="7"/>
      <c r="G71" s="7"/>
      <c r="H71" s="7"/>
      <c r="I71" s="10"/>
      <c r="J71" s="25"/>
      <c r="K71" s="250"/>
      <c r="L71" s="31"/>
      <c r="M71" s="9"/>
      <c r="N71" s="11" t="s">
        <v>25</v>
      </c>
      <c r="O71" s="39"/>
      <c r="P71" s="47"/>
      <c r="Q71" s="13"/>
      <c r="R71" s="248">
        <f t="shared" si="0"/>
        <v>0</v>
      </c>
      <c r="S71" s="248">
        <f t="shared" si="1"/>
        <v>0</v>
      </c>
      <c r="T71" s="248">
        <f t="shared" si="2"/>
        <v>0</v>
      </c>
      <c r="U71" s="248">
        <f t="shared" si="3"/>
        <v>0</v>
      </c>
      <c r="V71" s="13"/>
      <c r="W71" s="7"/>
      <c r="AT71" s="130"/>
      <c r="BF71" s="33">
        <f t="shared" si="9"/>
        <v>41242</v>
      </c>
      <c r="BG71" s="34">
        <f t="shared" si="4"/>
        <v>82.88000000000001</v>
      </c>
      <c r="BH71" s="32">
        <f t="shared" si="5"/>
        <v>1</v>
      </c>
      <c r="BI71" s="32">
        <f t="shared" si="6"/>
        <v>0</v>
      </c>
      <c r="BJ71" s="69">
        <f t="shared" si="7"/>
        <v>0</v>
      </c>
      <c r="BK71" s="158" t="str">
        <f t="shared" si="8"/>
        <v/>
      </c>
    </row>
    <row r="72" spans="1:63" ht="12" customHeight="1" x14ac:dyDescent="0.2">
      <c r="A72" s="8"/>
      <c r="B72" s="7"/>
      <c r="C72" s="7"/>
      <c r="D72" s="7"/>
      <c r="E72" s="7"/>
      <c r="F72" s="7"/>
      <c r="G72" s="7"/>
      <c r="H72" s="7"/>
      <c r="I72" s="10"/>
      <c r="J72" s="25"/>
      <c r="K72" s="250"/>
      <c r="L72" s="31"/>
      <c r="M72" s="9"/>
      <c r="N72" s="11" t="s">
        <v>25</v>
      </c>
      <c r="O72" s="39"/>
      <c r="P72" s="47"/>
      <c r="Q72" s="13"/>
      <c r="R72" s="248">
        <f t="shared" si="0"/>
        <v>0</v>
      </c>
      <c r="S72" s="248">
        <f t="shared" si="1"/>
        <v>0</v>
      </c>
      <c r="T72" s="248">
        <f t="shared" si="2"/>
        <v>0</v>
      </c>
      <c r="U72" s="248">
        <f t="shared" si="3"/>
        <v>0</v>
      </c>
      <c r="V72" s="13"/>
      <c r="W72" s="7"/>
      <c r="AT72" s="130"/>
      <c r="BF72" s="33">
        <f t="shared" si="9"/>
        <v>41242</v>
      </c>
      <c r="BG72" s="34">
        <f t="shared" si="4"/>
        <v>82.88000000000001</v>
      </c>
      <c r="BH72" s="32">
        <f t="shared" si="5"/>
        <v>1</v>
      </c>
      <c r="BI72" s="32">
        <f t="shared" si="6"/>
        <v>0</v>
      </c>
      <c r="BJ72" s="69">
        <f t="shared" si="7"/>
        <v>0</v>
      </c>
      <c r="BK72" s="158" t="str">
        <f t="shared" si="8"/>
        <v/>
      </c>
    </row>
    <row r="73" spans="1:63" ht="12" customHeight="1" x14ac:dyDescent="0.2">
      <c r="A73" s="8"/>
      <c r="B73" s="7"/>
      <c r="C73" s="7"/>
      <c r="D73" s="7"/>
      <c r="E73" s="7"/>
      <c r="F73" s="7"/>
      <c r="G73" s="7"/>
      <c r="H73" s="7"/>
      <c r="I73" s="10"/>
      <c r="J73" s="25"/>
      <c r="K73" s="250"/>
      <c r="L73" s="31"/>
      <c r="M73" s="9"/>
      <c r="N73" s="11" t="s">
        <v>25</v>
      </c>
      <c r="O73" s="39"/>
      <c r="P73" s="47"/>
      <c r="Q73" s="13"/>
      <c r="R73" s="248">
        <f t="shared" si="0"/>
        <v>0</v>
      </c>
      <c r="S73" s="248">
        <f t="shared" si="1"/>
        <v>0</v>
      </c>
      <c r="T73" s="248">
        <f t="shared" si="2"/>
        <v>0</v>
      </c>
      <c r="U73" s="248">
        <f t="shared" si="3"/>
        <v>0</v>
      </c>
      <c r="V73" s="13"/>
      <c r="W73" s="7"/>
      <c r="AT73" s="130"/>
      <c r="BF73" s="33">
        <f t="shared" si="9"/>
        <v>41242</v>
      </c>
      <c r="BG73" s="34">
        <f t="shared" si="4"/>
        <v>82.88000000000001</v>
      </c>
      <c r="BH73" s="32">
        <f t="shared" si="5"/>
        <v>1</v>
      </c>
      <c r="BI73" s="32">
        <f t="shared" si="6"/>
        <v>0</v>
      </c>
      <c r="BJ73" s="69">
        <f t="shared" si="7"/>
        <v>0</v>
      </c>
      <c r="BK73" s="158" t="str">
        <f t="shared" si="8"/>
        <v/>
      </c>
    </row>
    <row r="74" spans="1:63" ht="12" customHeight="1" x14ac:dyDescent="0.2">
      <c r="A74" s="8"/>
      <c r="B74" s="7"/>
      <c r="C74" s="7"/>
      <c r="D74" s="7"/>
      <c r="E74" s="7"/>
      <c r="F74" s="7"/>
      <c r="G74" s="7"/>
      <c r="H74" s="7"/>
      <c r="I74" s="10"/>
      <c r="J74" s="25"/>
      <c r="K74" s="250"/>
      <c r="L74" s="31"/>
      <c r="M74" s="9"/>
      <c r="N74" s="11" t="s">
        <v>25</v>
      </c>
      <c r="O74" s="39"/>
      <c r="P74" s="47"/>
      <c r="Q74" s="13"/>
      <c r="R74" s="248">
        <f t="shared" si="0"/>
        <v>0</v>
      </c>
      <c r="S74" s="248">
        <f t="shared" si="1"/>
        <v>0</v>
      </c>
      <c r="T74" s="248">
        <f t="shared" si="2"/>
        <v>0</v>
      </c>
      <c r="U74" s="248">
        <f t="shared" si="3"/>
        <v>0</v>
      </c>
      <c r="V74" s="13"/>
      <c r="W74" s="7"/>
      <c r="AT74" s="130"/>
      <c r="BF74" s="33">
        <f t="shared" si="9"/>
        <v>41242</v>
      </c>
      <c r="BG74" s="34">
        <f t="shared" si="4"/>
        <v>82.88000000000001</v>
      </c>
      <c r="BH74" s="32">
        <f t="shared" si="5"/>
        <v>1</v>
      </c>
      <c r="BI74" s="32">
        <f t="shared" si="6"/>
        <v>0</v>
      </c>
      <c r="BJ74" s="69">
        <f t="shared" si="7"/>
        <v>0</v>
      </c>
      <c r="BK74" s="158" t="str">
        <f t="shared" si="8"/>
        <v/>
      </c>
    </row>
    <row r="75" spans="1:63" ht="12" customHeight="1" x14ac:dyDescent="0.2">
      <c r="A75" s="8"/>
      <c r="B75" s="7"/>
      <c r="C75" s="7"/>
      <c r="D75" s="7"/>
      <c r="E75" s="7"/>
      <c r="F75" s="7"/>
      <c r="G75" s="7"/>
      <c r="H75" s="7"/>
      <c r="I75" s="10"/>
      <c r="J75" s="25"/>
      <c r="K75" s="250"/>
      <c r="L75" s="31"/>
      <c r="M75" s="9"/>
      <c r="N75" s="11" t="s">
        <v>25</v>
      </c>
      <c r="O75" s="39"/>
      <c r="P75" s="47"/>
      <c r="Q75" s="13"/>
      <c r="R75" s="248">
        <f t="shared" ref="R75:R138" si="10">IF(N75&lt;&gt;"M",ROUND(IF(M75&lt;&gt;"Y",IF(P75&lt;&gt;"Y",K75,K75*(BH75-1)),0),ROUNDING),"")</f>
        <v>0</v>
      </c>
      <c r="S75" s="248">
        <f t="shared" ref="S75:S138" si="11">IF(N75&lt;&gt;"M",ROUND(IF(O75&gt;0,IF(M75="Y",BI75*(1-O75),IF(BI75&gt;R75,R75 + (BI75 - R75)*(1-O75),BI75)),BI75),ROUNDING),"")</f>
        <v>0</v>
      </c>
      <c r="T75" s="248">
        <f t="shared" ref="T75:T138" si="12">IF(N75&lt;&gt;"M",ROUND(IF(O75&gt;0,IF(M75="Y",BJ75*(1-O75),IF(BJ75&gt;R75,R75 + (BJ75 - R75)*(1-O75),BJ75)),BJ75),ROUNDING),"")</f>
        <v>0</v>
      </c>
      <c r="U75" s="248">
        <f t="shared" ref="U75:U138" si="13">IF(N75&lt;&gt;"M",ROUND(IF(OR(N75="P",N75=""),0,IF(OR(M75="N",M75=""),T75-R75,T75)),ROUNDING),"")</f>
        <v>0</v>
      </c>
      <c r="V75" s="13"/>
      <c r="W75" s="7"/>
      <c r="AT75" s="130"/>
      <c r="BF75" s="33">
        <f t="shared" si="9"/>
        <v>41242</v>
      </c>
      <c r="BG75" s="34">
        <f t="shared" ref="BG75:BG138" si="14">IF(N75&lt;&gt;"M",BG74+U75,BG74)</f>
        <v>82.88000000000001</v>
      </c>
      <c r="BH75" s="32">
        <f t="shared" ref="BH75:BH138" si="15">IF(L75&lt;&gt;"",IF(ODDS_TYPE=1,L75,IF(ODDS_TYPE=2,IF(L75&gt;0,1+L75/100,IF(L75&lt;0,1-100/L75,1)),IF(ODDS_TYPE=3,1+L75,IF(ODDS_TYPE=4,1+L75,IF(ODDS_TYPE=5,IF(L75&gt;0,1+L75,1-1/L75),IF(ODDS_TYPE=6,IF(L75&gt;=0,L75+1,1-1/L75),1)))))),1)</f>
        <v>1</v>
      </c>
      <c r="BI75" s="32">
        <f t="shared" ref="BI75:BI138" si="16">IF(P75&lt;&gt;"Y",IF(M75&lt;&gt;"Y",K75*BH75,K75*BH75 - K75),IF(M75&lt;&gt;"Y",K75*BH75,K75))</f>
        <v>0</v>
      </c>
      <c r="BJ75" s="69">
        <f t="shared" ref="BJ75:BJ138" si="17">IF(P75&lt;&gt;"Y",
IF(M75&lt;&gt;"Y",
IF(N75="Y",K75*BH75,IF(N75="P",0,IF(OR(N75="R",N75="PU"),K75,IF(N75="H",K75*BH75*0.5,IF(N75="HW",K75*0.5*(1 + BH75),IF(N75="HL",K75*0.5,0)))))),
IF(N75="Y",K75*BH75 - K75,IF(N75="P",0,IF(OR(N75="R",N75="PU"),0,IF(N75="H",IF(BH75&gt;2,0.5*K75*BH75 - K75,0),IF(N75="HW",K75*0.5*(1 + BH75) - K75,IF(N75="HL",0,0))))))),
IF(M75&lt;&gt;"Y",
IF(N75="Y",K75*BH75,IF(N75="P",0,IF(OR(N75="R",N75="PU"),K75*(BH75-1),IF(N75="H",K75*BH75*0.5,IF(N75="HW",K75*(BH75-1)*0.5,IF(N75="HL",K75*BH75 - K75*0.5,0)))))),
IF(N75="Y",K75,IF(N75="P",0,IF(OR(N75="R",N75="PU"),0,IF(N75="H",IF(BH75&lt;2,K75*BH75*0.5 - K75*(BH75-1),0),IF(N75="HW",0,IF(N75="HL",K75*0.5,0)))))))
)</f>
        <v>0</v>
      </c>
      <c r="BK75" s="158" t="str">
        <f t="shared" ref="BK75:BK138" si="18">IF(FILT_M=1,IF(LEN(C75)&gt;0,C75,""),IF(FILT_M=2,IF(LEN(E75)&gt;0,E75,""),IF(FILT_M=3,IF(LEN(F75)&gt;0,F75,""),IF(FILT_M=4,IF(LEN(G75)&gt;0,G75,""),""))))</f>
        <v/>
      </c>
    </row>
    <row r="76" spans="1:63" ht="12" customHeight="1" x14ac:dyDescent="0.2">
      <c r="A76" s="8"/>
      <c r="B76" s="7"/>
      <c r="C76" s="7"/>
      <c r="D76" s="7"/>
      <c r="E76" s="7"/>
      <c r="F76" s="7"/>
      <c r="G76" s="7"/>
      <c r="H76" s="7"/>
      <c r="I76" s="10"/>
      <c r="J76" s="25"/>
      <c r="K76" s="250"/>
      <c r="L76" s="31"/>
      <c r="M76" s="9"/>
      <c r="N76" s="11" t="s">
        <v>25</v>
      </c>
      <c r="O76" s="39"/>
      <c r="P76" s="47"/>
      <c r="Q76" s="13"/>
      <c r="R76" s="248">
        <f t="shared" si="10"/>
        <v>0</v>
      </c>
      <c r="S76" s="248">
        <f t="shared" si="11"/>
        <v>0</v>
      </c>
      <c r="T76" s="248">
        <f t="shared" si="12"/>
        <v>0</v>
      </c>
      <c r="U76" s="248">
        <f t="shared" si="13"/>
        <v>0</v>
      </c>
      <c r="V76" s="13"/>
      <c r="W76" s="7"/>
      <c r="AT76" s="130"/>
      <c r="BF76" s="33">
        <f t="shared" ref="BF76:BF139" si="19">IF(A76&gt;2,A76,BF75)</f>
        <v>41242</v>
      </c>
      <c r="BG76" s="34">
        <f t="shared" si="14"/>
        <v>82.88000000000001</v>
      </c>
      <c r="BH76" s="32">
        <f t="shared" si="15"/>
        <v>1</v>
      </c>
      <c r="BI76" s="32">
        <f t="shared" si="16"/>
        <v>0</v>
      </c>
      <c r="BJ76" s="69">
        <f t="shared" si="17"/>
        <v>0</v>
      </c>
      <c r="BK76" s="158" t="str">
        <f t="shared" si="18"/>
        <v/>
      </c>
    </row>
    <row r="77" spans="1:63" ht="12" customHeight="1" x14ac:dyDescent="0.2">
      <c r="A77" s="8"/>
      <c r="B77" s="7"/>
      <c r="C77" s="7"/>
      <c r="D77" s="7"/>
      <c r="E77" s="7"/>
      <c r="F77" s="7"/>
      <c r="G77" s="7"/>
      <c r="H77" s="7"/>
      <c r="I77" s="10"/>
      <c r="J77" s="25"/>
      <c r="K77" s="250"/>
      <c r="L77" s="31"/>
      <c r="M77" s="9"/>
      <c r="N77" s="11" t="s">
        <v>25</v>
      </c>
      <c r="O77" s="39"/>
      <c r="P77" s="47"/>
      <c r="Q77" s="13"/>
      <c r="R77" s="248">
        <f t="shared" si="10"/>
        <v>0</v>
      </c>
      <c r="S77" s="248">
        <f t="shared" si="11"/>
        <v>0</v>
      </c>
      <c r="T77" s="248">
        <f t="shared" si="12"/>
        <v>0</v>
      </c>
      <c r="U77" s="248">
        <f t="shared" si="13"/>
        <v>0</v>
      </c>
      <c r="V77" s="13"/>
      <c r="W77" s="7"/>
      <c r="AT77" s="130"/>
      <c r="BF77" s="33">
        <f t="shared" si="19"/>
        <v>41242</v>
      </c>
      <c r="BG77" s="34">
        <f t="shared" si="14"/>
        <v>82.88000000000001</v>
      </c>
      <c r="BH77" s="32">
        <f t="shared" si="15"/>
        <v>1</v>
      </c>
      <c r="BI77" s="32">
        <f t="shared" si="16"/>
        <v>0</v>
      </c>
      <c r="BJ77" s="69">
        <f t="shared" si="17"/>
        <v>0</v>
      </c>
      <c r="BK77" s="158" t="str">
        <f t="shared" si="18"/>
        <v/>
      </c>
    </row>
    <row r="78" spans="1:63" ht="12" customHeight="1" x14ac:dyDescent="0.2">
      <c r="A78" s="8"/>
      <c r="B78" s="7"/>
      <c r="C78" s="7"/>
      <c r="D78" s="7"/>
      <c r="E78" s="7"/>
      <c r="F78" s="7"/>
      <c r="G78" s="7"/>
      <c r="H78" s="7"/>
      <c r="I78" s="10"/>
      <c r="J78" s="25"/>
      <c r="K78" s="250"/>
      <c r="L78" s="31"/>
      <c r="M78" s="9"/>
      <c r="N78" s="11" t="s">
        <v>25</v>
      </c>
      <c r="O78" s="39"/>
      <c r="P78" s="47"/>
      <c r="Q78" s="13"/>
      <c r="R78" s="248">
        <f t="shared" si="10"/>
        <v>0</v>
      </c>
      <c r="S78" s="248">
        <f t="shared" si="11"/>
        <v>0</v>
      </c>
      <c r="T78" s="248">
        <f t="shared" si="12"/>
        <v>0</v>
      </c>
      <c r="U78" s="248">
        <f t="shared" si="13"/>
        <v>0</v>
      </c>
      <c r="V78" s="13"/>
      <c r="W78" s="7"/>
      <c r="AT78" s="130"/>
      <c r="BF78" s="33">
        <f t="shared" si="19"/>
        <v>41242</v>
      </c>
      <c r="BG78" s="34">
        <f t="shared" si="14"/>
        <v>82.88000000000001</v>
      </c>
      <c r="BH78" s="32">
        <f t="shared" si="15"/>
        <v>1</v>
      </c>
      <c r="BI78" s="32">
        <f t="shared" si="16"/>
        <v>0</v>
      </c>
      <c r="BJ78" s="69">
        <f t="shared" si="17"/>
        <v>0</v>
      </c>
      <c r="BK78" s="158" t="str">
        <f t="shared" si="18"/>
        <v/>
      </c>
    </row>
    <row r="79" spans="1:63" ht="12" customHeight="1" x14ac:dyDescent="0.2">
      <c r="A79" s="8"/>
      <c r="B79" s="7"/>
      <c r="C79" s="7"/>
      <c r="D79" s="7"/>
      <c r="E79" s="7"/>
      <c r="F79" s="7"/>
      <c r="G79" s="7"/>
      <c r="H79" s="7"/>
      <c r="I79" s="10"/>
      <c r="J79" s="25"/>
      <c r="K79" s="250"/>
      <c r="L79" s="31"/>
      <c r="M79" s="9"/>
      <c r="N79" s="11" t="s">
        <v>25</v>
      </c>
      <c r="O79" s="39"/>
      <c r="P79" s="47"/>
      <c r="Q79" s="13"/>
      <c r="R79" s="248">
        <f t="shared" si="10"/>
        <v>0</v>
      </c>
      <c r="S79" s="248">
        <f t="shared" si="11"/>
        <v>0</v>
      </c>
      <c r="T79" s="248">
        <f t="shared" si="12"/>
        <v>0</v>
      </c>
      <c r="U79" s="248">
        <f t="shared" si="13"/>
        <v>0</v>
      </c>
      <c r="V79" s="13"/>
      <c r="W79" s="7"/>
      <c r="AT79" s="130"/>
      <c r="BF79" s="33">
        <f t="shared" si="19"/>
        <v>41242</v>
      </c>
      <c r="BG79" s="34">
        <f t="shared" si="14"/>
        <v>82.88000000000001</v>
      </c>
      <c r="BH79" s="32">
        <f t="shared" si="15"/>
        <v>1</v>
      </c>
      <c r="BI79" s="32">
        <f t="shared" si="16"/>
        <v>0</v>
      </c>
      <c r="BJ79" s="69">
        <f t="shared" si="17"/>
        <v>0</v>
      </c>
      <c r="BK79" s="158" t="str">
        <f t="shared" si="18"/>
        <v/>
      </c>
    </row>
    <row r="80" spans="1:63" ht="12" customHeight="1" x14ac:dyDescent="0.2">
      <c r="A80" s="8"/>
      <c r="B80" s="7"/>
      <c r="C80" s="7"/>
      <c r="D80" s="7"/>
      <c r="E80" s="7"/>
      <c r="F80" s="7"/>
      <c r="G80" s="7"/>
      <c r="H80" s="7"/>
      <c r="I80" s="10"/>
      <c r="J80" s="25"/>
      <c r="K80" s="250"/>
      <c r="L80" s="31"/>
      <c r="M80" s="9"/>
      <c r="N80" s="11" t="s">
        <v>25</v>
      </c>
      <c r="O80" s="39"/>
      <c r="P80" s="47"/>
      <c r="Q80" s="13"/>
      <c r="R80" s="248">
        <f t="shared" si="10"/>
        <v>0</v>
      </c>
      <c r="S80" s="248">
        <f t="shared" si="11"/>
        <v>0</v>
      </c>
      <c r="T80" s="248">
        <f t="shared" si="12"/>
        <v>0</v>
      </c>
      <c r="U80" s="248">
        <f t="shared" si="13"/>
        <v>0</v>
      </c>
      <c r="V80" s="13"/>
      <c r="W80" s="7"/>
      <c r="AT80" s="130"/>
      <c r="BF80" s="33">
        <f t="shared" si="19"/>
        <v>41242</v>
      </c>
      <c r="BG80" s="34">
        <f t="shared" si="14"/>
        <v>82.88000000000001</v>
      </c>
      <c r="BH80" s="32">
        <f t="shared" si="15"/>
        <v>1</v>
      </c>
      <c r="BI80" s="32">
        <f t="shared" si="16"/>
        <v>0</v>
      </c>
      <c r="BJ80" s="69">
        <f t="shared" si="17"/>
        <v>0</v>
      </c>
      <c r="BK80" s="158" t="str">
        <f t="shared" si="18"/>
        <v/>
      </c>
    </row>
    <row r="81" spans="1:63" ht="12" customHeight="1" x14ac:dyDescent="0.2">
      <c r="A81" s="8"/>
      <c r="B81" s="7"/>
      <c r="C81" s="7"/>
      <c r="D81" s="7"/>
      <c r="E81" s="7"/>
      <c r="F81" s="7"/>
      <c r="G81" s="7"/>
      <c r="H81" s="7"/>
      <c r="I81" s="10"/>
      <c r="J81" s="25"/>
      <c r="K81" s="250"/>
      <c r="L81" s="31"/>
      <c r="M81" s="9"/>
      <c r="N81" s="11" t="s">
        <v>25</v>
      </c>
      <c r="O81" s="39"/>
      <c r="P81" s="47"/>
      <c r="Q81" s="13"/>
      <c r="R81" s="248">
        <f t="shared" si="10"/>
        <v>0</v>
      </c>
      <c r="S81" s="248">
        <f t="shared" si="11"/>
        <v>0</v>
      </c>
      <c r="T81" s="248">
        <f t="shared" si="12"/>
        <v>0</v>
      </c>
      <c r="U81" s="248">
        <f t="shared" si="13"/>
        <v>0</v>
      </c>
      <c r="V81" s="13"/>
      <c r="W81" s="7"/>
      <c r="AT81" s="130"/>
      <c r="BF81" s="33">
        <f t="shared" si="19"/>
        <v>41242</v>
      </c>
      <c r="BG81" s="34">
        <f t="shared" si="14"/>
        <v>82.88000000000001</v>
      </c>
      <c r="BH81" s="32">
        <f t="shared" si="15"/>
        <v>1</v>
      </c>
      <c r="BI81" s="32">
        <f t="shared" si="16"/>
        <v>0</v>
      </c>
      <c r="BJ81" s="69">
        <f t="shared" si="17"/>
        <v>0</v>
      </c>
      <c r="BK81" s="158" t="str">
        <f t="shared" si="18"/>
        <v/>
      </c>
    </row>
    <row r="82" spans="1:63" ht="12" customHeight="1" x14ac:dyDescent="0.2">
      <c r="A82" s="8"/>
      <c r="B82" s="7"/>
      <c r="C82" s="7"/>
      <c r="D82" s="7"/>
      <c r="E82" s="7"/>
      <c r="F82" s="7"/>
      <c r="G82" s="7"/>
      <c r="H82" s="7"/>
      <c r="I82" s="10"/>
      <c r="J82" s="25"/>
      <c r="K82" s="250"/>
      <c r="L82" s="31"/>
      <c r="M82" s="9"/>
      <c r="N82" s="11" t="s">
        <v>25</v>
      </c>
      <c r="O82" s="39"/>
      <c r="P82" s="47"/>
      <c r="Q82" s="13"/>
      <c r="R82" s="248">
        <f t="shared" si="10"/>
        <v>0</v>
      </c>
      <c r="S82" s="248">
        <f t="shared" si="11"/>
        <v>0</v>
      </c>
      <c r="T82" s="248">
        <f t="shared" si="12"/>
        <v>0</v>
      </c>
      <c r="U82" s="248">
        <f t="shared" si="13"/>
        <v>0</v>
      </c>
      <c r="V82" s="13"/>
      <c r="W82" s="7"/>
      <c r="AT82" s="130"/>
      <c r="BF82" s="33">
        <f t="shared" si="19"/>
        <v>41242</v>
      </c>
      <c r="BG82" s="34">
        <f t="shared" si="14"/>
        <v>82.88000000000001</v>
      </c>
      <c r="BH82" s="32">
        <f t="shared" si="15"/>
        <v>1</v>
      </c>
      <c r="BI82" s="32">
        <f t="shared" si="16"/>
        <v>0</v>
      </c>
      <c r="BJ82" s="69">
        <f t="shared" si="17"/>
        <v>0</v>
      </c>
      <c r="BK82" s="158" t="str">
        <f t="shared" si="18"/>
        <v/>
      </c>
    </row>
    <row r="83" spans="1:63" ht="12" customHeight="1" x14ac:dyDescent="0.2">
      <c r="A83" s="8"/>
      <c r="B83" s="7"/>
      <c r="C83" s="7"/>
      <c r="D83" s="7"/>
      <c r="E83" s="7"/>
      <c r="F83" s="7"/>
      <c r="G83" s="7"/>
      <c r="H83" s="7"/>
      <c r="I83" s="10"/>
      <c r="J83" s="25"/>
      <c r="K83" s="250"/>
      <c r="L83" s="31"/>
      <c r="M83" s="9"/>
      <c r="N83" s="11" t="s">
        <v>25</v>
      </c>
      <c r="O83" s="39"/>
      <c r="P83" s="47"/>
      <c r="Q83" s="13"/>
      <c r="R83" s="248">
        <f t="shared" si="10"/>
        <v>0</v>
      </c>
      <c r="S83" s="248">
        <f t="shared" si="11"/>
        <v>0</v>
      </c>
      <c r="T83" s="248">
        <f t="shared" si="12"/>
        <v>0</v>
      </c>
      <c r="U83" s="248">
        <f t="shared" si="13"/>
        <v>0</v>
      </c>
      <c r="V83" s="13"/>
      <c r="W83" s="7"/>
      <c r="AT83" s="130"/>
      <c r="BF83" s="33">
        <f t="shared" si="19"/>
        <v>41242</v>
      </c>
      <c r="BG83" s="34">
        <f t="shared" si="14"/>
        <v>82.88000000000001</v>
      </c>
      <c r="BH83" s="32">
        <f t="shared" si="15"/>
        <v>1</v>
      </c>
      <c r="BI83" s="32">
        <f t="shared" si="16"/>
        <v>0</v>
      </c>
      <c r="BJ83" s="69">
        <f t="shared" si="17"/>
        <v>0</v>
      </c>
      <c r="BK83" s="158" t="str">
        <f t="shared" si="18"/>
        <v/>
      </c>
    </row>
    <row r="84" spans="1:63" ht="12" customHeight="1" x14ac:dyDescent="0.2">
      <c r="A84" s="8"/>
      <c r="B84" s="7"/>
      <c r="C84" s="7"/>
      <c r="D84" s="7"/>
      <c r="E84" s="7"/>
      <c r="F84" s="7"/>
      <c r="G84" s="7"/>
      <c r="H84" s="7"/>
      <c r="I84" s="10"/>
      <c r="J84" s="25"/>
      <c r="K84" s="250"/>
      <c r="L84" s="31"/>
      <c r="M84" s="9"/>
      <c r="N84" s="11" t="s">
        <v>25</v>
      </c>
      <c r="O84" s="39"/>
      <c r="P84" s="47"/>
      <c r="Q84" s="13"/>
      <c r="R84" s="248">
        <f t="shared" si="10"/>
        <v>0</v>
      </c>
      <c r="S84" s="248">
        <f t="shared" si="11"/>
        <v>0</v>
      </c>
      <c r="T84" s="248">
        <f t="shared" si="12"/>
        <v>0</v>
      </c>
      <c r="U84" s="248">
        <f t="shared" si="13"/>
        <v>0</v>
      </c>
      <c r="V84" s="13"/>
      <c r="W84" s="7"/>
      <c r="AT84" s="130"/>
      <c r="BF84" s="33">
        <f t="shared" si="19"/>
        <v>41242</v>
      </c>
      <c r="BG84" s="34">
        <f t="shared" si="14"/>
        <v>82.88000000000001</v>
      </c>
      <c r="BH84" s="32">
        <f t="shared" si="15"/>
        <v>1</v>
      </c>
      <c r="BI84" s="32">
        <f t="shared" si="16"/>
        <v>0</v>
      </c>
      <c r="BJ84" s="69">
        <f t="shared" si="17"/>
        <v>0</v>
      </c>
      <c r="BK84" s="158" t="str">
        <f t="shared" si="18"/>
        <v/>
      </c>
    </row>
    <row r="85" spans="1:63" ht="12" customHeight="1" x14ac:dyDescent="0.2">
      <c r="A85" s="8"/>
      <c r="B85" s="7"/>
      <c r="C85" s="7"/>
      <c r="D85" s="7"/>
      <c r="E85" s="7"/>
      <c r="F85" s="7"/>
      <c r="G85" s="7"/>
      <c r="H85" s="7"/>
      <c r="I85" s="10"/>
      <c r="J85" s="25"/>
      <c r="K85" s="250"/>
      <c r="L85" s="31"/>
      <c r="M85" s="9"/>
      <c r="N85" s="11" t="s">
        <v>25</v>
      </c>
      <c r="O85" s="39"/>
      <c r="P85" s="47"/>
      <c r="Q85" s="13"/>
      <c r="R85" s="248">
        <f t="shared" si="10"/>
        <v>0</v>
      </c>
      <c r="S85" s="248">
        <f t="shared" si="11"/>
        <v>0</v>
      </c>
      <c r="T85" s="248">
        <f t="shared" si="12"/>
        <v>0</v>
      </c>
      <c r="U85" s="248">
        <f t="shared" si="13"/>
        <v>0</v>
      </c>
      <c r="V85" s="13"/>
      <c r="W85" s="7"/>
      <c r="AT85" s="130"/>
      <c r="BF85" s="33">
        <f t="shared" si="19"/>
        <v>41242</v>
      </c>
      <c r="BG85" s="34">
        <f t="shared" si="14"/>
        <v>82.88000000000001</v>
      </c>
      <c r="BH85" s="32">
        <f t="shared" si="15"/>
        <v>1</v>
      </c>
      <c r="BI85" s="32">
        <f t="shared" si="16"/>
        <v>0</v>
      </c>
      <c r="BJ85" s="69">
        <f t="shared" si="17"/>
        <v>0</v>
      </c>
      <c r="BK85" s="158" t="str">
        <f t="shared" si="18"/>
        <v/>
      </c>
    </row>
    <row r="86" spans="1:63" ht="12" customHeight="1" x14ac:dyDescent="0.2">
      <c r="A86" s="8"/>
      <c r="B86" s="7"/>
      <c r="C86" s="7"/>
      <c r="D86" s="7"/>
      <c r="E86" s="7"/>
      <c r="F86" s="7"/>
      <c r="G86" s="7"/>
      <c r="H86" s="7"/>
      <c r="I86" s="10"/>
      <c r="J86" s="25"/>
      <c r="K86" s="250"/>
      <c r="L86" s="31"/>
      <c r="M86" s="9"/>
      <c r="N86" s="11" t="s">
        <v>25</v>
      </c>
      <c r="O86" s="39"/>
      <c r="P86" s="47"/>
      <c r="Q86" s="13"/>
      <c r="R86" s="248">
        <f t="shared" si="10"/>
        <v>0</v>
      </c>
      <c r="S86" s="248">
        <f t="shared" si="11"/>
        <v>0</v>
      </c>
      <c r="T86" s="248">
        <f t="shared" si="12"/>
        <v>0</v>
      </c>
      <c r="U86" s="248">
        <f t="shared" si="13"/>
        <v>0</v>
      </c>
      <c r="V86" s="13"/>
      <c r="W86" s="7"/>
      <c r="AT86" s="130"/>
      <c r="BF86" s="33">
        <f t="shared" si="19"/>
        <v>41242</v>
      </c>
      <c r="BG86" s="34">
        <f t="shared" si="14"/>
        <v>82.88000000000001</v>
      </c>
      <c r="BH86" s="32">
        <f t="shared" si="15"/>
        <v>1</v>
      </c>
      <c r="BI86" s="32">
        <f t="shared" si="16"/>
        <v>0</v>
      </c>
      <c r="BJ86" s="69">
        <f t="shared" si="17"/>
        <v>0</v>
      </c>
      <c r="BK86" s="158" t="str">
        <f t="shared" si="18"/>
        <v/>
      </c>
    </row>
    <row r="87" spans="1:63" ht="12" customHeight="1" x14ac:dyDescent="0.2">
      <c r="A87" s="8"/>
      <c r="B87" s="7"/>
      <c r="C87" s="7"/>
      <c r="D87" s="7"/>
      <c r="E87" s="7"/>
      <c r="F87" s="7"/>
      <c r="G87" s="7"/>
      <c r="H87" s="7"/>
      <c r="I87" s="10"/>
      <c r="J87" s="25"/>
      <c r="K87" s="250"/>
      <c r="L87" s="31"/>
      <c r="M87" s="9"/>
      <c r="N87" s="11" t="s">
        <v>25</v>
      </c>
      <c r="O87" s="39"/>
      <c r="P87" s="47"/>
      <c r="Q87" s="13"/>
      <c r="R87" s="248">
        <f t="shared" si="10"/>
        <v>0</v>
      </c>
      <c r="S87" s="248">
        <f t="shared" si="11"/>
        <v>0</v>
      </c>
      <c r="T87" s="248">
        <f t="shared" si="12"/>
        <v>0</v>
      </c>
      <c r="U87" s="248">
        <f t="shared" si="13"/>
        <v>0</v>
      </c>
      <c r="V87" s="13"/>
      <c r="W87" s="7"/>
      <c r="AT87" s="130"/>
      <c r="BF87" s="33">
        <f t="shared" si="19"/>
        <v>41242</v>
      </c>
      <c r="BG87" s="34">
        <f t="shared" si="14"/>
        <v>82.88000000000001</v>
      </c>
      <c r="BH87" s="32">
        <f t="shared" si="15"/>
        <v>1</v>
      </c>
      <c r="BI87" s="32">
        <f t="shared" si="16"/>
        <v>0</v>
      </c>
      <c r="BJ87" s="69">
        <f t="shared" si="17"/>
        <v>0</v>
      </c>
      <c r="BK87" s="158" t="str">
        <f t="shared" si="18"/>
        <v/>
      </c>
    </row>
    <row r="88" spans="1:63" ht="12" customHeight="1" x14ac:dyDescent="0.2">
      <c r="A88" s="8"/>
      <c r="B88" s="7"/>
      <c r="C88" s="7"/>
      <c r="D88" s="7"/>
      <c r="E88" s="7"/>
      <c r="F88" s="7"/>
      <c r="G88" s="7"/>
      <c r="H88" s="7"/>
      <c r="I88" s="10"/>
      <c r="J88" s="25"/>
      <c r="K88" s="250"/>
      <c r="L88" s="31"/>
      <c r="M88" s="9"/>
      <c r="N88" s="11" t="s">
        <v>25</v>
      </c>
      <c r="O88" s="39"/>
      <c r="P88" s="47"/>
      <c r="Q88" s="13"/>
      <c r="R88" s="248">
        <f t="shared" si="10"/>
        <v>0</v>
      </c>
      <c r="S88" s="248">
        <f t="shared" si="11"/>
        <v>0</v>
      </c>
      <c r="T88" s="248">
        <f t="shared" si="12"/>
        <v>0</v>
      </c>
      <c r="U88" s="248">
        <f t="shared" si="13"/>
        <v>0</v>
      </c>
      <c r="V88" s="13"/>
      <c r="W88" s="7"/>
      <c r="AT88" s="130"/>
      <c r="BF88" s="33">
        <f t="shared" si="19"/>
        <v>41242</v>
      </c>
      <c r="BG88" s="34">
        <f t="shared" si="14"/>
        <v>82.88000000000001</v>
      </c>
      <c r="BH88" s="32">
        <f t="shared" si="15"/>
        <v>1</v>
      </c>
      <c r="BI88" s="32">
        <f t="shared" si="16"/>
        <v>0</v>
      </c>
      <c r="BJ88" s="69">
        <f t="shared" si="17"/>
        <v>0</v>
      </c>
      <c r="BK88" s="158" t="str">
        <f t="shared" si="18"/>
        <v/>
      </c>
    </row>
    <row r="89" spans="1:63" ht="12" customHeight="1" x14ac:dyDescent="0.2">
      <c r="A89" s="8"/>
      <c r="B89" s="7"/>
      <c r="C89" s="7"/>
      <c r="D89" s="7"/>
      <c r="E89" s="7"/>
      <c r="F89" s="7"/>
      <c r="G89" s="7"/>
      <c r="H89" s="7"/>
      <c r="I89" s="10"/>
      <c r="J89" s="25"/>
      <c r="K89" s="250"/>
      <c r="L89" s="31"/>
      <c r="M89" s="9"/>
      <c r="N89" s="11" t="s">
        <v>25</v>
      </c>
      <c r="O89" s="39"/>
      <c r="P89" s="47"/>
      <c r="Q89" s="13"/>
      <c r="R89" s="248">
        <f t="shared" si="10"/>
        <v>0</v>
      </c>
      <c r="S89" s="248">
        <f t="shared" si="11"/>
        <v>0</v>
      </c>
      <c r="T89" s="248">
        <f t="shared" si="12"/>
        <v>0</v>
      </c>
      <c r="U89" s="248">
        <f t="shared" si="13"/>
        <v>0</v>
      </c>
      <c r="V89" s="13"/>
      <c r="W89" s="7"/>
      <c r="AT89" s="130"/>
      <c r="BF89" s="33">
        <f t="shared" si="19"/>
        <v>41242</v>
      </c>
      <c r="BG89" s="34">
        <f t="shared" si="14"/>
        <v>82.88000000000001</v>
      </c>
      <c r="BH89" s="32">
        <f t="shared" si="15"/>
        <v>1</v>
      </c>
      <c r="BI89" s="32">
        <f t="shared" si="16"/>
        <v>0</v>
      </c>
      <c r="BJ89" s="69">
        <f t="shared" si="17"/>
        <v>0</v>
      </c>
      <c r="BK89" s="158" t="str">
        <f t="shared" si="18"/>
        <v/>
      </c>
    </row>
    <row r="90" spans="1:63" ht="12" customHeight="1" x14ac:dyDescent="0.2">
      <c r="A90" s="8"/>
      <c r="B90" s="7"/>
      <c r="C90" s="7"/>
      <c r="D90" s="7"/>
      <c r="E90" s="7"/>
      <c r="F90" s="7"/>
      <c r="G90" s="7"/>
      <c r="H90" s="7"/>
      <c r="I90" s="10"/>
      <c r="J90" s="25"/>
      <c r="K90" s="250"/>
      <c r="L90" s="31"/>
      <c r="M90" s="9"/>
      <c r="N90" s="11" t="s">
        <v>25</v>
      </c>
      <c r="O90" s="39"/>
      <c r="P90" s="47"/>
      <c r="Q90" s="13"/>
      <c r="R90" s="248">
        <f t="shared" si="10"/>
        <v>0</v>
      </c>
      <c r="S90" s="248">
        <f t="shared" si="11"/>
        <v>0</v>
      </c>
      <c r="T90" s="248">
        <f t="shared" si="12"/>
        <v>0</v>
      </c>
      <c r="U90" s="248">
        <f t="shared" si="13"/>
        <v>0</v>
      </c>
      <c r="V90" s="13"/>
      <c r="W90" s="7"/>
      <c r="AT90" s="130"/>
      <c r="BF90" s="33">
        <f t="shared" si="19"/>
        <v>41242</v>
      </c>
      <c r="BG90" s="34">
        <f t="shared" si="14"/>
        <v>82.88000000000001</v>
      </c>
      <c r="BH90" s="32">
        <f t="shared" si="15"/>
        <v>1</v>
      </c>
      <c r="BI90" s="32">
        <f t="shared" si="16"/>
        <v>0</v>
      </c>
      <c r="BJ90" s="69">
        <f t="shared" si="17"/>
        <v>0</v>
      </c>
      <c r="BK90" s="158" t="str">
        <f t="shared" si="18"/>
        <v/>
      </c>
    </row>
    <row r="91" spans="1:63" ht="12" customHeight="1" x14ac:dyDescent="0.2">
      <c r="A91" s="8"/>
      <c r="B91" s="7"/>
      <c r="C91" s="7"/>
      <c r="D91" s="7"/>
      <c r="E91" s="7"/>
      <c r="F91" s="7"/>
      <c r="G91" s="7"/>
      <c r="H91" s="7"/>
      <c r="I91" s="10"/>
      <c r="J91" s="25"/>
      <c r="K91" s="250"/>
      <c r="L91" s="31"/>
      <c r="M91" s="9"/>
      <c r="N91" s="11" t="s">
        <v>25</v>
      </c>
      <c r="O91" s="39"/>
      <c r="P91" s="47"/>
      <c r="Q91" s="13"/>
      <c r="R91" s="248">
        <f t="shared" si="10"/>
        <v>0</v>
      </c>
      <c r="S91" s="248">
        <f t="shared" si="11"/>
        <v>0</v>
      </c>
      <c r="T91" s="248">
        <f t="shared" si="12"/>
        <v>0</v>
      </c>
      <c r="U91" s="248">
        <f t="shared" si="13"/>
        <v>0</v>
      </c>
      <c r="V91" s="13"/>
      <c r="W91" s="7"/>
      <c r="AT91" s="130"/>
      <c r="BF91" s="33">
        <f t="shared" si="19"/>
        <v>41242</v>
      </c>
      <c r="BG91" s="34">
        <f t="shared" si="14"/>
        <v>82.88000000000001</v>
      </c>
      <c r="BH91" s="32">
        <f t="shared" si="15"/>
        <v>1</v>
      </c>
      <c r="BI91" s="32">
        <f t="shared" si="16"/>
        <v>0</v>
      </c>
      <c r="BJ91" s="69">
        <f t="shared" si="17"/>
        <v>0</v>
      </c>
      <c r="BK91" s="158" t="str">
        <f t="shared" si="18"/>
        <v/>
      </c>
    </row>
    <row r="92" spans="1:63" ht="12" customHeight="1" x14ac:dyDescent="0.2">
      <c r="A92" s="8"/>
      <c r="B92" s="7"/>
      <c r="C92" s="7"/>
      <c r="D92" s="7"/>
      <c r="E92" s="7"/>
      <c r="F92" s="7"/>
      <c r="G92" s="7"/>
      <c r="H92" s="7"/>
      <c r="I92" s="10"/>
      <c r="J92" s="25"/>
      <c r="K92" s="250"/>
      <c r="L92" s="31"/>
      <c r="M92" s="9"/>
      <c r="N92" s="11" t="s">
        <v>25</v>
      </c>
      <c r="O92" s="39"/>
      <c r="P92" s="47"/>
      <c r="Q92" s="13"/>
      <c r="R92" s="248">
        <f t="shared" si="10"/>
        <v>0</v>
      </c>
      <c r="S92" s="248">
        <f t="shared" si="11"/>
        <v>0</v>
      </c>
      <c r="T92" s="248">
        <f t="shared" si="12"/>
        <v>0</v>
      </c>
      <c r="U92" s="248">
        <f t="shared" si="13"/>
        <v>0</v>
      </c>
      <c r="V92" s="13"/>
      <c r="W92" s="7"/>
      <c r="AT92" s="130"/>
      <c r="BF92" s="33">
        <f t="shared" si="19"/>
        <v>41242</v>
      </c>
      <c r="BG92" s="34">
        <f t="shared" si="14"/>
        <v>82.88000000000001</v>
      </c>
      <c r="BH92" s="32">
        <f t="shared" si="15"/>
        <v>1</v>
      </c>
      <c r="BI92" s="32">
        <f t="shared" si="16"/>
        <v>0</v>
      </c>
      <c r="BJ92" s="69">
        <f t="shared" si="17"/>
        <v>0</v>
      </c>
      <c r="BK92" s="158" t="str">
        <f t="shared" si="18"/>
        <v/>
      </c>
    </row>
    <row r="93" spans="1:63" ht="12" customHeight="1" x14ac:dyDescent="0.2">
      <c r="A93" s="8"/>
      <c r="B93" s="7"/>
      <c r="C93" s="7"/>
      <c r="D93" s="7"/>
      <c r="E93" s="7"/>
      <c r="F93" s="7"/>
      <c r="G93" s="7"/>
      <c r="H93" s="7"/>
      <c r="I93" s="10"/>
      <c r="J93" s="25"/>
      <c r="K93" s="250"/>
      <c r="L93" s="31"/>
      <c r="M93" s="9"/>
      <c r="N93" s="11" t="s">
        <v>25</v>
      </c>
      <c r="O93" s="39"/>
      <c r="P93" s="47"/>
      <c r="Q93" s="13"/>
      <c r="R93" s="248">
        <f t="shared" si="10"/>
        <v>0</v>
      </c>
      <c r="S93" s="248">
        <f t="shared" si="11"/>
        <v>0</v>
      </c>
      <c r="T93" s="248">
        <f t="shared" si="12"/>
        <v>0</v>
      </c>
      <c r="U93" s="248">
        <f t="shared" si="13"/>
        <v>0</v>
      </c>
      <c r="V93" s="13"/>
      <c r="W93" s="7"/>
      <c r="AT93" s="130"/>
      <c r="BF93" s="33">
        <f t="shared" si="19"/>
        <v>41242</v>
      </c>
      <c r="BG93" s="34">
        <f t="shared" si="14"/>
        <v>82.88000000000001</v>
      </c>
      <c r="BH93" s="32">
        <f t="shared" si="15"/>
        <v>1</v>
      </c>
      <c r="BI93" s="32">
        <f t="shared" si="16"/>
        <v>0</v>
      </c>
      <c r="BJ93" s="69">
        <f t="shared" si="17"/>
        <v>0</v>
      </c>
      <c r="BK93" s="158" t="str">
        <f t="shared" si="18"/>
        <v/>
      </c>
    </row>
    <row r="94" spans="1:63" ht="12" customHeight="1" x14ac:dyDescent="0.2">
      <c r="A94" s="8"/>
      <c r="B94" s="7"/>
      <c r="C94" s="7"/>
      <c r="D94" s="7"/>
      <c r="E94" s="7"/>
      <c r="F94" s="7"/>
      <c r="G94" s="7"/>
      <c r="H94" s="7"/>
      <c r="I94" s="10"/>
      <c r="J94" s="25"/>
      <c r="K94" s="250"/>
      <c r="L94" s="31"/>
      <c r="M94" s="9"/>
      <c r="N94" s="11" t="s">
        <v>25</v>
      </c>
      <c r="O94" s="39"/>
      <c r="P94" s="47"/>
      <c r="Q94" s="13"/>
      <c r="R94" s="248">
        <f t="shared" si="10"/>
        <v>0</v>
      </c>
      <c r="S94" s="248">
        <f t="shared" si="11"/>
        <v>0</v>
      </c>
      <c r="T94" s="248">
        <f t="shared" si="12"/>
        <v>0</v>
      </c>
      <c r="U94" s="248">
        <f t="shared" si="13"/>
        <v>0</v>
      </c>
      <c r="V94" s="13"/>
      <c r="W94" s="7"/>
      <c r="AT94" s="130"/>
      <c r="BF94" s="33">
        <f t="shared" si="19"/>
        <v>41242</v>
      </c>
      <c r="BG94" s="34">
        <f t="shared" si="14"/>
        <v>82.88000000000001</v>
      </c>
      <c r="BH94" s="32">
        <f t="shared" si="15"/>
        <v>1</v>
      </c>
      <c r="BI94" s="32">
        <f t="shared" si="16"/>
        <v>0</v>
      </c>
      <c r="BJ94" s="69">
        <f t="shared" si="17"/>
        <v>0</v>
      </c>
      <c r="BK94" s="158" t="str">
        <f t="shared" si="18"/>
        <v/>
      </c>
    </row>
    <row r="95" spans="1:63" ht="12" customHeight="1" x14ac:dyDescent="0.2">
      <c r="A95" s="8"/>
      <c r="B95" s="7"/>
      <c r="C95" s="7"/>
      <c r="D95" s="7"/>
      <c r="E95" s="7"/>
      <c r="F95" s="7"/>
      <c r="G95" s="7"/>
      <c r="H95" s="7"/>
      <c r="I95" s="10"/>
      <c r="J95" s="25"/>
      <c r="K95" s="250"/>
      <c r="L95" s="31"/>
      <c r="M95" s="9"/>
      <c r="N95" s="11" t="s">
        <v>25</v>
      </c>
      <c r="O95" s="39"/>
      <c r="P95" s="47"/>
      <c r="Q95" s="13"/>
      <c r="R95" s="248">
        <f t="shared" si="10"/>
        <v>0</v>
      </c>
      <c r="S95" s="248">
        <f t="shared" si="11"/>
        <v>0</v>
      </c>
      <c r="T95" s="248">
        <f t="shared" si="12"/>
        <v>0</v>
      </c>
      <c r="U95" s="248">
        <f t="shared" si="13"/>
        <v>0</v>
      </c>
      <c r="V95" s="13"/>
      <c r="W95" s="7"/>
      <c r="AT95" s="130"/>
      <c r="BF95" s="33">
        <f t="shared" si="19"/>
        <v>41242</v>
      </c>
      <c r="BG95" s="34">
        <f t="shared" si="14"/>
        <v>82.88000000000001</v>
      </c>
      <c r="BH95" s="32">
        <f t="shared" si="15"/>
        <v>1</v>
      </c>
      <c r="BI95" s="32">
        <f t="shared" si="16"/>
        <v>0</v>
      </c>
      <c r="BJ95" s="69">
        <f t="shared" si="17"/>
        <v>0</v>
      </c>
      <c r="BK95" s="158" t="str">
        <f t="shared" si="18"/>
        <v/>
      </c>
    </row>
    <row r="96" spans="1:63" ht="12" customHeight="1" x14ac:dyDescent="0.2">
      <c r="A96" s="8"/>
      <c r="B96" s="7"/>
      <c r="C96" s="7"/>
      <c r="D96" s="7"/>
      <c r="E96" s="7"/>
      <c r="F96" s="7"/>
      <c r="G96" s="7"/>
      <c r="H96" s="7"/>
      <c r="I96" s="10"/>
      <c r="J96" s="25"/>
      <c r="K96" s="250"/>
      <c r="L96" s="31"/>
      <c r="M96" s="9"/>
      <c r="N96" s="11" t="s">
        <v>25</v>
      </c>
      <c r="O96" s="39"/>
      <c r="P96" s="47"/>
      <c r="Q96" s="13"/>
      <c r="R96" s="248">
        <f t="shared" si="10"/>
        <v>0</v>
      </c>
      <c r="S96" s="248">
        <f t="shared" si="11"/>
        <v>0</v>
      </c>
      <c r="T96" s="248">
        <f t="shared" si="12"/>
        <v>0</v>
      </c>
      <c r="U96" s="248">
        <f t="shared" si="13"/>
        <v>0</v>
      </c>
      <c r="V96" s="13"/>
      <c r="W96" s="7"/>
      <c r="AT96" s="130"/>
      <c r="BF96" s="33">
        <f t="shared" si="19"/>
        <v>41242</v>
      </c>
      <c r="BG96" s="34">
        <f t="shared" si="14"/>
        <v>82.88000000000001</v>
      </c>
      <c r="BH96" s="32">
        <f t="shared" si="15"/>
        <v>1</v>
      </c>
      <c r="BI96" s="32">
        <f t="shared" si="16"/>
        <v>0</v>
      </c>
      <c r="BJ96" s="69">
        <f t="shared" si="17"/>
        <v>0</v>
      </c>
      <c r="BK96" s="158" t="str">
        <f t="shared" si="18"/>
        <v/>
      </c>
    </row>
    <row r="97" spans="1:63" ht="12" customHeight="1" x14ac:dyDescent="0.2">
      <c r="A97" s="8"/>
      <c r="B97" s="7"/>
      <c r="C97" s="7"/>
      <c r="D97" s="7"/>
      <c r="E97" s="7"/>
      <c r="F97" s="7"/>
      <c r="G97" s="7"/>
      <c r="H97" s="7"/>
      <c r="I97" s="10"/>
      <c r="J97" s="25"/>
      <c r="K97" s="250"/>
      <c r="L97" s="31"/>
      <c r="M97" s="9"/>
      <c r="N97" s="11" t="s">
        <v>25</v>
      </c>
      <c r="O97" s="39"/>
      <c r="P97" s="47"/>
      <c r="Q97" s="13"/>
      <c r="R97" s="248">
        <f t="shared" si="10"/>
        <v>0</v>
      </c>
      <c r="S97" s="248">
        <f t="shared" si="11"/>
        <v>0</v>
      </c>
      <c r="T97" s="248">
        <f t="shared" si="12"/>
        <v>0</v>
      </c>
      <c r="U97" s="248">
        <f t="shared" si="13"/>
        <v>0</v>
      </c>
      <c r="V97" s="13"/>
      <c r="W97" s="7"/>
      <c r="AT97" s="130"/>
      <c r="BF97" s="33">
        <f t="shared" si="19"/>
        <v>41242</v>
      </c>
      <c r="BG97" s="34">
        <f t="shared" si="14"/>
        <v>82.88000000000001</v>
      </c>
      <c r="BH97" s="32">
        <f t="shared" si="15"/>
        <v>1</v>
      </c>
      <c r="BI97" s="32">
        <f t="shared" si="16"/>
        <v>0</v>
      </c>
      <c r="BJ97" s="69">
        <f t="shared" si="17"/>
        <v>0</v>
      </c>
      <c r="BK97" s="158" t="str">
        <f t="shared" si="18"/>
        <v/>
      </c>
    </row>
    <row r="98" spans="1:63" ht="12" customHeight="1" x14ac:dyDescent="0.2">
      <c r="A98" s="8"/>
      <c r="B98" s="7"/>
      <c r="C98" s="7"/>
      <c r="D98" s="7"/>
      <c r="E98" s="7"/>
      <c r="F98" s="7"/>
      <c r="G98" s="7"/>
      <c r="H98" s="7"/>
      <c r="I98" s="10"/>
      <c r="J98" s="25"/>
      <c r="K98" s="250"/>
      <c r="L98" s="31"/>
      <c r="M98" s="9"/>
      <c r="N98" s="11" t="s">
        <v>25</v>
      </c>
      <c r="O98" s="39"/>
      <c r="P98" s="47"/>
      <c r="Q98" s="13"/>
      <c r="R98" s="248">
        <f t="shared" si="10"/>
        <v>0</v>
      </c>
      <c r="S98" s="248">
        <f t="shared" si="11"/>
        <v>0</v>
      </c>
      <c r="T98" s="248">
        <f t="shared" si="12"/>
        <v>0</v>
      </c>
      <c r="U98" s="248">
        <f t="shared" si="13"/>
        <v>0</v>
      </c>
      <c r="V98" s="13"/>
      <c r="W98" s="7"/>
      <c r="AT98" s="130"/>
      <c r="BF98" s="33">
        <f t="shared" si="19"/>
        <v>41242</v>
      </c>
      <c r="BG98" s="34">
        <f t="shared" si="14"/>
        <v>82.88000000000001</v>
      </c>
      <c r="BH98" s="32">
        <f t="shared" si="15"/>
        <v>1</v>
      </c>
      <c r="BI98" s="32">
        <f t="shared" si="16"/>
        <v>0</v>
      </c>
      <c r="BJ98" s="69">
        <f t="shared" si="17"/>
        <v>0</v>
      </c>
      <c r="BK98" s="158" t="str">
        <f t="shared" si="18"/>
        <v/>
      </c>
    </row>
    <row r="99" spans="1:63" ht="12" customHeight="1" x14ac:dyDescent="0.2">
      <c r="A99" s="8"/>
      <c r="B99" s="7"/>
      <c r="C99" s="7"/>
      <c r="D99" s="7"/>
      <c r="E99" s="7"/>
      <c r="F99" s="7"/>
      <c r="G99" s="7"/>
      <c r="H99" s="7"/>
      <c r="I99" s="10"/>
      <c r="J99" s="25"/>
      <c r="K99" s="250"/>
      <c r="L99" s="31"/>
      <c r="M99" s="9"/>
      <c r="N99" s="11" t="s">
        <v>25</v>
      </c>
      <c r="O99" s="39"/>
      <c r="P99" s="47"/>
      <c r="Q99" s="13"/>
      <c r="R99" s="248">
        <f t="shared" si="10"/>
        <v>0</v>
      </c>
      <c r="S99" s="248">
        <f t="shared" si="11"/>
        <v>0</v>
      </c>
      <c r="T99" s="248">
        <f t="shared" si="12"/>
        <v>0</v>
      </c>
      <c r="U99" s="248">
        <f t="shared" si="13"/>
        <v>0</v>
      </c>
      <c r="V99" s="13"/>
      <c r="W99" s="7"/>
      <c r="AT99" s="130"/>
      <c r="BF99" s="33">
        <f t="shared" si="19"/>
        <v>41242</v>
      </c>
      <c r="BG99" s="34">
        <f t="shared" si="14"/>
        <v>82.88000000000001</v>
      </c>
      <c r="BH99" s="32">
        <f t="shared" si="15"/>
        <v>1</v>
      </c>
      <c r="BI99" s="32">
        <f t="shared" si="16"/>
        <v>0</v>
      </c>
      <c r="BJ99" s="69">
        <f t="shared" si="17"/>
        <v>0</v>
      </c>
      <c r="BK99" s="158" t="str">
        <f t="shared" si="18"/>
        <v/>
      </c>
    </row>
    <row r="100" spans="1:63" ht="12" customHeight="1" x14ac:dyDescent="0.2">
      <c r="A100" s="8"/>
      <c r="B100" s="7"/>
      <c r="C100" s="7"/>
      <c r="D100" s="7"/>
      <c r="E100" s="7"/>
      <c r="F100" s="7"/>
      <c r="G100" s="7"/>
      <c r="H100" s="7"/>
      <c r="I100" s="10"/>
      <c r="J100" s="25"/>
      <c r="K100" s="250"/>
      <c r="L100" s="31"/>
      <c r="M100" s="9"/>
      <c r="N100" s="11" t="s">
        <v>25</v>
      </c>
      <c r="O100" s="39"/>
      <c r="P100" s="47"/>
      <c r="Q100" s="13"/>
      <c r="R100" s="248">
        <f t="shared" si="10"/>
        <v>0</v>
      </c>
      <c r="S100" s="248">
        <f t="shared" si="11"/>
        <v>0</v>
      </c>
      <c r="T100" s="248">
        <f t="shared" si="12"/>
        <v>0</v>
      </c>
      <c r="U100" s="248">
        <f t="shared" si="13"/>
        <v>0</v>
      </c>
      <c r="V100" s="13"/>
      <c r="W100" s="7"/>
      <c r="AT100" s="130"/>
      <c r="BF100" s="33">
        <f t="shared" si="19"/>
        <v>41242</v>
      </c>
      <c r="BG100" s="34">
        <f t="shared" si="14"/>
        <v>82.88000000000001</v>
      </c>
      <c r="BH100" s="32">
        <f t="shared" si="15"/>
        <v>1</v>
      </c>
      <c r="BI100" s="32">
        <f t="shared" si="16"/>
        <v>0</v>
      </c>
      <c r="BJ100" s="69">
        <f t="shared" si="17"/>
        <v>0</v>
      </c>
      <c r="BK100" s="158" t="str">
        <f t="shared" si="18"/>
        <v/>
      </c>
    </row>
    <row r="101" spans="1:63" ht="12" customHeight="1" x14ac:dyDescent="0.2">
      <c r="A101" s="8"/>
      <c r="B101" s="7"/>
      <c r="C101" s="7"/>
      <c r="D101" s="7"/>
      <c r="E101" s="7"/>
      <c r="F101" s="7"/>
      <c r="G101" s="7"/>
      <c r="H101" s="7"/>
      <c r="I101" s="10"/>
      <c r="J101" s="25"/>
      <c r="K101" s="250"/>
      <c r="L101" s="31"/>
      <c r="M101" s="9"/>
      <c r="N101" s="11" t="s">
        <v>25</v>
      </c>
      <c r="O101" s="39"/>
      <c r="P101" s="47"/>
      <c r="Q101" s="13"/>
      <c r="R101" s="248">
        <f t="shared" si="10"/>
        <v>0</v>
      </c>
      <c r="S101" s="248">
        <f t="shared" si="11"/>
        <v>0</v>
      </c>
      <c r="T101" s="248">
        <f t="shared" si="12"/>
        <v>0</v>
      </c>
      <c r="U101" s="248">
        <f t="shared" si="13"/>
        <v>0</v>
      </c>
      <c r="V101" s="13"/>
      <c r="W101" s="7"/>
      <c r="AT101" s="130"/>
      <c r="BF101" s="33">
        <f t="shared" si="19"/>
        <v>41242</v>
      </c>
      <c r="BG101" s="34">
        <f t="shared" si="14"/>
        <v>82.88000000000001</v>
      </c>
      <c r="BH101" s="32">
        <f t="shared" si="15"/>
        <v>1</v>
      </c>
      <c r="BI101" s="32">
        <f t="shared" si="16"/>
        <v>0</v>
      </c>
      <c r="BJ101" s="69">
        <f t="shared" si="17"/>
        <v>0</v>
      </c>
      <c r="BK101" s="158" t="str">
        <f t="shared" si="18"/>
        <v/>
      </c>
    </row>
    <row r="102" spans="1:63" ht="12" customHeight="1" x14ac:dyDescent="0.2">
      <c r="A102" s="8"/>
      <c r="B102" s="7"/>
      <c r="C102" s="7"/>
      <c r="D102" s="7"/>
      <c r="E102" s="7"/>
      <c r="F102" s="7"/>
      <c r="G102" s="7"/>
      <c r="H102" s="7"/>
      <c r="I102" s="10"/>
      <c r="J102" s="25"/>
      <c r="K102" s="250"/>
      <c r="L102" s="31"/>
      <c r="M102" s="9"/>
      <c r="N102" s="11" t="s">
        <v>25</v>
      </c>
      <c r="O102" s="39"/>
      <c r="P102" s="47"/>
      <c r="Q102" s="13"/>
      <c r="R102" s="248">
        <f t="shared" si="10"/>
        <v>0</v>
      </c>
      <c r="S102" s="248">
        <f t="shared" si="11"/>
        <v>0</v>
      </c>
      <c r="T102" s="248">
        <f t="shared" si="12"/>
        <v>0</v>
      </c>
      <c r="U102" s="248">
        <f t="shared" si="13"/>
        <v>0</v>
      </c>
      <c r="V102" s="13"/>
      <c r="W102" s="7"/>
      <c r="AT102" s="130"/>
      <c r="BF102" s="33">
        <f t="shared" si="19"/>
        <v>41242</v>
      </c>
      <c r="BG102" s="34">
        <f t="shared" si="14"/>
        <v>82.88000000000001</v>
      </c>
      <c r="BH102" s="32">
        <f t="shared" si="15"/>
        <v>1</v>
      </c>
      <c r="BI102" s="32">
        <f t="shared" si="16"/>
        <v>0</v>
      </c>
      <c r="BJ102" s="69">
        <f t="shared" si="17"/>
        <v>0</v>
      </c>
      <c r="BK102" s="158" t="str">
        <f t="shared" si="18"/>
        <v/>
      </c>
    </row>
    <row r="103" spans="1:63" ht="12" customHeight="1" x14ac:dyDescent="0.2">
      <c r="A103" s="8"/>
      <c r="B103" s="7"/>
      <c r="C103" s="7"/>
      <c r="D103" s="7"/>
      <c r="E103" s="7"/>
      <c r="F103" s="7"/>
      <c r="G103" s="7"/>
      <c r="H103" s="7"/>
      <c r="I103" s="10"/>
      <c r="J103" s="25"/>
      <c r="K103" s="250"/>
      <c r="L103" s="31"/>
      <c r="M103" s="9"/>
      <c r="N103" s="11" t="s">
        <v>25</v>
      </c>
      <c r="O103" s="39"/>
      <c r="P103" s="47"/>
      <c r="Q103" s="13"/>
      <c r="R103" s="248">
        <f t="shared" si="10"/>
        <v>0</v>
      </c>
      <c r="S103" s="248">
        <f t="shared" si="11"/>
        <v>0</v>
      </c>
      <c r="T103" s="248">
        <f t="shared" si="12"/>
        <v>0</v>
      </c>
      <c r="U103" s="248">
        <f t="shared" si="13"/>
        <v>0</v>
      </c>
      <c r="V103" s="13"/>
      <c r="W103" s="7"/>
      <c r="AT103" s="130"/>
      <c r="BF103" s="33">
        <f t="shared" si="19"/>
        <v>41242</v>
      </c>
      <c r="BG103" s="34">
        <f t="shared" si="14"/>
        <v>82.88000000000001</v>
      </c>
      <c r="BH103" s="32">
        <f t="shared" si="15"/>
        <v>1</v>
      </c>
      <c r="BI103" s="32">
        <f t="shared" si="16"/>
        <v>0</v>
      </c>
      <c r="BJ103" s="69">
        <f t="shared" si="17"/>
        <v>0</v>
      </c>
      <c r="BK103" s="158" t="str">
        <f t="shared" si="18"/>
        <v/>
      </c>
    </row>
    <row r="104" spans="1:63" ht="12" customHeight="1" x14ac:dyDescent="0.2">
      <c r="A104" s="8"/>
      <c r="B104" s="7"/>
      <c r="C104" s="7"/>
      <c r="D104" s="7"/>
      <c r="E104" s="7"/>
      <c r="F104" s="7"/>
      <c r="G104" s="7"/>
      <c r="H104" s="7"/>
      <c r="I104" s="10"/>
      <c r="J104" s="25"/>
      <c r="K104" s="250"/>
      <c r="L104" s="31"/>
      <c r="M104" s="9"/>
      <c r="N104" s="11" t="s">
        <v>25</v>
      </c>
      <c r="O104" s="39"/>
      <c r="P104" s="47"/>
      <c r="Q104" s="13"/>
      <c r="R104" s="248">
        <f t="shared" si="10"/>
        <v>0</v>
      </c>
      <c r="S104" s="248">
        <f t="shared" si="11"/>
        <v>0</v>
      </c>
      <c r="T104" s="248">
        <f t="shared" si="12"/>
        <v>0</v>
      </c>
      <c r="U104" s="248">
        <f t="shared" si="13"/>
        <v>0</v>
      </c>
      <c r="V104" s="13"/>
      <c r="W104" s="7"/>
      <c r="AT104" s="130"/>
      <c r="BF104" s="33">
        <f t="shared" si="19"/>
        <v>41242</v>
      </c>
      <c r="BG104" s="34">
        <f t="shared" si="14"/>
        <v>82.88000000000001</v>
      </c>
      <c r="BH104" s="32">
        <f t="shared" si="15"/>
        <v>1</v>
      </c>
      <c r="BI104" s="32">
        <f t="shared" si="16"/>
        <v>0</v>
      </c>
      <c r="BJ104" s="69">
        <f t="shared" si="17"/>
        <v>0</v>
      </c>
      <c r="BK104" s="158" t="str">
        <f t="shared" si="18"/>
        <v/>
      </c>
    </row>
    <row r="105" spans="1:63" ht="12" customHeight="1" x14ac:dyDescent="0.2">
      <c r="A105" s="8"/>
      <c r="B105" s="7"/>
      <c r="C105" s="7"/>
      <c r="D105" s="7"/>
      <c r="E105" s="7"/>
      <c r="F105" s="7"/>
      <c r="G105" s="7"/>
      <c r="H105" s="7"/>
      <c r="I105" s="10"/>
      <c r="J105" s="25"/>
      <c r="K105" s="250"/>
      <c r="L105" s="31"/>
      <c r="M105" s="9"/>
      <c r="N105" s="11" t="s">
        <v>25</v>
      </c>
      <c r="O105" s="39"/>
      <c r="P105" s="47"/>
      <c r="Q105" s="13"/>
      <c r="R105" s="248">
        <f t="shared" si="10"/>
        <v>0</v>
      </c>
      <c r="S105" s="248">
        <f t="shared" si="11"/>
        <v>0</v>
      </c>
      <c r="T105" s="248">
        <f t="shared" si="12"/>
        <v>0</v>
      </c>
      <c r="U105" s="248">
        <f t="shared" si="13"/>
        <v>0</v>
      </c>
      <c r="V105" s="13"/>
      <c r="W105" s="7"/>
      <c r="AT105" s="130"/>
      <c r="BF105" s="33">
        <f t="shared" si="19"/>
        <v>41242</v>
      </c>
      <c r="BG105" s="34">
        <f t="shared" si="14"/>
        <v>82.88000000000001</v>
      </c>
      <c r="BH105" s="32">
        <f t="shared" si="15"/>
        <v>1</v>
      </c>
      <c r="BI105" s="32">
        <f t="shared" si="16"/>
        <v>0</v>
      </c>
      <c r="BJ105" s="69">
        <f t="shared" si="17"/>
        <v>0</v>
      </c>
      <c r="BK105" s="158" t="str">
        <f t="shared" si="18"/>
        <v/>
      </c>
    </row>
    <row r="106" spans="1:63" ht="12" customHeight="1" x14ac:dyDescent="0.2">
      <c r="A106" s="8"/>
      <c r="B106" s="7"/>
      <c r="C106" s="7"/>
      <c r="D106" s="7"/>
      <c r="E106" s="7"/>
      <c r="F106" s="7"/>
      <c r="G106" s="7"/>
      <c r="H106" s="7"/>
      <c r="I106" s="10"/>
      <c r="J106" s="25"/>
      <c r="K106" s="250"/>
      <c r="L106" s="31"/>
      <c r="M106" s="9"/>
      <c r="N106" s="11" t="s">
        <v>25</v>
      </c>
      <c r="O106" s="39"/>
      <c r="P106" s="47"/>
      <c r="Q106" s="13"/>
      <c r="R106" s="248">
        <f t="shared" si="10"/>
        <v>0</v>
      </c>
      <c r="S106" s="248">
        <f t="shared" si="11"/>
        <v>0</v>
      </c>
      <c r="T106" s="248">
        <f t="shared" si="12"/>
        <v>0</v>
      </c>
      <c r="U106" s="248">
        <f t="shared" si="13"/>
        <v>0</v>
      </c>
      <c r="V106" s="13"/>
      <c r="W106" s="7"/>
      <c r="AT106" s="130"/>
      <c r="BF106" s="33">
        <f t="shared" si="19"/>
        <v>41242</v>
      </c>
      <c r="BG106" s="34">
        <f t="shared" si="14"/>
        <v>82.88000000000001</v>
      </c>
      <c r="BH106" s="32">
        <f t="shared" si="15"/>
        <v>1</v>
      </c>
      <c r="BI106" s="32">
        <f t="shared" si="16"/>
        <v>0</v>
      </c>
      <c r="BJ106" s="69">
        <f t="shared" si="17"/>
        <v>0</v>
      </c>
      <c r="BK106" s="158" t="str">
        <f t="shared" si="18"/>
        <v/>
      </c>
    </row>
    <row r="107" spans="1:63" ht="12" customHeight="1" x14ac:dyDescent="0.2">
      <c r="A107" s="8"/>
      <c r="B107" s="7"/>
      <c r="C107" s="7"/>
      <c r="D107" s="7"/>
      <c r="E107" s="7"/>
      <c r="F107" s="7"/>
      <c r="G107" s="7"/>
      <c r="H107" s="7"/>
      <c r="I107" s="10"/>
      <c r="J107" s="25"/>
      <c r="K107" s="250"/>
      <c r="L107" s="31"/>
      <c r="M107" s="9"/>
      <c r="N107" s="11" t="s">
        <v>25</v>
      </c>
      <c r="O107" s="39"/>
      <c r="P107" s="47"/>
      <c r="Q107" s="13"/>
      <c r="R107" s="248">
        <f t="shared" si="10"/>
        <v>0</v>
      </c>
      <c r="S107" s="248">
        <f t="shared" si="11"/>
        <v>0</v>
      </c>
      <c r="T107" s="248">
        <f t="shared" si="12"/>
        <v>0</v>
      </c>
      <c r="U107" s="248">
        <f t="shared" si="13"/>
        <v>0</v>
      </c>
      <c r="V107" s="13"/>
      <c r="W107" s="7"/>
      <c r="AT107" s="130"/>
      <c r="BF107" s="33">
        <f t="shared" si="19"/>
        <v>41242</v>
      </c>
      <c r="BG107" s="34">
        <f t="shared" si="14"/>
        <v>82.88000000000001</v>
      </c>
      <c r="BH107" s="32">
        <f t="shared" si="15"/>
        <v>1</v>
      </c>
      <c r="BI107" s="32">
        <f t="shared" si="16"/>
        <v>0</v>
      </c>
      <c r="BJ107" s="69">
        <f t="shared" si="17"/>
        <v>0</v>
      </c>
      <c r="BK107" s="158" t="str">
        <f t="shared" si="18"/>
        <v/>
      </c>
    </row>
    <row r="108" spans="1:63" ht="12" customHeight="1" x14ac:dyDescent="0.2">
      <c r="A108" s="8"/>
      <c r="B108" s="7"/>
      <c r="C108" s="7"/>
      <c r="D108" s="7"/>
      <c r="E108" s="7"/>
      <c r="F108" s="7"/>
      <c r="G108" s="7"/>
      <c r="H108" s="7"/>
      <c r="I108" s="10"/>
      <c r="J108" s="25"/>
      <c r="K108" s="250"/>
      <c r="L108" s="31"/>
      <c r="M108" s="9"/>
      <c r="N108" s="11" t="s">
        <v>25</v>
      </c>
      <c r="O108" s="39"/>
      <c r="P108" s="47"/>
      <c r="Q108" s="13"/>
      <c r="R108" s="248">
        <f t="shared" si="10"/>
        <v>0</v>
      </c>
      <c r="S108" s="248">
        <f t="shared" si="11"/>
        <v>0</v>
      </c>
      <c r="T108" s="248">
        <f t="shared" si="12"/>
        <v>0</v>
      </c>
      <c r="U108" s="248">
        <f t="shared" si="13"/>
        <v>0</v>
      </c>
      <c r="V108" s="13"/>
      <c r="W108" s="7"/>
      <c r="AT108" s="130"/>
      <c r="BF108" s="33">
        <f t="shared" si="19"/>
        <v>41242</v>
      </c>
      <c r="BG108" s="34">
        <f t="shared" si="14"/>
        <v>82.88000000000001</v>
      </c>
      <c r="BH108" s="32">
        <f t="shared" si="15"/>
        <v>1</v>
      </c>
      <c r="BI108" s="32">
        <f t="shared" si="16"/>
        <v>0</v>
      </c>
      <c r="BJ108" s="69">
        <f t="shared" si="17"/>
        <v>0</v>
      </c>
      <c r="BK108" s="158" t="str">
        <f t="shared" si="18"/>
        <v/>
      </c>
    </row>
    <row r="109" spans="1:63" ht="12" customHeight="1" x14ac:dyDescent="0.2">
      <c r="A109" s="8"/>
      <c r="B109" s="7"/>
      <c r="C109" s="7"/>
      <c r="D109" s="7"/>
      <c r="E109" s="7"/>
      <c r="F109" s="7"/>
      <c r="G109" s="7"/>
      <c r="H109" s="7"/>
      <c r="I109" s="10"/>
      <c r="J109" s="25"/>
      <c r="K109" s="250"/>
      <c r="L109" s="31"/>
      <c r="M109" s="9"/>
      <c r="N109" s="11" t="s">
        <v>25</v>
      </c>
      <c r="O109" s="39"/>
      <c r="P109" s="47"/>
      <c r="Q109" s="13"/>
      <c r="R109" s="248">
        <f t="shared" si="10"/>
        <v>0</v>
      </c>
      <c r="S109" s="248">
        <f t="shared" si="11"/>
        <v>0</v>
      </c>
      <c r="T109" s="248">
        <f t="shared" si="12"/>
        <v>0</v>
      </c>
      <c r="U109" s="248">
        <f t="shared" si="13"/>
        <v>0</v>
      </c>
      <c r="V109" s="13"/>
      <c r="W109" s="7"/>
      <c r="AT109" s="130"/>
      <c r="BF109" s="33">
        <f t="shared" si="19"/>
        <v>41242</v>
      </c>
      <c r="BG109" s="34">
        <f t="shared" si="14"/>
        <v>82.88000000000001</v>
      </c>
      <c r="BH109" s="32">
        <f t="shared" si="15"/>
        <v>1</v>
      </c>
      <c r="BI109" s="32">
        <f t="shared" si="16"/>
        <v>0</v>
      </c>
      <c r="BJ109" s="69">
        <f t="shared" si="17"/>
        <v>0</v>
      </c>
      <c r="BK109" s="158" t="str">
        <f t="shared" si="18"/>
        <v/>
      </c>
    </row>
    <row r="110" spans="1:63" ht="12" customHeight="1" x14ac:dyDescent="0.2">
      <c r="A110" s="8"/>
      <c r="B110" s="7"/>
      <c r="C110" s="7"/>
      <c r="D110" s="7"/>
      <c r="E110" s="7"/>
      <c r="F110" s="7"/>
      <c r="G110" s="7"/>
      <c r="H110" s="7"/>
      <c r="I110" s="10"/>
      <c r="J110" s="25"/>
      <c r="K110" s="250"/>
      <c r="L110" s="31"/>
      <c r="M110" s="9"/>
      <c r="N110" s="11" t="s">
        <v>25</v>
      </c>
      <c r="O110" s="39"/>
      <c r="P110" s="47"/>
      <c r="Q110" s="13"/>
      <c r="R110" s="248">
        <f t="shared" si="10"/>
        <v>0</v>
      </c>
      <c r="S110" s="248">
        <f t="shared" si="11"/>
        <v>0</v>
      </c>
      <c r="T110" s="248">
        <f t="shared" si="12"/>
        <v>0</v>
      </c>
      <c r="U110" s="248">
        <f t="shared" si="13"/>
        <v>0</v>
      </c>
      <c r="V110" s="13"/>
      <c r="W110" s="7"/>
      <c r="AT110" s="130"/>
      <c r="BF110" s="33">
        <f t="shared" si="19"/>
        <v>41242</v>
      </c>
      <c r="BG110" s="34">
        <f t="shared" si="14"/>
        <v>82.88000000000001</v>
      </c>
      <c r="BH110" s="32">
        <f t="shared" si="15"/>
        <v>1</v>
      </c>
      <c r="BI110" s="32">
        <f t="shared" si="16"/>
        <v>0</v>
      </c>
      <c r="BJ110" s="69">
        <f t="shared" si="17"/>
        <v>0</v>
      </c>
      <c r="BK110" s="158" t="str">
        <f t="shared" si="18"/>
        <v/>
      </c>
    </row>
    <row r="111" spans="1:63" ht="12" customHeight="1" x14ac:dyDescent="0.2">
      <c r="A111" s="8"/>
      <c r="B111" s="7"/>
      <c r="C111" s="7"/>
      <c r="D111" s="7"/>
      <c r="E111" s="7"/>
      <c r="F111" s="7"/>
      <c r="G111" s="7"/>
      <c r="H111" s="7"/>
      <c r="I111" s="10"/>
      <c r="J111" s="25"/>
      <c r="K111" s="250"/>
      <c r="L111" s="31"/>
      <c r="M111" s="9"/>
      <c r="N111" s="11" t="s">
        <v>25</v>
      </c>
      <c r="O111" s="39"/>
      <c r="P111" s="47"/>
      <c r="Q111" s="13"/>
      <c r="R111" s="248">
        <f t="shared" si="10"/>
        <v>0</v>
      </c>
      <c r="S111" s="248">
        <f t="shared" si="11"/>
        <v>0</v>
      </c>
      <c r="T111" s="248">
        <f t="shared" si="12"/>
        <v>0</v>
      </c>
      <c r="U111" s="248">
        <f t="shared" si="13"/>
        <v>0</v>
      </c>
      <c r="V111" s="13"/>
      <c r="W111" s="7"/>
      <c r="AT111" s="130"/>
      <c r="BF111" s="33">
        <f t="shared" si="19"/>
        <v>41242</v>
      </c>
      <c r="BG111" s="34">
        <f t="shared" si="14"/>
        <v>82.88000000000001</v>
      </c>
      <c r="BH111" s="32">
        <f t="shared" si="15"/>
        <v>1</v>
      </c>
      <c r="BI111" s="32">
        <f t="shared" si="16"/>
        <v>0</v>
      </c>
      <c r="BJ111" s="69">
        <f t="shared" si="17"/>
        <v>0</v>
      </c>
      <c r="BK111" s="158" t="str">
        <f t="shared" si="18"/>
        <v/>
      </c>
    </row>
    <row r="112" spans="1:63" ht="12" customHeight="1" x14ac:dyDescent="0.2">
      <c r="A112" s="8"/>
      <c r="B112" s="7"/>
      <c r="C112" s="7"/>
      <c r="D112" s="7"/>
      <c r="E112" s="7"/>
      <c r="F112" s="7"/>
      <c r="G112" s="7"/>
      <c r="H112" s="7"/>
      <c r="I112" s="10"/>
      <c r="J112" s="25"/>
      <c r="K112" s="250"/>
      <c r="L112" s="31"/>
      <c r="M112" s="9"/>
      <c r="N112" s="11" t="s">
        <v>25</v>
      </c>
      <c r="O112" s="39"/>
      <c r="P112" s="47"/>
      <c r="Q112" s="13"/>
      <c r="R112" s="248">
        <f t="shared" si="10"/>
        <v>0</v>
      </c>
      <c r="S112" s="248">
        <f t="shared" si="11"/>
        <v>0</v>
      </c>
      <c r="T112" s="248">
        <f t="shared" si="12"/>
        <v>0</v>
      </c>
      <c r="U112" s="248">
        <f t="shared" si="13"/>
        <v>0</v>
      </c>
      <c r="V112" s="13"/>
      <c r="W112" s="7"/>
      <c r="AT112" s="130"/>
      <c r="BF112" s="33">
        <f t="shared" si="19"/>
        <v>41242</v>
      </c>
      <c r="BG112" s="34">
        <f t="shared" si="14"/>
        <v>82.88000000000001</v>
      </c>
      <c r="BH112" s="32">
        <f t="shared" si="15"/>
        <v>1</v>
      </c>
      <c r="BI112" s="32">
        <f t="shared" si="16"/>
        <v>0</v>
      </c>
      <c r="BJ112" s="69">
        <f t="shared" si="17"/>
        <v>0</v>
      </c>
      <c r="BK112" s="158" t="str">
        <f t="shared" si="18"/>
        <v/>
      </c>
    </row>
    <row r="113" spans="1:63" ht="12" customHeight="1" x14ac:dyDescent="0.2">
      <c r="A113" s="8"/>
      <c r="B113" s="7"/>
      <c r="C113" s="7"/>
      <c r="D113" s="7"/>
      <c r="E113" s="7"/>
      <c r="F113" s="7"/>
      <c r="G113" s="7"/>
      <c r="H113" s="7"/>
      <c r="I113" s="10"/>
      <c r="J113" s="25"/>
      <c r="K113" s="250"/>
      <c r="L113" s="31"/>
      <c r="M113" s="9"/>
      <c r="N113" s="11" t="s">
        <v>25</v>
      </c>
      <c r="O113" s="39"/>
      <c r="P113" s="47"/>
      <c r="Q113" s="13"/>
      <c r="R113" s="248">
        <f t="shared" si="10"/>
        <v>0</v>
      </c>
      <c r="S113" s="248">
        <f t="shared" si="11"/>
        <v>0</v>
      </c>
      <c r="T113" s="248">
        <f t="shared" si="12"/>
        <v>0</v>
      </c>
      <c r="U113" s="248">
        <f t="shared" si="13"/>
        <v>0</v>
      </c>
      <c r="V113" s="13"/>
      <c r="W113" s="7"/>
      <c r="AT113" s="130"/>
      <c r="BF113" s="33">
        <f t="shared" si="19"/>
        <v>41242</v>
      </c>
      <c r="BG113" s="34">
        <f t="shared" si="14"/>
        <v>82.88000000000001</v>
      </c>
      <c r="BH113" s="32">
        <f t="shared" si="15"/>
        <v>1</v>
      </c>
      <c r="BI113" s="32">
        <f t="shared" si="16"/>
        <v>0</v>
      </c>
      <c r="BJ113" s="69">
        <f t="shared" si="17"/>
        <v>0</v>
      </c>
      <c r="BK113" s="158" t="str">
        <f t="shared" si="18"/>
        <v/>
      </c>
    </row>
    <row r="114" spans="1:63" ht="12" customHeight="1" x14ac:dyDescent="0.2">
      <c r="A114" s="8"/>
      <c r="B114" s="7"/>
      <c r="C114" s="7"/>
      <c r="D114" s="7"/>
      <c r="E114" s="7"/>
      <c r="F114" s="7"/>
      <c r="G114" s="7"/>
      <c r="H114" s="7"/>
      <c r="I114" s="10"/>
      <c r="J114" s="25"/>
      <c r="K114" s="250"/>
      <c r="L114" s="31"/>
      <c r="M114" s="9"/>
      <c r="N114" s="11" t="s">
        <v>25</v>
      </c>
      <c r="O114" s="39"/>
      <c r="P114" s="47"/>
      <c r="Q114" s="13"/>
      <c r="R114" s="248">
        <f t="shared" si="10"/>
        <v>0</v>
      </c>
      <c r="S114" s="248">
        <f t="shared" si="11"/>
        <v>0</v>
      </c>
      <c r="T114" s="248">
        <f t="shared" si="12"/>
        <v>0</v>
      </c>
      <c r="U114" s="248">
        <f t="shared" si="13"/>
        <v>0</v>
      </c>
      <c r="V114" s="13"/>
      <c r="W114" s="7"/>
      <c r="AT114" s="130"/>
      <c r="BF114" s="33">
        <f t="shared" si="19"/>
        <v>41242</v>
      </c>
      <c r="BG114" s="34">
        <f t="shared" si="14"/>
        <v>82.88000000000001</v>
      </c>
      <c r="BH114" s="32">
        <f t="shared" si="15"/>
        <v>1</v>
      </c>
      <c r="BI114" s="32">
        <f t="shared" si="16"/>
        <v>0</v>
      </c>
      <c r="BJ114" s="69">
        <f t="shared" si="17"/>
        <v>0</v>
      </c>
      <c r="BK114" s="158" t="str">
        <f t="shared" si="18"/>
        <v/>
      </c>
    </row>
    <row r="115" spans="1:63" ht="12" customHeight="1" x14ac:dyDescent="0.2">
      <c r="A115" s="8"/>
      <c r="B115" s="7"/>
      <c r="C115" s="7"/>
      <c r="D115" s="7"/>
      <c r="E115" s="7"/>
      <c r="F115" s="7"/>
      <c r="G115" s="7"/>
      <c r="H115" s="7"/>
      <c r="I115" s="10"/>
      <c r="J115" s="25"/>
      <c r="K115" s="250"/>
      <c r="L115" s="31"/>
      <c r="M115" s="9"/>
      <c r="N115" s="11" t="s">
        <v>25</v>
      </c>
      <c r="O115" s="39"/>
      <c r="P115" s="47"/>
      <c r="Q115" s="13"/>
      <c r="R115" s="248">
        <f t="shared" si="10"/>
        <v>0</v>
      </c>
      <c r="S115" s="248">
        <f t="shared" si="11"/>
        <v>0</v>
      </c>
      <c r="T115" s="248">
        <f t="shared" si="12"/>
        <v>0</v>
      </c>
      <c r="U115" s="248">
        <f t="shared" si="13"/>
        <v>0</v>
      </c>
      <c r="V115" s="13"/>
      <c r="W115" s="7"/>
      <c r="AT115" s="130"/>
      <c r="BF115" s="33">
        <f t="shared" si="19"/>
        <v>41242</v>
      </c>
      <c r="BG115" s="34">
        <f t="shared" si="14"/>
        <v>82.88000000000001</v>
      </c>
      <c r="BH115" s="32">
        <f t="shared" si="15"/>
        <v>1</v>
      </c>
      <c r="BI115" s="32">
        <f t="shared" si="16"/>
        <v>0</v>
      </c>
      <c r="BJ115" s="69">
        <f t="shared" si="17"/>
        <v>0</v>
      </c>
      <c r="BK115" s="158" t="str">
        <f t="shared" si="18"/>
        <v/>
      </c>
    </row>
    <row r="116" spans="1:63" ht="12" customHeight="1" x14ac:dyDescent="0.2">
      <c r="A116" s="8"/>
      <c r="B116" s="7"/>
      <c r="C116" s="7"/>
      <c r="D116" s="7"/>
      <c r="E116" s="7"/>
      <c r="F116" s="7"/>
      <c r="G116" s="7"/>
      <c r="H116" s="7"/>
      <c r="I116" s="10"/>
      <c r="J116" s="25"/>
      <c r="K116" s="250"/>
      <c r="L116" s="31"/>
      <c r="M116" s="9"/>
      <c r="N116" s="11" t="s">
        <v>25</v>
      </c>
      <c r="O116" s="39"/>
      <c r="P116" s="47"/>
      <c r="Q116" s="13"/>
      <c r="R116" s="248">
        <f t="shared" si="10"/>
        <v>0</v>
      </c>
      <c r="S116" s="248">
        <f t="shared" si="11"/>
        <v>0</v>
      </c>
      <c r="T116" s="248">
        <f t="shared" si="12"/>
        <v>0</v>
      </c>
      <c r="U116" s="248">
        <f t="shared" si="13"/>
        <v>0</v>
      </c>
      <c r="V116" s="13"/>
      <c r="W116" s="7"/>
      <c r="AT116" s="130"/>
      <c r="BF116" s="33">
        <f t="shared" si="19"/>
        <v>41242</v>
      </c>
      <c r="BG116" s="34">
        <f t="shared" si="14"/>
        <v>82.88000000000001</v>
      </c>
      <c r="BH116" s="32">
        <f t="shared" si="15"/>
        <v>1</v>
      </c>
      <c r="BI116" s="32">
        <f t="shared" si="16"/>
        <v>0</v>
      </c>
      <c r="BJ116" s="69">
        <f t="shared" si="17"/>
        <v>0</v>
      </c>
      <c r="BK116" s="158" t="str">
        <f t="shared" si="18"/>
        <v/>
      </c>
    </row>
    <row r="117" spans="1:63" ht="12" customHeight="1" x14ac:dyDescent="0.2">
      <c r="A117" s="8"/>
      <c r="B117" s="7"/>
      <c r="C117" s="7"/>
      <c r="D117" s="7"/>
      <c r="E117" s="7"/>
      <c r="F117" s="7"/>
      <c r="G117" s="7"/>
      <c r="H117" s="7"/>
      <c r="I117" s="10"/>
      <c r="J117" s="25"/>
      <c r="K117" s="250"/>
      <c r="L117" s="31"/>
      <c r="M117" s="9"/>
      <c r="N117" s="11" t="s">
        <v>25</v>
      </c>
      <c r="O117" s="39"/>
      <c r="P117" s="47"/>
      <c r="Q117" s="13"/>
      <c r="R117" s="248">
        <f t="shared" si="10"/>
        <v>0</v>
      </c>
      <c r="S117" s="248">
        <f t="shared" si="11"/>
        <v>0</v>
      </c>
      <c r="T117" s="248">
        <f t="shared" si="12"/>
        <v>0</v>
      </c>
      <c r="U117" s="248">
        <f t="shared" si="13"/>
        <v>0</v>
      </c>
      <c r="V117" s="13"/>
      <c r="W117" s="7"/>
      <c r="AT117" s="130"/>
      <c r="BF117" s="33">
        <f t="shared" si="19"/>
        <v>41242</v>
      </c>
      <c r="BG117" s="34">
        <f t="shared" si="14"/>
        <v>82.88000000000001</v>
      </c>
      <c r="BH117" s="32">
        <f t="shared" si="15"/>
        <v>1</v>
      </c>
      <c r="BI117" s="32">
        <f t="shared" si="16"/>
        <v>0</v>
      </c>
      <c r="BJ117" s="69">
        <f t="shared" si="17"/>
        <v>0</v>
      </c>
      <c r="BK117" s="158" t="str">
        <f t="shared" si="18"/>
        <v/>
      </c>
    </row>
    <row r="118" spans="1:63" ht="12" customHeight="1" x14ac:dyDescent="0.2">
      <c r="A118" s="8"/>
      <c r="B118" s="7"/>
      <c r="C118" s="7"/>
      <c r="D118" s="7"/>
      <c r="E118" s="7"/>
      <c r="F118" s="7"/>
      <c r="G118" s="7"/>
      <c r="H118" s="7"/>
      <c r="I118" s="10"/>
      <c r="J118" s="25"/>
      <c r="K118" s="250"/>
      <c r="L118" s="31"/>
      <c r="M118" s="9"/>
      <c r="N118" s="11" t="s">
        <v>25</v>
      </c>
      <c r="O118" s="39"/>
      <c r="P118" s="47"/>
      <c r="Q118" s="13"/>
      <c r="R118" s="248">
        <f t="shared" si="10"/>
        <v>0</v>
      </c>
      <c r="S118" s="248">
        <f t="shared" si="11"/>
        <v>0</v>
      </c>
      <c r="T118" s="248">
        <f t="shared" si="12"/>
        <v>0</v>
      </c>
      <c r="U118" s="248">
        <f t="shared" si="13"/>
        <v>0</v>
      </c>
      <c r="V118" s="13"/>
      <c r="W118" s="7"/>
      <c r="AT118" s="130"/>
      <c r="BF118" s="33">
        <f t="shared" si="19"/>
        <v>41242</v>
      </c>
      <c r="BG118" s="34">
        <f t="shared" si="14"/>
        <v>82.88000000000001</v>
      </c>
      <c r="BH118" s="32">
        <f t="shared" si="15"/>
        <v>1</v>
      </c>
      <c r="BI118" s="32">
        <f t="shared" si="16"/>
        <v>0</v>
      </c>
      <c r="BJ118" s="69">
        <f t="shared" si="17"/>
        <v>0</v>
      </c>
      <c r="BK118" s="158" t="str">
        <f t="shared" si="18"/>
        <v/>
      </c>
    </row>
    <row r="119" spans="1:63" ht="12" customHeight="1" x14ac:dyDescent="0.2">
      <c r="A119" s="8"/>
      <c r="B119" s="7"/>
      <c r="C119" s="7"/>
      <c r="D119" s="7"/>
      <c r="E119" s="7"/>
      <c r="F119" s="7"/>
      <c r="G119" s="7"/>
      <c r="H119" s="7"/>
      <c r="I119" s="10"/>
      <c r="J119" s="25"/>
      <c r="K119" s="250"/>
      <c r="L119" s="31"/>
      <c r="M119" s="9"/>
      <c r="N119" s="11" t="s">
        <v>25</v>
      </c>
      <c r="O119" s="39"/>
      <c r="P119" s="47"/>
      <c r="Q119" s="13"/>
      <c r="R119" s="248">
        <f t="shared" si="10"/>
        <v>0</v>
      </c>
      <c r="S119" s="248">
        <f t="shared" si="11"/>
        <v>0</v>
      </c>
      <c r="T119" s="248">
        <f t="shared" si="12"/>
        <v>0</v>
      </c>
      <c r="U119" s="248">
        <f t="shared" si="13"/>
        <v>0</v>
      </c>
      <c r="V119" s="13"/>
      <c r="W119" s="7"/>
      <c r="AT119" s="130"/>
      <c r="BF119" s="33">
        <f t="shared" si="19"/>
        <v>41242</v>
      </c>
      <c r="BG119" s="34">
        <f t="shared" si="14"/>
        <v>82.88000000000001</v>
      </c>
      <c r="BH119" s="32">
        <f t="shared" si="15"/>
        <v>1</v>
      </c>
      <c r="BI119" s="32">
        <f t="shared" si="16"/>
        <v>0</v>
      </c>
      <c r="BJ119" s="69">
        <f t="shared" si="17"/>
        <v>0</v>
      </c>
      <c r="BK119" s="158" t="str">
        <f t="shared" si="18"/>
        <v/>
      </c>
    </row>
    <row r="120" spans="1:63" ht="12" customHeight="1" x14ac:dyDescent="0.2">
      <c r="A120" s="8"/>
      <c r="B120" s="7"/>
      <c r="C120" s="7"/>
      <c r="D120" s="7"/>
      <c r="E120" s="7"/>
      <c r="F120" s="7"/>
      <c r="G120" s="7"/>
      <c r="H120" s="7"/>
      <c r="I120" s="10"/>
      <c r="J120" s="25"/>
      <c r="K120" s="250"/>
      <c r="L120" s="31"/>
      <c r="M120" s="9"/>
      <c r="N120" s="11" t="s">
        <v>25</v>
      </c>
      <c r="O120" s="39"/>
      <c r="P120" s="47"/>
      <c r="Q120" s="13"/>
      <c r="R120" s="248">
        <f t="shared" si="10"/>
        <v>0</v>
      </c>
      <c r="S120" s="248">
        <f t="shared" si="11"/>
        <v>0</v>
      </c>
      <c r="T120" s="248">
        <f t="shared" si="12"/>
        <v>0</v>
      </c>
      <c r="U120" s="248">
        <f t="shared" si="13"/>
        <v>0</v>
      </c>
      <c r="V120" s="13"/>
      <c r="W120" s="7"/>
      <c r="AT120" s="130"/>
      <c r="BF120" s="33">
        <f t="shared" si="19"/>
        <v>41242</v>
      </c>
      <c r="BG120" s="34">
        <f t="shared" si="14"/>
        <v>82.88000000000001</v>
      </c>
      <c r="BH120" s="32">
        <f t="shared" si="15"/>
        <v>1</v>
      </c>
      <c r="BI120" s="32">
        <f t="shared" si="16"/>
        <v>0</v>
      </c>
      <c r="BJ120" s="69">
        <f t="shared" si="17"/>
        <v>0</v>
      </c>
      <c r="BK120" s="158" t="str">
        <f t="shared" si="18"/>
        <v/>
      </c>
    </row>
    <row r="121" spans="1:63" ht="12" customHeight="1" x14ac:dyDescent="0.2">
      <c r="A121" s="8"/>
      <c r="B121" s="7"/>
      <c r="C121" s="7"/>
      <c r="D121" s="7"/>
      <c r="E121" s="7"/>
      <c r="F121" s="7"/>
      <c r="G121" s="7"/>
      <c r="H121" s="7"/>
      <c r="I121" s="10"/>
      <c r="J121" s="25"/>
      <c r="K121" s="250"/>
      <c r="L121" s="31"/>
      <c r="M121" s="9"/>
      <c r="N121" s="11" t="s">
        <v>25</v>
      </c>
      <c r="O121" s="39"/>
      <c r="P121" s="47"/>
      <c r="Q121" s="13"/>
      <c r="R121" s="248">
        <f t="shared" si="10"/>
        <v>0</v>
      </c>
      <c r="S121" s="248">
        <f t="shared" si="11"/>
        <v>0</v>
      </c>
      <c r="T121" s="248">
        <f t="shared" si="12"/>
        <v>0</v>
      </c>
      <c r="U121" s="248">
        <f t="shared" si="13"/>
        <v>0</v>
      </c>
      <c r="V121" s="13"/>
      <c r="W121" s="7"/>
      <c r="AT121" s="130"/>
      <c r="BF121" s="33">
        <f t="shared" si="19"/>
        <v>41242</v>
      </c>
      <c r="BG121" s="34">
        <f t="shared" si="14"/>
        <v>82.88000000000001</v>
      </c>
      <c r="BH121" s="32">
        <f t="shared" si="15"/>
        <v>1</v>
      </c>
      <c r="BI121" s="32">
        <f t="shared" si="16"/>
        <v>0</v>
      </c>
      <c r="BJ121" s="69">
        <f t="shared" si="17"/>
        <v>0</v>
      </c>
      <c r="BK121" s="158" t="str">
        <f t="shared" si="18"/>
        <v/>
      </c>
    </row>
    <row r="122" spans="1:63" ht="12" customHeight="1" x14ac:dyDescent="0.2">
      <c r="A122" s="8"/>
      <c r="B122" s="7"/>
      <c r="C122" s="7"/>
      <c r="D122" s="7"/>
      <c r="E122" s="7"/>
      <c r="F122" s="7"/>
      <c r="G122" s="7"/>
      <c r="H122" s="7"/>
      <c r="I122" s="10"/>
      <c r="J122" s="25"/>
      <c r="K122" s="250"/>
      <c r="L122" s="31"/>
      <c r="M122" s="9"/>
      <c r="N122" s="11" t="s">
        <v>25</v>
      </c>
      <c r="O122" s="39"/>
      <c r="P122" s="47"/>
      <c r="Q122" s="13"/>
      <c r="R122" s="248">
        <f t="shared" si="10"/>
        <v>0</v>
      </c>
      <c r="S122" s="248">
        <f t="shared" si="11"/>
        <v>0</v>
      </c>
      <c r="T122" s="248">
        <f t="shared" si="12"/>
        <v>0</v>
      </c>
      <c r="U122" s="248">
        <f t="shared" si="13"/>
        <v>0</v>
      </c>
      <c r="V122" s="13"/>
      <c r="W122" s="7"/>
      <c r="AT122" s="130"/>
      <c r="BF122" s="33">
        <f t="shared" si="19"/>
        <v>41242</v>
      </c>
      <c r="BG122" s="34">
        <f t="shared" si="14"/>
        <v>82.88000000000001</v>
      </c>
      <c r="BH122" s="32">
        <f t="shared" si="15"/>
        <v>1</v>
      </c>
      <c r="BI122" s="32">
        <f t="shared" si="16"/>
        <v>0</v>
      </c>
      <c r="BJ122" s="69">
        <f t="shared" si="17"/>
        <v>0</v>
      </c>
      <c r="BK122" s="158" t="str">
        <f t="shared" si="18"/>
        <v/>
      </c>
    </row>
    <row r="123" spans="1:63" ht="12" customHeight="1" x14ac:dyDescent="0.2">
      <c r="A123" s="8"/>
      <c r="B123" s="7"/>
      <c r="C123" s="7"/>
      <c r="D123" s="7"/>
      <c r="E123" s="7"/>
      <c r="F123" s="7"/>
      <c r="G123" s="7"/>
      <c r="H123" s="7"/>
      <c r="I123" s="10"/>
      <c r="J123" s="25"/>
      <c r="K123" s="250"/>
      <c r="L123" s="31"/>
      <c r="M123" s="9"/>
      <c r="N123" s="11" t="s">
        <v>25</v>
      </c>
      <c r="O123" s="39"/>
      <c r="P123" s="47"/>
      <c r="Q123" s="13"/>
      <c r="R123" s="248">
        <f t="shared" si="10"/>
        <v>0</v>
      </c>
      <c r="S123" s="248">
        <f t="shared" si="11"/>
        <v>0</v>
      </c>
      <c r="T123" s="248">
        <f t="shared" si="12"/>
        <v>0</v>
      </c>
      <c r="U123" s="248">
        <f t="shared" si="13"/>
        <v>0</v>
      </c>
      <c r="V123" s="13"/>
      <c r="W123" s="7"/>
      <c r="AT123" s="130"/>
      <c r="BF123" s="33">
        <f t="shared" si="19"/>
        <v>41242</v>
      </c>
      <c r="BG123" s="34">
        <f t="shared" si="14"/>
        <v>82.88000000000001</v>
      </c>
      <c r="BH123" s="32">
        <f t="shared" si="15"/>
        <v>1</v>
      </c>
      <c r="BI123" s="32">
        <f t="shared" si="16"/>
        <v>0</v>
      </c>
      <c r="BJ123" s="69">
        <f t="shared" si="17"/>
        <v>0</v>
      </c>
      <c r="BK123" s="158" t="str">
        <f t="shared" si="18"/>
        <v/>
      </c>
    </row>
    <row r="124" spans="1:63" ht="12" customHeight="1" x14ac:dyDescent="0.2">
      <c r="A124" s="8"/>
      <c r="B124" s="7"/>
      <c r="C124" s="7"/>
      <c r="D124" s="7"/>
      <c r="E124" s="7"/>
      <c r="F124" s="7"/>
      <c r="G124" s="7"/>
      <c r="H124" s="7"/>
      <c r="I124" s="10"/>
      <c r="J124" s="25"/>
      <c r="K124" s="250"/>
      <c r="L124" s="31"/>
      <c r="M124" s="9"/>
      <c r="N124" s="11" t="s">
        <v>25</v>
      </c>
      <c r="O124" s="39"/>
      <c r="P124" s="47"/>
      <c r="Q124" s="13"/>
      <c r="R124" s="248">
        <f t="shared" si="10"/>
        <v>0</v>
      </c>
      <c r="S124" s="248">
        <f t="shared" si="11"/>
        <v>0</v>
      </c>
      <c r="T124" s="248">
        <f t="shared" si="12"/>
        <v>0</v>
      </c>
      <c r="U124" s="248">
        <f t="shared" si="13"/>
        <v>0</v>
      </c>
      <c r="V124" s="13"/>
      <c r="W124" s="7"/>
      <c r="AT124" s="130"/>
      <c r="BF124" s="33">
        <f t="shared" si="19"/>
        <v>41242</v>
      </c>
      <c r="BG124" s="34">
        <f t="shared" si="14"/>
        <v>82.88000000000001</v>
      </c>
      <c r="BH124" s="32">
        <f t="shared" si="15"/>
        <v>1</v>
      </c>
      <c r="BI124" s="32">
        <f t="shared" si="16"/>
        <v>0</v>
      </c>
      <c r="BJ124" s="69">
        <f t="shared" si="17"/>
        <v>0</v>
      </c>
      <c r="BK124" s="158" t="str">
        <f t="shared" si="18"/>
        <v/>
      </c>
    </row>
    <row r="125" spans="1:63" ht="12" customHeight="1" x14ac:dyDescent="0.2">
      <c r="A125" s="8"/>
      <c r="B125" s="7"/>
      <c r="C125" s="7"/>
      <c r="D125" s="7"/>
      <c r="E125" s="7"/>
      <c r="F125" s="7"/>
      <c r="G125" s="7"/>
      <c r="H125" s="7"/>
      <c r="I125" s="10"/>
      <c r="J125" s="25"/>
      <c r="K125" s="250"/>
      <c r="L125" s="31"/>
      <c r="M125" s="9"/>
      <c r="N125" s="11" t="s">
        <v>25</v>
      </c>
      <c r="O125" s="39"/>
      <c r="P125" s="47"/>
      <c r="Q125" s="13"/>
      <c r="R125" s="248">
        <f t="shared" si="10"/>
        <v>0</v>
      </c>
      <c r="S125" s="248">
        <f t="shared" si="11"/>
        <v>0</v>
      </c>
      <c r="T125" s="248">
        <f t="shared" si="12"/>
        <v>0</v>
      </c>
      <c r="U125" s="248">
        <f t="shared" si="13"/>
        <v>0</v>
      </c>
      <c r="V125" s="13"/>
      <c r="W125" s="7"/>
      <c r="AT125" s="130"/>
      <c r="BF125" s="33">
        <f t="shared" si="19"/>
        <v>41242</v>
      </c>
      <c r="BG125" s="34">
        <f t="shared" si="14"/>
        <v>82.88000000000001</v>
      </c>
      <c r="BH125" s="32">
        <f t="shared" si="15"/>
        <v>1</v>
      </c>
      <c r="BI125" s="32">
        <f t="shared" si="16"/>
        <v>0</v>
      </c>
      <c r="BJ125" s="69">
        <f t="shared" si="17"/>
        <v>0</v>
      </c>
      <c r="BK125" s="158" t="str">
        <f t="shared" si="18"/>
        <v/>
      </c>
    </row>
    <row r="126" spans="1:63" ht="12" customHeight="1" x14ac:dyDescent="0.2">
      <c r="A126" s="8"/>
      <c r="B126" s="7"/>
      <c r="C126" s="7"/>
      <c r="D126" s="7"/>
      <c r="E126" s="7"/>
      <c r="F126" s="7"/>
      <c r="G126" s="7"/>
      <c r="H126" s="7"/>
      <c r="I126" s="10"/>
      <c r="J126" s="25"/>
      <c r="K126" s="250"/>
      <c r="L126" s="31"/>
      <c r="M126" s="9"/>
      <c r="N126" s="11" t="s">
        <v>25</v>
      </c>
      <c r="O126" s="39"/>
      <c r="P126" s="47"/>
      <c r="Q126" s="13"/>
      <c r="R126" s="248">
        <f t="shared" si="10"/>
        <v>0</v>
      </c>
      <c r="S126" s="248">
        <f t="shared" si="11"/>
        <v>0</v>
      </c>
      <c r="T126" s="248">
        <f t="shared" si="12"/>
        <v>0</v>
      </c>
      <c r="U126" s="248">
        <f t="shared" si="13"/>
        <v>0</v>
      </c>
      <c r="V126" s="13"/>
      <c r="W126" s="7"/>
      <c r="AT126" s="130"/>
      <c r="BF126" s="33">
        <f t="shared" si="19"/>
        <v>41242</v>
      </c>
      <c r="BG126" s="34">
        <f t="shared" si="14"/>
        <v>82.88000000000001</v>
      </c>
      <c r="BH126" s="32">
        <f t="shared" si="15"/>
        <v>1</v>
      </c>
      <c r="BI126" s="32">
        <f t="shared" si="16"/>
        <v>0</v>
      </c>
      <c r="BJ126" s="69">
        <f t="shared" si="17"/>
        <v>0</v>
      </c>
      <c r="BK126" s="158" t="str">
        <f t="shared" si="18"/>
        <v/>
      </c>
    </row>
    <row r="127" spans="1:63" ht="12" customHeight="1" x14ac:dyDescent="0.2">
      <c r="A127" s="8"/>
      <c r="B127" s="7"/>
      <c r="C127" s="7"/>
      <c r="D127" s="7"/>
      <c r="E127" s="7"/>
      <c r="F127" s="7"/>
      <c r="G127" s="7"/>
      <c r="H127" s="7"/>
      <c r="I127" s="10"/>
      <c r="J127" s="25"/>
      <c r="K127" s="250"/>
      <c r="L127" s="31"/>
      <c r="M127" s="9"/>
      <c r="N127" s="11" t="s">
        <v>25</v>
      </c>
      <c r="O127" s="39"/>
      <c r="P127" s="47"/>
      <c r="Q127" s="13"/>
      <c r="R127" s="248">
        <f t="shared" si="10"/>
        <v>0</v>
      </c>
      <c r="S127" s="248">
        <f t="shared" si="11"/>
        <v>0</v>
      </c>
      <c r="T127" s="248">
        <f t="shared" si="12"/>
        <v>0</v>
      </c>
      <c r="U127" s="248">
        <f t="shared" si="13"/>
        <v>0</v>
      </c>
      <c r="V127" s="13"/>
      <c r="W127" s="7"/>
      <c r="AT127" s="130"/>
      <c r="BF127" s="33">
        <f t="shared" si="19"/>
        <v>41242</v>
      </c>
      <c r="BG127" s="34">
        <f t="shared" si="14"/>
        <v>82.88000000000001</v>
      </c>
      <c r="BH127" s="32">
        <f t="shared" si="15"/>
        <v>1</v>
      </c>
      <c r="BI127" s="32">
        <f t="shared" si="16"/>
        <v>0</v>
      </c>
      <c r="BJ127" s="69">
        <f t="shared" si="17"/>
        <v>0</v>
      </c>
      <c r="BK127" s="158" t="str">
        <f t="shared" si="18"/>
        <v/>
      </c>
    </row>
    <row r="128" spans="1:63" ht="12" customHeight="1" x14ac:dyDescent="0.2">
      <c r="A128" s="8"/>
      <c r="B128" s="7"/>
      <c r="C128" s="7"/>
      <c r="D128" s="7"/>
      <c r="E128" s="7"/>
      <c r="F128" s="7"/>
      <c r="G128" s="7"/>
      <c r="H128" s="7"/>
      <c r="I128" s="10"/>
      <c r="J128" s="25"/>
      <c r="K128" s="250"/>
      <c r="L128" s="31"/>
      <c r="M128" s="9"/>
      <c r="N128" s="11" t="s">
        <v>25</v>
      </c>
      <c r="O128" s="39"/>
      <c r="P128" s="47"/>
      <c r="Q128" s="13"/>
      <c r="R128" s="248">
        <f t="shared" si="10"/>
        <v>0</v>
      </c>
      <c r="S128" s="248">
        <f t="shared" si="11"/>
        <v>0</v>
      </c>
      <c r="T128" s="248">
        <f t="shared" si="12"/>
        <v>0</v>
      </c>
      <c r="U128" s="248">
        <f t="shared" si="13"/>
        <v>0</v>
      </c>
      <c r="V128" s="13"/>
      <c r="W128" s="7"/>
      <c r="AT128" s="130"/>
      <c r="BF128" s="33">
        <f t="shared" si="19"/>
        <v>41242</v>
      </c>
      <c r="BG128" s="34">
        <f t="shared" si="14"/>
        <v>82.88000000000001</v>
      </c>
      <c r="BH128" s="32">
        <f t="shared" si="15"/>
        <v>1</v>
      </c>
      <c r="BI128" s="32">
        <f t="shared" si="16"/>
        <v>0</v>
      </c>
      <c r="BJ128" s="69">
        <f t="shared" si="17"/>
        <v>0</v>
      </c>
      <c r="BK128" s="158" t="str">
        <f t="shared" si="18"/>
        <v/>
      </c>
    </row>
    <row r="129" spans="1:63" ht="12" customHeight="1" x14ac:dyDescent="0.2">
      <c r="A129" s="8"/>
      <c r="B129" s="7"/>
      <c r="C129" s="7"/>
      <c r="D129" s="7"/>
      <c r="E129" s="7"/>
      <c r="F129" s="7"/>
      <c r="G129" s="7"/>
      <c r="H129" s="7"/>
      <c r="I129" s="10"/>
      <c r="J129" s="25"/>
      <c r="K129" s="250"/>
      <c r="L129" s="31"/>
      <c r="M129" s="9"/>
      <c r="N129" s="11" t="s">
        <v>25</v>
      </c>
      <c r="O129" s="39"/>
      <c r="P129" s="47"/>
      <c r="Q129" s="13"/>
      <c r="R129" s="248">
        <f t="shared" si="10"/>
        <v>0</v>
      </c>
      <c r="S129" s="248">
        <f t="shared" si="11"/>
        <v>0</v>
      </c>
      <c r="T129" s="248">
        <f t="shared" si="12"/>
        <v>0</v>
      </c>
      <c r="U129" s="248">
        <f t="shared" si="13"/>
        <v>0</v>
      </c>
      <c r="V129" s="13"/>
      <c r="W129" s="7"/>
      <c r="AT129" s="130"/>
      <c r="BF129" s="33">
        <f t="shared" si="19"/>
        <v>41242</v>
      </c>
      <c r="BG129" s="34">
        <f t="shared" si="14"/>
        <v>82.88000000000001</v>
      </c>
      <c r="BH129" s="32">
        <f t="shared" si="15"/>
        <v>1</v>
      </c>
      <c r="BI129" s="32">
        <f t="shared" si="16"/>
        <v>0</v>
      </c>
      <c r="BJ129" s="69">
        <f t="shared" si="17"/>
        <v>0</v>
      </c>
      <c r="BK129" s="158" t="str">
        <f t="shared" si="18"/>
        <v/>
      </c>
    </row>
    <row r="130" spans="1:63" ht="12" customHeight="1" x14ac:dyDescent="0.2">
      <c r="A130" s="8"/>
      <c r="B130" s="7"/>
      <c r="C130" s="7"/>
      <c r="D130" s="7"/>
      <c r="E130" s="7"/>
      <c r="F130" s="7"/>
      <c r="G130" s="7"/>
      <c r="H130" s="7"/>
      <c r="I130" s="10"/>
      <c r="J130" s="25"/>
      <c r="K130" s="250"/>
      <c r="L130" s="31"/>
      <c r="M130" s="9"/>
      <c r="N130" s="11" t="s">
        <v>25</v>
      </c>
      <c r="O130" s="39"/>
      <c r="P130" s="47"/>
      <c r="Q130" s="13"/>
      <c r="R130" s="248">
        <f t="shared" si="10"/>
        <v>0</v>
      </c>
      <c r="S130" s="248">
        <f t="shared" si="11"/>
        <v>0</v>
      </c>
      <c r="T130" s="248">
        <f t="shared" si="12"/>
        <v>0</v>
      </c>
      <c r="U130" s="248">
        <f t="shared" si="13"/>
        <v>0</v>
      </c>
      <c r="V130" s="13"/>
      <c r="W130" s="7"/>
      <c r="AT130" s="130"/>
      <c r="BF130" s="33">
        <f t="shared" si="19"/>
        <v>41242</v>
      </c>
      <c r="BG130" s="34">
        <f t="shared" si="14"/>
        <v>82.88000000000001</v>
      </c>
      <c r="BH130" s="32">
        <f t="shared" si="15"/>
        <v>1</v>
      </c>
      <c r="BI130" s="32">
        <f t="shared" si="16"/>
        <v>0</v>
      </c>
      <c r="BJ130" s="69">
        <f t="shared" si="17"/>
        <v>0</v>
      </c>
      <c r="BK130" s="158" t="str">
        <f t="shared" si="18"/>
        <v/>
      </c>
    </row>
    <row r="131" spans="1:63" ht="12" customHeight="1" x14ac:dyDescent="0.2">
      <c r="A131" s="8"/>
      <c r="B131" s="7"/>
      <c r="C131" s="7"/>
      <c r="D131" s="7"/>
      <c r="E131" s="7"/>
      <c r="F131" s="7"/>
      <c r="G131" s="7"/>
      <c r="H131" s="7"/>
      <c r="I131" s="10"/>
      <c r="J131" s="25"/>
      <c r="K131" s="250"/>
      <c r="L131" s="31"/>
      <c r="M131" s="9"/>
      <c r="N131" s="11" t="s">
        <v>25</v>
      </c>
      <c r="O131" s="39"/>
      <c r="P131" s="47"/>
      <c r="Q131" s="13"/>
      <c r="R131" s="248">
        <f t="shared" si="10"/>
        <v>0</v>
      </c>
      <c r="S131" s="248">
        <f t="shared" si="11"/>
        <v>0</v>
      </c>
      <c r="T131" s="248">
        <f t="shared" si="12"/>
        <v>0</v>
      </c>
      <c r="U131" s="248">
        <f t="shared" si="13"/>
        <v>0</v>
      </c>
      <c r="V131" s="13"/>
      <c r="W131" s="7"/>
      <c r="AT131" s="130"/>
      <c r="BF131" s="33">
        <f t="shared" si="19"/>
        <v>41242</v>
      </c>
      <c r="BG131" s="34">
        <f t="shared" si="14"/>
        <v>82.88000000000001</v>
      </c>
      <c r="BH131" s="32">
        <f t="shared" si="15"/>
        <v>1</v>
      </c>
      <c r="BI131" s="32">
        <f t="shared" si="16"/>
        <v>0</v>
      </c>
      <c r="BJ131" s="69">
        <f t="shared" si="17"/>
        <v>0</v>
      </c>
      <c r="BK131" s="158" t="str">
        <f t="shared" si="18"/>
        <v/>
      </c>
    </row>
    <row r="132" spans="1:63" ht="12" customHeight="1" x14ac:dyDescent="0.2">
      <c r="A132" s="8"/>
      <c r="B132" s="7"/>
      <c r="C132" s="7"/>
      <c r="D132" s="7"/>
      <c r="E132" s="7"/>
      <c r="F132" s="7"/>
      <c r="G132" s="7"/>
      <c r="H132" s="7"/>
      <c r="I132" s="10"/>
      <c r="J132" s="25"/>
      <c r="K132" s="250"/>
      <c r="L132" s="31"/>
      <c r="M132" s="9"/>
      <c r="N132" s="11" t="s">
        <v>25</v>
      </c>
      <c r="O132" s="39"/>
      <c r="P132" s="47"/>
      <c r="Q132" s="13"/>
      <c r="R132" s="248">
        <f t="shared" si="10"/>
        <v>0</v>
      </c>
      <c r="S132" s="248">
        <f t="shared" si="11"/>
        <v>0</v>
      </c>
      <c r="T132" s="248">
        <f t="shared" si="12"/>
        <v>0</v>
      </c>
      <c r="U132" s="248">
        <f t="shared" si="13"/>
        <v>0</v>
      </c>
      <c r="V132" s="13"/>
      <c r="W132" s="7"/>
      <c r="AT132" s="130"/>
      <c r="BF132" s="33">
        <f t="shared" si="19"/>
        <v>41242</v>
      </c>
      <c r="BG132" s="34">
        <f t="shared" si="14"/>
        <v>82.88000000000001</v>
      </c>
      <c r="BH132" s="32">
        <f t="shared" si="15"/>
        <v>1</v>
      </c>
      <c r="BI132" s="32">
        <f t="shared" si="16"/>
        <v>0</v>
      </c>
      <c r="BJ132" s="69">
        <f t="shared" si="17"/>
        <v>0</v>
      </c>
      <c r="BK132" s="158" t="str">
        <f t="shared" si="18"/>
        <v/>
      </c>
    </row>
    <row r="133" spans="1:63" ht="12" customHeight="1" x14ac:dyDescent="0.2">
      <c r="A133" s="8"/>
      <c r="B133" s="7"/>
      <c r="C133" s="7"/>
      <c r="D133" s="7"/>
      <c r="E133" s="7"/>
      <c r="F133" s="7"/>
      <c r="G133" s="7"/>
      <c r="H133" s="7"/>
      <c r="I133" s="10"/>
      <c r="J133" s="25"/>
      <c r="K133" s="250"/>
      <c r="L133" s="31"/>
      <c r="M133" s="9"/>
      <c r="N133" s="11" t="s">
        <v>25</v>
      </c>
      <c r="O133" s="39"/>
      <c r="P133" s="47"/>
      <c r="Q133" s="13"/>
      <c r="R133" s="248">
        <f t="shared" si="10"/>
        <v>0</v>
      </c>
      <c r="S133" s="248">
        <f t="shared" si="11"/>
        <v>0</v>
      </c>
      <c r="T133" s="248">
        <f t="shared" si="12"/>
        <v>0</v>
      </c>
      <c r="U133" s="248">
        <f t="shared" si="13"/>
        <v>0</v>
      </c>
      <c r="V133" s="13"/>
      <c r="W133" s="7"/>
      <c r="AT133" s="130"/>
      <c r="BF133" s="33">
        <f t="shared" si="19"/>
        <v>41242</v>
      </c>
      <c r="BG133" s="34">
        <f t="shared" si="14"/>
        <v>82.88000000000001</v>
      </c>
      <c r="BH133" s="32">
        <f t="shared" si="15"/>
        <v>1</v>
      </c>
      <c r="BI133" s="32">
        <f t="shared" si="16"/>
        <v>0</v>
      </c>
      <c r="BJ133" s="69">
        <f t="shared" si="17"/>
        <v>0</v>
      </c>
      <c r="BK133" s="158" t="str">
        <f t="shared" si="18"/>
        <v/>
      </c>
    </row>
    <row r="134" spans="1:63" ht="12" customHeight="1" x14ac:dyDescent="0.2">
      <c r="A134" s="8"/>
      <c r="B134" s="7"/>
      <c r="C134" s="7"/>
      <c r="D134" s="7"/>
      <c r="E134" s="7"/>
      <c r="F134" s="7"/>
      <c r="G134" s="7"/>
      <c r="H134" s="7"/>
      <c r="I134" s="10"/>
      <c r="J134" s="25"/>
      <c r="K134" s="250"/>
      <c r="L134" s="31"/>
      <c r="M134" s="9"/>
      <c r="N134" s="11" t="s">
        <v>25</v>
      </c>
      <c r="O134" s="39"/>
      <c r="P134" s="47"/>
      <c r="Q134" s="13"/>
      <c r="R134" s="248">
        <f t="shared" si="10"/>
        <v>0</v>
      </c>
      <c r="S134" s="248">
        <f t="shared" si="11"/>
        <v>0</v>
      </c>
      <c r="T134" s="248">
        <f t="shared" si="12"/>
        <v>0</v>
      </c>
      <c r="U134" s="248">
        <f t="shared" si="13"/>
        <v>0</v>
      </c>
      <c r="V134" s="13"/>
      <c r="W134" s="7"/>
      <c r="AT134" s="130"/>
      <c r="BF134" s="33">
        <f t="shared" si="19"/>
        <v>41242</v>
      </c>
      <c r="BG134" s="34">
        <f t="shared" si="14"/>
        <v>82.88000000000001</v>
      </c>
      <c r="BH134" s="32">
        <f t="shared" si="15"/>
        <v>1</v>
      </c>
      <c r="BI134" s="32">
        <f t="shared" si="16"/>
        <v>0</v>
      </c>
      <c r="BJ134" s="69">
        <f t="shared" si="17"/>
        <v>0</v>
      </c>
      <c r="BK134" s="158" t="str">
        <f t="shared" si="18"/>
        <v/>
      </c>
    </row>
    <row r="135" spans="1:63" ht="12" customHeight="1" x14ac:dyDescent="0.2">
      <c r="A135" s="8"/>
      <c r="B135" s="7"/>
      <c r="C135" s="7"/>
      <c r="D135" s="7"/>
      <c r="E135" s="7"/>
      <c r="F135" s="7"/>
      <c r="G135" s="7"/>
      <c r="H135" s="7"/>
      <c r="I135" s="10"/>
      <c r="J135" s="25"/>
      <c r="K135" s="250"/>
      <c r="L135" s="31"/>
      <c r="M135" s="9"/>
      <c r="N135" s="11" t="s">
        <v>25</v>
      </c>
      <c r="O135" s="39"/>
      <c r="P135" s="47"/>
      <c r="Q135" s="13"/>
      <c r="R135" s="248">
        <f t="shared" si="10"/>
        <v>0</v>
      </c>
      <c r="S135" s="248">
        <f t="shared" si="11"/>
        <v>0</v>
      </c>
      <c r="T135" s="248">
        <f t="shared" si="12"/>
        <v>0</v>
      </c>
      <c r="U135" s="248">
        <f t="shared" si="13"/>
        <v>0</v>
      </c>
      <c r="V135" s="13"/>
      <c r="W135" s="7"/>
      <c r="AT135" s="130"/>
      <c r="BF135" s="33">
        <f t="shared" si="19"/>
        <v>41242</v>
      </c>
      <c r="BG135" s="34">
        <f t="shared" si="14"/>
        <v>82.88000000000001</v>
      </c>
      <c r="BH135" s="32">
        <f t="shared" si="15"/>
        <v>1</v>
      </c>
      <c r="BI135" s="32">
        <f t="shared" si="16"/>
        <v>0</v>
      </c>
      <c r="BJ135" s="69">
        <f t="shared" si="17"/>
        <v>0</v>
      </c>
      <c r="BK135" s="158" t="str">
        <f t="shared" si="18"/>
        <v/>
      </c>
    </row>
    <row r="136" spans="1:63" ht="12" customHeight="1" x14ac:dyDescent="0.2">
      <c r="A136" s="8"/>
      <c r="B136" s="7"/>
      <c r="C136" s="7"/>
      <c r="D136" s="7"/>
      <c r="E136" s="7"/>
      <c r="F136" s="7"/>
      <c r="G136" s="7"/>
      <c r="H136" s="7"/>
      <c r="I136" s="10"/>
      <c r="J136" s="25"/>
      <c r="K136" s="250"/>
      <c r="L136" s="31"/>
      <c r="M136" s="9"/>
      <c r="N136" s="11" t="s">
        <v>25</v>
      </c>
      <c r="O136" s="39"/>
      <c r="P136" s="47"/>
      <c r="Q136" s="13"/>
      <c r="R136" s="248">
        <f t="shared" si="10"/>
        <v>0</v>
      </c>
      <c r="S136" s="248">
        <f t="shared" si="11"/>
        <v>0</v>
      </c>
      <c r="T136" s="248">
        <f t="shared" si="12"/>
        <v>0</v>
      </c>
      <c r="U136" s="248">
        <f t="shared" si="13"/>
        <v>0</v>
      </c>
      <c r="V136" s="13"/>
      <c r="W136" s="7"/>
      <c r="AT136" s="130"/>
      <c r="BF136" s="33">
        <f t="shared" si="19"/>
        <v>41242</v>
      </c>
      <c r="BG136" s="34">
        <f t="shared" si="14"/>
        <v>82.88000000000001</v>
      </c>
      <c r="BH136" s="32">
        <f t="shared" si="15"/>
        <v>1</v>
      </c>
      <c r="BI136" s="32">
        <f t="shared" si="16"/>
        <v>0</v>
      </c>
      <c r="BJ136" s="69">
        <f t="shared" si="17"/>
        <v>0</v>
      </c>
      <c r="BK136" s="158" t="str">
        <f t="shared" si="18"/>
        <v/>
      </c>
    </row>
    <row r="137" spans="1:63" ht="12" customHeight="1" x14ac:dyDescent="0.2">
      <c r="A137" s="8"/>
      <c r="B137" s="7"/>
      <c r="C137" s="7"/>
      <c r="D137" s="7"/>
      <c r="E137" s="7"/>
      <c r="F137" s="7"/>
      <c r="G137" s="7"/>
      <c r="H137" s="7"/>
      <c r="I137" s="10"/>
      <c r="J137" s="25"/>
      <c r="K137" s="250"/>
      <c r="L137" s="31"/>
      <c r="M137" s="9"/>
      <c r="N137" s="11" t="s">
        <v>25</v>
      </c>
      <c r="O137" s="39"/>
      <c r="P137" s="47"/>
      <c r="Q137" s="13"/>
      <c r="R137" s="248">
        <f t="shared" si="10"/>
        <v>0</v>
      </c>
      <c r="S137" s="248">
        <f t="shared" si="11"/>
        <v>0</v>
      </c>
      <c r="T137" s="248">
        <f t="shared" si="12"/>
        <v>0</v>
      </c>
      <c r="U137" s="248">
        <f t="shared" si="13"/>
        <v>0</v>
      </c>
      <c r="V137" s="13"/>
      <c r="W137" s="7"/>
      <c r="AT137" s="130"/>
      <c r="BF137" s="33">
        <f t="shared" si="19"/>
        <v>41242</v>
      </c>
      <c r="BG137" s="34">
        <f t="shared" si="14"/>
        <v>82.88000000000001</v>
      </c>
      <c r="BH137" s="32">
        <f t="shared" si="15"/>
        <v>1</v>
      </c>
      <c r="BI137" s="32">
        <f t="shared" si="16"/>
        <v>0</v>
      </c>
      <c r="BJ137" s="69">
        <f t="shared" si="17"/>
        <v>0</v>
      </c>
      <c r="BK137" s="158" t="str">
        <f t="shared" si="18"/>
        <v/>
      </c>
    </row>
    <row r="138" spans="1:63" ht="12" customHeight="1" x14ac:dyDescent="0.2">
      <c r="A138" s="8"/>
      <c r="B138" s="7"/>
      <c r="C138" s="7"/>
      <c r="D138" s="7"/>
      <c r="E138" s="7"/>
      <c r="F138" s="7"/>
      <c r="G138" s="7"/>
      <c r="H138" s="7"/>
      <c r="I138" s="10"/>
      <c r="J138" s="25"/>
      <c r="K138" s="250"/>
      <c r="L138" s="31"/>
      <c r="M138" s="9"/>
      <c r="N138" s="11" t="s">
        <v>25</v>
      </c>
      <c r="O138" s="39"/>
      <c r="P138" s="47"/>
      <c r="Q138" s="13"/>
      <c r="R138" s="248">
        <f t="shared" si="10"/>
        <v>0</v>
      </c>
      <c r="S138" s="248">
        <f t="shared" si="11"/>
        <v>0</v>
      </c>
      <c r="T138" s="248">
        <f t="shared" si="12"/>
        <v>0</v>
      </c>
      <c r="U138" s="248">
        <f t="shared" si="13"/>
        <v>0</v>
      </c>
      <c r="V138" s="13"/>
      <c r="W138" s="7"/>
      <c r="AT138" s="130"/>
      <c r="BF138" s="33">
        <f t="shared" si="19"/>
        <v>41242</v>
      </c>
      <c r="BG138" s="34">
        <f t="shared" si="14"/>
        <v>82.88000000000001</v>
      </c>
      <c r="BH138" s="32">
        <f t="shared" si="15"/>
        <v>1</v>
      </c>
      <c r="BI138" s="32">
        <f t="shared" si="16"/>
        <v>0</v>
      </c>
      <c r="BJ138" s="69">
        <f t="shared" si="17"/>
        <v>0</v>
      </c>
      <c r="BK138" s="158" t="str">
        <f t="shared" si="18"/>
        <v/>
      </c>
    </row>
    <row r="139" spans="1:63" ht="12" customHeight="1" x14ac:dyDescent="0.2">
      <c r="A139" s="8"/>
      <c r="B139" s="7"/>
      <c r="C139" s="7"/>
      <c r="D139" s="7"/>
      <c r="E139" s="7"/>
      <c r="F139" s="7"/>
      <c r="G139" s="7"/>
      <c r="H139" s="7"/>
      <c r="I139" s="10"/>
      <c r="J139" s="25"/>
      <c r="K139" s="250"/>
      <c r="L139" s="31"/>
      <c r="M139" s="9"/>
      <c r="N139" s="11" t="s">
        <v>25</v>
      </c>
      <c r="O139" s="39"/>
      <c r="P139" s="47"/>
      <c r="Q139" s="13"/>
      <c r="R139" s="248">
        <f t="shared" ref="R139:R202" si="20">IF(N139&lt;&gt;"M",ROUND(IF(M139&lt;&gt;"Y",IF(P139&lt;&gt;"Y",K139,K139*(BH139-1)),0),ROUNDING),"")</f>
        <v>0</v>
      </c>
      <c r="S139" s="248">
        <f t="shared" ref="S139:S202" si="21">IF(N139&lt;&gt;"M",ROUND(IF(O139&gt;0,IF(M139="Y",BI139*(1-O139),IF(BI139&gt;R139,R139 + (BI139 - R139)*(1-O139),BI139)),BI139),ROUNDING),"")</f>
        <v>0</v>
      </c>
      <c r="T139" s="248">
        <f t="shared" ref="T139:T202" si="22">IF(N139&lt;&gt;"M",ROUND(IF(O139&gt;0,IF(M139="Y",BJ139*(1-O139),IF(BJ139&gt;R139,R139 + (BJ139 - R139)*(1-O139),BJ139)),BJ139),ROUNDING),"")</f>
        <v>0</v>
      </c>
      <c r="U139" s="248">
        <f t="shared" ref="U139:U202" si="23">IF(N139&lt;&gt;"M",ROUND(IF(OR(N139="P",N139=""),0,IF(OR(M139="N",M139=""),T139-R139,T139)),ROUNDING),"")</f>
        <v>0</v>
      </c>
      <c r="V139" s="13"/>
      <c r="W139" s="7"/>
      <c r="AT139" s="130"/>
      <c r="BF139" s="33">
        <f t="shared" si="19"/>
        <v>41242</v>
      </c>
      <c r="BG139" s="34">
        <f t="shared" ref="BG139:BG202" si="24">IF(N139&lt;&gt;"M",BG138+U139,BG138)</f>
        <v>82.88000000000001</v>
      </c>
      <c r="BH139" s="32">
        <f t="shared" ref="BH139:BH202" si="25">IF(L139&lt;&gt;"",IF(ODDS_TYPE=1,L139,IF(ODDS_TYPE=2,IF(L139&gt;0,1+L139/100,IF(L139&lt;0,1-100/L139,1)),IF(ODDS_TYPE=3,1+L139,IF(ODDS_TYPE=4,1+L139,IF(ODDS_TYPE=5,IF(L139&gt;0,1+L139,1-1/L139),IF(ODDS_TYPE=6,IF(L139&gt;=0,L139+1,1-1/L139),1)))))),1)</f>
        <v>1</v>
      </c>
      <c r="BI139" s="32">
        <f t="shared" ref="BI139:BI202" si="26">IF(P139&lt;&gt;"Y",IF(M139&lt;&gt;"Y",K139*BH139,K139*BH139 - K139),IF(M139&lt;&gt;"Y",K139*BH139,K139))</f>
        <v>0</v>
      </c>
      <c r="BJ139" s="69">
        <f t="shared" ref="BJ139:BJ202" si="27">IF(P139&lt;&gt;"Y",
IF(M139&lt;&gt;"Y",
IF(N139="Y",K139*BH139,IF(N139="P",0,IF(OR(N139="R",N139="PU"),K139,IF(N139="H",K139*BH139*0.5,IF(N139="HW",K139*0.5*(1 + BH139),IF(N139="HL",K139*0.5,0)))))),
IF(N139="Y",K139*BH139 - K139,IF(N139="P",0,IF(OR(N139="R",N139="PU"),0,IF(N139="H",IF(BH139&gt;2,0.5*K139*BH139 - K139,0),IF(N139="HW",K139*0.5*(1 + BH139) - K139,IF(N139="HL",0,0))))))),
IF(M139&lt;&gt;"Y",
IF(N139="Y",K139*BH139,IF(N139="P",0,IF(OR(N139="R",N139="PU"),K139*(BH139-1),IF(N139="H",K139*BH139*0.5,IF(N139="HW",K139*(BH139-1)*0.5,IF(N139="HL",K139*BH139 - K139*0.5,0)))))),
IF(N139="Y",K139,IF(N139="P",0,IF(OR(N139="R",N139="PU"),0,IF(N139="H",IF(BH139&lt;2,K139*BH139*0.5 - K139*(BH139-1),0),IF(N139="HW",0,IF(N139="HL",K139*0.5,0)))))))
)</f>
        <v>0</v>
      </c>
      <c r="BK139" s="158" t="str">
        <f t="shared" ref="BK139:BK202" si="28">IF(FILT_M=1,IF(LEN(C139)&gt;0,C139,""),IF(FILT_M=2,IF(LEN(E139)&gt;0,E139,""),IF(FILT_M=3,IF(LEN(F139)&gt;0,F139,""),IF(FILT_M=4,IF(LEN(G139)&gt;0,G139,""),""))))</f>
        <v/>
      </c>
    </row>
    <row r="140" spans="1:63" ht="12" customHeight="1" x14ac:dyDescent="0.2">
      <c r="A140" s="8"/>
      <c r="B140" s="7"/>
      <c r="C140" s="7"/>
      <c r="D140" s="7"/>
      <c r="E140" s="7"/>
      <c r="F140" s="7"/>
      <c r="G140" s="7"/>
      <c r="H140" s="7"/>
      <c r="I140" s="10"/>
      <c r="J140" s="25"/>
      <c r="K140" s="250"/>
      <c r="L140" s="31"/>
      <c r="M140" s="9"/>
      <c r="N140" s="11" t="s">
        <v>25</v>
      </c>
      <c r="O140" s="39"/>
      <c r="P140" s="47"/>
      <c r="Q140" s="13"/>
      <c r="R140" s="248">
        <f t="shared" si="20"/>
        <v>0</v>
      </c>
      <c r="S140" s="248">
        <f t="shared" si="21"/>
        <v>0</v>
      </c>
      <c r="T140" s="248">
        <f t="shared" si="22"/>
        <v>0</v>
      </c>
      <c r="U140" s="248">
        <f t="shared" si="23"/>
        <v>0</v>
      </c>
      <c r="V140" s="13"/>
      <c r="W140" s="7"/>
      <c r="AT140" s="130"/>
      <c r="BF140" s="33">
        <f t="shared" ref="BF140:BF203" si="29">IF(A140&gt;2,A140,BF139)</f>
        <v>41242</v>
      </c>
      <c r="BG140" s="34">
        <f t="shared" si="24"/>
        <v>82.88000000000001</v>
      </c>
      <c r="BH140" s="32">
        <f t="shared" si="25"/>
        <v>1</v>
      </c>
      <c r="BI140" s="32">
        <f t="shared" si="26"/>
        <v>0</v>
      </c>
      <c r="BJ140" s="69">
        <f t="shared" si="27"/>
        <v>0</v>
      </c>
      <c r="BK140" s="158" t="str">
        <f t="shared" si="28"/>
        <v/>
      </c>
    </row>
    <row r="141" spans="1:63" ht="12" customHeight="1" x14ac:dyDescent="0.2">
      <c r="A141" s="8"/>
      <c r="B141" s="7"/>
      <c r="C141" s="7"/>
      <c r="D141" s="7"/>
      <c r="E141" s="7"/>
      <c r="F141" s="7"/>
      <c r="G141" s="7"/>
      <c r="H141" s="7"/>
      <c r="I141" s="10"/>
      <c r="J141" s="25"/>
      <c r="K141" s="250"/>
      <c r="L141" s="31"/>
      <c r="M141" s="9"/>
      <c r="N141" s="11" t="s">
        <v>25</v>
      </c>
      <c r="O141" s="39"/>
      <c r="P141" s="47"/>
      <c r="Q141" s="13"/>
      <c r="R141" s="248">
        <f t="shared" si="20"/>
        <v>0</v>
      </c>
      <c r="S141" s="248">
        <f t="shared" si="21"/>
        <v>0</v>
      </c>
      <c r="T141" s="248">
        <f t="shared" si="22"/>
        <v>0</v>
      </c>
      <c r="U141" s="248">
        <f t="shared" si="23"/>
        <v>0</v>
      </c>
      <c r="V141" s="13"/>
      <c r="W141" s="7"/>
      <c r="AT141" s="130"/>
      <c r="BF141" s="33">
        <f t="shared" si="29"/>
        <v>41242</v>
      </c>
      <c r="BG141" s="34">
        <f t="shared" si="24"/>
        <v>82.88000000000001</v>
      </c>
      <c r="BH141" s="32">
        <f t="shared" si="25"/>
        <v>1</v>
      </c>
      <c r="BI141" s="32">
        <f t="shared" si="26"/>
        <v>0</v>
      </c>
      <c r="BJ141" s="69">
        <f t="shared" si="27"/>
        <v>0</v>
      </c>
      <c r="BK141" s="158" t="str">
        <f t="shared" si="28"/>
        <v/>
      </c>
    </row>
    <row r="142" spans="1:63" ht="12" customHeight="1" x14ac:dyDescent="0.2">
      <c r="A142" s="8"/>
      <c r="B142" s="7"/>
      <c r="C142" s="7"/>
      <c r="D142" s="7"/>
      <c r="E142" s="7"/>
      <c r="F142" s="7"/>
      <c r="G142" s="7"/>
      <c r="H142" s="7"/>
      <c r="I142" s="10"/>
      <c r="J142" s="25"/>
      <c r="K142" s="250"/>
      <c r="L142" s="31"/>
      <c r="M142" s="9"/>
      <c r="N142" s="11" t="s">
        <v>25</v>
      </c>
      <c r="O142" s="39"/>
      <c r="P142" s="47"/>
      <c r="Q142" s="13"/>
      <c r="R142" s="248">
        <f t="shared" si="20"/>
        <v>0</v>
      </c>
      <c r="S142" s="248">
        <f t="shared" si="21"/>
        <v>0</v>
      </c>
      <c r="T142" s="248">
        <f t="shared" si="22"/>
        <v>0</v>
      </c>
      <c r="U142" s="248">
        <f t="shared" si="23"/>
        <v>0</v>
      </c>
      <c r="V142" s="13"/>
      <c r="W142" s="7"/>
      <c r="AT142" s="130"/>
      <c r="BF142" s="33">
        <f t="shared" si="29"/>
        <v>41242</v>
      </c>
      <c r="BG142" s="34">
        <f t="shared" si="24"/>
        <v>82.88000000000001</v>
      </c>
      <c r="BH142" s="32">
        <f t="shared" si="25"/>
        <v>1</v>
      </c>
      <c r="BI142" s="32">
        <f t="shared" si="26"/>
        <v>0</v>
      </c>
      <c r="BJ142" s="69">
        <f t="shared" si="27"/>
        <v>0</v>
      </c>
      <c r="BK142" s="158" t="str">
        <f t="shared" si="28"/>
        <v/>
      </c>
    </row>
    <row r="143" spans="1:63" ht="12" customHeight="1" x14ac:dyDescent="0.2">
      <c r="A143" s="8"/>
      <c r="B143" s="7"/>
      <c r="C143" s="7"/>
      <c r="D143" s="7"/>
      <c r="E143" s="7"/>
      <c r="F143" s="7"/>
      <c r="G143" s="7"/>
      <c r="H143" s="7"/>
      <c r="I143" s="10"/>
      <c r="J143" s="25"/>
      <c r="K143" s="250"/>
      <c r="L143" s="31"/>
      <c r="M143" s="9"/>
      <c r="N143" s="11" t="s">
        <v>25</v>
      </c>
      <c r="O143" s="39"/>
      <c r="P143" s="47"/>
      <c r="Q143" s="13"/>
      <c r="R143" s="248">
        <f t="shared" si="20"/>
        <v>0</v>
      </c>
      <c r="S143" s="248">
        <f t="shared" si="21"/>
        <v>0</v>
      </c>
      <c r="T143" s="248">
        <f t="shared" si="22"/>
        <v>0</v>
      </c>
      <c r="U143" s="248">
        <f t="shared" si="23"/>
        <v>0</v>
      </c>
      <c r="V143" s="13"/>
      <c r="W143" s="7"/>
      <c r="AT143" s="130"/>
      <c r="BF143" s="33">
        <f t="shared" si="29"/>
        <v>41242</v>
      </c>
      <c r="BG143" s="34">
        <f t="shared" si="24"/>
        <v>82.88000000000001</v>
      </c>
      <c r="BH143" s="32">
        <f t="shared" si="25"/>
        <v>1</v>
      </c>
      <c r="BI143" s="32">
        <f t="shared" si="26"/>
        <v>0</v>
      </c>
      <c r="BJ143" s="69">
        <f t="shared" si="27"/>
        <v>0</v>
      </c>
      <c r="BK143" s="158" t="str">
        <f t="shared" si="28"/>
        <v/>
      </c>
    </row>
    <row r="144" spans="1:63" ht="12" customHeight="1" x14ac:dyDescent="0.2">
      <c r="A144" s="8"/>
      <c r="B144" s="7"/>
      <c r="C144" s="7"/>
      <c r="D144" s="7"/>
      <c r="E144" s="7"/>
      <c r="F144" s="7"/>
      <c r="G144" s="7"/>
      <c r="H144" s="7"/>
      <c r="I144" s="10"/>
      <c r="J144" s="25"/>
      <c r="K144" s="250"/>
      <c r="L144" s="31"/>
      <c r="M144" s="9"/>
      <c r="N144" s="11" t="s">
        <v>25</v>
      </c>
      <c r="O144" s="39"/>
      <c r="P144" s="47"/>
      <c r="Q144" s="13"/>
      <c r="R144" s="248">
        <f t="shared" si="20"/>
        <v>0</v>
      </c>
      <c r="S144" s="248">
        <f t="shared" si="21"/>
        <v>0</v>
      </c>
      <c r="T144" s="248">
        <f t="shared" si="22"/>
        <v>0</v>
      </c>
      <c r="U144" s="248">
        <f t="shared" si="23"/>
        <v>0</v>
      </c>
      <c r="V144" s="13"/>
      <c r="W144" s="7"/>
      <c r="AT144" s="130"/>
      <c r="BF144" s="33">
        <f t="shared" si="29"/>
        <v>41242</v>
      </c>
      <c r="BG144" s="34">
        <f t="shared" si="24"/>
        <v>82.88000000000001</v>
      </c>
      <c r="BH144" s="32">
        <f t="shared" si="25"/>
        <v>1</v>
      </c>
      <c r="BI144" s="32">
        <f t="shared" si="26"/>
        <v>0</v>
      </c>
      <c r="BJ144" s="69">
        <f t="shared" si="27"/>
        <v>0</v>
      </c>
      <c r="BK144" s="158" t="str">
        <f t="shared" si="28"/>
        <v/>
      </c>
    </row>
    <row r="145" spans="1:63" ht="12" customHeight="1" x14ac:dyDescent="0.2">
      <c r="A145" s="8"/>
      <c r="B145" s="7"/>
      <c r="C145" s="7"/>
      <c r="D145" s="7"/>
      <c r="E145" s="7"/>
      <c r="F145" s="7"/>
      <c r="G145" s="7"/>
      <c r="H145" s="7"/>
      <c r="I145" s="10"/>
      <c r="J145" s="25"/>
      <c r="K145" s="250"/>
      <c r="L145" s="31"/>
      <c r="M145" s="9"/>
      <c r="N145" s="11" t="s">
        <v>25</v>
      </c>
      <c r="O145" s="39"/>
      <c r="P145" s="47"/>
      <c r="Q145" s="13"/>
      <c r="R145" s="248">
        <f t="shared" si="20"/>
        <v>0</v>
      </c>
      <c r="S145" s="248">
        <f t="shared" si="21"/>
        <v>0</v>
      </c>
      <c r="T145" s="248">
        <f t="shared" si="22"/>
        <v>0</v>
      </c>
      <c r="U145" s="248">
        <f t="shared" si="23"/>
        <v>0</v>
      </c>
      <c r="V145" s="13"/>
      <c r="W145" s="7"/>
      <c r="AT145" s="130"/>
      <c r="BF145" s="33">
        <f t="shared" si="29"/>
        <v>41242</v>
      </c>
      <c r="BG145" s="34">
        <f t="shared" si="24"/>
        <v>82.88000000000001</v>
      </c>
      <c r="BH145" s="32">
        <f t="shared" si="25"/>
        <v>1</v>
      </c>
      <c r="BI145" s="32">
        <f t="shared" si="26"/>
        <v>0</v>
      </c>
      <c r="BJ145" s="69">
        <f t="shared" si="27"/>
        <v>0</v>
      </c>
      <c r="BK145" s="158" t="str">
        <f t="shared" si="28"/>
        <v/>
      </c>
    </row>
    <row r="146" spans="1:63" ht="12" customHeight="1" x14ac:dyDescent="0.2">
      <c r="A146" s="8"/>
      <c r="B146" s="7"/>
      <c r="C146" s="7"/>
      <c r="D146" s="7"/>
      <c r="E146" s="7"/>
      <c r="F146" s="7"/>
      <c r="G146" s="7"/>
      <c r="H146" s="7"/>
      <c r="I146" s="10"/>
      <c r="J146" s="25"/>
      <c r="K146" s="250"/>
      <c r="L146" s="31"/>
      <c r="M146" s="9"/>
      <c r="N146" s="11" t="s">
        <v>25</v>
      </c>
      <c r="O146" s="39"/>
      <c r="P146" s="47"/>
      <c r="Q146" s="13"/>
      <c r="R146" s="248">
        <f t="shared" si="20"/>
        <v>0</v>
      </c>
      <c r="S146" s="248">
        <f t="shared" si="21"/>
        <v>0</v>
      </c>
      <c r="T146" s="248">
        <f t="shared" si="22"/>
        <v>0</v>
      </c>
      <c r="U146" s="248">
        <f t="shared" si="23"/>
        <v>0</v>
      </c>
      <c r="V146" s="13"/>
      <c r="W146" s="7"/>
      <c r="AT146" s="130"/>
      <c r="BF146" s="33">
        <f t="shared" si="29"/>
        <v>41242</v>
      </c>
      <c r="BG146" s="34">
        <f t="shared" si="24"/>
        <v>82.88000000000001</v>
      </c>
      <c r="BH146" s="32">
        <f t="shared" si="25"/>
        <v>1</v>
      </c>
      <c r="BI146" s="32">
        <f t="shared" si="26"/>
        <v>0</v>
      </c>
      <c r="BJ146" s="69">
        <f t="shared" si="27"/>
        <v>0</v>
      </c>
      <c r="BK146" s="158" t="str">
        <f t="shared" si="28"/>
        <v/>
      </c>
    </row>
    <row r="147" spans="1:63" ht="12" customHeight="1" x14ac:dyDescent="0.2">
      <c r="A147" s="8"/>
      <c r="B147" s="7"/>
      <c r="C147" s="7"/>
      <c r="D147" s="7"/>
      <c r="E147" s="7"/>
      <c r="F147" s="7"/>
      <c r="G147" s="7"/>
      <c r="H147" s="7"/>
      <c r="I147" s="10"/>
      <c r="J147" s="25"/>
      <c r="K147" s="250"/>
      <c r="L147" s="31"/>
      <c r="M147" s="9"/>
      <c r="N147" s="11" t="s">
        <v>25</v>
      </c>
      <c r="O147" s="39"/>
      <c r="P147" s="47"/>
      <c r="Q147" s="13"/>
      <c r="R147" s="248">
        <f t="shared" si="20"/>
        <v>0</v>
      </c>
      <c r="S147" s="248">
        <f t="shared" si="21"/>
        <v>0</v>
      </c>
      <c r="T147" s="248">
        <f t="shared" si="22"/>
        <v>0</v>
      </c>
      <c r="U147" s="248">
        <f t="shared" si="23"/>
        <v>0</v>
      </c>
      <c r="V147" s="13"/>
      <c r="W147" s="7"/>
      <c r="AT147" s="130"/>
      <c r="BF147" s="33">
        <f t="shared" si="29"/>
        <v>41242</v>
      </c>
      <c r="BG147" s="34">
        <f t="shared" si="24"/>
        <v>82.88000000000001</v>
      </c>
      <c r="BH147" s="32">
        <f t="shared" si="25"/>
        <v>1</v>
      </c>
      <c r="BI147" s="32">
        <f t="shared" si="26"/>
        <v>0</v>
      </c>
      <c r="BJ147" s="69">
        <f t="shared" si="27"/>
        <v>0</v>
      </c>
      <c r="BK147" s="158" t="str">
        <f t="shared" si="28"/>
        <v/>
      </c>
    </row>
    <row r="148" spans="1:63" ht="12" customHeight="1" x14ac:dyDescent="0.2">
      <c r="A148" s="8"/>
      <c r="B148" s="7"/>
      <c r="C148" s="7"/>
      <c r="D148" s="7"/>
      <c r="E148" s="7"/>
      <c r="F148" s="7"/>
      <c r="G148" s="7"/>
      <c r="H148" s="7"/>
      <c r="I148" s="10"/>
      <c r="J148" s="25"/>
      <c r="K148" s="250"/>
      <c r="L148" s="31"/>
      <c r="M148" s="9"/>
      <c r="N148" s="11" t="s">
        <v>25</v>
      </c>
      <c r="O148" s="39"/>
      <c r="P148" s="47"/>
      <c r="Q148" s="13"/>
      <c r="R148" s="248">
        <f t="shared" si="20"/>
        <v>0</v>
      </c>
      <c r="S148" s="248">
        <f t="shared" si="21"/>
        <v>0</v>
      </c>
      <c r="T148" s="248">
        <f t="shared" si="22"/>
        <v>0</v>
      </c>
      <c r="U148" s="248">
        <f t="shared" si="23"/>
        <v>0</v>
      </c>
      <c r="V148" s="13"/>
      <c r="W148" s="7"/>
      <c r="AT148" s="130"/>
      <c r="BF148" s="33">
        <f t="shared" si="29"/>
        <v>41242</v>
      </c>
      <c r="BG148" s="34">
        <f t="shared" si="24"/>
        <v>82.88000000000001</v>
      </c>
      <c r="BH148" s="32">
        <f t="shared" si="25"/>
        <v>1</v>
      </c>
      <c r="BI148" s="32">
        <f t="shared" si="26"/>
        <v>0</v>
      </c>
      <c r="BJ148" s="69">
        <f t="shared" si="27"/>
        <v>0</v>
      </c>
      <c r="BK148" s="158" t="str">
        <f t="shared" si="28"/>
        <v/>
      </c>
    </row>
    <row r="149" spans="1:63" ht="12" customHeight="1" x14ac:dyDescent="0.2">
      <c r="A149" s="8"/>
      <c r="B149" s="7"/>
      <c r="C149" s="7"/>
      <c r="D149" s="7"/>
      <c r="E149" s="7"/>
      <c r="F149" s="7"/>
      <c r="G149" s="7"/>
      <c r="H149" s="7"/>
      <c r="I149" s="10"/>
      <c r="J149" s="25"/>
      <c r="K149" s="250"/>
      <c r="L149" s="31"/>
      <c r="M149" s="9"/>
      <c r="N149" s="11" t="s">
        <v>25</v>
      </c>
      <c r="O149" s="39"/>
      <c r="P149" s="47"/>
      <c r="Q149" s="13"/>
      <c r="R149" s="248">
        <f t="shared" si="20"/>
        <v>0</v>
      </c>
      <c r="S149" s="248">
        <f t="shared" si="21"/>
        <v>0</v>
      </c>
      <c r="T149" s="248">
        <f t="shared" si="22"/>
        <v>0</v>
      </c>
      <c r="U149" s="248">
        <f t="shared" si="23"/>
        <v>0</v>
      </c>
      <c r="V149" s="13"/>
      <c r="W149" s="7"/>
      <c r="AT149" s="130"/>
      <c r="BF149" s="33">
        <f t="shared" si="29"/>
        <v>41242</v>
      </c>
      <c r="BG149" s="34">
        <f t="shared" si="24"/>
        <v>82.88000000000001</v>
      </c>
      <c r="BH149" s="32">
        <f t="shared" si="25"/>
        <v>1</v>
      </c>
      <c r="BI149" s="32">
        <f t="shared" si="26"/>
        <v>0</v>
      </c>
      <c r="BJ149" s="69">
        <f t="shared" si="27"/>
        <v>0</v>
      </c>
      <c r="BK149" s="158" t="str">
        <f t="shared" si="28"/>
        <v/>
      </c>
    </row>
    <row r="150" spans="1:63" ht="12" customHeight="1" x14ac:dyDescent="0.2">
      <c r="A150" s="8"/>
      <c r="B150" s="7"/>
      <c r="C150" s="7"/>
      <c r="D150" s="7"/>
      <c r="E150" s="7"/>
      <c r="F150" s="7"/>
      <c r="G150" s="7"/>
      <c r="H150" s="7"/>
      <c r="I150" s="10"/>
      <c r="J150" s="25"/>
      <c r="K150" s="250"/>
      <c r="L150" s="31"/>
      <c r="M150" s="9"/>
      <c r="N150" s="11" t="s">
        <v>25</v>
      </c>
      <c r="O150" s="39"/>
      <c r="P150" s="47"/>
      <c r="Q150" s="13"/>
      <c r="R150" s="248">
        <f t="shared" si="20"/>
        <v>0</v>
      </c>
      <c r="S150" s="248">
        <f t="shared" si="21"/>
        <v>0</v>
      </c>
      <c r="T150" s="248">
        <f t="shared" si="22"/>
        <v>0</v>
      </c>
      <c r="U150" s="248">
        <f t="shared" si="23"/>
        <v>0</v>
      </c>
      <c r="V150" s="13"/>
      <c r="W150" s="7"/>
      <c r="AT150" s="130"/>
      <c r="BF150" s="33">
        <f t="shared" si="29"/>
        <v>41242</v>
      </c>
      <c r="BG150" s="34">
        <f t="shared" si="24"/>
        <v>82.88000000000001</v>
      </c>
      <c r="BH150" s="32">
        <f t="shared" si="25"/>
        <v>1</v>
      </c>
      <c r="BI150" s="32">
        <f t="shared" si="26"/>
        <v>0</v>
      </c>
      <c r="BJ150" s="69">
        <f t="shared" si="27"/>
        <v>0</v>
      </c>
      <c r="BK150" s="158" t="str">
        <f t="shared" si="28"/>
        <v/>
      </c>
    </row>
    <row r="151" spans="1:63" ht="12" customHeight="1" x14ac:dyDescent="0.2">
      <c r="A151" s="8"/>
      <c r="B151" s="7"/>
      <c r="C151" s="7"/>
      <c r="D151" s="7"/>
      <c r="E151" s="7"/>
      <c r="F151" s="7"/>
      <c r="G151" s="7"/>
      <c r="H151" s="7"/>
      <c r="I151" s="10"/>
      <c r="J151" s="25"/>
      <c r="K151" s="250"/>
      <c r="L151" s="31"/>
      <c r="M151" s="9"/>
      <c r="N151" s="11" t="s">
        <v>25</v>
      </c>
      <c r="O151" s="39"/>
      <c r="P151" s="47"/>
      <c r="Q151" s="13"/>
      <c r="R151" s="248">
        <f t="shared" si="20"/>
        <v>0</v>
      </c>
      <c r="S151" s="248">
        <f t="shared" si="21"/>
        <v>0</v>
      </c>
      <c r="T151" s="248">
        <f t="shared" si="22"/>
        <v>0</v>
      </c>
      <c r="U151" s="248">
        <f t="shared" si="23"/>
        <v>0</v>
      </c>
      <c r="V151" s="13"/>
      <c r="W151" s="7"/>
      <c r="AT151" s="130"/>
      <c r="BF151" s="33">
        <f t="shared" si="29"/>
        <v>41242</v>
      </c>
      <c r="BG151" s="34">
        <f t="shared" si="24"/>
        <v>82.88000000000001</v>
      </c>
      <c r="BH151" s="32">
        <f t="shared" si="25"/>
        <v>1</v>
      </c>
      <c r="BI151" s="32">
        <f t="shared" si="26"/>
        <v>0</v>
      </c>
      <c r="BJ151" s="69">
        <f t="shared" si="27"/>
        <v>0</v>
      </c>
      <c r="BK151" s="158" t="str">
        <f t="shared" si="28"/>
        <v/>
      </c>
    </row>
    <row r="152" spans="1:63" ht="12" customHeight="1" x14ac:dyDescent="0.2">
      <c r="A152" s="8"/>
      <c r="B152" s="7"/>
      <c r="C152" s="7"/>
      <c r="D152" s="7"/>
      <c r="E152" s="7"/>
      <c r="F152" s="7"/>
      <c r="G152" s="7"/>
      <c r="H152" s="7"/>
      <c r="I152" s="10"/>
      <c r="J152" s="25"/>
      <c r="K152" s="250"/>
      <c r="L152" s="31"/>
      <c r="M152" s="9"/>
      <c r="N152" s="11" t="s">
        <v>25</v>
      </c>
      <c r="O152" s="39"/>
      <c r="P152" s="47"/>
      <c r="Q152" s="13"/>
      <c r="R152" s="248">
        <f t="shared" si="20"/>
        <v>0</v>
      </c>
      <c r="S152" s="248">
        <f t="shared" si="21"/>
        <v>0</v>
      </c>
      <c r="T152" s="248">
        <f t="shared" si="22"/>
        <v>0</v>
      </c>
      <c r="U152" s="248">
        <f t="shared" si="23"/>
        <v>0</v>
      </c>
      <c r="V152" s="13"/>
      <c r="W152" s="7"/>
      <c r="AT152" s="130"/>
      <c r="BF152" s="33">
        <f t="shared" si="29"/>
        <v>41242</v>
      </c>
      <c r="BG152" s="34">
        <f t="shared" si="24"/>
        <v>82.88000000000001</v>
      </c>
      <c r="BH152" s="32">
        <f t="shared" si="25"/>
        <v>1</v>
      </c>
      <c r="BI152" s="32">
        <f t="shared" si="26"/>
        <v>0</v>
      </c>
      <c r="BJ152" s="69">
        <f t="shared" si="27"/>
        <v>0</v>
      </c>
      <c r="BK152" s="158" t="str">
        <f t="shared" si="28"/>
        <v/>
      </c>
    </row>
    <row r="153" spans="1:63" ht="12" customHeight="1" x14ac:dyDescent="0.2">
      <c r="A153" s="8"/>
      <c r="B153" s="7"/>
      <c r="C153" s="7"/>
      <c r="D153" s="7"/>
      <c r="E153" s="7"/>
      <c r="F153" s="7"/>
      <c r="G153" s="7"/>
      <c r="H153" s="7"/>
      <c r="I153" s="10"/>
      <c r="J153" s="25"/>
      <c r="K153" s="250"/>
      <c r="L153" s="31"/>
      <c r="M153" s="9"/>
      <c r="N153" s="11" t="s">
        <v>25</v>
      </c>
      <c r="O153" s="39"/>
      <c r="P153" s="47"/>
      <c r="Q153" s="13"/>
      <c r="R153" s="248">
        <f t="shared" si="20"/>
        <v>0</v>
      </c>
      <c r="S153" s="248">
        <f t="shared" si="21"/>
        <v>0</v>
      </c>
      <c r="T153" s="248">
        <f t="shared" si="22"/>
        <v>0</v>
      </c>
      <c r="U153" s="248">
        <f t="shared" si="23"/>
        <v>0</v>
      </c>
      <c r="V153" s="13"/>
      <c r="W153" s="7"/>
      <c r="AT153" s="130"/>
      <c r="BF153" s="33">
        <f t="shared" si="29"/>
        <v>41242</v>
      </c>
      <c r="BG153" s="34">
        <f t="shared" si="24"/>
        <v>82.88000000000001</v>
      </c>
      <c r="BH153" s="32">
        <f t="shared" si="25"/>
        <v>1</v>
      </c>
      <c r="BI153" s="32">
        <f t="shared" si="26"/>
        <v>0</v>
      </c>
      <c r="BJ153" s="69">
        <f t="shared" si="27"/>
        <v>0</v>
      </c>
      <c r="BK153" s="158" t="str">
        <f t="shared" si="28"/>
        <v/>
      </c>
    </row>
    <row r="154" spans="1:63" ht="12" customHeight="1" x14ac:dyDescent="0.2">
      <c r="A154" s="8"/>
      <c r="B154" s="7"/>
      <c r="C154" s="7"/>
      <c r="D154" s="7"/>
      <c r="E154" s="7"/>
      <c r="F154" s="7"/>
      <c r="G154" s="7"/>
      <c r="H154" s="7"/>
      <c r="I154" s="10"/>
      <c r="J154" s="25"/>
      <c r="K154" s="250"/>
      <c r="L154" s="31"/>
      <c r="M154" s="9"/>
      <c r="N154" s="11" t="s">
        <v>25</v>
      </c>
      <c r="O154" s="39"/>
      <c r="P154" s="47"/>
      <c r="Q154" s="13"/>
      <c r="R154" s="248">
        <f t="shared" si="20"/>
        <v>0</v>
      </c>
      <c r="S154" s="248">
        <f t="shared" si="21"/>
        <v>0</v>
      </c>
      <c r="T154" s="248">
        <f t="shared" si="22"/>
        <v>0</v>
      </c>
      <c r="U154" s="248">
        <f t="shared" si="23"/>
        <v>0</v>
      </c>
      <c r="V154" s="13"/>
      <c r="W154" s="7"/>
      <c r="AT154" s="130"/>
      <c r="BF154" s="33">
        <f t="shared" si="29"/>
        <v>41242</v>
      </c>
      <c r="BG154" s="34">
        <f t="shared" si="24"/>
        <v>82.88000000000001</v>
      </c>
      <c r="BH154" s="32">
        <f t="shared" si="25"/>
        <v>1</v>
      </c>
      <c r="BI154" s="32">
        <f t="shared" si="26"/>
        <v>0</v>
      </c>
      <c r="BJ154" s="69">
        <f t="shared" si="27"/>
        <v>0</v>
      </c>
      <c r="BK154" s="158" t="str">
        <f t="shared" si="28"/>
        <v/>
      </c>
    </row>
    <row r="155" spans="1:63" ht="12" customHeight="1" x14ac:dyDescent="0.2">
      <c r="A155" s="8"/>
      <c r="B155" s="7"/>
      <c r="C155" s="7"/>
      <c r="D155" s="7"/>
      <c r="E155" s="7"/>
      <c r="F155" s="7"/>
      <c r="G155" s="7"/>
      <c r="H155" s="7"/>
      <c r="I155" s="10"/>
      <c r="J155" s="25"/>
      <c r="K155" s="250"/>
      <c r="L155" s="31"/>
      <c r="M155" s="9"/>
      <c r="N155" s="11" t="s">
        <v>25</v>
      </c>
      <c r="O155" s="39"/>
      <c r="P155" s="47"/>
      <c r="Q155" s="13"/>
      <c r="R155" s="248">
        <f t="shared" si="20"/>
        <v>0</v>
      </c>
      <c r="S155" s="248">
        <f t="shared" si="21"/>
        <v>0</v>
      </c>
      <c r="T155" s="248">
        <f t="shared" si="22"/>
        <v>0</v>
      </c>
      <c r="U155" s="248">
        <f t="shared" si="23"/>
        <v>0</v>
      </c>
      <c r="V155" s="13"/>
      <c r="W155" s="7"/>
      <c r="AT155" s="130"/>
      <c r="BF155" s="33">
        <f t="shared" si="29"/>
        <v>41242</v>
      </c>
      <c r="BG155" s="34">
        <f t="shared" si="24"/>
        <v>82.88000000000001</v>
      </c>
      <c r="BH155" s="32">
        <f t="shared" si="25"/>
        <v>1</v>
      </c>
      <c r="BI155" s="32">
        <f t="shared" si="26"/>
        <v>0</v>
      </c>
      <c r="BJ155" s="69">
        <f t="shared" si="27"/>
        <v>0</v>
      </c>
      <c r="BK155" s="158" t="str">
        <f t="shared" si="28"/>
        <v/>
      </c>
    </row>
    <row r="156" spans="1:63" ht="12" customHeight="1" x14ac:dyDescent="0.2">
      <c r="A156" s="8"/>
      <c r="B156" s="7"/>
      <c r="C156" s="7"/>
      <c r="D156" s="7"/>
      <c r="E156" s="7"/>
      <c r="F156" s="7"/>
      <c r="G156" s="7"/>
      <c r="H156" s="7"/>
      <c r="I156" s="10"/>
      <c r="J156" s="25"/>
      <c r="K156" s="250"/>
      <c r="L156" s="31"/>
      <c r="M156" s="9"/>
      <c r="N156" s="11" t="s">
        <v>25</v>
      </c>
      <c r="O156" s="39"/>
      <c r="P156" s="47"/>
      <c r="Q156" s="13"/>
      <c r="R156" s="248">
        <f t="shared" si="20"/>
        <v>0</v>
      </c>
      <c r="S156" s="248">
        <f t="shared" si="21"/>
        <v>0</v>
      </c>
      <c r="T156" s="248">
        <f t="shared" si="22"/>
        <v>0</v>
      </c>
      <c r="U156" s="248">
        <f t="shared" si="23"/>
        <v>0</v>
      </c>
      <c r="V156" s="13"/>
      <c r="W156" s="7"/>
      <c r="AT156" s="130"/>
      <c r="BF156" s="33">
        <f t="shared" si="29"/>
        <v>41242</v>
      </c>
      <c r="BG156" s="34">
        <f t="shared" si="24"/>
        <v>82.88000000000001</v>
      </c>
      <c r="BH156" s="32">
        <f t="shared" si="25"/>
        <v>1</v>
      </c>
      <c r="BI156" s="32">
        <f t="shared" si="26"/>
        <v>0</v>
      </c>
      <c r="BJ156" s="69">
        <f t="shared" si="27"/>
        <v>0</v>
      </c>
      <c r="BK156" s="158" t="str">
        <f t="shared" si="28"/>
        <v/>
      </c>
    </row>
    <row r="157" spans="1:63" ht="12" customHeight="1" x14ac:dyDescent="0.2">
      <c r="A157" s="8"/>
      <c r="B157" s="7"/>
      <c r="C157" s="7"/>
      <c r="D157" s="7"/>
      <c r="E157" s="7"/>
      <c r="F157" s="7"/>
      <c r="G157" s="7"/>
      <c r="H157" s="7"/>
      <c r="I157" s="10"/>
      <c r="J157" s="25"/>
      <c r="K157" s="250"/>
      <c r="L157" s="31"/>
      <c r="M157" s="9"/>
      <c r="N157" s="11" t="s">
        <v>25</v>
      </c>
      <c r="O157" s="39"/>
      <c r="P157" s="47"/>
      <c r="Q157" s="13"/>
      <c r="R157" s="248">
        <f t="shared" si="20"/>
        <v>0</v>
      </c>
      <c r="S157" s="248">
        <f t="shared" si="21"/>
        <v>0</v>
      </c>
      <c r="T157" s="248">
        <f t="shared" si="22"/>
        <v>0</v>
      </c>
      <c r="U157" s="248">
        <f t="shared" si="23"/>
        <v>0</v>
      </c>
      <c r="V157" s="13"/>
      <c r="W157" s="7"/>
      <c r="AT157" s="130"/>
      <c r="BF157" s="33">
        <f t="shared" si="29"/>
        <v>41242</v>
      </c>
      <c r="BG157" s="34">
        <f t="shared" si="24"/>
        <v>82.88000000000001</v>
      </c>
      <c r="BH157" s="32">
        <f t="shared" si="25"/>
        <v>1</v>
      </c>
      <c r="BI157" s="32">
        <f t="shared" si="26"/>
        <v>0</v>
      </c>
      <c r="BJ157" s="69">
        <f t="shared" si="27"/>
        <v>0</v>
      </c>
      <c r="BK157" s="158" t="str">
        <f t="shared" si="28"/>
        <v/>
      </c>
    </row>
    <row r="158" spans="1:63" ht="12" customHeight="1" x14ac:dyDescent="0.2">
      <c r="A158" s="8"/>
      <c r="B158" s="7"/>
      <c r="C158" s="7"/>
      <c r="D158" s="7"/>
      <c r="E158" s="7"/>
      <c r="F158" s="7"/>
      <c r="G158" s="7"/>
      <c r="H158" s="7"/>
      <c r="I158" s="10"/>
      <c r="J158" s="25"/>
      <c r="K158" s="250"/>
      <c r="L158" s="31"/>
      <c r="M158" s="9"/>
      <c r="N158" s="11" t="s">
        <v>25</v>
      </c>
      <c r="O158" s="39"/>
      <c r="P158" s="47"/>
      <c r="Q158" s="13"/>
      <c r="R158" s="248">
        <f t="shared" si="20"/>
        <v>0</v>
      </c>
      <c r="S158" s="248">
        <f t="shared" si="21"/>
        <v>0</v>
      </c>
      <c r="T158" s="248">
        <f t="shared" si="22"/>
        <v>0</v>
      </c>
      <c r="U158" s="248">
        <f t="shared" si="23"/>
        <v>0</v>
      </c>
      <c r="V158" s="13"/>
      <c r="W158" s="7"/>
      <c r="AT158" s="130"/>
      <c r="BF158" s="33">
        <f t="shared" si="29"/>
        <v>41242</v>
      </c>
      <c r="BG158" s="34">
        <f t="shared" si="24"/>
        <v>82.88000000000001</v>
      </c>
      <c r="BH158" s="32">
        <f t="shared" si="25"/>
        <v>1</v>
      </c>
      <c r="BI158" s="32">
        <f t="shared" si="26"/>
        <v>0</v>
      </c>
      <c r="BJ158" s="69">
        <f t="shared" si="27"/>
        <v>0</v>
      </c>
      <c r="BK158" s="158" t="str">
        <f t="shared" si="28"/>
        <v/>
      </c>
    </row>
    <row r="159" spans="1:63" ht="12" customHeight="1" x14ac:dyDescent="0.2">
      <c r="A159" s="8"/>
      <c r="B159" s="7"/>
      <c r="C159" s="7"/>
      <c r="D159" s="7"/>
      <c r="E159" s="7"/>
      <c r="F159" s="7"/>
      <c r="G159" s="7"/>
      <c r="H159" s="7"/>
      <c r="I159" s="10"/>
      <c r="J159" s="25"/>
      <c r="K159" s="250"/>
      <c r="L159" s="31"/>
      <c r="M159" s="9"/>
      <c r="N159" s="11" t="s">
        <v>25</v>
      </c>
      <c r="O159" s="39"/>
      <c r="P159" s="47"/>
      <c r="Q159" s="13"/>
      <c r="R159" s="248">
        <f t="shared" si="20"/>
        <v>0</v>
      </c>
      <c r="S159" s="248">
        <f t="shared" si="21"/>
        <v>0</v>
      </c>
      <c r="T159" s="248">
        <f t="shared" si="22"/>
        <v>0</v>
      </c>
      <c r="U159" s="248">
        <f t="shared" si="23"/>
        <v>0</v>
      </c>
      <c r="V159" s="13"/>
      <c r="W159" s="7"/>
      <c r="AT159" s="130"/>
      <c r="BF159" s="33">
        <f t="shared" si="29"/>
        <v>41242</v>
      </c>
      <c r="BG159" s="34">
        <f t="shared" si="24"/>
        <v>82.88000000000001</v>
      </c>
      <c r="BH159" s="32">
        <f t="shared" si="25"/>
        <v>1</v>
      </c>
      <c r="BI159" s="32">
        <f t="shared" si="26"/>
        <v>0</v>
      </c>
      <c r="BJ159" s="69">
        <f t="shared" si="27"/>
        <v>0</v>
      </c>
      <c r="BK159" s="158" t="str">
        <f t="shared" si="28"/>
        <v/>
      </c>
    </row>
    <row r="160" spans="1:63" ht="12" customHeight="1" x14ac:dyDescent="0.2">
      <c r="A160" s="8"/>
      <c r="B160" s="7"/>
      <c r="C160" s="7"/>
      <c r="D160" s="7"/>
      <c r="E160" s="7"/>
      <c r="F160" s="7"/>
      <c r="G160" s="7"/>
      <c r="H160" s="7"/>
      <c r="I160" s="10"/>
      <c r="J160" s="25"/>
      <c r="K160" s="250"/>
      <c r="L160" s="31"/>
      <c r="M160" s="9"/>
      <c r="N160" s="11" t="s">
        <v>25</v>
      </c>
      <c r="O160" s="39"/>
      <c r="P160" s="47"/>
      <c r="Q160" s="13"/>
      <c r="R160" s="248">
        <f t="shared" si="20"/>
        <v>0</v>
      </c>
      <c r="S160" s="248">
        <f t="shared" si="21"/>
        <v>0</v>
      </c>
      <c r="T160" s="248">
        <f t="shared" si="22"/>
        <v>0</v>
      </c>
      <c r="U160" s="248">
        <f t="shared" si="23"/>
        <v>0</v>
      </c>
      <c r="V160" s="13"/>
      <c r="W160" s="7"/>
      <c r="AT160" s="130"/>
      <c r="BF160" s="33">
        <f t="shared" si="29"/>
        <v>41242</v>
      </c>
      <c r="BG160" s="34">
        <f t="shared" si="24"/>
        <v>82.88000000000001</v>
      </c>
      <c r="BH160" s="32">
        <f t="shared" si="25"/>
        <v>1</v>
      </c>
      <c r="BI160" s="32">
        <f t="shared" si="26"/>
        <v>0</v>
      </c>
      <c r="BJ160" s="69">
        <f t="shared" si="27"/>
        <v>0</v>
      </c>
      <c r="BK160" s="158" t="str">
        <f t="shared" si="28"/>
        <v/>
      </c>
    </row>
    <row r="161" spans="1:63" ht="12" customHeight="1" x14ac:dyDescent="0.2">
      <c r="A161" s="8"/>
      <c r="B161" s="7"/>
      <c r="C161" s="7"/>
      <c r="D161" s="7"/>
      <c r="E161" s="7"/>
      <c r="F161" s="7"/>
      <c r="G161" s="7"/>
      <c r="H161" s="7"/>
      <c r="I161" s="10"/>
      <c r="J161" s="25"/>
      <c r="K161" s="250"/>
      <c r="L161" s="31"/>
      <c r="M161" s="9"/>
      <c r="N161" s="11" t="s">
        <v>25</v>
      </c>
      <c r="O161" s="39"/>
      <c r="P161" s="47"/>
      <c r="Q161" s="13"/>
      <c r="R161" s="248">
        <f t="shared" si="20"/>
        <v>0</v>
      </c>
      <c r="S161" s="248">
        <f t="shared" si="21"/>
        <v>0</v>
      </c>
      <c r="T161" s="248">
        <f t="shared" si="22"/>
        <v>0</v>
      </c>
      <c r="U161" s="248">
        <f t="shared" si="23"/>
        <v>0</v>
      </c>
      <c r="V161" s="13"/>
      <c r="W161" s="7"/>
      <c r="AT161" s="130"/>
      <c r="BF161" s="33">
        <f t="shared" si="29"/>
        <v>41242</v>
      </c>
      <c r="BG161" s="34">
        <f t="shared" si="24"/>
        <v>82.88000000000001</v>
      </c>
      <c r="BH161" s="32">
        <f t="shared" si="25"/>
        <v>1</v>
      </c>
      <c r="BI161" s="32">
        <f t="shared" si="26"/>
        <v>0</v>
      </c>
      <c r="BJ161" s="69">
        <f t="shared" si="27"/>
        <v>0</v>
      </c>
      <c r="BK161" s="158" t="str">
        <f t="shared" si="28"/>
        <v/>
      </c>
    </row>
    <row r="162" spans="1:63" ht="12" customHeight="1" x14ac:dyDescent="0.2">
      <c r="A162" s="8"/>
      <c r="B162" s="7"/>
      <c r="C162" s="7"/>
      <c r="D162" s="7"/>
      <c r="E162" s="7"/>
      <c r="F162" s="7"/>
      <c r="G162" s="7"/>
      <c r="H162" s="7"/>
      <c r="I162" s="10"/>
      <c r="J162" s="25"/>
      <c r="K162" s="250"/>
      <c r="L162" s="31"/>
      <c r="M162" s="9"/>
      <c r="N162" s="11" t="s">
        <v>25</v>
      </c>
      <c r="O162" s="39"/>
      <c r="P162" s="47"/>
      <c r="Q162" s="13"/>
      <c r="R162" s="248">
        <f t="shared" si="20"/>
        <v>0</v>
      </c>
      <c r="S162" s="248">
        <f t="shared" si="21"/>
        <v>0</v>
      </c>
      <c r="T162" s="248">
        <f t="shared" si="22"/>
        <v>0</v>
      </c>
      <c r="U162" s="248">
        <f t="shared" si="23"/>
        <v>0</v>
      </c>
      <c r="V162" s="13"/>
      <c r="W162" s="7"/>
      <c r="AT162" s="130"/>
      <c r="BF162" s="33">
        <f t="shared" si="29"/>
        <v>41242</v>
      </c>
      <c r="BG162" s="34">
        <f t="shared" si="24"/>
        <v>82.88000000000001</v>
      </c>
      <c r="BH162" s="32">
        <f t="shared" si="25"/>
        <v>1</v>
      </c>
      <c r="BI162" s="32">
        <f t="shared" si="26"/>
        <v>0</v>
      </c>
      <c r="BJ162" s="69">
        <f t="shared" si="27"/>
        <v>0</v>
      </c>
      <c r="BK162" s="158" t="str">
        <f t="shared" si="28"/>
        <v/>
      </c>
    </row>
    <row r="163" spans="1:63" ht="12" customHeight="1" x14ac:dyDescent="0.2">
      <c r="A163" s="8"/>
      <c r="B163" s="7"/>
      <c r="C163" s="7"/>
      <c r="D163" s="7"/>
      <c r="E163" s="7"/>
      <c r="F163" s="7"/>
      <c r="G163" s="7"/>
      <c r="H163" s="7"/>
      <c r="I163" s="10"/>
      <c r="J163" s="25"/>
      <c r="K163" s="250"/>
      <c r="L163" s="31"/>
      <c r="M163" s="9"/>
      <c r="N163" s="11" t="s">
        <v>25</v>
      </c>
      <c r="O163" s="39"/>
      <c r="P163" s="47"/>
      <c r="Q163" s="13"/>
      <c r="R163" s="248">
        <f t="shared" si="20"/>
        <v>0</v>
      </c>
      <c r="S163" s="248">
        <f t="shared" si="21"/>
        <v>0</v>
      </c>
      <c r="T163" s="248">
        <f t="shared" si="22"/>
        <v>0</v>
      </c>
      <c r="U163" s="248">
        <f t="shared" si="23"/>
        <v>0</v>
      </c>
      <c r="V163" s="13"/>
      <c r="W163" s="7"/>
      <c r="AT163" s="130"/>
      <c r="BF163" s="33">
        <f t="shared" si="29"/>
        <v>41242</v>
      </c>
      <c r="BG163" s="34">
        <f t="shared" si="24"/>
        <v>82.88000000000001</v>
      </c>
      <c r="BH163" s="32">
        <f t="shared" si="25"/>
        <v>1</v>
      </c>
      <c r="BI163" s="32">
        <f t="shared" si="26"/>
        <v>0</v>
      </c>
      <c r="BJ163" s="69">
        <f t="shared" si="27"/>
        <v>0</v>
      </c>
      <c r="BK163" s="158" t="str">
        <f t="shared" si="28"/>
        <v/>
      </c>
    </row>
    <row r="164" spans="1:63" ht="12" customHeight="1" x14ac:dyDescent="0.2">
      <c r="A164" s="8"/>
      <c r="B164" s="7"/>
      <c r="C164" s="7"/>
      <c r="D164" s="7"/>
      <c r="E164" s="7"/>
      <c r="F164" s="7"/>
      <c r="G164" s="7"/>
      <c r="H164" s="7"/>
      <c r="I164" s="10"/>
      <c r="J164" s="25"/>
      <c r="K164" s="250"/>
      <c r="L164" s="31"/>
      <c r="M164" s="9"/>
      <c r="N164" s="11" t="s">
        <v>25</v>
      </c>
      <c r="O164" s="39"/>
      <c r="P164" s="47"/>
      <c r="Q164" s="13"/>
      <c r="R164" s="248">
        <f t="shared" si="20"/>
        <v>0</v>
      </c>
      <c r="S164" s="248">
        <f t="shared" si="21"/>
        <v>0</v>
      </c>
      <c r="T164" s="248">
        <f t="shared" si="22"/>
        <v>0</v>
      </c>
      <c r="U164" s="248">
        <f t="shared" si="23"/>
        <v>0</v>
      </c>
      <c r="V164" s="13"/>
      <c r="W164" s="7"/>
      <c r="AT164" s="130"/>
      <c r="BF164" s="33">
        <f t="shared" si="29"/>
        <v>41242</v>
      </c>
      <c r="BG164" s="34">
        <f t="shared" si="24"/>
        <v>82.88000000000001</v>
      </c>
      <c r="BH164" s="32">
        <f t="shared" si="25"/>
        <v>1</v>
      </c>
      <c r="BI164" s="32">
        <f t="shared" si="26"/>
        <v>0</v>
      </c>
      <c r="BJ164" s="69">
        <f t="shared" si="27"/>
        <v>0</v>
      </c>
      <c r="BK164" s="158" t="str">
        <f t="shared" si="28"/>
        <v/>
      </c>
    </row>
    <row r="165" spans="1:63" ht="12" customHeight="1" x14ac:dyDescent="0.2">
      <c r="A165" s="8"/>
      <c r="B165" s="7"/>
      <c r="C165" s="7"/>
      <c r="D165" s="7"/>
      <c r="E165" s="7"/>
      <c r="F165" s="7"/>
      <c r="G165" s="7"/>
      <c r="H165" s="7"/>
      <c r="I165" s="10"/>
      <c r="J165" s="25"/>
      <c r="K165" s="250"/>
      <c r="L165" s="31"/>
      <c r="M165" s="9"/>
      <c r="N165" s="11" t="s">
        <v>25</v>
      </c>
      <c r="O165" s="39"/>
      <c r="P165" s="47"/>
      <c r="Q165" s="13"/>
      <c r="R165" s="248">
        <f t="shared" si="20"/>
        <v>0</v>
      </c>
      <c r="S165" s="248">
        <f t="shared" si="21"/>
        <v>0</v>
      </c>
      <c r="T165" s="248">
        <f t="shared" si="22"/>
        <v>0</v>
      </c>
      <c r="U165" s="248">
        <f t="shared" si="23"/>
        <v>0</v>
      </c>
      <c r="V165" s="13"/>
      <c r="W165" s="7"/>
      <c r="AT165" s="130"/>
      <c r="BF165" s="33">
        <f t="shared" si="29"/>
        <v>41242</v>
      </c>
      <c r="BG165" s="34">
        <f t="shared" si="24"/>
        <v>82.88000000000001</v>
      </c>
      <c r="BH165" s="32">
        <f t="shared" si="25"/>
        <v>1</v>
      </c>
      <c r="BI165" s="32">
        <f t="shared" si="26"/>
        <v>0</v>
      </c>
      <c r="BJ165" s="69">
        <f t="shared" si="27"/>
        <v>0</v>
      </c>
      <c r="BK165" s="158" t="str">
        <f t="shared" si="28"/>
        <v/>
      </c>
    </row>
    <row r="166" spans="1:63" ht="12" customHeight="1" x14ac:dyDescent="0.2">
      <c r="A166" s="8"/>
      <c r="B166" s="7"/>
      <c r="C166" s="7"/>
      <c r="D166" s="7"/>
      <c r="E166" s="7"/>
      <c r="F166" s="7"/>
      <c r="G166" s="7"/>
      <c r="H166" s="7"/>
      <c r="I166" s="10"/>
      <c r="J166" s="25"/>
      <c r="K166" s="250"/>
      <c r="L166" s="31"/>
      <c r="M166" s="9"/>
      <c r="N166" s="11" t="s">
        <v>25</v>
      </c>
      <c r="O166" s="39"/>
      <c r="P166" s="47"/>
      <c r="Q166" s="13"/>
      <c r="R166" s="248">
        <f t="shared" si="20"/>
        <v>0</v>
      </c>
      <c r="S166" s="248">
        <f t="shared" si="21"/>
        <v>0</v>
      </c>
      <c r="T166" s="248">
        <f t="shared" si="22"/>
        <v>0</v>
      </c>
      <c r="U166" s="248">
        <f t="shared" si="23"/>
        <v>0</v>
      </c>
      <c r="V166" s="13"/>
      <c r="W166" s="7"/>
      <c r="AT166" s="130"/>
      <c r="BF166" s="33">
        <f t="shared" si="29"/>
        <v>41242</v>
      </c>
      <c r="BG166" s="34">
        <f t="shared" si="24"/>
        <v>82.88000000000001</v>
      </c>
      <c r="BH166" s="32">
        <f t="shared" si="25"/>
        <v>1</v>
      </c>
      <c r="BI166" s="32">
        <f t="shared" si="26"/>
        <v>0</v>
      </c>
      <c r="BJ166" s="69">
        <f t="shared" si="27"/>
        <v>0</v>
      </c>
      <c r="BK166" s="158" t="str">
        <f t="shared" si="28"/>
        <v/>
      </c>
    </row>
    <row r="167" spans="1:63" ht="12" customHeight="1" x14ac:dyDescent="0.2">
      <c r="A167" s="8"/>
      <c r="B167" s="7"/>
      <c r="C167" s="7"/>
      <c r="D167" s="7"/>
      <c r="E167" s="7"/>
      <c r="F167" s="7"/>
      <c r="G167" s="7"/>
      <c r="H167" s="7"/>
      <c r="I167" s="10"/>
      <c r="J167" s="25"/>
      <c r="K167" s="250"/>
      <c r="L167" s="31"/>
      <c r="M167" s="9"/>
      <c r="N167" s="11" t="s">
        <v>25</v>
      </c>
      <c r="O167" s="39"/>
      <c r="P167" s="47"/>
      <c r="Q167" s="13"/>
      <c r="R167" s="248">
        <f t="shared" si="20"/>
        <v>0</v>
      </c>
      <c r="S167" s="248">
        <f t="shared" si="21"/>
        <v>0</v>
      </c>
      <c r="T167" s="248">
        <f t="shared" si="22"/>
        <v>0</v>
      </c>
      <c r="U167" s="248">
        <f t="shared" si="23"/>
        <v>0</v>
      </c>
      <c r="V167" s="13"/>
      <c r="W167" s="7"/>
      <c r="AT167" s="130"/>
      <c r="BF167" s="33">
        <f t="shared" si="29"/>
        <v>41242</v>
      </c>
      <c r="BG167" s="34">
        <f t="shared" si="24"/>
        <v>82.88000000000001</v>
      </c>
      <c r="BH167" s="32">
        <f t="shared" si="25"/>
        <v>1</v>
      </c>
      <c r="BI167" s="32">
        <f t="shared" si="26"/>
        <v>0</v>
      </c>
      <c r="BJ167" s="69">
        <f t="shared" si="27"/>
        <v>0</v>
      </c>
      <c r="BK167" s="158" t="str">
        <f t="shared" si="28"/>
        <v/>
      </c>
    </row>
    <row r="168" spans="1:63" ht="12" customHeight="1" x14ac:dyDescent="0.2">
      <c r="A168" s="8"/>
      <c r="B168" s="7"/>
      <c r="C168" s="7"/>
      <c r="D168" s="7"/>
      <c r="E168" s="7"/>
      <c r="F168" s="7"/>
      <c r="G168" s="7"/>
      <c r="H168" s="7"/>
      <c r="I168" s="10"/>
      <c r="J168" s="25"/>
      <c r="K168" s="250"/>
      <c r="L168" s="31"/>
      <c r="M168" s="9"/>
      <c r="N168" s="11" t="s">
        <v>25</v>
      </c>
      <c r="O168" s="39"/>
      <c r="P168" s="47"/>
      <c r="Q168" s="13"/>
      <c r="R168" s="248">
        <f t="shared" si="20"/>
        <v>0</v>
      </c>
      <c r="S168" s="248">
        <f t="shared" si="21"/>
        <v>0</v>
      </c>
      <c r="T168" s="248">
        <f t="shared" si="22"/>
        <v>0</v>
      </c>
      <c r="U168" s="248">
        <f t="shared" si="23"/>
        <v>0</v>
      </c>
      <c r="V168" s="13"/>
      <c r="W168" s="7"/>
      <c r="AT168" s="130"/>
      <c r="BF168" s="33">
        <f t="shared" si="29"/>
        <v>41242</v>
      </c>
      <c r="BG168" s="34">
        <f t="shared" si="24"/>
        <v>82.88000000000001</v>
      </c>
      <c r="BH168" s="32">
        <f t="shared" si="25"/>
        <v>1</v>
      </c>
      <c r="BI168" s="32">
        <f t="shared" si="26"/>
        <v>0</v>
      </c>
      <c r="BJ168" s="69">
        <f t="shared" si="27"/>
        <v>0</v>
      </c>
      <c r="BK168" s="158" t="str">
        <f t="shared" si="28"/>
        <v/>
      </c>
    </row>
    <row r="169" spans="1:63" ht="12" customHeight="1" x14ac:dyDescent="0.2">
      <c r="A169" s="8"/>
      <c r="B169" s="7"/>
      <c r="C169" s="7"/>
      <c r="D169" s="7"/>
      <c r="E169" s="7"/>
      <c r="F169" s="7"/>
      <c r="G169" s="7"/>
      <c r="H169" s="7"/>
      <c r="I169" s="10"/>
      <c r="J169" s="25"/>
      <c r="K169" s="250"/>
      <c r="L169" s="31"/>
      <c r="M169" s="9"/>
      <c r="N169" s="11" t="s">
        <v>25</v>
      </c>
      <c r="O169" s="39"/>
      <c r="P169" s="47"/>
      <c r="Q169" s="13"/>
      <c r="R169" s="248">
        <f t="shared" si="20"/>
        <v>0</v>
      </c>
      <c r="S169" s="248">
        <f t="shared" si="21"/>
        <v>0</v>
      </c>
      <c r="T169" s="248">
        <f t="shared" si="22"/>
        <v>0</v>
      </c>
      <c r="U169" s="248">
        <f t="shared" si="23"/>
        <v>0</v>
      </c>
      <c r="V169" s="13"/>
      <c r="W169" s="7"/>
      <c r="AT169" s="130"/>
      <c r="BF169" s="33">
        <f t="shared" si="29"/>
        <v>41242</v>
      </c>
      <c r="BG169" s="34">
        <f t="shared" si="24"/>
        <v>82.88000000000001</v>
      </c>
      <c r="BH169" s="32">
        <f t="shared" si="25"/>
        <v>1</v>
      </c>
      <c r="BI169" s="32">
        <f t="shared" si="26"/>
        <v>0</v>
      </c>
      <c r="BJ169" s="69">
        <f t="shared" si="27"/>
        <v>0</v>
      </c>
      <c r="BK169" s="158" t="str">
        <f t="shared" si="28"/>
        <v/>
      </c>
    </row>
    <row r="170" spans="1:63" ht="12" customHeight="1" x14ac:dyDescent="0.2">
      <c r="A170" s="8"/>
      <c r="B170" s="7"/>
      <c r="C170" s="7"/>
      <c r="D170" s="7"/>
      <c r="E170" s="7"/>
      <c r="F170" s="7"/>
      <c r="G170" s="7"/>
      <c r="H170" s="7"/>
      <c r="I170" s="10"/>
      <c r="J170" s="25"/>
      <c r="K170" s="250"/>
      <c r="L170" s="31"/>
      <c r="M170" s="9"/>
      <c r="N170" s="11" t="s">
        <v>25</v>
      </c>
      <c r="O170" s="39"/>
      <c r="P170" s="47"/>
      <c r="Q170" s="13"/>
      <c r="R170" s="248">
        <f t="shared" si="20"/>
        <v>0</v>
      </c>
      <c r="S170" s="248">
        <f t="shared" si="21"/>
        <v>0</v>
      </c>
      <c r="T170" s="248">
        <f t="shared" si="22"/>
        <v>0</v>
      </c>
      <c r="U170" s="248">
        <f t="shared" si="23"/>
        <v>0</v>
      </c>
      <c r="V170" s="13"/>
      <c r="W170" s="7"/>
      <c r="AT170" s="130"/>
      <c r="BF170" s="33">
        <f t="shared" si="29"/>
        <v>41242</v>
      </c>
      <c r="BG170" s="34">
        <f t="shared" si="24"/>
        <v>82.88000000000001</v>
      </c>
      <c r="BH170" s="32">
        <f t="shared" si="25"/>
        <v>1</v>
      </c>
      <c r="BI170" s="32">
        <f t="shared" si="26"/>
        <v>0</v>
      </c>
      <c r="BJ170" s="69">
        <f t="shared" si="27"/>
        <v>0</v>
      </c>
      <c r="BK170" s="158" t="str">
        <f t="shared" si="28"/>
        <v/>
      </c>
    </row>
    <row r="171" spans="1:63" ht="12" customHeight="1" x14ac:dyDescent="0.2">
      <c r="A171" s="8"/>
      <c r="B171" s="7"/>
      <c r="C171" s="7"/>
      <c r="D171" s="7"/>
      <c r="E171" s="7"/>
      <c r="F171" s="7"/>
      <c r="G171" s="7"/>
      <c r="H171" s="7"/>
      <c r="I171" s="10"/>
      <c r="J171" s="25"/>
      <c r="K171" s="250"/>
      <c r="L171" s="31"/>
      <c r="M171" s="9"/>
      <c r="N171" s="11" t="s">
        <v>25</v>
      </c>
      <c r="O171" s="39"/>
      <c r="P171" s="47"/>
      <c r="Q171" s="13"/>
      <c r="R171" s="248">
        <f t="shared" si="20"/>
        <v>0</v>
      </c>
      <c r="S171" s="248">
        <f t="shared" si="21"/>
        <v>0</v>
      </c>
      <c r="T171" s="248">
        <f t="shared" si="22"/>
        <v>0</v>
      </c>
      <c r="U171" s="248">
        <f t="shared" si="23"/>
        <v>0</v>
      </c>
      <c r="V171" s="13"/>
      <c r="W171" s="7"/>
      <c r="AT171" s="130"/>
      <c r="BF171" s="33">
        <f t="shared" si="29"/>
        <v>41242</v>
      </c>
      <c r="BG171" s="34">
        <f t="shared" si="24"/>
        <v>82.88000000000001</v>
      </c>
      <c r="BH171" s="32">
        <f t="shared" si="25"/>
        <v>1</v>
      </c>
      <c r="BI171" s="32">
        <f t="shared" si="26"/>
        <v>0</v>
      </c>
      <c r="BJ171" s="69">
        <f t="shared" si="27"/>
        <v>0</v>
      </c>
      <c r="BK171" s="158" t="str">
        <f t="shared" si="28"/>
        <v/>
      </c>
    </row>
    <row r="172" spans="1:63" ht="12" customHeight="1" x14ac:dyDescent="0.2">
      <c r="A172" s="8"/>
      <c r="B172" s="7"/>
      <c r="C172" s="7"/>
      <c r="D172" s="7"/>
      <c r="E172" s="7"/>
      <c r="F172" s="7"/>
      <c r="G172" s="7"/>
      <c r="H172" s="7"/>
      <c r="I172" s="10"/>
      <c r="J172" s="25"/>
      <c r="K172" s="250"/>
      <c r="L172" s="31"/>
      <c r="M172" s="9"/>
      <c r="N172" s="11" t="s">
        <v>25</v>
      </c>
      <c r="O172" s="39"/>
      <c r="P172" s="47"/>
      <c r="Q172" s="13"/>
      <c r="R172" s="248">
        <f t="shared" si="20"/>
        <v>0</v>
      </c>
      <c r="S172" s="248">
        <f t="shared" si="21"/>
        <v>0</v>
      </c>
      <c r="T172" s="248">
        <f t="shared" si="22"/>
        <v>0</v>
      </c>
      <c r="U172" s="248">
        <f t="shared" si="23"/>
        <v>0</v>
      </c>
      <c r="V172" s="13"/>
      <c r="W172" s="7"/>
      <c r="AT172" s="130"/>
      <c r="BF172" s="33">
        <f t="shared" si="29"/>
        <v>41242</v>
      </c>
      <c r="BG172" s="34">
        <f t="shared" si="24"/>
        <v>82.88000000000001</v>
      </c>
      <c r="BH172" s="32">
        <f t="shared" si="25"/>
        <v>1</v>
      </c>
      <c r="BI172" s="32">
        <f t="shared" si="26"/>
        <v>0</v>
      </c>
      <c r="BJ172" s="69">
        <f t="shared" si="27"/>
        <v>0</v>
      </c>
      <c r="BK172" s="158" t="str">
        <f t="shared" si="28"/>
        <v/>
      </c>
    </row>
    <row r="173" spans="1:63" ht="12" customHeight="1" x14ac:dyDescent="0.2">
      <c r="A173" s="8"/>
      <c r="B173" s="7"/>
      <c r="C173" s="7"/>
      <c r="D173" s="7"/>
      <c r="E173" s="7"/>
      <c r="F173" s="7"/>
      <c r="G173" s="7"/>
      <c r="H173" s="7"/>
      <c r="I173" s="10"/>
      <c r="J173" s="25"/>
      <c r="K173" s="250"/>
      <c r="L173" s="31"/>
      <c r="M173" s="9"/>
      <c r="N173" s="11" t="s">
        <v>25</v>
      </c>
      <c r="O173" s="39"/>
      <c r="P173" s="47"/>
      <c r="Q173" s="13"/>
      <c r="R173" s="248">
        <f t="shared" si="20"/>
        <v>0</v>
      </c>
      <c r="S173" s="248">
        <f t="shared" si="21"/>
        <v>0</v>
      </c>
      <c r="T173" s="248">
        <f t="shared" si="22"/>
        <v>0</v>
      </c>
      <c r="U173" s="248">
        <f t="shared" si="23"/>
        <v>0</v>
      </c>
      <c r="V173" s="13"/>
      <c r="W173" s="7"/>
      <c r="AT173" s="130"/>
      <c r="BF173" s="33">
        <f t="shared" si="29"/>
        <v>41242</v>
      </c>
      <c r="BG173" s="34">
        <f t="shared" si="24"/>
        <v>82.88000000000001</v>
      </c>
      <c r="BH173" s="32">
        <f t="shared" si="25"/>
        <v>1</v>
      </c>
      <c r="BI173" s="32">
        <f t="shared" si="26"/>
        <v>0</v>
      </c>
      <c r="BJ173" s="69">
        <f t="shared" si="27"/>
        <v>0</v>
      </c>
      <c r="BK173" s="158" t="str">
        <f t="shared" si="28"/>
        <v/>
      </c>
    </row>
    <row r="174" spans="1:63" ht="12" customHeight="1" x14ac:dyDescent="0.2">
      <c r="A174" s="8"/>
      <c r="B174" s="7"/>
      <c r="C174" s="7"/>
      <c r="D174" s="7"/>
      <c r="E174" s="7"/>
      <c r="F174" s="7"/>
      <c r="G174" s="7"/>
      <c r="H174" s="7"/>
      <c r="I174" s="10"/>
      <c r="J174" s="25"/>
      <c r="K174" s="250"/>
      <c r="L174" s="31"/>
      <c r="M174" s="9"/>
      <c r="N174" s="11" t="s">
        <v>25</v>
      </c>
      <c r="O174" s="39"/>
      <c r="P174" s="47"/>
      <c r="Q174" s="13"/>
      <c r="R174" s="248">
        <f t="shared" si="20"/>
        <v>0</v>
      </c>
      <c r="S174" s="248">
        <f t="shared" si="21"/>
        <v>0</v>
      </c>
      <c r="T174" s="248">
        <f t="shared" si="22"/>
        <v>0</v>
      </c>
      <c r="U174" s="248">
        <f t="shared" si="23"/>
        <v>0</v>
      </c>
      <c r="V174" s="13"/>
      <c r="W174" s="7"/>
      <c r="AT174" s="130"/>
      <c r="BF174" s="33">
        <f t="shared" si="29"/>
        <v>41242</v>
      </c>
      <c r="BG174" s="34">
        <f t="shared" si="24"/>
        <v>82.88000000000001</v>
      </c>
      <c r="BH174" s="32">
        <f t="shared" si="25"/>
        <v>1</v>
      </c>
      <c r="BI174" s="32">
        <f t="shared" si="26"/>
        <v>0</v>
      </c>
      <c r="BJ174" s="69">
        <f t="shared" si="27"/>
        <v>0</v>
      </c>
      <c r="BK174" s="158" t="str">
        <f t="shared" si="28"/>
        <v/>
      </c>
    </row>
    <row r="175" spans="1:63" ht="12" customHeight="1" x14ac:dyDescent="0.2">
      <c r="A175" s="8"/>
      <c r="B175" s="7"/>
      <c r="C175" s="7"/>
      <c r="D175" s="7"/>
      <c r="E175" s="7"/>
      <c r="F175" s="7"/>
      <c r="G175" s="7"/>
      <c r="H175" s="7"/>
      <c r="I175" s="10"/>
      <c r="J175" s="25"/>
      <c r="K175" s="250"/>
      <c r="L175" s="31"/>
      <c r="M175" s="9"/>
      <c r="N175" s="11" t="s">
        <v>25</v>
      </c>
      <c r="O175" s="39"/>
      <c r="P175" s="47"/>
      <c r="Q175" s="13"/>
      <c r="R175" s="248">
        <f t="shared" si="20"/>
        <v>0</v>
      </c>
      <c r="S175" s="248">
        <f t="shared" si="21"/>
        <v>0</v>
      </c>
      <c r="T175" s="248">
        <f t="shared" si="22"/>
        <v>0</v>
      </c>
      <c r="U175" s="248">
        <f t="shared" si="23"/>
        <v>0</v>
      </c>
      <c r="V175" s="13"/>
      <c r="W175" s="7"/>
      <c r="AT175" s="130"/>
      <c r="BF175" s="33">
        <f t="shared" si="29"/>
        <v>41242</v>
      </c>
      <c r="BG175" s="34">
        <f t="shared" si="24"/>
        <v>82.88000000000001</v>
      </c>
      <c r="BH175" s="32">
        <f t="shared" si="25"/>
        <v>1</v>
      </c>
      <c r="BI175" s="32">
        <f t="shared" si="26"/>
        <v>0</v>
      </c>
      <c r="BJ175" s="69">
        <f t="shared" si="27"/>
        <v>0</v>
      </c>
      <c r="BK175" s="158" t="str">
        <f t="shared" si="28"/>
        <v/>
      </c>
    </row>
    <row r="176" spans="1:63" ht="12" customHeight="1" x14ac:dyDescent="0.2">
      <c r="A176" s="8"/>
      <c r="B176" s="7"/>
      <c r="C176" s="7"/>
      <c r="D176" s="7"/>
      <c r="E176" s="7"/>
      <c r="F176" s="7"/>
      <c r="G176" s="7"/>
      <c r="H176" s="7"/>
      <c r="I176" s="10"/>
      <c r="J176" s="25"/>
      <c r="K176" s="250"/>
      <c r="L176" s="31"/>
      <c r="M176" s="9"/>
      <c r="N176" s="11" t="s">
        <v>25</v>
      </c>
      <c r="O176" s="39"/>
      <c r="P176" s="47"/>
      <c r="Q176" s="13"/>
      <c r="R176" s="248">
        <f t="shared" si="20"/>
        <v>0</v>
      </c>
      <c r="S176" s="248">
        <f t="shared" si="21"/>
        <v>0</v>
      </c>
      <c r="T176" s="248">
        <f t="shared" si="22"/>
        <v>0</v>
      </c>
      <c r="U176" s="248">
        <f t="shared" si="23"/>
        <v>0</v>
      </c>
      <c r="V176" s="13"/>
      <c r="W176" s="7"/>
      <c r="AT176" s="130"/>
      <c r="BF176" s="33">
        <f t="shared" si="29"/>
        <v>41242</v>
      </c>
      <c r="BG176" s="34">
        <f t="shared" si="24"/>
        <v>82.88000000000001</v>
      </c>
      <c r="BH176" s="32">
        <f t="shared" si="25"/>
        <v>1</v>
      </c>
      <c r="BI176" s="32">
        <f t="shared" si="26"/>
        <v>0</v>
      </c>
      <c r="BJ176" s="69">
        <f t="shared" si="27"/>
        <v>0</v>
      </c>
      <c r="BK176" s="158" t="str">
        <f t="shared" si="28"/>
        <v/>
      </c>
    </row>
    <row r="177" spans="1:63" ht="12" customHeight="1" x14ac:dyDescent="0.2">
      <c r="A177" s="8"/>
      <c r="B177" s="7"/>
      <c r="C177" s="7"/>
      <c r="D177" s="7"/>
      <c r="E177" s="7"/>
      <c r="F177" s="7"/>
      <c r="G177" s="7"/>
      <c r="H177" s="7"/>
      <c r="I177" s="10"/>
      <c r="J177" s="25"/>
      <c r="K177" s="250"/>
      <c r="L177" s="31"/>
      <c r="M177" s="9"/>
      <c r="N177" s="11" t="s">
        <v>25</v>
      </c>
      <c r="O177" s="39"/>
      <c r="P177" s="47"/>
      <c r="Q177" s="13"/>
      <c r="R177" s="248">
        <f t="shared" si="20"/>
        <v>0</v>
      </c>
      <c r="S177" s="248">
        <f t="shared" si="21"/>
        <v>0</v>
      </c>
      <c r="T177" s="248">
        <f t="shared" si="22"/>
        <v>0</v>
      </c>
      <c r="U177" s="248">
        <f t="shared" si="23"/>
        <v>0</v>
      </c>
      <c r="V177" s="13"/>
      <c r="W177" s="7"/>
      <c r="AT177" s="130"/>
      <c r="BF177" s="33">
        <f t="shared" si="29"/>
        <v>41242</v>
      </c>
      <c r="BG177" s="34">
        <f t="shared" si="24"/>
        <v>82.88000000000001</v>
      </c>
      <c r="BH177" s="32">
        <f t="shared" si="25"/>
        <v>1</v>
      </c>
      <c r="BI177" s="32">
        <f t="shared" si="26"/>
        <v>0</v>
      </c>
      <c r="BJ177" s="69">
        <f t="shared" si="27"/>
        <v>0</v>
      </c>
      <c r="BK177" s="158" t="str">
        <f t="shared" si="28"/>
        <v/>
      </c>
    </row>
    <row r="178" spans="1:63" ht="12" customHeight="1" x14ac:dyDescent="0.2">
      <c r="A178" s="8"/>
      <c r="B178" s="7"/>
      <c r="C178" s="7"/>
      <c r="D178" s="7"/>
      <c r="E178" s="7"/>
      <c r="F178" s="7"/>
      <c r="G178" s="7"/>
      <c r="H178" s="7"/>
      <c r="I178" s="10"/>
      <c r="J178" s="25"/>
      <c r="K178" s="250"/>
      <c r="L178" s="31"/>
      <c r="M178" s="9"/>
      <c r="N178" s="11" t="s">
        <v>25</v>
      </c>
      <c r="O178" s="39"/>
      <c r="P178" s="47"/>
      <c r="Q178" s="13"/>
      <c r="R178" s="248">
        <f t="shared" si="20"/>
        <v>0</v>
      </c>
      <c r="S178" s="248">
        <f t="shared" si="21"/>
        <v>0</v>
      </c>
      <c r="T178" s="248">
        <f t="shared" si="22"/>
        <v>0</v>
      </c>
      <c r="U178" s="248">
        <f t="shared" si="23"/>
        <v>0</v>
      </c>
      <c r="V178" s="13"/>
      <c r="W178" s="7"/>
      <c r="AT178" s="130"/>
      <c r="BF178" s="33">
        <f t="shared" si="29"/>
        <v>41242</v>
      </c>
      <c r="BG178" s="34">
        <f t="shared" si="24"/>
        <v>82.88000000000001</v>
      </c>
      <c r="BH178" s="32">
        <f t="shared" si="25"/>
        <v>1</v>
      </c>
      <c r="BI178" s="32">
        <f t="shared" si="26"/>
        <v>0</v>
      </c>
      <c r="BJ178" s="69">
        <f t="shared" si="27"/>
        <v>0</v>
      </c>
      <c r="BK178" s="158" t="str">
        <f t="shared" si="28"/>
        <v/>
      </c>
    </row>
    <row r="179" spans="1:63" ht="12" customHeight="1" x14ac:dyDescent="0.2">
      <c r="A179" s="8"/>
      <c r="B179" s="7"/>
      <c r="C179" s="7"/>
      <c r="D179" s="7"/>
      <c r="E179" s="7"/>
      <c r="F179" s="7"/>
      <c r="G179" s="7"/>
      <c r="H179" s="7"/>
      <c r="I179" s="10"/>
      <c r="J179" s="25"/>
      <c r="K179" s="250"/>
      <c r="L179" s="31"/>
      <c r="M179" s="9"/>
      <c r="N179" s="11" t="s">
        <v>25</v>
      </c>
      <c r="O179" s="39"/>
      <c r="P179" s="47"/>
      <c r="Q179" s="13"/>
      <c r="R179" s="248">
        <f t="shared" si="20"/>
        <v>0</v>
      </c>
      <c r="S179" s="248">
        <f t="shared" si="21"/>
        <v>0</v>
      </c>
      <c r="T179" s="248">
        <f t="shared" si="22"/>
        <v>0</v>
      </c>
      <c r="U179" s="248">
        <f t="shared" si="23"/>
        <v>0</v>
      </c>
      <c r="V179" s="13"/>
      <c r="W179" s="7"/>
      <c r="AT179" s="130"/>
      <c r="BF179" s="33">
        <f t="shared" si="29"/>
        <v>41242</v>
      </c>
      <c r="BG179" s="34">
        <f t="shared" si="24"/>
        <v>82.88000000000001</v>
      </c>
      <c r="BH179" s="32">
        <f t="shared" si="25"/>
        <v>1</v>
      </c>
      <c r="BI179" s="32">
        <f t="shared" si="26"/>
        <v>0</v>
      </c>
      <c r="BJ179" s="69">
        <f t="shared" si="27"/>
        <v>0</v>
      </c>
      <c r="BK179" s="158" t="str">
        <f t="shared" si="28"/>
        <v/>
      </c>
    </row>
    <row r="180" spans="1:63" ht="12" customHeight="1" x14ac:dyDescent="0.2">
      <c r="A180" s="8"/>
      <c r="B180" s="7"/>
      <c r="C180" s="7"/>
      <c r="D180" s="7"/>
      <c r="E180" s="7"/>
      <c r="F180" s="7"/>
      <c r="G180" s="7"/>
      <c r="H180" s="7"/>
      <c r="I180" s="10"/>
      <c r="J180" s="25"/>
      <c r="K180" s="250"/>
      <c r="L180" s="31"/>
      <c r="M180" s="9"/>
      <c r="N180" s="11" t="s">
        <v>25</v>
      </c>
      <c r="O180" s="39"/>
      <c r="P180" s="47"/>
      <c r="Q180" s="13"/>
      <c r="R180" s="248">
        <f t="shared" si="20"/>
        <v>0</v>
      </c>
      <c r="S180" s="248">
        <f t="shared" si="21"/>
        <v>0</v>
      </c>
      <c r="T180" s="248">
        <f t="shared" si="22"/>
        <v>0</v>
      </c>
      <c r="U180" s="248">
        <f t="shared" si="23"/>
        <v>0</v>
      </c>
      <c r="V180" s="13"/>
      <c r="W180" s="7"/>
      <c r="AT180" s="130"/>
      <c r="BF180" s="33">
        <f t="shared" si="29"/>
        <v>41242</v>
      </c>
      <c r="BG180" s="34">
        <f t="shared" si="24"/>
        <v>82.88000000000001</v>
      </c>
      <c r="BH180" s="32">
        <f t="shared" si="25"/>
        <v>1</v>
      </c>
      <c r="BI180" s="32">
        <f t="shared" si="26"/>
        <v>0</v>
      </c>
      <c r="BJ180" s="69">
        <f t="shared" si="27"/>
        <v>0</v>
      </c>
      <c r="BK180" s="158" t="str">
        <f t="shared" si="28"/>
        <v/>
      </c>
    </row>
    <row r="181" spans="1:63" ht="12" customHeight="1" x14ac:dyDescent="0.2">
      <c r="A181" s="8"/>
      <c r="B181" s="7"/>
      <c r="C181" s="7"/>
      <c r="D181" s="7"/>
      <c r="E181" s="7"/>
      <c r="F181" s="7"/>
      <c r="G181" s="7"/>
      <c r="H181" s="7"/>
      <c r="I181" s="10"/>
      <c r="J181" s="25"/>
      <c r="K181" s="250"/>
      <c r="L181" s="31"/>
      <c r="M181" s="9"/>
      <c r="N181" s="11" t="s">
        <v>25</v>
      </c>
      <c r="O181" s="39"/>
      <c r="P181" s="47"/>
      <c r="Q181" s="13"/>
      <c r="R181" s="248">
        <f t="shared" si="20"/>
        <v>0</v>
      </c>
      <c r="S181" s="248">
        <f t="shared" si="21"/>
        <v>0</v>
      </c>
      <c r="T181" s="248">
        <f t="shared" si="22"/>
        <v>0</v>
      </c>
      <c r="U181" s="248">
        <f t="shared" si="23"/>
        <v>0</v>
      </c>
      <c r="V181" s="13"/>
      <c r="W181" s="7"/>
      <c r="AT181" s="130"/>
      <c r="BF181" s="33">
        <f t="shared" si="29"/>
        <v>41242</v>
      </c>
      <c r="BG181" s="34">
        <f t="shared" si="24"/>
        <v>82.88000000000001</v>
      </c>
      <c r="BH181" s="32">
        <f t="shared" si="25"/>
        <v>1</v>
      </c>
      <c r="BI181" s="32">
        <f t="shared" si="26"/>
        <v>0</v>
      </c>
      <c r="BJ181" s="69">
        <f t="shared" si="27"/>
        <v>0</v>
      </c>
      <c r="BK181" s="158" t="str">
        <f t="shared" si="28"/>
        <v/>
      </c>
    </row>
    <row r="182" spans="1:63" ht="12" customHeight="1" x14ac:dyDescent="0.2">
      <c r="A182" s="8"/>
      <c r="B182" s="7"/>
      <c r="C182" s="7"/>
      <c r="D182" s="7"/>
      <c r="E182" s="7"/>
      <c r="F182" s="7"/>
      <c r="G182" s="7"/>
      <c r="H182" s="7"/>
      <c r="I182" s="10"/>
      <c r="J182" s="25"/>
      <c r="K182" s="250"/>
      <c r="L182" s="31"/>
      <c r="M182" s="9"/>
      <c r="N182" s="11" t="s">
        <v>25</v>
      </c>
      <c r="O182" s="39"/>
      <c r="P182" s="47"/>
      <c r="Q182" s="13"/>
      <c r="R182" s="248">
        <f t="shared" si="20"/>
        <v>0</v>
      </c>
      <c r="S182" s="248">
        <f t="shared" si="21"/>
        <v>0</v>
      </c>
      <c r="T182" s="248">
        <f t="shared" si="22"/>
        <v>0</v>
      </c>
      <c r="U182" s="248">
        <f t="shared" si="23"/>
        <v>0</v>
      </c>
      <c r="V182" s="13"/>
      <c r="W182" s="7"/>
      <c r="AT182" s="130"/>
      <c r="BF182" s="33">
        <f t="shared" si="29"/>
        <v>41242</v>
      </c>
      <c r="BG182" s="34">
        <f t="shared" si="24"/>
        <v>82.88000000000001</v>
      </c>
      <c r="BH182" s="32">
        <f t="shared" si="25"/>
        <v>1</v>
      </c>
      <c r="BI182" s="32">
        <f t="shared" si="26"/>
        <v>0</v>
      </c>
      <c r="BJ182" s="69">
        <f t="shared" si="27"/>
        <v>0</v>
      </c>
      <c r="BK182" s="158" t="str">
        <f t="shared" si="28"/>
        <v/>
      </c>
    </row>
    <row r="183" spans="1:63" ht="12" customHeight="1" x14ac:dyDescent="0.2">
      <c r="A183" s="8"/>
      <c r="B183" s="7"/>
      <c r="C183" s="7"/>
      <c r="D183" s="7"/>
      <c r="E183" s="7"/>
      <c r="F183" s="7"/>
      <c r="G183" s="7"/>
      <c r="H183" s="7"/>
      <c r="I183" s="10"/>
      <c r="J183" s="25"/>
      <c r="K183" s="250"/>
      <c r="L183" s="31"/>
      <c r="M183" s="9"/>
      <c r="N183" s="11" t="s">
        <v>25</v>
      </c>
      <c r="O183" s="39"/>
      <c r="P183" s="47"/>
      <c r="Q183" s="13"/>
      <c r="R183" s="248">
        <f t="shared" si="20"/>
        <v>0</v>
      </c>
      <c r="S183" s="248">
        <f t="shared" si="21"/>
        <v>0</v>
      </c>
      <c r="T183" s="248">
        <f t="shared" si="22"/>
        <v>0</v>
      </c>
      <c r="U183" s="248">
        <f t="shared" si="23"/>
        <v>0</v>
      </c>
      <c r="V183" s="13"/>
      <c r="W183" s="7"/>
      <c r="AT183" s="130"/>
      <c r="BF183" s="33">
        <f t="shared" si="29"/>
        <v>41242</v>
      </c>
      <c r="BG183" s="34">
        <f t="shared" si="24"/>
        <v>82.88000000000001</v>
      </c>
      <c r="BH183" s="32">
        <f t="shared" si="25"/>
        <v>1</v>
      </c>
      <c r="BI183" s="32">
        <f t="shared" si="26"/>
        <v>0</v>
      </c>
      <c r="BJ183" s="69">
        <f t="shared" si="27"/>
        <v>0</v>
      </c>
      <c r="BK183" s="158" t="str">
        <f t="shared" si="28"/>
        <v/>
      </c>
    </row>
    <row r="184" spans="1:63" ht="12" customHeight="1" x14ac:dyDescent="0.2">
      <c r="A184" s="8"/>
      <c r="B184" s="7"/>
      <c r="C184" s="7"/>
      <c r="D184" s="7"/>
      <c r="E184" s="7"/>
      <c r="F184" s="7"/>
      <c r="G184" s="7"/>
      <c r="H184" s="7"/>
      <c r="I184" s="10"/>
      <c r="J184" s="25"/>
      <c r="K184" s="250"/>
      <c r="L184" s="31"/>
      <c r="M184" s="9"/>
      <c r="N184" s="11" t="s">
        <v>25</v>
      </c>
      <c r="O184" s="39"/>
      <c r="P184" s="47"/>
      <c r="Q184" s="13"/>
      <c r="R184" s="248">
        <f t="shared" si="20"/>
        <v>0</v>
      </c>
      <c r="S184" s="248">
        <f t="shared" si="21"/>
        <v>0</v>
      </c>
      <c r="T184" s="248">
        <f t="shared" si="22"/>
        <v>0</v>
      </c>
      <c r="U184" s="248">
        <f t="shared" si="23"/>
        <v>0</v>
      </c>
      <c r="V184" s="13"/>
      <c r="W184" s="7"/>
      <c r="AT184" s="130"/>
      <c r="BF184" s="33">
        <f t="shared" si="29"/>
        <v>41242</v>
      </c>
      <c r="BG184" s="34">
        <f t="shared" si="24"/>
        <v>82.88000000000001</v>
      </c>
      <c r="BH184" s="32">
        <f t="shared" si="25"/>
        <v>1</v>
      </c>
      <c r="BI184" s="32">
        <f t="shared" si="26"/>
        <v>0</v>
      </c>
      <c r="BJ184" s="69">
        <f t="shared" si="27"/>
        <v>0</v>
      </c>
      <c r="BK184" s="158" t="str">
        <f t="shared" si="28"/>
        <v/>
      </c>
    </row>
    <row r="185" spans="1:63" ht="12" customHeight="1" x14ac:dyDescent="0.2">
      <c r="A185" s="8"/>
      <c r="B185" s="7"/>
      <c r="C185" s="7"/>
      <c r="D185" s="7"/>
      <c r="E185" s="7"/>
      <c r="F185" s="7"/>
      <c r="G185" s="7"/>
      <c r="H185" s="7"/>
      <c r="I185" s="10"/>
      <c r="J185" s="25"/>
      <c r="K185" s="250"/>
      <c r="L185" s="31"/>
      <c r="M185" s="9"/>
      <c r="N185" s="11" t="s">
        <v>25</v>
      </c>
      <c r="O185" s="39"/>
      <c r="P185" s="47"/>
      <c r="Q185" s="13"/>
      <c r="R185" s="248">
        <f t="shared" si="20"/>
        <v>0</v>
      </c>
      <c r="S185" s="248">
        <f t="shared" si="21"/>
        <v>0</v>
      </c>
      <c r="T185" s="248">
        <f t="shared" si="22"/>
        <v>0</v>
      </c>
      <c r="U185" s="248">
        <f t="shared" si="23"/>
        <v>0</v>
      </c>
      <c r="V185" s="13"/>
      <c r="W185" s="7"/>
      <c r="AT185" s="130"/>
      <c r="BF185" s="33">
        <f t="shared" si="29"/>
        <v>41242</v>
      </c>
      <c r="BG185" s="34">
        <f t="shared" si="24"/>
        <v>82.88000000000001</v>
      </c>
      <c r="BH185" s="32">
        <f t="shared" si="25"/>
        <v>1</v>
      </c>
      <c r="BI185" s="32">
        <f t="shared" si="26"/>
        <v>0</v>
      </c>
      <c r="BJ185" s="69">
        <f t="shared" si="27"/>
        <v>0</v>
      </c>
      <c r="BK185" s="158" t="str">
        <f t="shared" si="28"/>
        <v/>
      </c>
    </row>
    <row r="186" spans="1:63" ht="12" customHeight="1" x14ac:dyDescent="0.2">
      <c r="A186" s="8"/>
      <c r="B186" s="7"/>
      <c r="C186" s="7"/>
      <c r="D186" s="7"/>
      <c r="E186" s="7"/>
      <c r="F186" s="7"/>
      <c r="G186" s="7"/>
      <c r="H186" s="7"/>
      <c r="I186" s="10"/>
      <c r="J186" s="25"/>
      <c r="K186" s="250"/>
      <c r="L186" s="31"/>
      <c r="M186" s="9"/>
      <c r="N186" s="11" t="s">
        <v>25</v>
      </c>
      <c r="O186" s="39"/>
      <c r="P186" s="47"/>
      <c r="Q186" s="13"/>
      <c r="R186" s="248">
        <f t="shared" si="20"/>
        <v>0</v>
      </c>
      <c r="S186" s="248">
        <f t="shared" si="21"/>
        <v>0</v>
      </c>
      <c r="T186" s="248">
        <f t="shared" si="22"/>
        <v>0</v>
      </c>
      <c r="U186" s="248">
        <f t="shared" si="23"/>
        <v>0</v>
      </c>
      <c r="V186" s="13"/>
      <c r="W186" s="7"/>
      <c r="AT186" s="130"/>
      <c r="BF186" s="33">
        <f t="shared" si="29"/>
        <v>41242</v>
      </c>
      <c r="BG186" s="34">
        <f t="shared" si="24"/>
        <v>82.88000000000001</v>
      </c>
      <c r="BH186" s="32">
        <f t="shared" si="25"/>
        <v>1</v>
      </c>
      <c r="BI186" s="32">
        <f t="shared" si="26"/>
        <v>0</v>
      </c>
      <c r="BJ186" s="69">
        <f t="shared" si="27"/>
        <v>0</v>
      </c>
      <c r="BK186" s="158" t="str">
        <f t="shared" si="28"/>
        <v/>
      </c>
    </row>
    <row r="187" spans="1:63" ht="12" customHeight="1" x14ac:dyDescent="0.2">
      <c r="A187" s="8"/>
      <c r="B187" s="7"/>
      <c r="C187" s="7"/>
      <c r="D187" s="7"/>
      <c r="E187" s="7"/>
      <c r="F187" s="7"/>
      <c r="G187" s="7"/>
      <c r="H187" s="7"/>
      <c r="I187" s="10"/>
      <c r="J187" s="25"/>
      <c r="K187" s="250"/>
      <c r="L187" s="31"/>
      <c r="M187" s="9"/>
      <c r="N187" s="11" t="s">
        <v>25</v>
      </c>
      <c r="O187" s="39"/>
      <c r="P187" s="47"/>
      <c r="Q187" s="13"/>
      <c r="R187" s="248">
        <f t="shared" si="20"/>
        <v>0</v>
      </c>
      <c r="S187" s="248">
        <f t="shared" si="21"/>
        <v>0</v>
      </c>
      <c r="T187" s="248">
        <f t="shared" si="22"/>
        <v>0</v>
      </c>
      <c r="U187" s="248">
        <f t="shared" si="23"/>
        <v>0</v>
      </c>
      <c r="V187" s="13"/>
      <c r="W187" s="7"/>
      <c r="AT187" s="130"/>
      <c r="BF187" s="33">
        <f t="shared" si="29"/>
        <v>41242</v>
      </c>
      <c r="BG187" s="34">
        <f t="shared" si="24"/>
        <v>82.88000000000001</v>
      </c>
      <c r="BH187" s="32">
        <f t="shared" si="25"/>
        <v>1</v>
      </c>
      <c r="BI187" s="32">
        <f t="shared" si="26"/>
        <v>0</v>
      </c>
      <c r="BJ187" s="69">
        <f t="shared" si="27"/>
        <v>0</v>
      </c>
      <c r="BK187" s="158" t="str">
        <f t="shared" si="28"/>
        <v/>
      </c>
    </row>
    <row r="188" spans="1:63" ht="12" customHeight="1" x14ac:dyDescent="0.2">
      <c r="A188" s="8"/>
      <c r="B188" s="7"/>
      <c r="C188" s="7"/>
      <c r="D188" s="7"/>
      <c r="E188" s="7"/>
      <c r="F188" s="7"/>
      <c r="G188" s="7"/>
      <c r="H188" s="7"/>
      <c r="I188" s="10"/>
      <c r="J188" s="25"/>
      <c r="K188" s="250"/>
      <c r="L188" s="31"/>
      <c r="M188" s="9"/>
      <c r="N188" s="11" t="s">
        <v>25</v>
      </c>
      <c r="O188" s="39"/>
      <c r="P188" s="47"/>
      <c r="Q188" s="13"/>
      <c r="R188" s="248">
        <f t="shared" si="20"/>
        <v>0</v>
      </c>
      <c r="S188" s="248">
        <f t="shared" si="21"/>
        <v>0</v>
      </c>
      <c r="T188" s="248">
        <f t="shared" si="22"/>
        <v>0</v>
      </c>
      <c r="U188" s="248">
        <f t="shared" si="23"/>
        <v>0</v>
      </c>
      <c r="V188" s="13"/>
      <c r="W188" s="7"/>
      <c r="AT188" s="130"/>
      <c r="BF188" s="33">
        <f t="shared" si="29"/>
        <v>41242</v>
      </c>
      <c r="BG188" s="34">
        <f t="shared" si="24"/>
        <v>82.88000000000001</v>
      </c>
      <c r="BH188" s="32">
        <f t="shared" si="25"/>
        <v>1</v>
      </c>
      <c r="BI188" s="32">
        <f t="shared" si="26"/>
        <v>0</v>
      </c>
      <c r="BJ188" s="69">
        <f t="shared" si="27"/>
        <v>0</v>
      </c>
      <c r="BK188" s="158" t="str">
        <f t="shared" si="28"/>
        <v/>
      </c>
    </row>
    <row r="189" spans="1:63" ht="12" customHeight="1" x14ac:dyDescent="0.2">
      <c r="A189" s="8"/>
      <c r="B189" s="7"/>
      <c r="C189" s="7"/>
      <c r="D189" s="7"/>
      <c r="E189" s="7"/>
      <c r="F189" s="7"/>
      <c r="G189" s="7"/>
      <c r="H189" s="7"/>
      <c r="I189" s="10"/>
      <c r="J189" s="25"/>
      <c r="K189" s="250"/>
      <c r="L189" s="31"/>
      <c r="M189" s="9"/>
      <c r="N189" s="11" t="s">
        <v>25</v>
      </c>
      <c r="O189" s="39"/>
      <c r="P189" s="47"/>
      <c r="Q189" s="13"/>
      <c r="R189" s="248">
        <f t="shared" si="20"/>
        <v>0</v>
      </c>
      <c r="S189" s="248">
        <f t="shared" si="21"/>
        <v>0</v>
      </c>
      <c r="T189" s="248">
        <f t="shared" si="22"/>
        <v>0</v>
      </c>
      <c r="U189" s="248">
        <f t="shared" si="23"/>
        <v>0</v>
      </c>
      <c r="V189" s="13"/>
      <c r="W189" s="7"/>
      <c r="AT189" s="130"/>
      <c r="BF189" s="33">
        <f t="shared" si="29"/>
        <v>41242</v>
      </c>
      <c r="BG189" s="34">
        <f t="shared" si="24"/>
        <v>82.88000000000001</v>
      </c>
      <c r="BH189" s="32">
        <f t="shared" si="25"/>
        <v>1</v>
      </c>
      <c r="BI189" s="32">
        <f t="shared" si="26"/>
        <v>0</v>
      </c>
      <c r="BJ189" s="69">
        <f t="shared" si="27"/>
        <v>0</v>
      </c>
      <c r="BK189" s="158" t="str">
        <f t="shared" si="28"/>
        <v/>
      </c>
    </row>
    <row r="190" spans="1:63" ht="12" customHeight="1" x14ac:dyDescent="0.2">
      <c r="A190" s="8"/>
      <c r="B190" s="7"/>
      <c r="C190" s="7"/>
      <c r="D190" s="7"/>
      <c r="E190" s="7"/>
      <c r="F190" s="7"/>
      <c r="G190" s="7"/>
      <c r="H190" s="7"/>
      <c r="I190" s="10"/>
      <c r="J190" s="25"/>
      <c r="K190" s="250"/>
      <c r="L190" s="31"/>
      <c r="M190" s="9"/>
      <c r="N190" s="11" t="s">
        <v>25</v>
      </c>
      <c r="O190" s="39"/>
      <c r="P190" s="47"/>
      <c r="Q190" s="13"/>
      <c r="R190" s="248">
        <f t="shared" si="20"/>
        <v>0</v>
      </c>
      <c r="S190" s="248">
        <f t="shared" si="21"/>
        <v>0</v>
      </c>
      <c r="T190" s="248">
        <f t="shared" si="22"/>
        <v>0</v>
      </c>
      <c r="U190" s="248">
        <f t="shared" si="23"/>
        <v>0</v>
      </c>
      <c r="V190" s="13"/>
      <c r="W190" s="7"/>
      <c r="AT190" s="130"/>
      <c r="BF190" s="33">
        <f t="shared" si="29"/>
        <v>41242</v>
      </c>
      <c r="BG190" s="34">
        <f t="shared" si="24"/>
        <v>82.88000000000001</v>
      </c>
      <c r="BH190" s="32">
        <f t="shared" si="25"/>
        <v>1</v>
      </c>
      <c r="BI190" s="32">
        <f t="shared" si="26"/>
        <v>0</v>
      </c>
      <c r="BJ190" s="69">
        <f t="shared" si="27"/>
        <v>0</v>
      </c>
      <c r="BK190" s="158" t="str">
        <f t="shared" si="28"/>
        <v/>
      </c>
    </row>
    <row r="191" spans="1:63" ht="12" customHeight="1" x14ac:dyDescent="0.2">
      <c r="A191" s="8"/>
      <c r="B191" s="7"/>
      <c r="C191" s="7"/>
      <c r="D191" s="7"/>
      <c r="E191" s="7"/>
      <c r="F191" s="7"/>
      <c r="G191" s="7"/>
      <c r="H191" s="7"/>
      <c r="I191" s="10"/>
      <c r="J191" s="25"/>
      <c r="K191" s="250"/>
      <c r="L191" s="31"/>
      <c r="M191" s="9"/>
      <c r="N191" s="11" t="s">
        <v>25</v>
      </c>
      <c r="O191" s="39"/>
      <c r="P191" s="47"/>
      <c r="Q191" s="13"/>
      <c r="R191" s="248">
        <f t="shared" si="20"/>
        <v>0</v>
      </c>
      <c r="S191" s="248">
        <f t="shared" si="21"/>
        <v>0</v>
      </c>
      <c r="T191" s="248">
        <f t="shared" si="22"/>
        <v>0</v>
      </c>
      <c r="U191" s="248">
        <f t="shared" si="23"/>
        <v>0</v>
      </c>
      <c r="V191" s="13"/>
      <c r="W191" s="7"/>
      <c r="AT191" s="130"/>
      <c r="BF191" s="33">
        <f t="shared" si="29"/>
        <v>41242</v>
      </c>
      <c r="BG191" s="34">
        <f t="shared" si="24"/>
        <v>82.88000000000001</v>
      </c>
      <c r="BH191" s="32">
        <f t="shared" si="25"/>
        <v>1</v>
      </c>
      <c r="BI191" s="32">
        <f t="shared" si="26"/>
        <v>0</v>
      </c>
      <c r="BJ191" s="69">
        <f t="shared" si="27"/>
        <v>0</v>
      </c>
      <c r="BK191" s="158" t="str">
        <f t="shared" si="28"/>
        <v/>
      </c>
    </row>
    <row r="192" spans="1:63" ht="12" customHeight="1" x14ac:dyDescent="0.2">
      <c r="A192" s="8"/>
      <c r="B192" s="7"/>
      <c r="C192" s="7"/>
      <c r="D192" s="7"/>
      <c r="E192" s="7"/>
      <c r="F192" s="7"/>
      <c r="G192" s="7"/>
      <c r="H192" s="7"/>
      <c r="I192" s="10"/>
      <c r="J192" s="25"/>
      <c r="K192" s="250"/>
      <c r="L192" s="31"/>
      <c r="M192" s="9"/>
      <c r="N192" s="11" t="s">
        <v>25</v>
      </c>
      <c r="O192" s="39"/>
      <c r="P192" s="47"/>
      <c r="Q192" s="13"/>
      <c r="R192" s="248">
        <f t="shared" si="20"/>
        <v>0</v>
      </c>
      <c r="S192" s="248">
        <f t="shared" si="21"/>
        <v>0</v>
      </c>
      <c r="T192" s="248">
        <f t="shared" si="22"/>
        <v>0</v>
      </c>
      <c r="U192" s="248">
        <f t="shared" si="23"/>
        <v>0</v>
      </c>
      <c r="V192" s="13"/>
      <c r="W192" s="7"/>
      <c r="AT192" s="130"/>
      <c r="BF192" s="33">
        <f t="shared" si="29"/>
        <v>41242</v>
      </c>
      <c r="BG192" s="34">
        <f t="shared" si="24"/>
        <v>82.88000000000001</v>
      </c>
      <c r="BH192" s="32">
        <f t="shared" si="25"/>
        <v>1</v>
      </c>
      <c r="BI192" s="32">
        <f t="shared" si="26"/>
        <v>0</v>
      </c>
      <c r="BJ192" s="69">
        <f t="shared" si="27"/>
        <v>0</v>
      </c>
      <c r="BK192" s="158" t="str">
        <f t="shared" si="28"/>
        <v/>
      </c>
    </row>
    <row r="193" spans="1:63" ht="12" customHeight="1" x14ac:dyDescent="0.2">
      <c r="A193" s="8"/>
      <c r="B193" s="7"/>
      <c r="C193" s="7"/>
      <c r="D193" s="7"/>
      <c r="E193" s="7"/>
      <c r="F193" s="7"/>
      <c r="G193" s="7"/>
      <c r="H193" s="7"/>
      <c r="I193" s="10"/>
      <c r="J193" s="25"/>
      <c r="K193" s="250"/>
      <c r="L193" s="31"/>
      <c r="M193" s="9"/>
      <c r="N193" s="11" t="s">
        <v>25</v>
      </c>
      <c r="O193" s="39"/>
      <c r="P193" s="47"/>
      <c r="Q193" s="13"/>
      <c r="R193" s="248">
        <f t="shared" si="20"/>
        <v>0</v>
      </c>
      <c r="S193" s="248">
        <f t="shared" si="21"/>
        <v>0</v>
      </c>
      <c r="T193" s="248">
        <f t="shared" si="22"/>
        <v>0</v>
      </c>
      <c r="U193" s="248">
        <f t="shared" si="23"/>
        <v>0</v>
      </c>
      <c r="V193" s="13"/>
      <c r="W193" s="7"/>
      <c r="AT193" s="130"/>
      <c r="BF193" s="33">
        <f t="shared" si="29"/>
        <v>41242</v>
      </c>
      <c r="BG193" s="34">
        <f t="shared" si="24"/>
        <v>82.88000000000001</v>
      </c>
      <c r="BH193" s="32">
        <f t="shared" si="25"/>
        <v>1</v>
      </c>
      <c r="BI193" s="32">
        <f t="shared" si="26"/>
        <v>0</v>
      </c>
      <c r="BJ193" s="69">
        <f t="shared" si="27"/>
        <v>0</v>
      </c>
      <c r="BK193" s="158" t="str">
        <f t="shared" si="28"/>
        <v/>
      </c>
    </row>
    <row r="194" spans="1:63" ht="12" customHeight="1" x14ac:dyDescent="0.2">
      <c r="A194" s="8"/>
      <c r="B194" s="7"/>
      <c r="C194" s="7"/>
      <c r="D194" s="7"/>
      <c r="E194" s="7"/>
      <c r="F194" s="7"/>
      <c r="G194" s="7"/>
      <c r="H194" s="7"/>
      <c r="I194" s="10"/>
      <c r="J194" s="25"/>
      <c r="K194" s="250"/>
      <c r="L194" s="31"/>
      <c r="M194" s="9"/>
      <c r="N194" s="11" t="s">
        <v>25</v>
      </c>
      <c r="O194" s="39"/>
      <c r="P194" s="47"/>
      <c r="Q194" s="13"/>
      <c r="R194" s="248">
        <f t="shared" si="20"/>
        <v>0</v>
      </c>
      <c r="S194" s="248">
        <f t="shared" si="21"/>
        <v>0</v>
      </c>
      <c r="T194" s="248">
        <f t="shared" si="22"/>
        <v>0</v>
      </c>
      <c r="U194" s="248">
        <f t="shared" si="23"/>
        <v>0</v>
      </c>
      <c r="V194" s="13"/>
      <c r="W194" s="7"/>
      <c r="AT194" s="130"/>
      <c r="BF194" s="33">
        <f t="shared" si="29"/>
        <v>41242</v>
      </c>
      <c r="BG194" s="34">
        <f t="shared" si="24"/>
        <v>82.88000000000001</v>
      </c>
      <c r="BH194" s="32">
        <f t="shared" si="25"/>
        <v>1</v>
      </c>
      <c r="BI194" s="32">
        <f t="shared" si="26"/>
        <v>0</v>
      </c>
      <c r="BJ194" s="69">
        <f t="shared" si="27"/>
        <v>0</v>
      </c>
      <c r="BK194" s="158" t="str">
        <f t="shared" si="28"/>
        <v/>
      </c>
    </row>
    <row r="195" spans="1:63" ht="12" customHeight="1" x14ac:dyDescent="0.2">
      <c r="A195" s="8"/>
      <c r="B195" s="7"/>
      <c r="C195" s="7"/>
      <c r="D195" s="7"/>
      <c r="E195" s="7"/>
      <c r="F195" s="7"/>
      <c r="G195" s="7"/>
      <c r="H195" s="7"/>
      <c r="I195" s="10"/>
      <c r="J195" s="25"/>
      <c r="K195" s="250"/>
      <c r="L195" s="31"/>
      <c r="M195" s="9"/>
      <c r="N195" s="11" t="s">
        <v>25</v>
      </c>
      <c r="O195" s="39"/>
      <c r="P195" s="47"/>
      <c r="Q195" s="13"/>
      <c r="R195" s="248">
        <f t="shared" si="20"/>
        <v>0</v>
      </c>
      <c r="S195" s="248">
        <f t="shared" si="21"/>
        <v>0</v>
      </c>
      <c r="T195" s="248">
        <f t="shared" si="22"/>
        <v>0</v>
      </c>
      <c r="U195" s="248">
        <f t="shared" si="23"/>
        <v>0</v>
      </c>
      <c r="V195" s="13"/>
      <c r="W195" s="7"/>
      <c r="AT195" s="130"/>
      <c r="BF195" s="33">
        <f t="shared" si="29"/>
        <v>41242</v>
      </c>
      <c r="BG195" s="34">
        <f t="shared" si="24"/>
        <v>82.88000000000001</v>
      </c>
      <c r="BH195" s="32">
        <f t="shared" si="25"/>
        <v>1</v>
      </c>
      <c r="BI195" s="32">
        <f t="shared" si="26"/>
        <v>0</v>
      </c>
      <c r="BJ195" s="69">
        <f t="shared" si="27"/>
        <v>0</v>
      </c>
      <c r="BK195" s="158" t="str">
        <f t="shared" si="28"/>
        <v/>
      </c>
    </row>
    <row r="196" spans="1:63" ht="12" customHeight="1" x14ac:dyDescent="0.2">
      <c r="A196" s="8"/>
      <c r="B196" s="7"/>
      <c r="C196" s="7"/>
      <c r="D196" s="7"/>
      <c r="E196" s="7"/>
      <c r="F196" s="7"/>
      <c r="G196" s="7"/>
      <c r="H196" s="7"/>
      <c r="I196" s="10"/>
      <c r="J196" s="25"/>
      <c r="K196" s="250"/>
      <c r="L196" s="31"/>
      <c r="M196" s="9"/>
      <c r="N196" s="11" t="s">
        <v>25</v>
      </c>
      <c r="O196" s="39"/>
      <c r="P196" s="47"/>
      <c r="Q196" s="13"/>
      <c r="R196" s="248">
        <f t="shared" si="20"/>
        <v>0</v>
      </c>
      <c r="S196" s="248">
        <f t="shared" si="21"/>
        <v>0</v>
      </c>
      <c r="T196" s="248">
        <f t="shared" si="22"/>
        <v>0</v>
      </c>
      <c r="U196" s="248">
        <f t="shared" si="23"/>
        <v>0</v>
      </c>
      <c r="V196" s="13"/>
      <c r="W196" s="7"/>
      <c r="AT196" s="130"/>
      <c r="BF196" s="33">
        <f t="shared" si="29"/>
        <v>41242</v>
      </c>
      <c r="BG196" s="34">
        <f t="shared" si="24"/>
        <v>82.88000000000001</v>
      </c>
      <c r="BH196" s="32">
        <f t="shared" si="25"/>
        <v>1</v>
      </c>
      <c r="BI196" s="32">
        <f t="shared" si="26"/>
        <v>0</v>
      </c>
      <c r="BJ196" s="69">
        <f t="shared" si="27"/>
        <v>0</v>
      </c>
      <c r="BK196" s="158" t="str">
        <f t="shared" si="28"/>
        <v/>
      </c>
    </row>
    <row r="197" spans="1:63" ht="12" customHeight="1" x14ac:dyDescent="0.2">
      <c r="A197" s="8"/>
      <c r="B197" s="7"/>
      <c r="C197" s="7"/>
      <c r="D197" s="7"/>
      <c r="E197" s="7"/>
      <c r="F197" s="7"/>
      <c r="G197" s="7"/>
      <c r="H197" s="7"/>
      <c r="I197" s="10"/>
      <c r="J197" s="25"/>
      <c r="K197" s="250"/>
      <c r="L197" s="31"/>
      <c r="M197" s="9"/>
      <c r="N197" s="11" t="s">
        <v>25</v>
      </c>
      <c r="O197" s="39"/>
      <c r="P197" s="47"/>
      <c r="Q197" s="13"/>
      <c r="R197" s="248">
        <f t="shared" si="20"/>
        <v>0</v>
      </c>
      <c r="S197" s="248">
        <f t="shared" si="21"/>
        <v>0</v>
      </c>
      <c r="T197" s="248">
        <f t="shared" si="22"/>
        <v>0</v>
      </c>
      <c r="U197" s="248">
        <f t="shared" si="23"/>
        <v>0</v>
      </c>
      <c r="V197" s="13"/>
      <c r="W197" s="7"/>
      <c r="AT197" s="130"/>
      <c r="BF197" s="33">
        <f t="shared" si="29"/>
        <v>41242</v>
      </c>
      <c r="BG197" s="34">
        <f t="shared" si="24"/>
        <v>82.88000000000001</v>
      </c>
      <c r="BH197" s="32">
        <f t="shared" si="25"/>
        <v>1</v>
      </c>
      <c r="BI197" s="32">
        <f t="shared" si="26"/>
        <v>0</v>
      </c>
      <c r="BJ197" s="69">
        <f t="shared" si="27"/>
        <v>0</v>
      </c>
      <c r="BK197" s="158" t="str">
        <f t="shared" si="28"/>
        <v/>
      </c>
    </row>
    <row r="198" spans="1:63" ht="12" customHeight="1" x14ac:dyDescent="0.2">
      <c r="A198" s="8"/>
      <c r="B198" s="7"/>
      <c r="C198" s="7"/>
      <c r="D198" s="7"/>
      <c r="E198" s="7"/>
      <c r="F198" s="7"/>
      <c r="G198" s="7"/>
      <c r="H198" s="7"/>
      <c r="I198" s="10"/>
      <c r="J198" s="25"/>
      <c r="K198" s="250"/>
      <c r="L198" s="31"/>
      <c r="M198" s="9"/>
      <c r="N198" s="11" t="s">
        <v>25</v>
      </c>
      <c r="O198" s="39"/>
      <c r="P198" s="47"/>
      <c r="Q198" s="13"/>
      <c r="R198" s="248">
        <f t="shared" si="20"/>
        <v>0</v>
      </c>
      <c r="S198" s="248">
        <f t="shared" si="21"/>
        <v>0</v>
      </c>
      <c r="T198" s="248">
        <f t="shared" si="22"/>
        <v>0</v>
      </c>
      <c r="U198" s="248">
        <f t="shared" si="23"/>
        <v>0</v>
      </c>
      <c r="V198" s="13"/>
      <c r="W198" s="7"/>
      <c r="AT198" s="130"/>
      <c r="BF198" s="33">
        <f t="shared" si="29"/>
        <v>41242</v>
      </c>
      <c r="BG198" s="34">
        <f t="shared" si="24"/>
        <v>82.88000000000001</v>
      </c>
      <c r="BH198" s="32">
        <f t="shared" si="25"/>
        <v>1</v>
      </c>
      <c r="BI198" s="32">
        <f t="shared" si="26"/>
        <v>0</v>
      </c>
      <c r="BJ198" s="69">
        <f t="shared" si="27"/>
        <v>0</v>
      </c>
      <c r="BK198" s="158" t="str">
        <f t="shared" si="28"/>
        <v/>
      </c>
    </row>
    <row r="199" spans="1:63" ht="12" customHeight="1" x14ac:dyDescent="0.2">
      <c r="A199" s="8"/>
      <c r="B199" s="7"/>
      <c r="C199" s="7"/>
      <c r="D199" s="7"/>
      <c r="E199" s="7"/>
      <c r="F199" s="7"/>
      <c r="G199" s="7"/>
      <c r="H199" s="7"/>
      <c r="I199" s="10"/>
      <c r="J199" s="25"/>
      <c r="K199" s="250"/>
      <c r="L199" s="31"/>
      <c r="M199" s="9"/>
      <c r="N199" s="11" t="s">
        <v>25</v>
      </c>
      <c r="O199" s="39"/>
      <c r="P199" s="47"/>
      <c r="Q199" s="13"/>
      <c r="R199" s="248">
        <f t="shared" si="20"/>
        <v>0</v>
      </c>
      <c r="S199" s="248">
        <f t="shared" si="21"/>
        <v>0</v>
      </c>
      <c r="T199" s="248">
        <f t="shared" si="22"/>
        <v>0</v>
      </c>
      <c r="U199" s="248">
        <f t="shared" si="23"/>
        <v>0</v>
      </c>
      <c r="V199" s="13"/>
      <c r="W199" s="7"/>
      <c r="AT199" s="130"/>
      <c r="BF199" s="33">
        <f t="shared" si="29"/>
        <v>41242</v>
      </c>
      <c r="BG199" s="34">
        <f t="shared" si="24"/>
        <v>82.88000000000001</v>
      </c>
      <c r="BH199" s="32">
        <f t="shared" si="25"/>
        <v>1</v>
      </c>
      <c r="BI199" s="32">
        <f t="shared" si="26"/>
        <v>0</v>
      </c>
      <c r="BJ199" s="69">
        <f t="shared" si="27"/>
        <v>0</v>
      </c>
      <c r="BK199" s="158" t="str">
        <f t="shared" si="28"/>
        <v/>
      </c>
    </row>
    <row r="200" spans="1:63" ht="12" customHeight="1" x14ac:dyDescent="0.2">
      <c r="A200" s="8"/>
      <c r="B200" s="7"/>
      <c r="C200" s="7"/>
      <c r="D200" s="7"/>
      <c r="E200" s="7"/>
      <c r="F200" s="7"/>
      <c r="G200" s="7"/>
      <c r="H200" s="7"/>
      <c r="I200" s="10"/>
      <c r="J200" s="25"/>
      <c r="K200" s="250"/>
      <c r="L200" s="31"/>
      <c r="M200" s="9"/>
      <c r="N200" s="11" t="s">
        <v>25</v>
      </c>
      <c r="O200" s="39"/>
      <c r="P200" s="47"/>
      <c r="Q200" s="13"/>
      <c r="R200" s="248">
        <f t="shared" si="20"/>
        <v>0</v>
      </c>
      <c r="S200" s="248">
        <f t="shared" si="21"/>
        <v>0</v>
      </c>
      <c r="T200" s="248">
        <f t="shared" si="22"/>
        <v>0</v>
      </c>
      <c r="U200" s="248">
        <f t="shared" si="23"/>
        <v>0</v>
      </c>
      <c r="V200" s="13"/>
      <c r="W200" s="7"/>
      <c r="AT200" s="130"/>
      <c r="BF200" s="33">
        <f t="shared" si="29"/>
        <v>41242</v>
      </c>
      <c r="BG200" s="34">
        <f t="shared" si="24"/>
        <v>82.88000000000001</v>
      </c>
      <c r="BH200" s="32">
        <f t="shared" si="25"/>
        <v>1</v>
      </c>
      <c r="BI200" s="32">
        <f t="shared" si="26"/>
        <v>0</v>
      </c>
      <c r="BJ200" s="69">
        <f t="shared" si="27"/>
        <v>0</v>
      </c>
      <c r="BK200" s="158" t="str">
        <f t="shared" si="28"/>
        <v/>
      </c>
    </row>
    <row r="201" spans="1:63" ht="12" customHeight="1" x14ac:dyDescent="0.2">
      <c r="A201" s="8"/>
      <c r="B201" s="7"/>
      <c r="C201" s="7"/>
      <c r="D201" s="7"/>
      <c r="E201" s="7"/>
      <c r="F201" s="7"/>
      <c r="G201" s="7"/>
      <c r="H201" s="7"/>
      <c r="I201" s="10"/>
      <c r="J201" s="25"/>
      <c r="K201" s="250"/>
      <c r="L201" s="31"/>
      <c r="M201" s="9"/>
      <c r="N201" s="11" t="s">
        <v>25</v>
      </c>
      <c r="O201" s="39"/>
      <c r="P201" s="47"/>
      <c r="Q201" s="13"/>
      <c r="R201" s="248">
        <f t="shared" si="20"/>
        <v>0</v>
      </c>
      <c r="S201" s="248">
        <f t="shared" si="21"/>
        <v>0</v>
      </c>
      <c r="T201" s="248">
        <f t="shared" si="22"/>
        <v>0</v>
      </c>
      <c r="U201" s="248">
        <f t="shared" si="23"/>
        <v>0</v>
      </c>
      <c r="V201" s="13"/>
      <c r="W201" s="7"/>
      <c r="AT201" s="130"/>
      <c r="BF201" s="33">
        <f t="shared" si="29"/>
        <v>41242</v>
      </c>
      <c r="BG201" s="34">
        <f t="shared" si="24"/>
        <v>82.88000000000001</v>
      </c>
      <c r="BH201" s="32">
        <f t="shared" si="25"/>
        <v>1</v>
      </c>
      <c r="BI201" s="32">
        <f t="shared" si="26"/>
        <v>0</v>
      </c>
      <c r="BJ201" s="69">
        <f t="shared" si="27"/>
        <v>0</v>
      </c>
      <c r="BK201" s="158" t="str">
        <f t="shared" si="28"/>
        <v/>
      </c>
    </row>
    <row r="202" spans="1:63" ht="12" customHeight="1" x14ac:dyDescent="0.2">
      <c r="A202" s="8"/>
      <c r="B202" s="7"/>
      <c r="C202" s="7"/>
      <c r="D202" s="7"/>
      <c r="E202" s="7"/>
      <c r="F202" s="7"/>
      <c r="G202" s="7"/>
      <c r="H202" s="7"/>
      <c r="I202" s="10"/>
      <c r="J202" s="25"/>
      <c r="K202" s="250"/>
      <c r="L202" s="31"/>
      <c r="M202" s="9"/>
      <c r="N202" s="11" t="s">
        <v>25</v>
      </c>
      <c r="O202" s="39"/>
      <c r="P202" s="47"/>
      <c r="Q202" s="13"/>
      <c r="R202" s="248">
        <f t="shared" si="20"/>
        <v>0</v>
      </c>
      <c r="S202" s="248">
        <f t="shared" si="21"/>
        <v>0</v>
      </c>
      <c r="T202" s="248">
        <f t="shared" si="22"/>
        <v>0</v>
      </c>
      <c r="U202" s="248">
        <f t="shared" si="23"/>
        <v>0</v>
      </c>
      <c r="V202" s="13"/>
      <c r="W202" s="7"/>
      <c r="AT202" s="130"/>
      <c r="BF202" s="33">
        <f t="shared" si="29"/>
        <v>41242</v>
      </c>
      <c r="BG202" s="34">
        <f t="shared" si="24"/>
        <v>82.88000000000001</v>
      </c>
      <c r="BH202" s="32">
        <f t="shared" si="25"/>
        <v>1</v>
      </c>
      <c r="BI202" s="32">
        <f t="shared" si="26"/>
        <v>0</v>
      </c>
      <c r="BJ202" s="69">
        <f t="shared" si="27"/>
        <v>0</v>
      </c>
      <c r="BK202" s="158" t="str">
        <f t="shared" si="28"/>
        <v/>
      </c>
    </row>
    <row r="203" spans="1:63" ht="12" customHeight="1" x14ac:dyDescent="0.2">
      <c r="A203" s="8"/>
      <c r="B203" s="7"/>
      <c r="C203" s="7"/>
      <c r="D203" s="7"/>
      <c r="E203" s="7"/>
      <c r="F203" s="7"/>
      <c r="G203" s="7"/>
      <c r="H203" s="7"/>
      <c r="I203" s="10"/>
      <c r="J203" s="25"/>
      <c r="K203" s="250"/>
      <c r="L203" s="31"/>
      <c r="M203" s="9"/>
      <c r="N203" s="11" t="s">
        <v>25</v>
      </c>
      <c r="O203" s="39"/>
      <c r="P203" s="47"/>
      <c r="Q203" s="13"/>
      <c r="R203" s="248">
        <f t="shared" ref="R203:R266" si="30">IF(N203&lt;&gt;"M",ROUND(IF(M203&lt;&gt;"Y",IF(P203&lt;&gt;"Y",K203,K203*(BH203-1)),0),ROUNDING),"")</f>
        <v>0</v>
      </c>
      <c r="S203" s="248">
        <f t="shared" ref="S203:S266" si="31">IF(N203&lt;&gt;"M",ROUND(IF(O203&gt;0,IF(M203="Y",BI203*(1-O203),IF(BI203&gt;R203,R203 + (BI203 - R203)*(1-O203),BI203)),BI203),ROUNDING),"")</f>
        <v>0</v>
      </c>
      <c r="T203" s="248">
        <f t="shared" ref="T203:T266" si="32">IF(N203&lt;&gt;"M",ROUND(IF(O203&gt;0,IF(M203="Y",BJ203*(1-O203),IF(BJ203&gt;R203,R203 + (BJ203 - R203)*(1-O203),BJ203)),BJ203),ROUNDING),"")</f>
        <v>0</v>
      </c>
      <c r="U203" s="248">
        <f t="shared" ref="U203:U266" si="33">IF(N203&lt;&gt;"M",ROUND(IF(OR(N203="P",N203=""),0,IF(OR(M203="N",M203=""),T203-R203,T203)),ROUNDING),"")</f>
        <v>0</v>
      </c>
      <c r="V203" s="13"/>
      <c r="W203" s="7"/>
      <c r="AT203" s="130"/>
      <c r="BF203" s="33">
        <f t="shared" si="29"/>
        <v>41242</v>
      </c>
      <c r="BG203" s="34">
        <f t="shared" ref="BG203:BG266" si="34">IF(N203&lt;&gt;"M",BG202+U203,BG202)</f>
        <v>82.88000000000001</v>
      </c>
      <c r="BH203" s="32">
        <f t="shared" ref="BH203:BH266" si="35">IF(L203&lt;&gt;"",IF(ODDS_TYPE=1,L203,IF(ODDS_TYPE=2,IF(L203&gt;0,1+L203/100,IF(L203&lt;0,1-100/L203,1)),IF(ODDS_TYPE=3,1+L203,IF(ODDS_TYPE=4,1+L203,IF(ODDS_TYPE=5,IF(L203&gt;0,1+L203,1-1/L203),IF(ODDS_TYPE=6,IF(L203&gt;=0,L203+1,1-1/L203),1)))))),1)</f>
        <v>1</v>
      </c>
      <c r="BI203" s="32">
        <f t="shared" ref="BI203:BI266" si="36">IF(P203&lt;&gt;"Y",IF(M203&lt;&gt;"Y",K203*BH203,K203*BH203 - K203),IF(M203&lt;&gt;"Y",K203*BH203,K203))</f>
        <v>0</v>
      </c>
      <c r="BJ203" s="69">
        <f t="shared" ref="BJ203:BJ266" si="37">IF(P203&lt;&gt;"Y",
IF(M203&lt;&gt;"Y",
IF(N203="Y",K203*BH203,IF(N203="P",0,IF(OR(N203="R",N203="PU"),K203,IF(N203="H",K203*BH203*0.5,IF(N203="HW",K203*0.5*(1 + BH203),IF(N203="HL",K203*0.5,0)))))),
IF(N203="Y",K203*BH203 - K203,IF(N203="P",0,IF(OR(N203="R",N203="PU"),0,IF(N203="H",IF(BH203&gt;2,0.5*K203*BH203 - K203,0),IF(N203="HW",K203*0.5*(1 + BH203) - K203,IF(N203="HL",0,0))))))),
IF(M203&lt;&gt;"Y",
IF(N203="Y",K203*BH203,IF(N203="P",0,IF(OR(N203="R",N203="PU"),K203*(BH203-1),IF(N203="H",K203*BH203*0.5,IF(N203="HW",K203*(BH203-1)*0.5,IF(N203="HL",K203*BH203 - K203*0.5,0)))))),
IF(N203="Y",K203,IF(N203="P",0,IF(OR(N203="R",N203="PU"),0,IF(N203="H",IF(BH203&lt;2,K203*BH203*0.5 - K203*(BH203-1),0),IF(N203="HW",0,IF(N203="HL",K203*0.5,0)))))))
)</f>
        <v>0</v>
      </c>
      <c r="BK203" s="158" t="str">
        <f t="shared" ref="BK203:BK266" si="38">IF(FILT_M=1,IF(LEN(C203)&gt;0,C203,""),IF(FILT_M=2,IF(LEN(E203)&gt;0,E203,""),IF(FILT_M=3,IF(LEN(F203)&gt;0,F203,""),IF(FILT_M=4,IF(LEN(G203)&gt;0,G203,""),""))))</f>
        <v/>
      </c>
    </row>
    <row r="204" spans="1:63" ht="12" customHeight="1" x14ac:dyDescent="0.2">
      <c r="A204" s="8"/>
      <c r="B204" s="7"/>
      <c r="C204" s="7"/>
      <c r="D204" s="7"/>
      <c r="E204" s="7"/>
      <c r="F204" s="7"/>
      <c r="G204" s="7"/>
      <c r="H204" s="7"/>
      <c r="I204" s="10"/>
      <c r="J204" s="25"/>
      <c r="K204" s="250"/>
      <c r="L204" s="31"/>
      <c r="M204" s="9"/>
      <c r="N204" s="11" t="s">
        <v>25</v>
      </c>
      <c r="O204" s="39"/>
      <c r="P204" s="47"/>
      <c r="Q204" s="13"/>
      <c r="R204" s="248">
        <f t="shared" si="30"/>
        <v>0</v>
      </c>
      <c r="S204" s="248">
        <f t="shared" si="31"/>
        <v>0</v>
      </c>
      <c r="T204" s="248">
        <f t="shared" si="32"/>
        <v>0</v>
      </c>
      <c r="U204" s="248">
        <f t="shared" si="33"/>
        <v>0</v>
      </c>
      <c r="V204" s="13"/>
      <c r="W204" s="7"/>
      <c r="AT204" s="130"/>
      <c r="BF204" s="33">
        <f t="shared" ref="BF204:BF267" si="39">IF(A204&gt;2,A204,BF203)</f>
        <v>41242</v>
      </c>
      <c r="BG204" s="34">
        <f t="shared" si="34"/>
        <v>82.88000000000001</v>
      </c>
      <c r="BH204" s="32">
        <f t="shared" si="35"/>
        <v>1</v>
      </c>
      <c r="BI204" s="32">
        <f t="shared" si="36"/>
        <v>0</v>
      </c>
      <c r="BJ204" s="69">
        <f t="shared" si="37"/>
        <v>0</v>
      </c>
      <c r="BK204" s="158" t="str">
        <f t="shared" si="38"/>
        <v/>
      </c>
    </row>
    <row r="205" spans="1:63" ht="12" customHeight="1" x14ac:dyDescent="0.2">
      <c r="A205" s="8"/>
      <c r="B205" s="7"/>
      <c r="C205" s="7"/>
      <c r="D205" s="7"/>
      <c r="E205" s="7"/>
      <c r="F205" s="7"/>
      <c r="G205" s="7"/>
      <c r="H205" s="7"/>
      <c r="I205" s="10"/>
      <c r="J205" s="25"/>
      <c r="K205" s="250"/>
      <c r="L205" s="31"/>
      <c r="M205" s="9"/>
      <c r="N205" s="11" t="s">
        <v>25</v>
      </c>
      <c r="O205" s="39"/>
      <c r="P205" s="47"/>
      <c r="Q205" s="13"/>
      <c r="R205" s="248">
        <f t="shared" si="30"/>
        <v>0</v>
      </c>
      <c r="S205" s="248">
        <f t="shared" si="31"/>
        <v>0</v>
      </c>
      <c r="T205" s="248">
        <f t="shared" si="32"/>
        <v>0</v>
      </c>
      <c r="U205" s="248">
        <f t="shared" si="33"/>
        <v>0</v>
      </c>
      <c r="V205" s="13"/>
      <c r="W205" s="7"/>
      <c r="AT205" s="130"/>
      <c r="BF205" s="33">
        <f t="shared" si="39"/>
        <v>41242</v>
      </c>
      <c r="BG205" s="34">
        <f t="shared" si="34"/>
        <v>82.88000000000001</v>
      </c>
      <c r="BH205" s="32">
        <f t="shared" si="35"/>
        <v>1</v>
      </c>
      <c r="BI205" s="32">
        <f t="shared" si="36"/>
        <v>0</v>
      </c>
      <c r="BJ205" s="69">
        <f t="shared" si="37"/>
        <v>0</v>
      </c>
      <c r="BK205" s="158" t="str">
        <f t="shared" si="38"/>
        <v/>
      </c>
    </row>
    <row r="206" spans="1:63" ht="12" customHeight="1" x14ac:dyDescent="0.2">
      <c r="A206" s="8"/>
      <c r="B206" s="7"/>
      <c r="C206" s="7"/>
      <c r="D206" s="7"/>
      <c r="E206" s="7"/>
      <c r="F206" s="7"/>
      <c r="G206" s="7"/>
      <c r="H206" s="7"/>
      <c r="I206" s="10"/>
      <c r="J206" s="25"/>
      <c r="K206" s="250"/>
      <c r="L206" s="31"/>
      <c r="M206" s="9"/>
      <c r="N206" s="11" t="s">
        <v>25</v>
      </c>
      <c r="O206" s="39"/>
      <c r="P206" s="47"/>
      <c r="Q206" s="13"/>
      <c r="R206" s="248">
        <f t="shared" si="30"/>
        <v>0</v>
      </c>
      <c r="S206" s="248">
        <f t="shared" si="31"/>
        <v>0</v>
      </c>
      <c r="T206" s="248">
        <f t="shared" si="32"/>
        <v>0</v>
      </c>
      <c r="U206" s="248">
        <f t="shared" si="33"/>
        <v>0</v>
      </c>
      <c r="V206" s="13"/>
      <c r="W206" s="7"/>
      <c r="AT206" s="130"/>
      <c r="BF206" s="33">
        <f t="shared" si="39"/>
        <v>41242</v>
      </c>
      <c r="BG206" s="34">
        <f t="shared" si="34"/>
        <v>82.88000000000001</v>
      </c>
      <c r="BH206" s="32">
        <f t="shared" si="35"/>
        <v>1</v>
      </c>
      <c r="BI206" s="32">
        <f t="shared" si="36"/>
        <v>0</v>
      </c>
      <c r="BJ206" s="69">
        <f t="shared" si="37"/>
        <v>0</v>
      </c>
      <c r="BK206" s="158" t="str">
        <f t="shared" si="38"/>
        <v/>
      </c>
    </row>
    <row r="207" spans="1:63" ht="12" customHeight="1" x14ac:dyDescent="0.2">
      <c r="A207" s="8"/>
      <c r="B207" s="7"/>
      <c r="C207" s="7"/>
      <c r="D207" s="7"/>
      <c r="E207" s="7"/>
      <c r="F207" s="7"/>
      <c r="G207" s="7"/>
      <c r="H207" s="7"/>
      <c r="I207" s="10"/>
      <c r="J207" s="25"/>
      <c r="K207" s="250"/>
      <c r="L207" s="31"/>
      <c r="M207" s="9"/>
      <c r="N207" s="11" t="s">
        <v>25</v>
      </c>
      <c r="O207" s="39"/>
      <c r="P207" s="47"/>
      <c r="Q207" s="13"/>
      <c r="R207" s="248">
        <f t="shared" si="30"/>
        <v>0</v>
      </c>
      <c r="S207" s="248">
        <f t="shared" si="31"/>
        <v>0</v>
      </c>
      <c r="T207" s="248">
        <f t="shared" si="32"/>
        <v>0</v>
      </c>
      <c r="U207" s="248">
        <f t="shared" si="33"/>
        <v>0</v>
      </c>
      <c r="V207" s="13"/>
      <c r="W207" s="7"/>
      <c r="AT207" s="130"/>
      <c r="BF207" s="33">
        <f t="shared" si="39"/>
        <v>41242</v>
      </c>
      <c r="BG207" s="34">
        <f t="shared" si="34"/>
        <v>82.88000000000001</v>
      </c>
      <c r="BH207" s="32">
        <f t="shared" si="35"/>
        <v>1</v>
      </c>
      <c r="BI207" s="32">
        <f t="shared" si="36"/>
        <v>0</v>
      </c>
      <c r="BJ207" s="69">
        <f t="shared" si="37"/>
        <v>0</v>
      </c>
      <c r="BK207" s="158" t="str">
        <f t="shared" si="38"/>
        <v/>
      </c>
    </row>
    <row r="208" spans="1:63" ht="12" customHeight="1" x14ac:dyDescent="0.2">
      <c r="A208" s="8"/>
      <c r="B208" s="7"/>
      <c r="C208" s="7"/>
      <c r="D208" s="7"/>
      <c r="E208" s="7"/>
      <c r="F208" s="7"/>
      <c r="G208" s="7"/>
      <c r="H208" s="7"/>
      <c r="I208" s="10"/>
      <c r="J208" s="25"/>
      <c r="K208" s="250"/>
      <c r="L208" s="31"/>
      <c r="M208" s="9"/>
      <c r="N208" s="11" t="s">
        <v>25</v>
      </c>
      <c r="O208" s="39"/>
      <c r="P208" s="47"/>
      <c r="Q208" s="13"/>
      <c r="R208" s="248">
        <f t="shared" si="30"/>
        <v>0</v>
      </c>
      <c r="S208" s="248">
        <f t="shared" si="31"/>
        <v>0</v>
      </c>
      <c r="T208" s="248">
        <f t="shared" si="32"/>
        <v>0</v>
      </c>
      <c r="U208" s="248">
        <f t="shared" si="33"/>
        <v>0</v>
      </c>
      <c r="V208" s="13"/>
      <c r="W208" s="7"/>
      <c r="AT208" s="130"/>
      <c r="BF208" s="33">
        <f t="shared" si="39"/>
        <v>41242</v>
      </c>
      <c r="BG208" s="34">
        <f t="shared" si="34"/>
        <v>82.88000000000001</v>
      </c>
      <c r="BH208" s="32">
        <f t="shared" si="35"/>
        <v>1</v>
      </c>
      <c r="BI208" s="32">
        <f t="shared" si="36"/>
        <v>0</v>
      </c>
      <c r="BJ208" s="69">
        <f t="shared" si="37"/>
        <v>0</v>
      </c>
      <c r="BK208" s="158" t="str">
        <f t="shared" si="38"/>
        <v/>
      </c>
    </row>
    <row r="209" spans="1:63" ht="12" customHeight="1" x14ac:dyDescent="0.2">
      <c r="A209" s="8"/>
      <c r="B209" s="7"/>
      <c r="C209" s="7"/>
      <c r="D209" s="7"/>
      <c r="E209" s="7"/>
      <c r="F209" s="7"/>
      <c r="G209" s="7"/>
      <c r="H209" s="7"/>
      <c r="I209" s="10"/>
      <c r="J209" s="25"/>
      <c r="K209" s="250"/>
      <c r="L209" s="31"/>
      <c r="M209" s="9"/>
      <c r="N209" s="11" t="s">
        <v>25</v>
      </c>
      <c r="O209" s="39"/>
      <c r="P209" s="47"/>
      <c r="Q209" s="13"/>
      <c r="R209" s="248">
        <f t="shared" si="30"/>
        <v>0</v>
      </c>
      <c r="S209" s="248">
        <f t="shared" si="31"/>
        <v>0</v>
      </c>
      <c r="T209" s="248">
        <f t="shared" si="32"/>
        <v>0</v>
      </c>
      <c r="U209" s="248">
        <f t="shared" si="33"/>
        <v>0</v>
      </c>
      <c r="V209" s="13"/>
      <c r="W209" s="7"/>
      <c r="AT209" s="130"/>
      <c r="BF209" s="33">
        <f t="shared" si="39"/>
        <v>41242</v>
      </c>
      <c r="BG209" s="34">
        <f t="shared" si="34"/>
        <v>82.88000000000001</v>
      </c>
      <c r="BH209" s="32">
        <f t="shared" si="35"/>
        <v>1</v>
      </c>
      <c r="BI209" s="32">
        <f t="shared" si="36"/>
        <v>0</v>
      </c>
      <c r="BJ209" s="69">
        <f t="shared" si="37"/>
        <v>0</v>
      </c>
      <c r="BK209" s="158" t="str">
        <f t="shared" si="38"/>
        <v/>
      </c>
    </row>
    <row r="210" spans="1:63" ht="12" customHeight="1" x14ac:dyDescent="0.2">
      <c r="A210" s="8"/>
      <c r="B210" s="7"/>
      <c r="C210" s="7"/>
      <c r="D210" s="7"/>
      <c r="E210" s="7"/>
      <c r="F210" s="7"/>
      <c r="G210" s="7"/>
      <c r="H210" s="7"/>
      <c r="I210" s="10"/>
      <c r="J210" s="25"/>
      <c r="K210" s="250"/>
      <c r="L210" s="31"/>
      <c r="M210" s="9"/>
      <c r="N210" s="11" t="s">
        <v>25</v>
      </c>
      <c r="O210" s="39"/>
      <c r="P210" s="47"/>
      <c r="Q210" s="13"/>
      <c r="R210" s="248">
        <f t="shared" si="30"/>
        <v>0</v>
      </c>
      <c r="S210" s="248">
        <f t="shared" si="31"/>
        <v>0</v>
      </c>
      <c r="T210" s="248">
        <f t="shared" si="32"/>
        <v>0</v>
      </c>
      <c r="U210" s="248">
        <f t="shared" si="33"/>
        <v>0</v>
      </c>
      <c r="V210" s="13"/>
      <c r="W210" s="7"/>
      <c r="AT210" s="130"/>
      <c r="BF210" s="33">
        <f t="shared" si="39"/>
        <v>41242</v>
      </c>
      <c r="BG210" s="34">
        <f t="shared" si="34"/>
        <v>82.88000000000001</v>
      </c>
      <c r="BH210" s="32">
        <f t="shared" si="35"/>
        <v>1</v>
      </c>
      <c r="BI210" s="32">
        <f t="shared" si="36"/>
        <v>0</v>
      </c>
      <c r="BJ210" s="69">
        <f t="shared" si="37"/>
        <v>0</v>
      </c>
      <c r="BK210" s="158" t="str">
        <f t="shared" si="38"/>
        <v/>
      </c>
    </row>
    <row r="211" spans="1:63" ht="12" customHeight="1" x14ac:dyDescent="0.2">
      <c r="A211" s="8"/>
      <c r="B211" s="7"/>
      <c r="C211" s="7"/>
      <c r="D211" s="7"/>
      <c r="E211" s="7"/>
      <c r="F211" s="7"/>
      <c r="G211" s="7"/>
      <c r="H211" s="7"/>
      <c r="I211" s="10"/>
      <c r="J211" s="25"/>
      <c r="K211" s="250"/>
      <c r="L211" s="31"/>
      <c r="M211" s="9"/>
      <c r="N211" s="11" t="s">
        <v>25</v>
      </c>
      <c r="O211" s="39"/>
      <c r="P211" s="47"/>
      <c r="Q211" s="13"/>
      <c r="R211" s="248">
        <f t="shared" si="30"/>
        <v>0</v>
      </c>
      <c r="S211" s="248">
        <f t="shared" si="31"/>
        <v>0</v>
      </c>
      <c r="T211" s="248">
        <f t="shared" si="32"/>
        <v>0</v>
      </c>
      <c r="U211" s="248">
        <f t="shared" si="33"/>
        <v>0</v>
      </c>
      <c r="V211" s="13"/>
      <c r="W211" s="7"/>
      <c r="AT211" s="130"/>
      <c r="BF211" s="33">
        <f t="shared" si="39"/>
        <v>41242</v>
      </c>
      <c r="BG211" s="34">
        <f t="shared" si="34"/>
        <v>82.88000000000001</v>
      </c>
      <c r="BH211" s="32">
        <f t="shared" si="35"/>
        <v>1</v>
      </c>
      <c r="BI211" s="32">
        <f t="shared" si="36"/>
        <v>0</v>
      </c>
      <c r="BJ211" s="69">
        <f t="shared" si="37"/>
        <v>0</v>
      </c>
      <c r="BK211" s="158" t="str">
        <f t="shared" si="38"/>
        <v/>
      </c>
    </row>
    <row r="212" spans="1:63" ht="12" customHeight="1" x14ac:dyDescent="0.2">
      <c r="A212" s="8"/>
      <c r="B212" s="7"/>
      <c r="C212" s="7"/>
      <c r="D212" s="7"/>
      <c r="E212" s="7"/>
      <c r="F212" s="7"/>
      <c r="G212" s="7"/>
      <c r="H212" s="7"/>
      <c r="I212" s="10"/>
      <c r="J212" s="25"/>
      <c r="K212" s="250"/>
      <c r="L212" s="31"/>
      <c r="M212" s="9"/>
      <c r="N212" s="11" t="s">
        <v>25</v>
      </c>
      <c r="O212" s="39"/>
      <c r="P212" s="47"/>
      <c r="Q212" s="13"/>
      <c r="R212" s="248">
        <f t="shared" si="30"/>
        <v>0</v>
      </c>
      <c r="S212" s="248">
        <f t="shared" si="31"/>
        <v>0</v>
      </c>
      <c r="T212" s="248">
        <f t="shared" si="32"/>
        <v>0</v>
      </c>
      <c r="U212" s="248">
        <f t="shared" si="33"/>
        <v>0</v>
      </c>
      <c r="V212" s="13"/>
      <c r="W212" s="7"/>
      <c r="AT212" s="130"/>
      <c r="BF212" s="33">
        <f t="shared" si="39"/>
        <v>41242</v>
      </c>
      <c r="BG212" s="34">
        <f t="shared" si="34"/>
        <v>82.88000000000001</v>
      </c>
      <c r="BH212" s="32">
        <f t="shared" si="35"/>
        <v>1</v>
      </c>
      <c r="BI212" s="32">
        <f t="shared" si="36"/>
        <v>0</v>
      </c>
      <c r="BJ212" s="69">
        <f t="shared" si="37"/>
        <v>0</v>
      </c>
      <c r="BK212" s="158" t="str">
        <f t="shared" si="38"/>
        <v/>
      </c>
    </row>
    <row r="213" spans="1:63" ht="12" customHeight="1" x14ac:dyDescent="0.2">
      <c r="A213" s="8"/>
      <c r="B213" s="7"/>
      <c r="C213" s="7"/>
      <c r="D213" s="7"/>
      <c r="E213" s="7"/>
      <c r="F213" s="7"/>
      <c r="G213" s="7"/>
      <c r="H213" s="7"/>
      <c r="I213" s="10"/>
      <c r="J213" s="25"/>
      <c r="K213" s="250"/>
      <c r="L213" s="31"/>
      <c r="M213" s="9"/>
      <c r="N213" s="11" t="s">
        <v>25</v>
      </c>
      <c r="O213" s="39"/>
      <c r="P213" s="47"/>
      <c r="Q213" s="13"/>
      <c r="R213" s="248">
        <f t="shared" si="30"/>
        <v>0</v>
      </c>
      <c r="S213" s="248">
        <f t="shared" si="31"/>
        <v>0</v>
      </c>
      <c r="T213" s="248">
        <f t="shared" si="32"/>
        <v>0</v>
      </c>
      <c r="U213" s="248">
        <f t="shared" si="33"/>
        <v>0</v>
      </c>
      <c r="V213" s="13"/>
      <c r="W213" s="7"/>
      <c r="AT213" s="130"/>
      <c r="BF213" s="33">
        <f t="shared" si="39"/>
        <v>41242</v>
      </c>
      <c r="BG213" s="34">
        <f t="shared" si="34"/>
        <v>82.88000000000001</v>
      </c>
      <c r="BH213" s="32">
        <f t="shared" si="35"/>
        <v>1</v>
      </c>
      <c r="BI213" s="32">
        <f t="shared" si="36"/>
        <v>0</v>
      </c>
      <c r="BJ213" s="69">
        <f t="shared" si="37"/>
        <v>0</v>
      </c>
      <c r="BK213" s="158" t="str">
        <f t="shared" si="38"/>
        <v/>
      </c>
    </row>
    <row r="214" spans="1:63" ht="12" customHeight="1" x14ac:dyDescent="0.2">
      <c r="A214" s="8"/>
      <c r="B214" s="7"/>
      <c r="C214" s="7"/>
      <c r="D214" s="7"/>
      <c r="E214" s="7"/>
      <c r="F214" s="7"/>
      <c r="G214" s="7"/>
      <c r="H214" s="7"/>
      <c r="I214" s="10"/>
      <c r="J214" s="25"/>
      <c r="K214" s="250"/>
      <c r="L214" s="31"/>
      <c r="M214" s="9"/>
      <c r="N214" s="11" t="s">
        <v>25</v>
      </c>
      <c r="O214" s="39"/>
      <c r="P214" s="47"/>
      <c r="Q214" s="13"/>
      <c r="R214" s="248">
        <f t="shared" si="30"/>
        <v>0</v>
      </c>
      <c r="S214" s="248">
        <f t="shared" si="31"/>
        <v>0</v>
      </c>
      <c r="T214" s="248">
        <f t="shared" si="32"/>
        <v>0</v>
      </c>
      <c r="U214" s="248">
        <f t="shared" si="33"/>
        <v>0</v>
      </c>
      <c r="V214" s="13"/>
      <c r="W214" s="7"/>
      <c r="AT214" s="130"/>
      <c r="BF214" s="33">
        <f t="shared" si="39"/>
        <v>41242</v>
      </c>
      <c r="BG214" s="34">
        <f t="shared" si="34"/>
        <v>82.88000000000001</v>
      </c>
      <c r="BH214" s="32">
        <f t="shared" si="35"/>
        <v>1</v>
      </c>
      <c r="BI214" s="32">
        <f t="shared" si="36"/>
        <v>0</v>
      </c>
      <c r="BJ214" s="69">
        <f t="shared" si="37"/>
        <v>0</v>
      </c>
      <c r="BK214" s="158" t="str">
        <f t="shared" si="38"/>
        <v/>
      </c>
    </row>
    <row r="215" spans="1:63" ht="12" customHeight="1" x14ac:dyDescent="0.2">
      <c r="A215" s="8"/>
      <c r="B215" s="7"/>
      <c r="C215" s="7"/>
      <c r="D215" s="7"/>
      <c r="E215" s="7"/>
      <c r="F215" s="7"/>
      <c r="G215" s="7"/>
      <c r="H215" s="7"/>
      <c r="I215" s="10"/>
      <c r="J215" s="25"/>
      <c r="K215" s="250"/>
      <c r="L215" s="31"/>
      <c r="M215" s="9"/>
      <c r="N215" s="11" t="s">
        <v>25</v>
      </c>
      <c r="O215" s="39"/>
      <c r="P215" s="47"/>
      <c r="Q215" s="13"/>
      <c r="R215" s="248">
        <f t="shared" si="30"/>
        <v>0</v>
      </c>
      <c r="S215" s="248">
        <f t="shared" si="31"/>
        <v>0</v>
      </c>
      <c r="T215" s="248">
        <f t="shared" si="32"/>
        <v>0</v>
      </c>
      <c r="U215" s="248">
        <f t="shared" si="33"/>
        <v>0</v>
      </c>
      <c r="V215" s="13"/>
      <c r="W215" s="7"/>
      <c r="AT215" s="130"/>
      <c r="BF215" s="33">
        <f t="shared" si="39"/>
        <v>41242</v>
      </c>
      <c r="BG215" s="34">
        <f t="shared" si="34"/>
        <v>82.88000000000001</v>
      </c>
      <c r="BH215" s="32">
        <f t="shared" si="35"/>
        <v>1</v>
      </c>
      <c r="BI215" s="32">
        <f t="shared" si="36"/>
        <v>0</v>
      </c>
      <c r="BJ215" s="69">
        <f t="shared" si="37"/>
        <v>0</v>
      </c>
      <c r="BK215" s="158" t="str">
        <f t="shared" si="38"/>
        <v/>
      </c>
    </row>
    <row r="216" spans="1:63" ht="12" customHeight="1" x14ac:dyDescent="0.2">
      <c r="A216" s="8"/>
      <c r="B216" s="7"/>
      <c r="C216" s="7"/>
      <c r="D216" s="7"/>
      <c r="E216" s="7"/>
      <c r="F216" s="7"/>
      <c r="G216" s="7"/>
      <c r="H216" s="7"/>
      <c r="I216" s="10"/>
      <c r="J216" s="25"/>
      <c r="K216" s="250"/>
      <c r="L216" s="31"/>
      <c r="M216" s="9"/>
      <c r="N216" s="11" t="s">
        <v>25</v>
      </c>
      <c r="O216" s="39"/>
      <c r="P216" s="47"/>
      <c r="Q216" s="13"/>
      <c r="R216" s="248">
        <f t="shared" si="30"/>
        <v>0</v>
      </c>
      <c r="S216" s="248">
        <f t="shared" si="31"/>
        <v>0</v>
      </c>
      <c r="T216" s="248">
        <f t="shared" si="32"/>
        <v>0</v>
      </c>
      <c r="U216" s="248">
        <f t="shared" si="33"/>
        <v>0</v>
      </c>
      <c r="V216" s="13"/>
      <c r="W216" s="7"/>
      <c r="AT216" s="130"/>
      <c r="BF216" s="33">
        <f t="shared" si="39"/>
        <v>41242</v>
      </c>
      <c r="BG216" s="34">
        <f t="shared" si="34"/>
        <v>82.88000000000001</v>
      </c>
      <c r="BH216" s="32">
        <f t="shared" si="35"/>
        <v>1</v>
      </c>
      <c r="BI216" s="32">
        <f t="shared" si="36"/>
        <v>0</v>
      </c>
      <c r="BJ216" s="69">
        <f t="shared" si="37"/>
        <v>0</v>
      </c>
      <c r="BK216" s="158" t="str">
        <f t="shared" si="38"/>
        <v/>
      </c>
    </row>
    <row r="217" spans="1:63" ht="12" customHeight="1" x14ac:dyDescent="0.2">
      <c r="A217" s="8"/>
      <c r="B217" s="7"/>
      <c r="C217" s="7"/>
      <c r="D217" s="7"/>
      <c r="E217" s="7"/>
      <c r="F217" s="7"/>
      <c r="G217" s="7"/>
      <c r="H217" s="7"/>
      <c r="I217" s="10"/>
      <c r="J217" s="25"/>
      <c r="K217" s="250"/>
      <c r="L217" s="31"/>
      <c r="M217" s="9"/>
      <c r="N217" s="11" t="s">
        <v>25</v>
      </c>
      <c r="O217" s="39"/>
      <c r="P217" s="47"/>
      <c r="Q217" s="13"/>
      <c r="R217" s="248">
        <f t="shared" si="30"/>
        <v>0</v>
      </c>
      <c r="S217" s="248">
        <f t="shared" si="31"/>
        <v>0</v>
      </c>
      <c r="T217" s="248">
        <f t="shared" si="32"/>
        <v>0</v>
      </c>
      <c r="U217" s="248">
        <f t="shared" si="33"/>
        <v>0</v>
      </c>
      <c r="V217" s="13"/>
      <c r="W217" s="7"/>
      <c r="AT217" s="130"/>
      <c r="BF217" s="33">
        <f t="shared" si="39"/>
        <v>41242</v>
      </c>
      <c r="BG217" s="34">
        <f t="shared" si="34"/>
        <v>82.88000000000001</v>
      </c>
      <c r="BH217" s="32">
        <f t="shared" si="35"/>
        <v>1</v>
      </c>
      <c r="BI217" s="32">
        <f t="shared" si="36"/>
        <v>0</v>
      </c>
      <c r="BJ217" s="69">
        <f t="shared" si="37"/>
        <v>0</v>
      </c>
      <c r="BK217" s="158" t="str">
        <f t="shared" si="38"/>
        <v/>
      </c>
    </row>
    <row r="218" spans="1:63" ht="12" customHeight="1" x14ac:dyDescent="0.2">
      <c r="A218" s="8"/>
      <c r="B218" s="7"/>
      <c r="C218" s="7"/>
      <c r="D218" s="7"/>
      <c r="E218" s="7"/>
      <c r="F218" s="7"/>
      <c r="G218" s="7"/>
      <c r="H218" s="7"/>
      <c r="I218" s="10"/>
      <c r="J218" s="25"/>
      <c r="K218" s="250"/>
      <c r="L218" s="31"/>
      <c r="M218" s="9"/>
      <c r="N218" s="11" t="s">
        <v>25</v>
      </c>
      <c r="O218" s="39"/>
      <c r="P218" s="47"/>
      <c r="Q218" s="13"/>
      <c r="R218" s="248">
        <f t="shared" si="30"/>
        <v>0</v>
      </c>
      <c r="S218" s="248">
        <f t="shared" si="31"/>
        <v>0</v>
      </c>
      <c r="T218" s="248">
        <f t="shared" si="32"/>
        <v>0</v>
      </c>
      <c r="U218" s="248">
        <f t="shared" si="33"/>
        <v>0</v>
      </c>
      <c r="V218" s="13"/>
      <c r="W218" s="7"/>
      <c r="AT218" s="130"/>
      <c r="BF218" s="33">
        <f t="shared" si="39"/>
        <v>41242</v>
      </c>
      <c r="BG218" s="34">
        <f t="shared" si="34"/>
        <v>82.88000000000001</v>
      </c>
      <c r="BH218" s="32">
        <f t="shared" si="35"/>
        <v>1</v>
      </c>
      <c r="BI218" s="32">
        <f t="shared" si="36"/>
        <v>0</v>
      </c>
      <c r="BJ218" s="69">
        <f t="shared" si="37"/>
        <v>0</v>
      </c>
      <c r="BK218" s="158" t="str">
        <f t="shared" si="38"/>
        <v/>
      </c>
    </row>
    <row r="219" spans="1:63" ht="12" customHeight="1" x14ac:dyDescent="0.2">
      <c r="A219" s="8"/>
      <c r="B219" s="7"/>
      <c r="C219" s="7"/>
      <c r="D219" s="7"/>
      <c r="E219" s="7"/>
      <c r="F219" s="7"/>
      <c r="G219" s="7"/>
      <c r="H219" s="7"/>
      <c r="I219" s="10"/>
      <c r="J219" s="25"/>
      <c r="K219" s="250"/>
      <c r="L219" s="31"/>
      <c r="M219" s="9"/>
      <c r="N219" s="11" t="s">
        <v>25</v>
      </c>
      <c r="O219" s="39"/>
      <c r="P219" s="47"/>
      <c r="Q219" s="13"/>
      <c r="R219" s="248">
        <f t="shared" si="30"/>
        <v>0</v>
      </c>
      <c r="S219" s="248">
        <f t="shared" si="31"/>
        <v>0</v>
      </c>
      <c r="T219" s="248">
        <f t="shared" si="32"/>
        <v>0</v>
      </c>
      <c r="U219" s="248">
        <f t="shared" si="33"/>
        <v>0</v>
      </c>
      <c r="V219" s="13"/>
      <c r="W219" s="7"/>
      <c r="AT219" s="130"/>
      <c r="BF219" s="33">
        <f t="shared" si="39"/>
        <v>41242</v>
      </c>
      <c r="BG219" s="34">
        <f t="shared" si="34"/>
        <v>82.88000000000001</v>
      </c>
      <c r="BH219" s="32">
        <f t="shared" si="35"/>
        <v>1</v>
      </c>
      <c r="BI219" s="32">
        <f t="shared" si="36"/>
        <v>0</v>
      </c>
      <c r="BJ219" s="69">
        <f t="shared" si="37"/>
        <v>0</v>
      </c>
      <c r="BK219" s="158" t="str">
        <f t="shared" si="38"/>
        <v/>
      </c>
    </row>
    <row r="220" spans="1:63" ht="12" customHeight="1" x14ac:dyDescent="0.2">
      <c r="A220" s="8"/>
      <c r="B220" s="7"/>
      <c r="C220" s="7"/>
      <c r="D220" s="7"/>
      <c r="E220" s="7"/>
      <c r="F220" s="7"/>
      <c r="G220" s="7"/>
      <c r="H220" s="7"/>
      <c r="I220" s="10"/>
      <c r="J220" s="25"/>
      <c r="K220" s="250"/>
      <c r="L220" s="31"/>
      <c r="M220" s="9"/>
      <c r="N220" s="11" t="s">
        <v>25</v>
      </c>
      <c r="O220" s="39"/>
      <c r="P220" s="47"/>
      <c r="Q220" s="13"/>
      <c r="R220" s="248">
        <f t="shared" si="30"/>
        <v>0</v>
      </c>
      <c r="S220" s="248">
        <f t="shared" si="31"/>
        <v>0</v>
      </c>
      <c r="T220" s="248">
        <f t="shared" si="32"/>
        <v>0</v>
      </c>
      <c r="U220" s="248">
        <f t="shared" si="33"/>
        <v>0</v>
      </c>
      <c r="V220" s="13"/>
      <c r="W220" s="7"/>
      <c r="AT220" s="130"/>
      <c r="BF220" s="33">
        <f t="shared" si="39"/>
        <v>41242</v>
      </c>
      <c r="BG220" s="34">
        <f t="shared" si="34"/>
        <v>82.88000000000001</v>
      </c>
      <c r="BH220" s="32">
        <f t="shared" si="35"/>
        <v>1</v>
      </c>
      <c r="BI220" s="32">
        <f t="shared" si="36"/>
        <v>0</v>
      </c>
      <c r="BJ220" s="69">
        <f t="shared" si="37"/>
        <v>0</v>
      </c>
      <c r="BK220" s="158" t="str">
        <f t="shared" si="38"/>
        <v/>
      </c>
    </row>
    <row r="221" spans="1:63" ht="12" customHeight="1" x14ac:dyDescent="0.2">
      <c r="A221" s="8"/>
      <c r="B221" s="7"/>
      <c r="C221" s="7"/>
      <c r="D221" s="7"/>
      <c r="E221" s="7"/>
      <c r="F221" s="7"/>
      <c r="G221" s="7"/>
      <c r="H221" s="7"/>
      <c r="I221" s="10"/>
      <c r="J221" s="25"/>
      <c r="K221" s="250"/>
      <c r="L221" s="31"/>
      <c r="M221" s="9"/>
      <c r="N221" s="11" t="s">
        <v>25</v>
      </c>
      <c r="O221" s="39"/>
      <c r="P221" s="47"/>
      <c r="Q221" s="13"/>
      <c r="R221" s="248">
        <f t="shared" si="30"/>
        <v>0</v>
      </c>
      <c r="S221" s="248">
        <f t="shared" si="31"/>
        <v>0</v>
      </c>
      <c r="T221" s="248">
        <f t="shared" si="32"/>
        <v>0</v>
      </c>
      <c r="U221" s="248">
        <f t="shared" si="33"/>
        <v>0</v>
      </c>
      <c r="V221" s="13"/>
      <c r="W221" s="7"/>
      <c r="AT221" s="130"/>
      <c r="BF221" s="33">
        <f t="shared" si="39"/>
        <v>41242</v>
      </c>
      <c r="BG221" s="34">
        <f t="shared" si="34"/>
        <v>82.88000000000001</v>
      </c>
      <c r="BH221" s="32">
        <f t="shared" si="35"/>
        <v>1</v>
      </c>
      <c r="BI221" s="32">
        <f t="shared" si="36"/>
        <v>0</v>
      </c>
      <c r="BJ221" s="69">
        <f t="shared" si="37"/>
        <v>0</v>
      </c>
      <c r="BK221" s="158" t="str">
        <f t="shared" si="38"/>
        <v/>
      </c>
    </row>
    <row r="222" spans="1:63" ht="12" customHeight="1" x14ac:dyDescent="0.2">
      <c r="A222" s="8"/>
      <c r="B222" s="7"/>
      <c r="C222" s="7"/>
      <c r="D222" s="7"/>
      <c r="E222" s="7"/>
      <c r="F222" s="7"/>
      <c r="G222" s="7"/>
      <c r="H222" s="7"/>
      <c r="I222" s="10"/>
      <c r="J222" s="25"/>
      <c r="K222" s="250"/>
      <c r="L222" s="31"/>
      <c r="M222" s="9"/>
      <c r="N222" s="11" t="s">
        <v>25</v>
      </c>
      <c r="O222" s="39"/>
      <c r="P222" s="47"/>
      <c r="Q222" s="13"/>
      <c r="R222" s="248">
        <f t="shared" si="30"/>
        <v>0</v>
      </c>
      <c r="S222" s="248">
        <f t="shared" si="31"/>
        <v>0</v>
      </c>
      <c r="T222" s="248">
        <f t="shared" si="32"/>
        <v>0</v>
      </c>
      <c r="U222" s="248">
        <f t="shared" si="33"/>
        <v>0</v>
      </c>
      <c r="V222" s="13"/>
      <c r="W222" s="7"/>
      <c r="AT222" s="130"/>
      <c r="BF222" s="33">
        <f t="shared" si="39"/>
        <v>41242</v>
      </c>
      <c r="BG222" s="34">
        <f t="shared" si="34"/>
        <v>82.88000000000001</v>
      </c>
      <c r="BH222" s="32">
        <f t="shared" si="35"/>
        <v>1</v>
      </c>
      <c r="BI222" s="32">
        <f t="shared" si="36"/>
        <v>0</v>
      </c>
      <c r="BJ222" s="69">
        <f t="shared" si="37"/>
        <v>0</v>
      </c>
      <c r="BK222" s="158" t="str">
        <f t="shared" si="38"/>
        <v/>
      </c>
    </row>
    <row r="223" spans="1:63" ht="12" customHeight="1" x14ac:dyDescent="0.2">
      <c r="A223" s="8"/>
      <c r="B223" s="7"/>
      <c r="C223" s="7"/>
      <c r="D223" s="7"/>
      <c r="E223" s="7"/>
      <c r="F223" s="7"/>
      <c r="G223" s="7"/>
      <c r="H223" s="7"/>
      <c r="I223" s="10"/>
      <c r="J223" s="25"/>
      <c r="K223" s="250"/>
      <c r="L223" s="31"/>
      <c r="M223" s="9"/>
      <c r="N223" s="11" t="s">
        <v>25</v>
      </c>
      <c r="O223" s="39"/>
      <c r="P223" s="47"/>
      <c r="Q223" s="13"/>
      <c r="R223" s="248">
        <f t="shared" si="30"/>
        <v>0</v>
      </c>
      <c r="S223" s="248">
        <f t="shared" si="31"/>
        <v>0</v>
      </c>
      <c r="T223" s="248">
        <f t="shared" si="32"/>
        <v>0</v>
      </c>
      <c r="U223" s="248">
        <f t="shared" si="33"/>
        <v>0</v>
      </c>
      <c r="V223" s="13"/>
      <c r="W223" s="7"/>
      <c r="AT223" s="130"/>
      <c r="BF223" s="33">
        <f t="shared" si="39"/>
        <v>41242</v>
      </c>
      <c r="BG223" s="34">
        <f t="shared" si="34"/>
        <v>82.88000000000001</v>
      </c>
      <c r="BH223" s="32">
        <f t="shared" si="35"/>
        <v>1</v>
      </c>
      <c r="BI223" s="32">
        <f t="shared" si="36"/>
        <v>0</v>
      </c>
      <c r="BJ223" s="69">
        <f t="shared" si="37"/>
        <v>0</v>
      </c>
      <c r="BK223" s="158" t="str">
        <f t="shared" si="38"/>
        <v/>
      </c>
    </row>
    <row r="224" spans="1:63" ht="12" customHeight="1" x14ac:dyDescent="0.2">
      <c r="A224" s="8"/>
      <c r="B224" s="7"/>
      <c r="C224" s="7"/>
      <c r="D224" s="7"/>
      <c r="E224" s="7"/>
      <c r="F224" s="7"/>
      <c r="G224" s="7"/>
      <c r="H224" s="7"/>
      <c r="I224" s="10"/>
      <c r="J224" s="25"/>
      <c r="K224" s="250"/>
      <c r="L224" s="31"/>
      <c r="M224" s="9"/>
      <c r="N224" s="11" t="s">
        <v>25</v>
      </c>
      <c r="O224" s="39"/>
      <c r="P224" s="47"/>
      <c r="Q224" s="13"/>
      <c r="R224" s="248">
        <f t="shared" si="30"/>
        <v>0</v>
      </c>
      <c r="S224" s="248">
        <f t="shared" si="31"/>
        <v>0</v>
      </c>
      <c r="T224" s="248">
        <f t="shared" si="32"/>
        <v>0</v>
      </c>
      <c r="U224" s="248">
        <f t="shared" si="33"/>
        <v>0</v>
      </c>
      <c r="V224" s="13"/>
      <c r="W224" s="7"/>
      <c r="AT224" s="130"/>
      <c r="BF224" s="33">
        <f t="shared" si="39"/>
        <v>41242</v>
      </c>
      <c r="BG224" s="34">
        <f t="shared" si="34"/>
        <v>82.88000000000001</v>
      </c>
      <c r="BH224" s="32">
        <f t="shared" si="35"/>
        <v>1</v>
      </c>
      <c r="BI224" s="32">
        <f t="shared" si="36"/>
        <v>0</v>
      </c>
      <c r="BJ224" s="69">
        <f t="shared" si="37"/>
        <v>0</v>
      </c>
      <c r="BK224" s="158" t="str">
        <f t="shared" si="38"/>
        <v/>
      </c>
    </row>
    <row r="225" spans="1:63" ht="12" customHeight="1" x14ac:dyDescent="0.2">
      <c r="A225" s="8"/>
      <c r="B225" s="7"/>
      <c r="C225" s="7"/>
      <c r="D225" s="7"/>
      <c r="E225" s="7"/>
      <c r="F225" s="7"/>
      <c r="G225" s="7"/>
      <c r="H225" s="7"/>
      <c r="I225" s="10"/>
      <c r="J225" s="25"/>
      <c r="K225" s="250"/>
      <c r="L225" s="31"/>
      <c r="M225" s="9"/>
      <c r="N225" s="11" t="s">
        <v>25</v>
      </c>
      <c r="O225" s="39"/>
      <c r="P225" s="47"/>
      <c r="Q225" s="13"/>
      <c r="R225" s="248">
        <f t="shared" si="30"/>
        <v>0</v>
      </c>
      <c r="S225" s="248">
        <f t="shared" si="31"/>
        <v>0</v>
      </c>
      <c r="T225" s="248">
        <f t="shared" si="32"/>
        <v>0</v>
      </c>
      <c r="U225" s="248">
        <f t="shared" si="33"/>
        <v>0</v>
      </c>
      <c r="V225" s="13"/>
      <c r="W225" s="7"/>
      <c r="AT225" s="130"/>
      <c r="BF225" s="33">
        <f t="shared" si="39"/>
        <v>41242</v>
      </c>
      <c r="BG225" s="34">
        <f t="shared" si="34"/>
        <v>82.88000000000001</v>
      </c>
      <c r="BH225" s="32">
        <f t="shared" si="35"/>
        <v>1</v>
      </c>
      <c r="BI225" s="32">
        <f t="shared" si="36"/>
        <v>0</v>
      </c>
      <c r="BJ225" s="69">
        <f t="shared" si="37"/>
        <v>0</v>
      </c>
      <c r="BK225" s="158" t="str">
        <f t="shared" si="38"/>
        <v/>
      </c>
    </row>
    <row r="226" spans="1:63" ht="12" customHeight="1" x14ac:dyDescent="0.2">
      <c r="A226" s="8"/>
      <c r="B226" s="7"/>
      <c r="C226" s="7"/>
      <c r="D226" s="7"/>
      <c r="E226" s="7"/>
      <c r="F226" s="7"/>
      <c r="G226" s="7"/>
      <c r="H226" s="7"/>
      <c r="I226" s="10"/>
      <c r="J226" s="25"/>
      <c r="K226" s="250"/>
      <c r="L226" s="31"/>
      <c r="M226" s="9"/>
      <c r="N226" s="11" t="s">
        <v>25</v>
      </c>
      <c r="O226" s="39"/>
      <c r="P226" s="47"/>
      <c r="Q226" s="13"/>
      <c r="R226" s="248">
        <f t="shared" si="30"/>
        <v>0</v>
      </c>
      <c r="S226" s="248">
        <f t="shared" si="31"/>
        <v>0</v>
      </c>
      <c r="T226" s="248">
        <f t="shared" si="32"/>
        <v>0</v>
      </c>
      <c r="U226" s="248">
        <f t="shared" si="33"/>
        <v>0</v>
      </c>
      <c r="V226" s="13"/>
      <c r="W226" s="7"/>
      <c r="AT226" s="130"/>
      <c r="BF226" s="33">
        <f t="shared" si="39"/>
        <v>41242</v>
      </c>
      <c r="BG226" s="34">
        <f t="shared" si="34"/>
        <v>82.88000000000001</v>
      </c>
      <c r="BH226" s="32">
        <f t="shared" si="35"/>
        <v>1</v>
      </c>
      <c r="BI226" s="32">
        <f t="shared" si="36"/>
        <v>0</v>
      </c>
      <c r="BJ226" s="69">
        <f t="shared" si="37"/>
        <v>0</v>
      </c>
      <c r="BK226" s="158" t="str">
        <f t="shared" si="38"/>
        <v/>
      </c>
    </row>
    <row r="227" spans="1:63" ht="12" customHeight="1" x14ac:dyDescent="0.2">
      <c r="A227" s="8"/>
      <c r="B227" s="7"/>
      <c r="C227" s="7"/>
      <c r="D227" s="7"/>
      <c r="E227" s="7"/>
      <c r="F227" s="7"/>
      <c r="G227" s="7"/>
      <c r="H227" s="7"/>
      <c r="I227" s="10"/>
      <c r="J227" s="25"/>
      <c r="K227" s="250"/>
      <c r="L227" s="31"/>
      <c r="M227" s="9"/>
      <c r="N227" s="11" t="s">
        <v>25</v>
      </c>
      <c r="O227" s="39"/>
      <c r="P227" s="47"/>
      <c r="Q227" s="13"/>
      <c r="R227" s="248">
        <f t="shared" si="30"/>
        <v>0</v>
      </c>
      <c r="S227" s="248">
        <f t="shared" si="31"/>
        <v>0</v>
      </c>
      <c r="T227" s="248">
        <f t="shared" si="32"/>
        <v>0</v>
      </c>
      <c r="U227" s="248">
        <f t="shared" si="33"/>
        <v>0</v>
      </c>
      <c r="V227" s="13"/>
      <c r="W227" s="7"/>
      <c r="AT227" s="130"/>
      <c r="BF227" s="33">
        <f t="shared" si="39"/>
        <v>41242</v>
      </c>
      <c r="BG227" s="34">
        <f t="shared" si="34"/>
        <v>82.88000000000001</v>
      </c>
      <c r="BH227" s="32">
        <f t="shared" si="35"/>
        <v>1</v>
      </c>
      <c r="BI227" s="32">
        <f t="shared" si="36"/>
        <v>0</v>
      </c>
      <c r="BJ227" s="69">
        <f t="shared" si="37"/>
        <v>0</v>
      </c>
      <c r="BK227" s="158" t="str">
        <f t="shared" si="38"/>
        <v/>
      </c>
    </row>
    <row r="228" spans="1:63" ht="12" customHeight="1" x14ac:dyDescent="0.2">
      <c r="A228" s="8"/>
      <c r="B228" s="7"/>
      <c r="C228" s="7"/>
      <c r="D228" s="7"/>
      <c r="E228" s="7"/>
      <c r="F228" s="7"/>
      <c r="G228" s="7"/>
      <c r="H228" s="7"/>
      <c r="I228" s="10"/>
      <c r="J228" s="25"/>
      <c r="K228" s="250"/>
      <c r="L228" s="31"/>
      <c r="M228" s="9"/>
      <c r="N228" s="11" t="s">
        <v>25</v>
      </c>
      <c r="O228" s="39"/>
      <c r="P228" s="47"/>
      <c r="Q228" s="13"/>
      <c r="R228" s="248">
        <f t="shared" si="30"/>
        <v>0</v>
      </c>
      <c r="S228" s="248">
        <f t="shared" si="31"/>
        <v>0</v>
      </c>
      <c r="T228" s="248">
        <f t="shared" si="32"/>
        <v>0</v>
      </c>
      <c r="U228" s="248">
        <f t="shared" si="33"/>
        <v>0</v>
      </c>
      <c r="V228" s="13"/>
      <c r="W228" s="7"/>
      <c r="AT228" s="130"/>
      <c r="BF228" s="33">
        <f t="shared" si="39"/>
        <v>41242</v>
      </c>
      <c r="BG228" s="34">
        <f t="shared" si="34"/>
        <v>82.88000000000001</v>
      </c>
      <c r="BH228" s="32">
        <f t="shared" si="35"/>
        <v>1</v>
      </c>
      <c r="BI228" s="32">
        <f t="shared" si="36"/>
        <v>0</v>
      </c>
      <c r="BJ228" s="69">
        <f t="shared" si="37"/>
        <v>0</v>
      </c>
      <c r="BK228" s="158" t="str">
        <f t="shared" si="38"/>
        <v/>
      </c>
    </row>
    <row r="229" spans="1:63" ht="12" customHeight="1" x14ac:dyDescent="0.2">
      <c r="A229" s="8"/>
      <c r="B229" s="7"/>
      <c r="C229" s="7"/>
      <c r="D229" s="7"/>
      <c r="E229" s="7"/>
      <c r="F229" s="7"/>
      <c r="G229" s="7"/>
      <c r="H229" s="7"/>
      <c r="I229" s="10"/>
      <c r="J229" s="25"/>
      <c r="K229" s="250"/>
      <c r="L229" s="31"/>
      <c r="M229" s="9"/>
      <c r="N229" s="11" t="s">
        <v>25</v>
      </c>
      <c r="O229" s="39"/>
      <c r="P229" s="47"/>
      <c r="Q229" s="13"/>
      <c r="R229" s="248">
        <f t="shared" si="30"/>
        <v>0</v>
      </c>
      <c r="S229" s="248">
        <f t="shared" si="31"/>
        <v>0</v>
      </c>
      <c r="T229" s="248">
        <f t="shared" si="32"/>
        <v>0</v>
      </c>
      <c r="U229" s="248">
        <f t="shared" si="33"/>
        <v>0</v>
      </c>
      <c r="V229" s="13"/>
      <c r="W229" s="7"/>
      <c r="AT229" s="130"/>
      <c r="BF229" s="33">
        <f t="shared" si="39"/>
        <v>41242</v>
      </c>
      <c r="BG229" s="34">
        <f t="shared" si="34"/>
        <v>82.88000000000001</v>
      </c>
      <c r="BH229" s="32">
        <f t="shared" si="35"/>
        <v>1</v>
      </c>
      <c r="BI229" s="32">
        <f t="shared" si="36"/>
        <v>0</v>
      </c>
      <c r="BJ229" s="69">
        <f t="shared" si="37"/>
        <v>0</v>
      </c>
      <c r="BK229" s="158" t="str">
        <f t="shared" si="38"/>
        <v/>
      </c>
    </row>
    <row r="230" spans="1:63" ht="12" customHeight="1" x14ac:dyDescent="0.2">
      <c r="A230" s="8"/>
      <c r="B230" s="7"/>
      <c r="C230" s="7"/>
      <c r="D230" s="7"/>
      <c r="E230" s="7"/>
      <c r="F230" s="7"/>
      <c r="G230" s="7"/>
      <c r="H230" s="7"/>
      <c r="I230" s="10"/>
      <c r="J230" s="25"/>
      <c r="K230" s="250"/>
      <c r="L230" s="31"/>
      <c r="M230" s="9"/>
      <c r="N230" s="11" t="s">
        <v>25</v>
      </c>
      <c r="O230" s="39"/>
      <c r="P230" s="47"/>
      <c r="Q230" s="13"/>
      <c r="R230" s="248">
        <f t="shared" si="30"/>
        <v>0</v>
      </c>
      <c r="S230" s="248">
        <f t="shared" si="31"/>
        <v>0</v>
      </c>
      <c r="T230" s="248">
        <f t="shared" si="32"/>
        <v>0</v>
      </c>
      <c r="U230" s="248">
        <f t="shared" si="33"/>
        <v>0</v>
      </c>
      <c r="V230" s="13"/>
      <c r="W230" s="7"/>
      <c r="AT230" s="130"/>
      <c r="BF230" s="33">
        <f t="shared" si="39"/>
        <v>41242</v>
      </c>
      <c r="BG230" s="34">
        <f t="shared" si="34"/>
        <v>82.88000000000001</v>
      </c>
      <c r="BH230" s="32">
        <f t="shared" si="35"/>
        <v>1</v>
      </c>
      <c r="BI230" s="32">
        <f t="shared" si="36"/>
        <v>0</v>
      </c>
      <c r="BJ230" s="69">
        <f t="shared" si="37"/>
        <v>0</v>
      </c>
      <c r="BK230" s="158" t="str">
        <f t="shared" si="38"/>
        <v/>
      </c>
    </row>
    <row r="231" spans="1:63" ht="12" customHeight="1" x14ac:dyDescent="0.2">
      <c r="A231" s="8"/>
      <c r="B231" s="7"/>
      <c r="C231" s="7"/>
      <c r="D231" s="7"/>
      <c r="E231" s="7"/>
      <c r="F231" s="7"/>
      <c r="G231" s="7"/>
      <c r="H231" s="7"/>
      <c r="I231" s="10"/>
      <c r="J231" s="25"/>
      <c r="K231" s="250"/>
      <c r="L231" s="31"/>
      <c r="M231" s="9"/>
      <c r="N231" s="11" t="s">
        <v>25</v>
      </c>
      <c r="O231" s="39"/>
      <c r="P231" s="47"/>
      <c r="Q231" s="13"/>
      <c r="R231" s="248">
        <f t="shared" si="30"/>
        <v>0</v>
      </c>
      <c r="S231" s="248">
        <f t="shared" si="31"/>
        <v>0</v>
      </c>
      <c r="T231" s="248">
        <f t="shared" si="32"/>
        <v>0</v>
      </c>
      <c r="U231" s="248">
        <f t="shared" si="33"/>
        <v>0</v>
      </c>
      <c r="V231" s="13"/>
      <c r="W231" s="7"/>
      <c r="AT231" s="130"/>
      <c r="BF231" s="33">
        <f t="shared" si="39"/>
        <v>41242</v>
      </c>
      <c r="BG231" s="34">
        <f t="shared" si="34"/>
        <v>82.88000000000001</v>
      </c>
      <c r="BH231" s="32">
        <f t="shared" si="35"/>
        <v>1</v>
      </c>
      <c r="BI231" s="32">
        <f t="shared" si="36"/>
        <v>0</v>
      </c>
      <c r="BJ231" s="69">
        <f t="shared" si="37"/>
        <v>0</v>
      </c>
      <c r="BK231" s="158" t="str">
        <f t="shared" si="38"/>
        <v/>
      </c>
    </row>
    <row r="232" spans="1:63" ht="12" customHeight="1" x14ac:dyDescent="0.2">
      <c r="A232" s="8"/>
      <c r="B232" s="7"/>
      <c r="C232" s="7"/>
      <c r="D232" s="7"/>
      <c r="E232" s="7"/>
      <c r="F232" s="7"/>
      <c r="G232" s="7"/>
      <c r="H232" s="7"/>
      <c r="I232" s="10"/>
      <c r="J232" s="25"/>
      <c r="K232" s="250"/>
      <c r="L232" s="31"/>
      <c r="M232" s="9"/>
      <c r="N232" s="11" t="s">
        <v>25</v>
      </c>
      <c r="O232" s="39"/>
      <c r="P232" s="47"/>
      <c r="Q232" s="13"/>
      <c r="R232" s="248">
        <f t="shared" si="30"/>
        <v>0</v>
      </c>
      <c r="S232" s="248">
        <f t="shared" si="31"/>
        <v>0</v>
      </c>
      <c r="T232" s="248">
        <f t="shared" si="32"/>
        <v>0</v>
      </c>
      <c r="U232" s="248">
        <f t="shared" si="33"/>
        <v>0</v>
      </c>
      <c r="V232" s="13"/>
      <c r="W232" s="7"/>
      <c r="AT232" s="130"/>
      <c r="BF232" s="33">
        <f t="shared" si="39"/>
        <v>41242</v>
      </c>
      <c r="BG232" s="34">
        <f t="shared" si="34"/>
        <v>82.88000000000001</v>
      </c>
      <c r="BH232" s="32">
        <f t="shared" si="35"/>
        <v>1</v>
      </c>
      <c r="BI232" s="32">
        <f t="shared" si="36"/>
        <v>0</v>
      </c>
      <c r="BJ232" s="69">
        <f t="shared" si="37"/>
        <v>0</v>
      </c>
      <c r="BK232" s="158" t="str">
        <f t="shared" si="38"/>
        <v/>
      </c>
    </row>
    <row r="233" spans="1:63" ht="12" customHeight="1" x14ac:dyDescent="0.2">
      <c r="A233" s="8"/>
      <c r="B233" s="7"/>
      <c r="C233" s="7"/>
      <c r="D233" s="7"/>
      <c r="E233" s="7"/>
      <c r="F233" s="7"/>
      <c r="G233" s="7"/>
      <c r="H233" s="7"/>
      <c r="I233" s="10"/>
      <c r="J233" s="25"/>
      <c r="K233" s="250"/>
      <c r="L233" s="31"/>
      <c r="M233" s="9"/>
      <c r="N233" s="11" t="s">
        <v>25</v>
      </c>
      <c r="O233" s="39"/>
      <c r="P233" s="47"/>
      <c r="Q233" s="13"/>
      <c r="R233" s="248">
        <f t="shared" si="30"/>
        <v>0</v>
      </c>
      <c r="S233" s="248">
        <f t="shared" si="31"/>
        <v>0</v>
      </c>
      <c r="T233" s="248">
        <f t="shared" si="32"/>
        <v>0</v>
      </c>
      <c r="U233" s="248">
        <f t="shared" si="33"/>
        <v>0</v>
      </c>
      <c r="V233" s="13"/>
      <c r="W233" s="7"/>
      <c r="AT233" s="130"/>
      <c r="BF233" s="33">
        <f t="shared" si="39"/>
        <v>41242</v>
      </c>
      <c r="BG233" s="34">
        <f t="shared" si="34"/>
        <v>82.88000000000001</v>
      </c>
      <c r="BH233" s="32">
        <f t="shared" si="35"/>
        <v>1</v>
      </c>
      <c r="BI233" s="32">
        <f t="shared" si="36"/>
        <v>0</v>
      </c>
      <c r="BJ233" s="69">
        <f t="shared" si="37"/>
        <v>0</v>
      </c>
      <c r="BK233" s="158" t="str">
        <f t="shared" si="38"/>
        <v/>
      </c>
    </row>
    <row r="234" spans="1:63" ht="12" customHeight="1" x14ac:dyDescent="0.2">
      <c r="A234" s="8"/>
      <c r="B234" s="7"/>
      <c r="C234" s="7"/>
      <c r="D234" s="7"/>
      <c r="E234" s="7"/>
      <c r="F234" s="7"/>
      <c r="G234" s="7"/>
      <c r="H234" s="7"/>
      <c r="I234" s="10"/>
      <c r="J234" s="25"/>
      <c r="K234" s="250"/>
      <c r="L234" s="31"/>
      <c r="M234" s="9"/>
      <c r="N234" s="11" t="s">
        <v>25</v>
      </c>
      <c r="O234" s="39"/>
      <c r="P234" s="47"/>
      <c r="Q234" s="13"/>
      <c r="R234" s="248">
        <f t="shared" si="30"/>
        <v>0</v>
      </c>
      <c r="S234" s="248">
        <f t="shared" si="31"/>
        <v>0</v>
      </c>
      <c r="T234" s="248">
        <f t="shared" si="32"/>
        <v>0</v>
      </c>
      <c r="U234" s="248">
        <f t="shared" si="33"/>
        <v>0</v>
      </c>
      <c r="V234" s="13"/>
      <c r="W234" s="7"/>
      <c r="AT234" s="130"/>
      <c r="BF234" s="33">
        <f t="shared" si="39"/>
        <v>41242</v>
      </c>
      <c r="BG234" s="34">
        <f t="shared" si="34"/>
        <v>82.88000000000001</v>
      </c>
      <c r="BH234" s="32">
        <f t="shared" si="35"/>
        <v>1</v>
      </c>
      <c r="BI234" s="32">
        <f t="shared" si="36"/>
        <v>0</v>
      </c>
      <c r="BJ234" s="69">
        <f t="shared" si="37"/>
        <v>0</v>
      </c>
      <c r="BK234" s="158" t="str">
        <f t="shared" si="38"/>
        <v/>
      </c>
    </row>
    <row r="235" spans="1:63" ht="12" customHeight="1" x14ac:dyDescent="0.2">
      <c r="A235" s="8"/>
      <c r="B235" s="7"/>
      <c r="C235" s="7"/>
      <c r="D235" s="7"/>
      <c r="E235" s="7"/>
      <c r="F235" s="7"/>
      <c r="G235" s="7"/>
      <c r="H235" s="7"/>
      <c r="I235" s="10"/>
      <c r="J235" s="25"/>
      <c r="K235" s="250"/>
      <c r="L235" s="31"/>
      <c r="M235" s="9"/>
      <c r="N235" s="11" t="s">
        <v>25</v>
      </c>
      <c r="O235" s="39"/>
      <c r="P235" s="47"/>
      <c r="Q235" s="13"/>
      <c r="R235" s="248">
        <f t="shared" si="30"/>
        <v>0</v>
      </c>
      <c r="S235" s="248">
        <f t="shared" si="31"/>
        <v>0</v>
      </c>
      <c r="T235" s="248">
        <f t="shared" si="32"/>
        <v>0</v>
      </c>
      <c r="U235" s="248">
        <f t="shared" si="33"/>
        <v>0</v>
      </c>
      <c r="V235" s="13"/>
      <c r="W235" s="7"/>
      <c r="AT235" s="130"/>
      <c r="BF235" s="33">
        <f t="shared" si="39"/>
        <v>41242</v>
      </c>
      <c r="BG235" s="34">
        <f t="shared" si="34"/>
        <v>82.88000000000001</v>
      </c>
      <c r="BH235" s="32">
        <f t="shared" si="35"/>
        <v>1</v>
      </c>
      <c r="BI235" s="32">
        <f t="shared" si="36"/>
        <v>0</v>
      </c>
      <c r="BJ235" s="69">
        <f t="shared" si="37"/>
        <v>0</v>
      </c>
      <c r="BK235" s="158" t="str">
        <f t="shared" si="38"/>
        <v/>
      </c>
    </row>
    <row r="236" spans="1:63" ht="12" customHeight="1" x14ac:dyDescent="0.2">
      <c r="A236" s="8"/>
      <c r="B236" s="7"/>
      <c r="C236" s="7"/>
      <c r="D236" s="7"/>
      <c r="E236" s="7"/>
      <c r="F236" s="7"/>
      <c r="G236" s="7"/>
      <c r="H236" s="7"/>
      <c r="I236" s="10"/>
      <c r="J236" s="25"/>
      <c r="K236" s="250"/>
      <c r="L236" s="31"/>
      <c r="M236" s="9"/>
      <c r="N236" s="11" t="s">
        <v>25</v>
      </c>
      <c r="O236" s="39"/>
      <c r="P236" s="47"/>
      <c r="Q236" s="13"/>
      <c r="R236" s="248">
        <f t="shared" si="30"/>
        <v>0</v>
      </c>
      <c r="S236" s="248">
        <f t="shared" si="31"/>
        <v>0</v>
      </c>
      <c r="T236" s="248">
        <f t="shared" si="32"/>
        <v>0</v>
      </c>
      <c r="U236" s="248">
        <f t="shared" si="33"/>
        <v>0</v>
      </c>
      <c r="V236" s="13"/>
      <c r="W236" s="7"/>
      <c r="AT236" s="130"/>
      <c r="BF236" s="33">
        <f t="shared" si="39"/>
        <v>41242</v>
      </c>
      <c r="BG236" s="34">
        <f t="shared" si="34"/>
        <v>82.88000000000001</v>
      </c>
      <c r="BH236" s="32">
        <f t="shared" si="35"/>
        <v>1</v>
      </c>
      <c r="BI236" s="32">
        <f t="shared" si="36"/>
        <v>0</v>
      </c>
      <c r="BJ236" s="69">
        <f t="shared" si="37"/>
        <v>0</v>
      </c>
      <c r="BK236" s="158" t="str">
        <f t="shared" si="38"/>
        <v/>
      </c>
    </row>
    <row r="237" spans="1:63" ht="12" customHeight="1" x14ac:dyDescent="0.2">
      <c r="A237" s="8"/>
      <c r="B237" s="7"/>
      <c r="C237" s="7"/>
      <c r="D237" s="7"/>
      <c r="E237" s="7"/>
      <c r="F237" s="7"/>
      <c r="G237" s="7"/>
      <c r="H237" s="7"/>
      <c r="I237" s="10"/>
      <c r="J237" s="25"/>
      <c r="K237" s="250"/>
      <c r="L237" s="31"/>
      <c r="M237" s="9"/>
      <c r="N237" s="11" t="s">
        <v>25</v>
      </c>
      <c r="O237" s="39"/>
      <c r="P237" s="47"/>
      <c r="Q237" s="13"/>
      <c r="R237" s="248">
        <f t="shared" si="30"/>
        <v>0</v>
      </c>
      <c r="S237" s="248">
        <f t="shared" si="31"/>
        <v>0</v>
      </c>
      <c r="T237" s="248">
        <f t="shared" si="32"/>
        <v>0</v>
      </c>
      <c r="U237" s="248">
        <f t="shared" si="33"/>
        <v>0</v>
      </c>
      <c r="V237" s="13"/>
      <c r="W237" s="7"/>
      <c r="AT237" s="130"/>
      <c r="BF237" s="33">
        <f t="shared" si="39"/>
        <v>41242</v>
      </c>
      <c r="BG237" s="34">
        <f t="shared" si="34"/>
        <v>82.88000000000001</v>
      </c>
      <c r="BH237" s="32">
        <f t="shared" si="35"/>
        <v>1</v>
      </c>
      <c r="BI237" s="32">
        <f t="shared" si="36"/>
        <v>0</v>
      </c>
      <c r="BJ237" s="69">
        <f t="shared" si="37"/>
        <v>0</v>
      </c>
      <c r="BK237" s="158" t="str">
        <f t="shared" si="38"/>
        <v/>
      </c>
    </row>
    <row r="238" spans="1:63" ht="12" customHeight="1" x14ac:dyDescent="0.2">
      <c r="A238" s="8"/>
      <c r="B238" s="7"/>
      <c r="C238" s="7"/>
      <c r="D238" s="7"/>
      <c r="E238" s="7"/>
      <c r="F238" s="7"/>
      <c r="G238" s="7"/>
      <c r="H238" s="7"/>
      <c r="I238" s="10"/>
      <c r="J238" s="25"/>
      <c r="K238" s="250"/>
      <c r="L238" s="31"/>
      <c r="M238" s="9"/>
      <c r="N238" s="11" t="s">
        <v>25</v>
      </c>
      <c r="O238" s="39"/>
      <c r="P238" s="47"/>
      <c r="Q238" s="13"/>
      <c r="R238" s="248">
        <f t="shared" si="30"/>
        <v>0</v>
      </c>
      <c r="S238" s="248">
        <f t="shared" si="31"/>
        <v>0</v>
      </c>
      <c r="T238" s="248">
        <f t="shared" si="32"/>
        <v>0</v>
      </c>
      <c r="U238" s="248">
        <f t="shared" si="33"/>
        <v>0</v>
      </c>
      <c r="V238" s="13"/>
      <c r="W238" s="7"/>
      <c r="AT238" s="130"/>
      <c r="BF238" s="33">
        <f t="shared" si="39"/>
        <v>41242</v>
      </c>
      <c r="BG238" s="34">
        <f t="shared" si="34"/>
        <v>82.88000000000001</v>
      </c>
      <c r="BH238" s="32">
        <f t="shared" si="35"/>
        <v>1</v>
      </c>
      <c r="BI238" s="32">
        <f t="shared" si="36"/>
        <v>0</v>
      </c>
      <c r="BJ238" s="69">
        <f t="shared" si="37"/>
        <v>0</v>
      </c>
      <c r="BK238" s="158" t="str">
        <f t="shared" si="38"/>
        <v/>
      </c>
    </row>
    <row r="239" spans="1:63" ht="12" customHeight="1" x14ac:dyDescent="0.2">
      <c r="A239" s="8"/>
      <c r="B239" s="7"/>
      <c r="C239" s="7"/>
      <c r="D239" s="7"/>
      <c r="E239" s="7"/>
      <c r="F239" s="7"/>
      <c r="G239" s="7"/>
      <c r="H239" s="7"/>
      <c r="I239" s="10"/>
      <c r="J239" s="25"/>
      <c r="K239" s="250"/>
      <c r="L239" s="31"/>
      <c r="M239" s="9"/>
      <c r="N239" s="11" t="s">
        <v>25</v>
      </c>
      <c r="O239" s="39"/>
      <c r="P239" s="47"/>
      <c r="Q239" s="13"/>
      <c r="R239" s="248">
        <f t="shared" si="30"/>
        <v>0</v>
      </c>
      <c r="S239" s="248">
        <f t="shared" si="31"/>
        <v>0</v>
      </c>
      <c r="T239" s="248">
        <f t="shared" si="32"/>
        <v>0</v>
      </c>
      <c r="U239" s="248">
        <f t="shared" si="33"/>
        <v>0</v>
      </c>
      <c r="V239" s="13"/>
      <c r="W239" s="7"/>
      <c r="AT239" s="130"/>
      <c r="BF239" s="33">
        <f t="shared" si="39"/>
        <v>41242</v>
      </c>
      <c r="BG239" s="34">
        <f t="shared" si="34"/>
        <v>82.88000000000001</v>
      </c>
      <c r="BH239" s="32">
        <f t="shared" si="35"/>
        <v>1</v>
      </c>
      <c r="BI239" s="32">
        <f t="shared" si="36"/>
        <v>0</v>
      </c>
      <c r="BJ239" s="69">
        <f t="shared" si="37"/>
        <v>0</v>
      </c>
      <c r="BK239" s="158" t="str">
        <f t="shared" si="38"/>
        <v/>
      </c>
    </row>
    <row r="240" spans="1:63" ht="12" customHeight="1" x14ac:dyDescent="0.2">
      <c r="A240" s="8"/>
      <c r="B240" s="7"/>
      <c r="C240" s="7"/>
      <c r="D240" s="7"/>
      <c r="E240" s="7"/>
      <c r="F240" s="7"/>
      <c r="G240" s="7"/>
      <c r="H240" s="7"/>
      <c r="I240" s="10"/>
      <c r="J240" s="25"/>
      <c r="K240" s="250"/>
      <c r="L240" s="31"/>
      <c r="M240" s="9"/>
      <c r="N240" s="11" t="s">
        <v>25</v>
      </c>
      <c r="O240" s="39"/>
      <c r="P240" s="47"/>
      <c r="Q240" s="13"/>
      <c r="R240" s="248">
        <f t="shared" si="30"/>
        <v>0</v>
      </c>
      <c r="S240" s="248">
        <f t="shared" si="31"/>
        <v>0</v>
      </c>
      <c r="T240" s="248">
        <f t="shared" si="32"/>
        <v>0</v>
      </c>
      <c r="U240" s="248">
        <f t="shared" si="33"/>
        <v>0</v>
      </c>
      <c r="V240" s="13"/>
      <c r="W240" s="7"/>
      <c r="AT240" s="130"/>
      <c r="BF240" s="33">
        <f t="shared" si="39"/>
        <v>41242</v>
      </c>
      <c r="BG240" s="34">
        <f t="shared" si="34"/>
        <v>82.88000000000001</v>
      </c>
      <c r="BH240" s="32">
        <f t="shared" si="35"/>
        <v>1</v>
      </c>
      <c r="BI240" s="32">
        <f t="shared" si="36"/>
        <v>0</v>
      </c>
      <c r="BJ240" s="69">
        <f t="shared" si="37"/>
        <v>0</v>
      </c>
      <c r="BK240" s="158" t="str">
        <f t="shared" si="38"/>
        <v/>
      </c>
    </row>
    <row r="241" spans="1:63" ht="12" customHeight="1" x14ac:dyDescent="0.2">
      <c r="A241" s="8"/>
      <c r="B241" s="7"/>
      <c r="C241" s="7"/>
      <c r="D241" s="7"/>
      <c r="E241" s="7"/>
      <c r="F241" s="7"/>
      <c r="G241" s="7"/>
      <c r="H241" s="7"/>
      <c r="I241" s="10"/>
      <c r="J241" s="25"/>
      <c r="K241" s="250"/>
      <c r="L241" s="31"/>
      <c r="M241" s="9"/>
      <c r="N241" s="11" t="s">
        <v>25</v>
      </c>
      <c r="O241" s="39"/>
      <c r="P241" s="47"/>
      <c r="Q241" s="13"/>
      <c r="R241" s="248">
        <f t="shared" si="30"/>
        <v>0</v>
      </c>
      <c r="S241" s="248">
        <f t="shared" si="31"/>
        <v>0</v>
      </c>
      <c r="T241" s="248">
        <f t="shared" si="32"/>
        <v>0</v>
      </c>
      <c r="U241" s="248">
        <f t="shared" si="33"/>
        <v>0</v>
      </c>
      <c r="V241" s="13"/>
      <c r="W241" s="7"/>
      <c r="AT241" s="130"/>
      <c r="BF241" s="33">
        <f t="shared" si="39"/>
        <v>41242</v>
      </c>
      <c r="BG241" s="34">
        <f t="shared" si="34"/>
        <v>82.88000000000001</v>
      </c>
      <c r="BH241" s="32">
        <f t="shared" si="35"/>
        <v>1</v>
      </c>
      <c r="BI241" s="32">
        <f t="shared" si="36"/>
        <v>0</v>
      </c>
      <c r="BJ241" s="69">
        <f t="shared" si="37"/>
        <v>0</v>
      </c>
      <c r="BK241" s="158" t="str">
        <f t="shared" si="38"/>
        <v/>
      </c>
    </row>
    <row r="242" spans="1:63" ht="12" customHeight="1" x14ac:dyDescent="0.2">
      <c r="A242" s="8"/>
      <c r="B242" s="7"/>
      <c r="C242" s="7"/>
      <c r="D242" s="7"/>
      <c r="E242" s="7"/>
      <c r="F242" s="7"/>
      <c r="G242" s="7"/>
      <c r="H242" s="7"/>
      <c r="I242" s="10"/>
      <c r="J242" s="25"/>
      <c r="K242" s="250"/>
      <c r="L242" s="31"/>
      <c r="M242" s="9"/>
      <c r="N242" s="11" t="s">
        <v>25</v>
      </c>
      <c r="O242" s="39"/>
      <c r="P242" s="47"/>
      <c r="Q242" s="13"/>
      <c r="R242" s="248">
        <f t="shared" si="30"/>
        <v>0</v>
      </c>
      <c r="S242" s="248">
        <f t="shared" si="31"/>
        <v>0</v>
      </c>
      <c r="T242" s="248">
        <f t="shared" si="32"/>
        <v>0</v>
      </c>
      <c r="U242" s="248">
        <f t="shared" si="33"/>
        <v>0</v>
      </c>
      <c r="V242" s="13"/>
      <c r="W242" s="7"/>
      <c r="AT242" s="130"/>
      <c r="BF242" s="33">
        <f t="shared" si="39"/>
        <v>41242</v>
      </c>
      <c r="BG242" s="34">
        <f t="shared" si="34"/>
        <v>82.88000000000001</v>
      </c>
      <c r="BH242" s="32">
        <f t="shared" si="35"/>
        <v>1</v>
      </c>
      <c r="BI242" s="32">
        <f t="shared" si="36"/>
        <v>0</v>
      </c>
      <c r="BJ242" s="69">
        <f t="shared" si="37"/>
        <v>0</v>
      </c>
      <c r="BK242" s="158" t="str">
        <f t="shared" si="38"/>
        <v/>
      </c>
    </row>
    <row r="243" spans="1:63" ht="12" customHeight="1" x14ac:dyDescent="0.2">
      <c r="A243" s="8"/>
      <c r="B243" s="7"/>
      <c r="C243" s="7"/>
      <c r="D243" s="7"/>
      <c r="E243" s="7"/>
      <c r="F243" s="7"/>
      <c r="G243" s="7"/>
      <c r="H243" s="7"/>
      <c r="I243" s="10"/>
      <c r="J243" s="25"/>
      <c r="K243" s="250"/>
      <c r="L243" s="31"/>
      <c r="M243" s="9"/>
      <c r="N243" s="11" t="s">
        <v>25</v>
      </c>
      <c r="O243" s="39"/>
      <c r="P243" s="47"/>
      <c r="Q243" s="13"/>
      <c r="R243" s="248">
        <f t="shared" si="30"/>
        <v>0</v>
      </c>
      <c r="S243" s="248">
        <f t="shared" si="31"/>
        <v>0</v>
      </c>
      <c r="T243" s="248">
        <f t="shared" si="32"/>
        <v>0</v>
      </c>
      <c r="U243" s="248">
        <f t="shared" si="33"/>
        <v>0</v>
      </c>
      <c r="V243" s="13"/>
      <c r="W243" s="7"/>
      <c r="AT243" s="130"/>
      <c r="BF243" s="33">
        <f t="shared" si="39"/>
        <v>41242</v>
      </c>
      <c r="BG243" s="34">
        <f t="shared" si="34"/>
        <v>82.88000000000001</v>
      </c>
      <c r="BH243" s="32">
        <f t="shared" si="35"/>
        <v>1</v>
      </c>
      <c r="BI243" s="32">
        <f t="shared" si="36"/>
        <v>0</v>
      </c>
      <c r="BJ243" s="69">
        <f t="shared" si="37"/>
        <v>0</v>
      </c>
      <c r="BK243" s="158" t="str">
        <f t="shared" si="38"/>
        <v/>
      </c>
    </row>
    <row r="244" spans="1:63" ht="12" customHeight="1" x14ac:dyDescent="0.2">
      <c r="A244" s="8"/>
      <c r="B244" s="7"/>
      <c r="C244" s="7"/>
      <c r="D244" s="7"/>
      <c r="E244" s="7"/>
      <c r="F244" s="7"/>
      <c r="G244" s="7"/>
      <c r="H244" s="7"/>
      <c r="I244" s="10"/>
      <c r="J244" s="25"/>
      <c r="K244" s="250"/>
      <c r="L244" s="31"/>
      <c r="M244" s="9"/>
      <c r="N244" s="11" t="s">
        <v>25</v>
      </c>
      <c r="O244" s="39"/>
      <c r="P244" s="47"/>
      <c r="Q244" s="13"/>
      <c r="R244" s="248">
        <f t="shared" si="30"/>
        <v>0</v>
      </c>
      <c r="S244" s="248">
        <f t="shared" si="31"/>
        <v>0</v>
      </c>
      <c r="T244" s="248">
        <f t="shared" si="32"/>
        <v>0</v>
      </c>
      <c r="U244" s="248">
        <f t="shared" si="33"/>
        <v>0</v>
      </c>
      <c r="V244" s="13"/>
      <c r="W244" s="7"/>
      <c r="AT244" s="130"/>
      <c r="BF244" s="33">
        <f t="shared" si="39"/>
        <v>41242</v>
      </c>
      <c r="BG244" s="34">
        <f t="shared" si="34"/>
        <v>82.88000000000001</v>
      </c>
      <c r="BH244" s="32">
        <f t="shared" si="35"/>
        <v>1</v>
      </c>
      <c r="BI244" s="32">
        <f t="shared" si="36"/>
        <v>0</v>
      </c>
      <c r="BJ244" s="69">
        <f t="shared" si="37"/>
        <v>0</v>
      </c>
      <c r="BK244" s="158" t="str">
        <f t="shared" si="38"/>
        <v/>
      </c>
    </row>
    <row r="245" spans="1:63" ht="12" customHeight="1" x14ac:dyDescent="0.2">
      <c r="A245" s="8"/>
      <c r="B245" s="7"/>
      <c r="C245" s="7"/>
      <c r="D245" s="7"/>
      <c r="E245" s="7"/>
      <c r="F245" s="7"/>
      <c r="G245" s="7"/>
      <c r="H245" s="7"/>
      <c r="I245" s="10"/>
      <c r="J245" s="25"/>
      <c r="K245" s="250"/>
      <c r="L245" s="31"/>
      <c r="M245" s="9"/>
      <c r="N245" s="11" t="s">
        <v>25</v>
      </c>
      <c r="O245" s="39"/>
      <c r="P245" s="47"/>
      <c r="Q245" s="13"/>
      <c r="R245" s="248">
        <f t="shared" si="30"/>
        <v>0</v>
      </c>
      <c r="S245" s="248">
        <f t="shared" si="31"/>
        <v>0</v>
      </c>
      <c r="T245" s="248">
        <f t="shared" si="32"/>
        <v>0</v>
      </c>
      <c r="U245" s="248">
        <f t="shared" si="33"/>
        <v>0</v>
      </c>
      <c r="V245" s="13"/>
      <c r="W245" s="7"/>
      <c r="AT245" s="130"/>
      <c r="BF245" s="33">
        <f t="shared" si="39"/>
        <v>41242</v>
      </c>
      <c r="BG245" s="34">
        <f t="shared" si="34"/>
        <v>82.88000000000001</v>
      </c>
      <c r="BH245" s="32">
        <f t="shared" si="35"/>
        <v>1</v>
      </c>
      <c r="BI245" s="32">
        <f t="shared" si="36"/>
        <v>0</v>
      </c>
      <c r="BJ245" s="69">
        <f t="shared" si="37"/>
        <v>0</v>
      </c>
      <c r="BK245" s="158" t="str">
        <f t="shared" si="38"/>
        <v/>
      </c>
    </row>
    <row r="246" spans="1:63" ht="12" customHeight="1" x14ac:dyDescent="0.2">
      <c r="A246" s="8"/>
      <c r="B246" s="7"/>
      <c r="C246" s="7"/>
      <c r="D246" s="7"/>
      <c r="E246" s="7"/>
      <c r="F246" s="7"/>
      <c r="G246" s="7"/>
      <c r="H246" s="7"/>
      <c r="I246" s="10"/>
      <c r="J246" s="25"/>
      <c r="K246" s="250"/>
      <c r="L246" s="31"/>
      <c r="M246" s="9"/>
      <c r="N246" s="11" t="s">
        <v>25</v>
      </c>
      <c r="O246" s="39"/>
      <c r="P246" s="47"/>
      <c r="Q246" s="13"/>
      <c r="R246" s="248">
        <f t="shared" si="30"/>
        <v>0</v>
      </c>
      <c r="S246" s="248">
        <f t="shared" si="31"/>
        <v>0</v>
      </c>
      <c r="T246" s="248">
        <f t="shared" si="32"/>
        <v>0</v>
      </c>
      <c r="U246" s="248">
        <f t="shared" si="33"/>
        <v>0</v>
      </c>
      <c r="V246" s="13"/>
      <c r="W246" s="7"/>
      <c r="AT246" s="130"/>
      <c r="BF246" s="33">
        <f t="shared" si="39"/>
        <v>41242</v>
      </c>
      <c r="BG246" s="34">
        <f t="shared" si="34"/>
        <v>82.88000000000001</v>
      </c>
      <c r="BH246" s="32">
        <f t="shared" si="35"/>
        <v>1</v>
      </c>
      <c r="BI246" s="32">
        <f t="shared" si="36"/>
        <v>0</v>
      </c>
      <c r="BJ246" s="69">
        <f t="shared" si="37"/>
        <v>0</v>
      </c>
      <c r="BK246" s="158" t="str">
        <f t="shared" si="38"/>
        <v/>
      </c>
    </row>
    <row r="247" spans="1:63" ht="12" customHeight="1" x14ac:dyDescent="0.2">
      <c r="A247" s="8"/>
      <c r="B247" s="7"/>
      <c r="C247" s="7"/>
      <c r="D247" s="7"/>
      <c r="E247" s="7"/>
      <c r="F247" s="7"/>
      <c r="G247" s="7"/>
      <c r="H247" s="7"/>
      <c r="I247" s="10"/>
      <c r="J247" s="25"/>
      <c r="K247" s="250"/>
      <c r="L247" s="31"/>
      <c r="M247" s="9"/>
      <c r="N247" s="11" t="s">
        <v>25</v>
      </c>
      <c r="O247" s="39"/>
      <c r="P247" s="47"/>
      <c r="Q247" s="13"/>
      <c r="R247" s="248">
        <f t="shared" si="30"/>
        <v>0</v>
      </c>
      <c r="S247" s="248">
        <f t="shared" si="31"/>
        <v>0</v>
      </c>
      <c r="T247" s="248">
        <f t="shared" si="32"/>
        <v>0</v>
      </c>
      <c r="U247" s="248">
        <f t="shared" si="33"/>
        <v>0</v>
      </c>
      <c r="V247" s="13"/>
      <c r="W247" s="7"/>
      <c r="AT247" s="130"/>
      <c r="BF247" s="33">
        <f t="shared" si="39"/>
        <v>41242</v>
      </c>
      <c r="BG247" s="34">
        <f t="shared" si="34"/>
        <v>82.88000000000001</v>
      </c>
      <c r="BH247" s="32">
        <f t="shared" si="35"/>
        <v>1</v>
      </c>
      <c r="BI247" s="32">
        <f t="shared" si="36"/>
        <v>0</v>
      </c>
      <c r="BJ247" s="69">
        <f t="shared" si="37"/>
        <v>0</v>
      </c>
      <c r="BK247" s="158" t="str">
        <f t="shared" si="38"/>
        <v/>
      </c>
    </row>
    <row r="248" spans="1:63" ht="12" customHeight="1" x14ac:dyDescent="0.2">
      <c r="A248" s="8"/>
      <c r="B248" s="7"/>
      <c r="C248" s="7"/>
      <c r="D248" s="7"/>
      <c r="E248" s="7"/>
      <c r="F248" s="7"/>
      <c r="G248" s="7"/>
      <c r="H248" s="7"/>
      <c r="I248" s="10"/>
      <c r="J248" s="25"/>
      <c r="K248" s="250"/>
      <c r="L248" s="31"/>
      <c r="M248" s="9"/>
      <c r="N248" s="11" t="s">
        <v>25</v>
      </c>
      <c r="O248" s="39"/>
      <c r="P248" s="47"/>
      <c r="Q248" s="13"/>
      <c r="R248" s="248">
        <f t="shared" si="30"/>
        <v>0</v>
      </c>
      <c r="S248" s="248">
        <f t="shared" si="31"/>
        <v>0</v>
      </c>
      <c r="T248" s="248">
        <f t="shared" si="32"/>
        <v>0</v>
      </c>
      <c r="U248" s="248">
        <f t="shared" si="33"/>
        <v>0</v>
      </c>
      <c r="V248" s="13"/>
      <c r="W248" s="7"/>
      <c r="AT248" s="130"/>
      <c r="BF248" s="33">
        <f t="shared" si="39"/>
        <v>41242</v>
      </c>
      <c r="BG248" s="34">
        <f t="shared" si="34"/>
        <v>82.88000000000001</v>
      </c>
      <c r="BH248" s="32">
        <f t="shared" si="35"/>
        <v>1</v>
      </c>
      <c r="BI248" s="32">
        <f t="shared" si="36"/>
        <v>0</v>
      </c>
      <c r="BJ248" s="69">
        <f t="shared" si="37"/>
        <v>0</v>
      </c>
      <c r="BK248" s="158" t="str">
        <f t="shared" si="38"/>
        <v/>
      </c>
    </row>
    <row r="249" spans="1:63" ht="12" customHeight="1" x14ac:dyDescent="0.2">
      <c r="A249" s="8"/>
      <c r="B249" s="7"/>
      <c r="C249" s="7"/>
      <c r="D249" s="7"/>
      <c r="E249" s="7"/>
      <c r="F249" s="7"/>
      <c r="G249" s="7"/>
      <c r="H249" s="7"/>
      <c r="I249" s="10"/>
      <c r="J249" s="25"/>
      <c r="K249" s="250"/>
      <c r="L249" s="31"/>
      <c r="M249" s="9"/>
      <c r="N249" s="11" t="s">
        <v>25</v>
      </c>
      <c r="O249" s="39"/>
      <c r="P249" s="47"/>
      <c r="Q249" s="13"/>
      <c r="R249" s="248">
        <f t="shared" si="30"/>
        <v>0</v>
      </c>
      <c r="S249" s="248">
        <f t="shared" si="31"/>
        <v>0</v>
      </c>
      <c r="T249" s="248">
        <f t="shared" si="32"/>
        <v>0</v>
      </c>
      <c r="U249" s="248">
        <f t="shared" si="33"/>
        <v>0</v>
      </c>
      <c r="V249" s="13"/>
      <c r="W249" s="7"/>
      <c r="AT249" s="130"/>
      <c r="BF249" s="33">
        <f t="shared" si="39"/>
        <v>41242</v>
      </c>
      <c r="BG249" s="34">
        <f t="shared" si="34"/>
        <v>82.88000000000001</v>
      </c>
      <c r="BH249" s="32">
        <f t="shared" si="35"/>
        <v>1</v>
      </c>
      <c r="BI249" s="32">
        <f t="shared" si="36"/>
        <v>0</v>
      </c>
      <c r="BJ249" s="69">
        <f t="shared" si="37"/>
        <v>0</v>
      </c>
      <c r="BK249" s="158" t="str">
        <f t="shared" si="38"/>
        <v/>
      </c>
    </row>
    <row r="250" spans="1:63" ht="12" customHeight="1" x14ac:dyDescent="0.2">
      <c r="A250" s="8"/>
      <c r="B250" s="7"/>
      <c r="C250" s="7"/>
      <c r="D250" s="7"/>
      <c r="E250" s="7"/>
      <c r="F250" s="7"/>
      <c r="G250" s="7"/>
      <c r="H250" s="7"/>
      <c r="I250" s="10"/>
      <c r="J250" s="25"/>
      <c r="K250" s="250"/>
      <c r="L250" s="31"/>
      <c r="M250" s="9"/>
      <c r="N250" s="11" t="s">
        <v>25</v>
      </c>
      <c r="O250" s="39"/>
      <c r="P250" s="47"/>
      <c r="Q250" s="13"/>
      <c r="R250" s="248">
        <f t="shared" si="30"/>
        <v>0</v>
      </c>
      <c r="S250" s="248">
        <f t="shared" si="31"/>
        <v>0</v>
      </c>
      <c r="T250" s="248">
        <f t="shared" si="32"/>
        <v>0</v>
      </c>
      <c r="U250" s="248">
        <f t="shared" si="33"/>
        <v>0</v>
      </c>
      <c r="V250" s="13"/>
      <c r="W250" s="7"/>
      <c r="AT250" s="130"/>
      <c r="BF250" s="33">
        <f t="shared" si="39"/>
        <v>41242</v>
      </c>
      <c r="BG250" s="34">
        <f t="shared" si="34"/>
        <v>82.88000000000001</v>
      </c>
      <c r="BH250" s="32">
        <f t="shared" si="35"/>
        <v>1</v>
      </c>
      <c r="BI250" s="32">
        <f t="shared" si="36"/>
        <v>0</v>
      </c>
      <c r="BJ250" s="69">
        <f t="shared" si="37"/>
        <v>0</v>
      </c>
      <c r="BK250" s="158" t="str">
        <f t="shared" si="38"/>
        <v/>
      </c>
    </row>
    <row r="251" spans="1:63" ht="12" customHeight="1" x14ac:dyDescent="0.2">
      <c r="A251" s="8"/>
      <c r="B251" s="7"/>
      <c r="C251" s="7"/>
      <c r="D251" s="7"/>
      <c r="E251" s="7"/>
      <c r="F251" s="7"/>
      <c r="G251" s="7"/>
      <c r="H251" s="7"/>
      <c r="I251" s="10"/>
      <c r="J251" s="25"/>
      <c r="K251" s="250"/>
      <c r="L251" s="31"/>
      <c r="M251" s="9"/>
      <c r="N251" s="11" t="s">
        <v>25</v>
      </c>
      <c r="O251" s="39"/>
      <c r="P251" s="47"/>
      <c r="Q251" s="13"/>
      <c r="R251" s="248">
        <f t="shared" si="30"/>
        <v>0</v>
      </c>
      <c r="S251" s="248">
        <f t="shared" si="31"/>
        <v>0</v>
      </c>
      <c r="T251" s="248">
        <f t="shared" si="32"/>
        <v>0</v>
      </c>
      <c r="U251" s="248">
        <f t="shared" si="33"/>
        <v>0</v>
      </c>
      <c r="V251" s="13"/>
      <c r="W251" s="7"/>
      <c r="AT251" s="130"/>
      <c r="BF251" s="33">
        <f t="shared" si="39"/>
        <v>41242</v>
      </c>
      <c r="BG251" s="34">
        <f t="shared" si="34"/>
        <v>82.88000000000001</v>
      </c>
      <c r="BH251" s="32">
        <f t="shared" si="35"/>
        <v>1</v>
      </c>
      <c r="BI251" s="32">
        <f t="shared" si="36"/>
        <v>0</v>
      </c>
      <c r="BJ251" s="69">
        <f t="shared" si="37"/>
        <v>0</v>
      </c>
      <c r="BK251" s="158" t="str">
        <f t="shared" si="38"/>
        <v/>
      </c>
    </row>
    <row r="252" spans="1:63" ht="12" customHeight="1" x14ac:dyDescent="0.2">
      <c r="A252" s="8"/>
      <c r="B252" s="7"/>
      <c r="C252" s="7"/>
      <c r="D252" s="7"/>
      <c r="E252" s="7"/>
      <c r="F252" s="7"/>
      <c r="G252" s="7"/>
      <c r="H252" s="7"/>
      <c r="I252" s="10"/>
      <c r="J252" s="25"/>
      <c r="K252" s="250"/>
      <c r="L252" s="31"/>
      <c r="M252" s="9"/>
      <c r="N252" s="11" t="s">
        <v>25</v>
      </c>
      <c r="O252" s="39"/>
      <c r="P252" s="47"/>
      <c r="Q252" s="13"/>
      <c r="R252" s="248">
        <f t="shared" si="30"/>
        <v>0</v>
      </c>
      <c r="S252" s="248">
        <f t="shared" si="31"/>
        <v>0</v>
      </c>
      <c r="T252" s="248">
        <f t="shared" si="32"/>
        <v>0</v>
      </c>
      <c r="U252" s="248">
        <f t="shared" si="33"/>
        <v>0</v>
      </c>
      <c r="V252" s="13"/>
      <c r="W252" s="7"/>
      <c r="AT252" s="130"/>
      <c r="BF252" s="33">
        <f t="shared" si="39"/>
        <v>41242</v>
      </c>
      <c r="BG252" s="34">
        <f t="shared" si="34"/>
        <v>82.88000000000001</v>
      </c>
      <c r="BH252" s="32">
        <f t="shared" si="35"/>
        <v>1</v>
      </c>
      <c r="BI252" s="32">
        <f t="shared" si="36"/>
        <v>0</v>
      </c>
      <c r="BJ252" s="69">
        <f t="shared" si="37"/>
        <v>0</v>
      </c>
      <c r="BK252" s="158" t="str">
        <f t="shared" si="38"/>
        <v/>
      </c>
    </row>
    <row r="253" spans="1:63" ht="12" customHeight="1" x14ac:dyDescent="0.2">
      <c r="A253" s="8"/>
      <c r="B253" s="7"/>
      <c r="C253" s="7"/>
      <c r="D253" s="7"/>
      <c r="E253" s="7"/>
      <c r="F253" s="7"/>
      <c r="G253" s="7"/>
      <c r="H253" s="7"/>
      <c r="I253" s="10"/>
      <c r="J253" s="25"/>
      <c r="K253" s="250"/>
      <c r="L253" s="31"/>
      <c r="M253" s="9"/>
      <c r="N253" s="11" t="s">
        <v>25</v>
      </c>
      <c r="O253" s="39"/>
      <c r="P253" s="47"/>
      <c r="Q253" s="13"/>
      <c r="R253" s="248">
        <f t="shared" si="30"/>
        <v>0</v>
      </c>
      <c r="S253" s="248">
        <f t="shared" si="31"/>
        <v>0</v>
      </c>
      <c r="T253" s="248">
        <f t="shared" si="32"/>
        <v>0</v>
      </c>
      <c r="U253" s="248">
        <f t="shared" si="33"/>
        <v>0</v>
      </c>
      <c r="V253" s="13"/>
      <c r="W253" s="7"/>
      <c r="AT253" s="130"/>
      <c r="BF253" s="33">
        <f t="shared" si="39"/>
        <v>41242</v>
      </c>
      <c r="BG253" s="34">
        <f t="shared" si="34"/>
        <v>82.88000000000001</v>
      </c>
      <c r="BH253" s="32">
        <f t="shared" si="35"/>
        <v>1</v>
      </c>
      <c r="BI253" s="32">
        <f t="shared" si="36"/>
        <v>0</v>
      </c>
      <c r="BJ253" s="69">
        <f t="shared" si="37"/>
        <v>0</v>
      </c>
      <c r="BK253" s="158" t="str">
        <f t="shared" si="38"/>
        <v/>
      </c>
    </row>
    <row r="254" spans="1:63" ht="12" customHeight="1" x14ac:dyDescent="0.2">
      <c r="A254" s="8"/>
      <c r="B254" s="7"/>
      <c r="C254" s="7"/>
      <c r="D254" s="7"/>
      <c r="E254" s="7"/>
      <c r="F254" s="7"/>
      <c r="G254" s="7"/>
      <c r="H254" s="7"/>
      <c r="I254" s="10"/>
      <c r="J254" s="25"/>
      <c r="K254" s="250"/>
      <c r="L254" s="31"/>
      <c r="M254" s="9"/>
      <c r="N254" s="11" t="s">
        <v>25</v>
      </c>
      <c r="O254" s="39"/>
      <c r="P254" s="47"/>
      <c r="Q254" s="13"/>
      <c r="R254" s="248">
        <f t="shared" si="30"/>
        <v>0</v>
      </c>
      <c r="S254" s="248">
        <f t="shared" si="31"/>
        <v>0</v>
      </c>
      <c r="T254" s="248">
        <f t="shared" si="32"/>
        <v>0</v>
      </c>
      <c r="U254" s="248">
        <f t="shared" si="33"/>
        <v>0</v>
      </c>
      <c r="V254" s="13"/>
      <c r="W254" s="7"/>
      <c r="AT254" s="130"/>
      <c r="BF254" s="33">
        <f t="shared" si="39"/>
        <v>41242</v>
      </c>
      <c r="BG254" s="34">
        <f t="shared" si="34"/>
        <v>82.88000000000001</v>
      </c>
      <c r="BH254" s="32">
        <f t="shared" si="35"/>
        <v>1</v>
      </c>
      <c r="BI254" s="32">
        <f t="shared" si="36"/>
        <v>0</v>
      </c>
      <c r="BJ254" s="69">
        <f t="shared" si="37"/>
        <v>0</v>
      </c>
      <c r="BK254" s="158" t="str">
        <f t="shared" si="38"/>
        <v/>
      </c>
    </row>
    <row r="255" spans="1:63" ht="12" customHeight="1" x14ac:dyDescent="0.2">
      <c r="A255" s="8"/>
      <c r="B255" s="7"/>
      <c r="C255" s="7"/>
      <c r="D255" s="7"/>
      <c r="E255" s="7"/>
      <c r="F255" s="7"/>
      <c r="G255" s="7"/>
      <c r="H255" s="7"/>
      <c r="I255" s="10"/>
      <c r="J255" s="25"/>
      <c r="K255" s="250"/>
      <c r="L255" s="31"/>
      <c r="M255" s="9"/>
      <c r="N255" s="11" t="s">
        <v>25</v>
      </c>
      <c r="O255" s="39"/>
      <c r="P255" s="47"/>
      <c r="Q255" s="13"/>
      <c r="R255" s="248">
        <f t="shared" si="30"/>
        <v>0</v>
      </c>
      <c r="S255" s="248">
        <f t="shared" si="31"/>
        <v>0</v>
      </c>
      <c r="T255" s="248">
        <f t="shared" si="32"/>
        <v>0</v>
      </c>
      <c r="U255" s="248">
        <f t="shared" si="33"/>
        <v>0</v>
      </c>
      <c r="V255" s="13"/>
      <c r="W255" s="7"/>
      <c r="AT255" s="130"/>
      <c r="BF255" s="33">
        <f t="shared" si="39"/>
        <v>41242</v>
      </c>
      <c r="BG255" s="34">
        <f t="shared" si="34"/>
        <v>82.88000000000001</v>
      </c>
      <c r="BH255" s="32">
        <f t="shared" si="35"/>
        <v>1</v>
      </c>
      <c r="BI255" s="32">
        <f t="shared" si="36"/>
        <v>0</v>
      </c>
      <c r="BJ255" s="69">
        <f t="shared" si="37"/>
        <v>0</v>
      </c>
      <c r="BK255" s="158" t="str">
        <f t="shared" si="38"/>
        <v/>
      </c>
    </row>
    <row r="256" spans="1:63" ht="12" customHeight="1" x14ac:dyDescent="0.2">
      <c r="A256" s="8"/>
      <c r="B256" s="7"/>
      <c r="C256" s="7"/>
      <c r="D256" s="7"/>
      <c r="E256" s="7"/>
      <c r="F256" s="7"/>
      <c r="G256" s="7"/>
      <c r="H256" s="7"/>
      <c r="I256" s="10"/>
      <c r="J256" s="25"/>
      <c r="K256" s="250"/>
      <c r="L256" s="31"/>
      <c r="M256" s="9"/>
      <c r="N256" s="11" t="s">
        <v>25</v>
      </c>
      <c r="O256" s="39"/>
      <c r="P256" s="47"/>
      <c r="Q256" s="13"/>
      <c r="R256" s="248">
        <f t="shared" si="30"/>
        <v>0</v>
      </c>
      <c r="S256" s="248">
        <f t="shared" si="31"/>
        <v>0</v>
      </c>
      <c r="T256" s="248">
        <f t="shared" si="32"/>
        <v>0</v>
      </c>
      <c r="U256" s="248">
        <f t="shared" si="33"/>
        <v>0</v>
      </c>
      <c r="V256" s="13"/>
      <c r="W256" s="7"/>
      <c r="AT256" s="130"/>
      <c r="BF256" s="33">
        <f t="shared" si="39"/>
        <v>41242</v>
      </c>
      <c r="BG256" s="34">
        <f t="shared" si="34"/>
        <v>82.88000000000001</v>
      </c>
      <c r="BH256" s="32">
        <f t="shared" si="35"/>
        <v>1</v>
      </c>
      <c r="BI256" s="32">
        <f t="shared" si="36"/>
        <v>0</v>
      </c>
      <c r="BJ256" s="69">
        <f t="shared" si="37"/>
        <v>0</v>
      </c>
      <c r="BK256" s="158" t="str">
        <f t="shared" si="38"/>
        <v/>
      </c>
    </row>
    <row r="257" spans="1:63" ht="12" customHeight="1" x14ac:dyDescent="0.2">
      <c r="A257" s="8"/>
      <c r="B257" s="7"/>
      <c r="C257" s="7"/>
      <c r="D257" s="7"/>
      <c r="E257" s="7"/>
      <c r="F257" s="7"/>
      <c r="G257" s="7"/>
      <c r="H257" s="7"/>
      <c r="I257" s="10"/>
      <c r="J257" s="25"/>
      <c r="K257" s="250"/>
      <c r="L257" s="31"/>
      <c r="M257" s="9"/>
      <c r="N257" s="11" t="s">
        <v>25</v>
      </c>
      <c r="O257" s="39"/>
      <c r="P257" s="47"/>
      <c r="Q257" s="13"/>
      <c r="R257" s="248">
        <f t="shared" si="30"/>
        <v>0</v>
      </c>
      <c r="S257" s="248">
        <f t="shared" si="31"/>
        <v>0</v>
      </c>
      <c r="T257" s="248">
        <f t="shared" si="32"/>
        <v>0</v>
      </c>
      <c r="U257" s="248">
        <f t="shared" si="33"/>
        <v>0</v>
      </c>
      <c r="V257" s="13"/>
      <c r="W257" s="7"/>
      <c r="AT257" s="130"/>
      <c r="BF257" s="33">
        <f t="shared" si="39"/>
        <v>41242</v>
      </c>
      <c r="BG257" s="34">
        <f t="shared" si="34"/>
        <v>82.88000000000001</v>
      </c>
      <c r="BH257" s="32">
        <f t="shared" si="35"/>
        <v>1</v>
      </c>
      <c r="BI257" s="32">
        <f t="shared" si="36"/>
        <v>0</v>
      </c>
      <c r="BJ257" s="69">
        <f t="shared" si="37"/>
        <v>0</v>
      </c>
      <c r="BK257" s="158" t="str">
        <f t="shared" si="38"/>
        <v/>
      </c>
    </row>
    <row r="258" spans="1:63" ht="12" customHeight="1" x14ac:dyDescent="0.2">
      <c r="A258" s="8"/>
      <c r="B258" s="7"/>
      <c r="C258" s="7"/>
      <c r="D258" s="7"/>
      <c r="E258" s="7"/>
      <c r="F258" s="7"/>
      <c r="G258" s="7"/>
      <c r="H258" s="7"/>
      <c r="I258" s="10"/>
      <c r="J258" s="25"/>
      <c r="K258" s="250"/>
      <c r="L258" s="31"/>
      <c r="M258" s="9"/>
      <c r="N258" s="11" t="s">
        <v>25</v>
      </c>
      <c r="O258" s="39"/>
      <c r="P258" s="47"/>
      <c r="Q258" s="13"/>
      <c r="R258" s="248">
        <f t="shared" si="30"/>
        <v>0</v>
      </c>
      <c r="S258" s="248">
        <f t="shared" si="31"/>
        <v>0</v>
      </c>
      <c r="T258" s="248">
        <f t="shared" si="32"/>
        <v>0</v>
      </c>
      <c r="U258" s="248">
        <f t="shared" si="33"/>
        <v>0</v>
      </c>
      <c r="V258" s="13"/>
      <c r="W258" s="7"/>
      <c r="AT258" s="130"/>
      <c r="BF258" s="33">
        <f t="shared" si="39"/>
        <v>41242</v>
      </c>
      <c r="BG258" s="34">
        <f t="shared" si="34"/>
        <v>82.88000000000001</v>
      </c>
      <c r="BH258" s="32">
        <f t="shared" si="35"/>
        <v>1</v>
      </c>
      <c r="BI258" s="32">
        <f t="shared" si="36"/>
        <v>0</v>
      </c>
      <c r="BJ258" s="69">
        <f t="shared" si="37"/>
        <v>0</v>
      </c>
      <c r="BK258" s="158" t="str">
        <f t="shared" si="38"/>
        <v/>
      </c>
    </row>
    <row r="259" spans="1:63" ht="12" customHeight="1" x14ac:dyDescent="0.2">
      <c r="A259" s="8"/>
      <c r="B259" s="7"/>
      <c r="C259" s="7"/>
      <c r="D259" s="7"/>
      <c r="E259" s="7"/>
      <c r="F259" s="7"/>
      <c r="G259" s="7"/>
      <c r="H259" s="7"/>
      <c r="I259" s="10"/>
      <c r="J259" s="25"/>
      <c r="K259" s="250"/>
      <c r="L259" s="31"/>
      <c r="M259" s="9"/>
      <c r="N259" s="11" t="s">
        <v>25</v>
      </c>
      <c r="O259" s="39"/>
      <c r="P259" s="47"/>
      <c r="Q259" s="13"/>
      <c r="R259" s="248">
        <f t="shared" si="30"/>
        <v>0</v>
      </c>
      <c r="S259" s="248">
        <f t="shared" si="31"/>
        <v>0</v>
      </c>
      <c r="T259" s="248">
        <f t="shared" si="32"/>
        <v>0</v>
      </c>
      <c r="U259" s="248">
        <f t="shared" si="33"/>
        <v>0</v>
      </c>
      <c r="V259" s="13"/>
      <c r="W259" s="7"/>
      <c r="AT259" s="130"/>
      <c r="BF259" s="33">
        <f t="shared" si="39"/>
        <v>41242</v>
      </c>
      <c r="BG259" s="34">
        <f t="shared" si="34"/>
        <v>82.88000000000001</v>
      </c>
      <c r="BH259" s="32">
        <f t="shared" si="35"/>
        <v>1</v>
      </c>
      <c r="BI259" s="32">
        <f t="shared" si="36"/>
        <v>0</v>
      </c>
      <c r="BJ259" s="69">
        <f t="shared" si="37"/>
        <v>0</v>
      </c>
      <c r="BK259" s="158" t="str">
        <f t="shared" si="38"/>
        <v/>
      </c>
    </row>
    <row r="260" spans="1:63" ht="12" customHeight="1" x14ac:dyDescent="0.2">
      <c r="A260" s="8"/>
      <c r="B260" s="7"/>
      <c r="C260" s="7"/>
      <c r="D260" s="7"/>
      <c r="E260" s="7"/>
      <c r="F260" s="7"/>
      <c r="G260" s="7"/>
      <c r="H260" s="7"/>
      <c r="I260" s="10"/>
      <c r="J260" s="25"/>
      <c r="K260" s="250"/>
      <c r="L260" s="31"/>
      <c r="M260" s="9"/>
      <c r="N260" s="11" t="s">
        <v>25</v>
      </c>
      <c r="O260" s="39"/>
      <c r="P260" s="47"/>
      <c r="Q260" s="13"/>
      <c r="R260" s="248">
        <f t="shared" si="30"/>
        <v>0</v>
      </c>
      <c r="S260" s="248">
        <f t="shared" si="31"/>
        <v>0</v>
      </c>
      <c r="T260" s="248">
        <f t="shared" si="32"/>
        <v>0</v>
      </c>
      <c r="U260" s="248">
        <f t="shared" si="33"/>
        <v>0</v>
      </c>
      <c r="V260" s="13"/>
      <c r="W260" s="7"/>
      <c r="AT260" s="130"/>
      <c r="BF260" s="33">
        <f t="shared" si="39"/>
        <v>41242</v>
      </c>
      <c r="BG260" s="34">
        <f t="shared" si="34"/>
        <v>82.88000000000001</v>
      </c>
      <c r="BH260" s="32">
        <f t="shared" si="35"/>
        <v>1</v>
      </c>
      <c r="BI260" s="32">
        <f t="shared" si="36"/>
        <v>0</v>
      </c>
      <c r="BJ260" s="69">
        <f t="shared" si="37"/>
        <v>0</v>
      </c>
      <c r="BK260" s="158" t="str">
        <f t="shared" si="38"/>
        <v/>
      </c>
    </row>
    <row r="261" spans="1:63" ht="12" customHeight="1" x14ac:dyDescent="0.2">
      <c r="A261" s="8"/>
      <c r="B261" s="7"/>
      <c r="C261" s="7"/>
      <c r="D261" s="7"/>
      <c r="E261" s="7"/>
      <c r="F261" s="7"/>
      <c r="G261" s="7"/>
      <c r="H261" s="7"/>
      <c r="I261" s="10"/>
      <c r="J261" s="25"/>
      <c r="K261" s="250"/>
      <c r="L261" s="31"/>
      <c r="M261" s="9"/>
      <c r="N261" s="11" t="s">
        <v>25</v>
      </c>
      <c r="O261" s="39"/>
      <c r="P261" s="47"/>
      <c r="Q261" s="13"/>
      <c r="R261" s="248">
        <f t="shared" si="30"/>
        <v>0</v>
      </c>
      <c r="S261" s="248">
        <f t="shared" si="31"/>
        <v>0</v>
      </c>
      <c r="T261" s="248">
        <f t="shared" si="32"/>
        <v>0</v>
      </c>
      <c r="U261" s="248">
        <f t="shared" si="33"/>
        <v>0</v>
      </c>
      <c r="V261" s="13"/>
      <c r="W261" s="7"/>
      <c r="AT261" s="130"/>
      <c r="BF261" s="33">
        <f t="shared" si="39"/>
        <v>41242</v>
      </c>
      <c r="BG261" s="34">
        <f t="shared" si="34"/>
        <v>82.88000000000001</v>
      </c>
      <c r="BH261" s="32">
        <f t="shared" si="35"/>
        <v>1</v>
      </c>
      <c r="BI261" s="32">
        <f t="shared" si="36"/>
        <v>0</v>
      </c>
      <c r="BJ261" s="69">
        <f t="shared" si="37"/>
        <v>0</v>
      </c>
      <c r="BK261" s="158" t="str">
        <f t="shared" si="38"/>
        <v/>
      </c>
    </row>
    <row r="262" spans="1:63" ht="12" customHeight="1" x14ac:dyDescent="0.2">
      <c r="A262" s="8"/>
      <c r="B262" s="7"/>
      <c r="C262" s="7"/>
      <c r="D262" s="7"/>
      <c r="E262" s="7"/>
      <c r="F262" s="7"/>
      <c r="G262" s="7"/>
      <c r="H262" s="7"/>
      <c r="I262" s="10"/>
      <c r="J262" s="25"/>
      <c r="K262" s="250"/>
      <c r="L262" s="31"/>
      <c r="M262" s="9"/>
      <c r="N262" s="11" t="s">
        <v>25</v>
      </c>
      <c r="O262" s="39"/>
      <c r="P262" s="47"/>
      <c r="Q262" s="13"/>
      <c r="R262" s="248">
        <f t="shared" si="30"/>
        <v>0</v>
      </c>
      <c r="S262" s="248">
        <f t="shared" si="31"/>
        <v>0</v>
      </c>
      <c r="T262" s="248">
        <f t="shared" si="32"/>
        <v>0</v>
      </c>
      <c r="U262" s="248">
        <f t="shared" si="33"/>
        <v>0</v>
      </c>
      <c r="V262" s="13"/>
      <c r="W262" s="7"/>
      <c r="AT262" s="130"/>
      <c r="BF262" s="33">
        <f t="shared" si="39"/>
        <v>41242</v>
      </c>
      <c r="BG262" s="34">
        <f t="shared" si="34"/>
        <v>82.88000000000001</v>
      </c>
      <c r="BH262" s="32">
        <f t="shared" si="35"/>
        <v>1</v>
      </c>
      <c r="BI262" s="32">
        <f t="shared" si="36"/>
        <v>0</v>
      </c>
      <c r="BJ262" s="69">
        <f t="shared" si="37"/>
        <v>0</v>
      </c>
      <c r="BK262" s="158" t="str">
        <f t="shared" si="38"/>
        <v/>
      </c>
    </row>
    <row r="263" spans="1:63" ht="12" customHeight="1" x14ac:dyDescent="0.2">
      <c r="A263" s="8"/>
      <c r="B263" s="7"/>
      <c r="C263" s="7"/>
      <c r="D263" s="7"/>
      <c r="E263" s="7"/>
      <c r="F263" s="7"/>
      <c r="G263" s="7"/>
      <c r="H263" s="7"/>
      <c r="I263" s="10"/>
      <c r="J263" s="25"/>
      <c r="K263" s="250"/>
      <c r="L263" s="31"/>
      <c r="M263" s="9"/>
      <c r="N263" s="11" t="s">
        <v>25</v>
      </c>
      <c r="O263" s="39"/>
      <c r="P263" s="47"/>
      <c r="Q263" s="13"/>
      <c r="R263" s="248">
        <f t="shared" si="30"/>
        <v>0</v>
      </c>
      <c r="S263" s="248">
        <f t="shared" si="31"/>
        <v>0</v>
      </c>
      <c r="T263" s="248">
        <f t="shared" si="32"/>
        <v>0</v>
      </c>
      <c r="U263" s="248">
        <f t="shared" si="33"/>
        <v>0</v>
      </c>
      <c r="V263" s="13"/>
      <c r="W263" s="7"/>
      <c r="AT263" s="130"/>
      <c r="BF263" s="33">
        <f t="shared" si="39"/>
        <v>41242</v>
      </c>
      <c r="BG263" s="34">
        <f t="shared" si="34"/>
        <v>82.88000000000001</v>
      </c>
      <c r="BH263" s="32">
        <f t="shared" si="35"/>
        <v>1</v>
      </c>
      <c r="BI263" s="32">
        <f t="shared" si="36"/>
        <v>0</v>
      </c>
      <c r="BJ263" s="69">
        <f t="shared" si="37"/>
        <v>0</v>
      </c>
      <c r="BK263" s="158" t="str">
        <f t="shared" si="38"/>
        <v/>
      </c>
    </row>
    <row r="264" spans="1:63" ht="12" customHeight="1" x14ac:dyDescent="0.2">
      <c r="A264" s="8"/>
      <c r="B264" s="7"/>
      <c r="C264" s="7"/>
      <c r="D264" s="7"/>
      <c r="E264" s="7"/>
      <c r="F264" s="7"/>
      <c r="G264" s="7"/>
      <c r="H264" s="7"/>
      <c r="I264" s="10"/>
      <c r="J264" s="25"/>
      <c r="K264" s="250"/>
      <c r="L264" s="31"/>
      <c r="M264" s="9"/>
      <c r="N264" s="11" t="s">
        <v>25</v>
      </c>
      <c r="O264" s="39"/>
      <c r="P264" s="47"/>
      <c r="Q264" s="13"/>
      <c r="R264" s="248">
        <f t="shared" si="30"/>
        <v>0</v>
      </c>
      <c r="S264" s="248">
        <f t="shared" si="31"/>
        <v>0</v>
      </c>
      <c r="T264" s="248">
        <f t="shared" si="32"/>
        <v>0</v>
      </c>
      <c r="U264" s="248">
        <f t="shared" si="33"/>
        <v>0</v>
      </c>
      <c r="V264" s="13"/>
      <c r="W264" s="7"/>
      <c r="AT264" s="130"/>
      <c r="BF264" s="33">
        <f t="shared" si="39"/>
        <v>41242</v>
      </c>
      <c r="BG264" s="34">
        <f t="shared" si="34"/>
        <v>82.88000000000001</v>
      </c>
      <c r="BH264" s="32">
        <f t="shared" si="35"/>
        <v>1</v>
      </c>
      <c r="BI264" s="32">
        <f t="shared" si="36"/>
        <v>0</v>
      </c>
      <c r="BJ264" s="69">
        <f t="shared" si="37"/>
        <v>0</v>
      </c>
      <c r="BK264" s="158" t="str">
        <f t="shared" si="38"/>
        <v/>
      </c>
    </row>
    <row r="265" spans="1:63" ht="12" customHeight="1" x14ac:dyDescent="0.2">
      <c r="A265" s="8"/>
      <c r="B265" s="7"/>
      <c r="C265" s="7"/>
      <c r="D265" s="7"/>
      <c r="E265" s="7"/>
      <c r="F265" s="7"/>
      <c r="G265" s="7"/>
      <c r="H265" s="7"/>
      <c r="I265" s="10"/>
      <c r="J265" s="25"/>
      <c r="K265" s="250"/>
      <c r="L265" s="31"/>
      <c r="M265" s="9"/>
      <c r="N265" s="11" t="s">
        <v>25</v>
      </c>
      <c r="O265" s="39"/>
      <c r="P265" s="47"/>
      <c r="Q265" s="13"/>
      <c r="R265" s="248">
        <f t="shared" si="30"/>
        <v>0</v>
      </c>
      <c r="S265" s="248">
        <f t="shared" si="31"/>
        <v>0</v>
      </c>
      <c r="T265" s="248">
        <f t="shared" si="32"/>
        <v>0</v>
      </c>
      <c r="U265" s="248">
        <f t="shared" si="33"/>
        <v>0</v>
      </c>
      <c r="V265" s="13"/>
      <c r="W265" s="7"/>
      <c r="AT265" s="130"/>
      <c r="BF265" s="33">
        <f t="shared" si="39"/>
        <v>41242</v>
      </c>
      <c r="BG265" s="34">
        <f t="shared" si="34"/>
        <v>82.88000000000001</v>
      </c>
      <c r="BH265" s="32">
        <f t="shared" si="35"/>
        <v>1</v>
      </c>
      <c r="BI265" s="32">
        <f t="shared" si="36"/>
        <v>0</v>
      </c>
      <c r="BJ265" s="69">
        <f t="shared" si="37"/>
        <v>0</v>
      </c>
      <c r="BK265" s="158" t="str">
        <f t="shared" si="38"/>
        <v/>
      </c>
    </row>
    <row r="266" spans="1:63" ht="12" customHeight="1" x14ac:dyDescent="0.2">
      <c r="A266" s="8"/>
      <c r="B266" s="7"/>
      <c r="C266" s="7"/>
      <c r="D266" s="7"/>
      <c r="E266" s="7"/>
      <c r="F266" s="7"/>
      <c r="G266" s="7"/>
      <c r="H266" s="7"/>
      <c r="I266" s="10"/>
      <c r="J266" s="25"/>
      <c r="K266" s="250"/>
      <c r="L266" s="31"/>
      <c r="M266" s="9"/>
      <c r="N266" s="11" t="s">
        <v>25</v>
      </c>
      <c r="O266" s="39"/>
      <c r="P266" s="47"/>
      <c r="Q266" s="13"/>
      <c r="R266" s="248">
        <f t="shared" si="30"/>
        <v>0</v>
      </c>
      <c r="S266" s="248">
        <f t="shared" si="31"/>
        <v>0</v>
      </c>
      <c r="T266" s="248">
        <f t="shared" si="32"/>
        <v>0</v>
      </c>
      <c r="U266" s="248">
        <f t="shared" si="33"/>
        <v>0</v>
      </c>
      <c r="V266" s="13"/>
      <c r="W266" s="7"/>
      <c r="AT266" s="130"/>
      <c r="BF266" s="33">
        <f t="shared" si="39"/>
        <v>41242</v>
      </c>
      <c r="BG266" s="34">
        <f t="shared" si="34"/>
        <v>82.88000000000001</v>
      </c>
      <c r="BH266" s="32">
        <f t="shared" si="35"/>
        <v>1</v>
      </c>
      <c r="BI266" s="32">
        <f t="shared" si="36"/>
        <v>0</v>
      </c>
      <c r="BJ266" s="69">
        <f t="shared" si="37"/>
        <v>0</v>
      </c>
      <c r="BK266" s="158" t="str">
        <f t="shared" si="38"/>
        <v/>
      </c>
    </row>
    <row r="267" spans="1:63" ht="12" customHeight="1" x14ac:dyDescent="0.2">
      <c r="A267" s="8"/>
      <c r="B267" s="7"/>
      <c r="C267" s="7"/>
      <c r="D267" s="7"/>
      <c r="E267" s="7"/>
      <c r="F267" s="7"/>
      <c r="G267" s="7"/>
      <c r="H267" s="7"/>
      <c r="I267" s="10"/>
      <c r="J267" s="25"/>
      <c r="K267" s="250"/>
      <c r="L267" s="31"/>
      <c r="M267" s="9"/>
      <c r="N267" s="11" t="s">
        <v>25</v>
      </c>
      <c r="O267" s="39"/>
      <c r="P267" s="47"/>
      <c r="Q267" s="13"/>
      <c r="R267" s="248">
        <f t="shared" ref="R267:R330" si="40">IF(N267&lt;&gt;"M",ROUND(IF(M267&lt;&gt;"Y",IF(P267&lt;&gt;"Y",K267,K267*(BH267-1)),0),ROUNDING),"")</f>
        <v>0</v>
      </c>
      <c r="S267" s="248">
        <f t="shared" ref="S267:S330" si="41">IF(N267&lt;&gt;"M",ROUND(IF(O267&gt;0,IF(M267="Y",BI267*(1-O267),IF(BI267&gt;R267,R267 + (BI267 - R267)*(1-O267),BI267)),BI267),ROUNDING),"")</f>
        <v>0</v>
      </c>
      <c r="T267" s="248">
        <f t="shared" ref="T267:T330" si="42">IF(N267&lt;&gt;"M",ROUND(IF(O267&gt;0,IF(M267="Y",BJ267*(1-O267),IF(BJ267&gt;R267,R267 + (BJ267 - R267)*(1-O267),BJ267)),BJ267),ROUNDING),"")</f>
        <v>0</v>
      </c>
      <c r="U267" s="248">
        <f t="shared" ref="U267:U330" si="43">IF(N267&lt;&gt;"M",ROUND(IF(OR(N267="P",N267=""),0,IF(OR(M267="N",M267=""),T267-R267,T267)),ROUNDING),"")</f>
        <v>0</v>
      </c>
      <c r="V267" s="13"/>
      <c r="W267" s="7"/>
      <c r="AT267" s="130"/>
      <c r="BF267" s="33">
        <f t="shared" si="39"/>
        <v>41242</v>
      </c>
      <c r="BG267" s="34">
        <f t="shared" ref="BG267:BG330" si="44">IF(N267&lt;&gt;"M",BG266+U267,BG266)</f>
        <v>82.88000000000001</v>
      </c>
      <c r="BH267" s="32">
        <f t="shared" ref="BH267:BH330" si="45">IF(L267&lt;&gt;"",IF(ODDS_TYPE=1,L267,IF(ODDS_TYPE=2,IF(L267&gt;0,1+L267/100,IF(L267&lt;0,1-100/L267,1)),IF(ODDS_TYPE=3,1+L267,IF(ODDS_TYPE=4,1+L267,IF(ODDS_TYPE=5,IF(L267&gt;0,1+L267,1-1/L267),IF(ODDS_TYPE=6,IF(L267&gt;=0,L267+1,1-1/L267),1)))))),1)</f>
        <v>1</v>
      </c>
      <c r="BI267" s="32">
        <f t="shared" ref="BI267:BI330" si="46">IF(P267&lt;&gt;"Y",IF(M267&lt;&gt;"Y",K267*BH267,K267*BH267 - K267),IF(M267&lt;&gt;"Y",K267*BH267,K267))</f>
        <v>0</v>
      </c>
      <c r="BJ267" s="69">
        <f t="shared" ref="BJ267:BJ330" si="47">IF(P267&lt;&gt;"Y",
IF(M267&lt;&gt;"Y",
IF(N267="Y",K267*BH267,IF(N267="P",0,IF(OR(N267="R",N267="PU"),K267,IF(N267="H",K267*BH267*0.5,IF(N267="HW",K267*0.5*(1 + BH267),IF(N267="HL",K267*0.5,0)))))),
IF(N267="Y",K267*BH267 - K267,IF(N267="P",0,IF(OR(N267="R",N267="PU"),0,IF(N267="H",IF(BH267&gt;2,0.5*K267*BH267 - K267,0),IF(N267="HW",K267*0.5*(1 + BH267) - K267,IF(N267="HL",0,0))))))),
IF(M267&lt;&gt;"Y",
IF(N267="Y",K267*BH267,IF(N267="P",0,IF(OR(N267="R",N267="PU"),K267*(BH267-1),IF(N267="H",K267*BH267*0.5,IF(N267="HW",K267*(BH267-1)*0.5,IF(N267="HL",K267*BH267 - K267*0.5,0)))))),
IF(N267="Y",K267,IF(N267="P",0,IF(OR(N267="R",N267="PU"),0,IF(N267="H",IF(BH267&lt;2,K267*BH267*0.5 - K267*(BH267-1),0),IF(N267="HW",0,IF(N267="HL",K267*0.5,0)))))))
)</f>
        <v>0</v>
      </c>
      <c r="BK267" s="158" t="str">
        <f t="shared" ref="BK267:BK330" si="48">IF(FILT_M=1,IF(LEN(C267)&gt;0,C267,""),IF(FILT_M=2,IF(LEN(E267)&gt;0,E267,""),IF(FILT_M=3,IF(LEN(F267)&gt;0,F267,""),IF(FILT_M=4,IF(LEN(G267)&gt;0,G267,""),""))))</f>
        <v/>
      </c>
    </row>
    <row r="268" spans="1:63" ht="12" customHeight="1" x14ac:dyDescent="0.2">
      <c r="A268" s="8"/>
      <c r="B268" s="7"/>
      <c r="C268" s="7"/>
      <c r="D268" s="7"/>
      <c r="E268" s="7"/>
      <c r="F268" s="7"/>
      <c r="G268" s="7"/>
      <c r="H268" s="7"/>
      <c r="I268" s="10"/>
      <c r="J268" s="25"/>
      <c r="K268" s="250"/>
      <c r="L268" s="31"/>
      <c r="M268" s="9"/>
      <c r="N268" s="11" t="s">
        <v>25</v>
      </c>
      <c r="O268" s="39"/>
      <c r="P268" s="47"/>
      <c r="Q268" s="13"/>
      <c r="R268" s="248">
        <f t="shared" si="40"/>
        <v>0</v>
      </c>
      <c r="S268" s="248">
        <f t="shared" si="41"/>
        <v>0</v>
      </c>
      <c r="T268" s="248">
        <f t="shared" si="42"/>
        <v>0</v>
      </c>
      <c r="U268" s="248">
        <f t="shared" si="43"/>
        <v>0</v>
      </c>
      <c r="V268" s="13"/>
      <c r="W268" s="7"/>
      <c r="AT268" s="130"/>
      <c r="BF268" s="33">
        <f t="shared" ref="BF268:BF331" si="49">IF(A268&gt;2,A268,BF267)</f>
        <v>41242</v>
      </c>
      <c r="BG268" s="34">
        <f t="shared" si="44"/>
        <v>82.88000000000001</v>
      </c>
      <c r="BH268" s="32">
        <f t="shared" si="45"/>
        <v>1</v>
      </c>
      <c r="BI268" s="32">
        <f t="shared" si="46"/>
        <v>0</v>
      </c>
      <c r="BJ268" s="69">
        <f t="shared" si="47"/>
        <v>0</v>
      </c>
      <c r="BK268" s="158" t="str">
        <f t="shared" si="48"/>
        <v/>
      </c>
    </row>
    <row r="269" spans="1:63" ht="12" customHeight="1" x14ac:dyDescent="0.2">
      <c r="A269" s="8"/>
      <c r="B269" s="7"/>
      <c r="C269" s="7"/>
      <c r="D269" s="7"/>
      <c r="E269" s="7"/>
      <c r="F269" s="7"/>
      <c r="G269" s="7"/>
      <c r="H269" s="7"/>
      <c r="I269" s="10"/>
      <c r="J269" s="25"/>
      <c r="K269" s="250"/>
      <c r="L269" s="31"/>
      <c r="M269" s="9"/>
      <c r="N269" s="11" t="s">
        <v>25</v>
      </c>
      <c r="O269" s="39"/>
      <c r="P269" s="47"/>
      <c r="Q269" s="13"/>
      <c r="R269" s="248">
        <f t="shared" si="40"/>
        <v>0</v>
      </c>
      <c r="S269" s="248">
        <f t="shared" si="41"/>
        <v>0</v>
      </c>
      <c r="T269" s="248">
        <f t="shared" si="42"/>
        <v>0</v>
      </c>
      <c r="U269" s="248">
        <f t="shared" si="43"/>
        <v>0</v>
      </c>
      <c r="V269" s="13"/>
      <c r="W269" s="7"/>
      <c r="AT269" s="130"/>
      <c r="BF269" s="33">
        <f t="shared" si="49"/>
        <v>41242</v>
      </c>
      <c r="BG269" s="34">
        <f t="shared" si="44"/>
        <v>82.88000000000001</v>
      </c>
      <c r="BH269" s="32">
        <f t="shared" si="45"/>
        <v>1</v>
      </c>
      <c r="BI269" s="32">
        <f t="shared" si="46"/>
        <v>0</v>
      </c>
      <c r="BJ269" s="69">
        <f t="shared" si="47"/>
        <v>0</v>
      </c>
      <c r="BK269" s="158" t="str">
        <f t="shared" si="48"/>
        <v/>
      </c>
    </row>
    <row r="270" spans="1:63" ht="12" customHeight="1" x14ac:dyDescent="0.2">
      <c r="A270" s="8"/>
      <c r="B270" s="7"/>
      <c r="C270" s="7"/>
      <c r="D270" s="7"/>
      <c r="E270" s="7"/>
      <c r="F270" s="7"/>
      <c r="G270" s="7"/>
      <c r="H270" s="7"/>
      <c r="I270" s="10"/>
      <c r="J270" s="25"/>
      <c r="K270" s="250"/>
      <c r="L270" s="31"/>
      <c r="M270" s="9"/>
      <c r="N270" s="11" t="s">
        <v>25</v>
      </c>
      <c r="O270" s="39"/>
      <c r="P270" s="47"/>
      <c r="Q270" s="13"/>
      <c r="R270" s="248">
        <f t="shared" si="40"/>
        <v>0</v>
      </c>
      <c r="S270" s="248">
        <f t="shared" si="41"/>
        <v>0</v>
      </c>
      <c r="T270" s="248">
        <f t="shared" si="42"/>
        <v>0</v>
      </c>
      <c r="U270" s="248">
        <f t="shared" si="43"/>
        <v>0</v>
      </c>
      <c r="V270" s="13"/>
      <c r="W270" s="7"/>
      <c r="AT270" s="130"/>
      <c r="BF270" s="33">
        <f t="shared" si="49"/>
        <v>41242</v>
      </c>
      <c r="BG270" s="34">
        <f t="shared" si="44"/>
        <v>82.88000000000001</v>
      </c>
      <c r="BH270" s="32">
        <f t="shared" si="45"/>
        <v>1</v>
      </c>
      <c r="BI270" s="32">
        <f t="shared" si="46"/>
        <v>0</v>
      </c>
      <c r="BJ270" s="69">
        <f t="shared" si="47"/>
        <v>0</v>
      </c>
      <c r="BK270" s="158" t="str">
        <f t="shared" si="48"/>
        <v/>
      </c>
    </row>
    <row r="271" spans="1:63" ht="12" customHeight="1" x14ac:dyDescent="0.2">
      <c r="A271" s="8"/>
      <c r="B271" s="7"/>
      <c r="C271" s="7"/>
      <c r="D271" s="7"/>
      <c r="E271" s="7"/>
      <c r="F271" s="7"/>
      <c r="G271" s="7"/>
      <c r="H271" s="7"/>
      <c r="I271" s="10"/>
      <c r="J271" s="25"/>
      <c r="K271" s="250"/>
      <c r="L271" s="31"/>
      <c r="M271" s="9"/>
      <c r="N271" s="11" t="s">
        <v>25</v>
      </c>
      <c r="O271" s="39"/>
      <c r="P271" s="47"/>
      <c r="Q271" s="13"/>
      <c r="R271" s="248">
        <f t="shared" si="40"/>
        <v>0</v>
      </c>
      <c r="S271" s="248">
        <f t="shared" si="41"/>
        <v>0</v>
      </c>
      <c r="T271" s="248">
        <f t="shared" si="42"/>
        <v>0</v>
      </c>
      <c r="U271" s="248">
        <f t="shared" si="43"/>
        <v>0</v>
      </c>
      <c r="V271" s="13"/>
      <c r="W271" s="7"/>
      <c r="AT271" s="130"/>
      <c r="BF271" s="33">
        <f t="shared" si="49"/>
        <v>41242</v>
      </c>
      <c r="BG271" s="34">
        <f t="shared" si="44"/>
        <v>82.88000000000001</v>
      </c>
      <c r="BH271" s="32">
        <f t="shared" si="45"/>
        <v>1</v>
      </c>
      <c r="BI271" s="32">
        <f t="shared" si="46"/>
        <v>0</v>
      </c>
      <c r="BJ271" s="69">
        <f t="shared" si="47"/>
        <v>0</v>
      </c>
      <c r="BK271" s="158" t="str">
        <f t="shared" si="48"/>
        <v/>
      </c>
    </row>
    <row r="272" spans="1:63" ht="12" customHeight="1" x14ac:dyDescent="0.2">
      <c r="A272" s="8"/>
      <c r="B272" s="7"/>
      <c r="C272" s="7"/>
      <c r="D272" s="7"/>
      <c r="E272" s="7"/>
      <c r="F272" s="7"/>
      <c r="G272" s="7"/>
      <c r="H272" s="7"/>
      <c r="I272" s="10"/>
      <c r="J272" s="25"/>
      <c r="K272" s="250"/>
      <c r="L272" s="31"/>
      <c r="M272" s="9"/>
      <c r="N272" s="11" t="s">
        <v>25</v>
      </c>
      <c r="O272" s="39"/>
      <c r="P272" s="47"/>
      <c r="Q272" s="13"/>
      <c r="R272" s="248">
        <f t="shared" si="40"/>
        <v>0</v>
      </c>
      <c r="S272" s="248">
        <f t="shared" si="41"/>
        <v>0</v>
      </c>
      <c r="T272" s="248">
        <f t="shared" si="42"/>
        <v>0</v>
      </c>
      <c r="U272" s="248">
        <f t="shared" si="43"/>
        <v>0</v>
      </c>
      <c r="V272" s="13"/>
      <c r="W272" s="7"/>
      <c r="AT272" s="130"/>
      <c r="BF272" s="33">
        <f t="shared" si="49"/>
        <v>41242</v>
      </c>
      <c r="BG272" s="34">
        <f t="shared" si="44"/>
        <v>82.88000000000001</v>
      </c>
      <c r="BH272" s="32">
        <f t="shared" si="45"/>
        <v>1</v>
      </c>
      <c r="BI272" s="32">
        <f t="shared" si="46"/>
        <v>0</v>
      </c>
      <c r="BJ272" s="69">
        <f t="shared" si="47"/>
        <v>0</v>
      </c>
      <c r="BK272" s="158" t="str">
        <f t="shared" si="48"/>
        <v/>
      </c>
    </row>
    <row r="273" spans="1:63" ht="12" customHeight="1" x14ac:dyDescent="0.2">
      <c r="A273" s="8"/>
      <c r="B273" s="7"/>
      <c r="C273" s="7"/>
      <c r="D273" s="7"/>
      <c r="E273" s="7"/>
      <c r="F273" s="7"/>
      <c r="G273" s="7"/>
      <c r="H273" s="7"/>
      <c r="I273" s="10"/>
      <c r="J273" s="25"/>
      <c r="K273" s="250"/>
      <c r="L273" s="31"/>
      <c r="M273" s="9"/>
      <c r="N273" s="11" t="s">
        <v>25</v>
      </c>
      <c r="O273" s="39"/>
      <c r="P273" s="47"/>
      <c r="Q273" s="13"/>
      <c r="R273" s="248">
        <f t="shared" si="40"/>
        <v>0</v>
      </c>
      <c r="S273" s="248">
        <f t="shared" si="41"/>
        <v>0</v>
      </c>
      <c r="T273" s="248">
        <f t="shared" si="42"/>
        <v>0</v>
      </c>
      <c r="U273" s="248">
        <f t="shared" si="43"/>
        <v>0</v>
      </c>
      <c r="V273" s="13"/>
      <c r="W273" s="7"/>
      <c r="AT273" s="130"/>
      <c r="BF273" s="33">
        <f t="shared" si="49"/>
        <v>41242</v>
      </c>
      <c r="BG273" s="34">
        <f t="shared" si="44"/>
        <v>82.88000000000001</v>
      </c>
      <c r="BH273" s="32">
        <f t="shared" si="45"/>
        <v>1</v>
      </c>
      <c r="BI273" s="32">
        <f t="shared" si="46"/>
        <v>0</v>
      </c>
      <c r="BJ273" s="69">
        <f t="shared" si="47"/>
        <v>0</v>
      </c>
      <c r="BK273" s="158" t="str">
        <f t="shared" si="48"/>
        <v/>
      </c>
    </row>
    <row r="274" spans="1:63" ht="12" customHeight="1" x14ac:dyDescent="0.2">
      <c r="A274" s="8"/>
      <c r="B274" s="7"/>
      <c r="C274" s="7"/>
      <c r="D274" s="7"/>
      <c r="E274" s="7"/>
      <c r="F274" s="7"/>
      <c r="G274" s="7"/>
      <c r="H274" s="7"/>
      <c r="I274" s="10"/>
      <c r="J274" s="25"/>
      <c r="K274" s="250"/>
      <c r="L274" s="31"/>
      <c r="M274" s="9"/>
      <c r="N274" s="11" t="s">
        <v>25</v>
      </c>
      <c r="O274" s="39"/>
      <c r="P274" s="47"/>
      <c r="Q274" s="13"/>
      <c r="R274" s="248">
        <f t="shared" si="40"/>
        <v>0</v>
      </c>
      <c r="S274" s="248">
        <f t="shared" si="41"/>
        <v>0</v>
      </c>
      <c r="T274" s="248">
        <f t="shared" si="42"/>
        <v>0</v>
      </c>
      <c r="U274" s="248">
        <f t="shared" si="43"/>
        <v>0</v>
      </c>
      <c r="V274" s="13"/>
      <c r="W274" s="7"/>
      <c r="AT274" s="130"/>
      <c r="BF274" s="33">
        <f t="shared" si="49"/>
        <v>41242</v>
      </c>
      <c r="BG274" s="34">
        <f t="shared" si="44"/>
        <v>82.88000000000001</v>
      </c>
      <c r="BH274" s="32">
        <f t="shared" si="45"/>
        <v>1</v>
      </c>
      <c r="BI274" s="32">
        <f t="shared" si="46"/>
        <v>0</v>
      </c>
      <c r="BJ274" s="69">
        <f t="shared" si="47"/>
        <v>0</v>
      </c>
      <c r="BK274" s="158" t="str">
        <f t="shared" si="48"/>
        <v/>
      </c>
    </row>
    <row r="275" spans="1:63" ht="12" customHeight="1" x14ac:dyDescent="0.2">
      <c r="A275" s="8"/>
      <c r="B275" s="7"/>
      <c r="C275" s="7"/>
      <c r="D275" s="7"/>
      <c r="E275" s="7"/>
      <c r="F275" s="7"/>
      <c r="G275" s="7"/>
      <c r="H275" s="7"/>
      <c r="I275" s="10"/>
      <c r="J275" s="25"/>
      <c r="K275" s="250"/>
      <c r="L275" s="31"/>
      <c r="M275" s="9"/>
      <c r="N275" s="11" t="s">
        <v>25</v>
      </c>
      <c r="O275" s="39"/>
      <c r="P275" s="47"/>
      <c r="Q275" s="13"/>
      <c r="R275" s="248">
        <f t="shared" si="40"/>
        <v>0</v>
      </c>
      <c r="S275" s="248">
        <f t="shared" si="41"/>
        <v>0</v>
      </c>
      <c r="T275" s="248">
        <f t="shared" si="42"/>
        <v>0</v>
      </c>
      <c r="U275" s="248">
        <f t="shared" si="43"/>
        <v>0</v>
      </c>
      <c r="V275" s="13"/>
      <c r="W275" s="7"/>
      <c r="AT275" s="130"/>
      <c r="BF275" s="33">
        <f t="shared" si="49"/>
        <v>41242</v>
      </c>
      <c r="BG275" s="34">
        <f t="shared" si="44"/>
        <v>82.88000000000001</v>
      </c>
      <c r="BH275" s="32">
        <f t="shared" si="45"/>
        <v>1</v>
      </c>
      <c r="BI275" s="32">
        <f t="shared" si="46"/>
        <v>0</v>
      </c>
      <c r="BJ275" s="69">
        <f t="shared" si="47"/>
        <v>0</v>
      </c>
      <c r="BK275" s="158" t="str">
        <f t="shared" si="48"/>
        <v/>
      </c>
    </row>
    <row r="276" spans="1:63" ht="12" customHeight="1" x14ac:dyDescent="0.2">
      <c r="A276" s="8"/>
      <c r="B276" s="7"/>
      <c r="C276" s="7"/>
      <c r="D276" s="7"/>
      <c r="E276" s="7"/>
      <c r="F276" s="7"/>
      <c r="G276" s="7"/>
      <c r="H276" s="7"/>
      <c r="I276" s="10"/>
      <c r="J276" s="25"/>
      <c r="K276" s="250"/>
      <c r="L276" s="31"/>
      <c r="M276" s="9"/>
      <c r="N276" s="11" t="s">
        <v>25</v>
      </c>
      <c r="O276" s="39"/>
      <c r="P276" s="47"/>
      <c r="Q276" s="13"/>
      <c r="R276" s="248">
        <f t="shared" si="40"/>
        <v>0</v>
      </c>
      <c r="S276" s="248">
        <f t="shared" si="41"/>
        <v>0</v>
      </c>
      <c r="T276" s="248">
        <f t="shared" si="42"/>
        <v>0</v>
      </c>
      <c r="U276" s="248">
        <f t="shared" si="43"/>
        <v>0</v>
      </c>
      <c r="V276" s="13"/>
      <c r="W276" s="7"/>
      <c r="AT276" s="130"/>
      <c r="BF276" s="33">
        <f t="shared" si="49"/>
        <v>41242</v>
      </c>
      <c r="BG276" s="34">
        <f t="shared" si="44"/>
        <v>82.88000000000001</v>
      </c>
      <c r="BH276" s="32">
        <f t="shared" si="45"/>
        <v>1</v>
      </c>
      <c r="BI276" s="32">
        <f t="shared" si="46"/>
        <v>0</v>
      </c>
      <c r="BJ276" s="69">
        <f t="shared" si="47"/>
        <v>0</v>
      </c>
      <c r="BK276" s="158" t="str">
        <f t="shared" si="48"/>
        <v/>
      </c>
    </row>
    <row r="277" spans="1:63" ht="12" customHeight="1" x14ac:dyDescent="0.2">
      <c r="A277" s="8"/>
      <c r="B277" s="7"/>
      <c r="C277" s="7"/>
      <c r="D277" s="7"/>
      <c r="E277" s="7"/>
      <c r="F277" s="7"/>
      <c r="G277" s="7"/>
      <c r="H277" s="7"/>
      <c r="I277" s="10"/>
      <c r="J277" s="25"/>
      <c r="K277" s="250"/>
      <c r="L277" s="31"/>
      <c r="M277" s="9"/>
      <c r="N277" s="11" t="s">
        <v>25</v>
      </c>
      <c r="O277" s="39"/>
      <c r="P277" s="47"/>
      <c r="Q277" s="13"/>
      <c r="R277" s="248">
        <f t="shared" si="40"/>
        <v>0</v>
      </c>
      <c r="S277" s="248">
        <f t="shared" si="41"/>
        <v>0</v>
      </c>
      <c r="T277" s="248">
        <f t="shared" si="42"/>
        <v>0</v>
      </c>
      <c r="U277" s="248">
        <f t="shared" si="43"/>
        <v>0</v>
      </c>
      <c r="V277" s="13"/>
      <c r="W277" s="7"/>
      <c r="AT277" s="130"/>
      <c r="BF277" s="33">
        <f t="shared" si="49"/>
        <v>41242</v>
      </c>
      <c r="BG277" s="34">
        <f t="shared" si="44"/>
        <v>82.88000000000001</v>
      </c>
      <c r="BH277" s="32">
        <f t="shared" si="45"/>
        <v>1</v>
      </c>
      <c r="BI277" s="32">
        <f t="shared" si="46"/>
        <v>0</v>
      </c>
      <c r="BJ277" s="69">
        <f t="shared" si="47"/>
        <v>0</v>
      </c>
      <c r="BK277" s="158" t="str">
        <f t="shared" si="48"/>
        <v/>
      </c>
    </row>
    <row r="278" spans="1:63" ht="12" customHeight="1" x14ac:dyDescent="0.2">
      <c r="A278" s="8"/>
      <c r="B278" s="7"/>
      <c r="C278" s="7"/>
      <c r="D278" s="7"/>
      <c r="E278" s="7"/>
      <c r="F278" s="7"/>
      <c r="G278" s="7"/>
      <c r="H278" s="7"/>
      <c r="I278" s="10"/>
      <c r="J278" s="25"/>
      <c r="K278" s="250"/>
      <c r="L278" s="31"/>
      <c r="M278" s="9"/>
      <c r="N278" s="11" t="s">
        <v>25</v>
      </c>
      <c r="O278" s="39"/>
      <c r="P278" s="47"/>
      <c r="Q278" s="13"/>
      <c r="R278" s="248">
        <f t="shared" si="40"/>
        <v>0</v>
      </c>
      <c r="S278" s="248">
        <f t="shared" si="41"/>
        <v>0</v>
      </c>
      <c r="T278" s="248">
        <f t="shared" si="42"/>
        <v>0</v>
      </c>
      <c r="U278" s="248">
        <f t="shared" si="43"/>
        <v>0</v>
      </c>
      <c r="V278" s="13"/>
      <c r="W278" s="7"/>
      <c r="AT278" s="130"/>
      <c r="BF278" s="33">
        <f t="shared" si="49"/>
        <v>41242</v>
      </c>
      <c r="BG278" s="34">
        <f t="shared" si="44"/>
        <v>82.88000000000001</v>
      </c>
      <c r="BH278" s="32">
        <f t="shared" si="45"/>
        <v>1</v>
      </c>
      <c r="BI278" s="32">
        <f t="shared" si="46"/>
        <v>0</v>
      </c>
      <c r="BJ278" s="69">
        <f t="shared" si="47"/>
        <v>0</v>
      </c>
      <c r="BK278" s="158" t="str">
        <f t="shared" si="48"/>
        <v/>
      </c>
    </row>
    <row r="279" spans="1:63" ht="12" customHeight="1" x14ac:dyDescent="0.2">
      <c r="A279" s="8"/>
      <c r="B279" s="7"/>
      <c r="C279" s="7"/>
      <c r="D279" s="7"/>
      <c r="E279" s="7"/>
      <c r="F279" s="7"/>
      <c r="G279" s="7"/>
      <c r="H279" s="7"/>
      <c r="I279" s="10"/>
      <c r="J279" s="25"/>
      <c r="K279" s="250"/>
      <c r="L279" s="31"/>
      <c r="M279" s="9"/>
      <c r="N279" s="11" t="s">
        <v>25</v>
      </c>
      <c r="O279" s="39"/>
      <c r="P279" s="47"/>
      <c r="Q279" s="13"/>
      <c r="R279" s="248">
        <f t="shared" si="40"/>
        <v>0</v>
      </c>
      <c r="S279" s="248">
        <f t="shared" si="41"/>
        <v>0</v>
      </c>
      <c r="T279" s="248">
        <f t="shared" si="42"/>
        <v>0</v>
      </c>
      <c r="U279" s="248">
        <f t="shared" si="43"/>
        <v>0</v>
      </c>
      <c r="V279" s="13"/>
      <c r="W279" s="7"/>
      <c r="AT279" s="130"/>
      <c r="BF279" s="33">
        <f t="shared" si="49"/>
        <v>41242</v>
      </c>
      <c r="BG279" s="34">
        <f t="shared" si="44"/>
        <v>82.88000000000001</v>
      </c>
      <c r="BH279" s="32">
        <f t="shared" si="45"/>
        <v>1</v>
      </c>
      <c r="BI279" s="32">
        <f t="shared" si="46"/>
        <v>0</v>
      </c>
      <c r="BJ279" s="69">
        <f t="shared" si="47"/>
        <v>0</v>
      </c>
      <c r="BK279" s="158" t="str">
        <f t="shared" si="48"/>
        <v/>
      </c>
    </row>
    <row r="280" spans="1:63" ht="12" customHeight="1" x14ac:dyDescent="0.2">
      <c r="A280" s="8"/>
      <c r="B280" s="7"/>
      <c r="C280" s="7"/>
      <c r="D280" s="7"/>
      <c r="E280" s="7"/>
      <c r="F280" s="7"/>
      <c r="G280" s="7"/>
      <c r="H280" s="7"/>
      <c r="I280" s="10"/>
      <c r="J280" s="25"/>
      <c r="K280" s="250"/>
      <c r="L280" s="31"/>
      <c r="M280" s="9"/>
      <c r="N280" s="11" t="s">
        <v>25</v>
      </c>
      <c r="O280" s="39"/>
      <c r="P280" s="47"/>
      <c r="Q280" s="13"/>
      <c r="R280" s="248">
        <f t="shared" si="40"/>
        <v>0</v>
      </c>
      <c r="S280" s="248">
        <f t="shared" si="41"/>
        <v>0</v>
      </c>
      <c r="T280" s="248">
        <f t="shared" si="42"/>
        <v>0</v>
      </c>
      <c r="U280" s="248">
        <f t="shared" si="43"/>
        <v>0</v>
      </c>
      <c r="V280" s="13"/>
      <c r="W280" s="7"/>
      <c r="AT280" s="130"/>
      <c r="BF280" s="33">
        <f t="shared" si="49"/>
        <v>41242</v>
      </c>
      <c r="BG280" s="34">
        <f t="shared" si="44"/>
        <v>82.88000000000001</v>
      </c>
      <c r="BH280" s="32">
        <f t="shared" si="45"/>
        <v>1</v>
      </c>
      <c r="BI280" s="32">
        <f t="shared" si="46"/>
        <v>0</v>
      </c>
      <c r="BJ280" s="69">
        <f t="shared" si="47"/>
        <v>0</v>
      </c>
      <c r="BK280" s="158" t="str">
        <f t="shared" si="48"/>
        <v/>
      </c>
    </row>
    <row r="281" spans="1:63" ht="12" customHeight="1" x14ac:dyDescent="0.2">
      <c r="A281" s="8"/>
      <c r="B281" s="7"/>
      <c r="C281" s="7"/>
      <c r="D281" s="7"/>
      <c r="E281" s="7"/>
      <c r="F281" s="7"/>
      <c r="G281" s="7"/>
      <c r="H281" s="7"/>
      <c r="I281" s="10"/>
      <c r="J281" s="25"/>
      <c r="K281" s="250"/>
      <c r="L281" s="31"/>
      <c r="M281" s="9"/>
      <c r="N281" s="11" t="s">
        <v>25</v>
      </c>
      <c r="O281" s="39"/>
      <c r="P281" s="47"/>
      <c r="Q281" s="13"/>
      <c r="R281" s="248">
        <f t="shared" si="40"/>
        <v>0</v>
      </c>
      <c r="S281" s="248">
        <f t="shared" si="41"/>
        <v>0</v>
      </c>
      <c r="T281" s="248">
        <f t="shared" si="42"/>
        <v>0</v>
      </c>
      <c r="U281" s="248">
        <f t="shared" si="43"/>
        <v>0</v>
      </c>
      <c r="V281" s="13"/>
      <c r="W281" s="7"/>
      <c r="AT281" s="130"/>
      <c r="BF281" s="33">
        <f t="shared" si="49"/>
        <v>41242</v>
      </c>
      <c r="BG281" s="34">
        <f t="shared" si="44"/>
        <v>82.88000000000001</v>
      </c>
      <c r="BH281" s="32">
        <f t="shared" si="45"/>
        <v>1</v>
      </c>
      <c r="BI281" s="32">
        <f t="shared" si="46"/>
        <v>0</v>
      </c>
      <c r="BJ281" s="69">
        <f t="shared" si="47"/>
        <v>0</v>
      </c>
      <c r="BK281" s="158" t="str">
        <f t="shared" si="48"/>
        <v/>
      </c>
    </row>
    <row r="282" spans="1:63" ht="12" customHeight="1" x14ac:dyDescent="0.2">
      <c r="A282" s="8"/>
      <c r="B282" s="7"/>
      <c r="C282" s="7"/>
      <c r="D282" s="7"/>
      <c r="E282" s="7"/>
      <c r="F282" s="7"/>
      <c r="G282" s="7"/>
      <c r="H282" s="7"/>
      <c r="I282" s="10"/>
      <c r="J282" s="25"/>
      <c r="K282" s="250"/>
      <c r="L282" s="31"/>
      <c r="M282" s="9"/>
      <c r="N282" s="11" t="s">
        <v>25</v>
      </c>
      <c r="O282" s="39"/>
      <c r="P282" s="47"/>
      <c r="Q282" s="13"/>
      <c r="R282" s="248">
        <f t="shared" si="40"/>
        <v>0</v>
      </c>
      <c r="S282" s="248">
        <f t="shared" si="41"/>
        <v>0</v>
      </c>
      <c r="T282" s="248">
        <f t="shared" si="42"/>
        <v>0</v>
      </c>
      <c r="U282" s="248">
        <f t="shared" si="43"/>
        <v>0</v>
      </c>
      <c r="V282" s="13"/>
      <c r="W282" s="7"/>
      <c r="AT282" s="130"/>
      <c r="BF282" s="33">
        <f t="shared" si="49"/>
        <v>41242</v>
      </c>
      <c r="BG282" s="34">
        <f t="shared" si="44"/>
        <v>82.88000000000001</v>
      </c>
      <c r="BH282" s="32">
        <f t="shared" si="45"/>
        <v>1</v>
      </c>
      <c r="BI282" s="32">
        <f t="shared" si="46"/>
        <v>0</v>
      </c>
      <c r="BJ282" s="69">
        <f t="shared" si="47"/>
        <v>0</v>
      </c>
      <c r="BK282" s="158" t="str">
        <f t="shared" si="48"/>
        <v/>
      </c>
    </row>
    <row r="283" spans="1:63" ht="12" customHeight="1" x14ac:dyDescent="0.2">
      <c r="A283" s="8"/>
      <c r="B283" s="7"/>
      <c r="C283" s="7"/>
      <c r="D283" s="7"/>
      <c r="E283" s="7"/>
      <c r="F283" s="7"/>
      <c r="G283" s="7"/>
      <c r="H283" s="7"/>
      <c r="I283" s="10"/>
      <c r="J283" s="25"/>
      <c r="K283" s="250"/>
      <c r="L283" s="31"/>
      <c r="M283" s="9"/>
      <c r="N283" s="11" t="s">
        <v>25</v>
      </c>
      <c r="O283" s="39"/>
      <c r="P283" s="47"/>
      <c r="Q283" s="13"/>
      <c r="R283" s="248">
        <f t="shared" si="40"/>
        <v>0</v>
      </c>
      <c r="S283" s="248">
        <f t="shared" si="41"/>
        <v>0</v>
      </c>
      <c r="T283" s="248">
        <f t="shared" si="42"/>
        <v>0</v>
      </c>
      <c r="U283" s="248">
        <f t="shared" si="43"/>
        <v>0</v>
      </c>
      <c r="V283" s="13"/>
      <c r="W283" s="7"/>
      <c r="AT283" s="130"/>
      <c r="BF283" s="33">
        <f t="shared" si="49"/>
        <v>41242</v>
      </c>
      <c r="BG283" s="34">
        <f t="shared" si="44"/>
        <v>82.88000000000001</v>
      </c>
      <c r="BH283" s="32">
        <f t="shared" si="45"/>
        <v>1</v>
      </c>
      <c r="BI283" s="32">
        <f t="shared" si="46"/>
        <v>0</v>
      </c>
      <c r="BJ283" s="69">
        <f t="shared" si="47"/>
        <v>0</v>
      </c>
      <c r="BK283" s="158" t="str">
        <f t="shared" si="48"/>
        <v/>
      </c>
    </row>
    <row r="284" spans="1:63" ht="12" customHeight="1" x14ac:dyDescent="0.2">
      <c r="A284" s="8"/>
      <c r="B284" s="7"/>
      <c r="C284" s="7"/>
      <c r="D284" s="7"/>
      <c r="E284" s="7"/>
      <c r="F284" s="7"/>
      <c r="G284" s="7"/>
      <c r="H284" s="7"/>
      <c r="I284" s="10"/>
      <c r="J284" s="25"/>
      <c r="K284" s="250"/>
      <c r="L284" s="31"/>
      <c r="M284" s="9"/>
      <c r="N284" s="11" t="s">
        <v>25</v>
      </c>
      <c r="O284" s="39"/>
      <c r="P284" s="47"/>
      <c r="Q284" s="13"/>
      <c r="R284" s="248">
        <f t="shared" si="40"/>
        <v>0</v>
      </c>
      <c r="S284" s="248">
        <f t="shared" si="41"/>
        <v>0</v>
      </c>
      <c r="T284" s="248">
        <f t="shared" si="42"/>
        <v>0</v>
      </c>
      <c r="U284" s="248">
        <f t="shared" si="43"/>
        <v>0</v>
      </c>
      <c r="V284" s="13"/>
      <c r="W284" s="7"/>
      <c r="AT284" s="130"/>
      <c r="BF284" s="33">
        <f t="shared" si="49"/>
        <v>41242</v>
      </c>
      <c r="BG284" s="34">
        <f t="shared" si="44"/>
        <v>82.88000000000001</v>
      </c>
      <c r="BH284" s="32">
        <f t="shared" si="45"/>
        <v>1</v>
      </c>
      <c r="BI284" s="32">
        <f t="shared" si="46"/>
        <v>0</v>
      </c>
      <c r="BJ284" s="69">
        <f t="shared" si="47"/>
        <v>0</v>
      </c>
      <c r="BK284" s="158" t="str">
        <f t="shared" si="48"/>
        <v/>
      </c>
    </row>
    <row r="285" spans="1:63" ht="12" customHeight="1" x14ac:dyDescent="0.2">
      <c r="A285" s="8"/>
      <c r="B285" s="7"/>
      <c r="C285" s="7"/>
      <c r="D285" s="7"/>
      <c r="E285" s="7"/>
      <c r="F285" s="7"/>
      <c r="G285" s="7"/>
      <c r="H285" s="7"/>
      <c r="I285" s="10"/>
      <c r="J285" s="25"/>
      <c r="K285" s="250"/>
      <c r="L285" s="31"/>
      <c r="M285" s="9"/>
      <c r="N285" s="11" t="s">
        <v>25</v>
      </c>
      <c r="O285" s="39"/>
      <c r="P285" s="47"/>
      <c r="Q285" s="13"/>
      <c r="R285" s="248">
        <f t="shared" si="40"/>
        <v>0</v>
      </c>
      <c r="S285" s="248">
        <f t="shared" si="41"/>
        <v>0</v>
      </c>
      <c r="T285" s="248">
        <f t="shared" si="42"/>
        <v>0</v>
      </c>
      <c r="U285" s="248">
        <f t="shared" si="43"/>
        <v>0</v>
      </c>
      <c r="V285" s="13"/>
      <c r="W285" s="7"/>
      <c r="AT285" s="130"/>
      <c r="BF285" s="33">
        <f t="shared" si="49"/>
        <v>41242</v>
      </c>
      <c r="BG285" s="34">
        <f t="shared" si="44"/>
        <v>82.88000000000001</v>
      </c>
      <c r="BH285" s="32">
        <f t="shared" si="45"/>
        <v>1</v>
      </c>
      <c r="BI285" s="32">
        <f t="shared" si="46"/>
        <v>0</v>
      </c>
      <c r="BJ285" s="69">
        <f t="shared" si="47"/>
        <v>0</v>
      </c>
      <c r="BK285" s="158" t="str">
        <f t="shared" si="48"/>
        <v/>
      </c>
    </row>
    <row r="286" spans="1:63" ht="12" customHeight="1" x14ac:dyDescent="0.2">
      <c r="A286" s="8"/>
      <c r="B286" s="7"/>
      <c r="C286" s="7"/>
      <c r="D286" s="7"/>
      <c r="E286" s="7"/>
      <c r="F286" s="7"/>
      <c r="G286" s="7"/>
      <c r="H286" s="7"/>
      <c r="I286" s="10"/>
      <c r="J286" s="25"/>
      <c r="K286" s="250"/>
      <c r="L286" s="31"/>
      <c r="M286" s="9"/>
      <c r="N286" s="11" t="s">
        <v>25</v>
      </c>
      <c r="O286" s="39"/>
      <c r="P286" s="47"/>
      <c r="Q286" s="13"/>
      <c r="R286" s="248">
        <f t="shared" si="40"/>
        <v>0</v>
      </c>
      <c r="S286" s="248">
        <f t="shared" si="41"/>
        <v>0</v>
      </c>
      <c r="T286" s="248">
        <f t="shared" si="42"/>
        <v>0</v>
      </c>
      <c r="U286" s="248">
        <f t="shared" si="43"/>
        <v>0</v>
      </c>
      <c r="V286" s="13"/>
      <c r="W286" s="7"/>
      <c r="AT286" s="130"/>
      <c r="BF286" s="33">
        <f t="shared" si="49"/>
        <v>41242</v>
      </c>
      <c r="BG286" s="34">
        <f t="shared" si="44"/>
        <v>82.88000000000001</v>
      </c>
      <c r="BH286" s="32">
        <f t="shared" si="45"/>
        <v>1</v>
      </c>
      <c r="BI286" s="32">
        <f t="shared" si="46"/>
        <v>0</v>
      </c>
      <c r="BJ286" s="69">
        <f t="shared" si="47"/>
        <v>0</v>
      </c>
      <c r="BK286" s="158" t="str">
        <f t="shared" si="48"/>
        <v/>
      </c>
    </row>
    <row r="287" spans="1:63" ht="12" customHeight="1" x14ac:dyDescent="0.2">
      <c r="A287" s="8"/>
      <c r="B287" s="7"/>
      <c r="C287" s="7"/>
      <c r="D287" s="7"/>
      <c r="E287" s="7"/>
      <c r="F287" s="7"/>
      <c r="G287" s="7"/>
      <c r="H287" s="7"/>
      <c r="I287" s="10"/>
      <c r="J287" s="25"/>
      <c r="K287" s="250"/>
      <c r="L287" s="31"/>
      <c r="M287" s="9"/>
      <c r="N287" s="11" t="s">
        <v>25</v>
      </c>
      <c r="O287" s="39"/>
      <c r="P287" s="47"/>
      <c r="Q287" s="13"/>
      <c r="R287" s="248">
        <f t="shared" si="40"/>
        <v>0</v>
      </c>
      <c r="S287" s="248">
        <f t="shared" si="41"/>
        <v>0</v>
      </c>
      <c r="T287" s="248">
        <f t="shared" si="42"/>
        <v>0</v>
      </c>
      <c r="U287" s="248">
        <f t="shared" si="43"/>
        <v>0</v>
      </c>
      <c r="V287" s="13"/>
      <c r="W287" s="7"/>
      <c r="AT287" s="130"/>
      <c r="BF287" s="33">
        <f t="shared" si="49"/>
        <v>41242</v>
      </c>
      <c r="BG287" s="34">
        <f t="shared" si="44"/>
        <v>82.88000000000001</v>
      </c>
      <c r="BH287" s="32">
        <f t="shared" si="45"/>
        <v>1</v>
      </c>
      <c r="BI287" s="32">
        <f t="shared" si="46"/>
        <v>0</v>
      </c>
      <c r="BJ287" s="69">
        <f t="shared" si="47"/>
        <v>0</v>
      </c>
      <c r="BK287" s="158" t="str">
        <f t="shared" si="48"/>
        <v/>
      </c>
    </row>
    <row r="288" spans="1:63" ht="12" customHeight="1" x14ac:dyDescent="0.2">
      <c r="A288" s="8"/>
      <c r="B288" s="7"/>
      <c r="C288" s="7"/>
      <c r="D288" s="7"/>
      <c r="E288" s="7"/>
      <c r="F288" s="7"/>
      <c r="G288" s="7"/>
      <c r="H288" s="7"/>
      <c r="I288" s="10"/>
      <c r="J288" s="25"/>
      <c r="K288" s="250"/>
      <c r="L288" s="31"/>
      <c r="M288" s="9"/>
      <c r="N288" s="11" t="s">
        <v>25</v>
      </c>
      <c r="O288" s="39"/>
      <c r="P288" s="47"/>
      <c r="Q288" s="13"/>
      <c r="R288" s="248">
        <f t="shared" si="40"/>
        <v>0</v>
      </c>
      <c r="S288" s="248">
        <f t="shared" si="41"/>
        <v>0</v>
      </c>
      <c r="T288" s="248">
        <f t="shared" si="42"/>
        <v>0</v>
      </c>
      <c r="U288" s="248">
        <f t="shared" si="43"/>
        <v>0</v>
      </c>
      <c r="V288" s="13"/>
      <c r="W288" s="7"/>
      <c r="AT288" s="130"/>
      <c r="BF288" s="33">
        <f t="shared" si="49"/>
        <v>41242</v>
      </c>
      <c r="BG288" s="34">
        <f t="shared" si="44"/>
        <v>82.88000000000001</v>
      </c>
      <c r="BH288" s="32">
        <f t="shared" si="45"/>
        <v>1</v>
      </c>
      <c r="BI288" s="32">
        <f t="shared" si="46"/>
        <v>0</v>
      </c>
      <c r="BJ288" s="69">
        <f t="shared" si="47"/>
        <v>0</v>
      </c>
      <c r="BK288" s="158" t="str">
        <f t="shared" si="48"/>
        <v/>
      </c>
    </row>
    <row r="289" spans="1:63" ht="12" customHeight="1" x14ac:dyDescent="0.2">
      <c r="A289" s="8"/>
      <c r="B289" s="7"/>
      <c r="C289" s="7"/>
      <c r="D289" s="7"/>
      <c r="E289" s="7"/>
      <c r="F289" s="7"/>
      <c r="G289" s="7"/>
      <c r="H289" s="7"/>
      <c r="I289" s="10"/>
      <c r="J289" s="25"/>
      <c r="K289" s="250"/>
      <c r="L289" s="31"/>
      <c r="M289" s="9"/>
      <c r="N289" s="11" t="s">
        <v>25</v>
      </c>
      <c r="O289" s="39"/>
      <c r="P289" s="47"/>
      <c r="Q289" s="13"/>
      <c r="R289" s="248">
        <f t="shared" si="40"/>
        <v>0</v>
      </c>
      <c r="S289" s="248">
        <f t="shared" si="41"/>
        <v>0</v>
      </c>
      <c r="T289" s="248">
        <f t="shared" si="42"/>
        <v>0</v>
      </c>
      <c r="U289" s="248">
        <f t="shared" si="43"/>
        <v>0</v>
      </c>
      <c r="V289" s="13"/>
      <c r="W289" s="7"/>
      <c r="AT289" s="130"/>
      <c r="BF289" s="33">
        <f t="shared" si="49"/>
        <v>41242</v>
      </c>
      <c r="BG289" s="34">
        <f t="shared" si="44"/>
        <v>82.88000000000001</v>
      </c>
      <c r="BH289" s="32">
        <f t="shared" si="45"/>
        <v>1</v>
      </c>
      <c r="BI289" s="32">
        <f t="shared" si="46"/>
        <v>0</v>
      </c>
      <c r="BJ289" s="69">
        <f t="shared" si="47"/>
        <v>0</v>
      </c>
      <c r="BK289" s="158" t="str">
        <f t="shared" si="48"/>
        <v/>
      </c>
    </row>
    <row r="290" spans="1:63" ht="12" customHeight="1" x14ac:dyDescent="0.2">
      <c r="A290" s="8"/>
      <c r="B290" s="7"/>
      <c r="C290" s="7"/>
      <c r="D290" s="7"/>
      <c r="E290" s="7"/>
      <c r="F290" s="7"/>
      <c r="G290" s="7"/>
      <c r="H290" s="7"/>
      <c r="I290" s="10"/>
      <c r="J290" s="25"/>
      <c r="K290" s="250"/>
      <c r="L290" s="31"/>
      <c r="M290" s="9"/>
      <c r="N290" s="11" t="s">
        <v>25</v>
      </c>
      <c r="O290" s="39"/>
      <c r="P290" s="47"/>
      <c r="Q290" s="13"/>
      <c r="R290" s="248">
        <f t="shared" si="40"/>
        <v>0</v>
      </c>
      <c r="S290" s="248">
        <f t="shared" si="41"/>
        <v>0</v>
      </c>
      <c r="T290" s="248">
        <f t="shared" si="42"/>
        <v>0</v>
      </c>
      <c r="U290" s="248">
        <f t="shared" si="43"/>
        <v>0</v>
      </c>
      <c r="V290" s="13"/>
      <c r="W290" s="7"/>
      <c r="AT290" s="130"/>
      <c r="BF290" s="33">
        <f t="shared" si="49"/>
        <v>41242</v>
      </c>
      <c r="BG290" s="34">
        <f t="shared" si="44"/>
        <v>82.88000000000001</v>
      </c>
      <c r="BH290" s="32">
        <f t="shared" si="45"/>
        <v>1</v>
      </c>
      <c r="BI290" s="32">
        <f t="shared" si="46"/>
        <v>0</v>
      </c>
      <c r="BJ290" s="69">
        <f t="shared" si="47"/>
        <v>0</v>
      </c>
      <c r="BK290" s="158" t="str">
        <f t="shared" si="48"/>
        <v/>
      </c>
    </row>
    <row r="291" spans="1:63" ht="12" customHeight="1" x14ac:dyDescent="0.2">
      <c r="A291" s="8"/>
      <c r="B291" s="7"/>
      <c r="C291" s="7"/>
      <c r="D291" s="7"/>
      <c r="E291" s="7"/>
      <c r="F291" s="7"/>
      <c r="G291" s="7"/>
      <c r="H291" s="7"/>
      <c r="I291" s="10"/>
      <c r="J291" s="25"/>
      <c r="K291" s="250"/>
      <c r="L291" s="31"/>
      <c r="M291" s="9"/>
      <c r="N291" s="11" t="s">
        <v>25</v>
      </c>
      <c r="O291" s="39"/>
      <c r="P291" s="47"/>
      <c r="Q291" s="13"/>
      <c r="R291" s="248">
        <f t="shared" si="40"/>
        <v>0</v>
      </c>
      <c r="S291" s="248">
        <f t="shared" si="41"/>
        <v>0</v>
      </c>
      <c r="T291" s="248">
        <f t="shared" si="42"/>
        <v>0</v>
      </c>
      <c r="U291" s="248">
        <f t="shared" si="43"/>
        <v>0</v>
      </c>
      <c r="V291" s="13"/>
      <c r="W291" s="7"/>
      <c r="AT291" s="130"/>
      <c r="BF291" s="33">
        <f t="shared" si="49"/>
        <v>41242</v>
      </c>
      <c r="BG291" s="34">
        <f t="shared" si="44"/>
        <v>82.88000000000001</v>
      </c>
      <c r="BH291" s="32">
        <f t="shared" si="45"/>
        <v>1</v>
      </c>
      <c r="BI291" s="32">
        <f t="shared" si="46"/>
        <v>0</v>
      </c>
      <c r="BJ291" s="69">
        <f t="shared" si="47"/>
        <v>0</v>
      </c>
      <c r="BK291" s="158" t="str">
        <f t="shared" si="48"/>
        <v/>
      </c>
    </row>
    <row r="292" spans="1:63" ht="12" customHeight="1" x14ac:dyDescent="0.2">
      <c r="A292" s="8"/>
      <c r="B292" s="7"/>
      <c r="C292" s="7"/>
      <c r="D292" s="7"/>
      <c r="E292" s="7"/>
      <c r="F292" s="7"/>
      <c r="G292" s="7"/>
      <c r="H292" s="7"/>
      <c r="I292" s="10"/>
      <c r="J292" s="25"/>
      <c r="K292" s="250"/>
      <c r="L292" s="31"/>
      <c r="M292" s="9"/>
      <c r="N292" s="11" t="s">
        <v>25</v>
      </c>
      <c r="O292" s="39"/>
      <c r="P292" s="47"/>
      <c r="Q292" s="13"/>
      <c r="R292" s="248">
        <f t="shared" si="40"/>
        <v>0</v>
      </c>
      <c r="S292" s="248">
        <f t="shared" si="41"/>
        <v>0</v>
      </c>
      <c r="T292" s="248">
        <f t="shared" si="42"/>
        <v>0</v>
      </c>
      <c r="U292" s="248">
        <f t="shared" si="43"/>
        <v>0</v>
      </c>
      <c r="V292" s="13"/>
      <c r="W292" s="7"/>
      <c r="AT292" s="130"/>
      <c r="BF292" s="33">
        <f t="shared" si="49"/>
        <v>41242</v>
      </c>
      <c r="BG292" s="34">
        <f t="shared" si="44"/>
        <v>82.88000000000001</v>
      </c>
      <c r="BH292" s="32">
        <f t="shared" si="45"/>
        <v>1</v>
      </c>
      <c r="BI292" s="32">
        <f t="shared" si="46"/>
        <v>0</v>
      </c>
      <c r="BJ292" s="69">
        <f t="shared" si="47"/>
        <v>0</v>
      </c>
      <c r="BK292" s="158" t="str">
        <f t="shared" si="48"/>
        <v/>
      </c>
    </row>
    <row r="293" spans="1:63" ht="12" customHeight="1" x14ac:dyDescent="0.2">
      <c r="A293" s="8"/>
      <c r="B293" s="7"/>
      <c r="C293" s="7"/>
      <c r="D293" s="7"/>
      <c r="E293" s="7"/>
      <c r="F293" s="7"/>
      <c r="G293" s="7"/>
      <c r="H293" s="7"/>
      <c r="I293" s="10"/>
      <c r="J293" s="25"/>
      <c r="K293" s="250"/>
      <c r="L293" s="31"/>
      <c r="M293" s="9"/>
      <c r="N293" s="11" t="s">
        <v>25</v>
      </c>
      <c r="O293" s="39"/>
      <c r="P293" s="47"/>
      <c r="Q293" s="13"/>
      <c r="R293" s="248">
        <f t="shared" si="40"/>
        <v>0</v>
      </c>
      <c r="S293" s="248">
        <f t="shared" si="41"/>
        <v>0</v>
      </c>
      <c r="T293" s="248">
        <f t="shared" si="42"/>
        <v>0</v>
      </c>
      <c r="U293" s="248">
        <f t="shared" si="43"/>
        <v>0</v>
      </c>
      <c r="V293" s="13"/>
      <c r="W293" s="7"/>
      <c r="AT293" s="130"/>
      <c r="BF293" s="33">
        <f t="shared" si="49"/>
        <v>41242</v>
      </c>
      <c r="BG293" s="34">
        <f t="shared" si="44"/>
        <v>82.88000000000001</v>
      </c>
      <c r="BH293" s="32">
        <f t="shared" si="45"/>
        <v>1</v>
      </c>
      <c r="BI293" s="32">
        <f t="shared" si="46"/>
        <v>0</v>
      </c>
      <c r="BJ293" s="69">
        <f t="shared" si="47"/>
        <v>0</v>
      </c>
      <c r="BK293" s="158" t="str">
        <f t="shared" si="48"/>
        <v/>
      </c>
    </row>
    <row r="294" spans="1:63" ht="12" customHeight="1" x14ac:dyDescent="0.2">
      <c r="A294" s="8"/>
      <c r="B294" s="7"/>
      <c r="C294" s="7"/>
      <c r="D294" s="7"/>
      <c r="E294" s="7"/>
      <c r="F294" s="7"/>
      <c r="G294" s="7"/>
      <c r="H294" s="7"/>
      <c r="I294" s="10"/>
      <c r="J294" s="25"/>
      <c r="K294" s="250"/>
      <c r="L294" s="31"/>
      <c r="M294" s="9"/>
      <c r="N294" s="11" t="s">
        <v>25</v>
      </c>
      <c r="O294" s="39"/>
      <c r="P294" s="47"/>
      <c r="Q294" s="13"/>
      <c r="R294" s="248">
        <f t="shared" si="40"/>
        <v>0</v>
      </c>
      <c r="S294" s="248">
        <f t="shared" si="41"/>
        <v>0</v>
      </c>
      <c r="T294" s="248">
        <f t="shared" si="42"/>
        <v>0</v>
      </c>
      <c r="U294" s="248">
        <f t="shared" si="43"/>
        <v>0</v>
      </c>
      <c r="V294" s="13"/>
      <c r="W294" s="7"/>
      <c r="AT294" s="130"/>
      <c r="BF294" s="33">
        <f t="shared" si="49"/>
        <v>41242</v>
      </c>
      <c r="BG294" s="34">
        <f t="shared" si="44"/>
        <v>82.88000000000001</v>
      </c>
      <c r="BH294" s="32">
        <f t="shared" si="45"/>
        <v>1</v>
      </c>
      <c r="BI294" s="32">
        <f t="shared" si="46"/>
        <v>0</v>
      </c>
      <c r="BJ294" s="69">
        <f t="shared" si="47"/>
        <v>0</v>
      </c>
      <c r="BK294" s="158" t="str">
        <f t="shared" si="48"/>
        <v/>
      </c>
    </row>
    <row r="295" spans="1:63" ht="12" customHeight="1" x14ac:dyDescent="0.2">
      <c r="A295" s="8"/>
      <c r="B295" s="7"/>
      <c r="C295" s="7"/>
      <c r="D295" s="7"/>
      <c r="E295" s="7"/>
      <c r="F295" s="7"/>
      <c r="G295" s="7"/>
      <c r="H295" s="7"/>
      <c r="I295" s="10"/>
      <c r="J295" s="25"/>
      <c r="K295" s="250"/>
      <c r="L295" s="31"/>
      <c r="M295" s="9"/>
      <c r="N295" s="11" t="s">
        <v>25</v>
      </c>
      <c r="O295" s="39"/>
      <c r="P295" s="47"/>
      <c r="Q295" s="13"/>
      <c r="R295" s="248">
        <f t="shared" si="40"/>
        <v>0</v>
      </c>
      <c r="S295" s="248">
        <f t="shared" si="41"/>
        <v>0</v>
      </c>
      <c r="T295" s="248">
        <f t="shared" si="42"/>
        <v>0</v>
      </c>
      <c r="U295" s="248">
        <f t="shared" si="43"/>
        <v>0</v>
      </c>
      <c r="V295" s="13"/>
      <c r="W295" s="7"/>
      <c r="AT295" s="130"/>
      <c r="BF295" s="33">
        <f t="shared" si="49"/>
        <v>41242</v>
      </c>
      <c r="BG295" s="34">
        <f t="shared" si="44"/>
        <v>82.88000000000001</v>
      </c>
      <c r="BH295" s="32">
        <f t="shared" si="45"/>
        <v>1</v>
      </c>
      <c r="BI295" s="32">
        <f t="shared" si="46"/>
        <v>0</v>
      </c>
      <c r="BJ295" s="69">
        <f t="shared" si="47"/>
        <v>0</v>
      </c>
      <c r="BK295" s="158" t="str">
        <f t="shared" si="48"/>
        <v/>
      </c>
    </row>
    <row r="296" spans="1:63" ht="12" customHeight="1" x14ac:dyDescent="0.2">
      <c r="A296" s="8"/>
      <c r="B296" s="7"/>
      <c r="C296" s="7"/>
      <c r="D296" s="7"/>
      <c r="E296" s="7"/>
      <c r="F296" s="7"/>
      <c r="G296" s="7"/>
      <c r="H296" s="7"/>
      <c r="I296" s="10"/>
      <c r="J296" s="25"/>
      <c r="K296" s="250"/>
      <c r="L296" s="31"/>
      <c r="M296" s="9"/>
      <c r="N296" s="11" t="s">
        <v>25</v>
      </c>
      <c r="O296" s="39"/>
      <c r="P296" s="47"/>
      <c r="Q296" s="13"/>
      <c r="R296" s="248">
        <f t="shared" si="40"/>
        <v>0</v>
      </c>
      <c r="S296" s="248">
        <f t="shared" si="41"/>
        <v>0</v>
      </c>
      <c r="T296" s="248">
        <f t="shared" si="42"/>
        <v>0</v>
      </c>
      <c r="U296" s="248">
        <f t="shared" si="43"/>
        <v>0</v>
      </c>
      <c r="V296" s="13"/>
      <c r="W296" s="7"/>
      <c r="AT296" s="130"/>
      <c r="BF296" s="33">
        <f t="shared" si="49"/>
        <v>41242</v>
      </c>
      <c r="BG296" s="34">
        <f t="shared" si="44"/>
        <v>82.88000000000001</v>
      </c>
      <c r="BH296" s="32">
        <f t="shared" si="45"/>
        <v>1</v>
      </c>
      <c r="BI296" s="32">
        <f t="shared" si="46"/>
        <v>0</v>
      </c>
      <c r="BJ296" s="69">
        <f t="shared" si="47"/>
        <v>0</v>
      </c>
      <c r="BK296" s="158" t="str">
        <f t="shared" si="48"/>
        <v/>
      </c>
    </row>
    <row r="297" spans="1:63" ht="12" customHeight="1" x14ac:dyDescent="0.2">
      <c r="A297" s="8"/>
      <c r="B297" s="7"/>
      <c r="C297" s="7"/>
      <c r="D297" s="7"/>
      <c r="E297" s="7"/>
      <c r="F297" s="7"/>
      <c r="G297" s="7"/>
      <c r="H297" s="7"/>
      <c r="I297" s="10"/>
      <c r="J297" s="25"/>
      <c r="K297" s="250"/>
      <c r="L297" s="31"/>
      <c r="M297" s="9"/>
      <c r="N297" s="11" t="s">
        <v>25</v>
      </c>
      <c r="O297" s="39"/>
      <c r="P297" s="47"/>
      <c r="Q297" s="13"/>
      <c r="R297" s="248">
        <f t="shared" si="40"/>
        <v>0</v>
      </c>
      <c r="S297" s="248">
        <f t="shared" si="41"/>
        <v>0</v>
      </c>
      <c r="T297" s="248">
        <f t="shared" si="42"/>
        <v>0</v>
      </c>
      <c r="U297" s="248">
        <f t="shared" si="43"/>
        <v>0</v>
      </c>
      <c r="V297" s="13"/>
      <c r="W297" s="7"/>
      <c r="AT297" s="130"/>
      <c r="BF297" s="33">
        <f t="shared" si="49"/>
        <v>41242</v>
      </c>
      <c r="BG297" s="34">
        <f t="shared" si="44"/>
        <v>82.88000000000001</v>
      </c>
      <c r="BH297" s="32">
        <f t="shared" si="45"/>
        <v>1</v>
      </c>
      <c r="BI297" s="32">
        <f t="shared" si="46"/>
        <v>0</v>
      </c>
      <c r="BJ297" s="69">
        <f t="shared" si="47"/>
        <v>0</v>
      </c>
      <c r="BK297" s="158" t="str">
        <f t="shared" si="48"/>
        <v/>
      </c>
    </row>
    <row r="298" spans="1:63" ht="12" customHeight="1" x14ac:dyDescent="0.2">
      <c r="A298" s="8"/>
      <c r="B298" s="7"/>
      <c r="C298" s="7"/>
      <c r="D298" s="7"/>
      <c r="E298" s="7"/>
      <c r="F298" s="7"/>
      <c r="G298" s="7"/>
      <c r="H298" s="7"/>
      <c r="I298" s="10"/>
      <c r="J298" s="25"/>
      <c r="K298" s="250"/>
      <c r="L298" s="31"/>
      <c r="M298" s="9"/>
      <c r="N298" s="11" t="s">
        <v>25</v>
      </c>
      <c r="O298" s="39"/>
      <c r="P298" s="47"/>
      <c r="Q298" s="13"/>
      <c r="R298" s="248">
        <f t="shared" si="40"/>
        <v>0</v>
      </c>
      <c r="S298" s="248">
        <f t="shared" si="41"/>
        <v>0</v>
      </c>
      <c r="T298" s="248">
        <f t="shared" si="42"/>
        <v>0</v>
      </c>
      <c r="U298" s="248">
        <f t="shared" si="43"/>
        <v>0</v>
      </c>
      <c r="V298" s="13"/>
      <c r="W298" s="7"/>
      <c r="AT298" s="130"/>
      <c r="BF298" s="33">
        <f t="shared" si="49"/>
        <v>41242</v>
      </c>
      <c r="BG298" s="34">
        <f t="shared" si="44"/>
        <v>82.88000000000001</v>
      </c>
      <c r="BH298" s="32">
        <f t="shared" si="45"/>
        <v>1</v>
      </c>
      <c r="BI298" s="32">
        <f t="shared" si="46"/>
        <v>0</v>
      </c>
      <c r="BJ298" s="69">
        <f t="shared" si="47"/>
        <v>0</v>
      </c>
      <c r="BK298" s="158" t="str">
        <f t="shared" si="48"/>
        <v/>
      </c>
    </row>
    <row r="299" spans="1:63" ht="12" customHeight="1" x14ac:dyDescent="0.2">
      <c r="A299" s="8"/>
      <c r="B299" s="7"/>
      <c r="C299" s="7"/>
      <c r="D299" s="7"/>
      <c r="E299" s="7"/>
      <c r="F299" s="7"/>
      <c r="G299" s="7"/>
      <c r="H299" s="7"/>
      <c r="I299" s="10"/>
      <c r="J299" s="25"/>
      <c r="K299" s="250"/>
      <c r="L299" s="31"/>
      <c r="M299" s="9"/>
      <c r="N299" s="11" t="s">
        <v>25</v>
      </c>
      <c r="O299" s="39"/>
      <c r="P299" s="47"/>
      <c r="Q299" s="13"/>
      <c r="R299" s="248">
        <f t="shared" si="40"/>
        <v>0</v>
      </c>
      <c r="S299" s="248">
        <f t="shared" si="41"/>
        <v>0</v>
      </c>
      <c r="T299" s="248">
        <f t="shared" si="42"/>
        <v>0</v>
      </c>
      <c r="U299" s="248">
        <f t="shared" si="43"/>
        <v>0</v>
      </c>
      <c r="V299" s="13"/>
      <c r="W299" s="7"/>
      <c r="AT299" s="130"/>
      <c r="BF299" s="33">
        <f t="shared" si="49"/>
        <v>41242</v>
      </c>
      <c r="BG299" s="34">
        <f t="shared" si="44"/>
        <v>82.88000000000001</v>
      </c>
      <c r="BH299" s="32">
        <f t="shared" si="45"/>
        <v>1</v>
      </c>
      <c r="BI299" s="32">
        <f t="shared" si="46"/>
        <v>0</v>
      </c>
      <c r="BJ299" s="69">
        <f t="shared" si="47"/>
        <v>0</v>
      </c>
      <c r="BK299" s="158" t="str">
        <f t="shared" si="48"/>
        <v/>
      </c>
    </row>
    <row r="300" spans="1:63" ht="12" customHeight="1" x14ac:dyDescent="0.2">
      <c r="A300" s="8"/>
      <c r="B300" s="7"/>
      <c r="C300" s="7"/>
      <c r="D300" s="7"/>
      <c r="E300" s="7"/>
      <c r="F300" s="7"/>
      <c r="G300" s="7"/>
      <c r="H300" s="7"/>
      <c r="I300" s="10"/>
      <c r="J300" s="25"/>
      <c r="K300" s="250"/>
      <c r="L300" s="31"/>
      <c r="M300" s="9"/>
      <c r="N300" s="11" t="s">
        <v>25</v>
      </c>
      <c r="O300" s="39"/>
      <c r="P300" s="47"/>
      <c r="Q300" s="13"/>
      <c r="R300" s="248">
        <f t="shared" si="40"/>
        <v>0</v>
      </c>
      <c r="S300" s="248">
        <f t="shared" si="41"/>
        <v>0</v>
      </c>
      <c r="T300" s="248">
        <f t="shared" si="42"/>
        <v>0</v>
      </c>
      <c r="U300" s="248">
        <f t="shared" si="43"/>
        <v>0</v>
      </c>
      <c r="V300" s="13"/>
      <c r="W300" s="7"/>
      <c r="AT300" s="130"/>
      <c r="BF300" s="33">
        <f t="shared" si="49"/>
        <v>41242</v>
      </c>
      <c r="BG300" s="34">
        <f t="shared" si="44"/>
        <v>82.88000000000001</v>
      </c>
      <c r="BH300" s="32">
        <f t="shared" si="45"/>
        <v>1</v>
      </c>
      <c r="BI300" s="32">
        <f t="shared" si="46"/>
        <v>0</v>
      </c>
      <c r="BJ300" s="69">
        <f t="shared" si="47"/>
        <v>0</v>
      </c>
      <c r="BK300" s="158" t="str">
        <f t="shared" si="48"/>
        <v/>
      </c>
    </row>
    <row r="301" spans="1:63" ht="12" customHeight="1" x14ac:dyDescent="0.2">
      <c r="A301" s="8"/>
      <c r="B301" s="7"/>
      <c r="C301" s="7"/>
      <c r="D301" s="7"/>
      <c r="E301" s="7"/>
      <c r="F301" s="7"/>
      <c r="G301" s="7"/>
      <c r="H301" s="7"/>
      <c r="I301" s="10"/>
      <c r="J301" s="25"/>
      <c r="K301" s="250"/>
      <c r="L301" s="31"/>
      <c r="M301" s="9"/>
      <c r="N301" s="11" t="s">
        <v>25</v>
      </c>
      <c r="O301" s="39"/>
      <c r="P301" s="47"/>
      <c r="Q301" s="13"/>
      <c r="R301" s="248">
        <f t="shared" si="40"/>
        <v>0</v>
      </c>
      <c r="S301" s="248">
        <f t="shared" si="41"/>
        <v>0</v>
      </c>
      <c r="T301" s="248">
        <f t="shared" si="42"/>
        <v>0</v>
      </c>
      <c r="U301" s="248">
        <f t="shared" si="43"/>
        <v>0</v>
      </c>
      <c r="V301" s="13"/>
      <c r="W301" s="7"/>
      <c r="AT301" s="130"/>
      <c r="BF301" s="33">
        <f t="shared" si="49"/>
        <v>41242</v>
      </c>
      <c r="BG301" s="34">
        <f t="shared" si="44"/>
        <v>82.88000000000001</v>
      </c>
      <c r="BH301" s="32">
        <f t="shared" si="45"/>
        <v>1</v>
      </c>
      <c r="BI301" s="32">
        <f t="shared" si="46"/>
        <v>0</v>
      </c>
      <c r="BJ301" s="69">
        <f t="shared" si="47"/>
        <v>0</v>
      </c>
      <c r="BK301" s="158" t="str">
        <f t="shared" si="48"/>
        <v/>
      </c>
    </row>
    <row r="302" spans="1:63" ht="12" customHeight="1" x14ac:dyDescent="0.2">
      <c r="A302" s="8"/>
      <c r="B302" s="7"/>
      <c r="C302" s="7"/>
      <c r="D302" s="7"/>
      <c r="E302" s="7"/>
      <c r="F302" s="7"/>
      <c r="G302" s="7"/>
      <c r="H302" s="7"/>
      <c r="I302" s="10"/>
      <c r="J302" s="25"/>
      <c r="K302" s="250"/>
      <c r="L302" s="31"/>
      <c r="M302" s="9"/>
      <c r="N302" s="11" t="s">
        <v>25</v>
      </c>
      <c r="O302" s="39"/>
      <c r="P302" s="47"/>
      <c r="Q302" s="13"/>
      <c r="R302" s="248">
        <f t="shared" si="40"/>
        <v>0</v>
      </c>
      <c r="S302" s="248">
        <f t="shared" si="41"/>
        <v>0</v>
      </c>
      <c r="T302" s="248">
        <f t="shared" si="42"/>
        <v>0</v>
      </c>
      <c r="U302" s="248">
        <f t="shared" si="43"/>
        <v>0</v>
      </c>
      <c r="V302" s="13"/>
      <c r="W302" s="7"/>
      <c r="AT302" s="130"/>
      <c r="BF302" s="33">
        <f t="shared" si="49"/>
        <v>41242</v>
      </c>
      <c r="BG302" s="34">
        <f t="shared" si="44"/>
        <v>82.88000000000001</v>
      </c>
      <c r="BH302" s="32">
        <f t="shared" si="45"/>
        <v>1</v>
      </c>
      <c r="BI302" s="32">
        <f t="shared" si="46"/>
        <v>0</v>
      </c>
      <c r="BJ302" s="69">
        <f t="shared" si="47"/>
        <v>0</v>
      </c>
      <c r="BK302" s="158" t="str">
        <f t="shared" si="48"/>
        <v/>
      </c>
    </row>
    <row r="303" spans="1:63" ht="12" customHeight="1" x14ac:dyDescent="0.2">
      <c r="A303" s="8"/>
      <c r="B303" s="7"/>
      <c r="C303" s="7"/>
      <c r="D303" s="7"/>
      <c r="E303" s="7"/>
      <c r="F303" s="7"/>
      <c r="G303" s="7"/>
      <c r="H303" s="7"/>
      <c r="I303" s="10"/>
      <c r="J303" s="25"/>
      <c r="K303" s="250"/>
      <c r="L303" s="31"/>
      <c r="M303" s="9"/>
      <c r="N303" s="11" t="s">
        <v>25</v>
      </c>
      <c r="O303" s="39"/>
      <c r="P303" s="47"/>
      <c r="Q303" s="13"/>
      <c r="R303" s="248">
        <f t="shared" si="40"/>
        <v>0</v>
      </c>
      <c r="S303" s="248">
        <f t="shared" si="41"/>
        <v>0</v>
      </c>
      <c r="T303" s="248">
        <f t="shared" si="42"/>
        <v>0</v>
      </c>
      <c r="U303" s="248">
        <f t="shared" si="43"/>
        <v>0</v>
      </c>
      <c r="V303" s="13"/>
      <c r="W303" s="7"/>
      <c r="AT303" s="130"/>
      <c r="BF303" s="33">
        <f t="shared" si="49"/>
        <v>41242</v>
      </c>
      <c r="BG303" s="34">
        <f t="shared" si="44"/>
        <v>82.88000000000001</v>
      </c>
      <c r="BH303" s="32">
        <f t="shared" si="45"/>
        <v>1</v>
      </c>
      <c r="BI303" s="32">
        <f t="shared" si="46"/>
        <v>0</v>
      </c>
      <c r="BJ303" s="69">
        <f t="shared" si="47"/>
        <v>0</v>
      </c>
      <c r="BK303" s="158" t="str">
        <f t="shared" si="48"/>
        <v/>
      </c>
    </row>
    <row r="304" spans="1:63" ht="12" customHeight="1" x14ac:dyDescent="0.2">
      <c r="A304" s="8"/>
      <c r="B304" s="7"/>
      <c r="C304" s="7"/>
      <c r="D304" s="7"/>
      <c r="E304" s="7"/>
      <c r="F304" s="7"/>
      <c r="G304" s="7"/>
      <c r="H304" s="7"/>
      <c r="I304" s="10"/>
      <c r="J304" s="25"/>
      <c r="K304" s="250"/>
      <c r="L304" s="31"/>
      <c r="M304" s="9"/>
      <c r="N304" s="11" t="s">
        <v>25</v>
      </c>
      <c r="O304" s="39"/>
      <c r="P304" s="47"/>
      <c r="Q304" s="13"/>
      <c r="R304" s="248">
        <f t="shared" si="40"/>
        <v>0</v>
      </c>
      <c r="S304" s="248">
        <f t="shared" si="41"/>
        <v>0</v>
      </c>
      <c r="T304" s="248">
        <f t="shared" si="42"/>
        <v>0</v>
      </c>
      <c r="U304" s="248">
        <f t="shared" si="43"/>
        <v>0</v>
      </c>
      <c r="V304" s="13"/>
      <c r="W304" s="7"/>
      <c r="AT304" s="130"/>
      <c r="BF304" s="33">
        <f t="shared" si="49"/>
        <v>41242</v>
      </c>
      <c r="BG304" s="34">
        <f t="shared" si="44"/>
        <v>82.88000000000001</v>
      </c>
      <c r="BH304" s="32">
        <f t="shared" si="45"/>
        <v>1</v>
      </c>
      <c r="BI304" s="32">
        <f t="shared" si="46"/>
        <v>0</v>
      </c>
      <c r="BJ304" s="69">
        <f t="shared" si="47"/>
        <v>0</v>
      </c>
      <c r="BK304" s="158" t="str">
        <f t="shared" si="48"/>
        <v/>
      </c>
    </row>
    <row r="305" spans="1:63" ht="12" customHeight="1" x14ac:dyDescent="0.2">
      <c r="A305" s="8"/>
      <c r="B305" s="7"/>
      <c r="C305" s="7"/>
      <c r="D305" s="7"/>
      <c r="E305" s="7"/>
      <c r="F305" s="7"/>
      <c r="G305" s="7"/>
      <c r="H305" s="7"/>
      <c r="I305" s="10"/>
      <c r="J305" s="25"/>
      <c r="K305" s="250"/>
      <c r="L305" s="31"/>
      <c r="M305" s="9"/>
      <c r="N305" s="11" t="s">
        <v>25</v>
      </c>
      <c r="O305" s="39"/>
      <c r="P305" s="47"/>
      <c r="Q305" s="13"/>
      <c r="R305" s="248">
        <f t="shared" si="40"/>
        <v>0</v>
      </c>
      <c r="S305" s="248">
        <f t="shared" si="41"/>
        <v>0</v>
      </c>
      <c r="T305" s="248">
        <f t="shared" si="42"/>
        <v>0</v>
      </c>
      <c r="U305" s="248">
        <f t="shared" si="43"/>
        <v>0</v>
      </c>
      <c r="V305" s="13"/>
      <c r="W305" s="7"/>
      <c r="AT305" s="130"/>
      <c r="BF305" s="33">
        <f t="shared" si="49"/>
        <v>41242</v>
      </c>
      <c r="BG305" s="34">
        <f t="shared" si="44"/>
        <v>82.88000000000001</v>
      </c>
      <c r="BH305" s="32">
        <f t="shared" si="45"/>
        <v>1</v>
      </c>
      <c r="BI305" s="32">
        <f t="shared" si="46"/>
        <v>0</v>
      </c>
      <c r="BJ305" s="69">
        <f t="shared" si="47"/>
        <v>0</v>
      </c>
      <c r="BK305" s="158" t="str">
        <f t="shared" si="48"/>
        <v/>
      </c>
    </row>
    <row r="306" spans="1:63" ht="12" customHeight="1" x14ac:dyDescent="0.2">
      <c r="A306" s="8"/>
      <c r="B306" s="7"/>
      <c r="C306" s="7"/>
      <c r="D306" s="7"/>
      <c r="E306" s="7"/>
      <c r="F306" s="7"/>
      <c r="G306" s="7"/>
      <c r="H306" s="7"/>
      <c r="I306" s="10"/>
      <c r="J306" s="25"/>
      <c r="K306" s="250"/>
      <c r="L306" s="31"/>
      <c r="M306" s="9"/>
      <c r="N306" s="11" t="s">
        <v>25</v>
      </c>
      <c r="O306" s="39"/>
      <c r="P306" s="47"/>
      <c r="Q306" s="13"/>
      <c r="R306" s="248">
        <f t="shared" si="40"/>
        <v>0</v>
      </c>
      <c r="S306" s="248">
        <f t="shared" si="41"/>
        <v>0</v>
      </c>
      <c r="T306" s="248">
        <f t="shared" si="42"/>
        <v>0</v>
      </c>
      <c r="U306" s="248">
        <f t="shared" si="43"/>
        <v>0</v>
      </c>
      <c r="V306" s="13"/>
      <c r="W306" s="7"/>
      <c r="AT306" s="130"/>
      <c r="BF306" s="33">
        <f t="shared" si="49"/>
        <v>41242</v>
      </c>
      <c r="BG306" s="34">
        <f t="shared" si="44"/>
        <v>82.88000000000001</v>
      </c>
      <c r="BH306" s="32">
        <f t="shared" si="45"/>
        <v>1</v>
      </c>
      <c r="BI306" s="32">
        <f t="shared" si="46"/>
        <v>0</v>
      </c>
      <c r="BJ306" s="69">
        <f t="shared" si="47"/>
        <v>0</v>
      </c>
      <c r="BK306" s="158" t="str">
        <f t="shared" si="48"/>
        <v/>
      </c>
    </row>
    <row r="307" spans="1:63" ht="12" customHeight="1" x14ac:dyDescent="0.2">
      <c r="A307" s="8"/>
      <c r="B307" s="7"/>
      <c r="C307" s="7"/>
      <c r="D307" s="7"/>
      <c r="E307" s="7"/>
      <c r="F307" s="7"/>
      <c r="G307" s="7"/>
      <c r="H307" s="7"/>
      <c r="I307" s="10"/>
      <c r="J307" s="25"/>
      <c r="K307" s="250"/>
      <c r="L307" s="31"/>
      <c r="M307" s="9"/>
      <c r="N307" s="11" t="s">
        <v>25</v>
      </c>
      <c r="O307" s="39"/>
      <c r="P307" s="47"/>
      <c r="Q307" s="13"/>
      <c r="R307" s="248">
        <f t="shared" si="40"/>
        <v>0</v>
      </c>
      <c r="S307" s="248">
        <f t="shared" si="41"/>
        <v>0</v>
      </c>
      <c r="T307" s="248">
        <f t="shared" si="42"/>
        <v>0</v>
      </c>
      <c r="U307" s="248">
        <f t="shared" si="43"/>
        <v>0</v>
      </c>
      <c r="V307" s="13"/>
      <c r="W307" s="7"/>
      <c r="AT307" s="130"/>
      <c r="BF307" s="33">
        <f t="shared" si="49"/>
        <v>41242</v>
      </c>
      <c r="BG307" s="34">
        <f t="shared" si="44"/>
        <v>82.88000000000001</v>
      </c>
      <c r="BH307" s="32">
        <f t="shared" si="45"/>
        <v>1</v>
      </c>
      <c r="BI307" s="32">
        <f t="shared" si="46"/>
        <v>0</v>
      </c>
      <c r="BJ307" s="69">
        <f t="shared" si="47"/>
        <v>0</v>
      </c>
      <c r="BK307" s="158" t="str">
        <f t="shared" si="48"/>
        <v/>
      </c>
    </row>
    <row r="308" spans="1:63" ht="12" customHeight="1" x14ac:dyDescent="0.2">
      <c r="A308" s="8"/>
      <c r="B308" s="7"/>
      <c r="C308" s="7"/>
      <c r="D308" s="7"/>
      <c r="E308" s="7"/>
      <c r="F308" s="7"/>
      <c r="G308" s="7"/>
      <c r="H308" s="7"/>
      <c r="I308" s="10"/>
      <c r="J308" s="25"/>
      <c r="K308" s="250"/>
      <c r="L308" s="31"/>
      <c r="M308" s="9"/>
      <c r="N308" s="11" t="s">
        <v>25</v>
      </c>
      <c r="O308" s="39"/>
      <c r="P308" s="47"/>
      <c r="Q308" s="13"/>
      <c r="R308" s="248">
        <f t="shared" si="40"/>
        <v>0</v>
      </c>
      <c r="S308" s="248">
        <f t="shared" si="41"/>
        <v>0</v>
      </c>
      <c r="T308" s="248">
        <f t="shared" si="42"/>
        <v>0</v>
      </c>
      <c r="U308" s="248">
        <f t="shared" si="43"/>
        <v>0</v>
      </c>
      <c r="V308" s="13"/>
      <c r="W308" s="7"/>
      <c r="AT308" s="130"/>
      <c r="BF308" s="33">
        <f t="shared" si="49"/>
        <v>41242</v>
      </c>
      <c r="BG308" s="34">
        <f t="shared" si="44"/>
        <v>82.88000000000001</v>
      </c>
      <c r="BH308" s="32">
        <f t="shared" si="45"/>
        <v>1</v>
      </c>
      <c r="BI308" s="32">
        <f t="shared" si="46"/>
        <v>0</v>
      </c>
      <c r="BJ308" s="69">
        <f t="shared" si="47"/>
        <v>0</v>
      </c>
      <c r="BK308" s="158" t="str">
        <f t="shared" si="48"/>
        <v/>
      </c>
    </row>
    <row r="309" spans="1:63" ht="12" customHeight="1" x14ac:dyDescent="0.2">
      <c r="A309" s="8"/>
      <c r="B309" s="7"/>
      <c r="C309" s="7"/>
      <c r="D309" s="7"/>
      <c r="E309" s="7"/>
      <c r="F309" s="7"/>
      <c r="G309" s="7"/>
      <c r="H309" s="7"/>
      <c r="I309" s="10"/>
      <c r="J309" s="25"/>
      <c r="K309" s="250"/>
      <c r="L309" s="31"/>
      <c r="M309" s="9"/>
      <c r="N309" s="11" t="s">
        <v>25</v>
      </c>
      <c r="O309" s="39"/>
      <c r="P309" s="47"/>
      <c r="Q309" s="13"/>
      <c r="R309" s="248">
        <f t="shared" si="40"/>
        <v>0</v>
      </c>
      <c r="S309" s="248">
        <f t="shared" si="41"/>
        <v>0</v>
      </c>
      <c r="T309" s="248">
        <f t="shared" si="42"/>
        <v>0</v>
      </c>
      <c r="U309" s="248">
        <f t="shared" si="43"/>
        <v>0</v>
      </c>
      <c r="V309" s="13"/>
      <c r="W309" s="7"/>
      <c r="AT309" s="130"/>
      <c r="BF309" s="33">
        <f t="shared" si="49"/>
        <v>41242</v>
      </c>
      <c r="BG309" s="34">
        <f t="shared" si="44"/>
        <v>82.88000000000001</v>
      </c>
      <c r="BH309" s="32">
        <f t="shared" si="45"/>
        <v>1</v>
      </c>
      <c r="BI309" s="32">
        <f t="shared" si="46"/>
        <v>0</v>
      </c>
      <c r="BJ309" s="69">
        <f t="shared" si="47"/>
        <v>0</v>
      </c>
      <c r="BK309" s="158" t="str">
        <f t="shared" si="48"/>
        <v/>
      </c>
    </row>
    <row r="310" spans="1:63" ht="12" customHeight="1" x14ac:dyDescent="0.2">
      <c r="A310" s="8"/>
      <c r="B310" s="7"/>
      <c r="C310" s="7"/>
      <c r="D310" s="7"/>
      <c r="E310" s="7"/>
      <c r="F310" s="7"/>
      <c r="G310" s="7"/>
      <c r="H310" s="7"/>
      <c r="I310" s="10"/>
      <c r="J310" s="25"/>
      <c r="K310" s="250"/>
      <c r="L310" s="31"/>
      <c r="M310" s="9"/>
      <c r="N310" s="11" t="s">
        <v>25</v>
      </c>
      <c r="O310" s="39"/>
      <c r="P310" s="47"/>
      <c r="Q310" s="13"/>
      <c r="R310" s="248">
        <f t="shared" si="40"/>
        <v>0</v>
      </c>
      <c r="S310" s="248">
        <f t="shared" si="41"/>
        <v>0</v>
      </c>
      <c r="T310" s="248">
        <f t="shared" si="42"/>
        <v>0</v>
      </c>
      <c r="U310" s="248">
        <f t="shared" si="43"/>
        <v>0</v>
      </c>
      <c r="V310" s="13"/>
      <c r="W310" s="7"/>
      <c r="AT310" s="130"/>
      <c r="BF310" s="33">
        <f t="shared" si="49"/>
        <v>41242</v>
      </c>
      <c r="BG310" s="34">
        <f t="shared" si="44"/>
        <v>82.88000000000001</v>
      </c>
      <c r="BH310" s="32">
        <f t="shared" si="45"/>
        <v>1</v>
      </c>
      <c r="BI310" s="32">
        <f t="shared" si="46"/>
        <v>0</v>
      </c>
      <c r="BJ310" s="69">
        <f t="shared" si="47"/>
        <v>0</v>
      </c>
      <c r="BK310" s="158" t="str">
        <f t="shared" si="48"/>
        <v/>
      </c>
    </row>
    <row r="311" spans="1:63" ht="12" customHeight="1" x14ac:dyDescent="0.2">
      <c r="A311" s="8"/>
      <c r="B311" s="7"/>
      <c r="C311" s="7"/>
      <c r="D311" s="7"/>
      <c r="E311" s="7"/>
      <c r="F311" s="7"/>
      <c r="G311" s="7"/>
      <c r="H311" s="7"/>
      <c r="I311" s="10"/>
      <c r="J311" s="25"/>
      <c r="K311" s="250"/>
      <c r="L311" s="31"/>
      <c r="M311" s="9"/>
      <c r="N311" s="11" t="s">
        <v>25</v>
      </c>
      <c r="O311" s="39"/>
      <c r="P311" s="47"/>
      <c r="Q311" s="13"/>
      <c r="R311" s="248">
        <f t="shared" si="40"/>
        <v>0</v>
      </c>
      <c r="S311" s="248">
        <f t="shared" si="41"/>
        <v>0</v>
      </c>
      <c r="T311" s="248">
        <f t="shared" si="42"/>
        <v>0</v>
      </c>
      <c r="U311" s="248">
        <f t="shared" si="43"/>
        <v>0</v>
      </c>
      <c r="V311" s="13"/>
      <c r="W311" s="7"/>
      <c r="AT311" s="130"/>
      <c r="BF311" s="33">
        <f t="shared" si="49"/>
        <v>41242</v>
      </c>
      <c r="BG311" s="34">
        <f t="shared" si="44"/>
        <v>82.88000000000001</v>
      </c>
      <c r="BH311" s="32">
        <f t="shared" si="45"/>
        <v>1</v>
      </c>
      <c r="BI311" s="32">
        <f t="shared" si="46"/>
        <v>0</v>
      </c>
      <c r="BJ311" s="69">
        <f t="shared" si="47"/>
        <v>0</v>
      </c>
      <c r="BK311" s="158" t="str">
        <f t="shared" si="48"/>
        <v/>
      </c>
    </row>
    <row r="312" spans="1:63" ht="12" customHeight="1" x14ac:dyDescent="0.2">
      <c r="A312" s="8"/>
      <c r="B312" s="7"/>
      <c r="C312" s="7"/>
      <c r="D312" s="7"/>
      <c r="E312" s="7"/>
      <c r="F312" s="7"/>
      <c r="G312" s="7"/>
      <c r="H312" s="7"/>
      <c r="I312" s="10"/>
      <c r="J312" s="25"/>
      <c r="K312" s="250"/>
      <c r="L312" s="31"/>
      <c r="M312" s="9"/>
      <c r="N312" s="11" t="s">
        <v>25</v>
      </c>
      <c r="O312" s="39"/>
      <c r="P312" s="47"/>
      <c r="Q312" s="13"/>
      <c r="R312" s="248">
        <f t="shared" si="40"/>
        <v>0</v>
      </c>
      <c r="S312" s="248">
        <f t="shared" si="41"/>
        <v>0</v>
      </c>
      <c r="T312" s="248">
        <f t="shared" si="42"/>
        <v>0</v>
      </c>
      <c r="U312" s="248">
        <f t="shared" si="43"/>
        <v>0</v>
      </c>
      <c r="V312" s="13"/>
      <c r="W312" s="7"/>
      <c r="AT312" s="130"/>
      <c r="BF312" s="33">
        <f t="shared" si="49"/>
        <v>41242</v>
      </c>
      <c r="BG312" s="34">
        <f t="shared" si="44"/>
        <v>82.88000000000001</v>
      </c>
      <c r="BH312" s="32">
        <f t="shared" si="45"/>
        <v>1</v>
      </c>
      <c r="BI312" s="32">
        <f t="shared" si="46"/>
        <v>0</v>
      </c>
      <c r="BJ312" s="69">
        <f t="shared" si="47"/>
        <v>0</v>
      </c>
      <c r="BK312" s="158" t="str">
        <f t="shared" si="48"/>
        <v/>
      </c>
    </row>
    <row r="313" spans="1:63" ht="12" customHeight="1" x14ac:dyDescent="0.2">
      <c r="A313" s="8"/>
      <c r="B313" s="7"/>
      <c r="C313" s="7"/>
      <c r="D313" s="7"/>
      <c r="E313" s="7"/>
      <c r="F313" s="7"/>
      <c r="G313" s="7"/>
      <c r="H313" s="7"/>
      <c r="I313" s="10"/>
      <c r="J313" s="25"/>
      <c r="K313" s="250"/>
      <c r="L313" s="31"/>
      <c r="M313" s="9"/>
      <c r="N313" s="11" t="s">
        <v>25</v>
      </c>
      <c r="O313" s="39"/>
      <c r="P313" s="47"/>
      <c r="Q313" s="13"/>
      <c r="R313" s="248">
        <f t="shared" si="40"/>
        <v>0</v>
      </c>
      <c r="S313" s="248">
        <f t="shared" si="41"/>
        <v>0</v>
      </c>
      <c r="T313" s="248">
        <f t="shared" si="42"/>
        <v>0</v>
      </c>
      <c r="U313" s="248">
        <f t="shared" si="43"/>
        <v>0</v>
      </c>
      <c r="V313" s="13"/>
      <c r="W313" s="7"/>
      <c r="AT313" s="130"/>
      <c r="BF313" s="33">
        <f t="shared" si="49"/>
        <v>41242</v>
      </c>
      <c r="BG313" s="34">
        <f t="shared" si="44"/>
        <v>82.88000000000001</v>
      </c>
      <c r="BH313" s="32">
        <f t="shared" si="45"/>
        <v>1</v>
      </c>
      <c r="BI313" s="32">
        <f t="shared" si="46"/>
        <v>0</v>
      </c>
      <c r="BJ313" s="69">
        <f t="shared" si="47"/>
        <v>0</v>
      </c>
      <c r="BK313" s="158" t="str">
        <f t="shared" si="48"/>
        <v/>
      </c>
    </row>
    <row r="314" spans="1:63" ht="12" customHeight="1" x14ac:dyDescent="0.2">
      <c r="A314" s="8"/>
      <c r="B314" s="7"/>
      <c r="C314" s="7"/>
      <c r="D314" s="7"/>
      <c r="E314" s="7"/>
      <c r="F314" s="7"/>
      <c r="G314" s="7"/>
      <c r="H314" s="7"/>
      <c r="I314" s="10"/>
      <c r="J314" s="25"/>
      <c r="K314" s="250"/>
      <c r="L314" s="31"/>
      <c r="M314" s="9"/>
      <c r="N314" s="11" t="s">
        <v>25</v>
      </c>
      <c r="O314" s="39"/>
      <c r="P314" s="47"/>
      <c r="Q314" s="13"/>
      <c r="R314" s="248">
        <f t="shared" si="40"/>
        <v>0</v>
      </c>
      <c r="S314" s="248">
        <f t="shared" si="41"/>
        <v>0</v>
      </c>
      <c r="T314" s="248">
        <f t="shared" si="42"/>
        <v>0</v>
      </c>
      <c r="U314" s="248">
        <f t="shared" si="43"/>
        <v>0</v>
      </c>
      <c r="V314" s="13"/>
      <c r="W314" s="7"/>
      <c r="AT314" s="130"/>
      <c r="BF314" s="33">
        <f t="shared" si="49"/>
        <v>41242</v>
      </c>
      <c r="BG314" s="34">
        <f t="shared" si="44"/>
        <v>82.88000000000001</v>
      </c>
      <c r="BH314" s="32">
        <f t="shared" si="45"/>
        <v>1</v>
      </c>
      <c r="BI314" s="32">
        <f t="shared" si="46"/>
        <v>0</v>
      </c>
      <c r="BJ314" s="69">
        <f t="shared" si="47"/>
        <v>0</v>
      </c>
      <c r="BK314" s="158" t="str">
        <f t="shared" si="48"/>
        <v/>
      </c>
    </row>
    <row r="315" spans="1:63" ht="12" customHeight="1" x14ac:dyDescent="0.2">
      <c r="A315" s="8"/>
      <c r="B315" s="7"/>
      <c r="C315" s="7"/>
      <c r="D315" s="7"/>
      <c r="E315" s="7"/>
      <c r="F315" s="7"/>
      <c r="G315" s="7"/>
      <c r="H315" s="7"/>
      <c r="I315" s="10"/>
      <c r="J315" s="25"/>
      <c r="K315" s="250"/>
      <c r="L315" s="31"/>
      <c r="M315" s="9"/>
      <c r="N315" s="11" t="s">
        <v>25</v>
      </c>
      <c r="O315" s="39"/>
      <c r="P315" s="47"/>
      <c r="Q315" s="13"/>
      <c r="R315" s="248">
        <f t="shared" si="40"/>
        <v>0</v>
      </c>
      <c r="S315" s="248">
        <f t="shared" si="41"/>
        <v>0</v>
      </c>
      <c r="T315" s="248">
        <f t="shared" si="42"/>
        <v>0</v>
      </c>
      <c r="U315" s="248">
        <f t="shared" si="43"/>
        <v>0</v>
      </c>
      <c r="V315" s="13"/>
      <c r="W315" s="7"/>
      <c r="AT315" s="130"/>
      <c r="BF315" s="33">
        <f t="shared" si="49"/>
        <v>41242</v>
      </c>
      <c r="BG315" s="34">
        <f t="shared" si="44"/>
        <v>82.88000000000001</v>
      </c>
      <c r="BH315" s="32">
        <f t="shared" si="45"/>
        <v>1</v>
      </c>
      <c r="BI315" s="32">
        <f t="shared" si="46"/>
        <v>0</v>
      </c>
      <c r="BJ315" s="69">
        <f t="shared" si="47"/>
        <v>0</v>
      </c>
      <c r="BK315" s="158" t="str">
        <f t="shared" si="48"/>
        <v/>
      </c>
    </row>
    <row r="316" spans="1:63" ht="12" customHeight="1" x14ac:dyDescent="0.2">
      <c r="A316" s="8"/>
      <c r="B316" s="7"/>
      <c r="C316" s="7"/>
      <c r="D316" s="7"/>
      <c r="E316" s="7"/>
      <c r="F316" s="7"/>
      <c r="G316" s="7"/>
      <c r="H316" s="7"/>
      <c r="I316" s="10"/>
      <c r="J316" s="25"/>
      <c r="K316" s="250"/>
      <c r="L316" s="31"/>
      <c r="M316" s="9"/>
      <c r="N316" s="11" t="s">
        <v>25</v>
      </c>
      <c r="O316" s="39"/>
      <c r="P316" s="47"/>
      <c r="Q316" s="13"/>
      <c r="R316" s="248">
        <f t="shared" si="40"/>
        <v>0</v>
      </c>
      <c r="S316" s="248">
        <f t="shared" si="41"/>
        <v>0</v>
      </c>
      <c r="T316" s="248">
        <f t="shared" si="42"/>
        <v>0</v>
      </c>
      <c r="U316" s="248">
        <f t="shared" si="43"/>
        <v>0</v>
      </c>
      <c r="V316" s="13"/>
      <c r="W316" s="7"/>
      <c r="AT316" s="130"/>
      <c r="BF316" s="33">
        <f t="shared" si="49"/>
        <v>41242</v>
      </c>
      <c r="BG316" s="34">
        <f t="shared" si="44"/>
        <v>82.88000000000001</v>
      </c>
      <c r="BH316" s="32">
        <f t="shared" si="45"/>
        <v>1</v>
      </c>
      <c r="BI316" s="32">
        <f t="shared" si="46"/>
        <v>0</v>
      </c>
      <c r="BJ316" s="69">
        <f t="shared" si="47"/>
        <v>0</v>
      </c>
      <c r="BK316" s="158" t="str">
        <f t="shared" si="48"/>
        <v/>
      </c>
    </row>
    <row r="317" spans="1:63" ht="12" customHeight="1" x14ac:dyDescent="0.2">
      <c r="A317" s="8"/>
      <c r="B317" s="7"/>
      <c r="C317" s="7"/>
      <c r="D317" s="7"/>
      <c r="E317" s="7"/>
      <c r="F317" s="7"/>
      <c r="G317" s="7"/>
      <c r="H317" s="7"/>
      <c r="I317" s="10"/>
      <c r="J317" s="25"/>
      <c r="K317" s="250"/>
      <c r="L317" s="31"/>
      <c r="M317" s="9"/>
      <c r="N317" s="11" t="s">
        <v>25</v>
      </c>
      <c r="O317" s="39"/>
      <c r="P317" s="47"/>
      <c r="Q317" s="13"/>
      <c r="R317" s="248">
        <f t="shared" si="40"/>
        <v>0</v>
      </c>
      <c r="S317" s="248">
        <f t="shared" si="41"/>
        <v>0</v>
      </c>
      <c r="T317" s="248">
        <f t="shared" si="42"/>
        <v>0</v>
      </c>
      <c r="U317" s="248">
        <f t="shared" si="43"/>
        <v>0</v>
      </c>
      <c r="V317" s="13"/>
      <c r="W317" s="7"/>
      <c r="AT317" s="130"/>
      <c r="BF317" s="33">
        <f t="shared" si="49"/>
        <v>41242</v>
      </c>
      <c r="BG317" s="34">
        <f t="shared" si="44"/>
        <v>82.88000000000001</v>
      </c>
      <c r="BH317" s="32">
        <f t="shared" si="45"/>
        <v>1</v>
      </c>
      <c r="BI317" s="32">
        <f t="shared" si="46"/>
        <v>0</v>
      </c>
      <c r="BJ317" s="69">
        <f t="shared" si="47"/>
        <v>0</v>
      </c>
      <c r="BK317" s="158" t="str">
        <f t="shared" si="48"/>
        <v/>
      </c>
    </row>
    <row r="318" spans="1:63" ht="12" customHeight="1" x14ac:dyDescent="0.2">
      <c r="A318" s="8"/>
      <c r="B318" s="7"/>
      <c r="C318" s="7"/>
      <c r="D318" s="7"/>
      <c r="E318" s="7"/>
      <c r="F318" s="7"/>
      <c r="G318" s="7"/>
      <c r="H318" s="7"/>
      <c r="I318" s="10"/>
      <c r="J318" s="25"/>
      <c r="K318" s="250"/>
      <c r="L318" s="31"/>
      <c r="M318" s="9"/>
      <c r="N318" s="11" t="s">
        <v>25</v>
      </c>
      <c r="O318" s="39"/>
      <c r="P318" s="47"/>
      <c r="Q318" s="13"/>
      <c r="R318" s="248">
        <f t="shared" si="40"/>
        <v>0</v>
      </c>
      <c r="S318" s="248">
        <f t="shared" si="41"/>
        <v>0</v>
      </c>
      <c r="T318" s="248">
        <f t="shared" si="42"/>
        <v>0</v>
      </c>
      <c r="U318" s="248">
        <f t="shared" si="43"/>
        <v>0</v>
      </c>
      <c r="V318" s="13"/>
      <c r="W318" s="7"/>
      <c r="AT318" s="130"/>
      <c r="BF318" s="33">
        <f t="shared" si="49"/>
        <v>41242</v>
      </c>
      <c r="BG318" s="34">
        <f t="shared" si="44"/>
        <v>82.88000000000001</v>
      </c>
      <c r="BH318" s="32">
        <f t="shared" si="45"/>
        <v>1</v>
      </c>
      <c r="BI318" s="32">
        <f t="shared" si="46"/>
        <v>0</v>
      </c>
      <c r="BJ318" s="69">
        <f t="shared" si="47"/>
        <v>0</v>
      </c>
      <c r="BK318" s="158" t="str">
        <f t="shared" si="48"/>
        <v/>
      </c>
    </row>
    <row r="319" spans="1:63" ht="12" customHeight="1" x14ac:dyDescent="0.2">
      <c r="A319" s="8"/>
      <c r="B319" s="7"/>
      <c r="C319" s="7"/>
      <c r="D319" s="7"/>
      <c r="E319" s="7"/>
      <c r="F319" s="7"/>
      <c r="G319" s="7"/>
      <c r="H319" s="7"/>
      <c r="I319" s="10"/>
      <c r="J319" s="25"/>
      <c r="K319" s="250"/>
      <c r="L319" s="31"/>
      <c r="M319" s="9"/>
      <c r="N319" s="11" t="s">
        <v>25</v>
      </c>
      <c r="O319" s="39"/>
      <c r="P319" s="47"/>
      <c r="Q319" s="13"/>
      <c r="R319" s="248">
        <f t="shared" si="40"/>
        <v>0</v>
      </c>
      <c r="S319" s="248">
        <f t="shared" si="41"/>
        <v>0</v>
      </c>
      <c r="T319" s="248">
        <f t="shared" si="42"/>
        <v>0</v>
      </c>
      <c r="U319" s="248">
        <f t="shared" si="43"/>
        <v>0</v>
      </c>
      <c r="V319" s="13"/>
      <c r="W319" s="7"/>
      <c r="AT319" s="130"/>
      <c r="BF319" s="33">
        <f t="shared" si="49"/>
        <v>41242</v>
      </c>
      <c r="BG319" s="34">
        <f t="shared" si="44"/>
        <v>82.88000000000001</v>
      </c>
      <c r="BH319" s="32">
        <f t="shared" si="45"/>
        <v>1</v>
      </c>
      <c r="BI319" s="32">
        <f t="shared" si="46"/>
        <v>0</v>
      </c>
      <c r="BJ319" s="69">
        <f t="shared" si="47"/>
        <v>0</v>
      </c>
      <c r="BK319" s="158" t="str">
        <f t="shared" si="48"/>
        <v/>
      </c>
    </row>
    <row r="320" spans="1:63" ht="12" customHeight="1" x14ac:dyDescent="0.2">
      <c r="A320" s="8"/>
      <c r="B320" s="7"/>
      <c r="C320" s="7"/>
      <c r="D320" s="7"/>
      <c r="E320" s="7"/>
      <c r="F320" s="7"/>
      <c r="G320" s="7"/>
      <c r="H320" s="7"/>
      <c r="I320" s="10"/>
      <c r="J320" s="25"/>
      <c r="K320" s="250"/>
      <c r="L320" s="31"/>
      <c r="M320" s="9"/>
      <c r="N320" s="11" t="s">
        <v>25</v>
      </c>
      <c r="O320" s="39"/>
      <c r="P320" s="47"/>
      <c r="Q320" s="13"/>
      <c r="R320" s="248">
        <f t="shared" si="40"/>
        <v>0</v>
      </c>
      <c r="S320" s="248">
        <f t="shared" si="41"/>
        <v>0</v>
      </c>
      <c r="T320" s="248">
        <f t="shared" si="42"/>
        <v>0</v>
      </c>
      <c r="U320" s="248">
        <f t="shared" si="43"/>
        <v>0</v>
      </c>
      <c r="V320" s="13"/>
      <c r="W320" s="7"/>
      <c r="AT320" s="130"/>
      <c r="BF320" s="33">
        <f t="shared" si="49"/>
        <v>41242</v>
      </c>
      <c r="BG320" s="34">
        <f t="shared" si="44"/>
        <v>82.88000000000001</v>
      </c>
      <c r="BH320" s="32">
        <f t="shared" si="45"/>
        <v>1</v>
      </c>
      <c r="BI320" s="32">
        <f t="shared" si="46"/>
        <v>0</v>
      </c>
      <c r="BJ320" s="69">
        <f t="shared" si="47"/>
        <v>0</v>
      </c>
      <c r="BK320" s="158" t="str">
        <f t="shared" si="48"/>
        <v/>
      </c>
    </row>
    <row r="321" spans="1:63" ht="12" customHeight="1" x14ac:dyDescent="0.2">
      <c r="A321" s="8"/>
      <c r="B321" s="7"/>
      <c r="C321" s="7"/>
      <c r="D321" s="7"/>
      <c r="E321" s="7"/>
      <c r="F321" s="7"/>
      <c r="G321" s="7"/>
      <c r="H321" s="7"/>
      <c r="I321" s="10"/>
      <c r="J321" s="25"/>
      <c r="K321" s="250"/>
      <c r="L321" s="31"/>
      <c r="M321" s="9"/>
      <c r="N321" s="11" t="s">
        <v>25</v>
      </c>
      <c r="O321" s="39"/>
      <c r="P321" s="47"/>
      <c r="Q321" s="13"/>
      <c r="R321" s="248">
        <f t="shared" si="40"/>
        <v>0</v>
      </c>
      <c r="S321" s="248">
        <f t="shared" si="41"/>
        <v>0</v>
      </c>
      <c r="T321" s="248">
        <f t="shared" si="42"/>
        <v>0</v>
      </c>
      <c r="U321" s="248">
        <f t="shared" si="43"/>
        <v>0</v>
      </c>
      <c r="V321" s="13"/>
      <c r="W321" s="7"/>
      <c r="AT321" s="130"/>
      <c r="BF321" s="33">
        <f t="shared" si="49"/>
        <v>41242</v>
      </c>
      <c r="BG321" s="34">
        <f t="shared" si="44"/>
        <v>82.88000000000001</v>
      </c>
      <c r="BH321" s="32">
        <f t="shared" si="45"/>
        <v>1</v>
      </c>
      <c r="BI321" s="32">
        <f t="shared" si="46"/>
        <v>0</v>
      </c>
      <c r="BJ321" s="69">
        <f t="shared" si="47"/>
        <v>0</v>
      </c>
      <c r="BK321" s="158" t="str">
        <f t="shared" si="48"/>
        <v/>
      </c>
    </row>
    <row r="322" spans="1:63" ht="12" customHeight="1" x14ac:dyDescent="0.2">
      <c r="A322" s="8"/>
      <c r="B322" s="7"/>
      <c r="C322" s="7"/>
      <c r="D322" s="7"/>
      <c r="E322" s="7"/>
      <c r="F322" s="7"/>
      <c r="G322" s="7"/>
      <c r="H322" s="7"/>
      <c r="I322" s="10"/>
      <c r="J322" s="25"/>
      <c r="K322" s="250"/>
      <c r="L322" s="31"/>
      <c r="M322" s="9"/>
      <c r="N322" s="11" t="s">
        <v>25</v>
      </c>
      <c r="O322" s="39"/>
      <c r="P322" s="47"/>
      <c r="Q322" s="13"/>
      <c r="R322" s="248">
        <f t="shared" si="40"/>
        <v>0</v>
      </c>
      <c r="S322" s="248">
        <f t="shared" si="41"/>
        <v>0</v>
      </c>
      <c r="T322" s="248">
        <f t="shared" si="42"/>
        <v>0</v>
      </c>
      <c r="U322" s="248">
        <f t="shared" si="43"/>
        <v>0</v>
      </c>
      <c r="V322" s="13"/>
      <c r="W322" s="7"/>
      <c r="AT322" s="130"/>
      <c r="BF322" s="33">
        <f t="shared" si="49"/>
        <v>41242</v>
      </c>
      <c r="BG322" s="34">
        <f t="shared" si="44"/>
        <v>82.88000000000001</v>
      </c>
      <c r="BH322" s="32">
        <f t="shared" si="45"/>
        <v>1</v>
      </c>
      <c r="BI322" s="32">
        <f t="shared" si="46"/>
        <v>0</v>
      </c>
      <c r="BJ322" s="69">
        <f t="shared" si="47"/>
        <v>0</v>
      </c>
      <c r="BK322" s="158" t="str">
        <f t="shared" si="48"/>
        <v/>
      </c>
    </row>
    <row r="323" spans="1:63" ht="12" customHeight="1" x14ac:dyDescent="0.2">
      <c r="A323" s="8"/>
      <c r="B323" s="7"/>
      <c r="C323" s="7"/>
      <c r="D323" s="7"/>
      <c r="E323" s="7"/>
      <c r="F323" s="7"/>
      <c r="G323" s="7"/>
      <c r="H323" s="7"/>
      <c r="I323" s="10"/>
      <c r="J323" s="25"/>
      <c r="K323" s="250"/>
      <c r="L323" s="31"/>
      <c r="M323" s="9"/>
      <c r="N323" s="11" t="s">
        <v>25</v>
      </c>
      <c r="O323" s="39"/>
      <c r="P323" s="47"/>
      <c r="Q323" s="13"/>
      <c r="R323" s="248">
        <f t="shared" si="40"/>
        <v>0</v>
      </c>
      <c r="S323" s="248">
        <f t="shared" si="41"/>
        <v>0</v>
      </c>
      <c r="T323" s="248">
        <f t="shared" si="42"/>
        <v>0</v>
      </c>
      <c r="U323" s="248">
        <f t="shared" si="43"/>
        <v>0</v>
      </c>
      <c r="V323" s="13"/>
      <c r="W323" s="7"/>
      <c r="AT323" s="130"/>
      <c r="BF323" s="33">
        <f t="shared" si="49"/>
        <v>41242</v>
      </c>
      <c r="BG323" s="34">
        <f t="shared" si="44"/>
        <v>82.88000000000001</v>
      </c>
      <c r="BH323" s="32">
        <f t="shared" si="45"/>
        <v>1</v>
      </c>
      <c r="BI323" s="32">
        <f t="shared" si="46"/>
        <v>0</v>
      </c>
      <c r="BJ323" s="69">
        <f t="shared" si="47"/>
        <v>0</v>
      </c>
      <c r="BK323" s="158" t="str">
        <f t="shared" si="48"/>
        <v/>
      </c>
    </row>
    <row r="324" spans="1:63" ht="12" customHeight="1" x14ac:dyDescent="0.2">
      <c r="A324" s="8"/>
      <c r="B324" s="7"/>
      <c r="C324" s="7"/>
      <c r="D324" s="7"/>
      <c r="E324" s="7"/>
      <c r="F324" s="7"/>
      <c r="G324" s="7"/>
      <c r="H324" s="7"/>
      <c r="I324" s="10"/>
      <c r="J324" s="25"/>
      <c r="K324" s="250"/>
      <c r="L324" s="31"/>
      <c r="M324" s="9"/>
      <c r="N324" s="11" t="s">
        <v>25</v>
      </c>
      <c r="O324" s="39"/>
      <c r="P324" s="47"/>
      <c r="Q324" s="13"/>
      <c r="R324" s="248">
        <f t="shared" si="40"/>
        <v>0</v>
      </c>
      <c r="S324" s="248">
        <f t="shared" si="41"/>
        <v>0</v>
      </c>
      <c r="T324" s="248">
        <f t="shared" si="42"/>
        <v>0</v>
      </c>
      <c r="U324" s="248">
        <f t="shared" si="43"/>
        <v>0</v>
      </c>
      <c r="V324" s="13"/>
      <c r="W324" s="7"/>
      <c r="AT324" s="130"/>
      <c r="BF324" s="33">
        <f t="shared" si="49"/>
        <v>41242</v>
      </c>
      <c r="BG324" s="34">
        <f t="shared" si="44"/>
        <v>82.88000000000001</v>
      </c>
      <c r="BH324" s="32">
        <f t="shared" si="45"/>
        <v>1</v>
      </c>
      <c r="BI324" s="32">
        <f t="shared" si="46"/>
        <v>0</v>
      </c>
      <c r="BJ324" s="69">
        <f t="shared" si="47"/>
        <v>0</v>
      </c>
      <c r="BK324" s="158" t="str">
        <f t="shared" si="48"/>
        <v/>
      </c>
    </row>
    <row r="325" spans="1:63" ht="12" customHeight="1" x14ac:dyDescent="0.2">
      <c r="A325" s="8"/>
      <c r="B325" s="7"/>
      <c r="C325" s="7"/>
      <c r="D325" s="7"/>
      <c r="E325" s="7"/>
      <c r="F325" s="7"/>
      <c r="G325" s="7"/>
      <c r="H325" s="7"/>
      <c r="I325" s="10"/>
      <c r="J325" s="25"/>
      <c r="K325" s="250"/>
      <c r="L325" s="31"/>
      <c r="M325" s="9"/>
      <c r="N325" s="11" t="s">
        <v>25</v>
      </c>
      <c r="O325" s="39"/>
      <c r="P325" s="47"/>
      <c r="Q325" s="13"/>
      <c r="R325" s="248">
        <f t="shared" si="40"/>
        <v>0</v>
      </c>
      <c r="S325" s="248">
        <f t="shared" si="41"/>
        <v>0</v>
      </c>
      <c r="T325" s="248">
        <f t="shared" si="42"/>
        <v>0</v>
      </c>
      <c r="U325" s="248">
        <f t="shared" si="43"/>
        <v>0</v>
      </c>
      <c r="V325" s="13"/>
      <c r="W325" s="7"/>
      <c r="AT325" s="130"/>
      <c r="BF325" s="33">
        <f t="shared" si="49"/>
        <v>41242</v>
      </c>
      <c r="BG325" s="34">
        <f t="shared" si="44"/>
        <v>82.88000000000001</v>
      </c>
      <c r="BH325" s="32">
        <f t="shared" si="45"/>
        <v>1</v>
      </c>
      <c r="BI325" s="32">
        <f t="shared" si="46"/>
        <v>0</v>
      </c>
      <c r="BJ325" s="69">
        <f t="shared" si="47"/>
        <v>0</v>
      </c>
      <c r="BK325" s="158" t="str">
        <f t="shared" si="48"/>
        <v/>
      </c>
    </row>
    <row r="326" spans="1:63" ht="12" customHeight="1" x14ac:dyDescent="0.2">
      <c r="A326" s="8"/>
      <c r="B326" s="7"/>
      <c r="C326" s="7"/>
      <c r="D326" s="7"/>
      <c r="E326" s="7"/>
      <c r="F326" s="7"/>
      <c r="G326" s="7"/>
      <c r="H326" s="7"/>
      <c r="I326" s="10"/>
      <c r="J326" s="25"/>
      <c r="K326" s="250"/>
      <c r="L326" s="31"/>
      <c r="M326" s="9"/>
      <c r="N326" s="11" t="s">
        <v>25</v>
      </c>
      <c r="O326" s="39"/>
      <c r="P326" s="47"/>
      <c r="Q326" s="13"/>
      <c r="R326" s="248">
        <f t="shared" si="40"/>
        <v>0</v>
      </c>
      <c r="S326" s="248">
        <f t="shared" si="41"/>
        <v>0</v>
      </c>
      <c r="T326" s="248">
        <f t="shared" si="42"/>
        <v>0</v>
      </c>
      <c r="U326" s="248">
        <f t="shared" si="43"/>
        <v>0</v>
      </c>
      <c r="V326" s="13"/>
      <c r="W326" s="7"/>
      <c r="AT326" s="130"/>
      <c r="BF326" s="33">
        <f t="shared" si="49"/>
        <v>41242</v>
      </c>
      <c r="BG326" s="34">
        <f t="shared" si="44"/>
        <v>82.88000000000001</v>
      </c>
      <c r="BH326" s="32">
        <f t="shared" si="45"/>
        <v>1</v>
      </c>
      <c r="BI326" s="32">
        <f t="shared" si="46"/>
        <v>0</v>
      </c>
      <c r="BJ326" s="69">
        <f t="shared" si="47"/>
        <v>0</v>
      </c>
      <c r="BK326" s="158" t="str">
        <f t="shared" si="48"/>
        <v/>
      </c>
    </row>
    <row r="327" spans="1:63" ht="12" customHeight="1" x14ac:dyDescent="0.2">
      <c r="A327" s="8"/>
      <c r="B327" s="7"/>
      <c r="C327" s="7"/>
      <c r="D327" s="7"/>
      <c r="E327" s="7"/>
      <c r="F327" s="7"/>
      <c r="G327" s="7"/>
      <c r="H327" s="7"/>
      <c r="I327" s="10"/>
      <c r="J327" s="25"/>
      <c r="K327" s="250"/>
      <c r="L327" s="31"/>
      <c r="M327" s="9"/>
      <c r="N327" s="11" t="s">
        <v>25</v>
      </c>
      <c r="O327" s="39"/>
      <c r="P327" s="47"/>
      <c r="Q327" s="13"/>
      <c r="R327" s="248">
        <f t="shared" si="40"/>
        <v>0</v>
      </c>
      <c r="S327" s="248">
        <f t="shared" si="41"/>
        <v>0</v>
      </c>
      <c r="T327" s="248">
        <f t="shared" si="42"/>
        <v>0</v>
      </c>
      <c r="U327" s="248">
        <f t="shared" si="43"/>
        <v>0</v>
      </c>
      <c r="V327" s="13"/>
      <c r="W327" s="7"/>
      <c r="AT327" s="130"/>
      <c r="BF327" s="33">
        <f t="shared" si="49"/>
        <v>41242</v>
      </c>
      <c r="BG327" s="34">
        <f t="shared" si="44"/>
        <v>82.88000000000001</v>
      </c>
      <c r="BH327" s="32">
        <f t="shared" si="45"/>
        <v>1</v>
      </c>
      <c r="BI327" s="32">
        <f t="shared" si="46"/>
        <v>0</v>
      </c>
      <c r="BJ327" s="69">
        <f t="shared" si="47"/>
        <v>0</v>
      </c>
      <c r="BK327" s="158" t="str">
        <f t="shared" si="48"/>
        <v/>
      </c>
    </row>
    <row r="328" spans="1:63" ht="12" customHeight="1" x14ac:dyDescent="0.2">
      <c r="A328" s="8"/>
      <c r="B328" s="7"/>
      <c r="C328" s="7"/>
      <c r="D328" s="7"/>
      <c r="E328" s="7"/>
      <c r="F328" s="7"/>
      <c r="G328" s="7"/>
      <c r="H328" s="7"/>
      <c r="I328" s="10"/>
      <c r="J328" s="25"/>
      <c r="K328" s="250"/>
      <c r="L328" s="31"/>
      <c r="M328" s="9"/>
      <c r="N328" s="11" t="s">
        <v>25</v>
      </c>
      <c r="O328" s="39"/>
      <c r="P328" s="47"/>
      <c r="Q328" s="13"/>
      <c r="R328" s="248">
        <f t="shared" si="40"/>
        <v>0</v>
      </c>
      <c r="S328" s="248">
        <f t="shared" si="41"/>
        <v>0</v>
      </c>
      <c r="T328" s="248">
        <f t="shared" si="42"/>
        <v>0</v>
      </c>
      <c r="U328" s="248">
        <f t="shared" si="43"/>
        <v>0</v>
      </c>
      <c r="V328" s="13"/>
      <c r="W328" s="7"/>
      <c r="AT328" s="130"/>
      <c r="BF328" s="33">
        <f t="shared" si="49"/>
        <v>41242</v>
      </c>
      <c r="BG328" s="34">
        <f t="shared" si="44"/>
        <v>82.88000000000001</v>
      </c>
      <c r="BH328" s="32">
        <f t="shared" si="45"/>
        <v>1</v>
      </c>
      <c r="BI328" s="32">
        <f t="shared" si="46"/>
        <v>0</v>
      </c>
      <c r="BJ328" s="69">
        <f t="shared" si="47"/>
        <v>0</v>
      </c>
      <c r="BK328" s="158" t="str">
        <f t="shared" si="48"/>
        <v/>
      </c>
    </row>
    <row r="329" spans="1:63" ht="12" customHeight="1" x14ac:dyDescent="0.2">
      <c r="A329" s="8"/>
      <c r="B329" s="7"/>
      <c r="C329" s="7"/>
      <c r="D329" s="7"/>
      <c r="E329" s="7"/>
      <c r="F329" s="7"/>
      <c r="G329" s="7"/>
      <c r="H329" s="7"/>
      <c r="I329" s="10"/>
      <c r="J329" s="25"/>
      <c r="K329" s="250"/>
      <c r="L329" s="31"/>
      <c r="M329" s="9"/>
      <c r="N329" s="11" t="s">
        <v>25</v>
      </c>
      <c r="O329" s="39"/>
      <c r="P329" s="47"/>
      <c r="Q329" s="13"/>
      <c r="R329" s="248">
        <f t="shared" si="40"/>
        <v>0</v>
      </c>
      <c r="S329" s="248">
        <f t="shared" si="41"/>
        <v>0</v>
      </c>
      <c r="T329" s="248">
        <f t="shared" si="42"/>
        <v>0</v>
      </c>
      <c r="U329" s="248">
        <f t="shared" si="43"/>
        <v>0</v>
      </c>
      <c r="V329" s="13"/>
      <c r="W329" s="7"/>
      <c r="AT329" s="130"/>
      <c r="BF329" s="33">
        <f t="shared" si="49"/>
        <v>41242</v>
      </c>
      <c r="BG329" s="34">
        <f t="shared" si="44"/>
        <v>82.88000000000001</v>
      </c>
      <c r="BH329" s="32">
        <f t="shared" si="45"/>
        <v>1</v>
      </c>
      <c r="BI329" s="32">
        <f t="shared" si="46"/>
        <v>0</v>
      </c>
      <c r="BJ329" s="69">
        <f t="shared" si="47"/>
        <v>0</v>
      </c>
      <c r="BK329" s="158" t="str">
        <f t="shared" si="48"/>
        <v/>
      </c>
    </row>
    <row r="330" spans="1:63" ht="12" customHeight="1" x14ac:dyDescent="0.2">
      <c r="A330" s="8"/>
      <c r="B330" s="7"/>
      <c r="C330" s="7"/>
      <c r="D330" s="7"/>
      <c r="E330" s="7"/>
      <c r="F330" s="7"/>
      <c r="G330" s="7"/>
      <c r="H330" s="7"/>
      <c r="I330" s="10"/>
      <c r="J330" s="25"/>
      <c r="K330" s="250"/>
      <c r="L330" s="31"/>
      <c r="M330" s="9"/>
      <c r="N330" s="11" t="s">
        <v>25</v>
      </c>
      <c r="O330" s="39"/>
      <c r="P330" s="47"/>
      <c r="Q330" s="13"/>
      <c r="R330" s="248">
        <f t="shared" si="40"/>
        <v>0</v>
      </c>
      <c r="S330" s="248">
        <f t="shared" si="41"/>
        <v>0</v>
      </c>
      <c r="T330" s="248">
        <f t="shared" si="42"/>
        <v>0</v>
      </c>
      <c r="U330" s="248">
        <f t="shared" si="43"/>
        <v>0</v>
      </c>
      <c r="V330" s="13"/>
      <c r="W330" s="7"/>
      <c r="AT330" s="130"/>
      <c r="BF330" s="33">
        <f t="shared" si="49"/>
        <v>41242</v>
      </c>
      <c r="BG330" s="34">
        <f t="shared" si="44"/>
        <v>82.88000000000001</v>
      </c>
      <c r="BH330" s="32">
        <f t="shared" si="45"/>
        <v>1</v>
      </c>
      <c r="BI330" s="32">
        <f t="shared" si="46"/>
        <v>0</v>
      </c>
      <c r="BJ330" s="69">
        <f t="shared" si="47"/>
        <v>0</v>
      </c>
      <c r="BK330" s="158" t="str">
        <f t="shared" si="48"/>
        <v/>
      </c>
    </row>
    <row r="331" spans="1:63" ht="12" customHeight="1" x14ac:dyDescent="0.2">
      <c r="A331" s="8"/>
      <c r="B331" s="7"/>
      <c r="C331" s="7"/>
      <c r="D331" s="7"/>
      <c r="E331" s="7"/>
      <c r="F331" s="7"/>
      <c r="G331" s="7"/>
      <c r="H331" s="7"/>
      <c r="I331" s="10"/>
      <c r="J331" s="25"/>
      <c r="K331" s="250"/>
      <c r="L331" s="31"/>
      <c r="M331" s="9"/>
      <c r="N331" s="11" t="s">
        <v>25</v>
      </c>
      <c r="O331" s="39"/>
      <c r="P331" s="47"/>
      <c r="Q331" s="13"/>
      <c r="R331" s="248">
        <f t="shared" ref="R331:R394" si="50">IF(N331&lt;&gt;"M",ROUND(IF(M331&lt;&gt;"Y",IF(P331&lt;&gt;"Y",K331,K331*(BH331-1)),0),ROUNDING),"")</f>
        <v>0</v>
      </c>
      <c r="S331" s="248">
        <f t="shared" ref="S331:S394" si="51">IF(N331&lt;&gt;"M",ROUND(IF(O331&gt;0,IF(M331="Y",BI331*(1-O331),IF(BI331&gt;R331,R331 + (BI331 - R331)*(1-O331),BI331)),BI331),ROUNDING),"")</f>
        <v>0</v>
      </c>
      <c r="T331" s="248">
        <f t="shared" ref="T331:T394" si="52">IF(N331&lt;&gt;"M",ROUND(IF(O331&gt;0,IF(M331="Y",BJ331*(1-O331),IF(BJ331&gt;R331,R331 + (BJ331 - R331)*(1-O331),BJ331)),BJ331),ROUNDING),"")</f>
        <v>0</v>
      </c>
      <c r="U331" s="248">
        <f t="shared" ref="U331:U394" si="53">IF(N331&lt;&gt;"M",ROUND(IF(OR(N331="P",N331=""),0,IF(OR(M331="N",M331=""),T331-R331,T331)),ROUNDING),"")</f>
        <v>0</v>
      </c>
      <c r="V331" s="13"/>
      <c r="W331" s="7"/>
      <c r="AT331" s="130"/>
      <c r="BF331" s="33">
        <f t="shared" si="49"/>
        <v>41242</v>
      </c>
      <c r="BG331" s="34">
        <f t="shared" ref="BG331:BG394" si="54">IF(N331&lt;&gt;"M",BG330+U331,BG330)</f>
        <v>82.88000000000001</v>
      </c>
      <c r="BH331" s="32">
        <f t="shared" ref="BH331:BH394" si="55">IF(L331&lt;&gt;"",IF(ODDS_TYPE=1,L331,IF(ODDS_TYPE=2,IF(L331&gt;0,1+L331/100,IF(L331&lt;0,1-100/L331,1)),IF(ODDS_TYPE=3,1+L331,IF(ODDS_TYPE=4,1+L331,IF(ODDS_TYPE=5,IF(L331&gt;0,1+L331,1-1/L331),IF(ODDS_TYPE=6,IF(L331&gt;=0,L331+1,1-1/L331),1)))))),1)</f>
        <v>1</v>
      </c>
      <c r="BI331" s="32">
        <f t="shared" ref="BI331:BI394" si="56">IF(P331&lt;&gt;"Y",IF(M331&lt;&gt;"Y",K331*BH331,K331*BH331 - K331),IF(M331&lt;&gt;"Y",K331*BH331,K331))</f>
        <v>0</v>
      </c>
      <c r="BJ331" s="69">
        <f t="shared" ref="BJ331:BJ394" si="57">IF(P331&lt;&gt;"Y",
IF(M331&lt;&gt;"Y",
IF(N331="Y",K331*BH331,IF(N331="P",0,IF(OR(N331="R",N331="PU"),K331,IF(N331="H",K331*BH331*0.5,IF(N331="HW",K331*0.5*(1 + BH331),IF(N331="HL",K331*0.5,0)))))),
IF(N331="Y",K331*BH331 - K331,IF(N331="P",0,IF(OR(N331="R",N331="PU"),0,IF(N331="H",IF(BH331&gt;2,0.5*K331*BH331 - K331,0),IF(N331="HW",K331*0.5*(1 + BH331) - K331,IF(N331="HL",0,0))))))),
IF(M331&lt;&gt;"Y",
IF(N331="Y",K331*BH331,IF(N331="P",0,IF(OR(N331="R",N331="PU"),K331*(BH331-1),IF(N331="H",K331*BH331*0.5,IF(N331="HW",K331*(BH331-1)*0.5,IF(N331="HL",K331*BH331 - K331*0.5,0)))))),
IF(N331="Y",K331,IF(N331="P",0,IF(OR(N331="R",N331="PU"),0,IF(N331="H",IF(BH331&lt;2,K331*BH331*0.5 - K331*(BH331-1),0),IF(N331="HW",0,IF(N331="HL",K331*0.5,0)))))))
)</f>
        <v>0</v>
      </c>
      <c r="BK331" s="158" t="str">
        <f t="shared" ref="BK331:BK394" si="58">IF(FILT_M=1,IF(LEN(C331)&gt;0,C331,""),IF(FILT_M=2,IF(LEN(E331)&gt;0,E331,""),IF(FILT_M=3,IF(LEN(F331)&gt;0,F331,""),IF(FILT_M=4,IF(LEN(G331)&gt;0,G331,""),""))))</f>
        <v/>
      </c>
    </row>
    <row r="332" spans="1:63" ht="12" customHeight="1" x14ac:dyDescent="0.2">
      <c r="A332" s="8"/>
      <c r="B332" s="7"/>
      <c r="C332" s="7"/>
      <c r="D332" s="7"/>
      <c r="E332" s="7"/>
      <c r="F332" s="7"/>
      <c r="G332" s="7"/>
      <c r="H332" s="7"/>
      <c r="I332" s="10"/>
      <c r="J332" s="25"/>
      <c r="K332" s="250"/>
      <c r="L332" s="31"/>
      <c r="M332" s="9"/>
      <c r="N332" s="11" t="s">
        <v>25</v>
      </c>
      <c r="O332" s="39"/>
      <c r="P332" s="47"/>
      <c r="Q332" s="13"/>
      <c r="R332" s="248">
        <f t="shared" si="50"/>
        <v>0</v>
      </c>
      <c r="S332" s="248">
        <f t="shared" si="51"/>
        <v>0</v>
      </c>
      <c r="T332" s="248">
        <f t="shared" si="52"/>
        <v>0</v>
      </c>
      <c r="U332" s="248">
        <f t="shared" si="53"/>
        <v>0</v>
      </c>
      <c r="V332" s="13"/>
      <c r="W332" s="7"/>
      <c r="AT332" s="130"/>
      <c r="BF332" s="33">
        <f t="shared" ref="BF332:BF395" si="59">IF(A332&gt;2,A332,BF331)</f>
        <v>41242</v>
      </c>
      <c r="BG332" s="34">
        <f t="shared" si="54"/>
        <v>82.88000000000001</v>
      </c>
      <c r="BH332" s="32">
        <f t="shared" si="55"/>
        <v>1</v>
      </c>
      <c r="BI332" s="32">
        <f t="shared" si="56"/>
        <v>0</v>
      </c>
      <c r="BJ332" s="69">
        <f t="shared" si="57"/>
        <v>0</v>
      </c>
      <c r="BK332" s="158" t="str">
        <f t="shared" si="58"/>
        <v/>
      </c>
    </row>
    <row r="333" spans="1:63" ht="12" customHeight="1" x14ac:dyDescent="0.2">
      <c r="A333" s="8"/>
      <c r="B333" s="7"/>
      <c r="C333" s="7"/>
      <c r="D333" s="7"/>
      <c r="E333" s="7"/>
      <c r="F333" s="7"/>
      <c r="G333" s="7"/>
      <c r="H333" s="7"/>
      <c r="I333" s="10"/>
      <c r="J333" s="25"/>
      <c r="K333" s="250"/>
      <c r="L333" s="31"/>
      <c r="M333" s="9"/>
      <c r="N333" s="11" t="s">
        <v>25</v>
      </c>
      <c r="O333" s="39"/>
      <c r="P333" s="47"/>
      <c r="Q333" s="13"/>
      <c r="R333" s="248">
        <f t="shared" si="50"/>
        <v>0</v>
      </c>
      <c r="S333" s="248">
        <f t="shared" si="51"/>
        <v>0</v>
      </c>
      <c r="T333" s="248">
        <f t="shared" si="52"/>
        <v>0</v>
      </c>
      <c r="U333" s="248">
        <f t="shared" si="53"/>
        <v>0</v>
      </c>
      <c r="V333" s="13"/>
      <c r="W333" s="7"/>
      <c r="AT333" s="130"/>
      <c r="BF333" s="33">
        <f t="shared" si="59"/>
        <v>41242</v>
      </c>
      <c r="BG333" s="34">
        <f t="shared" si="54"/>
        <v>82.88000000000001</v>
      </c>
      <c r="BH333" s="32">
        <f t="shared" si="55"/>
        <v>1</v>
      </c>
      <c r="BI333" s="32">
        <f t="shared" si="56"/>
        <v>0</v>
      </c>
      <c r="BJ333" s="69">
        <f t="shared" si="57"/>
        <v>0</v>
      </c>
      <c r="BK333" s="158" t="str">
        <f t="shared" si="58"/>
        <v/>
      </c>
    </row>
    <row r="334" spans="1:63" ht="12" customHeight="1" x14ac:dyDescent="0.2">
      <c r="A334" s="8"/>
      <c r="B334" s="7"/>
      <c r="C334" s="7"/>
      <c r="D334" s="7"/>
      <c r="E334" s="7"/>
      <c r="F334" s="7"/>
      <c r="G334" s="7"/>
      <c r="H334" s="7"/>
      <c r="I334" s="10"/>
      <c r="J334" s="25"/>
      <c r="K334" s="250"/>
      <c r="L334" s="31"/>
      <c r="M334" s="9"/>
      <c r="N334" s="11" t="s">
        <v>25</v>
      </c>
      <c r="O334" s="39"/>
      <c r="P334" s="47"/>
      <c r="Q334" s="13"/>
      <c r="R334" s="248">
        <f t="shared" si="50"/>
        <v>0</v>
      </c>
      <c r="S334" s="248">
        <f t="shared" si="51"/>
        <v>0</v>
      </c>
      <c r="T334" s="248">
        <f t="shared" si="52"/>
        <v>0</v>
      </c>
      <c r="U334" s="248">
        <f t="shared" si="53"/>
        <v>0</v>
      </c>
      <c r="V334" s="13"/>
      <c r="W334" s="7"/>
      <c r="AT334" s="130"/>
      <c r="BF334" s="33">
        <f t="shared" si="59"/>
        <v>41242</v>
      </c>
      <c r="BG334" s="34">
        <f t="shared" si="54"/>
        <v>82.88000000000001</v>
      </c>
      <c r="BH334" s="32">
        <f t="shared" si="55"/>
        <v>1</v>
      </c>
      <c r="BI334" s="32">
        <f t="shared" si="56"/>
        <v>0</v>
      </c>
      <c r="BJ334" s="69">
        <f t="shared" si="57"/>
        <v>0</v>
      </c>
      <c r="BK334" s="158" t="str">
        <f t="shared" si="58"/>
        <v/>
      </c>
    </row>
    <row r="335" spans="1:63" ht="12" customHeight="1" x14ac:dyDescent="0.2">
      <c r="A335" s="8"/>
      <c r="B335" s="7"/>
      <c r="C335" s="7"/>
      <c r="D335" s="7"/>
      <c r="E335" s="7"/>
      <c r="F335" s="7"/>
      <c r="G335" s="7"/>
      <c r="H335" s="7"/>
      <c r="I335" s="10"/>
      <c r="J335" s="25"/>
      <c r="K335" s="250"/>
      <c r="L335" s="31"/>
      <c r="M335" s="9"/>
      <c r="N335" s="11" t="s">
        <v>25</v>
      </c>
      <c r="O335" s="39"/>
      <c r="P335" s="47"/>
      <c r="Q335" s="13"/>
      <c r="R335" s="248">
        <f t="shared" si="50"/>
        <v>0</v>
      </c>
      <c r="S335" s="248">
        <f t="shared" si="51"/>
        <v>0</v>
      </c>
      <c r="T335" s="248">
        <f t="shared" si="52"/>
        <v>0</v>
      </c>
      <c r="U335" s="248">
        <f t="shared" si="53"/>
        <v>0</v>
      </c>
      <c r="V335" s="13"/>
      <c r="W335" s="7"/>
      <c r="AT335" s="130"/>
      <c r="BF335" s="33">
        <f t="shared" si="59"/>
        <v>41242</v>
      </c>
      <c r="BG335" s="34">
        <f t="shared" si="54"/>
        <v>82.88000000000001</v>
      </c>
      <c r="BH335" s="32">
        <f t="shared" si="55"/>
        <v>1</v>
      </c>
      <c r="BI335" s="32">
        <f t="shared" si="56"/>
        <v>0</v>
      </c>
      <c r="BJ335" s="69">
        <f t="shared" si="57"/>
        <v>0</v>
      </c>
      <c r="BK335" s="158" t="str">
        <f t="shared" si="58"/>
        <v/>
      </c>
    </row>
    <row r="336" spans="1:63" ht="12" customHeight="1" x14ac:dyDescent="0.2">
      <c r="A336" s="8"/>
      <c r="B336" s="7"/>
      <c r="C336" s="7"/>
      <c r="D336" s="7"/>
      <c r="E336" s="7"/>
      <c r="F336" s="7"/>
      <c r="G336" s="7"/>
      <c r="H336" s="7"/>
      <c r="I336" s="10"/>
      <c r="J336" s="25"/>
      <c r="K336" s="250"/>
      <c r="L336" s="31"/>
      <c r="M336" s="9"/>
      <c r="N336" s="11" t="s">
        <v>25</v>
      </c>
      <c r="O336" s="39"/>
      <c r="P336" s="47"/>
      <c r="Q336" s="13"/>
      <c r="R336" s="248">
        <f t="shared" si="50"/>
        <v>0</v>
      </c>
      <c r="S336" s="248">
        <f t="shared" si="51"/>
        <v>0</v>
      </c>
      <c r="T336" s="248">
        <f t="shared" si="52"/>
        <v>0</v>
      </c>
      <c r="U336" s="248">
        <f t="shared" si="53"/>
        <v>0</v>
      </c>
      <c r="V336" s="13"/>
      <c r="W336" s="7"/>
      <c r="AT336" s="130"/>
      <c r="BF336" s="33">
        <f t="shared" si="59"/>
        <v>41242</v>
      </c>
      <c r="BG336" s="34">
        <f t="shared" si="54"/>
        <v>82.88000000000001</v>
      </c>
      <c r="BH336" s="32">
        <f t="shared" si="55"/>
        <v>1</v>
      </c>
      <c r="BI336" s="32">
        <f t="shared" si="56"/>
        <v>0</v>
      </c>
      <c r="BJ336" s="69">
        <f t="shared" si="57"/>
        <v>0</v>
      </c>
      <c r="BK336" s="158" t="str">
        <f t="shared" si="58"/>
        <v/>
      </c>
    </row>
    <row r="337" spans="1:63" ht="12" customHeight="1" x14ac:dyDescent="0.2">
      <c r="A337" s="8"/>
      <c r="B337" s="7"/>
      <c r="C337" s="7"/>
      <c r="D337" s="7"/>
      <c r="E337" s="7"/>
      <c r="F337" s="7"/>
      <c r="G337" s="7"/>
      <c r="H337" s="7"/>
      <c r="I337" s="10"/>
      <c r="J337" s="25"/>
      <c r="K337" s="250"/>
      <c r="L337" s="31"/>
      <c r="M337" s="9"/>
      <c r="N337" s="11" t="s">
        <v>25</v>
      </c>
      <c r="O337" s="39"/>
      <c r="P337" s="47"/>
      <c r="Q337" s="13"/>
      <c r="R337" s="248">
        <f t="shared" si="50"/>
        <v>0</v>
      </c>
      <c r="S337" s="248">
        <f t="shared" si="51"/>
        <v>0</v>
      </c>
      <c r="T337" s="248">
        <f t="shared" si="52"/>
        <v>0</v>
      </c>
      <c r="U337" s="248">
        <f t="shared" si="53"/>
        <v>0</v>
      </c>
      <c r="V337" s="13"/>
      <c r="W337" s="7"/>
      <c r="AT337" s="130"/>
      <c r="BF337" s="33">
        <f t="shared" si="59"/>
        <v>41242</v>
      </c>
      <c r="BG337" s="34">
        <f t="shared" si="54"/>
        <v>82.88000000000001</v>
      </c>
      <c r="BH337" s="32">
        <f t="shared" si="55"/>
        <v>1</v>
      </c>
      <c r="BI337" s="32">
        <f t="shared" si="56"/>
        <v>0</v>
      </c>
      <c r="BJ337" s="69">
        <f t="shared" si="57"/>
        <v>0</v>
      </c>
      <c r="BK337" s="158" t="str">
        <f t="shared" si="58"/>
        <v/>
      </c>
    </row>
    <row r="338" spans="1:63" ht="12" customHeight="1" x14ac:dyDescent="0.2">
      <c r="A338" s="8"/>
      <c r="B338" s="7"/>
      <c r="C338" s="7"/>
      <c r="D338" s="7"/>
      <c r="E338" s="7"/>
      <c r="F338" s="7"/>
      <c r="G338" s="7"/>
      <c r="H338" s="7"/>
      <c r="I338" s="10"/>
      <c r="J338" s="25"/>
      <c r="K338" s="250"/>
      <c r="L338" s="31"/>
      <c r="M338" s="9"/>
      <c r="N338" s="11" t="s">
        <v>25</v>
      </c>
      <c r="O338" s="39"/>
      <c r="P338" s="47"/>
      <c r="Q338" s="13"/>
      <c r="R338" s="248">
        <f t="shared" si="50"/>
        <v>0</v>
      </c>
      <c r="S338" s="248">
        <f t="shared" si="51"/>
        <v>0</v>
      </c>
      <c r="T338" s="248">
        <f t="shared" si="52"/>
        <v>0</v>
      </c>
      <c r="U338" s="248">
        <f t="shared" si="53"/>
        <v>0</v>
      </c>
      <c r="V338" s="13"/>
      <c r="W338" s="7"/>
      <c r="AT338" s="130"/>
      <c r="BF338" s="33">
        <f t="shared" si="59"/>
        <v>41242</v>
      </c>
      <c r="BG338" s="34">
        <f t="shared" si="54"/>
        <v>82.88000000000001</v>
      </c>
      <c r="BH338" s="32">
        <f t="shared" si="55"/>
        <v>1</v>
      </c>
      <c r="BI338" s="32">
        <f t="shared" si="56"/>
        <v>0</v>
      </c>
      <c r="BJ338" s="69">
        <f t="shared" si="57"/>
        <v>0</v>
      </c>
      <c r="BK338" s="158" t="str">
        <f t="shared" si="58"/>
        <v/>
      </c>
    </row>
    <row r="339" spans="1:63" ht="12" customHeight="1" x14ac:dyDescent="0.2">
      <c r="A339" s="8"/>
      <c r="B339" s="7"/>
      <c r="C339" s="7"/>
      <c r="D339" s="7"/>
      <c r="E339" s="7"/>
      <c r="F339" s="7"/>
      <c r="G339" s="7"/>
      <c r="H339" s="7"/>
      <c r="I339" s="10"/>
      <c r="J339" s="25"/>
      <c r="K339" s="250"/>
      <c r="L339" s="31"/>
      <c r="M339" s="9"/>
      <c r="N339" s="11" t="s">
        <v>25</v>
      </c>
      <c r="O339" s="39"/>
      <c r="P339" s="47"/>
      <c r="Q339" s="13"/>
      <c r="R339" s="248">
        <f t="shared" si="50"/>
        <v>0</v>
      </c>
      <c r="S339" s="248">
        <f t="shared" si="51"/>
        <v>0</v>
      </c>
      <c r="T339" s="248">
        <f t="shared" si="52"/>
        <v>0</v>
      </c>
      <c r="U339" s="248">
        <f t="shared" si="53"/>
        <v>0</v>
      </c>
      <c r="V339" s="13"/>
      <c r="W339" s="7"/>
      <c r="AT339" s="130"/>
      <c r="BF339" s="33">
        <f t="shared" si="59"/>
        <v>41242</v>
      </c>
      <c r="BG339" s="34">
        <f t="shared" si="54"/>
        <v>82.88000000000001</v>
      </c>
      <c r="BH339" s="32">
        <f t="shared" si="55"/>
        <v>1</v>
      </c>
      <c r="BI339" s="32">
        <f t="shared" si="56"/>
        <v>0</v>
      </c>
      <c r="BJ339" s="69">
        <f t="shared" si="57"/>
        <v>0</v>
      </c>
      <c r="BK339" s="158" t="str">
        <f t="shared" si="58"/>
        <v/>
      </c>
    </row>
    <row r="340" spans="1:63" ht="12" customHeight="1" x14ac:dyDescent="0.2">
      <c r="A340" s="8"/>
      <c r="B340" s="7"/>
      <c r="C340" s="7"/>
      <c r="D340" s="7"/>
      <c r="E340" s="7"/>
      <c r="F340" s="7"/>
      <c r="G340" s="7"/>
      <c r="H340" s="7"/>
      <c r="I340" s="10"/>
      <c r="J340" s="25"/>
      <c r="K340" s="250"/>
      <c r="L340" s="31"/>
      <c r="M340" s="9"/>
      <c r="N340" s="11" t="s">
        <v>25</v>
      </c>
      <c r="O340" s="39"/>
      <c r="P340" s="47"/>
      <c r="Q340" s="13"/>
      <c r="R340" s="248">
        <f t="shared" si="50"/>
        <v>0</v>
      </c>
      <c r="S340" s="248">
        <f t="shared" si="51"/>
        <v>0</v>
      </c>
      <c r="T340" s="248">
        <f t="shared" si="52"/>
        <v>0</v>
      </c>
      <c r="U340" s="248">
        <f t="shared" si="53"/>
        <v>0</v>
      </c>
      <c r="V340" s="13"/>
      <c r="W340" s="7"/>
      <c r="AT340" s="130"/>
      <c r="BF340" s="33">
        <f t="shared" si="59"/>
        <v>41242</v>
      </c>
      <c r="BG340" s="34">
        <f t="shared" si="54"/>
        <v>82.88000000000001</v>
      </c>
      <c r="BH340" s="32">
        <f t="shared" si="55"/>
        <v>1</v>
      </c>
      <c r="BI340" s="32">
        <f t="shared" si="56"/>
        <v>0</v>
      </c>
      <c r="BJ340" s="69">
        <f t="shared" si="57"/>
        <v>0</v>
      </c>
      <c r="BK340" s="158" t="str">
        <f t="shared" si="58"/>
        <v/>
      </c>
    </row>
    <row r="341" spans="1:63" ht="12" customHeight="1" x14ac:dyDescent="0.2">
      <c r="A341" s="8"/>
      <c r="B341" s="7"/>
      <c r="C341" s="7"/>
      <c r="D341" s="7"/>
      <c r="E341" s="7"/>
      <c r="F341" s="7"/>
      <c r="G341" s="7"/>
      <c r="H341" s="7"/>
      <c r="I341" s="10"/>
      <c r="J341" s="25"/>
      <c r="K341" s="250"/>
      <c r="L341" s="31"/>
      <c r="M341" s="9"/>
      <c r="N341" s="11" t="s">
        <v>25</v>
      </c>
      <c r="O341" s="39"/>
      <c r="P341" s="47"/>
      <c r="Q341" s="13"/>
      <c r="R341" s="248">
        <f t="shared" si="50"/>
        <v>0</v>
      </c>
      <c r="S341" s="248">
        <f t="shared" si="51"/>
        <v>0</v>
      </c>
      <c r="T341" s="248">
        <f t="shared" si="52"/>
        <v>0</v>
      </c>
      <c r="U341" s="248">
        <f t="shared" si="53"/>
        <v>0</v>
      </c>
      <c r="V341" s="13"/>
      <c r="W341" s="7"/>
      <c r="AT341" s="130"/>
      <c r="BF341" s="33">
        <f t="shared" si="59"/>
        <v>41242</v>
      </c>
      <c r="BG341" s="34">
        <f t="shared" si="54"/>
        <v>82.88000000000001</v>
      </c>
      <c r="BH341" s="32">
        <f t="shared" si="55"/>
        <v>1</v>
      </c>
      <c r="BI341" s="32">
        <f t="shared" si="56"/>
        <v>0</v>
      </c>
      <c r="BJ341" s="69">
        <f t="shared" si="57"/>
        <v>0</v>
      </c>
      <c r="BK341" s="158" t="str">
        <f t="shared" si="58"/>
        <v/>
      </c>
    </row>
    <row r="342" spans="1:63" ht="12" customHeight="1" x14ac:dyDescent="0.2">
      <c r="A342" s="8"/>
      <c r="B342" s="7"/>
      <c r="C342" s="7"/>
      <c r="D342" s="7"/>
      <c r="E342" s="7"/>
      <c r="F342" s="7"/>
      <c r="G342" s="7"/>
      <c r="H342" s="7"/>
      <c r="I342" s="10"/>
      <c r="J342" s="25"/>
      <c r="K342" s="250"/>
      <c r="L342" s="31"/>
      <c r="M342" s="9"/>
      <c r="N342" s="11" t="s">
        <v>25</v>
      </c>
      <c r="O342" s="39"/>
      <c r="P342" s="47"/>
      <c r="Q342" s="13"/>
      <c r="R342" s="248">
        <f t="shared" si="50"/>
        <v>0</v>
      </c>
      <c r="S342" s="248">
        <f t="shared" si="51"/>
        <v>0</v>
      </c>
      <c r="T342" s="248">
        <f t="shared" si="52"/>
        <v>0</v>
      </c>
      <c r="U342" s="248">
        <f t="shared" si="53"/>
        <v>0</v>
      </c>
      <c r="V342" s="13"/>
      <c r="W342" s="7"/>
      <c r="AT342" s="130"/>
      <c r="BF342" s="33">
        <f t="shared" si="59"/>
        <v>41242</v>
      </c>
      <c r="BG342" s="34">
        <f t="shared" si="54"/>
        <v>82.88000000000001</v>
      </c>
      <c r="BH342" s="32">
        <f t="shared" si="55"/>
        <v>1</v>
      </c>
      <c r="BI342" s="32">
        <f t="shared" si="56"/>
        <v>0</v>
      </c>
      <c r="BJ342" s="69">
        <f t="shared" si="57"/>
        <v>0</v>
      </c>
      <c r="BK342" s="158" t="str">
        <f t="shared" si="58"/>
        <v/>
      </c>
    </row>
    <row r="343" spans="1:63" ht="12" customHeight="1" x14ac:dyDescent="0.2">
      <c r="A343" s="8"/>
      <c r="B343" s="7"/>
      <c r="C343" s="7"/>
      <c r="D343" s="7"/>
      <c r="E343" s="7"/>
      <c r="F343" s="7"/>
      <c r="G343" s="7"/>
      <c r="H343" s="7"/>
      <c r="I343" s="10"/>
      <c r="J343" s="25"/>
      <c r="K343" s="250"/>
      <c r="L343" s="31"/>
      <c r="M343" s="9"/>
      <c r="N343" s="11" t="s">
        <v>25</v>
      </c>
      <c r="O343" s="39"/>
      <c r="P343" s="47"/>
      <c r="Q343" s="13"/>
      <c r="R343" s="248">
        <f t="shared" si="50"/>
        <v>0</v>
      </c>
      <c r="S343" s="248">
        <f t="shared" si="51"/>
        <v>0</v>
      </c>
      <c r="T343" s="248">
        <f t="shared" si="52"/>
        <v>0</v>
      </c>
      <c r="U343" s="248">
        <f t="shared" si="53"/>
        <v>0</v>
      </c>
      <c r="V343" s="13"/>
      <c r="W343" s="7"/>
      <c r="AT343" s="130"/>
      <c r="BF343" s="33">
        <f t="shared" si="59"/>
        <v>41242</v>
      </c>
      <c r="BG343" s="34">
        <f t="shared" si="54"/>
        <v>82.88000000000001</v>
      </c>
      <c r="BH343" s="32">
        <f t="shared" si="55"/>
        <v>1</v>
      </c>
      <c r="BI343" s="32">
        <f t="shared" si="56"/>
        <v>0</v>
      </c>
      <c r="BJ343" s="69">
        <f t="shared" si="57"/>
        <v>0</v>
      </c>
      <c r="BK343" s="158" t="str">
        <f t="shared" si="58"/>
        <v/>
      </c>
    </row>
    <row r="344" spans="1:63" ht="12" customHeight="1" x14ac:dyDescent="0.2">
      <c r="A344" s="8"/>
      <c r="B344" s="7"/>
      <c r="C344" s="7"/>
      <c r="D344" s="7"/>
      <c r="E344" s="7"/>
      <c r="F344" s="7"/>
      <c r="G344" s="7"/>
      <c r="H344" s="7"/>
      <c r="I344" s="10"/>
      <c r="J344" s="25"/>
      <c r="K344" s="250"/>
      <c r="L344" s="31"/>
      <c r="M344" s="9"/>
      <c r="N344" s="11" t="s">
        <v>25</v>
      </c>
      <c r="O344" s="39"/>
      <c r="P344" s="47"/>
      <c r="Q344" s="13"/>
      <c r="R344" s="248">
        <f t="shared" si="50"/>
        <v>0</v>
      </c>
      <c r="S344" s="248">
        <f t="shared" si="51"/>
        <v>0</v>
      </c>
      <c r="T344" s="248">
        <f t="shared" si="52"/>
        <v>0</v>
      </c>
      <c r="U344" s="248">
        <f t="shared" si="53"/>
        <v>0</v>
      </c>
      <c r="V344" s="13"/>
      <c r="W344" s="7"/>
      <c r="AT344" s="130"/>
      <c r="BF344" s="33">
        <f t="shared" si="59"/>
        <v>41242</v>
      </c>
      <c r="BG344" s="34">
        <f t="shared" si="54"/>
        <v>82.88000000000001</v>
      </c>
      <c r="BH344" s="32">
        <f t="shared" si="55"/>
        <v>1</v>
      </c>
      <c r="BI344" s="32">
        <f t="shared" si="56"/>
        <v>0</v>
      </c>
      <c r="BJ344" s="69">
        <f t="shared" si="57"/>
        <v>0</v>
      </c>
      <c r="BK344" s="158" t="str">
        <f t="shared" si="58"/>
        <v/>
      </c>
    </row>
    <row r="345" spans="1:63" ht="12" customHeight="1" x14ac:dyDescent="0.2">
      <c r="A345" s="8"/>
      <c r="B345" s="7"/>
      <c r="C345" s="7"/>
      <c r="D345" s="7"/>
      <c r="E345" s="7"/>
      <c r="F345" s="7"/>
      <c r="G345" s="7"/>
      <c r="H345" s="7"/>
      <c r="I345" s="10"/>
      <c r="J345" s="25"/>
      <c r="K345" s="250"/>
      <c r="L345" s="31"/>
      <c r="M345" s="9"/>
      <c r="N345" s="11" t="s">
        <v>25</v>
      </c>
      <c r="O345" s="39"/>
      <c r="P345" s="47"/>
      <c r="Q345" s="13"/>
      <c r="R345" s="248">
        <f t="shared" si="50"/>
        <v>0</v>
      </c>
      <c r="S345" s="248">
        <f t="shared" si="51"/>
        <v>0</v>
      </c>
      <c r="T345" s="248">
        <f t="shared" si="52"/>
        <v>0</v>
      </c>
      <c r="U345" s="248">
        <f t="shared" si="53"/>
        <v>0</v>
      </c>
      <c r="V345" s="13"/>
      <c r="W345" s="7"/>
      <c r="AT345" s="130"/>
      <c r="BF345" s="33">
        <f t="shared" si="59"/>
        <v>41242</v>
      </c>
      <c r="BG345" s="34">
        <f t="shared" si="54"/>
        <v>82.88000000000001</v>
      </c>
      <c r="BH345" s="32">
        <f t="shared" si="55"/>
        <v>1</v>
      </c>
      <c r="BI345" s="32">
        <f t="shared" si="56"/>
        <v>0</v>
      </c>
      <c r="BJ345" s="69">
        <f t="shared" si="57"/>
        <v>0</v>
      </c>
      <c r="BK345" s="158" t="str">
        <f t="shared" si="58"/>
        <v/>
      </c>
    </row>
    <row r="346" spans="1:63" ht="12" customHeight="1" x14ac:dyDescent="0.2">
      <c r="A346" s="8"/>
      <c r="B346" s="7"/>
      <c r="C346" s="7"/>
      <c r="D346" s="7"/>
      <c r="E346" s="7"/>
      <c r="F346" s="7"/>
      <c r="G346" s="7"/>
      <c r="H346" s="7"/>
      <c r="I346" s="10"/>
      <c r="J346" s="25"/>
      <c r="K346" s="250"/>
      <c r="L346" s="31"/>
      <c r="M346" s="9"/>
      <c r="N346" s="11" t="s">
        <v>25</v>
      </c>
      <c r="O346" s="39"/>
      <c r="P346" s="47"/>
      <c r="Q346" s="13"/>
      <c r="R346" s="248">
        <f t="shared" si="50"/>
        <v>0</v>
      </c>
      <c r="S346" s="248">
        <f t="shared" si="51"/>
        <v>0</v>
      </c>
      <c r="T346" s="248">
        <f t="shared" si="52"/>
        <v>0</v>
      </c>
      <c r="U346" s="248">
        <f t="shared" si="53"/>
        <v>0</v>
      </c>
      <c r="V346" s="13"/>
      <c r="W346" s="7"/>
      <c r="AT346" s="130"/>
      <c r="BF346" s="33">
        <f t="shared" si="59"/>
        <v>41242</v>
      </c>
      <c r="BG346" s="34">
        <f t="shared" si="54"/>
        <v>82.88000000000001</v>
      </c>
      <c r="BH346" s="32">
        <f t="shared" si="55"/>
        <v>1</v>
      </c>
      <c r="BI346" s="32">
        <f t="shared" si="56"/>
        <v>0</v>
      </c>
      <c r="BJ346" s="69">
        <f t="shared" si="57"/>
        <v>0</v>
      </c>
      <c r="BK346" s="158" t="str">
        <f t="shared" si="58"/>
        <v/>
      </c>
    </row>
    <row r="347" spans="1:63" ht="12" customHeight="1" x14ac:dyDescent="0.2">
      <c r="A347" s="8"/>
      <c r="B347" s="7"/>
      <c r="C347" s="7"/>
      <c r="D347" s="7"/>
      <c r="E347" s="7"/>
      <c r="F347" s="7"/>
      <c r="G347" s="7"/>
      <c r="H347" s="7"/>
      <c r="I347" s="10"/>
      <c r="J347" s="25"/>
      <c r="K347" s="250"/>
      <c r="L347" s="31"/>
      <c r="M347" s="9"/>
      <c r="N347" s="11" t="s">
        <v>25</v>
      </c>
      <c r="O347" s="39"/>
      <c r="P347" s="47"/>
      <c r="Q347" s="13"/>
      <c r="R347" s="248">
        <f t="shared" si="50"/>
        <v>0</v>
      </c>
      <c r="S347" s="248">
        <f t="shared" si="51"/>
        <v>0</v>
      </c>
      <c r="T347" s="248">
        <f t="shared" si="52"/>
        <v>0</v>
      </c>
      <c r="U347" s="248">
        <f t="shared" si="53"/>
        <v>0</v>
      </c>
      <c r="V347" s="13"/>
      <c r="W347" s="7"/>
      <c r="AT347" s="130"/>
      <c r="BF347" s="33">
        <f t="shared" si="59"/>
        <v>41242</v>
      </c>
      <c r="BG347" s="34">
        <f t="shared" si="54"/>
        <v>82.88000000000001</v>
      </c>
      <c r="BH347" s="32">
        <f t="shared" si="55"/>
        <v>1</v>
      </c>
      <c r="BI347" s="32">
        <f t="shared" si="56"/>
        <v>0</v>
      </c>
      <c r="BJ347" s="69">
        <f t="shared" si="57"/>
        <v>0</v>
      </c>
      <c r="BK347" s="158" t="str">
        <f t="shared" si="58"/>
        <v/>
      </c>
    </row>
    <row r="348" spans="1:63" ht="12" customHeight="1" x14ac:dyDescent="0.2">
      <c r="A348" s="8"/>
      <c r="B348" s="7"/>
      <c r="C348" s="7"/>
      <c r="D348" s="7"/>
      <c r="E348" s="7"/>
      <c r="F348" s="7"/>
      <c r="G348" s="7"/>
      <c r="H348" s="7"/>
      <c r="I348" s="10"/>
      <c r="J348" s="25"/>
      <c r="K348" s="250"/>
      <c r="L348" s="31"/>
      <c r="M348" s="9"/>
      <c r="N348" s="11" t="s">
        <v>25</v>
      </c>
      <c r="O348" s="39"/>
      <c r="P348" s="47"/>
      <c r="Q348" s="13"/>
      <c r="R348" s="248">
        <f t="shared" si="50"/>
        <v>0</v>
      </c>
      <c r="S348" s="248">
        <f t="shared" si="51"/>
        <v>0</v>
      </c>
      <c r="T348" s="248">
        <f t="shared" si="52"/>
        <v>0</v>
      </c>
      <c r="U348" s="248">
        <f t="shared" si="53"/>
        <v>0</v>
      </c>
      <c r="V348" s="13"/>
      <c r="W348" s="7"/>
      <c r="AT348" s="130"/>
      <c r="BF348" s="33">
        <f t="shared" si="59"/>
        <v>41242</v>
      </c>
      <c r="BG348" s="34">
        <f t="shared" si="54"/>
        <v>82.88000000000001</v>
      </c>
      <c r="BH348" s="32">
        <f t="shared" si="55"/>
        <v>1</v>
      </c>
      <c r="BI348" s="32">
        <f t="shared" si="56"/>
        <v>0</v>
      </c>
      <c r="BJ348" s="69">
        <f t="shared" si="57"/>
        <v>0</v>
      </c>
      <c r="BK348" s="158" t="str">
        <f t="shared" si="58"/>
        <v/>
      </c>
    </row>
    <row r="349" spans="1:63" ht="12" customHeight="1" x14ac:dyDescent="0.2">
      <c r="A349" s="8"/>
      <c r="B349" s="7"/>
      <c r="C349" s="7"/>
      <c r="D349" s="7"/>
      <c r="E349" s="7"/>
      <c r="F349" s="7"/>
      <c r="G349" s="7"/>
      <c r="H349" s="7"/>
      <c r="I349" s="10"/>
      <c r="J349" s="25"/>
      <c r="K349" s="250"/>
      <c r="L349" s="31"/>
      <c r="M349" s="9"/>
      <c r="N349" s="11" t="s">
        <v>25</v>
      </c>
      <c r="O349" s="39"/>
      <c r="P349" s="47"/>
      <c r="Q349" s="13"/>
      <c r="R349" s="248">
        <f t="shared" si="50"/>
        <v>0</v>
      </c>
      <c r="S349" s="248">
        <f t="shared" si="51"/>
        <v>0</v>
      </c>
      <c r="T349" s="248">
        <f t="shared" si="52"/>
        <v>0</v>
      </c>
      <c r="U349" s="248">
        <f t="shared" si="53"/>
        <v>0</v>
      </c>
      <c r="V349" s="13"/>
      <c r="W349" s="7"/>
      <c r="AT349" s="130"/>
      <c r="BF349" s="33">
        <f t="shared" si="59"/>
        <v>41242</v>
      </c>
      <c r="BG349" s="34">
        <f t="shared" si="54"/>
        <v>82.88000000000001</v>
      </c>
      <c r="BH349" s="32">
        <f t="shared" si="55"/>
        <v>1</v>
      </c>
      <c r="BI349" s="32">
        <f t="shared" si="56"/>
        <v>0</v>
      </c>
      <c r="BJ349" s="69">
        <f t="shared" si="57"/>
        <v>0</v>
      </c>
      <c r="BK349" s="158" t="str">
        <f t="shared" si="58"/>
        <v/>
      </c>
    </row>
    <row r="350" spans="1:63" ht="12" customHeight="1" x14ac:dyDescent="0.2">
      <c r="A350" s="8"/>
      <c r="B350" s="7"/>
      <c r="C350" s="7"/>
      <c r="D350" s="7"/>
      <c r="E350" s="7"/>
      <c r="F350" s="7"/>
      <c r="G350" s="7"/>
      <c r="H350" s="7"/>
      <c r="I350" s="10"/>
      <c r="J350" s="25"/>
      <c r="K350" s="250"/>
      <c r="L350" s="31"/>
      <c r="M350" s="9"/>
      <c r="N350" s="11" t="s">
        <v>25</v>
      </c>
      <c r="O350" s="39"/>
      <c r="P350" s="47"/>
      <c r="Q350" s="13"/>
      <c r="R350" s="248">
        <f t="shared" si="50"/>
        <v>0</v>
      </c>
      <c r="S350" s="248">
        <f t="shared" si="51"/>
        <v>0</v>
      </c>
      <c r="T350" s="248">
        <f t="shared" si="52"/>
        <v>0</v>
      </c>
      <c r="U350" s="248">
        <f t="shared" si="53"/>
        <v>0</v>
      </c>
      <c r="V350" s="13"/>
      <c r="W350" s="7"/>
      <c r="AT350" s="130"/>
      <c r="BF350" s="33">
        <f t="shared" si="59"/>
        <v>41242</v>
      </c>
      <c r="BG350" s="34">
        <f t="shared" si="54"/>
        <v>82.88000000000001</v>
      </c>
      <c r="BH350" s="32">
        <f t="shared" si="55"/>
        <v>1</v>
      </c>
      <c r="BI350" s="32">
        <f t="shared" si="56"/>
        <v>0</v>
      </c>
      <c r="BJ350" s="69">
        <f t="shared" si="57"/>
        <v>0</v>
      </c>
      <c r="BK350" s="158" t="str">
        <f t="shared" si="58"/>
        <v/>
      </c>
    </row>
    <row r="351" spans="1:63" ht="12" customHeight="1" x14ac:dyDescent="0.2">
      <c r="A351" s="8"/>
      <c r="B351" s="7"/>
      <c r="C351" s="7"/>
      <c r="D351" s="7"/>
      <c r="E351" s="7"/>
      <c r="F351" s="7"/>
      <c r="G351" s="7"/>
      <c r="H351" s="7"/>
      <c r="I351" s="10"/>
      <c r="J351" s="25"/>
      <c r="K351" s="250"/>
      <c r="L351" s="31"/>
      <c r="M351" s="9"/>
      <c r="N351" s="11" t="s">
        <v>25</v>
      </c>
      <c r="O351" s="39"/>
      <c r="P351" s="47"/>
      <c r="Q351" s="13"/>
      <c r="R351" s="248">
        <f t="shared" si="50"/>
        <v>0</v>
      </c>
      <c r="S351" s="248">
        <f t="shared" si="51"/>
        <v>0</v>
      </c>
      <c r="T351" s="248">
        <f t="shared" si="52"/>
        <v>0</v>
      </c>
      <c r="U351" s="248">
        <f t="shared" si="53"/>
        <v>0</v>
      </c>
      <c r="V351" s="13"/>
      <c r="W351" s="7"/>
      <c r="AT351" s="130"/>
      <c r="BF351" s="33">
        <f t="shared" si="59"/>
        <v>41242</v>
      </c>
      <c r="BG351" s="34">
        <f t="shared" si="54"/>
        <v>82.88000000000001</v>
      </c>
      <c r="BH351" s="32">
        <f t="shared" si="55"/>
        <v>1</v>
      </c>
      <c r="BI351" s="32">
        <f t="shared" si="56"/>
        <v>0</v>
      </c>
      <c r="BJ351" s="69">
        <f t="shared" si="57"/>
        <v>0</v>
      </c>
      <c r="BK351" s="158" t="str">
        <f t="shared" si="58"/>
        <v/>
      </c>
    </row>
    <row r="352" spans="1:63" ht="12" customHeight="1" x14ac:dyDescent="0.2">
      <c r="A352" s="8"/>
      <c r="B352" s="7"/>
      <c r="C352" s="7"/>
      <c r="D352" s="7"/>
      <c r="E352" s="7"/>
      <c r="F352" s="7"/>
      <c r="G352" s="7"/>
      <c r="H352" s="7"/>
      <c r="I352" s="10"/>
      <c r="J352" s="25"/>
      <c r="K352" s="250"/>
      <c r="L352" s="31"/>
      <c r="M352" s="9"/>
      <c r="N352" s="11" t="s">
        <v>25</v>
      </c>
      <c r="O352" s="39"/>
      <c r="P352" s="47"/>
      <c r="Q352" s="13"/>
      <c r="R352" s="248">
        <f t="shared" si="50"/>
        <v>0</v>
      </c>
      <c r="S352" s="248">
        <f t="shared" si="51"/>
        <v>0</v>
      </c>
      <c r="T352" s="248">
        <f t="shared" si="52"/>
        <v>0</v>
      </c>
      <c r="U352" s="248">
        <f t="shared" si="53"/>
        <v>0</v>
      </c>
      <c r="V352" s="13"/>
      <c r="W352" s="7"/>
      <c r="AT352" s="130"/>
      <c r="BF352" s="33">
        <f t="shared" si="59"/>
        <v>41242</v>
      </c>
      <c r="BG352" s="34">
        <f t="shared" si="54"/>
        <v>82.88000000000001</v>
      </c>
      <c r="BH352" s="32">
        <f t="shared" si="55"/>
        <v>1</v>
      </c>
      <c r="BI352" s="32">
        <f t="shared" si="56"/>
        <v>0</v>
      </c>
      <c r="BJ352" s="69">
        <f t="shared" si="57"/>
        <v>0</v>
      </c>
      <c r="BK352" s="158" t="str">
        <f t="shared" si="58"/>
        <v/>
      </c>
    </row>
    <row r="353" spans="1:63" ht="12" customHeight="1" x14ac:dyDescent="0.2">
      <c r="A353" s="8"/>
      <c r="B353" s="7"/>
      <c r="C353" s="7"/>
      <c r="D353" s="7"/>
      <c r="E353" s="7"/>
      <c r="F353" s="7"/>
      <c r="G353" s="7"/>
      <c r="H353" s="7"/>
      <c r="I353" s="10"/>
      <c r="J353" s="25"/>
      <c r="K353" s="250"/>
      <c r="L353" s="31"/>
      <c r="M353" s="9"/>
      <c r="N353" s="11" t="s">
        <v>25</v>
      </c>
      <c r="O353" s="39"/>
      <c r="P353" s="47"/>
      <c r="Q353" s="13"/>
      <c r="R353" s="248">
        <f t="shared" si="50"/>
        <v>0</v>
      </c>
      <c r="S353" s="248">
        <f t="shared" si="51"/>
        <v>0</v>
      </c>
      <c r="T353" s="248">
        <f t="shared" si="52"/>
        <v>0</v>
      </c>
      <c r="U353" s="248">
        <f t="shared" si="53"/>
        <v>0</v>
      </c>
      <c r="V353" s="13"/>
      <c r="W353" s="7"/>
      <c r="AT353" s="130"/>
      <c r="BF353" s="33">
        <f t="shared" si="59"/>
        <v>41242</v>
      </c>
      <c r="BG353" s="34">
        <f t="shared" si="54"/>
        <v>82.88000000000001</v>
      </c>
      <c r="BH353" s="32">
        <f t="shared" si="55"/>
        <v>1</v>
      </c>
      <c r="BI353" s="32">
        <f t="shared" si="56"/>
        <v>0</v>
      </c>
      <c r="BJ353" s="69">
        <f t="shared" si="57"/>
        <v>0</v>
      </c>
      <c r="BK353" s="158" t="str">
        <f t="shared" si="58"/>
        <v/>
      </c>
    </row>
    <row r="354" spans="1:63" ht="12" customHeight="1" x14ac:dyDescent="0.2">
      <c r="A354" s="8"/>
      <c r="B354" s="7"/>
      <c r="C354" s="7"/>
      <c r="D354" s="7"/>
      <c r="E354" s="7"/>
      <c r="F354" s="7"/>
      <c r="G354" s="7"/>
      <c r="H354" s="7"/>
      <c r="I354" s="10"/>
      <c r="J354" s="25"/>
      <c r="K354" s="250"/>
      <c r="L354" s="31"/>
      <c r="M354" s="9"/>
      <c r="N354" s="11" t="s">
        <v>25</v>
      </c>
      <c r="O354" s="39"/>
      <c r="P354" s="47"/>
      <c r="Q354" s="13"/>
      <c r="R354" s="248">
        <f t="shared" si="50"/>
        <v>0</v>
      </c>
      <c r="S354" s="248">
        <f t="shared" si="51"/>
        <v>0</v>
      </c>
      <c r="T354" s="248">
        <f t="shared" si="52"/>
        <v>0</v>
      </c>
      <c r="U354" s="248">
        <f t="shared" si="53"/>
        <v>0</v>
      </c>
      <c r="V354" s="13"/>
      <c r="W354" s="7"/>
      <c r="AT354" s="130"/>
      <c r="BF354" s="33">
        <f t="shared" si="59"/>
        <v>41242</v>
      </c>
      <c r="BG354" s="34">
        <f t="shared" si="54"/>
        <v>82.88000000000001</v>
      </c>
      <c r="BH354" s="32">
        <f t="shared" si="55"/>
        <v>1</v>
      </c>
      <c r="BI354" s="32">
        <f t="shared" si="56"/>
        <v>0</v>
      </c>
      <c r="BJ354" s="69">
        <f t="shared" si="57"/>
        <v>0</v>
      </c>
      <c r="BK354" s="158" t="str">
        <f t="shared" si="58"/>
        <v/>
      </c>
    </row>
    <row r="355" spans="1:63" ht="12" customHeight="1" x14ac:dyDescent="0.2">
      <c r="A355" s="8"/>
      <c r="B355" s="7"/>
      <c r="C355" s="7"/>
      <c r="D355" s="7"/>
      <c r="E355" s="7"/>
      <c r="F355" s="7"/>
      <c r="G355" s="7"/>
      <c r="H355" s="7"/>
      <c r="I355" s="10"/>
      <c r="J355" s="25"/>
      <c r="K355" s="250"/>
      <c r="L355" s="31"/>
      <c r="M355" s="9"/>
      <c r="N355" s="11" t="s">
        <v>25</v>
      </c>
      <c r="O355" s="39"/>
      <c r="P355" s="47"/>
      <c r="Q355" s="13"/>
      <c r="R355" s="248">
        <f t="shared" si="50"/>
        <v>0</v>
      </c>
      <c r="S355" s="248">
        <f t="shared" si="51"/>
        <v>0</v>
      </c>
      <c r="T355" s="248">
        <f t="shared" si="52"/>
        <v>0</v>
      </c>
      <c r="U355" s="248">
        <f t="shared" si="53"/>
        <v>0</v>
      </c>
      <c r="V355" s="13"/>
      <c r="W355" s="7"/>
      <c r="AT355" s="130"/>
      <c r="BF355" s="33">
        <f t="shared" si="59"/>
        <v>41242</v>
      </c>
      <c r="BG355" s="34">
        <f t="shared" si="54"/>
        <v>82.88000000000001</v>
      </c>
      <c r="BH355" s="32">
        <f t="shared" si="55"/>
        <v>1</v>
      </c>
      <c r="BI355" s="32">
        <f t="shared" si="56"/>
        <v>0</v>
      </c>
      <c r="BJ355" s="69">
        <f t="shared" si="57"/>
        <v>0</v>
      </c>
      <c r="BK355" s="158" t="str">
        <f t="shared" si="58"/>
        <v/>
      </c>
    </row>
    <row r="356" spans="1:63" ht="12" customHeight="1" x14ac:dyDescent="0.2">
      <c r="A356" s="8"/>
      <c r="B356" s="7"/>
      <c r="C356" s="7"/>
      <c r="D356" s="7"/>
      <c r="E356" s="7"/>
      <c r="F356" s="7"/>
      <c r="G356" s="7"/>
      <c r="H356" s="7"/>
      <c r="I356" s="10"/>
      <c r="J356" s="25"/>
      <c r="K356" s="250"/>
      <c r="L356" s="31"/>
      <c r="M356" s="9"/>
      <c r="N356" s="11" t="s">
        <v>25</v>
      </c>
      <c r="O356" s="39"/>
      <c r="P356" s="47"/>
      <c r="Q356" s="13"/>
      <c r="R356" s="248">
        <f t="shared" si="50"/>
        <v>0</v>
      </c>
      <c r="S356" s="248">
        <f t="shared" si="51"/>
        <v>0</v>
      </c>
      <c r="T356" s="248">
        <f t="shared" si="52"/>
        <v>0</v>
      </c>
      <c r="U356" s="248">
        <f t="shared" si="53"/>
        <v>0</v>
      </c>
      <c r="V356" s="13"/>
      <c r="W356" s="7"/>
      <c r="AT356" s="130"/>
      <c r="BF356" s="33">
        <f t="shared" si="59"/>
        <v>41242</v>
      </c>
      <c r="BG356" s="34">
        <f t="shared" si="54"/>
        <v>82.88000000000001</v>
      </c>
      <c r="BH356" s="32">
        <f t="shared" si="55"/>
        <v>1</v>
      </c>
      <c r="BI356" s="32">
        <f t="shared" si="56"/>
        <v>0</v>
      </c>
      <c r="BJ356" s="69">
        <f t="shared" si="57"/>
        <v>0</v>
      </c>
      <c r="BK356" s="158" t="str">
        <f t="shared" si="58"/>
        <v/>
      </c>
    </row>
    <row r="357" spans="1:63" ht="12" customHeight="1" x14ac:dyDescent="0.2">
      <c r="A357" s="8"/>
      <c r="B357" s="7"/>
      <c r="C357" s="7"/>
      <c r="D357" s="7"/>
      <c r="E357" s="7"/>
      <c r="F357" s="7"/>
      <c r="G357" s="7"/>
      <c r="H357" s="7"/>
      <c r="I357" s="10"/>
      <c r="J357" s="25"/>
      <c r="K357" s="250"/>
      <c r="L357" s="31"/>
      <c r="M357" s="9"/>
      <c r="N357" s="11" t="s">
        <v>25</v>
      </c>
      <c r="O357" s="39"/>
      <c r="P357" s="47"/>
      <c r="Q357" s="13"/>
      <c r="R357" s="248">
        <f t="shared" si="50"/>
        <v>0</v>
      </c>
      <c r="S357" s="248">
        <f t="shared" si="51"/>
        <v>0</v>
      </c>
      <c r="T357" s="248">
        <f t="shared" si="52"/>
        <v>0</v>
      </c>
      <c r="U357" s="248">
        <f t="shared" si="53"/>
        <v>0</v>
      </c>
      <c r="V357" s="13"/>
      <c r="W357" s="7"/>
      <c r="AT357" s="130"/>
      <c r="BF357" s="33">
        <f t="shared" si="59"/>
        <v>41242</v>
      </c>
      <c r="BG357" s="34">
        <f t="shared" si="54"/>
        <v>82.88000000000001</v>
      </c>
      <c r="BH357" s="32">
        <f t="shared" si="55"/>
        <v>1</v>
      </c>
      <c r="BI357" s="32">
        <f t="shared" si="56"/>
        <v>0</v>
      </c>
      <c r="BJ357" s="69">
        <f t="shared" si="57"/>
        <v>0</v>
      </c>
      <c r="BK357" s="158" t="str">
        <f t="shared" si="58"/>
        <v/>
      </c>
    </row>
    <row r="358" spans="1:63" ht="12" customHeight="1" x14ac:dyDescent="0.2">
      <c r="A358" s="8"/>
      <c r="B358" s="7"/>
      <c r="C358" s="7"/>
      <c r="D358" s="7"/>
      <c r="E358" s="7"/>
      <c r="F358" s="7"/>
      <c r="G358" s="7"/>
      <c r="H358" s="7"/>
      <c r="I358" s="10"/>
      <c r="J358" s="25"/>
      <c r="K358" s="250"/>
      <c r="L358" s="31"/>
      <c r="M358" s="9"/>
      <c r="N358" s="11" t="s">
        <v>25</v>
      </c>
      <c r="O358" s="39"/>
      <c r="P358" s="47"/>
      <c r="Q358" s="13"/>
      <c r="R358" s="248">
        <f t="shared" si="50"/>
        <v>0</v>
      </c>
      <c r="S358" s="248">
        <f t="shared" si="51"/>
        <v>0</v>
      </c>
      <c r="T358" s="248">
        <f t="shared" si="52"/>
        <v>0</v>
      </c>
      <c r="U358" s="248">
        <f t="shared" si="53"/>
        <v>0</v>
      </c>
      <c r="V358" s="13"/>
      <c r="W358" s="7"/>
      <c r="AT358" s="130"/>
      <c r="BF358" s="33">
        <f t="shared" si="59"/>
        <v>41242</v>
      </c>
      <c r="BG358" s="34">
        <f t="shared" si="54"/>
        <v>82.88000000000001</v>
      </c>
      <c r="BH358" s="32">
        <f t="shared" si="55"/>
        <v>1</v>
      </c>
      <c r="BI358" s="32">
        <f t="shared" si="56"/>
        <v>0</v>
      </c>
      <c r="BJ358" s="69">
        <f t="shared" si="57"/>
        <v>0</v>
      </c>
      <c r="BK358" s="158" t="str">
        <f t="shared" si="58"/>
        <v/>
      </c>
    </row>
    <row r="359" spans="1:63" ht="12" customHeight="1" x14ac:dyDescent="0.2">
      <c r="A359" s="8"/>
      <c r="B359" s="7"/>
      <c r="C359" s="7"/>
      <c r="D359" s="7"/>
      <c r="E359" s="7"/>
      <c r="F359" s="7"/>
      <c r="G359" s="7"/>
      <c r="H359" s="7"/>
      <c r="I359" s="10"/>
      <c r="J359" s="25"/>
      <c r="K359" s="250"/>
      <c r="L359" s="31"/>
      <c r="M359" s="9"/>
      <c r="N359" s="11" t="s">
        <v>25</v>
      </c>
      <c r="O359" s="39"/>
      <c r="P359" s="47"/>
      <c r="Q359" s="13"/>
      <c r="R359" s="248">
        <f t="shared" si="50"/>
        <v>0</v>
      </c>
      <c r="S359" s="248">
        <f t="shared" si="51"/>
        <v>0</v>
      </c>
      <c r="T359" s="248">
        <f t="shared" si="52"/>
        <v>0</v>
      </c>
      <c r="U359" s="248">
        <f t="shared" si="53"/>
        <v>0</v>
      </c>
      <c r="V359" s="13"/>
      <c r="W359" s="7"/>
      <c r="AT359" s="130"/>
      <c r="BF359" s="33">
        <f t="shared" si="59"/>
        <v>41242</v>
      </c>
      <c r="BG359" s="34">
        <f t="shared" si="54"/>
        <v>82.88000000000001</v>
      </c>
      <c r="BH359" s="32">
        <f t="shared" si="55"/>
        <v>1</v>
      </c>
      <c r="BI359" s="32">
        <f t="shared" si="56"/>
        <v>0</v>
      </c>
      <c r="BJ359" s="69">
        <f t="shared" si="57"/>
        <v>0</v>
      </c>
      <c r="BK359" s="158" t="str">
        <f t="shared" si="58"/>
        <v/>
      </c>
    </row>
    <row r="360" spans="1:63" ht="12" customHeight="1" x14ac:dyDescent="0.2">
      <c r="A360" s="8"/>
      <c r="B360" s="7"/>
      <c r="C360" s="7"/>
      <c r="D360" s="7"/>
      <c r="E360" s="7"/>
      <c r="F360" s="7"/>
      <c r="G360" s="7"/>
      <c r="H360" s="7"/>
      <c r="I360" s="10"/>
      <c r="J360" s="25"/>
      <c r="K360" s="250"/>
      <c r="L360" s="31"/>
      <c r="M360" s="9"/>
      <c r="N360" s="11" t="s">
        <v>25</v>
      </c>
      <c r="O360" s="39"/>
      <c r="P360" s="47"/>
      <c r="Q360" s="13"/>
      <c r="R360" s="248">
        <f t="shared" si="50"/>
        <v>0</v>
      </c>
      <c r="S360" s="248">
        <f t="shared" si="51"/>
        <v>0</v>
      </c>
      <c r="T360" s="248">
        <f t="shared" si="52"/>
        <v>0</v>
      </c>
      <c r="U360" s="248">
        <f t="shared" si="53"/>
        <v>0</v>
      </c>
      <c r="V360" s="13"/>
      <c r="W360" s="7"/>
      <c r="AT360" s="130"/>
      <c r="BF360" s="33">
        <f t="shared" si="59"/>
        <v>41242</v>
      </c>
      <c r="BG360" s="34">
        <f t="shared" si="54"/>
        <v>82.88000000000001</v>
      </c>
      <c r="BH360" s="32">
        <f t="shared" si="55"/>
        <v>1</v>
      </c>
      <c r="BI360" s="32">
        <f t="shared" si="56"/>
        <v>0</v>
      </c>
      <c r="BJ360" s="69">
        <f t="shared" si="57"/>
        <v>0</v>
      </c>
      <c r="BK360" s="158" t="str">
        <f t="shared" si="58"/>
        <v/>
      </c>
    </row>
    <row r="361" spans="1:63" ht="12" customHeight="1" x14ac:dyDescent="0.2">
      <c r="A361" s="8"/>
      <c r="B361" s="7"/>
      <c r="C361" s="7"/>
      <c r="D361" s="7"/>
      <c r="E361" s="7"/>
      <c r="F361" s="7"/>
      <c r="G361" s="7"/>
      <c r="H361" s="7"/>
      <c r="I361" s="10"/>
      <c r="J361" s="25"/>
      <c r="K361" s="250"/>
      <c r="L361" s="31"/>
      <c r="M361" s="9"/>
      <c r="N361" s="11" t="s">
        <v>25</v>
      </c>
      <c r="O361" s="39"/>
      <c r="P361" s="47"/>
      <c r="Q361" s="13"/>
      <c r="R361" s="248">
        <f t="shared" si="50"/>
        <v>0</v>
      </c>
      <c r="S361" s="248">
        <f t="shared" si="51"/>
        <v>0</v>
      </c>
      <c r="T361" s="248">
        <f t="shared" si="52"/>
        <v>0</v>
      </c>
      <c r="U361" s="248">
        <f t="shared" si="53"/>
        <v>0</v>
      </c>
      <c r="V361" s="13"/>
      <c r="W361" s="7"/>
      <c r="AT361" s="130"/>
      <c r="BF361" s="33">
        <f t="shared" si="59"/>
        <v>41242</v>
      </c>
      <c r="BG361" s="34">
        <f t="shared" si="54"/>
        <v>82.88000000000001</v>
      </c>
      <c r="BH361" s="32">
        <f t="shared" si="55"/>
        <v>1</v>
      </c>
      <c r="BI361" s="32">
        <f t="shared" si="56"/>
        <v>0</v>
      </c>
      <c r="BJ361" s="69">
        <f t="shared" si="57"/>
        <v>0</v>
      </c>
      <c r="BK361" s="158" t="str">
        <f t="shared" si="58"/>
        <v/>
      </c>
    </row>
    <row r="362" spans="1:63" ht="12" customHeight="1" x14ac:dyDescent="0.2">
      <c r="A362" s="8"/>
      <c r="B362" s="7"/>
      <c r="C362" s="7"/>
      <c r="D362" s="7"/>
      <c r="E362" s="7"/>
      <c r="F362" s="7"/>
      <c r="G362" s="7"/>
      <c r="H362" s="7"/>
      <c r="I362" s="10"/>
      <c r="J362" s="25"/>
      <c r="K362" s="250"/>
      <c r="L362" s="31"/>
      <c r="M362" s="9"/>
      <c r="N362" s="11" t="s">
        <v>25</v>
      </c>
      <c r="O362" s="39"/>
      <c r="P362" s="47"/>
      <c r="Q362" s="13"/>
      <c r="R362" s="248">
        <f t="shared" si="50"/>
        <v>0</v>
      </c>
      <c r="S362" s="248">
        <f t="shared" si="51"/>
        <v>0</v>
      </c>
      <c r="T362" s="248">
        <f t="shared" si="52"/>
        <v>0</v>
      </c>
      <c r="U362" s="248">
        <f t="shared" si="53"/>
        <v>0</v>
      </c>
      <c r="V362" s="13"/>
      <c r="W362" s="7"/>
      <c r="AT362" s="130"/>
      <c r="BF362" s="33">
        <f t="shared" si="59"/>
        <v>41242</v>
      </c>
      <c r="BG362" s="34">
        <f t="shared" si="54"/>
        <v>82.88000000000001</v>
      </c>
      <c r="BH362" s="32">
        <f t="shared" si="55"/>
        <v>1</v>
      </c>
      <c r="BI362" s="32">
        <f t="shared" si="56"/>
        <v>0</v>
      </c>
      <c r="BJ362" s="69">
        <f t="shared" si="57"/>
        <v>0</v>
      </c>
      <c r="BK362" s="158" t="str">
        <f t="shared" si="58"/>
        <v/>
      </c>
    </row>
    <row r="363" spans="1:63" ht="12" customHeight="1" x14ac:dyDescent="0.2">
      <c r="A363" s="8"/>
      <c r="B363" s="7"/>
      <c r="C363" s="7"/>
      <c r="D363" s="7"/>
      <c r="E363" s="7"/>
      <c r="F363" s="7"/>
      <c r="G363" s="7"/>
      <c r="H363" s="7"/>
      <c r="I363" s="10"/>
      <c r="J363" s="25"/>
      <c r="K363" s="250"/>
      <c r="L363" s="31"/>
      <c r="M363" s="9"/>
      <c r="N363" s="11" t="s">
        <v>25</v>
      </c>
      <c r="O363" s="39"/>
      <c r="P363" s="47"/>
      <c r="Q363" s="13"/>
      <c r="R363" s="248">
        <f t="shared" si="50"/>
        <v>0</v>
      </c>
      <c r="S363" s="248">
        <f t="shared" si="51"/>
        <v>0</v>
      </c>
      <c r="T363" s="248">
        <f t="shared" si="52"/>
        <v>0</v>
      </c>
      <c r="U363" s="248">
        <f t="shared" si="53"/>
        <v>0</v>
      </c>
      <c r="V363" s="13"/>
      <c r="W363" s="7"/>
      <c r="AT363" s="130"/>
      <c r="BF363" s="33">
        <f t="shared" si="59"/>
        <v>41242</v>
      </c>
      <c r="BG363" s="34">
        <f t="shared" si="54"/>
        <v>82.88000000000001</v>
      </c>
      <c r="BH363" s="32">
        <f t="shared" si="55"/>
        <v>1</v>
      </c>
      <c r="BI363" s="32">
        <f t="shared" si="56"/>
        <v>0</v>
      </c>
      <c r="BJ363" s="69">
        <f t="shared" si="57"/>
        <v>0</v>
      </c>
      <c r="BK363" s="158" t="str">
        <f t="shared" si="58"/>
        <v/>
      </c>
    </row>
    <row r="364" spans="1:63" ht="12" customHeight="1" x14ac:dyDescent="0.2">
      <c r="A364" s="8"/>
      <c r="B364" s="7"/>
      <c r="C364" s="7"/>
      <c r="D364" s="7"/>
      <c r="E364" s="7"/>
      <c r="F364" s="7"/>
      <c r="G364" s="7"/>
      <c r="H364" s="7"/>
      <c r="I364" s="10"/>
      <c r="J364" s="25"/>
      <c r="K364" s="250"/>
      <c r="L364" s="31"/>
      <c r="M364" s="9"/>
      <c r="N364" s="11" t="s">
        <v>25</v>
      </c>
      <c r="O364" s="39"/>
      <c r="P364" s="47"/>
      <c r="Q364" s="13"/>
      <c r="R364" s="248">
        <f t="shared" si="50"/>
        <v>0</v>
      </c>
      <c r="S364" s="248">
        <f t="shared" si="51"/>
        <v>0</v>
      </c>
      <c r="T364" s="248">
        <f t="shared" si="52"/>
        <v>0</v>
      </c>
      <c r="U364" s="248">
        <f t="shared" si="53"/>
        <v>0</v>
      </c>
      <c r="V364" s="13"/>
      <c r="W364" s="7"/>
      <c r="AT364" s="130"/>
      <c r="BF364" s="33">
        <f t="shared" si="59"/>
        <v>41242</v>
      </c>
      <c r="BG364" s="34">
        <f t="shared" si="54"/>
        <v>82.88000000000001</v>
      </c>
      <c r="BH364" s="32">
        <f t="shared" si="55"/>
        <v>1</v>
      </c>
      <c r="BI364" s="32">
        <f t="shared" si="56"/>
        <v>0</v>
      </c>
      <c r="BJ364" s="69">
        <f t="shared" si="57"/>
        <v>0</v>
      </c>
      <c r="BK364" s="158" t="str">
        <f t="shared" si="58"/>
        <v/>
      </c>
    </row>
    <row r="365" spans="1:63" ht="12" customHeight="1" x14ac:dyDescent="0.2">
      <c r="A365" s="8"/>
      <c r="B365" s="7"/>
      <c r="C365" s="7"/>
      <c r="D365" s="7"/>
      <c r="E365" s="7"/>
      <c r="F365" s="7"/>
      <c r="G365" s="7"/>
      <c r="H365" s="7"/>
      <c r="I365" s="10"/>
      <c r="J365" s="25"/>
      <c r="K365" s="250"/>
      <c r="L365" s="31"/>
      <c r="M365" s="9"/>
      <c r="N365" s="11" t="s">
        <v>25</v>
      </c>
      <c r="O365" s="39"/>
      <c r="P365" s="47"/>
      <c r="Q365" s="13"/>
      <c r="R365" s="248">
        <f t="shared" si="50"/>
        <v>0</v>
      </c>
      <c r="S365" s="248">
        <f t="shared" si="51"/>
        <v>0</v>
      </c>
      <c r="T365" s="248">
        <f t="shared" si="52"/>
        <v>0</v>
      </c>
      <c r="U365" s="248">
        <f t="shared" si="53"/>
        <v>0</v>
      </c>
      <c r="V365" s="13"/>
      <c r="W365" s="7"/>
      <c r="AT365" s="130"/>
      <c r="BF365" s="33">
        <f t="shared" si="59"/>
        <v>41242</v>
      </c>
      <c r="BG365" s="34">
        <f t="shared" si="54"/>
        <v>82.88000000000001</v>
      </c>
      <c r="BH365" s="32">
        <f t="shared" si="55"/>
        <v>1</v>
      </c>
      <c r="BI365" s="32">
        <f t="shared" si="56"/>
        <v>0</v>
      </c>
      <c r="BJ365" s="69">
        <f t="shared" si="57"/>
        <v>0</v>
      </c>
      <c r="BK365" s="158" t="str">
        <f t="shared" si="58"/>
        <v/>
      </c>
    </row>
    <row r="366" spans="1:63" ht="12" customHeight="1" x14ac:dyDescent="0.2">
      <c r="A366" s="8"/>
      <c r="B366" s="7"/>
      <c r="C366" s="7"/>
      <c r="D366" s="7"/>
      <c r="E366" s="7"/>
      <c r="F366" s="7"/>
      <c r="G366" s="7"/>
      <c r="H366" s="7"/>
      <c r="I366" s="10"/>
      <c r="J366" s="25"/>
      <c r="K366" s="250"/>
      <c r="L366" s="31"/>
      <c r="M366" s="9"/>
      <c r="N366" s="11" t="s">
        <v>25</v>
      </c>
      <c r="O366" s="39"/>
      <c r="P366" s="47"/>
      <c r="Q366" s="13"/>
      <c r="R366" s="248">
        <f t="shared" si="50"/>
        <v>0</v>
      </c>
      <c r="S366" s="248">
        <f t="shared" si="51"/>
        <v>0</v>
      </c>
      <c r="T366" s="248">
        <f t="shared" si="52"/>
        <v>0</v>
      </c>
      <c r="U366" s="248">
        <f t="shared" si="53"/>
        <v>0</v>
      </c>
      <c r="V366" s="13"/>
      <c r="W366" s="7"/>
      <c r="AT366" s="130"/>
      <c r="BF366" s="33">
        <f t="shared" si="59"/>
        <v>41242</v>
      </c>
      <c r="BG366" s="34">
        <f t="shared" si="54"/>
        <v>82.88000000000001</v>
      </c>
      <c r="BH366" s="32">
        <f t="shared" si="55"/>
        <v>1</v>
      </c>
      <c r="BI366" s="32">
        <f t="shared" si="56"/>
        <v>0</v>
      </c>
      <c r="BJ366" s="69">
        <f t="shared" si="57"/>
        <v>0</v>
      </c>
      <c r="BK366" s="158" t="str">
        <f t="shared" si="58"/>
        <v/>
      </c>
    </row>
    <row r="367" spans="1:63" ht="12" customHeight="1" x14ac:dyDescent="0.2">
      <c r="A367" s="8"/>
      <c r="B367" s="7"/>
      <c r="C367" s="7"/>
      <c r="D367" s="7"/>
      <c r="E367" s="7"/>
      <c r="F367" s="7"/>
      <c r="G367" s="7"/>
      <c r="H367" s="7"/>
      <c r="I367" s="10"/>
      <c r="J367" s="25"/>
      <c r="K367" s="250"/>
      <c r="L367" s="31"/>
      <c r="M367" s="9"/>
      <c r="N367" s="11" t="s">
        <v>25</v>
      </c>
      <c r="O367" s="39"/>
      <c r="P367" s="47"/>
      <c r="Q367" s="13"/>
      <c r="R367" s="248">
        <f t="shared" si="50"/>
        <v>0</v>
      </c>
      <c r="S367" s="248">
        <f t="shared" si="51"/>
        <v>0</v>
      </c>
      <c r="T367" s="248">
        <f t="shared" si="52"/>
        <v>0</v>
      </c>
      <c r="U367" s="248">
        <f t="shared" si="53"/>
        <v>0</v>
      </c>
      <c r="V367" s="13"/>
      <c r="W367" s="7"/>
      <c r="AT367" s="130"/>
      <c r="BF367" s="33">
        <f t="shared" si="59"/>
        <v>41242</v>
      </c>
      <c r="BG367" s="34">
        <f t="shared" si="54"/>
        <v>82.88000000000001</v>
      </c>
      <c r="BH367" s="32">
        <f t="shared" si="55"/>
        <v>1</v>
      </c>
      <c r="BI367" s="32">
        <f t="shared" si="56"/>
        <v>0</v>
      </c>
      <c r="BJ367" s="69">
        <f t="shared" si="57"/>
        <v>0</v>
      </c>
      <c r="BK367" s="158" t="str">
        <f t="shared" si="58"/>
        <v/>
      </c>
    </row>
    <row r="368" spans="1:63" ht="12" customHeight="1" x14ac:dyDescent="0.2">
      <c r="A368" s="8"/>
      <c r="B368" s="7"/>
      <c r="C368" s="7"/>
      <c r="D368" s="7"/>
      <c r="E368" s="7"/>
      <c r="F368" s="7"/>
      <c r="G368" s="7"/>
      <c r="H368" s="7"/>
      <c r="I368" s="10"/>
      <c r="J368" s="25"/>
      <c r="K368" s="250"/>
      <c r="L368" s="31"/>
      <c r="M368" s="9"/>
      <c r="N368" s="11" t="s">
        <v>25</v>
      </c>
      <c r="O368" s="39"/>
      <c r="P368" s="47"/>
      <c r="Q368" s="13"/>
      <c r="R368" s="248">
        <f t="shared" si="50"/>
        <v>0</v>
      </c>
      <c r="S368" s="248">
        <f t="shared" si="51"/>
        <v>0</v>
      </c>
      <c r="T368" s="248">
        <f t="shared" si="52"/>
        <v>0</v>
      </c>
      <c r="U368" s="248">
        <f t="shared" si="53"/>
        <v>0</v>
      </c>
      <c r="V368" s="13"/>
      <c r="W368" s="7"/>
      <c r="AT368" s="130"/>
      <c r="BF368" s="33">
        <f t="shared" si="59"/>
        <v>41242</v>
      </c>
      <c r="BG368" s="34">
        <f t="shared" si="54"/>
        <v>82.88000000000001</v>
      </c>
      <c r="BH368" s="32">
        <f t="shared" si="55"/>
        <v>1</v>
      </c>
      <c r="BI368" s="32">
        <f t="shared" si="56"/>
        <v>0</v>
      </c>
      <c r="BJ368" s="69">
        <f t="shared" si="57"/>
        <v>0</v>
      </c>
      <c r="BK368" s="158" t="str">
        <f t="shared" si="58"/>
        <v/>
      </c>
    </row>
    <row r="369" spans="1:63" ht="12" customHeight="1" x14ac:dyDescent="0.2">
      <c r="A369" s="8"/>
      <c r="B369" s="7"/>
      <c r="C369" s="7"/>
      <c r="D369" s="7"/>
      <c r="E369" s="7"/>
      <c r="F369" s="7"/>
      <c r="G369" s="7"/>
      <c r="H369" s="7"/>
      <c r="I369" s="10"/>
      <c r="J369" s="25"/>
      <c r="K369" s="250"/>
      <c r="L369" s="31"/>
      <c r="M369" s="9"/>
      <c r="N369" s="11" t="s">
        <v>25</v>
      </c>
      <c r="O369" s="39"/>
      <c r="P369" s="47"/>
      <c r="Q369" s="13"/>
      <c r="R369" s="248">
        <f t="shared" si="50"/>
        <v>0</v>
      </c>
      <c r="S369" s="248">
        <f t="shared" si="51"/>
        <v>0</v>
      </c>
      <c r="T369" s="248">
        <f t="shared" si="52"/>
        <v>0</v>
      </c>
      <c r="U369" s="248">
        <f t="shared" si="53"/>
        <v>0</v>
      </c>
      <c r="V369" s="13"/>
      <c r="W369" s="7"/>
      <c r="AT369" s="130"/>
      <c r="BF369" s="33">
        <f t="shared" si="59"/>
        <v>41242</v>
      </c>
      <c r="BG369" s="34">
        <f t="shared" si="54"/>
        <v>82.88000000000001</v>
      </c>
      <c r="BH369" s="32">
        <f t="shared" si="55"/>
        <v>1</v>
      </c>
      <c r="BI369" s="32">
        <f t="shared" si="56"/>
        <v>0</v>
      </c>
      <c r="BJ369" s="69">
        <f t="shared" si="57"/>
        <v>0</v>
      </c>
      <c r="BK369" s="158" t="str">
        <f t="shared" si="58"/>
        <v/>
      </c>
    </row>
    <row r="370" spans="1:63" ht="12" customHeight="1" x14ac:dyDescent="0.2">
      <c r="A370" s="8"/>
      <c r="B370" s="7"/>
      <c r="C370" s="7"/>
      <c r="D370" s="7"/>
      <c r="E370" s="7"/>
      <c r="F370" s="7"/>
      <c r="G370" s="7"/>
      <c r="H370" s="7"/>
      <c r="I370" s="10"/>
      <c r="J370" s="25"/>
      <c r="K370" s="250"/>
      <c r="L370" s="31"/>
      <c r="M370" s="9"/>
      <c r="N370" s="11" t="s">
        <v>25</v>
      </c>
      <c r="O370" s="39"/>
      <c r="P370" s="47"/>
      <c r="Q370" s="13"/>
      <c r="R370" s="248">
        <f t="shared" si="50"/>
        <v>0</v>
      </c>
      <c r="S370" s="248">
        <f t="shared" si="51"/>
        <v>0</v>
      </c>
      <c r="T370" s="248">
        <f t="shared" si="52"/>
        <v>0</v>
      </c>
      <c r="U370" s="248">
        <f t="shared" si="53"/>
        <v>0</v>
      </c>
      <c r="V370" s="13"/>
      <c r="W370" s="7"/>
      <c r="AT370" s="130"/>
      <c r="BF370" s="33">
        <f t="shared" si="59"/>
        <v>41242</v>
      </c>
      <c r="BG370" s="34">
        <f t="shared" si="54"/>
        <v>82.88000000000001</v>
      </c>
      <c r="BH370" s="32">
        <f t="shared" si="55"/>
        <v>1</v>
      </c>
      <c r="BI370" s="32">
        <f t="shared" si="56"/>
        <v>0</v>
      </c>
      <c r="BJ370" s="69">
        <f t="shared" si="57"/>
        <v>0</v>
      </c>
      <c r="BK370" s="158" t="str">
        <f t="shared" si="58"/>
        <v/>
      </c>
    </row>
    <row r="371" spans="1:63" ht="12" customHeight="1" x14ac:dyDescent="0.2">
      <c r="A371" s="8"/>
      <c r="B371" s="7"/>
      <c r="C371" s="7"/>
      <c r="D371" s="7"/>
      <c r="E371" s="7"/>
      <c r="F371" s="7"/>
      <c r="G371" s="7"/>
      <c r="H371" s="7"/>
      <c r="I371" s="10"/>
      <c r="J371" s="25"/>
      <c r="K371" s="250"/>
      <c r="L371" s="31"/>
      <c r="M371" s="9"/>
      <c r="N371" s="11" t="s">
        <v>25</v>
      </c>
      <c r="O371" s="39"/>
      <c r="P371" s="47"/>
      <c r="Q371" s="13"/>
      <c r="R371" s="248">
        <f t="shared" si="50"/>
        <v>0</v>
      </c>
      <c r="S371" s="248">
        <f t="shared" si="51"/>
        <v>0</v>
      </c>
      <c r="T371" s="248">
        <f t="shared" si="52"/>
        <v>0</v>
      </c>
      <c r="U371" s="248">
        <f t="shared" si="53"/>
        <v>0</v>
      </c>
      <c r="V371" s="13"/>
      <c r="W371" s="7"/>
      <c r="AT371" s="130"/>
      <c r="BF371" s="33">
        <f t="shared" si="59"/>
        <v>41242</v>
      </c>
      <c r="BG371" s="34">
        <f t="shared" si="54"/>
        <v>82.88000000000001</v>
      </c>
      <c r="BH371" s="32">
        <f t="shared" si="55"/>
        <v>1</v>
      </c>
      <c r="BI371" s="32">
        <f t="shared" si="56"/>
        <v>0</v>
      </c>
      <c r="BJ371" s="69">
        <f t="shared" si="57"/>
        <v>0</v>
      </c>
      <c r="BK371" s="158" t="str">
        <f t="shared" si="58"/>
        <v/>
      </c>
    </row>
    <row r="372" spans="1:63" ht="12" customHeight="1" x14ac:dyDescent="0.2">
      <c r="A372" s="8"/>
      <c r="B372" s="7"/>
      <c r="C372" s="7"/>
      <c r="D372" s="7"/>
      <c r="E372" s="7"/>
      <c r="F372" s="7"/>
      <c r="G372" s="7"/>
      <c r="H372" s="7"/>
      <c r="I372" s="10"/>
      <c r="J372" s="25"/>
      <c r="K372" s="250"/>
      <c r="L372" s="31"/>
      <c r="M372" s="9"/>
      <c r="N372" s="11" t="s">
        <v>25</v>
      </c>
      <c r="O372" s="39"/>
      <c r="P372" s="47"/>
      <c r="Q372" s="13"/>
      <c r="R372" s="248">
        <f t="shared" si="50"/>
        <v>0</v>
      </c>
      <c r="S372" s="248">
        <f t="shared" si="51"/>
        <v>0</v>
      </c>
      <c r="T372" s="248">
        <f t="shared" si="52"/>
        <v>0</v>
      </c>
      <c r="U372" s="248">
        <f t="shared" si="53"/>
        <v>0</v>
      </c>
      <c r="V372" s="13"/>
      <c r="W372" s="7"/>
      <c r="AT372" s="130"/>
      <c r="BF372" s="33">
        <f t="shared" si="59"/>
        <v>41242</v>
      </c>
      <c r="BG372" s="34">
        <f t="shared" si="54"/>
        <v>82.88000000000001</v>
      </c>
      <c r="BH372" s="32">
        <f t="shared" si="55"/>
        <v>1</v>
      </c>
      <c r="BI372" s="32">
        <f t="shared" si="56"/>
        <v>0</v>
      </c>
      <c r="BJ372" s="69">
        <f t="shared" si="57"/>
        <v>0</v>
      </c>
      <c r="BK372" s="158" t="str">
        <f t="shared" si="58"/>
        <v/>
      </c>
    </row>
    <row r="373" spans="1:63" ht="12" customHeight="1" x14ac:dyDescent="0.2">
      <c r="A373" s="8"/>
      <c r="B373" s="7"/>
      <c r="C373" s="7"/>
      <c r="D373" s="7"/>
      <c r="E373" s="7"/>
      <c r="F373" s="7"/>
      <c r="G373" s="7"/>
      <c r="H373" s="7"/>
      <c r="I373" s="10"/>
      <c r="J373" s="25"/>
      <c r="K373" s="250"/>
      <c r="L373" s="31"/>
      <c r="M373" s="9"/>
      <c r="N373" s="11" t="s">
        <v>25</v>
      </c>
      <c r="O373" s="39"/>
      <c r="P373" s="47"/>
      <c r="Q373" s="13"/>
      <c r="R373" s="248">
        <f t="shared" si="50"/>
        <v>0</v>
      </c>
      <c r="S373" s="248">
        <f t="shared" si="51"/>
        <v>0</v>
      </c>
      <c r="T373" s="248">
        <f t="shared" si="52"/>
        <v>0</v>
      </c>
      <c r="U373" s="248">
        <f t="shared" si="53"/>
        <v>0</v>
      </c>
      <c r="V373" s="13"/>
      <c r="W373" s="7"/>
      <c r="AT373" s="130"/>
      <c r="BF373" s="33">
        <f t="shared" si="59"/>
        <v>41242</v>
      </c>
      <c r="BG373" s="34">
        <f t="shared" si="54"/>
        <v>82.88000000000001</v>
      </c>
      <c r="BH373" s="32">
        <f t="shared" si="55"/>
        <v>1</v>
      </c>
      <c r="BI373" s="32">
        <f t="shared" si="56"/>
        <v>0</v>
      </c>
      <c r="BJ373" s="69">
        <f t="shared" si="57"/>
        <v>0</v>
      </c>
      <c r="BK373" s="158" t="str">
        <f t="shared" si="58"/>
        <v/>
      </c>
    </row>
    <row r="374" spans="1:63" ht="12" customHeight="1" x14ac:dyDescent="0.2">
      <c r="A374" s="8"/>
      <c r="B374" s="7"/>
      <c r="C374" s="7"/>
      <c r="D374" s="7"/>
      <c r="E374" s="7"/>
      <c r="F374" s="7"/>
      <c r="G374" s="7"/>
      <c r="H374" s="7"/>
      <c r="I374" s="10"/>
      <c r="J374" s="25"/>
      <c r="K374" s="250"/>
      <c r="L374" s="31"/>
      <c r="M374" s="9"/>
      <c r="N374" s="11" t="s">
        <v>25</v>
      </c>
      <c r="O374" s="39"/>
      <c r="P374" s="47"/>
      <c r="Q374" s="13"/>
      <c r="R374" s="248">
        <f t="shared" si="50"/>
        <v>0</v>
      </c>
      <c r="S374" s="248">
        <f t="shared" si="51"/>
        <v>0</v>
      </c>
      <c r="T374" s="248">
        <f t="shared" si="52"/>
        <v>0</v>
      </c>
      <c r="U374" s="248">
        <f t="shared" si="53"/>
        <v>0</v>
      </c>
      <c r="V374" s="13"/>
      <c r="W374" s="7"/>
      <c r="AT374" s="130"/>
      <c r="BF374" s="33">
        <f t="shared" si="59"/>
        <v>41242</v>
      </c>
      <c r="BG374" s="34">
        <f t="shared" si="54"/>
        <v>82.88000000000001</v>
      </c>
      <c r="BH374" s="32">
        <f t="shared" si="55"/>
        <v>1</v>
      </c>
      <c r="BI374" s="32">
        <f t="shared" si="56"/>
        <v>0</v>
      </c>
      <c r="BJ374" s="69">
        <f t="shared" si="57"/>
        <v>0</v>
      </c>
      <c r="BK374" s="158" t="str">
        <f t="shared" si="58"/>
        <v/>
      </c>
    </row>
    <row r="375" spans="1:63" ht="12" customHeight="1" x14ac:dyDescent="0.2">
      <c r="A375" s="8"/>
      <c r="B375" s="7"/>
      <c r="C375" s="7"/>
      <c r="D375" s="7"/>
      <c r="E375" s="7"/>
      <c r="F375" s="7"/>
      <c r="G375" s="7"/>
      <c r="H375" s="7"/>
      <c r="I375" s="10"/>
      <c r="J375" s="25"/>
      <c r="K375" s="250"/>
      <c r="L375" s="31"/>
      <c r="M375" s="9"/>
      <c r="N375" s="11" t="s">
        <v>25</v>
      </c>
      <c r="O375" s="39"/>
      <c r="P375" s="47"/>
      <c r="Q375" s="13"/>
      <c r="R375" s="248">
        <f t="shared" si="50"/>
        <v>0</v>
      </c>
      <c r="S375" s="248">
        <f t="shared" si="51"/>
        <v>0</v>
      </c>
      <c r="T375" s="248">
        <f t="shared" si="52"/>
        <v>0</v>
      </c>
      <c r="U375" s="248">
        <f t="shared" si="53"/>
        <v>0</v>
      </c>
      <c r="V375" s="13"/>
      <c r="W375" s="7"/>
      <c r="AT375" s="130"/>
      <c r="BF375" s="33">
        <f t="shared" si="59"/>
        <v>41242</v>
      </c>
      <c r="BG375" s="34">
        <f t="shared" si="54"/>
        <v>82.88000000000001</v>
      </c>
      <c r="BH375" s="32">
        <f t="shared" si="55"/>
        <v>1</v>
      </c>
      <c r="BI375" s="32">
        <f t="shared" si="56"/>
        <v>0</v>
      </c>
      <c r="BJ375" s="69">
        <f t="shared" si="57"/>
        <v>0</v>
      </c>
      <c r="BK375" s="158" t="str">
        <f t="shared" si="58"/>
        <v/>
      </c>
    </row>
    <row r="376" spans="1:63" ht="12" customHeight="1" x14ac:dyDescent="0.2">
      <c r="A376" s="8"/>
      <c r="B376" s="7"/>
      <c r="C376" s="7"/>
      <c r="D376" s="7"/>
      <c r="E376" s="7"/>
      <c r="F376" s="7"/>
      <c r="G376" s="7"/>
      <c r="H376" s="7"/>
      <c r="I376" s="10"/>
      <c r="J376" s="25"/>
      <c r="K376" s="250"/>
      <c r="L376" s="31"/>
      <c r="M376" s="9"/>
      <c r="N376" s="11" t="s">
        <v>25</v>
      </c>
      <c r="O376" s="39"/>
      <c r="P376" s="47"/>
      <c r="Q376" s="13"/>
      <c r="R376" s="248">
        <f t="shared" si="50"/>
        <v>0</v>
      </c>
      <c r="S376" s="248">
        <f t="shared" si="51"/>
        <v>0</v>
      </c>
      <c r="T376" s="248">
        <f t="shared" si="52"/>
        <v>0</v>
      </c>
      <c r="U376" s="248">
        <f t="shared" si="53"/>
        <v>0</v>
      </c>
      <c r="V376" s="13"/>
      <c r="W376" s="7"/>
      <c r="AT376" s="130"/>
      <c r="BF376" s="33">
        <f t="shared" si="59"/>
        <v>41242</v>
      </c>
      <c r="BG376" s="34">
        <f t="shared" si="54"/>
        <v>82.88000000000001</v>
      </c>
      <c r="BH376" s="32">
        <f t="shared" si="55"/>
        <v>1</v>
      </c>
      <c r="BI376" s="32">
        <f t="shared" si="56"/>
        <v>0</v>
      </c>
      <c r="BJ376" s="69">
        <f t="shared" si="57"/>
        <v>0</v>
      </c>
      <c r="BK376" s="158" t="str">
        <f t="shared" si="58"/>
        <v/>
      </c>
    </row>
    <row r="377" spans="1:63" ht="12" customHeight="1" x14ac:dyDescent="0.2">
      <c r="A377" s="8"/>
      <c r="B377" s="7"/>
      <c r="C377" s="7"/>
      <c r="D377" s="7"/>
      <c r="E377" s="7"/>
      <c r="F377" s="7"/>
      <c r="G377" s="7"/>
      <c r="H377" s="7"/>
      <c r="I377" s="10"/>
      <c r="J377" s="25"/>
      <c r="K377" s="250"/>
      <c r="L377" s="31"/>
      <c r="M377" s="9"/>
      <c r="N377" s="11" t="s">
        <v>25</v>
      </c>
      <c r="O377" s="39"/>
      <c r="P377" s="47"/>
      <c r="Q377" s="13"/>
      <c r="R377" s="248">
        <f t="shared" si="50"/>
        <v>0</v>
      </c>
      <c r="S377" s="248">
        <f t="shared" si="51"/>
        <v>0</v>
      </c>
      <c r="T377" s="248">
        <f t="shared" si="52"/>
        <v>0</v>
      </c>
      <c r="U377" s="248">
        <f t="shared" si="53"/>
        <v>0</v>
      </c>
      <c r="V377" s="13"/>
      <c r="W377" s="7"/>
      <c r="AT377" s="130"/>
      <c r="BF377" s="33">
        <f t="shared" si="59"/>
        <v>41242</v>
      </c>
      <c r="BG377" s="34">
        <f t="shared" si="54"/>
        <v>82.88000000000001</v>
      </c>
      <c r="BH377" s="32">
        <f t="shared" si="55"/>
        <v>1</v>
      </c>
      <c r="BI377" s="32">
        <f t="shared" si="56"/>
        <v>0</v>
      </c>
      <c r="BJ377" s="69">
        <f t="shared" si="57"/>
        <v>0</v>
      </c>
      <c r="BK377" s="158" t="str">
        <f t="shared" si="58"/>
        <v/>
      </c>
    </row>
    <row r="378" spans="1:63" ht="12" customHeight="1" x14ac:dyDescent="0.2">
      <c r="A378" s="8"/>
      <c r="B378" s="7"/>
      <c r="C378" s="7"/>
      <c r="D378" s="7"/>
      <c r="E378" s="7"/>
      <c r="F378" s="7"/>
      <c r="G378" s="7"/>
      <c r="H378" s="7"/>
      <c r="I378" s="10"/>
      <c r="J378" s="25"/>
      <c r="K378" s="250"/>
      <c r="L378" s="31"/>
      <c r="M378" s="9"/>
      <c r="N378" s="11" t="s">
        <v>25</v>
      </c>
      <c r="O378" s="39"/>
      <c r="P378" s="47"/>
      <c r="Q378" s="13"/>
      <c r="R378" s="248">
        <f t="shared" si="50"/>
        <v>0</v>
      </c>
      <c r="S378" s="248">
        <f t="shared" si="51"/>
        <v>0</v>
      </c>
      <c r="T378" s="248">
        <f t="shared" si="52"/>
        <v>0</v>
      </c>
      <c r="U378" s="248">
        <f t="shared" si="53"/>
        <v>0</v>
      </c>
      <c r="V378" s="13"/>
      <c r="W378" s="7"/>
      <c r="AT378" s="130"/>
      <c r="BF378" s="33">
        <f t="shared" si="59"/>
        <v>41242</v>
      </c>
      <c r="BG378" s="34">
        <f t="shared" si="54"/>
        <v>82.88000000000001</v>
      </c>
      <c r="BH378" s="32">
        <f t="shared" si="55"/>
        <v>1</v>
      </c>
      <c r="BI378" s="32">
        <f t="shared" si="56"/>
        <v>0</v>
      </c>
      <c r="BJ378" s="69">
        <f t="shared" si="57"/>
        <v>0</v>
      </c>
      <c r="BK378" s="158" t="str">
        <f t="shared" si="58"/>
        <v/>
      </c>
    </row>
    <row r="379" spans="1:63" ht="12" customHeight="1" x14ac:dyDescent="0.2">
      <c r="A379" s="8"/>
      <c r="B379" s="7"/>
      <c r="C379" s="7"/>
      <c r="D379" s="7"/>
      <c r="E379" s="7"/>
      <c r="F379" s="7"/>
      <c r="G379" s="7"/>
      <c r="H379" s="7"/>
      <c r="I379" s="10"/>
      <c r="J379" s="25"/>
      <c r="K379" s="250"/>
      <c r="L379" s="31"/>
      <c r="M379" s="9"/>
      <c r="N379" s="11" t="s">
        <v>25</v>
      </c>
      <c r="O379" s="39"/>
      <c r="P379" s="47"/>
      <c r="Q379" s="13"/>
      <c r="R379" s="248">
        <f t="shared" si="50"/>
        <v>0</v>
      </c>
      <c r="S379" s="248">
        <f t="shared" si="51"/>
        <v>0</v>
      </c>
      <c r="T379" s="248">
        <f t="shared" si="52"/>
        <v>0</v>
      </c>
      <c r="U379" s="248">
        <f t="shared" si="53"/>
        <v>0</v>
      </c>
      <c r="V379" s="13"/>
      <c r="W379" s="7"/>
      <c r="AT379" s="130"/>
      <c r="BF379" s="33">
        <f t="shared" si="59"/>
        <v>41242</v>
      </c>
      <c r="BG379" s="34">
        <f t="shared" si="54"/>
        <v>82.88000000000001</v>
      </c>
      <c r="BH379" s="32">
        <f t="shared" si="55"/>
        <v>1</v>
      </c>
      <c r="BI379" s="32">
        <f t="shared" si="56"/>
        <v>0</v>
      </c>
      <c r="BJ379" s="69">
        <f t="shared" si="57"/>
        <v>0</v>
      </c>
      <c r="BK379" s="158" t="str">
        <f t="shared" si="58"/>
        <v/>
      </c>
    </row>
    <row r="380" spans="1:63" ht="12" customHeight="1" x14ac:dyDescent="0.2">
      <c r="A380" s="8"/>
      <c r="B380" s="7"/>
      <c r="C380" s="7"/>
      <c r="D380" s="7"/>
      <c r="E380" s="7"/>
      <c r="F380" s="7"/>
      <c r="G380" s="7"/>
      <c r="H380" s="7"/>
      <c r="I380" s="10"/>
      <c r="J380" s="25"/>
      <c r="K380" s="250"/>
      <c r="L380" s="31"/>
      <c r="M380" s="9"/>
      <c r="N380" s="11" t="s">
        <v>25</v>
      </c>
      <c r="O380" s="39"/>
      <c r="P380" s="47"/>
      <c r="Q380" s="13"/>
      <c r="R380" s="248">
        <f t="shared" si="50"/>
        <v>0</v>
      </c>
      <c r="S380" s="248">
        <f t="shared" si="51"/>
        <v>0</v>
      </c>
      <c r="T380" s="248">
        <f t="shared" si="52"/>
        <v>0</v>
      </c>
      <c r="U380" s="248">
        <f t="shared" si="53"/>
        <v>0</v>
      </c>
      <c r="V380" s="13"/>
      <c r="W380" s="7"/>
      <c r="AT380" s="130"/>
      <c r="BF380" s="33">
        <f t="shared" si="59"/>
        <v>41242</v>
      </c>
      <c r="BG380" s="34">
        <f t="shared" si="54"/>
        <v>82.88000000000001</v>
      </c>
      <c r="BH380" s="32">
        <f t="shared" si="55"/>
        <v>1</v>
      </c>
      <c r="BI380" s="32">
        <f t="shared" si="56"/>
        <v>0</v>
      </c>
      <c r="BJ380" s="69">
        <f t="shared" si="57"/>
        <v>0</v>
      </c>
      <c r="BK380" s="158" t="str">
        <f t="shared" si="58"/>
        <v/>
      </c>
    </row>
    <row r="381" spans="1:63" ht="12" customHeight="1" x14ac:dyDescent="0.2">
      <c r="A381" s="8"/>
      <c r="B381" s="7"/>
      <c r="C381" s="7"/>
      <c r="D381" s="7"/>
      <c r="E381" s="7"/>
      <c r="F381" s="7"/>
      <c r="G381" s="7"/>
      <c r="H381" s="7"/>
      <c r="I381" s="10"/>
      <c r="J381" s="25"/>
      <c r="K381" s="250"/>
      <c r="L381" s="31"/>
      <c r="M381" s="9"/>
      <c r="N381" s="11" t="s">
        <v>25</v>
      </c>
      <c r="O381" s="39"/>
      <c r="P381" s="47"/>
      <c r="Q381" s="13"/>
      <c r="R381" s="248">
        <f t="shared" si="50"/>
        <v>0</v>
      </c>
      <c r="S381" s="248">
        <f t="shared" si="51"/>
        <v>0</v>
      </c>
      <c r="T381" s="248">
        <f t="shared" si="52"/>
        <v>0</v>
      </c>
      <c r="U381" s="248">
        <f t="shared" si="53"/>
        <v>0</v>
      </c>
      <c r="V381" s="13"/>
      <c r="W381" s="7"/>
      <c r="AT381" s="130"/>
      <c r="BF381" s="33">
        <f t="shared" si="59"/>
        <v>41242</v>
      </c>
      <c r="BG381" s="34">
        <f t="shared" si="54"/>
        <v>82.88000000000001</v>
      </c>
      <c r="BH381" s="32">
        <f t="shared" si="55"/>
        <v>1</v>
      </c>
      <c r="BI381" s="32">
        <f t="shared" si="56"/>
        <v>0</v>
      </c>
      <c r="BJ381" s="69">
        <f t="shared" si="57"/>
        <v>0</v>
      </c>
      <c r="BK381" s="158" t="str">
        <f t="shared" si="58"/>
        <v/>
      </c>
    </row>
    <row r="382" spans="1:63" ht="12" customHeight="1" x14ac:dyDescent="0.2">
      <c r="A382" s="8"/>
      <c r="B382" s="7"/>
      <c r="C382" s="7"/>
      <c r="D382" s="7"/>
      <c r="E382" s="7"/>
      <c r="F382" s="7"/>
      <c r="G382" s="7"/>
      <c r="H382" s="7"/>
      <c r="I382" s="10"/>
      <c r="J382" s="25"/>
      <c r="K382" s="250"/>
      <c r="L382" s="31"/>
      <c r="M382" s="9"/>
      <c r="N382" s="11" t="s">
        <v>25</v>
      </c>
      <c r="O382" s="39"/>
      <c r="P382" s="47"/>
      <c r="Q382" s="13"/>
      <c r="R382" s="248">
        <f t="shared" si="50"/>
        <v>0</v>
      </c>
      <c r="S382" s="248">
        <f t="shared" si="51"/>
        <v>0</v>
      </c>
      <c r="T382" s="248">
        <f t="shared" si="52"/>
        <v>0</v>
      </c>
      <c r="U382" s="248">
        <f t="shared" si="53"/>
        <v>0</v>
      </c>
      <c r="V382" s="13"/>
      <c r="W382" s="7"/>
      <c r="AT382" s="130"/>
      <c r="BF382" s="33">
        <f t="shared" si="59"/>
        <v>41242</v>
      </c>
      <c r="BG382" s="34">
        <f t="shared" si="54"/>
        <v>82.88000000000001</v>
      </c>
      <c r="BH382" s="32">
        <f t="shared" si="55"/>
        <v>1</v>
      </c>
      <c r="BI382" s="32">
        <f t="shared" si="56"/>
        <v>0</v>
      </c>
      <c r="BJ382" s="69">
        <f t="shared" si="57"/>
        <v>0</v>
      </c>
      <c r="BK382" s="158" t="str">
        <f t="shared" si="58"/>
        <v/>
      </c>
    </row>
    <row r="383" spans="1:63" ht="12" customHeight="1" x14ac:dyDescent="0.2">
      <c r="A383" s="8"/>
      <c r="B383" s="7"/>
      <c r="C383" s="7"/>
      <c r="D383" s="7"/>
      <c r="E383" s="7"/>
      <c r="F383" s="7"/>
      <c r="G383" s="7"/>
      <c r="H383" s="7"/>
      <c r="I383" s="10"/>
      <c r="J383" s="25"/>
      <c r="K383" s="250"/>
      <c r="L383" s="31"/>
      <c r="M383" s="9"/>
      <c r="N383" s="11" t="s">
        <v>25</v>
      </c>
      <c r="O383" s="39"/>
      <c r="P383" s="47"/>
      <c r="Q383" s="13"/>
      <c r="R383" s="248">
        <f t="shared" si="50"/>
        <v>0</v>
      </c>
      <c r="S383" s="248">
        <f t="shared" si="51"/>
        <v>0</v>
      </c>
      <c r="T383" s="248">
        <f t="shared" si="52"/>
        <v>0</v>
      </c>
      <c r="U383" s="248">
        <f t="shared" si="53"/>
        <v>0</v>
      </c>
      <c r="V383" s="13"/>
      <c r="W383" s="7"/>
      <c r="AT383" s="130"/>
      <c r="BF383" s="33">
        <f t="shared" si="59"/>
        <v>41242</v>
      </c>
      <c r="BG383" s="34">
        <f t="shared" si="54"/>
        <v>82.88000000000001</v>
      </c>
      <c r="BH383" s="32">
        <f t="shared" si="55"/>
        <v>1</v>
      </c>
      <c r="BI383" s="32">
        <f t="shared" si="56"/>
        <v>0</v>
      </c>
      <c r="BJ383" s="69">
        <f t="shared" si="57"/>
        <v>0</v>
      </c>
      <c r="BK383" s="158" t="str">
        <f t="shared" si="58"/>
        <v/>
      </c>
    </row>
    <row r="384" spans="1:63" ht="12" customHeight="1" x14ac:dyDescent="0.2">
      <c r="A384" s="8"/>
      <c r="B384" s="7"/>
      <c r="C384" s="7"/>
      <c r="D384" s="7"/>
      <c r="E384" s="7"/>
      <c r="F384" s="7"/>
      <c r="G384" s="7"/>
      <c r="H384" s="7"/>
      <c r="I384" s="10"/>
      <c r="J384" s="25"/>
      <c r="K384" s="250"/>
      <c r="L384" s="31"/>
      <c r="M384" s="9"/>
      <c r="N384" s="11" t="s">
        <v>25</v>
      </c>
      <c r="O384" s="39"/>
      <c r="P384" s="47"/>
      <c r="Q384" s="13"/>
      <c r="R384" s="248">
        <f t="shared" si="50"/>
        <v>0</v>
      </c>
      <c r="S384" s="248">
        <f t="shared" si="51"/>
        <v>0</v>
      </c>
      <c r="T384" s="248">
        <f t="shared" si="52"/>
        <v>0</v>
      </c>
      <c r="U384" s="248">
        <f t="shared" si="53"/>
        <v>0</v>
      </c>
      <c r="V384" s="13"/>
      <c r="W384" s="7"/>
      <c r="AT384" s="130"/>
      <c r="BF384" s="33">
        <f t="shared" si="59"/>
        <v>41242</v>
      </c>
      <c r="BG384" s="34">
        <f t="shared" si="54"/>
        <v>82.88000000000001</v>
      </c>
      <c r="BH384" s="32">
        <f t="shared" si="55"/>
        <v>1</v>
      </c>
      <c r="BI384" s="32">
        <f t="shared" si="56"/>
        <v>0</v>
      </c>
      <c r="BJ384" s="69">
        <f t="shared" si="57"/>
        <v>0</v>
      </c>
      <c r="BK384" s="158" t="str">
        <f t="shared" si="58"/>
        <v/>
      </c>
    </row>
    <row r="385" spans="1:63" ht="12" customHeight="1" x14ac:dyDescent="0.2">
      <c r="A385" s="8"/>
      <c r="B385" s="7"/>
      <c r="C385" s="7"/>
      <c r="D385" s="7"/>
      <c r="E385" s="7"/>
      <c r="F385" s="7"/>
      <c r="G385" s="7"/>
      <c r="H385" s="7"/>
      <c r="I385" s="10"/>
      <c r="J385" s="25"/>
      <c r="K385" s="250"/>
      <c r="L385" s="31"/>
      <c r="M385" s="9"/>
      <c r="N385" s="11" t="s">
        <v>25</v>
      </c>
      <c r="O385" s="39"/>
      <c r="P385" s="47"/>
      <c r="Q385" s="13"/>
      <c r="R385" s="248">
        <f t="shared" si="50"/>
        <v>0</v>
      </c>
      <c r="S385" s="248">
        <f t="shared" si="51"/>
        <v>0</v>
      </c>
      <c r="T385" s="248">
        <f t="shared" si="52"/>
        <v>0</v>
      </c>
      <c r="U385" s="248">
        <f t="shared" si="53"/>
        <v>0</v>
      </c>
      <c r="V385" s="13"/>
      <c r="W385" s="7"/>
      <c r="AT385" s="130"/>
      <c r="BF385" s="33">
        <f t="shared" si="59"/>
        <v>41242</v>
      </c>
      <c r="BG385" s="34">
        <f t="shared" si="54"/>
        <v>82.88000000000001</v>
      </c>
      <c r="BH385" s="32">
        <f t="shared" si="55"/>
        <v>1</v>
      </c>
      <c r="BI385" s="32">
        <f t="shared" si="56"/>
        <v>0</v>
      </c>
      <c r="BJ385" s="69">
        <f t="shared" si="57"/>
        <v>0</v>
      </c>
      <c r="BK385" s="158" t="str">
        <f t="shared" si="58"/>
        <v/>
      </c>
    </row>
    <row r="386" spans="1:63" ht="12" customHeight="1" x14ac:dyDescent="0.2">
      <c r="A386" s="8"/>
      <c r="B386" s="7"/>
      <c r="C386" s="7"/>
      <c r="D386" s="7"/>
      <c r="E386" s="7"/>
      <c r="F386" s="7"/>
      <c r="G386" s="7"/>
      <c r="H386" s="7"/>
      <c r="I386" s="10"/>
      <c r="J386" s="25"/>
      <c r="K386" s="250"/>
      <c r="L386" s="31"/>
      <c r="M386" s="9"/>
      <c r="N386" s="11" t="s">
        <v>25</v>
      </c>
      <c r="O386" s="39"/>
      <c r="P386" s="47"/>
      <c r="Q386" s="13"/>
      <c r="R386" s="248">
        <f t="shared" si="50"/>
        <v>0</v>
      </c>
      <c r="S386" s="248">
        <f t="shared" si="51"/>
        <v>0</v>
      </c>
      <c r="T386" s="248">
        <f t="shared" si="52"/>
        <v>0</v>
      </c>
      <c r="U386" s="248">
        <f t="shared" si="53"/>
        <v>0</v>
      </c>
      <c r="V386" s="13"/>
      <c r="W386" s="7"/>
      <c r="AT386" s="130"/>
      <c r="BF386" s="33">
        <f t="shared" si="59"/>
        <v>41242</v>
      </c>
      <c r="BG386" s="34">
        <f t="shared" si="54"/>
        <v>82.88000000000001</v>
      </c>
      <c r="BH386" s="32">
        <f t="shared" si="55"/>
        <v>1</v>
      </c>
      <c r="BI386" s="32">
        <f t="shared" si="56"/>
        <v>0</v>
      </c>
      <c r="BJ386" s="69">
        <f t="shared" si="57"/>
        <v>0</v>
      </c>
      <c r="BK386" s="158" t="str">
        <f t="shared" si="58"/>
        <v/>
      </c>
    </row>
    <row r="387" spans="1:63" ht="12" customHeight="1" x14ac:dyDescent="0.2">
      <c r="A387" s="8"/>
      <c r="B387" s="7"/>
      <c r="C387" s="7"/>
      <c r="D387" s="7"/>
      <c r="E387" s="7"/>
      <c r="F387" s="7"/>
      <c r="G387" s="7"/>
      <c r="H387" s="7"/>
      <c r="I387" s="10"/>
      <c r="J387" s="25"/>
      <c r="K387" s="250"/>
      <c r="L387" s="31"/>
      <c r="M387" s="9"/>
      <c r="N387" s="11" t="s">
        <v>25</v>
      </c>
      <c r="O387" s="39"/>
      <c r="P387" s="47"/>
      <c r="Q387" s="13"/>
      <c r="R387" s="248">
        <f t="shared" si="50"/>
        <v>0</v>
      </c>
      <c r="S387" s="248">
        <f t="shared" si="51"/>
        <v>0</v>
      </c>
      <c r="T387" s="248">
        <f t="shared" si="52"/>
        <v>0</v>
      </c>
      <c r="U387" s="248">
        <f t="shared" si="53"/>
        <v>0</v>
      </c>
      <c r="V387" s="13"/>
      <c r="W387" s="7"/>
      <c r="AT387" s="130"/>
      <c r="BF387" s="33">
        <f t="shared" si="59"/>
        <v>41242</v>
      </c>
      <c r="BG387" s="34">
        <f t="shared" si="54"/>
        <v>82.88000000000001</v>
      </c>
      <c r="BH387" s="32">
        <f t="shared" si="55"/>
        <v>1</v>
      </c>
      <c r="BI387" s="32">
        <f t="shared" si="56"/>
        <v>0</v>
      </c>
      <c r="BJ387" s="69">
        <f t="shared" si="57"/>
        <v>0</v>
      </c>
      <c r="BK387" s="158" t="str">
        <f t="shared" si="58"/>
        <v/>
      </c>
    </row>
    <row r="388" spans="1:63" ht="12" customHeight="1" x14ac:dyDescent="0.2">
      <c r="A388" s="8"/>
      <c r="B388" s="7"/>
      <c r="C388" s="7"/>
      <c r="D388" s="7"/>
      <c r="E388" s="7"/>
      <c r="F388" s="7"/>
      <c r="G388" s="7"/>
      <c r="H388" s="7"/>
      <c r="I388" s="10"/>
      <c r="J388" s="25"/>
      <c r="K388" s="250"/>
      <c r="L388" s="31"/>
      <c r="M388" s="9"/>
      <c r="N388" s="11" t="s">
        <v>25</v>
      </c>
      <c r="O388" s="39"/>
      <c r="P388" s="47"/>
      <c r="Q388" s="13"/>
      <c r="R388" s="248">
        <f t="shared" si="50"/>
        <v>0</v>
      </c>
      <c r="S388" s="248">
        <f t="shared" si="51"/>
        <v>0</v>
      </c>
      <c r="T388" s="248">
        <f t="shared" si="52"/>
        <v>0</v>
      </c>
      <c r="U388" s="248">
        <f t="shared" si="53"/>
        <v>0</v>
      </c>
      <c r="V388" s="13"/>
      <c r="W388" s="7"/>
      <c r="AT388" s="130"/>
      <c r="BF388" s="33">
        <f t="shared" si="59"/>
        <v>41242</v>
      </c>
      <c r="BG388" s="34">
        <f t="shared" si="54"/>
        <v>82.88000000000001</v>
      </c>
      <c r="BH388" s="32">
        <f t="shared" si="55"/>
        <v>1</v>
      </c>
      <c r="BI388" s="32">
        <f t="shared" si="56"/>
        <v>0</v>
      </c>
      <c r="BJ388" s="69">
        <f t="shared" si="57"/>
        <v>0</v>
      </c>
      <c r="BK388" s="158" t="str">
        <f t="shared" si="58"/>
        <v/>
      </c>
    </row>
    <row r="389" spans="1:63" ht="12" customHeight="1" x14ac:dyDescent="0.2">
      <c r="A389" s="8"/>
      <c r="B389" s="7"/>
      <c r="C389" s="7"/>
      <c r="D389" s="7"/>
      <c r="E389" s="7"/>
      <c r="F389" s="7"/>
      <c r="G389" s="7"/>
      <c r="H389" s="7"/>
      <c r="I389" s="10"/>
      <c r="J389" s="25"/>
      <c r="K389" s="250"/>
      <c r="L389" s="31"/>
      <c r="M389" s="9"/>
      <c r="N389" s="11" t="s">
        <v>25</v>
      </c>
      <c r="O389" s="39"/>
      <c r="P389" s="47"/>
      <c r="Q389" s="13"/>
      <c r="R389" s="248">
        <f t="shared" si="50"/>
        <v>0</v>
      </c>
      <c r="S389" s="248">
        <f t="shared" si="51"/>
        <v>0</v>
      </c>
      <c r="T389" s="248">
        <f t="shared" si="52"/>
        <v>0</v>
      </c>
      <c r="U389" s="248">
        <f t="shared" si="53"/>
        <v>0</v>
      </c>
      <c r="V389" s="13"/>
      <c r="W389" s="7"/>
      <c r="AT389" s="130"/>
      <c r="BF389" s="33">
        <f t="shared" si="59"/>
        <v>41242</v>
      </c>
      <c r="BG389" s="34">
        <f t="shared" si="54"/>
        <v>82.88000000000001</v>
      </c>
      <c r="BH389" s="32">
        <f t="shared" si="55"/>
        <v>1</v>
      </c>
      <c r="BI389" s="32">
        <f t="shared" si="56"/>
        <v>0</v>
      </c>
      <c r="BJ389" s="69">
        <f t="shared" si="57"/>
        <v>0</v>
      </c>
      <c r="BK389" s="158" t="str">
        <f t="shared" si="58"/>
        <v/>
      </c>
    </row>
    <row r="390" spans="1:63" ht="12" customHeight="1" x14ac:dyDescent="0.2">
      <c r="A390" s="8"/>
      <c r="B390" s="7"/>
      <c r="C390" s="7"/>
      <c r="D390" s="7"/>
      <c r="E390" s="7"/>
      <c r="F390" s="7"/>
      <c r="G390" s="7"/>
      <c r="H390" s="7"/>
      <c r="I390" s="10"/>
      <c r="J390" s="25"/>
      <c r="K390" s="250"/>
      <c r="L390" s="31"/>
      <c r="M390" s="9"/>
      <c r="N390" s="11" t="s">
        <v>25</v>
      </c>
      <c r="O390" s="39"/>
      <c r="P390" s="47"/>
      <c r="Q390" s="13"/>
      <c r="R390" s="248">
        <f t="shared" si="50"/>
        <v>0</v>
      </c>
      <c r="S390" s="248">
        <f t="shared" si="51"/>
        <v>0</v>
      </c>
      <c r="T390" s="248">
        <f t="shared" si="52"/>
        <v>0</v>
      </c>
      <c r="U390" s="248">
        <f t="shared" si="53"/>
        <v>0</v>
      </c>
      <c r="V390" s="13"/>
      <c r="W390" s="7"/>
      <c r="AT390" s="130"/>
      <c r="BF390" s="33">
        <f t="shared" si="59"/>
        <v>41242</v>
      </c>
      <c r="BG390" s="34">
        <f t="shared" si="54"/>
        <v>82.88000000000001</v>
      </c>
      <c r="BH390" s="32">
        <f t="shared" si="55"/>
        <v>1</v>
      </c>
      <c r="BI390" s="32">
        <f t="shared" si="56"/>
        <v>0</v>
      </c>
      <c r="BJ390" s="69">
        <f t="shared" si="57"/>
        <v>0</v>
      </c>
      <c r="BK390" s="158" t="str">
        <f t="shared" si="58"/>
        <v/>
      </c>
    </row>
    <row r="391" spans="1:63" ht="12" customHeight="1" x14ac:dyDescent="0.2">
      <c r="A391" s="8"/>
      <c r="B391" s="7"/>
      <c r="C391" s="7"/>
      <c r="D391" s="7"/>
      <c r="E391" s="7"/>
      <c r="F391" s="7"/>
      <c r="G391" s="7"/>
      <c r="H391" s="7"/>
      <c r="I391" s="10"/>
      <c r="J391" s="25"/>
      <c r="K391" s="250"/>
      <c r="L391" s="31"/>
      <c r="M391" s="9"/>
      <c r="N391" s="11" t="s">
        <v>25</v>
      </c>
      <c r="O391" s="39"/>
      <c r="P391" s="47"/>
      <c r="Q391" s="13"/>
      <c r="R391" s="248">
        <f t="shared" si="50"/>
        <v>0</v>
      </c>
      <c r="S391" s="248">
        <f t="shared" si="51"/>
        <v>0</v>
      </c>
      <c r="T391" s="248">
        <f t="shared" si="52"/>
        <v>0</v>
      </c>
      <c r="U391" s="248">
        <f t="shared" si="53"/>
        <v>0</v>
      </c>
      <c r="V391" s="13"/>
      <c r="W391" s="7"/>
      <c r="AT391" s="130"/>
      <c r="BF391" s="33">
        <f t="shared" si="59"/>
        <v>41242</v>
      </c>
      <c r="BG391" s="34">
        <f t="shared" si="54"/>
        <v>82.88000000000001</v>
      </c>
      <c r="BH391" s="32">
        <f t="shared" si="55"/>
        <v>1</v>
      </c>
      <c r="BI391" s="32">
        <f t="shared" si="56"/>
        <v>0</v>
      </c>
      <c r="BJ391" s="69">
        <f t="shared" si="57"/>
        <v>0</v>
      </c>
      <c r="BK391" s="158" t="str">
        <f t="shared" si="58"/>
        <v/>
      </c>
    </row>
    <row r="392" spans="1:63" ht="12" customHeight="1" x14ac:dyDescent="0.2">
      <c r="A392" s="8"/>
      <c r="B392" s="7"/>
      <c r="C392" s="7"/>
      <c r="D392" s="7"/>
      <c r="E392" s="7"/>
      <c r="F392" s="7"/>
      <c r="G392" s="7"/>
      <c r="H392" s="7"/>
      <c r="I392" s="10"/>
      <c r="J392" s="25"/>
      <c r="K392" s="250"/>
      <c r="L392" s="31"/>
      <c r="M392" s="9"/>
      <c r="N392" s="11" t="s">
        <v>25</v>
      </c>
      <c r="O392" s="39"/>
      <c r="P392" s="47"/>
      <c r="Q392" s="13"/>
      <c r="R392" s="248">
        <f t="shared" si="50"/>
        <v>0</v>
      </c>
      <c r="S392" s="248">
        <f t="shared" si="51"/>
        <v>0</v>
      </c>
      <c r="T392" s="248">
        <f t="shared" si="52"/>
        <v>0</v>
      </c>
      <c r="U392" s="248">
        <f t="shared" si="53"/>
        <v>0</v>
      </c>
      <c r="V392" s="13"/>
      <c r="W392" s="7"/>
      <c r="AT392" s="130"/>
      <c r="BF392" s="33">
        <f t="shared" si="59"/>
        <v>41242</v>
      </c>
      <c r="BG392" s="34">
        <f t="shared" si="54"/>
        <v>82.88000000000001</v>
      </c>
      <c r="BH392" s="32">
        <f t="shared" si="55"/>
        <v>1</v>
      </c>
      <c r="BI392" s="32">
        <f t="shared" si="56"/>
        <v>0</v>
      </c>
      <c r="BJ392" s="69">
        <f t="shared" si="57"/>
        <v>0</v>
      </c>
      <c r="BK392" s="158" t="str">
        <f t="shared" si="58"/>
        <v/>
      </c>
    </row>
    <row r="393" spans="1:63" ht="12" customHeight="1" x14ac:dyDescent="0.2">
      <c r="A393" s="8"/>
      <c r="B393" s="7"/>
      <c r="C393" s="7"/>
      <c r="D393" s="7"/>
      <c r="E393" s="7"/>
      <c r="F393" s="7"/>
      <c r="G393" s="7"/>
      <c r="H393" s="7"/>
      <c r="I393" s="10"/>
      <c r="J393" s="25"/>
      <c r="K393" s="250"/>
      <c r="L393" s="31"/>
      <c r="M393" s="9"/>
      <c r="N393" s="11" t="s">
        <v>25</v>
      </c>
      <c r="O393" s="39"/>
      <c r="P393" s="47"/>
      <c r="Q393" s="13"/>
      <c r="R393" s="248">
        <f t="shared" si="50"/>
        <v>0</v>
      </c>
      <c r="S393" s="248">
        <f t="shared" si="51"/>
        <v>0</v>
      </c>
      <c r="T393" s="248">
        <f t="shared" si="52"/>
        <v>0</v>
      </c>
      <c r="U393" s="248">
        <f t="shared" si="53"/>
        <v>0</v>
      </c>
      <c r="V393" s="13"/>
      <c r="W393" s="7"/>
      <c r="AT393" s="130"/>
      <c r="BF393" s="33">
        <f t="shared" si="59"/>
        <v>41242</v>
      </c>
      <c r="BG393" s="34">
        <f t="shared" si="54"/>
        <v>82.88000000000001</v>
      </c>
      <c r="BH393" s="32">
        <f t="shared" si="55"/>
        <v>1</v>
      </c>
      <c r="BI393" s="32">
        <f t="shared" si="56"/>
        <v>0</v>
      </c>
      <c r="BJ393" s="69">
        <f t="shared" si="57"/>
        <v>0</v>
      </c>
      <c r="BK393" s="158" t="str">
        <f t="shared" si="58"/>
        <v/>
      </c>
    </row>
    <row r="394" spans="1:63" ht="12" customHeight="1" x14ac:dyDescent="0.2">
      <c r="A394" s="8"/>
      <c r="B394" s="7"/>
      <c r="C394" s="7"/>
      <c r="D394" s="7"/>
      <c r="E394" s="7"/>
      <c r="F394" s="7"/>
      <c r="G394" s="7"/>
      <c r="H394" s="7"/>
      <c r="I394" s="10"/>
      <c r="J394" s="25"/>
      <c r="K394" s="250"/>
      <c r="L394" s="31"/>
      <c r="M394" s="9"/>
      <c r="N394" s="11" t="s">
        <v>25</v>
      </c>
      <c r="O394" s="39"/>
      <c r="P394" s="47"/>
      <c r="Q394" s="13"/>
      <c r="R394" s="248">
        <f t="shared" si="50"/>
        <v>0</v>
      </c>
      <c r="S394" s="248">
        <f t="shared" si="51"/>
        <v>0</v>
      </c>
      <c r="T394" s="248">
        <f t="shared" si="52"/>
        <v>0</v>
      </c>
      <c r="U394" s="248">
        <f t="shared" si="53"/>
        <v>0</v>
      </c>
      <c r="V394" s="13"/>
      <c r="W394" s="7"/>
      <c r="AT394" s="130"/>
      <c r="BF394" s="33">
        <f t="shared" si="59"/>
        <v>41242</v>
      </c>
      <c r="BG394" s="34">
        <f t="shared" si="54"/>
        <v>82.88000000000001</v>
      </c>
      <c r="BH394" s="32">
        <f t="shared" si="55"/>
        <v>1</v>
      </c>
      <c r="BI394" s="32">
        <f t="shared" si="56"/>
        <v>0</v>
      </c>
      <c r="BJ394" s="69">
        <f t="shared" si="57"/>
        <v>0</v>
      </c>
      <c r="BK394" s="158" t="str">
        <f t="shared" si="58"/>
        <v/>
      </c>
    </row>
    <row r="395" spans="1:63" ht="12" customHeight="1" x14ac:dyDescent="0.2">
      <c r="A395" s="8"/>
      <c r="B395" s="7"/>
      <c r="C395" s="7"/>
      <c r="D395" s="7"/>
      <c r="E395" s="7"/>
      <c r="F395" s="7"/>
      <c r="G395" s="7"/>
      <c r="H395" s="7"/>
      <c r="I395" s="10"/>
      <c r="J395" s="25"/>
      <c r="K395" s="250"/>
      <c r="L395" s="31"/>
      <c r="M395" s="9"/>
      <c r="N395" s="11" t="s">
        <v>25</v>
      </c>
      <c r="O395" s="39"/>
      <c r="P395" s="47"/>
      <c r="Q395" s="13"/>
      <c r="R395" s="248">
        <f t="shared" ref="R395:R458" si="60">IF(N395&lt;&gt;"M",ROUND(IF(M395&lt;&gt;"Y",IF(P395&lt;&gt;"Y",K395,K395*(BH395-1)),0),ROUNDING),"")</f>
        <v>0</v>
      </c>
      <c r="S395" s="248">
        <f t="shared" ref="S395:S458" si="61">IF(N395&lt;&gt;"M",ROUND(IF(O395&gt;0,IF(M395="Y",BI395*(1-O395),IF(BI395&gt;R395,R395 + (BI395 - R395)*(1-O395),BI395)),BI395),ROUNDING),"")</f>
        <v>0</v>
      </c>
      <c r="T395" s="248">
        <f t="shared" ref="T395:T458" si="62">IF(N395&lt;&gt;"M",ROUND(IF(O395&gt;0,IF(M395="Y",BJ395*(1-O395),IF(BJ395&gt;R395,R395 + (BJ395 - R395)*(1-O395),BJ395)),BJ395),ROUNDING),"")</f>
        <v>0</v>
      </c>
      <c r="U395" s="248">
        <f t="shared" ref="U395:U458" si="63">IF(N395&lt;&gt;"M",ROUND(IF(OR(N395="P",N395=""),0,IF(OR(M395="N",M395=""),T395-R395,T395)),ROUNDING),"")</f>
        <v>0</v>
      </c>
      <c r="V395" s="13"/>
      <c r="W395" s="7"/>
      <c r="AT395" s="130"/>
      <c r="BF395" s="33">
        <f t="shared" si="59"/>
        <v>41242</v>
      </c>
      <c r="BG395" s="34">
        <f t="shared" ref="BG395:BG458" si="64">IF(N395&lt;&gt;"M",BG394+U395,BG394)</f>
        <v>82.88000000000001</v>
      </c>
      <c r="BH395" s="32">
        <f t="shared" ref="BH395:BH458" si="65">IF(L395&lt;&gt;"",IF(ODDS_TYPE=1,L395,IF(ODDS_TYPE=2,IF(L395&gt;0,1+L395/100,IF(L395&lt;0,1-100/L395,1)),IF(ODDS_TYPE=3,1+L395,IF(ODDS_TYPE=4,1+L395,IF(ODDS_TYPE=5,IF(L395&gt;0,1+L395,1-1/L395),IF(ODDS_TYPE=6,IF(L395&gt;=0,L395+1,1-1/L395),1)))))),1)</f>
        <v>1</v>
      </c>
      <c r="BI395" s="32">
        <f t="shared" ref="BI395:BI458" si="66">IF(P395&lt;&gt;"Y",IF(M395&lt;&gt;"Y",K395*BH395,K395*BH395 - K395),IF(M395&lt;&gt;"Y",K395*BH395,K395))</f>
        <v>0</v>
      </c>
      <c r="BJ395" s="69">
        <f t="shared" ref="BJ395:BJ458" si="67">IF(P395&lt;&gt;"Y",
IF(M395&lt;&gt;"Y",
IF(N395="Y",K395*BH395,IF(N395="P",0,IF(OR(N395="R",N395="PU"),K395,IF(N395="H",K395*BH395*0.5,IF(N395="HW",K395*0.5*(1 + BH395),IF(N395="HL",K395*0.5,0)))))),
IF(N395="Y",K395*BH395 - K395,IF(N395="P",0,IF(OR(N395="R",N395="PU"),0,IF(N395="H",IF(BH395&gt;2,0.5*K395*BH395 - K395,0),IF(N395="HW",K395*0.5*(1 + BH395) - K395,IF(N395="HL",0,0))))))),
IF(M395&lt;&gt;"Y",
IF(N395="Y",K395*BH395,IF(N395="P",0,IF(OR(N395="R",N395="PU"),K395*(BH395-1),IF(N395="H",K395*BH395*0.5,IF(N395="HW",K395*(BH395-1)*0.5,IF(N395="HL",K395*BH395 - K395*0.5,0)))))),
IF(N395="Y",K395,IF(N395="P",0,IF(OR(N395="R",N395="PU"),0,IF(N395="H",IF(BH395&lt;2,K395*BH395*0.5 - K395*(BH395-1),0),IF(N395="HW",0,IF(N395="HL",K395*0.5,0)))))))
)</f>
        <v>0</v>
      </c>
      <c r="BK395" s="158" t="str">
        <f t="shared" ref="BK395:BK458" si="68">IF(FILT_M=1,IF(LEN(C395)&gt;0,C395,""),IF(FILT_M=2,IF(LEN(E395)&gt;0,E395,""),IF(FILT_M=3,IF(LEN(F395)&gt;0,F395,""),IF(FILT_M=4,IF(LEN(G395)&gt;0,G395,""),""))))</f>
        <v/>
      </c>
    </row>
    <row r="396" spans="1:63" ht="12" customHeight="1" x14ac:dyDescent="0.2">
      <c r="A396" s="8"/>
      <c r="B396" s="7"/>
      <c r="C396" s="7"/>
      <c r="D396" s="7"/>
      <c r="E396" s="7"/>
      <c r="F396" s="7"/>
      <c r="G396" s="7"/>
      <c r="H396" s="7"/>
      <c r="I396" s="10"/>
      <c r="J396" s="25"/>
      <c r="K396" s="250"/>
      <c r="L396" s="31"/>
      <c r="M396" s="9"/>
      <c r="N396" s="11" t="s">
        <v>25</v>
      </c>
      <c r="O396" s="39"/>
      <c r="P396" s="47"/>
      <c r="Q396" s="13"/>
      <c r="R396" s="248">
        <f t="shared" si="60"/>
        <v>0</v>
      </c>
      <c r="S396" s="248">
        <f t="shared" si="61"/>
        <v>0</v>
      </c>
      <c r="T396" s="248">
        <f t="shared" si="62"/>
        <v>0</v>
      </c>
      <c r="U396" s="248">
        <f t="shared" si="63"/>
        <v>0</v>
      </c>
      <c r="V396" s="13"/>
      <c r="W396" s="7"/>
      <c r="AT396" s="130"/>
      <c r="BF396" s="33">
        <f t="shared" ref="BF396:BF459" si="69">IF(A396&gt;2,A396,BF395)</f>
        <v>41242</v>
      </c>
      <c r="BG396" s="34">
        <f t="shared" si="64"/>
        <v>82.88000000000001</v>
      </c>
      <c r="BH396" s="32">
        <f t="shared" si="65"/>
        <v>1</v>
      </c>
      <c r="BI396" s="32">
        <f t="shared" si="66"/>
        <v>0</v>
      </c>
      <c r="BJ396" s="69">
        <f t="shared" si="67"/>
        <v>0</v>
      </c>
      <c r="BK396" s="158" t="str">
        <f t="shared" si="68"/>
        <v/>
      </c>
    </row>
    <row r="397" spans="1:63" ht="12" customHeight="1" x14ac:dyDescent="0.2">
      <c r="A397" s="8"/>
      <c r="B397" s="7"/>
      <c r="C397" s="7"/>
      <c r="D397" s="7"/>
      <c r="E397" s="7"/>
      <c r="F397" s="7"/>
      <c r="G397" s="7"/>
      <c r="H397" s="7"/>
      <c r="I397" s="10"/>
      <c r="J397" s="25"/>
      <c r="K397" s="250"/>
      <c r="L397" s="31"/>
      <c r="M397" s="9"/>
      <c r="N397" s="11" t="s">
        <v>25</v>
      </c>
      <c r="O397" s="39"/>
      <c r="P397" s="47"/>
      <c r="Q397" s="13"/>
      <c r="R397" s="248">
        <f t="shared" si="60"/>
        <v>0</v>
      </c>
      <c r="S397" s="248">
        <f t="shared" si="61"/>
        <v>0</v>
      </c>
      <c r="T397" s="248">
        <f t="shared" si="62"/>
        <v>0</v>
      </c>
      <c r="U397" s="248">
        <f t="shared" si="63"/>
        <v>0</v>
      </c>
      <c r="V397" s="13"/>
      <c r="W397" s="7"/>
      <c r="AT397" s="130"/>
      <c r="BF397" s="33">
        <f t="shared" si="69"/>
        <v>41242</v>
      </c>
      <c r="BG397" s="34">
        <f t="shared" si="64"/>
        <v>82.88000000000001</v>
      </c>
      <c r="BH397" s="32">
        <f t="shared" si="65"/>
        <v>1</v>
      </c>
      <c r="BI397" s="32">
        <f t="shared" si="66"/>
        <v>0</v>
      </c>
      <c r="BJ397" s="69">
        <f t="shared" si="67"/>
        <v>0</v>
      </c>
      <c r="BK397" s="158" t="str">
        <f t="shared" si="68"/>
        <v/>
      </c>
    </row>
    <row r="398" spans="1:63" ht="12" customHeight="1" x14ac:dyDescent="0.2">
      <c r="A398" s="8"/>
      <c r="B398" s="7"/>
      <c r="C398" s="7"/>
      <c r="D398" s="7"/>
      <c r="E398" s="7"/>
      <c r="F398" s="7"/>
      <c r="G398" s="7"/>
      <c r="H398" s="7"/>
      <c r="I398" s="10"/>
      <c r="J398" s="25"/>
      <c r="K398" s="250"/>
      <c r="L398" s="31"/>
      <c r="M398" s="9"/>
      <c r="N398" s="11" t="s">
        <v>25</v>
      </c>
      <c r="O398" s="39"/>
      <c r="P398" s="47"/>
      <c r="Q398" s="13"/>
      <c r="R398" s="248">
        <f t="shared" si="60"/>
        <v>0</v>
      </c>
      <c r="S398" s="248">
        <f t="shared" si="61"/>
        <v>0</v>
      </c>
      <c r="T398" s="248">
        <f t="shared" si="62"/>
        <v>0</v>
      </c>
      <c r="U398" s="248">
        <f t="shared" si="63"/>
        <v>0</v>
      </c>
      <c r="V398" s="13"/>
      <c r="W398" s="7"/>
      <c r="AT398" s="130"/>
      <c r="BF398" s="33">
        <f t="shared" si="69"/>
        <v>41242</v>
      </c>
      <c r="BG398" s="34">
        <f t="shared" si="64"/>
        <v>82.88000000000001</v>
      </c>
      <c r="BH398" s="32">
        <f t="shared" si="65"/>
        <v>1</v>
      </c>
      <c r="BI398" s="32">
        <f t="shared" si="66"/>
        <v>0</v>
      </c>
      <c r="BJ398" s="69">
        <f t="shared" si="67"/>
        <v>0</v>
      </c>
      <c r="BK398" s="158" t="str">
        <f t="shared" si="68"/>
        <v/>
      </c>
    </row>
    <row r="399" spans="1:63" ht="12" customHeight="1" x14ac:dyDescent="0.2">
      <c r="A399" s="8"/>
      <c r="B399" s="7"/>
      <c r="C399" s="7"/>
      <c r="D399" s="7"/>
      <c r="E399" s="7"/>
      <c r="F399" s="7"/>
      <c r="G399" s="7"/>
      <c r="H399" s="7"/>
      <c r="I399" s="10"/>
      <c r="J399" s="25"/>
      <c r="K399" s="250"/>
      <c r="L399" s="31"/>
      <c r="M399" s="9"/>
      <c r="N399" s="11" t="s">
        <v>25</v>
      </c>
      <c r="O399" s="39"/>
      <c r="P399" s="47"/>
      <c r="Q399" s="13"/>
      <c r="R399" s="248">
        <f t="shared" si="60"/>
        <v>0</v>
      </c>
      <c r="S399" s="248">
        <f t="shared" si="61"/>
        <v>0</v>
      </c>
      <c r="T399" s="248">
        <f t="shared" si="62"/>
        <v>0</v>
      </c>
      <c r="U399" s="248">
        <f t="shared" si="63"/>
        <v>0</v>
      </c>
      <c r="V399" s="13"/>
      <c r="W399" s="7"/>
      <c r="AT399" s="130"/>
      <c r="BF399" s="33">
        <f t="shared" si="69"/>
        <v>41242</v>
      </c>
      <c r="BG399" s="34">
        <f t="shared" si="64"/>
        <v>82.88000000000001</v>
      </c>
      <c r="BH399" s="32">
        <f t="shared" si="65"/>
        <v>1</v>
      </c>
      <c r="BI399" s="32">
        <f t="shared" si="66"/>
        <v>0</v>
      </c>
      <c r="BJ399" s="69">
        <f t="shared" si="67"/>
        <v>0</v>
      </c>
      <c r="BK399" s="158" t="str">
        <f t="shared" si="68"/>
        <v/>
      </c>
    </row>
    <row r="400" spans="1:63" ht="12" customHeight="1" x14ac:dyDescent="0.2">
      <c r="A400" s="8"/>
      <c r="B400" s="7"/>
      <c r="C400" s="7"/>
      <c r="D400" s="7"/>
      <c r="E400" s="7"/>
      <c r="F400" s="7"/>
      <c r="G400" s="7"/>
      <c r="H400" s="7"/>
      <c r="I400" s="10"/>
      <c r="J400" s="25"/>
      <c r="K400" s="250"/>
      <c r="L400" s="31"/>
      <c r="M400" s="9"/>
      <c r="N400" s="11" t="s">
        <v>25</v>
      </c>
      <c r="O400" s="39"/>
      <c r="P400" s="47"/>
      <c r="Q400" s="13"/>
      <c r="R400" s="248">
        <f t="shared" si="60"/>
        <v>0</v>
      </c>
      <c r="S400" s="248">
        <f t="shared" si="61"/>
        <v>0</v>
      </c>
      <c r="T400" s="248">
        <f t="shared" si="62"/>
        <v>0</v>
      </c>
      <c r="U400" s="248">
        <f t="shared" si="63"/>
        <v>0</v>
      </c>
      <c r="V400" s="13"/>
      <c r="W400" s="7"/>
      <c r="AT400" s="130"/>
      <c r="BF400" s="33">
        <f t="shared" si="69"/>
        <v>41242</v>
      </c>
      <c r="BG400" s="34">
        <f t="shared" si="64"/>
        <v>82.88000000000001</v>
      </c>
      <c r="BH400" s="32">
        <f t="shared" si="65"/>
        <v>1</v>
      </c>
      <c r="BI400" s="32">
        <f t="shared" si="66"/>
        <v>0</v>
      </c>
      <c r="BJ400" s="69">
        <f t="shared" si="67"/>
        <v>0</v>
      </c>
      <c r="BK400" s="158" t="str">
        <f t="shared" si="68"/>
        <v/>
      </c>
    </row>
    <row r="401" spans="1:63" ht="12" customHeight="1" x14ac:dyDescent="0.2">
      <c r="A401" s="8"/>
      <c r="B401" s="7"/>
      <c r="C401" s="7"/>
      <c r="D401" s="7"/>
      <c r="E401" s="7"/>
      <c r="F401" s="7"/>
      <c r="G401" s="7"/>
      <c r="H401" s="7"/>
      <c r="I401" s="10"/>
      <c r="J401" s="25"/>
      <c r="K401" s="250"/>
      <c r="L401" s="31"/>
      <c r="M401" s="9"/>
      <c r="N401" s="11" t="s">
        <v>25</v>
      </c>
      <c r="O401" s="39"/>
      <c r="P401" s="47"/>
      <c r="Q401" s="13"/>
      <c r="R401" s="248">
        <f t="shared" si="60"/>
        <v>0</v>
      </c>
      <c r="S401" s="248">
        <f t="shared" si="61"/>
        <v>0</v>
      </c>
      <c r="T401" s="248">
        <f t="shared" si="62"/>
        <v>0</v>
      </c>
      <c r="U401" s="248">
        <f t="shared" si="63"/>
        <v>0</v>
      </c>
      <c r="V401" s="13"/>
      <c r="W401" s="7"/>
      <c r="AT401" s="130"/>
      <c r="BF401" s="33">
        <f t="shared" si="69"/>
        <v>41242</v>
      </c>
      <c r="BG401" s="34">
        <f t="shared" si="64"/>
        <v>82.88000000000001</v>
      </c>
      <c r="BH401" s="32">
        <f t="shared" si="65"/>
        <v>1</v>
      </c>
      <c r="BI401" s="32">
        <f t="shared" si="66"/>
        <v>0</v>
      </c>
      <c r="BJ401" s="69">
        <f t="shared" si="67"/>
        <v>0</v>
      </c>
      <c r="BK401" s="158" t="str">
        <f t="shared" si="68"/>
        <v/>
      </c>
    </row>
    <row r="402" spans="1:63" ht="12" customHeight="1" x14ac:dyDescent="0.2">
      <c r="A402" s="8"/>
      <c r="B402" s="7"/>
      <c r="C402" s="7"/>
      <c r="D402" s="7"/>
      <c r="E402" s="7"/>
      <c r="F402" s="7"/>
      <c r="G402" s="7"/>
      <c r="H402" s="7"/>
      <c r="I402" s="10"/>
      <c r="J402" s="25"/>
      <c r="K402" s="250"/>
      <c r="L402" s="31"/>
      <c r="M402" s="9"/>
      <c r="N402" s="11" t="s">
        <v>25</v>
      </c>
      <c r="O402" s="39"/>
      <c r="P402" s="47"/>
      <c r="Q402" s="13"/>
      <c r="R402" s="248">
        <f t="shared" si="60"/>
        <v>0</v>
      </c>
      <c r="S402" s="248">
        <f t="shared" si="61"/>
        <v>0</v>
      </c>
      <c r="T402" s="248">
        <f t="shared" si="62"/>
        <v>0</v>
      </c>
      <c r="U402" s="248">
        <f t="shared" si="63"/>
        <v>0</v>
      </c>
      <c r="V402" s="13"/>
      <c r="W402" s="7"/>
      <c r="AT402" s="130"/>
      <c r="BF402" s="33">
        <f t="shared" si="69"/>
        <v>41242</v>
      </c>
      <c r="BG402" s="34">
        <f t="shared" si="64"/>
        <v>82.88000000000001</v>
      </c>
      <c r="BH402" s="32">
        <f t="shared" si="65"/>
        <v>1</v>
      </c>
      <c r="BI402" s="32">
        <f t="shared" si="66"/>
        <v>0</v>
      </c>
      <c r="BJ402" s="69">
        <f t="shared" si="67"/>
        <v>0</v>
      </c>
      <c r="BK402" s="158" t="str">
        <f t="shared" si="68"/>
        <v/>
      </c>
    </row>
    <row r="403" spans="1:63" ht="12" customHeight="1" x14ac:dyDescent="0.2">
      <c r="A403" s="8"/>
      <c r="B403" s="7"/>
      <c r="C403" s="7"/>
      <c r="D403" s="7"/>
      <c r="E403" s="7"/>
      <c r="F403" s="7"/>
      <c r="G403" s="7"/>
      <c r="H403" s="7"/>
      <c r="I403" s="10"/>
      <c r="J403" s="25"/>
      <c r="K403" s="250"/>
      <c r="L403" s="31"/>
      <c r="M403" s="9"/>
      <c r="N403" s="11" t="s">
        <v>25</v>
      </c>
      <c r="O403" s="39"/>
      <c r="P403" s="47"/>
      <c r="Q403" s="13"/>
      <c r="R403" s="248">
        <f t="shared" si="60"/>
        <v>0</v>
      </c>
      <c r="S403" s="248">
        <f t="shared" si="61"/>
        <v>0</v>
      </c>
      <c r="T403" s="248">
        <f t="shared" si="62"/>
        <v>0</v>
      </c>
      <c r="U403" s="248">
        <f t="shared" si="63"/>
        <v>0</v>
      </c>
      <c r="V403" s="13"/>
      <c r="W403" s="7"/>
      <c r="AT403" s="130"/>
      <c r="BF403" s="33">
        <f t="shared" si="69"/>
        <v>41242</v>
      </c>
      <c r="BG403" s="34">
        <f t="shared" si="64"/>
        <v>82.88000000000001</v>
      </c>
      <c r="BH403" s="32">
        <f t="shared" si="65"/>
        <v>1</v>
      </c>
      <c r="BI403" s="32">
        <f t="shared" si="66"/>
        <v>0</v>
      </c>
      <c r="BJ403" s="69">
        <f t="shared" si="67"/>
        <v>0</v>
      </c>
      <c r="BK403" s="158" t="str">
        <f t="shared" si="68"/>
        <v/>
      </c>
    </row>
    <row r="404" spans="1:63" ht="12" customHeight="1" x14ac:dyDescent="0.2">
      <c r="A404" s="8"/>
      <c r="B404" s="7"/>
      <c r="C404" s="7"/>
      <c r="D404" s="7"/>
      <c r="E404" s="7"/>
      <c r="F404" s="7"/>
      <c r="G404" s="7"/>
      <c r="H404" s="7"/>
      <c r="I404" s="10"/>
      <c r="J404" s="25"/>
      <c r="K404" s="250"/>
      <c r="L404" s="31"/>
      <c r="M404" s="9"/>
      <c r="N404" s="11" t="s">
        <v>25</v>
      </c>
      <c r="O404" s="39"/>
      <c r="P404" s="47"/>
      <c r="Q404" s="13"/>
      <c r="R404" s="248">
        <f t="shared" si="60"/>
        <v>0</v>
      </c>
      <c r="S404" s="248">
        <f t="shared" si="61"/>
        <v>0</v>
      </c>
      <c r="T404" s="248">
        <f t="shared" si="62"/>
        <v>0</v>
      </c>
      <c r="U404" s="248">
        <f t="shared" si="63"/>
        <v>0</v>
      </c>
      <c r="V404" s="13"/>
      <c r="W404" s="7"/>
      <c r="AT404" s="130"/>
      <c r="BF404" s="33">
        <f t="shared" si="69"/>
        <v>41242</v>
      </c>
      <c r="BG404" s="34">
        <f t="shared" si="64"/>
        <v>82.88000000000001</v>
      </c>
      <c r="BH404" s="32">
        <f t="shared" si="65"/>
        <v>1</v>
      </c>
      <c r="BI404" s="32">
        <f t="shared" si="66"/>
        <v>0</v>
      </c>
      <c r="BJ404" s="69">
        <f t="shared" si="67"/>
        <v>0</v>
      </c>
      <c r="BK404" s="158" t="str">
        <f t="shared" si="68"/>
        <v/>
      </c>
    </row>
    <row r="405" spans="1:63" ht="12" customHeight="1" x14ac:dyDescent="0.2">
      <c r="A405" s="8"/>
      <c r="B405" s="7"/>
      <c r="C405" s="7"/>
      <c r="D405" s="7"/>
      <c r="E405" s="7"/>
      <c r="F405" s="7"/>
      <c r="G405" s="7"/>
      <c r="H405" s="7"/>
      <c r="I405" s="10"/>
      <c r="J405" s="25"/>
      <c r="K405" s="250"/>
      <c r="L405" s="31"/>
      <c r="M405" s="9"/>
      <c r="N405" s="11" t="s">
        <v>25</v>
      </c>
      <c r="O405" s="39"/>
      <c r="P405" s="47"/>
      <c r="Q405" s="13"/>
      <c r="R405" s="248">
        <f t="shared" si="60"/>
        <v>0</v>
      </c>
      <c r="S405" s="248">
        <f t="shared" si="61"/>
        <v>0</v>
      </c>
      <c r="T405" s="248">
        <f t="shared" si="62"/>
        <v>0</v>
      </c>
      <c r="U405" s="248">
        <f t="shared" si="63"/>
        <v>0</v>
      </c>
      <c r="V405" s="13"/>
      <c r="W405" s="7"/>
      <c r="AT405" s="130"/>
      <c r="BF405" s="33">
        <f t="shared" si="69"/>
        <v>41242</v>
      </c>
      <c r="BG405" s="34">
        <f t="shared" si="64"/>
        <v>82.88000000000001</v>
      </c>
      <c r="BH405" s="32">
        <f t="shared" si="65"/>
        <v>1</v>
      </c>
      <c r="BI405" s="32">
        <f t="shared" si="66"/>
        <v>0</v>
      </c>
      <c r="BJ405" s="69">
        <f t="shared" si="67"/>
        <v>0</v>
      </c>
      <c r="BK405" s="158" t="str">
        <f t="shared" si="68"/>
        <v/>
      </c>
    </row>
    <row r="406" spans="1:63" ht="12" customHeight="1" x14ac:dyDescent="0.2">
      <c r="A406" s="8"/>
      <c r="B406" s="7"/>
      <c r="C406" s="7"/>
      <c r="D406" s="7"/>
      <c r="E406" s="7"/>
      <c r="F406" s="7"/>
      <c r="G406" s="7"/>
      <c r="H406" s="7"/>
      <c r="I406" s="10"/>
      <c r="J406" s="25"/>
      <c r="K406" s="250"/>
      <c r="L406" s="31"/>
      <c r="M406" s="9"/>
      <c r="N406" s="11" t="s">
        <v>25</v>
      </c>
      <c r="O406" s="39"/>
      <c r="P406" s="47"/>
      <c r="Q406" s="13"/>
      <c r="R406" s="248">
        <f t="shared" si="60"/>
        <v>0</v>
      </c>
      <c r="S406" s="248">
        <f t="shared" si="61"/>
        <v>0</v>
      </c>
      <c r="T406" s="248">
        <f t="shared" si="62"/>
        <v>0</v>
      </c>
      <c r="U406" s="248">
        <f t="shared" si="63"/>
        <v>0</v>
      </c>
      <c r="V406" s="13"/>
      <c r="W406" s="7"/>
      <c r="AT406" s="130"/>
      <c r="BF406" s="33">
        <f t="shared" si="69"/>
        <v>41242</v>
      </c>
      <c r="BG406" s="34">
        <f t="shared" si="64"/>
        <v>82.88000000000001</v>
      </c>
      <c r="BH406" s="32">
        <f t="shared" si="65"/>
        <v>1</v>
      </c>
      <c r="BI406" s="32">
        <f t="shared" si="66"/>
        <v>0</v>
      </c>
      <c r="BJ406" s="69">
        <f t="shared" si="67"/>
        <v>0</v>
      </c>
      <c r="BK406" s="158" t="str">
        <f t="shared" si="68"/>
        <v/>
      </c>
    </row>
    <row r="407" spans="1:63" ht="12" customHeight="1" x14ac:dyDescent="0.2">
      <c r="A407" s="8"/>
      <c r="B407" s="7"/>
      <c r="C407" s="7"/>
      <c r="D407" s="7"/>
      <c r="E407" s="7"/>
      <c r="F407" s="7"/>
      <c r="G407" s="7"/>
      <c r="H407" s="7"/>
      <c r="I407" s="10"/>
      <c r="J407" s="25"/>
      <c r="K407" s="250"/>
      <c r="L407" s="31"/>
      <c r="M407" s="9"/>
      <c r="N407" s="11" t="s">
        <v>25</v>
      </c>
      <c r="O407" s="39"/>
      <c r="P407" s="47"/>
      <c r="Q407" s="13"/>
      <c r="R407" s="248">
        <f t="shared" si="60"/>
        <v>0</v>
      </c>
      <c r="S407" s="248">
        <f t="shared" si="61"/>
        <v>0</v>
      </c>
      <c r="T407" s="248">
        <f t="shared" si="62"/>
        <v>0</v>
      </c>
      <c r="U407" s="248">
        <f t="shared" si="63"/>
        <v>0</v>
      </c>
      <c r="V407" s="13"/>
      <c r="W407" s="7"/>
      <c r="AT407" s="130"/>
      <c r="BF407" s="33">
        <f t="shared" si="69"/>
        <v>41242</v>
      </c>
      <c r="BG407" s="34">
        <f t="shared" si="64"/>
        <v>82.88000000000001</v>
      </c>
      <c r="BH407" s="32">
        <f t="shared" si="65"/>
        <v>1</v>
      </c>
      <c r="BI407" s="32">
        <f t="shared" si="66"/>
        <v>0</v>
      </c>
      <c r="BJ407" s="69">
        <f t="shared" si="67"/>
        <v>0</v>
      </c>
      <c r="BK407" s="158" t="str">
        <f t="shared" si="68"/>
        <v/>
      </c>
    </row>
    <row r="408" spans="1:63" ht="12" customHeight="1" x14ac:dyDescent="0.2">
      <c r="A408" s="8"/>
      <c r="B408" s="7"/>
      <c r="C408" s="7"/>
      <c r="D408" s="7"/>
      <c r="E408" s="7"/>
      <c r="F408" s="7"/>
      <c r="G408" s="7"/>
      <c r="H408" s="7"/>
      <c r="I408" s="10"/>
      <c r="J408" s="25"/>
      <c r="K408" s="250"/>
      <c r="L408" s="31"/>
      <c r="M408" s="9"/>
      <c r="N408" s="11" t="s">
        <v>25</v>
      </c>
      <c r="O408" s="39"/>
      <c r="P408" s="47"/>
      <c r="Q408" s="13"/>
      <c r="R408" s="248">
        <f t="shared" si="60"/>
        <v>0</v>
      </c>
      <c r="S408" s="248">
        <f t="shared" si="61"/>
        <v>0</v>
      </c>
      <c r="T408" s="248">
        <f t="shared" si="62"/>
        <v>0</v>
      </c>
      <c r="U408" s="248">
        <f t="shared" si="63"/>
        <v>0</v>
      </c>
      <c r="V408" s="13"/>
      <c r="W408" s="7"/>
      <c r="AT408" s="130"/>
      <c r="BF408" s="33">
        <f t="shared" si="69"/>
        <v>41242</v>
      </c>
      <c r="BG408" s="34">
        <f t="shared" si="64"/>
        <v>82.88000000000001</v>
      </c>
      <c r="BH408" s="32">
        <f t="shared" si="65"/>
        <v>1</v>
      </c>
      <c r="BI408" s="32">
        <f t="shared" si="66"/>
        <v>0</v>
      </c>
      <c r="BJ408" s="69">
        <f t="shared" si="67"/>
        <v>0</v>
      </c>
      <c r="BK408" s="158" t="str">
        <f t="shared" si="68"/>
        <v/>
      </c>
    </row>
    <row r="409" spans="1:63" ht="12" customHeight="1" x14ac:dyDescent="0.2">
      <c r="A409" s="8"/>
      <c r="B409" s="7"/>
      <c r="C409" s="7"/>
      <c r="D409" s="7"/>
      <c r="E409" s="7"/>
      <c r="F409" s="7"/>
      <c r="G409" s="7"/>
      <c r="H409" s="7"/>
      <c r="I409" s="10"/>
      <c r="J409" s="25"/>
      <c r="K409" s="250"/>
      <c r="L409" s="31"/>
      <c r="M409" s="9"/>
      <c r="N409" s="11" t="s">
        <v>25</v>
      </c>
      <c r="O409" s="39"/>
      <c r="P409" s="47"/>
      <c r="Q409" s="13"/>
      <c r="R409" s="248">
        <f t="shared" si="60"/>
        <v>0</v>
      </c>
      <c r="S409" s="248">
        <f t="shared" si="61"/>
        <v>0</v>
      </c>
      <c r="T409" s="248">
        <f t="shared" si="62"/>
        <v>0</v>
      </c>
      <c r="U409" s="248">
        <f t="shared" si="63"/>
        <v>0</v>
      </c>
      <c r="V409" s="13"/>
      <c r="W409" s="7"/>
      <c r="AT409" s="130"/>
      <c r="BF409" s="33">
        <f t="shared" si="69"/>
        <v>41242</v>
      </c>
      <c r="BG409" s="34">
        <f t="shared" si="64"/>
        <v>82.88000000000001</v>
      </c>
      <c r="BH409" s="32">
        <f t="shared" si="65"/>
        <v>1</v>
      </c>
      <c r="BI409" s="32">
        <f t="shared" si="66"/>
        <v>0</v>
      </c>
      <c r="BJ409" s="69">
        <f t="shared" si="67"/>
        <v>0</v>
      </c>
      <c r="BK409" s="158" t="str">
        <f t="shared" si="68"/>
        <v/>
      </c>
    </row>
    <row r="410" spans="1:63" ht="12" customHeight="1" x14ac:dyDescent="0.2">
      <c r="A410" s="8"/>
      <c r="B410" s="7"/>
      <c r="C410" s="7"/>
      <c r="D410" s="7"/>
      <c r="E410" s="7"/>
      <c r="F410" s="7"/>
      <c r="G410" s="7"/>
      <c r="H410" s="7"/>
      <c r="I410" s="10"/>
      <c r="J410" s="25"/>
      <c r="K410" s="250"/>
      <c r="L410" s="31"/>
      <c r="M410" s="9"/>
      <c r="N410" s="11" t="s">
        <v>25</v>
      </c>
      <c r="O410" s="39"/>
      <c r="P410" s="47"/>
      <c r="Q410" s="13"/>
      <c r="R410" s="248">
        <f t="shared" si="60"/>
        <v>0</v>
      </c>
      <c r="S410" s="248">
        <f t="shared" si="61"/>
        <v>0</v>
      </c>
      <c r="T410" s="248">
        <f t="shared" si="62"/>
        <v>0</v>
      </c>
      <c r="U410" s="248">
        <f t="shared" si="63"/>
        <v>0</v>
      </c>
      <c r="V410" s="13"/>
      <c r="W410" s="7"/>
      <c r="AT410" s="130"/>
      <c r="BF410" s="33">
        <f t="shared" si="69"/>
        <v>41242</v>
      </c>
      <c r="BG410" s="34">
        <f t="shared" si="64"/>
        <v>82.88000000000001</v>
      </c>
      <c r="BH410" s="32">
        <f t="shared" si="65"/>
        <v>1</v>
      </c>
      <c r="BI410" s="32">
        <f t="shared" si="66"/>
        <v>0</v>
      </c>
      <c r="BJ410" s="69">
        <f t="shared" si="67"/>
        <v>0</v>
      </c>
      <c r="BK410" s="158" t="str">
        <f t="shared" si="68"/>
        <v/>
      </c>
    </row>
    <row r="411" spans="1:63" ht="12" customHeight="1" x14ac:dyDescent="0.2">
      <c r="A411" s="8"/>
      <c r="B411" s="7"/>
      <c r="C411" s="7"/>
      <c r="D411" s="7"/>
      <c r="E411" s="7"/>
      <c r="F411" s="7"/>
      <c r="G411" s="7"/>
      <c r="H411" s="7"/>
      <c r="I411" s="10"/>
      <c r="J411" s="25"/>
      <c r="K411" s="250"/>
      <c r="L411" s="31"/>
      <c r="M411" s="9"/>
      <c r="N411" s="11" t="s">
        <v>25</v>
      </c>
      <c r="O411" s="39"/>
      <c r="P411" s="47"/>
      <c r="Q411" s="13"/>
      <c r="R411" s="248">
        <f t="shared" si="60"/>
        <v>0</v>
      </c>
      <c r="S411" s="248">
        <f t="shared" si="61"/>
        <v>0</v>
      </c>
      <c r="T411" s="248">
        <f t="shared" si="62"/>
        <v>0</v>
      </c>
      <c r="U411" s="248">
        <f t="shared" si="63"/>
        <v>0</v>
      </c>
      <c r="V411" s="13"/>
      <c r="W411" s="7"/>
      <c r="AT411" s="130"/>
      <c r="BF411" s="33">
        <f t="shared" si="69"/>
        <v>41242</v>
      </c>
      <c r="BG411" s="34">
        <f t="shared" si="64"/>
        <v>82.88000000000001</v>
      </c>
      <c r="BH411" s="32">
        <f t="shared" si="65"/>
        <v>1</v>
      </c>
      <c r="BI411" s="32">
        <f t="shared" si="66"/>
        <v>0</v>
      </c>
      <c r="BJ411" s="69">
        <f t="shared" si="67"/>
        <v>0</v>
      </c>
      <c r="BK411" s="158" t="str">
        <f t="shared" si="68"/>
        <v/>
      </c>
    </row>
    <row r="412" spans="1:63" ht="12" customHeight="1" x14ac:dyDescent="0.2">
      <c r="A412" s="8"/>
      <c r="B412" s="7"/>
      <c r="C412" s="7"/>
      <c r="D412" s="7"/>
      <c r="E412" s="7"/>
      <c r="F412" s="7"/>
      <c r="G412" s="7"/>
      <c r="H412" s="7"/>
      <c r="I412" s="10"/>
      <c r="J412" s="25"/>
      <c r="K412" s="250"/>
      <c r="L412" s="31"/>
      <c r="M412" s="9"/>
      <c r="N412" s="11" t="s">
        <v>25</v>
      </c>
      <c r="O412" s="39"/>
      <c r="P412" s="47"/>
      <c r="Q412" s="13"/>
      <c r="R412" s="248">
        <f t="shared" si="60"/>
        <v>0</v>
      </c>
      <c r="S412" s="248">
        <f t="shared" si="61"/>
        <v>0</v>
      </c>
      <c r="T412" s="248">
        <f t="shared" si="62"/>
        <v>0</v>
      </c>
      <c r="U412" s="248">
        <f t="shared" si="63"/>
        <v>0</v>
      </c>
      <c r="V412" s="13"/>
      <c r="W412" s="7"/>
      <c r="AT412" s="130"/>
      <c r="BF412" s="33">
        <f t="shared" si="69"/>
        <v>41242</v>
      </c>
      <c r="BG412" s="34">
        <f t="shared" si="64"/>
        <v>82.88000000000001</v>
      </c>
      <c r="BH412" s="32">
        <f t="shared" si="65"/>
        <v>1</v>
      </c>
      <c r="BI412" s="32">
        <f t="shared" si="66"/>
        <v>0</v>
      </c>
      <c r="BJ412" s="69">
        <f t="shared" si="67"/>
        <v>0</v>
      </c>
      <c r="BK412" s="158" t="str">
        <f t="shared" si="68"/>
        <v/>
      </c>
    </row>
    <row r="413" spans="1:63" ht="12" customHeight="1" x14ac:dyDescent="0.2">
      <c r="A413" s="8"/>
      <c r="B413" s="7"/>
      <c r="C413" s="7"/>
      <c r="D413" s="7"/>
      <c r="E413" s="7"/>
      <c r="F413" s="7"/>
      <c r="G413" s="7"/>
      <c r="H413" s="7"/>
      <c r="I413" s="10"/>
      <c r="J413" s="25"/>
      <c r="K413" s="250"/>
      <c r="L413" s="31"/>
      <c r="M413" s="9"/>
      <c r="N413" s="11" t="s">
        <v>25</v>
      </c>
      <c r="O413" s="39"/>
      <c r="P413" s="47"/>
      <c r="Q413" s="13"/>
      <c r="R413" s="248">
        <f t="shared" si="60"/>
        <v>0</v>
      </c>
      <c r="S413" s="248">
        <f t="shared" si="61"/>
        <v>0</v>
      </c>
      <c r="T413" s="248">
        <f t="shared" si="62"/>
        <v>0</v>
      </c>
      <c r="U413" s="248">
        <f t="shared" si="63"/>
        <v>0</v>
      </c>
      <c r="V413" s="13"/>
      <c r="W413" s="7"/>
      <c r="AT413" s="130"/>
      <c r="BF413" s="33">
        <f t="shared" si="69"/>
        <v>41242</v>
      </c>
      <c r="BG413" s="34">
        <f t="shared" si="64"/>
        <v>82.88000000000001</v>
      </c>
      <c r="BH413" s="32">
        <f t="shared" si="65"/>
        <v>1</v>
      </c>
      <c r="BI413" s="32">
        <f t="shared" si="66"/>
        <v>0</v>
      </c>
      <c r="BJ413" s="69">
        <f t="shared" si="67"/>
        <v>0</v>
      </c>
      <c r="BK413" s="158" t="str">
        <f t="shared" si="68"/>
        <v/>
      </c>
    </row>
    <row r="414" spans="1:63" ht="12" customHeight="1" x14ac:dyDescent="0.2">
      <c r="A414" s="8"/>
      <c r="B414" s="7"/>
      <c r="C414" s="7"/>
      <c r="D414" s="7"/>
      <c r="E414" s="7"/>
      <c r="F414" s="7"/>
      <c r="G414" s="7"/>
      <c r="H414" s="7"/>
      <c r="I414" s="10"/>
      <c r="J414" s="25"/>
      <c r="K414" s="250"/>
      <c r="L414" s="31"/>
      <c r="M414" s="9"/>
      <c r="N414" s="11" t="s">
        <v>25</v>
      </c>
      <c r="O414" s="39"/>
      <c r="P414" s="47"/>
      <c r="Q414" s="13"/>
      <c r="R414" s="248">
        <f t="shared" si="60"/>
        <v>0</v>
      </c>
      <c r="S414" s="248">
        <f t="shared" si="61"/>
        <v>0</v>
      </c>
      <c r="T414" s="248">
        <f t="shared" si="62"/>
        <v>0</v>
      </c>
      <c r="U414" s="248">
        <f t="shared" si="63"/>
        <v>0</v>
      </c>
      <c r="V414" s="13"/>
      <c r="W414" s="7"/>
      <c r="AT414" s="130"/>
      <c r="BF414" s="33">
        <f t="shared" si="69"/>
        <v>41242</v>
      </c>
      <c r="BG414" s="34">
        <f t="shared" si="64"/>
        <v>82.88000000000001</v>
      </c>
      <c r="BH414" s="32">
        <f t="shared" si="65"/>
        <v>1</v>
      </c>
      <c r="BI414" s="32">
        <f t="shared" si="66"/>
        <v>0</v>
      </c>
      <c r="BJ414" s="69">
        <f t="shared" si="67"/>
        <v>0</v>
      </c>
      <c r="BK414" s="158" t="str">
        <f t="shared" si="68"/>
        <v/>
      </c>
    </row>
    <row r="415" spans="1:63" ht="12" customHeight="1" x14ac:dyDescent="0.2">
      <c r="A415" s="8"/>
      <c r="B415" s="7"/>
      <c r="C415" s="7"/>
      <c r="D415" s="7"/>
      <c r="E415" s="7"/>
      <c r="F415" s="7"/>
      <c r="G415" s="7"/>
      <c r="H415" s="7"/>
      <c r="I415" s="10"/>
      <c r="J415" s="25"/>
      <c r="K415" s="250"/>
      <c r="L415" s="31"/>
      <c r="M415" s="9"/>
      <c r="N415" s="11" t="s">
        <v>25</v>
      </c>
      <c r="O415" s="39"/>
      <c r="P415" s="47"/>
      <c r="Q415" s="13"/>
      <c r="R415" s="248">
        <f t="shared" si="60"/>
        <v>0</v>
      </c>
      <c r="S415" s="248">
        <f t="shared" si="61"/>
        <v>0</v>
      </c>
      <c r="T415" s="248">
        <f t="shared" si="62"/>
        <v>0</v>
      </c>
      <c r="U415" s="248">
        <f t="shared" si="63"/>
        <v>0</v>
      </c>
      <c r="V415" s="13"/>
      <c r="W415" s="7"/>
      <c r="AT415" s="130"/>
      <c r="BF415" s="33">
        <f t="shared" si="69"/>
        <v>41242</v>
      </c>
      <c r="BG415" s="34">
        <f t="shared" si="64"/>
        <v>82.88000000000001</v>
      </c>
      <c r="BH415" s="32">
        <f t="shared" si="65"/>
        <v>1</v>
      </c>
      <c r="BI415" s="32">
        <f t="shared" si="66"/>
        <v>0</v>
      </c>
      <c r="BJ415" s="69">
        <f t="shared" si="67"/>
        <v>0</v>
      </c>
      <c r="BK415" s="158" t="str">
        <f t="shared" si="68"/>
        <v/>
      </c>
    </row>
    <row r="416" spans="1:63" ht="12" customHeight="1" x14ac:dyDescent="0.2">
      <c r="A416" s="8"/>
      <c r="B416" s="7"/>
      <c r="C416" s="7"/>
      <c r="D416" s="7"/>
      <c r="E416" s="7"/>
      <c r="F416" s="7"/>
      <c r="G416" s="7"/>
      <c r="H416" s="7"/>
      <c r="I416" s="10"/>
      <c r="J416" s="25"/>
      <c r="K416" s="250"/>
      <c r="L416" s="31"/>
      <c r="M416" s="9"/>
      <c r="N416" s="11" t="s">
        <v>25</v>
      </c>
      <c r="O416" s="39"/>
      <c r="P416" s="47"/>
      <c r="Q416" s="13"/>
      <c r="R416" s="248">
        <f t="shared" si="60"/>
        <v>0</v>
      </c>
      <c r="S416" s="248">
        <f t="shared" si="61"/>
        <v>0</v>
      </c>
      <c r="T416" s="248">
        <f t="shared" si="62"/>
        <v>0</v>
      </c>
      <c r="U416" s="248">
        <f t="shared" si="63"/>
        <v>0</v>
      </c>
      <c r="V416" s="13"/>
      <c r="W416" s="7"/>
      <c r="AT416" s="130"/>
      <c r="BF416" s="33">
        <f t="shared" si="69"/>
        <v>41242</v>
      </c>
      <c r="BG416" s="34">
        <f t="shared" si="64"/>
        <v>82.88000000000001</v>
      </c>
      <c r="BH416" s="32">
        <f t="shared" si="65"/>
        <v>1</v>
      </c>
      <c r="BI416" s="32">
        <f t="shared" si="66"/>
        <v>0</v>
      </c>
      <c r="BJ416" s="69">
        <f t="shared" si="67"/>
        <v>0</v>
      </c>
      <c r="BK416" s="158" t="str">
        <f t="shared" si="68"/>
        <v/>
      </c>
    </row>
    <row r="417" spans="1:63" ht="12" customHeight="1" x14ac:dyDescent="0.2">
      <c r="A417" s="8"/>
      <c r="B417" s="7"/>
      <c r="C417" s="7"/>
      <c r="D417" s="7"/>
      <c r="E417" s="7"/>
      <c r="F417" s="7"/>
      <c r="G417" s="7"/>
      <c r="H417" s="7"/>
      <c r="I417" s="10"/>
      <c r="J417" s="25"/>
      <c r="K417" s="250"/>
      <c r="L417" s="31"/>
      <c r="M417" s="9"/>
      <c r="N417" s="11" t="s">
        <v>25</v>
      </c>
      <c r="O417" s="39"/>
      <c r="P417" s="47"/>
      <c r="Q417" s="13"/>
      <c r="R417" s="248">
        <f t="shared" si="60"/>
        <v>0</v>
      </c>
      <c r="S417" s="248">
        <f t="shared" si="61"/>
        <v>0</v>
      </c>
      <c r="T417" s="248">
        <f t="shared" si="62"/>
        <v>0</v>
      </c>
      <c r="U417" s="248">
        <f t="shared" si="63"/>
        <v>0</v>
      </c>
      <c r="V417" s="13"/>
      <c r="W417" s="7"/>
      <c r="AT417" s="130"/>
      <c r="BF417" s="33">
        <f t="shared" si="69"/>
        <v>41242</v>
      </c>
      <c r="BG417" s="34">
        <f t="shared" si="64"/>
        <v>82.88000000000001</v>
      </c>
      <c r="BH417" s="32">
        <f t="shared" si="65"/>
        <v>1</v>
      </c>
      <c r="BI417" s="32">
        <f t="shared" si="66"/>
        <v>0</v>
      </c>
      <c r="BJ417" s="69">
        <f t="shared" si="67"/>
        <v>0</v>
      </c>
      <c r="BK417" s="158" t="str">
        <f t="shared" si="68"/>
        <v/>
      </c>
    </row>
    <row r="418" spans="1:63" ht="12" customHeight="1" x14ac:dyDescent="0.2">
      <c r="A418" s="8"/>
      <c r="B418" s="7"/>
      <c r="C418" s="7"/>
      <c r="D418" s="7"/>
      <c r="E418" s="7"/>
      <c r="F418" s="7"/>
      <c r="G418" s="7"/>
      <c r="H418" s="7"/>
      <c r="I418" s="10"/>
      <c r="J418" s="25"/>
      <c r="K418" s="250"/>
      <c r="L418" s="31"/>
      <c r="M418" s="9"/>
      <c r="N418" s="11" t="s">
        <v>25</v>
      </c>
      <c r="O418" s="39"/>
      <c r="P418" s="47"/>
      <c r="Q418" s="13"/>
      <c r="R418" s="248">
        <f t="shared" si="60"/>
        <v>0</v>
      </c>
      <c r="S418" s="248">
        <f t="shared" si="61"/>
        <v>0</v>
      </c>
      <c r="T418" s="248">
        <f t="shared" si="62"/>
        <v>0</v>
      </c>
      <c r="U418" s="248">
        <f t="shared" si="63"/>
        <v>0</v>
      </c>
      <c r="V418" s="13"/>
      <c r="W418" s="7"/>
      <c r="AT418" s="130"/>
      <c r="BF418" s="33">
        <f t="shared" si="69"/>
        <v>41242</v>
      </c>
      <c r="BG418" s="34">
        <f t="shared" si="64"/>
        <v>82.88000000000001</v>
      </c>
      <c r="BH418" s="32">
        <f t="shared" si="65"/>
        <v>1</v>
      </c>
      <c r="BI418" s="32">
        <f t="shared" si="66"/>
        <v>0</v>
      </c>
      <c r="BJ418" s="69">
        <f t="shared" si="67"/>
        <v>0</v>
      </c>
      <c r="BK418" s="158" t="str">
        <f t="shared" si="68"/>
        <v/>
      </c>
    </row>
    <row r="419" spans="1:63" ht="12" customHeight="1" x14ac:dyDescent="0.2">
      <c r="A419" s="8"/>
      <c r="B419" s="7"/>
      <c r="C419" s="7"/>
      <c r="D419" s="7"/>
      <c r="E419" s="7"/>
      <c r="F419" s="7"/>
      <c r="G419" s="7"/>
      <c r="H419" s="7"/>
      <c r="I419" s="10"/>
      <c r="J419" s="25"/>
      <c r="K419" s="250"/>
      <c r="L419" s="31"/>
      <c r="M419" s="9"/>
      <c r="N419" s="11" t="s">
        <v>25</v>
      </c>
      <c r="O419" s="39"/>
      <c r="P419" s="47"/>
      <c r="Q419" s="13"/>
      <c r="R419" s="248">
        <f t="shared" si="60"/>
        <v>0</v>
      </c>
      <c r="S419" s="248">
        <f t="shared" si="61"/>
        <v>0</v>
      </c>
      <c r="T419" s="248">
        <f t="shared" si="62"/>
        <v>0</v>
      </c>
      <c r="U419" s="248">
        <f t="shared" si="63"/>
        <v>0</v>
      </c>
      <c r="V419" s="13"/>
      <c r="W419" s="7"/>
      <c r="AT419" s="130"/>
      <c r="BF419" s="33">
        <f t="shared" si="69"/>
        <v>41242</v>
      </c>
      <c r="BG419" s="34">
        <f t="shared" si="64"/>
        <v>82.88000000000001</v>
      </c>
      <c r="BH419" s="32">
        <f t="shared" si="65"/>
        <v>1</v>
      </c>
      <c r="BI419" s="32">
        <f t="shared" si="66"/>
        <v>0</v>
      </c>
      <c r="BJ419" s="69">
        <f t="shared" si="67"/>
        <v>0</v>
      </c>
      <c r="BK419" s="158" t="str">
        <f t="shared" si="68"/>
        <v/>
      </c>
    </row>
    <row r="420" spans="1:63" ht="12" customHeight="1" x14ac:dyDescent="0.2">
      <c r="A420" s="8"/>
      <c r="B420" s="7"/>
      <c r="C420" s="7"/>
      <c r="D420" s="7"/>
      <c r="E420" s="7"/>
      <c r="F420" s="7"/>
      <c r="G420" s="7"/>
      <c r="H420" s="7"/>
      <c r="I420" s="10"/>
      <c r="J420" s="25"/>
      <c r="K420" s="250"/>
      <c r="L420" s="31"/>
      <c r="M420" s="9"/>
      <c r="N420" s="11" t="s">
        <v>25</v>
      </c>
      <c r="O420" s="39"/>
      <c r="P420" s="47"/>
      <c r="Q420" s="13"/>
      <c r="R420" s="248">
        <f t="shared" si="60"/>
        <v>0</v>
      </c>
      <c r="S420" s="248">
        <f t="shared" si="61"/>
        <v>0</v>
      </c>
      <c r="T420" s="248">
        <f t="shared" si="62"/>
        <v>0</v>
      </c>
      <c r="U420" s="248">
        <f t="shared" si="63"/>
        <v>0</v>
      </c>
      <c r="V420" s="13"/>
      <c r="W420" s="7"/>
      <c r="AT420" s="130"/>
      <c r="BF420" s="33">
        <f t="shared" si="69"/>
        <v>41242</v>
      </c>
      <c r="BG420" s="34">
        <f t="shared" si="64"/>
        <v>82.88000000000001</v>
      </c>
      <c r="BH420" s="32">
        <f t="shared" si="65"/>
        <v>1</v>
      </c>
      <c r="BI420" s="32">
        <f t="shared" si="66"/>
        <v>0</v>
      </c>
      <c r="BJ420" s="69">
        <f t="shared" si="67"/>
        <v>0</v>
      </c>
      <c r="BK420" s="158" t="str">
        <f t="shared" si="68"/>
        <v/>
      </c>
    </row>
    <row r="421" spans="1:63" ht="12" customHeight="1" x14ac:dyDescent="0.2">
      <c r="A421" s="8"/>
      <c r="B421" s="7"/>
      <c r="C421" s="7"/>
      <c r="D421" s="7"/>
      <c r="E421" s="7"/>
      <c r="F421" s="7"/>
      <c r="G421" s="7"/>
      <c r="H421" s="7"/>
      <c r="I421" s="10"/>
      <c r="J421" s="25"/>
      <c r="K421" s="250"/>
      <c r="L421" s="31"/>
      <c r="M421" s="9"/>
      <c r="N421" s="11" t="s">
        <v>25</v>
      </c>
      <c r="O421" s="39"/>
      <c r="P421" s="47"/>
      <c r="Q421" s="13"/>
      <c r="R421" s="248">
        <f t="shared" si="60"/>
        <v>0</v>
      </c>
      <c r="S421" s="248">
        <f t="shared" si="61"/>
        <v>0</v>
      </c>
      <c r="T421" s="248">
        <f t="shared" si="62"/>
        <v>0</v>
      </c>
      <c r="U421" s="248">
        <f t="shared" si="63"/>
        <v>0</v>
      </c>
      <c r="V421" s="13"/>
      <c r="W421" s="7"/>
      <c r="AT421" s="130"/>
      <c r="BF421" s="33">
        <f t="shared" si="69"/>
        <v>41242</v>
      </c>
      <c r="BG421" s="34">
        <f t="shared" si="64"/>
        <v>82.88000000000001</v>
      </c>
      <c r="BH421" s="32">
        <f t="shared" si="65"/>
        <v>1</v>
      </c>
      <c r="BI421" s="32">
        <f t="shared" si="66"/>
        <v>0</v>
      </c>
      <c r="BJ421" s="69">
        <f t="shared" si="67"/>
        <v>0</v>
      </c>
      <c r="BK421" s="158" t="str">
        <f t="shared" si="68"/>
        <v/>
      </c>
    </row>
    <row r="422" spans="1:63" ht="12" customHeight="1" x14ac:dyDescent="0.2">
      <c r="A422" s="8"/>
      <c r="B422" s="7"/>
      <c r="C422" s="7"/>
      <c r="D422" s="7"/>
      <c r="E422" s="7"/>
      <c r="F422" s="7"/>
      <c r="G422" s="7"/>
      <c r="H422" s="7"/>
      <c r="I422" s="10"/>
      <c r="J422" s="25"/>
      <c r="K422" s="250"/>
      <c r="L422" s="31"/>
      <c r="M422" s="9"/>
      <c r="N422" s="11" t="s">
        <v>25</v>
      </c>
      <c r="O422" s="39"/>
      <c r="P422" s="47"/>
      <c r="Q422" s="13"/>
      <c r="R422" s="248">
        <f t="shared" si="60"/>
        <v>0</v>
      </c>
      <c r="S422" s="248">
        <f t="shared" si="61"/>
        <v>0</v>
      </c>
      <c r="T422" s="248">
        <f t="shared" si="62"/>
        <v>0</v>
      </c>
      <c r="U422" s="248">
        <f t="shared" si="63"/>
        <v>0</v>
      </c>
      <c r="V422" s="13"/>
      <c r="W422" s="7"/>
      <c r="AT422" s="130"/>
      <c r="BF422" s="33">
        <f t="shared" si="69"/>
        <v>41242</v>
      </c>
      <c r="BG422" s="34">
        <f t="shared" si="64"/>
        <v>82.88000000000001</v>
      </c>
      <c r="BH422" s="32">
        <f t="shared" si="65"/>
        <v>1</v>
      </c>
      <c r="BI422" s="32">
        <f t="shared" si="66"/>
        <v>0</v>
      </c>
      <c r="BJ422" s="69">
        <f t="shared" si="67"/>
        <v>0</v>
      </c>
      <c r="BK422" s="158" t="str">
        <f t="shared" si="68"/>
        <v/>
      </c>
    </row>
    <row r="423" spans="1:63" ht="12" customHeight="1" x14ac:dyDescent="0.2">
      <c r="A423" s="8"/>
      <c r="B423" s="7"/>
      <c r="C423" s="7"/>
      <c r="D423" s="7"/>
      <c r="E423" s="7"/>
      <c r="F423" s="7"/>
      <c r="G423" s="7"/>
      <c r="H423" s="7"/>
      <c r="I423" s="10"/>
      <c r="J423" s="25"/>
      <c r="K423" s="250"/>
      <c r="L423" s="31"/>
      <c r="M423" s="9"/>
      <c r="N423" s="11" t="s">
        <v>25</v>
      </c>
      <c r="O423" s="39"/>
      <c r="P423" s="47"/>
      <c r="Q423" s="13"/>
      <c r="R423" s="248">
        <f t="shared" si="60"/>
        <v>0</v>
      </c>
      <c r="S423" s="248">
        <f t="shared" si="61"/>
        <v>0</v>
      </c>
      <c r="T423" s="248">
        <f t="shared" si="62"/>
        <v>0</v>
      </c>
      <c r="U423" s="248">
        <f t="shared" si="63"/>
        <v>0</v>
      </c>
      <c r="V423" s="13"/>
      <c r="W423" s="7"/>
      <c r="AT423" s="130"/>
      <c r="BF423" s="33">
        <f t="shared" si="69"/>
        <v>41242</v>
      </c>
      <c r="BG423" s="34">
        <f t="shared" si="64"/>
        <v>82.88000000000001</v>
      </c>
      <c r="BH423" s="32">
        <f t="shared" si="65"/>
        <v>1</v>
      </c>
      <c r="BI423" s="32">
        <f t="shared" si="66"/>
        <v>0</v>
      </c>
      <c r="BJ423" s="69">
        <f t="shared" si="67"/>
        <v>0</v>
      </c>
      <c r="BK423" s="158" t="str">
        <f t="shared" si="68"/>
        <v/>
      </c>
    </row>
    <row r="424" spans="1:63" ht="12" customHeight="1" x14ac:dyDescent="0.2">
      <c r="A424" s="8"/>
      <c r="B424" s="7"/>
      <c r="C424" s="7"/>
      <c r="D424" s="7"/>
      <c r="E424" s="7"/>
      <c r="F424" s="7"/>
      <c r="G424" s="7"/>
      <c r="H424" s="7"/>
      <c r="I424" s="10"/>
      <c r="J424" s="25"/>
      <c r="K424" s="250"/>
      <c r="L424" s="31"/>
      <c r="M424" s="9"/>
      <c r="N424" s="11" t="s">
        <v>25</v>
      </c>
      <c r="O424" s="39"/>
      <c r="P424" s="47"/>
      <c r="Q424" s="13"/>
      <c r="R424" s="248">
        <f t="shared" si="60"/>
        <v>0</v>
      </c>
      <c r="S424" s="248">
        <f t="shared" si="61"/>
        <v>0</v>
      </c>
      <c r="T424" s="248">
        <f t="shared" si="62"/>
        <v>0</v>
      </c>
      <c r="U424" s="248">
        <f t="shared" si="63"/>
        <v>0</v>
      </c>
      <c r="V424" s="13"/>
      <c r="W424" s="7"/>
      <c r="AT424" s="130"/>
      <c r="BF424" s="33">
        <f t="shared" si="69"/>
        <v>41242</v>
      </c>
      <c r="BG424" s="34">
        <f t="shared" si="64"/>
        <v>82.88000000000001</v>
      </c>
      <c r="BH424" s="32">
        <f t="shared" si="65"/>
        <v>1</v>
      </c>
      <c r="BI424" s="32">
        <f t="shared" si="66"/>
        <v>0</v>
      </c>
      <c r="BJ424" s="69">
        <f t="shared" si="67"/>
        <v>0</v>
      </c>
      <c r="BK424" s="158" t="str">
        <f t="shared" si="68"/>
        <v/>
      </c>
    </row>
    <row r="425" spans="1:63" ht="12" customHeight="1" x14ac:dyDescent="0.2">
      <c r="A425" s="8"/>
      <c r="B425" s="7"/>
      <c r="C425" s="7"/>
      <c r="D425" s="7"/>
      <c r="E425" s="7"/>
      <c r="F425" s="7"/>
      <c r="G425" s="7"/>
      <c r="H425" s="7"/>
      <c r="I425" s="10"/>
      <c r="J425" s="25"/>
      <c r="K425" s="250"/>
      <c r="L425" s="31"/>
      <c r="M425" s="9"/>
      <c r="N425" s="11" t="s">
        <v>25</v>
      </c>
      <c r="O425" s="39"/>
      <c r="P425" s="47"/>
      <c r="Q425" s="13"/>
      <c r="R425" s="248">
        <f t="shared" si="60"/>
        <v>0</v>
      </c>
      <c r="S425" s="248">
        <f t="shared" si="61"/>
        <v>0</v>
      </c>
      <c r="T425" s="248">
        <f t="shared" si="62"/>
        <v>0</v>
      </c>
      <c r="U425" s="248">
        <f t="shared" si="63"/>
        <v>0</v>
      </c>
      <c r="V425" s="13"/>
      <c r="W425" s="7"/>
      <c r="AT425" s="130"/>
      <c r="BF425" s="33">
        <f t="shared" si="69"/>
        <v>41242</v>
      </c>
      <c r="BG425" s="34">
        <f t="shared" si="64"/>
        <v>82.88000000000001</v>
      </c>
      <c r="BH425" s="32">
        <f t="shared" si="65"/>
        <v>1</v>
      </c>
      <c r="BI425" s="32">
        <f t="shared" si="66"/>
        <v>0</v>
      </c>
      <c r="BJ425" s="69">
        <f t="shared" si="67"/>
        <v>0</v>
      </c>
      <c r="BK425" s="158" t="str">
        <f t="shared" si="68"/>
        <v/>
      </c>
    </row>
    <row r="426" spans="1:63" ht="12" customHeight="1" x14ac:dyDescent="0.2">
      <c r="A426" s="8"/>
      <c r="B426" s="7"/>
      <c r="C426" s="7"/>
      <c r="D426" s="7"/>
      <c r="E426" s="7"/>
      <c r="F426" s="7"/>
      <c r="G426" s="7"/>
      <c r="H426" s="7"/>
      <c r="I426" s="10"/>
      <c r="J426" s="25"/>
      <c r="K426" s="250"/>
      <c r="L426" s="31"/>
      <c r="M426" s="9"/>
      <c r="N426" s="11" t="s">
        <v>25</v>
      </c>
      <c r="O426" s="39"/>
      <c r="P426" s="47"/>
      <c r="Q426" s="13"/>
      <c r="R426" s="248">
        <f t="shared" si="60"/>
        <v>0</v>
      </c>
      <c r="S426" s="248">
        <f t="shared" si="61"/>
        <v>0</v>
      </c>
      <c r="T426" s="248">
        <f t="shared" si="62"/>
        <v>0</v>
      </c>
      <c r="U426" s="248">
        <f t="shared" si="63"/>
        <v>0</v>
      </c>
      <c r="V426" s="13"/>
      <c r="W426" s="7"/>
      <c r="AT426" s="130"/>
      <c r="BF426" s="33">
        <f t="shared" si="69"/>
        <v>41242</v>
      </c>
      <c r="BG426" s="34">
        <f t="shared" si="64"/>
        <v>82.88000000000001</v>
      </c>
      <c r="BH426" s="32">
        <f t="shared" si="65"/>
        <v>1</v>
      </c>
      <c r="BI426" s="32">
        <f t="shared" si="66"/>
        <v>0</v>
      </c>
      <c r="BJ426" s="69">
        <f t="shared" si="67"/>
        <v>0</v>
      </c>
      <c r="BK426" s="158" t="str">
        <f t="shared" si="68"/>
        <v/>
      </c>
    </row>
    <row r="427" spans="1:63" ht="12" customHeight="1" x14ac:dyDescent="0.2">
      <c r="A427" s="8"/>
      <c r="B427" s="7"/>
      <c r="C427" s="7"/>
      <c r="D427" s="7"/>
      <c r="E427" s="7"/>
      <c r="F427" s="7"/>
      <c r="G427" s="7"/>
      <c r="H427" s="7"/>
      <c r="I427" s="10"/>
      <c r="J427" s="25"/>
      <c r="K427" s="250"/>
      <c r="L427" s="31"/>
      <c r="M427" s="9"/>
      <c r="N427" s="11" t="s">
        <v>25</v>
      </c>
      <c r="O427" s="39"/>
      <c r="P427" s="47"/>
      <c r="Q427" s="13"/>
      <c r="R427" s="248">
        <f t="shared" si="60"/>
        <v>0</v>
      </c>
      <c r="S427" s="248">
        <f t="shared" si="61"/>
        <v>0</v>
      </c>
      <c r="T427" s="248">
        <f t="shared" si="62"/>
        <v>0</v>
      </c>
      <c r="U427" s="248">
        <f t="shared" si="63"/>
        <v>0</v>
      </c>
      <c r="V427" s="13"/>
      <c r="W427" s="7"/>
      <c r="AT427" s="130"/>
      <c r="BF427" s="33">
        <f t="shared" si="69"/>
        <v>41242</v>
      </c>
      <c r="BG427" s="34">
        <f t="shared" si="64"/>
        <v>82.88000000000001</v>
      </c>
      <c r="BH427" s="32">
        <f t="shared" si="65"/>
        <v>1</v>
      </c>
      <c r="BI427" s="32">
        <f t="shared" si="66"/>
        <v>0</v>
      </c>
      <c r="BJ427" s="69">
        <f t="shared" si="67"/>
        <v>0</v>
      </c>
      <c r="BK427" s="158" t="str">
        <f t="shared" si="68"/>
        <v/>
      </c>
    </row>
    <row r="428" spans="1:63" ht="12" customHeight="1" x14ac:dyDescent="0.2">
      <c r="A428" s="8"/>
      <c r="B428" s="7"/>
      <c r="C428" s="7"/>
      <c r="D428" s="7"/>
      <c r="E428" s="7"/>
      <c r="F428" s="7"/>
      <c r="G428" s="7"/>
      <c r="H428" s="7"/>
      <c r="I428" s="10"/>
      <c r="J428" s="25"/>
      <c r="K428" s="250"/>
      <c r="L428" s="31"/>
      <c r="M428" s="9"/>
      <c r="N428" s="11" t="s">
        <v>25</v>
      </c>
      <c r="O428" s="39"/>
      <c r="P428" s="47"/>
      <c r="Q428" s="13"/>
      <c r="R428" s="248">
        <f t="shared" si="60"/>
        <v>0</v>
      </c>
      <c r="S428" s="248">
        <f t="shared" si="61"/>
        <v>0</v>
      </c>
      <c r="T428" s="248">
        <f t="shared" si="62"/>
        <v>0</v>
      </c>
      <c r="U428" s="248">
        <f t="shared" si="63"/>
        <v>0</v>
      </c>
      <c r="V428" s="13"/>
      <c r="W428" s="7"/>
      <c r="AT428" s="130"/>
      <c r="BF428" s="33">
        <f t="shared" si="69"/>
        <v>41242</v>
      </c>
      <c r="BG428" s="34">
        <f t="shared" si="64"/>
        <v>82.88000000000001</v>
      </c>
      <c r="BH428" s="32">
        <f t="shared" si="65"/>
        <v>1</v>
      </c>
      <c r="BI428" s="32">
        <f t="shared" si="66"/>
        <v>0</v>
      </c>
      <c r="BJ428" s="69">
        <f t="shared" si="67"/>
        <v>0</v>
      </c>
      <c r="BK428" s="158" t="str">
        <f t="shared" si="68"/>
        <v/>
      </c>
    </row>
    <row r="429" spans="1:63" ht="12" customHeight="1" x14ac:dyDescent="0.2">
      <c r="A429" s="8"/>
      <c r="B429" s="7"/>
      <c r="C429" s="7"/>
      <c r="D429" s="7"/>
      <c r="E429" s="7"/>
      <c r="F429" s="7"/>
      <c r="G429" s="7"/>
      <c r="H429" s="7"/>
      <c r="I429" s="10"/>
      <c r="J429" s="25"/>
      <c r="K429" s="250"/>
      <c r="L429" s="31"/>
      <c r="M429" s="9"/>
      <c r="N429" s="11" t="s">
        <v>25</v>
      </c>
      <c r="O429" s="39"/>
      <c r="P429" s="47"/>
      <c r="Q429" s="13"/>
      <c r="R429" s="248">
        <f t="shared" si="60"/>
        <v>0</v>
      </c>
      <c r="S429" s="248">
        <f t="shared" si="61"/>
        <v>0</v>
      </c>
      <c r="T429" s="248">
        <f t="shared" si="62"/>
        <v>0</v>
      </c>
      <c r="U429" s="248">
        <f t="shared" si="63"/>
        <v>0</v>
      </c>
      <c r="V429" s="13"/>
      <c r="W429" s="7"/>
      <c r="AT429" s="130"/>
      <c r="BF429" s="33">
        <f t="shared" si="69"/>
        <v>41242</v>
      </c>
      <c r="BG429" s="34">
        <f t="shared" si="64"/>
        <v>82.88000000000001</v>
      </c>
      <c r="BH429" s="32">
        <f t="shared" si="65"/>
        <v>1</v>
      </c>
      <c r="BI429" s="32">
        <f t="shared" si="66"/>
        <v>0</v>
      </c>
      <c r="BJ429" s="69">
        <f t="shared" si="67"/>
        <v>0</v>
      </c>
      <c r="BK429" s="158" t="str">
        <f t="shared" si="68"/>
        <v/>
      </c>
    </row>
    <row r="430" spans="1:63" ht="12" customHeight="1" x14ac:dyDescent="0.2">
      <c r="A430" s="8"/>
      <c r="B430" s="7"/>
      <c r="C430" s="7"/>
      <c r="D430" s="7"/>
      <c r="E430" s="7"/>
      <c r="F430" s="7"/>
      <c r="G430" s="7"/>
      <c r="H430" s="7"/>
      <c r="I430" s="10"/>
      <c r="J430" s="25"/>
      <c r="K430" s="250"/>
      <c r="L430" s="31"/>
      <c r="M430" s="9"/>
      <c r="N430" s="11" t="s">
        <v>25</v>
      </c>
      <c r="O430" s="39"/>
      <c r="P430" s="47"/>
      <c r="Q430" s="13"/>
      <c r="R430" s="248">
        <f t="shared" si="60"/>
        <v>0</v>
      </c>
      <c r="S430" s="248">
        <f t="shared" si="61"/>
        <v>0</v>
      </c>
      <c r="T430" s="248">
        <f t="shared" si="62"/>
        <v>0</v>
      </c>
      <c r="U430" s="248">
        <f t="shared" si="63"/>
        <v>0</v>
      </c>
      <c r="V430" s="13"/>
      <c r="W430" s="7"/>
      <c r="AT430" s="130"/>
      <c r="BF430" s="33">
        <f t="shared" si="69"/>
        <v>41242</v>
      </c>
      <c r="BG430" s="34">
        <f t="shared" si="64"/>
        <v>82.88000000000001</v>
      </c>
      <c r="BH430" s="32">
        <f t="shared" si="65"/>
        <v>1</v>
      </c>
      <c r="BI430" s="32">
        <f t="shared" si="66"/>
        <v>0</v>
      </c>
      <c r="BJ430" s="69">
        <f t="shared" si="67"/>
        <v>0</v>
      </c>
      <c r="BK430" s="158" t="str">
        <f t="shared" si="68"/>
        <v/>
      </c>
    </row>
    <row r="431" spans="1:63" ht="12" customHeight="1" x14ac:dyDescent="0.2">
      <c r="A431" s="8"/>
      <c r="B431" s="7"/>
      <c r="C431" s="7"/>
      <c r="D431" s="7"/>
      <c r="E431" s="7"/>
      <c r="F431" s="7"/>
      <c r="G431" s="7"/>
      <c r="H431" s="7"/>
      <c r="I431" s="10"/>
      <c r="J431" s="25"/>
      <c r="K431" s="250"/>
      <c r="L431" s="31"/>
      <c r="M431" s="9"/>
      <c r="N431" s="11" t="s">
        <v>25</v>
      </c>
      <c r="O431" s="39"/>
      <c r="P431" s="47"/>
      <c r="Q431" s="13"/>
      <c r="R431" s="248">
        <f t="shared" si="60"/>
        <v>0</v>
      </c>
      <c r="S431" s="248">
        <f t="shared" si="61"/>
        <v>0</v>
      </c>
      <c r="T431" s="248">
        <f t="shared" si="62"/>
        <v>0</v>
      </c>
      <c r="U431" s="248">
        <f t="shared" si="63"/>
        <v>0</v>
      </c>
      <c r="V431" s="13"/>
      <c r="W431" s="7"/>
      <c r="AT431" s="130"/>
      <c r="BF431" s="33">
        <f t="shared" si="69"/>
        <v>41242</v>
      </c>
      <c r="BG431" s="34">
        <f t="shared" si="64"/>
        <v>82.88000000000001</v>
      </c>
      <c r="BH431" s="32">
        <f t="shared" si="65"/>
        <v>1</v>
      </c>
      <c r="BI431" s="32">
        <f t="shared" si="66"/>
        <v>0</v>
      </c>
      <c r="BJ431" s="69">
        <f t="shared" si="67"/>
        <v>0</v>
      </c>
      <c r="BK431" s="158" t="str">
        <f t="shared" si="68"/>
        <v/>
      </c>
    </row>
    <row r="432" spans="1:63" ht="12" customHeight="1" x14ac:dyDescent="0.2">
      <c r="A432" s="8"/>
      <c r="B432" s="7"/>
      <c r="C432" s="7"/>
      <c r="D432" s="7"/>
      <c r="E432" s="7"/>
      <c r="F432" s="7"/>
      <c r="G432" s="7"/>
      <c r="H432" s="7"/>
      <c r="I432" s="10"/>
      <c r="J432" s="25"/>
      <c r="K432" s="250"/>
      <c r="L432" s="31"/>
      <c r="M432" s="9"/>
      <c r="N432" s="11" t="s">
        <v>25</v>
      </c>
      <c r="O432" s="39"/>
      <c r="P432" s="47"/>
      <c r="Q432" s="13"/>
      <c r="R432" s="248">
        <f t="shared" si="60"/>
        <v>0</v>
      </c>
      <c r="S432" s="248">
        <f t="shared" si="61"/>
        <v>0</v>
      </c>
      <c r="T432" s="248">
        <f t="shared" si="62"/>
        <v>0</v>
      </c>
      <c r="U432" s="248">
        <f t="shared" si="63"/>
        <v>0</v>
      </c>
      <c r="V432" s="13"/>
      <c r="W432" s="7"/>
      <c r="AT432" s="130"/>
      <c r="BF432" s="33">
        <f t="shared" si="69"/>
        <v>41242</v>
      </c>
      <c r="BG432" s="34">
        <f t="shared" si="64"/>
        <v>82.88000000000001</v>
      </c>
      <c r="BH432" s="32">
        <f t="shared" si="65"/>
        <v>1</v>
      </c>
      <c r="BI432" s="32">
        <f t="shared" si="66"/>
        <v>0</v>
      </c>
      <c r="BJ432" s="69">
        <f t="shared" si="67"/>
        <v>0</v>
      </c>
      <c r="BK432" s="158" t="str">
        <f t="shared" si="68"/>
        <v/>
      </c>
    </row>
    <row r="433" spans="1:63" ht="12" customHeight="1" x14ac:dyDescent="0.2">
      <c r="A433" s="8"/>
      <c r="B433" s="7"/>
      <c r="C433" s="7"/>
      <c r="D433" s="7"/>
      <c r="E433" s="7"/>
      <c r="F433" s="7"/>
      <c r="G433" s="7"/>
      <c r="H433" s="7"/>
      <c r="I433" s="10"/>
      <c r="J433" s="25"/>
      <c r="K433" s="250"/>
      <c r="L433" s="31"/>
      <c r="M433" s="9"/>
      <c r="N433" s="11" t="s">
        <v>25</v>
      </c>
      <c r="O433" s="39"/>
      <c r="P433" s="47"/>
      <c r="Q433" s="13"/>
      <c r="R433" s="248">
        <f t="shared" si="60"/>
        <v>0</v>
      </c>
      <c r="S433" s="248">
        <f t="shared" si="61"/>
        <v>0</v>
      </c>
      <c r="T433" s="248">
        <f t="shared" si="62"/>
        <v>0</v>
      </c>
      <c r="U433" s="248">
        <f t="shared" si="63"/>
        <v>0</v>
      </c>
      <c r="V433" s="13"/>
      <c r="W433" s="7"/>
      <c r="AT433" s="130"/>
      <c r="BF433" s="33">
        <f t="shared" si="69"/>
        <v>41242</v>
      </c>
      <c r="BG433" s="34">
        <f t="shared" si="64"/>
        <v>82.88000000000001</v>
      </c>
      <c r="BH433" s="32">
        <f t="shared" si="65"/>
        <v>1</v>
      </c>
      <c r="BI433" s="32">
        <f t="shared" si="66"/>
        <v>0</v>
      </c>
      <c r="BJ433" s="69">
        <f t="shared" si="67"/>
        <v>0</v>
      </c>
      <c r="BK433" s="158" t="str">
        <f t="shared" si="68"/>
        <v/>
      </c>
    </row>
    <row r="434" spans="1:63" ht="12" customHeight="1" x14ac:dyDescent="0.2">
      <c r="A434" s="8"/>
      <c r="B434" s="7"/>
      <c r="C434" s="7"/>
      <c r="D434" s="7"/>
      <c r="E434" s="7"/>
      <c r="F434" s="7"/>
      <c r="G434" s="7"/>
      <c r="H434" s="7"/>
      <c r="I434" s="10"/>
      <c r="J434" s="25"/>
      <c r="K434" s="250"/>
      <c r="L434" s="31"/>
      <c r="M434" s="9"/>
      <c r="N434" s="11" t="s">
        <v>25</v>
      </c>
      <c r="O434" s="39"/>
      <c r="P434" s="47"/>
      <c r="Q434" s="13"/>
      <c r="R434" s="248">
        <f t="shared" si="60"/>
        <v>0</v>
      </c>
      <c r="S434" s="248">
        <f t="shared" si="61"/>
        <v>0</v>
      </c>
      <c r="T434" s="248">
        <f t="shared" si="62"/>
        <v>0</v>
      </c>
      <c r="U434" s="248">
        <f t="shared" si="63"/>
        <v>0</v>
      </c>
      <c r="V434" s="13"/>
      <c r="W434" s="7"/>
      <c r="AT434" s="130"/>
      <c r="BF434" s="33">
        <f t="shared" si="69"/>
        <v>41242</v>
      </c>
      <c r="BG434" s="34">
        <f t="shared" si="64"/>
        <v>82.88000000000001</v>
      </c>
      <c r="BH434" s="32">
        <f t="shared" si="65"/>
        <v>1</v>
      </c>
      <c r="BI434" s="32">
        <f t="shared" si="66"/>
        <v>0</v>
      </c>
      <c r="BJ434" s="69">
        <f t="shared" si="67"/>
        <v>0</v>
      </c>
      <c r="BK434" s="158" t="str">
        <f t="shared" si="68"/>
        <v/>
      </c>
    </row>
    <row r="435" spans="1:63" ht="12" customHeight="1" x14ac:dyDescent="0.2">
      <c r="A435" s="8"/>
      <c r="B435" s="7"/>
      <c r="C435" s="7"/>
      <c r="D435" s="7"/>
      <c r="E435" s="7"/>
      <c r="F435" s="7"/>
      <c r="G435" s="7"/>
      <c r="H435" s="7"/>
      <c r="I435" s="10"/>
      <c r="J435" s="25"/>
      <c r="K435" s="250"/>
      <c r="L435" s="31"/>
      <c r="M435" s="9"/>
      <c r="N435" s="11" t="s">
        <v>25</v>
      </c>
      <c r="O435" s="39"/>
      <c r="P435" s="47"/>
      <c r="Q435" s="13"/>
      <c r="R435" s="248">
        <f t="shared" si="60"/>
        <v>0</v>
      </c>
      <c r="S435" s="248">
        <f t="shared" si="61"/>
        <v>0</v>
      </c>
      <c r="T435" s="248">
        <f t="shared" si="62"/>
        <v>0</v>
      </c>
      <c r="U435" s="248">
        <f t="shared" si="63"/>
        <v>0</v>
      </c>
      <c r="V435" s="13"/>
      <c r="W435" s="7"/>
      <c r="AT435" s="130"/>
      <c r="BF435" s="33">
        <f t="shared" si="69"/>
        <v>41242</v>
      </c>
      <c r="BG435" s="34">
        <f t="shared" si="64"/>
        <v>82.88000000000001</v>
      </c>
      <c r="BH435" s="32">
        <f t="shared" si="65"/>
        <v>1</v>
      </c>
      <c r="BI435" s="32">
        <f t="shared" si="66"/>
        <v>0</v>
      </c>
      <c r="BJ435" s="69">
        <f t="shared" si="67"/>
        <v>0</v>
      </c>
      <c r="BK435" s="158" t="str">
        <f t="shared" si="68"/>
        <v/>
      </c>
    </row>
    <row r="436" spans="1:63" ht="12" customHeight="1" x14ac:dyDescent="0.2">
      <c r="A436" s="8"/>
      <c r="B436" s="7"/>
      <c r="C436" s="7"/>
      <c r="D436" s="7"/>
      <c r="E436" s="7"/>
      <c r="F436" s="7"/>
      <c r="G436" s="7"/>
      <c r="H436" s="7"/>
      <c r="I436" s="10"/>
      <c r="J436" s="25"/>
      <c r="K436" s="250"/>
      <c r="L436" s="31"/>
      <c r="M436" s="9"/>
      <c r="N436" s="11" t="s">
        <v>25</v>
      </c>
      <c r="O436" s="39"/>
      <c r="P436" s="47"/>
      <c r="Q436" s="13"/>
      <c r="R436" s="248">
        <f t="shared" si="60"/>
        <v>0</v>
      </c>
      <c r="S436" s="248">
        <f t="shared" si="61"/>
        <v>0</v>
      </c>
      <c r="T436" s="248">
        <f t="shared" si="62"/>
        <v>0</v>
      </c>
      <c r="U436" s="248">
        <f t="shared" si="63"/>
        <v>0</v>
      </c>
      <c r="V436" s="13"/>
      <c r="W436" s="7"/>
      <c r="AT436" s="130"/>
      <c r="BF436" s="33">
        <f t="shared" si="69"/>
        <v>41242</v>
      </c>
      <c r="BG436" s="34">
        <f t="shared" si="64"/>
        <v>82.88000000000001</v>
      </c>
      <c r="BH436" s="32">
        <f t="shared" si="65"/>
        <v>1</v>
      </c>
      <c r="BI436" s="32">
        <f t="shared" si="66"/>
        <v>0</v>
      </c>
      <c r="BJ436" s="69">
        <f t="shared" si="67"/>
        <v>0</v>
      </c>
      <c r="BK436" s="158" t="str">
        <f t="shared" si="68"/>
        <v/>
      </c>
    </row>
    <row r="437" spans="1:63" ht="12" customHeight="1" x14ac:dyDescent="0.2">
      <c r="A437" s="8"/>
      <c r="B437" s="7"/>
      <c r="C437" s="7"/>
      <c r="D437" s="7"/>
      <c r="E437" s="7"/>
      <c r="F437" s="7"/>
      <c r="G437" s="7"/>
      <c r="H437" s="7"/>
      <c r="I437" s="10"/>
      <c r="J437" s="25"/>
      <c r="K437" s="250"/>
      <c r="L437" s="31"/>
      <c r="M437" s="9"/>
      <c r="N437" s="11" t="s">
        <v>25</v>
      </c>
      <c r="O437" s="39"/>
      <c r="P437" s="47"/>
      <c r="Q437" s="13"/>
      <c r="R437" s="248">
        <f t="shared" si="60"/>
        <v>0</v>
      </c>
      <c r="S437" s="248">
        <f t="shared" si="61"/>
        <v>0</v>
      </c>
      <c r="T437" s="248">
        <f t="shared" si="62"/>
        <v>0</v>
      </c>
      <c r="U437" s="248">
        <f t="shared" si="63"/>
        <v>0</v>
      </c>
      <c r="V437" s="13"/>
      <c r="W437" s="7"/>
      <c r="AT437" s="130"/>
      <c r="BF437" s="33">
        <f t="shared" si="69"/>
        <v>41242</v>
      </c>
      <c r="BG437" s="34">
        <f t="shared" si="64"/>
        <v>82.88000000000001</v>
      </c>
      <c r="BH437" s="32">
        <f t="shared" si="65"/>
        <v>1</v>
      </c>
      <c r="BI437" s="32">
        <f t="shared" si="66"/>
        <v>0</v>
      </c>
      <c r="BJ437" s="69">
        <f t="shared" si="67"/>
        <v>0</v>
      </c>
      <c r="BK437" s="158" t="str">
        <f t="shared" si="68"/>
        <v/>
      </c>
    </row>
    <row r="438" spans="1:63" ht="12" customHeight="1" x14ac:dyDescent="0.2">
      <c r="A438" s="8"/>
      <c r="B438" s="7"/>
      <c r="C438" s="7"/>
      <c r="D438" s="7"/>
      <c r="E438" s="7"/>
      <c r="F438" s="7"/>
      <c r="G438" s="7"/>
      <c r="H438" s="7"/>
      <c r="I438" s="10"/>
      <c r="J438" s="25"/>
      <c r="K438" s="250"/>
      <c r="L438" s="31"/>
      <c r="M438" s="9"/>
      <c r="N438" s="11" t="s">
        <v>25</v>
      </c>
      <c r="O438" s="39"/>
      <c r="P438" s="47"/>
      <c r="Q438" s="13"/>
      <c r="R438" s="248">
        <f t="shared" si="60"/>
        <v>0</v>
      </c>
      <c r="S438" s="248">
        <f t="shared" si="61"/>
        <v>0</v>
      </c>
      <c r="T438" s="248">
        <f t="shared" si="62"/>
        <v>0</v>
      </c>
      <c r="U438" s="248">
        <f t="shared" si="63"/>
        <v>0</v>
      </c>
      <c r="V438" s="13"/>
      <c r="W438" s="7"/>
      <c r="AT438" s="130"/>
      <c r="BF438" s="33">
        <f t="shared" si="69"/>
        <v>41242</v>
      </c>
      <c r="BG438" s="34">
        <f t="shared" si="64"/>
        <v>82.88000000000001</v>
      </c>
      <c r="BH438" s="32">
        <f t="shared" si="65"/>
        <v>1</v>
      </c>
      <c r="BI438" s="32">
        <f t="shared" si="66"/>
        <v>0</v>
      </c>
      <c r="BJ438" s="69">
        <f t="shared" si="67"/>
        <v>0</v>
      </c>
      <c r="BK438" s="158" t="str">
        <f t="shared" si="68"/>
        <v/>
      </c>
    </row>
    <row r="439" spans="1:63" ht="12" customHeight="1" x14ac:dyDescent="0.2">
      <c r="A439" s="8"/>
      <c r="B439" s="7"/>
      <c r="C439" s="7"/>
      <c r="D439" s="7"/>
      <c r="E439" s="7"/>
      <c r="F439" s="7"/>
      <c r="G439" s="7"/>
      <c r="H439" s="7"/>
      <c r="I439" s="10"/>
      <c r="J439" s="25"/>
      <c r="K439" s="250"/>
      <c r="L439" s="31"/>
      <c r="M439" s="9"/>
      <c r="N439" s="11" t="s">
        <v>25</v>
      </c>
      <c r="O439" s="39"/>
      <c r="P439" s="47"/>
      <c r="Q439" s="13"/>
      <c r="R439" s="248">
        <f t="shared" si="60"/>
        <v>0</v>
      </c>
      <c r="S439" s="248">
        <f t="shared" si="61"/>
        <v>0</v>
      </c>
      <c r="T439" s="248">
        <f t="shared" si="62"/>
        <v>0</v>
      </c>
      <c r="U439" s="248">
        <f t="shared" si="63"/>
        <v>0</v>
      </c>
      <c r="V439" s="13"/>
      <c r="W439" s="7"/>
      <c r="AT439" s="130"/>
      <c r="BF439" s="33">
        <f t="shared" si="69"/>
        <v>41242</v>
      </c>
      <c r="BG439" s="34">
        <f t="shared" si="64"/>
        <v>82.88000000000001</v>
      </c>
      <c r="BH439" s="32">
        <f t="shared" si="65"/>
        <v>1</v>
      </c>
      <c r="BI439" s="32">
        <f t="shared" si="66"/>
        <v>0</v>
      </c>
      <c r="BJ439" s="69">
        <f t="shared" si="67"/>
        <v>0</v>
      </c>
      <c r="BK439" s="158" t="str">
        <f t="shared" si="68"/>
        <v/>
      </c>
    </row>
    <row r="440" spans="1:63" ht="12" customHeight="1" x14ac:dyDescent="0.2">
      <c r="A440" s="8"/>
      <c r="B440" s="7"/>
      <c r="C440" s="7"/>
      <c r="D440" s="7"/>
      <c r="E440" s="7"/>
      <c r="F440" s="7"/>
      <c r="G440" s="7"/>
      <c r="H440" s="7"/>
      <c r="I440" s="10"/>
      <c r="J440" s="25"/>
      <c r="K440" s="250"/>
      <c r="L440" s="31"/>
      <c r="M440" s="9"/>
      <c r="N440" s="11" t="s">
        <v>25</v>
      </c>
      <c r="O440" s="39"/>
      <c r="P440" s="47"/>
      <c r="Q440" s="13"/>
      <c r="R440" s="248">
        <f t="shared" si="60"/>
        <v>0</v>
      </c>
      <c r="S440" s="248">
        <f t="shared" si="61"/>
        <v>0</v>
      </c>
      <c r="T440" s="248">
        <f t="shared" si="62"/>
        <v>0</v>
      </c>
      <c r="U440" s="248">
        <f t="shared" si="63"/>
        <v>0</v>
      </c>
      <c r="V440" s="13"/>
      <c r="W440" s="7"/>
      <c r="AT440" s="130"/>
      <c r="BF440" s="33">
        <f t="shared" si="69"/>
        <v>41242</v>
      </c>
      <c r="BG440" s="34">
        <f t="shared" si="64"/>
        <v>82.88000000000001</v>
      </c>
      <c r="BH440" s="32">
        <f t="shared" si="65"/>
        <v>1</v>
      </c>
      <c r="BI440" s="32">
        <f t="shared" si="66"/>
        <v>0</v>
      </c>
      <c r="BJ440" s="69">
        <f t="shared" si="67"/>
        <v>0</v>
      </c>
      <c r="BK440" s="158" t="str">
        <f t="shared" si="68"/>
        <v/>
      </c>
    </row>
    <row r="441" spans="1:63" ht="12" customHeight="1" x14ac:dyDescent="0.2">
      <c r="A441" s="8"/>
      <c r="B441" s="7"/>
      <c r="C441" s="7"/>
      <c r="D441" s="7"/>
      <c r="E441" s="7"/>
      <c r="F441" s="7"/>
      <c r="G441" s="7"/>
      <c r="H441" s="7"/>
      <c r="I441" s="10"/>
      <c r="J441" s="25"/>
      <c r="K441" s="250"/>
      <c r="L441" s="31"/>
      <c r="M441" s="9"/>
      <c r="N441" s="11" t="s">
        <v>25</v>
      </c>
      <c r="O441" s="39"/>
      <c r="P441" s="47"/>
      <c r="Q441" s="13"/>
      <c r="R441" s="248">
        <f t="shared" si="60"/>
        <v>0</v>
      </c>
      <c r="S441" s="248">
        <f t="shared" si="61"/>
        <v>0</v>
      </c>
      <c r="T441" s="248">
        <f t="shared" si="62"/>
        <v>0</v>
      </c>
      <c r="U441" s="248">
        <f t="shared" si="63"/>
        <v>0</v>
      </c>
      <c r="V441" s="13"/>
      <c r="W441" s="7"/>
      <c r="AT441" s="130"/>
      <c r="BF441" s="33">
        <f t="shared" si="69"/>
        <v>41242</v>
      </c>
      <c r="BG441" s="34">
        <f t="shared" si="64"/>
        <v>82.88000000000001</v>
      </c>
      <c r="BH441" s="32">
        <f t="shared" si="65"/>
        <v>1</v>
      </c>
      <c r="BI441" s="32">
        <f t="shared" si="66"/>
        <v>0</v>
      </c>
      <c r="BJ441" s="69">
        <f t="shared" si="67"/>
        <v>0</v>
      </c>
      <c r="BK441" s="158" t="str">
        <f t="shared" si="68"/>
        <v/>
      </c>
    </row>
    <row r="442" spans="1:63" ht="12" customHeight="1" x14ac:dyDescent="0.2">
      <c r="A442" s="8"/>
      <c r="B442" s="7"/>
      <c r="C442" s="7"/>
      <c r="D442" s="7"/>
      <c r="E442" s="7"/>
      <c r="F442" s="7"/>
      <c r="G442" s="7"/>
      <c r="H442" s="7"/>
      <c r="I442" s="10"/>
      <c r="J442" s="25"/>
      <c r="K442" s="250"/>
      <c r="L442" s="31"/>
      <c r="M442" s="9"/>
      <c r="N442" s="11" t="s">
        <v>25</v>
      </c>
      <c r="O442" s="39"/>
      <c r="P442" s="47"/>
      <c r="Q442" s="13"/>
      <c r="R442" s="248">
        <f t="shared" si="60"/>
        <v>0</v>
      </c>
      <c r="S442" s="248">
        <f t="shared" si="61"/>
        <v>0</v>
      </c>
      <c r="T442" s="248">
        <f t="shared" si="62"/>
        <v>0</v>
      </c>
      <c r="U442" s="248">
        <f t="shared" si="63"/>
        <v>0</v>
      </c>
      <c r="V442" s="13"/>
      <c r="W442" s="7"/>
      <c r="AT442" s="130"/>
      <c r="BF442" s="33">
        <f t="shared" si="69"/>
        <v>41242</v>
      </c>
      <c r="BG442" s="34">
        <f t="shared" si="64"/>
        <v>82.88000000000001</v>
      </c>
      <c r="BH442" s="32">
        <f t="shared" si="65"/>
        <v>1</v>
      </c>
      <c r="BI442" s="32">
        <f t="shared" si="66"/>
        <v>0</v>
      </c>
      <c r="BJ442" s="69">
        <f t="shared" si="67"/>
        <v>0</v>
      </c>
      <c r="BK442" s="158" t="str">
        <f t="shared" si="68"/>
        <v/>
      </c>
    </row>
    <row r="443" spans="1:63" ht="12" customHeight="1" x14ac:dyDescent="0.2">
      <c r="A443" s="8"/>
      <c r="B443" s="7"/>
      <c r="C443" s="7"/>
      <c r="D443" s="7"/>
      <c r="E443" s="7"/>
      <c r="F443" s="7"/>
      <c r="G443" s="7"/>
      <c r="H443" s="7"/>
      <c r="I443" s="10"/>
      <c r="J443" s="25"/>
      <c r="K443" s="250"/>
      <c r="L443" s="31"/>
      <c r="M443" s="9"/>
      <c r="N443" s="11" t="s">
        <v>25</v>
      </c>
      <c r="O443" s="39"/>
      <c r="P443" s="47"/>
      <c r="Q443" s="13"/>
      <c r="R443" s="248">
        <f t="shared" si="60"/>
        <v>0</v>
      </c>
      <c r="S443" s="248">
        <f t="shared" si="61"/>
        <v>0</v>
      </c>
      <c r="T443" s="248">
        <f t="shared" si="62"/>
        <v>0</v>
      </c>
      <c r="U443" s="248">
        <f t="shared" si="63"/>
        <v>0</v>
      </c>
      <c r="V443" s="13"/>
      <c r="W443" s="7"/>
      <c r="AT443" s="130"/>
      <c r="BF443" s="33">
        <f t="shared" si="69"/>
        <v>41242</v>
      </c>
      <c r="BG443" s="34">
        <f t="shared" si="64"/>
        <v>82.88000000000001</v>
      </c>
      <c r="BH443" s="32">
        <f t="shared" si="65"/>
        <v>1</v>
      </c>
      <c r="BI443" s="32">
        <f t="shared" si="66"/>
        <v>0</v>
      </c>
      <c r="BJ443" s="69">
        <f t="shared" si="67"/>
        <v>0</v>
      </c>
      <c r="BK443" s="158" t="str">
        <f t="shared" si="68"/>
        <v/>
      </c>
    </row>
    <row r="444" spans="1:63" ht="12" customHeight="1" x14ac:dyDescent="0.2">
      <c r="A444" s="8"/>
      <c r="B444" s="7"/>
      <c r="C444" s="7"/>
      <c r="D444" s="7"/>
      <c r="E444" s="7"/>
      <c r="F444" s="7"/>
      <c r="G444" s="7"/>
      <c r="H444" s="7"/>
      <c r="I444" s="10"/>
      <c r="J444" s="25"/>
      <c r="K444" s="250"/>
      <c r="L444" s="31"/>
      <c r="M444" s="9"/>
      <c r="N444" s="11" t="s">
        <v>25</v>
      </c>
      <c r="O444" s="39"/>
      <c r="P444" s="47"/>
      <c r="Q444" s="13"/>
      <c r="R444" s="248">
        <f t="shared" si="60"/>
        <v>0</v>
      </c>
      <c r="S444" s="248">
        <f t="shared" si="61"/>
        <v>0</v>
      </c>
      <c r="T444" s="248">
        <f t="shared" si="62"/>
        <v>0</v>
      </c>
      <c r="U444" s="248">
        <f t="shared" si="63"/>
        <v>0</v>
      </c>
      <c r="V444" s="13"/>
      <c r="W444" s="7"/>
      <c r="AT444" s="130"/>
      <c r="BF444" s="33">
        <f t="shared" si="69"/>
        <v>41242</v>
      </c>
      <c r="BG444" s="34">
        <f t="shared" si="64"/>
        <v>82.88000000000001</v>
      </c>
      <c r="BH444" s="32">
        <f t="shared" si="65"/>
        <v>1</v>
      </c>
      <c r="BI444" s="32">
        <f t="shared" si="66"/>
        <v>0</v>
      </c>
      <c r="BJ444" s="69">
        <f t="shared" si="67"/>
        <v>0</v>
      </c>
      <c r="BK444" s="158" t="str">
        <f t="shared" si="68"/>
        <v/>
      </c>
    </row>
    <row r="445" spans="1:63" ht="12" customHeight="1" x14ac:dyDescent="0.2">
      <c r="A445" s="8"/>
      <c r="B445" s="7"/>
      <c r="C445" s="7"/>
      <c r="D445" s="7"/>
      <c r="E445" s="7"/>
      <c r="F445" s="7"/>
      <c r="G445" s="7"/>
      <c r="H445" s="7"/>
      <c r="I445" s="10"/>
      <c r="J445" s="25"/>
      <c r="K445" s="250"/>
      <c r="L445" s="31"/>
      <c r="M445" s="9"/>
      <c r="N445" s="11" t="s">
        <v>25</v>
      </c>
      <c r="O445" s="39"/>
      <c r="P445" s="47"/>
      <c r="Q445" s="13"/>
      <c r="R445" s="248">
        <f t="shared" si="60"/>
        <v>0</v>
      </c>
      <c r="S445" s="248">
        <f t="shared" si="61"/>
        <v>0</v>
      </c>
      <c r="T445" s="248">
        <f t="shared" si="62"/>
        <v>0</v>
      </c>
      <c r="U445" s="248">
        <f t="shared" si="63"/>
        <v>0</v>
      </c>
      <c r="V445" s="13"/>
      <c r="W445" s="7"/>
      <c r="AT445" s="130"/>
      <c r="BF445" s="33">
        <f t="shared" si="69"/>
        <v>41242</v>
      </c>
      <c r="BG445" s="34">
        <f t="shared" si="64"/>
        <v>82.88000000000001</v>
      </c>
      <c r="BH445" s="32">
        <f t="shared" si="65"/>
        <v>1</v>
      </c>
      <c r="BI445" s="32">
        <f t="shared" si="66"/>
        <v>0</v>
      </c>
      <c r="BJ445" s="69">
        <f t="shared" si="67"/>
        <v>0</v>
      </c>
      <c r="BK445" s="158" t="str">
        <f t="shared" si="68"/>
        <v/>
      </c>
    </row>
    <row r="446" spans="1:63" ht="12" customHeight="1" x14ac:dyDescent="0.2">
      <c r="A446" s="8"/>
      <c r="B446" s="7"/>
      <c r="C446" s="7"/>
      <c r="D446" s="7"/>
      <c r="E446" s="7"/>
      <c r="F446" s="7"/>
      <c r="G446" s="7"/>
      <c r="H446" s="7"/>
      <c r="I446" s="10"/>
      <c r="J446" s="25"/>
      <c r="K446" s="250"/>
      <c r="L446" s="31"/>
      <c r="M446" s="9"/>
      <c r="N446" s="11" t="s">
        <v>25</v>
      </c>
      <c r="O446" s="39"/>
      <c r="P446" s="47"/>
      <c r="Q446" s="13"/>
      <c r="R446" s="248">
        <f t="shared" si="60"/>
        <v>0</v>
      </c>
      <c r="S446" s="248">
        <f t="shared" si="61"/>
        <v>0</v>
      </c>
      <c r="T446" s="248">
        <f t="shared" si="62"/>
        <v>0</v>
      </c>
      <c r="U446" s="248">
        <f t="shared" si="63"/>
        <v>0</v>
      </c>
      <c r="V446" s="13"/>
      <c r="W446" s="7"/>
      <c r="AT446" s="130"/>
      <c r="BF446" s="33">
        <f t="shared" si="69"/>
        <v>41242</v>
      </c>
      <c r="BG446" s="34">
        <f t="shared" si="64"/>
        <v>82.88000000000001</v>
      </c>
      <c r="BH446" s="32">
        <f t="shared" si="65"/>
        <v>1</v>
      </c>
      <c r="BI446" s="32">
        <f t="shared" si="66"/>
        <v>0</v>
      </c>
      <c r="BJ446" s="69">
        <f t="shared" si="67"/>
        <v>0</v>
      </c>
      <c r="BK446" s="158" t="str">
        <f t="shared" si="68"/>
        <v/>
      </c>
    </row>
    <row r="447" spans="1:63" ht="12" customHeight="1" x14ac:dyDescent="0.2">
      <c r="A447" s="8"/>
      <c r="B447" s="7"/>
      <c r="C447" s="7"/>
      <c r="D447" s="7"/>
      <c r="E447" s="7"/>
      <c r="F447" s="7"/>
      <c r="G447" s="7"/>
      <c r="H447" s="7"/>
      <c r="I447" s="10"/>
      <c r="J447" s="25"/>
      <c r="K447" s="250"/>
      <c r="L447" s="31"/>
      <c r="M447" s="9"/>
      <c r="N447" s="11" t="s">
        <v>25</v>
      </c>
      <c r="O447" s="39"/>
      <c r="P447" s="47"/>
      <c r="Q447" s="13"/>
      <c r="R447" s="248">
        <f t="shared" si="60"/>
        <v>0</v>
      </c>
      <c r="S447" s="248">
        <f t="shared" si="61"/>
        <v>0</v>
      </c>
      <c r="T447" s="248">
        <f t="shared" si="62"/>
        <v>0</v>
      </c>
      <c r="U447" s="248">
        <f t="shared" si="63"/>
        <v>0</v>
      </c>
      <c r="V447" s="13"/>
      <c r="W447" s="7"/>
      <c r="AT447" s="130"/>
      <c r="BF447" s="33">
        <f t="shared" si="69"/>
        <v>41242</v>
      </c>
      <c r="BG447" s="34">
        <f t="shared" si="64"/>
        <v>82.88000000000001</v>
      </c>
      <c r="BH447" s="32">
        <f t="shared" si="65"/>
        <v>1</v>
      </c>
      <c r="BI447" s="32">
        <f t="shared" si="66"/>
        <v>0</v>
      </c>
      <c r="BJ447" s="69">
        <f t="shared" si="67"/>
        <v>0</v>
      </c>
      <c r="BK447" s="158" t="str">
        <f t="shared" si="68"/>
        <v/>
      </c>
    </row>
    <row r="448" spans="1:63" ht="12" customHeight="1" x14ac:dyDescent="0.2">
      <c r="A448" s="8"/>
      <c r="B448" s="7"/>
      <c r="C448" s="7"/>
      <c r="D448" s="7"/>
      <c r="E448" s="7"/>
      <c r="F448" s="7"/>
      <c r="G448" s="7"/>
      <c r="H448" s="7"/>
      <c r="I448" s="10"/>
      <c r="J448" s="25"/>
      <c r="K448" s="250"/>
      <c r="L448" s="31"/>
      <c r="M448" s="9"/>
      <c r="N448" s="11" t="s">
        <v>25</v>
      </c>
      <c r="O448" s="39"/>
      <c r="P448" s="47"/>
      <c r="Q448" s="13"/>
      <c r="R448" s="248">
        <f t="shared" si="60"/>
        <v>0</v>
      </c>
      <c r="S448" s="248">
        <f t="shared" si="61"/>
        <v>0</v>
      </c>
      <c r="T448" s="248">
        <f t="shared" si="62"/>
        <v>0</v>
      </c>
      <c r="U448" s="248">
        <f t="shared" si="63"/>
        <v>0</v>
      </c>
      <c r="V448" s="13"/>
      <c r="W448" s="7"/>
      <c r="AT448" s="130"/>
      <c r="BF448" s="33">
        <f t="shared" si="69"/>
        <v>41242</v>
      </c>
      <c r="BG448" s="34">
        <f t="shared" si="64"/>
        <v>82.88000000000001</v>
      </c>
      <c r="BH448" s="32">
        <f t="shared" si="65"/>
        <v>1</v>
      </c>
      <c r="BI448" s="32">
        <f t="shared" si="66"/>
        <v>0</v>
      </c>
      <c r="BJ448" s="69">
        <f t="shared" si="67"/>
        <v>0</v>
      </c>
      <c r="BK448" s="158" t="str">
        <f t="shared" si="68"/>
        <v/>
      </c>
    </row>
    <row r="449" spans="1:63" ht="12" customHeight="1" x14ac:dyDescent="0.2">
      <c r="A449" s="8"/>
      <c r="B449" s="7"/>
      <c r="C449" s="7"/>
      <c r="D449" s="7"/>
      <c r="E449" s="7"/>
      <c r="F449" s="7"/>
      <c r="G449" s="7"/>
      <c r="H449" s="7"/>
      <c r="I449" s="10"/>
      <c r="J449" s="25"/>
      <c r="K449" s="250"/>
      <c r="L449" s="31"/>
      <c r="M449" s="9"/>
      <c r="N449" s="11" t="s">
        <v>25</v>
      </c>
      <c r="O449" s="39"/>
      <c r="P449" s="47"/>
      <c r="Q449" s="13"/>
      <c r="R449" s="248">
        <f t="shared" si="60"/>
        <v>0</v>
      </c>
      <c r="S449" s="248">
        <f t="shared" si="61"/>
        <v>0</v>
      </c>
      <c r="T449" s="248">
        <f t="shared" si="62"/>
        <v>0</v>
      </c>
      <c r="U449" s="248">
        <f t="shared" si="63"/>
        <v>0</v>
      </c>
      <c r="V449" s="13"/>
      <c r="W449" s="7"/>
      <c r="AT449" s="130"/>
      <c r="BF449" s="33">
        <f t="shared" si="69"/>
        <v>41242</v>
      </c>
      <c r="BG449" s="34">
        <f t="shared" si="64"/>
        <v>82.88000000000001</v>
      </c>
      <c r="BH449" s="32">
        <f t="shared" si="65"/>
        <v>1</v>
      </c>
      <c r="BI449" s="32">
        <f t="shared" si="66"/>
        <v>0</v>
      </c>
      <c r="BJ449" s="69">
        <f t="shared" si="67"/>
        <v>0</v>
      </c>
      <c r="BK449" s="158" t="str">
        <f t="shared" si="68"/>
        <v/>
      </c>
    </row>
    <row r="450" spans="1:63" ht="12" customHeight="1" x14ac:dyDescent="0.2">
      <c r="A450" s="8"/>
      <c r="B450" s="7"/>
      <c r="C450" s="7"/>
      <c r="D450" s="7"/>
      <c r="E450" s="7"/>
      <c r="F450" s="7"/>
      <c r="G450" s="7"/>
      <c r="H450" s="7"/>
      <c r="I450" s="10"/>
      <c r="J450" s="25"/>
      <c r="K450" s="250"/>
      <c r="L450" s="31"/>
      <c r="M450" s="9"/>
      <c r="N450" s="11" t="s">
        <v>25</v>
      </c>
      <c r="O450" s="39"/>
      <c r="P450" s="47"/>
      <c r="Q450" s="13"/>
      <c r="R450" s="248">
        <f t="shared" si="60"/>
        <v>0</v>
      </c>
      <c r="S450" s="248">
        <f t="shared" si="61"/>
        <v>0</v>
      </c>
      <c r="T450" s="248">
        <f t="shared" si="62"/>
        <v>0</v>
      </c>
      <c r="U450" s="248">
        <f t="shared" si="63"/>
        <v>0</v>
      </c>
      <c r="V450" s="13"/>
      <c r="W450" s="7"/>
      <c r="AT450" s="130"/>
      <c r="BF450" s="33">
        <f t="shared" si="69"/>
        <v>41242</v>
      </c>
      <c r="BG450" s="34">
        <f t="shared" si="64"/>
        <v>82.88000000000001</v>
      </c>
      <c r="BH450" s="32">
        <f t="shared" si="65"/>
        <v>1</v>
      </c>
      <c r="BI450" s="32">
        <f t="shared" si="66"/>
        <v>0</v>
      </c>
      <c r="BJ450" s="69">
        <f t="shared" si="67"/>
        <v>0</v>
      </c>
      <c r="BK450" s="158" t="str">
        <f t="shared" si="68"/>
        <v/>
      </c>
    </row>
    <row r="451" spans="1:63" ht="12" customHeight="1" x14ac:dyDescent="0.2">
      <c r="A451" s="8"/>
      <c r="B451" s="7"/>
      <c r="C451" s="7"/>
      <c r="D451" s="7"/>
      <c r="E451" s="7"/>
      <c r="F451" s="7"/>
      <c r="G451" s="7"/>
      <c r="H451" s="7"/>
      <c r="I451" s="10"/>
      <c r="J451" s="25"/>
      <c r="K451" s="250"/>
      <c r="L451" s="31"/>
      <c r="M451" s="9"/>
      <c r="N451" s="11" t="s">
        <v>25</v>
      </c>
      <c r="O451" s="39"/>
      <c r="P451" s="47"/>
      <c r="Q451" s="13"/>
      <c r="R451" s="248">
        <f t="shared" si="60"/>
        <v>0</v>
      </c>
      <c r="S451" s="248">
        <f t="shared" si="61"/>
        <v>0</v>
      </c>
      <c r="T451" s="248">
        <f t="shared" si="62"/>
        <v>0</v>
      </c>
      <c r="U451" s="248">
        <f t="shared" si="63"/>
        <v>0</v>
      </c>
      <c r="V451" s="13"/>
      <c r="W451" s="7"/>
      <c r="AT451" s="130"/>
      <c r="BF451" s="33">
        <f t="shared" si="69"/>
        <v>41242</v>
      </c>
      <c r="BG451" s="34">
        <f t="shared" si="64"/>
        <v>82.88000000000001</v>
      </c>
      <c r="BH451" s="32">
        <f t="shared" si="65"/>
        <v>1</v>
      </c>
      <c r="BI451" s="32">
        <f t="shared" si="66"/>
        <v>0</v>
      </c>
      <c r="BJ451" s="69">
        <f t="shared" si="67"/>
        <v>0</v>
      </c>
      <c r="BK451" s="158" t="str">
        <f t="shared" si="68"/>
        <v/>
      </c>
    </row>
    <row r="452" spans="1:63" ht="12" customHeight="1" x14ac:dyDescent="0.2">
      <c r="A452" s="8"/>
      <c r="B452" s="7"/>
      <c r="C452" s="7"/>
      <c r="D452" s="7"/>
      <c r="E452" s="7"/>
      <c r="F452" s="7"/>
      <c r="G452" s="7"/>
      <c r="H452" s="7"/>
      <c r="I452" s="10"/>
      <c r="J452" s="25"/>
      <c r="K452" s="250"/>
      <c r="L452" s="31"/>
      <c r="M452" s="9"/>
      <c r="N452" s="11" t="s">
        <v>25</v>
      </c>
      <c r="O452" s="39"/>
      <c r="P452" s="47"/>
      <c r="Q452" s="13"/>
      <c r="R452" s="248">
        <f t="shared" si="60"/>
        <v>0</v>
      </c>
      <c r="S452" s="248">
        <f t="shared" si="61"/>
        <v>0</v>
      </c>
      <c r="T452" s="248">
        <f t="shared" si="62"/>
        <v>0</v>
      </c>
      <c r="U452" s="248">
        <f t="shared" si="63"/>
        <v>0</v>
      </c>
      <c r="V452" s="13"/>
      <c r="W452" s="7"/>
      <c r="AT452" s="130"/>
      <c r="BF452" s="33">
        <f t="shared" si="69"/>
        <v>41242</v>
      </c>
      <c r="BG452" s="34">
        <f t="shared" si="64"/>
        <v>82.88000000000001</v>
      </c>
      <c r="BH452" s="32">
        <f t="shared" si="65"/>
        <v>1</v>
      </c>
      <c r="BI452" s="32">
        <f t="shared" si="66"/>
        <v>0</v>
      </c>
      <c r="BJ452" s="69">
        <f t="shared" si="67"/>
        <v>0</v>
      </c>
      <c r="BK452" s="158" t="str">
        <f t="shared" si="68"/>
        <v/>
      </c>
    </row>
    <row r="453" spans="1:63" ht="12" customHeight="1" x14ac:dyDescent="0.2">
      <c r="A453" s="8"/>
      <c r="B453" s="7"/>
      <c r="C453" s="7"/>
      <c r="D453" s="7"/>
      <c r="E453" s="7"/>
      <c r="F453" s="7"/>
      <c r="G453" s="7"/>
      <c r="H453" s="7"/>
      <c r="I453" s="10"/>
      <c r="J453" s="25"/>
      <c r="K453" s="250"/>
      <c r="L453" s="31"/>
      <c r="M453" s="9"/>
      <c r="N453" s="11" t="s">
        <v>25</v>
      </c>
      <c r="O453" s="39"/>
      <c r="P453" s="47"/>
      <c r="Q453" s="13"/>
      <c r="R453" s="248">
        <f t="shared" si="60"/>
        <v>0</v>
      </c>
      <c r="S453" s="248">
        <f t="shared" si="61"/>
        <v>0</v>
      </c>
      <c r="T453" s="248">
        <f t="shared" si="62"/>
        <v>0</v>
      </c>
      <c r="U453" s="248">
        <f t="shared" si="63"/>
        <v>0</v>
      </c>
      <c r="V453" s="13"/>
      <c r="W453" s="7"/>
      <c r="AT453" s="130"/>
      <c r="BF453" s="33">
        <f t="shared" si="69"/>
        <v>41242</v>
      </c>
      <c r="BG453" s="34">
        <f t="shared" si="64"/>
        <v>82.88000000000001</v>
      </c>
      <c r="BH453" s="32">
        <f t="shared" si="65"/>
        <v>1</v>
      </c>
      <c r="BI453" s="32">
        <f t="shared" si="66"/>
        <v>0</v>
      </c>
      <c r="BJ453" s="69">
        <f t="shared" si="67"/>
        <v>0</v>
      </c>
      <c r="BK453" s="158" t="str">
        <f t="shared" si="68"/>
        <v/>
      </c>
    </row>
    <row r="454" spans="1:63" ht="12" customHeight="1" x14ac:dyDescent="0.2">
      <c r="A454" s="8"/>
      <c r="B454" s="7"/>
      <c r="C454" s="7"/>
      <c r="D454" s="7"/>
      <c r="E454" s="7"/>
      <c r="F454" s="7"/>
      <c r="G454" s="7"/>
      <c r="H454" s="7"/>
      <c r="I454" s="10"/>
      <c r="J454" s="25"/>
      <c r="K454" s="250"/>
      <c r="L454" s="31"/>
      <c r="M454" s="9"/>
      <c r="N454" s="11" t="s">
        <v>25</v>
      </c>
      <c r="O454" s="39"/>
      <c r="P454" s="47"/>
      <c r="Q454" s="13"/>
      <c r="R454" s="248">
        <f t="shared" si="60"/>
        <v>0</v>
      </c>
      <c r="S454" s="248">
        <f t="shared" si="61"/>
        <v>0</v>
      </c>
      <c r="T454" s="248">
        <f t="shared" si="62"/>
        <v>0</v>
      </c>
      <c r="U454" s="248">
        <f t="shared" si="63"/>
        <v>0</v>
      </c>
      <c r="V454" s="13"/>
      <c r="W454" s="7"/>
      <c r="AT454" s="130"/>
      <c r="BF454" s="33">
        <f t="shared" si="69"/>
        <v>41242</v>
      </c>
      <c r="BG454" s="34">
        <f t="shared" si="64"/>
        <v>82.88000000000001</v>
      </c>
      <c r="BH454" s="32">
        <f t="shared" si="65"/>
        <v>1</v>
      </c>
      <c r="BI454" s="32">
        <f t="shared" si="66"/>
        <v>0</v>
      </c>
      <c r="BJ454" s="69">
        <f t="shared" si="67"/>
        <v>0</v>
      </c>
      <c r="BK454" s="158" t="str">
        <f t="shared" si="68"/>
        <v/>
      </c>
    </row>
    <row r="455" spans="1:63" ht="12" customHeight="1" x14ac:dyDescent="0.2">
      <c r="A455" s="8"/>
      <c r="B455" s="7"/>
      <c r="C455" s="7"/>
      <c r="D455" s="7"/>
      <c r="E455" s="7"/>
      <c r="F455" s="7"/>
      <c r="G455" s="7"/>
      <c r="H455" s="7"/>
      <c r="I455" s="10"/>
      <c r="J455" s="25"/>
      <c r="K455" s="250"/>
      <c r="L455" s="31"/>
      <c r="M455" s="9"/>
      <c r="N455" s="11" t="s">
        <v>25</v>
      </c>
      <c r="O455" s="39"/>
      <c r="P455" s="47"/>
      <c r="Q455" s="13"/>
      <c r="R455" s="248">
        <f t="shared" si="60"/>
        <v>0</v>
      </c>
      <c r="S455" s="248">
        <f t="shared" si="61"/>
        <v>0</v>
      </c>
      <c r="T455" s="248">
        <f t="shared" si="62"/>
        <v>0</v>
      </c>
      <c r="U455" s="248">
        <f t="shared" si="63"/>
        <v>0</v>
      </c>
      <c r="V455" s="13"/>
      <c r="W455" s="7"/>
      <c r="AT455" s="130"/>
      <c r="BF455" s="33">
        <f t="shared" si="69"/>
        <v>41242</v>
      </c>
      <c r="BG455" s="34">
        <f t="shared" si="64"/>
        <v>82.88000000000001</v>
      </c>
      <c r="BH455" s="32">
        <f t="shared" si="65"/>
        <v>1</v>
      </c>
      <c r="BI455" s="32">
        <f t="shared" si="66"/>
        <v>0</v>
      </c>
      <c r="BJ455" s="69">
        <f t="shared" si="67"/>
        <v>0</v>
      </c>
      <c r="BK455" s="158" t="str">
        <f t="shared" si="68"/>
        <v/>
      </c>
    </row>
    <row r="456" spans="1:63" ht="12" customHeight="1" x14ac:dyDescent="0.2">
      <c r="A456" s="8"/>
      <c r="B456" s="7"/>
      <c r="C456" s="7"/>
      <c r="D456" s="7"/>
      <c r="E456" s="7"/>
      <c r="F456" s="7"/>
      <c r="G456" s="7"/>
      <c r="H456" s="7"/>
      <c r="I456" s="10"/>
      <c r="J456" s="25"/>
      <c r="K456" s="250"/>
      <c r="L456" s="31"/>
      <c r="M456" s="9"/>
      <c r="N456" s="11" t="s">
        <v>25</v>
      </c>
      <c r="O456" s="39"/>
      <c r="P456" s="47"/>
      <c r="Q456" s="13"/>
      <c r="R456" s="248">
        <f t="shared" si="60"/>
        <v>0</v>
      </c>
      <c r="S456" s="248">
        <f t="shared" si="61"/>
        <v>0</v>
      </c>
      <c r="T456" s="248">
        <f t="shared" si="62"/>
        <v>0</v>
      </c>
      <c r="U456" s="248">
        <f t="shared" si="63"/>
        <v>0</v>
      </c>
      <c r="V456" s="13"/>
      <c r="W456" s="7"/>
      <c r="AT456" s="130"/>
      <c r="BF456" s="33">
        <f t="shared" si="69"/>
        <v>41242</v>
      </c>
      <c r="BG456" s="34">
        <f t="shared" si="64"/>
        <v>82.88000000000001</v>
      </c>
      <c r="BH456" s="32">
        <f t="shared" si="65"/>
        <v>1</v>
      </c>
      <c r="BI456" s="32">
        <f t="shared" si="66"/>
        <v>0</v>
      </c>
      <c r="BJ456" s="69">
        <f t="shared" si="67"/>
        <v>0</v>
      </c>
      <c r="BK456" s="158" t="str">
        <f t="shared" si="68"/>
        <v/>
      </c>
    </row>
    <row r="457" spans="1:63" ht="12" customHeight="1" x14ac:dyDescent="0.2">
      <c r="A457" s="8"/>
      <c r="B457" s="7"/>
      <c r="C457" s="7"/>
      <c r="D457" s="7"/>
      <c r="E457" s="7"/>
      <c r="F457" s="7"/>
      <c r="G457" s="7"/>
      <c r="H457" s="7"/>
      <c r="I457" s="10"/>
      <c r="J457" s="25"/>
      <c r="K457" s="250"/>
      <c r="L457" s="31"/>
      <c r="M457" s="9"/>
      <c r="N457" s="11" t="s">
        <v>25</v>
      </c>
      <c r="O457" s="39"/>
      <c r="P457" s="47"/>
      <c r="Q457" s="13"/>
      <c r="R457" s="248">
        <f t="shared" si="60"/>
        <v>0</v>
      </c>
      <c r="S457" s="248">
        <f t="shared" si="61"/>
        <v>0</v>
      </c>
      <c r="T457" s="248">
        <f t="shared" si="62"/>
        <v>0</v>
      </c>
      <c r="U457" s="248">
        <f t="shared" si="63"/>
        <v>0</v>
      </c>
      <c r="V457" s="13"/>
      <c r="W457" s="7"/>
      <c r="AT457" s="130"/>
      <c r="BF457" s="33">
        <f t="shared" si="69"/>
        <v>41242</v>
      </c>
      <c r="BG457" s="34">
        <f t="shared" si="64"/>
        <v>82.88000000000001</v>
      </c>
      <c r="BH457" s="32">
        <f t="shared" si="65"/>
        <v>1</v>
      </c>
      <c r="BI457" s="32">
        <f t="shared" si="66"/>
        <v>0</v>
      </c>
      <c r="BJ457" s="69">
        <f t="shared" si="67"/>
        <v>0</v>
      </c>
      <c r="BK457" s="158" t="str">
        <f t="shared" si="68"/>
        <v/>
      </c>
    </row>
    <row r="458" spans="1:63" ht="12" customHeight="1" x14ac:dyDescent="0.2">
      <c r="A458" s="8"/>
      <c r="B458" s="7"/>
      <c r="C458" s="7"/>
      <c r="D458" s="7"/>
      <c r="E458" s="7"/>
      <c r="F458" s="7"/>
      <c r="G458" s="7"/>
      <c r="H458" s="7"/>
      <c r="I458" s="10"/>
      <c r="J458" s="25"/>
      <c r="K458" s="250"/>
      <c r="L458" s="31"/>
      <c r="M458" s="9"/>
      <c r="N458" s="11" t="s">
        <v>25</v>
      </c>
      <c r="O458" s="39"/>
      <c r="P458" s="47"/>
      <c r="Q458" s="13"/>
      <c r="R458" s="248">
        <f t="shared" si="60"/>
        <v>0</v>
      </c>
      <c r="S458" s="248">
        <f t="shared" si="61"/>
        <v>0</v>
      </c>
      <c r="T458" s="248">
        <f t="shared" si="62"/>
        <v>0</v>
      </c>
      <c r="U458" s="248">
        <f t="shared" si="63"/>
        <v>0</v>
      </c>
      <c r="V458" s="13"/>
      <c r="W458" s="7"/>
      <c r="AT458" s="130"/>
      <c r="BF458" s="33">
        <f t="shared" si="69"/>
        <v>41242</v>
      </c>
      <c r="BG458" s="34">
        <f t="shared" si="64"/>
        <v>82.88000000000001</v>
      </c>
      <c r="BH458" s="32">
        <f t="shared" si="65"/>
        <v>1</v>
      </c>
      <c r="BI458" s="32">
        <f t="shared" si="66"/>
        <v>0</v>
      </c>
      <c r="BJ458" s="69">
        <f t="shared" si="67"/>
        <v>0</v>
      </c>
      <c r="BK458" s="158" t="str">
        <f t="shared" si="68"/>
        <v/>
      </c>
    </row>
    <row r="459" spans="1:63" ht="12" customHeight="1" x14ac:dyDescent="0.2">
      <c r="A459" s="8"/>
      <c r="B459" s="7"/>
      <c r="C459" s="7"/>
      <c r="D459" s="7"/>
      <c r="E459" s="7"/>
      <c r="F459" s="7"/>
      <c r="G459" s="7"/>
      <c r="H459" s="7"/>
      <c r="I459" s="10"/>
      <c r="J459" s="25"/>
      <c r="K459" s="250"/>
      <c r="L459" s="31"/>
      <c r="M459" s="9"/>
      <c r="N459" s="11" t="s">
        <v>25</v>
      </c>
      <c r="O459" s="39"/>
      <c r="P459" s="47"/>
      <c r="Q459" s="13"/>
      <c r="R459" s="248">
        <f t="shared" ref="R459:R522" si="70">IF(N459&lt;&gt;"M",ROUND(IF(M459&lt;&gt;"Y",IF(P459&lt;&gt;"Y",K459,K459*(BH459-1)),0),ROUNDING),"")</f>
        <v>0</v>
      </c>
      <c r="S459" s="248">
        <f t="shared" ref="S459:S522" si="71">IF(N459&lt;&gt;"M",ROUND(IF(O459&gt;0,IF(M459="Y",BI459*(1-O459),IF(BI459&gt;R459,R459 + (BI459 - R459)*(1-O459),BI459)),BI459),ROUNDING),"")</f>
        <v>0</v>
      </c>
      <c r="T459" s="248">
        <f t="shared" ref="T459:T522" si="72">IF(N459&lt;&gt;"M",ROUND(IF(O459&gt;0,IF(M459="Y",BJ459*(1-O459),IF(BJ459&gt;R459,R459 + (BJ459 - R459)*(1-O459),BJ459)),BJ459),ROUNDING),"")</f>
        <v>0</v>
      </c>
      <c r="U459" s="248">
        <f t="shared" ref="U459:U522" si="73">IF(N459&lt;&gt;"M",ROUND(IF(OR(N459="P",N459=""),0,IF(OR(M459="N",M459=""),T459-R459,T459)),ROUNDING),"")</f>
        <v>0</v>
      </c>
      <c r="V459" s="13"/>
      <c r="W459" s="7"/>
      <c r="AT459" s="130"/>
      <c r="BF459" s="33">
        <f t="shared" si="69"/>
        <v>41242</v>
      </c>
      <c r="BG459" s="34">
        <f t="shared" ref="BG459:BG522" si="74">IF(N459&lt;&gt;"M",BG458+U459,BG458)</f>
        <v>82.88000000000001</v>
      </c>
      <c r="BH459" s="32">
        <f t="shared" ref="BH459:BH522" si="75">IF(L459&lt;&gt;"",IF(ODDS_TYPE=1,L459,IF(ODDS_TYPE=2,IF(L459&gt;0,1+L459/100,IF(L459&lt;0,1-100/L459,1)),IF(ODDS_TYPE=3,1+L459,IF(ODDS_TYPE=4,1+L459,IF(ODDS_TYPE=5,IF(L459&gt;0,1+L459,1-1/L459),IF(ODDS_TYPE=6,IF(L459&gt;=0,L459+1,1-1/L459),1)))))),1)</f>
        <v>1</v>
      </c>
      <c r="BI459" s="32">
        <f t="shared" ref="BI459:BI522" si="76">IF(P459&lt;&gt;"Y",IF(M459&lt;&gt;"Y",K459*BH459,K459*BH459 - K459),IF(M459&lt;&gt;"Y",K459*BH459,K459))</f>
        <v>0</v>
      </c>
      <c r="BJ459" s="69">
        <f t="shared" ref="BJ459:BJ522" si="77">IF(P459&lt;&gt;"Y",
IF(M459&lt;&gt;"Y",
IF(N459="Y",K459*BH459,IF(N459="P",0,IF(OR(N459="R",N459="PU"),K459,IF(N459="H",K459*BH459*0.5,IF(N459="HW",K459*0.5*(1 + BH459),IF(N459="HL",K459*0.5,0)))))),
IF(N459="Y",K459*BH459 - K459,IF(N459="P",0,IF(OR(N459="R",N459="PU"),0,IF(N459="H",IF(BH459&gt;2,0.5*K459*BH459 - K459,0),IF(N459="HW",K459*0.5*(1 + BH459) - K459,IF(N459="HL",0,0))))))),
IF(M459&lt;&gt;"Y",
IF(N459="Y",K459*BH459,IF(N459="P",0,IF(OR(N459="R",N459="PU"),K459*(BH459-1),IF(N459="H",K459*BH459*0.5,IF(N459="HW",K459*(BH459-1)*0.5,IF(N459="HL",K459*BH459 - K459*0.5,0)))))),
IF(N459="Y",K459,IF(N459="P",0,IF(OR(N459="R",N459="PU"),0,IF(N459="H",IF(BH459&lt;2,K459*BH459*0.5 - K459*(BH459-1),0),IF(N459="HW",0,IF(N459="HL",K459*0.5,0)))))))
)</f>
        <v>0</v>
      </c>
      <c r="BK459" s="158" t="str">
        <f t="shared" ref="BK459:BK522" si="78">IF(FILT_M=1,IF(LEN(C459)&gt;0,C459,""),IF(FILT_M=2,IF(LEN(E459)&gt;0,E459,""),IF(FILT_M=3,IF(LEN(F459)&gt;0,F459,""),IF(FILT_M=4,IF(LEN(G459)&gt;0,G459,""),""))))</f>
        <v/>
      </c>
    </row>
    <row r="460" spans="1:63" ht="12" customHeight="1" x14ac:dyDescent="0.2">
      <c r="A460" s="8"/>
      <c r="B460" s="7"/>
      <c r="C460" s="7"/>
      <c r="D460" s="7"/>
      <c r="E460" s="7"/>
      <c r="F460" s="7"/>
      <c r="G460" s="7"/>
      <c r="H460" s="7"/>
      <c r="I460" s="10"/>
      <c r="J460" s="25"/>
      <c r="K460" s="250"/>
      <c r="L460" s="31"/>
      <c r="M460" s="9"/>
      <c r="N460" s="11" t="s">
        <v>25</v>
      </c>
      <c r="O460" s="39"/>
      <c r="P460" s="47"/>
      <c r="Q460" s="13"/>
      <c r="R460" s="248">
        <f t="shared" si="70"/>
        <v>0</v>
      </c>
      <c r="S460" s="248">
        <f t="shared" si="71"/>
        <v>0</v>
      </c>
      <c r="T460" s="248">
        <f t="shared" si="72"/>
        <v>0</v>
      </c>
      <c r="U460" s="248">
        <f t="shared" si="73"/>
        <v>0</v>
      </c>
      <c r="V460" s="13"/>
      <c r="W460" s="7"/>
      <c r="AT460" s="130"/>
      <c r="BF460" s="33">
        <f t="shared" ref="BF460:BF523" si="79">IF(A460&gt;2,A460,BF459)</f>
        <v>41242</v>
      </c>
      <c r="BG460" s="34">
        <f t="shared" si="74"/>
        <v>82.88000000000001</v>
      </c>
      <c r="BH460" s="32">
        <f t="shared" si="75"/>
        <v>1</v>
      </c>
      <c r="BI460" s="32">
        <f t="shared" si="76"/>
        <v>0</v>
      </c>
      <c r="BJ460" s="69">
        <f t="shared" si="77"/>
        <v>0</v>
      </c>
      <c r="BK460" s="158" t="str">
        <f t="shared" si="78"/>
        <v/>
      </c>
    </row>
    <row r="461" spans="1:63" ht="12" customHeight="1" x14ac:dyDescent="0.2">
      <c r="A461" s="8"/>
      <c r="B461" s="7"/>
      <c r="C461" s="7"/>
      <c r="D461" s="7"/>
      <c r="E461" s="7"/>
      <c r="F461" s="7"/>
      <c r="G461" s="7"/>
      <c r="H461" s="7"/>
      <c r="I461" s="10"/>
      <c r="J461" s="25"/>
      <c r="K461" s="250"/>
      <c r="L461" s="31"/>
      <c r="M461" s="9"/>
      <c r="N461" s="11" t="s">
        <v>25</v>
      </c>
      <c r="O461" s="39"/>
      <c r="P461" s="47"/>
      <c r="Q461" s="13"/>
      <c r="R461" s="248">
        <f t="shared" si="70"/>
        <v>0</v>
      </c>
      <c r="S461" s="248">
        <f t="shared" si="71"/>
        <v>0</v>
      </c>
      <c r="T461" s="248">
        <f t="shared" si="72"/>
        <v>0</v>
      </c>
      <c r="U461" s="248">
        <f t="shared" si="73"/>
        <v>0</v>
      </c>
      <c r="V461" s="13"/>
      <c r="W461" s="7"/>
      <c r="AT461" s="130"/>
      <c r="BF461" s="33">
        <f t="shared" si="79"/>
        <v>41242</v>
      </c>
      <c r="BG461" s="34">
        <f t="shared" si="74"/>
        <v>82.88000000000001</v>
      </c>
      <c r="BH461" s="32">
        <f t="shared" si="75"/>
        <v>1</v>
      </c>
      <c r="BI461" s="32">
        <f t="shared" si="76"/>
        <v>0</v>
      </c>
      <c r="BJ461" s="69">
        <f t="shared" si="77"/>
        <v>0</v>
      </c>
      <c r="BK461" s="158" t="str">
        <f t="shared" si="78"/>
        <v/>
      </c>
    </row>
    <row r="462" spans="1:63" ht="12" customHeight="1" x14ac:dyDescent="0.2">
      <c r="A462" s="8"/>
      <c r="B462" s="7"/>
      <c r="C462" s="7"/>
      <c r="D462" s="7"/>
      <c r="E462" s="7"/>
      <c r="F462" s="7"/>
      <c r="G462" s="7"/>
      <c r="H462" s="7"/>
      <c r="I462" s="10"/>
      <c r="J462" s="25"/>
      <c r="K462" s="250"/>
      <c r="L462" s="31"/>
      <c r="M462" s="9"/>
      <c r="N462" s="11" t="s">
        <v>25</v>
      </c>
      <c r="O462" s="39"/>
      <c r="P462" s="47"/>
      <c r="Q462" s="13"/>
      <c r="R462" s="248">
        <f t="shared" si="70"/>
        <v>0</v>
      </c>
      <c r="S462" s="248">
        <f t="shared" si="71"/>
        <v>0</v>
      </c>
      <c r="T462" s="248">
        <f t="shared" si="72"/>
        <v>0</v>
      </c>
      <c r="U462" s="248">
        <f t="shared" si="73"/>
        <v>0</v>
      </c>
      <c r="V462" s="13"/>
      <c r="W462" s="7"/>
      <c r="AT462" s="130"/>
      <c r="BF462" s="33">
        <f t="shared" si="79"/>
        <v>41242</v>
      </c>
      <c r="BG462" s="34">
        <f t="shared" si="74"/>
        <v>82.88000000000001</v>
      </c>
      <c r="BH462" s="32">
        <f t="shared" si="75"/>
        <v>1</v>
      </c>
      <c r="BI462" s="32">
        <f t="shared" si="76"/>
        <v>0</v>
      </c>
      <c r="BJ462" s="69">
        <f t="shared" si="77"/>
        <v>0</v>
      </c>
      <c r="BK462" s="158" t="str">
        <f t="shared" si="78"/>
        <v/>
      </c>
    </row>
    <row r="463" spans="1:63" ht="12" customHeight="1" x14ac:dyDescent="0.2">
      <c r="A463" s="8"/>
      <c r="B463" s="7"/>
      <c r="C463" s="7"/>
      <c r="D463" s="7"/>
      <c r="E463" s="7"/>
      <c r="F463" s="7"/>
      <c r="G463" s="7"/>
      <c r="H463" s="7"/>
      <c r="I463" s="10"/>
      <c r="J463" s="25"/>
      <c r="K463" s="250"/>
      <c r="L463" s="31"/>
      <c r="M463" s="9"/>
      <c r="N463" s="11" t="s">
        <v>25</v>
      </c>
      <c r="O463" s="39"/>
      <c r="P463" s="47"/>
      <c r="Q463" s="13"/>
      <c r="R463" s="248">
        <f t="shared" si="70"/>
        <v>0</v>
      </c>
      <c r="S463" s="248">
        <f t="shared" si="71"/>
        <v>0</v>
      </c>
      <c r="T463" s="248">
        <f t="shared" si="72"/>
        <v>0</v>
      </c>
      <c r="U463" s="248">
        <f t="shared" si="73"/>
        <v>0</v>
      </c>
      <c r="V463" s="13"/>
      <c r="W463" s="7"/>
      <c r="AT463" s="130"/>
      <c r="BF463" s="33">
        <f t="shared" si="79"/>
        <v>41242</v>
      </c>
      <c r="BG463" s="34">
        <f t="shared" si="74"/>
        <v>82.88000000000001</v>
      </c>
      <c r="BH463" s="32">
        <f t="shared" si="75"/>
        <v>1</v>
      </c>
      <c r="BI463" s="32">
        <f t="shared" si="76"/>
        <v>0</v>
      </c>
      <c r="BJ463" s="69">
        <f t="shared" si="77"/>
        <v>0</v>
      </c>
      <c r="BK463" s="158" t="str">
        <f t="shared" si="78"/>
        <v/>
      </c>
    </row>
    <row r="464" spans="1:63" ht="12" customHeight="1" x14ac:dyDescent="0.2">
      <c r="A464" s="8"/>
      <c r="B464" s="7"/>
      <c r="C464" s="7"/>
      <c r="D464" s="7"/>
      <c r="E464" s="7"/>
      <c r="F464" s="7"/>
      <c r="G464" s="7"/>
      <c r="H464" s="7"/>
      <c r="I464" s="10"/>
      <c r="J464" s="25"/>
      <c r="K464" s="250"/>
      <c r="L464" s="31"/>
      <c r="M464" s="9"/>
      <c r="N464" s="11" t="s">
        <v>25</v>
      </c>
      <c r="O464" s="39"/>
      <c r="P464" s="47"/>
      <c r="Q464" s="13"/>
      <c r="R464" s="248">
        <f t="shared" si="70"/>
        <v>0</v>
      </c>
      <c r="S464" s="248">
        <f t="shared" si="71"/>
        <v>0</v>
      </c>
      <c r="T464" s="248">
        <f t="shared" si="72"/>
        <v>0</v>
      </c>
      <c r="U464" s="248">
        <f t="shared" si="73"/>
        <v>0</v>
      </c>
      <c r="V464" s="13"/>
      <c r="W464" s="7"/>
      <c r="AT464" s="130"/>
      <c r="BF464" s="33">
        <f t="shared" si="79"/>
        <v>41242</v>
      </c>
      <c r="BG464" s="34">
        <f t="shared" si="74"/>
        <v>82.88000000000001</v>
      </c>
      <c r="BH464" s="32">
        <f t="shared" si="75"/>
        <v>1</v>
      </c>
      <c r="BI464" s="32">
        <f t="shared" si="76"/>
        <v>0</v>
      </c>
      <c r="BJ464" s="69">
        <f t="shared" si="77"/>
        <v>0</v>
      </c>
      <c r="BK464" s="158" t="str">
        <f t="shared" si="78"/>
        <v/>
      </c>
    </row>
    <row r="465" spans="1:63" ht="12" customHeight="1" x14ac:dyDescent="0.2">
      <c r="A465" s="8"/>
      <c r="B465" s="7"/>
      <c r="C465" s="7"/>
      <c r="D465" s="7"/>
      <c r="E465" s="7"/>
      <c r="F465" s="7"/>
      <c r="G465" s="7"/>
      <c r="H465" s="7"/>
      <c r="I465" s="10"/>
      <c r="J465" s="25"/>
      <c r="K465" s="250"/>
      <c r="L465" s="31"/>
      <c r="M465" s="9"/>
      <c r="N465" s="11" t="s">
        <v>25</v>
      </c>
      <c r="O465" s="39"/>
      <c r="P465" s="47"/>
      <c r="Q465" s="13"/>
      <c r="R465" s="248">
        <f t="shared" si="70"/>
        <v>0</v>
      </c>
      <c r="S465" s="248">
        <f t="shared" si="71"/>
        <v>0</v>
      </c>
      <c r="T465" s="248">
        <f t="shared" si="72"/>
        <v>0</v>
      </c>
      <c r="U465" s="248">
        <f t="shared" si="73"/>
        <v>0</v>
      </c>
      <c r="V465" s="13"/>
      <c r="W465" s="7"/>
      <c r="AT465" s="130"/>
      <c r="BF465" s="33">
        <f t="shared" si="79"/>
        <v>41242</v>
      </c>
      <c r="BG465" s="34">
        <f t="shared" si="74"/>
        <v>82.88000000000001</v>
      </c>
      <c r="BH465" s="32">
        <f t="shared" si="75"/>
        <v>1</v>
      </c>
      <c r="BI465" s="32">
        <f t="shared" si="76"/>
        <v>0</v>
      </c>
      <c r="BJ465" s="69">
        <f t="shared" si="77"/>
        <v>0</v>
      </c>
      <c r="BK465" s="158" t="str">
        <f t="shared" si="78"/>
        <v/>
      </c>
    </row>
    <row r="466" spans="1:63" ht="12" customHeight="1" x14ac:dyDescent="0.2">
      <c r="A466" s="8"/>
      <c r="B466" s="7"/>
      <c r="C466" s="7"/>
      <c r="D466" s="7"/>
      <c r="E466" s="7"/>
      <c r="F466" s="7"/>
      <c r="G466" s="7"/>
      <c r="H466" s="7"/>
      <c r="I466" s="10"/>
      <c r="J466" s="25"/>
      <c r="K466" s="250"/>
      <c r="L466" s="31"/>
      <c r="M466" s="9"/>
      <c r="N466" s="11" t="s">
        <v>25</v>
      </c>
      <c r="O466" s="39"/>
      <c r="P466" s="47"/>
      <c r="Q466" s="13"/>
      <c r="R466" s="248">
        <f t="shared" si="70"/>
        <v>0</v>
      </c>
      <c r="S466" s="248">
        <f t="shared" si="71"/>
        <v>0</v>
      </c>
      <c r="T466" s="248">
        <f t="shared" si="72"/>
        <v>0</v>
      </c>
      <c r="U466" s="248">
        <f t="shared" si="73"/>
        <v>0</v>
      </c>
      <c r="V466" s="13"/>
      <c r="W466" s="7"/>
      <c r="AT466" s="130"/>
      <c r="BF466" s="33">
        <f t="shared" si="79"/>
        <v>41242</v>
      </c>
      <c r="BG466" s="34">
        <f t="shared" si="74"/>
        <v>82.88000000000001</v>
      </c>
      <c r="BH466" s="32">
        <f t="shared" si="75"/>
        <v>1</v>
      </c>
      <c r="BI466" s="32">
        <f t="shared" si="76"/>
        <v>0</v>
      </c>
      <c r="BJ466" s="69">
        <f t="shared" si="77"/>
        <v>0</v>
      </c>
      <c r="BK466" s="158" t="str">
        <f t="shared" si="78"/>
        <v/>
      </c>
    </row>
    <row r="467" spans="1:63" ht="12" customHeight="1" x14ac:dyDescent="0.2">
      <c r="A467" s="8"/>
      <c r="B467" s="7"/>
      <c r="C467" s="7"/>
      <c r="D467" s="7"/>
      <c r="E467" s="7"/>
      <c r="F467" s="7"/>
      <c r="G467" s="7"/>
      <c r="H467" s="7"/>
      <c r="I467" s="10"/>
      <c r="J467" s="25"/>
      <c r="K467" s="250"/>
      <c r="L467" s="31"/>
      <c r="M467" s="9"/>
      <c r="N467" s="11" t="s">
        <v>25</v>
      </c>
      <c r="O467" s="39"/>
      <c r="P467" s="47"/>
      <c r="Q467" s="13"/>
      <c r="R467" s="248">
        <f t="shared" si="70"/>
        <v>0</v>
      </c>
      <c r="S467" s="248">
        <f t="shared" si="71"/>
        <v>0</v>
      </c>
      <c r="T467" s="248">
        <f t="shared" si="72"/>
        <v>0</v>
      </c>
      <c r="U467" s="248">
        <f t="shared" si="73"/>
        <v>0</v>
      </c>
      <c r="V467" s="13"/>
      <c r="W467" s="7"/>
      <c r="AT467" s="130"/>
      <c r="BF467" s="33">
        <f t="shared" si="79"/>
        <v>41242</v>
      </c>
      <c r="BG467" s="34">
        <f t="shared" si="74"/>
        <v>82.88000000000001</v>
      </c>
      <c r="BH467" s="32">
        <f t="shared" si="75"/>
        <v>1</v>
      </c>
      <c r="BI467" s="32">
        <f t="shared" si="76"/>
        <v>0</v>
      </c>
      <c r="BJ467" s="69">
        <f t="shared" si="77"/>
        <v>0</v>
      </c>
      <c r="BK467" s="158" t="str">
        <f t="shared" si="78"/>
        <v/>
      </c>
    </row>
    <row r="468" spans="1:63" ht="12" customHeight="1" x14ac:dyDescent="0.2">
      <c r="A468" s="8"/>
      <c r="B468" s="7"/>
      <c r="C468" s="7"/>
      <c r="D468" s="7"/>
      <c r="E468" s="7"/>
      <c r="F468" s="7"/>
      <c r="G468" s="7"/>
      <c r="H468" s="7"/>
      <c r="I468" s="10"/>
      <c r="J468" s="25"/>
      <c r="K468" s="250"/>
      <c r="L468" s="31"/>
      <c r="M468" s="9"/>
      <c r="N468" s="11" t="s">
        <v>25</v>
      </c>
      <c r="O468" s="39"/>
      <c r="P468" s="47"/>
      <c r="Q468" s="13"/>
      <c r="R468" s="248">
        <f t="shared" si="70"/>
        <v>0</v>
      </c>
      <c r="S468" s="248">
        <f t="shared" si="71"/>
        <v>0</v>
      </c>
      <c r="T468" s="248">
        <f t="shared" si="72"/>
        <v>0</v>
      </c>
      <c r="U468" s="248">
        <f t="shared" si="73"/>
        <v>0</v>
      </c>
      <c r="V468" s="13"/>
      <c r="W468" s="7"/>
      <c r="AT468" s="130"/>
      <c r="BF468" s="33">
        <f t="shared" si="79"/>
        <v>41242</v>
      </c>
      <c r="BG468" s="34">
        <f t="shared" si="74"/>
        <v>82.88000000000001</v>
      </c>
      <c r="BH468" s="32">
        <f t="shared" si="75"/>
        <v>1</v>
      </c>
      <c r="BI468" s="32">
        <f t="shared" si="76"/>
        <v>0</v>
      </c>
      <c r="BJ468" s="69">
        <f t="shared" si="77"/>
        <v>0</v>
      </c>
      <c r="BK468" s="158" t="str">
        <f t="shared" si="78"/>
        <v/>
      </c>
    </row>
    <row r="469" spans="1:63" ht="12" customHeight="1" x14ac:dyDescent="0.2">
      <c r="A469" s="8"/>
      <c r="B469" s="7"/>
      <c r="C469" s="7"/>
      <c r="D469" s="7"/>
      <c r="E469" s="7"/>
      <c r="F469" s="7"/>
      <c r="G469" s="7"/>
      <c r="H469" s="7"/>
      <c r="I469" s="10"/>
      <c r="J469" s="25"/>
      <c r="K469" s="250"/>
      <c r="L469" s="31"/>
      <c r="M469" s="9"/>
      <c r="N469" s="11" t="s">
        <v>25</v>
      </c>
      <c r="O469" s="39"/>
      <c r="P469" s="47"/>
      <c r="Q469" s="13"/>
      <c r="R469" s="248">
        <f t="shared" si="70"/>
        <v>0</v>
      </c>
      <c r="S469" s="248">
        <f t="shared" si="71"/>
        <v>0</v>
      </c>
      <c r="T469" s="248">
        <f t="shared" si="72"/>
        <v>0</v>
      </c>
      <c r="U469" s="248">
        <f t="shared" si="73"/>
        <v>0</v>
      </c>
      <c r="V469" s="13"/>
      <c r="W469" s="7"/>
      <c r="AT469" s="130"/>
      <c r="BF469" s="33">
        <f t="shared" si="79"/>
        <v>41242</v>
      </c>
      <c r="BG469" s="34">
        <f t="shared" si="74"/>
        <v>82.88000000000001</v>
      </c>
      <c r="BH469" s="32">
        <f t="shared" si="75"/>
        <v>1</v>
      </c>
      <c r="BI469" s="32">
        <f t="shared" si="76"/>
        <v>0</v>
      </c>
      <c r="BJ469" s="69">
        <f t="shared" si="77"/>
        <v>0</v>
      </c>
      <c r="BK469" s="158" t="str">
        <f t="shared" si="78"/>
        <v/>
      </c>
    </row>
    <row r="470" spans="1:63" ht="12" customHeight="1" x14ac:dyDescent="0.2">
      <c r="A470" s="8"/>
      <c r="B470" s="7"/>
      <c r="C470" s="7"/>
      <c r="D470" s="7"/>
      <c r="E470" s="7"/>
      <c r="F470" s="7"/>
      <c r="G470" s="7"/>
      <c r="H470" s="7"/>
      <c r="I470" s="10"/>
      <c r="J470" s="25"/>
      <c r="K470" s="250"/>
      <c r="L470" s="31"/>
      <c r="M470" s="9"/>
      <c r="N470" s="11" t="s">
        <v>25</v>
      </c>
      <c r="O470" s="39"/>
      <c r="P470" s="47"/>
      <c r="Q470" s="13"/>
      <c r="R470" s="248">
        <f t="shared" si="70"/>
        <v>0</v>
      </c>
      <c r="S470" s="248">
        <f t="shared" si="71"/>
        <v>0</v>
      </c>
      <c r="T470" s="248">
        <f t="shared" si="72"/>
        <v>0</v>
      </c>
      <c r="U470" s="248">
        <f t="shared" si="73"/>
        <v>0</v>
      </c>
      <c r="V470" s="13"/>
      <c r="W470" s="7"/>
      <c r="AT470" s="130"/>
      <c r="BF470" s="33">
        <f t="shared" si="79"/>
        <v>41242</v>
      </c>
      <c r="BG470" s="34">
        <f t="shared" si="74"/>
        <v>82.88000000000001</v>
      </c>
      <c r="BH470" s="32">
        <f t="shared" si="75"/>
        <v>1</v>
      </c>
      <c r="BI470" s="32">
        <f t="shared" si="76"/>
        <v>0</v>
      </c>
      <c r="BJ470" s="69">
        <f t="shared" si="77"/>
        <v>0</v>
      </c>
      <c r="BK470" s="158" t="str">
        <f t="shared" si="78"/>
        <v/>
      </c>
    </row>
    <row r="471" spans="1:63" ht="12" customHeight="1" x14ac:dyDescent="0.2">
      <c r="A471" s="8"/>
      <c r="B471" s="7"/>
      <c r="C471" s="7"/>
      <c r="D471" s="7"/>
      <c r="E471" s="7"/>
      <c r="F471" s="7"/>
      <c r="G471" s="7"/>
      <c r="H471" s="7"/>
      <c r="I471" s="10"/>
      <c r="J471" s="25"/>
      <c r="K471" s="250"/>
      <c r="L471" s="31"/>
      <c r="M471" s="9"/>
      <c r="N471" s="11" t="s">
        <v>25</v>
      </c>
      <c r="O471" s="39"/>
      <c r="P471" s="47"/>
      <c r="Q471" s="13"/>
      <c r="R471" s="248">
        <f t="shared" si="70"/>
        <v>0</v>
      </c>
      <c r="S471" s="248">
        <f t="shared" si="71"/>
        <v>0</v>
      </c>
      <c r="T471" s="248">
        <f t="shared" si="72"/>
        <v>0</v>
      </c>
      <c r="U471" s="248">
        <f t="shared" si="73"/>
        <v>0</v>
      </c>
      <c r="V471" s="13"/>
      <c r="W471" s="7"/>
      <c r="AT471" s="130"/>
      <c r="BF471" s="33">
        <f t="shared" si="79"/>
        <v>41242</v>
      </c>
      <c r="BG471" s="34">
        <f t="shared" si="74"/>
        <v>82.88000000000001</v>
      </c>
      <c r="BH471" s="32">
        <f t="shared" si="75"/>
        <v>1</v>
      </c>
      <c r="BI471" s="32">
        <f t="shared" si="76"/>
        <v>0</v>
      </c>
      <c r="BJ471" s="69">
        <f t="shared" si="77"/>
        <v>0</v>
      </c>
      <c r="BK471" s="158" t="str">
        <f t="shared" si="78"/>
        <v/>
      </c>
    </row>
    <row r="472" spans="1:63" ht="12" customHeight="1" x14ac:dyDescent="0.2">
      <c r="A472" s="8"/>
      <c r="B472" s="7"/>
      <c r="C472" s="7"/>
      <c r="D472" s="7"/>
      <c r="E472" s="7"/>
      <c r="F472" s="7"/>
      <c r="G472" s="7"/>
      <c r="H472" s="7"/>
      <c r="I472" s="10"/>
      <c r="J472" s="25"/>
      <c r="K472" s="250"/>
      <c r="L472" s="31"/>
      <c r="M472" s="9"/>
      <c r="N472" s="11" t="s">
        <v>25</v>
      </c>
      <c r="O472" s="39"/>
      <c r="P472" s="47"/>
      <c r="Q472" s="13"/>
      <c r="R472" s="248">
        <f t="shared" si="70"/>
        <v>0</v>
      </c>
      <c r="S472" s="248">
        <f t="shared" si="71"/>
        <v>0</v>
      </c>
      <c r="T472" s="248">
        <f t="shared" si="72"/>
        <v>0</v>
      </c>
      <c r="U472" s="248">
        <f t="shared" si="73"/>
        <v>0</v>
      </c>
      <c r="V472" s="13"/>
      <c r="W472" s="7"/>
      <c r="AT472" s="130"/>
      <c r="BF472" s="33">
        <f t="shared" si="79"/>
        <v>41242</v>
      </c>
      <c r="BG472" s="34">
        <f t="shared" si="74"/>
        <v>82.88000000000001</v>
      </c>
      <c r="BH472" s="32">
        <f t="shared" si="75"/>
        <v>1</v>
      </c>
      <c r="BI472" s="32">
        <f t="shared" si="76"/>
        <v>0</v>
      </c>
      <c r="BJ472" s="69">
        <f t="shared" si="77"/>
        <v>0</v>
      </c>
      <c r="BK472" s="158" t="str">
        <f t="shared" si="78"/>
        <v/>
      </c>
    </row>
    <row r="473" spans="1:63" ht="12" customHeight="1" x14ac:dyDescent="0.2">
      <c r="A473" s="8"/>
      <c r="B473" s="7"/>
      <c r="C473" s="7"/>
      <c r="D473" s="7"/>
      <c r="E473" s="7"/>
      <c r="F473" s="7"/>
      <c r="G473" s="7"/>
      <c r="H473" s="7"/>
      <c r="I473" s="10"/>
      <c r="J473" s="25"/>
      <c r="K473" s="250"/>
      <c r="L473" s="31"/>
      <c r="M473" s="9"/>
      <c r="N473" s="11" t="s">
        <v>25</v>
      </c>
      <c r="O473" s="39"/>
      <c r="P473" s="47"/>
      <c r="Q473" s="13"/>
      <c r="R473" s="248">
        <f t="shared" si="70"/>
        <v>0</v>
      </c>
      <c r="S473" s="248">
        <f t="shared" si="71"/>
        <v>0</v>
      </c>
      <c r="T473" s="248">
        <f t="shared" si="72"/>
        <v>0</v>
      </c>
      <c r="U473" s="248">
        <f t="shared" si="73"/>
        <v>0</v>
      </c>
      <c r="V473" s="13"/>
      <c r="W473" s="7"/>
      <c r="AT473" s="130"/>
      <c r="BF473" s="33">
        <f t="shared" si="79"/>
        <v>41242</v>
      </c>
      <c r="BG473" s="34">
        <f t="shared" si="74"/>
        <v>82.88000000000001</v>
      </c>
      <c r="BH473" s="32">
        <f t="shared" si="75"/>
        <v>1</v>
      </c>
      <c r="BI473" s="32">
        <f t="shared" si="76"/>
        <v>0</v>
      </c>
      <c r="BJ473" s="69">
        <f t="shared" si="77"/>
        <v>0</v>
      </c>
      <c r="BK473" s="158" t="str">
        <f t="shared" si="78"/>
        <v/>
      </c>
    </row>
    <row r="474" spans="1:63" ht="12" customHeight="1" x14ac:dyDescent="0.2">
      <c r="A474" s="8"/>
      <c r="B474" s="7"/>
      <c r="C474" s="7"/>
      <c r="D474" s="7"/>
      <c r="E474" s="7"/>
      <c r="F474" s="7"/>
      <c r="G474" s="7"/>
      <c r="H474" s="7"/>
      <c r="I474" s="10"/>
      <c r="J474" s="25"/>
      <c r="K474" s="250"/>
      <c r="L474" s="31"/>
      <c r="M474" s="9"/>
      <c r="N474" s="11" t="s">
        <v>25</v>
      </c>
      <c r="O474" s="39"/>
      <c r="P474" s="47"/>
      <c r="Q474" s="13"/>
      <c r="R474" s="248">
        <f t="shared" si="70"/>
        <v>0</v>
      </c>
      <c r="S474" s="248">
        <f t="shared" si="71"/>
        <v>0</v>
      </c>
      <c r="T474" s="248">
        <f t="shared" si="72"/>
        <v>0</v>
      </c>
      <c r="U474" s="248">
        <f t="shared" si="73"/>
        <v>0</v>
      </c>
      <c r="V474" s="13"/>
      <c r="W474" s="7"/>
      <c r="AT474" s="130"/>
      <c r="BF474" s="33">
        <f t="shared" si="79"/>
        <v>41242</v>
      </c>
      <c r="BG474" s="34">
        <f t="shared" si="74"/>
        <v>82.88000000000001</v>
      </c>
      <c r="BH474" s="32">
        <f t="shared" si="75"/>
        <v>1</v>
      </c>
      <c r="BI474" s="32">
        <f t="shared" si="76"/>
        <v>0</v>
      </c>
      <c r="BJ474" s="69">
        <f t="shared" si="77"/>
        <v>0</v>
      </c>
      <c r="BK474" s="158" t="str">
        <f t="shared" si="78"/>
        <v/>
      </c>
    </row>
    <row r="475" spans="1:63" ht="12" customHeight="1" x14ac:dyDescent="0.2">
      <c r="A475" s="8"/>
      <c r="B475" s="7"/>
      <c r="C475" s="7"/>
      <c r="D475" s="7"/>
      <c r="E475" s="7"/>
      <c r="F475" s="7"/>
      <c r="G475" s="7"/>
      <c r="H475" s="7"/>
      <c r="I475" s="10"/>
      <c r="J475" s="25"/>
      <c r="K475" s="250"/>
      <c r="L475" s="31"/>
      <c r="M475" s="9"/>
      <c r="N475" s="11" t="s">
        <v>25</v>
      </c>
      <c r="O475" s="39"/>
      <c r="P475" s="47"/>
      <c r="Q475" s="13"/>
      <c r="R475" s="248">
        <f t="shared" si="70"/>
        <v>0</v>
      </c>
      <c r="S475" s="248">
        <f t="shared" si="71"/>
        <v>0</v>
      </c>
      <c r="T475" s="248">
        <f t="shared" si="72"/>
        <v>0</v>
      </c>
      <c r="U475" s="248">
        <f t="shared" si="73"/>
        <v>0</v>
      </c>
      <c r="V475" s="13"/>
      <c r="W475" s="7"/>
      <c r="AT475" s="130"/>
      <c r="BF475" s="33">
        <f t="shared" si="79"/>
        <v>41242</v>
      </c>
      <c r="BG475" s="34">
        <f t="shared" si="74"/>
        <v>82.88000000000001</v>
      </c>
      <c r="BH475" s="32">
        <f t="shared" si="75"/>
        <v>1</v>
      </c>
      <c r="BI475" s="32">
        <f t="shared" si="76"/>
        <v>0</v>
      </c>
      <c r="BJ475" s="69">
        <f t="shared" si="77"/>
        <v>0</v>
      </c>
      <c r="BK475" s="158" t="str">
        <f t="shared" si="78"/>
        <v/>
      </c>
    </row>
    <row r="476" spans="1:63" ht="12" customHeight="1" x14ac:dyDescent="0.2">
      <c r="A476" s="8"/>
      <c r="B476" s="7"/>
      <c r="C476" s="7"/>
      <c r="D476" s="7"/>
      <c r="E476" s="7"/>
      <c r="F476" s="7"/>
      <c r="G476" s="7"/>
      <c r="H476" s="7"/>
      <c r="I476" s="10"/>
      <c r="J476" s="25"/>
      <c r="K476" s="250"/>
      <c r="L476" s="31"/>
      <c r="M476" s="9"/>
      <c r="N476" s="11" t="s">
        <v>25</v>
      </c>
      <c r="O476" s="39"/>
      <c r="P476" s="47"/>
      <c r="Q476" s="13"/>
      <c r="R476" s="248">
        <f t="shared" si="70"/>
        <v>0</v>
      </c>
      <c r="S476" s="248">
        <f t="shared" si="71"/>
        <v>0</v>
      </c>
      <c r="T476" s="248">
        <f t="shared" si="72"/>
        <v>0</v>
      </c>
      <c r="U476" s="248">
        <f t="shared" si="73"/>
        <v>0</v>
      </c>
      <c r="V476" s="13"/>
      <c r="W476" s="7"/>
      <c r="AT476" s="130"/>
      <c r="BF476" s="33">
        <f t="shared" si="79"/>
        <v>41242</v>
      </c>
      <c r="BG476" s="34">
        <f t="shared" si="74"/>
        <v>82.88000000000001</v>
      </c>
      <c r="BH476" s="32">
        <f t="shared" si="75"/>
        <v>1</v>
      </c>
      <c r="BI476" s="32">
        <f t="shared" si="76"/>
        <v>0</v>
      </c>
      <c r="BJ476" s="69">
        <f t="shared" si="77"/>
        <v>0</v>
      </c>
      <c r="BK476" s="158" t="str">
        <f t="shared" si="78"/>
        <v/>
      </c>
    </row>
    <row r="477" spans="1:63" ht="12" customHeight="1" x14ac:dyDescent="0.2">
      <c r="A477" s="8"/>
      <c r="B477" s="7"/>
      <c r="C477" s="7"/>
      <c r="D477" s="7"/>
      <c r="E477" s="7"/>
      <c r="F477" s="7"/>
      <c r="G477" s="7"/>
      <c r="H477" s="7"/>
      <c r="I477" s="10"/>
      <c r="J477" s="25"/>
      <c r="K477" s="250"/>
      <c r="L477" s="31"/>
      <c r="M477" s="9"/>
      <c r="N477" s="11" t="s">
        <v>25</v>
      </c>
      <c r="O477" s="39"/>
      <c r="P477" s="47"/>
      <c r="Q477" s="13"/>
      <c r="R477" s="248">
        <f t="shared" si="70"/>
        <v>0</v>
      </c>
      <c r="S477" s="248">
        <f t="shared" si="71"/>
        <v>0</v>
      </c>
      <c r="T477" s="248">
        <f t="shared" si="72"/>
        <v>0</v>
      </c>
      <c r="U477" s="248">
        <f t="shared" si="73"/>
        <v>0</v>
      </c>
      <c r="V477" s="13"/>
      <c r="W477" s="7"/>
      <c r="AT477" s="130"/>
      <c r="BF477" s="33">
        <f t="shared" si="79"/>
        <v>41242</v>
      </c>
      <c r="BG477" s="34">
        <f t="shared" si="74"/>
        <v>82.88000000000001</v>
      </c>
      <c r="BH477" s="32">
        <f t="shared" si="75"/>
        <v>1</v>
      </c>
      <c r="BI477" s="32">
        <f t="shared" si="76"/>
        <v>0</v>
      </c>
      <c r="BJ477" s="69">
        <f t="shared" si="77"/>
        <v>0</v>
      </c>
      <c r="BK477" s="158" t="str">
        <f t="shared" si="78"/>
        <v/>
      </c>
    </row>
    <row r="478" spans="1:63" ht="12" customHeight="1" x14ac:dyDescent="0.2">
      <c r="A478" s="8"/>
      <c r="B478" s="7"/>
      <c r="C478" s="7"/>
      <c r="D478" s="7"/>
      <c r="E478" s="7"/>
      <c r="F478" s="7"/>
      <c r="G478" s="7"/>
      <c r="H478" s="7"/>
      <c r="I478" s="10"/>
      <c r="J478" s="25"/>
      <c r="K478" s="250"/>
      <c r="L478" s="31"/>
      <c r="M478" s="9"/>
      <c r="N478" s="11" t="s">
        <v>25</v>
      </c>
      <c r="O478" s="39"/>
      <c r="P478" s="47"/>
      <c r="Q478" s="13"/>
      <c r="R478" s="248">
        <f t="shared" si="70"/>
        <v>0</v>
      </c>
      <c r="S478" s="248">
        <f t="shared" si="71"/>
        <v>0</v>
      </c>
      <c r="T478" s="248">
        <f t="shared" si="72"/>
        <v>0</v>
      </c>
      <c r="U478" s="248">
        <f t="shared" si="73"/>
        <v>0</v>
      </c>
      <c r="V478" s="13"/>
      <c r="W478" s="7"/>
      <c r="AT478" s="130"/>
      <c r="BF478" s="33">
        <f t="shared" si="79"/>
        <v>41242</v>
      </c>
      <c r="BG478" s="34">
        <f t="shared" si="74"/>
        <v>82.88000000000001</v>
      </c>
      <c r="BH478" s="32">
        <f t="shared" si="75"/>
        <v>1</v>
      </c>
      <c r="BI478" s="32">
        <f t="shared" si="76"/>
        <v>0</v>
      </c>
      <c r="BJ478" s="69">
        <f t="shared" si="77"/>
        <v>0</v>
      </c>
      <c r="BK478" s="158" t="str">
        <f t="shared" si="78"/>
        <v/>
      </c>
    </row>
    <row r="479" spans="1:63" ht="12" customHeight="1" x14ac:dyDescent="0.2">
      <c r="A479" s="8"/>
      <c r="B479" s="7"/>
      <c r="C479" s="7"/>
      <c r="D479" s="7"/>
      <c r="E479" s="7"/>
      <c r="F479" s="7"/>
      <c r="G479" s="7"/>
      <c r="H479" s="7"/>
      <c r="I479" s="10"/>
      <c r="J479" s="25"/>
      <c r="K479" s="250"/>
      <c r="L479" s="31"/>
      <c r="M479" s="9"/>
      <c r="N479" s="11" t="s">
        <v>25</v>
      </c>
      <c r="O479" s="39"/>
      <c r="P479" s="47"/>
      <c r="Q479" s="13"/>
      <c r="R479" s="248">
        <f t="shared" si="70"/>
        <v>0</v>
      </c>
      <c r="S479" s="248">
        <f t="shared" si="71"/>
        <v>0</v>
      </c>
      <c r="T479" s="248">
        <f t="shared" si="72"/>
        <v>0</v>
      </c>
      <c r="U479" s="248">
        <f t="shared" si="73"/>
        <v>0</v>
      </c>
      <c r="V479" s="13"/>
      <c r="W479" s="7"/>
      <c r="AT479" s="130"/>
      <c r="BF479" s="33">
        <f t="shared" si="79"/>
        <v>41242</v>
      </c>
      <c r="BG479" s="34">
        <f t="shared" si="74"/>
        <v>82.88000000000001</v>
      </c>
      <c r="BH479" s="32">
        <f t="shared" si="75"/>
        <v>1</v>
      </c>
      <c r="BI479" s="32">
        <f t="shared" si="76"/>
        <v>0</v>
      </c>
      <c r="BJ479" s="69">
        <f t="shared" si="77"/>
        <v>0</v>
      </c>
      <c r="BK479" s="158" t="str">
        <f t="shared" si="78"/>
        <v/>
      </c>
    </row>
    <row r="480" spans="1:63" ht="12" customHeight="1" x14ac:dyDescent="0.2">
      <c r="A480" s="8"/>
      <c r="B480" s="7"/>
      <c r="C480" s="7"/>
      <c r="D480" s="7"/>
      <c r="E480" s="7"/>
      <c r="F480" s="7"/>
      <c r="G480" s="7"/>
      <c r="H480" s="7"/>
      <c r="I480" s="10"/>
      <c r="J480" s="25"/>
      <c r="K480" s="250"/>
      <c r="L480" s="31"/>
      <c r="M480" s="9"/>
      <c r="N480" s="11" t="s">
        <v>25</v>
      </c>
      <c r="O480" s="39"/>
      <c r="P480" s="47"/>
      <c r="Q480" s="13"/>
      <c r="R480" s="248">
        <f t="shared" si="70"/>
        <v>0</v>
      </c>
      <c r="S480" s="248">
        <f t="shared" si="71"/>
        <v>0</v>
      </c>
      <c r="T480" s="248">
        <f t="shared" si="72"/>
        <v>0</v>
      </c>
      <c r="U480" s="248">
        <f t="shared" si="73"/>
        <v>0</v>
      </c>
      <c r="V480" s="13"/>
      <c r="W480" s="7"/>
      <c r="AT480" s="130"/>
      <c r="BF480" s="33">
        <f t="shared" si="79"/>
        <v>41242</v>
      </c>
      <c r="BG480" s="34">
        <f t="shared" si="74"/>
        <v>82.88000000000001</v>
      </c>
      <c r="BH480" s="32">
        <f t="shared" si="75"/>
        <v>1</v>
      </c>
      <c r="BI480" s="32">
        <f t="shared" si="76"/>
        <v>0</v>
      </c>
      <c r="BJ480" s="69">
        <f t="shared" si="77"/>
        <v>0</v>
      </c>
      <c r="BK480" s="158" t="str">
        <f t="shared" si="78"/>
        <v/>
      </c>
    </row>
    <row r="481" spans="1:63" ht="12" customHeight="1" x14ac:dyDescent="0.2">
      <c r="A481" s="8"/>
      <c r="B481" s="7"/>
      <c r="C481" s="7"/>
      <c r="D481" s="7"/>
      <c r="E481" s="7"/>
      <c r="F481" s="7"/>
      <c r="G481" s="7"/>
      <c r="H481" s="7"/>
      <c r="I481" s="10"/>
      <c r="J481" s="25"/>
      <c r="K481" s="250"/>
      <c r="L481" s="31"/>
      <c r="M481" s="9"/>
      <c r="N481" s="11" t="s">
        <v>25</v>
      </c>
      <c r="O481" s="39"/>
      <c r="P481" s="47"/>
      <c r="Q481" s="13"/>
      <c r="R481" s="248">
        <f t="shared" si="70"/>
        <v>0</v>
      </c>
      <c r="S481" s="248">
        <f t="shared" si="71"/>
        <v>0</v>
      </c>
      <c r="T481" s="248">
        <f t="shared" si="72"/>
        <v>0</v>
      </c>
      <c r="U481" s="248">
        <f t="shared" si="73"/>
        <v>0</v>
      </c>
      <c r="V481" s="13"/>
      <c r="W481" s="7"/>
      <c r="AT481" s="130"/>
      <c r="BF481" s="33">
        <f t="shared" si="79"/>
        <v>41242</v>
      </c>
      <c r="BG481" s="34">
        <f t="shared" si="74"/>
        <v>82.88000000000001</v>
      </c>
      <c r="BH481" s="32">
        <f t="shared" si="75"/>
        <v>1</v>
      </c>
      <c r="BI481" s="32">
        <f t="shared" si="76"/>
        <v>0</v>
      </c>
      <c r="BJ481" s="69">
        <f t="shared" si="77"/>
        <v>0</v>
      </c>
      <c r="BK481" s="158" t="str">
        <f t="shared" si="78"/>
        <v/>
      </c>
    </row>
    <row r="482" spans="1:63" ht="12" customHeight="1" x14ac:dyDescent="0.2">
      <c r="A482" s="8"/>
      <c r="B482" s="7"/>
      <c r="C482" s="7"/>
      <c r="D482" s="7"/>
      <c r="E482" s="7"/>
      <c r="F482" s="7"/>
      <c r="G482" s="7"/>
      <c r="H482" s="7"/>
      <c r="I482" s="10"/>
      <c r="J482" s="25"/>
      <c r="K482" s="250"/>
      <c r="L482" s="31"/>
      <c r="M482" s="9"/>
      <c r="N482" s="11" t="s">
        <v>25</v>
      </c>
      <c r="O482" s="39"/>
      <c r="P482" s="47"/>
      <c r="Q482" s="13"/>
      <c r="R482" s="248">
        <f t="shared" si="70"/>
        <v>0</v>
      </c>
      <c r="S482" s="248">
        <f t="shared" si="71"/>
        <v>0</v>
      </c>
      <c r="T482" s="248">
        <f t="shared" si="72"/>
        <v>0</v>
      </c>
      <c r="U482" s="248">
        <f t="shared" si="73"/>
        <v>0</v>
      </c>
      <c r="V482" s="13"/>
      <c r="W482" s="7"/>
      <c r="AT482" s="130"/>
      <c r="BF482" s="33">
        <f t="shared" si="79"/>
        <v>41242</v>
      </c>
      <c r="BG482" s="34">
        <f t="shared" si="74"/>
        <v>82.88000000000001</v>
      </c>
      <c r="BH482" s="32">
        <f t="shared" si="75"/>
        <v>1</v>
      </c>
      <c r="BI482" s="32">
        <f t="shared" si="76"/>
        <v>0</v>
      </c>
      <c r="BJ482" s="69">
        <f t="shared" si="77"/>
        <v>0</v>
      </c>
      <c r="BK482" s="158" t="str">
        <f t="shared" si="78"/>
        <v/>
      </c>
    </row>
    <row r="483" spans="1:63" ht="12" customHeight="1" x14ac:dyDescent="0.2">
      <c r="A483" s="8"/>
      <c r="B483" s="7"/>
      <c r="C483" s="7"/>
      <c r="D483" s="7"/>
      <c r="E483" s="7"/>
      <c r="F483" s="7"/>
      <c r="G483" s="7"/>
      <c r="H483" s="7"/>
      <c r="I483" s="10"/>
      <c r="J483" s="25"/>
      <c r="K483" s="250"/>
      <c r="L483" s="31"/>
      <c r="M483" s="9"/>
      <c r="N483" s="11" t="s">
        <v>25</v>
      </c>
      <c r="O483" s="39"/>
      <c r="P483" s="47"/>
      <c r="Q483" s="13"/>
      <c r="R483" s="248">
        <f t="shared" si="70"/>
        <v>0</v>
      </c>
      <c r="S483" s="248">
        <f t="shared" si="71"/>
        <v>0</v>
      </c>
      <c r="T483" s="248">
        <f t="shared" si="72"/>
        <v>0</v>
      </c>
      <c r="U483" s="248">
        <f t="shared" si="73"/>
        <v>0</v>
      </c>
      <c r="V483" s="13"/>
      <c r="W483" s="7"/>
      <c r="AT483" s="130"/>
      <c r="BF483" s="33">
        <f t="shared" si="79"/>
        <v>41242</v>
      </c>
      <c r="BG483" s="34">
        <f t="shared" si="74"/>
        <v>82.88000000000001</v>
      </c>
      <c r="BH483" s="32">
        <f t="shared" si="75"/>
        <v>1</v>
      </c>
      <c r="BI483" s="32">
        <f t="shared" si="76"/>
        <v>0</v>
      </c>
      <c r="BJ483" s="69">
        <f t="shared" si="77"/>
        <v>0</v>
      </c>
      <c r="BK483" s="158" t="str">
        <f t="shared" si="78"/>
        <v/>
      </c>
    </row>
    <row r="484" spans="1:63" ht="12" customHeight="1" x14ac:dyDescent="0.2">
      <c r="A484" s="8"/>
      <c r="B484" s="7"/>
      <c r="C484" s="7"/>
      <c r="D484" s="7"/>
      <c r="E484" s="7"/>
      <c r="F484" s="7"/>
      <c r="G484" s="7"/>
      <c r="H484" s="7"/>
      <c r="I484" s="10"/>
      <c r="J484" s="25"/>
      <c r="K484" s="250"/>
      <c r="L484" s="31"/>
      <c r="M484" s="9"/>
      <c r="N484" s="11" t="s">
        <v>25</v>
      </c>
      <c r="O484" s="39"/>
      <c r="P484" s="47"/>
      <c r="Q484" s="13"/>
      <c r="R484" s="248">
        <f t="shared" si="70"/>
        <v>0</v>
      </c>
      <c r="S484" s="248">
        <f t="shared" si="71"/>
        <v>0</v>
      </c>
      <c r="T484" s="248">
        <f t="shared" si="72"/>
        <v>0</v>
      </c>
      <c r="U484" s="248">
        <f t="shared" si="73"/>
        <v>0</v>
      </c>
      <c r="V484" s="13"/>
      <c r="W484" s="7"/>
      <c r="AT484" s="130"/>
      <c r="BF484" s="33">
        <f t="shared" si="79"/>
        <v>41242</v>
      </c>
      <c r="BG484" s="34">
        <f t="shared" si="74"/>
        <v>82.88000000000001</v>
      </c>
      <c r="BH484" s="32">
        <f t="shared" si="75"/>
        <v>1</v>
      </c>
      <c r="BI484" s="32">
        <f t="shared" si="76"/>
        <v>0</v>
      </c>
      <c r="BJ484" s="69">
        <f t="shared" si="77"/>
        <v>0</v>
      </c>
      <c r="BK484" s="158" t="str">
        <f t="shared" si="78"/>
        <v/>
      </c>
    </row>
    <row r="485" spans="1:63" ht="12" customHeight="1" x14ac:dyDescent="0.2">
      <c r="A485" s="8"/>
      <c r="B485" s="7"/>
      <c r="C485" s="7"/>
      <c r="D485" s="7"/>
      <c r="E485" s="7"/>
      <c r="F485" s="7"/>
      <c r="G485" s="7"/>
      <c r="H485" s="7"/>
      <c r="I485" s="10"/>
      <c r="J485" s="25"/>
      <c r="K485" s="250"/>
      <c r="L485" s="31"/>
      <c r="M485" s="9"/>
      <c r="N485" s="11" t="s">
        <v>25</v>
      </c>
      <c r="O485" s="39"/>
      <c r="P485" s="47"/>
      <c r="Q485" s="13"/>
      <c r="R485" s="248">
        <f t="shared" si="70"/>
        <v>0</v>
      </c>
      <c r="S485" s="248">
        <f t="shared" si="71"/>
        <v>0</v>
      </c>
      <c r="T485" s="248">
        <f t="shared" si="72"/>
        <v>0</v>
      </c>
      <c r="U485" s="248">
        <f t="shared" si="73"/>
        <v>0</v>
      </c>
      <c r="V485" s="13"/>
      <c r="W485" s="7"/>
      <c r="AT485" s="130"/>
      <c r="BF485" s="33">
        <f t="shared" si="79"/>
        <v>41242</v>
      </c>
      <c r="BG485" s="34">
        <f t="shared" si="74"/>
        <v>82.88000000000001</v>
      </c>
      <c r="BH485" s="32">
        <f t="shared" si="75"/>
        <v>1</v>
      </c>
      <c r="BI485" s="32">
        <f t="shared" si="76"/>
        <v>0</v>
      </c>
      <c r="BJ485" s="69">
        <f t="shared" si="77"/>
        <v>0</v>
      </c>
      <c r="BK485" s="158" t="str">
        <f t="shared" si="78"/>
        <v/>
      </c>
    </row>
    <row r="486" spans="1:63" ht="12" customHeight="1" x14ac:dyDescent="0.2">
      <c r="A486" s="8"/>
      <c r="B486" s="7"/>
      <c r="C486" s="7"/>
      <c r="D486" s="7"/>
      <c r="E486" s="7"/>
      <c r="F486" s="7"/>
      <c r="G486" s="7"/>
      <c r="H486" s="7"/>
      <c r="I486" s="10"/>
      <c r="J486" s="25"/>
      <c r="K486" s="250"/>
      <c r="L486" s="31"/>
      <c r="M486" s="9"/>
      <c r="N486" s="11" t="s">
        <v>25</v>
      </c>
      <c r="O486" s="39"/>
      <c r="P486" s="47"/>
      <c r="Q486" s="13"/>
      <c r="R486" s="248">
        <f t="shared" si="70"/>
        <v>0</v>
      </c>
      <c r="S486" s="248">
        <f t="shared" si="71"/>
        <v>0</v>
      </c>
      <c r="T486" s="248">
        <f t="shared" si="72"/>
        <v>0</v>
      </c>
      <c r="U486" s="248">
        <f t="shared" si="73"/>
        <v>0</v>
      </c>
      <c r="V486" s="13"/>
      <c r="W486" s="7"/>
      <c r="AT486" s="130"/>
      <c r="BF486" s="33">
        <f t="shared" si="79"/>
        <v>41242</v>
      </c>
      <c r="BG486" s="34">
        <f t="shared" si="74"/>
        <v>82.88000000000001</v>
      </c>
      <c r="BH486" s="32">
        <f t="shared" si="75"/>
        <v>1</v>
      </c>
      <c r="BI486" s="32">
        <f t="shared" si="76"/>
        <v>0</v>
      </c>
      <c r="BJ486" s="69">
        <f t="shared" si="77"/>
        <v>0</v>
      </c>
      <c r="BK486" s="158" t="str">
        <f t="shared" si="78"/>
        <v/>
      </c>
    </row>
    <row r="487" spans="1:63" ht="12" customHeight="1" x14ac:dyDescent="0.2">
      <c r="A487" s="8"/>
      <c r="B487" s="7"/>
      <c r="C487" s="7"/>
      <c r="D487" s="7"/>
      <c r="E487" s="7"/>
      <c r="F487" s="7"/>
      <c r="G487" s="7"/>
      <c r="H487" s="7"/>
      <c r="I487" s="10"/>
      <c r="J487" s="25"/>
      <c r="K487" s="250"/>
      <c r="L487" s="31"/>
      <c r="M487" s="9"/>
      <c r="N487" s="11" t="s">
        <v>25</v>
      </c>
      <c r="O487" s="39"/>
      <c r="P487" s="47"/>
      <c r="Q487" s="13"/>
      <c r="R487" s="248">
        <f t="shared" si="70"/>
        <v>0</v>
      </c>
      <c r="S487" s="248">
        <f t="shared" si="71"/>
        <v>0</v>
      </c>
      <c r="T487" s="248">
        <f t="shared" si="72"/>
        <v>0</v>
      </c>
      <c r="U487" s="248">
        <f t="shared" si="73"/>
        <v>0</v>
      </c>
      <c r="V487" s="13"/>
      <c r="W487" s="7"/>
      <c r="AT487" s="130"/>
      <c r="BF487" s="33">
        <f t="shared" si="79"/>
        <v>41242</v>
      </c>
      <c r="BG487" s="34">
        <f t="shared" si="74"/>
        <v>82.88000000000001</v>
      </c>
      <c r="BH487" s="32">
        <f t="shared" si="75"/>
        <v>1</v>
      </c>
      <c r="BI487" s="32">
        <f t="shared" si="76"/>
        <v>0</v>
      </c>
      <c r="BJ487" s="69">
        <f t="shared" si="77"/>
        <v>0</v>
      </c>
      <c r="BK487" s="158" t="str">
        <f t="shared" si="78"/>
        <v/>
      </c>
    </row>
    <row r="488" spans="1:63" ht="12" customHeight="1" x14ac:dyDescent="0.2">
      <c r="A488" s="8"/>
      <c r="B488" s="7"/>
      <c r="C488" s="7"/>
      <c r="D488" s="7"/>
      <c r="E488" s="7"/>
      <c r="F488" s="7"/>
      <c r="G488" s="7"/>
      <c r="H488" s="7"/>
      <c r="I488" s="10"/>
      <c r="J488" s="25"/>
      <c r="K488" s="250"/>
      <c r="L488" s="31"/>
      <c r="M488" s="9"/>
      <c r="N488" s="11" t="s">
        <v>25</v>
      </c>
      <c r="O488" s="39"/>
      <c r="P488" s="47"/>
      <c r="Q488" s="13"/>
      <c r="R488" s="248">
        <f t="shared" si="70"/>
        <v>0</v>
      </c>
      <c r="S488" s="248">
        <f t="shared" si="71"/>
        <v>0</v>
      </c>
      <c r="T488" s="248">
        <f t="shared" si="72"/>
        <v>0</v>
      </c>
      <c r="U488" s="248">
        <f t="shared" si="73"/>
        <v>0</v>
      </c>
      <c r="V488" s="13"/>
      <c r="W488" s="7"/>
      <c r="AT488" s="130"/>
      <c r="BF488" s="33">
        <f t="shared" si="79"/>
        <v>41242</v>
      </c>
      <c r="BG488" s="34">
        <f t="shared" si="74"/>
        <v>82.88000000000001</v>
      </c>
      <c r="BH488" s="32">
        <f t="shared" si="75"/>
        <v>1</v>
      </c>
      <c r="BI488" s="32">
        <f t="shared" si="76"/>
        <v>0</v>
      </c>
      <c r="BJ488" s="69">
        <f t="shared" si="77"/>
        <v>0</v>
      </c>
      <c r="BK488" s="158" t="str">
        <f t="shared" si="78"/>
        <v/>
      </c>
    </row>
    <row r="489" spans="1:63" ht="12" customHeight="1" x14ac:dyDescent="0.2">
      <c r="A489" s="8"/>
      <c r="B489" s="7"/>
      <c r="C489" s="7"/>
      <c r="D489" s="7"/>
      <c r="E489" s="7"/>
      <c r="F489" s="7"/>
      <c r="G489" s="7"/>
      <c r="H489" s="7"/>
      <c r="I489" s="10"/>
      <c r="J489" s="25"/>
      <c r="K489" s="250"/>
      <c r="L489" s="31"/>
      <c r="M489" s="9"/>
      <c r="N489" s="11" t="s">
        <v>25</v>
      </c>
      <c r="O489" s="39"/>
      <c r="P489" s="47"/>
      <c r="Q489" s="13"/>
      <c r="R489" s="248">
        <f t="shared" si="70"/>
        <v>0</v>
      </c>
      <c r="S489" s="248">
        <f t="shared" si="71"/>
        <v>0</v>
      </c>
      <c r="T489" s="248">
        <f t="shared" si="72"/>
        <v>0</v>
      </c>
      <c r="U489" s="248">
        <f t="shared" si="73"/>
        <v>0</v>
      </c>
      <c r="V489" s="13"/>
      <c r="W489" s="7"/>
      <c r="AT489" s="130"/>
      <c r="BF489" s="33">
        <f t="shared" si="79"/>
        <v>41242</v>
      </c>
      <c r="BG489" s="34">
        <f t="shared" si="74"/>
        <v>82.88000000000001</v>
      </c>
      <c r="BH489" s="32">
        <f t="shared" si="75"/>
        <v>1</v>
      </c>
      <c r="BI489" s="32">
        <f t="shared" si="76"/>
        <v>0</v>
      </c>
      <c r="BJ489" s="69">
        <f t="shared" si="77"/>
        <v>0</v>
      </c>
      <c r="BK489" s="158" t="str">
        <f t="shared" si="78"/>
        <v/>
      </c>
    </row>
    <row r="490" spans="1:63" ht="12" customHeight="1" x14ac:dyDescent="0.2">
      <c r="A490" s="8"/>
      <c r="B490" s="7"/>
      <c r="C490" s="7"/>
      <c r="D490" s="7"/>
      <c r="E490" s="7"/>
      <c r="F490" s="7"/>
      <c r="G490" s="7"/>
      <c r="H490" s="7"/>
      <c r="I490" s="10"/>
      <c r="J490" s="25"/>
      <c r="K490" s="250"/>
      <c r="L490" s="31"/>
      <c r="M490" s="9"/>
      <c r="N490" s="11" t="s">
        <v>25</v>
      </c>
      <c r="O490" s="39"/>
      <c r="P490" s="47"/>
      <c r="Q490" s="13"/>
      <c r="R490" s="248">
        <f t="shared" si="70"/>
        <v>0</v>
      </c>
      <c r="S490" s="248">
        <f t="shared" si="71"/>
        <v>0</v>
      </c>
      <c r="T490" s="248">
        <f t="shared" si="72"/>
        <v>0</v>
      </c>
      <c r="U490" s="248">
        <f t="shared" si="73"/>
        <v>0</v>
      </c>
      <c r="V490" s="13"/>
      <c r="W490" s="7"/>
      <c r="AT490" s="130"/>
      <c r="BF490" s="33">
        <f t="shared" si="79"/>
        <v>41242</v>
      </c>
      <c r="BG490" s="34">
        <f t="shared" si="74"/>
        <v>82.88000000000001</v>
      </c>
      <c r="BH490" s="32">
        <f t="shared" si="75"/>
        <v>1</v>
      </c>
      <c r="BI490" s="32">
        <f t="shared" si="76"/>
        <v>0</v>
      </c>
      <c r="BJ490" s="69">
        <f t="shared" si="77"/>
        <v>0</v>
      </c>
      <c r="BK490" s="158" t="str">
        <f t="shared" si="78"/>
        <v/>
      </c>
    </row>
    <row r="491" spans="1:63" ht="12" customHeight="1" x14ac:dyDescent="0.2">
      <c r="A491" s="8"/>
      <c r="B491" s="7"/>
      <c r="C491" s="7"/>
      <c r="D491" s="7"/>
      <c r="E491" s="7"/>
      <c r="F491" s="7"/>
      <c r="G491" s="7"/>
      <c r="H491" s="7"/>
      <c r="I491" s="10"/>
      <c r="J491" s="25"/>
      <c r="K491" s="250"/>
      <c r="L491" s="31"/>
      <c r="M491" s="9"/>
      <c r="N491" s="11" t="s">
        <v>25</v>
      </c>
      <c r="O491" s="39"/>
      <c r="P491" s="47"/>
      <c r="Q491" s="13"/>
      <c r="R491" s="248">
        <f t="shared" si="70"/>
        <v>0</v>
      </c>
      <c r="S491" s="248">
        <f t="shared" si="71"/>
        <v>0</v>
      </c>
      <c r="T491" s="248">
        <f t="shared" si="72"/>
        <v>0</v>
      </c>
      <c r="U491" s="248">
        <f t="shared" si="73"/>
        <v>0</v>
      </c>
      <c r="V491" s="13"/>
      <c r="W491" s="7"/>
      <c r="AT491" s="130"/>
      <c r="BF491" s="33">
        <f t="shared" si="79"/>
        <v>41242</v>
      </c>
      <c r="BG491" s="34">
        <f t="shared" si="74"/>
        <v>82.88000000000001</v>
      </c>
      <c r="BH491" s="32">
        <f t="shared" si="75"/>
        <v>1</v>
      </c>
      <c r="BI491" s="32">
        <f t="shared" si="76"/>
        <v>0</v>
      </c>
      <c r="BJ491" s="69">
        <f t="shared" si="77"/>
        <v>0</v>
      </c>
      <c r="BK491" s="158" t="str">
        <f t="shared" si="78"/>
        <v/>
      </c>
    </row>
    <row r="492" spans="1:63" ht="12" customHeight="1" x14ac:dyDescent="0.2">
      <c r="A492" s="8"/>
      <c r="B492" s="7"/>
      <c r="C492" s="7"/>
      <c r="D492" s="7"/>
      <c r="E492" s="7"/>
      <c r="F492" s="7"/>
      <c r="G492" s="7"/>
      <c r="H492" s="7"/>
      <c r="I492" s="10"/>
      <c r="J492" s="25"/>
      <c r="K492" s="250"/>
      <c r="L492" s="31"/>
      <c r="M492" s="9"/>
      <c r="N492" s="11" t="s">
        <v>25</v>
      </c>
      <c r="O492" s="39"/>
      <c r="P492" s="47"/>
      <c r="Q492" s="13"/>
      <c r="R492" s="248">
        <f t="shared" si="70"/>
        <v>0</v>
      </c>
      <c r="S492" s="248">
        <f t="shared" si="71"/>
        <v>0</v>
      </c>
      <c r="T492" s="248">
        <f t="shared" si="72"/>
        <v>0</v>
      </c>
      <c r="U492" s="248">
        <f t="shared" si="73"/>
        <v>0</v>
      </c>
      <c r="V492" s="13"/>
      <c r="W492" s="7"/>
      <c r="AT492" s="130"/>
      <c r="BF492" s="33">
        <f t="shared" si="79"/>
        <v>41242</v>
      </c>
      <c r="BG492" s="34">
        <f t="shared" si="74"/>
        <v>82.88000000000001</v>
      </c>
      <c r="BH492" s="32">
        <f t="shared" si="75"/>
        <v>1</v>
      </c>
      <c r="BI492" s="32">
        <f t="shared" si="76"/>
        <v>0</v>
      </c>
      <c r="BJ492" s="69">
        <f t="shared" si="77"/>
        <v>0</v>
      </c>
      <c r="BK492" s="158" t="str">
        <f t="shared" si="78"/>
        <v/>
      </c>
    </row>
    <row r="493" spans="1:63" ht="12" customHeight="1" x14ac:dyDescent="0.2">
      <c r="A493" s="8"/>
      <c r="B493" s="7"/>
      <c r="C493" s="7"/>
      <c r="D493" s="7"/>
      <c r="E493" s="7"/>
      <c r="F493" s="7"/>
      <c r="G493" s="7"/>
      <c r="H493" s="7"/>
      <c r="I493" s="10"/>
      <c r="J493" s="25"/>
      <c r="K493" s="250"/>
      <c r="L493" s="31"/>
      <c r="M493" s="9"/>
      <c r="N493" s="11" t="s">
        <v>25</v>
      </c>
      <c r="O493" s="39"/>
      <c r="P493" s="47"/>
      <c r="Q493" s="13"/>
      <c r="R493" s="248">
        <f t="shared" si="70"/>
        <v>0</v>
      </c>
      <c r="S493" s="248">
        <f t="shared" si="71"/>
        <v>0</v>
      </c>
      <c r="T493" s="248">
        <f t="shared" si="72"/>
        <v>0</v>
      </c>
      <c r="U493" s="248">
        <f t="shared" si="73"/>
        <v>0</v>
      </c>
      <c r="V493" s="13"/>
      <c r="W493" s="7"/>
      <c r="AT493" s="130"/>
      <c r="BF493" s="33">
        <f t="shared" si="79"/>
        <v>41242</v>
      </c>
      <c r="BG493" s="34">
        <f t="shared" si="74"/>
        <v>82.88000000000001</v>
      </c>
      <c r="BH493" s="32">
        <f t="shared" si="75"/>
        <v>1</v>
      </c>
      <c r="BI493" s="32">
        <f t="shared" si="76"/>
        <v>0</v>
      </c>
      <c r="BJ493" s="69">
        <f t="shared" si="77"/>
        <v>0</v>
      </c>
      <c r="BK493" s="158" t="str">
        <f t="shared" si="78"/>
        <v/>
      </c>
    </row>
    <row r="494" spans="1:63" ht="12" customHeight="1" x14ac:dyDescent="0.2">
      <c r="A494" s="8"/>
      <c r="B494" s="7"/>
      <c r="C494" s="7"/>
      <c r="D494" s="7"/>
      <c r="E494" s="7"/>
      <c r="F494" s="7"/>
      <c r="G494" s="7"/>
      <c r="H494" s="7"/>
      <c r="I494" s="10"/>
      <c r="J494" s="25"/>
      <c r="K494" s="250"/>
      <c r="L494" s="31"/>
      <c r="M494" s="9"/>
      <c r="N494" s="11" t="s">
        <v>25</v>
      </c>
      <c r="O494" s="39"/>
      <c r="P494" s="47"/>
      <c r="Q494" s="13"/>
      <c r="R494" s="248">
        <f t="shared" si="70"/>
        <v>0</v>
      </c>
      <c r="S494" s="248">
        <f t="shared" si="71"/>
        <v>0</v>
      </c>
      <c r="T494" s="248">
        <f t="shared" si="72"/>
        <v>0</v>
      </c>
      <c r="U494" s="248">
        <f t="shared" si="73"/>
        <v>0</v>
      </c>
      <c r="V494" s="13"/>
      <c r="W494" s="7"/>
      <c r="AT494" s="130"/>
      <c r="BF494" s="33">
        <f t="shared" si="79"/>
        <v>41242</v>
      </c>
      <c r="BG494" s="34">
        <f t="shared" si="74"/>
        <v>82.88000000000001</v>
      </c>
      <c r="BH494" s="32">
        <f t="shared" si="75"/>
        <v>1</v>
      </c>
      <c r="BI494" s="32">
        <f t="shared" si="76"/>
        <v>0</v>
      </c>
      <c r="BJ494" s="69">
        <f t="shared" si="77"/>
        <v>0</v>
      </c>
      <c r="BK494" s="158" t="str">
        <f t="shared" si="78"/>
        <v/>
      </c>
    </row>
    <row r="495" spans="1:63" ht="12" customHeight="1" x14ac:dyDescent="0.2">
      <c r="A495" s="8"/>
      <c r="B495" s="7"/>
      <c r="C495" s="7"/>
      <c r="D495" s="7"/>
      <c r="E495" s="7"/>
      <c r="F495" s="7"/>
      <c r="G495" s="7"/>
      <c r="H495" s="7"/>
      <c r="I495" s="10"/>
      <c r="J495" s="25"/>
      <c r="K495" s="250"/>
      <c r="L495" s="31"/>
      <c r="M495" s="9"/>
      <c r="N495" s="11" t="s">
        <v>25</v>
      </c>
      <c r="O495" s="39"/>
      <c r="P495" s="47"/>
      <c r="Q495" s="13"/>
      <c r="R495" s="248">
        <f t="shared" si="70"/>
        <v>0</v>
      </c>
      <c r="S495" s="248">
        <f t="shared" si="71"/>
        <v>0</v>
      </c>
      <c r="T495" s="248">
        <f t="shared" si="72"/>
        <v>0</v>
      </c>
      <c r="U495" s="248">
        <f t="shared" si="73"/>
        <v>0</v>
      </c>
      <c r="V495" s="13"/>
      <c r="W495" s="7"/>
      <c r="AT495" s="130"/>
      <c r="BF495" s="33">
        <f t="shared" si="79"/>
        <v>41242</v>
      </c>
      <c r="BG495" s="34">
        <f t="shared" si="74"/>
        <v>82.88000000000001</v>
      </c>
      <c r="BH495" s="32">
        <f t="shared" si="75"/>
        <v>1</v>
      </c>
      <c r="BI495" s="32">
        <f t="shared" si="76"/>
        <v>0</v>
      </c>
      <c r="BJ495" s="69">
        <f t="shared" si="77"/>
        <v>0</v>
      </c>
      <c r="BK495" s="158" t="str">
        <f t="shared" si="78"/>
        <v/>
      </c>
    </row>
    <row r="496" spans="1:63" ht="12" customHeight="1" x14ac:dyDescent="0.2">
      <c r="A496" s="8"/>
      <c r="B496" s="7"/>
      <c r="C496" s="7"/>
      <c r="D496" s="7"/>
      <c r="E496" s="7"/>
      <c r="F496" s="7"/>
      <c r="G496" s="7"/>
      <c r="H496" s="7"/>
      <c r="I496" s="10"/>
      <c r="J496" s="25"/>
      <c r="K496" s="250"/>
      <c r="L496" s="31"/>
      <c r="M496" s="9"/>
      <c r="N496" s="11" t="s">
        <v>25</v>
      </c>
      <c r="O496" s="39"/>
      <c r="P496" s="47"/>
      <c r="Q496" s="13"/>
      <c r="R496" s="248">
        <f t="shared" si="70"/>
        <v>0</v>
      </c>
      <c r="S496" s="248">
        <f t="shared" si="71"/>
        <v>0</v>
      </c>
      <c r="T496" s="248">
        <f t="shared" si="72"/>
        <v>0</v>
      </c>
      <c r="U496" s="248">
        <f t="shared" si="73"/>
        <v>0</v>
      </c>
      <c r="V496" s="13"/>
      <c r="W496" s="7"/>
      <c r="AT496" s="130"/>
      <c r="BF496" s="33">
        <f t="shared" si="79"/>
        <v>41242</v>
      </c>
      <c r="BG496" s="34">
        <f t="shared" si="74"/>
        <v>82.88000000000001</v>
      </c>
      <c r="BH496" s="32">
        <f t="shared" si="75"/>
        <v>1</v>
      </c>
      <c r="BI496" s="32">
        <f t="shared" si="76"/>
        <v>0</v>
      </c>
      <c r="BJ496" s="69">
        <f t="shared" si="77"/>
        <v>0</v>
      </c>
      <c r="BK496" s="158" t="str">
        <f t="shared" si="78"/>
        <v/>
      </c>
    </row>
    <row r="497" spans="1:63" ht="12" customHeight="1" x14ac:dyDescent="0.2">
      <c r="A497" s="8"/>
      <c r="B497" s="7"/>
      <c r="C497" s="7"/>
      <c r="D497" s="7"/>
      <c r="E497" s="7"/>
      <c r="F497" s="7"/>
      <c r="G497" s="7"/>
      <c r="H497" s="7"/>
      <c r="I497" s="10"/>
      <c r="J497" s="25"/>
      <c r="K497" s="250"/>
      <c r="L497" s="31"/>
      <c r="M497" s="9"/>
      <c r="N497" s="11" t="s">
        <v>25</v>
      </c>
      <c r="O497" s="39"/>
      <c r="P497" s="47"/>
      <c r="Q497" s="13"/>
      <c r="R497" s="248">
        <f t="shared" si="70"/>
        <v>0</v>
      </c>
      <c r="S497" s="248">
        <f t="shared" si="71"/>
        <v>0</v>
      </c>
      <c r="T497" s="248">
        <f t="shared" si="72"/>
        <v>0</v>
      </c>
      <c r="U497" s="248">
        <f t="shared" si="73"/>
        <v>0</v>
      </c>
      <c r="V497" s="13"/>
      <c r="W497" s="7"/>
      <c r="AT497" s="130"/>
      <c r="BF497" s="33">
        <f t="shared" si="79"/>
        <v>41242</v>
      </c>
      <c r="BG497" s="34">
        <f t="shared" si="74"/>
        <v>82.88000000000001</v>
      </c>
      <c r="BH497" s="32">
        <f t="shared" si="75"/>
        <v>1</v>
      </c>
      <c r="BI497" s="32">
        <f t="shared" si="76"/>
        <v>0</v>
      </c>
      <c r="BJ497" s="69">
        <f t="shared" si="77"/>
        <v>0</v>
      </c>
      <c r="BK497" s="158" t="str">
        <f t="shared" si="78"/>
        <v/>
      </c>
    </row>
    <row r="498" spans="1:63" ht="12" customHeight="1" x14ac:dyDescent="0.2">
      <c r="A498" s="8"/>
      <c r="B498" s="7"/>
      <c r="C498" s="7"/>
      <c r="D498" s="7"/>
      <c r="E498" s="7"/>
      <c r="F498" s="7"/>
      <c r="G498" s="7"/>
      <c r="H498" s="7"/>
      <c r="I498" s="10"/>
      <c r="J498" s="25"/>
      <c r="K498" s="250"/>
      <c r="L498" s="31"/>
      <c r="M498" s="9"/>
      <c r="N498" s="11" t="s">
        <v>25</v>
      </c>
      <c r="O498" s="39"/>
      <c r="P498" s="47"/>
      <c r="Q498" s="13"/>
      <c r="R498" s="248">
        <f t="shared" si="70"/>
        <v>0</v>
      </c>
      <c r="S498" s="248">
        <f t="shared" si="71"/>
        <v>0</v>
      </c>
      <c r="T498" s="248">
        <f t="shared" si="72"/>
        <v>0</v>
      </c>
      <c r="U498" s="248">
        <f t="shared" si="73"/>
        <v>0</v>
      </c>
      <c r="V498" s="13"/>
      <c r="W498" s="7"/>
      <c r="AT498" s="130"/>
      <c r="BF498" s="33">
        <f t="shared" si="79"/>
        <v>41242</v>
      </c>
      <c r="BG498" s="34">
        <f t="shared" si="74"/>
        <v>82.88000000000001</v>
      </c>
      <c r="BH498" s="32">
        <f t="shared" si="75"/>
        <v>1</v>
      </c>
      <c r="BI498" s="32">
        <f t="shared" si="76"/>
        <v>0</v>
      </c>
      <c r="BJ498" s="69">
        <f t="shared" si="77"/>
        <v>0</v>
      </c>
      <c r="BK498" s="158" t="str">
        <f t="shared" si="78"/>
        <v/>
      </c>
    </row>
    <row r="499" spans="1:63" ht="12" customHeight="1" x14ac:dyDescent="0.2">
      <c r="A499" s="8"/>
      <c r="B499" s="7"/>
      <c r="C499" s="7"/>
      <c r="D499" s="7"/>
      <c r="E499" s="7"/>
      <c r="F499" s="7"/>
      <c r="G499" s="7"/>
      <c r="H499" s="7"/>
      <c r="I499" s="10"/>
      <c r="J499" s="25"/>
      <c r="K499" s="250"/>
      <c r="L499" s="31"/>
      <c r="M499" s="9"/>
      <c r="N499" s="11" t="s">
        <v>25</v>
      </c>
      <c r="O499" s="39"/>
      <c r="P499" s="47"/>
      <c r="Q499" s="13"/>
      <c r="R499" s="248">
        <f t="shared" si="70"/>
        <v>0</v>
      </c>
      <c r="S499" s="248">
        <f t="shared" si="71"/>
        <v>0</v>
      </c>
      <c r="T499" s="248">
        <f t="shared" si="72"/>
        <v>0</v>
      </c>
      <c r="U499" s="248">
        <f t="shared" si="73"/>
        <v>0</v>
      </c>
      <c r="V499" s="13"/>
      <c r="W499" s="7"/>
      <c r="AT499" s="130"/>
      <c r="BF499" s="33">
        <f t="shared" si="79"/>
        <v>41242</v>
      </c>
      <c r="BG499" s="34">
        <f t="shared" si="74"/>
        <v>82.88000000000001</v>
      </c>
      <c r="BH499" s="32">
        <f t="shared" si="75"/>
        <v>1</v>
      </c>
      <c r="BI499" s="32">
        <f t="shared" si="76"/>
        <v>0</v>
      </c>
      <c r="BJ499" s="69">
        <f t="shared" si="77"/>
        <v>0</v>
      </c>
      <c r="BK499" s="158" t="str">
        <f t="shared" si="78"/>
        <v/>
      </c>
    </row>
    <row r="500" spans="1:63" ht="12" customHeight="1" x14ac:dyDescent="0.2">
      <c r="A500" s="8"/>
      <c r="B500" s="7"/>
      <c r="C500" s="7"/>
      <c r="D500" s="7"/>
      <c r="E500" s="7"/>
      <c r="F500" s="7"/>
      <c r="G500" s="7"/>
      <c r="H500" s="7"/>
      <c r="I500" s="10"/>
      <c r="J500" s="25"/>
      <c r="K500" s="250"/>
      <c r="L500" s="31"/>
      <c r="M500" s="9"/>
      <c r="N500" s="11" t="s">
        <v>25</v>
      </c>
      <c r="O500" s="39"/>
      <c r="P500" s="47"/>
      <c r="Q500" s="13"/>
      <c r="R500" s="248">
        <f t="shared" si="70"/>
        <v>0</v>
      </c>
      <c r="S500" s="248">
        <f t="shared" si="71"/>
        <v>0</v>
      </c>
      <c r="T500" s="248">
        <f t="shared" si="72"/>
        <v>0</v>
      </c>
      <c r="U500" s="248">
        <f t="shared" si="73"/>
        <v>0</v>
      </c>
      <c r="V500" s="13"/>
      <c r="W500" s="7"/>
      <c r="AT500" s="130"/>
      <c r="BF500" s="33">
        <f t="shared" si="79"/>
        <v>41242</v>
      </c>
      <c r="BG500" s="34">
        <f t="shared" si="74"/>
        <v>82.88000000000001</v>
      </c>
      <c r="BH500" s="32">
        <f t="shared" si="75"/>
        <v>1</v>
      </c>
      <c r="BI500" s="32">
        <f t="shared" si="76"/>
        <v>0</v>
      </c>
      <c r="BJ500" s="69">
        <f t="shared" si="77"/>
        <v>0</v>
      </c>
      <c r="BK500" s="158" t="str">
        <f t="shared" si="78"/>
        <v/>
      </c>
    </row>
    <row r="501" spans="1:63" ht="12" customHeight="1" x14ac:dyDescent="0.2">
      <c r="A501" s="8"/>
      <c r="B501" s="7"/>
      <c r="C501" s="7"/>
      <c r="D501" s="7"/>
      <c r="E501" s="7"/>
      <c r="F501" s="7"/>
      <c r="G501" s="7"/>
      <c r="H501" s="7"/>
      <c r="I501" s="10"/>
      <c r="J501" s="25"/>
      <c r="K501" s="250"/>
      <c r="L501" s="31"/>
      <c r="M501" s="9"/>
      <c r="N501" s="11" t="s">
        <v>25</v>
      </c>
      <c r="O501" s="39"/>
      <c r="P501" s="47"/>
      <c r="Q501" s="13"/>
      <c r="R501" s="248">
        <f t="shared" si="70"/>
        <v>0</v>
      </c>
      <c r="S501" s="248">
        <f t="shared" si="71"/>
        <v>0</v>
      </c>
      <c r="T501" s="248">
        <f t="shared" si="72"/>
        <v>0</v>
      </c>
      <c r="U501" s="248">
        <f t="shared" si="73"/>
        <v>0</v>
      </c>
      <c r="V501" s="13"/>
      <c r="W501" s="7"/>
      <c r="AT501" s="130"/>
      <c r="BF501" s="33">
        <f t="shared" si="79"/>
        <v>41242</v>
      </c>
      <c r="BG501" s="34">
        <f t="shared" si="74"/>
        <v>82.88000000000001</v>
      </c>
      <c r="BH501" s="32">
        <f t="shared" si="75"/>
        <v>1</v>
      </c>
      <c r="BI501" s="32">
        <f t="shared" si="76"/>
        <v>0</v>
      </c>
      <c r="BJ501" s="69">
        <f t="shared" si="77"/>
        <v>0</v>
      </c>
      <c r="BK501" s="158" t="str">
        <f t="shared" si="78"/>
        <v/>
      </c>
    </row>
    <row r="502" spans="1:63" ht="12" customHeight="1" x14ac:dyDescent="0.2">
      <c r="A502" s="8"/>
      <c r="B502" s="7"/>
      <c r="C502" s="7"/>
      <c r="D502" s="7"/>
      <c r="E502" s="7"/>
      <c r="F502" s="7"/>
      <c r="G502" s="7"/>
      <c r="H502" s="7"/>
      <c r="I502" s="10"/>
      <c r="J502" s="25"/>
      <c r="K502" s="250"/>
      <c r="L502" s="31"/>
      <c r="M502" s="9"/>
      <c r="N502" s="11" t="s">
        <v>25</v>
      </c>
      <c r="O502" s="39"/>
      <c r="P502" s="47"/>
      <c r="Q502" s="13"/>
      <c r="R502" s="248">
        <f t="shared" si="70"/>
        <v>0</v>
      </c>
      <c r="S502" s="248">
        <f t="shared" si="71"/>
        <v>0</v>
      </c>
      <c r="T502" s="248">
        <f t="shared" si="72"/>
        <v>0</v>
      </c>
      <c r="U502" s="248">
        <f t="shared" si="73"/>
        <v>0</v>
      </c>
      <c r="V502" s="13"/>
      <c r="W502" s="7"/>
      <c r="AT502" s="130"/>
      <c r="BF502" s="33">
        <f t="shared" si="79"/>
        <v>41242</v>
      </c>
      <c r="BG502" s="34">
        <f t="shared" si="74"/>
        <v>82.88000000000001</v>
      </c>
      <c r="BH502" s="32">
        <f t="shared" si="75"/>
        <v>1</v>
      </c>
      <c r="BI502" s="32">
        <f t="shared" si="76"/>
        <v>0</v>
      </c>
      <c r="BJ502" s="69">
        <f t="shared" si="77"/>
        <v>0</v>
      </c>
      <c r="BK502" s="158" t="str">
        <f t="shared" si="78"/>
        <v/>
      </c>
    </row>
    <row r="503" spans="1:63" ht="12" customHeight="1" x14ac:dyDescent="0.2">
      <c r="A503" s="8"/>
      <c r="B503" s="7"/>
      <c r="C503" s="7"/>
      <c r="D503" s="7"/>
      <c r="E503" s="7"/>
      <c r="F503" s="7"/>
      <c r="G503" s="7"/>
      <c r="H503" s="7"/>
      <c r="I503" s="10"/>
      <c r="J503" s="25"/>
      <c r="K503" s="250"/>
      <c r="L503" s="31"/>
      <c r="M503" s="9"/>
      <c r="N503" s="11" t="s">
        <v>25</v>
      </c>
      <c r="O503" s="39"/>
      <c r="P503" s="47"/>
      <c r="Q503" s="13"/>
      <c r="R503" s="248">
        <f t="shared" si="70"/>
        <v>0</v>
      </c>
      <c r="S503" s="248">
        <f t="shared" si="71"/>
        <v>0</v>
      </c>
      <c r="T503" s="248">
        <f t="shared" si="72"/>
        <v>0</v>
      </c>
      <c r="U503" s="248">
        <f t="shared" si="73"/>
        <v>0</v>
      </c>
      <c r="V503" s="13"/>
      <c r="W503" s="7"/>
      <c r="AT503" s="130"/>
      <c r="BF503" s="33">
        <f t="shared" si="79"/>
        <v>41242</v>
      </c>
      <c r="BG503" s="34">
        <f t="shared" si="74"/>
        <v>82.88000000000001</v>
      </c>
      <c r="BH503" s="32">
        <f t="shared" si="75"/>
        <v>1</v>
      </c>
      <c r="BI503" s="32">
        <f t="shared" si="76"/>
        <v>0</v>
      </c>
      <c r="BJ503" s="69">
        <f t="shared" si="77"/>
        <v>0</v>
      </c>
      <c r="BK503" s="158" t="str">
        <f t="shared" si="78"/>
        <v/>
      </c>
    </row>
    <row r="504" spans="1:63" ht="12" customHeight="1" x14ac:dyDescent="0.2">
      <c r="A504" s="8"/>
      <c r="B504" s="7"/>
      <c r="C504" s="7"/>
      <c r="D504" s="7"/>
      <c r="E504" s="7"/>
      <c r="F504" s="7"/>
      <c r="G504" s="7"/>
      <c r="H504" s="7"/>
      <c r="I504" s="10"/>
      <c r="J504" s="25"/>
      <c r="K504" s="250"/>
      <c r="L504" s="31"/>
      <c r="M504" s="9"/>
      <c r="N504" s="11" t="s">
        <v>25</v>
      </c>
      <c r="O504" s="39"/>
      <c r="P504" s="47"/>
      <c r="Q504" s="13"/>
      <c r="R504" s="248">
        <f t="shared" si="70"/>
        <v>0</v>
      </c>
      <c r="S504" s="248">
        <f t="shared" si="71"/>
        <v>0</v>
      </c>
      <c r="T504" s="248">
        <f t="shared" si="72"/>
        <v>0</v>
      </c>
      <c r="U504" s="248">
        <f t="shared" si="73"/>
        <v>0</v>
      </c>
      <c r="V504" s="13"/>
      <c r="W504" s="7"/>
      <c r="AT504" s="130"/>
      <c r="BF504" s="33">
        <f t="shared" si="79"/>
        <v>41242</v>
      </c>
      <c r="BG504" s="34">
        <f t="shared" si="74"/>
        <v>82.88000000000001</v>
      </c>
      <c r="BH504" s="32">
        <f t="shared" si="75"/>
        <v>1</v>
      </c>
      <c r="BI504" s="32">
        <f t="shared" si="76"/>
        <v>0</v>
      </c>
      <c r="BJ504" s="69">
        <f t="shared" si="77"/>
        <v>0</v>
      </c>
      <c r="BK504" s="158" t="str">
        <f t="shared" si="78"/>
        <v/>
      </c>
    </row>
    <row r="505" spans="1:63" ht="12" customHeight="1" x14ac:dyDescent="0.2">
      <c r="A505" s="8"/>
      <c r="B505" s="7"/>
      <c r="C505" s="7"/>
      <c r="D505" s="7"/>
      <c r="E505" s="7"/>
      <c r="F505" s="7"/>
      <c r="G505" s="7"/>
      <c r="H505" s="7"/>
      <c r="I505" s="10"/>
      <c r="J505" s="25"/>
      <c r="K505" s="250"/>
      <c r="L505" s="31"/>
      <c r="M505" s="9"/>
      <c r="N505" s="11" t="s">
        <v>25</v>
      </c>
      <c r="O505" s="39"/>
      <c r="P505" s="47"/>
      <c r="Q505" s="13"/>
      <c r="R505" s="248">
        <f t="shared" si="70"/>
        <v>0</v>
      </c>
      <c r="S505" s="248">
        <f t="shared" si="71"/>
        <v>0</v>
      </c>
      <c r="T505" s="248">
        <f t="shared" si="72"/>
        <v>0</v>
      </c>
      <c r="U505" s="248">
        <f t="shared" si="73"/>
        <v>0</v>
      </c>
      <c r="V505" s="13"/>
      <c r="W505" s="7"/>
      <c r="AT505" s="130"/>
      <c r="BF505" s="33">
        <f t="shared" si="79"/>
        <v>41242</v>
      </c>
      <c r="BG505" s="34">
        <f t="shared" si="74"/>
        <v>82.88000000000001</v>
      </c>
      <c r="BH505" s="32">
        <f t="shared" si="75"/>
        <v>1</v>
      </c>
      <c r="BI505" s="32">
        <f t="shared" si="76"/>
        <v>0</v>
      </c>
      <c r="BJ505" s="69">
        <f t="shared" si="77"/>
        <v>0</v>
      </c>
      <c r="BK505" s="158" t="str">
        <f t="shared" si="78"/>
        <v/>
      </c>
    </row>
    <row r="506" spans="1:63" ht="12" customHeight="1" x14ac:dyDescent="0.2">
      <c r="A506" s="8"/>
      <c r="B506" s="7"/>
      <c r="C506" s="7"/>
      <c r="D506" s="7"/>
      <c r="E506" s="7"/>
      <c r="F506" s="7"/>
      <c r="G506" s="7"/>
      <c r="H506" s="7"/>
      <c r="I506" s="10"/>
      <c r="J506" s="25"/>
      <c r="K506" s="250"/>
      <c r="L506" s="31"/>
      <c r="M506" s="9"/>
      <c r="N506" s="11" t="s">
        <v>25</v>
      </c>
      <c r="O506" s="39"/>
      <c r="P506" s="47"/>
      <c r="Q506" s="13"/>
      <c r="R506" s="248">
        <f t="shared" si="70"/>
        <v>0</v>
      </c>
      <c r="S506" s="248">
        <f t="shared" si="71"/>
        <v>0</v>
      </c>
      <c r="T506" s="248">
        <f t="shared" si="72"/>
        <v>0</v>
      </c>
      <c r="U506" s="248">
        <f t="shared" si="73"/>
        <v>0</v>
      </c>
      <c r="V506" s="13"/>
      <c r="W506" s="7"/>
      <c r="AT506" s="130"/>
      <c r="BF506" s="33">
        <f t="shared" si="79"/>
        <v>41242</v>
      </c>
      <c r="BG506" s="34">
        <f t="shared" si="74"/>
        <v>82.88000000000001</v>
      </c>
      <c r="BH506" s="32">
        <f t="shared" si="75"/>
        <v>1</v>
      </c>
      <c r="BI506" s="32">
        <f t="shared" si="76"/>
        <v>0</v>
      </c>
      <c r="BJ506" s="69">
        <f t="shared" si="77"/>
        <v>0</v>
      </c>
      <c r="BK506" s="158" t="str">
        <f t="shared" si="78"/>
        <v/>
      </c>
    </row>
    <row r="507" spans="1:63" ht="12" customHeight="1" x14ac:dyDescent="0.2">
      <c r="A507" s="8"/>
      <c r="B507" s="7"/>
      <c r="C507" s="7"/>
      <c r="D507" s="7"/>
      <c r="E507" s="7"/>
      <c r="F507" s="7"/>
      <c r="G507" s="7"/>
      <c r="H507" s="7"/>
      <c r="I507" s="10"/>
      <c r="J507" s="25"/>
      <c r="K507" s="250"/>
      <c r="L507" s="31"/>
      <c r="M507" s="9"/>
      <c r="N507" s="11" t="s">
        <v>25</v>
      </c>
      <c r="O507" s="39"/>
      <c r="P507" s="47"/>
      <c r="Q507" s="13"/>
      <c r="R507" s="248">
        <f t="shared" si="70"/>
        <v>0</v>
      </c>
      <c r="S507" s="248">
        <f t="shared" si="71"/>
        <v>0</v>
      </c>
      <c r="T507" s="248">
        <f t="shared" si="72"/>
        <v>0</v>
      </c>
      <c r="U507" s="248">
        <f t="shared" si="73"/>
        <v>0</v>
      </c>
      <c r="V507" s="13"/>
      <c r="W507" s="7"/>
      <c r="AT507" s="130"/>
      <c r="BF507" s="33">
        <f t="shared" si="79"/>
        <v>41242</v>
      </c>
      <c r="BG507" s="34">
        <f t="shared" si="74"/>
        <v>82.88000000000001</v>
      </c>
      <c r="BH507" s="32">
        <f t="shared" si="75"/>
        <v>1</v>
      </c>
      <c r="BI507" s="32">
        <f t="shared" si="76"/>
        <v>0</v>
      </c>
      <c r="BJ507" s="69">
        <f t="shared" si="77"/>
        <v>0</v>
      </c>
      <c r="BK507" s="158" t="str">
        <f t="shared" si="78"/>
        <v/>
      </c>
    </row>
    <row r="508" spans="1:63" ht="12" customHeight="1" x14ac:dyDescent="0.2">
      <c r="A508" s="8"/>
      <c r="B508" s="7"/>
      <c r="C508" s="7"/>
      <c r="D508" s="7"/>
      <c r="E508" s="7"/>
      <c r="F508" s="7"/>
      <c r="G508" s="7"/>
      <c r="H508" s="7"/>
      <c r="I508" s="10"/>
      <c r="J508" s="25"/>
      <c r="K508" s="250"/>
      <c r="L508" s="31"/>
      <c r="M508" s="9"/>
      <c r="N508" s="11" t="s">
        <v>25</v>
      </c>
      <c r="O508" s="39"/>
      <c r="P508" s="47"/>
      <c r="Q508" s="13"/>
      <c r="R508" s="248">
        <f t="shared" si="70"/>
        <v>0</v>
      </c>
      <c r="S508" s="248">
        <f t="shared" si="71"/>
        <v>0</v>
      </c>
      <c r="T508" s="248">
        <f t="shared" si="72"/>
        <v>0</v>
      </c>
      <c r="U508" s="248">
        <f t="shared" si="73"/>
        <v>0</v>
      </c>
      <c r="V508" s="13"/>
      <c r="W508" s="7"/>
      <c r="AT508" s="130"/>
      <c r="BF508" s="33">
        <f t="shared" si="79"/>
        <v>41242</v>
      </c>
      <c r="BG508" s="34">
        <f t="shared" si="74"/>
        <v>82.88000000000001</v>
      </c>
      <c r="BH508" s="32">
        <f t="shared" si="75"/>
        <v>1</v>
      </c>
      <c r="BI508" s="32">
        <f t="shared" si="76"/>
        <v>0</v>
      </c>
      <c r="BJ508" s="69">
        <f t="shared" si="77"/>
        <v>0</v>
      </c>
      <c r="BK508" s="158" t="str">
        <f t="shared" si="78"/>
        <v/>
      </c>
    </row>
    <row r="509" spans="1:63" ht="12" customHeight="1" x14ac:dyDescent="0.2">
      <c r="A509" s="8"/>
      <c r="B509" s="7"/>
      <c r="C509" s="7"/>
      <c r="D509" s="7"/>
      <c r="E509" s="7"/>
      <c r="F509" s="7"/>
      <c r="G509" s="7"/>
      <c r="H509" s="7"/>
      <c r="I509" s="10"/>
      <c r="J509" s="25"/>
      <c r="K509" s="250"/>
      <c r="L509" s="31"/>
      <c r="M509" s="9"/>
      <c r="N509" s="11" t="s">
        <v>25</v>
      </c>
      <c r="O509" s="39"/>
      <c r="P509" s="47"/>
      <c r="Q509" s="13"/>
      <c r="R509" s="248">
        <f t="shared" si="70"/>
        <v>0</v>
      </c>
      <c r="S509" s="248">
        <f t="shared" si="71"/>
        <v>0</v>
      </c>
      <c r="T509" s="248">
        <f t="shared" si="72"/>
        <v>0</v>
      </c>
      <c r="U509" s="248">
        <f t="shared" si="73"/>
        <v>0</v>
      </c>
      <c r="V509" s="13"/>
      <c r="W509" s="7"/>
      <c r="AT509" s="130"/>
      <c r="BF509" s="33">
        <f t="shared" si="79"/>
        <v>41242</v>
      </c>
      <c r="BG509" s="34">
        <f t="shared" si="74"/>
        <v>82.88000000000001</v>
      </c>
      <c r="BH509" s="32">
        <f t="shared" si="75"/>
        <v>1</v>
      </c>
      <c r="BI509" s="32">
        <f t="shared" si="76"/>
        <v>0</v>
      </c>
      <c r="BJ509" s="69">
        <f t="shared" si="77"/>
        <v>0</v>
      </c>
      <c r="BK509" s="158" t="str">
        <f t="shared" si="78"/>
        <v/>
      </c>
    </row>
    <row r="510" spans="1:63" ht="12" customHeight="1" x14ac:dyDescent="0.2">
      <c r="A510" s="8"/>
      <c r="B510" s="7"/>
      <c r="C510" s="7"/>
      <c r="D510" s="7"/>
      <c r="E510" s="7"/>
      <c r="F510" s="7"/>
      <c r="G510" s="7"/>
      <c r="H510" s="7"/>
      <c r="I510" s="10"/>
      <c r="J510" s="25"/>
      <c r="K510" s="250"/>
      <c r="L510" s="31"/>
      <c r="M510" s="9"/>
      <c r="N510" s="11" t="s">
        <v>25</v>
      </c>
      <c r="O510" s="39"/>
      <c r="P510" s="47"/>
      <c r="Q510" s="13"/>
      <c r="R510" s="248">
        <f t="shared" si="70"/>
        <v>0</v>
      </c>
      <c r="S510" s="248">
        <f t="shared" si="71"/>
        <v>0</v>
      </c>
      <c r="T510" s="248">
        <f t="shared" si="72"/>
        <v>0</v>
      </c>
      <c r="U510" s="248">
        <f t="shared" si="73"/>
        <v>0</v>
      </c>
      <c r="V510" s="13"/>
      <c r="W510" s="7"/>
      <c r="AT510" s="130"/>
      <c r="BF510" s="33">
        <f t="shared" si="79"/>
        <v>41242</v>
      </c>
      <c r="BG510" s="34">
        <f t="shared" si="74"/>
        <v>82.88000000000001</v>
      </c>
      <c r="BH510" s="32">
        <f t="shared" si="75"/>
        <v>1</v>
      </c>
      <c r="BI510" s="32">
        <f t="shared" si="76"/>
        <v>0</v>
      </c>
      <c r="BJ510" s="69">
        <f t="shared" si="77"/>
        <v>0</v>
      </c>
      <c r="BK510" s="158" t="str">
        <f t="shared" si="78"/>
        <v/>
      </c>
    </row>
    <row r="511" spans="1:63" ht="12" customHeight="1" x14ac:dyDescent="0.2">
      <c r="A511" s="8"/>
      <c r="B511" s="7"/>
      <c r="C511" s="7"/>
      <c r="D511" s="7"/>
      <c r="E511" s="7"/>
      <c r="F511" s="7"/>
      <c r="G511" s="7"/>
      <c r="H511" s="7"/>
      <c r="I511" s="10"/>
      <c r="J511" s="25"/>
      <c r="K511" s="250"/>
      <c r="L511" s="31"/>
      <c r="M511" s="9"/>
      <c r="N511" s="11" t="s">
        <v>25</v>
      </c>
      <c r="O511" s="39"/>
      <c r="P511" s="47"/>
      <c r="Q511" s="13"/>
      <c r="R511" s="248">
        <f t="shared" si="70"/>
        <v>0</v>
      </c>
      <c r="S511" s="248">
        <f t="shared" si="71"/>
        <v>0</v>
      </c>
      <c r="T511" s="248">
        <f t="shared" si="72"/>
        <v>0</v>
      </c>
      <c r="U511" s="248">
        <f t="shared" si="73"/>
        <v>0</v>
      </c>
      <c r="V511" s="13"/>
      <c r="W511" s="7"/>
      <c r="AT511" s="130"/>
      <c r="BF511" s="33">
        <f t="shared" si="79"/>
        <v>41242</v>
      </c>
      <c r="BG511" s="34">
        <f t="shared" si="74"/>
        <v>82.88000000000001</v>
      </c>
      <c r="BH511" s="32">
        <f t="shared" si="75"/>
        <v>1</v>
      </c>
      <c r="BI511" s="32">
        <f t="shared" si="76"/>
        <v>0</v>
      </c>
      <c r="BJ511" s="69">
        <f t="shared" si="77"/>
        <v>0</v>
      </c>
      <c r="BK511" s="158" t="str">
        <f t="shared" si="78"/>
        <v/>
      </c>
    </row>
    <row r="512" spans="1:63" ht="12" customHeight="1" x14ac:dyDescent="0.2">
      <c r="A512" s="8"/>
      <c r="B512" s="7"/>
      <c r="C512" s="7"/>
      <c r="D512" s="7"/>
      <c r="E512" s="7"/>
      <c r="F512" s="7"/>
      <c r="G512" s="7"/>
      <c r="H512" s="7"/>
      <c r="I512" s="10"/>
      <c r="J512" s="25"/>
      <c r="K512" s="250"/>
      <c r="L512" s="31"/>
      <c r="M512" s="9"/>
      <c r="N512" s="11" t="s">
        <v>25</v>
      </c>
      <c r="O512" s="39"/>
      <c r="P512" s="47"/>
      <c r="Q512" s="13"/>
      <c r="R512" s="248">
        <f t="shared" si="70"/>
        <v>0</v>
      </c>
      <c r="S512" s="248">
        <f t="shared" si="71"/>
        <v>0</v>
      </c>
      <c r="T512" s="248">
        <f t="shared" si="72"/>
        <v>0</v>
      </c>
      <c r="U512" s="248">
        <f t="shared" si="73"/>
        <v>0</v>
      </c>
      <c r="V512" s="13"/>
      <c r="W512" s="7"/>
      <c r="AT512" s="130"/>
      <c r="BF512" s="33">
        <f t="shared" si="79"/>
        <v>41242</v>
      </c>
      <c r="BG512" s="34">
        <f t="shared" si="74"/>
        <v>82.88000000000001</v>
      </c>
      <c r="BH512" s="32">
        <f t="shared" si="75"/>
        <v>1</v>
      </c>
      <c r="BI512" s="32">
        <f t="shared" si="76"/>
        <v>0</v>
      </c>
      <c r="BJ512" s="69">
        <f t="shared" si="77"/>
        <v>0</v>
      </c>
      <c r="BK512" s="158" t="str">
        <f t="shared" si="78"/>
        <v/>
      </c>
    </row>
    <row r="513" spans="1:63" ht="12" customHeight="1" x14ac:dyDescent="0.2">
      <c r="A513" s="8"/>
      <c r="B513" s="7"/>
      <c r="C513" s="7"/>
      <c r="D513" s="7"/>
      <c r="E513" s="7"/>
      <c r="F513" s="7"/>
      <c r="G513" s="7"/>
      <c r="H513" s="7"/>
      <c r="I513" s="10"/>
      <c r="J513" s="25"/>
      <c r="K513" s="250"/>
      <c r="L513" s="31"/>
      <c r="M513" s="9"/>
      <c r="N513" s="11" t="s">
        <v>25</v>
      </c>
      <c r="O513" s="39"/>
      <c r="P513" s="47"/>
      <c r="Q513" s="13"/>
      <c r="R513" s="248">
        <f t="shared" si="70"/>
        <v>0</v>
      </c>
      <c r="S513" s="248">
        <f t="shared" si="71"/>
        <v>0</v>
      </c>
      <c r="T513" s="248">
        <f t="shared" si="72"/>
        <v>0</v>
      </c>
      <c r="U513" s="248">
        <f t="shared" si="73"/>
        <v>0</v>
      </c>
      <c r="V513" s="13"/>
      <c r="W513" s="7"/>
      <c r="AT513" s="130"/>
      <c r="BF513" s="33">
        <f t="shared" si="79"/>
        <v>41242</v>
      </c>
      <c r="BG513" s="34">
        <f t="shared" si="74"/>
        <v>82.88000000000001</v>
      </c>
      <c r="BH513" s="32">
        <f t="shared" si="75"/>
        <v>1</v>
      </c>
      <c r="BI513" s="32">
        <f t="shared" si="76"/>
        <v>0</v>
      </c>
      <c r="BJ513" s="69">
        <f t="shared" si="77"/>
        <v>0</v>
      </c>
      <c r="BK513" s="158" t="str">
        <f t="shared" si="78"/>
        <v/>
      </c>
    </row>
    <row r="514" spans="1:63" ht="12" customHeight="1" x14ac:dyDescent="0.2">
      <c r="A514" s="8"/>
      <c r="B514" s="7"/>
      <c r="C514" s="7"/>
      <c r="D514" s="7"/>
      <c r="E514" s="7"/>
      <c r="F514" s="7"/>
      <c r="G514" s="7"/>
      <c r="H514" s="7"/>
      <c r="I514" s="10"/>
      <c r="J514" s="25"/>
      <c r="K514" s="250"/>
      <c r="L514" s="31"/>
      <c r="M514" s="9"/>
      <c r="N514" s="11" t="s">
        <v>25</v>
      </c>
      <c r="O514" s="39"/>
      <c r="P514" s="47"/>
      <c r="Q514" s="13"/>
      <c r="R514" s="248">
        <f t="shared" si="70"/>
        <v>0</v>
      </c>
      <c r="S514" s="248">
        <f t="shared" si="71"/>
        <v>0</v>
      </c>
      <c r="T514" s="248">
        <f t="shared" si="72"/>
        <v>0</v>
      </c>
      <c r="U514" s="248">
        <f t="shared" si="73"/>
        <v>0</v>
      </c>
      <c r="V514" s="13"/>
      <c r="W514" s="7"/>
      <c r="AT514" s="130"/>
      <c r="BF514" s="33">
        <f t="shared" si="79"/>
        <v>41242</v>
      </c>
      <c r="BG514" s="34">
        <f t="shared" si="74"/>
        <v>82.88000000000001</v>
      </c>
      <c r="BH514" s="32">
        <f t="shared" si="75"/>
        <v>1</v>
      </c>
      <c r="BI514" s="32">
        <f t="shared" si="76"/>
        <v>0</v>
      </c>
      <c r="BJ514" s="69">
        <f t="shared" si="77"/>
        <v>0</v>
      </c>
      <c r="BK514" s="158" t="str">
        <f t="shared" si="78"/>
        <v/>
      </c>
    </row>
    <row r="515" spans="1:63" ht="12" customHeight="1" x14ac:dyDescent="0.2">
      <c r="A515" s="8"/>
      <c r="B515" s="7"/>
      <c r="C515" s="7"/>
      <c r="D515" s="7"/>
      <c r="E515" s="7"/>
      <c r="F515" s="7"/>
      <c r="G515" s="7"/>
      <c r="H515" s="7"/>
      <c r="I515" s="10"/>
      <c r="J515" s="25"/>
      <c r="K515" s="250"/>
      <c r="L515" s="31"/>
      <c r="M515" s="9"/>
      <c r="N515" s="11" t="s">
        <v>25</v>
      </c>
      <c r="O515" s="39"/>
      <c r="P515" s="47"/>
      <c r="Q515" s="13"/>
      <c r="R515" s="248">
        <f t="shared" si="70"/>
        <v>0</v>
      </c>
      <c r="S515" s="248">
        <f t="shared" si="71"/>
        <v>0</v>
      </c>
      <c r="T515" s="248">
        <f t="shared" si="72"/>
        <v>0</v>
      </c>
      <c r="U515" s="248">
        <f t="shared" si="73"/>
        <v>0</v>
      </c>
      <c r="V515" s="13"/>
      <c r="W515" s="7"/>
      <c r="AT515" s="130"/>
      <c r="BF515" s="33">
        <f t="shared" si="79"/>
        <v>41242</v>
      </c>
      <c r="BG515" s="34">
        <f t="shared" si="74"/>
        <v>82.88000000000001</v>
      </c>
      <c r="BH515" s="32">
        <f t="shared" si="75"/>
        <v>1</v>
      </c>
      <c r="BI515" s="32">
        <f t="shared" si="76"/>
        <v>0</v>
      </c>
      <c r="BJ515" s="69">
        <f t="shared" si="77"/>
        <v>0</v>
      </c>
      <c r="BK515" s="158" t="str">
        <f t="shared" si="78"/>
        <v/>
      </c>
    </row>
    <row r="516" spans="1:63" ht="12" customHeight="1" x14ac:dyDescent="0.2">
      <c r="A516" s="8"/>
      <c r="B516" s="7"/>
      <c r="C516" s="7"/>
      <c r="D516" s="7"/>
      <c r="E516" s="7"/>
      <c r="F516" s="7"/>
      <c r="G516" s="7"/>
      <c r="H516" s="7"/>
      <c r="I516" s="10"/>
      <c r="J516" s="25"/>
      <c r="K516" s="250"/>
      <c r="L516" s="31"/>
      <c r="M516" s="9"/>
      <c r="N516" s="11" t="s">
        <v>25</v>
      </c>
      <c r="O516" s="39"/>
      <c r="P516" s="47"/>
      <c r="Q516" s="13"/>
      <c r="R516" s="248">
        <f t="shared" si="70"/>
        <v>0</v>
      </c>
      <c r="S516" s="248">
        <f t="shared" si="71"/>
        <v>0</v>
      </c>
      <c r="T516" s="248">
        <f t="shared" si="72"/>
        <v>0</v>
      </c>
      <c r="U516" s="248">
        <f t="shared" si="73"/>
        <v>0</v>
      </c>
      <c r="V516" s="13"/>
      <c r="W516" s="7"/>
      <c r="AT516" s="130"/>
      <c r="BF516" s="33">
        <f t="shared" si="79"/>
        <v>41242</v>
      </c>
      <c r="BG516" s="34">
        <f t="shared" si="74"/>
        <v>82.88000000000001</v>
      </c>
      <c r="BH516" s="32">
        <f t="shared" si="75"/>
        <v>1</v>
      </c>
      <c r="BI516" s="32">
        <f t="shared" si="76"/>
        <v>0</v>
      </c>
      <c r="BJ516" s="69">
        <f t="shared" si="77"/>
        <v>0</v>
      </c>
      <c r="BK516" s="158" t="str">
        <f t="shared" si="78"/>
        <v/>
      </c>
    </row>
    <row r="517" spans="1:63" ht="12" customHeight="1" x14ac:dyDescent="0.2">
      <c r="A517" s="8"/>
      <c r="B517" s="7"/>
      <c r="C517" s="7"/>
      <c r="D517" s="7"/>
      <c r="E517" s="7"/>
      <c r="F517" s="7"/>
      <c r="G517" s="7"/>
      <c r="H517" s="7"/>
      <c r="I517" s="10"/>
      <c r="J517" s="25"/>
      <c r="K517" s="250"/>
      <c r="L517" s="31"/>
      <c r="M517" s="9"/>
      <c r="N517" s="11" t="s">
        <v>25</v>
      </c>
      <c r="O517" s="39"/>
      <c r="P517" s="47"/>
      <c r="Q517" s="13"/>
      <c r="R517" s="248">
        <f t="shared" si="70"/>
        <v>0</v>
      </c>
      <c r="S517" s="248">
        <f t="shared" si="71"/>
        <v>0</v>
      </c>
      <c r="T517" s="248">
        <f t="shared" si="72"/>
        <v>0</v>
      </c>
      <c r="U517" s="248">
        <f t="shared" si="73"/>
        <v>0</v>
      </c>
      <c r="V517" s="13"/>
      <c r="W517" s="7"/>
      <c r="AT517" s="130"/>
      <c r="BF517" s="33">
        <f t="shared" si="79"/>
        <v>41242</v>
      </c>
      <c r="BG517" s="34">
        <f t="shared" si="74"/>
        <v>82.88000000000001</v>
      </c>
      <c r="BH517" s="32">
        <f t="shared" si="75"/>
        <v>1</v>
      </c>
      <c r="BI517" s="32">
        <f t="shared" si="76"/>
        <v>0</v>
      </c>
      <c r="BJ517" s="69">
        <f t="shared" si="77"/>
        <v>0</v>
      </c>
      <c r="BK517" s="158" t="str">
        <f t="shared" si="78"/>
        <v/>
      </c>
    </row>
    <row r="518" spans="1:63" ht="12" customHeight="1" x14ac:dyDescent="0.2">
      <c r="A518" s="8"/>
      <c r="B518" s="7"/>
      <c r="C518" s="7"/>
      <c r="D518" s="7"/>
      <c r="E518" s="7"/>
      <c r="F518" s="7"/>
      <c r="G518" s="7"/>
      <c r="H518" s="7"/>
      <c r="I518" s="10"/>
      <c r="J518" s="25"/>
      <c r="K518" s="250"/>
      <c r="L518" s="31"/>
      <c r="M518" s="9"/>
      <c r="N518" s="11" t="s">
        <v>25</v>
      </c>
      <c r="O518" s="39"/>
      <c r="P518" s="47"/>
      <c r="Q518" s="13"/>
      <c r="R518" s="248">
        <f t="shared" si="70"/>
        <v>0</v>
      </c>
      <c r="S518" s="248">
        <f t="shared" si="71"/>
        <v>0</v>
      </c>
      <c r="T518" s="248">
        <f t="shared" si="72"/>
        <v>0</v>
      </c>
      <c r="U518" s="248">
        <f t="shared" si="73"/>
        <v>0</v>
      </c>
      <c r="V518" s="13"/>
      <c r="W518" s="7"/>
      <c r="AT518" s="130"/>
      <c r="BF518" s="33">
        <f t="shared" si="79"/>
        <v>41242</v>
      </c>
      <c r="BG518" s="34">
        <f t="shared" si="74"/>
        <v>82.88000000000001</v>
      </c>
      <c r="BH518" s="32">
        <f t="shared" si="75"/>
        <v>1</v>
      </c>
      <c r="BI518" s="32">
        <f t="shared" si="76"/>
        <v>0</v>
      </c>
      <c r="BJ518" s="69">
        <f t="shared" si="77"/>
        <v>0</v>
      </c>
      <c r="BK518" s="158" t="str">
        <f t="shared" si="78"/>
        <v/>
      </c>
    </row>
    <row r="519" spans="1:63" ht="12" customHeight="1" x14ac:dyDescent="0.2">
      <c r="A519" s="8"/>
      <c r="B519" s="7"/>
      <c r="C519" s="7"/>
      <c r="D519" s="7"/>
      <c r="E519" s="7"/>
      <c r="F519" s="7"/>
      <c r="G519" s="7"/>
      <c r="H519" s="7"/>
      <c r="I519" s="10"/>
      <c r="J519" s="25"/>
      <c r="K519" s="250"/>
      <c r="L519" s="31"/>
      <c r="M519" s="9"/>
      <c r="N519" s="11" t="s">
        <v>25</v>
      </c>
      <c r="O519" s="39"/>
      <c r="P519" s="47"/>
      <c r="Q519" s="13"/>
      <c r="R519" s="248">
        <f t="shared" si="70"/>
        <v>0</v>
      </c>
      <c r="S519" s="248">
        <f t="shared" si="71"/>
        <v>0</v>
      </c>
      <c r="T519" s="248">
        <f t="shared" si="72"/>
        <v>0</v>
      </c>
      <c r="U519" s="248">
        <f t="shared" si="73"/>
        <v>0</v>
      </c>
      <c r="V519" s="13"/>
      <c r="W519" s="7"/>
      <c r="AT519" s="130"/>
      <c r="BF519" s="33">
        <f t="shared" si="79"/>
        <v>41242</v>
      </c>
      <c r="BG519" s="34">
        <f t="shared" si="74"/>
        <v>82.88000000000001</v>
      </c>
      <c r="BH519" s="32">
        <f t="shared" si="75"/>
        <v>1</v>
      </c>
      <c r="BI519" s="32">
        <f t="shared" si="76"/>
        <v>0</v>
      </c>
      <c r="BJ519" s="69">
        <f t="shared" si="77"/>
        <v>0</v>
      </c>
      <c r="BK519" s="158" t="str">
        <f t="shared" si="78"/>
        <v/>
      </c>
    </row>
    <row r="520" spans="1:63" ht="12" customHeight="1" x14ac:dyDescent="0.2">
      <c r="A520" s="8"/>
      <c r="B520" s="7"/>
      <c r="C520" s="7"/>
      <c r="D520" s="7"/>
      <c r="E520" s="7"/>
      <c r="F520" s="7"/>
      <c r="G520" s="7"/>
      <c r="H520" s="7"/>
      <c r="I520" s="10"/>
      <c r="J520" s="25"/>
      <c r="K520" s="250"/>
      <c r="L520" s="31"/>
      <c r="M520" s="9"/>
      <c r="N520" s="11" t="s">
        <v>25</v>
      </c>
      <c r="O520" s="39"/>
      <c r="P520" s="47"/>
      <c r="Q520" s="13"/>
      <c r="R520" s="248">
        <f t="shared" si="70"/>
        <v>0</v>
      </c>
      <c r="S520" s="248">
        <f t="shared" si="71"/>
        <v>0</v>
      </c>
      <c r="T520" s="248">
        <f t="shared" si="72"/>
        <v>0</v>
      </c>
      <c r="U520" s="248">
        <f t="shared" si="73"/>
        <v>0</v>
      </c>
      <c r="V520" s="13"/>
      <c r="W520" s="7"/>
      <c r="AT520" s="130"/>
      <c r="BF520" s="33">
        <f t="shared" si="79"/>
        <v>41242</v>
      </c>
      <c r="BG520" s="34">
        <f t="shared" si="74"/>
        <v>82.88000000000001</v>
      </c>
      <c r="BH520" s="32">
        <f t="shared" si="75"/>
        <v>1</v>
      </c>
      <c r="BI520" s="32">
        <f t="shared" si="76"/>
        <v>0</v>
      </c>
      <c r="BJ520" s="69">
        <f t="shared" si="77"/>
        <v>0</v>
      </c>
      <c r="BK520" s="158" t="str">
        <f t="shared" si="78"/>
        <v/>
      </c>
    </row>
    <row r="521" spans="1:63" ht="12" customHeight="1" x14ac:dyDescent="0.2">
      <c r="A521" s="8"/>
      <c r="B521" s="7"/>
      <c r="C521" s="7"/>
      <c r="D521" s="7"/>
      <c r="E521" s="7"/>
      <c r="F521" s="7"/>
      <c r="G521" s="7"/>
      <c r="H521" s="7"/>
      <c r="I521" s="10"/>
      <c r="J521" s="25"/>
      <c r="K521" s="250"/>
      <c r="L521" s="31"/>
      <c r="M521" s="9"/>
      <c r="N521" s="11" t="s">
        <v>25</v>
      </c>
      <c r="O521" s="39"/>
      <c r="P521" s="47"/>
      <c r="Q521" s="13"/>
      <c r="R521" s="248">
        <f t="shared" si="70"/>
        <v>0</v>
      </c>
      <c r="S521" s="248">
        <f t="shared" si="71"/>
        <v>0</v>
      </c>
      <c r="T521" s="248">
        <f t="shared" si="72"/>
        <v>0</v>
      </c>
      <c r="U521" s="248">
        <f t="shared" si="73"/>
        <v>0</v>
      </c>
      <c r="V521" s="13"/>
      <c r="W521" s="7"/>
      <c r="AT521" s="130"/>
      <c r="BF521" s="33">
        <f t="shared" si="79"/>
        <v>41242</v>
      </c>
      <c r="BG521" s="34">
        <f t="shared" si="74"/>
        <v>82.88000000000001</v>
      </c>
      <c r="BH521" s="32">
        <f t="shared" si="75"/>
        <v>1</v>
      </c>
      <c r="BI521" s="32">
        <f t="shared" si="76"/>
        <v>0</v>
      </c>
      <c r="BJ521" s="69">
        <f t="shared" si="77"/>
        <v>0</v>
      </c>
      <c r="BK521" s="158" t="str">
        <f t="shared" si="78"/>
        <v/>
      </c>
    </row>
    <row r="522" spans="1:63" ht="12" customHeight="1" x14ac:dyDescent="0.2">
      <c r="A522" s="8"/>
      <c r="B522" s="7"/>
      <c r="C522" s="7"/>
      <c r="D522" s="7"/>
      <c r="E522" s="7"/>
      <c r="F522" s="7"/>
      <c r="G522" s="7"/>
      <c r="H522" s="7"/>
      <c r="I522" s="10"/>
      <c r="J522" s="25"/>
      <c r="K522" s="250"/>
      <c r="L522" s="31"/>
      <c r="M522" s="9"/>
      <c r="N522" s="11" t="s">
        <v>25</v>
      </c>
      <c r="O522" s="39"/>
      <c r="P522" s="47"/>
      <c r="Q522" s="13"/>
      <c r="R522" s="248">
        <f t="shared" si="70"/>
        <v>0</v>
      </c>
      <c r="S522" s="248">
        <f t="shared" si="71"/>
        <v>0</v>
      </c>
      <c r="T522" s="248">
        <f t="shared" si="72"/>
        <v>0</v>
      </c>
      <c r="U522" s="248">
        <f t="shared" si="73"/>
        <v>0</v>
      </c>
      <c r="V522" s="13"/>
      <c r="W522" s="7"/>
      <c r="AT522" s="130"/>
      <c r="BF522" s="33">
        <f t="shared" si="79"/>
        <v>41242</v>
      </c>
      <c r="BG522" s="34">
        <f t="shared" si="74"/>
        <v>82.88000000000001</v>
      </c>
      <c r="BH522" s="32">
        <f t="shared" si="75"/>
        <v>1</v>
      </c>
      <c r="BI522" s="32">
        <f t="shared" si="76"/>
        <v>0</v>
      </c>
      <c r="BJ522" s="69">
        <f t="shared" si="77"/>
        <v>0</v>
      </c>
      <c r="BK522" s="158" t="str">
        <f t="shared" si="78"/>
        <v/>
      </c>
    </row>
    <row r="523" spans="1:63" ht="12" customHeight="1" x14ac:dyDescent="0.2">
      <c r="A523" s="8"/>
      <c r="B523" s="7"/>
      <c r="C523" s="7"/>
      <c r="D523" s="7"/>
      <c r="E523" s="7"/>
      <c r="F523" s="7"/>
      <c r="G523" s="7"/>
      <c r="H523" s="7"/>
      <c r="I523" s="10"/>
      <c r="J523" s="25"/>
      <c r="K523" s="250"/>
      <c r="L523" s="31"/>
      <c r="M523" s="9"/>
      <c r="N523" s="11" t="s">
        <v>25</v>
      </c>
      <c r="O523" s="39"/>
      <c r="P523" s="47"/>
      <c r="Q523" s="13"/>
      <c r="R523" s="248">
        <f t="shared" ref="R523:R586" si="80">IF(N523&lt;&gt;"M",ROUND(IF(M523&lt;&gt;"Y",IF(P523&lt;&gt;"Y",K523,K523*(BH523-1)),0),ROUNDING),"")</f>
        <v>0</v>
      </c>
      <c r="S523" s="248">
        <f t="shared" ref="S523:S586" si="81">IF(N523&lt;&gt;"M",ROUND(IF(O523&gt;0,IF(M523="Y",BI523*(1-O523),IF(BI523&gt;R523,R523 + (BI523 - R523)*(1-O523),BI523)),BI523),ROUNDING),"")</f>
        <v>0</v>
      </c>
      <c r="T523" s="248">
        <f t="shared" ref="T523:T586" si="82">IF(N523&lt;&gt;"M",ROUND(IF(O523&gt;0,IF(M523="Y",BJ523*(1-O523),IF(BJ523&gt;R523,R523 + (BJ523 - R523)*(1-O523),BJ523)),BJ523),ROUNDING),"")</f>
        <v>0</v>
      </c>
      <c r="U523" s="248">
        <f t="shared" ref="U523:U586" si="83">IF(N523&lt;&gt;"M",ROUND(IF(OR(N523="P",N523=""),0,IF(OR(M523="N",M523=""),T523-R523,T523)),ROUNDING),"")</f>
        <v>0</v>
      </c>
      <c r="V523" s="13"/>
      <c r="W523" s="7"/>
      <c r="AT523" s="130"/>
      <c r="BF523" s="33">
        <f t="shared" si="79"/>
        <v>41242</v>
      </c>
      <c r="BG523" s="34">
        <f t="shared" ref="BG523:BG586" si="84">IF(N523&lt;&gt;"M",BG522+U523,BG522)</f>
        <v>82.88000000000001</v>
      </c>
      <c r="BH523" s="32">
        <f t="shared" ref="BH523:BH586" si="85">IF(L523&lt;&gt;"",IF(ODDS_TYPE=1,L523,IF(ODDS_TYPE=2,IF(L523&gt;0,1+L523/100,IF(L523&lt;0,1-100/L523,1)),IF(ODDS_TYPE=3,1+L523,IF(ODDS_TYPE=4,1+L523,IF(ODDS_TYPE=5,IF(L523&gt;0,1+L523,1-1/L523),IF(ODDS_TYPE=6,IF(L523&gt;=0,L523+1,1-1/L523),1)))))),1)</f>
        <v>1</v>
      </c>
      <c r="BI523" s="32">
        <f t="shared" ref="BI523:BI586" si="86">IF(P523&lt;&gt;"Y",IF(M523&lt;&gt;"Y",K523*BH523,K523*BH523 - K523),IF(M523&lt;&gt;"Y",K523*BH523,K523))</f>
        <v>0</v>
      </c>
      <c r="BJ523" s="69">
        <f t="shared" ref="BJ523:BJ586" si="87">IF(P523&lt;&gt;"Y",
IF(M523&lt;&gt;"Y",
IF(N523="Y",K523*BH523,IF(N523="P",0,IF(OR(N523="R",N523="PU"),K523,IF(N523="H",K523*BH523*0.5,IF(N523="HW",K523*0.5*(1 + BH523),IF(N523="HL",K523*0.5,0)))))),
IF(N523="Y",K523*BH523 - K523,IF(N523="P",0,IF(OR(N523="R",N523="PU"),0,IF(N523="H",IF(BH523&gt;2,0.5*K523*BH523 - K523,0),IF(N523="HW",K523*0.5*(1 + BH523) - K523,IF(N523="HL",0,0))))))),
IF(M523&lt;&gt;"Y",
IF(N523="Y",K523*BH523,IF(N523="P",0,IF(OR(N523="R",N523="PU"),K523*(BH523-1),IF(N523="H",K523*BH523*0.5,IF(N523="HW",K523*(BH523-1)*0.5,IF(N523="HL",K523*BH523 - K523*0.5,0)))))),
IF(N523="Y",K523,IF(N523="P",0,IF(OR(N523="R",N523="PU"),0,IF(N523="H",IF(BH523&lt;2,K523*BH523*0.5 - K523*(BH523-1),0),IF(N523="HW",0,IF(N523="HL",K523*0.5,0)))))))
)</f>
        <v>0</v>
      </c>
      <c r="BK523" s="158" t="str">
        <f t="shared" ref="BK523:BK586" si="88">IF(FILT_M=1,IF(LEN(C523)&gt;0,C523,""),IF(FILT_M=2,IF(LEN(E523)&gt;0,E523,""),IF(FILT_M=3,IF(LEN(F523)&gt;0,F523,""),IF(FILT_M=4,IF(LEN(G523)&gt;0,G523,""),""))))</f>
        <v/>
      </c>
    </row>
    <row r="524" spans="1:63" ht="12" customHeight="1" x14ac:dyDescent="0.2">
      <c r="A524" s="8"/>
      <c r="B524" s="7"/>
      <c r="C524" s="7"/>
      <c r="D524" s="7"/>
      <c r="E524" s="7"/>
      <c r="F524" s="7"/>
      <c r="G524" s="7"/>
      <c r="H524" s="7"/>
      <c r="I524" s="10"/>
      <c r="J524" s="25"/>
      <c r="K524" s="250"/>
      <c r="L524" s="31"/>
      <c r="M524" s="9"/>
      <c r="N524" s="11" t="s">
        <v>25</v>
      </c>
      <c r="O524" s="39"/>
      <c r="P524" s="47"/>
      <c r="Q524" s="13"/>
      <c r="R524" s="248">
        <f t="shared" si="80"/>
        <v>0</v>
      </c>
      <c r="S524" s="248">
        <f t="shared" si="81"/>
        <v>0</v>
      </c>
      <c r="T524" s="248">
        <f t="shared" si="82"/>
        <v>0</v>
      </c>
      <c r="U524" s="248">
        <f t="shared" si="83"/>
        <v>0</v>
      </c>
      <c r="V524" s="13"/>
      <c r="W524" s="7"/>
      <c r="AT524" s="130"/>
      <c r="BF524" s="33">
        <f t="shared" ref="BF524:BF587" si="89">IF(A524&gt;2,A524,BF523)</f>
        <v>41242</v>
      </c>
      <c r="BG524" s="34">
        <f t="shared" si="84"/>
        <v>82.88000000000001</v>
      </c>
      <c r="BH524" s="32">
        <f t="shared" si="85"/>
        <v>1</v>
      </c>
      <c r="BI524" s="32">
        <f t="shared" si="86"/>
        <v>0</v>
      </c>
      <c r="BJ524" s="69">
        <f t="shared" si="87"/>
        <v>0</v>
      </c>
      <c r="BK524" s="158" t="str">
        <f t="shared" si="88"/>
        <v/>
      </c>
    </row>
    <row r="525" spans="1:63" ht="12" customHeight="1" x14ac:dyDescent="0.2">
      <c r="A525" s="8"/>
      <c r="B525" s="7"/>
      <c r="C525" s="7"/>
      <c r="D525" s="7"/>
      <c r="E525" s="7"/>
      <c r="F525" s="7"/>
      <c r="G525" s="7"/>
      <c r="H525" s="7"/>
      <c r="I525" s="10"/>
      <c r="J525" s="25"/>
      <c r="K525" s="250"/>
      <c r="L525" s="31"/>
      <c r="M525" s="9"/>
      <c r="N525" s="11" t="s">
        <v>25</v>
      </c>
      <c r="O525" s="39"/>
      <c r="P525" s="47"/>
      <c r="Q525" s="13"/>
      <c r="R525" s="248">
        <f t="shared" si="80"/>
        <v>0</v>
      </c>
      <c r="S525" s="248">
        <f t="shared" si="81"/>
        <v>0</v>
      </c>
      <c r="T525" s="248">
        <f t="shared" si="82"/>
        <v>0</v>
      </c>
      <c r="U525" s="248">
        <f t="shared" si="83"/>
        <v>0</v>
      </c>
      <c r="V525" s="13"/>
      <c r="W525" s="7"/>
      <c r="AT525" s="130"/>
      <c r="BF525" s="33">
        <f t="shared" si="89"/>
        <v>41242</v>
      </c>
      <c r="BG525" s="34">
        <f t="shared" si="84"/>
        <v>82.88000000000001</v>
      </c>
      <c r="BH525" s="32">
        <f t="shared" si="85"/>
        <v>1</v>
      </c>
      <c r="BI525" s="32">
        <f t="shared" si="86"/>
        <v>0</v>
      </c>
      <c r="BJ525" s="69">
        <f t="shared" si="87"/>
        <v>0</v>
      </c>
      <c r="BK525" s="158" t="str">
        <f t="shared" si="88"/>
        <v/>
      </c>
    </row>
    <row r="526" spans="1:63" ht="12" customHeight="1" x14ac:dyDescent="0.2">
      <c r="A526" s="8"/>
      <c r="B526" s="7"/>
      <c r="C526" s="7"/>
      <c r="D526" s="7"/>
      <c r="E526" s="7"/>
      <c r="F526" s="7"/>
      <c r="G526" s="7"/>
      <c r="H526" s="7"/>
      <c r="I526" s="10"/>
      <c r="J526" s="25"/>
      <c r="K526" s="250"/>
      <c r="L526" s="31"/>
      <c r="M526" s="9"/>
      <c r="N526" s="11" t="s">
        <v>25</v>
      </c>
      <c r="O526" s="39"/>
      <c r="P526" s="47"/>
      <c r="Q526" s="13"/>
      <c r="R526" s="248">
        <f t="shared" si="80"/>
        <v>0</v>
      </c>
      <c r="S526" s="248">
        <f t="shared" si="81"/>
        <v>0</v>
      </c>
      <c r="T526" s="248">
        <f t="shared" si="82"/>
        <v>0</v>
      </c>
      <c r="U526" s="248">
        <f t="shared" si="83"/>
        <v>0</v>
      </c>
      <c r="V526" s="13"/>
      <c r="W526" s="7"/>
      <c r="AT526" s="130"/>
      <c r="BF526" s="33">
        <f t="shared" si="89"/>
        <v>41242</v>
      </c>
      <c r="BG526" s="34">
        <f t="shared" si="84"/>
        <v>82.88000000000001</v>
      </c>
      <c r="BH526" s="32">
        <f t="shared" si="85"/>
        <v>1</v>
      </c>
      <c r="BI526" s="32">
        <f t="shared" si="86"/>
        <v>0</v>
      </c>
      <c r="BJ526" s="69">
        <f t="shared" si="87"/>
        <v>0</v>
      </c>
      <c r="BK526" s="158" t="str">
        <f t="shared" si="88"/>
        <v/>
      </c>
    </row>
    <row r="527" spans="1:63" ht="12" customHeight="1" x14ac:dyDescent="0.2">
      <c r="A527" s="8"/>
      <c r="B527" s="7"/>
      <c r="C527" s="7"/>
      <c r="D527" s="7"/>
      <c r="E527" s="7"/>
      <c r="F527" s="7"/>
      <c r="G527" s="7"/>
      <c r="H527" s="7"/>
      <c r="I527" s="10"/>
      <c r="J527" s="25"/>
      <c r="K527" s="250"/>
      <c r="L527" s="31"/>
      <c r="M527" s="9"/>
      <c r="N527" s="11" t="s">
        <v>25</v>
      </c>
      <c r="O527" s="39"/>
      <c r="P527" s="47"/>
      <c r="Q527" s="13"/>
      <c r="R527" s="248">
        <f t="shared" si="80"/>
        <v>0</v>
      </c>
      <c r="S527" s="248">
        <f t="shared" si="81"/>
        <v>0</v>
      </c>
      <c r="T527" s="248">
        <f t="shared" si="82"/>
        <v>0</v>
      </c>
      <c r="U527" s="248">
        <f t="shared" si="83"/>
        <v>0</v>
      </c>
      <c r="V527" s="13"/>
      <c r="W527" s="7"/>
      <c r="AT527" s="130"/>
      <c r="BF527" s="33">
        <f t="shared" si="89"/>
        <v>41242</v>
      </c>
      <c r="BG527" s="34">
        <f t="shared" si="84"/>
        <v>82.88000000000001</v>
      </c>
      <c r="BH527" s="32">
        <f t="shared" si="85"/>
        <v>1</v>
      </c>
      <c r="BI527" s="32">
        <f t="shared" si="86"/>
        <v>0</v>
      </c>
      <c r="BJ527" s="69">
        <f t="shared" si="87"/>
        <v>0</v>
      </c>
      <c r="BK527" s="158" t="str">
        <f t="shared" si="88"/>
        <v/>
      </c>
    </row>
    <row r="528" spans="1:63" ht="12" customHeight="1" x14ac:dyDescent="0.2">
      <c r="A528" s="8"/>
      <c r="B528" s="7"/>
      <c r="C528" s="7"/>
      <c r="D528" s="7"/>
      <c r="E528" s="7"/>
      <c r="F528" s="7"/>
      <c r="G528" s="7"/>
      <c r="H528" s="7"/>
      <c r="I528" s="10"/>
      <c r="J528" s="25"/>
      <c r="K528" s="250"/>
      <c r="L528" s="31"/>
      <c r="M528" s="9"/>
      <c r="N528" s="11" t="s">
        <v>25</v>
      </c>
      <c r="O528" s="39"/>
      <c r="P528" s="47"/>
      <c r="Q528" s="13"/>
      <c r="R528" s="248">
        <f t="shared" si="80"/>
        <v>0</v>
      </c>
      <c r="S528" s="248">
        <f t="shared" si="81"/>
        <v>0</v>
      </c>
      <c r="T528" s="248">
        <f t="shared" si="82"/>
        <v>0</v>
      </c>
      <c r="U528" s="248">
        <f t="shared" si="83"/>
        <v>0</v>
      </c>
      <c r="V528" s="13"/>
      <c r="W528" s="7"/>
      <c r="AT528" s="130"/>
      <c r="BF528" s="33">
        <f t="shared" si="89"/>
        <v>41242</v>
      </c>
      <c r="BG528" s="34">
        <f t="shared" si="84"/>
        <v>82.88000000000001</v>
      </c>
      <c r="BH528" s="32">
        <f t="shared" si="85"/>
        <v>1</v>
      </c>
      <c r="BI528" s="32">
        <f t="shared" si="86"/>
        <v>0</v>
      </c>
      <c r="BJ528" s="69">
        <f t="shared" si="87"/>
        <v>0</v>
      </c>
      <c r="BK528" s="158" t="str">
        <f t="shared" si="88"/>
        <v/>
      </c>
    </row>
    <row r="529" spans="1:63" ht="12" customHeight="1" x14ac:dyDescent="0.2">
      <c r="A529" s="8"/>
      <c r="B529" s="7"/>
      <c r="C529" s="7"/>
      <c r="D529" s="7"/>
      <c r="E529" s="7"/>
      <c r="F529" s="7"/>
      <c r="G529" s="7"/>
      <c r="H529" s="7"/>
      <c r="I529" s="10"/>
      <c r="J529" s="25"/>
      <c r="K529" s="250"/>
      <c r="L529" s="31"/>
      <c r="M529" s="9"/>
      <c r="N529" s="11" t="s">
        <v>25</v>
      </c>
      <c r="O529" s="39"/>
      <c r="P529" s="47"/>
      <c r="Q529" s="13"/>
      <c r="R529" s="248">
        <f t="shared" si="80"/>
        <v>0</v>
      </c>
      <c r="S529" s="248">
        <f t="shared" si="81"/>
        <v>0</v>
      </c>
      <c r="T529" s="248">
        <f t="shared" si="82"/>
        <v>0</v>
      </c>
      <c r="U529" s="248">
        <f t="shared" si="83"/>
        <v>0</v>
      </c>
      <c r="V529" s="13"/>
      <c r="W529" s="7"/>
      <c r="AT529" s="130"/>
      <c r="BF529" s="33">
        <f t="shared" si="89"/>
        <v>41242</v>
      </c>
      <c r="BG529" s="34">
        <f t="shared" si="84"/>
        <v>82.88000000000001</v>
      </c>
      <c r="BH529" s="32">
        <f t="shared" si="85"/>
        <v>1</v>
      </c>
      <c r="BI529" s="32">
        <f t="shared" si="86"/>
        <v>0</v>
      </c>
      <c r="BJ529" s="69">
        <f t="shared" si="87"/>
        <v>0</v>
      </c>
      <c r="BK529" s="158" t="str">
        <f t="shared" si="88"/>
        <v/>
      </c>
    </row>
    <row r="530" spans="1:63" ht="12" customHeight="1" x14ac:dyDescent="0.2">
      <c r="A530" s="8"/>
      <c r="B530" s="7"/>
      <c r="C530" s="7"/>
      <c r="D530" s="7"/>
      <c r="E530" s="7"/>
      <c r="F530" s="7"/>
      <c r="G530" s="7"/>
      <c r="H530" s="7"/>
      <c r="I530" s="10"/>
      <c r="J530" s="25"/>
      <c r="K530" s="250"/>
      <c r="L530" s="31"/>
      <c r="M530" s="9"/>
      <c r="N530" s="11" t="s">
        <v>25</v>
      </c>
      <c r="O530" s="39"/>
      <c r="P530" s="47"/>
      <c r="Q530" s="13"/>
      <c r="R530" s="248">
        <f t="shared" si="80"/>
        <v>0</v>
      </c>
      <c r="S530" s="248">
        <f t="shared" si="81"/>
        <v>0</v>
      </c>
      <c r="T530" s="248">
        <f t="shared" si="82"/>
        <v>0</v>
      </c>
      <c r="U530" s="248">
        <f t="shared" si="83"/>
        <v>0</v>
      </c>
      <c r="V530" s="13"/>
      <c r="W530" s="7"/>
      <c r="AT530" s="130"/>
      <c r="BF530" s="33">
        <f t="shared" si="89"/>
        <v>41242</v>
      </c>
      <c r="BG530" s="34">
        <f t="shared" si="84"/>
        <v>82.88000000000001</v>
      </c>
      <c r="BH530" s="32">
        <f t="shared" si="85"/>
        <v>1</v>
      </c>
      <c r="BI530" s="32">
        <f t="shared" si="86"/>
        <v>0</v>
      </c>
      <c r="BJ530" s="69">
        <f t="shared" si="87"/>
        <v>0</v>
      </c>
      <c r="BK530" s="158" t="str">
        <f t="shared" si="88"/>
        <v/>
      </c>
    </row>
    <row r="531" spans="1:63" ht="12" customHeight="1" x14ac:dyDescent="0.2">
      <c r="A531" s="8"/>
      <c r="B531" s="7"/>
      <c r="C531" s="7"/>
      <c r="D531" s="7"/>
      <c r="E531" s="7"/>
      <c r="F531" s="7"/>
      <c r="G531" s="7"/>
      <c r="H531" s="7"/>
      <c r="I531" s="10"/>
      <c r="J531" s="25"/>
      <c r="K531" s="250"/>
      <c r="L531" s="31"/>
      <c r="M531" s="9"/>
      <c r="N531" s="11" t="s">
        <v>25</v>
      </c>
      <c r="O531" s="39"/>
      <c r="P531" s="47"/>
      <c r="Q531" s="13"/>
      <c r="R531" s="248">
        <f t="shared" si="80"/>
        <v>0</v>
      </c>
      <c r="S531" s="248">
        <f t="shared" si="81"/>
        <v>0</v>
      </c>
      <c r="T531" s="248">
        <f t="shared" si="82"/>
        <v>0</v>
      </c>
      <c r="U531" s="248">
        <f t="shared" si="83"/>
        <v>0</v>
      </c>
      <c r="V531" s="13"/>
      <c r="W531" s="7"/>
      <c r="AT531" s="130"/>
      <c r="BF531" s="33">
        <f t="shared" si="89"/>
        <v>41242</v>
      </c>
      <c r="BG531" s="34">
        <f t="shared" si="84"/>
        <v>82.88000000000001</v>
      </c>
      <c r="BH531" s="32">
        <f t="shared" si="85"/>
        <v>1</v>
      </c>
      <c r="BI531" s="32">
        <f t="shared" si="86"/>
        <v>0</v>
      </c>
      <c r="BJ531" s="69">
        <f t="shared" si="87"/>
        <v>0</v>
      </c>
      <c r="BK531" s="158" t="str">
        <f t="shared" si="88"/>
        <v/>
      </c>
    </row>
    <row r="532" spans="1:63" ht="12" customHeight="1" x14ac:dyDescent="0.2">
      <c r="A532" s="8"/>
      <c r="B532" s="7"/>
      <c r="C532" s="7"/>
      <c r="D532" s="7"/>
      <c r="E532" s="7"/>
      <c r="F532" s="7"/>
      <c r="G532" s="7"/>
      <c r="H532" s="7"/>
      <c r="I532" s="10"/>
      <c r="J532" s="25"/>
      <c r="K532" s="250"/>
      <c r="L532" s="31"/>
      <c r="M532" s="9"/>
      <c r="N532" s="11" t="s">
        <v>25</v>
      </c>
      <c r="O532" s="39"/>
      <c r="P532" s="47"/>
      <c r="Q532" s="13"/>
      <c r="R532" s="248">
        <f t="shared" si="80"/>
        <v>0</v>
      </c>
      <c r="S532" s="248">
        <f t="shared" si="81"/>
        <v>0</v>
      </c>
      <c r="T532" s="248">
        <f t="shared" si="82"/>
        <v>0</v>
      </c>
      <c r="U532" s="248">
        <f t="shared" si="83"/>
        <v>0</v>
      </c>
      <c r="V532" s="13"/>
      <c r="W532" s="7"/>
      <c r="AT532" s="130"/>
      <c r="BF532" s="33">
        <f t="shared" si="89"/>
        <v>41242</v>
      </c>
      <c r="BG532" s="34">
        <f t="shared" si="84"/>
        <v>82.88000000000001</v>
      </c>
      <c r="BH532" s="32">
        <f t="shared" si="85"/>
        <v>1</v>
      </c>
      <c r="BI532" s="32">
        <f t="shared" si="86"/>
        <v>0</v>
      </c>
      <c r="BJ532" s="69">
        <f t="shared" si="87"/>
        <v>0</v>
      </c>
      <c r="BK532" s="158" t="str">
        <f t="shared" si="88"/>
        <v/>
      </c>
    </row>
    <row r="533" spans="1:63" ht="12" customHeight="1" x14ac:dyDescent="0.2">
      <c r="A533" s="8"/>
      <c r="B533" s="7"/>
      <c r="C533" s="7"/>
      <c r="D533" s="7"/>
      <c r="E533" s="7"/>
      <c r="F533" s="7"/>
      <c r="G533" s="7"/>
      <c r="H533" s="7"/>
      <c r="I533" s="10"/>
      <c r="J533" s="25"/>
      <c r="K533" s="250"/>
      <c r="L533" s="31"/>
      <c r="M533" s="9"/>
      <c r="N533" s="11" t="s">
        <v>25</v>
      </c>
      <c r="O533" s="39"/>
      <c r="P533" s="47"/>
      <c r="Q533" s="13"/>
      <c r="R533" s="248">
        <f t="shared" si="80"/>
        <v>0</v>
      </c>
      <c r="S533" s="248">
        <f t="shared" si="81"/>
        <v>0</v>
      </c>
      <c r="T533" s="248">
        <f t="shared" si="82"/>
        <v>0</v>
      </c>
      <c r="U533" s="248">
        <f t="shared" si="83"/>
        <v>0</v>
      </c>
      <c r="V533" s="13"/>
      <c r="W533" s="7"/>
      <c r="AT533" s="130"/>
      <c r="BF533" s="33">
        <f t="shared" si="89"/>
        <v>41242</v>
      </c>
      <c r="BG533" s="34">
        <f t="shared" si="84"/>
        <v>82.88000000000001</v>
      </c>
      <c r="BH533" s="32">
        <f t="shared" si="85"/>
        <v>1</v>
      </c>
      <c r="BI533" s="32">
        <f t="shared" si="86"/>
        <v>0</v>
      </c>
      <c r="BJ533" s="69">
        <f t="shared" si="87"/>
        <v>0</v>
      </c>
      <c r="BK533" s="158" t="str">
        <f t="shared" si="88"/>
        <v/>
      </c>
    </row>
    <row r="534" spans="1:63" ht="12" customHeight="1" x14ac:dyDescent="0.2">
      <c r="A534" s="8"/>
      <c r="B534" s="7"/>
      <c r="C534" s="7"/>
      <c r="D534" s="7"/>
      <c r="E534" s="7"/>
      <c r="F534" s="7"/>
      <c r="G534" s="7"/>
      <c r="H534" s="7"/>
      <c r="I534" s="10"/>
      <c r="J534" s="25"/>
      <c r="K534" s="250"/>
      <c r="L534" s="31"/>
      <c r="M534" s="9"/>
      <c r="N534" s="11" t="s">
        <v>25</v>
      </c>
      <c r="O534" s="39"/>
      <c r="P534" s="47"/>
      <c r="Q534" s="13"/>
      <c r="R534" s="248">
        <f t="shared" si="80"/>
        <v>0</v>
      </c>
      <c r="S534" s="248">
        <f t="shared" si="81"/>
        <v>0</v>
      </c>
      <c r="T534" s="248">
        <f t="shared" si="82"/>
        <v>0</v>
      </c>
      <c r="U534" s="248">
        <f t="shared" si="83"/>
        <v>0</v>
      </c>
      <c r="V534" s="13"/>
      <c r="W534" s="7"/>
      <c r="AT534" s="130"/>
      <c r="BF534" s="33">
        <f t="shared" si="89"/>
        <v>41242</v>
      </c>
      <c r="BG534" s="34">
        <f t="shared" si="84"/>
        <v>82.88000000000001</v>
      </c>
      <c r="BH534" s="32">
        <f t="shared" si="85"/>
        <v>1</v>
      </c>
      <c r="BI534" s="32">
        <f t="shared" si="86"/>
        <v>0</v>
      </c>
      <c r="BJ534" s="69">
        <f t="shared" si="87"/>
        <v>0</v>
      </c>
      <c r="BK534" s="158" t="str">
        <f t="shared" si="88"/>
        <v/>
      </c>
    </row>
    <row r="535" spans="1:63" ht="12" customHeight="1" x14ac:dyDescent="0.2">
      <c r="A535" s="8"/>
      <c r="B535" s="7"/>
      <c r="C535" s="7"/>
      <c r="D535" s="7"/>
      <c r="E535" s="7"/>
      <c r="F535" s="7"/>
      <c r="G535" s="7"/>
      <c r="H535" s="7"/>
      <c r="I535" s="10"/>
      <c r="J535" s="25"/>
      <c r="K535" s="250"/>
      <c r="L535" s="31"/>
      <c r="M535" s="9"/>
      <c r="N535" s="11" t="s">
        <v>25</v>
      </c>
      <c r="O535" s="39"/>
      <c r="P535" s="47"/>
      <c r="Q535" s="13"/>
      <c r="R535" s="248">
        <f t="shared" si="80"/>
        <v>0</v>
      </c>
      <c r="S535" s="248">
        <f t="shared" si="81"/>
        <v>0</v>
      </c>
      <c r="T535" s="248">
        <f t="shared" si="82"/>
        <v>0</v>
      </c>
      <c r="U535" s="248">
        <f t="shared" si="83"/>
        <v>0</v>
      </c>
      <c r="V535" s="13"/>
      <c r="W535" s="7"/>
      <c r="AT535" s="130"/>
      <c r="BF535" s="33">
        <f t="shared" si="89"/>
        <v>41242</v>
      </c>
      <c r="BG535" s="34">
        <f t="shared" si="84"/>
        <v>82.88000000000001</v>
      </c>
      <c r="BH535" s="32">
        <f t="shared" si="85"/>
        <v>1</v>
      </c>
      <c r="BI535" s="32">
        <f t="shared" si="86"/>
        <v>0</v>
      </c>
      <c r="BJ535" s="69">
        <f t="shared" si="87"/>
        <v>0</v>
      </c>
      <c r="BK535" s="158" t="str">
        <f t="shared" si="88"/>
        <v/>
      </c>
    </row>
    <row r="536" spans="1:63" ht="12" customHeight="1" x14ac:dyDescent="0.2">
      <c r="A536" s="8"/>
      <c r="B536" s="7"/>
      <c r="C536" s="7"/>
      <c r="D536" s="7"/>
      <c r="E536" s="7"/>
      <c r="F536" s="7"/>
      <c r="G536" s="7"/>
      <c r="H536" s="7"/>
      <c r="I536" s="10"/>
      <c r="J536" s="25"/>
      <c r="K536" s="250"/>
      <c r="L536" s="31"/>
      <c r="M536" s="9"/>
      <c r="N536" s="11" t="s">
        <v>25</v>
      </c>
      <c r="O536" s="39"/>
      <c r="P536" s="47"/>
      <c r="Q536" s="13"/>
      <c r="R536" s="248">
        <f t="shared" si="80"/>
        <v>0</v>
      </c>
      <c r="S536" s="248">
        <f t="shared" si="81"/>
        <v>0</v>
      </c>
      <c r="T536" s="248">
        <f t="shared" si="82"/>
        <v>0</v>
      </c>
      <c r="U536" s="248">
        <f t="shared" si="83"/>
        <v>0</v>
      </c>
      <c r="V536" s="13"/>
      <c r="W536" s="7"/>
      <c r="AT536" s="130"/>
      <c r="BF536" s="33">
        <f t="shared" si="89"/>
        <v>41242</v>
      </c>
      <c r="BG536" s="34">
        <f t="shared" si="84"/>
        <v>82.88000000000001</v>
      </c>
      <c r="BH536" s="32">
        <f t="shared" si="85"/>
        <v>1</v>
      </c>
      <c r="BI536" s="32">
        <f t="shared" si="86"/>
        <v>0</v>
      </c>
      <c r="BJ536" s="69">
        <f t="shared" si="87"/>
        <v>0</v>
      </c>
      <c r="BK536" s="158" t="str">
        <f t="shared" si="88"/>
        <v/>
      </c>
    </row>
    <row r="537" spans="1:63" ht="12" customHeight="1" x14ac:dyDescent="0.2">
      <c r="A537" s="8"/>
      <c r="B537" s="7"/>
      <c r="C537" s="7"/>
      <c r="D537" s="7"/>
      <c r="E537" s="7"/>
      <c r="F537" s="7"/>
      <c r="G537" s="7"/>
      <c r="H537" s="7"/>
      <c r="I537" s="10"/>
      <c r="J537" s="25"/>
      <c r="K537" s="250"/>
      <c r="L537" s="31"/>
      <c r="M537" s="9"/>
      <c r="N537" s="11" t="s">
        <v>25</v>
      </c>
      <c r="O537" s="39"/>
      <c r="P537" s="47"/>
      <c r="Q537" s="13"/>
      <c r="R537" s="248">
        <f t="shared" si="80"/>
        <v>0</v>
      </c>
      <c r="S537" s="248">
        <f t="shared" si="81"/>
        <v>0</v>
      </c>
      <c r="T537" s="248">
        <f t="shared" si="82"/>
        <v>0</v>
      </c>
      <c r="U537" s="248">
        <f t="shared" si="83"/>
        <v>0</v>
      </c>
      <c r="V537" s="13"/>
      <c r="W537" s="7"/>
      <c r="AT537" s="130"/>
      <c r="BF537" s="33">
        <f t="shared" si="89"/>
        <v>41242</v>
      </c>
      <c r="BG537" s="34">
        <f t="shared" si="84"/>
        <v>82.88000000000001</v>
      </c>
      <c r="BH537" s="32">
        <f t="shared" si="85"/>
        <v>1</v>
      </c>
      <c r="BI537" s="32">
        <f t="shared" si="86"/>
        <v>0</v>
      </c>
      <c r="BJ537" s="69">
        <f t="shared" si="87"/>
        <v>0</v>
      </c>
      <c r="BK537" s="158" t="str">
        <f t="shared" si="88"/>
        <v/>
      </c>
    </row>
    <row r="538" spans="1:63" ht="12" customHeight="1" x14ac:dyDescent="0.2">
      <c r="A538" s="8"/>
      <c r="B538" s="7"/>
      <c r="C538" s="7"/>
      <c r="D538" s="7"/>
      <c r="E538" s="7"/>
      <c r="F538" s="7"/>
      <c r="G538" s="7"/>
      <c r="H538" s="7"/>
      <c r="I538" s="10"/>
      <c r="J538" s="25"/>
      <c r="K538" s="250"/>
      <c r="L538" s="31"/>
      <c r="M538" s="9"/>
      <c r="N538" s="11" t="s">
        <v>25</v>
      </c>
      <c r="O538" s="39"/>
      <c r="P538" s="47"/>
      <c r="Q538" s="13"/>
      <c r="R538" s="248">
        <f t="shared" si="80"/>
        <v>0</v>
      </c>
      <c r="S538" s="248">
        <f t="shared" si="81"/>
        <v>0</v>
      </c>
      <c r="T538" s="248">
        <f t="shared" si="82"/>
        <v>0</v>
      </c>
      <c r="U538" s="248">
        <f t="shared" si="83"/>
        <v>0</v>
      </c>
      <c r="V538" s="13"/>
      <c r="W538" s="7"/>
      <c r="AT538" s="130"/>
      <c r="BF538" s="33">
        <f t="shared" si="89"/>
        <v>41242</v>
      </c>
      <c r="BG538" s="34">
        <f t="shared" si="84"/>
        <v>82.88000000000001</v>
      </c>
      <c r="BH538" s="32">
        <f t="shared" si="85"/>
        <v>1</v>
      </c>
      <c r="BI538" s="32">
        <f t="shared" si="86"/>
        <v>0</v>
      </c>
      <c r="BJ538" s="69">
        <f t="shared" si="87"/>
        <v>0</v>
      </c>
      <c r="BK538" s="158" t="str">
        <f t="shared" si="88"/>
        <v/>
      </c>
    </row>
    <row r="539" spans="1:63" ht="12" customHeight="1" x14ac:dyDescent="0.2">
      <c r="A539" s="8"/>
      <c r="B539" s="7"/>
      <c r="C539" s="7"/>
      <c r="D539" s="7"/>
      <c r="E539" s="7"/>
      <c r="F539" s="7"/>
      <c r="G539" s="7"/>
      <c r="H539" s="7"/>
      <c r="I539" s="10"/>
      <c r="J539" s="25"/>
      <c r="K539" s="250"/>
      <c r="L539" s="31"/>
      <c r="M539" s="9"/>
      <c r="N539" s="11" t="s">
        <v>25</v>
      </c>
      <c r="O539" s="39"/>
      <c r="P539" s="47"/>
      <c r="Q539" s="13"/>
      <c r="R539" s="248">
        <f t="shared" si="80"/>
        <v>0</v>
      </c>
      <c r="S539" s="248">
        <f t="shared" si="81"/>
        <v>0</v>
      </c>
      <c r="T539" s="248">
        <f t="shared" si="82"/>
        <v>0</v>
      </c>
      <c r="U539" s="248">
        <f t="shared" si="83"/>
        <v>0</v>
      </c>
      <c r="V539" s="13"/>
      <c r="W539" s="7"/>
      <c r="AT539" s="130"/>
      <c r="BF539" s="33">
        <f t="shared" si="89"/>
        <v>41242</v>
      </c>
      <c r="BG539" s="34">
        <f t="shared" si="84"/>
        <v>82.88000000000001</v>
      </c>
      <c r="BH539" s="32">
        <f t="shared" si="85"/>
        <v>1</v>
      </c>
      <c r="BI539" s="32">
        <f t="shared" si="86"/>
        <v>0</v>
      </c>
      <c r="BJ539" s="69">
        <f t="shared" si="87"/>
        <v>0</v>
      </c>
      <c r="BK539" s="158" t="str">
        <f t="shared" si="88"/>
        <v/>
      </c>
    </row>
    <row r="540" spans="1:63" ht="12" customHeight="1" x14ac:dyDescent="0.2">
      <c r="A540" s="8"/>
      <c r="B540" s="7"/>
      <c r="C540" s="7"/>
      <c r="D540" s="7"/>
      <c r="E540" s="7"/>
      <c r="F540" s="7"/>
      <c r="G540" s="7"/>
      <c r="H540" s="7"/>
      <c r="I540" s="10"/>
      <c r="J540" s="25"/>
      <c r="K540" s="250"/>
      <c r="L540" s="31"/>
      <c r="M540" s="9"/>
      <c r="N540" s="11" t="s">
        <v>25</v>
      </c>
      <c r="O540" s="39"/>
      <c r="P540" s="47"/>
      <c r="Q540" s="13"/>
      <c r="R540" s="248">
        <f t="shared" si="80"/>
        <v>0</v>
      </c>
      <c r="S540" s="248">
        <f t="shared" si="81"/>
        <v>0</v>
      </c>
      <c r="T540" s="248">
        <f t="shared" si="82"/>
        <v>0</v>
      </c>
      <c r="U540" s="248">
        <f t="shared" si="83"/>
        <v>0</v>
      </c>
      <c r="V540" s="13"/>
      <c r="W540" s="7"/>
      <c r="AT540" s="130"/>
      <c r="BF540" s="33">
        <f t="shared" si="89"/>
        <v>41242</v>
      </c>
      <c r="BG540" s="34">
        <f t="shared" si="84"/>
        <v>82.88000000000001</v>
      </c>
      <c r="BH540" s="32">
        <f t="shared" si="85"/>
        <v>1</v>
      </c>
      <c r="BI540" s="32">
        <f t="shared" si="86"/>
        <v>0</v>
      </c>
      <c r="BJ540" s="69">
        <f t="shared" si="87"/>
        <v>0</v>
      </c>
      <c r="BK540" s="158" t="str">
        <f t="shared" si="88"/>
        <v/>
      </c>
    </row>
    <row r="541" spans="1:63" ht="12" customHeight="1" x14ac:dyDescent="0.2">
      <c r="A541" s="8"/>
      <c r="B541" s="7"/>
      <c r="C541" s="7"/>
      <c r="D541" s="7"/>
      <c r="E541" s="7"/>
      <c r="F541" s="7"/>
      <c r="G541" s="7"/>
      <c r="H541" s="7"/>
      <c r="I541" s="10"/>
      <c r="J541" s="25"/>
      <c r="K541" s="250"/>
      <c r="L541" s="31"/>
      <c r="M541" s="9"/>
      <c r="N541" s="11" t="s">
        <v>25</v>
      </c>
      <c r="O541" s="39"/>
      <c r="P541" s="47"/>
      <c r="Q541" s="13"/>
      <c r="R541" s="248">
        <f t="shared" si="80"/>
        <v>0</v>
      </c>
      <c r="S541" s="248">
        <f t="shared" si="81"/>
        <v>0</v>
      </c>
      <c r="T541" s="248">
        <f t="shared" si="82"/>
        <v>0</v>
      </c>
      <c r="U541" s="248">
        <f t="shared" si="83"/>
        <v>0</v>
      </c>
      <c r="V541" s="13"/>
      <c r="W541" s="7"/>
      <c r="AT541" s="130"/>
      <c r="BF541" s="33">
        <f t="shared" si="89"/>
        <v>41242</v>
      </c>
      <c r="BG541" s="34">
        <f t="shared" si="84"/>
        <v>82.88000000000001</v>
      </c>
      <c r="BH541" s="32">
        <f t="shared" si="85"/>
        <v>1</v>
      </c>
      <c r="BI541" s="32">
        <f t="shared" si="86"/>
        <v>0</v>
      </c>
      <c r="BJ541" s="69">
        <f t="shared" si="87"/>
        <v>0</v>
      </c>
      <c r="BK541" s="158" t="str">
        <f t="shared" si="88"/>
        <v/>
      </c>
    </row>
    <row r="542" spans="1:63" ht="12" customHeight="1" x14ac:dyDescent="0.2">
      <c r="A542" s="8"/>
      <c r="B542" s="7"/>
      <c r="C542" s="7"/>
      <c r="D542" s="7"/>
      <c r="E542" s="7"/>
      <c r="F542" s="7"/>
      <c r="G542" s="7"/>
      <c r="H542" s="7"/>
      <c r="I542" s="10"/>
      <c r="J542" s="25"/>
      <c r="K542" s="250"/>
      <c r="L542" s="31"/>
      <c r="M542" s="9"/>
      <c r="N542" s="11" t="s">
        <v>25</v>
      </c>
      <c r="O542" s="39"/>
      <c r="P542" s="47"/>
      <c r="Q542" s="13"/>
      <c r="R542" s="248">
        <f t="shared" si="80"/>
        <v>0</v>
      </c>
      <c r="S542" s="248">
        <f t="shared" si="81"/>
        <v>0</v>
      </c>
      <c r="T542" s="248">
        <f t="shared" si="82"/>
        <v>0</v>
      </c>
      <c r="U542" s="248">
        <f t="shared" si="83"/>
        <v>0</v>
      </c>
      <c r="V542" s="13"/>
      <c r="W542" s="7"/>
      <c r="AT542" s="130"/>
      <c r="BF542" s="33">
        <f t="shared" si="89"/>
        <v>41242</v>
      </c>
      <c r="BG542" s="34">
        <f t="shared" si="84"/>
        <v>82.88000000000001</v>
      </c>
      <c r="BH542" s="32">
        <f t="shared" si="85"/>
        <v>1</v>
      </c>
      <c r="BI542" s="32">
        <f t="shared" si="86"/>
        <v>0</v>
      </c>
      <c r="BJ542" s="69">
        <f t="shared" si="87"/>
        <v>0</v>
      </c>
      <c r="BK542" s="158" t="str">
        <f t="shared" si="88"/>
        <v/>
      </c>
    </row>
    <row r="543" spans="1:63" ht="12" customHeight="1" x14ac:dyDescent="0.2">
      <c r="A543" s="8"/>
      <c r="B543" s="7"/>
      <c r="C543" s="7"/>
      <c r="D543" s="7"/>
      <c r="E543" s="7"/>
      <c r="F543" s="7"/>
      <c r="G543" s="7"/>
      <c r="H543" s="7"/>
      <c r="I543" s="10"/>
      <c r="J543" s="25"/>
      <c r="K543" s="250"/>
      <c r="L543" s="31"/>
      <c r="M543" s="9"/>
      <c r="N543" s="11" t="s">
        <v>25</v>
      </c>
      <c r="O543" s="39"/>
      <c r="P543" s="47"/>
      <c r="Q543" s="13"/>
      <c r="R543" s="248">
        <f t="shared" si="80"/>
        <v>0</v>
      </c>
      <c r="S543" s="248">
        <f t="shared" si="81"/>
        <v>0</v>
      </c>
      <c r="T543" s="248">
        <f t="shared" si="82"/>
        <v>0</v>
      </c>
      <c r="U543" s="248">
        <f t="shared" si="83"/>
        <v>0</v>
      </c>
      <c r="V543" s="13"/>
      <c r="W543" s="7"/>
      <c r="AT543" s="130"/>
      <c r="BF543" s="33">
        <f t="shared" si="89"/>
        <v>41242</v>
      </c>
      <c r="BG543" s="34">
        <f t="shared" si="84"/>
        <v>82.88000000000001</v>
      </c>
      <c r="BH543" s="32">
        <f t="shared" si="85"/>
        <v>1</v>
      </c>
      <c r="BI543" s="32">
        <f t="shared" si="86"/>
        <v>0</v>
      </c>
      <c r="BJ543" s="69">
        <f t="shared" si="87"/>
        <v>0</v>
      </c>
      <c r="BK543" s="158" t="str">
        <f t="shared" si="88"/>
        <v/>
      </c>
    </row>
    <row r="544" spans="1:63" ht="12" customHeight="1" x14ac:dyDescent="0.2">
      <c r="A544" s="8"/>
      <c r="B544" s="7"/>
      <c r="C544" s="7"/>
      <c r="D544" s="7"/>
      <c r="E544" s="7"/>
      <c r="F544" s="7"/>
      <c r="G544" s="7"/>
      <c r="H544" s="7"/>
      <c r="I544" s="10"/>
      <c r="J544" s="25"/>
      <c r="K544" s="250"/>
      <c r="L544" s="31"/>
      <c r="M544" s="9"/>
      <c r="N544" s="11" t="s">
        <v>25</v>
      </c>
      <c r="O544" s="39"/>
      <c r="P544" s="47"/>
      <c r="Q544" s="13"/>
      <c r="R544" s="248">
        <f t="shared" si="80"/>
        <v>0</v>
      </c>
      <c r="S544" s="248">
        <f t="shared" si="81"/>
        <v>0</v>
      </c>
      <c r="T544" s="248">
        <f t="shared" si="82"/>
        <v>0</v>
      </c>
      <c r="U544" s="248">
        <f t="shared" si="83"/>
        <v>0</v>
      </c>
      <c r="V544" s="13"/>
      <c r="W544" s="7"/>
      <c r="AT544" s="130"/>
      <c r="BF544" s="33">
        <f t="shared" si="89"/>
        <v>41242</v>
      </c>
      <c r="BG544" s="34">
        <f t="shared" si="84"/>
        <v>82.88000000000001</v>
      </c>
      <c r="BH544" s="32">
        <f t="shared" si="85"/>
        <v>1</v>
      </c>
      <c r="BI544" s="32">
        <f t="shared" si="86"/>
        <v>0</v>
      </c>
      <c r="BJ544" s="69">
        <f t="shared" si="87"/>
        <v>0</v>
      </c>
      <c r="BK544" s="158" t="str">
        <f t="shared" si="88"/>
        <v/>
      </c>
    </row>
    <row r="545" spans="1:63" ht="12" customHeight="1" x14ac:dyDescent="0.2">
      <c r="A545" s="8"/>
      <c r="B545" s="7"/>
      <c r="C545" s="7"/>
      <c r="D545" s="7"/>
      <c r="E545" s="7"/>
      <c r="F545" s="7"/>
      <c r="G545" s="7"/>
      <c r="H545" s="7"/>
      <c r="I545" s="10"/>
      <c r="J545" s="25"/>
      <c r="K545" s="250"/>
      <c r="L545" s="31"/>
      <c r="M545" s="9"/>
      <c r="N545" s="11" t="s">
        <v>25</v>
      </c>
      <c r="O545" s="39"/>
      <c r="P545" s="47"/>
      <c r="Q545" s="13"/>
      <c r="R545" s="248">
        <f t="shared" si="80"/>
        <v>0</v>
      </c>
      <c r="S545" s="248">
        <f t="shared" si="81"/>
        <v>0</v>
      </c>
      <c r="T545" s="248">
        <f t="shared" si="82"/>
        <v>0</v>
      </c>
      <c r="U545" s="248">
        <f t="shared" si="83"/>
        <v>0</v>
      </c>
      <c r="V545" s="13"/>
      <c r="W545" s="7"/>
      <c r="AT545" s="130"/>
      <c r="BF545" s="33">
        <f t="shared" si="89"/>
        <v>41242</v>
      </c>
      <c r="BG545" s="34">
        <f t="shared" si="84"/>
        <v>82.88000000000001</v>
      </c>
      <c r="BH545" s="32">
        <f t="shared" si="85"/>
        <v>1</v>
      </c>
      <c r="BI545" s="32">
        <f t="shared" si="86"/>
        <v>0</v>
      </c>
      <c r="BJ545" s="69">
        <f t="shared" si="87"/>
        <v>0</v>
      </c>
      <c r="BK545" s="158" t="str">
        <f t="shared" si="88"/>
        <v/>
      </c>
    </row>
    <row r="546" spans="1:63" ht="12" customHeight="1" x14ac:dyDescent="0.2">
      <c r="A546" s="8"/>
      <c r="B546" s="7"/>
      <c r="C546" s="7"/>
      <c r="D546" s="7"/>
      <c r="E546" s="7"/>
      <c r="F546" s="7"/>
      <c r="G546" s="7"/>
      <c r="H546" s="7"/>
      <c r="I546" s="10"/>
      <c r="J546" s="25"/>
      <c r="K546" s="250"/>
      <c r="L546" s="31"/>
      <c r="M546" s="9"/>
      <c r="N546" s="11" t="s">
        <v>25</v>
      </c>
      <c r="O546" s="39"/>
      <c r="P546" s="47"/>
      <c r="Q546" s="13"/>
      <c r="R546" s="248">
        <f t="shared" si="80"/>
        <v>0</v>
      </c>
      <c r="S546" s="248">
        <f t="shared" si="81"/>
        <v>0</v>
      </c>
      <c r="T546" s="248">
        <f t="shared" si="82"/>
        <v>0</v>
      </c>
      <c r="U546" s="248">
        <f t="shared" si="83"/>
        <v>0</v>
      </c>
      <c r="V546" s="13"/>
      <c r="W546" s="7"/>
      <c r="AT546" s="130"/>
      <c r="BF546" s="33">
        <f t="shared" si="89"/>
        <v>41242</v>
      </c>
      <c r="BG546" s="34">
        <f t="shared" si="84"/>
        <v>82.88000000000001</v>
      </c>
      <c r="BH546" s="32">
        <f t="shared" si="85"/>
        <v>1</v>
      </c>
      <c r="BI546" s="32">
        <f t="shared" si="86"/>
        <v>0</v>
      </c>
      <c r="BJ546" s="69">
        <f t="shared" si="87"/>
        <v>0</v>
      </c>
      <c r="BK546" s="158" t="str">
        <f t="shared" si="88"/>
        <v/>
      </c>
    </row>
    <row r="547" spans="1:63" ht="12" customHeight="1" x14ac:dyDescent="0.2">
      <c r="A547" s="8"/>
      <c r="B547" s="7"/>
      <c r="C547" s="7"/>
      <c r="D547" s="7"/>
      <c r="E547" s="7"/>
      <c r="F547" s="7"/>
      <c r="G547" s="7"/>
      <c r="H547" s="7"/>
      <c r="I547" s="10"/>
      <c r="J547" s="25"/>
      <c r="K547" s="250"/>
      <c r="L547" s="31"/>
      <c r="M547" s="9"/>
      <c r="N547" s="11" t="s">
        <v>25</v>
      </c>
      <c r="O547" s="39"/>
      <c r="P547" s="47"/>
      <c r="Q547" s="13"/>
      <c r="R547" s="248">
        <f t="shared" si="80"/>
        <v>0</v>
      </c>
      <c r="S547" s="248">
        <f t="shared" si="81"/>
        <v>0</v>
      </c>
      <c r="T547" s="248">
        <f t="shared" si="82"/>
        <v>0</v>
      </c>
      <c r="U547" s="248">
        <f t="shared" si="83"/>
        <v>0</v>
      </c>
      <c r="V547" s="13"/>
      <c r="W547" s="7"/>
      <c r="AT547" s="130"/>
      <c r="BF547" s="33">
        <f t="shared" si="89"/>
        <v>41242</v>
      </c>
      <c r="BG547" s="34">
        <f t="shared" si="84"/>
        <v>82.88000000000001</v>
      </c>
      <c r="BH547" s="32">
        <f t="shared" si="85"/>
        <v>1</v>
      </c>
      <c r="BI547" s="32">
        <f t="shared" si="86"/>
        <v>0</v>
      </c>
      <c r="BJ547" s="69">
        <f t="shared" si="87"/>
        <v>0</v>
      </c>
      <c r="BK547" s="158" t="str">
        <f t="shared" si="88"/>
        <v/>
      </c>
    </row>
    <row r="548" spans="1:63" ht="12" customHeight="1" x14ac:dyDescent="0.2">
      <c r="A548" s="8"/>
      <c r="B548" s="7"/>
      <c r="C548" s="7"/>
      <c r="D548" s="7"/>
      <c r="E548" s="7"/>
      <c r="F548" s="7"/>
      <c r="G548" s="7"/>
      <c r="H548" s="7"/>
      <c r="I548" s="10"/>
      <c r="J548" s="25"/>
      <c r="K548" s="250"/>
      <c r="L548" s="31"/>
      <c r="M548" s="9"/>
      <c r="N548" s="11" t="s">
        <v>25</v>
      </c>
      <c r="O548" s="39"/>
      <c r="P548" s="47"/>
      <c r="Q548" s="13"/>
      <c r="R548" s="248">
        <f t="shared" si="80"/>
        <v>0</v>
      </c>
      <c r="S548" s="248">
        <f t="shared" si="81"/>
        <v>0</v>
      </c>
      <c r="T548" s="248">
        <f t="shared" si="82"/>
        <v>0</v>
      </c>
      <c r="U548" s="248">
        <f t="shared" si="83"/>
        <v>0</v>
      </c>
      <c r="V548" s="13"/>
      <c r="W548" s="7"/>
      <c r="AT548" s="130"/>
      <c r="BF548" s="33">
        <f t="shared" si="89"/>
        <v>41242</v>
      </c>
      <c r="BG548" s="34">
        <f t="shared" si="84"/>
        <v>82.88000000000001</v>
      </c>
      <c r="BH548" s="32">
        <f t="shared" si="85"/>
        <v>1</v>
      </c>
      <c r="BI548" s="32">
        <f t="shared" si="86"/>
        <v>0</v>
      </c>
      <c r="BJ548" s="69">
        <f t="shared" si="87"/>
        <v>0</v>
      </c>
      <c r="BK548" s="158" t="str">
        <f t="shared" si="88"/>
        <v/>
      </c>
    </row>
    <row r="549" spans="1:63" ht="12" customHeight="1" x14ac:dyDescent="0.2">
      <c r="A549" s="8"/>
      <c r="B549" s="7"/>
      <c r="C549" s="7"/>
      <c r="D549" s="7"/>
      <c r="E549" s="7"/>
      <c r="F549" s="7"/>
      <c r="G549" s="7"/>
      <c r="H549" s="7"/>
      <c r="I549" s="10"/>
      <c r="J549" s="25"/>
      <c r="K549" s="250"/>
      <c r="L549" s="31"/>
      <c r="M549" s="9"/>
      <c r="N549" s="11" t="s">
        <v>25</v>
      </c>
      <c r="O549" s="39"/>
      <c r="P549" s="47"/>
      <c r="Q549" s="13"/>
      <c r="R549" s="248">
        <f t="shared" si="80"/>
        <v>0</v>
      </c>
      <c r="S549" s="248">
        <f t="shared" si="81"/>
        <v>0</v>
      </c>
      <c r="T549" s="248">
        <f t="shared" si="82"/>
        <v>0</v>
      </c>
      <c r="U549" s="248">
        <f t="shared" si="83"/>
        <v>0</v>
      </c>
      <c r="V549" s="13"/>
      <c r="W549" s="7"/>
      <c r="AT549" s="130"/>
      <c r="BF549" s="33">
        <f t="shared" si="89"/>
        <v>41242</v>
      </c>
      <c r="BG549" s="34">
        <f t="shared" si="84"/>
        <v>82.88000000000001</v>
      </c>
      <c r="BH549" s="32">
        <f t="shared" si="85"/>
        <v>1</v>
      </c>
      <c r="BI549" s="32">
        <f t="shared" si="86"/>
        <v>0</v>
      </c>
      <c r="BJ549" s="69">
        <f t="shared" si="87"/>
        <v>0</v>
      </c>
      <c r="BK549" s="158" t="str">
        <f t="shared" si="88"/>
        <v/>
      </c>
    </row>
    <row r="550" spans="1:63" ht="12" customHeight="1" x14ac:dyDescent="0.2">
      <c r="A550" s="8"/>
      <c r="B550" s="7"/>
      <c r="C550" s="7"/>
      <c r="D550" s="7"/>
      <c r="E550" s="7"/>
      <c r="F550" s="7"/>
      <c r="G550" s="7"/>
      <c r="H550" s="7"/>
      <c r="I550" s="10"/>
      <c r="J550" s="25"/>
      <c r="K550" s="250"/>
      <c r="L550" s="31"/>
      <c r="M550" s="9"/>
      <c r="N550" s="11" t="s">
        <v>25</v>
      </c>
      <c r="O550" s="39"/>
      <c r="P550" s="47"/>
      <c r="Q550" s="13"/>
      <c r="R550" s="248">
        <f t="shared" si="80"/>
        <v>0</v>
      </c>
      <c r="S550" s="248">
        <f t="shared" si="81"/>
        <v>0</v>
      </c>
      <c r="T550" s="248">
        <f t="shared" si="82"/>
        <v>0</v>
      </c>
      <c r="U550" s="248">
        <f t="shared" si="83"/>
        <v>0</v>
      </c>
      <c r="V550" s="13"/>
      <c r="W550" s="7"/>
      <c r="AT550" s="130"/>
      <c r="BF550" s="33">
        <f t="shared" si="89"/>
        <v>41242</v>
      </c>
      <c r="BG550" s="34">
        <f t="shared" si="84"/>
        <v>82.88000000000001</v>
      </c>
      <c r="BH550" s="32">
        <f t="shared" si="85"/>
        <v>1</v>
      </c>
      <c r="BI550" s="32">
        <f t="shared" si="86"/>
        <v>0</v>
      </c>
      <c r="BJ550" s="69">
        <f t="shared" si="87"/>
        <v>0</v>
      </c>
      <c r="BK550" s="158" t="str">
        <f t="shared" si="88"/>
        <v/>
      </c>
    </row>
    <row r="551" spans="1:63" ht="12" customHeight="1" x14ac:dyDescent="0.2">
      <c r="A551" s="8"/>
      <c r="B551" s="7"/>
      <c r="C551" s="7"/>
      <c r="D551" s="7"/>
      <c r="E551" s="7"/>
      <c r="F551" s="7"/>
      <c r="G551" s="7"/>
      <c r="H551" s="7"/>
      <c r="I551" s="10"/>
      <c r="J551" s="25"/>
      <c r="K551" s="250"/>
      <c r="L551" s="31"/>
      <c r="M551" s="9"/>
      <c r="N551" s="11" t="s">
        <v>25</v>
      </c>
      <c r="O551" s="39"/>
      <c r="P551" s="47"/>
      <c r="Q551" s="13"/>
      <c r="R551" s="248">
        <f t="shared" si="80"/>
        <v>0</v>
      </c>
      <c r="S551" s="248">
        <f t="shared" si="81"/>
        <v>0</v>
      </c>
      <c r="T551" s="248">
        <f t="shared" si="82"/>
        <v>0</v>
      </c>
      <c r="U551" s="248">
        <f t="shared" si="83"/>
        <v>0</v>
      </c>
      <c r="V551" s="13"/>
      <c r="W551" s="7"/>
      <c r="AT551" s="130"/>
      <c r="BF551" s="33">
        <f t="shared" si="89"/>
        <v>41242</v>
      </c>
      <c r="BG551" s="34">
        <f t="shared" si="84"/>
        <v>82.88000000000001</v>
      </c>
      <c r="BH551" s="32">
        <f t="shared" si="85"/>
        <v>1</v>
      </c>
      <c r="BI551" s="32">
        <f t="shared" si="86"/>
        <v>0</v>
      </c>
      <c r="BJ551" s="69">
        <f t="shared" si="87"/>
        <v>0</v>
      </c>
      <c r="BK551" s="158" t="str">
        <f t="shared" si="88"/>
        <v/>
      </c>
    </row>
    <row r="552" spans="1:63" ht="12" customHeight="1" x14ac:dyDescent="0.2">
      <c r="A552" s="8"/>
      <c r="B552" s="7"/>
      <c r="C552" s="7"/>
      <c r="D552" s="7"/>
      <c r="E552" s="7"/>
      <c r="F552" s="7"/>
      <c r="G552" s="7"/>
      <c r="H552" s="7"/>
      <c r="I552" s="10"/>
      <c r="J552" s="25"/>
      <c r="K552" s="250"/>
      <c r="L552" s="31"/>
      <c r="M552" s="9"/>
      <c r="N552" s="11" t="s">
        <v>25</v>
      </c>
      <c r="O552" s="39"/>
      <c r="P552" s="47"/>
      <c r="Q552" s="13"/>
      <c r="R552" s="248">
        <f t="shared" si="80"/>
        <v>0</v>
      </c>
      <c r="S552" s="248">
        <f t="shared" si="81"/>
        <v>0</v>
      </c>
      <c r="T552" s="248">
        <f t="shared" si="82"/>
        <v>0</v>
      </c>
      <c r="U552" s="248">
        <f t="shared" si="83"/>
        <v>0</v>
      </c>
      <c r="V552" s="13"/>
      <c r="W552" s="7"/>
      <c r="AT552" s="130"/>
      <c r="BF552" s="33">
        <f t="shared" si="89"/>
        <v>41242</v>
      </c>
      <c r="BG552" s="34">
        <f t="shared" si="84"/>
        <v>82.88000000000001</v>
      </c>
      <c r="BH552" s="32">
        <f t="shared" si="85"/>
        <v>1</v>
      </c>
      <c r="BI552" s="32">
        <f t="shared" si="86"/>
        <v>0</v>
      </c>
      <c r="BJ552" s="69">
        <f t="shared" si="87"/>
        <v>0</v>
      </c>
      <c r="BK552" s="158" t="str">
        <f t="shared" si="88"/>
        <v/>
      </c>
    </row>
    <row r="553" spans="1:63" ht="12" customHeight="1" x14ac:dyDescent="0.2">
      <c r="A553" s="8"/>
      <c r="B553" s="7"/>
      <c r="C553" s="7"/>
      <c r="D553" s="7"/>
      <c r="E553" s="7"/>
      <c r="F553" s="7"/>
      <c r="G553" s="7"/>
      <c r="H553" s="7"/>
      <c r="I553" s="10"/>
      <c r="J553" s="25"/>
      <c r="K553" s="250"/>
      <c r="L553" s="31"/>
      <c r="M553" s="9"/>
      <c r="N553" s="11" t="s">
        <v>25</v>
      </c>
      <c r="O553" s="39"/>
      <c r="P553" s="47"/>
      <c r="Q553" s="13"/>
      <c r="R553" s="248">
        <f t="shared" si="80"/>
        <v>0</v>
      </c>
      <c r="S553" s="248">
        <f t="shared" si="81"/>
        <v>0</v>
      </c>
      <c r="T553" s="248">
        <f t="shared" si="82"/>
        <v>0</v>
      </c>
      <c r="U553" s="248">
        <f t="shared" si="83"/>
        <v>0</v>
      </c>
      <c r="V553" s="13"/>
      <c r="W553" s="7"/>
      <c r="AT553" s="130"/>
      <c r="BF553" s="33">
        <f t="shared" si="89"/>
        <v>41242</v>
      </c>
      <c r="BG553" s="34">
        <f t="shared" si="84"/>
        <v>82.88000000000001</v>
      </c>
      <c r="BH553" s="32">
        <f t="shared" si="85"/>
        <v>1</v>
      </c>
      <c r="BI553" s="32">
        <f t="shared" si="86"/>
        <v>0</v>
      </c>
      <c r="BJ553" s="69">
        <f t="shared" si="87"/>
        <v>0</v>
      </c>
      <c r="BK553" s="158" t="str">
        <f t="shared" si="88"/>
        <v/>
      </c>
    </row>
    <row r="554" spans="1:63" ht="12" customHeight="1" x14ac:dyDescent="0.2">
      <c r="A554" s="8"/>
      <c r="B554" s="7"/>
      <c r="C554" s="7"/>
      <c r="D554" s="7"/>
      <c r="E554" s="7"/>
      <c r="F554" s="7"/>
      <c r="G554" s="7"/>
      <c r="H554" s="7"/>
      <c r="I554" s="10"/>
      <c r="J554" s="25"/>
      <c r="K554" s="250"/>
      <c r="L554" s="31"/>
      <c r="M554" s="9"/>
      <c r="N554" s="11" t="s">
        <v>25</v>
      </c>
      <c r="O554" s="39"/>
      <c r="P554" s="47"/>
      <c r="Q554" s="13"/>
      <c r="R554" s="248">
        <f t="shared" si="80"/>
        <v>0</v>
      </c>
      <c r="S554" s="248">
        <f t="shared" si="81"/>
        <v>0</v>
      </c>
      <c r="T554" s="248">
        <f t="shared" si="82"/>
        <v>0</v>
      </c>
      <c r="U554" s="248">
        <f t="shared" si="83"/>
        <v>0</v>
      </c>
      <c r="V554" s="13"/>
      <c r="W554" s="7"/>
      <c r="AT554" s="130"/>
      <c r="BF554" s="33">
        <f t="shared" si="89"/>
        <v>41242</v>
      </c>
      <c r="BG554" s="34">
        <f t="shared" si="84"/>
        <v>82.88000000000001</v>
      </c>
      <c r="BH554" s="32">
        <f t="shared" si="85"/>
        <v>1</v>
      </c>
      <c r="BI554" s="32">
        <f t="shared" si="86"/>
        <v>0</v>
      </c>
      <c r="BJ554" s="69">
        <f t="shared" si="87"/>
        <v>0</v>
      </c>
      <c r="BK554" s="158" t="str">
        <f t="shared" si="88"/>
        <v/>
      </c>
    </row>
    <row r="555" spans="1:63" ht="12" customHeight="1" x14ac:dyDescent="0.2">
      <c r="A555" s="8"/>
      <c r="B555" s="7"/>
      <c r="C555" s="7"/>
      <c r="D555" s="7"/>
      <c r="E555" s="7"/>
      <c r="F555" s="7"/>
      <c r="G555" s="7"/>
      <c r="H555" s="7"/>
      <c r="I555" s="10"/>
      <c r="J555" s="25"/>
      <c r="K555" s="250"/>
      <c r="L555" s="31"/>
      <c r="M555" s="9"/>
      <c r="N555" s="11" t="s">
        <v>25</v>
      </c>
      <c r="O555" s="39"/>
      <c r="P555" s="47"/>
      <c r="Q555" s="13"/>
      <c r="R555" s="248">
        <f t="shared" si="80"/>
        <v>0</v>
      </c>
      <c r="S555" s="248">
        <f t="shared" si="81"/>
        <v>0</v>
      </c>
      <c r="T555" s="248">
        <f t="shared" si="82"/>
        <v>0</v>
      </c>
      <c r="U555" s="248">
        <f t="shared" si="83"/>
        <v>0</v>
      </c>
      <c r="V555" s="13"/>
      <c r="W555" s="7"/>
      <c r="AT555" s="130"/>
      <c r="BF555" s="33">
        <f t="shared" si="89"/>
        <v>41242</v>
      </c>
      <c r="BG555" s="34">
        <f t="shared" si="84"/>
        <v>82.88000000000001</v>
      </c>
      <c r="BH555" s="32">
        <f t="shared" si="85"/>
        <v>1</v>
      </c>
      <c r="BI555" s="32">
        <f t="shared" si="86"/>
        <v>0</v>
      </c>
      <c r="BJ555" s="69">
        <f t="shared" si="87"/>
        <v>0</v>
      </c>
      <c r="BK555" s="158" t="str">
        <f t="shared" si="88"/>
        <v/>
      </c>
    </row>
    <row r="556" spans="1:63" ht="12" customHeight="1" x14ac:dyDescent="0.2">
      <c r="A556" s="8"/>
      <c r="B556" s="7"/>
      <c r="C556" s="7"/>
      <c r="D556" s="7"/>
      <c r="E556" s="7"/>
      <c r="F556" s="7"/>
      <c r="G556" s="7"/>
      <c r="H556" s="7"/>
      <c r="I556" s="10"/>
      <c r="J556" s="25"/>
      <c r="K556" s="250"/>
      <c r="L556" s="31"/>
      <c r="M556" s="9"/>
      <c r="N556" s="11" t="s">
        <v>25</v>
      </c>
      <c r="O556" s="39"/>
      <c r="P556" s="47"/>
      <c r="Q556" s="13"/>
      <c r="R556" s="248">
        <f t="shared" si="80"/>
        <v>0</v>
      </c>
      <c r="S556" s="248">
        <f t="shared" si="81"/>
        <v>0</v>
      </c>
      <c r="T556" s="248">
        <f t="shared" si="82"/>
        <v>0</v>
      </c>
      <c r="U556" s="248">
        <f t="shared" si="83"/>
        <v>0</v>
      </c>
      <c r="V556" s="13"/>
      <c r="W556" s="7"/>
      <c r="AT556" s="130"/>
      <c r="BF556" s="33">
        <f t="shared" si="89"/>
        <v>41242</v>
      </c>
      <c r="BG556" s="34">
        <f t="shared" si="84"/>
        <v>82.88000000000001</v>
      </c>
      <c r="BH556" s="32">
        <f t="shared" si="85"/>
        <v>1</v>
      </c>
      <c r="BI556" s="32">
        <f t="shared" si="86"/>
        <v>0</v>
      </c>
      <c r="BJ556" s="69">
        <f t="shared" si="87"/>
        <v>0</v>
      </c>
      <c r="BK556" s="158" t="str">
        <f t="shared" si="88"/>
        <v/>
      </c>
    </row>
    <row r="557" spans="1:63" ht="12" customHeight="1" x14ac:dyDescent="0.2">
      <c r="A557" s="8"/>
      <c r="B557" s="7"/>
      <c r="C557" s="7"/>
      <c r="D557" s="7"/>
      <c r="E557" s="7"/>
      <c r="F557" s="7"/>
      <c r="G557" s="7"/>
      <c r="H557" s="7"/>
      <c r="I557" s="10"/>
      <c r="J557" s="25"/>
      <c r="K557" s="250"/>
      <c r="L557" s="31"/>
      <c r="M557" s="9"/>
      <c r="N557" s="11" t="s">
        <v>25</v>
      </c>
      <c r="O557" s="39"/>
      <c r="P557" s="47"/>
      <c r="Q557" s="13"/>
      <c r="R557" s="248">
        <f t="shared" si="80"/>
        <v>0</v>
      </c>
      <c r="S557" s="248">
        <f t="shared" si="81"/>
        <v>0</v>
      </c>
      <c r="T557" s="248">
        <f t="shared" si="82"/>
        <v>0</v>
      </c>
      <c r="U557" s="248">
        <f t="shared" si="83"/>
        <v>0</v>
      </c>
      <c r="V557" s="13"/>
      <c r="W557" s="7"/>
      <c r="AT557" s="130"/>
      <c r="BF557" s="33">
        <f t="shared" si="89"/>
        <v>41242</v>
      </c>
      <c r="BG557" s="34">
        <f t="shared" si="84"/>
        <v>82.88000000000001</v>
      </c>
      <c r="BH557" s="32">
        <f t="shared" si="85"/>
        <v>1</v>
      </c>
      <c r="BI557" s="32">
        <f t="shared" si="86"/>
        <v>0</v>
      </c>
      <c r="BJ557" s="69">
        <f t="shared" si="87"/>
        <v>0</v>
      </c>
      <c r="BK557" s="158" t="str">
        <f t="shared" si="88"/>
        <v/>
      </c>
    </row>
    <row r="558" spans="1:63" ht="12" customHeight="1" x14ac:dyDescent="0.2">
      <c r="A558" s="8"/>
      <c r="B558" s="7"/>
      <c r="C558" s="7"/>
      <c r="D558" s="7"/>
      <c r="E558" s="7"/>
      <c r="F558" s="7"/>
      <c r="G558" s="7"/>
      <c r="H558" s="7"/>
      <c r="I558" s="10"/>
      <c r="J558" s="25"/>
      <c r="K558" s="250"/>
      <c r="L558" s="31"/>
      <c r="M558" s="9"/>
      <c r="N558" s="11" t="s">
        <v>25</v>
      </c>
      <c r="O558" s="39"/>
      <c r="P558" s="47"/>
      <c r="Q558" s="13"/>
      <c r="R558" s="248">
        <f t="shared" si="80"/>
        <v>0</v>
      </c>
      <c r="S558" s="248">
        <f t="shared" si="81"/>
        <v>0</v>
      </c>
      <c r="T558" s="248">
        <f t="shared" si="82"/>
        <v>0</v>
      </c>
      <c r="U558" s="248">
        <f t="shared" si="83"/>
        <v>0</v>
      </c>
      <c r="V558" s="13"/>
      <c r="W558" s="7"/>
      <c r="AT558" s="130"/>
      <c r="BF558" s="33">
        <f t="shared" si="89"/>
        <v>41242</v>
      </c>
      <c r="BG558" s="34">
        <f t="shared" si="84"/>
        <v>82.88000000000001</v>
      </c>
      <c r="BH558" s="32">
        <f t="shared" si="85"/>
        <v>1</v>
      </c>
      <c r="BI558" s="32">
        <f t="shared" si="86"/>
        <v>0</v>
      </c>
      <c r="BJ558" s="69">
        <f t="shared" si="87"/>
        <v>0</v>
      </c>
      <c r="BK558" s="158" t="str">
        <f t="shared" si="88"/>
        <v/>
      </c>
    </row>
    <row r="559" spans="1:63" ht="12" customHeight="1" x14ac:dyDescent="0.2">
      <c r="A559" s="8"/>
      <c r="B559" s="7"/>
      <c r="C559" s="7"/>
      <c r="D559" s="7"/>
      <c r="E559" s="7"/>
      <c r="F559" s="7"/>
      <c r="G559" s="7"/>
      <c r="H559" s="7"/>
      <c r="I559" s="10"/>
      <c r="J559" s="25"/>
      <c r="K559" s="250"/>
      <c r="L559" s="31"/>
      <c r="M559" s="9"/>
      <c r="N559" s="11" t="s">
        <v>25</v>
      </c>
      <c r="O559" s="39"/>
      <c r="P559" s="47"/>
      <c r="Q559" s="13"/>
      <c r="R559" s="248">
        <f t="shared" si="80"/>
        <v>0</v>
      </c>
      <c r="S559" s="248">
        <f t="shared" si="81"/>
        <v>0</v>
      </c>
      <c r="T559" s="248">
        <f t="shared" si="82"/>
        <v>0</v>
      </c>
      <c r="U559" s="248">
        <f t="shared" si="83"/>
        <v>0</v>
      </c>
      <c r="V559" s="13"/>
      <c r="W559" s="7"/>
      <c r="AT559" s="130"/>
      <c r="BF559" s="33">
        <f t="shared" si="89"/>
        <v>41242</v>
      </c>
      <c r="BG559" s="34">
        <f t="shared" si="84"/>
        <v>82.88000000000001</v>
      </c>
      <c r="BH559" s="32">
        <f t="shared" si="85"/>
        <v>1</v>
      </c>
      <c r="BI559" s="32">
        <f t="shared" si="86"/>
        <v>0</v>
      </c>
      <c r="BJ559" s="69">
        <f t="shared" si="87"/>
        <v>0</v>
      </c>
      <c r="BK559" s="158" t="str">
        <f t="shared" si="88"/>
        <v/>
      </c>
    </row>
    <row r="560" spans="1:63" ht="12" customHeight="1" x14ac:dyDescent="0.2">
      <c r="A560" s="8"/>
      <c r="B560" s="7"/>
      <c r="C560" s="7"/>
      <c r="D560" s="7"/>
      <c r="E560" s="7"/>
      <c r="F560" s="7"/>
      <c r="G560" s="7"/>
      <c r="H560" s="7"/>
      <c r="I560" s="10"/>
      <c r="J560" s="25"/>
      <c r="K560" s="250"/>
      <c r="L560" s="31"/>
      <c r="M560" s="9"/>
      <c r="N560" s="11" t="s">
        <v>25</v>
      </c>
      <c r="O560" s="39"/>
      <c r="P560" s="47"/>
      <c r="Q560" s="13"/>
      <c r="R560" s="248">
        <f t="shared" si="80"/>
        <v>0</v>
      </c>
      <c r="S560" s="248">
        <f t="shared" si="81"/>
        <v>0</v>
      </c>
      <c r="T560" s="248">
        <f t="shared" si="82"/>
        <v>0</v>
      </c>
      <c r="U560" s="248">
        <f t="shared" si="83"/>
        <v>0</v>
      </c>
      <c r="V560" s="13"/>
      <c r="W560" s="7"/>
      <c r="AT560" s="130"/>
      <c r="BF560" s="33">
        <f t="shared" si="89"/>
        <v>41242</v>
      </c>
      <c r="BG560" s="34">
        <f t="shared" si="84"/>
        <v>82.88000000000001</v>
      </c>
      <c r="BH560" s="32">
        <f t="shared" si="85"/>
        <v>1</v>
      </c>
      <c r="BI560" s="32">
        <f t="shared" si="86"/>
        <v>0</v>
      </c>
      <c r="BJ560" s="69">
        <f t="shared" si="87"/>
        <v>0</v>
      </c>
      <c r="BK560" s="158" t="str">
        <f t="shared" si="88"/>
        <v/>
      </c>
    </row>
    <row r="561" spans="1:63" ht="12" customHeight="1" x14ac:dyDescent="0.2">
      <c r="A561" s="8"/>
      <c r="B561" s="7"/>
      <c r="C561" s="7"/>
      <c r="D561" s="7"/>
      <c r="E561" s="7"/>
      <c r="F561" s="7"/>
      <c r="G561" s="7"/>
      <c r="H561" s="7"/>
      <c r="I561" s="10"/>
      <c r="J561" s="25"/>
      <c r="K561" s="250"/>
      <c r="L561" s="31"/>
      <c r="M561" s="9"/>
      <c r="N561" s="11" t="s">
        <v>25</v>
      </c>
      <c r="O561" s="39"/>
      <c r="P561" s="47"/>
      <c r="Q561" s="13"/>
      <c r="R561" s="248">
        <f t="shared" si="80"/>
        <v>0</v>
      </c>
      <c r="S561" s="248">
        <f t="shared" si="81"/>
        <v>0</v>
      </c>
      <c r="T561" s="248">
        <f t="shared" si="82"/>
        <v>0</v>
      </c>
      <c r="U561" s="248">
        <f t="shared" si="83"/>
        <v>0</v>
      </c>
      <c r="V561" s="13"/>
      <c r="W561" s="7"/>
      <c r="AT561" s="130"/>
      <c r="BF561" s="33">
        <f t="shared" si="89"/>
        <v>41242</v>
      </c>
      <c r="BG561" s="34">
        <f t="shared" si="84"/>
        <v>82.88000000000001</v>
      </c>
      <c r="BH561" s="32">
        <f t="shared" si="85"/>
        <v>1</v>
      </c>
      <c r="BI561" s="32">
        <f t="shared" si="86"/>
        <v>0</v>
      </c>
      <c r="BJ561" s="69">
        <f t="shared" si="87"/>
        <v>0</v>
      </c>
      <c r="BK561" s="158" t="str">
        <f t="shared" si="88"/>
        <v/>
      </c>
    </row>
    <row r="562" spans="1:63" ht="12" customHeight="1" x14ac:dyDescent="0.2">
      <c r="A562" s="8"/>
      <c r="B562" s="7"/>
      <c r="C562" s="7"/>
      <c r="D562" s="7"/>
      <c r="E562" s="7"/>
      <c r="F562" s="7"/>
      <c r="G562" s="7"/>
      <c r="H562" s="7"/>
      <c r="I562" s="10"/>
      <c r="J562" s="25"/>
      <c r="K562" s="250"/>
      <c r="L562" s="31"/>
      <c r="M562" s="9"/>
      <c r="N562" s="11" t="s">
        <v>25</v>
      </c>
      <c r="O562" s="39"/>
      <c r="P562" s="47"/>
      <c r="Q562" s="13"/>
      <c r="R562" s="248">
        <f t="shared" si="80"/>
        <v>0</v>
      </c>
      <c r="S562" s="248">
        <f t="shared" si="81"/>
        <v>0</v>
      </c>
      <c r="T562" s="248">
        <f t="shared" si="82"/>
        <v>0</v>
      </c>
      <c r="U562" s="248">
        <f t="shared" si="83"/>
        <v>0</v>
      </c>
      <c r="V562" s="13"/>
      <c r="W562" s="7"/>
      <c r="AT562" s="130"/>
      <c r="BF562" s="33">
        <f t="shared" si="89"/>
        <v>41242</v>
      </c>
      <c r="BG562" s="34">
        <f t="shared" si="84"/>
        <v>82.88000000000001</v>
      </c>
      <c r="BH562" s="32">
        <f t="shared" si="85"/>
        <v>1</v>
      </c>
      <c r="BI562" s="32">
        <f t="shared" si="86"/>
        <v>0</v>
      </c>
      <c r="BJ562" s="69">
        <f t="shared" si="87"/>
        <v>0</v>
      </c>
      <c r="BK562" s="158" t="str">
        <f t="shared" si="88"/>
        <v/>
      </c>
    </row>
    <row r="563" spans="1:63" ht="12" customHeight="1" x14ac:dyDescent="0.2">
      <c r="A563" s="8"/>
      <c r="B563" s="7"/>
      <c r="C563" s="7"/>
      <c r="D563" s="7"/>
      <c r="E563" s="7"/>
      <c r="F563" s="7"/>
      <c r="G563" s="7"/>
      <c r="H563" s="7"/>
      <c r="I563" s="10"/>
      <c r="J563" s="25"/>
      <c r="K563" s="250"/>
      <c r="L563" s="31"/>
      <c r="M563" s="9"/>
      <c r="N563" s="11" t="s">
        <v>25</v>
      </c>
      <c r="O563" s="39"/>
      <c r="P563" s="47"/>
      <c r="Q563" s="13"/>
      <c r="R563" s="248">
        <f t="shared" si="80"/>
        <v>0</v>
      </c>
      <c r="S563" s="248">
        <f t="shared" si="81"/>
        <v>0</v>
      </c>
      <c r="T563" s="248">
        <f t="shared" si="82"/>
        <v>0</v>
      </c>
      <c r="U563" s="248">
        <f t="shared" si="83"/>
        <v>0</v>
      </c>
      <c r="V563" s="13"/>
      <c r="W563" s="7"/>
      <c r="AT563" s="130"/>
      <c r="BF563" s="33">
        <f t="shared" si="89"/>
        <v>41242</v>
      </c>
      <c r="BG563" s="34">
        <f t="shared" si="84"/>
        <v>82.88000000000001</v>
      </c>
      <c r="BH563" s="32">
        <f t="shared" si="85"/>
        <v>1</v>
      </c>
      <c r="BI563" s="32">
        <f t="shared" si="86"/>
        <v>0</v>
      </c>
      <c r="BJ563" s="69">
        <f t="shared" si="87"/>
        <v>0</v>
      </c>
      <c r="BK563" s="158" t="str">
        <f t="shared" si="88"/>
        <v/>
      </c>
    </row>
    <row r="564" spans="1:63" ht="12" customHeight="1" x14ac:dyDescent="0.2">
      <c r="A564" s="8"/>
      <c r="B564" s="7"/>
      <c r="C564" s="7"/>
      <c r="D564" s="7"/>
      <c r="E564" s="7"/>
      <c r="F564" s="7"/>
      <c r="G564" s="7"/>
      <c r="H564" s="7"/>
      <c r="I564" s="10"/>
      <c r="J564" s="25"/>
      <c r="K564" s="250"/>
      <c r="L564" s="31"/>
      <c r="M564" s="9"/>
      <c r="N564" s="11" t="s">
        <v>25</v>
      </c>
      <c r="O564" s="39"/>
      <c r="P564" s="47"/>
      <c r="Q564" s="13"/>
      <c r="R564" s="248">
        <f t="shared" si="80"/>
        <v>0</v>
      </c>
      <c r="S564" s="248">
        <f t="shared" si="81"/>
        <v>0</v>
      </c>
      <c r="T564" s="248">
        <f t="shared" si="82"/>
        <v>0</v>
      </c>
      <c r="U564" s="248">
        <f t="shared" si="83"/>
        <v>0</v>
      </c>
      <c r="V564" s="13"/>
      <c r="W564" s="7"/>
      <c r="AT564" s="130"/>
      <c r="BF564" s="33">
        <f t="shared" si="89"/>
        <v>41242</v>
      </c>
      <c r="BG564" s="34">
        <f t="shared" si="84"/>
        <v>82.88000000000001</v>
      </c>
      <c r="BH564" s="32">
        <f t="shared" si="85"/>
        <v>1</v>
      </c>
      <c r="BI564" s="32">
        <f t="shared" si="86"/>
        <v>0</v>
      </c>
      <c r="BJ564" s="69">
        <f t="shared" si="87"/>
        <v>0</v>
      </c>
      <c r="BK564" s="158" t="str">
        <f t="shared" si="88"/>
        <v/>
      </c>
    </row>
    <row r="565" spans="1:63" ht="12" customHeight="1" x14ac:dyDescent="0.2">
      <c r="A565" s="8"/>
      <c r="B565" s="7"/>
      <c r="C565" s="7"/>
      <c r="D565" s="7"/>
      <c r="E565" s="7"/>
      <c r="F565" s="7"/>
      <c r="G565" s="7"/>
      <c r="H565" s="7"/>
      <c r="I565" s="10"/>
      <c r="J565" s="25"/>
      <c r="K565" s="250"/>
      <c r="L565" s="31"/>
      <c r="M565" s="9"/>
      <c r="N565" s="11" t="s">
        <v>25</v>
      </c>
      <c r="O565" s="39"/>
      <c r="P565" s="47"/>
      <c r="Q565" s="13"/>
      <c r="R565" s="248">
        <f t="shared" si="80"/>
        <v>0</v>
      </c>
      <c r="S565" s="248">
        <f t="shared" si="81"/>
        <v>0</v>
      </c>
      <c r="T565" s="248">
        <f t="shared" si="82"/>
        <v>0</v>
      </c>
      <c r="U565" s="248">
        <f t="shared" si="83"/>
        <v>0</v>
      </c>
      <c r="V565" s="13"/>
      <c r="W565" s="7"/>
      <c r="AT565" s="130"/>
      <c r="BF565" s="33">
        <f t="shared" si="89"/>
        <v>41242</v>
      </c>
      <c r="BG565" s="34">
        <f t="shared" si="84"/>
        <v>82.88000000000001</v>
      </c>
      <c r="BH565" s="32">
        <f t="shared" si="85"/>
        <v>1</v>
      </c>
      <c r="BI565" s="32">
        <f t="shared" si="86"/>
        <v>0</v>
      </c>
      <c r="BJ565" s="69">
        <f t="shared" si="87"/>
        <v>0</v>
      </c>
      <c r="BK565" s="158" t="str">
        <f t="shared" si="88"/>
        <v/>
      </c>
    </row>
    <row r="566" spans="1:63" ht="12" customHeight="1" x14ac:dyDescent="0.2">
      <c r="A566" s="8"/>
      <c r="B566" s="7"/>
      <c r="C566" s="7"/>
      <c r="D566" s="7"/>
      <c r="E566" s="7"/>
      <c r="F566" s="7"/>
      <c r="G566" s="7"/>
      <c r="H566" s="7"/>
      <c r="I566" s="10"/>
      <c r="J566" s="25"/>
      <c r="K566" s="250"/>
      <c r="L566" s="31"/>
      <c r="M566" s="9"/>
      <c r="N566" s="11" t="s">
        <v>25</v>
      </c>
      <c r="O566" s="39"/>
      <c r="P566" s="47"/>
      <c r="Q566" s="13"/>
      <c r="R566" s="248">
        <f t="shared" si="80"/>
        <v>0</v>
      </c>
      <c r="S566" s="248">
        <f t="shared" si="81"/>
        <v>0</v>
      </c>
      <c r="T566" s="248">
        <f t="shared" si="82"/>
        <v>0</v>
      </c>
      <c r="U566" s="248">
        <f t="shared" si="83"/>
        <v>0</v>
      </c>
      <c r="V566" s="13"/>
      <c r="W566" s="7"/>
      <c r="AT566" s="130"/>
      <c r="BF566" s="33">
        <f t="shared" si="89"/>
        <v>41242</v>
      </c>
      <c r="BG566" s="34">
        <f t="shared" si="84"/>
        <v>82.88000000000001</v>
      </c>
      <c r="BH566" s="32">
        <f t="shared" si="85"/>
        <v>1</v>
      </c>
      <c r="BI566" s="32">
        <f t="shared" si="86"/>
        <v>0</v>
      </c>
      <c r="BJ566" s="69">
        <f t="shared" si="87"/>
        <v>0</v>
      </c>
      <c r="BK566" s="158" t="str">
        <f t="shared" si="88"/>
        <v/>
      </c>
    </row>
    <row r="567" spans="1:63" ht="12" customHeight="1" x14ac:dyDescent="0.2">
      <c r="A567" s="8"/>
      <c r="B567" s="7"/>
      <c r="C567" s="7"/>
      <c r="D567" s="7"/>
      <c r="E567" s="7"/>
      <c r="F567" s="7"/>
      <c r="G567" s="7"/>
      <c r="H567" s="7"/>
      <c r="I567" s="10"/>
      <c r="J567" s="25"/>
      <c r="K567" s="250"/>
      <c r="L567" s="31"/>
      <c r="M567" s="9"/>
      <c r="N567" s="11" t="s">
        <v>25</v>
      </c>
      <c r="O567" s="39"/>
      <c r="P567" s="47"/>
      <c r="Q567" s="13"/>
      <c r="R567" s="248">
        <f t="shared" si="80"/>
        <v>0</v>
      </c>
      <c r="S567" s="248">
        <f t="shared" si="81"/>
        <v>0</v>
      </c>
      <c r="T567" s="248">
        <f t="shared" si="82"/>
        <v>0</v>
      </c>
      <c r="U567" s="248">
        <f t="shared" si="83"/>
        <v>0</v>
      </c>
      <c r="V567" s="13"/>
      <c r="W567" s="7"/>
      <c r="AT567" s="130"/>
      <c r="BF567" s="33">
        <f t="shared" si="89"/>
        <v>41242</v>
      </c>
      <c r="BG567" s="34">
        <f t="shared" si="84"/>
        <v>82.88000000000001</v>
      </c>
      <c r="BH567" s="32">
        <f t="shared" si="85"/>
        <v>1</v>
      </c>
      <c r="BI567" s="32">
        <f t="shared" si="86"/>
        <v>0</v>
      </c>
      <c r="BJ567" s="69">
        <f t="shared" si="87"/>
        <v>0</v>
      </c>
      <c r="BK567" s="158" t="str">
        <f t="shared" si="88"/>
        <v/>
      </c>
    </row>
    <row r="568" spans="1:63" ht="12" customHeight="1" x14ac:dyDescent="0.2">
      <c r="A568" s="8"/>
      <c r="B568" s="7"/>
      <c r="C568" s="7"/>
      <c r="D568" s="7"/>
      <c r="E568" s="7"/>
      <c r="F568" s="7"/>
      <c r="G568" s="7"/>
      <c r="H568" s="7"/>
      <c r="I568" s="10"/>
      <c r="J568" s="25"/>
      <c r="K568" s="250"/>
      <c r="L568" s="31"/>
      <c r="M568" s="9"/>
      <c r="N568" s="11" t="s">
        <v>25</v>
      </c>
      <c r="O568" s="39"/>
      <c r="P568" s="47"/>
      <c r="Q568" s="13"/>
      <c r="R568" s="248">
        <f t="shared" si="80"/>
        <v>0</v>
      </c>
      <c r="S568" s="248">
        <f t="shared" si="81"/>
        <v>0</v>
      </c>
      <c r="T568" s="248">
        <f t="shared" si="82"/>
        <v>0</v>
      </c>
      <c r="U568" s="248">
        <f t="shared" si="83"/>
        <v>0</v>
      </c>
      <c r="V568" s="13"/>
      <c r="W568" s="7"/>
      <c r="AT568" s="130"/>
      <c r="BF568" s="33">
        <f t="shared" si="89"/>
        <v>41242</v>
      </c>
      <c r="BG568" s="34">
        <f t="shared" si="84"/>
        <v>82.88000000000001</v>
      </c>
      <c r="BH568" s="32">
        <f t="shared" si="85"/>
        <v>1</v>
      </c>
      <c r="BI568" s="32">
        <f t="shared" si="86"/>
        <v>0</v>
      </c>
      <c r="BJ568" s="69">
        <f t="shared" si="87"/>
        <v>0</v>
      </c>
      <c r="BK568" s="158" t="str">
        <f t="shared" si="88"/>
        <v/>
      </c>
    </row>
    <row r="569" spans="1:63" ht="12" customHeight="1" x14ac:dyDescent="0.2">
      <c r="A569" s="8"/>
      <c r="B569" s="7"/>
      <c r="C569" s="7"/>
      <c r="D569" s="7"/>
      <c r="E569" s="7"/>
      <c r="F569" s="7"/>
      <c r="G569" s="7"/>
      <c r="H569" s="7"/>
      <c r="I569" s="10"/>
      <c r="J569" s="25"/>
      <c r="K569" s="250"/>
      <c r="L569" s="31"/>
      <c r="M569" s="9"/>
      <c r="N569" s="11" t="s">
        <v>25</v>
      </c>
      <c r="O569" s="39"/>
      <c r="P569" s="47"/>
      <c r="Q569" s="13"/>
      <c r="R569" s="248">
        <f t="shared" si="80"/>
        <v>0</v>
      </c>
      <c r="S569" s="248">
        <f t="shared" si="81"/>
        <v>0</v>
      </c>
      <c r="T569" s="248">
        <f t="shared" si="82"/>
        <v>0</v>
      </c>
      <c r="U569" s="248">
        <f t="shared" si="83"/>
        <v>0</v>
      </c>
      <c r="V569" s="13"/>
      <c r="W569" s="7"/>
      <c r="AT569" s="130"/>
      <c r="BF569" s="33">
        <f t="shared" si="89"/>
        <v>41242</v>
      </c>
      <c r="BG569" s="34">
        <f t="shared" si="84"/>
        <v>82.88000000000001</v>
      </c>
      <c r="BH569" s="32">
        <f t="shared" si="85"/>
        <v>1</v>
      </c>
      <c r="BI569" s="32">
        <f t="shared" si="86"/>
        <v>0</v>
      </c>
      <c r="BJ569" s="69">
        <f t="shared" si="87"/>
        <v>0</v>
      </c>
      <c r="BK569" s="158" t="str">
        <f t="shared" si="88"/>
        <v/>
      </c>
    </row>
    <row r="570" spans="1:63" ht="12" customHeight="1" x14ac:dyDescent="0.2">
      <c r="A570" s="8"/>
      <c r="B570" s="7"/>
      <c r="C570" s="7"/>
      <c r="D570" s="7"/>
      <c r="E570" s="7"/>
      <c r="F570" s="7"/>
      <c r="G570" s="7"/>
      <c r="H570" s="7"/>
      <c r="I570" s="10"/>
      <c r="J570" s="25"/>
      <c r="K570" s="250"/>
      <c r="L570" s="31"/>
      <c r="M570" s="9"/>
      <c r="N570" s="11" t="s">
        <v>25</v>
      </c>
      <c r="O570" s="39"/>
      <c r="P570" s="47"/>
      <c r="Q570" s="13"/>
      <c r="R570" s="248">
        <f t="shared" si="80"/>
        <v>0</v>
      </c>
      <c r="S570" s="248">
        <f t="shared" si="81"/>
        <v>0</v>
      </c>
      <c r="T570" s="248">
        <f t="shared" si="82"/>
        <v>0</v>
      </c>
      <c r="U570" s="248">
        <f t="shared" si="83"/>
        <v>0</v>
      </c>
      <c r="V570" s="13"/>
      <c r="W570" s="7"/>
      <c r="AT570" s="130"/>
      <c r="BF570" s="33">
        <f t="shared" si="89"/>
        <v>41242</v>
      </c>
      <c r="BG570" s="34">
        <f t="shared" si="84"/>
        <v>82.88000000000001</v>
      </c>
      <c r="BH570" s="32">
        <f t="shared" si="85"/>
        <v>1</v>
      </c>
      <c r="BI570" s="32">
        <f t="shared" si="86"/>
        <v>0</v>
      </c>
      <c r="BJ570" s="69">
        <f t="shared" si="87"/>
        <v>0</v>
      </c>
      <c r="BK570" s="158" t="str">
        <f t="shared" si="88"/>
        <v/>
      </c>
    </row>
    <row r="571" spans="1:63" ht="12" customHeight="1" x14ac:dyDescent="0.2">
      <c r="A571" s="8"/>
      <c r="B571" s="7"/>
      <c r="C571" s="7"/>
      <c r="D571" s="7"/>
      <c r="E571" s="7"/>
      <c r="F571" s="7"/>
      <c r="G571" s="7"/>
      <c r="H571" s="7"/>
      <c r="I571" s="10"/>
      <c r="J571" s="25"/>
      <c r="K571" s="250"/>
      <c r="L571" s="31"/>
      <c r="M571" s="9"/>
      <c r="N571" s="11" t="s">
        <v>25</v>
      </c>
      <c r="O571" s="39"/>
      <c r="P571" s="47"/>
      <c r="Q571" s="13"/>
      <c r="R571" s="248">
        <f t="shared" si="80"/>
        <v>0</v>
      </c>
      <c r="S571" s="248">
        <f t="shared" si="81"/>
        <v>0</v>
      </c>
      <c r="T571" s="248">
        <f t="shared" si="82"/>
        <v>0</v>
      </c>
      <c r="U571" s="248">
        <f t="shared" si="83"/>
        <v>0</v>
      </c>
      <c r="V571" s="13"/>
      <c r="W571" s="7"/>
      <c r="AT571" s="130"/>
      <c r="BF571" s="33">
        <f t="shared" si="89"/>
        <v>41242</v>
      </c>
      <c r="BG571" s="34">
        <f t="shared" si="84"/>
        <v>82.88000000000001</v>
      </c>
      <c r="BH571" s="32">
        <f t="shared" si="85"/>
        <v>1</v>
      </c>
      <c r="BI571" s="32">
        <f t="shared" si="86"/>
        <v>0</v>
      </c>
      <c r="BJ571" s="69">
        <f t="shared" si="87"/>
        <v>0</v>
      </c>
      <c r="BK571" s="158" t="str">
        <f t="shared" si="88"/>
        <v/>
      </c>
    </row>
    <row r="572" spans="1:63" ht="12" customHeight="1" x14ac:dyDescent="0.2">
      <c r="A572" s="8"/>
      <c r="B572" s="7"/>
      <c r="C572" s="7"/>
      <c r="D572" s="7"/>
      <c r="E572" s="7"/>
      <c r="F572" s="7"/>
      <c r="G572" s="7"/>
      <c r="H572" s="7"/>
      <c r="I572" s="10"/>
      <c r="J572" s="25"/>
      <c r="K572" s="250"/>
      <c r="L572" s="31"/>
      <c r="M572" s="9"/>
      <c r="N572" s="11" t="s">
        <v>25</v>
      </c>
      <c r="O572" s="39"/>
      <c r="P572" s="47"/>
      <c r="Q572" s="13"/>
      <c r="R572" s="248">
        <f t="shared" si="80"/>
        <v>0</v>
      </c>
      <c r="S572" s="248">
        <f t="shared" si="81"/>
        <v>0</v>
      </c>
      <c r="T572" s="248">
        <f t="shared" si="82"/>
        <v>0</v>
      </c>
      <c r="U572" s="248">
        <f t="shared" si="83"/>
        <v>0</v>
      </c>
      <c r="V572" s="13"/>
      <c r="W572" s="7"/>
      <c r="AT572" s="130"/>
      <c r="BF572" s="33">
        <f t="shared" si="89"/>
        <v>41242</v>
      </c>
      <c r="BG572" s="34">
        <f t="shared" si="84"/>
        <v>82.88000000000001</v>
      </c>
      <c r="BH572" s="32">
        <f t="shared" si="85"/>
        <v>1</v>
      </c>
      <c r="BI572" s="32">
        <f t="shared" si="86"/>
        <v>0</v>
      </c>
      <c r="BJ572" s="69">
        <f t="shared" si="87"/>
        <v>0</v>
      </c>
      <c r="BK572" s="158" t="str">
        <f t="shared" si="88"/>
        <v/>
      </c>
    </row>
    <row r="573" spans="1:63" ht="12" customHeight="1" x14ac:dyDescent="0.2">
      <c r="A573" s="8"/>
      <c r="B573" s="7"/>
      <c r="C573" s="7"/>
      <c r="D573" s="7"/>
      <c r="E573" s="7"/>
      <c r="F573" s="7"/>
      <c r="G573" s="7"/>
      <c r="H573" s="7"/>
      <c r="I573" s="10"/>
      <c r="J573" s="25"/>
      <c r="K573" s="250"/>
      <c r="L573" s="31"/>
      <c r="M573" s="9"/>
      <c r="N573" s="11" t="s">
        <v>25</v>
      </c>
      <c r="O573" s="39"/>
      <c r="P573" s="47"/>
      <c r="Q573" s="13"/>
      <c r="R573" s="248">
        <f t="shared" si="80"/>
        <v>0</v>
      </c>
      <c r="S573" s="248">
        <f t="shared" si="81"/>
        <v>0</v>
      </c>
      <c r="T573" s="248">
        <f t="shared" si="82"/>
        <v>0</v>
      </c>
      <c r="U573" s="248">
        <f t="shared" si="83"/>
        <v>0</v>
      </c>
      <c r="V573" s="13"/>
      <c r="W573" s="7"/>
      <c r="AT573" s="130"/>
      <c r="BF573" s="33">
        <f t="shared" si="89"/>
        <v>41242</v>
      </c>
      <c r="BG573" s="34">
        <f t="shared" si="84"/>
        <v>82.88000000000001</v>
      </c>
      <c r="BH573" s="32">
        <f t="shared" si="85"/>
        <v>1</v>
      </c>
      <c r="BI573" s="32">
        <f t="shared" si="86"/>
        <v>0</v>
      </c>
      <c r="BJ573" s="69">
        <f t="shared" si="87"/>
        <v>0</v>
      </c>
      <c r="BK573" s="158" t="str">
        <f t="shared" si="88"/>
        <v/>
      </c>
    </row>
    <row r="574" spans="1:63" ht="12" customHeight="1" x14ac:dyDescent="0.2">
      <c r="A574" s="8"/>
      <c r="B574" s="7"/>
      <c r="C574" s="7"/>
      <c r="D574" s="7"/>
      <c r="E574" s="7"/>
      <c r="F574" s="7"/>
      <c r="G574" s="7"/>
      <c r="H574" s="7"/>
      <c r="I574" s="10"/>
      <c r="J574" s="25"/>
      <c r="K574" s="250"/>
      <c r="L574" s="31"/>
      <c r="M574" s="9"/>
      <c r="N574" s="11" t="s">
        <v>25</v>
      </c>
      <c r="O574" s="39"/>
      <c r="P574" s="47"/>
      <c r="Q574" s="13"/>
      <c r="R574" s="248">
        <f t="shared" si="80"/>
        <v>0</v>
      </c>
      <c r="S574" s="248">
        <f t="shared" si="81"/>
        <v>0</v>
      </c>
      <c r="T574" s="248">
        <f t="shared" si="82"/>
        <v>0</v>
      </c>
      <c r="U574" s="248">
        <f t="shared" si="83"/>
        <v>0</v>
      </c>
      <c r="V574" s="13"/>
      <c r="W574" s="7"/>
      <c r="AT574" s="130"/>
      <c r="BF574" s="33">
        <f t="shared" si="89"/>
        <v>41242</v>
      </c>
      <c r="BG574" s="34">
        <f t="shared" si="84"/>
        <v>82.88000000000001</v>
      </c>
      <c r="BH574" s="32">
        <f t="shared" si="85"/>
        <v>1</v>
      </c>
      <c r="BI574" s="32">
        <f t="shared" si="86"/>
        <v>0</v>
      </c>
      <c r="BJ574" s="69">
        <f t="shared" si="87"/>
        <v>0</v>
      </c>
      <c r="BK574" s="158" t="str">
        <f t="shared" si="88"/>
        <v/>
      </c>
    </row>
    <row r="575" spans="1:63" ht="12" customHeight="1" x14ac:dyDescent="0.2">
      <c r="A575" s="8"/>
      <c r="B575" s="7"/>
      <c r="C575" s="7"/>
      <c r="D575" s="7"/>
      <c r="E575" s="7"/>
      <c r="F575" s="7"/>
      <c r="G575" s="7"/>
      <c r="H575" s="7"/>
      <c r="I575" s="10"/>
      <c r="J575" s="25"/>
      <c r="K575" s="250"/>
      <c r="L575" s="31"/>
      <c r="M575" s="9"/>
      <c r="N575" s="11" t="s">
        <v>25</v>
      </c>
      <c r="O575" s="39"/>
      <c r="P575" s="47"/>
      <c r="Q575" s="13"/>
      <c r="R575" s="248">
        <f t="shared" si="80"/>
        <v>0</v>
      </c>
      <c r="S575" s="248">
        <f t="shared" si="81"/>
        <v>0</v>
      </c>
      <c r="T575" s="248">
        <f t="shared" si="82"/>
        <v>0</v>
      </c>
      <c r="U575" s="248">
        <f t="shared" si="83"/>
        <v>0</v>
      </c>
      <c r="V575" s="13"/>
      <c r="W575" s="7"/>
      <c r="AT575" s="130"/>
      <c r="BF575" s="33">
        <f t="shared" si="89"/>
        <v>41242</v>
      </c>
      <c r="BG575" s="34">
        <f t="shared" si="84"/>
        <v>82.88000000000001</v>
      </c>
      <c r="BH575" s="32">
        <f t="shared" si="85"/>
        <v>1</v>
      </c>
      <c r="BI575" s="32">
        <f t="shared" si="86"/>
        <v>0</v>
      </c>
      <c r="BJ575" s="69">
        <f t="shared" si="87"/>
        <v>0</v>
      </c>
      <c r="BK575" s="158" t="str">
        <f t="shared" si="88"/>
        <v/>
      </c>
    </row>
    <row r="576" spans="1:63" ht="12" customHeight="1" x14ac:dyDescent="0.2">
      <c r="A576" s="8"/>
      <c r="B576" s="7"/>
      <c r="C576" s="7"/>
      <c r="D576" s="7"/>
      <c r="E576" s="7"/>
      <c r="F576" s="7"/>
      <c r="G576" s="7"/>
      <c r="H576" s="7"/>
      <c r="I576" s="10"/>
      <c r="J576" s="25"/>
      <c r="K576" s="250"/>
      <c r="L576" s="31"/>
      <c r="M576" s="9"/>
      <c r="N576" s="11" t="s">
        <v>25</v>
      </c>
      <c r="O576" s="39"/>
      <c r="P576" s="47"/>
      <c r="Q576" s="13"/>
      <c r="R576" s="248">
        <f t="shared" si="80"/>
        <v>0</v>
      </c>
      <c r="S576" s="248">
        <f t="shared" si="81"/>
        <v>0</v>
      </c>
      <c r="T576" s="248">
        <f t="shared" si="82"/>
        <v>0</v>
      </c>
      <c r="U576" s="248">
        <f t="shared" si="83"/>
        <v>0</v>
      </c>
      <c r="V576" s="13"/>
      <c r="W576" s="7"/>
      <c r="AT576" s="130"/>
      <c r="BF576" s="33">
        <f t="shared" si="89"/>
        <v>41242</v>
      </c>
      <c r="BG576" s="34">
        <f t="shared" si="84"/>
        <v>82.88000000000001</v>
      </c>
      <c r="BH576" s="32">
        <f t="shared" si="85"/>
        <v>1</v>
      </c>
      <c r="BI576" s="32">
        <f t="shared" si="86"/>
        <v>0</v>
      </c>
      <c r="BJ576" s="69">
        <f t="shared" si="87"/>
        <v>0</v>
      </c>
      <c r="BK576" s="158" t="str">
        <f t="shared" si="88"/>
        <v/>
      </c>
    </row>
    <row r="577" spans="1:63" ht="12" customHeight="1" x14ac:dyDescent="0.2">
      <c r="A577" s="8"/>
      <c r="B577" s="7"/>
      <c r="C577" s="7"/>
      <c r="D577" s="7"/>
      <c r="E577" s="7"/>
      <c r="F577" s="7"/>
      <c r="G577" s="7"/>
      <c r="H577" s="7"/>
      <c r="I577" s="10"/>
      <c r="J577" s="25"/>
      <c r="K577" s="250"/>
      <c r="L577" s="31"/>
      <c r="M577" s="9"/>
      <c r="N577" s="11" t="s">
        <v>25</v>
      </c>
      <c r="O577" s="39"/>
      <c r="P577" s="47"/>
      <c r="Q577" s="13"/>
      <c r="R577" s="248">
        <f t="shared" si="80"/>
        <v>0</v>
      </c>
      <c r="S577" s="248">
        <f t="shared" si="81"/>
        <v>0</v>
      </c>
      <c r="T577" s="248">
        <f t="shared" si="82"/>
        <v>0</v>
      </c>
      <c r="U577" s="248">
        <f t="shared" si="83"/>
        <v>0</v>
      </c>
      <c r="V577" s="13"/>
      <c r="W577" s="7"/>
      <c r="AT577" s="130"/>
      <c r="BF577" s="33">
        <f t="shared" si="89"/>
        <v>41242</v>
      </c>
      <c r="BG577" s="34">
        <f t="shared" si="84"/>
        <v>82.88000000000001</v>
      </c>
      <c r="BH577" s="32">
        <f t="shared" si="85"/>
        <v>1</v>
      </c>
      <c r="BI577" s="32">
        <f t="shared" si="86"/>
        <v>0</v>
      </c>
      <c r="BJ577" s="69">
        <f t="shared" si="87"/>
        <v>0</v>
      </c>
      <c r="BK577" s="158" t="str">
        <f t="shared" si="88"/>
        <v/>
      </c>
    </row>
    <row r="578" spans="1:63" ht="12" customHeight="1" x14ac:dyDescent="0.2">
      <c r="A578" s="8"/>
      <c r="B578" s="7"/>
      <c r="C578" s="7"/>
      <c r="D578" s="7"/>
      <c r="E578" s="7"/>
      <c r="F578" s="7"/>
      <c r="G578" s="7"/>
      <c r="H578" s="7"/>
      <c r="I578" s="10"/>
      <c r="J578" s="25"/>
      <c r="K578" s="250"/>
      <c r="L578" s="31"/>
      <c r="M578" s="9"/>
      <c r="N578" s="11" t="s">
        <v>25</v>
      </c>
      <c r="O578" s="39"/>
      <c r="P578" s="47"/>
      <c r="Q578" s="13"/>
      <c r="R578" s="248">
        <f t="shared" si="80"/>
        <v>0</v>
      </c>
      <c r="S578" s="248">
        <f t="shared" si="81"/>
        <v>0</v>
      </c>
      <c r="T578" s="248">
        <f t="shared" si="82"/>
        <v>0</v>
      </c>
      <c r="U578" s="248">
        <f t="shared" si="83"/>
        <v>0</v>
      </c>
      <c r="V578" s="13"/>
      <c r="W578" s="7"/>
      <c r="AT578" s="130"/>
      <c r="BF578" s="33">
        <f t="shared" si="89"/>
        <v>41242</v>
      </c>
      <c r="BG578" s="34">
        <f t="shared" si="84"/>
        <v>82.88000000000001</v>
      </c>
      <c r="BH578" s="32">
        <f t="shared" si="85"/>
        <v>1</v>
      </c>
      <c r="BI578" s="32">
        <f t="shared" si="86"/>
        <v>0</v>
      </c>
      <c r="BJ578" s="69">
        <f t="shared" si="87"/>
        <v>0</v>
      </c>
      <c r="BK578" s="158" t="str">
        <f t="shared" si="88"/>
        <v/>
      </c>
    </row>
    <row r="579" spans="1:63" ht="12" customHeight="1" x14ac:dyDescent="0.2">
      <c r="A579" s="8"/>
      <c r="B579" s="7"/>
      <c r="C579" s="7"/>
      <c r="D579" s="7"/>
      <c r="E579" s="7"/>
      <c r="F579" s="7"/>
      <c r="G579" s="7"/>
      <c r="H579" s="7"/>
      <c r="I579" s="10"/>
      <c r="J579" s="25"/>
      <c r="K579" s="250"/>
      <c r="L579" s="31"/>
      <c r="M579" s="9"/>
      <c r="N579" s="11" t="s">
        <v>25</v>
      </c>
      <c r="O579" s="39"/>
      <c r="P579" s="47"/>
      <c r="Q579" s="13"/>
      <c r="R579" s="248">
        <f t="shared" si="80"/>
        <v>0</v>
      </c>
      <c r="S579" s="248">
        <f t="shared" si="81"/>
        <v>0</v>
      </c>
      <c r="T579" s="248">
        <f t="shared" si="82"/>
        <v>0</v>
      </c>
      <c r="U579" s="248">
        <f t="shared" si="83"/>
        <v>0</v>
      </c>
      <c r="V579" s="13"/>
      <c r="W579" s="7"/>
      <c r="AT579" s="130"/>
      <c r="BF579" s="33">
        <f t="shared" si="89"/>
        <v>41242</v>
      </c>
      <c r="BG579" s="34">
        <f t="shared" si="84"/>
        <v>82.88000000000001</v>
      </c>
      <c r="BH579" s="32">
        <f t="shared" si="85"/>
        <v>1</v>
      </c>
      <c r="BI579" s="32">
        <f t="shared" si="86"/>
        <v>0</v>
      </c>
      <c r="BJ579" s="69">
        <f t="shared" si="87"/>
        <v>0</v>
      </c>
      <c r="BK579" s="158" t="str">
        <f t="shared" si="88"/>
        <v/>
      </c>
    </row>
    <row r="580" spans="1:63" ht="12" customHeight="1" x14ac:dyDescent="0.2">
      <c r="A580" s="8"/>
      <c r="B580" s="7"/>
      <c r="C580" s="7"/>
      <c r="D580" s="7"/>
      <c r="E580" s="7"/>
      <c r="F580" s="7"/>
      <c r="G580" s="7"/>
      <c r="H580" s="7"/>
      <c r="I580" s="10"/>
      <c r="J580" s="25"/>
      <c r="K580" s="250"/>
      <c r="L580" s="31"/>
      <c r="M580" s="9"/>
      <c r="N580" s="11" t="s">
        <v>25</v>
      </c>
      <c r="O580" s="39"/>
      <c r="P580" s="47"/>
      <c r="Q580" s="13"/>
      <c r="R580" s="248">
        <f t="shared" si="80"/>
        <v>0</v>
      </c>
      <c r="S580" s="248">
        <f t="shared" si="81"/>
        <v>0</v>
      </c>
      <c r="T580" s="248">
        <f t="shared" si="82"/>
        <v>0</v>
      </c>
      <c r="U580" s="248">
        <f t="shared" si="83"/>
        <v>0</v>
      </c>
      <c r="V580" s="13"/>
      <c r="W580" s="7"/>
      <c r="AT580" s="130"/>
      <c r="BF580" s="33">
        <f t="shared" si="89"/>
        <v>41242</v>
      </c>
      <c r="BG580" s="34">
        <f t="shared" si="84"/>
        <v>82.88000000000001</v>
      </c>
      <c r="BH580" s="32">
        <f t="shared" si="85"/>
        <v>1</v>
      </c>
      <c r="BI580" s="32">
        <f t="shared" si="86"/>
        <v>0</v>
      </c>
      <c r="BJ580" s="69">
        <f t="shared" si="87"/>
        <v>0</v>
      </c>
      <c r="BK580" s="158" t="str">
        <f t="shared" si="88"/>
        <v/>
      </c>
    </row>
    <row r="581" spans="1:63" ht="12" customHeight="1" x14ac:dyDescent="0.2">
      <c r="A581" s="8"/>
      <c r="B581" s="7"/>
      <c r="C581" s="7"/>
      <c r="D581" s="7"/>
      <c r="E581" s="7"/>
      <c r="F581" s="7"/>
      <c r="G581" s="7"/>
      <c r="H581" s="7"/>
      <c r="I581" s="10"/>
      <c r="J581" s="25"/>
      <c r="K581" s="250"/>
      <c r="L581" s="31"/>
      <c r="M581" s="9"/>
      <c r="N581" s="11" t="s">
        <v>25</v>
      </c>
      <c r="O581" s="39"/>
      <c r="P581" s="47"/>
      <c r="Q581" s="13"/>
      <c r="R581" s="248">
        <f t="shared" si="80"/>
        <v>0</v>
      </c>
      <c r="S581" s="248">
        <f t="shared" si="81"/>
        <v>0</v>
      </c>
      <c r="T581" s="248">
        <f t="shared" si="82"/>
        <v>0</v>
      </c>
      <c r="U581" s="248">
        <f t="shared" si="83"/>
        <v>0</v>
      </c>
      <c r="V581" s="13"/>
      <c r="W581" s="7"/>
      <c r="AT581" s="130"/>
      <c r="BF581" s="33">
        <f t="shared" si="89"/>
        <v>41242</v>
      </c>
      <c r="BG581" s="34">
        <f t="shared" si="84"/>
        <v>82.88000000000001</v>
      </c>
      <c r="BH581" s="32">
        <f t="shared" si="85"/>
        <v>1</v>
      </c>
      <c r="BI581" s="32">
        <f t="shared" si="86"/>
        <v>0</v>
      </c>
      <c r="BJ581" s="69">
        <f t="shared" si="87"/>
        <v>0</v>
      </c>
      <c r="BK581" s="158" t="str">
        <f t="shared" si="88"/>
        <v/>
      </c>
    </row>
    <row r="582" spans="1:63" ht="12" customHeight="1" x14ac:dyDescent="0.2">
      <c r="A582" s="8"/>
      <c r="B582" s="7"/>
      <c r="C582" s="7"/>
      <c r="D582" s="7"/>
      <c r="E582" s="7"/>
      <c r="F582" s="7"/>
      <c r="G582" s="7"/>
      <c r="H582" s="7"/>
      <c r="I582" s="10"/>
      <c r="J582" s="25"/>
      <c r="K582" s="250"/>
      <c r="L582" s="31"/>
      <c r="M582" s="9"/>
      <c r="N582" s="11" t="s">
        <v>25</v>
      </c>
      <c r="O582" s="39"/>
      <c r="P582" s="47"/>
      <c r="Q582" s="13"/>
      <c r="R582" s="248">
        <f t="shared" si="80"/>
        <v>0</v>
      </c>
      <c r="S582" s="248">
        <f t="shared" si="81"/>
        <v>0</v>
      </c>
      <c r="T582" s="248">
        <f t="shared" si="82"/>
        <v>0</v>
      </c>
      <c r="U582" s="248">
        <f t="shared" si="83"/>
        <v>0</v>
      </c>
      <c r="V582" s="13"/>
      <c r="W582" s="7"/>
      <c r="AT582" s="130"/>
      <c r="BF582" s="33">
        <f t="shared" si="89"/>
        <v>41242</v>
      </c>
      <c r="BG582" s="34">
        <f t="shared" si="84"/>
        <v>82.88000000000001</v>
      </c>
      <c r="BH582" s="32">
        <f t="shared" si="85"/>
        <v>1</v>
      </c>
      <c r="BI582" s="32">
        <f t="shared" si="86"/>
        <v>0</v>
      </c>
      <c r="BJ582" s="69">
        <f t="shared" si="87"/>
        <v>0</v>
      </c>
      <c r="BK582" s="158" t="str">
        <f t="shared" si="88"/>
        <v/>
      </c>
    </row>
    <row r="583" spans="1:63" ht="12" customHeight="1" x14ac:dyDescent="0.2">
      <c r="A583" s="8"/>
      <c r="B583" s="7"/>
      <c r="C583" s="7"/>
      <c r="D583" s="7"/>
      <c r="E583" s="7"/>
      <c r="F583" s="7"/>
      <c r="G583" s="7"/>
      <c r="H583" s="7"/>
      <c r="I583" s="10"/>
      <c r="J583" s="25"/>
      <c r="K583" s="250"/>
      <c r="L583" s="31"/>
      <c r="M583" s="9"/>
      <c r="N583" s="11" t="s">
        <v>25</v>
      </c>
      <c r="O583" s="39"/>
      <c r="P583" s="47"/>
      <c r="Q583" s="13"/>
      <c r="R583" s="248">
        <f t="shared" si="80"/>
        <v>0</v>
      </c>
      <c r="S583" s="248">
        <f t="shared" si="81"/>
        <v>0</v>
      </c>
      <c r="T583" s="248">
        <f t="shared" si="82"/>
        <v>0</v>
      </c>
      <c r="U583" s="248">
        <f t="shared" si="83"/>
        <v>0</v>
      </c>
      <c r="V583" s="13"/>
      <c r="W583" s="7"/>
      <c r="AT583" s="130"/>
      <c r="BF583" s="33">
        <f t="shared" si="89"/>
        <v>41242</v>
      </c>
      <c r="BG583" s="34">
        <f t="shared" si="84"/>
        <v>82.88000000000001</v>
      </c>
      <c r="BH583" s="32">
        <f t="shared" si="85"/>
        <v>1</v>
      </c>
      <c r="BI583" s="32">
        <f t="shared" si="86"/>
        <v>0</v>
      </c>
      <c r="BJ583" s="69">
        <f t="shared" si="87"/>
        <v>0</v>
      </c>
      <c r="BK583" s="158" t="str">
        <f t="shared" si="88"/>
        <v/>
      </c>
    </row>
    <row r="584" spans="1:63" ht="12" customHeight="1" x14ac:dyDescent="0.2">
      <c r="A584" s="8"/>
      <c r="B584" s="7"/>
      <c r="C584" s="7"/>
      <c r="D584" s="7"/>
      <c r="E584" s="7"/>
      <c r="F584" s="7"/>
      <c r="G584" s="7"/>
      <c r="H584" s="7"/>
      <c r="I584" s="10"/>
      <c r="J584" s="25"/>
      <c r="K584" s="250"/>
      <c r="L584" s="31"/>
      <c r="M584" s="9"/>
      <c r="N584" s="11" t="s">
        <v>25</v>
      </c>
      <c r="O584" s="39"/>
      <c r="P584" s="47"/>
      <c r="Q584" s="13"/>
      <c r="R584" s="248">
        <f t="shared" si="80"/>
        <v>0</v>
      </c>
      <c r="S584" s="248">
        <f t="shared" si="81"/>
        <v>0</v>
      </c>
      <c r="T584" s="248">
        <f t="shared" si="82"/>
        <v>0</v>
      </c>
      <c r="U584" s="248">
        <f t="shared" si="83"/>
        <v>0</v>
      </c>
      <c r="V584" s="13"/>
      <c r="W584" s="7"/>
      <c r="AT584" s="130"/>
      <c r="BF584" s="33">
        <f t="shared" si="89"/>
        <v>41242</v>
      </c>
      <c r="BG584" s="34">
        <f t="shared" si="84"/>
        <v>82.88000000000001</v>
      </c>
      <c r="BH584" s="32">
        <f t="shared" si="85"/>
        <v>1</v>
      </c>
      <c r="BI584" s="32">
        <f t="shared" si="86"/>
        <v>0</v>
      </c>
      <c r="BJ584" s="69">
        <f t="shared" si="87"/>
        <v>0</v>
      </c>
      <c r="BK584" s="158" t="str">
        <f t="shared" si="88"/>
        <v/>
      </c>
    </row>
    <row r="585" spans="1:63" ht="12" customHeight="1" x14ac:dyDescent="0.2">
      <c r="A585" s="8"/>
      <c r="B585" s="7"/>
      <c r="C585" s="7"/>
      <c r="D585" s="7"/>
      <c r="E585" s="7"/>
      <c r="F585" s="7"/>
      <c r="G585" s="7"/>
      <c r="H585" s="7"/>
      <c r="I585" s="10"/>
      <c r="J585" s="25"/>
      <c r="K585" s="250"/>
      <c r="L585" s="31"/>
      <c r="M585" s="9"/>
      <c r="N585" s="11" t="s">
        <v>25</v>
      </c>
      <c r="O585" s="39"/>
      <c r="P585" s="47"/>
      <c r="Q585" s="13"/>
      <c r="R585" s="248">
        <f t="shared" si="80"/>
        <v>0</v>
      </c>
      <c r="S585" s="248">
        <f t="shared" si="81"/>
        <v>0</v>
      </c>
      <c r="T585" s="248">
        <f t="shared" si="82"/>
        <v>0</v>
      </c>
      <c r="U585" s="248">
        <f t="shared" si="83"/>
        <v>0</v>
      </c>
      <c r="V585" s="13"/>
      <c r="W585" s="7"/>
      <c r="AT585" s="130"/>
      <c r="BF585" s="33">
        <f t="shared" si="89"/>
        <v>41242</v>
      </c>
      <c r="BG585" s="34">
        <f t="shared" si="84"/>
        <v>82.88000000000001</v>
      </c>
      <c r="BH585" s="32">
        <f t="shared" si="85"/>
        <v>1</v>
      </c>
      <c r="BI585" s="32">
        <f t="shared" si="86"/>
        <v>0</v>
      </c>
      <c r="BJ585" s="69">
        <f t="shared" si="87"/>
        <v>0</v>
      </c>
      <c r="BK585" s="158" t="str">
        <f t="shared" si="88"/>
        <v/>
      </c>
    </row>
    <row r="586" spans="1:63" ht="12" customHeight="1" x14ac:dyDescent="0.2">
      <c r="A586" s="8"/>
      <c r="B586" s="7"/>
      <c r="C586" s="7"/>
      <c r="D586" s="7"/>
      <c r="E586" s="7"/>
      <c r="F586" s="7"/>
      <c r="G586" s="7"/>
      <c r="H586" s="7"/>
      <c r="I586" s="10"/>
      <c r="J586" s="25"/>
      <c r="K586" s="250"/>
      <c r="L586" s="31"/>
      <c r="M586" s="9"/>
      <c r="N586" s="11" t="s">
        <v>25</v>
      </c>
      <c r="O586" s="39"/>
      <c r="P586" s="47"/>
      <c r="Q586" s="13"/>
      <c r="R586" s="248">
        <f t="shared" si="80"/>
        <v>0</v>
      </c>
      <c r="S586" s="248">
        <f t="shared" si="81"/>
        <v>0</v>
      </c>
      <c r="T586" s="248">
        <f t="shared" si="82"/>
        <v>0</v>
      </c>
      <c r="U586" s="248">
        <f t="shared" si="83"/>
        <v>0</v>
      </c>
      <c r="V586" s="13"/>
      <c r="W586" s="7"/>
      <c r="AT586" s="130"/>
      <c r="BF586" s="33">
        <f t="shared" si="89"/>
        <v>41242</v>
      </c>
      <c r="BG586" s="34">
        <f t="shared" si="84"/>
        <v>82.88000000000001</v>
      </c>
      <c r="BH586" s="32">
        <f t="shared" si="85"/>
        <v>1</v>
      </c>
      <c r="BI586" s="32">
        <f t="shared" si="86"/>
        <v>0</v>
      </c>
      <c r="BJ586" s="69">
        <f t="shared" si="87"/>
        <v>0</v>
      </c>
      <c r="BK586" s="158" t="str">
        <f t="shared" si="88"/>
        <v/>
      </c>
    </row>
    <row r="587" spans="1:63" ht="12" customHeight="1" x14ac:dyDescent="0.2">
      <c r="A587" s="8"/>
      <c r="B587" s="7"/>
      <c r="C587" s="7"/>
      <c r="D587" s="7"/>
      <c r="E587" s="7"/>
      <c r="F587" s="7"/>
      <c r="G587" s="7"/>
      <c r="H587" s="7"/>
      <c r="I587" s="10"/>
      <c r="J587" s="25"/>
      <c r="K587" s="250"/>
      <c r="L587" s="31"/>
      <c r="M587" s="9"/>
      <c r="N587" s="11" t="s">
        <v>25</v>
      </c>
      <c r="O587" s="39"/>
      <c r="P587" s="47"/>
      <c r="Q587" s="13"/>
      <c r="R587" s="248">
        <f t="shared" ref="R587:R650" si="90">IF(N587&lt;&gt;"M",ROUND(IF(M587&lt;&gt;"Y",IF(P587&lt;&gt;"Y",K587,K587*(BH587-1)),0),ROUNDING),"")</f>
        <v>0</v>
      </c>
      <c r="S587" s="248">
        <f t="shared" ref="S587:S650" si="91">IF(N587&lt;&gt;"M",ROUND(IF(O587&gt;0,IF(M587="Y",BI587*(1-O587),IF(BI587&gt;R587,R587 + (BI587 - R587)*(1-O587),BI587)),BI587),ROUNDING),"")</f>
        <v>0</v>
      </c>
      <c r="T587" s="248">
        <f t="shared" ref="T587:T650" si="92">IF(N587&lt;&gt;"M",ROUND(IF(O587&gt;0,IF(M587="Y",BJ587*(1-O587),IF(BJ587&gt;R587,R587 + (BJ587 - R587)*(1-O587),BJ587)),BJ587),ROUNDING),"")</f>
        <v>0</v>
      </c>
      <c r="U587" s="248">
        <f t="shared" ref="U587:U650" si="93">IF(N587&lt;&gt;"M",ROUND(IF(OR(N587="P",N587=""),0,IF(OR(M587="N",M587=""),T587-R587,T587)),ROUNDING),"")</f>
        <v>0</v>
      </c>
      <c r="V587" s="13"/>
      <c r="W587" s="7"/>
      <c r="AT587" s="130"/>
      <c r="BF587" s="33">
        <f t="shared" si="89"/>
        <v>41242</v>
      </c>
      <c r="BG587" s="34">
        <f t="shared" ref="BG587:BG650" si="94">IF(N587&lt;&gt;"M",BG586+U587,BG586)</f>
        <v>82.88000000000001</v>
      </c>
      <c r="BH587" s="32">
        <f t="shared" ref="BH587:BH650" si="95">IF(L587&lt;&gt;"",IF(ODDS_TYPE=1,L587,IF(ODDS_TYPE=2,IF(L587&gt;0,1+L587/100,IF(L587&lt;0,1-100/L587,1)),IF(ODDS_TYPE=3,1+L587,IF(ODDS_TYPE=4,1+L587,IF(ODDS_TYPE=5,IF(L587&gt;0,1+L587,1-1/L587),IF(ODDS_TYPE=6,IF(L587&gt;=0,L587+1,1-1/L587),1)))))),1)</f>
        <v>1</v>
      </c>
      <c r="BI587" s="32">
        <f t="shared" ref="BI587:BI650" si="96">IF(P587&lt;&gt;"Y",IF(M587&lt;&gt;"Y",K587*BH587,K587*BH587 - K587),IF(M587&lt;&gt;"Y",K587*BH587,K587))</f>
        <v>0</v>
      </c>
      <c r="BJ587" s="69">
        <f t="shared" ref="BJ587:BJ650" si="97">IF(P587&lt;&gt;"Y",
IF(M587&lt;&gt;"Y",
IF(N587="Y",K587*BH587,IF(N587="P",0,IF(OR(N587="R",N587="PU"),K587,IF(N587="H",K587*BH587*0.5,IF(N587="HW",K587*0.5*(1 + BH587),IF(N587="HL",K587*0.5,0)))))),
IF(N587="Y",K587*BH587 - K587,IF(N587="P",0,IF(OR(N587="R",N587="PU"),0,IF(N587="H",IF(BH587&gt;2,0.5*K587*BH587 - K587,0),IF(N587="HW",K587*0.5*(1 + BH587) - K587,IF(N587="HL",0,0))))))),
IF(M587&lt;&gt;"Y",
IF(N587="Y",K587*BH587,IF(N587="P",0,IF(OR(N587="R",N587="PU"),K587*(BH587-1),IF(N587="H",K587*BH587*0.5,IF(N587="HW",K587*(BH587-1)*0.5,IF(N587="HL",K587*BH587 - K587*0.5,0)))))),
IF(N587="Y",K587,IF(N587="P",0,IF(OR(N587="R",N587="PU"),0,IF(N587="H",IF(BH587&lt;2,K587*BH587*0.5 - K587*(BH587-1),0),IF(N587="HW",0,IF(N587="HL",K587*0.5,0)))))))
)</f>
        <v>0</v>
      </c>
      <c r="BK587" s="158" t="str">
        <f t="shared" ref="BK587:BK650" si="98">IF(FILT_M=1,IF(LEN(C587)&gt;0,C587,""),IF(FILT_M=2,IF(LEN(E587)&gt;0,E587,""),IF(FILT_M=3,IF(LEN(F587)&gt;0,F587,""),IF(FILT_M=4,IF(LEN(G587)&gt;0,G587,""),""))))</f>
        <v/>
      </c>
    </row>
    <row r="588" spans="1:63" ht="12" customHeight="1" x14ac:dyDescent="0.2">
      <c r="A588" s="8"/>
      <c r="B588" s="7"/>
      <c r="C588" s="7"/>
      <c r="D588" s="7"/>
      <c r="E588" s="7"/>
      <c r="F588" s="7"/>
      <c r="G588" s="7"/>
      <c r="H588" s="7"/>
      <c r="I588" s="10"/>
      <c r="J588" s="25"/>
      <c r="K588" s="250"/>
      <c r="L588" s="31"/>
      <c r="M588" s="9"/>
      <c r="N588" s="11" t="s">
        <v>25</v>
      </c>
      <c r="O588" s="39"/>
      <c r="P588" s="47"/>
      <c r="Q588" s="13"/>
      <c r="R588" s="248">
        <f t="shared" si="90"/>
        <v>0</v>
      </c>
      <c r="S588" s="248">
        <f t="shared" si="91"/>
        <v>0</v>
      </c>
      <c r="T588" s="248">
        <f t="shared" si="92"/>
        <v>0</v>
      </c>
      <c r="U588" s="248">
        <f t="shared" si="93"/>
        <v>0</v>
      </c>
      <c r="V588" s="13"/>
      <c r="W588" s="7"/>
      <c r="AT588" s="130"/>
      <c r="BF588" s="33">
        <f t="shared" ref="BF588:BF651" si="99">IF(A588&gt;2,A588,BF587)</f>
        <v>41242</v>
      </c>
      <c r="BG588" s="34">
        <f t="shared" si="94"/>
        <v>82.88000000000001</v>
      </c>
      <c r="BH588" s="32">
        <f t="shared" si="95"/>
        <v>1</v>
      </c>
      <c r="BI588" s="32">
        <f t="shared" si="96"/>
        <v>0</v>
      </c>
      <c r="BJ588" s="69">
        <f t="shared" si="97"/>
        <v>0</v>
      </c>
      <c r="BK588" s="158" t="str">
        <f t="shared" si="98"/>
        <v/>
      </c>
    </row>
    <row r="589" spans="1:63" ht="12" customHeight="1" x14ac:dyDescent="0.2">
      <c r="A589" s="8"/>
      <c r="B589" s="7"/>
      <c r="C589" s="7"/>
      <c r="D589" s="7"/>
      <c r="E589" s="7"/>
      <c r="F589" s="7"/>
      <c r="G589" s="7"/>
      <c r="H589" s="7"/>
      <c r="I589" s="10"/>
      <c r="J589" s="25"/>
      <c r="K589" s="250"/>
      <c r="L589" s="31"/>
      <c r="M589" s="9"/>
      <c r="N589" s="11" t="s">
        <v>25</v>
      </c>
      <c r="O589" s="39"/>
      <c r="P589" s="47"/>
      <c r="Q589" s="13"/>
      <c r="R589" s="248">
        <f t="shared" si="90"/>
        <v>0</v>
      </c>
      <c r="S589" s="248">
        <f t="shared" si="91"/>
        <v>0</v>
      </c>
      <c r="T589" s="248">
        <f t="shared" si="92"/>
        <v>0</v>
      </c>
      <c r="U589" s="248">
        <f t="shared" si="93"/>
        <v>0</v>
      </c>
      <c r="V589" s="13"/>
      <c r="W589" s="7"/>
      <c r="AT589" s="130"/>
      <c r="BF589" s="33">
        <f t="shared" si="99"/>
        <v>41242</v>
      </c>
      <c r="BG589" s="34">
        <f t="shared" si="94"/>
        <v>82.88000000000001</v>
      </c>
      <c r="BH589" s="32">
        <f t="shared" si="95"/>
        <v>1</v>
      </c>
      <c r="BI589" s="32">
        <f t="shared" si="96"/>
        <v>0</v>
      </c>
      <c r="BJ589" s="69">
        <f t="shared" si="97"/>
        <v>0</v>
      </c>
      <c r="BK589" s="158" t="str">
        <f t="shared" si="98"/>
        <v/>
      </c>
    </row>
    <row r="590" spans="1:63" ht="12" customHeight="1" x14ac:dyDescent="0.2">
      <c r="A590" s="8"/>
      <c r="B590" s="7"/>
      <c r="C590" s="7"/>
      <c r="D590" s="7"/>
      <c r="E590" s="7"/>
      <c r="F590" s="7"/>
      <c r="G590" s="7"/>
      <c r="H590" s="7"/>
      <c r="I590" s="10"/>
      <c r="J590" s="25"/>
      <c r="K590" s="250"/>
      <c r="L590" s="31"/>
      <c r="M590" s="9"/>
      <c r="N590" s="11" t="s">
        <v>25</v>
      </c>
      <c r="O590" s="39"/>
      <c r="P590" s="47"/>
      <c r="Q590" s="13"/>
      <c r="R590" s="248">
        <f t="shared" si="90"/>
        <v>0</v>
      </c>
      <c r="S590" s="248">
        <f t="shared" si="91"/>
        <v>0</v>
      </c>
      <c r="T590" s="248">
        <f t="shared" si="92"/>
        <v>0</v>
      </c>
      <c r="U590" s="248">
        <f t="shared" si="93"/>
        <v>0</v>
      </c>
      <c r="V590" s="13"/>
      <c r="W590" s="7"/>
      <c r="AT590" s="130"/>
      <c r="BF590" s="33">
        <f t="shared" si="99"/>
        <v>41242</v>
      </c>
      <c r="BG590" s="34">
        <f t="shared" si="94"/>
        <v>82.88000000000001</v>
      </c>
      <c r="BH590" s="32">
        <f t="shared" si="95"/>
        <v>1</v>
      </c>
      <c r="BI590" s="32">
        <f t="shared" si="96"/>
        <v>0</v>
      </c>
      <c r="BJ590" s="69">
        <f t="shared" si="97"/>
        <v>0</v>
      </c>
      <c r="BK590" s="158" t="str">
        <f t="shared" si="98"/>
        <v/>
      </c>
    </row>
    <row r="591" spans="1:63" ht="12" customHeight="1" x14ac:dyDescent="0.2">
      <c r="A591" s="8"/>
      <c r="B591" s="7"/>
      <c r="C591" s="7"/>
      <c r="D591" s="7"/>
      <c r="E591" s="7"/>
      <c r="F591" s="7"/>
      <c r="G591" s="7"/>
      <c r="H591" s="7"/>
      <c r="I591" s="10"/>
      <c r="J591" s="25"/>
      <c r="K591" s="250"/>
      <c r="L591" s="31"/>
      <c r="M591" s="9"/>
      <c r="N591" s="11" t="s">
        <v>25</v>
      </c>
      <c r="O591" s="39"/>
      <c r="P591" s="47"/>
      <c r="Q591" s="13"/>
      <c r="R591" s="248">
        <f t="shared" si="90"/>
        <v>0</v>
      </c>
      <c r="S591" s="248">
        <f t="shared" si="91"/>
        <v>0</v>
      </c>
      <c r="T591" s="248">
        <f t="shared" si="92"/>
        <v>0</v>
      </c>
      <c r="U591" s="248">
        <f t="shared" si="93"/>
        <v>0</v>
      </c>
      <c r="V591" s="13"/>
      <c r="W591" s="7"/>
      <c r="AT591" s="130"/>
      <c r="BF591" s="33">
        <f t="shared" si="99"/>
        <v>41242</v>
      </c>
      <c r="BG591" s="34">
        <f t="shared" si="94"/>
        <v>82.88000000000001</v>
      </c>
      <c r="BH591" s="32">
        <f t="shared" si="95"/>
        <v>1</v>
      </c>
      <c r="BI591" s="32">
        <f t="shared" si="96"/>
        <v>0</v>
      </c>
      <c r="BJ591" s="69">
        <f t="shared" si="97"/>
        <v>0</v>
      </c>
      <c r="BK591" s="158" t="str">
        <f t="shared" si="98"/>
        <v/>
      </c>
    </row>
    <row r="592" spans="1:63" ht="12" customHeight="1" x14ac:dyDescent="0.2">
      <c r="A592" s="8"/>
      <c r="B592" s="7"/>
      <c r="C592" s="7"/>
      <c r="D592" s="7"/>
      <c r="E592" s="7"/>
      <c r="F592" s="7"/>
      <c r="G592" s="7"/>
      <c r="H592" s="7"/>
      <c r="I592" s="10"/>
      <c r="J592" s="25"/>
      <c r="K592" s="250"/>
      <c r="L592" s="31"/>
      <c r="M592" s="9"/>
      <c r="N592" s="11" t="s">
        <v>25</v>
      </c>
      <c r="O592" s="39"/>
      <c r="P592" s="47"/>
      <c r="Q592" s="13"/>
      <c r="R592" s="248">
        <f t="shared" si="90"/>
        <v>0</v>
      </c>
      <c r="S592" s="248">
        <f t="shared" si="91"/>
        <v>0</v>
      </c>
      <c r="T592" s="248">
        <f t="shared" si="92"/>
        <v>0</v>
      </c>
      <c r="U592" s="248">
        <f t="shared" si="93"/>
        <v>0</v>
      </c>
      <c r="V592" s="13"/>
      <c r="W592" s="7"/>
      <c r="AT592" s="130"/>
      <c r="BF592" s="33">
        <f t="shared" si="99"/>
        <v>41242</v>
      </c>
      <c r="BG592" s="34">
        <f t="shared" si="94"/>
        <v>82.88000000000001</v>
      </c>
      <c r="BH592" s="32">
        <f t="shared" si="95"/>
        <v>1</v>
      </c>
      <c r="BI592" s="32">
        <f t="shared" si="96"/>
        <v>0</v>
      </c>
      <c r="BJ592" s="69">
        <f t="shared" si="97"/>
        <v>0</v>
      </c>
      <c r="BK592" s="158" t="str">
        <f t="shared" si="98"/>
        <v/>
      </c>
    </row>
    <row r="593" spans="1:63" ht="12" customHeight="1" x14ac:dyDescent="0.2">
      <c r="A593" s="8"/>
      <c r="B593" s="7"/>
      <c r="C593" s="7"/>
      <c r="D593" s="7"/>
      <c r="E593" s="7"/>
      <c r="F593" s="7"/>
      <c r="G593" s="7"/>
      <c r="H593" s="7"/>
      <c r="I593" s="10"/>
      <c r="J593" s="25"/>
      <c r="K593" s="250"/>
      <c r="L593" s="31"/>
      <c r="M593" s="9"/>
      <c r="N593" s="11" t="s">
        <v>25</v>
      </c>
      <c r="O593" s="39"/>
      <c r="P593" s="47"/>
      <c r="Q593" s="13"/>
      <c r="R593" s="248">
        <f t="shared" si="90"/>
        <v>0</v>
      </c>
      <c r="S593" s="248">
        <f t="shared" si="91"/>
        <v>0</v>
      </c>
      <c r="T593" s="248">
        <f t="shared" si="92"/>
        <v>0</v>
      </c>
      <c r="U593" s="248">
        <f t="shared" si="93"/>
        <v>0</v>
      </c>
      <c r="V593" s="13"/>
      <c r="W593" s="7"/>
      <c r="AT593" s="130"/>
      <c r="BF593" s="33">
        <f t="shared" si="99"/>
        <v>41242</v>
      </c>
      <c r="BG593" s="34">
        <f t="shared" si="94"/>
        <v>82.88000000000001</v>
      </c>
      <c r="BH593" s="32">
        <f t="shared" si="95"/>
        <v>1</v>
      </c>
      <c r="BI593" s="32">
        <f t="shared" si="96"/>
        <v>0</v>
      </c>
      <c r="BJ593" s="69">
        <f t="shared" si="97"/>
        <v>0</v>
      </c>
      <c r="BK593" s="158" t="str">
        <f t="shared" si="98"/>
        <v/>
      </c>
    </row>
    <row r="594" spans="1:63" ht="12" customHeight="1" x14ac:dyDescent="0.2">
      <c r="A594" s="8"/>
      <c r="B594" s="7"/>
      <c r="C594" s="7"/>
      <c r="D594" s="7"/>
      <c r="E594" s="7"/>
      <c r="F594" s="7"/>
      <c r="G594" s="7"/>
      <c r="H594" s="7"/>
      <c r="I594" s="10"/>
      <c r="J594" s="25"/>
      <c r="K594" s="250"/>
      <c r="L594" s="31"/>
      <c r="M594" s="9"/>
      <c r="N594" s="11" t="s">
        <v>25</v>
      </c>
      <c r="O594" s="39"/>
      <c r="P594" s="47"/>
      <c r="Q594" s="13"/>
      <c r="R594" s="248">
        <f t="shared" si="90"/>
        <v>0</v>
      </c>
      <c r="S594" s="248">
        <f t="shared" si="91"/>
        <v>0</v>
      </c>
      <c r="T594" s="248">
        <f t="shared" si="92"/>
        <v>0</v>
      </c>
      <c r="U594" s="248">
        <f t="shared" si="93"/>
        <v>0</v>
      </c>
      <c r="V594" s="13"/>
      <c r="W594" s="7"/>
      <c r="AT594" s="130"/>
      <c r="BF594" s="33">
        <f t="shared" si="99"/>
        <v>41242</v>
      </c>
      <c r="BG594" s="34">
        <f t="shared" si="94"/>
        <v>82.88000000000001</v>
      </c>
      <c r="BH594" s="32">
        <f t="shared" si="95"/>
        <v>1</v>
      </c>
      <c r="BI594" s="32">
        <f t="shared" si="96"/>
        <v>0</v>
      </c>
      <c r="BJ594" s="69">
        <f t="shared" si="97"/>
        <v>0</v>
      </c>
      <c r="BK594" s="158" t="str">
        <f t="shared" si="98"/>
        <v/>
      </c>
    </row>
    <row r="595" spans="1:63" ht="12" customHeight="1" x14ac:dyDescent="0.2">
      <c r="A595" s="8"/>
      <c r="B595" s="7"/>
      <c r="C595" s="7"/>
      <c r="D595" s="7"/>
      <c r="E595" s="7"/>
      <c r="F595" s="7"/>
      <c r="G595" s="7"/>
      <c r="H595" s="7"/>
      <c r="I595" s="10"/>
      <c r="J595" s="25"/>
      <c r="K595" s="250"/>
      <c r="L595" s="31"/>
      <c r="M595" s="9"/>
      <c r="N595" s="11" t="s">
        <v>25</v>
      </c>
      <c r="O595" s="39"/>
      <c r="P595" s="47"/>
      <c r="Q595" s="13"/>
      <c r="R595" s="248">
        <f t="shared" si="90"/>
        <v>0</v>
      </c>
      <c r="S595" s="248">
        <f t="shared" si="91"/>
        <v>0</v>
      </c>
      <c r="T595" s="248">
        <f t="shared" si="92"/>
        <v>0</v>
      </c>
      <c r="U595" s="248">
        <f t="shared" si="93"/>
        <v>0</v>
      </c>
      <c r="V595" s="13"/>
      <c r="W595" s="7"/>
      <c r="AT595" s="130"/>
      <c r="BF595" s="33">
        <f t="shared" si="99"/>
        <v>41242</v>
      </c>
      <c r="BG595" s="34">
        <f t="shared" si="94"/>
        <v>82.88000000000001</v>
      </c>
      <c r="BH595" s="32">
        <f t="shared" si="95"/>
        <v>1</v>
      </c>
      <c r="BI595" s="32">
        <f t="shared" si="96"/>
        <v>0</v>
      </c>
      <c r="BJ595" s="69">
        <f t="shared" si="97"/>
        <v>0</v>
      </c>
      <c r="BK595" s="158" t="str">
        <f t="shared" si="98"/>
        <v/>
      </c>
    </row>
    <row r="596" spans="1:63" ht="12" customHeight="1" x14ac:dyDescent="0.2">
      <c r="A596" s="8"/>
      <c r="B596" s="7"/>
      <c r="C596" s="7"/>
      <c r="D596" s="7"/>
      <c r="E596" s="7"/>
      <c r="F596" s="7"/>
      <c r="G596" s="7"/>
      <c r="H596" s="7"/>
      <c r="I596" s="10"/>
      <c r="J596" s="25"/>
      <c r="K596" s="250"/>
      <c r="L596" s="31"/>
      <c r="M596" s="9"/>
      <c r="N596" s="11" t="s">
        <v>25</v>
      </c>
      <c r="O596" s="39"/>
      <c r="P596" s="47"/>
      <c r="Q596" s="13"/>
      <c r="R596" s="248">
        <f t="shared" si="90"/>
        <v>0</v>
      </c>
      <c r="S596" s="248">
        <f t="shared" si="91"/>
        <v>0</v>
      </c>
      <c r="T596" s="248">
        <f t="shared" si="92"/>
        <v>0</v>
      </c>
      <c r="U596" s="248">
        <f t="shared" si="93"/>
        <v>0</v>
      </c>
      <c r="V596" s="13"/>
      <c r="W596" s="7"/>
      <c r="AT596" s="130"/>
      <c r="BF596" s="33">
        <f t="shared" si="99"/>
        <v>41242</v>
      </c>
      <c r="BG596" s="34">
        <f t="shared" si="94"/>
        <v>82.88000000000001</v>
      </c>
      <c r="BH596" s="32">
        <f t="shared" si="95"/>
        <v>1</v>
      </c>
      <c r="BI596" s="32">
        <f t="shared" si="96"/>
        <v>0</v>
      </c>
      <c r="BJ596" s="69">
        <f t="shared" si="97"/>
        <v>0</v>
      </c>
      <c r="BK596" s="158" t="str">
        <f t="shared" si="98"/>
        <v/>
      </c>
    </row>
    <row r="597" spans="1:63" ht="12" customHeight="1" x14ac:dyDescent="0.2">
      <c r="A597" s="8"/>
      <c r="B597" s="7"/>
      <c r="C597" s="7"/>
      <c r="D597" s="7"/>
      <c r="E597" s="7"/>
      <c r="F597" s="7"/>
      <c r="G597" s="7"/>
      <c r="H597" s="7"/>
      <c r="I597" s="10"/>
      <c r="J597" s="25"/>
      <c r="K597" s="250"/>
      <c r="L597" s="31"/>
      <c r="M597" s="9"/>
      <c r="N597" s="11" t="s">
        <v>25</v>
      </c>
      <c r="O597" s="39"/>
      <c r="P597" s="47"/>
      <c r="Q597" s="13"/>
      <c r="R597" s="248">
        <f t="shared" si="90"/>
        <v>0</v>
      </c>
      <c r="S597" s="248">
        <f t="shared" si="91"/>
        <v>0</v>
      </c>
      <c r="T597" s="248">
        <f t="shared" si="92"/>
        <v>0</v>
      </c>
      <c r="U597" s="248">
        <f t="shared" si="93"/>
        <v>0</v>
      </c>
      <c r="V597" s="13"/>
      <c r="W597" s="7"/>
      <c r="AT597" s="130"/>
      <c r="BF597" s="33">
        <f t="shared" si="99"/>
        <v>41242</v>
      </c>
      <c r="BG597" s="34">
        <f t="shared" si="94"/>
        <v>82.88000000000001</v>
      </c>
      <c r="BH597" s="32">
        <f t="shared" si="95"/>
        <v>1</v>
      </c>
      <c r="BI597" s="32">
        <f t="shared" si="96"/>
        <v>0</v>
      </c>
      <c r="BJ597" s="69">
        <f t="shared" si="97"/>
        <v>0</v>
      </c>
      <c r="BK597" s="158" t="str">
        <f t="shared" si="98"/>
        <v/>
      </c>
    </row>
    <row r="598" spans="1:63" ht="12" customHeight="1" x14ac:dyDescent="0.2">
      <c r="A598" s="8"/>
      <c r="B598" s="7"/>
      <c r="C598" s="7"/>
      <c r="D598" s="7"/>
      <c r="E598" s="7"/>
      <c r="F598" s="7"/>
      <c r="G598" s="7"/>
      <c r="H598" s="7"/>
      <c r="I598" s="10"/>
      <c r="J598" s="25"/>
      <c r="K598" s="250"/>
      <c r="L598" s="31"/>
      <c r="M598" s="9"/>
      <c r="N598" s="11" t="s">
        <v>25</v>
      </c>
      <c r="O598" s="39"/>
      <c r="P598" s="47"/>
      <c r="Q598" s="13"/>
      <c r="R598" s="248">
        <f t="shared" si="90"/>
        <v>0</v>
      </c>
      <c r="S598" s="248">
        <f t="shared" si="91"/>
        <v>0</v>
      </c>
      <c r="T598" s="248">
        <f t="shared" si="92"/>
        <v>0</v>
      </c>
      <c r="U598" s="248">
        <f t="shared" si="93"/>
        <v>0</v>
      </c>
      <c r="V598" s="13"/>
      <c r="W598" s="7"/>
      <c r="AT598" s="130"/>
      <c r="BF598" s="33">
        <f t="shared" si="99"/>
        <v>41242</v>
      </c>
      <c r="BG598" s="34">
        <f t="shared" si="94"/>
        <v>82.88000000000001</v>
      </c>
      <c r="BH598" s="32">
        <f t="shared" si="95"/>
        <v>1</v>
      </c>
      <c r="BI598" s="32">
        <f t="shared" si="96"/>
        <v>0</v>
      </c>
      <c r="BJ598" s="69">
        <f t="shared" si="97"/>
        <v>0</v>
      </c>
      <c r="BK598" s="158" t="str">
        <f t="shared" si="98"/>
        <v/>
      </c>
    </row>
    <row r="599" spans="1:63" ht="12" customHeight="1" x14ac:dyDescent="0.2">
      <c r="A599" s="8"/>
      <c r="B599" s="7"/>
      <c r="C599" s="7"/>
      <c r="D599" s="7"/>
      <c r="E599" s="7"/>
      <c r="F599" s="7"/>
      <c r="G599" s="7"/>
      <c r="H599" s="7"/>
      <c r="I599" s="10"/>
      <c r="J599" s="25"/>
      <c r="K599" s="250"/>
      <c r="L599" s="31"/>
      <c r="M599" s="9"/>
      <c r="N599" s="11" t="s">
        <v>25</v>
      </c>
      <c r="O599" s="39"/>
      <c r="P599" s="47"/>
      <c r="Q599" s="13"/>
      <c r="R599" s="248">
        <f t="shared" si="90"/>
        <v>0</v>
      </c>
      <c r="S599" s="248">
        <f t="shared" si="91"/>
        <v>0</v>
      </c>
      <c r="T599" s="248">
        <f t="shared" si="92"/>
        <v>0</v>
      </c>
      <c r="U599" s="248">
        <f t="shared" si="93"/>
        <v>0</v>
      </c>
      <c r="V599" s="13"/>
      <c r="W599" s="7"/>
      <c r="AT599" s="130"/>
      <c r="BF599" s="33">
        <f t="shared" si="99"/>
        <v>41242</v>
      </c>
      <c r="BG599" s="34">
        <f t="shared" si="94"/>
        <v>82.88000000000001</v>
      </c>
      <c r="BH599" s="32">
        <f t="shared" si="95"/>
        <v>1</v>
      </c>
      <c r="BI599" s="32">
        <f t="shared" si="96"/>
        <v>0</v>
      </c>
      <c r="BJ599" s="69">
        <f t="shared" si="97"/>
        <v>0</v>
      </c>
      <c r="BK599" s="158" t="str">
        <f t="shared" si="98"/>
        <v/>
      </c>
    </row>
    <row r="600" spans="1:63" ht="12" customHeight="1" x14ac:dyDescent="0.2">
      <c r="A600" s="8"/>
      <c r="B600" s="7"/>
      <c r="C600" s="7"/>
      <c r="D600" s="7"/>
      <c r="E600" s="7"/>
      <c r="F600" s="7"/>
      <c r="G600" s="7"/>
      <c r="H600" s="7"/>
      <c r="I600" s="10"/>
      <c r="J600" s="25"/>
      <c r="K600" s="250"/>
      <c r="L600" s="31"/>
      <c r="M600" s="9"/>
      <c r="N600" s="11" t="s">
        <v>25</v>
      </c>
      <c r="O600" s="39"/>
      <c r="P600" s="47"/>
      <c r="Q600" s="13"/>
      <c r="R600" s="248">
        <f t="shared" si="90"/>
        <v>0</v>
      </c>
      <c r="S600" s="248">
        <f t="shared" si="91"/>
        <v>0</v>
      </c>
      <c r="T600" s="248">
        <f t="shared" si="92"/>
        <v>0</v>
      </c>
      <c r="U600" s="248">
        <f t="shared" si="93"/>
        <v>0</v>
      </c>
      <c r="V600" s="13"/>
      <c r="W600" s="7"/>
      <c r="AT600" s="130"/>
      <c r="BF600" s="33">
        <f t="shared" si="99"/>
        <v>41242</v>
      </c>
      <c r="BG600" s="34">
        <f t="shared" si="94"/>
        <v>82.88000000000001</v>
      </c>
      <c r="BH600" s="32">
        <f t="shared" si="95"/>
        <v>1</v>
      </c>
      <c r="BI600" s="32">
        <f t="shared" si="96"/>
        <v>0</v>
      </c>
      <c r="BJ600" s="69">
        <f t="shared" si="97"/>
        <v>0</v>
      </c>
      <c r="BK600" s="158" t="str">
        <f t="shared" si="98"/>
        <v/>
      </c>
    </row>
    <row r="601" spans="1:63" ht="12" customHeight="1" x14ac:dyDescent="0.2">
      <c r="A601" s="8"/>
      <c r="B601" s="7"/>
      <c r="C601" s="7"/>
      <c r="D601" s="7"/>
      <c r="E601" s="7"/>
      <c r="F601" s="7"/>
      <c r="G601" s="7"/>
      <c r="H601" s="7"/>
      <c r="I601" s="10"/>
      <c r="J601" s="25"/>
      <c r="K601" s="250"/>
      <c r="L601" s="31"/>
      <c r="M601" s="9"/>
      <c r="N601" s="11" t="s">
        <v>25</v>
      </c>
      <c r="O601" s="39"/>
      <c r="P601" s="47"/>
      <c r="Q601" s="13"/>
      <c r="R601" s="248">
        <f t="shared" si="90"/>
        <v>0</v>
      </c>
      <c r="S601" s="248">
        <f t="shared" si="91"/>
        <v>0</v>
      </c>
      <c r="T601" s="248">
        <f t="shared" si="92"/>
        <v>0</v>
      </c>
      <c r="U601" s="248">
        <f t="shared" si="93"/>
        <v>0</v>
      </c>
      <c r="V601" s="13"/>
      <c r="W601" s="7"/>
      <c r="AT601" s="130"/>
      <c r="BF601" s="33">
        <f t="shared" si="99"/>
        <v>41242</v>
      </c>
      <c r="BG601" s="34">
        <f t="shared" si="94"/>
        <v>82.88000000000001</v>
      </c>
      <c r="BH601" s="32">
        <f t="shared" si="95"/>
        <v>1</v>
      </c>
      <c r="BI601" s="32">
        <f t="shared" si="96"/>
        <v>0</v>
      </c>
      <c r="BJ601" s="69">
        <f t="shared" si="97"/>
        <v>0</v>
      </c>
      <c r="BK601" s="158" t="str">
        <f t="shared" si="98"/>
        <v/>
      </c>
    </row>
    <row r="602" spans="1:63" ht="12" customHeight="1" x14ac:dyDescent="0.2">
      <c r="A602" s="8"/>
      <c r="B602" s="7"/>
      <c r="C602" s="7"/>
      <c r="D602" s="7"/>
      <c r="E602" s="7"/>
      <c r="F602" s="7"/>
      <c r="G602" s="7"/>
      <c r="H602" s="7"/>
      <c r="I602" s="10"/>
      <c r="J602" s="25"/>
      <c r="K602" s="250"/>
      <c r="L602" s="31"/>
      <c r="M602" s="9"/>
      <c r="N602" s="11" t="s">
        <v>25</v>
      </c>
      <c r="O602" s="39"/>
      <c r="P602" s="47"/>
      <c r="Q602" s="13"/>
      <c r="R602" s="248">
        <f t="shared" si="90"/>
        <v>0</v>
      </c>
      <c r="S602" s="248">
        <f t="shared" si="91"/>
        <v>0</v>
      </c>
      <c r="T602" s="248">
        <f t="shared" si="92"/>
        <v>0</v>
      </c>
      <c r="U602" s="248">
        <f t="shared" si="93"/>
        <v>0</v>
      </c>
      <c r="V602" s="13"/>
      <c r="W602" s="7"/>
      <c r="AT602" s="130"/>
      <c r="BF602" s="33">
        <f t="shared" si="99"/>
        <v>41242</v>
      </c>
      <c r="BG602" s="34">
        <f t="shared" si="94"/>
        <v>82.88000000000001</v>
      </c>
      <c r="BH602" s="32">
        <f t="shared" si="95"/>
        <v>1</v>
      </c>
      <c r="BI602" s="32">
        <f t="shared" si="96"/>
        <v>0</v>
      </c>
      <c r="BJ602" s="69">
        <f t="shared" si="97"/>
        <v>0</v>
      </c>
      <c r="BK602" s="158" t="str">
        <f t="shared" si="98"/>
        <v/>
      </c>
    </row>
    <row r="603" spans="1:63" ht="12" customHeight="1" x14ac:dyDescent="0.2">
      <c r="A603" s="8"/>
      <c r="B603" s="7"/>
      <c r="C603" s="7"/>
      <c r="D603" s="7"/>
      <c r="E603" s="7"/>
      <c r="F603" s="7"/>
      <c r="G603" s="7"/>
      <c r="H603" s="7"/>
      <c r="I603" s="10"/>
      <c r="J603" s="25"/>
      <c r="K603" s="250"/>
      <c r="L603" s="31"/>
      <c r="M603" s="9"/>
      <c r="N603" s="11" t="s">
        <v>25</v>
      </c>
      <c r="O603" s="39"/>
      <c r="P603" s="47"/>
      <c r="Q603" s="13"/>
      <c r="R603" s="248">
        <f t="shared" si="90"/>
        <v>0</v>
      </c>
      <c r="S603" s="248">
        <f t="shared" si="91"/>
        <v>0</v>
      </c>
      <c r="T603" s="248">
        <f t="shared" si="92"/>
        <v>0</v>
      </c>
      <c r="U603" s="248">
        <f t="shared" si="93"/>
        <v>0</v>
      </c>
      <c r="V603" s="13"/>
      <c r="W603" s="7"/>
      <c r="AT603" s="130"/>
      <c r="BF603" s="33">
        <f t="shared" si="99"/>
        <v>41242</v>
      </c>
      <c r="BG603" s="34">
        <f t="shared" si="94"/>
        <v>82.88000000000001</v>
      </c>
      <c r="BH603" s="32">
        <f t="shared" si="95"/>
        <v>1</v>
      </c>
      <c r="BI603" s="32">
        <f t="shared" si="96"/>
        <v>0</v>
      </c>
      <c r="BJ603" s="69">
        <f t="shared" si="97"/>
        <v>0</v>
      </c>
      <c r="BK603" s="158" t="str">
        <f t="shared" si="98"/>
        <v/>
      </c>
    </row>
    <row r="604" spans="1:63" ht="12" customHeight="1" x14ac:dyDescent="0.2">
      <c r="A604" s="8"/>
      <c r="B604" s="7"/>
      <c r="C604" s="7"/>
      <c r="D604" s="7"/>
      <c r="E604" s="7"/>
      <c r="F604" s="7"/>
      <c r="G604" s="7"/>
      <c r="H604" s="7"/>
      <c r="I604" s="10"/>
      <c r="J604" s="25"/>
      <c r="K604" s="250"/>
      <c r="L604" s="31"/>
      <c r="M604" s="9"/>
      <c r="N604" s="11" t="s">
        <v>25</v>
      </c>
      <c r="O604" s="39"/>
      <c r="P604" s="47"/>
      <c r="Q604" s="13"/>
      <c r="R604" s="248">
        <f t="shared" si="90"/>
        <v>0</v>
      </c>
      <c r="S604" s="248">
        <f t="shared" si="91"/>
        <v>0</v>
      </c>
      <c r="T604" s="248">
        <f t="shared" si="92"/>
        <v>0</v>
      </c>
      <c r="U604" s="248">
        <f t="shared" si="93"/>
        <v>0</v>
      </c>
      <c r="V604" s="13"/>
      <c r="W604" s="7"/>
      <c r="AT604" s="130"/>
      <c r="BF604" s="33">
        <f t="shared" si="99"/>
        <v>41242</v>
      </c>
      <c r="BG604" s="34">
        <f t="shared" si="94"/>
        <v>82.88000000000001</v>
      </c>
      <c r="BH604" s="32">
        <f t="shared" si="95"/>
        <v>1</v>
      </c>
      <c r="BI604" s="32">
        <f t="shared" si="96"/>
        <v>0</v>
      </c>
      <c r="BJ604" s="69">
        <f t="shared" si="97"/>
        <v>0</v>
      </c>
      <c r="BK604" s="158" t="str">
        <f t="shared" si="98"/>
        <v/>
      </c>
    </row>
    <row r="605" spans="1:63" ht="12" customHeight="1" x14ac:dyDescent="0.2">
      <c r="A605" s="8"/>
      <c r="B605" s="7"/>
      <c r="C605" s="7"/>
      <c r="D605" s="7"/>
      <c r="E605" s="7"/>
      <c r="F605" s="7"/>
      <c r="G605" s="7"/>
      <c r="H605" s="7"/>
      <c r="I605" s="10"/>
      <c r="J605" s="25"/>
      <c r="K605" s="250"/>
      <c r="L605" s="31"/>
      <c r="M605" s="9"/>
      <c r="N605" s="11" t="s">
        <v>25</v>
      </c>
      <c r="O605" s="39"/>
      <c r="P605" s="47"/>
      <c r="Q605" s="13"/>
      <c r="R605" s="248">
        <f t="shared" si="90"/>
        <v>0</v>
      </c>
      <c r="S605" s="248">
        <f t="shared" si="91"/>
        <v>0</v>
      </c>
      <c r="T605" s="248">
        <f t="shared" si="92"/>
        <v>0</v>
      </c>
      <c r="U605" s="248">
        <f t="shared" si="93"/>
        <v>0</v>
      </c>
      <c r="V605" s="13"/>
      <c r="W605" s="7"/>
      <c r="AT605" s="130"/>
      <c r="BF605" s="33">
        <f t="shared" si="99"/>
        <v>41242</v>
      </c>
      <c r="BG605" s="34">
        <f t="shared" si="94"/>
        <v>82.88000000000001</v>
      </c>
      <c r="BH605" s="32">
        <f t="shared" si="95"/>
        <v>1</v>
      </c>
      <c r="BI605" s="32">
        <f t="shared" si="96"/>
        <v>0</v>
      </c>
      <c r="BJ605" s="69">
        <f t="shared" si="97"/>
        <v>0</v>
      </c>
      <c r="BK605" s="158" t="str">
        <f t="shared" si="98"/>
        <v/>
      </c>
    </row>
    <row r="606" spans="1:63" ht="12" customHeight="1" x14ac:dyDescent="0.2">
      <c r="A606" s="8"/>
      <c r="B606" s="7"/>
      <c r="C606" s="7"/>
      <c r="D606" s="7"/>
      <c r="E606" s="7"/>
      <c r="F606" s="7"/>
      <c r="G606" s="7"/>
      <c r="H606" s="7"/>
      <c r="I606" s="10"/>
      <c r="J606" s="25"/>
      <c r="K606" s="250"/>
      <c r="L606" s="31"/>
      <c r="M606" s="9"/>
      <c r="N606" s="11" t="s">
        <v>25</v>
      </c>
      <c r="O606" s="39"/>
      <c r="P606" s="47"/>
      <c r="Q606" s="13"/>
      <c r="R606" s="248">
        <f t="shared" si="90"/>
        <v>0</v>
      </c>
      <c r="S606" s="248">
        <f t="shared" si="91"/>
        <v>0</v>
      </c>
      <c r="T606" s="248">
        <f t="shared" si="92"/>
        <v>0</v>
      </c>
      <c r="U606" s="248">
        <f t="shared" si="93"/>
        <v>0</v>
      </c>
      <c r="V606" s="13"/>
      <c r="W606" s="7"/>
      <c r="AT606" s="130"/>
      <c r="BF606" s="33">
        <f t="shared" si="99"/>
        <v>41242</v>
      </c>
      <c r="BG606" s="34">
        <f t="shared" si="94"/>
        <v>82.88000000000001</v>
      </c>
      <c r="BH606" s="32">
        <f t="shared" si="95"/>
        <v>1</v>
      </c>
      <c r="BI606" s="32">
        <f t="shared" si="96"/>
        <v>0</v>
      </c>
      <c r="BJ606" s="69">
        <f t="shared" si="97"/>
        <v>0</v>
      </c>
      <c r="BK606" s="158" t="str">
        <f t="shared" si="98"/>
        <v/>
      </c>
    </row>
    <row r="607" spans="1:63" ht="12" customHeight="1" x14ac:dyDescent="0.2">
      <c r="A607" s="8"/>
      <c r="B607" s="7"/>
      <c r="C607" s="7"/>
      <c r="D607" s="7"/>
      <c r="E607" s="7"/>
      <c r="F607" s="7"/>
      <c r="G607" s="7"/>
      <c r="H607" s="7"/>
      <c r="I607" s="10"/>
      <c r="J607" s="25"/>
      <c r="K607" s="250"/>
      <c r="L607" s="31"/>
      <c r="M607" s="9"/>
      <c r="N607" s="11" t="s">
        <v>25</v>
      </c>
      <c r="O607" s="39"/>
      <c r="P607" s="47"/>
      <c r="Q607" s="13"/>
      <c r="R607" s="248">
        <f t="shared" si="90"/>
        <v>0</v>
      </c>
      <c r="S607" s="248">
        <f t="shared" si="91"/>
        <v>0</v>
      </c>
      <c r="T607" s="248">
        <f t="shared" si="92"/>
        <v>0</v>
      </c>
      <c r="U607" s="248">
        <f t="shared" si="93"/>
        <v>0</v>
      </c>
      <c r="V607" s="13"/>
      <c r="W607" s="7"/>
      <c r="AT607" s="130"/>
      <c r="BF607" s="33">
        <f t="shared" si="99"/>
        <v>41242</v>
      </c>
      <c r="BG607" s="34">
        <f t="shared" si="94"/>
        <v>82.88000000000001</v>
      </c>
      <c r="BH607" s="32">
        <f t="shared" si="95"/>
        <v>1</v>
      </c>
      <c r="BI607" s="32">
        <f t="shared" si="96"/>
        <v>0</v>
      </c>
      <c r="BJ607" s="69">
        <f t="shared" si="97"/>
        <v>0</v>
      </c>
      <c r="BK607" s="158" t="str">
        <f t="shared" si="98"/>
        <v/>
      </c>
    </row>
    <row r="608" spans="1:63" ht="12" customHeight="1" x14ac:dyDescent="0.2">
      <c r="A608" s="8"/>
      <c r="B608" s="7"/>
      <c r="C608" s="7"/>
      <c r="D608" s="7"/>
      <c r="E608" s="7"/>
      <c r="F608" s="7"/>
      <c r="G608" s="7"/>
      <c r="H608" s="7"/>
      <c r="I608" s="10"/>
      <c r="J608" s="25"/>
      <c r="K608" s="250"/>
      <c r="L608" s="31"/>
      <c r="M608" s="9"/>
      <c r="N608" s="11" t="s">
        <v>25</v>
      </c>
      <c r="O608" s="39"/>
      <c r="P608" s="47"/>
      <c r="Q608" s="13"/>
      <c r="R608" s="248">
        <f t="shared" si="90"/>
        <v>0</v>
      </c>
      <c r="S608" s="248">
        <f t="shared" si="91"/>
        <v>0</v>
      </c>
      <c r="T608" s="248">
        <f t="shared" si="92"/>
        <v>0</v>
      </c>
      <c r="U608" s="248">
        <f t="shared" si="93"/>
        <v>0</v>
      </c>
      <c r="V608" s="13"/>
      <c r="W608" s="7"/>
      <c r="AT608" s="130"/>
      <c r="BF608" s="33">
        <f t="shared" si="99"/>
        <v>41242</v>
      </c>
      <c r="BG608" s="34">
        <f t="shared" si="94"/>
        <v>82.88000000000001</v>
      </c>
      <c r="BH608" s="32">
        <f t="shared" si="95"/>
        <v>1</v>
      </c>
      <c r="BI608" s="32">
        <f t="shared" si="96"/>
        <v>0</v>
      </c>
      <c r="BJ608" s="69">
        <f t="shared" si="97"/>
        <v>0</v>
      </c>
      <c r="BK608" s="158" t="str">
        <f t="shared" si="98"/>
        <v/>
      </c>
    </row>
    <row r="609" spans="1:63" ht="12" customHeight="1" x14ac:dyDescent="0.2">
      <c r="A609" s="8"/>
      <c r="B609" s="7"/>
      <c r="C609" s="7"/>
      <c r="D609" s="7"/>
      <c r="E609" s="7"/>
      <c r="F609" s="7"/>
      <c r="G609" s="7"/>
      <c r="H609" s="7"/>
      <c r="I609" s="10"/>
      <c r="J609" s="25"/>
      <c r="K609" s="250"/>
      <c r="L609" s="31"/>
      <c r="M609" s="9"/>
      <c r="N609" s="11" t="s">
        <v>25</v>
      </c>
      <c r="O609" s="39"/>
      <c r="P609" s="47"/>
      <c r="Q609" s="13"/>
      <c r="R609" s="248">
        <f t="shared" si="90"/>
        <v>0</v>
      </c>
      <c r="S609" s="248">
        <f t="shared" si="91"/>
        <v>0</v>
      </c>
      <c r="T609" s="248">
        <f t="shared" si="92"/>
        <v>0</v>
      </c>
      <c r="U609" s="248">
        <f t="shared" si="93"/>
        <v>0</v>
      </c>
      <c r="V609" s="13"/>
      <c r="W609" s="7"/>
      <c r="AT609" s="130"/>
      <c r="BF609" s="33">
        <f t="shared" si="99"/>
        <v>41242</v>
      </c>
      <c r="BG609" s="34">
        <f t="shared" si="94"/>
        <v>82.88000000000001</v>
      </c>
      <c r="BH609" s="32">
        <f t="shared" si="95"/>
        <v>1</v>
      </c>
      <c r="BI609" s="32">
        <f t="shared" si="96"/>
        <v>0</v>
      </c>
      <c r="BJ609" s="69">
        <f t="shared" si="97"/>
        <v>0</v>
      </c>
      <c r="BK609" s="158" t="str">
        <f t="shared" si="98"/>
        <v/>
      </c>
    </row>
    <row r="610" spans="1:63" ht="12" customHeight="1" x14ac:dyDescent="0.2">
      <c r="A610" s="8"/>
      <c r="B610" s="7"/>
      <c r="C610" s="7"/>
      <c r="D610" s="7"/>
      <c r="E610" s="7"/>
      <c r="F610" s="7"/>
      <c r="G610" s="7"/>
      <c r="H610" s="7"/>
      <c r="I610" s="10"/>
      <c r="J610" s="25"/>
      <c r="K610" s="250"/>
      <c r="L610" s="31"/>
      <c r="M610" s="9"/>
      <c r="N610" s="11" t="s">
        <v>25</v>
      </c>
      <c r="O610" s="39"/>
      <c r="P610" s="47"/>
      <c r="Q610" s="13"/>
      <c r="R610" s="248">
        <f t="shared" si="90"/>
        <v>0</v>
      </c>
      <c r="S610" s="248">
        <f t="shared" si="91"/>
        <v>0</v>
      </c>
      <c r="T610" s="248">
        <f t="shared" si="92"/>
        <v>0</v>
      </c>
      <c r="U610" s="248">
        <f t="shared" si="93"/>
        <v>0</v>
      </c>
      <c r="V610" s="13"/>
      <c r="W610" s="7"/>
      <c r="AT610" s="130"/>
      <c r="BF610" s="33">
        <f t="shared" si="99"/>
        <v>41242</v>
      </c>
      <c r="BG610" s="34">
        <f t="shared" si="94"/>
        <v>82.88000000000001</v>
      </c>
      <c r="BH610" s="32">
        <f t="shared" si="95"/>
        <v>1</v>
      </c>
      <c r="BI610" s="32">
        <f t="shared" si="96"/>
        <v>0</v>
      </c>
      <c r="BJ610" s="69">
        <f t="shared" si="97"/>
        <v>0</v>
      </c>
      <c r="BK610" s="158" t="str">
        <f t="shared" si="98"/>
        <v/>
      </c>
    </row>
    <row r="611" spans="1:63" ht="12" customHeight="1" x14ac:dyDescent="0.2">
      <c r="A611" s="8"/>
      <c r="B611" s="7"/>
      <c r="C611" s="7"/>
      <c r="D611" s="7"/>
      <c r="E611" s="7"/>
      <c r="F611" s="7"/>
      <c r="G611" s="7"/>
      <c r="H611" s="7"/>
      <c r="I611" s="10"/>
      <c r="J611" s="25"/>
      <c r="K611" s="250"/>
      <c r="L611" s="31"/>
      <c r="M611" s="9"/>
      <c r="N611" s="11" t="s">
        <v>25</v>
      </c>
      <c r="O611" s="39"/>
      <c r="P611" s="47"/>
      <c r="Q611" s="13"/>
      <c r="R611" s="248">
        <f t="shared" si="90"/>
        <v>0</v>
      </c>
      <c r="S611" s="248">
        <f t="shared" si="91"/>
        <v>0</v>
      </c>
      <c r="T611" s="248">
        <f t="shared" si="92"/>
        <v>0</v>
      </c>
      <c r="U611" s="248">
        <f t="shared" si="93"/>
        <v>0</v>
      </c>
      <c r="V611" s="13"/>
      <c r="W611" s="7"/>
      <c r="AT611" s="130"/>
      <c r="BF611" s="33">
        <f t="shared" si="99"/>
        <v>41242</v>
      </c>
      <c r="BG611" s="34">
        <f t="shared" si="94"/>
        <v>82.88000000000001</v>
      </c>
      <c r="BH611" s="32">
        <f t="shared" si="95"/>
        <v>1</v>
      </c>
      <c r="BI611" s="32">
        <f t="shared" si="96"/>
        <v>0</v>
      </c>
      <c r="BJ611" s="69">
        <f t="shared" si="97"/>
        <v>0</v>
      </c>
      <c r="BK611" s="158" t="str">
        <f t="shared" si="98"/>
        <v/>
      </c>
    </row>
    <row r="612" spans="1:63" ht="12" customHeight="1" x14ac:dyDescent="0.2">
      <c r="A612" s="8"/>
      <c r="B612" s="7"/>
      <c r="C612" s="7"/>
      <c r="D612" s="7"/>
      <c r="E612" s="7"/>
      <c r="F612" s="7"/>
      <c r="G612" s="7"/>
      <c r="H612" s="7"/>
      <c r="I612" s="10"/>
      <c r="J612" s="25"/>
      <c r="K612" s="250"/>
      <c r="L612" s="31"/>
      <c r="M612" s="9"/>
      <c r="N612" s="11" t="s">
        <v>25</v>
      </c>
      <c r="O612" s="39"/>
      <c r="P612" s="47"/>
      <c r="Q612" s="13"/>
      <c r="R612" s="248">
        <f t="shared" si="90"/>
        <v>0</v>
      </c>
      <c r="S612" s="248">
        <f t="shared" si="91"/>
        <v>0</v>
      </c>
      <c r="T612" s="248">
        <f t="shared" si="92"/>
        <v>0</v>
      </c>
      <c r="U612" s="248">
        <f t="shared" si="93"/>
        <v>0</v>
      </c>
      <c r="V612" s="13"/>
      <c r="W612" s="7"/>
      <c r="AT612" s="130"/>
      <c r="BF612" s="33">
        <f t="shared" si="99"/>
        <v>41242</v>
      </c>
      <c r="BG612" s="34">
        <f t="shared" si="94"/>
        <v>82.88000000000001</v>
      </c>
      <c r="BH612" s="32">
        <f t="shared" si="95"/>
        <v>1</v>
      </c>
      <c r="BI612" s="32">
        <f t="shared" si="96"/>
        <v>0</v>
      </c>
      <c r="BJ612" s="69">
        <f t="shared" si="97"/>
        <v>0</v>
      </c>
      <c r="BK612" s="158" t="str">
        <f t="shared" si="98"/>
        <v/>
      </c>
    </row>
    <row r="613" spans="1:63" ht="12" customHeight="1" x14ac:dyDescent="0.2">
      <c r="A613" s="8"/>
      <c r="B613" s="7"/>
      <c r="C613" s="7"/>
      <c r="D613" s="7"/>
      <c r="E613" s="7"/>
      <c r="F613" s="7"/>
      <c r="G613" s="7"/>
      <c r="H613" s="7"/>
      <c r="I613" s="10"/>
      <c r="J613" s="25"/>
      <c r="K613" s="250"/>
      <c r="L613" s="31"/>
      <c r="M613" s="9"/>
      <c r="N613" s="11" t="s">
        <v>25</v>
      </c>
      <c r="O613" s="39"/>
      <c r="P613" s="47"/>
      <c r="Q613" s="13"/>
      <c r="R613" s="248">
        <f t="shared" si="90"/>
        <v>0</v>
      </c>
      <c r="S613" s="248">
        <f t="shared" si="91"/>
        <v>0</v>
      </c>
      <c r="T613" s="248">
        <f t="shared" si="92"/>
        <v>0</v>
      </c>
      <c r="U613" s="248">
        <f t="shared" si="93"/>
        <v>0</v>
      </c>
      <c r="V613" s="13"/>
      <c r="W613" s="7"/>
      <c r="AT613" s="130"/>
      <c r="BF613" s="33">
        <f t="shared" si="99"/>
        <v>41242</v>
      </c>
      <c r="BG613" s="34">
        <f t="shared" si="94"/>
        <v>82.88000000000001</v>
      </c>
      <c r="BH613" s="32">
        <f t="shared" si="95"/>
        <v>1</v>
      </c>
      <c r="BI613" s="32">
        <f t="shared" si="96"/>
        <v>0</v>
      </c>
      <c r="BJ613" s="69">
        <f t="shared" si="97"/>
        <v>0</v>
      </c>
      <c r="BK613" s="158" t="str">
        <f t="shared" si="98"/>
        <v/>
      </c>
    </row>
    <row r="614" spans="1:63" ht="12" customHeight="1" x14ac:dyDescent="0.2">
      <c r="A614" s="8"/>
      <c r="B614" s="7"/>
      <c r="C614" s="7"/>
      <c r="D614" s="7"/>
      <c r="E614" s="7"/>
      <c r="F614" s="7"/>
      <c r="G614" s="7"/>
      <c r="H614" s="7"/>
      <c r="I614" s="10"/>
      <c r="J614" s="25"/>
      <c r="K614" s="250"/>
      <c r="L614" s="31"/>
      <c r="M614" s="9"/>
      <c r="N614" s="11" t="s">
        <v>25</v>
      </c>
      <c r="O614" s="39"/>
      <c r="P614" s="47"/>
      <c r="Q614" s="13"/>
      <c r="R614" s="248">
        <f t="shared" si="90"/>
        <v>0</v>
      </c>
      <c r="S614" s="248">
        <f t="shared" si="91"/>
        <v>0</v>
      </c>
      <c r="T614" s="248">
        <f t="shared" si="92"/>
        <v>0</v>
      </c>
      <c r="U614" s="248">
        <f t="shared" si="93"/>
        <v>0</v>
      </c>
      <c r="V614" s="13"/>
      <c r="W614" s="7"/>
      <c r="AT614" s="130"/>
      <c r="BF614" s="33">
        <f t="shared" si="99"/>
        <v>41242</v>
      </c>
      <c r="BG614" s="34">
        <f t="shared" si="94"/>
        <v>82.88000000000001</v>
      </c>
      <c r="BH614" s="32">
        <f t="shared" si="95"/>
        <v>1</v>
      </c>
      <c r="BI614" s="32">
        <f t="shared" si="96"/>
        <v>0</v>
      </c>
      <c r="BJ614" s="69">
        <f t="shared" si="97"/>
        <v>0</v>
      </c>
      <c r="BK614" s="158" t="str">
        <f t="shared" si="98"/>
        <v/>
      </c>
    </row>
    <row r="615" spans="1:63" ht="12" customHeight="1" x14ac:dyDescent="0.2">
      <c r="A615" s="8"/>
      <c r="B615" s="7"/>
      <c r="C615" s="7"/>
      <c r="D615" s="7"/>
      <c r="E615" s="7"/>
      <c r="F615" s="7"/>
      <c r="G615" s="7"/>
      <c r="H615" s="7"/>
      <c r="I615" s="10"/>
      <c r="J615" s="25"/>
      <c r="K615" s="250"/>
      <c r="L615" s="31"/>
      <c r="M615" s="9"/>
      <c r="N615" s="11" t="s">
        <v>25</v>
      </c>
      <c r="O615" s="39"/>
      <c r="P615" s="47"/>
      <c r="Q615" s="13"/>
      <c r="R615" s="248">
        <f t="shared" si="90"/>
        <v>0</v>
      </c>
      <c r="S615" s="248">
        <f t="shared" si="91"/>
        <v>0</v>
      </c>
      <c r="T615" s="248">
        <f t="shared" si="92"/>
        <v>0</v>
      </c>
      <c r="U615" s="248">
        <f t="shared" si="93"/>
        <v>0</v>
      </c>
      <c r="V615" s="13"/>
      <c r="W615" s="7"/>
      <c r="AT615" s="130"/>
      <c r="BF615" s="33">
        <f t="shared" si="99"/>
        <v>41242</v>
      </c>
      <c r="BG615" s="34">
        <f t="shared" si="94"/>
        <v>82.88000000000001</v>
      </c>
      <c r="BH615" s="32">
        <f t="shared" si="95"/>
        <v>1</v>
      </c>
      <c r="BI615" s="32">
        <f t="shared" si="96"/>
        <v>0</v>
      </c>
      <c r="BJ615" s="69">
        <f t="shared" si="97"/>
        <v>0</v>
      </c>
      <c r="BK615" s="158" t="str">
        <f t="shared" si="98"/>
        <v/>
      </c>
    </row>
    <row r="616" spans="1:63" ht="12" customHeight="1" x14ac:dyDescent="0.2">
      <c r="A616" s="8"/>
      <c r="B616" s="7"/>
      <c r="C616" s="7"/>
      <c r="D616" s="7"/>
      <c r="E616" s="7"/>
      <c r="F616" s="7"/>
      <c r="G616" s="7"/>
      <c r="H616" s="7"/>
      <c r="I616" s="10"/>
      <c r="J616" s="25"/>
      <c r="K616" s="250"/>
      <c r="L616" s="31"/>
      <c r="M616" s="9"/>
      <c r="N616" s="11" t="s">
        <v>25</v>
      </c>
      <c r="O616" s="39"/>
      <c r="P616" s="47"/>
      <c r="Q616" s="13"/>
      <c r="R616" s="248">
        <f t="shared" si="90"/>
        <v>0</v>
      </c>
      <c r="S616" s="248">
        <f t="shared" si="91"/>
        <v>0</v>
      </c>
      <c r="T616" s="248">
        <f t="shared" si="92"/>
        <v>0</v>
      </c>
      <c r="U616" s="248">
        <f t="shared" si="93"/>
        <v>0</v>
      </c>
      <c r="V616" s="13"/>
      <c r="W616" s="7"/>
      <c r="AT616" s="130"/>
      <c r="BF616" s="33">
        <f t="shared" si="99"/>
        <v>41242</v>
      </c>
      <c r="BG616" s="34">
        <f t="shared" si="94"/>
        <v>82.88000000000001</v>
      </c>
      <c r="BH616" s="32">
        <f t="shared" si="95"/>
        <v>1</v>
      </c>
      <c r="BI616" s="32">
        <f t="shared" si="96"/>
        <v>0</v>
      </c>
      <c r="BJ616" s="69">
        <f t="shared" si="97"/>
        <v>0</v>
      </c>
      <c r="BK616" s="158" t="str">
        <f t="shared" si="98"/>
        <v/>
      </c>
    </row>
    <row r="617" spans="1:63" ht="12" customHeight="1" x14ac:dyDescent="0.2">
      <c r="A617" s="8"/>
      <c r="B617" s="7"/>
      <c r="C617" s="7"/>
      <c r="D617" s="7"/>
      <c r="E617" s="7"/>
      <c r="F617" s="7"/>
      <c r="G617" s="7"/>
      <c r="H617" s="7"/>
      <c r="I617" s="10"/>
      <c r="J617" s="25"/>
      <c r="K617" s="250"/>
      <c r="L617" s="31"/>
      <c r="M617" s="9"/>
      <c r="N617" s="11" t="s">
        <v>25</v>
      </c>
      <c r="O617" s="39"/>
      <c r="P617" s="47"/>
      <c r="Q617" s="13"/>
      <c r="R617" s="248">
        <f t="shared" si="90"/>
        <v>0</v>
      </c>
      <c r="S617" s="248">
        <f t="shared" si="91"/>
        <v>0</v>
      </c>
      <c r="T617" s="248">
        <f t="shared" si="92"/>
        <v>0</v>
      </c>
      <c r="U617" s="248">
        <f t="shared" si="93"/>
        <v>0</v>
      </c>
      <c r="V617" s="13"/>
      <c r="W617" s="7"/>
      <c r="AT617" s="130"/>
      <c r="BF617" s="33">
        <f t="shared" si="99"/>
        <v>41242</v>
      </c>
      <c r="BG617" s="34">
        <f t="shared" si="94"/>
        <v>82.88000000000001</v>
      </c>
      <c r="BH617" s="32">
        <f t="shared" si="95"/>
        <v>1</v>
      </c>
      <c r="BI617" s="32">
        <f t="shared" si="96"/>
        <v>0</v>
      </c>
      <c r="BJ617" s="69">
        <f t="shared" si="97"/>
        <v>0</v>
      </c>
      <c r="BK617" s="158" t="str">
        <f t="shared" si="98"/>
        <v/>
      </c>
    </row>
    <row r="618" spans="1:63" ht="12" customHeight="1" x14ac:dyDescent="0.2">
      <c r="A618" s="8"/>
      <c r="B618" s="7"/>
      <c r="C618" s="7"/>
      <c r="D618" s="7"/>
      <c r="E618" s="7"/>
      <c r="F618" s="7"/>
      <c r="G618" s="7"/>
      <c r="H618" s="7"/>
      <c r="I618" s="10"/>
      <c r="J618" s="25"/>
      <c r="K618" s="250"/>
      <c r="L618" s="31"/>
      <c r="M618" s="9"/>
      <c r="N618" s="11" t="s">
        <v>25</v>
      </c>
      <c r="O618" s="39"/>
      <c r="P618" s="47"/>
      <c r="Q618" s="13"/>
      <c r="R618" s="248">
        <f t="shared" si="90"/>
        <v>0</v>
      </c>
      <c r="S618" s="248">
        <f t="shared" si="91"/>
        <v>0</v>
      </c>
      <c r="T618" s="248">
        <f t="shared" si="92"/>
        <v>0</v>
      </c>
      <c r="U618" s="248">
        <f t="shared" si="93"/>
        <v>0</v>
      </c>
      <c r="V618" s="13"/>
      <c r="W618" s="7"/>
      <c r="AT618" s="130"/>
      <c r="BF618" s="33">
        <f t="shared" si="99"/>
        <v>41242</v>
      </c>
      <c r="BG618" s="34">
        <f t="shared" si="94"/>
        <v>82.88000000000001</v>
      </c>
      <c r="BH618" s="32">
        <f t="shared" si="95"/>
        <v>1</v>
      </c>
      <c r="BI618" s="32">
        <f t="shared" si="96"/>
        <v>0</v>
      </c>
      <c r="BJ618" s="69">
        <f t="shared" si="97"/>
        <v>0</v>
      </c>
      <c r="BK618" s="158" t="str">
        <f t="shared" si="98"/>
        <v/>
      </c>
    </row>
    <row r="619" spans="1:63" ht="12" customHeight="1" x14ac:dyDescent="0.2">
      <c r="A619" s="8"/>
      <c r="B619" s="7"/>
      <c r="C619" s="7"/>
      <c r="D619" s="7"/>
      <c r="E619" s="7"/>
      <c r="F619" s="7"/>
      <c r="G619" s="7"/>
      <c r="H619" s="7"/>
      <c r="I619" s="10"/>
      <c r="J619" s="25"/>
      <c r="K619" s="250"/>
      <c r="L619" s="31"/>
      <c r="M619" s="9"/>
      <c r="N619" s="11" t="s">
        <v>25</v>
      </c>
      <c r="O619" s="39"/>
      <c r="P619" s="47"/>
      <c r="Q619" s="13"/>
      <c r="R619" s="248">
        <f t="shared" si="90"/>
        <v>0</v>
      </c>
      <c r="S619" s="248">
        <f t="shared" si="91"/>
        <v>0</v>
      </c>
      <c r="T619" s="248">
        <f t="shared" si="92"/>
        <v>0</v>
      </c>
      <c r="U619" s="248">
        <f t="shared" si="93"/>
        <v>0</v>
      </c>
      <c r="V619" s="13"/>
      <c r="W619" s="7"/>
      <c r="AT619" s="130"/>
      <c r="BF619" s="33">
        <f t="shared" si="99"/>
        <v>41242</v>
      </c>
      <c r="BG619" s="34">
        <f t="shared" si="94"/>
        <v>82.88000000000001</v>
      </c>
      <c r="BH619" s="32">
        <f t="shared" si="95"/>
        <v>1</v>
      </c>
      <c r="BI619" s="32">
        <f t="shared" si="96"/>
        <v>0</v>
      </c>
      <c r="BJ619" s="69">
        <f t="shared" si="97"/>
        <v>0</v>
      </c>
      <c r="BK619" s="158" t="str">
        <f t="shared" si="98"/>
        <v/>
      </c>
    </row>
    <row r="620" spans="1:63" ht="12" customHeight="1" x14ac:dyDescent="0.2">
      <c r="A620" s="8"/>
      <c r="B620" s="7"/>
      <c r="C620" s="7"/>
      <c r="D620" s="7"/>
      <c r="E620" s="7"/>
      <c r="F620" s="7"/>
      <c r="G620" s="7"/>
      <c r="H620" s="7"/>
      <c r="I620" s="10"/>
      <c r="J620" s="25"/>
      <c r="K620" s="250"/>
      <c r="L620" s="31"/>
      <c r="M620" s="9"/>
      <c r="N620" s="11" t="s">
        <v>25</v>
      </c>
      <c r="O620" s="39"/>
      <c r="P620" s="47"/>
      <c r="Q620" s="13"/>
      <c r="R620" s="248">
        <f t="shared" si="90"/>
        <v>0</v>
      </c>
      <c r="S620" s="248">
        <f t="shared" si="91"/>
        <v>0</v>
      </c>
      <c r="T620" s="248">
        <f t="shared" si="92"/>
        <v>0</v>
      </c>
      <c r="U620" s="248">
        <f t="shared" si="93"/>
        <v>0</v>
      </c>
      <c r="V620" s="13"/>
      <c r="W620" s="7"/>
      <c r="AT620" s="130"/>
      <c r="BF620" s="33">
        <f t="shared" si="99"/>
        <v>41242</v>
      </c>
      <c r="BG620" s="34">
        <f t="shared" si="94"/>
        <v>82.88000000000001</v>
      </c>
      <c r="BH620" s="32">
        <f t="shared" si="95"/>
        <v>1</v>
      </c>
      <c r="BI620" s="32">
        <f t="shared" si="96"/>
        <v>0</v>
      </c>
      <c r="BJ620" s="69">
        <f t="shared" si="97"/>
        <v>0</v>
      </c>
      <c r="BK620" s="158" t="str">
        <f t="shared" si="98"/>
        <v/>
      </c>
    </row>
    <row r="621" spans="1:63" ht="12" customHeight="1" x14ac:dyDescent="0.2">
      <c r="A621" s="8"/>
      <c r="B621" s="7"/>
      <c r="C621" s="7"/>
      <c r="D621" s="7"/>
      <c r="E621" s="7"/>
      <c r="F621" s="7"/>
      <c r="G621" s="7"/>
      <c r="H621" s="7"/>
      <c r="I621" s="10"/>
      <c r="J621" s="25"/>
      <c r="K621" s="250"/>
      <c r="L621" s="31"/>
      <c r="M621" s="9"/>
      <c r="N621" s="11" t="s">
        <v>25</v>
      </c>
      <c r="O621" s="39"/>
      <c r="P621" s="47"/>
      <c r="Q621" s="13"/>
      <c r="R621" s="248">
        <f t="shared" si="90"/>
        <v>0</v>
      </c>
      <c r="S621" s="248">
        <f t="shared" si="91"/>
        <v>0</v>
      </c>
      <c r="T621" s="248">
        <f t="shared" si="92"/>
        <v>0</v>
      </c>
      <c r="U621" s="248">
        <f t="shared" si="93"/>
        <v>0</v>
      </c>
      <c r="V621" s="13"/>
      <c r="W621" s="7"/>
      <c r="AT621" s="130"/>
      <c r="BF621" s="33">
        <f t="shared" si="99"/>
        <v>41242</v>
      </c>
      <c r="BG621" s="34">
        <f t="shared" si="94"/>
        <v>82.88000000000001</v>
      </c>
      <c r="BH621" s="32">
        <f t="shared" si="95"/>
        <v>1</v>
      </c>
      <c r="BI621" s="32">
        <f t="shared" si="96"/>
        <v>0</v>
      </c>
      <c r="BJ621" s="69">
        <f t="shared" si="97"/>
        <v>0</v>
      </c>
      <c r="BK621" s="158" t="str">
        <f t="shared" si="98"/>
        <v/>
      </c>
    </row>
    <row r="622" spans="1:63" ht="12" customHeight="1" x14ac:dyDescent="0.2">
      <c r="A622" s="8"/>
      <c r="B622" s="7"/>
      <c r="C622" s="7"/>
      <c r="D622" s="7"/>
      <c r="E622" s="7"/>
      <c r="F622" s="7"/>
      <c r="G622" s="7"/>
      <c r="H622" s="7"/>
      <c r="I622" s="10"/>
      <c r="J622" s="25"/>
      <c r="K622" s="250"/>
      <c r="L622" s="31"/>
      <c r="M622" s="9"/>
      <c r="N622" s="11" t="s">
        <v>25</v>
      </c>
      <c r="O622" s="39"/>
      <c r="P622" s="47"/>
      <c r="Q622" s="13"/>
      <c r="R622" s="248">
        <f t="shared" si="90"/>
        <v>0</v>
      </c>
      <c r="S622" s="248">
        <f t="shared" si="91"/>
        <v>0</v>
      </c>
      <c r="T622" s="248">
        <f t="shared" si="92"/>
        <v>0</v>
      </c>
      <c r="U622" s="248">
        <f t="shared" si="93"/>
        <v>0</v>
      </c>
      <c r="V622" s="13"/>
      <c r="W622" s="7"/>
      <c r="AT622" s="130"/>
      <c r="BF622" s="33">
        <f t="shared" si="99"/>
        <v>41242</v>
      </c>
      <c r="BG622" s="34">
        <f t="shared" si="94"/>
        <v>82.88000000000001</v>
      </c>
      <c r="BH622" s="32">
        <f t="shared" si="95"/>
        <v>1</v>
      </c>
      <c r="BI622" s="32">
        <f t="shared" si="96"/>
        <v>0</v>
      </c>
      <c r="BJ622" s="69">
        <f t="shared" si="97"/>
        <v>0</v>
      </c>
      <c r="BK622" s="158" t="str">
        <f t="shared" si="98"/>
        <v/>
      </c>
    </row>
    <row r="623" spans="1:63" ht="12" customHeight="1" x14ac:dyDescent="0.2">
      <c r="A623" s="8"/>
      <c r="B623" s="7"/>
      <c r="C623" s="7"/>
      <c r="D623" s="7"/>
      <c r="E623" s="7"/>
      <c r="F623" s="7"/>
      <c r="G623" s="7"/>
      <c r="H623" s="7"/>
      <c r="I623" s="10"/>
      <c r="J623" s="25"/>
      <c r="K623" s="250"/>
      <c r="L623" s="31"/>
      <c r="M623" s="9"/>
      <c r="N623" s="11" t="s">
        <v>25</v>
      </c>
      <c r="O623" s="39"/>
      <c r="P623" s="47"/>
      <c r="Q623" s="13"/>
      <c r="R623" s="248">
        <f t="shared" si="90"/>
        <v>0</v>
      </c>
      <c r="S623" s="248">
        <f t="shared" si="91"/>
        <v>0</v>
      </c>
      <c r="T623" s="248">
        <f t="shared" si="92"/>
        <v>0</v>
      </c>
      <c r="U623" s="248">
        <f t="shared" si="93"/>
        <v>0</v>
      </c>
      <c r="V623" s="13"/>
      <c r="W623" s="7"/>
      <c r="AT623" s="130"/>
      <c r="BF623" s="33">
        <f t="shared" si="99"/>
        <v>41242</v>
      </c>
      <c r="BG623" s="34">
        <f t="shared" si="94"/>
        <v>82.88000000000001</v>
      </c>
      <c r="BH623" s="32">
        <f t="shared" si="95"/>
        <v>1</v>
      </c>
      <c r="BI623" s="32">
        <f t="shared" si="96"/>
        <v>0</v>
      </c>
      <c r="BJ623" s="69">
        <f t="shared" si="97"/>
        <v>0</v>
      </c>
      <c r="BK623" s="158" t="str">
        <f t="shared" si="98"/>
        <v/>
      </c>
    </row>
    <row r="624" spans="1:63" ht="12" customHeight="1" x14ac:dyDescent="0.2">
      <c r="A624" s="8"/>
      <c r="B624" s="7"/>
      <c r="C624" s="7"/>
      <c r="D624" s="7"/>
      <c r="E624" s="7"/>
      <c r="F624" s="7"/>
      <c r="G624" s="7"/>
      <c r="H624" s="7"/>
      <c r="I624" s="10"/>
      <c r="J624" s="25"/>
      <c r="K624" s="250"/>
      <c r="L624" s="31"/>
      <c r="M624" s="9"/>
      <c r="N624" s="11" t="s">
        <v>25</v>
      </c>
      <c r="O624" s="39"/>
      <c r="P624" s="47"/>
      <c r="Q624" s="13"/>
      <c r="R624" s="248">
        <f t="shared" si="90"/>
        <v>0</v>
      </c>
      <c r="S624" s="248">
        <f t="shared" si="91"/>
        <v>0</v>
      </c>
      <c r="T624" s="248">
        <f t="shared" si="92"/>
        <v>0</v>
      </c>
      <c r="U624" s="248">
        <f t="shared" si="93"/>
        <v>0</v>
      </c>
      <c r="V624" s="13"/>
      <c r="W624" s="7"/>
      <c r="AT624" s="130"/>
      <c r="BF624" s="33">
        <f t="shared" si="99"/>
        <v>41242</v>
      </c>
      <c r="BG624" s="34">
        <f t="shared" si="94"/>
        <v>82.88000000000001</v>
      </c>
      <c r="BH624" s="32">
        <f t="shared" si="95"/>
        <v>1</v>
      </c>
      <c r="BI624" s="32">
        <f t="shared" si="96"/>
        <v>0</v>
      </c>
      <c r="BJ624" s="69">
        <f t="shared" si="97"/>
        <v>0</v>
      </c>
      <c r="BK624" s="158" t="str">
        <f t="shared" si="98"/>
        <v/>
      </c>
    </row>
    <row r="625" spans="1:63" ht="12" customHeight="1" x14ac:dyDescent="0.2">
      <c r="A625" s="8"/>
      <c r="B625" s="7"/>
      <c r="C625" s="7"/>
      <c r="D625" s="7"/>
      <c r="E625" s="7"/>
      <c r="F625" s="7"/>
      <c r="G625" s="7"/>
      <c r="H625" s="7"/>
      <c r="I625" s="10"/>
      <c r="J625" s="25"/>
      <c r="K625" s="250"/>
      <c r="L625" s="31"/>
      <c r="M625" s="9"/>
      <c r="N625" s="11" t="s">
        <v>25</v>
      </c>
      <c r="O625" s="39"/>
      <c r="P625" s="47"/>
      <c r="Q625" s="13"/>
      <c r="R625" s="248">
        <f t="shared" si="90"/>
        <v>0</v>
      </c>
      <c r="S625" s="248">
        <f t="shared" si="91"/>
        <v>0</v>
      </c>
      <c r="T625" s="248">
        <f t="shared" si="92"/>
        <v>0</v>
      </c>
      <c r="U625" s="248">
        <f t="shared" si="93"/>
        <v>0</v>
      </c>
      <c r="V625" s="13"/>
      <c r="W625" s="7"/>
      <c r="AT625" s="130"/>
      <c r="BF625" s="33">
        <f t="shared" si="99"/>
        <v>41242</v>
      </c>
      <c r="BG625" s="34">
        <f t="shared" si="94"/>
        <v>82.88000000000001</v>
      </c>
      <c r="BH625" s="32">
        <f t="shared" si="95"/>
        <v>1</v>
      </c>
      <c r="BI625" s="32">
        <f t="shared" si="96"/>
        <v>0</v>
      </c>
      <c r="BJ625" s="69">
        <f t="shared" si="97"/>
        <v>0</v>
      </c>
      <c r="BK625" s="158" t="str">
        <f t="shared" si="98"/>
        <v/>
      </c>
    </row>
    <row r="626" spans="1:63" ht="12" customHeight="1" x14ac:dyDescent="0.2">
      <c r="A626" s="8"/>
      <c r="B626" s="7"/>
      <c r="C626" s="7"/>
      <c r="D626" s="7"/>
      <c r="E626" s="7"/>
      <c r="F626" s="7"/>
      <c r="G626" s="7"/>
      <c r="H626" s="7"/>
      <c r="I626" s="10"/>
      <c r="J626" s="25"/>
      <c r="K626" s="250"/>
      <c r="L626" s="31"/>
      <c r="M626" s="9"/>
      <c r="N626" s="11" t="s">
        <v>25</v>
      </c>
      <c r="O626" s="39"/>
      <c r="P626" s="47"/>
      <c r="Q626" s="13"/>
      <c r="R626" s="248">
        <f t="shared" si="90"/>
        <v>0</v>
      </c>
      <c r="S626" s="248">
        <f t="shared" si="91"/>
        <v>0</v>
      </c>
      <c r="T626" s="248">
        <f t="shared" si="92"/>
        <v>0</v>
      </c>
      <c r="U626" s="248">
        <f t="shared" si="93"/>
        <v>0</v>
      </c>
      <c r="V626" s="13"/>
      <c r="W626" s="7"/>
      <c r="AT626" s="130"/>
      <c r="BF626" s="33">
        <f t="shared" si="99"/>
        <v>41242</v>
      </c>
      <c r="BG626" s="34">
        <f t="shared" si="94"/>
        <v>82.88000000000001</v>
      </c>
      <c r="BH626" s="32">
        <f t="shared" si="95"/>
        <v>1</v>
      </c>
      <c r="BI626" s="32">
        <f t="shared" si="96"/>
        <v>0</v>
      </c>
      <c r="BJ626" s="69">
        <f t="shared" si="97"/>
        <v>0</v>
      </c>
      <c r="BK626" s="158" t="str">
        <f t="shared" si="98"/>
        <v/>
      </c>
    </row>
    <row r="627" spans="1:63" ht="12" customHeight="1" x14ac:dyDescent="0.2">
      <c r="A627" s="8"/>
      <c r="B627" s="7"/>
      <c r="C627" s="7"/>
      <c r="D627" s="7"/>
      <c r="E627" s="7"/>
      <c r="F627" s="7"/>
      <c r="G627" s="7"/>
      <c r="H627" s="7"/>
      <c r="I627" s="10"/>
      <c r="J627" s="25"/>
      <c r="K627" s="250"/>
      <c r="L627" s="31"/>
      <c r="M627" s="9"/>
      <c r="N627" s="11" t="s">
        <v>25</v>
      </c>
      <c r="O627" s="39"/>
      <c r="P627" s="47"/>
      <c r="Q627" s="13"/>
      <c r="R627" s="248">
        <f t="shared" si="90"/>
        <v>0</v>
      </c>
      <c r="S627" s="248">
        <f t="shared" si="91"/>
        <v>0</v>
      </c>
      <c r="T627" s="248">
        <f t="shared" si="92"/>
        <v>0</v>
      </c>
      <c r="U627" s="248">
        <f t="shared" si="93"/>
        <v>0</v>
      </c>
      <c r="V627" s="13"/>
      <c r="W627" s="7"/>
      <c r="AT627" s="130"/>
      <c r="BF627" s="33">
        <f t="shared" si="99"/>
        <v>41242</v>
      </c>
      <c r="BG627" s="34">
        <f t="shared" si="94"/>
        <v>82.88000000000001</v>
      </c>
      <c r="BH627" s="32">
        <f t="shared" si="95"/>
        <v>1</v>
      </c>
      <c r="BI627" s="32">
        <f t="shared" si="96"/>
        <v>0</v>
      </c>
      <c r="BJ627" s="69">
        <f t="shared" si="97"/>
        <v>0</v>
      </c>
      <c r="BK627" s="158" t="str">
        <f t="shared" si="98"/>
        <v/>
      </c>
    </row>
    <row r="628" spans="1:63" ht="12" customHeight="1" x14ac:dyDescent="0.2">
      <c r="A628" s="8"/>
      <c r="B628" s="7"/>
      <c r="C628" s="7"/>
      <c r="D628" s="7"/>
      <c r="E628" s="7"/>
      <c r="F628" s="7"/>
      <c r="G628" s="7"/>
      <c r="H628" s="7"/>
      <c r="I628" s="10"/>
      <c r="J628" s="25"/>
      <c r="K628" s="250"/>
      <c r="L628" s="31"/>
      <c r="M628" s="9"/>
      <c r="N628" s="11" t="s">
        <v>25</v>
      </c>
      <c r="O628" s="39"/>
      <c r="P628" s="47"/>
      <c r="Q628" s="13"/>
      <c r="R628" s="248">
        <f t="shared" si="90"/>
        <v>0</v>
      </c>
      <c r="S628" s="248">
        <f t="shared" si="91"/>
        <v>0</v>
      </c>
      <c r="T628" s="248">
        <f t="shared" si="92"/>
        <v>0</v>
      </c>
      <c r="U628" s="248">
        <f t="shared" si="93"/>
        <v>0</v>
      </c>
      <c r="V628" s="13"/>
      <c r="W628" s="7"/>
      <c r="AT628" s="130"/>
      <c r="BF628" s="33">
        <f t="shared" si="99"/>
        <v>41242</v>
      </c>
      <c r="BG628" s="34">
        <f t="shared" si="94"/>
        <v>82.88000000000001</v>
      </c>
      <c r="BH628" s="32">
        <f t="shared" si="95"/>
        <v>1</v>
      </c>
      <c r="BI628" s="32">
        <f t="shared" si="96"/>
        <v>0</v>
      </c>
      <c r="BJ628" s="69">
        <f t="shared" si="97"/>
        <v>0</v>
      </c>
      <c r="BK628" s="158" t="str">
        <f t="shared" si="98"/>
        <v/>
      </c>
    </row>
    <row r="629" spans="1:63" ht="12" customHeight="1" x14ac:dyDescent="0.2">
      <c r="A629" s="8"/>
      <c r="B629" s="7"/>
      <c r="C629" s="7"/>
      <c r="D629" s="7"/>
      <c r="E629" s="7"/>
      <c r="F629" s="7"/>
      <c r="G629" s="7"/>
      <c r="H629" s="7"/>
      <c r="I629" s="10"/>
      <c r="J629" s="25"/>
      <c r="K629" s="250"/>
      <c r="L629" s="31"/>
      <c r="M629" s="9"/>
      <c r="N629" s="11" t="s">
        <v>25</v>
      </c>
      <c r="O629" s="39"/>
      <c r="P629" s="47"/>
      <c r="Q629" s="13"/>
      <c r="R629" s="248">
        <f t="shared" si="90"/>
        <v>0</v>
      </c>
      <c r="S629" s="248">
        <f t="shared" si="91"/>
        <v>0</v>
      </c>
      <c r="T629" s="248">
        <f t="shared" si="92"/>
        <v>0</v>
      </c>
      <c r="U629" s="248">
        <f t="shared" si="93"/>
        <v>0</v>
      </c>
      <c r="V629" s="13"/>
      <c r="W629" s="7"/>
      <c r="AT629" s="130"/>
      <c r="BF629" s="33">
        <f t="shared" si="99"/>
        <v>41242</v>
      </c>
      <c r="BG629" s="34">
        <f t="shared" si="94"/>
        <v>82.88000000000001</v>
      </c>
      <c r="BH629" s="32">
        <f t="shared" si="95"/>
        <v>1</v>
      </c>
      <c r="BI629" s="32">
        <f t="shared" si="96"/>
        <v>0</v>
      </c>
      <c r="BJ629" s="69">
        <f t="shared" si="97"/>
        <v>0</v>
      </c>
      <c r="BK629" s="158" t="str">
        <f t="shared" si="98"/>
        <v/>
      </c>
    </row>
    <row r="630" spans="1:63" ht="12" customHeight="1" x14ac:dyDescent="0.2">
      <c r="A630" s="8"/>
      <c r="B630" s="7"/>
      <c r="C630" s="7"/>
      <c r="D630" s="7"/>
      <c r="E630" s="7"/>
      <c r="F630" s="7"/>
      <c r="G630" s="7"/>
      <c r="H630" s="7"/>
      <c r="I630" s="10"/>
      <c r="J630" s="25"/>
      <c r="K630" s="250"/>
      <c r="L630" s="31"/>
      <c r="M630" s="9"/>
      <c r="N630" s="11" t="s">
        <v>25</v>
      </c>
      <c r="O630" s="39"/>
      <c r="P630" s="47"/>
      <c r="Q630" s="13"/>
      <c r="R630" s="248">
        <f t="shared" si="90"/>
        <v>0</v>
      </c>
      <c r="S630" s="248">
        <f t="shared" si="91"/>
        <v>0</v>
      </c>
      <c r="T630" s="248">
        <f t="shared" si="92"/>
        <v>0</v>
      </c>
      <c r="U630" s="248">
        <f t="shared" si="93"/>
        <v>0</v>
      </c>
      <c r="V630" s="13"/>
      <c r="W630" s="7"/>
      <c r="AT630" s="130"/>
      <c r="BF630" s="33">
        <f t="shared" si="99"/>
        <v>41242</v>
      </c>
      <c r="BG630" s="34">
        <f t="shared" si="94"/>
        <v>82.88000000000001</v>
      </c>
      <c r="BH630" s="32">
        <f t="shared" si="95"/>
        <v>1</v>
      </c>
      <c r="BI630" s="32">
        <f t="shared" si="96"/>
        <v>0</v>
      </c>
      <c r="BJ630" s="69">
        <f t="shared" si="97"/>
        <v>0</v>
      </c>
      <c r="BK630" s="158" t="str">
        <f t="shared" si="98"/>
        <v/>
      </c>
    </row>
    <row r="631" spans="1:63" ht="12" customHeight="1" x14ac:dyDescent="0.2">
      <c r="A631" s="8"/>
      <c r="B631" s="7"/>
      <c r="C631" s="7"/>
      <c r="D631" s="7"/>
      <c r="E631" s="7"/>
      <c r="F631" s="7"/>
      <c r="G631" s="7"/>
      <c r="H631" s="7"/>
      <c r="I631" s="10"/>
      <c r="J631" s="25"/>
      <c r="K631" s="250"/>
      <c r="L631" s="31"/>
      <c r="M631" s="9"/>
      <c r="N631" s="11" t="s">
        <v>25</v>
      </c>
      <c r="O631" s="39"/>
      <c r="P631" s="47"/>
      <c r="Q631" s="13"/>
      <c r="R631" s="248">
        <f t="shared" si="90"/>
        <v>0</v>
      </c>
      <c r="S631" s="248">
        <f t="shared" si="91"/>
        <v>0</v>
      </c>
      <c r="T631" s="248">
        <f t="shared" si="92"/>
        <v>0</v>
      </c>
      <c r="U631" s="248">
        <f t="shared" si="93"/>
        <v>0</v>
      </c>
      <c r="V631" s="13"/>
      <c r="W631" s="7"/>
      <c r="AT631" s="130"/>
      <c r="BF631" s="33">
        <f t="shared" si="99"/>
        <v>41242</v>
      </c>
      <c r="BG631" s="34">
        <f t="shared" si="94"/>
        <v>82.88000000000001</v>
      </c>
      <c r="BH631" s="32">
        <f t="shared" si="95"/>
        <v>1</v>
      </c>
      <c r="BI631" s="32">
        <f t="shared" si="96"/>
        <v>0</v>
      </c>
      <c r="BJ631" s="69">
        <f t="shared" si="97"/>
        <v>0</v>
      </c>
      <c r="BK631" s="158" t="str">
        <f t="shared" si="98"/>
        <v/>
      </c>
    </row>
    <row r="632" spans="1:63" ht="12" customHeight="1" x14ac:dyDescent="0.2">
      <c r="A632" s="8"/>
      <c r="B632" s="7"/>
      <c r="C632" s="7"/>
      <c r="D632" s="7"/>
      <c r="E632" s="7"/>
      <c r="F632" s="7"/>
      <c r="G632" s="7"/>
      <c r="H632" s="7"/>
      <c r="I632" s="10"/>
      <c r="J632" s="25"/>
      <c r="K632" s="250"/>
      <c r="L632" s="31"/>
      <c r="M632" s="9"/>
      <c r="N632" s="11" t="s">
        <v>25</v>
      </c>
      <c r="O632" s="39"/>
      <c r="P632" s="47"/>
      <c r="Q632" s="13"/>
      <c r="R632" s="248">
        <f t="shared" si="90"/>
        <v>0</v>
      </c>
      <c r="S632" s="248">
        <f t="shared" si="91"/>
        <v>0</v>
      </c>
      <c r="T632" s="248">
        <f t="shared" si="92"/>
        <v>0</v>
      </c>
      <c r="U632" s="248">
        <f t="shared" si="93"/>
        <v>0</v>
      </c>
      <c r="V632" s="13"/>
      <c r="W632" s="7"/>
      <c r="AT632" s="130"/>
      <c r="BF632" s="33">
        <f t="shared" si="99"/>
        <v>41242</v>
      </c>
      <c r="BG632" s="34">
        <f t="shared" si="94"/>
        <v>82.88000000000001</v>
      </c>
      <c r="BH632" s="32">
        <f t="shared" si="95"/>
        <v>1</v>
      </c>
      <c r="BI632" s="32">
        <f t="shared" si="96"/>
        <v>0</v>
      </c>
      <c r="BJ632" s="69">
        <f t="shared" si="97"/>
        <v>0</v>
      </c>
      <c r="BK632" s="158" t="str">
        <f t="shared" si="98"/>
        <v/>
      </c>
    </row>
    <row r="633" spans="1:63" ht="12" customHeight="1" x14ac:dyDescent="0.2">
      <c r="A633" s="8"/>
      <c r="B633" s="7"/>
      <c r="C633" s="7"/>
      <c r="D633" s="7"/>
      <c r="E633" s="7"/>
      <c r="F633" s="7"/>
      <c r="G633" s="7"/>
      <c r="H633" s="7"/>
      <c r="I633" s="10"/>
      <c r="J633" s="25"/>
      <c r="K633" s="250"/>
      <c r="L633" s="31"/>
      <c r="M633" s="9"/>
      <c r="N633" s="11" t="s">
        <v>25</v>
      </c>
      <c r="O633" s="39"/>
      <c r="P633" s="47"/>
      <c r="Q633" s="13"/>
      <c r="R633" s="248">
        <f t="shared" si="90"/>
        <v>0</v>
      </c>
      <c r="S633" s="248">
        <f t="shared" si="91"/>
        <v>0</v>
      </c>
      <c r="T633" s="248">
        <f t="shared" si="92"/>
        <v>0</v>
      </c>
      <c r="U633" s="248">
        <f t="shared" si="93"/>
        <v>0</v>
      </c>
      <c r="V633" s="13"/>
      <c r="W633" s="7"/>
      <c r="AT633" s="130"/>
      <c r="BF633" s="33">
        <f t="shared" si="99"/>
        <v>41242</v>
      </c>
      <c r="BG633" s="34">
        <f t="shared" si="94"/>
        <v>82.88000000000001</v>
      </c>
      <c r="BH633" s="32">
        <f t="shared" si="95"/>
        <v>1</v>
      </c>
      <c r="BI633" s="32">
        <f t="shared" si="96"/>
        <v>0</v>
      </c>
      <c r="BJ633" s="69">
        <f t="shared" si="97"/>
        <v>0</v>
      </c>
      <c r="BK633" s="158" t="str">
        <f t="shared" si="98"/>
        <v/>
      </c>
    </row>
    <row r="634" spans="1:63" ht="12" customHeight="1" x14ac:dyDescent="0.2">
      <c r="A634" s="8"/>
      <c r="B634" s="7"/>
      <c r="C634" s="7"/>
      <c r="D634" s="7"/>
      <c r="E634" s="7"/>
      <c r="F634" s="7"/>
      <c r="G634" s="7"/>
      <c r="H634" s="7"/>
      <c r="I634" s="10"/>
      <c r="J634" s="25"/>
      <c r="K634" s="250"/>
      <c r="L634" s="31"/>
      <c r="M634" s="9"/>
      <c r="N634" s="11" t="s">
        <v>25</v>
      </c>
      <c r="O634" s="39"/>
      <c r="P634" s="47"/>
      <c r="Q634" s="13"/>
      <c r="R634" s="248">
        <f t="shared" si="90"/>
        <v>0</v>
      </c>
      <c r="S634" s="248">
        <f t="shared" si="91"/>
        <v>0</v>
      </c>
      <c r="T634" s="248">
        <f t="shared" si="92"/>
        <v>0</v>
      </c>
      <c r="U634" s="248">
        <f t="shared" si="93"/>
        <v>0</v>
      </c>
      <c r="V634" s="13"/>
      <c r="W634" s="7"/>
      <c r="AT634" s="130"/>
      <c r="BF634" s="33">
        <f t="shared" si="99"/>
        <v>41242</v>
      </c>
      <c r="BG634" s="34">
        <f t="shared" si="94"/>
        <v>82.88000000000001</v>
      </c>
      <c r="BH634" s="32">
        <f t="shared" si="95"/>
        <v>1</v>
      </c>
      <c r="BI634" s="32">
        <f t="shared" si="96"/>
        <v>0</v>
      </c>
      <c r="BJ634" s="69">
        <f t="shared" si="97"/>
        <v>0</v>
      </c>
      <c r="BK634" s="158" t="str">
        <f t="shared" si="98"/>
        <v/>
      </c>
    </row>
    <row r="635" spans="1:63" ht="12" customHeight="1" x14ac:dyDescent="0.2">
      <c r="A635" s="8"/>
      <c r="B635" s="7"/>
      <c r="C635" s="7"/>
      <c r="D635" s="7"/>
      <c r="E635" s="7"/>
      <c r="F635" s="7"/>
      <c r="G635" s="7"/>
      <c r="H635" s="7"/>
      <c r="I635" s="10"/>
      <c r="J635" s="25"/>
      <c r="K635" s="250"/>
      <c r="L635" s="31"/>
      <c r="M635" s="9"/>
      <c r="N635" s="11" t="s">
        <v>25</v>
      </c>
      <c r="O635" s="39"/>
      <c r="P635" s="47"/>
      <c r="Q635" s="13"/>
      <c r="R635" s="248">
        <f t="shared" si="90"/>
        <v>0</v>
      </c>
      <c r="S635" s="248">
        <f t="shared" si="91"/>
        <v>0</v>
      </c>
      <c r="T635" s="248">
        <f t="shared" si="92"/>
        <v>0</v>
      </c>
      <c r="U635" s="248">
        <f t="shared" si="93"/>
        <v>0</v>
      </c>
      <c r="V635" s="13"/>
      <c r="W635" s="7"/>
      <c r="AT635" s="130"/>
      <c r="BF635" s="33">
        <f t="shared" si="99"/>
        <v>41242</v>
      </c>
      <c r="BG635" s="34">
        <f t="shared" si="94"/>
        <v>82.88000000000001</v>
      </c>
      <c r="BH635" s="32">
        <f t="shared" si="95"/>
        <v>1</v>
      </c>
      <c r="BI635" s="32">
        <f t="shared" si="96"/>
        <v>0</v>
      </c>
      <c r="BJ635" s="69">
        <f t="shared" si="97"/>
        <v>0</v>
      </c>
      <c r="BK635" s="158" t="str">
        <f t="shared" si="98"/>
        <v/>
      </c>
    </row>
    <row r="636" spans="1:63" ht="12" customHeight="1" x14ac:dyDescent="0.2">
      <c r="A636" s="8"/>
      <c r="B636" s="7"/>
      <c r="C636" s="7"/>
      <c r="D636" s="7"/>
      <c r="E636" s="7"/>
      <c r="F636" s="7"/>
      <c r="G636" s="7"/>
      <c r="H636" s="7"/>
      <c r="I636" s="10"/>
      <c r="J636" s="25"/>
      <c r="K636" s="250"/>
      <c r="L636" s="31"/>
      <c r="M636" s="9"/>
      <c r="N636" s="11" t="s">
        <v>25</v>
      </c>
      <c r="O636" s="39"/>
      <c r="P636" s="47"/>
      <c r="Q636" s="13"/>
      <c r="R636" s="248">
        <f t="shared" si="90"/>
        <v>0</v>
      </c>
      <c r="S636" s="248">
        <f t="shared" si="91"/>
        <v>0</v>
      </c>
      <c r="T636" s="248">
        <f t="shared" si="92"/>
        <v>0</v>
      </c>
      <c r="U636" s="248">
        <f t="shared" si="93"/>
        <v>0</v>
      </c>
      <c r="V636" s="13"/>
      <c r="W636" s="7"/>
      <c r="AT636" s="130"/>
      <c r="BF636" s="33">
        <f t="shared" si="99"/>
        <v>41242</v>
      </c>
      <c r="BG636" s="34">
        <f t="shared" si="94"/>
        <v>82.88000000000001</v>
      </c>
      <c r="BH636" s="32">
        <f t="shared" si="95"/>
        <v>1</v>
      </c>
      <c r="BI636" s="32">
        <f t="shared" si="96"/>
        <v>0</v>
      </c>
      <c r="BJ636" s="69">
        <f t="shared" si="97"/>
        <v>0</v>
      </c>
      <c r="BK636" s="158" t="str">
        <f t="shared" si="98"/>
        <v/>
      </c>
    </row>
    <row r="637" spans="1:63" ht="12" customHeight="1" x14ac:dyDescent="0.2">
      <c r="A637" s="8"/>
      <c r="B637" s="7"/>
      <c r="C637" s="7"/>
      <c r="D637" s="7"/>
      <c r="E637" s="7"/>
      <c r="F637" s="7"/>
      <c r="G637" s="7"/>
      <c r="H637" s="7"/>
      <c r="I637" s="10"/>
      <c r="J637" s="25"/>
      <c r="K637" s="250"/>
      <c r="L637" s="31"/>
      <c r="M637" s="9"/>
      <c r="N637" s="11" t="s">
        <v>25</v>
      </c>
      <c r="O637" s="39"/>
      <c r="P637" s="47"/>
      <c r="Q637" s="13"/>
      <c r="R637" s="248">
        <f t="shared" si="90"/>
        <v>0</v>
      </c>
      <c r="S637" s="248">
        <f t="shared" si="91"/>
        <v>0</v>
      </c>
      <c r="T637" s="248">
        <f t="shared" si="92"/>
        <v>0</v>
      </c>
      <c r="U637" s="248">
        <f t="shared" si="93"/>
        <v>0</v>
      </c>
      <c r="V637" s="13"/>
      <c r="W637" s="7"/>
      <c r="AT637" s="130"/>
      <c r="BF637" s="33">
        <f t="shared" si="99"/>
        <v>41242</v>
      </c>
      <c r="BG637" s="34">
        <f t="shared" si="94"/>
        <v>82.88000000000001</v>
      </c>
      <c r="BH637" s="32">
        <f t="shared" si="95"/>
        <v>1</v>
      </c>
      <c r="BI637" s="32">
        <f t="shared" si="96"/>
        <v>0</v>
      </c>
      <c r="BJ637" s="69">
        <f t="shared" si="97"/>
        <v>0</v>
      </c>
      <c r="BK637" s="158" t="str">
        <f t="shared" si="98"/>
        <v/>
      </c>
    </row>
    <row r="638" spans="1:63" ht="12" customHeight="1" x14ac:dyDescent="0.2">
      <c r="A638" s="8"/>
      <c r="B638" s="7"/>
      <c r="C638" s="7"/>
      <c r="D638" s="7"/>
      <c r="E638" s="7"/>
      <c r="F638" s="7"/>
      <c r="G638" s="7"/>
      <c r="H638" s="7"/>
      <c r="I638" s="10"/>
      <c r="J638" s="25"/>
      <c r="K638" s="250"/>
      <c r="L638" s="31"/>
      <c r="M638" s="9"/>
      <c r="N638" s="11" t="s">
        <v>25</v>
      </c>
      <c r="O638" s="39"/>
      <c r="P638" s="47"/>
      <c r="Q638" s="13"/>
      <c r="R638" s="248">
        <f t="shared" si="90"/>
        <v>0</v>
      </c>
      <c r="S638" s="248">
        <f t="shared" si="91"/>
        <v>0</v>
      </c>
      <c r="T638" s="248">
        <f t="shared" si="92"/>
        <v>0</v>
      </c>
      <c r="U638" s="248">
        <f t="shared" si="93"/>
        <v>0</v>
      </c>
      <c r="V638" s="13"/>
      <c r="W638" s="7"/>
      <c r="AT638" s="130"/>
      <c r="BF638" s="33">
        <f t="shared" si="99"/>
        <v>41242</v>
      </c>
      <c r="BG638" s="34">
        <f t="shared" si="94"/>
        <v>82.88000000000001</v>
      </c>
      <c r="BH638" s="32">
        <f t="shared" si="95"/>
        <v>1</v>
      </c>
      <c r="BI638" s="32">
        <f t="shared" si="96"/>
        <v>0</v>
      </c>
      <c r="BJ638" s="69">
        <f t="shared" si="97"/>
        <v>0</v>
      </c>
      <c r="BK638" s="158" t="str">
        <f t="shared" si="98"/>
        <v/>
      </c>
    </row>
    <row r="639" spans="1:63" ht="12" customHeight="1" x14ac:dyDescent="0.2">
      <c r="A639" s="8"/>
      <c r="B639" s="7"/>
      <c r="C639" s="7"/>
      <c r="D639" s="7"/>
      <c r="E639" s="7"/>
      <c r="F639" s="7"/>
      <c r="G639" s="7"/>
      <c r="H639" s="7"/>
      <c r="I639" s="10"/>
      <c r="J639" s="25"/>
      <c r="K639" s="250"/>
      <c r="L639" s="31"/>
      <c r="M639" s="9"/>
      <c r="N639" s="11" t="s">
        <v>25</v>
      </c>
      <c r="O639" s="39"/>
      <c r="P639" s="47"/>
      <c r="Q639" s="13"/>
      <c r="R639" s="248">
        <f t="shared" si="90"/>
        <v>0</v>
      </c>
      <c r="S639" s="248">
        <f t="shared" si="91"/>
        <v>0</v>
      </c>
      <c r="T639" s="248">
        <f t="shared" si="92"/>
        <v>0</v>
      </c>
      <c r="U639" s="248">
        <f t="shared" si="93"/>
        <v>0</v>
      </c>
      <c r="V639" s="13"/>
      <c r="W639" s="7"/>
      <c r="AT639" s="130"/>
      <c r="BF639" s="33">
        <f t="shared" si="99"/>
        <v>41242</v>
      </c>
      <c r="BG639" s="34">
        <f t="shared" si="94"/>
        <v>82.88000000000001</v>
      </c>
      <c r="BH639" s="32">
        <f t="shared" si="95"/>
        <v>1</v>
      </c>
      <c r="BI639" s="32">
        <f t="shared" si="96"/>
        <v>0</v>
      </c>
      <c r="BJ639" s="69">
        <f t="shared" si="97"/>
        <v>0</v>
      </c>
      <c r="BK639" s="158" t="str">
        <f t="shared" si="98"/>
        <v/>
      </c>
    </row>
    <row r="640" spans="1:63" ht="12" customHeight="1" x14ac:dyDescent="0.2">
      <c r="A640" s="8"/>
      <c r="B640" s="7"/>
      <c r="C640" s="7"/>
      <c r="D640" s="7"/>
      <c r="E640" s="7"/>
      <c r="F640" s="7"/>
      <c r="G640" s="7"/>
      <c r="H640" s="7"/>
      <c r="I640" s="10"/>
      <c r="J640" s="25"/>
      <c r="K640" s="250"/>
      <c r="L640" s="31"/>
      <c r="M640" s="9"/>
      <c r="N640" s="11" t="s">
        <v>25</v>
      </c>
      <c r="O640" s="39"/>
      <c r="P640" s="47"/>
      <c r="Q640" s="13"/>
      <c r="R640" s="248">
        <f t="shared" si="90"/>
        <v>0</v>
      </c>
      <c r="S640" s="248">
        <f t="shared" si="91"/>
        <v>0</v>
      </c>
      <c r="T640" s="248">
        <f t="shared" si="92"/>
        <v>0</v>
      </c>
      <c r="U640" s="248">
        <f t="shared" si="93"/>
        <v>0</v>
      </c>
      <c r="V640" s="13"/>
      <c r="W640" s="7"/>
      <c r="AT640" s="130"/>
      <c r="BF640" s="33">
        <f t="shared" si="99"/>
        <v>41242</v>
      </c>
      <c r="BG640" s="34">
        <f t="shared" si="94"/>
        <v>82.88000000000001</v>
      </c>
      <c r="BH640" s="32">
        <f t="shared" si="95"/>
        <v>1</v>
      </c>
      <c r="BI640" s="32">
        <f t="shared" si="96"/>
        <v>0</v>
      </c>
      <c r="BJ640" s="69">
        <f t="shared" si="97"/>
        <v>0</v>
      </c>
      <c r="BK640" s="158" t="str">
        <f t="shared" si="98"/>
        <v/>
      </c>
    </row>
    <row r="641" spans="1:63" ht="12" customHeight="1" x14ac:dyDescent="0.2">
      <c r="A641" s="8"/>
      <c r="B641" s="7"/>
      <c r="C641" s="7"/>
      <c r="D641" s="7"/>
      <c r="E641" s="7"/>
      <c r="F641" s="7"/>
      <c r="G641" s="7"/>
      <c r="H641" s="7"/>
      <c r="I641" s="10"/>
      <c r="J641" s="25"/>
      <c r="K641" s="250"/>
      <c r="L641" s="31"/>
      <c r="M641" s="9"/>
      <c r="N641" s="11" t="s">
        <v>25</v>
      </c>
      <c r="O641" s="39"/>
      <c r="P641" s="47"/>
      <c r="Q641" s="13"/>
      <c r="R641" s="248">
        <f t="shared" si="90"/>
        <v>0</v>
      </c>
      <c r="S641" s="248">
        <f t="shared" si="91"/>
        <v>0</v>
      </c>
      <c r="T641" s="248">
        <f t="shared" si="92"/>
        <v>0</v>
      </c>
      <c r="U641" s="248">
        <f t="shared" si="93"/>
        <v>0</v>
      </c>
      <c r="V641" s="13"/>
      <c r="W641" s="7"/>
      <c r="AT641" s="130"/>
      <c r="BF641" s="33">
        <f t="shared" si="99"/>
        <v>41242</v>
      </c>
      <c r="BG641" s="34">
        <f t="shared" si="94"/>
        <v>82.88000000000001</v>
      </c>
      <c r="BH641" s="32">
        <f t="shared" si="95"/>
        <v>1</v>
      </c>
      <c r="BI641" s="32">
        <f t="shared" si="96"/>
        <v>0</v>
      </c>
      <c r="BJ641" s="69">
        <f t="shared" si="97"/>
        <v>0</v>
      </c>
      <c r="BK641" s="158" t="str">
        <f t="shared" si="98"/>
        <v/>
      </c>
    </row>
    <row r="642" spans="1:63" ht="12" customHeight="1" x14ac:dyDescent="0.2">
      <c r="A642" s="8"/>
      <c r="B642" s="7"/>
      <c r="C642" s="7"/>
      <c r="D642" s="7"/>
      <c r="E642" s="7"/>
      <c r="F642" s="7"/>
      <c r="G642" s="7"/>
      <c r="H642" s="7"/>
      <c r="I642" s="10"/>
      <c r="J642" s="25"/>
      <c r="K642" s="250"/>
      <c r="L642" s="31"/>
      <c r="M642" s="9"/>
      <c r="N642" s="11" t="s">
        <v>25</v>
      </c>
      <c r="O642" s="39"/>
      <c r="P642" s="47"/>
      <c r="Q642" s="13"/>
      <c r="R642" s="248">
        <f t="shared" si="90"/>
        <v>0</v>
      </c>
      <c r="S642" s="248">
        <f t="shared" si="91"/>
        <v>0</v>
      </c>
      <c r="T642" s="248">
        <f t="shared" si="92"/>
        <v>0</v>
      </c>
      <c r="U642" s="248">
        <f t="shared" si="93"/>
        <v>0</v>
      </c>
      <c r="V642" s="13"/>
      <c r="W642" s="7"/>
      <c r="AT642" s="130"/>
      <c r="BF642" s="33">
        <f t="shared" si="99"/>
        <v>41242</v>
      </c>
      <c r="BG642" s="34">
        <f t="shared" si="94"/>
        <v>82.88000000000001</v>
      </c>
      <c r="BH642" s="32">
        <f t="shared" si="95"/>
        <v>1</v>
      </c>
      <c r="BI642" s="32">
        <f t="shared" si="96"/>
        <v>0</v>
      </c>
      <c r="BJ642" s="69">
        <f t="shared" si="97"/>
        <v>0</v>
      </c>
      <c r="BK642" s="158" t="str">
        <f t="shared" si="98"/>
        <v/>
      </c>
    </row>
    <row r="643" spans="1:63" ht="12" customHeight="1" x14ac:dyDescent="0.2">
      <c r="A643" s="8"/>
      <c r="B643" s="7"/>
      <c r="C643" s="7"/>
      <c r="D643" s="7"/>
      <c r="E643" s="7"/>
      <c r="F643" s="7"/>
      <c r="G643" s="7"/>
      <c r="H643" s="7"/>
      <c r="I643" s="10"/>
      <c r="J643" s="25"/>
      <c r="K643" s="250"/>
      <c r="L643" s="31"/>
      <c r="M643" s="9"/>
      <c r="N643" s="11" t="s">
        <v>25</v>
      </c>
      <c r="O643" s="39"/>
      <c r="P643" s="47"/>
      <c r="Q643" s="13"/>
      <c r="R643" s="248">
        <f t="shared" si="90"/>
        <v>0</v>
      </c>
      <c r="S643" s="248">
        <f t="shared" si="91"/>
        <v>0</v>
      </c>
      <c r="T643" s="248">
        <f t="shared" si="92"/>
        <v>0</v>
      </c>
      <c r="U643" s="248">
        <f t="shared" si="93"/>
        <v>0</v>
      </c>
      <c r="V643" s="13"/>
      <c r="W643" s="7"/>
      <c r="AT643" s="130"/>
      <c r="BF643" s="33">
        <f t="shared" si="99"/>
        <v>41242</v>
      </c>
      <c r="BG643" s="34">
        <f t="shared" si="94"/>
        <v>82.88000000000001</v>
      </c>
      <c r="BH643" s="32">
        <f t="shared" si="95"/>
        <v>1</v>
      </c>
      <c r="BI643" s="32">
        <f t="shared" si="96"/>
        <v>0</v>
      </c>
      <c r="BJ643" s="69">
        <f t="shared" si="97"/>
        <v>0</v>
      </c>
      <c r="BK643" s="158" t="str">
        <f t="shared" si="98"/>
        <v/>
      </c>
    </row>
    <row r="644" spans="1:63" ht="12" customHeight="1" x14ac:dyDescent="0.2">
      <c r="A644" s="8"/>
      <c r="B644" s="7"/>
      <c r="C644" s="7"/>
      <c r="D644" s="7"/>
      <c r="E644" s="7"/>
      <c r="F644" s="7"/>
      <c r="G644" s="7"/>
      <c r="H644" s="7"/>
      <c r="I644" s="10"/>
      <c r="J644" s="25"/>
      <c r="K644" s="250"/>
      <c r="L644" s="31"/>
      <c r="M644" s="9"/>
      <c r="N644" s="11" t="s">
        <v>25</v>
      </c>
      <c r="O644" s="39"/>
      <c r="P644" s="47"/>
      <c r="Q644" s="13"/>
      <c r="R644" s="248">
        <f t="shared" si="90"/>
        <v>0</v>
      </c>
      <c r="S644" s="248">
        <f t="shared" si="91"/>
        <v>0</v>
      </c>
      <c r="T644" s="248">
        <f t="shared" si="92"/>
        <v>0</v>
      </c>
      <c r="U644" s="248">
        <f t="shared" si="93"/>
        <v>0</v>
      </c>
      <c r="V644" s="13"/>
      <c r="W644" s="7"/>
      <c r="AT644" s="130"/>
      <c r="BF644" s="33">
        <f t="shared" si="99"/>
        <v>41242</v>
      </c>
      <c r="BG644" s="34">
        <f t="shared" si="94"/>
        <v>82.88000000000001</v>
      </c>
      <c r="BH644" s="32">
        <f t="shared" si="95"/>
        <v>1</v>
      </c>
      <c r="BI644" s="32">
        <f t="shared" si="96"/>
        <v>0</v>
      </c>
      <c r="BJ644" s="69">
        <f t="shared" si="97"/>
        <v>0</v>
      </c>
      <c r="BK644" s="158" t="str">
        <f t="shared" si="98"/>
        <v/>
      </c>
    </row>
    <row r="645" spans="1:63" ht="12" customHeight="1" x14ac:dyDescent="0.2">
      <c r="A645" s="8"/>
      <c r="B645" s="7"/>
      <c r="C645" s="7"/>
      <c r="D645" s="7"/>
      <c r="E645" s="7"/>
      <c r="F645" s="7"/>
      <c r="G645" s="7"/>
      <c r="H645" s="7"/>
      <c r="I645" s="10"/>
      <c r="J645" s="25"/>
      <c r="K645" s="250"/>
      <c r="L645" s="31"/>
      <c r="M645" s="9"/>
      <c r="N645" s="11" t="s">
        <v>25</v>
      </c>
      <c r="O645" s="39"/>
      <c r="P645" s="47"/>
      <c r="Q645" s="13"/>
      <c r="R645" s="248">
        <f t="shared" si="90"/>
        <v>0</v>
      </c>
      <c r="S645" s="248">
        <f t="shared" si="91"/>
        <v>0</v>
      </c>
      <c r="T645" s="248">
        <f t="shared" si="92"/>
        <v>0</v>
      </c>
      <c r="U645" s="248">
        <f t="shared" si="93"/>
        <v>0</v>
      </c>
      <c r="V645" s="13"/>
      <c r="W645" s="7"/>
      <c r="AT645" s="130"/>
      <c r="BF645" s="33">
        <f t="shared" si="99"/>
        <v>41242</v>
      </c>
      <c r="BG645" s="34">
        <f t="shared" si="94"/>
        <v>82.88000000000001</v>
      </c>
      <c r="BH645" s="32">
        <f t="shared" si="95"/>
        <v>1</v>
      </c>
      <c r="BI645" s="32">
        <f t="shared" si="96"/>
        <v>0</v>
      </c>
      <c r="BJ645" s="69">
        <f t="shared" si="97"/>
        <v>0</v>
      </c>
      <c r="BK645" s="158" t="str">
        <f t="shared" si="98"/>
        <v/>
      </c>
    </row>
    <row r="646" spans="1:63" ht="12" customHeight="1" x14ac:dyDescent="0.2">
      <c r="A646" s="8"/>
      <c r="B646" s="7"/>
      <c r="C646" s="7"/>
      <c r="D646" s="7"/>
      <c r="E646" s="7"/>
      <c r="F646" s="7"/>
      <c r="G646" s="7"/>
      <c r="H646" s="7"/>
      <c r="I646" s="10"/>
      <c r="J646" s="25"/>
      <c r="K646" s="250"/>
      <c r="L646" s="31"/>
      <c r="M646" s="9"/>
      <c r="N646" s="11" t="s">
        <v>25</v>
      </c>
      <c r="O646" s="39"/>
      <c r="P646" s="47"/>
      <c r="Q646" s="13"/>
      <c r="R646" s="248">
        <f t="shared" si="90"/>
        <v>0</v>
      </c>
      <c r="S646" s="248">
        <f t="shared" si="91"/>
        <v>0</v>
      </c>
      <c r="T646" s="248">
        <f t="shared" si="92"/>
        <v>0</v>
      </c>
      <c r="U646" s="248">
        <f t="shared" si="93"/>
        <v>0</v>
      </c>
      <c r="V646" s="13"/>
      <c r="W646" s="7"/>
      <c r="AT646" s="130"/>
      <c r="BF646" s="33">
        <f t="shared" si="99"/>
        <v>41242</v>
      </c>
      <c r="BG646" s="34">
        <f t="shared" si="94"/>
        <v>82.88000000000001</v>
      </c>
      <c r="BH646" s="32">
        <f t="shared" si="95"/>
        <v>1</v>
      </c>
      <c r="BI646" s="32">
        <f t="shared" si="96"/>
        <v>0</v>
      </c>
      <c r="BJ646" s="69">
        <f t="shared" si="97"/>
        <v>0</v>
      </c>
      <c r="BK646" s="158" t="str">
        <f t="shared" si="98"/>
        <v/>
      </c>
    </row>
    <row r="647" spans="1:63" ht="12" customHeight="1" x14ac:dyDescent="0.2">
      <c r="A647" s="8"/>
      <c r="B647" s="7"/>
      <c r="C647" s="7"/>
      <c r="D647" s="7"/>
      <c r="E647" s="7"/>
      <c r="F647" s="7"/>
      <c r="G647" s="7"/>
      <c r="H647" s="7"/>
      <c r="I647" s="10"/>
      <c r="J647" s="25"/>
      <c r="K647" s="250"/>
      <c r="L647" s="31"/>
      <c r="M647" s="9"/>
      <c r="N647" s="11" t="s">
        <v>25</v>
      </c>
      <c r="O647" s="39"/>
      <c r="P647" s="47"/>
      <c r="Q647" s="13"/>
      <c r="R647" s="248">
        <f t="shared" si="90"/>
        <v>0</v>
      </c>
      <c r="S647" s="248">
        <f t="shared" si="91"/>
        <v>0</v>
      </c>
      <c r="T647" s="248">
        <f t="shared" si="92"/>
        <v>0</v>
      </c>
      <c r="U647" s="248">
        <f t="shared" si="93"/>
        <v>0</v>
      </c>
      <c r="V647" s="13"/>
      <c r="W647" s="7"/>
      <c r="AT647" s="130"/>
      <c r="BF647" s="33">
        <f t="shared" si="99"/>
        <v>41242</v>
      </c>
      <c r="BG647" s="34">
        <f t="shared" si="94"/>
        <v>82.88000000000001</v>
      </c>
      <c r="BH647" s="32">
        <f t="shared" si="95"/>
        <v>1</v>
      </c>
      <c r="BI647" s="32">
        <f t="shared" si="96"/>
        <v>0</v>
      </c>
      <c r="BJ647" s="69">
        <f t="shared" si="97"/>
        <v>0</v>
      </c>
      <c r="BK647" s="158" t="str">
        <f t="shared" si="98"/>
        <v/>
      </c>
    </row>
    <row r="648" spans="1:63" ht="12" customHeight="1" x14ac:dyDescent="0.2">
      <c r="A648" s="8"/>
      <c r="B648" s="7"/>
      <c r="C648" s="7"/>
      <c r="D648" s="7"/>
      <c r="E648" s="7"/>
      <c r="F648" s="7"/>
      <c r="G648" s="7"/>
      <c r="H648" s="7"/>
      <c r="I648" s="10"/>
      <c r="J648" s="25"/>
      <c r="K648" s="250"/>
      <c r="L648" s="31"/>
      <c r="M648" s="9"/>
      <c r="N648" s="11" t="s">
        <v>25</v>
      </c>
      <c r="O648" s="39"/>
      <c r="P648" s="47"/>
      <c r="Q648" s="13"/>
      <c r="R648" s="248">
        <f t="shared" si="90"/>
        <v>0</v>
      </c>
      <c r="S648" s="248">
        <f t="shared" si="91"/>
        <v>0</v>
      </c>
      <c r="T648" s="248">
        <f t="shared" si="92"/>
        <v>0</v>
      </c>
      <c r="U648" s="248">
        <f t="shared" si="93"/>
        <v>0</v>
      </c>
      <c r="V648" s="13"/>
      <c r="W648" s="7"/>
      <c r="AT648" s="130"/>
      <c r="BF648" s="33">
        <f t="shared" si="99"/>
        <v>41242</v>
      </c>
      <c r="BG648" s="34">
        <f t="shared" si="94"/>
        <v>82.88000000000001</v>
      </c>
      <c r="BH648" s="32">
        <f t="shared" si="95"/>
        <v>1</v>
      </c>
      <c r="BI648" s="32">
        <f t="shared" si="96"/>
        <v>0</v>
      </c>
      <c r="BJ648" s="69">
        <f t="shared" si="97"/>
        <v>0</v>
      </c>
      <c r="BK648" s="158" t="str">
        <f t="shared" si="98"/>
        <v/>
      </c>
    </row>
    <row r="649" spans="1:63" ht="12" customHeight="1" x14ac:dyDescent="0.2">
      <c r="A649" s="8"/>
      <c r="B649" s="7"/>
      <c r="C649" s="7"/>
      <c r="D649" s="7"/>
      <c r="E649" s="7"/>
      <c r="F649" s="7"/>
      <c r="G649" s="7"/>
      <c r="H649" s="7"/>
      <c r="I649" s="10"/>
      <c r="J649" s="25"/>
      <c r="K649" s="250"/>
      <c r="L649" s="31"/>
      <c r="M649" s="9"/>
      <c r="N649" s="11" t="s">
        <v>25</v>
      </c>
      <c r="O649" s="39"/>
      <c r="P649" s="47"/>
      <c r="Q649" s="13"/>
      <c r="R649" s="248">
        <f t="shared" si="90"/>
        <v>0</v>
      </c>
      <c r="S649" s="248">
        <f t="shared" si="91"/>
        <v>0</v>
      </c>
      <c r="T649" s="248">
        <f t="shared" si="92"/>
        <v>0</v>
      </c>
      <c r="U649" s="248">
        <f t="shared" si="93"/>
        <v>0</v>
      </c>
      <c r="V649" s="13"/>
      <c r="W649" s="7"/>
      <c r="AT649" s="130"/>
      <c r="BF649" s="33">
        <f t="shared" si="99"/>
        <v>41242</v>
      </c>
      <c r="BG649" s="34">
        <f t="shared" si="94"/>
        <v>82.88000000000001</v>
      </c>
      <c r="BH649" s="32">
        <f t="shared" si="95"/>
        <v>1</v>
      </c>
      <c r="BI649" s="32">
        <f t="shared" si="96"/>
        <v>0</v>
      </c>
      <c r="BJ649" s="69">
        <f t="shared" si="97"/>
        <v>0</v>
      </c>
      <c r="BK649" s="158" t="str">
        <f t="shared" si="98"/>
        <v/>
      </c>
    </row>
    <row r="650" spans="1:63" ht="12" customHeight="1" x14ac:dyDescent="0.2">
      <c r="A650" s="8"/>
      <c r="B650" s="7"/>
      <c r="C650" s="7"/>
      <c r="D650" s="7"/>
      <c r="E650" s="7"/>
      <c r="F650" s="7"/>
      <c r="G650" s="7"/>
      <c r="H650" s="7"/>
      <c r="I650" s="10"/>
      <c r="J650" s="25"/>
      <c r="K650" s="250"/>
      <c r="L650" s="31"/>
      <c r="M650" s="9"/>
      <c r="N650" s="11" t="s">
        <v>25</v>
      </c>
      <c r="O650" s="39"/>
      <c r="P650" s="47"/>
      <c r="Q650" s="13"/>
      <c r="R650" s="248">
        <f t="shared" si="90"/>
        <v>0</v>
      </c>
      <c r="S650" s="248">
        <f t="shared" si="91"/>
        <v>0</v>
      </c>
      <c r="T650" s="248">
        <f t="shared" si="92"/>
        <v>0</v>
      </c>
      <c r="U650" s="248">
        <f t="shared" si="93"/>
        <v>0</v>
      </c>
      <c r="V650" s="13"/>
      <c r="W650" s="7"/>
      <c r="AT650" s="130"/>
      <c r="BF650" s="33">
        <f t="shared" si="99"/>
        <v>41242</v>
      </c>
      <c r="BG650" s="34">
        <f t="shared" si="94"/>
        <v>82.88000000000001</v>
      </c>
      <c r="BH650" s="32">
        <f t="shared" si="95"/>
        <v>1</v>
      </c>
      <c r="BI650" s="32">
        <f t="shared" si="96"/>
        <v>0</v>
      </c>
      <c r="BJ650" s="69">
        <f t="shared" si="97"/>
        <v>0</v>
      </c>
      <c r="BK650" s="158" t="str">
        <f t="shared" si="98"/>
        <v/>
      </c>
    </row>
    <row r="651" spans="1:63" ht="12" customHeight="1" x14ac:dyDescent="0.2">
      <c r="A651" s="8"/>
      <c r="B651" s="7"/>
      <c r="C651" s="7"/>
      <c r="D651" s="7"/>
      <c r="E651" s="7"/>
      <c r="F651" s="7"/>
      <c r="G651" s="7"/>
      <c r="H651" s="7"/>
      <c r="I651" s="10"/>
      <c r="J651" s="25"/>
      <c r="K651" s="250"/>
      <c r="L651" s="31"/>
      <c r="M651" s="9"/>
      <c r="N651" s="11" t="s">
        <v>25</v>
      </c>
      <c r="O651" s="39"/>
      <c r="P651" s="47"/>
      <c r="Q651" s="13"/>
      <c r="R651" s="248">
        <f t="shared" ref="R651:R714" si="100">IF(N651&lt;&gt;"M",ROUND(IF(M651&lt;&gt;"Y",IF(P651&lt;&gt;"Y",K651,K651*(BH651-1)),0),ROUNDING),"")</f>
        <v>0</v>
      </c>
      <c r="S651" s="248">
        <f t="shared" ref="S651:S714" si="101">IF(N651&lt;&gt;"M",ROUND(IF(O651&gt;0,IF(M651="Y",BI651*(1-O651),IF(BI651&gt;R651,R651 + (BI651 - R651)*(1-O651),BI651)),BI651),ROUNDING),"")</f>
        <v>0</v>
      </c>
      <c r="T651" s="248">
        <f t="shared" ref="T651:T714" si="102">IF(N651&lt;&gt;"M",ROUND(IF(O651&gt;0,IF(M651="Y",BJ651*(1-O651),IF(BJ651&gt;R651,R651 + (BJ651 - R651)*(1-O651),BJ651)),BJ651),ROUNDING),"")</f>
        <v>0</v>
      </c>
      <c r="U651" s="248">
        <f t="shared" ref="U651:U714" si="103">IF(N651&lt;&gt;"M",ROUND(IF(OR(N651="P",N651=""),0,IF(OR(M651="N",M651=""),T651-R651,T651)),ROUNDING),"")</f>
        <v>0</v>
      </c>
      <c r="V651" s="13"/>
      <c r="W651" s="7"/>
      <c r="AT651" s="130"/>
      <c r="BF651" s="33">
        <f t="shared" si="99"/>
        <v>41242</v>
      </c>
      <c r="BG651" s="34">
        <f t="shared" ref="BG651:BG714" si="104">IF(N651&lt;&gt;"M",BG650+U651,BG650)</f>
        <v>82.88000000000001</v>
      </c>
      <c r="BH651" s="32">
        <f t="shared" ref="BH651:BH714" si="105">IF(L651&lt;&gt;"",IF(ODDS_TYPE=1,L651,IF(ODDS_TYPE=2,IF(L651&gt;0,1+L651/100,IF(L651&lt;0,1-100/L651,1)),IF(ODDS_TYPE=3,1+L651,IF(ODDS_TYPE=4,1+L651,IF(ODDS_TYPE=5,IF(L651&gt;0,1+L651,1-1/L651),IF(ODDS_TYPE=6,IF(L651&gt;=0,L651+1,1-1/L651),1)))))),1)</f>
        <v>1</v>
      </c>
      <c r="BI651" s="32">
        <f t="shared" ref="BI651:BI714" si="106">IF(P651&lt;&gt;"Y",IF(M651&lt;&gt;"Y",K651*BH651,K651*BH651 - K651),IF(M651&lt;&gt;"Y",K651*BH651,K651))</f>
        <v>0</v>
      </c>
      <c r="BJ651" s="69">
        <f t="shared" ref="BJ651:BJ714" si="107">IF(P651&lt;&gt;"Y",
IF(M651&lt;&gt;"Y",
IF(N651="Y",K651*BH651,IF(N651="P",0,IF(OR(N651="R",N651="PU"),K651,IF(N651="H",K651*BH651*0.5,IF(N651="HW",K651*0.5*(1 + BH651),IF(N651="HL",K651*0.5,0)))))),
IF(N651="Y",K651*BH651 - K651,IF(N651="P",0,IF(OR(N651="R",N651="PU"),0,IF(N651="H",IF(BH651&gt;2,0.5*K651*BH651 - K651,0),IF(N651="HW",K651*0.5*(1 + BH651) - K651,IF(N651="HL",0,0))))))),
IF(M651&lt;&gt;"Y",
IF(N651="Y",K651*BH651,IF(N651="P",0,IF(OR(N651="R",N651="PU"),K651*(BH651-1),IF(N651="H",K651*BH651*0.5,IF(N651="HW",K651*(BH651-1)*0.5,IF(N651="HL",K651*BH651 - K651*0.5,0)))))),
IF(N651="Y",K651,IF(N651="P",0,IF(OR(N651="R",N651="PU"),0,IF(N651="H",IF(BH651&lt;2,K651*BH651*0.5 - K651*(BH651-1),0),IF(N651="HW",0,IF(N651="HL",K651*0.5,0)))))))
)</f>
        <v>0</v>
      </c>
      <c r="BK651" s="158" t="str">
        <f t="shared" ref="BK651:BK714" si="108">IF(FILT_M=1,IF(LEN(C651)&gt;0,C651,""),IF(FILT_M=2,IF(LEN(E651)&gt;0,E651,""),IF(FILT_M=3,IF(LEN(F651)&gt;0,F651,""),IF(FILT_M=4,IF(LEN(G651)&gt;0,G651,""),""))))</f>
        <v/>
      </c>
    </row>
    <row r="652" spans="1:63" ht="12" customHeight="1" x14ac:dyDescent="0.2">
      <c r="A652" s="8"/>
      <c r="B652" s="7"/>
      <c r="C652" s="7"/>
      <c r="D652" s="7"/>
      <c r="E652" s="7"/>
      <c r="F652" s="7"/>
      <c r="G652" s="7"/>
      <c r="H652" s="7"/>
      <c r="I652" s="10"/>
      <c r="J652" s="25"/>
      <c r="K652" s="250"/>
      <c r="L652" s="31"/>
      <c r="M652" s="9"/>
      <c r="N652" s="11" t="s">
        <v>25</v>
      </c>
      <c r="O652" s="39"/>
      <c r="P652" s="47"/>
      <c r="Q652" s="13"/>
      <c r="R652" s="248">
        <f t="shared" si="100"/>
        <v>0</v>
      </c>
      <c r="S652" s="248">
        <f t="shared" si="101"/>
        <v>0</v>
      </c>
      <c r="T652" s="248">
        <f t="shared" si="102"/>
        <v>0</v>
      </c>
      <c r="U652" s="248">
        <f t="shared" si="103"/>
        <v>0</v>
      </c>
      <c r="V652" s="13"/>
      <c r="W652" s="7"/>
      <c r="AT652" s="130"/>
      <c r="BF652" s="33">
        <f t="shared" ref="BF652:BF715" si="109">IF(A652&gt;2,A652,BF651)</f>
        <v>41242</v>
      </c>
      <c r="BG652" s="34">
        <f t="shared" si="104"/>
        <v>82.88000000000001</v>
      </c>
      <c r="BH652" s="32">
        <f t="shared" si="105"/>
        <v>1</v>
      </c>
      <c r="BI652" s="32">
        <f t="shared" si="106"/>
        <v>0</v>
      </c>
      <c r="BJ652" s="69">
        <f t="shared" si="107"/>
        <v>0</v>
      </c>
      <c r="BK652" s="158" t="str">
        <f t="shared" si="108"/>
        <v/>
      </c>
    </row>
    <row r="653" spans="1:63" ht="12" customHeight="1" x14ac:dyDescent="0.2">
      <c r="A653" s="8"/>
      <c r="B653" s="7"/>
      <c r="C653" s="7"/>
      <c r="D653" s="7"/>
      <c r="E653" s="7"/>
      <c r="F653" s="7"/>
      <c r="G653" s="7"/>
      <c r="H653" s="7"/>
      <c r="I653" s="10"/>
      <c r="J653" s="25"/>
      <c r="K653" s="250"/>
      <c r="L653" s="31"/>
      <c r="M653" s="9"/>
      <c r="N653" s="11" t="s">
        <v>25</v>
      </c>
      <c r="O653" s="39"/>
      <c r="P653" s="47"/>
      <c r="Q653" s="13"/>
      <c r="R653" s="248">
        <f t="shared" si="100"/>
        <v>0</v>
      </c>
      <c r="S653" s="248">
        <f t="shared" si="101"/>
        <v>0</v>
      </c>
      <c r="T653" s="248">
        <f t="shared" si="102"/>
        <v>0</v>
      </c>
      <c r="U653" s="248">
        <f t="shared" si="103"/>
        <v>0</v>
      </c>
      <c r="V653" s="13"/>
      <c r="W653" s="7"/>
      <c r="AT653" s="130"/>
      <c r="BF653" s="33">
        <f t="shared" si="109"/>
        <v>41242</v>
      </c>
      <c r="BG653" s="34">
        <f t="shared" si="104"/>
        <v>82.88000000000001</v>
      </c>
      <c r="BH653" s="32">
        <f t="shared" si="105"/>
        <v>1</v>
      </c>
      <c r="BI653" s="32">
        <f t="shared" si="106"/>
        <v>0</v>
      </c>
      <c r="BJ653" s="69">
        <f t="shared" si="107"/>
        <v>0</v>
      </c>
      <c r="BK653" s="158" t="str">
        <f t="shared" si="108"/>
        <v/>
      </c>
    </row>
    <row r="654" spans="1:63" ht="12" customHeight="1" x14ac:dyDescent="0.2">
      <c r="A654" s="8"/>
      <c r="B654" s="7"/>
      <c r="C654" s="7"/>
      <c r="D654" s="7"/>
      <c r="E654" s="7"/>
      <c r="F654" s="7"/>
      <c r="G654" s="7"/>
      <c r="H654" s="7"/>
      <c r="I654" s="10"/>
      <c r="J654" s="25"/>
      <c r="K654" s="250"/>
      <c r="L654" s="31"/>
      <c r="M654" s="9"/>
      <c r="N654" s="11" t="s">
        <v>25</v>
      </c>
      <c r="O654" s="39"/>
      <c r="P654" s="47"/>
      <c r="Q654" s="13"/>
      <c r="R654" s="248">
        <f t="shared" si="100"/>
        <v>0</v>
      </c>
      <c r="S654" s="248">
        <f t="shared" si="101"/>
        <v>0</v>
      </c>
      <c r="T654" s="248">
        <f t="shared" si="102"/>
        <v>0</v>
      </c>
      <c r="U654" s="248">
        <f t="shared" si="103"/>
        <v>0</v>
      </c>
      <c r="V654" s="13"/>
      <c r="W654" s="7"/>
      <c r="AT654" s="130"/>
      <c r="BF654" s="33">
        <f t="shared" si="109"/>
        <v>41242</v>
      </c>
      <c r="BG654" s="34">
        <f t="shared" si="104"/>
        <v>82.88000000000001</v>
      </c>
      <c r="BH654" s="32">
        <f t="shared" si="105"/>
        <v>1</v>
      </c>
      <c r="BI654" s="32">
        <f t="shared" si="106"/>
        <v>0</v>
      </c>
      <c r="BJ654" s="69">
        <f t="shared" si="107"/>
        <v>0</v>
      </c>
      <c r="BK654" s="158" t="str">
        <f t="shared" si="108"/>
        <v/>
      </c>
    </row>
    <row r="655" spans="1:63" ht="12" customHeight="1" x14ac:dyDescent="0.2">
      <c r="A655" s="8"/>
      <c r="B655" s="7"/>
      <c r="C655" s="7"/>
      <c r="D655" s="7"/>
      <c r="E655" s="7"/>
      <c r="F655" s="7"/>
      <c r="G655" s="7"/>
      <c r="H655" s="7"/>
      <c r="I655" s="10"/>
      <c r="J655" s="25"/>
      <c r="K655" s="250"/>
      <c r="L655" s="31"/>
      <c r="M655" s="9"/>
      <c r="N655" s="11" t="s">
        <v>25</v>
      </c>
      <c r="O655" s="39"/>
      <c r="P655" s="47"/>
      <c r="Q655" s="13"/>
      <c r="R655" s="248">
        <f t="shared" si="100"/>
        <v>0</v>
      </c>
      <c r="S655" s="248">
        <f t="shared" si="101"/>
        <v>0</v>
      </c>
      <c r="T655" s="248">
        <f t="shared" si="102"/>
        <v>0</v>
      </c>
      <c r="U655" s="248">
        <f t="shared" si="103"/>
        <v>0</v>
      </c>
      <c r="V655" s="13"/>
      <c r="W655" s="7"/>
      <c r="AT655" s="130"/>
      <c r="BF655" s="33">
        <f t="shared" si="109"/>
        <v>41242</v>
      </c>
      <c r="BG655" s="34">
        <f t="shared" si="104"/>
        <v>82.88000000000001</v>
      </c>
      <c r="BH655" s="32">
        <f t="shared" si="105"/>
        <v>1</v>
      </c>
      <c r="BI655" s="32">
        <f t="shared" si="106"/>
        <v>0</v>
      </c>
      <c r="BJ655" s="69">
        <f t="shared" si="107"/>
        <v>0</v>
      </c>
      <c r="BK655" s="158" t="str">
        <f t="shared" si="108"/>
        <v/>
      </c>
    </row>
    <row r="656" spans="1:63" ht="12" customHeight="1" x14ac:dyDescent="0.2">
      <c r="A656" s="8"/>
      <c r="B656" s="7"/>
      <c r="C656" s="7"/>
      <c r="D656" s="7"/>
      <c r="E656" s="7"/>
      <c r="F656" s="7"/>
      <c r="G656" s="7"/>
      <c r="H656" s="7"/>
      <c r="I656" s="10"/>
      <c r="J656" s="25"/>
      <c r="K656" s="250"/>
      <c r="L656" s="31"/>
      <c r="M656" s="9"/>
      <c r="N656" s="11" t="s">
        <v>25</v>
      </c>
      <c r="O656" s="39"/>
      <c r="P656" s="47"/>
      <c r="Q656" s="13"/>
      <c r="R656" s="248">
        <f t="shared" si="100"/>
        <v>0</v>
      </c>
      <c r="S656" s="248">
        <f t="shared" si="101"/>
        <v>0</v>
      </c>
      <c r="T656" s="248">
        <f t="shared" si="102"/>
        <v>0</v>
      </c>
      <c r="U656" s="248">
        <f t="shared" si="103"/>
        <v>0</v>
      </c>
      <c r="V656" s="13"/>
      <c r="W656" s="7"/>
      <c r="AT656" s="130"/>
      <c r="BF656" s="33">
        <f t="shared" si="109"/>
        <v>41242</v>
      </c>
      <c r="BG656" s="34">
        <f t="shared" si="104"/>
        <v>82.88000000000001</v>
      </c>
      <c r="BH656" s="32">
        <f t="shared" si="105"/>
        <v>1</v>
      </c>
      <c r="BI656" s="32">
        <f t="shared" si="106"/>
        <v>0</v>
      </c>
      <c r="BJ656" s="69">
        <f t="shared" si="107"/>
        <v>0</v>
      </c>
      <c r="BK656" s="158" t="str">
        <f t="shared" si="108"/>
        <v/>
      </c>
    </row>
    <row r="657" spans="1:63" ht="12" customHeight="1" x14ac:dyDescent="0.2">
      <c r="A657" s="8"/>
      <c r="B657" s="7"/>
      <c r="C657" s="7"/>
      <c r="D657" s="7"/>
      <c r="E657" s="7"/>
      <c r="F657" s="7"/>
      <c r="G657" s="7"/>
      <c r="H657" s="7"/>
      <c r="I657" s="10"/>
      <c r="J657" s="25"/>
      <c r="K657" s="250"/>
      <c r="L657" s="31"/>
      <c r="M657" s="9"/>
      <c r="N657" s="11" t="s">
        <v>25</v>
      </c>
      <c r="O657" s="39"/>
      <c r="P657" s="47"/>
      <c r="Q657" s="13"/>
      <c r="R657" s="248">
        <f t="shared" si="100"/>
        <v>0</v>
      </c>
      <c r="S657" s="248">
        <f t="shared" si="101"/>
        <v>0</v>
      </c>
      <c r="T657" s="248">
        <f t="shared" si="102"/>
        <v>0</v>
      </c>
      <c r="U657" s="248">
        <f t="shared" si="103"/>
        <v>0</v>
      </c>
      <c r="V657" s="13"/>
      <c r="W657" s="7"/>
      <c r="AT657" s="130"/>
      <c r="BF657" s="33">
        <f t="shared" si="109"/>
        <v>41242</v>
      </c>
      <c r="BG657" s="34">
        <f t="shared" si="104"/>
        <v>82.88000000000001</v>
      </c>
      <c r="BH657" s="32">
        <f t="shared" si="105"/>
        <v>1</v>
      </c>
      <c r="BI657" s="32">
        <f t="shared" si="106"/>
        <v>0</v>
      </c>
      <c r="BJ657" s="69">
        <f t="shared" si="107"/>
        <v>0</v>
      </c>
      <c r="BK657" s="158" t="str">
        <f t="shared" si="108"/>
        <v/>
      </c>
    </row>
    <row r="658" spans="1:63" ht="12" customHeight="1" x14ac:dyDescent="0.2">
      <c r="A658" s="8"/>
      <c r="B658" s="7"/>
      <c r="C658" s="7"/>
      <c r="D658" s="7"/>
      <c r="E658" s="7"/>
      <c r="F658" s="7"/>
      <c r="G658" s="7"/>
      <c r="H658" s="7"/>
      <c r="I658" s="10"/>
      <c r="J658" s="25"/>
      <c r="K658" s="250"/>
      <c r="L658" s="31"/>
      <c r="M658" s="9"/>
      <c r="N658" s="11" t="s">
        <v>25</v>
      </c>
      <c r="O658" s="39"/>
      <c r="P658" s="47"/>
      <c r="Q658" s="13"/>
      <c r="R658" s="248">
        <f t="shared" si="100"/>
        <v>0</v>
      </c>
      <c r="S658" s="248">
        <f t="shared" si="101"/>
        <v>0</v>
      </c>
      <c r="T658" s="248">
        <f t="shared" si="102"/>
        <v>0</v>
      </c>
      <c r="U658" s="248">
        <f t="shared" si="103"/>
        <v>0</v>
      </c>
      <c r="V658" s="13"/>
      <c r="W658" s="7"/>
      <c r="AT658" s="130"/>
      <c r="BF658" s="33">
        <f t="shared" si="109"/>
        <v>41242</v>
      </c>
      <c r="BG658" s="34">
        <f t="shared" si="104"/>
        <v>82.88000000000001</v>
      </c>
      <c r="BH658" s="32">
        <f t="shared" si="105"/>
        <v>1</v>
      </c>
      <c r="BI658" s="32">
        <f t="shared" si="106"/>
        <v>0</v>
      </c>
      <c r="BJ658" s="69">
        <f t="shared" si="107"/>
        <v>0</v>
      </c>
      <c r="BK658" s="158" t="str">
        <f t="shared" si="108"/>
        <v/>
      </c>
    </row>
    <row r="659" spans="1:63" ht="12" customHeight="1" x14ac:dyDescent="0.2">
      <c r="A659" s="8"/>
      <c r="B659" s="7"/>
      <c r="C659" s="7"/>
      <c r="D659" s="7"/>
      <c r="E659" s="7"/>
      <c r="F659" s="7"/>
      <c r="G659" s="7"/>
      <c r="H659" s="7"/>
      <c r="I659" s="10"/>
      <c r="J659" s="25"/>
      <c r="K659" s="250"/>
      <c r="L659" s="31"/>
      <c r="M659" s="9"/>
      <c r="N659" s="11" t="s">
        <v>25</v>
      </c>
      <c r="O659" s="39"/>
      <c r="P659" s="47"/>
      <c r="Q659" s="13"/>
      <c r="R659" s="248">
        <f t="shared" si="100"/>
        <v>0</v>
      </c>
      <c r="S659" s="248">
        <f t="shared" si="101"/>
        <v>0</v>
      </c>
      <c r="T659" s="248">
        <f t="shared" si="102"/>
        <v>0</v>
      </c>
      <c r="U659" s="248">
        <f t="shared" si="103"/>
        <v>0</v>
      </c>
      <c r="V659" s="13"/>
      <c r="W659" s="7"/>
      <c r="AT659" s="130"/>
      <c r="BF659" s="33">
        <f t="shared" si="109"/>
        <v>41242</v>
      </c>
      <c r="BG659" s="34">
        <f t="shared" si="104"/>
        <v>82.88000000000001</v>
      </c>
      <c r="BH659" s="32">
        <f t="shared" si="105"/>
        <v>1</v>
      </c>
      <c r="BI659" s="32">
        <f t="shared" si="106"/>
        <v>0</v>
      </c>
      <c r="BJ659" s="69">
        <f t="shared" si="107"/>
        <v>0</v>
      </c>
      <c r="BK659" s="158" t="str">
        <f t="shared" si="108"/>
        <v/>
      </c>
    </row>
    <row r="660" spans="1:63" ht="12" customHeight="1" x14ac:dyDescent="0.2">
      <c r="A660" s="8"/>
      <c r="B660" s="7"/>
      <c r="C660" s="7"/>
      <c r="D660" s="7"/>
      <c r="E660" s="7"/>
      <c r="F660" s="7"/>
      <c r="G660" s="7"/>
      <c r="H660" s="7"/>
      <c r="I660" s="10"/>
      <c r="J660" s="25"/>
      <c r="K660" s="250"/>
      <c r="L660" s="31"/>
      <c r="M660" s="9"/>
      <c r="N660" s="11" t="s">
        <v>25</v>
      </c>
      <c r="O660" s="39"/>
      <c r="P660" s="47"/>
      <c r="Q660" s="13"/>
      <c r="R660" s="248">
        <f t="shared" si="100"/>
        <v>0</v>
      </c>
      <c r="S660" s="248">
        <f t="shared" si="101"/>
        <v>0</v>
      </c>
      <c r="T660" s="248">
        <f t="shared" si="102"/>
        <v>0</v>
      </c>
      <c r="U660" s="248">
        <f t="shared" si="103"/>
        <v>0</v>
      </c>
      <c r="V660" s="13"/>
      <c r="W660" s="7"/>
      <c r="AT660" s="130"/>
      <c r="BF660" s="33">
        <f t="shared" si="109"/>
        <v>41242</v>
      </c>
      <c r="BG660" s="34">
        <f t="shared" si="104"/>
        <v>82.88000000000001</v>
      </c>
      <c r="BH660" s="32">
        <f t="shared" si="105"/>
        <v>1</v>
      </c>
      <c r="BI660" s="32">
        <f t="shared" si="106"/>
        <v>0</v>
      </c>
      <c r="BJ660" s="69">
        <f t="shared" si="107"/>
        <v>0</v>
      </c>
      <c r="BK660" s="158" t="str">
        <f t="shared" si="108"/>
        <v/>
      </c>
    </row>
    <row r="661" spans="1:63" ht="12" customHeight="1" x14ac:dyDescent="0.2">
      <c r="A661" s="8"/>
      <c r="B661" s="7"/>
      <c r="C661" s="7"/>
      <c r="D661" s="7"/>
      <c r="E661" s="7"/>
      <c r="F661" s="7"/>
      <c r="G661" s="7"/>
      <c r="H661" s="7"/>
      <c r="I661" s="10"/>
      <c r="J661" s="25"/>
      <c r="K661" s="250"/>
      <c r="L661" s="31"/>
      <c r="M661" s="9"/>
      <c r="N661" s="11" t="s">
        <v>25</v>
      </c>
      <c r="O661" s="39"/>
      <c r="P661" s="47"/>
      <c r="Q661" s="13"/>
      <c r="R661" s="248">
        <f t="shared" si="100"/>
        <v>0</v>
      </c>
      <c r="S661" s="248">
        <f t="shared" si="101"/>
        <v>0</v>
      </c>
      <c r="T661" s="248">
        <f t="shared" si="102"/>
        <v>0</v>
      </c>
      <c r="U661" s="248">
        <f t="shared" si="103"/>
        <v>0</v>
      </c>
      <c r="V661" s="13"/>
      <c r="W661" s="7"/>
      <c r="AT661" s="130"/>
      <c r="BF661" s="33">
        <f t="shared" si="109"/>
        <v>41242</v>
      </c>
      <c r="BG661" s="34">
        <f t="shared" si="104"/>
        <v>82.88000000000001</v>
      </c>
      <c r="BH661" s="32">
        <f t="shared" si="105"/>
        <v>1</v>
      </c>
      <c r="BI661" s="32">
        <f t="shared" si="106"/>
        <v>0</v>
      </c>
      <c r="BJ661" s="69">
        <f t="shared" si="107"/>
        <v>0</v>
      </c>
      <c r="BK661" s="158" t="str">
        <f t="shared" si="108"/>
        <v/>
      </c>
    </row>
    <row r="662" spans="1:63" ht="12" customHeight="1" x14ac:dyDescent="0.2">
      <c r="A662" s="8"/>
      <c r="B662" s="7"/>
      <c r="C662" s="7"/>
      <c r="D662" s="7"/>
      <c r="E662" s="7"/>
      <c r="F662" s="7"/>
      <c r="G662" s="7"/>
      <c r="H662" s="7"/>
      <c r="I662" s="10"/>
      <c r="J662" s="25"/>
      <c r="K662" s="250"/>
      <c r="L662" s="31"/>
      <c r="M662" s="9"/>
      <c r="N662" s="11" t="s">
        <v>25</v>
      </c>
      <c r="O662" s="39"/>
      <c r="P662" s="47"/>
      <c r="Q662" s="13"/>
      <c r="R662" s="248">
        <f t="shared" si="100"/>
        <v>0</v>
      </c>
      <c r="S662" s="248">
        <f t="shared" si="101"/>
        <v>0</v>
      </c>
      <c r="T662" s="248">
        <f t="shared" si="102"/>
        <v>0</v>
      </c>
      <c r="U662" s="248">
        <f t="shared" si="103"/>
        <v>0</v>
      </c>
      <c r="V662" s="13"/>
      <c r="W662" s="7"/>
      <c r="AT662" s="130"/>
      <c r="BF662" s="33">
        <f t="shared" si="109"/>
        <v>41242</v>
      </c>
      <c r="BG662" s="34">
        <f t="shared" si="104"/>
        <v>82.88000000000001</v>
      </c>
      <c r="BH662" s="32">
        <f t="shared" si="105"/>
        <v>1</v>
      </c>
      <c r="BI662" s="32">
        <f t="shared" si="106"/>
        <v>0</v>
      </c>
      <c r="BJ662" s="69">
        <f t="shared" si="107"/>
        <v>0</v>
      </c>
      <c r="BK662" s="158" t="str">
        <f t="shared" si="108"/>
        <v/>
      </c>
    </row>
    <row r="663" spans="1:63" ht="12" customHeight="1" x14ac:dyDescent="0.2">
      <c r="A663" s="8"/>
      <c r="B663" s="7"/>
      <c r="C663" s="7"/>
      <c r="D663" s="7"/>
      <c r="E663" s="7"/>
      <c r="F663" s="7"/>
      <c r="G663" s="7"/>
      <c r="H663" s="7"/>
      <c r="I663" s="10"/>
      <c r="J663" s="25"/>
      <c r="K663" s="250"/>
      <c r="L663" s="31"/>
      <c r="M663" s="9"/>
      <c r="N663" s="11" t="s">
        <v>25</v>
      </c>
      <c r="O663" s="39"/>
      <c r="P663" s="47"/>
      <c r="Q663" s="13"/>
      <c r="R663" s="248">
        <f t="shared" si="100"/>
        <v>0</v>
      </c>
      <c r="S663" s="248">
        <f t="shared" si="101"/>
        <v>0</v>
      </c>
      <c r="T663" s="248">
        <f t="shared" si="102"/>
        <v>0</v>
      </c>
      <c r="U663" s="248">
        <f t="shared" si="103"/>
        <v>0</v>
      </c>
      <c r="V663" s="13"/>
      <c r="W663" s="7"/>
      <c r="AT663" s="130"/>
      <c r="BF663" s="33">
        <f t="shared" si="109"/>
        <v>41242</v>
      </c>
      <c r="BG663" s="34">
        <f t="shared" si="104"/>
        <v>82.88000000000001</v>
      </c>
      <c r="BH663" s="32">
        <f t="shared" si="105"/>
        <v>1</v>
      </c>
      <c r="BI663" s="32">
        <f t="shared" si="106"/>
        <v>0</v>
      </c>
      <c r="BJ663" s="69">
        <f t="shared" si="107"/>
        <v>0</v>
      </c>
      <c r="BK663" s="158" t="str">
        <f t="shared" si="108"/>
        <v/>
      </c>
    </row>
    <row r="664" spans="1:63" ht="12" customHeight="1" x14ac:dyDescent="0.2">
      <c r="A664" s="8"/>
      <c r="B664" s="7"/>
      <c r="C664" s="7"/>
      <c r="D664" s="7"/>
      <c r="E664" s="7"/>
      <c r="F664" s="7"/>
      <c r="G664" s="7"/>
      <c r="H664" s="7"/>
      <c r="I664" s="10"/>
      <c r="J664" s="25"/>
      <c r="K664" s="250"/>
      <c r="L664" s="31"/>
      <c r="M664" s="9"/>
      <c r="N664" s="11" t="s">
        <v>25</v>
      </c>
      <c r="O664" s="39"/>
      <c r="P664" s="47"/>
      <c r="Q664" s="13"/>
      <c r="R664" s="248">
        <f t="shared" si="100"/>
        <v>0</v>
      </c>
      <c r="S664" s="248">
        <f t="shared" si="101"/>
        <v>0</v>
      </c>
      <c r="T664" s="248">
        <f t="shared" si="102"/>
        <v>0</v>
      </c>
      <c r="U664" s="248">
        <f t="shared" si="103"/>
        <v>0</v>
      </c>
      <c r="V664" s="13"/>
      <c r="W664" s="7"/>
      <c r="AT664" s="130"/>
      <c r="BF664" s="33">
        <f t="shared" si="109"/>
        <v>41242</v>
      </c>
      <c r="BG664" s="34">
        <f t="shared" si="104"/>
        <v>82.88000000000001</v>
      </c>
      <c r="BH664" s="32">
        <f t="shared" si="105"/>
        <v>1</v>
      </c>
      <c r="BI664" s="32">
        <f t="shared" si="106"/>
        <v>0</v>
      </c>
      <c r="BJ664" s="69">
        <f t="shared" si="107"/>
        <v>0</v>
      </c>
      <c r="BK664" s="158" t="str">
        <f t="shared" si="108"/>
        <v/>
      </c>
    </row>
    <row r="665" spans="1:63" ht="12" customHeight="1" x14ac:dyDescent="0.2">
      <c r="A665" s="8"/>
      <c r="B665" s="7"/>
      <c r="C665" s="7"/>
      <c r="D665" s="7"/>
      <c r="E665" s="7"/>
      <c r="F665" s="7"/>
      <c r="G665" s="7"/>
      <c r="H665" s="7"/>
      <c r="I665" s="10"/>
      <c r="J665" s="25"/>
      <c r="K665" s="250"/>
      <c r="L665" s="31"/>
      <c r="M665" s="9"/>
      <c r="N665" s="11" t="s">
        <v>25</v>
      </c>
      <c r="O665" s="39"/>
      <c r="P665" s="47"/>
      <c r="Q665" s="13"/>
      <c r="R665" s="248">
        <f t="shared" si="100"/>
        <v>0</v>
      </c>
      <c r="S665" s="248">
        <f t="shared" si="101"/>
        <v>0</v>
      </c>
      <c r="T665" s="248">
        <f t="shared" si="102"/>
        <v>0</v>
      </c>
      <c r="U665" s="248">
        <f t="shared" si="103"/>
        <v>0</v>
      </c>
      <c r="V665" s="13"/>
      <c r="W665" s="7"/>
      <c r="AT665" s="130"/>
      <c r="BF665" s="33">
        <f t="shared" si="109"/>
        <v>41242</v>
      </c>
      <c r="BG665" s="34">
        <f t="shared" si="104"/>
        <v>82.88000000000001</v>
      </c>
      <c r="BH665" s="32">
        <f t="shared" si="105"/>
        <v>1</v>
      </c>
      <c r="BI665" s="32">
        <f t="shared" si="106"/>
        <v>0</v>
      </c>
      <c r="BJ665" s="69">
        <f t="shared" si="107"/>
        <v>0</v>
      </c>
      <c r="BK665" s="158" t="str">
        <f t="shared" si="108"/>
        <v/>
      </c>
    </row>
    <row r="666" spans="1:63" ht="12" customHeight="1" x14ac:dyDescent="0.2">
      <c r="A666" s="8"/>
      <c r="B666" s="7"/>
      <c r="C666" s="7"/>
      <c r="D666" s="7"/>
      <c r="E666" s="7"/>
      <c r="F666" s="7"/>
      <c r="G666" s="7"/>
      <c r="H666" s="7"/>
      <c r="I666" s="10"/>
      <c r="J666" s="25"/>
      <c r="K666" s="250"/>
      <c r="L666" s="31"/>
      <c r="M666" s="9"/>
      <c r="N666" s="11" t="s">
        <v>25</v>
      </c>
      <c r="O666" s="39"/>
      <c r="P666" s="47"/>
      <c r="Q666" s="13"/>
      <c r="R666" s="248">
        <f t="shared" si="100"/>
        <v>0</v>
      </c>
      <c r="S666" s="248">
        <f t="shared" si="101"/>
        <v>0</v>
      </c>
      <c r="T666" s="248">
        <f t="shared" si="102"/>
        <v>0</v>
      </c>
      <c r="U666" s="248">
        <f t="shared" si="103"/>
        <v>0</v>
      </c>
      <c r="V666" s="13"/>
      <c r="W666" s="7"/>
      <c r="AT666" s="130"/>
      <c r="BF666" s="33">
        <f t="shared" si="109"/>
        <v>41242</v>
      </c>
      <c r="BG666" s="34">
        <f t="shared" si="104"/>
        <v>82.88000000000001</v>
      </c>
      <c r="BH666" s="32">
        <f t="shared" si="105"/>
        <v>1</v>
      </c>
      <c r="BI666" s="32">
        <f t="shared" si="106"/>
        <v>0</v>
      </c>
      <c r="BJ666" s="69">
        <f t="shared" si="107"/>
        <v>0</v>
      </c>
      <c r="BK666" s="158" t="str">
        <f t="shared" si="108"/>
        <v/>
      </c>
    </row>
    <row r="667" spans="1:63" ht="12" customHeight="1" x14ac:dyDescent="0.2">
      <c r="A667" s="8"/>
      <c r="B667" s="7"/>
      <c r="C667" s="7"/>
      <c r="D667" s="7"/>
      <c r="E667" s="7"/>
      <c r="F667" s="7"/>
      <c r="G667" s="7"/>
      <c r="H667" s="7"/>
      <c r="I667" s="10"/>
      <c r="J667" s="25"/>
      <c r="K667" s="250"/>
      <c r="L667" s="31"/>
      <c r="M667" s="9"/>
      <c r="N667" s="11" t="s">
        <v>25</v>
      </c>
      <c r="O667" s="39"/>
      <c r="P667" s="47"/>
      <c r="Q667" s="13"/>
      <c r="R667" s="248">
        <f t="shared" si="100"/>
        <v>0</v>
      </c>
      <c r="S667" s="248">
        <f t="shared" si="101"/>
        <v>0</v>
      </c>
      <c r="T667" s="248">
        <f t="shared" si="102"/>
        <v>0</v>
      </c>
      <c r="U667" s="248">
        <f t="shared" si="103"/>
        <v>0</v>
      </c>
      <c r="V667" s="13"/>
      <c r="W667" s="7"/>
      <c r="AT667" s="130"/>
      <c r="BF667" s="33">
        <f t="shared" si="109"/>
        <v>41242</v>
      </c>
      <c r="BG667" s="34">
        <f t="shared" si="104"/>
        <v>82.88000000000001</v>
      </c>
      <c r="BH667" s="32">
        <f t="shared" si="105"/>
        <v>1</v>
      </c>
      <c r="BI667" s="32">
        <f t="shared" si="106"/>
        <v>0</v>
      </c>
      <c r="BJ667" s="69">
        <f t="shared" si="107"/>
        <v>0</v>
      </c>
      <c r="BK667" s="158" t="str">
        <f t="shared" si="108"/>
        <v/>
      </c>
    </row>
    <row r="668" spans="1:63" ht="12" customHeight="1" x14ac:dyDescent="0.2">
      <c r="A668" s="8"/>
      <c r="B668" s="7"/>
      <c r="C668" s="7"/>
      <c r="D668" s="7"/>
      <c r="E668" s="7"/>
      <c r="F668" s="7"/>
      <c r="G668" s="7"/>
      <c r="H668" s="7"/>
      <c r="I668" s="10"/>
      <c r="J668" s="25"/>
      <c r="K668" s="250"/>
      <c r="L668" s="31"/>
      <c r="M668" s="9"/>
      <c r="N668" s="11" t="s">
        <v>25</v>
      </c>
      <c r="O668" s="39"/>
      <c r="P668" s="47"/>
      <c r="Q668" s="13"/>
      <c r="R668" s="248">
        <f t="shared" si="100"/>
        <v>0</v>
      </c>
      <c r="S668" s="248">
        <f t="shared" si="101"/>
        <v>0</v>
      </c>
      <c r="T668" s="248">
        <f t="shared" si="102"/>
        <v>0</v>
      </c>
      <c r="U668" s="248">
        <f t="shared" si="103"/>
        <v>0</v>
      </c>
      <c r="V668" s="13"/>
      <c r="W668" s="7"/>
      <c r="AT668" s="130"/>
      <c r="BF668" s="33">
        <f t="shared" si="109"/>
        <v>41242</v>
      </c>
      <c r="BG668" s="34">
        <f t="shared" si="104"/>
        <v>82.88000000000001</v>
      </c>
      <c r="BH668" s="32">
        <f t="shared" si="105"/>
        <v>1</v>
      </c>
      <c r="BI668" s="32">
        <f t="shared" si="106"/>
        <v>0</v>
      </c>
      <c r="BJ668" s="69">
        <f t="shared" si="107"/>
        <v>0</v>
      </c>
      <c r="BK668" s="158" t="str">
        <f t="shared" si="108"/>
        <v/>
      </c>
    </row>
    <row r="669" spans="1:63" ht="12" customHeight="1" x14ac:dyDescent="0.2">
      <c r="A669" s="8"/>
      <c r="B669" s="7"/>
      <c r="C669" s="7"/>
      <c r="D669" s="7"/>
      <c r="E669" s="7"/>
      <c r="F669" s="7"/>
      <c r="G669" s="7"/>
      <c r="H669" s="7"/>
      <c r="I669" s="10"/>
      <c r="J669" s="25"/>
      <c r="K669" s="250"/>
      <c r="L669" s="31"/>
      <c r="M669" s="9"/>
      <c r="N669" s="11" t="s">
        <v>25</v>
      </c>
      <c r="O669" s="39"/>
      <c r="P669" s="47"/>
      <c r="Q669" s="13"/>
      <c r="R669" s="248">
        <f t="shared" si="100"/>
        <v>0</v>
      </c>
      <c r="S669" s="248">
        <f t="shared" si="101"/>
        <v>0</v>
      </c>
      <c r="T669" s="248">
        <f t="shared" si="102"/>
        <v>0</v>
      </c>
      <c r="U669" s="248">
        <f t="shared" si="103"/>
        <v>0</v>
      </c>
      <c r="V669" s="13"/>
      <c r="W669" s="7"/>
      <c r="AT669" s="130"/>
      <c r="BF669" s="33">
        <f t="shared" si="109"/>
        <v>41242</v>
      </c>
      <c r="BG669" s="34">
        <f t="shared" si="104"/>
        <v>82.88000000000001</v>
      </c>
      <c r="BH669" s="32">
        <f t="shared" si="105"/>
        <v>1</v>
      </c>
      <c r="BI669" s="32">
        <f t="shared" si="106"/>
        <v>0</v>
      </c>
      <c r="BJ669" s="69">
        <f t="shared" si="107"/>
        <v>0</v>
      </c>
      <c r="BK669" s="158" t="str">
        <f t="shared" si="108"/>
        <v/>
      </c>
    </row>
    <row r="670" spans="1:63" ht="12" customHeight="1" x14ac:dyDescent="0.2">
      <c r="A670" s="8"/>
      <c r="B670" s="7"/>
      <c r="C670" s="7"/>
      <c r="D670" s="7"/>
      <c r="E670" s="7"/>
      <c r="F670" s="7"/>
      <c r="G670" s="7"/>
      <c r="H670" s="7"/>
      <c r="I670" s="10"/>
      <c r="J670" s="25"/>
      <c r="K670" s="250"/>
      <c r="L670" s="31"/>
      <c r="M670" s="9"/>
      <c r="N670" s="11" t="s">
        <v>25</v>
      </c>
      <c r="O670" s="39"/>
      <c r="P670" s="47"/>
      <c r="Q670" s="13"/>
      <c r="R670" s="248">
        <f t="shared" si="100"/>
        <v>0</v>
      </c>
      <c r="S670" s="248">
        <f t="shared" si="101"/>
        <v>0</v>
      </c>
      <c r="T670" s="248">
        <f t="shared" si="102"/>
        <v>0</v>
      </c>
      <c r="U670" s="248">
        <f t="shared" si="103"/>
        <v>0</v>
      </c>
      <c r="V670" s="13"/>
      <c r="W670" s="7"/>
      <c r="AT670" s="130"/>
      <c r="BF670" s="33">
        <f t="shared" si="109"/>
        <v>41242</v>
      </c>
      <c r="BG670" s="34">
        <f t="shared" si="104"/>
        <v>82.88000000000001</v>
      </c>
      <c r="BH670" s="32">
        <f t="shared" si="105"/>
        <v>1</v>
      </c>
      <c r="BI670" s="32">
        <f t="shared" si="106"/>
        <v>0</v>
      </c>
      <c r="BJ670" s="69">
        <f t="shared" si="107"/>
        <v>0</v>
      </c>
      <c r="BK670" s="158" t="str">
        <f t="shared" si="108"/>
        <v/>
      </c>
    </row>
    <row r="671" spans="1:63" ht="12" customHeight="1" x14ac:dyDescent="0.2">
      <c r="A671" s="8"/>
      <c r="B671" s="7"/>
      <c r="C671" s="7"/>
      <c r="D671" s="7"/>
      <c r="E671" s="7"/>
      <c r="F671" s="7"/>
      <c r="G671" s="7"/>
      <c r="H671" s="7"/>
      <c r="I671" s="10"/>
      <c r="J671" s="25"/>
      <c r="K671" s="250"/>
      <c r="L671" s="31"/>
      <c r="M671" s="9"/>
      <c r="N671" s="11" t="s">
        <v>25</v>
      </c>
      <c r="O671" s="39"/>
      <c r="P671" s="47"/>
      <c r="Q671" s="13"/>
      <c r="R671" s="248">
        <f t="shared" si="100"/>
        <v>0</v>
      </c>
      <c r="S671" s="248">
        <f t="shared" si="101"/>
        <v>0</v>
      </c>
      <c r="T671" s="248">
        <f t="shared" si="102"/>
        <v>0</v>
      </c>
      <c r="U671" s="248">
        <f t="shared" si="103"/>
        <v>0</v>
      </c>
      <c r="V671" s="13"/>
      <c r="W671" s="7"/>
      <c r="AT671" s="130"/>
      <c r="BF671" s="33">
        <f t="shared" si="109"/>
        <v>41242</v>
      </c>
      <c r="BG671" s="34">
        <f t="shared" si="104"/>
        <v>82.88000000000001</v>
      </c>
      <c r="BH671" s="32">
        <f t="shared" si="105"/>
        <v>1</v>
      </c>
      <c r="BI671" s="32">
        <f t="shared" si="106"/>
        <v>0</v>
      </c>
      <c r="BJ671" s="69">
        <f t="shared" si="107"/>
        <v>0</v>
      </c>
      <c r="BK671" s="158" t="str">
        <f t="shared" si="108"/>
        <v/>
      </c>
    </row>
    <row r="672" spans="1:63" ht="12" customHeight="1" x14ac:dyDescent="0.2">
      <c r="A672" s="8"/>
      <c r="B672" s="7"/>
      <c r="C672" s="7"/>
      <c r="D672" s="7"/>
      <c r="E672" s="7"/>
      <c r="F672" s="7"/>
      <c r="G672" s="7"/>
      <c r="H672" s="7"/>
      <c r="I672" s="10"/>
      <c r="J672" s="25"/>
      <c r="K672" s="250"/>
      <c r="L672" s="31"/>
      <c r="M672" s="9"/>
      <c r="N672" s="11" t="s">
        <v>25</v>
      </c>
      <c r="O672" s="39"/>
      <c r="P672" s="47"/>
      <c r="Q672" s="13"/>
      <c r="R672" s="248">
        <f t="shared" si="100"/>
        <v>0</v>
      </c>
      <c r="S672" s="248">
        <f t="shared" si="101"/>
        <v>0</v>
      </c>
      <c r="T672" s="248">
        <f t="shared" si="102"/>
        <v>0</v>
      </c>
      <c r="U672" s="248">
        <f t="shared" si="103"/>
        <v>0</v>
      </c>
      <c r="V672" s="13"/>
      <c r="W672" s="7"/>
      <c r="AT672" s="130"/>
      <c r="BF672" s="33">
        <f t="shared" si="109"/>
        <v>41242</v>
      </c>
      <c r="BG672" s="34">
        <f t="shared" si="104"/>
        <v>82.88000000000001</v>
      </c>
      <c r="BH672" s="32">
        <f t="shared" si="105"/>
        <v>1</v>
      </c>
      <c r="BI672" s="32">
        <f t="shared" si="106"/>
        <v>0</v>
      </c>
      <c r="BJ672" s="69">
        <f t="shared" si="107"/>
        <v>0</v>
      </c>
      <c r="BK672" s="158" t="str">
        <f t="shared" si="108"/>
        <v/>
      </c>
    </row>
    <row r="673" spans="1:63" ht="12" customHeight="1" x14ac:dyDescent="0.2">
      <c r="A673" s="8"/>
      <c r="B673" s="7"/>
      <c r="C673" s="7"/>
      <c r="D673" s="7"/>
      <c r="E673" s="7"/>
      <c r="F673" s="7"/>
      <c r="G673" s="7"/>
      <c r="H673" s="7"/>
      <c r="I673" s="10"/>
      <c r="J673" s="25"/>
      <c r="K673" s="250"/>
      <c r="L673" s="31"/>
      <c r="M673" s="9"/>
      <c r="N673" s="11" t="s">
        <v>25</v>
      </c>
      <c r="O673" s="39"/>
      <c r="P673" s="47"/>
      <c r="Q673" s="13"/>
      <c r="R673" s="248">
        <f t="shared" si="100"/>
        <v>0</v>
      </c>
      <c r="S673" s="248">
        <f t="shared" si="101"/>
        <v>0</v>
      </c>
      <c r="T673" s="248">
        <f t="shared" si="102"/>
        <v>0</v>
      </c>
      <c r="U673" s="248">
        <f t="shared" si="103"/>
        <v>0</v>
      </c>
      <c r="V673" s="13"/>
      <c r="W673" s="7"/>
      <c r="AT673" s="130"/>
      <c r="BF673" s="33">
        <f t="shared" si="109"/>
        <v>41242</v>
      </c>
      <c r="BG673" s="34">
        <f t="shared" si="104"/>
        <v>82.88000000000001</v>
      </c>
      <c r="BH673" s="32">
        <f t="shared" si="105"/>
        <v>1</v>
      </c>
      <c r="BI673" s="32">
        <f t="shared" si="106"/>
        <v>0</v>
      </c>
      <c r="BJ673" s="69">
        <f t="shared" si="107"/>
        <v>0</v>
      </c>
      <c r="BK673" s="158" t="str">
        <f t="shared" si="108"/>
        <v/>
      </c>
    </row>
    <row r="674" spans="1:63" ht="12" customHeight="1" x14ac:dyDescent="0.2">
      <c r="A674" s="8"/>
      <c r="B674" s="7"/>
      <c r="C674" s="7"/>
      <c r="D674" s="7"/>
      <c r="E674" s="7"/>
      <c r="F674" s="7"/>
      <c r="G674" s="7"/>
      <c r="H674" s="7"/>
      <c r="I674" s="10"/>
      <c r="J674" s="25"/>
      <c r="K674" s="250"/>
      <c r="L674" s="31"/>
      <c r="M674" s="9"/>
      <c r="N674" s="11" t="s">
        <v>25</v>
      </c>
      <c r="O674" s="39"/>
      <c r="P674" s="47"/>
      <c r="Q674" s="13"/>
      <c r="R674" s="248">
        <f t="shared" si="100"/>
        <v>0</v>
      </c>
      <c r="S674" s="248">
        <f t="shared" si="101"/>
        <v>0</v>
      </c>
      <c r="T674" s="248">
        <f t="shared" si="102"/>
        <v>0</v>
      </c>
      <c r="U674" s="248">
        <f t="shared" si="103"/>
        <v>0</v>
      </c>
      <c r="V674" s="13"/>
      <c r="W674" s="7"/>
      <c r="AT674" s="130"/>
      <c r="BF674" s="33">
        <f t="shared" si="109"/>
        <v>41242</v>
      </c>
      <c r="BG674" s="34">
        <f t="shared" si="104"/>
        <v>82.88000000000001</v>
      </c>
      <c r="BH674" s="32">
        <f t="shared" si="105"/>
        <v>1</v>
      </c>
      <c r="BI674" s="32">
        <f t="shared" si="106"/>
        <v>0</v>
      </c>
      <c r="BJ674" s="69">
        <f t="shared" si="107"/>
        <v>0</v>
      </c>
      <c r="BK674" s="158" t="str">
        <f t="shared" si="108"/>
        <v/>
      </c>
    </row>
    <row r="675" spans="1:63" ht="12" customHeight="1" x14ac:dyDescent="0.2">
      <c r="A675" s="8"/>
      <c r="B675" s="7"/>
      <c r="C675" s="7"/>
      <c r="D675" s="7"/>
      <c r="E675" s="7"/>
      <c r="F675" s="7"/>
      <c r="G675" s="7"/>
      <c r="H675" s="7"/>
      <c r="I675" s="10"/>
      <c r="J675" s="25"/>
      <c r="K675" s="250"/>
      <c r="L675" s="31"/>
      <c r="M675" s="9"/>
      <c r="N675" s="11" t="s">
        <v>25</v>
      </c>
      <c r="O675" s="39"/>
      <c r="P675" s="47"/>
      <c r="Q675" s="13"/>
      <c r="R675" s="248">
        <f t="shared" si="100"/>
        <v>0</v>
      </c>
      <c r="S675" s="248">
        <f t="shared" si="101"/>
        <v>0</v>
      </c>
      <c r="T675" s="248">
        <f t="shared" si="102"/>
        <v>0</v>
      </c>
      <c r="U675" s="248">
        <f t="shared" si="103"/>
        <v>0</v>
      </c>
      <c r="V675" s="13"/>
      <c r="W675" s="7"/>
      <c r="AT675" s="130"/>
      <c r="BF675" s="33">
        <f t="shared" si="109"/>
        <v>41242</v>
      </c>
      <c r="BG675" s="34">
        <f t="shared" si="104"/>
        <v>82.88000000000001</v>
      </c>
      <c r="BH675" s="32">
        <f t="shared" si="105"/>
        <v>1</v>
      </c>
      <c r="BI675" s="32">
        <f t="shared" si="106"/>
        <v>0</v>
      </c>
      <c r="BJ675" s="69">
        <f t="shared" si="107"/>
        <v>0</v>
      </c>
      <c r="BK675" s="158" t="str">
        <f t="shared" si="108"/>
        <v/>
      </c>
    </row>
    <row r="676" spans="1:63" ht="12" customHeight="1" x14ac:dyDescent="0.2">
      <c r="A676" s="8"/>
      <c r="B676" s="7"/>
      <c r="C676" s="7"/>
      <c r="D676" s="7"/>
      <c r="E676" s="7"/>
      <c r="F676" s="7"/>
      <c r="G676" s="7"/>
      <c r="H676" s="7"/>
      <c r="I676" s="10"/>
      <c r="J676" s="25"/>
      <c r="K676" s="250"/>
      <c r="L676" s="31"/>
      <c r="M676" s="9"/>
      <c r="N676" s="11" t="s">
        <v>25</v>
      </c>
      <c r="O676" s="39"/>
      <c r="P676" s="47"/>
      <c r="Q676" s="13"/>
      <c r="R676" s="248">
        <f t="shared" si="100"/>
        <v>0</v>
      </c>
      <c r="S676" s="248">
        <f t="shared" si="101"/>
        <v>0</v>
      </c>
      <c r="T676" s="248">
        <f t="shared" si="102"/>
        <v>0</v>
      </c>
      <c r="U676" s="248">
        <f t="shared" si="103"/>
        <v>0</v>
      </c>
      <c r="V676" s="13"/>
      <c r="W676" s="7"/>
      <c r="AT676" s="130"/>
      <c r="BF676" s="33">
        <f t="shared" si="109"/>
        <v>41242</v>
      </c>
      <c r="BG676" s="34">
        <f t="shared" si="104"/>
        <v>82.88000000000001</v>
      </c>
      <c r="BH676" s="32">
        <f t="shared" si="105"/>
        <v>1</v>
      </c>
      <c r="BI676" s="32">
        <f t="shared" si="106"/>
        <v>0</v>
      </c>
      <c r="BJ676" s="69">
        <f t="shared" si="107"/>
        <v>0</v>
      </c>
      <c r="BK676" s="158" t="str">
        <f t="shared" si="108"/>
        <v/>
      </c>
    </row>
    <row r="677" spans="1:63" ht="12" customHeight="1" x14ac:dyDescent="0.2">
      <c r="A677" s="8"/>
      <c r="B677" s="7"/>
      <c r="C677" s="7"/>
      <c r="D677" s="7"/>
      <c r="E677" s="7"/>
      <c r="F677" s="7"/>
      <c r="G677" s="7"/>
      <c r="H677" s="7"/>
      <c r="I677" s="10"/>
      <c r="J677" s="25"/>
      <c r="K677" s="250"/>
      <c r="L677" s="31"/>
      <c r="M677" s="9"/>
      <c r="N677" s="11" t="s">
        <v>25</v>
      </c>
      <c r="O677" s="39"/>
      <c r="P677" s="47"/>
      <c r="Q677" s="13"/>
      <c r="R677" s="248">
        <f t="shared" si="100"/>
        <v>0</v>
      </c>
      <c r="S677" s="248">
        <f t="shared" si="101"/>
        <v>0</v>
      </c>
      <c r="T677" s="248">
        <f t="shared" si="102"/>
        <v>0</v>
      </c>
      <c r="U677" s="248">
        <f t="shared" si="103"/>
        <v>0</v>
      </c>
      <c r="V677" s="13"/>
      <c r="W677" s="7"/>
      <c r="AT677" s="130"/>
      <c r="BF677" s="33">
        <f t="shared" si="109"/>
        <v>41242</v>
      </c>
      <c r="BG677" s="34">
        <f t="shared" si="104"/>
        <v>82.88000000000001</v>
      </c>
      <c r="BH677" s="32">
        <f t="shared" si="105"/>
        <v>1</v>
      </c>
      <c r="BI677" s="32">
        <f t="shared" si="106"/>
        <v>0</v>
      </c>
      <c r="BJ677" s="69">
        <f t="shared" si="107"/>
        <v>0</v>
      </c>
      <c r="BK677" s="158" t="str">
        <f t="shared" si="108"/>
        <v/>
      </c>
    </row>
    <row r="678" spans="1:63" ht="12" customHeight="1" x14ac:dyDescent="0.2">
      <c r="A678" s="8"/>
      <c r="B678" s="7"/>
      <c r="C678" s="7"/>
      <c r="D678" s="7"/>
      <c r="E678" s="7"/>
      <c r="F678" s="7"/>
      <c r="G678" s="7"/>
      <c r="H678" s="7"/>
      <c r="I678" s="10"/>
      <c r="J678" s="25"/>
      <c r="K678" s="250"/>
      <c r="L678" s="31"/>
      <c r="M678" s="9"/>
      <c r="N678" s="11" t="s">
        <v>25</v>
      </c>
      <c r="O678" s="39"/>
      <c r="P678" s="47"/>
      <c r="Q678" s="13"/>
      <c r="R678" s="248">
        <f t="shared" si="100"/>
        <v>0</v>
      </c>
      <c r="S678" s="248">
        <f t="shared" si="101"/>
        <v>0</v>
      </c>
      <c r="T678" s="248">
        <f t="shared" si="102"/>
        <v>0</v>
      </c>
      <c r="U678" s="248">
        <f t="shared" si="103"/>
        <v>0</v>
      </c>
      <c r="V678" s="13"/>
      <c r="W678" s="7"/>
      <c r="AT678" s="130"/>
      <c r="BF678" s="33">
        <f t="shared" si="109"/>
        <v>41242</v>
      </c>
      <c r="BG678" s="34">
        <f t="shared" si="104"/>
        <v>82.88000000000001</v>
      </c>
      <c r="BH678" s="32">
        <f t="shared" si="105"/>
        <v>1</v>
      </c>
      <c r="BI678" s="32">
        <f t="shared" si="106"/>
        <v>0</v>
      </c>
      <c r="BJ678" s="69">
        <f t="shared" si="107"/>
        <v>0</v>
      </c>
      <c r="BK678" s="158" t="str">
        <f t="shared" si="108"/>
        <v/>
      </c>
    </row>
    <row r="679" spans="1:63" ht="12" customHeight="1" x14ac:dyDescent="0.2">
      <c r="A679" s="8"/>
      <c r="B679" s="7"/>
      <c r="C679" s="7"/>
      <c r="D679" s="7"/>
      <c r="E679" s="7"/>
      <c r="F679" s="7"/>
      <c r="G679" s="7"/>
      <c r="H679" s="7"/>
      <c r="I679" s="10"/>
      <c r="J679" s="25"/>
      <c r="K679" s="250"/>
      <c r="L679" s="31"/>
      <c r="M679" s="9"/>
      <c r="N679" s="11" t="s">
        <v>25</v>
      </c>
      <c r="O679" s="39"/>
      <c r="P679" s="47"/>
      <c r="Q679" s="13"/>
      <c r="R679" s="248">
        <f t="shared" si="100"/>
        <v>0</v>
      </c>
      <c r="S679" s="248">
        <f t="shared" si="101"/>
        <v>0</v>
      </c>
      <c r="T679" s="248">
        <f t="shared" si="102"/>
        <v>0</v>
      </c>
      <c r="U679" s="248">
        <f t="shared" si="103"/>
        <v>0</v>
      </c>
      <c r="V679" s="13"/>
      <c r="W679" s="7"/>
      <c r="AT679" s="130"/>
      <c r="BF679" s="33">
        <f t="shared" si="109"/>
        <v>41242</v>
      </c>
      <c r="BG679" s="34">
        <f t="shared" si="104"/>
        <v>82.88000000000001</v>
      </c>
      <c r="BH679" s="32">
        <f t="shared" si="105"/>
        <v>1</v>
      </c>
      <c r="BI679" s="32">
        <f t="shared" si="106"/>
        <v>0</v>
      </c>
      <c r="BJ679" s="69">
        <f t="shared" si="107"/>
        <v>0</v>
      </c>
      <c r="BK679" s="158" t="str">
        <f t="shared" si="108"/>
        <v/>
      </c>
    </row>
    <row r="680" spans="1:63" ht="12" customHeight="1" x14ac:dyDescent="0.2">
      <c r="A680" s="8"/>
      <c r="B680" s="7"/>
      <c r="C680" s="7"/>
      <c r="D680" s="7"/>
      <c r="E680" s="7"/>
      <c r="F680" s="7"/>
      <c r="G680" s="7"/>
      <c r="H680" s="7"/>
      <c r="I680" s="10"/>
      <c r="J680" s="25"/>
      <c r="K680" s="250"/>
      <c r="L680" s="31"/>
      <c r="M680" s="9"/>
      <c r="N680" s="11" t="s">
        <v>25</v>
      </c>
      <c r="O680" s="39"/>
      <c r="P680" s="47"/>
      <c r="Q680" s="13"/>
      <c r="R680" s="248">
        <f t="shared" si="100"/>
        <v>0</v>
      </c>
      <c r="S680" s="248">
        <f t="shared" si="101"/>
        <v>0</v>
      </c>
      <c r="T680" s="248">
        <f t="shared" si="102"/>
        <v>0</v>
      </c>
      <c r="U680" s="248">
        <f t="shared" si="103"/>
        <v>0</v>
      </c>
      <c r="V680" s="13"/>
      <c r="W680" s="7"/>
      <c r="AT680" s="130"/>
      <c r="BF680" s="33">
        <f t="shared" si="109"/>
        <v>41242</v>
      </c>
      <c r="BG680" s="34">
        <f t="shared" si="104"/>
        <v>82.88000000000001</v>
      </c>
      <c r="BH680" s="32">
        <f t="shared" si="105"/>
        <v>1</v>
      </c>
      <c r="BI680" s="32">
        <f t="shared" si="106"/>
        <v>0</v>
      </c>
      <c r="BJ680" s="69">
        <f t="shared" si="107"/>
        <v>0</v>
      </c>
      <c r="BK680" s="158" t="str">
        <f t="shared" si="108"/>
        <v/>
      </c>
    </row>
    <row r="681" spans="1:63" ht="12" customHeight="1" x14ac:dyDescent="0.2">
      <c r="A681" s="8"/>
      <c r="B681" s="7"/>
      <c r="C681" s="7"/>
      <c r="D681" s="7"/>
      <c r="E681" s="7"/>
      <c r="F681" s="7"/>
      <c r="G681" s="7"/>
      <c r="H681" s="7"/>
      <c r="I681" s="10"/>
      <c r="J681" s="25"/>
      <c r="K681" s="250"/>
      <c r="L681" s="31"/>
      <c r="M681" s="9"/>
      <c r="N681" s="11" t="s">
        <v>25</v>
      </c>
      <c r="O681" s="39"/>
      <c r="P681" s="47"/>
      <c r="Q681" s="13"/>
      <c r="R681" s="248">
        <f t="shared" si="100"/>
        <v>0</v>
      </c>
      <c r="S681" s="248">
        <f t="shared" si="101"/>
        <v>0</v>
      </c>
      <c r="T681" s="248">
        <f t="shared" si="102"/>
        <v>0</v>
      </c>
      <c r="U681" s="248">
        <f t="shared" si="103"/>
        <v>0</v>
      </c>
      <c r="V681" s="13"/>
      <c r="W681" s="7"/>
      <c r="AT681" s="130"/>
      <c r="BF681" s="33">
        <f t="shared" si="109"/>
        <v>41242</v>
      </c>
      <c r="BG681" s="34">
        <f t="shared" si="104"/>
        <v>82.88000000000001</v>
      </c>
      <c r="BH681" s="32">
        <f t="shared" si="105"/>
        <v>1</v>
      </c>
      <c r="BI681" s="32">
        <f t="shared" si="106"/>
        <v>0</v>
      </c>
      <c r="BJ681" s="69">
        <f t="shared" si="107"/>
        <v>0</v>
      </c>
      <c r="BK681" s="158" t="str">
        <f t="shared" si="108"/>
        <v/>
      </c>
    </row>
    <row r="682" spans="1:63" ht="12" customHeight="1" x14ac:dyDescent="0.2">
      <c r="A682" s="8"/>
      <c r="B682" s="7"/>
      <c r="C682" s="7"/>
      <c r="D682" s="7"/>
      <c r="E682" s="7"/>
      <c r="F682" s="7"/>
      <c r="G682" s="7"/>
      <c r="H682" s="7"/>
      <c r="I682" s="10"/>
      <c r="J682" s="25"/>
      <c r="K682" s="250"/>
      <c r="L682" s="31"/>
      <c r="M682" s="9"/>
      <c r="N682" s="11" t="s">
        <v>25</v>
      </c>
      <c r="O682" s="39"/>
      <c r="P682" s="47"/>
      <c r="Q682" s="13"/>
      <c r="R682" s="248">
        <f t="shared" si="100"/>
        <v>0</v>
      </c>
      <c r="S682" s="248">
        <f t="shared" si="101"/>
        <v>0</v>
      </c>
      <c r="T682" s="248">
        <f t="shared" si="102"/>
        <v>0</v>
      </c>
      <c r="U682" s="248">
        <f t="shared" si="103"/>
        <v>0</v>
      </c>
      <c r="V682" s="13"/>
      <c r="W682" s="7"/>
      <c r="AT682" s="130"/>
      <c r="BF682" s="33">
        <f t="shared" si="109"/>
        <v>41242</v>
      </c>
      <c r="BG682" s="34">
        <f t="shared" si="104"/>
        <v>82.88000000000001</v>
      </c>
      <c r="BH682" s="32">
        <f t="shared" si="105"/>
        <v>1</v>
      </c>
      <c r="BI682" s="32">
        <f t="shared" si="106"/>
        <v>0</v>
      </c>
      <c r="BJ682" s="69">
        <f t="shared" si="107"/>
        <v>0</v>
      </c>
      <c r="BK682" s="158" t="str">
        <f t="shared" si="108"/>
        <v/>
      </c>
    </row>
    <row r="683" spans="1:63" ht="12" customHeight="1" x14ac:dyDescent="0.2">
      <c r="A683" s="8"/>
      <c r="B683" s="7"/>
      <c r="C683" s="7"/>
      <c r="D683" s="7"/>
      <c r="E683" s="7"/>
      <c r="F683" s="7"/>
      <c r="G683" s="7"/>
      <c r="H683" s="7"/>
      <c r="I683" s="10"/>
      <c r="J683" s="25"/>
      <c r="K683" s="250"/>
      <c r="L683" s="31"/>
      <c r="M683" s="9"/>
      <c r="N683" s="11" t="s">
        <v>25</v>
      </c>
      <c r="O683" s="39"/>
      <c r="P683" s="47"/>
      <c r="Q683" s="13"/>
      <c r="R683" s="248">
        <f t="shared" si="100"/>
        <v>0</v>
      </c>
      <c r="S683" s="248">
        <f t="shared" si="101"/>
        <v>0</v>
      </c>
      <c r="T683" s="248">
        <f t="shared" si="102"/>
        <v>0</v>
      </c>
      <c r="U683" s="248">
        <f t="shared" si="103"/>
        <v>0</v>
      </c>
      <c r="V683" s="13"/>
      <c r="W683" s="7"/>
      <c r="AT683" s="130"/>
      <c r="BF683" s="33">
        <f t="shared" si="109"/>
        <v>41242</v>
      </c>
      <c r="BG683" s="34">
        <f t="shared" si="104"/>
        <v>82.88000000000001</v>
      </c>
      <c r="BH683" s="32">
        <f t="shared" si="105"/>
        <v>1</v>
      </c>
      <c r="BI683" s="32">
        <f t="shared" si="106"/>
        <v>0</v>
      </c>
      <c r="BJ683" s="69">
        <f t="shared" si="107"/>
        <v>0</v>
      </c>
      <c r="BK683" s="158" t="str">
        <f t="shared" si="108"/>
        <v/>
      </c>
    </row>
    <row r="684" spans="1:63" ht="12" customHeight="1" x14ac:dyDescent="0.2">
      <c r="A684" s="8"/>
      <c r="B684" s="7"/>
      <c r="C684" s="7"/>
      <c r="D684" s="7"/>
      <c r="E684" s="7"/>
      <c r="F684" s="7"/>
      <c r="G684" s="7"/>
      <c r="H684" s="7"/>
      <c r="I684" s="10"/>
      <c r="J684" s="25"/>
      <c r="K684" s="250"/>
      <c r="L684" s="31"/>
      <c r="M684" s="9"/>
      <c r="N684" s="11" t="s">
        <v>25</v>
      </c>
      <c r="O684" s="39"/>
      <c r="P684" s="47"/>
      <c r="Q684" s="13"/>
      <c r="R684" s="248">
        <f t="shared" si="100"/>
        <v>0</v>
      </c>
      <c r="S684" s="248">
        <f t="shared" si="101"/>
        <v>0</v>
      </c>
      <c r="T684" s="248">
        <f t="shared" si="102"/>
        <v>0</v>
      </c>
      <c r="U684" s="248">
        <f t="shared" si="103"/>
        <v>0</v>
      </c>
      <c r="V684" s="13"/>
      <c r="W684" s="7"/>
      <c r="AT684" s="130"/>
      <c r="BF684" s="33">
        <f t="shared" si="109"/>
        <v>41242</v>
      </c>
      <c r="BG684" s="34">
        <f t="shared" si="104"/>
        <v>82.88000000000001</v>
      </c>
      <c r="BH684" s="32">
        <f t="shared" si="105"/>
        <v>1</v>
      </c>
      <c r="BI684" s="32">
        <f t="shared" si="106"/>
        <v>0</v>
      </c>
      <c r="BJ684" s="69">
        <f t="shared" si="107"/>
        <v>0</v>
      </c>
      <c r="BK684" s="158" t="str">
        <f t="shared" si="108"/>
        <v/>
      </c>
    </row>
    <row r="685" spans="1:63" ht="12" customHeight="1" x14ac:dyDescent="0.2">
      <c r="A685" s="8"/>
      <c r="B685" s="7"/>
      <c r="C685" s="7"/>
      <c r="D685" s="7"/>
      <c r="E685" s="7"/>
      <c r="F685" s="7"/>
      <c r="G685" s="7"/>
      <c r="H685" s="7"/>
      <c r="I685" s="10"/>
      <c r="J685" s="25"/>
      <c r="K685" s="250"/>
      <c r="L685" s="31"/>
      <c r="M685" s="9"/>
      <c r="N685" s="11" t="s">
        <v>25</v>
      </c>
      <c r="O685" s="39"/>
      <c r="P685" s="47"/>
      <c r="Q685" s="13"/>
      <c r="R685" s="248">
        <f t="shared" si="100"/>
        <v>0</v>
      </c>
      <c r="S685" s="248">
        <f t="shared" si="101"/>
        <v>0</v>
      </c>
      <c r="T685" s="248">
        <f t="shared" si="102"/>
        <v>0</v>
      </c>
      <c r="U685" s="248">
        <f t="shared" si="103"/>
        <v>0</v>
      </c>
      <c r="V685" s="13"/>
      <c r="W685" s="7"/>
      <c r="AT685" s="130"/>
      <c r="BF685" s="33">
        <f t="shared" si="109"/>
        <v>41242</v>
      </c>
      <c r="BG685" s="34">
        <f t="shared" si="104"/>
        <v>82.88000000000001</v>
      </c>
      <c r="BH685" s="32">
        <f t="shared" si="105"/>
        <v>1</v>
      </c>
      <c r="BI685" s="32">
        <f t="shared" si="106"/>
        <v>0</v>
      </c>
      <c r="BJ685" s="69">
        <f t="shared" si="107"/>
        <v>0</v>
      </c>
      <c r="BK685" s="158" t="str">
        <f t="shared" si="108"/>
        <v/>
      </c>
    </row>
    <row r="686" spans="1:63" ht="12" customHeight="1" x14ac:dyDescent="0.2">
      <c r="A686" s="8"/>
      <c r="B686" s="7"/>
      <c r="C686" s="7"/>
      <c r="D686" s="7"/>
      <c r="E686" s="7"/>
      <c r="F686" s="7"/>
      <c r="G686" s="7"/>
      <c r="H686" s="7"/>
      <c r="I686" s="10"/>
      <c r="J686" s="25"/>
      <c r="K686" s="250"/>
      <c r="L686" s="31"/>
      <c r="M686" s="9"/>
      <c r="N686" s="11" t="s">
        <v>25</v>
      </c>
      <c r="O686" s="39"/>
      <c r="P686" s="47"/>
      <c r="Q686" s="13"/>
      <c r="R686" s="248">
        <f t="shared" si="100"/>
        <v>0</v>
      </c>
      <c r="S686" s="248">
        <f t="shared" si="101"/>
        <v>0</v>
      </c>
      <c r="T686" s="248">
        <f t="shared" si="102"/>
        <v>0</v>
      </c>
      <c r="U686" s="248">
        <f t="shared" si="103"/>
        <v>0</v>
      </c>
      <c r="V686" s="13"/>
      <c r="W686" s="7"/>
      <c r="AT686" s="130"/>
      <c r="BF686" s="33">
        <f t="shared" si="109"/>
        <v>41242</v>
      </c>
      <c r="BG686" s="34">
        <f t="shared" si="104"/>
        <v>82.88000000000001</v>
      </c>
      <c r="BH686" s="32">
        <f t="shared" si="105"/>
        <v>1</v>
      </c>
      <c r="BI686" s="32">
        <f t="shared" si="106"/>
        <v>0</v>
      </c>
      <c r="BJ686" s="69">
        <f t="shared" si="107"/>
        <v>0</v>
      </c>
      <c r="BK686" s="158" t="str">
        <f t="shared" si="108"/>
        <v/>
      </c>
    </row>
    <row r="687" spans="1:63" ht="12" customHeight="1" x14ac:dyDescent="0.2">
      <c r="A687" s="8"/>
      <c r="B687" s="7"/>
      <c r="C687" s="7"/>
      <c r="D687" s="7"/>
      <c r="E687" s="7"/>
      <c r="F687" s="7"/>
      <c r="G687" s="7"/>
      <c r="H687" s="7"/>
      <c r="I687" s="10"/>
      <c r="J687" s="25"/>
      <c r="K687" s="250"/>
      <c r="L687" s="31"/>
      <c r="M687" s="9"/>
      <c r="N687" s="11" t="s">
        <v>25</v>
      </c>
      <c r="O687" s="39"/>
      <c r="P687" s="47"/>
      <c r="Q687" s="13"/>
      <c r="R687" s="248">
        <f t="shared" si="100"/>
        <v>0</v>
      </c>
      <c r="S687" s="248">
        <f t="shared" si="101"/>
        <v>0</v>
      </c>
      <c r="T687" s="248">
        <f t="shared" si="102"/>
        <v>0</v>
      </c>
      <c r="U687" s="248">
        <f t="shared" si="103"/>
        <v>0</v>
      </c>
      <c r="V687" s="13"/>
      <c r="W687" s="7"/>
      <c r="AT687" s="130"/>
      <c r="BF687" s="33">
        <f t="shared" si="109"/>
        <v>41242</v>
      </c>
      <c r="BG687" s="34">
        <f t="shared" si="104"/>
        <v>82.88000000000001</v>
      </c>
      <c r="BH687" s="32">
        <f t="shared" si="105"/>
        <v>1</v>
      </c>
      <c r="BI687" s="32">
        <f t="shared" si="106"/>
        <v>0</v>
      </c>
      <c r="BJ687" s="69">
        <f t="shared" si="107"/>
        <v>0</v>
      </c>
      <c r="BK687" s="158" t="str">
        <f t="shared" si="108"/>
        <v/>
      </c>
    </row>
    <row r="688" spans="1:63" ht="12" customHeight="1" x14ac:dyDescent="0.2">
      <c r="A688" s="8"/>
      <c r="B688" s="7"/>
      <c r="C688" s="7"/>
      <c r="D688" s="7"/>
      <c r="E688" s="7"/>
      <c r="F688" s="7"/>
      <c r="G688" s="7"/>
      <c r="H688" s="7"/>
      <c r="I688" s="10"/>
      <c r="J688" s="25"/>
      <c r="K688" s="250"/>
      <c r="L688" s="31"/>
      <c r="M688" s="9"/>
      <c r="N688" s="11" t="s">
        <v>25</v>
      </c>
      <c r="O688" s="39"/>
      <c r="P688" s="47"/>
      <c r="Q688" s="13"/>
      <c r="R688" s="248">
        <f t="shared" si="100"/>
        <v>0</v>
      </c>
      <c r="S688" s="248">
        <f t="shared" si="101"/>
        <v>0</v>
      </c>
      <c r="T688" s="248">
        <f t="shared" si="102"/>
        <v>0</v>
      </c>
      <c r="U688" s="248">
        <f t="shared" si="103"/>
        <v>0</v>
      </c>
      <c r="V688" s="13"/>
      <c r="W688" s="7"/>
      <c r="AT688" s="130"/>
      <c r="BF688" s="33">
        <f t="shared" si="109"/>
        <v>41242</v>
      </c>
      <c r="BG688" s="34">
        <f t="shared" si="104"/>
        <v>82.88000000000001</v>
      </c>
      <c r="BH688" s="32">
        <f t="shared" si="105"/>
        <v>1</v>
      </c>
      <c r="BI688" s="32">
        <f t="shared" si="106"/>
        <v>0</v>
      </c>
      <c r="BJ688" s="69">
        <f t="shared" si="107"/>
        <v>0</v>
      </c>
      <c r="BK688" s="158" t="str">
        <f t="shared" si="108"/>
        <v/>
      </c>
    </row>
    <row r="689" spans="1:63" ht="12" customHeight="1" x14ac:dyDescent="0.2">
      <c r="A689" s="8"/>
      <c r="B689" s="7"/>
      <c r="C689" s="7"/>
      <c r="D689" s="7"/>
      <c r="E689" s="7"/>
      <c r="F689" s="7"/>
      <c r="G689" s="7"/>
      <c r="H689" s="7"/>
      <c r="I689" s="10"/>
      <c r="J689" s="25"/>
      <c r="K689" s="250"/>
      <c r="L689" s="31"/>
      <c r="M689" s="9"/>
      <c r="N689" s="11" t="s">
        <v>25</v>
      </c>
      <c r="O689" s="39"/>
      <c r="P689" s="47"/>
      <c r="Q689" s="13"/>
      <c r="R689" s="248">
        <f t="shared" si="100"/>
        <v>0</v>
      </c>
      <c r="S689" s="248">
        <f t="shared" si="101"/>
        <v>0</v>
      </c>
      <c r="T689" s="248">
        <f t="shared" si="102"/>
        <v>0</v>
      </c>
      <c r="U689" s="248">
        <f t="shared" si="103"/>
        <v>0</v>
      </c>
      <c r="V689" s="13"/>
      <c r="W689" s="7"/>
      <c r="AT689" s="130"/>
      <c r="BF689" s="33">
        <f t="shared" si="109"/>
        <v>41242</v>
      </c>
      <c r="BG689" s="34">
        <f t="shared" si="104"/>
        <v>82.88000000000001</v>
      </c>
      <c r="BH689" s="32">
        <f t="shared" si="105"/>
        <v>1</v>
      </c>
      <c r="BI689" s="32">
        <f t="shared" si="106"/>
        <v>0</v>
      </c>
      <c r="BJ689" s="69">
        <f t="shared" si="107"/>
        <v>0</v>
      </c>
      <c r="BK689" s="158" t="str">
        <f t="shared" si="108"/>
        <v/>
      </c>
    </row>
    <row r="690" spans="1:63" ht="12" customHeight="1" x14ac:dyDescent="0.2">
      <c r="A690" s="8"/>
      <c r="B690" s="7"/>
      <c r="C690" s="7"/>
      <c r="D690" s="7"/>
      <c r="E690" s="7"/>
      <c r="F690" s="7"/>
      <c r="G690" s="7"/>
      <c r="H690" s="7"/>
      <c r="I690" s="10"/>
      <c r="J690" s="25"/>
      <c r="K690" s="250"/>
      <c r="L690" s="31"/>
      <c r="M690" s="9"/>
      <c r="N690" s="11" t="s">
        <v>25</v>
      </c>
      <c r="O690" s="39"/>
      <c r="P690" s="47"/>
      <c r="Q690" s="13"/>
      <c r="R690" s="248">
        <f t="shared" si="100"/>
        <v>0</v>
      </c>
      <c r="S690" s="248">
        <f t="shared" si="101"/>
        <v>0</v>
      </c>
      <c r="T690" s="248">
        <f t="shared" si="102"/>
        <v>0</v>
      </c>
      <c r="U690" s="248">
        <f t="shared" si="103"/>
        <v>0</v>
      </c>
      <c r="V690" s="13"/>
      <c r="W690" s="7"/>
      <c r="AT690" s="130"/>
      <c r="BF690" s="33">
        <f t="shared" si="109"/>
        <v>41242</v>
      </c>
      <c r="BG690" s="34">
        <f t="shared" si="104"/>
        <v>82.88000000000001</v>
      </c>
      <c r="BH690" s="32">
        <f t="shared" si="105"/>
        <v>1</v>
      </c>
      <c r="BI690" s="32">
        <f t="shared" si="106"/>
        <v>0</v>
      </c>
      <c r="BJ690" s="69">
        <f t="shared" si="107"/>
        <v>0</v>
      </c>
      <c r="BK690" s="158" t="str">
        <f t="shared" si="108"/>
        <v/>
      </c>
    </row>
    <row r="691" spans="1:63" ht="12" customHeight="1" x14ac:dyDescent="0.2">
      <c r="A691" s="8"/>
      <c r="B691" s="7"/>
      <c r="C691" s="7"/>
      <c r="D691" s="7"/>
      <c r="E691" s="7"/>
      <c r="F691" s="7"/>
      <c r="G691" s="7"/>
      <c r="H691" s="7"/>
      <c r="I691" s="10"/>
      <c r="J691" s="25"/>
      <c r="K691" s="250"/>
      <c r="L691" s="31"/>
      <c r="M691" s="9"/>
      <c r="N691" s="11" t="s">
        <v>25</v>
      </c>
      <c r="O691" s="39"/>
      <c r="P691" s="47"/>
      <c r="Q691" s="13"/>
      <c r="R691" s="248">
        <f t="shared" si="100"/>
        <v>0</v>
      </c>
      <c r="S691" s="248">
        <f t="shared" si="101"/>
        <v>0</v>
      </c>
      <c r="T691" s="248">
        <f t="shared" si="102"/>
        <v>0</v>
      </c>
      <c r="U691" s="248">
        <f t="shared" si="103"/>
        <v>0</v>
      </c>
      <c r="V691" s="13"/>
      <c r="W691" s="7"/>
      <c r="AT691" s="130"/>
      <c r="BF691" s="33">
        <f t="shared" si="109"/>
        <v>41242</v>
      </c>
      <c r="BG691" s="34">
        <f t="shared" si="104"/>
        <v>82.88000000000001</v>
      </c>
      <c r="BH691" s="32">
        <f t="shared" si="105"/>
        <v>1</v>
      </c>
      <c r="BI691" s="32">
        <f t="shared" si="106"/>
        <v>0</v>
      </c>
      <c r="BJ691" s="69">
        <f t="shared" si="107"/>
        <v>0</v>
      </c>
      <c r="BK691" s="158" t="str">
        <f t="shared" si="108"/>
        <v/>
      </c>
    </row>
    <row r="692" spans="1:63" ht="12" customHeight="1" x14ac:dyDescent="0.2">
      <c r="A692" s="8"/>
      <c r="B692" s="7"/>
      <c r="C692" s="7"/>
      <c r="D692" s="7"/>
      <c r="E692" s="7"/>
      <c r="F692" s="7"/>
      <c r="G692" s="7"/>
      <c r="H692" s="7"/>
      <c r="I692" s="10"/>
      <c r="J692" s="25"/>
      <c r="K692" s="250"/>
      <c r="L692" s="31"/>
      <c r="M692" s="9"/>
      <c r="N692" s="11" t="s">
        <v>25</v>
      </c>
      <c r="O692" s="39"/>
      <c r="P692" s="47"/>
      <c r="Q692" s="13"/>
      <c r="R692" s="248">
        <f t="shared" si="100"/>
        <v>0</v>
      </c>
      <c r="S692" s="248">
        <f t="shared" si="101"/>
        <v>0</v>
      </c>
      <c r="T692" s="248">
        <f t="shared" si="102"/>
        <v>0</v>
      </c>
      <c r="U692" s="248">
        <f t="shared" si="103"/>
        <v>0</v>
      </c>
      <c r="V692" s="13"/>
      <c r="W692" s="7"/>
      <c r="AT692" s="130"/>
      <c r="BF692" s="33">
        <f t="shared" si="109"/>
        <v>41242</v>
      </c>
      <c r="BG692" s="34">
        <f t="shared" si="104"/>
        <v>82.88000000000001</v>
      </c>
      <c r="BH692" s="32">
        <f t="shared" si="105"/>
        <v>1</v>
      </c>
      <c r="BI692" s="32">
        <f t="shared" si="106"/>
        <v>0</v>
      </c>
      <c r="BJ692" s="69">
        <f t="shared" si="107"/>
        <v>0</v>
      </c>
      <c r="BK692" s="158" t="str">
        <f t="shared" si="108"/>
        <v/>
      </c>
    </row>
    <row r="693" spans="1:63" ht="12" customHeight="1" x14ac:dyDescent="0.2">
      <c r="A693" s="8"/>
      <c r="B693" s="7"/>
      <c r="C693" s="7"/>
      <c r="D693" s="7"/>
      <c r="E693" s="7"/>
      <c r="F693" s="7"/>
      <c r="G693" s="7"/>
      <c r="H693" s="7"/>
      <c r="I693" s="10"/>
      <c r="J693" s="25"/>
      <c r="K693" s="250"/>
      <c r="L693" s="31"/>
      <c r="M693" s="9"/>
      <c r="N693" s="11" t="s">
        <v>25</v>
      </c>
      <c r="O693" s="39"/>
      <c r="P693" s="47"/>
      <c r="Q693" s="13"/>
      <c r="R693" s="248">
        <f t="shared" si="100"/>
        <v>0</v>
      </c>
      <c r="S693" s="248">
        <f t="shared" si="101"/>
        <v>0</v>
      </c>
      <c r="T693" s="248">
        <f t="shared" si="102"/>
        <v>0</v>
      </c>
      <c r="U693" s="248">
        <f t="shared" si="103"/>
        <v>0</v>
      </c>
      <c r="V693" s="13"/>
      <c r="W693" s="7"/>
      <c r="AT693" s="130"/>
      <c r="BF693" s="33">
        <f t="shared" si="109"/>
        <v>41242</v>
      </c>
      <c r="BG693" s="34">
        <f t="shared" si="104"/>
        <v>82.88000000000001</v>
      </c>
      <c r="BH693" s="32">
        <f t="shared" si="105"/>
        <v>1</v>
      </c>
      <c r="BI693" s="32">
        <f t="shared" si="106"/>
        <v>0</v>
      </c>
      <c r="BJ693" s="69">
        <f t="shared" si="107"/>
        <v>0</v>
      </c>
      <c r="BK693" s="158" t="str">
        <f t="shared" si="108"/>
        <v/>
      </c>
    </row>
    <row r="694" spans="1:63" ht="12" customHeight="1" x14ac:dyDescent="0.2">
      <c r="A694" s="8"/>
      <c r="B694" s="7"/>
      <c r="C694" s="7"/>
      <c r="D694" s="7"/>
      <c r="E694" s="7"/>
      <c r="F694" s="7"/>
      <c r="G694" s="7"/>
      <c r="H694" s="7"/>
      <c r="I694" s="10"/>
      <c r="J694" s="25"/>
      <c r="K694" s="250"/>
      <c r="L694" s="31"/>
      <c r="M694" s="9"/>
      <c r="N694" s="11" t="s">
        <v>25</v>
      </c>
      <c r="O694" s="39"/>
      <c r="P694" s="47"/>
      <c r="Q694" s="13"/>
      <c r="R694" s="248">
        <f t="shared" si="100"/>
        <v>0</v>
      </c>
      <c r="S694" s="248">
        <f t="shared" si="101"/>
        <v>0</v>
      </c>
      <c r="T694" s="248">
        <f t="shared" si="102"/>
        <v>0</v>
      </c>
      <c r="U694" s="248">
        <f t="shared" si="103"/>
        <v>0</v>
      </c>
      <c r="V694" s="13"/>
      <c r="W694" s="7"/>
      <c r="AT694" s="130"/>
      <c r="BF694" s="33">
        <f t="shared" si="109"/>
        <v>41242</v>
      </c>
      <c r="BG694" s="34">
        <f t="shared" si="104"/>
        <v>82.88000000000001</v>
      </c>
      <c r="BH694" s="32">
        <f t="shared" si="105"/>
        <v>1</v>
      </c>
      <c r="BI694" s="32">
        <f t="shared" si="106"/>
        <v>0</v>
      </c>
      <c r="BJ694" s="69">
        <f t="shared" si="107"/>
        <v>0</v>
      </c>
      <c r="BK694" s="158" t="str">
        <f t="shared" si="108"/>
        <v/>
      </c>
    </row>
    <row r="695" spans="1:63" ht="12" customHeight="1" x14ac:dyDescent="0.2">
      <c r="A695" s="8"/>
      <c r="B695" s="7"/>
      <c r="C695" s="7"/>
      <c r="D695" s="7"/>
      <c r="E695" s="7"/>
      <c r="F695" s="7"/>
      <c r="G695" s="7"/>
      <c r="H695" s="7"/>
      <c r="I695" s="10"/>
      <c r="J695" s="25"/>
      <c r="K695" s="250"/>
      <c r="L695" s="31"/>
      <c r="M695" s="9"/>
      <c r="N695" s="11" t="s">
        <v>25</v>
      </c>
      <c r="O695" s="39"/>
      <c r="P695" s="47"/>
      <c r="Q695" s="13"/>
      <c r="R695" s="248">
        <f t="shared" si="100"/>
        <v>0</v>
      </c>
      <c r="S695" s="248">
        <f t="shared" si="101"/>
        <v>0</v>
      </c>
      <c r="T695" s="248">
        <f t="shared" si="102"/>
        <v>0</v>
      </c>
      <c r="U695" s="248">
        <f t="shared" si="103"/>
        <v>0</v>
      </c>
      <c r="V695" s="13"/>
      <c r="W695" s="7"/>
      <c r="AT695" s="130"/>
      <c r="BF695" s="33">
        <f t="shared" si="109"/>
        <v>41242</v>
      </c>
      <c r="BG695" s="34">
        <f t="shared" si="104"/>
        <v>82.88000000000001</v>
      </c>
      <c r="BH695" s="32">
        <f t="shared" si="105"/>
        <v>1</v>
      </c>
      <c r="BI695" s="32">
        <f t="shared" si="106"/>
        <v>0</v>
      </c>
      <c r="BJ695" s="69">
        <f t="shared" si="107"/>
        <v>0</v>
      </c>
      <c r="BK695" s="158" t="str">
        <f t="shared" si="108"/>
        <v/>
      </c>
    </row>
    <row r="696" spans="1:63" ht="12" customHeight="1" x14ac:dyDescent="0.2">
      <c r="A696" s="8"/>
      <c r="B696" s="7"/>
      <c r="C696" s="7"/>
      <c r="D696" s="7"/>
      <c r="E696" s="7"/>
      <c r="F696" s="7"/>
      <c r="G696" s="7"/>
      <c r="H696" s="7"/>
      <c r="I696" s="10"/>
      <c r="J696" s="25"/>
      <c r="K696" s="250"/>
      <c r="L696" s="31"/>
      <c r="M696" s="9"/>
      <c r="N696" s="11" t="s">
        <v>25</v>
      </c>
      <c r="O696" s="39"/>
      <c r="P696" s="47"/>
      <c r="Q696" s="13"/>
      <c r="R696" s="248">
        <f t="shared" si="100"/>
        <v>0</v>
      </c>
      <c r="S696" s="248">
        <f t="shared" si="101"/>
        <v>0</v>
      </c>
      <c r="T696" s="248">
        <f t="shared" si="102"/>
        <v>0</v>
      </c>
      <c r="U696" s="248">
        <f t="shared" si="103"/>
        <v>0</v>
      </c>
      <c r="V696" s="13"/>
      <c r="W696" s="7"/>
      <c r="AT696" s="130"/>
      <c r="BF696" s="33">
        <f t="shared" si="109"/>
        <v>41242</v>
      </c>
      <c r="BG696" s="34">
        <f t="shared" si="104"/>
        <v>82.88000000000001</v>
      </c>
      <c r="BH696" s="32">
        <f t="shared" si="105"/>
        <v>1</v>
      </c>
      <c r="BI696" s="32">
        <f t="shared" si="106"/>
        <v>0</v>
      </c>
      <c r="BJ696" s="69">
        <f t="shared" si="107"/>
        <v>0</v>
      </c>
      <c r="BK696" s="158" t="str">
        <f t="shared" si="108"/>
        <v/>
      </c>
    </row>
    <row r="697" spans="1:63" ht="12" customHeight="1" x14ac:dyDescent="0.2">
      <c r="A697" s="8"/>
      <c r="B697" s="7"/>
      <c r="C697" s="7"/>
      <c r="D697" s="7"/>
      <c r="E697" s="7"/>
      <c r="F697" s="7"/>
      <c r="G697" s="7"/>
      <c r="H697" s="7"/>
      <c r="I697" s="10"/>
      <c r="J697" s="25"/>
      <c r="K697" s="250"/>
      <c r="L697" s="31"/>
      <c r="M697" s="9"/>
      <c r="N697" s="11" t="s">
        <v>25</v>
      </c>
      <c r="O697" s="39"/>
      <c r="P697" s="47"/>
      <c r="Q697" s="13"/>
      <c r="R697" s="248">
        <f t="shared" si="100"/>
        <v>0</v>
      </c>
      <c r="S697" s="248">
        <f t="shared" si="101"/>
        <v>0</v>
      </c>
      <c r="T697" s="248">
        <f t="shared" si="102"/>
        <v>0</v>
      </c>
      <c r="U697" s="248">
        <f t="shared" si="103"/>
        <v>0</v>
      </c>
      <c r="V697" s="13"/>
      <c r="W697" s="7"/>
      <c r="AT697" s="130"/>
      <c r="BF697" s="33">
        <f t="shared" si="109"/>
        <v>41242</v>
      </c>
      <c r="BG697" s="34">
        <f t="shared" si="104"/>
        <v>82.88000000000001</v>
      </c>
      <c r="BH697" s="32">
        <f t="shared" si="105"/>
        <v>1</v>
      </c>
      <c r="BI697" s="32">
        <f t="shared" si="106"/>
        <v>0</v>
      </c>
      <c r="BJ697" s="69">
        <f t="shared" si="107"/>
        <v>0</v>
      </c>
      <c r="BK697" s="158" t="str">
        <f t="shared" si="108"/>
        <v/>
      </c>
    </row>
    <row r="698" spans="1:63" ht="12" customHeight="1" x14ac:dyDescent="0.2">
      <c r="A698" s="8"/>
      <c r="B698" s="7"/>
      <c r="C698" s="7"/>
      <c r="D698" s="7"/>
      <c r="E698" s="7"/>
      <c r="F698" s="7"/>
      <c r="G698" s="7"/>
      <c r="H698" s="7"/>
      <c r="I698" s="10"/>
      <c r="J698" s="25"/>
      <c r="K698" s="250"/>
      <c r="L698" s="31"/>
      <c r="M698" s="9"/>
      <c r="N698" s="11" t="s">
        <v>25</v>
      </c>
      <c r="O698" s="39"/>
      <c r="P698" s="47"/>
      <c r="Q698" s="13"/>
      <c r="R698" s="248">
        <f t="shared" si="100"/>
        <v>0</v>
      </c>
      <c r="S698" s="248">
        <f t="shared" si="101"/>
        <v>0</v>
      </c>
      <c r="T698" s="248">
        <f t="shared" si="102"/>
        <v>0</v>
      </c>
      <c r="U698" s="248">
        <f t="shared" si="103"/>
        <v>0</v>
      </c>
      <c r="V698" s="13"/>
      <c r="W698" s="7"/>
      <c r="AT698" s="130"/>
      <c r="BF698" s="33">
        <f t="shared" si="109"/>
        <v>41242</v>
      </c>
      <c r="BG698" s="34">
        <f t="shared" si="104"/>
        <v>82.88000000000001</v>
      </c>
      <c r="BH698" s="32">
        <f t="shared" si="105"/>
        <v>1</v>
      </c>
      <c r="BI698" s="32">
        <f t="shared" si="106"/>
        <v>0</v>
      </c>
      <c r="BJ698" s="69">
        <f t="shared" si="107"/>
        <v>0</v>
      </c>
      <c r="BK698" s="158" t="str">
        <f t="shared" si="108"/>
        <v/>
      </c>
    </row>
    <row r="699" spans="1:63" ht="12" customHeight="1" x14ac:dyDescent="0.2">
      <c r="A699" s="8"/>
      <c r="B699" s="7"/>
      <c r="C699" s="7"/>
      <c r="D699" s="7"/>
      <c r="E699" s="7"/>
      <c r="F699" s="7"/>
      <c r="G699" s="7"/>
      <c r="H699" s="7"/>
      <c r="I699" s="10"/>
      <c r="J699" s="25"/>
      <c r="K699" s="250"/>
      <c r="L699" s="31"/>
      <c r="M699" s="9"/>
      <c r="N699" s="11" t="s">
        <v>25</v>
      </c>
      <c r="O699" s="39"/>
      <c r="P699" s="47"/>
      <c r="Q699" s="13"/>
      <c r="R699" s="248">
        <f t="shared" si="100"/>
        <v>0</v>
      </c>
      <c r="S699" s="248">
        <f t="shared" si="101"/>
        <v>0</v>
      </c>
      <c r="T699" s="248">
        <f t="shared" si="102"/>
        <v>0</v>
      </c>
      <c r="U699" s="248">
        <f t="shared" si="103"/>
        <v>0</v>
      </c>
      <c r="V699" s="13"/>
      <c r="W699" s="7"/>
      <c r="AT699" s="130"/>
      <c r="BF699" s="33">
        <f t="shared" si="109"/>
        <v>41242</v>
      </c>
      <c r="BG699" s="34">
        <f t="shared" si="104"/>
        <v>82.88000000000001</v>
      </c>
      <c r="BH699" s="32">
        <f t="shared" si="105"/>
        <v>1</v>
      </c>
      <c r="BI699" s="32">
        <f t="shared" si="106"/>
        <v>0</v>
      </c>
      <c r="BJ699" s="69">
        <f t="shared" si="107"/>
        <v>0</v>
      </c>
      <c r="BK699" s="158" t="str">
        <f t="shared" si="108"/>
        <v/>
      </c>
    </row>
    <row r="700" spans="1:63" ht="12" customHeight="1" x14ac:dyDescent="0.2">
      <c r="A700" s="8"/>
      <c r="B700" s="7"/>
      <c r="C700" s="7"/>
      <c r="D700" s="7"/>
      <c r="E700" s="7"/>
      <c r="F700" s="7"/>
      <c r="G700" s="7"/>
      <c r="H700" s="7"/>
      <c r="I700" s="10"/>
      <c r="J700" s="25"/>
      <c r="K700" s="250"/>
      <c r="L700" s="31"/>
      <c r="M700" s="9"/>
      <c r="N700" s="11" t="s">
        <v>25</v>
      </c>
      <c r="O700" s="39"/>
      <c r="P700" s="47"/>
      <c r="Q700" s="13"/>
      <c r="R700" s="248">
        <f t="shared" si="100"/>
        <v>0</v>
      </c>
      <c r="S700" s="248">
        <f t="shared" si="101"/>
        <v>0</v>
      </c>
      <c r="T700" s="248">
        <f t="shared" si="102"/>
        <v>0</v>
      </c>
      <c r="U700" s="248">
        <f t="shared" si="103"/>
        <v>0</v>
      </c>
      <c r="V700" s="13"/>
      <c r="W700" s="7"/>
      <c r="AT700" s="130"/>
      <c r="BF700" s="33">
        <f t="shared" si="109"/>
        <v>41242</v>
      </c>
      <c r="BG700" s="34">
        <f t="shared" si="104"/>
        <v>82.88000000000001</v>
      </c>
      <c r="BH700" s="32">
        <f t="shared" si="105"/>
        <v>1</v>
      </c>
      <c r="BI700" s="32">
        <f t="shared" si="106"/>
        <v>0</v>
      </c>
      <c r="BJ700" s="69">
        <f t="shared" si="107"/>
        <v>0</v>
      </c>
      <c r="BK700" s="158" t="str">
        <f t="shared" si="108"/>
        <v/>
      </c>
    </row>
    <row r="701" spans="1:63" ht="12" customHeight="1" x14ac:dyDescent="0.2">
      <c r="A701" s="8"/>
      <c r="B701" s="7"/>
      <c r="C701" s="7"/>
      <c r="D701" s="7"/>
      <c r="E701" s="7"/>
      <c r="F701" s="7"/>
      <c r="G701" s="7"/>
      <c r="H701" s="7"/>
      <c r="I701" s="10"/>
      <c r="J701" s="25"/>
      <c r="K701" s="250"/>
      <c r="L701" s="31"/>
      <c r="M701" s="9"/>
      <c r="N701" s="11" t="s">
        <v>25</v>
      </c>
      <c r="O701" s="39"/>
      <c r="P701" s="47"/>
      <c r="Q701" s="13"/>
      <c r="R701" s="248">
        <f t="shared" si="100"/>
        <v>0</v>
      </c>
      <c r="S701" s="248">
        <f t="shared" si="101"/>
        <v>0</v>
      </c>
      <c r="T701" s="248">
        <f t="shared" si="102"/>
        <v>0</v>
      </c>
      <c r="U701" s="248">
        <f t="shared" si="103"/>
        <v>0</v>
      </c>
      <c r="V701" s="13"/>
      <c r="W701" s="7"/>
      <c r="AT701" s="130"/>
      <c r="BF701" s="33">
        <f t="shared" si="109"/>
        <v>41242</v>
      </c>
      <c r="BG701" s="34">
        <f t="shared" si="104"/>
        <v>82.88000000000001</v>
      </c>
      <c r="BH701" s="32">
        <f t="shared" si="105"/>
        <v>1</v>
      </c>
      <c r="BI701" s="32">
        <f t="shared" si="106"/>
        <v>0</v>
      </c>
      <c r="BJ701" s="69">
        <f t="shared" si="107"/>
        <v>0</v>
      </c>
      <c r="BK701" s="158" t="str">
        <f t="shared" si="108"/>
        <v/>
      </c>
    </row>
    <row r="702" spans="1:63" ht="12" customHeight="1" x14ac:dyDescent="0.2">
      <c r="A702" s="8"/>
      <c r="B702" s="7"/>
      <c r="C702" s="7"/>
      <c r="D702" s="7"/>
      <c r="E702" s="7"/>
      <c r="F702" s="7"/>
      <c r="G702" s="7"/>
      <c r="H702" s="7"/>
      <c r="I702" s="10"/>
      <c r="J702" s="25"/>
      <c r="K702" s="250"/>
      <c r="L702" s="31"/>
      <c r="M702" s="9"/>
      <c r="N702" s="11" t="s">
        <v>25</v>
      </c>
      <c r="O702" s="39"/>
      <c r="P702" s="47"/>
      <c r="Q702" s="13"/>
      <c r="R702" s="248">
        <f t="shared" si="100"/>
        <v>0</v>
      </c>
      <c r="S702" s="248">
        <f t="shared" si="101"/>
        <v>0</v>
      </c>
      <c r="T702" s="248">
        <f t="shared" si="102"/>
        <v>0</v>
      </c>
      <c r="U702" s="248">
        <f t="shared" si="103"/>
        <v>0</v>
      </c>
      <c r="V702" s="13"/>
      <c r="W702" s="7"/>
      <c r="AT702" s="130"/>
      <c r="BF702" s="33">
        <f t="shared" si="109"/>
        <v>41242</v>
      </c>
      <c r="BG702" s="34">
        <f t="shared" si="104"/>
        <v>82.88000000000001</v>
      </c>
      <c r="BH702" s="32">
        <f t="shared" si="105"/>
        <v>1</v>
      </c>
      <c r="BI702" s="32">
        <f t="shared" si="106"/>
        <v>0</v>
      </c>
      <c r="BJ702" s="69">
        <f t="shared" si="107"/>
        <v>0</v>
      </c>
      <c r="BK702" s="158" t="str">
        <f t="shared" si="108"/>
        <v/>
      </c>
    </row>
    <row r="703" spans="1:63" ht="12" customHeight="1" x14ac:dyDescent="0.2">
      <c r="A703" s="8"/>
      <c r="B703" s="7"/>
      <c r="C703" s="7"/>
      <c r="D703" s="7"/>
      <c r="E703" s="7"/>
      <c r="F703" s="7"/>
      <c r="G703" s="7"/>
      <c r="H703" s="7"/>
      <c r="I703" s="10"/>
      <c r="J703" s="25"/>
      <c r="K703" s="250"/>
      <c r="L703" s="31"/>
      <c r="M703" s="9"/>
      <c r="N703" s="11" t="s">
        <v>25</v>
      </c>
      <c r="O703" s="39"/>
      <c r="P703" s="47"/>
      <c r="Q703" s="13"/>
      <c r="R703" s="248">
        <f t="shared" si="100"/>
        <v>0</v>
      </c>
      <c r="S703" s="248">
        <f t="shared" si="101"/>
        <v>0</v>
      </c>
      <c r="T703" s="248">
        <f t="shared" si="102"/>
        <v>0</v>
      </c>
      <c r="U703" s="248">
        <f t="shared" si="103"/>
        <v>0</v>
      </c>
      <c r="V703" s="13"/>
      <c r="W703" s="7"/>
      <c r="AT703" s="130"/>
      <c r="BF703" s="33">
        <f t="shared" si="109"/>
        <v>41242</v>
      </c>
      <c r="BG703" s="34">
        <f t="shared" si="104"/>
        <v>82.88000000000001</v>
      </c>
      <c r="BH703" s="32">
        <f t="shared" si="105"/>
        <v>1</v>
      </c>
      <c r="BI703" s="32">
        <f t="shared" si="106"/>
        <v>0</v>
      </c>
      <c r="BJ703" s="69">
        <f t="shared" si="107"/>
        <v>0</v>
      </c>
      <c r="BK703" s="158" t="str">
        <f t="shared" si="108"/>
        <v/>
      </c>
    </row>
    <row r="704" spans="1:63" ht="12" customHeight="1" x14ac:dyDescent="0.2">
      <c r="A704" s="8"/>
      <c r="B704" s="7"/>
      <c r="C704" s="7"/>
      <c r="D704" s="7"/>
      <c r="E704" s="7"/>
      <c r="F704" s="7"/>
      <c r="G704" s="7"/>
      <c r="H704" s="7"/>
      <c r="I704" s="10"/>
      <c r="J704" s="25"/>
      <c r="K704" s="250"/>
      <c r="L704" s="31"/>
      <c r="M704" s="9"/>
      <c r="N704" s="11" t="s">
        <v>25</v>
      </c>
      <c r="O704" s="39"/>
      <c r="P704" s="47"/>
      <c r="Q704" s="13"/>
      <c r="R704" s="248">
        <f t="shared" si="100"/>
        <v>0</v>
      </c>
      <c r="S704" s="248">
        <f t="shared" si="101"/>
        <v>0</v>
      </c>
      <c r="T704" s="248">
        <f t="shared" si="102"/>
        <v>0</v>
      </c>
      <c r="U704" s="248">
        <f t="shared" si="103"/>
        <v>0</v>
      </c>
      <c r="V704" s="13"/>
      <c r="W704" s="7"/>
      <c r="AT704" s="130"/>
      <c r="BF704" s="33">
        <f t="shared" si="109"/>
        <v>41242</v>
      </c>
      <c r="BG704" s="34">
        <f t="shared" si="104"/>
        <v>82.88000000000001</v>
      </c>
      <c r="BH704" s="32">
        <f t="shared" si="105"/>
        <v>1</v>
      </c>
      <c r="BI704" s="32">
        <f t="shared" si="106"/>
        <v>0</v>
      </c>
      <c r="BJ704" s="69">
        <f t="shared" si="107"/>
        <v>0</v>
      </c>
      <c r="BK704" s="158" t="str">
        <f t="shared" si="108"/>
        <v/>
      </c>
    </row>
    <row r="705" spans="1:63" ht="12" customHeight="1" x14ac:dyDescent="0.2">
      <c r="A705" s="8"/>
      <c r="B705" s="7"/>
      <c r="C705" s="7"/>
      <c r="D705" s="7"/>
      <c r="E705" s="7"/>
      <c r="F705" s="7"/>
      <c r="G705" s="7"/>
      <c r="H705" s="7"/>
      <c r="I705" s="10"/>
      <c r="J705" s="25"/>
      <c r="K705" s="250"/>
      <c r="L705" s="31"/>
      <c r="M705" s="9"/>
      <c r="N705" s="11" t="s">
        <v>25</v>
      </c>
      <c r="O705" s="39"/>
      <c r="P705" s="47"/>
      <c r="Q705" s="13"/>
      <c r="R705" s="248">
        <f t="shared" si="100"/>
        <v>0</v>
      </c>
      <c r="S705" s="248">
        <f t="shared" si="101"/>
        <v>0</v>
      </c>
      <c r="T705" s="248">
        <f t="shared" si="102"/>
        <v>0</v>
      </c>
      <c r="U705" s="248">
        <f t="shared" si="103"/>
        <v>0</v>
      </c>
      <c r="V705" s="13"/>
      <c r="W705" s="7"/>
      <c r="AT705" s="130"/>
      <c r="BF705" s="33">
        <f t="shared" si="109"/>
        <v>41242</v>
      </c>
      <c r="BG705" s="34">
        <f t="shared" si="104"/>
        <v>82.88000000000001</v>
      </c>
      <c r="BH705" s="32">
        <f t="shared" si="105"/>
        <v>1</v>
      </c>
      <c r="BI705" s="32">
        <f t="shared" si="106"/>
        <v>0</v>
      </c>
      <c r="BJ705" s="69">
        <f t="shared" si="107"/>
        <v>0</v>
      </c>
      <c r="BK705" s="158" t="str">
        <f t="shared" si="108"/>
        <v/>
      </c>
    </row>
    <row r="706" spans="1:63" ht="12" customHeight="1" x14ac:dyDescent="0.2">
      <c r="A706" s="8"/>
      <c r="B706" s="7"/>
      <c r="C706" s="7"/>
      <c r="D706" s="7"/>
      <c r="E706" s="7"/>
      <c r="F706" s="7"/>
      <c r="G706" s="7"/>
      <c r="H706" s="7"/>
      <c r="I706" s="10"/>
      <c r="J706" s="25"/>
      <c r="K706" s="250"/>
      <c r="L706" s="31"/>
      <c r="M706" s="9"/>
      <c r="N706" s="11" t="s">
        <v>25</v>
      </c>
      <c r="O706" s="39"/>
      <c r="P706" s="47"/>
      <c r="Q706" s="13"/>
      <c r="R706" s="248">
        <f t="shared" si="100"/>
        <v>0</v>
      </c>
      <c r="S706" s="248">
        <f t="shared" si="101"/>
        <v>0</v>
      </c>
      <c r="T706" s="248">
        <f t="shared" si="102"/>
        <v>0</v>
      </c>
      <c r="U706" s="248">
        <f t="shared" si="103"/>
        <v>0</v>
      </c>
      <c r="V706" s="13"/>
      <c r="W706" s="7"/>
      <c r="AT706" s="130"/>
      <c r="BF706" s="33">
        <f t="shared" si="109"/>
        <v>41242</v>
      </c>
      <c r="BG706" s="34">
        <f t="shared" si="104"/>
        <v>82.88000000000001</v>
      </c>
      <c r="BH706" s="32">
        <f t="shared" si="105"/>
        <v>1</v>
      </c>
      <c r="BI706" s="32">
        <f t="shared" si="106"/>
        <v>0</v>
      </c>
      <c r="BJ706" s="69">
        <f t="shared" si="107"/>
        <v>0</v>
      </c>
      <c r="BK706" s="158" t="str">
        <f t="shared" si="108"/>
        <v/>
      </c>
    </row>
    <row r="707" spans="1:63" ht="12" customHeight="1" x14ac:dyDescent="0.2">
      <c r="A707" s="8"/>
      <c r="B707" s="7"/>
      <c r="C707" s="7"/>
      <c r="D707" s="7"/>
      <c r="E707" s="7"/>
      <c r="F707" s="7"/>
      <c r="G707" s="7"/>
      <c r="H707" s="7"/>
      <c r="I707" s="10"/>
      <c r="J707" s="25"/>
      <c r="K707" s="250"/>
      <c r="L707" s="31"/>
      <c r="M707" s="9"/>
      <c r="N707" s="11" t="s">
        <v>25</v>
      </c>
      <c r="O707" s="39"/>
      <c r="P707" s="47"/>
      <c r="Q707" s="13"/>
      <c r="R707" s="248">
        <f t="shared" si="100"/>
        <v>0</v>
      </c>
      <c r="S707" s="248">
        <f t="shared" si="101"/>
        <v>0</v>
      </c>
      <c r="T707" s="248">
        <f t="shared" si="102"/>
        <v>0</v>
      </c>
      <c r="U707" s="248">
        <f t="shared" si="103"/>
        <v>0</v>
      </c>
      <c r="V707" s="13"/>
      <c r="W707" s="7"/>
      <c r="AT707" s="130"/>
      <c r="BF707" s="33">
        <f t="shared" si="109"/>
        <v>41242</v>
      </c>
      <c r="BG707" s="34">
        <f t="shared" si="104"/>
        <v>82.88000000000001</v>
      </c>
      <c r="BH707" s="32">
        <f t="shared" si="105"/>
        <v>1</v>
      </c>
      <c r="BI707" s="32">
        <f t="shared" si="106"/>
        <v>0</v>
      </c>
      <c r="BJ707" s="69">
        <f t="shared" si="107"/>
        <v>0</v>
      </c>
      <c r="BK707" s="158" t="str">
        <f t="shared" si="108"/>
        <v/>
      </c>
    </row>
    <row r="708" spans="1:63" ht="12" customHeight="1" x14ac:dyDescent="0.2">
      <c r="A708" s="8"/>
      <c r="B708" s="7"/>
      <c r="C708" s="7"/>
      <c r="D708" s="7"/>
      <c r="E708" s="7"/>
      <c r="F708" s="7"/>
      <c r="G708" s="7"/>
      <c r="H708" s="7"/>
      <c r="I708" s="10"/>
      <c r="J708" s="25"/>
      <c r="K708" s="250"/>
      <c r="L708" s="31"/>
      <c r="M708" s="9"/>
      <c r="N708" s="11" t="s">
        <v>25</v>
      </c>
      <c r="O708" s="39"/>
      <c r="P708" s="47"/>
      <c r="Q708" s="13"/>
      <c r="R708" s="248">
        <f t="shared" si="100"/>
        <v>0</v>
      </c>
      <c r="S708" s="248">
        <f t="shared" si="101"/>
        <v>0</v>
      </c>
      <c r="T708" s="248">
        <f t="shared" si="102"/>
        <v>0</v>
      </c>
      <c r="U708" s="248">
        <f t="shared" si="103"/>
        <v>0</v>
      </c>
      <c r="V708" s="13"/>
      <c r="W708" s="7"/>
      <c r="AT708" s="130"/>
      <c r="BF708" s="33">
        <f t="shared" si="109"/>
        <v>41242</v>
      </c>
      <c r="BG708" s="34">
        <f t="shared" si="104"/>
        <v>82.88000000000001</v>
      </c>
      <c r="BH708" s="32">
        <f t="shared" si="105"/>
        <v>1</v>
      </c>
      <c r="BI708" s="32">
        <f t="shared" si="106"/>
        <v>0</v>
      </c>
      <c r="BJ708" s="69">
        <f t="shared" si="107"/>
        <v>0</v>
      </c>
      <c r="BK708" s="158" t="str">
        <f t="shared" si="108"/>
        <v/>
      </c>
    </row>
    <row r="709" spans="1:63" ht="12" customHeight="1" x14ac:dyDescent="0.2">
      <c r="A709" s="8"/>
      <c r="B709" s="7"/>
      <c r="C709" s="7"/>
      <c r="D709" s="7"/>
      <c r="E709" s="7"/>
      <c r="F709" s="7"/>
      <c r="G709" s="7"/>
      <c r="H709" s="7"/>
      <c r="I709" s="10"/>
      <c r="J709" s="25"/>
      <c r="K709" s="250"/>
      <c r="L709" s="31"/>
      <c r="M709" s="9"/>
      <c r="N709" s="11" t="s">
        <v>25</v>
      </c>
      <c r="O709" s="39"/>
      <c r="P709" s="47"/>
      <c r="Q709" s="13"/>
      <c r="R709" s="248">
        <f t="shared" si="100"/>
        <v>0</v>
      </c>
      <c r="S709" s="248">
        <f t="shared" si="101"/>
        <v>0</v>
      </c>
      <c r="T709" s="248">
        <f t="shared" si="102"/>
        <v>0</v>
      </c>
      <c r="U709" s="248">
        <f t="shared" si="103"/>
        <v>0</v>
      </c>
      <c r="V709" s="13"/>
      <c r="W709" s="7"/>
      <c r="AT709" s="130"/>
      <c r="BF709" s="33">
        <f t="shared" si="109"/>
        <v>41242</v>
      </c>
      <c r="BG709" s="34">
        <f t="shared" si="104"/>
        <v>82.88000000000001</v>
      </c>
      <c r="BH709" s="32">
        <f t="shared" si="105"/>
        <v>1</v>
      </c>
      <c r="BI709" s="32">
        <f t="shared" si="106"/>
        <v>0</v>
      </c>
      <c r="BJ709" s="69">
        <f t="shared" si="107"/>
        <v>0</v>
      </c>
      <c r="BK709" s="158" t="str">
        <f t="shared" si="108"/>
        <v/>
      </c>
    </row>
    <row r="710" spans="1:63" ht="12" customHeight="1" x14ac:dyDescent="0.2">
      <c r="A710" s="8"/>
      <c r="B710" s="7"/>
      <c r="C710" s="7"/>
      <c r="D710" s="7"/>
      <c r="E710" s="7"/>
      <c r="F710" s="7"/>
      <c r="G710" s="7"/>
      <c r="H710" s="7"/>
      <c r="I710" s="10"/>
      <c r="J710" s="25"/>
      <c r="K710" s="250"/>
      <c r="L710" s="31"/>
      <c r="M710" s="9"/>
      <c r="N710" s="11" t="s">
        <v>25</v>
      </c>
      <c r="O710" s="39"/>
      <c r="P710" s="47"/>
      <c r="Q710" s="13"/>
      <c r="R710" s="248">
        <f t="shared" si="100"/>
        <v>0</v>
      </c>
      <c r="S710" s="248">
        <f t="shared" si="101"/>
        <v>0</v>
      </c>
      <c r="T710" s="248">
        <f t="shared" si="102"/>
        <v>0</v>
      </c>
      <c r="U710" s="248">
        <f t="shared" si="103"/>
        <v>0</v>
      </c>
      <c r="V710" s="13"/>
      <c r="W710" s="7"/>
      <c r="AT710" s="130"/>
      <c r="BF710" s="33">
        <f t="shared" si="109"/>
        <v>41242</v>
      </c>
      <c r="BG710" s="34">
        <f t="shared" si="104"/>
        <v>82.88000000000001</v>
      </c>
      <c r="BH710" s="32">
        <f t="shared" si="105"/>
        <v>1</v>
      </c>
      <c r="BI710" s="32">
        <f t="shared" si="106"/>
        <v>0</v>
      </c>
      <c r="BJ710" s="69">
        <f t="shared" si="107"/>
        <v>0</v>
      </c>
      <c r="BK710" s="158" t="str">
        <f t="shared" si="108"/>
        <v/>
      </c>
    </row>
    <row r="711" spans="1:63" ht="12" customHeight="1" x14ac:dyDescent="0.2">
      <c r="A711" s="8"/>
      <c r="B711" s="7"/>
      <c r="C711" s="7"/>
      <c r="D711" s="7"/>
      <c r="E711" s="7"/>
      <c r="F711" s="7"/>
      <c r="G711" s="7"/>
      <c r="H711" s="7"/>
      <c r="I711" s="10"/>
      <c r="J711" s="25"/>
      <c r="K711" s="250"/>
      <c r="L711" s="31"/>
      <c r="M711" s="9"/>
      <c r="N711" s="11" t="s">
        <v>25</v>
      </c>
      <c r="O711" s="39"/>
      <c r="P711" s="47"/>
      <c r="Q711" s="13"/>
      <c r="R711" s="248">
        <f t="shared" si="100"/>
        <v>0</v>
      </c>
      <c r="S711" s="248">
        <f t="shared" si="101"/>
        <v>0</v>
      </c>
      <c r="T711" s="248">
        <f t="shared" si="102"/>
        <v>0</v>
      </c>
      <c r="U711" s="248">
        <f t="shared" si="103"/>
        <v>0</v>
      </c>
      <c r="V711" s="13"/>
      <c r="W711" s="7"/>
      <c r="AT711" s="130"/>
      <c r="BF711" s="33">
        <f t="shared" si="109"/>
        <v>41242</v>
      </c>
      <c r="BG711" s="34">
        <f t="shared" si="104"/>
        <v>82.88000000000001</v>
      </c>
      <c r="BH711" s="32">
        <f t="shared" si="105"/>
        <v>1</v>
      </c>
      <c r="BI711" s="32">
        <f t="shared" si="106"/>
        <v>0</v>
      </c>
      <c r="BJ711" s="69">
        <f t="shared" si="107"/>
        <v>0</v>
      </c>
      <c r="BK711" s="158" t="str">
        <f t="shared" si="108"/>
        <v/>
      </c>
    </row>
    <row r="712" spans="1:63" ht="12" customHeight="1" x14ac:dyDescent="0.2">
      <c r="A712" s="8"/>
      <c r="B712" s="7"/>
      <c r="C712" s="7"/>
      <c r="D712" s="7"/>
      <c r="E712" s="7"/>
      <c r="F712" s="7"/>
      <c r="G712" s="7"/>
      <c r="H712" s="7"/>
      <c r="I712" s="10"/>
      <c r="J712" s="25"/>
      <c r="K712" s="250"/>
      <c r="L712" s="31"/>
      <c r="M712" s="9"/>
      <c r="N712" s="11" t="s">
        <v>25</v>
      </c>
      <c r="O712" s="39"/>
      <c r="P712" s="47"/>
      <c r="Q712" s="13"/>
      <c r="R712" s="248">
        <f t="shared" si="100"/>
        <v>0</v>
      </c>
      <c r="S712" s="248">
        <f t="shared" si="101"/>
        <v>0</v>
      </c>
      <c r="T712" s="248">
        <f t="shared" si="102"/>
        <v>0</v>
      </c>
      <c r="U712" s="248">
        <f t="shared" si="103"/>
        <v>0</v>
      </c>
      <c r="V712" s="13"/>
      <c r="W712" s="7"/>
      <c r="AT712" s="130"/>
      <c r="BF712" s="33">
        <f t="shared" si="109"/>
        <v>41242</v>
      </c>
      <c r="BG712" s="34">
        <f t="shared" si="104"/>
        <v>82.88000000000001</v>
      </c>
      <c r="BH712" s="32">
        <f t="shared" si="105"/>
        <v>1</v>
      </c>
      <c r="BI712" s="32">
        <f t="shared" si="106"/>
        <v>0</v>
      </c>
      <c r="BJ712" s="69">
        <f t="shared" si="107"/>
        <v>0</v>
      </c>
      <c r="BK712" s="158" t="str">
        <f t="shared" si="108"/>
        <v/>
      </c>
    </row>
    <row r="713" spans="1:63" ht="12" customHeight="1" x14ac:dyDescent="0.2">
      <c r="A713" s="8"/>
      <c r="B713" s="7"/>
      <c r="C713" s="7"/>
      <c r="D713" s="7"/>
      <c r="E713" s="7"/>
      <c r="F713" s="7"/>
      <c r="G713" s="7"/>
      <c r="H713" s="7"/>
      <c r="I713" s="10"/>
      <c r="J713" s="25"/>
      <c r="K713" s="250"/>
      <c r="L713" s="31"/>
      <c r="M713" s="9"/>
      <c r="N713" s="11" t="s">
        <v>25</v>
      </c>
      <c r="O713" s="39"/>
      <c r="P713" s="47"/>
      <c r="Q713" s="13"/>
      <c r="R713" s="248">
        <f t="shared" si="100"/>
        <v>0</v>
      </c>
      <c r="S713" s="248">
        <f t="shared" si="101"/>
        <v>0</v>
      </c>
      <c r="T713" s="248">
        <f t="shared" si="102"/>
        <v>0</v>
      </c>
      <c r="U713" s="248">
        <f t="shared" si="103"/>
        <v>0</v>
      </c>
      <c r="V713" s="13"/>
      <c r="W713" s="7"/>
      <c r="AT713" s="130"/>
      <c r="BF713" s="33">
        <f t="shared" si="109"/>
        <v>41242</v>
      </c>
      <c r="BG713" s="34">
        <f t="shared" si="104"/>
        <v>82.88000000000001</v>
      </c>
      <c r="BH713" s="32">
        <f t="shared" si="105"/>
        <v>1</v>
      </c>
      <c r="BI713" s="32">
        <f t="shared" si="106"/>
        <v>0</v>
      </c>
      <c r="BJ713" s="69">
        <f t="shared" si="107"/>
        <v>0</v>
      </c>
      <c r="BK713" s="158" t="str">
        <f t="shared" si="108"/>
        <v/>
      </c>
    </row>
    <row r="714" spans="1:63" ht="12" customHeight="1" x14ac:dyDescent="0.2">
      <c r="A714" s="8"/>
      <c r="B714" s="7"/>
      <c r="C714" s="7"/>
      <c r="D714" s="7"/>
      <c r="E714" s="7"/>
      <c r="F714" s="7"/>
      <c r="G714" s="7"/>
      <c r="H714" s="7"/>
      <c r="I714" s="10"/>
      <c r="J714" s="25"/>
      <c r="K714" s="250"/>
      <c r="L714" s="31"/>
      <c r="M714" s="9"/>
      <c r="N714" s="11" t="s">
        <v>25</v>
      </c>
      <c r="O714" s="39"/>
      <c r="P714" s="47"/>
      <c r="Q714" s="13"/>
      <c r="R714" s="248">
        <f t="shared" si="100"/>
        <v>0</v>
      </c>
      <c r="S714" s="248">
        <f t="shared" si="101"/>
        <v>0</v>
      </c>
      <c r="T714" s="248">
        <f t="shared" si="102"/>
        <v>0</v>
      </c>
      <c r="U714" s="248">
        <f t="shared" si="103"/>
        <v>0</v>
      </c>
      <c r="V714" s="13"/>
      <c r="W714" s="7"/>
      <c r="AT714" s="130"/>
      <c r="BF714" s="33">
        <f t="shared" si="109"/>
        <v>41242</v>
      </c>
      <c r="BG714" s="34">
        <f t="shared" si="104"/>
        <v>82.88000000000001</v>
      </c>
      <c r="BH714" s="32">
        <f t="shared" si="105"/>
        <v>1</v>
      </c>
      <c r="BI714" s="32">
        <f t="shared" si="106"/>
        <v>0</v>
      </c>
      <c r="BJ714" s="69">
        <f t="shared" si="107"/>
        <v>0</v>
      </c>
      <c r="BK714" s="158" t="str">
        <f t="shared" si="108"/>
        <v/>
      </c>
    </row>
    <row r="715" spans="1:63" ht="12" customHeight="1" x14ac:dyDescent="0.2">
      <c r="A715" s="8"/>
      <c r="B715" s="7"/>
      <c r="C715" s="7"/>
      <c r="D715" s="7"/>
      <c r="E715" s="7"/>
      <c r="F715" s="7"/>
      <c r="G715" s="7"/>
      <c r="H715" s="7"/>
      <c r="I715" s="10"/>
      <c r="J715" s="25"/>
      <c r="K715" s="250"/>
      <c r="L715" s="31"/>
      <c r="M715" s="9"/>
      <c r="N715" s="11" t="s">
        <v>25</v>
      </c>
      <c r="O715" s="39"/>
      <c r="P715" s="47"/>
      <c r="Q715" s="13"/>
      <c r="R715" s="248">
        <f t="shared" ref="R715:R778" si="110">IF(N715&lt;&gt;"M",ROUND(IF(M715&lt;&gt;"Y",IF(P715&lt;&gt;"Y",K715,K715*(BH715-1)),0),ROUNDING),"")</f>
        <v>0</v>
      </c>
      <c r="S715" s="248">
        <f t="shared" ref="S715:S778" si="111">IF(N715&lt;&gt;"M",ROUND(IF(O715&gt;0,IF(M715="Y",BI715*(1-O715),IF(BI715&gt;R715,R715 + (BI715 - R715)*(1-O715),BI715)),BI715),ROUNDING),"")</f>
        <v>0</v>
      </c>
      <c r="T715" s="248">
        <f t="shared" ref="T715:T778" si="112">IF(N715&lt;&gt;"M",ROUND(IF(O715&gt;0,IF(M715="Y",BJ715*(1-O715),IF(BJ715&gt;R715,R715 + (BJ715 - R715)*(1-O715),BJ715)),BJ715),ROUNDING),"")</f>
        <v>0</v>
      </c>
      <c r="U715" s="248">
        <f t="shared" ref="U715:U778" si="113">IF(N715&lt;&gt;"M",ROUND(IF(OR(N715="P",N715=""),0,IF(OR(M715="N",M715=""),T715-R715,T715)),ROUNDING),"")</f>
        <v>0</v>
      </c>
      <c r="V715" s="13"/>
      <c r="W715" s="7"/>
      <c r="AT715" s="130"/>
      <c r="BF715" s="33">
        <f t="shared" si="109"/>
        <v>41242</v>
      </c>
      <c r="BG715" s="34">
        <f t="shared" ref="BG715:BG778" si="114">IF(N715&lt;&gt;"M",BG714+U715,BG714)</f>
        <v>82.88000000000001</v>
      </c>
      <c r="BH715" s="32">
        <f t="shared" ref="BH715:BH778" si="115">IF(L715&lt;&gt;"",IF(ODDS_TYPE=1,L715,IF(ODDS_TYPE=2,IF(L715&gt;0,1+L715/100,IF(L715&lt;0,1-100/L715,1)),IF(ODDS_TYPE=3,1+L715,IF(ODDS_TYPE=4,1+L715,IF(ODDS_TYPE=5,IF(L715&gt;0,1+L715,1-1/L715),IF(ODDS_TYPE=6,IF(L715&gt;=0,L715+1,1-1/L715),1)))))),1)</f>
        <v>1</v>
      </c>
      <c r="BI715" s="32">
        <f t="shared" ref="BI715:BI778" si="116">IF(P715&lt;&gt;"Y",IF(M715&lt;&gt;"Y",K715*BH715,K715*BH715 - K715),IF(M715&lt;&gt;"Y",K715*BH715,K715))</f>
        <v>0</v>
      </c>
      <c r="BJ715" s="69">
        <f t="shared" ref="BJ715:BJ778" si="117">IF(P715&lt;&gt;"Y",
IF(M715&lt;&gt;"Y",
IF(N715="Y",K715*BH715,IF(N715="P",0,IF(OR(N715="R",N715="PU"),K715,IF(N715="H",K715*BH715*0.5,IF(N715="HW",K715*0.5*(1 + BH715),IF(N715="HL",K715*0.5,0)))))),
IF(N715="Y",K715*BH715 - K715,IF(N715="P",0,IF(OR(N715="R",N715="PU"),0,IF(N715="H",IF(BH715&gt;2,0.5*K715*BH715 - K715,0),IF(N715="HW",K715*0.5*(1 + BH715) - K715,IF(N715="HL",0,0))))))),
IF(M715&lt;&gt;"Y",
IF(N715="Y",K715*BH715,IF(N715="P",0,IF(OR(N715="R",N715="PU"),K715*(BH715-1),IF(N715="H",K715*BH715*0.5,IF(N715="HW",K715*(BH715-1)*0.5,IF(N715="HL",K715*BH715 - K715*0.5,0)))))),
IF(N715="Y",K715,IF(N715="P",0,IF(OR(N715="R",N715="PU"),0,IF(N715="H",IF(BH715&lt;2,K715*BH715*0.5 - K715*(BH715-1),0),IF(N715="HW",0,IF(N715="HL",K715*0.5,0)))))))
)</f>
        <v>0</v>
      </c>
      <c r="BK715" s="158" t="str">
        <f t="shared" ref="BK715:BK778" si="118">IF(FILT_M=1,IF(LEN(C715)&gt;0,C715,""),IF(FILT_M=2,IF(LEN(E715)&gt;0,E715,""),IF(FILT_M=3,IF(LEN(F715)&gt;0,F715,""),IF(FILT_M=4,IF(LEN(G715)&gt;0,G715,""),""))))</f>
        <v/>
      </c>
    </row>
    <row r="716" spans="1:63" ht="12" customHeight="1" x14ac:dyDescent="0.2">
      <c r="A716" s="8"/>
      <c r="B716" s="7"/>
      <c r="C716" s="7"/>
      <c r="D716" s="7"/>
      <c r="E716" s="7"/>
      <c r="F716" s="7"/>
      <c r="G716" s="7"/>
      <c r="H716" s="7"/>
      <c r="I716" s="10"/>
      <c r="J716" s="25"/>
      <c r="K716" s="250"/>
      <c r="L716" s="31"/>
      <c r="M716" s="9"/>
      <c r="N716" s="11" t="s">
        <v>25</v>
      </c>
      <c r="O716" s="39"/>
      <c r="P716" s="47"/>
      <c r="Q716" s="13"/>
      <c r="R716" s="248">
        <f t="shared" si="110"/>
        <v>0</v>
      </c>
      <c r="S716" s="248">
        <f t="shared" si="111"/>
        <v>0</v>
      </c>
      <c r="T716" s="248">
        <f t="shared" si="112"/>
        <v>0</v>
      </c>
      <c r="U716" s="248">
        <f t="shared" si="113"/>
        <v>0</v>
      </c>
      <c r="V716" s="13"/>
      <c r="W716" s="7"/>
      <c r="AT716" s="130"/>
      <c r="BF716" s="33">
        <f t="shared" ref="BF716:BF779" si="119">IF(A716&gt;2,A716,BF715)</f>
        <v>41242</v>
      </c>
      <c r="BG716" s="34">
        <f t="shared" si="114"/>
        <v>82.88000000000001</v>
      </c>
      <c r="BH716" s="32">
        <f t="shared" si="115"/>
        <v>1</v>
      </c>
      <c r="BI716" s="32">
        <f t="shared" si="116"/>
        <v>0</v>
      </c>
      <c r="BJ716" s="69">
        <f t="shared" si="117"/>
        <v>0</v>
      </c>
      <c r="BK716" s="158" t="str">
        <f t="shared" si="118"/>
        <v/>
      </c>
    </row>
    <row r="717" spans="1:63" ht="12" customHeight="1" x14ac:dyDescent="0.2">
      <c r="A717" s="8"/>
      <c r="B717" s="7"/>
      <c r="C717" s="7"/>
      <c r="D717" s="7"/>
      <c r="E717" s="7"/>
      <c r="F717" s="7"/>
      <c r="G717" s="7"/>
      <c r="H717" s="7"/>
      <c r="I717" s="10"/>
      <c r="J717" s="25"/>
      <c r="K717" s="250"/>
      <c r="L717" s="31"/>
      <c r="M717" s="9"/>
      <c r="N717" s="11" t="s">
        <v>25</v>
      </c>
      <c r="O717" s="39"/>
      <c r="P717" s="47"/>
      <c r="Q717" s="13"/>
      <c r="R717" s="248">
        <f t="shared" si="110"/>
        <v>0</v>
      </c>
      <c r="S717" s="248">
        <f t="shared" si="111"/>
        <v>0</v>
      </c>
      <c r="T717" s="248">
        <f t="shared" si="112"/>
        <v>0</v>
      </c>
      <c r="U717" s="248">
        <f t="shared" si="113"/>
        <v>0</v>
      </c>
      <c r="V717" s="13"/>
      <c r="W717" s="7"/>
      <c r="AT717" s="130"/>
      <c r="BF717" s="33">
        <f t="shared" si="119"/>
        <v>41242</v>
      </c>
      <c r="BG717" s="34">
        <f t="shared" si="114"/>
        <v>82.88000000000001</v>
      </c>
      <c r="BH717" s="32">
        <f t="shared" si="115"/>
        <v>1</v>
      </c>
      <c r="BI717" s="32">
        <f t="shared" si="116"/>
        <v>0</v>
      </c>
      <c r="BJ717" s="69">
        <f t="shared" si="117"/>
        <v>0</v>
      </c>
      <c r="BK717" s="158" t="str">
        <f t="shared" si="118"/>
        <v/>
      </c>
    </row>
    <row r="718" spans="1:63" ht="12" customHeight="1" x14ac:dyDescent="0.2">
      <c r="A718" s="8"/>
      <c r="B718" s="7"/>
      <c r="C718" s="7"/>
      <c r="D718" s="7"/>
      <c r="E718" s="7"/>
      <c r="F718" s="7"/>
      <c r="G718" s="7"/>
      <c r="H718" s="7"/>
      <c r="I718" s="10"/>
      <c r="J718" s="25"/>
      <c r="K718" s="250"/>
      <c r="L718" s="31"/>
      <c r="M718" s="9"/>
      <c r="N718" s="11" t="s">
        <v>25</v>
      </c>
      <c r="O718" s="39"/>
      <c r="P718" s="47"/>
      <c r="Q718" s="13"/>
      <c r="R718" s="248">
        <f t="shared" si="110"/>
        <v>0</v>
      </c>
      <c r="S718" s="248">
        <f t="shared" si="111"/>
        <v>0</v>
      </c>
      <c r="T718" s="248">
        <f t="shared" si="112"/>
        <v>0</v>
      </c>
      <c r="U718" s="248">
        <f t="shared" si="113"/>
        <v>0</v>
      </c>
      <c r="V718" s="13"/>
      <c r="W718" s="7"/>
      <c r="AT718" s="130"/>
      <c r="BF718" s="33">
        <f t="shared" si="119"/>
        <v>41242</v>
      </c>
      <c r="BG718" s="34">
        <f t="shared" si="114"/>
        <v>82.88000000000001</v>
      </c>
      <c r="BH718" s="32">
        <f t="shared" si="115"/>
        <v>1</v>
      </c>
      <c r="BI718" s="32">
        <f t="shared" si="116"/>
        <v>0</v>
      </c>
      <c r="BJ718" s="69">
        <f t="shared" si="117"/>
        <v>0</v>
      </c>
      <c r="BK718" s="158" t="str">
        <f t="shared" si="118"/>
        <v/>
      </c>
    </row>
    <row r="719" spans="1:63" ht="12" customHeight="1" x14ac:dyDescent="0.2">
      <c r="A719" s="8"/>
      <c r="B719" s="7"/>
      <c r="C719" s="7"/>
      <c r="D719" s="7"/>
      <c r="E719" s="7"/>
      <c r="F719" s="7"/>
      <c r="G719" s="7"/>
      <c r="H719" s="7"/>
      <c r="I719" s="10"/>
      <c r="J719" s="25"/>
      <c r="K719" s="250"/>
      <c r="L719" s="31"/>
      <c r="M719" s="9"/>
      <c r="N719" s="11" t="s">
        <v>25</v>
      </c>
      <c r="O719" s="39"/>
      <c r="P719" s="47"/>
      <c r="Q719" s="13"/>
      <c r="R719" s="248">
        <f t="shared" si="110"/>
        <v>0</v>
      </c>
      <c r="S719" s="248">
        <f t="shared" si="111"/>
        <v>0</v>
      </c>
      <c r="T719" s="248">
        <f t="shared" si="112"/>
        <v>0</v>
      </c>
      <c r="U719" s="248">
        <f t="shared" si="113"/>
        <v>0</v>
      </c>
      <c r="V719" s="13"/>
      <c r="W719" s="7"/>
      <c r="AT719" s="130"/>
      <c r="BF719" s="33">
        <f t="shared" si="119"/>
        <v>41242</v>
      </c>
      <c r="BG719" s="34">
        <f t="shared" si="114"/>
        <v>82.88000000000001</v>
      </c>
      <c r="BH719" s="32">
        <f t="shared" si="115"/>
        <v>1</v>
      </c>
      <c r="BI719" s="32">
        <f t="shared" si="116"/>
        <v>0</v>
      </c>
      <c r="BJ719" s="69">
        <f t="shared" si="117"/>
        <v>0</v>
      </c>
      <c r="BK719" s="158" t="str">
        <f t="shared" si="118"/>
        <v/>
      </c>
    </row>
    <row r="720" spans="1:63" ht="12" customHeight="1" x14ac:dyDescent="0.2">
      <c r="A720" s="8"/>
      <c r="B720" s="7"/>
      <c r="C720" s="7"/>
      <c r="D720" s="7"/>
      <c r="E720" s="7"/>
      <c r="F720" s="7"/>
      <c r="G720" s="7"/>
      <c r="H720" s="7"/>
      <c r="I720" s="10"/>
      <c r="J720" s="25"/>
      <c r="K720" s="250"/>
      <c r="L720" s="31"/>
      <c r="M720" s="9"/>
      <c r="N720" s="11" t="s">
        <v>25</v>
      </c>
      <c r="O720" s="39"/>
      <c r="P720" s="47"/>
      <c r="Q720" s="13"/>
      <c r="R720" s="248">
        <f t="shared" si="110"/>
        <v>0</v>
      </c>
      <c r="S720" s="248">
        <f t="shared" si="111"/>
        <v>0</v>
      </c>
      <c r="T720" s="248">
        <f t="shared" si="112"/>
        <v>0</v>
      </c>
      <c r="U720" s="248">
        <f t="shared" si="113"/>
        <v>0</v>
      </c>
      <c r="V720" s="13"/>
      <c r="W720" s="7"/>
      <c r="AT720" s="130"/>
      <c r="BF720" s="33">
        <f t="shared" si="119"/>
        <v>41242</v>
      </c>
      <c r="BG720" s="34">
        <f t="shared" si="114"/>
        <v>82.88000000000001</v>
      </c>
      <c r="BH720" s="32">
        <f t="shared" si="115"/>
        <v>1</v>
      </c>
      <c r="BI720" s="32">
        <f t="shared" si="116"/>
        <v>0</v>
      </c>
      <c r="BJ720" s="69">
        <f t="shared" si="117"/>
        <v>0</v>
      </c>
      <c r="BK720" s="158" t="str">
        <f t="shared" si="118"/>
        <v/>
      </c>
    </row>
    <row r="721" spans="1:63" ht="12" customHeight="1" x14ac:dyDescent="0.2">
      <c r="A721" s="8"/>
      <c r="B721" s="7"/>
      <c r="C721" s="7"/>
      <c r="D721" s="7"/>
      <c r="E721" s="7"/>
      <c r="F721" s="7"/>
      <c r="G721" s="7"/>
      <c r="H721" s="7"/>
      <c r="I721" s="10"/>
      <c r="J721" s="25"/>
      <c r="K721" s="250"/>
      <c r="L721" s="31"/>
      <c r="M721" s="9"/>
      <c r="N721" s="11" t="s">
        <v>25</v>
      </c>
      <c r="O721" s="39"/>
      <c r="P721" s="47"/>
      <c r="Q721" s="13"/>
      <c r="R721" s="248">
        <f t="shared" si="110"/>
        <v>0</v>
      </c>
      <c r="S721" s="248">
        <f t="shared" si="111"/>
        <v>0</v>
      </c>
      <c r="T721" s="248">
        <f t="shared" si="112"/>
        <v>0</v>
      </c>
      <c r="U721" s="248">
        <f t="shared" si="113"/>
        <v>0</v>
      </c>
      <c r="V721" s="13"/>
      <c r="W721" s="7"/>
      <c r="AT721" s="130"/>
      <c r="BF721" s="33">
        <f t="shared" si="119"/>
        <v>41242</v>
      </c>
      <c r="BG721" s="34">
        <f t="shared" si="114"/>
        <v>82.88000000000001</v>
      </c>
      <c r="BH721" s="32">
        <f t="shared" si="115"/>
        <v>1</v>
      </c>
      <c r="BI721" s="32">
        <f t="shared" si="116"/>
        <v>0</v>
      </c>
      <c r="BJ721" s="69">
        <f t="shared" si="117"/>
        <v>0</v>
      </c>
      <c r="BK721" s="158" t="str">
        <f t="shared" si="118"/>
        <v/>
      </c>
    </row>
    <row r="722" spans="1:63" ht="12" customHeight="1" x14ac:dyDescent="0.2">
      <c r="A722" s="8"/>
      <c r="B722" s="7"/>
      <c r="C722" s="7"/>
      <c r="D722" s="7"/>
      <c r="E722" s="7"/>
      <c r="F722" s="7"/>
      <c r="G722" s="7"/>
      <c r="H722" s="7"/>
      <c r="I722" s="10"/>
      <c r="J722" s="25"/>
      <c r="K722" s="250"/>
      <c r="L722" s="31"/>
      <c r="M722" s="9"/>
      <c r="N722" s="11" t="s">
        <v>25</v>
      </c>
      <c r="O722" s="39"/>
      <c r="P722" s="47"/>
      <c r="Q722" s="13"/>
      <c r="R722" s="248">
        <f t="shared" si="110"/>
        <v>0</v>
      </c>
      <c r="S722" s="248">
        <f t="shared" si="111"/>
        <v>0</v>
      </c>
      <c r="T722" s="248">
        <f t="shared" si="112"/>
        <v>0</v>
      </c>
      <c r="U722" s="248">
        <f t="shared" si="113"/>
        <v>0</v>
      </c>
      <c r="V722" s="13"/>
      <c r="W722" s="7"/>
      <c r="AT722" s="130"/>
      <c r="BF722" s="33">
        <f t="shared" si="119"/>
        <v>41242</v>
      </c>
      <c r="BG722" s="34">
        <f t="shared" si="114"/>
        <v>82.88000000000001</v>
      </c>
      <c r="BH722" s="32">
        <f t="shared" si="115"/>
        <v>1</v>
      </c>
      <c r="BI722" s="32">
        <f t="shared" si="116"/>
        <v>0</v>
      </c>
      <c r="BJ722" s="69">
        <f t="shared" si="117"/>
        <v>0</v>
      </c>
      <c r="BK722" s="158" t="str">
        <f t="shared" si="118"/>
        <v/>
      </c>
    </row>
    <row r="723" spans="1:63" ht="12" customHeight="1" x14ac:dyDescent="0.2">
      <c r="A723" s="8"/>
      <c r="B723" s="7"/>
      <c r="C723" s="7"/>
      <c r="D723" s="7"/>
      <c r="E723" s="7"/>
      <c r="F723" s="7"/>
      <c r="G723" s="7"/>
      <c r="H723" s="7"/>
      <c r="I723" s="10"/>
      <c r="J723" s="25"/>
      <c r="K723" s="250"/>
      <c r="L723" s="31"/>
      <c r="M723" s="9"/>
      <c r="N723" s="11" t="s">
        <v>25</v>
      </c>
      <c r="O723" s="39"/>
      <c r="P723" s="47"/>
      <c r="Q723" s="13"/>
      <c r="R723" s="248">
        <f t="shared" si="110"/>
        <v>0</v>
      </c>
      <c r="S723" s="248">
        <f t="shared" si="111"/>
        <v>0</v>
      </c>
      <c r="T723" s="248">
        <f t="shared" si="112"/>
        <v>0</v>
      </c>
      <c r="U723" s="248">
        <f t="shared" si="113"/>
        <v>0</v>
      </c>
      <c r="V723" s="13"/>
      <c r="W723" s="7"/>
      <c r="AT723" s="130"/>
      <c r="BF723" s="33">
        <f t="shared" si="119"/>
        <v>41242</v>
      </c>
      <c r="BG723" s="34">
        <f t="shared" si="114"/>
        <v>82.88000000000001</v>
      </c>
      <c r="BH723" s="32">
        <f t="shared" si="115"/>
        <v>1</v>
      </c>
      <c r="BI723" s="32">
        <f t="shared" si="116"/>
        <v>0</v>
      </c>
      <c r="BJ723" s="69">
        <f t="shared" si="117"/>
        <v>0</v>
      </c>
      <c r="BK723" s="158" t="str">
        <f t="shared" si="118"/>
        <v/>
      </c>
    </row>
    <row r="724" spans="1:63" ht="12" customHeight="1" x14ac:dyDescent="0.2">
      <c r="A724" s="8"/>
      <c r="B724" s="7"/>
      <c r="C724" s="7"/>
      <c r="D724" s="7"/>
      <c r="E724" s="7"/>
      <c r="F724" s="7"/>
      <c r="G724" s="7"/>
      <c r="H724" s="7"/>
      <c r="I724" s="10"/>
      <c r="J724" s="25"/>
      <c r="K724" s="250"/>
      <c r="L724" s="31"/>
      <c r="M724" s="9"/>
      <c r="N724" s="11" t="s">
        <v>25</v>
      </c>
      <c r="O724" s="39"/>
      <c r="P724" s="47"/>
      <c r="Q724" s="13"/>
      <c r="R724" s="248">
        <f t="shared" si="110"/>
        <v>0</v>
      </c>
      <c r="S724" s="248">
        <f t="shared" si="111"/>
        <v>0</v>
      </c>
      <c r="T724" s="248">
        <f t="shared" si="112"/>
        <v>0</v>
      </c>
      <c r="U724" s="248">
        <f t="shared" si="113"/>
        <v>0</v>
      </c>
      <c r="V724" s="13"/>
      <c r="W724" s="7"/>
      <c r="AT724" s="130"/>
      <c r="BF724" s="33">
        <f t="shared" si="119"/>
        <v>41242</v>
      </c>
      <c r="BG724" s="34">
        <f t="shared" si="114"/>
        <v>82.88000000000001</v>
      </c>
      <c r="BH724" s="32">
        <f t="shared" si="115"/>
        <v>1</v>
      </c>
      <c r="BI724" s="32">
        <f t="shared" si="116"/>
        <v>0</v>
      </c>
      <c r="BJ724" s="69">
        <f t="shared" si="117"/>
        <v>0</v>
      </c>
      <c r="BK724" s="158" t="str">
        <f t="shared" si="118"/>
        <v/>
      </c>
    </row>
    <row r="725" spans="1:63" ht="12" customHeight="1" x14ac:dyDescent="0.2">
      <c r="A725" s="8"/>
      <c r="B725" s="7"/>
      <c r="C725" s="7"/>
      <c r="D725" s="7"/>
      <c r="E725" s="7"/>
      <c r="F725" s="7"/>
      <c r="G725" s="7"/>
      <c r="H725" s="7"/>
      <c r="I725" s="10"/>
      <c r="J725" s="25"/>
      <c r="K725" s="250"/>
      <c r="L725" s="31"/>
      <c r="M725" s="9"/>
      <c r="N725" s="11" t="s">
        <v>25</v>
      </c>
      <c r="O725" s="39"/>
      <c r="P725" s="47"/>
      <c r="Q725" s="13"/>
      <c r="R725" s="248">
        <f t="shared" si="110"/>
        <v>0</v>
      </c>
      <c r="S725" s="248">
        <f t="shared" si="111"/>
        <v>0</v>
      </c>
      <c r="T725" s="248">
        <f t="shared" si="112"/>
        <v>0</v>
      </c>
      <c r="U725" s="248">
        <f t="shared" si="113"/>
        <v>0</v>
      </c>
      <c r="V725" s="13"/>
      <c r="W725" s="7"/>
      <c r="AT725" s="130"/>
      <c r="BF725" s="33">
        <f t="shared" si="119"/>
        <v>41242</v>
      </c>
      <c r="BG725" s="34">
        <f t="shared" si="114"/>
        <v>82.88000000000001</v>
      </c>
      <c r="BH725" s="32">
        <f t="shared" si="115"/>
        <v>1</v>
      </c>
      <c r="BI725" s="32">
        <f t="shared" si="116"/>
        <v>0</v>
      </c>
      <c r="BJ725" s="69">
        <f t="shared" si="117"/>
        <v>0</v>
      </c>
      <c r="BK725" s="158" t="str">
        <f t="shared" si="118"/>
        <v/>
      </c>
    </row>
    <row r="726" spans="1:63" ht="12" customHeight="1" x14ac:dyDescent="0.2">
      <c r="A726" s="8"/>
      <c r="B726" s="7"/>
      <c r="C726" s="7"/>
      <c r="D726" s="7"/>
      <c r="E726" s="7"/>
      <c r="F726" s="7"/>
      <c r="G726" s="7"/>
      <c r="H726" s="7"/>
      <c r="I726" s="10"/>
      <c r="J726" s="25"/>
      <c r="K726" s="250"/>
      <c r="L726" s="31"/>
      <c r="M726" s="9"/>
      <c r="N726" s="11" t="s">
        <v>25</v>
      </c>
      <c r="O726" s="39"/>
      <c r="P726" s="47"/>
      <c r="Q726" s="13"/>
      <c r="R726" s="248">
        <f t="shared" si="110"/>
        <v>0</v>
      </c>
      <c r="S726" s="248">
        <f t="shared" si="111"/>
        <v>0</v>
      </c>
      <c r="T726" s="248">
        <f t="shared" si="112"/>
        <v>0</v>
      </c>
      <c r="U726" s="248">
        <f t="shared" si="113"/>
        <v>0</v>
      </c>
      <c r="V726" s="13"/>
      <c r="W726" s="7"/>
      <c r="AT726" s="130"/>
      <c r="BF726" s="33">
        <f t="shared" si="119"/>
        <v>41242</v>
      </c>
      <c r="BG726" s="34">
        <f t="shared" si="114"/>
        <v>82.88000000000001</v>
      </c>
      <c r="BH726" s="32">
        <f t="shared" si="115"/>
        <v>1</v>
      </c>
      <c r="BI726" s="32">
        <f t="shared" si="116"/>
        <v>0</v>
      </c>
      <c r="BJ726" s="69">
        <f t="shared" si="117"/>
        <v>0</v>
      </c>
      <c r="BK726" s="158" t="str">
        <f t="shared" si="118"/>
        <v/>
      </c>
    </row>
    <row r="727" spans="1:63" ht="12" customHeight="1" x14ac:dyDescent="0.2">
      <c r="A727" s="8"/>
      <c r="B727" s="7"/>
      <c r="C727" s="7"/>
      <c r="D727" s="7"/>
      <c r="E727" s="7"/>
      <c r="F727" s="7"/>
      <c r="G727" s="7"/>
      <c r="H727" s="7"/>
      <c r="I727" s="10"/>
      <c r="J727" s="25"/>
      <c r="K727" s="250"/>
      <c r="L727" s="31"/>
      <c r="M727" s="9"/>
      <c r="N727" s="11" t="s">
        <v>25</v>
      </c>
      <c r="O727" s="39"/>
      <c r="P727" s="47"/>
      <c r="Q727" s="13"/>
      <c r="R727" s="248">
        <f t="shared" si="110"/>
        <v>0</v>
      </c>
      <c r="S727" s="248">
        <f t="shared" si="111"/>
        <v>0</v>
      </c>
      <c r="T727" s="248">
        <f t="shared" si="112"/>
        <v>0</v>
      </c>
      <c r="U727" s="248">
        <f t="shared" si="113"/>
        <v>0</v>
      </c>
      <c r="V727" s="13"/>
      <c r="W727" s="7"/>
      <c r="AT727" s="130"/>
      <c r="BF727" s="33">
        <f t="shared" si="119"/>
        <v>41242</v>
      </c>
      <c r="BG727" s="34">
        <f t="shared" si="114"/>
        <v>82.88000000000001</v>
      </c>
      <c r="BH727" s="32">
        <f t="shared" si="115"/>
        <v>1</v>
      </c>
      <c r="BI727" s="32">
        <f t="shared" si="116"/>
        <v>0</v>
      </c>
      <c r="BJ727" s="69">
        <f t="shared" si="117"/>
        <v>0</v>
      </c>
      <c r="BK727" s="158" t="str">
        <f t="shared" si="118"/>
        <v/>
      </c>
    </row>
    <row r="728" spans="1:63" ht="12" customHeight="1" x14ac:dyDescent="0.2">
      <c r="A728" s="8"/>
      <c r="B728" s="7"/>
      <c r="C728" s="7"/>
      <c r="D728" s="7"/>
      <c r="E728" s="7"/>
      <c r="F728" s="7"/>
      <c r="G728" s="7"/>
      <c r="H728" s="7"/>
      <c r="I728" s="10"/>
      <c r="J728" s="25"/>
      <c r="K728" s="250"/>
      <c r="L728" s="31"/>
      <c r="M728" s="9"/>
      <c r="N728" s="11" t="s">
        <v>25</v>
      </c>
      <c r="O728" s="39"/>
      <c r="P728" s="47"/>
      <c r="Q728" s="13"/>
      <c r="R728" s="248">
        <f t="shared" si="110"/>
        <v>0</v>
      </c>
      <c r="S728" s="248">
        <f t="shared" si="111"/>
        <v>0</v>
      </c>
      <c r="T728" s="248">
        <f t="shared" si="112"/>
        <v>0</v>
      </c>
      <c r="U728" s="248">
        <f t="shared" si="113"/>
        <v>0</v>
      </c>
      <c r="V728" s="13"/>
      <c r="W728" s="7"/>
      <c r="AT728" s="130"/>
      <c r="BF728" s="33">
        <f t="shared" si="119"/>
        <v>41242</v>
      </c>
      <c r="BG728" s="34">
        <f t="shared" si="114"/>
        <v>82.88000000000001</v>
      </c>
      <c r="BH728" s="32">
        <f t="shared" si="115"/>
        <v>1</v>
      </c>
      <c r="BI728" s="32">
        <f t="shared" si="116"/>
        <v>0</v>
      </c>
      <c r="BJ728" s="69">
        <f t="shared" si="117"/>
        <v>0</v>
      </c>
      <c r="BK728" s="158" t="str">
        <f t="shared" si="118"/>
        <v/>
      </c>
    </row>
    <row r="729" spans="1:63" ht="12" customHeight="1" x14ac:dyDescent="0.2">
      <c r="A729" s="8"/>
      <c r="B729" s="7"/>
      <c r="C729" s="7"/>
      <c r="D729" s="7"/>
      <c r="E729" s="7"/>
      <c r="F729" s="7"/>
      <c r="G729" s="7"/>
      <c r="H729" s="7"/>
      <c r="I729" s="10"/>
      <c r="J729" s="25"/>
      <c r="K729" s="250"/>
      <c r="L729" s="31"/>
      <c r="M729" s="9"/>
      <c r="N729" s="11" t="s">
        <v>25</v>
      </c>
      <c r="O729" s="39"/>
      <c r="P729" s="47"/>
      <c r="Q729" s="13"/>
      <c r="R729" s="248">
        <f t="shared" si="110"/>
        <v>0</v>
      </c>
      <c r="S729" s="248">
        <f t="shared" si="111"/>
        <v>0</v>
      </c>
      <c r="T729" s="248">
        <f t="shared" si="112"/>
        <v>0</v>
      </c>
      <c r="U729" s="248">
        <f t="shared" si="113"/>
        <v>0</v>
      </c>
      <c r="V729" s="13"/>
      <c r="W729" s="7"/>
      <c r="AT729" s="130"/>
      <c r="BF729" s="33">
        <f t="shared" si="119"/>
        <v>41242</v>
      </c>
      <c r="BG729" s="34">
        <f t="shared" si="114"/>
        <v>82.88000000000001</v>
      </c>
      <c r="BH729" s="32">
        <f t="shared" si="115"/>
        <v>1</v>
      </c>
      <c r="BI729" s="32">
        <f t="shared" si="116"/>
        <v>0</v>
      </c>
      <c r="BJ729" s="69">
        <f t="shared" si="117"/>
        <v>0</v>
      </c>
      <c r="BK729" s="158" t="str">
        <f t="shared" si="118"/>
        <v/>
      </c>
    </row>
    <row r="730" spans="1:63" ht="12" customHeight="1" x14ac:dyDescent="0.2">
      <c r="A730" s="8"/>
      <c r="B730" s="7"/>
      <c r="C730" s="7"/>
      <c r="D730" s="7"/>
      <c r="E730" s="7"/>
      <c r="F730" s="7"/>
      <c r="G730" s="7"/>
      <c r="H730" s="7"/>
      <c r="I730" s="10"/>
      <c r="J730" s="25"/>
      <c r="K730" s="250"/>
      <c r="L730" s="31"/>
      <c r="M730" s="9"/>
      <c r="N730" s="11" t="s">
        <v>25</v>
      </c>
      <c r="O730" s="39"/>
      <c r="P730" s="47"/>
      <c r="Q730" s="13"/>
      <c r="R730" s="248">
        <f t="shared" si="110"/>
        <v>0</v>
      </c>
      <c r="S730" s="248">
        <f t="shared" si="111"/>
        <v>0</v>
      </c>
      <c r="T730" s="248">
        <f t="shared" si="112"/>
        <v>0</v>
      </c>
      <c r="U730" s="248">
        <f t="shared" si="113"/>
        <v>0</v>
      </c>
      <c r="V730" s="13"/>
      <c r="W730" s="7"/>
      <c r="AT730" s="130"/>
      <c r="BF730" s="33">
        <f t="shared" si="119"/>
        <v>41242</v>
      </c>
      <c r="BG730" s="34">
        <f t="shared" si="114"/>
        <v>82.88000000000001</v>
      </c>
      <c r="BH730" s="32">
        <f t="shared" si="115"/>
        <v>1</v>
      </c>
      <c r="BI730" s="32">
        <f t="shared" si="116"/>
        <v>0</v>
      </c>
      <c r="BJ730" s="69">
        <f t="shared" si="117"/>
        <v>0</v>
      </c>
      <c r="BK730" s="158" t="str">
        <f t="shared" si="118"/>
        <v/>
      </c>
    </row>
    <row r="731" spans="1:63" ht="12" customHeight="1" x14ac:dyDescent="0.2">
      <c r="A731" s="8"/>
      <c r="B731" s="7"/>
      <c r="C731" s="7"/>
      <c r="D731" s="7"/>
      <c r="E731" s="7"/>
      <c r="F731" s="7"/>
      <c r="G731" s="7"/>
      <c r="H731" s="7"/>
      <c r="I731" s="10"/>
      <c r="J731" s="25"/>
      <c r="K731" s="250"/>
      <c r="L731" s="31"/>
      <c r="M731" s="9"/>
      <c r="N731" s="11" t="s">
        <v>25</v>
      </c>
      <c r="O731" s="39"/>
      <c r="P731" s="47"/>
      <c r="Q731" s="13"/>
      <c r="R731" s="248">
        <f t="shared" si="110"/>
        <v>0</v>
      </c>
      <c r="S731" s="248">
        <f t="shared" si="111"/>
        <v>0</v>
      </c>
      <c r="T731" s="248">
        <f t="shared" si="112"/>
        <v>0</v>
      </c>
      <c r="U731" s="248">
        <f t="shared" si="113"/>
        <v>0</v>
      </c>
      <c r="V731" s="13"/>
      <c r="W731" s="7"/>
      <c r="AT731" s="130"/>
      <c r="BF731" s="33">
        <f t="shared" si="119"/>
        <v>41242</v>
      </c>
      <c r="BG731" s="34">
        <f t="shared" si="114"/>
        <v>82.88000000000001</v>
      </c>
      <c r="BH731" s="32">
        <f t="shared" si="115"/>
        <v>1</v>
      </c>
      <c r="BI731" s="32">
        <f t="shared" si="116"/>
        <v>0</v>
      </c>
      <c r="BJ731" s="69">
        <f t="shared" si="117"/>
        <v>0</v>
      </c>
      <c r="BK731" s="158" t="str">
        <f t="shared" si="118"/>
        <v/>
      </c>
    </row>
    <row r="732" spans="1:63" ht="12" customHeight="1" x14ac:dyDescent="0.2">
      <c r="A732" s="8"/>
      <c r="B732" s="7"/>
      <c r="C732" s="7"/>
      <c r="D732" s="7"/>
      <c r="E732" s="7"/>
      <c r="F732" s="7"/>
      <c r="G732" s="7"/>
      <c r="H732" s="7"/>
      <c r="I732" s="10"/>
      <c r="J732" s="25"/>
      <c r="K732" s="250"/>
      <c r="L732" s="31"/>
      <c r="M732" s="9"/>
      <c r="N732" s="11" t="s">
        <v>25</v>
      </c>
      <c r="O732" s="39"/>
      <c r="P732" s="47"/>
      <c r="Q732" s="13"/>
      <c r="R732" s="248">
        <f t="shared" si="110"/>
        <v>0</v>
      </c>
      <c r="S732" s="248">
        <f t="shared" si="111"/>
        <v>0</v>
      </c>
      <c r="T732" s="248">
        <f t="shared" si="112"/>
        <v>0</v>
      </c>
      <c r="U732" s="248">
        <f t="shared" si="113"/>
        <v>0</v>
      </c>
      <c r="V732" s="13"/>
      <c r="W732" s="7"/>
      <c r="AT732" s="130"/>
      <c r="BF732" s="33">
        <f t="shared" si="119"/>
        <v>41242</v>
      </c>
      <c r="BG732" s="34">
        <f t="shared" si="114"/>
        <v>82.88000000000001</v>
      </c>
      <c r="BH732" s="32">
        <f t="shared" si="115"/>
        <v>1</v>
      </c>
      <c r="BI732" s="32">
        <f t="shared" si="116"/>
        <v>0</v>
      </c>
      <c r="BJ732" s="69">
        <f t="shared" si="117"/>
        <v>0</v>
      </c>
      <c r="BK732" s="158" t="str">
        <f t="shared" si="118"/>
        <v/>
      </c>
    </row>
    <row r="733" spans="1:63" ht="12" customHeight="1" x14ac:dyDescent="0.2">
      <c r="A733" s="8"/>
      <c r="B733" s="7"/>
      <c r="C733" s="7"/>
      <c r="D733" s="7"/>
      <c r="E733" s="7"/>
      <c r="F733" s="7"/>
      <c r="G733" s="7"/>
      <c r="H733" s="7"/>
      <c r="I733" s="10"/>
      <c r="J733" s="25"/>
      <c r="K733" s="250"/>
      <c r="L733" s="31"/>
      <c r="M733" s="9"/>
      <c r="N733" s="11" t="s">
        <v>25</v>
      </c>
      <c r="O733" s="39"/>
      <c r="P733" s="47"/>
      <c r="Q733" s="13"/>
      <c r="R733" s="248">
        <f t="shared" si="110"/>
        <v>0</v>
      </c>
      <c r="S733" s="248">
        <f t="shared" si="111"/>
        <v>0</v>
      </c>
      <c r="T733" s="248">
        <f t="shared" si="112"/>
        <v>0</v>
      </c>
      <c r="U733" s="248">
        <f t="shared" si="113"/>
        <v>0</v>
      </c>
      <c r="V733" s="13"/>
      <c r="W733" s="7"/>
      <c r="AT733" s="130"/>
      <c r="BF733" s="33">
        <f t="shared" si="119"/>
        <v>41242</v>
      </c>
      <c r="BG733" s="34">
        <f t="shared" si="114"/>
        <v>82.88000000000001</v>
      </c>
      <c r="BH733" s="32">
        <f t="shared" si="115"/>
        <v>1</v>
      </c>
      <c r="BI733" s="32">
        <f t="shared" si="116"/>
        <v>0</v>
      </c>
      <c r="BJ733" s="69">
        <f t="shared" si="117"/>
        <v>0</v>
      </c>
      <c r="BK733" s="158" t="str">
        <f t="shared" si="118"/>
        <v/>
      </c>
    </row>
    <row r="734" spans="1:63" ht="12" customHeight="1" x14ac:dyDescent="0.2">
      <c r="A734" s="8"/>
      <c r="B734" s="7"/>
      <c r="C734" s="7"/>
      <c r="D734" s="7"/>
      <c r="E734" s="7"/>
      <c r="F734" s="7"/>
      <c r="G734" s="7"/>
      <c r="H734" s="7"/>
      <c r="I734" s="10"/>
      <c r="J734" s="25"/>
      <c r="K734" s="250"/>
      <c r="L734" s="31"/>
      <c r="M734" s="9"/>
      <c r="N734" s="11" t="s">
        <v>25</v>
      </c>
      <c r="O734" s="39"/>
      <c r="P734" s="47"/>
      <c r="Q734" s="13"/>
      <c r="R734" s="248">
        <f t="shared" si="110"/>
        <v>0</v>
      </c>
      <c r="S734" s="248">
        <f t="shared" si="111"/>
        <v>0</v>
      </c>
      <c r="T734" s="248">
        <f t="shared" si="112"/>
        <v>0</v>
      </c>
      <c r="U734" s="248">
        <f t="shared" si="113"/>
        <v>0</v>
      </c>
      <c r="V734" s="13"/>
      <c r="W734" s="7"/>
      <c r="AT734" s="130"/>
      <c r="BF734" s="33">
        <f t="shared" si="119"/>
        <v>41242</v>
      </c>
      <c r="BG734" s="34">
        <f t="shared" si="114"/>
        <v>82.88000000000001</v>
      </c>
      <c r="BH734" s="32">
        <f t="shared" si="115"/>
        <v>1</v>
      </c>
      <c r="BI734" s="32">
        <f t="shared" si="116"/>
        <v>0</v>
      </c>
      <c r="BJ734" s="69">
        <f t="shared" si="117"/>
        <v>0</v>
      </c>
      <c r="BK734" s="158" t="str">
        <f t="shared" si="118"/>
        <v/>
      </c>
    </row>
    <row r="735" spans="1:63" ht="12" customHeight="1" x14ac:dyDescent="0.2">
      <c r="A735" s="8"/>
      <c r="B735" s="7"/>
      <c r="C735" s="7"/>
      <c r="D735" s="7"/>
      <c r="E735" s="7"/>
      <c r="F735" s="7"/>
      <c r="G735" s="7"/>
      <c r="H735" s="7"/>
      <c r="I735" s="10"/>
      <c r="J735" s="25"/>
      <c r="K735" s="250"/>
      <c r="L735" s="31"/>
      <c r="M735" s="9"/>
      <c r="N735" s="11" t="s">
        <v>25</v>
      </c>
      <c r="O735" s="39"/>
      <c r="P735" s="47"/>
      <c r="Q735" s="13"/>
      <c r="R735" s="248">
        <f t="shared" si="110"/>
        <v>0</v>
      </c>
      <c r="S735" s="248">
        <f t="shared" si="111"/>
        <v>0</v>
      </c>
      <c r="T735" s="248">
        <f t="shared" si="112"/>
        <v>0</v>
      </c>
      <c r="U735" s="248">
        <f t="shared" si="113"/>
        <v>0</v>
      </c>
      <c r="V735" s="13"/>
      <c r="W735" s="7"/>
      <c r="AT735" s="130"/>
      <c r="BF735" s="33">
        <f t="shared" si="119"/>
        <v>41242</v>
      </c>
      <c r="BG735" s="34">
        <f t="shared" si="114"/>
        <v>82.88000000000001</v>
      </c>
      <c r="BH735" s="32">
        <f t="shared" si="115"/>
        <v>1</v>
      </c>
      <c r="BI735" s="32">
        <f t="shared" si="116"/>
        <v>0</v>
      </c>
      <c r="BJ735" s="69">
        <f t="shared" si="117"/>
        <v>0</v>
      </c>
      <c r="BK735" s="158" t="str">
        <f t="shared" si="118"/>
        <v/>
      </c>
    </row>
    <row r="736" spans="1:63" ht="12" customHeight="1" x14ac:dyDescent="0.2">
      <c r="A736" s="8"/>
      <c r="B736" s="7"/>
      <c r="C736" s="7"/>
      <c r="D736" s="7"/>
      <c r="E736" s="7"/>
      <c r="F736" s="7"/>
      <c r="G736" s="7"/>
      <c r="H736" s="7"/>
      <c r="I736" s="10"/>
      <c r="J736" s="25"/>
      <c r="K736" s="250"/>
      <c r="L736" s="31"/>
      <c r="M736" s="9"/>
      <c r="N736" s="11" t="s">
        <v>25</v>
      </c>
      <c r="O736" s="39"/>
      <c r="P736" s="47"/>
      <c r="Q736" s="13"/>
      <c r="R736" s="248">
        <f t="shared" si="110"/>
        <v>0</v>
      </c>
      <c r="S736" s="248">
        <f t="shared" si="111"/>
        <v>0</v>
      </c>
      <c r="T736" s="248">
        <f t="shared" si="112"/>
        <v>0</v>
      </c>
      <c r="U736" s="248">
        <f t="shared" si="113"/>
        <v>0</v>
      </c>
      <c r="V736" s="13"/>
      <c r="W736" s="7"/>
      <c r="AT736" s="130"/>
      <c r="BF736" s="33">
        <f t="shared" si="119"/>
        <v>41242</v>
      </c>
      <c r="BG736" s="34">
        <f t="shared" si="114"/>
        <v>82.88000000000001</v>
      </c>
      <c r="BH736" s="32">
        <f t="shared" si="115"/>
        <v>1</v>
      </c>
      <c r="BI736" s="32">
        <f t="shared" si="116"/>
        <v>0</v>
      </c>
      <c r="BJ736" s="69">
        <f t="shared" si="117"/>
        <v>0</v>
      </c>
      <c r="BK736" s="158" t="str">
        <f t="shared" si="118"/>
        <v/>
      </c>
    </row>
    <row r="737" spans="1:63" ht="12" customHeight="1" x14ac:dyDescent="0.2">
      <c r="A737" s="8"/>
      <c r="B737" s="7"/>
      <c r="C737" s="7"/>
      <c r="D737" s="7"/>
      <c r="E737" s="7"/>
      <c r="F737" s="7"/>
      <c r="G737" s="7"/>
      <c r="H737" s="7"/>
      <c r="I737" s="10"/>
      <c r="J737" s="25"/>
      <c r="K737" s="250"/>
      <c r="L737" s="31"/>
      <c r="M737" s="9"/>
      <c r="N737" s="11" t="s">
        <v>25</v>
      </c>
      <c r="O737" s="39"/>
      <c r="P737" s="47"/>
      <c r="Q737" s="13"/>
      <c r="R737" s="248">
        <f t="shared" si="110"/>
        <v>0</v>
      </c>
      <c r="S737" s="248">
        <f t="shared" si="111"/>
        <v>0</v>
      </c>
      <c r="T737" s="248">
        <f t="shared" si="112"/>
        <v>0</v>
      </c>
      <c r="U737" s="248">
        <f t="shared" si="113"/>
        <v>0</v>
      </c>
      <c r="V737" s="13"/>
      <c r="W737" s="7"/>
      <c r="AT737" s="130"/>
      <c r="BF737" s="33">
        <f t="shared" si="119"/>
        <v>41242</v>
      </c>
      <c r="BG737" s="34">
        <f t="shared" si="114"/>
        <v>82.88000000000001</v>
      </c>
      <c r="BH737" s="32">
        <f t="shared" si="115"/>
        <v>1</v>
      </c>
      <c r="BI737" s="32">
        <f t="shared" si="116"/>
        <v>0</v>
      </c>
      <c r="BJ737" s="69">
        <f t="shared" si="117"/>
        <v>0</v>
      </c>
      <c r="BK737" s="158" t="str">
        <f t="shared" si="118"/>
        <v/>
      </c>
    </row>
    <row r="738" spans="1:63" ht="12" customHeight="1" x14ac:dyDescent="0.2">
      <c r="A738" s="8"/>
      <c r="B738" s="7"/>
      <c r="C738" s="7"/>
      <c r="D738" s="7"/>
      <c r="E738" s="7"/>
      <c r="F738" s="7"/>
      <c r="G738" s="7"/>
      <c r="H738" s="7"/>
      <c r="I738" s="10"/>
      <c r="J738" s="25"/>
      <c r="K738" s="250"/>
      <c r="L738" s="31"/>
      <c r="M738" s="9"/>
      <c r="N738" s="11" t="s">
        <v>25</v>
      </c>
      <c r="O738" s="39"/>
      <c r="P738" s="47"/>
      <c r="Q738" s="13"/>
      <c r="R738" s="248">
        <f t="shared" si="110"/>
        <v>0</v>
      </c>
      <c r="S738" s="248">
        <f t="shared" si="111"/>
        <v>0</v>
      </c>
      <c r="T738" s="248">
        <f t="shared" si="112"/>
        <v>0</v>
      </c>
      <c r="U738" s="248">
        <f t="shared" si="113"/>
        <v>0</v>
      </c>
      <c r="V738" s="13"/>
      <c r="W738" s="7"/>
      <c r="AT738" s="130"/>
      <c r="BF738" s="33">
        <f t="shared" si="119"/>
        <v>41242</v>
      </c>
      <c r="BG738" s="34">
        <f t="shared" si="114"/>
        <v>82.88000000000001</v>
      </c>
      <c r="BH738" s="32">
        <f t="shared" si="115"/>
        <v>1</v>
      </c>
      <c r="BI738" s="32">
        <f t="shared" si="116"/>
        <v>0</v>
      </c>
      <c r="BJ738" s="69">
        <f t="shared" si="117"/>
        <v>0</v>
      </c>
      <c r="BK738" s="158" t="str">
        <f t="shared" si="118"/>
        <v/>
      </c>
    </row>
    <row r="739" spans="1:63" ht="12" customHeight="1" x14ac:dyDescent="0.2">
      <c r="A739" s="8"/>
      <c r="B739" s="7"/>
      <c r="C739" s="7"/>
      <c r="D739" s="7"/>
      <c r="E739" s="7"/>
      <c r="F739" s="7"/>
      <c r="G739" s="7"/>
      <c r="H739" s="7"/>
      <c r="I739" s="10"/>
      <c r="J739" s="25"/>
      <c r="K739" s="250"/>
      <c r="L739" s="31"/>
      <c r="M739" s="9"/>
      <c r="N739" s="11" t="s">
        <v>25</v>
      </c>
      <c r="O739" s="39"/>
      <c r="P739" s="47"/>
      <c r="Q739" s="13"/>
      <c r="R739" s="248">
        <f t="shared" si="110"/>
        <v>0</v>
      </c>
      <c r="S739" s="248">
        <f t="shared" si="111"/>
        <v>0</v>
      </c>
      <c r="T739" s="248">
        <f t="shared" si="112"/>
        <v>0</v>
      </c>
      <c r="U739" s="248">
        <f t="shared" si="113"/>
        <v>0</v>
      </c>
      <c r="V739" s="13"/>
      <c r="W739" s="7"/>
      <c r="AT739" s="130"/>
      <c r="BF739" s="33">
        <f t="shared" si="119"/>
        <v>41242</v>
      </c>
      <c r="BG739" s="34">
        <f t="shared" si="114"/>
        <v>82.88000000000001</v>
      </c>
      <c r="BH739" s="32">
        <f t="shared" si="115"/>
        <v>1</v>
      </c>
      <c r="BI739" s="32">
        <f t="shared" si="116"/>
        <v>0</v>
      </c>
      <c r="BJ739" s="69">
        <f t="shared" si="117"/>
        <v>0</v>
      </c>
      <c r="BK739" s="158" t="str">
        <f t="shared" si="118"/>
        <v/>
      </c>
    </row>
    <row r="740" spans="1:63" ht="12" customHeight="1" x14ac:dyDescent="0.2">
      <c r="A740" s="8"/>
      <c r="B740" s="7"/>
      <c r="C740" s="7"/>
      <c r="D740" s="7"/>
      <c r="E740" s="7"/>
      <c r="F740" s="7"/>
      <c r="G740" s="7"/>
      <c r="H740" s="7"/>
      <c r="I740" s="10"/>
      <c r="J740" s="25"/>
      <c r="K740" s="250"/>
      <c r="L740" s="31"/>
      <c r="M740" s="9"/>
      <c r="N740" s="11" t="s">
        <v>25</v>
      </c>
      <c r="O740" s="39"/>
      <c r="P740" s="47"/>
      <c r="Q740" s="13"/>
      <c r="R740" s="248">
        <f t="shared" si="110"/>
        <v>0</v>
      </c>
      <c r="S740" s="248">
        <f t="shared" si="111"/>
        <v>0</v>
      </c>
      <c r="T740" s="248">
        <f t="shared" si="112"/>
        <v>0</v>
      </c>
      <c r="U740" s="248">
        <f t="shared" si="113"/>
        <v>0</v>
      </c>
      <c r="V740" s="13"/>
      <c r="W740" s="7"/>
      <c r="AT740" s="130"/>
      <c r="BF740" s="33">
        <f t="shared" si="119"/>
        <v>41242</v>
      </c>
      <c r="BG740" s="34">
        <f t="shared" si="114"/>
        <v>82.88000000000001</v>
      </c>
      <c r="BH740" s="32">
        <f t="shared" si="115"/>
        <v>1</v>
      </c>
      <c r="BI740" s="32">
        <f t="shared" si="116"/>
        <v>0</v>
      </c>
      <c r="BJ740" s="69">
        <f t="shared" si="117"/>
        <v>0</v>
      </c>
      <c r="BK740" s="158" t="str">
        <f t="shared" si="118"/>
        <v/>
      </c>
    </row>
    <row r="741" spans="1:63" ht="12" customHeight="1" x14ac:dyDescent="0.2">
      <c r="A741" s="8"/>
      <c r="B741" s="7"/>
      <c r="C741" s="7"/>
      <c r="D741" s="7"/>
      <c r="E741" s="7"/>
      <c r="F741" s="7"/>
      <c r="G741" s="7"/>
      <c r="H741" s="7"/>
      <c r="I741" s="10"/>
      <c r="J741" s="25"/>
      <c r="K741" s="250"/>
      <c r="L741" s="31"/>
      <c r="M741" s="9"/>
      <c r="N741" s="11" t="s">
        <v>25</v>
      </c>
      <c r="O741" s="39"/>
      <c r="P741" s="47"/>
      <c r="Q741" s="13"/>
      <c r="R741" s="248">
        <f t="shared" si="110"/>
        <v>0</v>
      </c>
      <c r="S741" s="248">
        <f t="shared" si="111"/>
        <v>0</v>
      </c>
      <c r="T741" s="248">
        <f t="shared" si="112"/>
        <v>0</v>
      </c>
      <c r="U741" s="248">
        <f t="shared" si="113"/>
        <v>0</v>
      </c>
      <c r="V741" s="13"/>
      <c r="W741" s="7"/>
      <c r="AT741" s="130"/>
      <c r="BF741" s="33">
        <f t="shared" si="119"/>
        <v>41242</v>
      </c>
      <c r="BG741" s="34">
        <f t="shared" si="114"/>
        <v>82.88000000000001</v>
      </c>
      <c r="BH741" s="32">
        <f t="shared" si="115"/>
        <v>1</v>
      </c>
      <c r="BI741" s="32">
        <f t="shared" si="116"/>
        <v>0</v>
      </c>
      <c r="BJ741" s="69">
        <f t="shared" si="117"/>
        <v>0</v>
      </c>
      <c r="BK741" s="158" t="str">
        <f t="shared" si="118"/>
        <v/>
      </c>
    </row>
    <row r="742" spans="1:63" ht="12" customHeight="1" x14ac:dyDescent="0.2">
      <c r="A742" s="8"/>
      <c r="B742" s="7"/>
      <c r="C742" s="7"/>
      <c r="D742" s="7"/>
      <c r="E742" s="7"/>
      <c r="F742" s="7"/>
      <c r="G742" s="7"/>
      <c r="H742" s="7"/>
      <c r="I742" s="10"/>
      <c r="J742" s="25"/>
      <c r="K742" s="250"/>
      <c r="L742" s="31"/>
      <c r="M742" s="9"/>
      <c r="N742" s="11" t="s">
        <v>25</v>
      </c>
      <c r="O742" s="39"/>
      <c r="P742" s="47"/>
      <c r="Q742" s="13"/>
      <c r="R742" s="248">
        <f t="shared" si="110"/>
        <v>0</v>
      </c>
      <c r="S742" s="248">
        <f t="shared" si="111"/>
        <v>0</v>
      </c>
      <c r="T742" s="248">
        <f t="shared" si="112"/>
        <v>0</v>
      </c>
      <c r="U742" s="248">
        <f t="shared" si="113"/>
        <v>0</v>
      </c>
      <c r="V742" s="13"/>
      <c r="W742" s="7"/>
      <c r="AT742" s="130"/>
      <c r="BF742" s="33">
        <f t="shared" si="119"/>
        <v>41242</v>
      </c>
      <c r="BG742" s="34">
        <f t="shared" si="114"/>
        <v>82.88000000000001</v>
      </c>
      <c r="BH742" s="32">
        <f t="shared" si="115"/>
        <v>1</v>
      </c>
      <c r="BI742" s="32">
        <f t="shared" si="116"/>
        <v>0</v>
      </c>
      <c r="BJ742" s="69">
        <f t="shared" si="117"/>
        <v>0</v>
      </c>
      <c r="BK742" s="158" t="str">
        <f t="shared" si="118"/>
        <v/>
      </c>
    </row>
    <row r="743" spans="1:63" ht="12" customHeight="1" x14ac:dyDescent="0.2">
      <c r="A743" s="8"/>
      <c r="B743" s="7"/>
      <c r="C743" s="7"/>
      <c r="D743" s="7"/>
      <c r="E743" s="7"/>
      <c r="F743" s="7"/>
      <c r="G743" s="7"/>
      <c r="H743" s="7"/>
      <c r="I743" s="10"/>
      <c r="J743" s="25"/>
      <c r="K743" s="250"/>
      <c r="L743" s="31"/>
      <c r="M743" s="9"/>
      <c r="N743" s="11" t="s">
        <v>25</v>
      </c>
      <c r="O743" s="39"/>
      <c r="P743" s="47"/>
      <c r="Q743" s="13"/>
      <c r="R743" s="248">
        <f t="shared" si="110"/>
        <v>0</v>
      </c>
      <c r="S743" s="248">
        <f t="shared" si="111"/>
        <v>0</v>
      </c>
      <c r="T743" s="248">
        <f t="shared" si="112"/>
        <v>0</v>
      </c>
      <c r="U743" s="248">
        <f t="shared" si="113"/>
        <v>0</v>
      </c>
      <c r="V743" s="13"/>
      <c r="W743" s="7"/>
      <c r="AT743" s="130"/>
      <c r="BF743" s="33">
        <f t="shared" si="119"/>
        <v>41242</v>
      </c>
      <c r="BG743" s="34">
        <f t="shared" si="114"/>
        <v>82.88000000000001</v>
      </c>
      <c r="BH743" s="32">
        <f t="shared" si="115"/>
        <v>1</v>
      </c>
      <c r="BI743" s="32">
        <f t="shared" si="116"/>
        <v>0</v>
      </c>
      <c r="BJ743" s="69">
        <f t="shared" si="117"/>
        <v>0</v>
      </c>
      <c r="BK743" s="158" t="str">
        <f t="shared" si="118"/>
        <v/>
      </c>
    </row>
    <row r="744" spans="1:63" ht="12" customHeight="1" x14ac:dyDescent="0.2">
      <c r="A744" s="8"/>
      <c r="B744" s="7"/>
      <c r="C744" s="7"/>
      <c r="D744" s="7"/>
      <c r="E744" s="7"/>
      <c r="F744" s="7"/>
      <c r="G744" s="7"/>
      <c r="H744" s="7"/>
      <c r="I744" s="10"/>
      <c r="J744" s="25"/>
      <c r="K744" s="250"/>
      <c r="L744" s="31"/>
      <c r="M744" s="9"/>
      <c r="N744" s="11" t="s">
        <v>25</v>
      </c>
      <c r="O744" s="39"/>
      <c r="P744" s="47"/>
      <c r="Q744" s="13"/>
      <c r="R744" s="248">
        <f t="shared" si="110"/>
        <v>0</v>
      </c>
      <c r="S744" s="248">
        <f t="shared" si="111"/>
        <v>0</v>
      </c>
      <c r="T744" s="248">
        <f t="shared" si="112"/>
        <v>0</v>
      </c>
      <c r="U744" s="248">
        <f t="shared" si="113"/>
        <v>0</v>
      </c>
      <c r="V744" s="13"/>
      <c r="W744" s="7"/>
      <c r="AT744" s="130"/>
      <c r="BF744" s="33">
        <f t="shared" si="119"/>
        <v>41242</v>
      </c>
      <c r="BG744" s="34">
        <f t="shared" si="114"/>
        <v>82.88000000000001</v>
      </c>
      <c r="BH744" s="32">
        <f t="shared" si="115"/>
        <v>1</v>
      </c>
      <c r="BI744" s="32">
        <f t="shared" si="116"/>
        <v>0</v>
      </c>
      <c r="BJ744" s="69">
        <f t="shared" si="117"/>
        <v>0</v>
      </c>
      <c r="BK744" s="158" t="str">
        <f t="shared" si="118"/>
        <v/>
      </c>
    </row>
    <row r="745" spans="1:63" ht="12" customHeight="1" x14ac:dyDescent="0.2">
      <c r="A745" s="8"/>
      <c r="B745" s="7"/>
      <c r="C745" s="7"/>
      <c r="D745" s="7"/>
      <c r="E745" s="7"/>
      <c r="F745" s="7"/>
      <c r="G745" s="7"/>
      <c r="H745" s="7"/>
      <c r="I745" s="10"/>
      <c r="J745" s="25"/>
      <c r="K745" s="250"/>
      <c r="L745" s="31"/>
      <c r="M745" s="9"/>
      <c r="N745" s="11" t="s">
        <v>25</v>
      </c>
      <c r="O745" s="39"/>
      <c r="P745" s="47"/>
      <c r="Q745" s="13"/>
      <c r="R745" s="248">
        <f t="shared" si="110"/>
        <v>0</v>
      </c>
      <c r="S745" s="248">
        <f t="shared" si="111"/>
        <v>0</v>
      </c>
      <c r="T745" s="248">
        <f t="shared" si="112"/>
        <v>0</v>
      </c>
      <c r="U745" s="248">
        <f t="shared" si="113"/>
        <v>0</v>
      </c>
      <c r="V745" s="13"/>
      <c r="W745" s="7"/>
      <c r="AT745" s="130"/>
      <c r="BF745" s="33">
        <f t="shared" si="119"/>
        <v>41242</v>
      </c>
      <c r="BG745" s="34">
        <f t="shared" si="114"/>
        <v>82.88000000000001</v>
      </c>
      <c r="BH745" s="32">
        <f t="shared" si="115"/>
        <v>1</v>
      </c>
      <c r="BI745" s="32">
        <f t="shared" si="116"/>
        <v>0</v>
      </c>
      <c r="BJ745" s="69">
        <f t="shared" si="117"/>
        <v>0</v>
      </c>
      <c r="BK745" s="158" t="str">
        <f t="shared" si="118"/>
        <v/>
      </c>
    </row>
    <row r="746" spans="1:63" ht="12" customHeight="1" x14ac:dyDescent="0.2">
      <c r="A746" s="8"/>
      <c r="B746" s="7"/>
      <c r="C746" s="7"/>
      <c r="D746" s="7"/>
      <c r="E746" s="7"/>
      <c r="F746" s="7"/>
      <c r="G746" s="7"/>
      <c r="H746" s="7"/>
      <c r="I746" s="10"/>
      <c r="J746" s="25"/>
      <c r="K746" s="250"/>
      <c r="L746" s="31"/>
      <c r="M746" s="9"/>
      <c r="N746" s="11" t="s">
        <v>25</v>
      </c>
      <c r="O746" s="39"/>
      <c r="P746" s="47"/>
      <c r="Q746" s="13"/>
      <c r="R746" s="248">
        <f t="shared" si="110"/>
        <v>0</v>
      </c>
      <c r="S746" s="248">
        <f t="shared" si="111"/>
        <v>0</v>
      </c>
      <c r="T746" s="248">
        <f t="shared" si="112"/>
        <v>0</v>
      </c>
      <c r="U746" s="248">
        <f t="shared" si="113"/>
        <v>0</v>
      </c>
      <c r="V746" s="13"/>
      <c r="W746" s="7"/>
      <c r="AT746" s="130"/>
      <c r="BF746" s="33">
        <f t="shared" si="119"/>
        <v>41242</v>
      </c>
      <c r="BG746" s="34">
        <f t="shared" si="114"/>
        <v>82.88000000000001</v>
      </c>
      <c r="BH746" s="32">
        <f t="shared" si="115"/>
        <v>1</v>
      </c>
      <c r="BI746" s="32">
        <f t="shared" si="116"/>
        <v>0</v>
      </c>
      <c r="BJ746" s="69">
        <f t="shared" si="117"/>
        <v>0</v>
      </c>
      <c r="BK746" s="158" t="str">
        <f t="shared" si="118"/>
        <v/>
      </c>
    </row>
    <row r="747" spans="1:63" ht="12" customHeight="1" x14ac:dyDescent="0.2">
      <c r="A747" s="8"/>
      <c r="B747" s="7"/>
      <c r="C747" s="7"/>
      <c r="D747" s="7"/>
      <c r="E747" s="7"/>
      <c r="F747" s="7"/>
      <c r="G747" s="7"/>
      <c r="H747" s="7"/>
      <c r="I747" s="10"/>
      <c r="J747" s="25"/>
      <c r="K747" s="250"/>
      <c r="L747" s="31"/>
      <c r="M747" s="9"/>
      <c r="N747" s="11" t="s">
        <v>25</v>
      </c>
      <c r="O747" s="39"/>
      <c r="P747" s="47"/>
      <c r="Q747" s="13"/>
      <c r="R747" s="248">
        <f t="shared" si="110"/>
        <v>0</v>
      </c>
      <c r="S747" s="248">
        <f t="shared" si="111"/>
        <v>0</v>
      </c>
      <c r="T747" s="248">
        <f t="shared" si="112"/>
        <v>0</v>
      </c>
      <c r="U747" s="248">
        <f t="shared" si="113"/>
        <v>0</v>
      </c>
      <c r="V747" s="13"/>
      <c r="W747" s="7"/>
      <c r="AT747" s="130"/>
      <c r="BF747" s="33">
        <f t="shared" si="119"/>
        <v>41242</v>
      </c>
      <c r="BG747" s="34">
        <f t="shared" si="114"/>
        <v>82.88000000000001</v>
      </c>
      <c r="BH747" s="32">
        <f t="shared" si="115"/>
        <v>1</v>
      </c>
      <c r="BI747" s="32">
        <f t="shared" si="116"/>
        <v>0</v>
      </c>
      <c r="BJ747" s="69">
        <f t="shared" si="117"/>
        <v>0</v>
      </c>
      <c r="BK747" s="158" t="str">
        <f t="shared" si="118"/>
        <v/>
      </c>
    </row>
    <row r="748" spans="1:63" ht="12" customHeight="1" x14ac:dyDescent="0.2">
      <c r="A748" s="8"/>
      <c r="B748" s="7"/>
      <c r="C748" s="7"/>
      <c r="D748" s="7"/>
      <c r="E748" s="7"/>
      <c r="F748" s="7"/>
      <c r="G748" s="7"/>
      <c r="H748" s="7"/>
      <c r="I748" s="10"/>
      <c r="J748" s="25"/>
      <c r="K748" s="250"/>
      <c r="L748" s="31"/>
      <c r="M748" s="9"/>
      <c r="N748" s="11" t="s">
        <v>25</v>
      </c>
      <c r="O748" s="39"/>
      <c r="P748" s="47"/>
      <c r="Q748" s="13"/>
      <c r="R748" s="248">
        <f t="shared" si="110"/>
        <v>0</v>
      </c>
      <c r="S748" s="248">
        <f t="shared" si="111"/>
        <v>0</v>
      </c>
      <c r="T748" s="248">
        <f t="shared" si="112"/>
        <v>0</v>
      </c>
      <c r="U748" s="248">
        <f t="shared" si="113"/>
        <v>0</v>
      </c>
      <c r="V748" s="13"/>
      <c r="W748" s="7"/>
      <c r="AT748" s="130"/>
      <c r="BF748" s="33">
        <f t="shared" si="119"/>
        <v>41242</v>
      </c>
      <c r="BG748" s="34">
        <f t="shared" si="114"/>
        <v>82.88000000000001</v>
      </c>
      <c r="BH748" s="32">
        <f t="shared" si="115"/>
        <v>1</v>
      </c>
      <c r="BI748" s="32">
        <f t="shared" si="116"/>
        <v>0</v>
      </c>
      <c r="BJ748" s="69">
        <f t="shared" si="117"/>
        <v>0</v>
      </c>
      <c r="BK748" s="158" t="str">
        <f t="shared" si="118"/>
        <v/>
      </c>
    </row>
    <row r="749" spans="1:63" ht="12" customHeight="1" x14ac:dyDescent="0.2">
      <c r="A749" s="8"/>
      <c r="B749" s="7"/>
      <c r="C749" s="7"/>
      <c r="D749" s="7"/>
      <c r="E749" s="7"/>
      <c r="F749" s="7"/>
      <c r="G749" s="7"/>
      <c r="H749" s="7"/>
      <c r="I749" s="10"/>
      <c r="J749" s="25"/>
      <c r="K749" s="250"/>
      <c r="L749" s="31"/>
      <c r="M749" s="9"/>
      <c r="N749" s="11" t="s">
        <v>25</v>
      </c>
      <c r="O749" s="39"/>
      <c r="P749" s="47"/>
      <c r="Q749" s="13"/>
      <c r="R749" s="248">
        <f t="shared" si="110"/>
        <v>0</v>
      </c>
      <c r="S749" s="248">
        <f t="shared" si="111"/>
        <v>0</v>
      </c>
      <c r="T749" s="248">
        <f t="shared" si="112"/>
        <v>0</v>
      </c>
      <c r="U749" s="248">
        <f t="shared" si="113"/>
        <v>0</v>
      </c>
      <c r="V749" s="13"/>
      <c r="W749" s="7"/>
      <c r="AT749" s="130"/>
      <c r="BF749" s="33">
        <f t="shared" si="119"/>
        <v>41242</v>
      </c>
      <c r="BG749" s="34">
        <f t="shared" si="114"/>
        <v>82.88000000000001</v>
      </c>
      <c r="BH749" s="32">
        <f t="shared" si="115"/>
        <v>1</v>
      </c>
      <c r="BI749" s="32">
        <f t="shared" si="116"/>
        <v>0</v>
      </c>
      <c r="BJ749" s="69">
        <f t="shared" si="117"/>
        <v>0</v>
      </c>
      <c r="BK749" s="158" t="str">
        <f t="shared" si="118"/>
        <v/>
      </c>
    </row>
    <row r="750" spans="1:63" ht="12" customHeight="1" x14ac:dyDescent="0.2">
      <c r="A750" s="8"/>
      <c r="B750" s="7"/>
      <c r="C750" s="7"/>
      <c r="D750" s="7"/>
      <c r="E750" s="7"/>
      <c r="F750" s="7"/>
      <c r="G750" s="7"/>
      <c r="H750" s="7"/>
      <c r="I750" s="10"/>
      <c r="J750" s="25"/>
      <c r="K750" s="250"/>
      <c r="L750" s="31"/>
      <c r="M750" s="9"/>
      <c r="N750" s="11" t="s">
        <v>25</v>
      </c>
      <c r="O750" s="39"/>
      <c r="P750" s="47"/>
      <c r="Q750" s="13"/>
      <c r="R750" s="248">
        <f t="shared" si="110"/>
        <v>0</v>
      </c>
      <c r="S750" s="248">
        <f t="shared" si="111"/>
        <v>0</v>
      </c>
      <c r="T750" s="248">
        <f t="shared" si="112"/>
        <v>0</v>
      </c>
      <c r="U750" s="248">
        <f t="shared" si="113"/>
        <v>0</v>
      </c>
      <c r="V750" s="13"/>
      <c r="W750" s="7"/>
      <c r="AT750" s="130"/>
      <c r="BF750" s="33">
        <f t="shared" si="119"/>
        <v>41242</v>
      </c>
      <c r="BG750" s="34">
        <f t="shared" si="114"/>
        <v>82.88000000000001</v>
      </c>
      <c r="BH750" s="32">
        <f t="shared" si="115"/>
        <v>1</v>
      </c>
      <c r="BI750" s="32">
        <f t="shared" si="116"/>
        <v>0</v>
      </c>
      <c r="BJ750" s="69">
        <f t="shared" si="117"/>
        <v>0</v>
      </c>
      <c r="BK750" s="158" t="str">
        <f t="shared" si="118"/>
        <v/>
      </c>
    </row>
    <row r="751" spans="1:63" ht="12" customHeight="1" x14ac:dyDescent="0.2">
      <c r="A751" s="8"/>
      <c r="B751" s="7"/>
      <c r="C751" s="7"/>
      <c r="D751" s="7"/>
      <c r="E751" s="7"/>
      <c r="F751" s="7"/>
      <c r="G751" s="7"/>
      <c r="H751" s="7"/>
      <c r="I751" s="10"/>
      <c r="J751" s="25"/>
      <c r="K751" s="250"/>
      <c r="L751" s="31"/>
      <c r="M751" s="9"/>
      <c r="N751" s="11" t="s">
        <v>25</v>
      </c>
      <c r="O751" s="39"/>
      <c r="P751" s="47"/>
      <c r="Q751" s="13"/>
      <c r="R751" s="248">
        <f t="shared" si="110"/>
        <v>0</v>
      </c>
      <c r="S751" s="248">
        <f t="shared" si="111"/>
        <v>0</v>
      </c>
      <c r="T751" s="248">
        <f t="shared" si="112"/>
        <v>0</v>
      </c>
      <c r="U751" s="248">
        <f t="shared" si="113"/>
        <v>0</v>
      </c>
      <c r="V751" s="13"/>
      <c r="W751" s="7"/>
      <c r="AT751" s="130"/>
      <c r="BF751" s="33">
        <f t="shared" si="119"/>
        <v>41242</v>
      </c>
      <c r="BG751" s="34">
        <f t="shared" si="114"/>
        <v>82.88000000000001</v>
      </c>
      <c r="BH751" s="32">
        <f t="shared" si="115"/>
        <v>1</v>
      </c>
      <c r="BI751" s="32">
        <f t="shared" si="116"/>
        <v>0</v>
      </c>
      <c r="BJ751" s="69">
        <f t="shared" si="117"/>
        <v>0</v>
      </c>
      <c r="BK751" s="158" t="str">
        <f t="shared" si="118"/>
        <v/>
      </c>
    </row>
    <row r="752" spans="1:63" ht="12" customHeight="1" x14ac:dyDescent="0.2">
      <c r="A752" s="8"/>
      <c r="B752" s="7"/>
      <c r="C752" s="7"/>
      <c r="D752" s="7"/>
      <c r="E752" s="7"/>
      <c r="F752" s="7"/>
      <c r="G752" s="7"/>
      <c r="H752" s="7"/>
      <c r="I752" s="10"/>
      <c r="J752" s="25"/>
      <c r="K752" s="250"/>
      <c r="L752" s="31"/>
      <c r="M752" s="9"/>
      <c r="N752" s="11" t="s">
        <v>25</v>
      </c>
      <c r="O752" s="39"/>
      <c r="P752" s="47"/>
      <c r="Q752" s="13"/>
      <c r="R752" s="248">
        <f t="shared" si="110"/>
        <v>0</v>
      </c>
      <c r="S752" s="248">
        <f t="shared" si="111"/>
        <v>0</v>
      </c>
      <c r="T752" s="248">
        <f t="shared" si="112"/>
        <v>0</v>
      </c>
      <c r="U752" s="248">
        <f t="shared" si="113"/>
        <v>0</v>
      </c>
      <c r="V752" s="13"/>
      <c r="W752" s="7"/>
      <c r="AT752" s="130"/>
      <c r="BF752" s="33">
        <f t="shared" si="119"/>
        <v>41242</v>
      </c>
      <c r="BG752" s="34">
        <f t="shared" si="114"/>
        <v>82.88000000000001</v>
      </c>
      <c r="BH752" s="32">
        <f t="shared" si="115"/>
        <v>1</v>
      </c>
      <c r="BI752" s="32">
        <f t="shared" si="116"/>
        <v>0</v>
      </c>
      <c r="BJ752" s="69">
        <f t="shared" si="117"/>
        <v>0</v>
      </c>
      <c r="BK752" s="158" t="str">
        <f t="shared" si="118"/>
        <v/>
      </c>
    </row>
    <row r="753" spans="1:63" ht="12" customHeight="1" x14ac:dyDescent="0.2">
      <c r="A753" s="8"/>
      <c r="B753" s="7"/>
      <c r="C753" s="7"/>
      <c r="D753" s="7"/>
      <c r="E753" s="7"/>
      <c r="F753" s="7"/>
      <c r="G753" s="7"/>
      <c r="H753" s="7"/>
      <c r="I753" s="10"/>
      <c r="J753" s="25"/>
      <c r="K753" s="250"/>
      <c r="L753" s="31"/>
      <c r="M753" s="9"/>
      <c r="N753" s="11" t="s">
        <v>25</v>
      </c>
      <c r="O753" s="39"/>
      <c r="P753" s="47"/>
      <c r="Q753" s="13"/>
      <c r="R753" s="248">
        <f t="shared" si="110"/>
        <v>0</v>
      </c>
      <c r="S753" s="248">
        <f t="shared" si="111"/>
        <v>0</v>
      </c>
      <c r="T753" s="248">
        <f t="shared" si="112"/>
        <v>0</v>
      </c>
      <c r="U753" s="248">
        <f t="shared" si="113"/>
        <v>0</v>
      </c>
      <c r="V753" s="13"/>
      <c r="W753" s="7"/>
      <c r="AT753" s="130"/>
      <c r="BF753" s="33">
        <f t="shared" si="119"/>
        <v>41242</v>
      </c>
      <c r="BG753" s="34">
        <f t="shared" si="114"/>
        <v>82.88000000000001</v>
      </c>
      <c r="BH753" s="32">
        <f t="shared" si="115"/>
        <v>1</v>
      </c>
      <c r="BI753" s="32">
        <f t="shared" si="116"/>
        <v>0</v>
      </c>
      <c r="BJ753" s="69">
        <f t="shared" si="117"/>
        <v>0</v>
      </c>
      <c r="BK753" s="158" t="str">
        <f t="shared" si="118"/>
        <v/>
      </c>
    </row>
    <row r="754" spans="1:63" ht="12" customHeight="1" x14ac:dyDescent="0.2">
      <c r="A754" s="8"/>
      <c r="B754" s="7"/>
      <c r="C754" s="7"/>
      <c r="D754" s="7"/>
      <c r="E754" s="7"/>
      <c r="F754" s="7"/>
      <c r="G754" s="7"/>
      <c r="H754" s="7"/>
      <c r="I754" s="10"/>
      <c r="J754" s="25"/>
      <c r="K754" s="250"/>
      <c r="L754" s="31"/>
      <c r="M754" s="9"/>
      <c r="N754" s="11" t="s">
        <v>25</v>
      </c>
      <c r="O754" s="39"/>
      <c r="P754" s="47"/>
      <c r="Q754" s="13"/>
      <c r="R754" s="248">
        <f t="shared" si="110"/>
        <v>0</v>
      </c>
      <c r="S754" s="248">
        <f t="shared" si="111"/>
        <v>0</v>
      </c>
      <c r="T754" s="248">
        <f t="shared" si="112"/>
        <v>0</v>
      </c>
      <c r="U754" s="248">
        <f t="shared" si="113"/>
        <v>0</v>
      </c>
      <c r="V754" s="13"/>
      <c r="W754" s="7"/>
      <c r="AT754" s="130"/>
      <c r="BF754" s="33">
        <f t="shared" si="119"/>
        <v>41242</v>
      </c>
      <c r="BG754" s="34">
        <f t="shared" si="114"/>
        <v>82.88000000000001</v>
      </c>
      <c r="BH754" s="32">
        <f t="shared" si="115"/>
        <v>1</v>
      </c>
      <c r="BI754" s="32">
        <f t="shared" si="116"/>
        <v>0</v>
      </c>
      <c r="BJ754" s="69">
        <f t="shared" si="117"/>
        <v>0</v>
      </c>
      <c r="BK754" s="158" t="str">
        <f t="shared" si="118"/>
        <v/>
      </c>
    </row>
    <row r="755" spans="1:63" ht="12" customHeight="1" x14ac:dyDescent="0.2">
      <c r="A755" s="8"/>
      <c r="B755" s="7"/>
      <c r="C755" s="7"/>
      <c r="D755" s="7"/>
      <c r="E755" s="7"/>
      <c r="F755" s="7"/>
      <c r="G755" s="7"/>
      <c r="H755" s="7"/>
      <c r="I755" s="10"/>
      <c r="J755" s="25"/>
      <c r="K755" s="250"/>
      <c r="L755" s="31"/>
      <c r="M755" s="9"/>
      <c r="N755" s="11" t="s">
        <v>25</v>
      </c>
      <c r="O755" s="39"/>
      <c r="P755" s="47"/>
      <c r="Q755" s="13"/>
      <c r="R755" s="248">
        <f t="shared" si="110"/>
        <v>0</v>
      </c>
      <c r="S755" s="248">
        <f t="shared" si="111"/>
        <v>0</v>
      </c>
      <c r="T755" s="248">
        <f t="shared" si="112"/>
        <v>0</v>
      </c>
      <c r="U755" s="248">
        <f t="shared" si="113"/>
        <v>0</v>
      </c>
      <c r="V755" s="13"/>
      <c r="W755" s="7"/>
      <c r="AT755" s="130"/>
      <c r="BF755" s="33">
        <f t="shared" si="119"/>
        <v>41242</v>
      </c>
      <c r="BG755" s="34">
        <f t="shared" si="114"/>
        <v>82.88000000000001</v>
      </c>
      <c r="BH755" s="32">
        <f t="shared" si="115"/>
        <v>1</v>
      </c>
      <c r="BI755" s="32">
        <f t="shared" si="116"/>
        <v>0</v>
      </c>
      <c r="BJ755" s="69">
        <f t="shared" si="117"/>
        <v>0</v>
      </c>
      <c r="BK755" s="158" t="str">
        <f t="shared" si="118"/>
        <v/>
      </c>
    </row>
    <row r="756" spans="1:63" ht="12" customHeight="1" x14ac:dyDescent="0.2">
      <c r="A756" s="8"/>
      <c r="B756" s="7"/>
      <c r="C756" s="7"/>
      <c r="D756" s="7"/>
      <c r="E756" s="7"/>
      <c r="F756" s="7"/>
      <c r="G756" s="7"/>
      <c r="H756" s="7"/>
      <c r="I756" s="10"/>
      <c r="J756" s="25"/>
      <c r="K756" s="250"/>
      <c r="L756" s="31"/>
      <c r="M756" s="9"/>
      <c r="N756" s="11" t="s">
        <v>25</v>
      </c>
      <c r="O756" s="39"/>
      <c r="P756" s="47"/>
      <c r="Q756" s="13"/>
      <c r="R756" s="248">
        <f t="shared" si="110"/>
        <v>0</v>
      </c>
      <c r="S756" s="248">
        <f t="shared" si="111"/>
        <v>0</v>
      </c>
      <c r="T756" s="248">
        <f t="shared" si="112"/>
        <v>0</v>
      </c>
      <c r="U756" s="248">
        <f t="shared" si="113"/>
        <v>0</v>
      </c>
      <c r="V756" s="13"/>
      <c r="W756" s="7"/>
      <c r="AT756" s="130"/>
      <c r="BF756" s="33">
        <f t="shared" si="119"/>
        <v>41242</v>
      </c>
      <c r="BG756" s="34">
        <f t="shared" si="114"/>
        <v>82.88000000000001</v>
      </c>
      <c r="BH756" s="32">
        <f t="shared" si="115"/>
        <v>1</v>
      </c>
      <c r="BI756" s="32">
        <f t="shared" si="116"/>
        <v>0</v>
      </c>
      <c r="BJ756" s="69">
        <f t="shared" si="117"/>
        <v>0</v>
      </c>
      <c r="BK756" s="158" t="str">
        <f t="shared" si="118"/>
        <v/>
      </c>
    </row>
    <row r="757" spans="1:63" ht="12" customHeight="1" x14ac:dyDescent="0.2">
      <c r="A757" s="8"/>
      <c r="B757" s="7"/>
      <c r="C757" s="7"/>
      <c r="D757" s="7"/>
      <c r="E757" s="7"/>
      <c r="F757" s="7"/>
      <c r="G757" s="7"/>
      <c r="H757" s="7"/>
      <c r="I757" s="10"/>
      <c r="J757" s="25"/>
      <c r="K757" s="250"/>
      <c r="L757" s="31"/>
      <c r="M757" s="9"/>
      <c r="N757" s="11" t="s">
        <v>25</v>
      </c>
      <c r="O757" s="39"/>
      <c r="P757" s="47"/>
      <c r="Q757" s="13"/>
      <c r="R757" s="248">
        <f t="shared" si="110"/>
        <v>0</v>
      </c>
      <c r="S757" s="248">
        <f t="shared" si="111"/>
        <v>0</v>
      </c>
      <c r="T757" s="248">
        <f t="shared" si="112"/>
        <v>0</v>
      </c>
      <c r="U757" s="248">
        <f t="shared" si="113"/>
        <v>0</v>
      </c>
      <c r="V757" s="13"/>
      <c r="W757" s="7"/>
      <c r="AT757" s="130"/>
      <c r="BF757" s="33">
        <f t="shared" si="119"/>
        <v>41242</v>
      </c>
      <c r="BG757" s="34">
        <f t="shared" si="114"/>
        <v>82.88000000000001</v>
      </c>
      <c r="BH757" s="32">
        <f t="shared" si="115"/>
        <v>1</v>
      </c>
      <c r="BI757" s="32">
        <f t="shared" si="116"/>
        <v>0</v>
      </c>
      <c r="BJ757" s="69">
        <f t="shared" si="117"/>
        <v>0</v>
      </c>
      <c r="BK757" s="158" t="str">
        <f t="shared" si="118"/>
        <v/>
      </c>
    </row>
    <row r="758" spans="1:63" ht="12" customHeight="1" x14ac:dyDescent="0.2">
      <c r="A758" s="8"/>
      <c r="B758" s="7"/>
      <c r="C758" s="7"/>
      <c r="D758" s="7"/>
      <c r="E758" s="7"/>
      <c r="F758" s="7"/>
      <c r="G758" s="7"/>
      <c r="H758" s="7"/>
      <c r="I758" s="10"/>
      <c r="J758" s="25"/>
      <c r="K758" s="250"/>
      <c r="L758" s="31"/>
      <c r="M758" s="9"/>
      <c r="N758" s="11" t="s">
        <v>25</v>
      </c>
      <c r="O758" s="39"/>
      <c r="P758" s="47"/>
      <c r="Q758" s="13"/>
      <c r="R758" s="248">
        <f t="shared" si="110"/>
        <v>0</v>
      </c>
      <c r="S758" s="248">
        <f t="shared" si="111"/>
        <v>0</v>
      </c>
      <c r="T758" s="248">
        <f t="shared" si="112"/>
        <v>0</v>
      </c>
      <c r="U758" s="248">
        <f t="shared" si="113"/>
        <v>0</v>
      </c>
      <c r="V758" s="13"/>
      <c r="W758" s="7"/>
      <c r="AT758" s="130"/>
      <c r="BF758" s="33">
        <f t="shared" si="119"/>
        <v>41242</v>
      </c>
      <c r="BG758" s="34">
        <f t="shared" si="114"/>
        <v>82.88000000000001</v>
      </c>
      <c r="BH758" s="32">
        <f t="shared" si="115"/>
        <v>1</v>
      </c>
      <c r="BI758" s="32">
        <f t="shared" si="116"/>
        <v>0</v>
      </c>
      <c r="BJ758" s="69">
        <f t="shared" si="117"/>
        <v>0</v>
      </c>
      <c r="BK758" s="158" t="str">
        <f t="shared" si="118"/>
        <v/>
      </c>
    </row>
    <row r="759" spans="1:63" ht="12" customHeight="1" x14ac:dyDescent="0.2">
      <c r="A759" s="8"/>
      <c r="B759" s="7"/>
      <c r="C759" s="7"/>
      <c r="D759" s="7"/>
      <c r="E759" s="7"/>
      <c r="F759" s="7"/>
      <c r="G759" s="7"/>
      <c r="H759" s="7"/>
      <c r="I759" s="10"/>
      <c r="J759" s="25"/>
      <c r="K759" s="250"/>
      <c r="L759" s="31"/>
      <c r="M759" s="9"/>
      <c r="N759" s="11" t="s">
        <v>25</v>
      </c>
      <c r="O759" s="39"/>
      <c r="P759" s="47"/>
      <c r="Q759" s="13"/>
      <c r="R759" s="248">
        <f t="shared" si="110"/>
        <v>0</v>
      </c>
      <c r="S759" s="248">
        <f t="shared" si="111"/>
        <v>0</v>
      </c>
      <c r="T759" s="248">
        <f t="shared" si="112"/>
        <v>0</v>
      </c>
      <c r="U759" s="248">
        <f t="shared" si="113"/>
        <v>0</v>
      </c>
      <c r="V759" s="13"/>
      <c r="W759" s="7"/>
      <c r="AT759" s="130"/>
      <c r="BF759" s="33">
        <f t="shared" si="119"/>
        <v>41242</v>
      </c>
      <c r="BG759" s="34">
        <f t="shared" si="114"/>
        <v>82.88000000000001</v>
      </c>
      <c r="BH759" s="32">
        <f t="shared" si="115"/>
        <v>1</v>
      </c>
      <c r="BI759" s="32">
        <f t="shared" si="116"/>
        <v>0</v>
      </c>
      <c r="BJ759" s="69">
        <f t="shared" si="117"/>
        <v>0</v>
      </c>
      <c r="BK759" s="158" t="str">
        <f t="shared" si="118"/>
        <v/>
      </c>
    </row>
    <row r="760" spans="1:63" ht="12" customHeight="1" x14ac:dyDescent="0.2">
      <c r="A760" s="8"/>
      <c r="B760" s="7"/>
      <c r="C760" s="7"/>
      <c r="D760" s="7"/>
      <c r="E760" s="7"/>
      <c r="F760" s="7"/>
      <c r="G760" s="7"/>
      <c r="H760" s="7"/>
      <c r="I760" s="10"/>
      <c r="J760" s="25"/>
      <c r="K760" s="250"/>
      <c r="L760" s="31"/>
      <c r="M760" s="9"/>
      <c r="N760" s="11" t="s">
        <v>25</v>
      </c>
      <c r="O760" s="39"/>
      <c r="P760" s="47"/>
      <c r="Q760" s="13"/>
      <c r="R760" s="248">
        <f t="shared" si="110"/>
        <v>0</v>
      </c>
      <c r="S760" s="248">
        <f t="shared" si="111"/>
        <v>0</v>
      </c>
      <c r="T760" s="248">
        <f t="shared" si="112"/>
        <v>0</v>
      </c>
      <c r="U760" s="248">
        <f t="shared" si="113"/>
        <v>0</v>
      </c>
      <c r="V760" s="13"/>
      <c r="W760" s="7"/>
      <c r="AT760" s="130"/>
      <c r="BF760" s="33">
        <f t="shared" si="119"/>
        <v>41242</v>
      </c>
      <c r="BG760" s="34">
        <f t="shared" si="114"/>
        <v>82.88000000000001</v>
      </c>
      <c r="BH760" s="32">
        <f t="shared" si="115"/>
        <v>1</v>
      </c>
      <c r="BI760" s="32">
        <f t="shared" si="116"/>
        <v>0</v>
      </c>
      <c r="BJ760" s="69">
        <f t="shared" si="117"/>
        <v>0</v>
      </c>
      <c r="BK760" s="158" t="str">
        <f t="shared" si="118"/>
        <v/>
      </c>
    </row>
    <row r="761" spans="1:63" ht="12" customHeight="1" x14ac:dyDescent="0.2">
      <c r="A761" s="8"/>
      <c r="B761" s="7"/>
      <c r="C761" s="7"/>
      <c r="D761" s="7"/>
      <c r="E761" s="7"/>
      <c r="F761" s="7"/>
      <c r="G761" s="7"/>
      <c r="H761" s="7"/>
      <c r="I761" s="10"/>
      <c r="J761" s="25"/>
      <c r="K761" s="250"/>
      <c r="L761" s="31"/>
      <c r="M761" s="9"/>
      <c r="N761" s="11" t="s">
        <v>25</v>
      </c>
      <c r="O761" s="39"/>
      <c r="P761" s="47"/>
      <c r="Q761" s="13"/>
      <c r="R761" s="248">
        <f t="shared" si="110"/>
        <v>0</v>
      </c>
      <c r="S761" s="248">
        <f t="shared" si="111"/>
        <v>0</v>
      </c>
      <c r="T761" s="248">
        <f t="shared" si="112"/>
        <v>0</v>
      </c>
      <c r="U761" s="248">
        <f t="shared" si="113"/>
        <v>0</v>
      </c>
      <c r="V761" s="13"/>
      <c r="W761" s="7"/>
      <c r="AT761" s="130"/>
      <c r="BF761" s="33">
        <f t="shared" si="119"/>
        <v>41242</v>
      </c>
      <c r="BG761" s="34">
        <f t="shared" si="114"/>
        <v>82.88000000000001</v>
      </c>
      <c r="BH761" s="32">
        <f t="shared" si="115"/>
        <v>1</v>
      </c>
      <c r="BI761" s="32">
        <f t="shared" si="116"/>
        <v>0</v>
      </c>
      <c r="BJ761" s="69">
        <f t="shared" si="117"/>
        <v>0</v>
      </c>
      <c r="BK761" s="158" t="str">
        <f t="shared" si="118"/>
        <v/>
      </c>
    </row>
    <row r="762" spans="1:63" ht="12" customHeight="1" x14ac:dyDescent="0.2">
      <c r="A762" s="8"/>
      <c r="B762" s="7"/>
      <c r="C762" s="7"/>
      <c r="D762" s="7"/>
      <c r="E762" s="7"/>
      <c r="F762" s="7"/>
      <c r="G762" s="7"/>
      <c r="H762" s="7"/>
      <c r="I762" s="10"/>
      <c r="J762" s="25"/>
      <c r="K762" s="250"/>
      <c r="L762" s="31"/>
      <c r="M762" s="9"/>
      <c r="N762" s="11" t="s">
        <v>25</v>
      </c>
      <c r="O762" s="39"/>
      <c r="P762" s="47"/>
      <c r="Q762" s="13"/>
      <c r="R762" s="248">
        <f t="shared" si="110"/>
        <v>0</v>
      </c>
      <c r="S762" s="248">
        <f t="shared" si="111"/>
        <v>0</v>
      </c>
      <c r="T762" s="248">
        <f t="shared" si="112"/>
        <v>0</v>
      </c>
      <c r="U762" s="248">
        <f t="shared" si="113"/>
        <v>0</v>
      </c>
      <c r="V762" s="13"/>
      <c r="W762" s="7"/>
      <c r="AT762" s="130"/>
      <c r="BF762" s="33">
        <f t="shared" si="119"/>
        <v>41242</v>
      </c>
      <c r="BG762" s="34">
        <f t="shared" si="114"/>
        <v>82.88000000000001</v>
      </c>
      <c r="BH762" s="32">
        <f t="shared" si="115"/>
        <v>1</v>
      </c>
      <c r="BI762" s="32">
        <f t="shared" si="116"/>
        <v>0</v>
      </c>
      <c r="BJ762" s="69">
        <f t="shared" si="117"/>
        <v>0</v>
      </c>
      <c r="BK762" s="158" t="str">
        <f t="shared" si="118"/>
        <v/>
      </c>
    </row>
    <row r="763" spans="1:63" ht="12" customHeight="1" x14ac:dyDescent="0.2">
      <c r="A763" s="8"/>
      <c r="B763" s="7"/>
      <c r="C763" s="7"/>
      <c r="D763" s="7"/>
      <c r="E763" s="7"/>
      <c r="F763" s="7"/>
      <c r="G763" s="7"/>
      <c r="H763" s="7"/>
      <c r="I763" s="10"/>
      <c r="J763" s="25"/>
      <c r="K763" s="250"/>
      <c r="L763" s="31"/>
      <c r="M763" s="9"/>
      <c r="N763" s="11" t="s">
        <v>25</v>
      </c>
      <c r="O763" s="39"/>
      <c r="P763" s="47"/>
      <c r="Q763" s="13"/>
      <c r="R763" s="248">
        <f t="shared" si="110"/>
        <v>0</v>
      </c>
      <c r="S763" s="248">
        <f t="shared" si="111"/>
        <v>0</v>
      </c>
      <c r="T763" s="248">
        <f t="shared" si="112"/>
        <v>0</v>
      </c>
      <c r="U763" s="248">
        <f t="shared" si="113"/>
        <v>0</v>
      </c>
      <c r="V763" s="13"/>
      <c r="W763" s="7"/>
      <c r="AT763" s="130"/>
      <c r="BF763" s="33">
        <f t="shared" si="119"/>
        <v>41242</v>
      </c>
      <c r="BG763" s="34">
        <f t="shared" si="114"/>
        <v>82.88000000000001</v>
      </c>
      <c r="BH763" s="32">
        <f t="shared" si="115"/>
        <v>1</v>
      </c>
      <c r="BI763" s="32">
        <f t="shared" si="116"/>
        <v>0</v>
      </c>
      <c r="BJ763" s="69">
        <f t="shared" si="117"/>
        <v>0</v>
      </c>
      <c r="BK763" s="158" t="str">
        <f t="shared" si="118"/>
        <v/>
      </c>
    </row>
    <row r="764" spans="1:63" ht="12" customHeight="1" x14ac:dyDescent="0.2">
      <c r="A764" s="8"/>
      <c r="B764" s="7"/>
      <c r="C764" s="7"/>
      <c r="D764" s="7"/>
      <c r="E764" s="7"/>
      <c r="F764" s="7"/>
      <c r="G764" s="7"/>
      <c r="H764" s="7"/>
      <c r="I764" s="10"/>
      <c r="J764" s="25"/>
      <c r="K764" s="250"/>
      <c r="L764" s="31"/>
      <c r="M764" s="9"/>
      <c r="N764" s="11" t="s">
        <v>25</v>
      </c>
      <c r="O764" s="39"/>
      <c r="P764" s="47"/>
      <c r="Q764" s="13"/>
      <c r="R764" s="248">
        <f t="shared" si="110"/>
        <v>0</v>
      </c>
      <c r="S764" s="248">
        <f t="shared" si="111"/>
        <v>0</v>
      </c>
      <c r="T764" s="248">
        <f t="shared" si="112"/>
        <v>0</v>
      </c>
      <c r="U764" s="248">
        <f t="shared" si="113"/>
        <v>0</v>
      </c>
      <c r="V764" s="13"/>
      <c r="W764" s="7"/>
      <c r="AT764" s="130"/>
      <c r="BF764" s="33">
        <f t="shared" si="119"/>
        <v>41242</v>
      </c>
      <c r="BG764" s="34">
        <f t="shared" si="114"/>
        <v>82.88000000000001</v>
      </c>
      <c r="BH764" s="32">
        <f t="shared" si="115"/>
        <v>1</v>
      </c>
      <c r="BI764" s="32">
        <f t="shared" si="116"/>
        <v>0</v>
      </c>
      <c r="BJ764" s="69">
        <f t="shared" si="117"/>
        <v>0</v>
      </c>
      <c r="BK764" s="158" t="str">
        <f t="shared" si="118"/>
        <v/>
      </c>
    </row>
    <row r="765" spans="1:63" ht="12" customHeight="1" x14ac:dyDescent="0.2">
      <c r="A765" s="8"/>
      <c r="B765" s="7"/>
      <c r="C765" s="7"/>
      <c r="D765" s="7"/>
      <c r="E765" s="7"/>
      <c r="F765" s="7"/>
      <c r="G765" s="7"/>
      <c r="H765" s="7"/>
      <c r="I765" s="10"/>
      <c r="J765" s="25"/>
      <c r="K765" s="250"/>
      <c r="L765" s="31"/>
      <c r="M765" s="9"/>
      <c r="N765" s="11" t="s">
        <v>25</v>
      </c>
      <c r="O765" s="39"/>
      <c r="P765" s="47"/>
      <c r="Q765" s="13"/>
      <c r="R765" s="248">
        <f t="shared" si="110"/>
        <v>0</v>
      </c>
      <c r="S765" s="248">
        <f t="shared" si="111"/>
        <v>0</v>
      </c>
      <c r="T765" s="248">
        <f t="shared" si="112"/>
        <v>0</v>
      </c>
      <c r="U765" s="248">
        <f t="shared" si="113"/>
        <v>0</v>
      </c>
      <c r="V765" s="13"/>
      <c r="W765" s="7"/>
      <c r="AT765" s="130"/>
      <c r="BF765" s="33">
        <f t="shared" si="119"/>
        <v>41242</v>
      </c>
      <c r="BG765" s="34">
        <f t="shared" si="114"/>
        <v>82.88000000000001</v>
      </c>
      <c r="BH765" s="32">
        <f t="shared" si="115"/>
        <v>1</v>
      </c>
      <c r="BI765" s="32">
        <f t="shared" si="116"/>
        <v>0</v>
      </c>
      <c r="BJ765" s="69">
        <f t="shared" si="117"/>
        <v>0</v>
      </c>
      <c r="BK765" s="158" t="str">
        <f t="shared" si="118"/>
        <v/>
      </c>
    </row>
    <row r="766" spans="1:63" ht="12" customHeight="1" x14ac:dyDescent="0.2">
      <c r="A766" s="8"/>
      <c r="B766" s="7"/>
      <c r="C766" s="7"/>
      <c r="D766" s="7"/>
      <c r="E766" s="7"/>
      <c r="F766" s="7"/>
      <c r="G766" s="7"/>
      <c r="H766" s="7"/>
      <c r="I766" s="10"/>
      <c r="J766" s="25"/>
      <c r="K766" s="250"/>
      <c r="L766" s="31"/>
      <c r="M766" s="9"/>
      <c r="N766" s="11" t="s">
        <v>25</v>
      </c>
      <c r="O766" s="39"/>
      <c r="P766" s="47"/>
      <c r="Q766" s="13"/>
      <c r="R766" s="248">
        <f t="shared" si="110"/>
        <v>0</v>
      </c>
      <c r="S766" s="248">
        <f t="shared" si="111"/>
        <v>0</v>
      </c>
      <c r="T766" s="248">
        <f t="shared" si="112"/>
        <v>0</v>
      </c>
      <c r="U766" s="248">
        <f t="shared" si="113"/>
        <v>0</v>
      </c>
      <c r="V766" s="13"/>
      <c r="W766" s="7"/>
      <c r="AT766" s="130"/>
      <c r="BF766" s="33">
        <f t="shared" si="119"/>
        <v>41242</v>
      </c>
      <c r="BG766" s="34">
        <f t="shared" si="114"/>
        <v>82.88000000000001</v>
      </c>
      <c r="BH766" s="32">
        <f t="shared" si="115"/>
        <v>1</v>
      </c>
      <c r="BI766" s="32">
        <f t="shared" si="116"/>
        <v>0</v>
      </c>
      <c r="BJ766" s="69">
        <f t="shared" si="117"/>
        <v>0</v>
      </c>
      <c r="BK766" s="158" t="str">
        <f t="shared" si="118"/>
        <v/>
      </c>
    </row>
    <row r="767" spans="1:63" ht="12" customHeight="1" x14ac:dyDescent="0.2">
      <c r="A767" s="8"/>
      <c r="B767" s="7"/>
      <c r="C767" s="7"/>
      <c r="D767" s="7"/>
      <c r="E767" s="7"/>
      <c r="F767" s="7"/>
      <c r="G767" s="7"/>
      <c r="H767" s="7"/>
      <c r="I767" s="10"/>
      <c r="J767" s="25"/>
      <c r="K767" s="250"/>
      <c r="L767" s="31"/>
      <c r="M767" s="9"/>
      <c r="N767" s="11" t="s">
        <v>25</v>
      </c>
      <c r="O767" s="39"/>
      <c r="P767" s="47"/>
      <c r="Q767" s="13"/>
      <c r="R767" s="248">
        <f t="shared" si="110"/>
        <v>0</v>
      </c>
      <c r="S767" s="248">
        <f t="shared" si="111"/>
        <v>0</v>
      </c>
      <c r="T767" s="248">
        <f t="shared" si="112"/>
        <v>0</v>
      </c>
      <c r="U767" s="248">
        <f t="shared" si="113"/>
        <v>0</v>
      </c>
      <c r="V767" s="13"/>
      <c r="W767" s="7"/>
      <c r="AT767" s="130"/>
      <c r="BF767" s="33">
        <f t="shared" si="119"/>
        <v>41242</v>
      </c>
      <c r="BG767" s="34">
        <f t="shared" si="114"/>
        <v>82.88000000000001</v>
      </c>
      <c r="BH767" s="32">
        <f t="shared" si="115"/>
        <v>1</v>
      </c>
      <c r="BI767" s="32">
        <f t="shared" si="116"/>
        <v>0</v>
      </c>
      <c r="BJ767" s="69">
        <f t="shared" si="117"/>
        <v>0</v>
      </c>
      <c r="BK767" s="158" t="str">
        <f t="shared" si="118"/>
        <v/>
      </c>
    </row>
    <row r="768" spans="1:63" ht="12" customHeight="1" x14ac:dyDescent="0.2">
      <c r="A768" s="8"/>
      <c r="B768" s="7"/>
      <c r="C768" s="7"/>
      <c r="D768" s="7"/>
      <c r="E768" s="7"/>
      <c r="F768" s="7"/>
      <c r="G768" s="7"/>
      <c r="H768" s="7"/>
      <c r="I768" s="10"/>
      <c r="J768" s="25"/>
      <c r="K768" s="250"/>
      <c r="L768" s="31"/>
      <c r="M768" s="9"/>
      <c r="N768" s="11" t="s">
        <v>25</v>
      </c>
      <c r="O768" s="39"/>
      <c r="P768" s="47"/>
      <c r="Q768" s="13"/>
      <c r="R768" s="248">
        <f t="shared" si="110"/>
        <v>0</v>
      </c>
      <c r="S768" s="248">
        <f t="shared" si="111"/>
        <v>0</v>
      </c>
      <c r="T768" s="248">
        <f t="shared" si="112"/>
        <v>0</v>
      </c>
      <c r="U768" s="248">
        <f t="shared" si="113"/>
        <v>0</v>
      </c>
      <c r="V768" s="13"/>
      <c r="W768" s="7"/>
      <c r="AT768" s="130"/>
      <c r="BF768" s="33">
        <f t="shared" si="119"/>
        <v>41242</v>
      </c>
      <c r="BG768" s="34">
        <f t="shared" si="114"/>
        <v>82.88000000000001</v>
      </c>
      <c r="BH768" s="32">
        <f t="shared" si="115"/>
        <v>1</v>
      </c>
      <c r="BI768" s="32">
        <f t="shared" si="116"/>
        <v>0</v>
      </c>
      <c r="BJ768" s="69">
        <f t="shared" si="117"/>
        <v>0</v>
      </c>
      <c r="BK768" s="158" t="str">
        <f t="shared" si="118"/>
        <v/>
      </c>
    </row>
    <row r="769" spans="1:63" ht="12" customHeight="1" x14ac:dyDescent="0.2">
      <c r="A769" s="8"/>
      <c r="B769" s="7"/>
      <c r="C769" s="7"/>
      <c r="D769" s="7"/>
      <c r="E769" s="7"/>
      <c r="F769" s="7"/>
      <c r="G769" s="7"/>
      <c r="H769" s="7"/>
      <c r="I769" s="10"/>
      <c r="J769" s="25"/>
      <c r="K769" s="250"/>
      <c r="L769" s="31"/>
      <c r="M769" s="9"/>
      <c r="N769" s="11" t="s">
        <v>25</v>
      </c>
      <c r="O769" s="39"/>
      <c r="P769" s="47"/>
      <c r="Q769" s="13"/>
      <c r="R769" s="248">
        <f t="shared" si="110"/>
        <v>0</v>
      </c>
      <c r="S769" s="248">
        <f t="shared" si="111"/>
        <v>0</v>
      </c>
      <c r="T769" s="248">
        <f t="shared" si="112"/>
        <v>0</v>
      </c>
      <c r="U769" s="248">
        <f t="shared" si="113"/>
        <v>0</v>
      </c>
      <c r="V769" s="13"/>
      <c r="W769" s="7"/>
      <c r="AT769" s="130"/>
      <c r="BF769" s="33">
        <f t="shared" si="119"/>
        <v>41242</v>
      </c>
      <c r="BG769" s="34">
        <f t="shared" si="114"/>
        <v>82.88000000000001</v>
      </c>
      <c r="BH769" s="32">
        <f t="shared" si="115"/>
        <v>1</v>
      </c>
      <c r="BI769" s="32">
        <f t="shared" si="116"/>
        <v>0</v>
      </c>
      <c r="BJ769" s="69">
        <f t="shared" si="117"/>
        <v>0</v>
      </c>
      <c r="BK769" s="158" t="str">
        <f t="shared" si="118"/>
        <v/>
      </c>
    </row>
    <row r="770" spans="1:63" ht="12" customHeight="1" x14ac:dyDescent="0.2">
      <c r="A770" s="8"/>
      <c r="B770" s="7"/>
      <c r="C770" s="7"/>
      <c r="D770" s="7"/>
      <c r="E770" s="7"/>
      <c r="F770" s="7"/>
      <c r="G770" s="7"/>
      <c r="H770" s="7"/>
      <c r="I770" s="10"/>
      <c r="J770" s="25"/>
      <c r="K770" s="250"/>
      <c r="L770" s="31"/>
      <c r="M770" s="9"/>
      <c r="N770" s="11" t="s">
        <v>25</v>
      </c>
      <c r="O770" s="39"/>
      <c r="P770" s="47"/>
      <c r="Q770" s="13"/>
      <c r="R770" s="248">
        <f t="shared" si="110"/>
        <v>0</v>
      </c>
      <c r="S770" s="248">
        <f t="shared" si="111"/>
        <v>0</v>
      </c>
      <c r="T770" s="248">
        <f t="shared" si="112"/>
        <v>0</v>
      </c>
      <c r="U770" s="248">
        <f t="shared" si="113"/>
        <v>0</v>
      </c>
      <c r="V770" s="13"/>
      <c r="W770" s="7"/>
      <c r="AT770" s="130"/>
      <c r="BF770" s="33">
        <f t="shared" si="119"/>
        <v>41242</v>
      </c>
      <c r="BG770" s="34">
        <f t="shared" si="114"/>
        <v>82.88000000000001</v>
      </c>
      <c r="BH770" s="32">
        <f t="shared" si="115"/>
        <v>1</v>
      </c>
      <c r="BI770" s="32">
        <f t="shared" si="116"/>
        <v>0</v>
      </c>
      <c r="BJ770" s="69">
        <f t="shared" si="117"/>
        <v>0</v>
      </c>
      <c r="BK770" s="158" t="str">
        <f t="shared" si="118"/>
        <v/>
      </c>
    </row>
    <row r="771" spans="1:63" ht="12" customHeight="1" x14ac:dyDescent="0.2">
      <c r="A771" s="8"/>
      <c r="B771" s="7"/>
      <c r="C771" s="7"/>
      <c r="D771" s="7"/>
      <c r="E771" s="7"/>
      <c r="F771" s="7"/>
      <c r="G771" s="7"/>
      <c r="H771" s="7"/>
      <c r="I771" s="10"/>
      <c r="J771" s="25"/>
      <c r="K771" s="250"/>
      <c r="L771" s="31"/>
      <c r="M771" s="9"/>
      <c r="N771" s="11" t="s">
        <v>25</v>
      </c>
      <c r="O771" s="39"/>
      <c r="P771" s="47"/>
      <c r="Q771" s="13"/>
      <c r="R771" s="248">
        <f t="shared" si="110"/>
        <v>0</v>
      </c>
      <c r="S771" s="248">
        <f t="shared" si="111"/>
        <v>0</v>
      </c>
      <c r="T771" s="248">
        <f t="shared" si="112"/>
        <v>0</v>
      </c>
      <c r="U771" s="248">
        <f t="shared" si="113"/>
        <v>0</v>
      </c>
      <c r="V771" s="13"/>
      <c r="W771" s="7"/>
      <c r="AT771" s="130"/>
      <c r="BF771" s="33">
        <f t="shared" si="119"/>
        <v>41242</v>
      </c>
      <c r="BG771" s="34">
        <f t="shared" si="114"/>
        <v>82.88000000000001</v>
      </c>
      <c r="BH771" s="32">
        <f t="shared" si="115"/>
        <v>1</v>
      </c>
      <c r="BI771" s="32">
        <f t="shared" si="116"/>
        <v>0</v>
      </c>
      <c r="BJ771" s="69">
        <f t="shared" si="117"/>
        <v>0</v>
      </c>
      <c r="BK771" s="158" t="str">
        <f t="shared" si="118"/>
        <v/>
      </c>
    </row>
    <row r="772" spans="1:63" ht="12" customHeight="1" x14ac:dyDescent="0.2">
      <c r="A772" s="8"/>
      <c r="B772" s="7"/>
      <c r="C772" s="7"/>
      <c r="D772" s="7"/>
      <c r="E772" s="7"/>
      <c r="F772" s="7"/>
      <c r="G772" s="7"/>
      <c r="H772" s="7"/>
      <c r="I772" s="10"/>
      <c r="J772" s="25"/>
      <c r="K772" s="250"/>
      <c r="L772" s="31"/>
      <c r="M772" s="9"/>
      <c r="N772" s="11" t="s">
        <v>25</v>
      </c>
      <c r="O772" s="39"/>
      <c r="P772" s="47"/>
      <c r="Q772" s="13"/>
      <c r="R772" s="248">
        <f t="shared" si="110"/>
        <v>0</v>
      </c>
      <c r="S772" s="248">
        <f t="shared" si="111"/>
        <v>0</v>
      </c>
      <c r="T772" s="248">
        <f t="shared" si="112"/>
        <v>0</v>
      </c>
      <c r="U772" s="248">
        <f t="shared" si="113"/>
        <v>0</v>
      </c>
      <c r="V772" s="13"/>
      <c r="W772" s="7"/>
      <c r="AT772" s="130"/>
      <c r="BF772" s="33">
        <f t="shared" si="119"/>
        <v>41242</v>
      </c>
      <c r="BG772" s="34">
        <f t="shared" si="114"/>
        <v>82.88000000000001</v>
      </c>
      <c r="BH772" s="32">
        <f t="shared" si="115"/>
        <v>1</v>
      </c>
      <c r="BI772" s="32">
        <f t="shared" si="116"/>
        <v>0</v>
      </c>
      <c r="BJ772" s="69">
        <f t="shared" si="117"/>
        <v>0</v>
      </c>
      <c r="BK772" s="158" t="str">
        <f t="shared" si="118"/>
        <v/>
      </c>
    </row>
    <row r="773" spans="1:63" ht="12" customHeight="1" x14ac:dyDescent="0.2">
      <c r="A773" s="8"/>
      <c r="B773" s="7"/>
      <c r="C773" s="7"/>
      <c r="D773" s="7"/>
      <c r="E773" s="7"/>
      <c r="F773" s="7"/>
      <c r="G773" s="7"/>
      <c r="H773" s="7"/>
      <c r="I773" s="10"/>
      <c r="J773" s="25"/>
      <c r="K773" s="250"/>
      <c r="L773" s="31"/>
      <c r="M773" s="9"/>
      <c r="N773" s="11" t="s">
        <v>25</v>
      </c>
      <c r="O773" s="39"/>
      <c r="P773" s="47"/>
      <c r="Q773" s="13"/>
      <c r="R773" s="248">
        <f t="shared" si="110"/>
        <v>0</v>
      </c>
      <c r="S773" s="248">
        <f t="shared" si="111"/>
        <v>0</v>
      </c>
      <c r="T773" s="248">
        <f t="shared" si="112"/>
        <v>0</v>
      </c>
      <c r="U773" s="248">
        <f t="shared" si="113"/>
        <v>0</v>
      </c>
      <c r="V773" s="13"/>
      <c r="W773" s="7"/>
      <c r="AT773" s="130"/>
      <c r="BF773" s="33">
        <f t="shared" si="119"/>
        <v>41242</v>
      </c>
      <c r="BG773" s="34">
        <f t="shared" si="114"/>
        <v>82.88000000000001</v>
      </c>
      <c r="BH773" s="32">
        <f t="shared" si="115"/>
        <v>1</v>
      </c>
      <c r="BI773" s="32">
        <f t="shared" si="116"/>
        <v>0</v>
      </c>
      <c r="BJ773" s="69">
        <f t="shared" si="117"/>
        <v>0</v>
      </c>
      <c r="BK773" s="158" t="str">
        <f t="shared" si="118"/>
        <v/>
      </c>
    </row>
    <row r="774" spans="1:63" ht="12" customHeight="1" x14ac:dyDescent="0.2">
      <c r="A774" s="8"/>
      <c r="B774" s="7"/>
      <c r="C774" s="7"/>
      <c r="D774" s="7"/>
      <c r="E774" s="7"/>
      <c r="F774" s="7"/>
      <c r="G774" s="7"/>
      <c r="H774" s="7"/>
      <c r="I774" s="10"/>
      <c r="J774" s="25"/>
      <c r="K774" s="250"/>
      <c r="L774" s="31"/>
      <c r="M774" s="9"/>
      <c r="N774" s="11" t="s">
        <v>25</v>
      </c>
      <c r="O774" s="39"/>
      <c r="P774" s="47"/>
      <c r="Q774" s="13"/>
      <c r="R774" s="248">
        <f t="shared" si="110"/>
        <v>0</v>
      </c>
      <c r="S774" s="248">
        <f t="shared" si="111"/>
        <v>0</v>
      </c>
      <c r="T774" s="248">
        <f t="shared" si="112"/>
        <v>0</v>
      </c>
      <c r="U774" s="248">
        <f t="shared" si="113"/>
        <v>0</v>
      </c>
      <c r="V774" s="13"/>
      <c r="W774" s="7"/>
      <c r="AT774" s="130"/>
      <c r="BF774" s="33">
        <f t="shared" si="119"/>
        <v>41242</v>
      </c>
      <c r="BG774" s="34">
        <f t="shared" si="114"/>
        <v>82.88000000000001</v>
      </c>
      <c r="BH774" s="32">
        <f t="shared" si="115"/>
        <v>1</v>
      </c>
      <c r="BI774" s="32">
        <f t="shared" si="116"/>
        <v>0</v>
      </c>
      <c r="BJ774" s="69">
        <f t="shared" si="117"/>
        <v>0</v>
      </c>
      <c r="BK774" s="158" t="str">
        <f t="shared" si="118"/>
        <v/>
      </c>
    </row>
    <row r="775" spans="1:63" ht="12" customHeight="1" x14ac:dyDescent="0.2">
      <c r="A775" s="8"/>
      <c r="B775" s="7"/>
      <c r="C775" s="7"/>
      <c r="D775" s="7"/>
      <c r="E775" s="7"/>
      <c r="F775" s="7"/>
      <c r="G775" s="7"/>
      <c r="H775" s="7"/>
      <c r="I775" s="10"/>
      <c r="J775" s="25"/>
      <c r="K775" s="250"/>
      <c r="L775" s="31"/>
      <c r="M775" s="9"/>
      <c r="N775" s="11" t="s">
        <v>25</v>
      </c>
      <c r="O775" s="39"/>
      <c r="P775" s="47"/>
      <c r="Q775" s="13"/>
      <c r="R775" s="248">
        <f t="shared" si="110"/>
        <v>0</v>
      </c>
      <c r="S775" s="248">
        <f t="shared" si="111"/>
        <v>0</v>
      </c>
      <c r="T775" s="248">
        <f t="shared" si="112"/>
        <v>0</v>
      </c>
      <c r="U775" s="248">
        <f t="shared" si="113"/>
        <v>0</v>
      </c>
      <c r="V775" s="13"/>
      <c r="W775" s="7"/>
      <c r="AT775" s="130"/>
      <c r="BF775" s="33">
        <f t="shared" si="119"/>
        <v>41242</v>
      </c>
      <c r="BG775" s="34">
        <f t="shared" si="114"/>
        <v>82.88000000000001</v>
      </c>
      <c r="BH775" s="32">
        <f t="shared" si="115"/>
        <v>1</v>
      </c>
      <c r="BI775" s="32">
        <f t="shared" si="116"/>
        <v>0</v>
      </c>
      <c r="BJ775" s="69">
        <f t="shared" si="117"/>
        <v>0</v>
      </c>
      <c r="BK775" s="158" t="str">
        <f t="shared" si="118"/>
        <v/>
      </c>
    </row>
    <row r="776" spans="1:63" ht="12" customHeight="1" x14ac:dyDescent="0.2">
      <c r="A776" s="8"/>
      <c r="B776" s="7"/>
      <c r="C776" s="7"/>
      <c r="D776" s="7"/>
      <c r="E776" s="7"/>
      <c r="F776" s="7"/>
      <c r="G776" s="7"/>
      <c r="H776" s="7"/>
      <c r="I776" s="10"/>
      <c r="J776" s="25"/>
      <c r="K776" s="250"/>
      <c r="L776" s="31"/>
      <c r="M776" s="9"/>
      <c r="N776" s="11" t="s">
        <v>25</v>
      </c>
      <c r="O776" s="39"/>
      <c r="P776" s="47"/>
      <c r="Q776" s="13"/>
      <c r="R776" s="248">
        <f t="shared" si="110"/>
        <v>0</v>
      </c>
      <c r="S776" s="248">
        <f t="shared" si="111"/>
        <v>0</v>
      </c>
      <c r="T776" s="248">
        <f t="shared" si="112"/>
        <v>0</v>
      </c>
      <c r="U776" s="248">
        <f t="shared" si="113"/>
        <v>0</v>
      </c>
      <c r="V776" s="13"/>
      <c r="W776" s="7"/>
      <c r="AT776" s="130"/>
      <c r="BF776" s="33">
        <f t="shared" si="119"/>
        <v>41242</v>
      </c>
      <c r="BG776" s="34">
        <f t="shared" si="114"/>
        <v>82.88000000000001</v>
      </c>
      <c r="BH776" s="32">
        <f t="shared" si="115"/>
        <v>1</v>
      </c>
      <c r="BI776" s="32">
        <f t="shared" si="116"/>
        <v>0</v>
      </c>
      <c r="BJ776" s="69">
        <f t="shared" si="117"/>
        <v>0</v>
      </c>
      <c r="BK776" s="158" t="str">
        <f t="shared" si="118"/>
        <v/>
      </c>
    </row>
    <row r="777" spans="1:63" ht="12" customHeight="1" x14ac:dyDescent="0.2">
      <c r="A777" s="8"/>
      <c r="B777" s="7"/>
      <c r="C777" s="7"/>
      <c r="D777" s="7"/>
      <c r="E777" s="7"/>
      <c r="F777" s="7"/>
      <c r="G777" s="7"/>
      <c r="H777" s="7"/>
      <c r="I777" s="10"/>
      <c r="J777" s="25"/>
      <c r="K777" s="250"/>
      <c r="L777" s="31"/>
      <c r="M777" s="9"/>
      <c r="N777" s="11" t="s">
        <v>25</v>
      </c>
      <c r="O777" s="39"/>
      <c r="P777" s="47"/>
      <c r="Q777" s="13"/>
      <c r="R777" s="248">
        <f t="shared" si="110"/>
        <v>0</v>
      </c>
      <c r="S777" s="248">
        <f t="shared" si="111"/>
        <v>0</v>
      </c>
      <c r="T777" s="248">
        <f t="shared" si="112"/>
        <v>0</v>
      </c>
      <c r="U777" s="248">
        <f t="shared" si="113"/>
        <v>0</v>
      </c>
      <c r="V777" s="13"/>
      <c r="W777" s="7"/>
      <c r="AT777" s="130"/>
      <c r="BF777" s="33">
        <f t="shared" si="119"/>
        <v>41242</v>
      </c>
      <c r="BG777" s="34">
        <f t="shared" si="114"/>
        <v>82.88000000000001</v>
      </c>
      <c r="BH777" s="32">
        <f t="shared" si="115"/>
        <v>1</v>
      </c>
      <c r="BI777" s="32">
        <f t="shared" si="116"/>
        <v>0</v>
      </c>
      <c r="BJ777" s="69">
        <f t="shared" si="117"/>
        <v>0</v>
      </c>
      <c r="BK777" s="158" t="str">
        <f t="shared" si="118"/>
        <v/>
      </c>
    </row>
    <row r="778" spans="1:63" ht="12" customHeight="1" x14ac:dyDescent="0.2">
      <c r="A778" s="8"/>
      <c r="B778" s="7"/>
      <c r="C778" s="7"/>
      <c r="D778" s="7"/>
      <c r="E778" s="7"/>
      <c r="F778" s="7"/>
      <c r="G778" s="7"/>
      <c r="H778" s="7"/>
      <c r="I778" s="10"/>
      <c r="J778" s="25"/>
      <c r="K778" s="250"/>
      <c r="L778" s="31"/>
      <c r="M778" s="9"/>
      <c r="N778" s="11" t="s">
        <v>25</v>
      </c>
      <c r="O778" s="39"/>
      <c r="P778" s="47"/>
      <c r="Q778" s="13"/>
      <c r="R778" s="248">
        <f t="shared" si="110"/>
        <v>0</v>
      </c>
      <c r="S778" s="248">
        <f t="shared" si="111"/>
        <v>0</v>
      </c>
      <c r="T778" s="248">
        <f t="shared" si="112"/>
        <v>0</v>
      </c>
      <c r="U778" s="248">
        <f t="shared" si="113"/>
        <v>0</v>
      </c>
      <c r="V778" s="13"/>
      <c r="W778" s="7"/>
      <c r="AT778" s="130"/>
      <c r="BF778" s="33">
        <f t="shared" si="119"/>
        <v>41242</v>
      </c>
      <c r="BG778" s="34">
        <f t="shared" si="114"/>
        <v>82.88000000000001</v>
      </c>
      <c r="BH778" s="32">
        <f t="shared" si="115"/>
        <v>1</v>
      </c>
      <c r="BI778" s="32">
        <f t="shared" si="116"/>
        <v>0</v>
      </c>
      <c r="BJ778" s="69">
        <f t="shared" si="117"/>
        <v>0</v>
      </c>
      <c r="BK778" s="158" t="str">
        <f t="shared" si="118"/>
        <v/>
      </c>
    </row>
    <row r="779" spans="1:63" ht="12" customHeight="1" x14ac:dyDescent="0.2">
      <c r="A779" s="8"/>
      <c r="B779" s="7"/>
      <c r="C779" s="7"/>
      <c r="D779" s="7"/>
      <c r="E779" s="7"/>
      <c r="F779" s="7"/>
      <c r="G779" s="7"/>
      <c r="H779" s="7"/>
      <c r="I779" s="10"/>
      <c r="J779" s="25"/>
      <c r="K779" s="250"/>
      <c r="L779" s="31"/>
      <c r="M779" s="9"/>
      <c r="N779" s="11" t="s">
        <v>25</v>
      </c>
      <c r="O779" s="39"/>
      <c r="P779" s="47"/>
      <c r="Q779" s="13"/>
      <c r="R779" s="248">
        <f t="shared" ref="R779:R842" si="120">IF(N779&lt;&gt;"M",ROUND(IF(M779&lt;&gt;"Y",IF(P779&lt;&gt;"Y",K779,K779*(BH779-1)),0),ROUNDING),"")</f>
        <v>0</v>
      </c>
      <c r="S779" s="248">
        <f t="shared" ref="S779:S842" si="121">IF(N779&lt;&gt;"M",ROUND(IF(O779&gt;0,IF(M779="Y",BI779*(1-O779),IF(BI779&gt;R779,R779 + (BI779 - R779)*(1-O779),BI779)),BI779),ROUNDING),"")</f>
        <v>0</v>
      </c>
      <c r="T779" s="248">
        <f t="shared" ref="T779:T842" si="122">IF(N779&lt;&gt;"M",ROUND(IF(O779&gt;0,IF(M779="Y",BJ779*(1-O779),IF(BJ779&gt;R779,R779 + (BJ779 - R779)*(1-O779),BJ779)),BJ779),ROUNDING),"")</f>
        <v>0</v>
      </c>
      <c r="U779" s="248">
        <f t="shared" ref="U779:U842" si="123">IF(N779&lt;&gt;"M",ROUND(IF(OR(N779="P",N779=""),0,IF(OR(M779="N",M779=""),T779-R779,T779)),ROUNDING),"")</f>
        <v>0</v>
      </c>
      <c r="V779" s="13"/>
      <c r="W779" s="7"/>
      <c r="AT779" s="130"/>
      <c r="BF779" s="33">
        <f t="shared" si="119"/>
        <v>41242</v>
      </c>
      <c r="BG779" s="34">
        <f t="shared" ref="BG779:BG842" si="124">IF(N779&lt;&gt;"M",BG778+U779,BG778)</f>
        <v>82.88000000000001</v>
      </c>
      <c r="BH779" s="32">
        <f t="shared" ref="BH779:BH842" si="125">IF(L779&lt;&gt;"",IF(ODDS_TYPE=1,L779,IF(ODDS_TYPE=2,IF(L779&gt;0,1+L779/100,IF(L779&lt;0,1-100/L779,1)),IF(ODDS_TYPE=3,1+L779,IF(ODDS_TYPE=4,1+L779,IF(ODDS_TYPE=5,IF(L779&gt;0,1+L779,1-1/L779),IF(ODDS_TYPE=6,IF(L779&gt;=0,L779+1,1-1/L779),1)))))),1)</f>
        <v>1</v>
      </c>
      <c r="BI779" s="32">
        <f t="shared" ref="BI779:BI842" si="126">IF(P779&lt;&gt;"Y",IF(M779&lt;&gt;"Y",K779*BH779,K779*BH779 - K779),IF(M779&lt;&gt;"Y",K779*BH779,K779))</f>
        <v>0</v>
      </c>
      <c r="BJ779" s="69">
        <f t="shared" ref="BJ779:BJ842" si="127">IF(P779&lt;&gt;"Y",
IF(M779&lt;&gt;"Y",
IF(N779="Y",K779*BH779,IF(N779="P",0,IF(OR(N779="R",N779="PU"),K779,IF(N779="H",K779*BH779*0.5,IF(N779="HW",K779*0.5*(1 + BH779),IF(N779="HL",K779*0.5,0)))))),
IF(N779="Y",K779*BH779 - K779,IF(N779="P",0,IF(OR(N779="R",N779="PU"),0,IF(N779="H",IF(BH779&gt;2,0.5*K779*BH779 - K779,0),IF(N779="HW",K779*0.5*(1 + BH779) - K779,IF(N779="HL",0,0))))))),
IF(M779&lt;&gt;"Y",
IF(N779="Y",K779*BH779,IF(N779="P",0,IF(OR(N779="R",N779="PU"),K779*(BH779-1),IF(N779="H",K779*BH779*0.5,IF(N779="HW",K779*(BH779-1)*0.5,IF(N779="HL",K779*BH779 - K779*0.5,0)))))),
IF(N779="Y",K779,IF(N779="P",0,IF(OR(N779="R",N779="PU"),0,IF(N779="H",IF(BH779&lt;2,K779*BH779*0.5 - K779*(BH779-1),0),IF(N779="HW",0,IF(N779="HL",K779*0.5,0)))))))
)</f>
        <v>0</v>
      </c>
      <c r="BK779" s="158" t="str">
        <f t="shared" ref="BK779:BK842" si="128">IF(FILT_M=1,IF(LEN(C779)&gt;0,C779,""),IF(FILT_M=2,IF(LEN(E779)&gt;0,E779,""),IF(FILT_M=3,IF(LEN(F779)&gt;0,F779,""),IF(FILT_M=4,IF(LEN(G779)&gt;0,G779,""),""))))</f>
        <v/>
      </c>
    </row>
    <row r="780" spans="1:63" ht="12" customHeight="1" x14ac:dyDescent="0.2">
      <c r="A780" s="8"/>
      <c r="B780" s="7"/>
      <c r="C780" s="7"/>
      <c r="D780" s="7"/>
      <c r="E780" s="7"/>
      <c r="F780" s="7"/>
      <c r="G780" s="7"/>
      <c r="H780" s="7"/>
      <c r="I780" s="10"/>
      <c r="J780" s="25"/>
      <c r="K780" s="250"/>
      <c r="L780" s="31"/>
      <c r="M780" s="9"/>
      <c r="N780" s="11" t="s">
        <v>25</v>
      </c>
      <c r="O780" s="39"/>
      <c r="P780" s="47"/>
      <c r="Q780" s="13"/>
      <c r="R780" s="248">
        <f t="shared" si="120"/>
        <v>0</v>
      </c>
      <c r="S780" s="248">
        <f t="shared" si="121"/>
        <v>0</v>
      </c>
      <c r="T780" s="248">
        <f t="shared" si="122"/>
        <v>0</v>
      </c>
      <c r="U780" s="248">
        <f t="shared" si="123"/>
        <v>0</v>
      </c>
      <c r="V780" s="13"/>
      <c r="W780" s="7"/>
      <c r="AT780" s="130"/>
      <c r="BF780" s="33">
        <f t="shared" ref="BF780:BF843" si="129">IF(A780&gt;2,A780,BF779)</f>
        <v>41242</v>
      </c>
      <c r="BG780" s="34">
        <f t="shared" si="124"/>
        <v>82.88000000000001</v>
      </c>
      <c r="BH780" s="32">
        <f t="shared" si="125"/>
        <v>1</v>
      </c>
      <c r="BI780" s="32">
        <f t="shared" si="126"/>
        <v>0</v>
      </c>
      <c r="BJ780" s="69">
        <f t="shared" si="127"/>
        <v>0</v>
      </c>
      <c r="BK780" s="158" t="str">
        <f t="shared" si="128"/>
        <v/>
      </c>
    </row>
    <row r="781" spans="1:63" ht="12" customHeight="1" x14ac:dyDescent="0.2">
      <c r="A781" s="8"/>
      <c r="B781" s="7"/>
      <c r="C781" s="7"/>
      <c r="D781" s="7"/>
      <c r="E781" s="7"/>
      <c r="F781" s="7"/>
      <c r="G781" s="7"/>
      <c r="H781" s="7"/>
      <c r="I781" s="10"/>
      <c r="J781" s="25"/>
      <c r="K781" s="250"/>
      <c r="L781" s="31"/>
      <c r="M781" s="9"/>
      <c r="N781" s="11" t="s">
        <v>25</v>
      </c>
      <c r="O781" s="39"/>
      <c r="P781" s="47"/>
      <c r="Q781" s="13"/>
      <c r="R781" s="248">
        <f t="shared" si="120"/>
        <v>0</v>
      </c>
      <c r="S781" s="248">
        <f t="shared" si="121"/>
        <v>0</v>
      </c>
      <c r="T781" s="248">
        <f t="shared" si="122"/>
        <v>0</v>
      </c>
      <c r="U781" s="248">
        <f t="shared" si="123"/>
        <v>0</v>
      </c>
      <c r="V781" s="13"/>
      <c r="W781" s="7"/>
      <c r="AT781" s="130"/>
      <c r="BF781" s="33">
        <f t="shared" si="129"/>
        <v>41242</v>
      </c>
      <c r="BG781" s="34">
        <f t="shared" si="124"/>
        <v>82.88000000000001</v>
      </c>
      <c r="BH781" s="32">
        <f t="shared" si="125"/>
        <v>1</v>
      </c>
      <c r="BI781" s="32">
        <f t="shared" si="126"/>
        <v>0</v>
      </c>
      <c r="BJ781" s="69">
        <f t="shared" si="127"/>
        <v>0</v>
      </c>
      <c r="BK781" s="158" t="str">
        <f t="shared" si="128"/>
        <v/>
      </c>
    </row>
    <row r="782" spans="1:63" ht="12" customHeight="1" x14ac:dyDescent="0.2">
      <c r="A782" s="8"/>
      <c r="B782" s="7"/>
      <c r="C782" s="7"/>
      <c r="D782" s="7"/>
      <c r="E782" s="7"/>
      <c r="F782" s="7"/>
      <c r="G782" s="7"/>
      <c r="H782" s="7"/>
      <c r="I782" s="10"/>
      <c r="J782" s="25"/>
      <c r="K782" s="250"/>
      <c r="L782" s="31"/>
      <c r="M782" s="9"/>
      <c r="N782" s="11" t="s">
        <v>25</v>
      </c>
      <c r="O782" s="39"/>
      <c r="P782" s="47"/>
      <c r="Q782" s="13"/>
      <c r="R782" s="248">
        <f t="shared" si="120"/>
        <v>0</v>
      </c>
      <c r="S782" s="248">
        <f t="shared" si="121"/>
        <v>0</v>
      </c>
      <c r="T782" s="248">
        <f t="shared" si="122"/>
        <v>0</v>
      </c>
      <c r="U782" s="248">
        <f t="shared" si="123"/>
        <v>0</v>
      </c>
      <c r="V782" s="13"/>
      <c r="W782" s="7"/>
      <c r="AT782" s="130"/>
      <c r="BF782" s="33">
        <f t="shared" si="129"/>
        <v>41242</v>
      </c>
      <c r="BG782" s="34">
        <f t="shared" si="124"/>
        <v>82.88000000000001</v>
      </c>
      <c r="BH782" s="32">
        <f t="shared" si="125"/>
        <v>1</v>
      </c>
      <c r="BI782" s="32">
        <f t="shared" si="126"/>
        <v>0</v>
      </c>
      <c r="BJ782" s="69">
        <f t="shared" si="127"/>
        <v>0</v>
      </c>
      <c r="BK782" s="158" t="str">
        <f t="shared" si="128"/>
        <v/>
      </c>
    </row>
    <row r="783" spans="1:63" ht="12" customHeight="1" x14ac:dyDescent="0.2">
      <c r="A783" s="8"/>
      <c r="B783" s="7"/>
      <c r="C783" s="7"/>
      <c r="D783" s="7"/>
      <c r="E783" s="7"/>
      <c r="F783" s="7"/>
      <c r="G783" s="7"/>
      <c r="H783" s="7"/>
      <c r="I783" s="10"/>
      <c r="J783" s="25"/>
      <c r="K783" s="250"/>
      <c r="L783" s="31"/>
      <c r="M783" s="9"/>
      <c r="N783" s="11" t="s">
        <v>25</v>
      </c>
      <c r="O783" s="39"/>
      <c r="P783" s="47"/>
      <c r="Q783" s="13"/>
      <c r="R783" s="248">
        <f t="shared" si="120"/>
        <v>0</v>
      </c>
      <c r="S783" s="248">
        <f t="shared" si="121"/>
        <v>0</v>
      </c>
      <c r="T783" s="248">
        <f t="shared" si="122"/>
        <v>0</v>
      </c>
      <c r="U783" s="248">
        <f t="shared" si="123"/>
        <v>0</v>
      </c>
      <c r="V783" s="13"/>
      <c r="W783" s="7"/>
      <c r="AT783" s="130"/>
      <c r="BF783" s="33">
        <f t="shared" si="129"/>
        <v>41242</v>
      </c>
      <c r="BG783" s="34">
        <f t="shared" si="124"/>
        <v>82.88000000000001</v>
      </c>
      <c r="BH783" s="32">
        <f t="shared" si="125"/>
        <v>1</v>
      </c>
      <c r="BI783" s="32">
        <f t="shared" si="126"/>
        <v>0</v>
      </c>
      <c r="BJ783" s="69">
        <f t="shared" si="127"/>
        <v>0</v>
      </c>
      <c r="BK783" s="158" t="str">
        <f t="shared" si="128"/>
        <v/>
      </c>
    </row>
    <row r="784" spans="1:63" ht="12" customHeight="1" x14ac:dyDescent="0.2">
      <c r="A784" s="8"/>
      <c r="B784" s="7"/>
      <c r="C784" s="7"/>
      <c r="D784" s="7"/>
      <c r="E784" s="7"/>
      <c r="F784" s="7"/>
      <c r="G784" s="7"/>
      <c r="H784" s="7"/>
      <c r="I784" s="10"/>
      <c r="J784" s="25"/>
      <c r="K784" s="250"/>
      <c r="L784" s="31"/>
      <c r="M784" s="9"/>
      <c r="N784" s="11" t="s">
        <v>25</v>
      </c>
      <c r="O784" s="39"/>
      <c r="P784" s="47"/>
      <c r="Q784" s="13"/>
      <c r="R784" s="248">
        <f t="shared" si="120"/>
        <v>0</v>
      </c>
      <c r="S784" s="248">
        <f t="shared" si="121"/>
        <v>0</v>
      </c>
      <c r="T784" s="248">
        <f t="shared" si="122"/>
        <v>0</v>
      </c>
      <c r="U784" s="248">
        <f t="shared" si="123"/>
        <v>0</v>
      </c>
      <c r="V784" s="13"/>
      <c r="W784" s="7"/>
      <c r="AT784" s="130"/>
      <c r="BF784" s="33">
        <f t="shared" si="129"/>
        <v>41242</v>
      </c>
      <c r="BG784" s="34">
        <f t="shared" si="124"/>
        <v>82.88000000000001</v>
      </c>
      <c r="BH784" s="32">
        <f t="shared" si="125"/>
        <v>1</v>
      </c>
      <c r="BI784" s="32">
        <f t="shared" si="126"/>
        <v>0</v>
      </c>
      <c r="BJ784" s="69">
        <f t="shared" si="127"/>
        <v>0</v>
      </c>
      <c r="BK784" s="158" t="str">
        <f t="shared" si="128"/>
        <v/>
      </c>
    </row>
    <row r="785" spans="1:63" ht="12" customHeight="1" x14ac:dyDescent="0.2">
      <c r="A785" s="8"/>
      <c r="B785" s="7"/>
      <c r="C785" s="7"/>
      <c r="D785" s="7"/>
      <c r="E785" s="7"/>
      <c r="F785" s="7"/>
      <c r="G785" s="7"/>
      <c r="H785" s="7"/>
      <c r="I785" s="10"/>
      <c r="J785" s="25"/>
      <c r="K785" s="250"/>
      <c r="L785" s="31"/>
      <c r="M785" s="9"/>
      <c r="N785" s="11" t="s">
        <v>25</v>
      </c>
      <c r="O785" s="39"/>
      <c r="P785" s="47"/>
      <c r="Q785" s="13"/>
      <c r="R785" s="248">
        <f t="shared" si="120"/>
        <v>0</v>
      </c>
      <c r="S785" s="248">
        <f t="shared" si="121"/>
        <v>0</v>
      </c>
      <c r="T785" s="248">
        <f t="shared" si="122"/>
        <v>0</v>
      </c>
      <c r="U785" s="248">
        <f t="shared" si="123"/>
        <v>0</v>
      </c>
      <c r="V785" s="13"/>
      <c r="W785" s="7"/>
      <c r="AT785" s="130"/>
      <c r="BF785" s="33">
        <f t="shared" si="129"/>
        <v>41242</v>
      </c>
      <c r="BG785" s="34">
        <f t="shared" si="124"/>
        <v>82.88000000000001</v>
      </c>
      <c r="BH785" s="32">
        <f t="shared" si="125"/>
        <v>1</v>
      </c>
      <c r="BI785" s="32">
        <f t="shared" si="126"/>
        <v>0</v>
      </c>
      <c r="BJ785" s="69">
        <f t="shared" si="127"/>
        <v>0</v>
      </c>
      <c r="BK785" s="158" t="str">
        <f t="shared" si="128"/>
        <v/>
      </c>
    </row>
    <row r="786" spans="1:63" ht="12" customHeight="1" x14ac:dyDescent="0.2">
      <c r="A786" s="8"/>
      <c r="B786" s="7"/>
      <c r="C786" s="7"/>
      <c r="D786" s="7"/>
      <c r="E786" s="7"/>
      <c r="F786" s="7"/>
      <c r="G786" s="7"/>
      <c r="H786" s="7"/>
      <c r="I786" s="10"/>
      <c r="J786" s="25"/>
      <c r="K786" s="250"/>
      <c r="L786" s="31"/>
      <c r="M786" s="9"/>
      <c r="N786" s="11" t="s">
        <v>25</v>
      </c>
      <c r="O786" s="39"/>
      <c r="P786" s="47"/>
      <c r="Q786" s="13"/>
      <c r="R786" s="248">
        <f t="shared" si="120"/>
        <v>0</v>
      </c>
      <c r="S786" s="248">
        <f t="shared" si="121"/>
        <v>0</v>
      </c>
      <c r="T786" s="248">
        <f t="shared" si="122"/>
        <v>0</v>
      </c>
      <c r="U786" s="248">
        <f t="shared" si="123"/>
        <v>0</v>
      </c>
      <c r="V786" s="13"/>
      <c r="W786" s="7"/>
      <c r="AT786" s="130"/>
      <c r="BF786" s="33">
        <f t="shared" si="129"/>
        <v>41242</v>
      </c>
      <c r="BG786" s="34">
        <f t="shared" si="124"/>
        <v>82.88000000000001</v>
      </c>
      <c r="BH786" s="32">
        <f t="shared" si="125"/>
        <v>1</v>
      </c>
      <c r="BI786" s="32">
        <f t="shared" si="126"/>
        <v>0</v>
      </c>
      <c r="BJ786" s="69">
        <f t="shared" si="127"/>
        <v>0</v>
      </c>
      <c r="BK786" s="158" t="str">
        <f t="shared" si="128"/>
        <v/>
      </c>
    </row>
    <row r="787" spans="1:63" ht="12" customHeight="1" x14ac:dyDescent="0.2">
      <c r="A787" s="8"/>
      <c r="B787" s="7"/>
      <c r="C787" s="7"/>
      <c r="D787" s="7"/>
      <c r="E787" s="7"/>
      <c r="F787" s="7"/>
      <c r="G787" s="7"/>
      <c r="H787" s="7"/>
      <c r="I787" s="10"/>
      <c r="J787" s="25"/>
      <c r="K787" s="250"/>
      <c r="L787" s="31"/>
      <c r="M787" s="9"/>
      <c r="N787" s="11" t="s">
        <v>25</v>
      </c>
      <c r="O787" s="39"/>
      <c r="P787" s="47"/>
      <c r="Q787" s="13"/>
      <c r="R787" s="248">
        <f t="shared" si="120"/>
        <v>0</v>
      </c>
      <c r="S787" s="248">
        <f t="shared" si="121"/>
        <v>0</v>
      </c>
      <c r="T787" s="248">
        <f t="shared" si="122"/>
        <v>0</v>
      </c>
      <c r="U787" s="248">
        <f t="shared" si="123"/>
        <v>0</v>
      </c>
      <c r="V787" s="13"/>
      <c r="W787" s="7"/>
      <c r="AT787" s="130"/>
      <c r="BF787" s="33">
        <f t="shared" si="129"/>
        <v>41242</v>
      </c>
      <c r="BG787" s="34">
        <f t="shared" si="124"/>
        <v>82.88000000000001</v>
      </c>
      <c r="BH787" s="32">
        <f t="shared" si="125"/>
        <v>1</v>
      </c>
      <c r="BI787" s="32">
        <f t="shared" si="126"/>
        <v>0</v>
      </c>
      <c r="BJ787" s="69">
        <f t="shared" si="127"/>
        <v>0</v>
      </c>
      <c r="BK787" s="158" t="str">
        <f t="shared" si="128"/>
        <v/>
      </c>
    </row>
    <row r="788" spans="1:63" ht="12" customHeight="1" x14ac:dyDescent="0.2">
      <c r="A788" s="8"/>
      <c r="B788" s="7"/>
      <c r="C788" s="7"/>
      <c r="D788" s="7"/>
      <c r="E788" s="7"/>
      <c r="F788" s="7"/>
      <c r="G788" s="7"/>
      <c r="H788" s="7"/>
      <c r="I788" s="10"/>
      <c r="J788" s="25"/>
      <c r="K788" s="250"/>
      <c r="L788" s="31"/>
      <c r="M788" s="9"/>
      <c r="N788" s="11" t="s">
        <v>25</v>
      </c>
      <c r="O788" s="39"/>
      <c r="P788" s="47"/>
      <c r="Q788" s="13"/>
      <c r="R788" s="248">
        <f t="shared" si="120"/>
        <v>0</v>
      </c>
      <c r="S788" s="248">
        <f t="shared" si="121"/>
        <v>0</v>
      </c>
      <c r="T788" s="248">
        <f t="shared" si="122"/>
        <v>0</v>
      </c>
      <c r="U788" s="248">
        <f t="shared" si="123"/>
        <v>0</v>
      </c>
      <c r="V788" s="13"/>
      <c r="W788" s="7"/>
      <c r="AT788" s="130"/>
      <c r="BF788" s="33">
        <f t="shared" si="129"/>
        <v>41242</v>
      </c>
      <c r="BG788" s="34">
        <f t="shared" si="124"/>
        <v>82.88000000000001</v>
      </c>
      <c r="BH788" s="32">
        <f t="shared" si="125"/>
        <v>1</v>
      </c>
      <c r="BI788" s="32">
        <f t="shared" si="126"/>
        <v>0</v>
      </c>
      <c r="BJ788" s="69">
        <f t="shared" si="127"/>
        <v>0</v>
      </c>
      <c r="BK788" s="158" t="str">
        <f t="shared" si="128"/>
        <v/>
      </c>
    </row>
    <row r="789" spans="1:63" ht="12" customHeight="1" x14ac:dyDescent="0.2">
      <c r="A789" s="8"/>
      <c r="B789" s="7"/>
      <c r="C789" s="7"/>
      <c r="D789" s="7"/>
      <c r="E789" s="7"/>
      <c r="F789" s="7"/>
      <c r="G789" s="7"/>
      <c r="H789" s="7"/>
      <c r="I789" s="10"/>
      <c r="J789" s="25"/>
      <c r="K789" s="250"/>
      <c r="L789" s="31"/>
      <c r="M789" s="9"/>
      <c r="N789" s="11" t="s">
        <v>25</v>
      </c>
      <c r="O789" s="39"/>
      <c r="P789" s="47"/>
      <c r="Q789" s="13"/>
      <c r="R789" s="248">
        <f t="shared" si="120"/>
        <v>0</v>
      </c>
      <c r="S789" s="248">
        <f t="shared" si="121"/>
        <v>0</v>
      </c>
      <c r="T789" s="248">
        <f t="shared" si="122"/>
        <v>0</v>
      </c>
      <c r="U789" s="248">
        <f t="shared" si="123"/>
        <v>0</v>
      </c>
      <c r="V789" s="13"/>
      <c r="W789" s="7"/>
      <c r="AT789" s="130"/>
      <c r="BF789" s="33">
        <f t="shared" si="129"/>
        <v>41242</v>
      </c>
      <c r="BG789" s="34">
        <f t="shared" si="124"/>
        <v>82.88000000000001</v>
      </c>
      <c r="BH789" s="32">
        <f t="shared" si="125"/>
        <v>1</v>
      </c>
      <c r="BI789" s="32">
        <f t="shared" si="126"/>
        <v>0</v>
      </c>
      <c r="BJ789" s="69">
        <f t="shared" si="127"/>
        <v>0</v>
      </c>
      <c r="BK789" s="158" t="str">
        <f t="shared" si="128"/>
        <v/>
      </c>
    </row>
    <row r="790" spans="1:63" ht="12" customHeight="1" x14ac:dyDescent="0.2">
      <c r="A790" s="8"/>
      <c r="B790" s="7"/>
      <c r="C790" s="7"/>
      <c r="D790" s="7"/>
      <c r="E790" s="7"/>
      <c r="F790" s="7"/>
      <c r="G790" s="7"/>
      <c r="H790" s="7"/>
      <c r="I790" s="10"/>
      <c r="J790" s="25"/>
      <c r="K790" s="250"/>
      <c r="L790" s="31"/>
      <c r="M790" s="9"/>
      <c r="N790" s="11" t="s">
        <v>25</v>
      </c>
      <c r="O790" s="39"/>
      <c r="P790" s="47"/>
      <c r="Q790" s="13"/>
      <c r="R790" s="248">
        <f t="shared" si="120"/>
        <v>0</v>
      </c>
      <c r="S790" s="248">
        <f t="shared" si="121"/>
        <v>0</v>
      </c>
      <c r="T790" s="248">
        <f t="shared" si="122"/>
        <v>0</v>
      </c>
      <c r="U790" s="248">
        <f t="shared" si="123"/>
        <v>0</v>
      </c>
      <c r="V790" s="13"/>
      <c r="W790" s="7"/>
      <c r="AT790" s="130"/>
      <c r="BF790" s="33">
        <f t="shared" si="129"/>
        <v>41242</v>
      </c>
      <c r="BG790" s="34">
        <f t="shared" si="124"/>
        <v>82.88000000000001</v>
      </c>
      <c r="BH790" s="32">
        <f t="shared" si="125"/>
        <v>1</v>
      </c>
      <c r="BI790" s="32">
        <f t="shared" si="126"/>
        <v>0</v>
      </c>
      <c r="BJ790" s="69">
        <f t="shared" si="127"/>
        <v>0</v>
      </c>
      <c r="BK790" s="158" t="str">
        <f t="shared" si="128"/>
        <v/>
      </c>
    </row>
    <row r="791" spans="1:63" ht="12" customHeight="1" x14ac:dyDescent="0.2">
      <c r="A791" s="8"/>
      <c r="B791" s="7"/>
      <c r="C791" s="7"/>
      <c r="D791" s="7"/>
      <c r="E791" s="7"/>
      <c r="F791" s="7"/>
      <c r="G791" s="7"/>
      <c r="H791" s="7"/>
      <c r="I791" s="10"/>
      <c r="J791" s="25"/>
      <c r="K791" s="250"/>
      <c r="L791" s="31"/>
      <c r="M791" s="9"/>
      <c r="N791" s="11" t="s">
        <v>25</v>
      </c>
      <c r="O791" s="39"/>
      <c r="P791" s="47"/>
      <c r="Q791" s="13"/>
      <c r="R791" s="248">
        <f t="shared" si="120"/>
        <v>0</v>
      </c>
      <c r="S791" s="248">
        <f t="shared" si="121"/>
        <v>0</v>
      </c>
      <c r="T791" s="248">
        <f t="shared" si="122"/>
        <v>0</v>
      </c>
      <c r="U791" s="248">
        <f t="shared" si="123"/>
        <v>0</v>
      </c>
      <c r="V791" s="13"/>
      <c r="W791" s="7"/>
      <c r="AT791" s="130"/>
      <c r="BF791" s="33">
        <f t="shared" si="129"/>
        <v>41242</v>
      </c>
      <c r="BG791" s="34">
        <f t="shared" si="124"/>
        <v>82.88000000000001</v>
      </c>
      <c r="BH791" s="32">
        <f t="shared" si="125"/>
        <v>1</v>
      </c>
      <c r="BI791" s="32">
        <f t="shared" si="126"/>
        <v>0</v>
      </c>
      <c r="BJ791" s="69">
        <f t="shared" si="127"/>
        <v>0</v>
      </c>
      <c r="BK791" s="158" t="str">
        <f t="shared" si="128"/>
        <v/>
      </c>
    </row>
    <row r="792" spans="1:63" ht="12" customHeight="1" x14ac:dyDescent="0.2">
      <c r="A792" s="8"/>
      <c r="B792" s="7"/>
      <c r="C792" s="7"/>
      <c r="D792" s="7"/>
      <c r="E792" s="7"/>
      <c r="F792" s="7"/>
      <c r="G792" s="7"/>
      <c r="H792" s="7"/>
      <c r="I792" s="10"/>
      <c r="J792" s="25"/>
      <c r="K792" s="250"/>
      <c r="L792" s="31"/>
      <c r="M792" s="9"/>
      <c r="N792" s="11" t="s">
        <v>25</v>
      </c>
      <c r="O792" s="39"/>
      <c r="P792" s="47"/>
      <c r="Q792" s="13"/>
      <c r="R792" s="248">
        <f t="shared" si="120"/>
        <v>0</v>
      </c>
      <c r="S792" s="248">
        <f t="shared" si="121"/>
        <v>0</v>
      </c>
      <c r="T792" s="248">
        <f t="shared" si="122"/>
        <v>0</v>
      </c>
      <c r="U792" s="248">
        <f t="shared" si="123"/>
        <v>0</v>
      </c>
      <c r="V792" s="13"/>
      <c r="W792" s="7"/>
      <c r="AT792" s="130"/>
      <c r="BF792" s="33">
        <f t="shared" si="129"/>
        <v>41242</v>
      </c>
      <c r="BG792" s="34">
        <f t="shared" si="124"/>
        <v>82.88000000000001</v>
      </c>
      <c r="BH792" s="32">
        <f t="shared" si="125"/>
        <v>1</v>
      </c>
      <c r="BI792" s="32">
        <f t="shared" si="126"/>
        <v>0</v>
      </c>
      <c r="BJ792" s="69">
        <f t="shared" si="127"/>
        <v>0</v>
      </c>
      <c r="BK792" s="158" t="str">
        <f t="shared" si="128"/>
        <v/>
      </c>
    </row>
    <row r="793" spans="1:63" ht="12" customHeight="1" x14ac:dyDescent="0.2">
      <c r="A793" s="8"/>
      <c r="B793" s="7"/>
      <c r="C793" s="7"/>
      <c r="D793" s="7"/>
      <c r="E793" s="7"/>
      <c r="F793" s="7"/>
      <c r="G793" s="7"/>
      <c r="H793" s="7"/>
      <c r="I793" s="10"/>
      <c r="J793" s="25"/>
      <c r="K793" s="250"/>
      <c r="L793" s="31"/>
      <c r="M793" s="9"/>
      <c r="N793" s="11" t="s">
        <v>25</v>
      </c>
      <c r="O793" s="39"/>
      <c r="P793" s="47"/>
      <c r="Q793" s="13"/>
      <c r="R793" s="248">
        <f t="shared" si="120"/>
        <v>0</v>
      </c>
      <c r="S793" s="248">
        <f t="shared" si="121"/>
        <v>0</v>
      </c>
      <c r="T793" s="248">
        <f t="shared" si="122"/>
        <v>0</v>
      </c>
      <c r="U793" s="248">
        <f t="shared" si="123"/>
        <v>0</v>
      </c>
      <c r="V793" s="13"/>
      <c r="W793" s="7"/>
      <c r="AT793" s="130"/>
      <c r="BF793" s="33">
        <f t="shared" si="129"/>
        <v>41242</v>
      </c>
      <c r="BG793" s="34">
        <f t="shared" si="124"/>
        <v>82.88000000000001</v>
      </c>
      <c r="BH793" s="32">
        <f t="shared" si="125"/>
        <v>1</v>
      </c>
      <c r="BI793" s="32">
        <f t="shared" si="126"/>
        <v>0</v>
      </c>
      <c r="BJ793" s="69">
        <f t="shared" si="127"/>
        <v>0</v>
      </c>
      <c r="BK793" s="158" t="str">
        <f t="shared" si="128"/>
        <v/>
      </c>
    </row>
    <row r="794" spans="1:63" ht="12" customHeight="1" x14ac:dyDescent="0.2">
      <c r="A794" s="8"/>
      <c r="B794" s="7"/>
      <c r="C794" s="7"/>
      <c r="D794" s="7"/>
      <c r="E794" s="7"/>
      <c r="F794" s="7"/>
      <c r="G794" s="7"/>
      <c r="H794" s="7"/>
      <c r="I794" s="10"/>
      <c r="J794" s="25"/>
      <c r="K794" s="250"/>
      <c r="L794" s="31"/>
      <c r="M794" s="9"/>
      <c r="N794" s="11" t="s">
        <v>25</v>
      </c>
      <c r="O794" s="39"/>
      <c r="P794" s="47"/>
      <c r="Q794" s="13"/>
      <c r="R794" s="248">
        <f t="shared" si="120"/>
        <v>0</v>
      </c>
      <c r="S794" s="248">
        <f t="shared" si="121"/>
        <v>0</v>
      </c>
      <c r="T794" s="248">
        <f t="shared" si="122"/>
        <v>0</v>
      </c>
      <c r="U794" s="248">
        <f t="shared" si="123"/>
        <v>0</v>
      </c>
      <c r="V794" s="13"/>
      <c r="W794" s="7"/>
      <c r="AT794" s="130"/>
      <c r="BF794" s="33">
        <f t="shared" si="129"/>
        <v>41242</v>
      </c>
      <c r="BG794" s="34">
        <f t="shared" si="124"/>
        <v>82.88000000000001</v>
      </c>
      <c r="BH794" s="32">
        <f t="shared" si="125"/>
        <v>1</v>
      </c>
      <c r="BI794" s="32">
        <f t="shared" si="126"/>
        <v>0</v>
      </c>
      <c r="BJ794" s="69">
        <f t="shared" si="127"/>
        <v>0</v>
      </c>
      <c r="BK794" s="158" t="str">
        <f t="shared" si="128"/>
        <v/>
      </c>
    </row>
    <row r="795" spans="1:63" ht="12" customHeight="1" x14ac:dyDescent="0.2">
      <c r="A795" s="8"/>
      <c r="B795" s="7"/>
      <c r="C795" s="7"/>
      <c r="D795" s="7"/>
      <c r="E795" s="7"/>
      <c r="F795" s="7"/>
      <c r="G795" s="7"/>
      <c r="H795" s="7"/>
      <c r="I795" s="10"/>
      <c r="J795" s="25"/>
      <c r="K795" s="250"/>
      <c r="L795" s="31"/>
      <c r="M795" s="9"/>
      <c r="N795" s="11" t="s">
        <v>25</v>
      </c>
      <c r="O795" s="39"/>
      <c r="P795" s="47"/>
      <c r="Q795" s="13"/>
      <c r="R795" s="248">
        <f t="shared" si="120"/>
        <v>0</v>
      </c>
      <c r="S795" s="248">
        <f t="shared" si="121"/>
        <v>0</v>
      </c>
      <c r="T795" s="248">
        <f t="shared" si="122"/>
        <v>0</v>
      </c>
      <c r="U795" s="248">
        <f t="shared" si="123"/>
        <v>0</v>
      </c>
      <c r="V795" s="13"/>
      <c r="W795" s="7"/>
      <c r="AT795" s="130"/>
      <c r="BF795" s="33">
        <f t="shared" si="129"/>
        <v>41242</v>
      </c>
      <c r="BG795" s="34">
        <f t="shared" si="124"/>
        <v>82.88000000000001</v>
      </c>
      <c r="BH795" s="32">
        <f t="shared" si="125"/>
        <v>1</v>
      </c>
      <c r="BI795" s="32">
        <f t="shared" si="126"/>
        <v>0</v>
      </c>
      <c r="BJ795" s="69">
        <f t="shared" si="127"/>
        <v>0</v>
      </c>
      <c r="BK795" s="158" t="str">
        <f t="shared" si="128"/>
        <v/>
      </c>
    </row>
    <row r="796" spans="1:63" ht="12" customHeight="1" x14ac:dyDescent="0.2">
      <c r="A796" s="8"/>
      <c r="B796" s="7"/>
      <c r="C796" s="7"/>
      <c r="D796" s="7"/>
      <c r="E796" s="7"/>
      <c r="F796" s="7"/>
      <c r="G796" s="7"/>
      <c r="H796" s="7"/>
      <c r="I796" s="10"/>
      <c r="J796" s="25"/>
      <c r="K796" s="250"/>
      <c r="L796" s="31"/>
      <c r="M796" s="9"/>
      <c r="N796" s="11" t="s">
        <v>25</v>
      </c>
      <c r="O796" s="39"/>
      <c r="P796" s="47"/>
      <c r="Q796" s="13"/>
      <c r="R796" s="248">
        <f t="shared" si="120"/>
        <v>0</v>
      </c>
      <c r="S796" s="248">
        <f t="shared" si="121"/>
        <v>0</v>
      </c>
      <c r="T796" s="248">
        <f t="shared" si="122"/>
        <v>0</v>
      </c>
      <c r="U796" s="248">
        <f t="shared" si="123"/>
        <v>0</v>
      </c>
      <c r="V796" s="13"/>
      <c r="W796" s="7"/>
      <c r="AT796" s="130"/>
      <c r="BF796" s="33">
        <f t="shared" si="129"/>
        <v>41242</v>
      </c>
      <c r="BG796" s="34">
        <f t="shared" si="124"/>
        <v>82.88000000000001</v>
      </c>
      <c r="BH796" s="32">
        <f t="shared" si="125"/>
        <v>1</v>
      </c>
      <c r="BI796" s="32">
        <f t="shared" si="126"/>
        <v>0</v>
      </c>
      <c r="BJ796" s="69">
        <f t="shared" si="127"/>
        <v>0</v>
      </c>
      <c r="BK796" s="158" t="str">
        <f t="shared" si="128"/>
        <v/>
      </c>
    </row>
    <row r="797" spans="1:63" ht="12" customHeight="1" x14ac:dyDescent="0.2">
      <c r="A797" s="8"/>
      <c r="B797" s="7"/>
      <c r="C797" s="7"/>
      <c r="D797" s="7"/>
      <c r="E797" s="7"/>
      <c r="F797" s="7"/>
      <c r="G797" s="7"/>
      <c r="H797" s="7"/>
      <c r="I797" s="10"/>
      <c r="J797" s="25"/>
      <c r="K797" s="250"/>
      <c r="L797" s="31"/>
      <c r="M797" s="9"/>
      <c r="N797" s="11" t="s">
        <v>25</v>
      </c>
      <c r="O797" s="39"/>
      <c r="P797" s="47"/>
      <c r="Q797" s="13"/>
      <c r="R797" s="248">
        <f t="shared" si="120"/>
        <v>0</v>
      </c>
      <c r="S797" s="248">
        <f t="shared" si="121"/>
        <v>0</v>
      </c>
      <c r="T797" s="248">
        <f t="shared" si="122"/>
        <v>0</v>
      </c>
      <c r="U797" s="248">
        <f t="shared" si="123"/>
        <v>0</v>
      </c>
      <c r="V797" s="13"/>
      <c r="W797" s="7"/>
      <c r="AT797" s="130"/>
      <c r="BF797" s="33">
        <f t="shared" si="129"/>
        <v>41242</v>
      </c>
      <c r="BG797" s="34">
        <f t="shared" si="124"/>
        <v>82.88000000000001</v>
      </c>
      <c r="BH797" s="32">
        <f t="shared" si="125"/>
        <v>1</v>
      </c>
      <c r="BI797" s="32">
        <f t="shared" si="126"/>
        <v>0</v>
      </c>
      <c r="BJ797" s="69">
        <f t="shared" si="127"/>
        <v>0</v>
      </c>
      <c r="BK797" s="158" t="str">
        <f t="shared" si="128"/>
        <v/>
      </c>
    </row>
    <row r="798" spans="1:63" ht="12" customHeight="1" x14ac:dyDescent="0.2">
      <c r="A798" s="8"/>
      <c r="B798" s="7"/>
      <c r="C798" s="7"/>
      <c r="D798" s="7"/>
      <c r="E798" s="7"/>
      <c r="F798" s="7"/>
      <c r="G798" s="7"/>
      <c r="H798" s="7"/>
      <c r="I798" s="10"/>
      <c r="J798" s="25"/>
      <c r="K798" s="250"/>
      <c r="L798" s="31"/>
      <c r="M798" s="9"/>
      <c r="N798" s="11" t="s">
        <v>25</v>
      </c>
      <c r="O798" s="39"/>
      <c r="P798" s="47"/>
      <c r="Q798" s="13"/>
      <c r="R798" s="248">
        <f t="shared" si="120"/>
        <v>0</v>
      </c>
      <c r="S798" s="248">
        <f t="shared" si="121"/>
        <v>0</v>
      </c>
      <c r="T798" s="248">
        <f t="shared" si="122"/>
        <v>0</v>
      </c>
      <c r="U798" s="248">
        <f t="shared" si="123"/>
        <v>0</v>
      </c>
      <c r="V798" s="13"/>
      <c r="W798" s="7"/>
      <c r="AT798" s="130"/>
      <c r="BF798" s="33">
        <f t="shared" si="129"/>
        <v>41242</v>
      </c>
      <c r="BG798" s="34">
        <f t="shared" si="124"/>
        <v>82.88000000000001</v>
      </c>
      <c r="BH798" s="32">
        <f t="shared" si="125"/>
        <v>1</v>
      </c>
      <c r="BI798" s="32">
        <f t="shared" si="126"/>
        <v>0</v>
      </c>
      <c r="BJ798" s="69">
        <f t="shared" si="127"/>
        <v>0</v>
      </c>
      <c r="BK798" s="158" t="str">
        <f t="shared" si="128"/>
        <v/>
      </c>
    </row>
    <row r="799" spans="1:63" ht="12" customHeight="1" x14ac:dyDescent="0.2">
      <c r="A799" s="8"/>
      <c r="B799" s="7"/>
      <c r="C799" s="7"/>
      <c r="D799" s="7"/>
      <c r="E799" s="7"/>
      <c r="F799" s="7"/>
      <c r="G799" s="7"/>
      <c r="H799" s="7"/>
      <c r="I799" s="10"/>
      <c r="J799" s="25"/>
      <c r="K799" s="250"/>
      <c r="L799" s="31"/>
      <c r="M799" s="9"/>
      <c r="N799" s="11" t="s">
        <v>25</v>
      </c>
      <c r="O799" s="39"/>
      <c r="P799" s="47"/>
      <c r="Q799" s="13"/>
      <c r="R799" s="248">
        <f t="shared" si="120"/>
        <v>0</v>
      </c>
      <c r="S799" s="248">
        <f t="shared" si="121"/>
        <v>0</v>
      </c>
      <c r="T799" s="248">
        <f t="shared" si="122"/>
        <v>0</v>
      </c>
      <c r="U799" s="248">
        <f t="shared" si="123"/>
        <v>0</v>
      </c>
      <c r="V799" s="13"/>
      <c r="W799" s="7"/>
      <c r="AT799" s="130"/>
      <c r="BF799" s="33">
        <f t="shared" si="129"/>
        <v>41242</v>
      </c>
      <c r="BG799" s="34">
        <f t="shared" si="124"/>
        <v>82.88000000000001</v>
      </c>
      <c r="BH799" s="32">
        <f t="shared" si="125"/>
        <v>1</v>
      </c>
      <c r="BI799" s="32">
        <f t="shared" si="126"/>
        <v>0</v>
      </c>
      <c r="BJ799" s="69">
        <f t="shared" si="127"/>
        <v>0</v>
      </c>
      <c r="BK799" s="158" t="str">
        <f t="shared" si="128"/>
        <v/>
      </c>
    </row>
    <row r="800" spans="1:63" ht="12" customHeight="1" x14ac:dyDescent="0.2">
      <c r="A800" s="8"/>
      <c r="B800" s="7"/>
      <c r="C800" s="7"/>
      <c r="D800" s="7"/>
      <c r="E800" s="7"/>
      <c r="F800" s="7"/>
      <c r="G800" s="7"/>
      <c r="H800" s="7"/>
      <c r="I800" s="10"/>
      <c r="J800" s="25"/>
      <c r="K800" s="250"/>
      <c r="L800" s="31"/>
      <c r="M800" s="9"/>
      <c r="N800" s="11" t="s">
        <v>25</v>
      </c>
      <c r="O800" s="39"/>
      <c r="P800" s="47"/>
      <c r="Q800" s="13"/>
      <c r="R800" s="248">
        <f t="shared" si="120"/>
        <v>0</v>
      </c>
      <c r="S800" s="248">
        <f t="shared" si="121"/>
        <v>0</v>
      </c>
      <c r="T800" s="248">
        <f t="shared" si="122"/>
        <v>0</v>
      </c>
      <c r="U800" s="248">
        <f t="shared" si="123"/>
        <v>0</v>
      </c>
      <c r="V800" s="13"/>
      <c r="W800" s="7"/>
      <c r="AT800" s="130"/>
      <c r="BF800" s="33">
        <f t="shared" si="129"/>
        <v>41242</v>
      </c>
      <c r="BG800" s="34">
        <f t="shared" si="124"/>
        <v>82.88000000000001</v>
      </c>
      <c r="BH800" s="32">
        <f t="shared" si="125"/>
        <v>1</v>
      </c>
      <c r="BI800" s="32">
        <f t="shared" si="126"/>
        <v>0</v>
      </c>
      <c r="BJ800" s="69">
        <f t="shared" si="127"/>
        <v>0</v>
      </c>
      <c r="BK800" s="158" t="str">
        <f t="shared" si="128"/>
        <v/>
      </c>
    </row>
    <row r="801" spans="1:63" ht="12" customHeight="1" x14ac:dyDescent="0.2">
      <c r="A801" s="8"/>
      <c r="B801" s="7"/>
      <c r="C801" s="7"/>
      <c r="D801" s="7"/>
      <c r="E801" s="7"/>
      <c r="F801" s="7"/>
      <c r="G801" s="7"/>
      <c r="H801" s="7"/>
      <c r="I801" s="10"/>
      <c r="J801" s="25"/>
      <c r="K801" s="250"/>
      <c r="L801" s="31"/>
      <c r="M801" s="9"/>
      <c r="N801" s="11" t="s">
        <v>25</v>
      </c>
      <c r="O801" s="39"/>
      <c r="P801" s="47"/>
      <c r="Q801" s="13"/>
      <c r="R801" s="248">
        <f t="shared" si="120"/>
        <v>0</v>
      </c>
      <c r="S801" s="248">
        <f t="shared" si="121"/>
        <v>0</v>
      </c>
      <c r="T801" s="248">
        <f t="shared" si="122"/>
        <v>0</v>
      </c>
      <c r="U801" s="248">
        <f t="shared" si="123"/>
        <v>0</v>
      </c>
      <c r="V801" s="13"/>
      <c r="W801" s="7"/>
      <c r="AT801" s="130"/>
      <c r="BF801" s="33">
        <f t="shared" si="129"/>
        <v>41242</v>
      </c>
      <c r="BG801" s="34">
        <f t="shared" si="124"/>
        <v>82.88000000000001</v>
      </c>
      <c r="BH801" s="32">
        <f t="shared" si="125"/>
        <v>1</v>
      </c>
      <c r="BI801" s="32">
        <f t="shared" si="126"/>
        <v>0</v>
      </c>
      <c r="BJ801" s="69">
        <f t="shared" si="127"/>
        <v>0</v>
      </c>
      <c r="BK801" s="158" t="str">
        <f t="shared" si="128"/>
        <v/>
      </c>
    </row>
    <row r="802" spans="1:63" ht="12" customHeight="1" x14ac:dyDescent="0.2">
      <c r="A802" s="8"/>
      <c r="B802" s="7"/>
      <c r="C802" s="7"/>
      <c r="D802" s="7"/>
      <c r="E802" s="7"/>
      <c r="F802" s="7"/>
      <c r="G802" s="7"/>
      <c r="H802" s="7"/>
      <c r="I802" s="10"/>
      <c r="J802" s="25"/>
      <c r="K802" s="250"/>
      <c r="L802" s="31"/>
      <c r="M802" s="9"/>
      <c r="N802" s="11" t="s">
        <v>25</v>
      </c>
      <c r="O802" s="39"/>
      <c r="P802" s="47"/>
      <c r="Q802" s="13"/>
      <c r="R802" s="248">
        <f t="shared" si="120"/>
        <v>0</v>
      </c>
      <c r="S802" s="248">
        <f t="shared" si="121"/>
        <v>0</v>
      </c>
      <c r="T802" s="248">
        <f t="shared" si="122"/>
        <v>0</v>
      </c>
      <c r="U802" s="248">
        <f t="shared" si="123"/>
        <v>0</v>
      </c>
      <c r="V802" s="13"/>
      <c r="W802" s="7"/>
      <c r="AT802" s="130"/>
      <c r="BF802" s="33">
        <f t="shared" si="129"/>
        <v>41242</v>
      </c>
      <c r="BG802" s="34">
        <f t="shared" si="124"/>
        <v>82.88000000000001</v>
      </c>
      <c r="BH802" s="32">
        <f t="shared" si="125"/>
        <v>1</v>
      </c>
      <c r="BI802" s="32">
        <f t="shared" si="126"/>
        <v>0</v>
      </c>
      <c r="BJ802" s="69">
        <f t="shared" si="127"/>
        <v>0</v>
      </c>
      <c r="BK802" s="158" t="str">
        <f t="shared" si="128"/>
        <v/>
      </c>
    </row>
    <row r="803" spans="1:63" ht="12" customHeight="1" x14ac:dyDescent="0.2">
      <c r="A803" s="8"/>
      <c r="B803" s="7"/>
      <c r="C803" s="7"/>
      <c r="D803" s="7"/>
      <c r="E803" s="7"/>
      <c r="F803" s="7"/>
      <c r="G803" s="7"/>
      <c r="H803" s="7"/>
      <c r="I803" s="10"/>
      <c r="J803" s="25"/>
      <c r="K803" s="250"/>
      <c r="L803" s="31"/>
      <c r="M803" s="9"/>
      <c r="N803" s="11" t="s">
        <v>25</v>
      </c>
      <c r="O803" s="39"/>
      <c r="P803" s="47"/>
      <c r="Q803" s="13"/>
      <c r="R803" s="248">
        <f t="shared" si="120"/>
        <v>0</v>
      </c>
      <c r="S803" s="248">
        <f t="shared" si="121"/>
        <v>0</v>
      </c>
      <c r="T803" s="248">
        <f t="shared" si="122"/>
        <v>0</v>
      </c>
      <c r="U803" s="248">
        <f t="shared" si="123"/>
        <v>0</v>
      </c>
      <c r="V803" s="13"/>
      <c r="W803" s="7"/>
      <c r="AT803" s="130"/>
      <c r="BF803" s="33">
        <f t="shared" si="129"/>
        <v>41242</v>
      </c>
      <c r="BG803" s="34">
        <f t="shared" si="124"/>
        <v>82.88000000000001</v>
      </c>
      <c r="BH803" s="32">
        <f t="shared" si="125"/>
        <v>1</v>
      </c>
      <c r="BI803" s="32">
        <f t="shared" si="126"/>
        <v>0</v>
      </c>
      <c r="BJ803" s="69">
        <f t="shared" si="127"/>
        <v>0</v>
      </c>
      <c r="BK803" s="158" t="str">
        <f t="shared" si="128"/>
        <v/>
      </c>
    </row>
    <row r="804" spans="1:63" ht="12" customHeight="1" x14ac:dyDescent="0.2">
      <c r="A804" s="8"/>
      <c r="B804" s="7"/>
      <c r="C804" s="7"/>
      <c r="D804" s="7"/>
      <c r="E804" s="7"/>
      <c r="F804" s="7"/>
      <c r="G804" s="7"/>
      <c r="H804" s="7"/>
      <c r="I804" s="10"/>
      <c r="J804" s="25"/>
      <c r="K804" s="250"/>
      <c r="L804" s="31"/>
      <c r="M804" s="9"/>
      <c r="N804" s="11" t="s">
        <v>25</v>
      </c>
      <c r="O804" s="39"/>
      <c r="P804" s="47"/>
      <c r="Q804" s="13"/>
      <c r="R804" s="248">
        <f t="shared" si="120"/>
        <v>0</v>
      </c>
      <c r="S804" s="248">
        <f t="shared" si="121"/>
        <v>0</v>
      </c>
      <c r="T804" s="248">
        <f t="shared" si="122"/>
        <v>0</v>
      </c>
      <c r="U804" s="248">
        <f t="shared" si="123"/>
        <v>0</v>
      </c>
      <c r="V804" s="13"/>
      <c r="W804" s="7"/>
      <c r="AT804" s="130"/>
      <c r="BF804" s="33">
        <f t="shared" si="129"/>
        <v>41242</v>
      </c>
      <c r="BG804" s="34">
        <f t="shared" si="124"/>
        <v>82.88000000000001</v>
      </c>
      <c r="BH804" s="32">
        <f t="shared" si="125"/>
        <v>1</v>
      </c>
      <c r="BI804" s="32">
        <f t="shared" si="126"/>
        <v>0</v>
      </c>
      <c r="BJ804" s="69">
        <f t="shared" si="127"/>
        <v>0</v>
      </c>
      <c r="BK804" s="158" t="str">
        <f t="shared" si="128"/>
        <v/>
      </c>
    </row>
    <row r="805" spans="1:63" ht="12" customHeight="1" x14ac:dyDescent="0.2">
      <c r="A805" s="8"/>
      <c r="B805" s="7"/>
      <c r="C805" s="7"/>
      <c r="D805" s="7"/>
      <c r="E805" s="7"/>
      <c r="F805" s="7"/>
      <c r="G805" s="7"/>
      <c r="H805" s="7"/>
      <c r="I805" s="10"/>
      <c r="J805" s="25"/>
      <c r="K805" s="250"/>
      <c r="L805" s="31"/>
      <c r="M805" s="9"/>
      <c r="N805" s="11" t="s">
        <v>25</v>
      </c>
      <c r="O805" s="39"/>
      <c r="P805" s="47"/>
      <c r="Q805" s="13"/>
      <c r="R805" s="248">
        <f t="shared" si="120"/>
        <v>0</v>
      </c>
      <c r="S805" s="248">
        <f t="shared" si="121"/>
        <v>0</v>
      </c>
      <c r="T805" s="248">
        <f t="shared" si="122"/>
        <v>0</v>
      </c>
      <c r="U805" s="248">
        <f t="shared" si="123"/>
        <v>0</v>
      </c>
      <c r="V805" s="13"/>
      <c r="W805" s="7"/>
      <c r="AT805" s="130"/>
      <c r="BF805" s="33">
        <f t="shared" si="129"/>
        <v>41242</v>
      </c>
      <c r="BG805" s="34">
        <f t="shared" si="124"/>
        <v>82.88000000000001</v>
      </c>
      <c r="BH805" s="32">
        <f t="shared" si="125"/>
        <v>1</v>
      </c>
      <c r="BI805" s="32">
        <f t="shared" si="126"/>
        <v>0</v>
      </c>
      <c r="BJ805" s="69">
        <f t="shared" si="127"/>
        <v>0</v>
      </c>
      <c r="BK805" s="158" t="str">
        <f t="shared" si="128"/>
        <v/>
      </c>
    </row>
    <row r="806" spans="1:63" ht="12" customHeight="1" x14ac:dyDescent="0.2">
      <c r="A806" s="8"/>
      <c r="B806" s="7"/>
      <c r="C806" s="7"/>
      <c r="D806" s="7"/>
      <c r="E806" s="7"/>
      <c r="F806" s="7"/>
      <c r="G806" s="7"/>
      <c r="H806" s="7"/>
      <c r="I806" s="10"/>
      <c r="J806" s="25"/>
      <c r="K806" s="250"/>
      <c r="L806" s="31"/>
      <c r="M806" s="9"/>
      <c r="N806" s="11" t="s">
        <v>25</v>
      </c>
      <c r="O806" s="39"/>
      <c r="P806" s="47"/>
      <c r="Q806" s="13"/>
      <c r="R806" s="248">
        <f t="shared" si="120"/>
        <v>0</v>
      </c>
      <c r="S806" s="248">
        <f t="shared" si="121"/>
        <v>0</v>
      </c>
      <c r="T806" s="248">
        <f t="shared" si="122"/>
        <v>0</v>
      </c>
      <c r="U806" s="248">
        <f t="shared" si="123"/>
        <v>0</v>
      </c>
      <c r="V806" s="13"/>
      <c r="W806" s="7"/>
      <c r="AT806" s="130"/>
      <c r="BF806" s="33">
        <f t="shared" si="129"/>
        <v>41242</v>
      </c>
      <c r="BG806" s="34">
        <f t="shared" si="124"/>
        <v>82.88000000000001</v>
      </c>
      <c r="BH806" s="32">
        <f t="shared" si="125"/>
        <v>1</v>
      </c>
      <c r="BI806" s="32">
        <f t="shared" si="126"/>
        <v>0</v>
      </c>
      <c r="BJ806" s="69">
        <f t="shared" si="127"/>
        <v>0</v>
      </c>
      <c r="BK806" s="158" t="str">
        <f t="shared" si="128"/>
        <v/>
      </c>
    </row>
    <row r="807" spans="1:63" ht="12" customHeight="1" x14ac:dyDescent="0.2">
      <c r="A807" s="8"/>
      <c r="B807" s="7"/>
      <c r="C807" s="7"/>
      <c r="D807" s="7"/>
      <c r="E807" s="7"/>
      <c r="F807" s="7"/>
      <c r="G807" s="7"/>
      <c r="H807" s="7"/>
      <c r="I807" s="10"/>
      <c r="J807" s="25"/>
      <c r="K807" s="250"/>
      <c r="L807" s="31"/>
      <c r="M807" s="9"/>
      <c r="N807" s="11" t="s">
        <v>25</v>
      </c>
      <c r="O807" s="39"/>
      <c r="P807" s="47"/>
      <c r="Q807" s="13"/>
      <c r="R807" s="248">
        <f t="shared" si="120"/>
        <v>0</v>
      </c>
      <c r="S807" s="248">
        <f t="shared" si="121"/>
        <v>0</v>
      </c>
      <c r="T807" s="248">
        <f t="shared" si="122"/>
        <v>0</v>
      </c>
      <c r="U807" s="248">
        <f t="shared" si="123"/>
        <v>0</v>
      </c>
      <c r="V807" s="13"/>
      <c r="W807" s="7"/>
      <c r="AT807" s="130"/>
      <c r="BF807" s="33">
        <f t="shared" si="129"/>
        <v>41242</v>
      </c>
      <c r="BG807" s="34">
        <f t="shared" si="124"/>
        <v>82.88000000000001</v>
      </c>
      <c r="BH807" s="32">
        <f t="shared" si="125"/>
        <v>1</v>
      </c>
      <c r="BI807" s="32">
        <f t="shared" si="126"/>
        <v>0</v>
      </c>
      <c r="BJ807" s="69">
        <f t="shared" si="127"/>
        <v>0</v>
      </c>
      <c r="BK807" s="158" t="str">
        <f t="shared" si="128"/>
        <v/>
      </c>
    </row>
    <row r="808" spans="1:63" ht="12" customHeight="1" x14ac:dyDescent="0.2">
      <c r="A808" s="8"/>
      <c r="B808" s="7"/>
      <c r="C808" s="7"/>
      <c r="D808" s="7"/>
      <c r="E808" s="7"/>
      <c r="F808" s="7"/>
      <c r="G808" s="7"/>
      <c r="H808" s="7"/>
      <c r="I808" s="10"/>
      <c r="J808" s="25"/>
      <c r="K808" s="250"/>
      <c r="L808" s="31"/>
      <c r="M808" s="9"/>
      <c r="N808" s="11" t="s">
        <v>25</v>
      </c>
      <c r="O808" s="39"/>
      <c r="P808" s="47"/>
      <c r="Q808" s="13"/>
      <c r="R808" s="248">
        <f t="shared" si="120"/>
        <v>0</v>
      </c>
      <c r="S808" s="248">
        <f t="shared" si="121"/>
        <v>0</v>
      </c>
      <c r="T808" s="248">
        <f t="shared" si="122"/>
        <v>0</v>
      </c>
      <c r="U808" s="248">
        <f t="shared" si="123"/>
        <v>0</v>
      </c>
      <c r="V808" s="13"/>
      <c r="W808" s="7"/>
      <c r="AT808" s="130"/>
      <c r="BF808" s="33">
        <f t="shared" si="129"/>
        <v>41242</v>
      </c>
      <c r="BG808" s="34">
        <f t="shared" si="124"/>
        <v>82.88000000000001</v>
      </c>
      <c r="BH808" s="32">
        <f t="shared" si="125"/>
        <v>1</v>
      </c>
      <c r="BI808" s="32">
        <f t="shared" si="126"/>
        <v>0</v>
      </c>
      <c r="BJ808" s="69">
        <f t="shared" si="127"/>
        <v>0</v>
      </c>
      <c r="BK808" s="158" t="str">
        <f t="shared" si="128"/>
        <v/>
      </c>
    </row>
    <row r="809" spans="1:63" ht="12" customHeight="1" x14ac:dyDescent="0.2">
      <c r="A809" s="8"/>
      <c r="B809" s="7"/>
      <c r="C809" s="7"/>
      <c r="D809" s="7"/>
      <c r="E809" s="7"/>
      <c r="F809" s="7"/>
      <c r="G809" s="7"/>
      <c r="H809" s="7"/>
      <c r="I809" s="10"/>
      <c r="J809" s="25"/>
      <c r="K809" s="250"/>
      <c r="L809" s="31"/>
      <c r="M809" s="9"/>
      <c r="N809" s="11" t="s">
        <v>25</v>
      </c>
      <c r="O809" s="39"/>
      <c r="P809" s="47"/>
      <c r="Q809" s="13"/>
      <c r="R809" s="248">
        <f t="shared" si="120"/>
        <v>0</v>
      </c>
      <c r="S809" s="248">
        <f t="shared" si="121"/>
        <v>0</v>
      </c>
      <c r="T809" s="248">
        <f t="shared" si="122"/>
        <v>0</v>
      </c>
      <c r="U809" s="248">
        <f t="shared" si="123"/>
        <v>0</v>
      </c>
      <c r="V809" s="13"/>
      <c r="W809" s="7"/>
      <c r="AT809" s="130"/>
      <c r="BF809" s="33">
        <f t="shared" si="129"/>
        <v>41242</v>
      </c>
      <c r="BG809" s="34">
        <f t="shared" si="124"/>
        <v>82.88000000000001</v>
      </c>
      <c r="BH809" s="32">
        <f t="shared" si="125"/>
        <v>1</v>
      </c>
      <c r="BI809" s="32">
        <f t="shared" si="126"/>
        <v>0</v>
      </c>
      <c r="BJ809" s="69">
        <f t="shared" si="127"/>
        <v>0</v>
      </c>
      <c r="BK809" s="158" t="str">
        <f t="shared" si="128"/>
        <v/>
      </c>
    </row>
    <row r="810" spans="1:63" ht="12" customHeight="1" x14ac:dyDescent="0.2">
      <c r="A810" s="8"/>
      <c r="B810" s="7"/>
      <c r="C810" s="7"/>
      <c r="D810" s="7"/>
      <c r="E810" s="7"/>
      <c r="F810" s="7"/>
      <c r="G810" s="7"/>
      <c r="H810" s="7"/>
      <c r="I810" s="10"/>
      <c r="J810" s="25"/>
      <c r="K810" s="250"/>
      <c r="L810" s="31"/>
      <c r="M810" s="9"/>
      <c r="N810" s="11" t="s">
        <v>25</v>
      </c>
      <c r="O810" s="39"/>
      <c r="P810" s="47"/>
      <c r="Q810" s="13"/>
      <c r="R810" s="248">
        <f t="shared" si="120"/>
        <v>0</v>
      </c>
      <c r="S810" s="248">
        <f t="shared" si="121"/>
        <v>0</v>
      </c>
      <c r="T810" s="248">
        <f t="shared" si="122"/>
        <v>0</v>
      </c>
      <c r="U810" s="248">
        <f t="shared" si="123"/>
        <v>0</v>
      </c>
      <c r="V810" s="13"/>
      <c r="W810" s="7"/>
      <c r="AT810" s="130"/>
      <c r="BF810" s="33">
        <f t="shared" si="129"/>
        <v>41242</v>
      </c>
      <c r="BG810" s="34">
        <f t="shared" si="124"/>
        <v>82.88000000000001</v>
      </c>
      <c r="BH810" s="32">
        <f t="shared" si="125"/>
        <v>1</v>
      </c>
      <c r="BI810" s="32">
        <f t="shared" si="126"/>
        <v>0</v>
      </c>
      <c r="BJ810" s="69">
        <f t="shared" si="127"/>
        <v>0</v>
      </c>
      <c r="BK810" s="158" t="str">
        <f t="shared" si="128"/>
        <v/>
      </c>
    </row>
    <row r="811" spans="1:63" ht="12" customHeight="1" x14ac:dyDescent="0.2">
      <c r="A811" s="8"/>
      <c r="B811" s="7"/>
      <c r="C811" s="7"/>
      <c r="D811" s="7"/>
      <c r="E811" s="7"/>
      <c r="F811" s="7"/>
      <c r="G811" s="7"/>
      <c r="H811" s="7"/>
      <c r="I811" s="10"/>
      <c r="J811" s="25"/>
      <c r="K811" s="250"/>
      <c r="L811" s="31"/>
      <c r="M811" s="9"/>
      <c r="N811" s="11" t="s">
        <v>25</v>
      </c>
      <c r="O811" s="39"/>
      <c r="P811" s="47"/>
      <c r="Q811" s="13"/>
      <c r="R811" s="248">
        <f t="shared" si="120"/>
        <v>0</v>
      </c>
      <c r="S811" s="248">
        <f t="shared" si="121"/>
        <v>0</v>
      </c>
      <c r="T811" s="248">
        <f t="shared" si="122"/>
        <v>0</v>
      </c>
      <c r="U811" s="248">
        <f t="shared" si="123"/>
        <v>0</v>
      </c>
      <c r="V811" s="13"/>
      <c r="W811" s="7"/>
      <c r="AT811" s="130"/>
      <c r="BF811" s="33">
        <f t="shared" si="129"/>
        <v>41242</v>
      </c>
      <c r="BG811" s="34">
        <f t="shared" si="124"/>
        <v>82.88000000000001</v>
      </c>
      <c r="BH811" s="32">
        <f t="shared" si="125"/>
        <v>1</v>
      </c>
      <c r="BI811" s="32">
        <f t="shared" si="126"/>
        <v>0</v>
      </c>
      <c r="BJ811" s="69">
        <f t="shared" si="127"/>
        <v>0</v>
      </c>
      <c r="BK811" s="158" t="str">
        <f t="shared" si="128"/>
        <v/>
      </c>
    </row>
    <row r="812" spans="1:63" ht="12" customHeight="1" x14ac:dyDescent="0.2">
      <c r="A812" s="8"/>
      <c r="B812" s="7"/>
      <c r="C812" s="7"/>
      <c r="D812" s="7"/>
      <c r="E812" s="7"/>
      <c r="F812" s="7"/>
      <c r="G812" s="7"/>
      <c r="H812" s="7"/>
      <c r="I812" s="10"/>
      <c r="J812" s="25"/>
      <c r="K812" s="250"/>
      <c r="L812" s="31"/>
      <c r="M812" s="9"/>
      <c r="N812" s="11" t="s">
        <v>25</v>
      </c>
      <c r="O812" s="39"/>
      <c r="P812" s="47"/>
      <c r="Q812" s="13"/>
      <c r="R812" s="248">
        <f t="shared" si="120"/>
        <v>0</v>
      </c>
      <c r="S812" s="248">
        <f t="shared" si="121"/>
        <v>0</v>
      </c>
      <c r="T812" s="248">
        <f t="shared" si="122"/>
        <v>0</v>
      </c>
      <c r="U812" s="248">
        <f t="shared" si="123"/>
        <v>0</v>
      </c>
      <c r="V812" s="13"/>
      <c r="W812" s="7"/>
      <c r="AT812" s="130"/>
      <c r="BF812" s="33">
        <f t="shared" si="129"/>
        <v>41242</v>
      </c>
      <c r="BG812" s="34">
        <f t="shared" si="124"/>
        <v>82.88000000000001</v>
      </c>
      <c r="BH812" s="32">
        <f t="shared" si="125"/>
        <v>1</v>
      </c>
      <c r="BI812" s="32">
        <f t="shared" si="126"/>
        <v>0</v>
      </c>
      <c r="BJ812" s="69">
        <f t="shared" si="127"/>
        <v>0</v>
      </c>
      <c r="BK812" s="158" t="str">
        <f t="shared" si="128"/>
        <v/>
      </c>
    </row>
    <row r="813" spans="1:63" ht="12" customHeight="1" x14ac:dyDescent="0.2">
      <c r="A813" s="8"/>
      <c r="B813" s="7"/>
      <c r="C813" s="7"/>
      <c r="D813" s="7"/>
      <c r="E813" s="7"/>
      <c r="F813" s="7"/>
      <c r="G813" s="7"/>
      <c r="H813" s="7"/>
      <c r="I813" s="10"/>
      <c r="J813" s="25"/>
      <c r="K813" s="250"/>
      <c r="L813" s="31"/>
      <c r="M813" s="9"/>
      <c r="N813" s="11" t="s">
        <v>25</v>
      </c>
      <c r="O813" s="39"/>
      <c r="P813" s="47"/>
      <c r="Q813" s="13"/>
      <c r="R813" s="248">
        <f t="shared" si="120"/>
        <v>0</v>
      </c>
      <c r="S813" s="248">
        <f t="shared" si="121"/>
        <v>0</v>
      </c>
      <c r="T813" s="248">
        <f t="shared" si="122"/>
        <v>0</v>
      </c>
      <c r="U813" s="248">
        <f t="shared" si="123"/>
        <v>0</v>
      </c>
      <c r="V813" s="13"/>
      <c r="W813" s="7"/>
      <c r="AT813" s="130"/>
      <c r="BF813" s="33">
        <f t="shared" si="129"/>
        <v>41242</v>
      </c>
      <c r="BG813" s="34">
        <f t="shared" si="124"/>
        <v>82.88000000000001</v>
      </c>
      <c r="BH813" s="32">
        <f t="shared" si="125"/>
        <v>1</v>
      </c>
      <c r="BI813" s="32">
        <f t="shared" si="126"/>
        <v>0</v>
      </c>
      <c r="BJ813" s="69">
        <f t="shared" si="127"/>
        <v>0</v>
      </c>
      <c r="BK813" s="158" t="str">
        <f t="shared" si="128"/>
        <v/>
      </c>
    </row>
    <row r="814" spans="1:63" ht="12" customHeight="1" x14ac:dyDescent="0.2">
      <c r="A814" s="8"/>
      <c r="B814" s="7"/>
      <c r="C814" s="7"/>
      <c r="D814" s="7"/>
      <c r="E814" s="7"/>
      <c r="F814" s="7"/>
      <c r="G814" s="7"/>
      <c r="H814" s="7"/>
      <c r="I814" s="10"/>
      <c r="J814" s="25"/>
      <c r="K814" s="250"/>
      <c r="L814" s="31"/>
      <c r="M814" s="9"/>
      <c r="N814" s="11" t="s">
        <v>25</v>
      </c>
      <c r="O814" s="39"/>
      <c r="P814" s="47"/>
      <c r="Q814" s="13"/>
      <c r="R814" s="248">
        <f t="shared" si="120"/>
        <v>0</v>
      </c>
      <c r="S814" s="248">
        <f t="shared" si="121"/>
        <v>0</v>
      </c>
      <c r="T814" s="248">
        <f t="shared" si="122"/>
        <v>0</v>
      </c>
      <c r="U814" s="248">
        <f t="shared" si="123"/>
        <v>0</v>
      </c>
      <c r="V814" s="13"/>
      <c r="W814" s="7"/>
      <c r="AT814" s="130"/>
      <c r="BF814" s="33">
        <f t="shared" si="129"/>
        <v>41242</v>
      </c>
      <c r="BG814" s="34">
        <f t="shared" si="124"/>
        <v>82.88000000000001</v>
      </c>
      <c r="BH814" s="32">
        <f t="shared" si="125"/>
        <v>1</v>
      </c>
      <c r="BI814" s="32">
        <f t="shared" si="126"/>
        <v>0</v>
      </c>
      <c r="BJ814" s="69">
        <f t="shared" si="127"/>
        <v>0</v>
      </c>
      <c r="BK814" s="158" t="str">
        <f t="shared" si="128"/>
        <v/>
      </c>
    </row>
    <row r="815" spans="1:63" ht="12" customHeight="1" x14ac:dyDescent="0.2">
      <c r="A815" s="8"/>
      <c r="B815" s="7"/>
      <c r="C815" s="7"/>
      <c r="D815" s="7"/>
      <c r="E815" s="7"/>
      <c r="F815" s="7"/>
      <c r="G815" s="7"/>
      <c r="H815" s="7"/>
      <c r="I815" s="10"/>
      <c r="J815" s="25"/>
      <c r="K815" s="250"/>
      <c r="L815" s="31"/>
      <c r="M815" s="9"/>
      <c r="N815" s="11" t="s">
        <v>25</v>
      </c>
      <c r="O815" s="39"/>
      <c r="P815" s="47"/>
      <c r="Q815" s="13"/>
      <c r="R815" s="248">
        <f t="shared" si="120"/>
        <v>0</v>
      </c>
      <c r="S815" s="248">
        <f t="shared" si="121"/>
        <v>0</v>
      </c>
      <c r="T815" s="248">
        <f t="shared" si="122"/>
        <v>0</v>
      </c>
      <c r="U815" s="248">
        <f t="shared" si="123"/>
        <v>0</v>
      </c>
      <c r="V815" s="13"/>
      <c r="W815" s="7"/>
      <c r="AT815" s="130"/>
      <c r="BF815" s="33">
        <f t="shared" si="129"/>
        <v>41242</v>
      </c>
      <c r="BG815" s="34">
        <f t="shared" si="124"/>
        <v>82.88000000000001</v>
      </c>
      <c r="BH815" s="32">
        <f t="shared" si="125"/>
        <v>1</v>
      </c>
      <c r="BI815" s="32">
        <f t="shared" si="126"/>
        <v>0</v>
      </c>
      <c r="BJ815" s="69">
        <f t="shared" si="127"/>
        <v>0</v>
      </c>
      <c r="BK815" s="158" t="str">
        <f t="shared" si="128"/>
        <v/>
      </c>
    </row>
    <row r="816" spans="1:63" ht="12" customHeight="1" x14ac:dyDescent="0.2">
      <c r="A816" s="8"/>
      <c r="B816" s="7"/>
      <c r="C816" s="7"/>
      <c r="D816" s="7"/>
      <c r="E816" s="7"/>
      <c r="F816" s="7"/>
      <c r="G816" s="7"/>
      <c r="H816" s="7"/>
      <c r="I816" s="10"/>
      <c r="J816" s="25"/>
      <c r="K816" s="250"/>
      <c r="L816" s="31"/>
      <c r="M816" s="9"/>
      <c r="N816" s="11" t="s">
        <v>25</v>
      </c>
      <c r="O816" s="39"/>
      <c r="P816" s="47"/>
      <c r="Q816" s="13"/>
      <c r="R816" s="248">
        <f t="shared" si="120"/>
        <v>0</v>
      </c>
      <c r="S816" s="248">
        <f t="shared" si="121"/>
        <v>0</v>
      </c>
      <c r="T816" s="248">
        <f t="shared" si="122"/>
        <v>0</v>
      </c>
      <c r="U816" s="248">
        <f t="shared" si="123"/>
        <v>0</v>
      </c>
      <c r="V816" s="13"/>
      <c r="W816" s="7"/>
      <c r="AT816" s="130"/>
      <c r="BF816" s="33">
        <f t="shared" si="129"/>
        <v>41242</v>
      </c>
      <c r="BG816" s="34">
        <f t="shared" si="124"/>
        <v>82.88000000000001</v>
      </c>
      <c r="BH816" s="32">
        <f t="shared" si="125"/>
        <v>1</v>
      </c>
      <c r="BI816" s="32">
        <f t="shared" si="126"/>
        <v>0</v>
      </c>
      <c r="BJ816" s="69">
        <f t="shared" si="127"/>
        <v>0</v>
      </c>
      <c r="BK816" s="158" t="str">
        <f t="shared" si="128"/>
        <v/>
      </c>
    </row>
    <row r="817" spans="1:63" ht="12" customHeight="1" x14ac:dyDescent="0.2">
      <c r="A817" s="8"/>
      <c r="B817" s="7"/>
      <c r="C817" s="7"/>
      <c r="D817" s="7"/>
      <c r="E817" s="7"/>
      <c r="F817" s="7"/>
      <c r="G817" s="7"/>
      <c r="H817" s="7"/>
      <c r="I817" s="10"/>
      <c r="J817" s="25"/>
      <c r="K817" s="250"/>
      <c r="L817" s="31"/>
      <c r="M817" s="9"/>
      <c r="N817" s="11" t="s">
        <v>25</v>
      </c>
      <c r="O817" s="39"/>
      <c r="P817" s="47"/>
      <c r="Q817" s="13"/>
      <c r="R817" s="248">
        <f t="shared" si="120"/>
        <v>0</v>
      </c>
      <c r="S817" s="248">
        <f t="shared" si="121"/>
        <v>0</v>
      </c>
      <c r="T817" s="248">
        <f t="shared" si="122"/>
        <v>0</v>
      </c>
      <c r="U817" s="248">
        <f t="shared" si="123"/>
        <v>0</v>
      </c>
      <c r="V817" s="13"/>
      <c r="W817" s="7"/>
      <c r="AT817" s="130"/>
      <c r="BF817" s="33">
        <f t="shared" si="129"/>
        <v>41242</v>
      </c>
      <c r="BG817" s="34">
        <f t="shared" si="124"/>
        <v>82.88000000000001</v>
      </c>
      <c r="BH817" s="32">
        <f t="shared" si="125"/>
        <v>1</v>
      </c>
      <c r="BI817" s="32">
        <f t="shared" si="126"/>
        <v>0</v>
      </c>
      <c r="BJ817" s="69">
        <f t="shared" si="127"/>
        <v>0</v>
      </c>
      <c r="BK817" s="158" t="str">
        <f t="shared" si="128"/>
        <v/>
      </c>
    </row>
    <row r="818" spans="1:63" ht="12" customHeight="1" x14ac:dyDescent="0.2">
      <c r="A818" s="8"/>
      <c r="B818" s="7"/>
      <c r="C818" s="7"/>
      <c r="D818" s="7"/>
      <c r="E818" s="7"/>
      <c r="F818" s="7"/>
      <c r="G818" s="7"/>
      <c r="H818" s="7"/>
      <c r="I818" s="10"/>
      <c r="J818" s="25"/>
      <c r="K818" s="250"/>
      <c r="L818" s="31"/>
      <c r="M818" s="9"/>
      <c r="N818" s="11" t="s">
        <v>25</v>
      </c>
      <c r="O818" s="39"/>
      <c r="P818" s="47"/>
      <c r="Q818" s="13"/>
      <c r="R818" s="248">
        <f t="shared" si="120"/>
        <v>0</v>
      </c>
      <c r="S818" s="248">
        <f t="shared" si="121"/>
        <v>0</v>
      </c>
      <c r="T818" s="248">
        <f t="shared" si="122"/>
        <v>0</v>
      </c>
      <c r="U818" s="248">
        <f t="shared" si="123"/>
        <v>0</v>
      </c>
      <c r="V818" s="13"/>
      <c r="W818" s="7"/>
      <c r="AT818" s="130"/>
      <c r="BF818" s="33">
        <f t="shared" si="129"/>
        <v>41242</v>
      </c>
      <c r="BG818" s="34">
        <f t="shared" si="124"/>
        <v>82.88000000000001</v>
      </c>
      <c r="BH818" s="32">
        <f t="shared" si="125"/>
        <v>1</v>
      </c>
      <c r="BI818" s="32">
        <f t="shared" si="126"/>
        <v>0</v>
      </c>
      <c r="BJ818" s="69">
        <f t="shared" si="127"/>
        <v>0</v>
      </c>
      <c r="BK818" s="158" t="str">
        <f t="shared" si="128"/>
        <v/>
      </c>
    </row>
    <row r="819" spans="1:63" ht="12" customHeight="1" x14ac:dyDescent="0.2">
      <c r="A819" s="8"/>
      <c r="B819" s="7"/>
      <c r="C819" s="7"/>
      <c r="D819" s="7"/>
      <c r="E819" s="7"/>
      <c r="F819" s="7"/>
      <c r="G819" s="7"/>
      <c r="H819" s="7"/>
      <c r="I819" s="10"/>
      <c r="J819" s="25"/>
      <c r="K819" s="250"/>
      <c r="L819" s="31"/>
      <c r="M819" s="9"/>
      <c r="N819" s="11" t="s">
        <v>25</v>
      </c>
      <c r="O819" s="39"/>
      <c r="P819" s="47"/>
      <c r="Q819" s="13"/>
      <c r="R819" s="248">
        <f t="shared" si="120"/>
        <v>0</v>
      </c>
      <c r="S819" s="248">
        <f t="shared" si="121"/>
        <v>0</v>
      </c>
      <c r="T819" s="248">
        <f t="shared" si="122"/>
        <v>0</v>
      </c>
      <c r="U819" s="248">
        <f t="shared" si="123"/>
        <v>0</v>
      </c>
      <c r="V819" s="13"/>
      <c r="W819" s="7"/>
      <c r="AT819" s="130"/>
      <c r="BF819" s="33">
        <f t="shared" si="129"/>
        <v>41242</v>
      </c>
      <c r="BG819" s="34">
        <f t="shared" si="124"/>
        <v>82.88000000000001</v>
      </c>
      <c r="BH819" s="32">
        <f t="shared" si="125"/>
        <v>1</v>
      </c>
      <c r="BI819" s="32">
        <f t="shared" si="126"/>
        <v>0</v>
      </c>
      <c r="BJ819" s="69">
        <f t="shared" si="127"/>
        <v>0</v>
      </c>
      <c r="BK819" s="158" t="str">
        <f t="shared" si="128"/>
        <v/>
      </c>
    </row>
    <row r="820" spans="1:63" ht="12" customHeight="1" x14ac:dyDescent="0.2">
      <c r="A820" s="8"/>
      <c r="B820" s="7"/>
      <c r="C820" s="7"/>
      <c r="D820" s="7"/>
      <c r="E820" s="7"/>
      <c r="F820" s="7"/>
      <c r="G820" s="7"/>
      <c r="H820" s="7"/>
      <c r="I820" s="10"/>
      <c r="J820" s="25"/>
      <c r="K820" s="250"/>
      <c r="L820" s="31"/>
      <c r="M820" s="9"/>
      <c r="N820" s="11" t="s">
        <v>25</v>
      </c>
      <c r="O820" s="39"/>
      <c r="P820" s="47"/>
      <c r="Q820" s="13"/>
      <c r="R820" s="248">
        <f t="shared" si="120"/>
        <v>0</v>
      </c>
      <c r="S820" s="248">
        <f t="shared" si="121"/>
        <v>0</v>
      </c>
      <c r="T820" s="248">
        <f t="shared" si="122"/>
        <v>0</v>
      </c>
      <c r="U820" s="248">
        <f t="shared" si="123"/>
        <v>0</v>
      </c>
      <c r="V820" s="13"/>
      <c r="W820" s="7"/>
      <c r="AT820" s="130"/>
      <c r="BF820" s="33">
        <f t="shared" si="129"/>
        <v>41242</v>
      </c>
      <c r="BG820" s="34">
        <f t="shared" si="124"/>
        <v>82.88000000000001</v>
      </c>
      <c r="BH820" s="32">
        <f t="shared" si="125"/>
        <v>1</v>
      </c>
      <c r="BI820" s="32">
        <f t="shared" si="126"/>
        <v>0</v>
      </c>
      <c r="BJ820" s="69">
        <f t="shared" si="127"/>
        <v>0</v>
      </c>
      <c r="BK820" s="158" t="str">
        <f t="shared" si="128"/>
        <v/>
      </c>
    </row>
    <row r="821" spans="1:63" ht="12" customHeight="1" x14ac:dyDescent="0.2">
      <c r="A821" s="8"/>
      <c r="B821" s="7"/>
      <c r="C821" s="7"/>
      <c r="D821" s="7"/>
      <c r="E821" s="7"/>
      <c r="F821" s="7"/>
      <c r="G821" s="7"/>
      <c r="H821" s="7"/>
      <c r="I821" s="10"/>
      <c r="J821" s="25"/>
      <c r="K821" s="250"/>
      <c r="L821" s="31"/>
      <c r="M821" s="9"/>
      <c r="N821" s="11" t="s">
        <v>25</v>
      </c>
      <c r="O821" s="39"/>
      <c r="P821" s="47"/>
      <c r="Q821" s="13"/>
      <c r="R821" s="248">
        <f t="shared" si="120"/>
        <v>0</v>
      </c>
      <c r="S821" s="248">
        <f t="shared" si="121"/>
        <v>0</v>
      </c>
      <c r="T821" s="248">
        <f t="shared" si="122"/>
        <v>0</v>
      </c>
      <c r="U821" s="248">
        <f t="shared" si="123"/>
        <v>0</v>
      </c>
      <c r="V821" s="13"/>
      <c r="W821" s="7"/>
      <c r="AT821" s="130"/>
      <c r="BF821" s="33">
        <f t="shared" si="129"/>
        <v>41242</v>
      </c>
      <c r="BG821" s="34">
        <f t="shared" si="124"/>
        <v>82.88000000000001</v>
      </c>
      <c r="BH821" s="32">
        <f t="shared" si="125"/>
        <v>1</v>
      </c>
      <c r="BI821" s="32">
        <f t="shared" si="126"/>
        <v>0</v>
      </c>
      <c r="BJ821" s="69">
        <f t="shared" si="127"/>
        <v>0</v>
      </c>
      <c r="BK821" s="158" t="str">
        <f t="shared" si="128"/>
        <v/>
      </c>
    </row>
    <row r="822" spans="1:63" ht="12" customHeight="1" x14ac:dyDescent="0.2">
      <c r="A822" s="8"/>
      <c r="B822" s="7"/>
      <c r="C822" s="7"/>
      <c r="D822" s="7"/>
      <c r="E822" s="7"/>
      <c r="F822" s="7"/>
      <c r="G822" s="7"/>
      <c r="H822" s="7"/>
      <c r="I822" s="10"/>
      <c r="J822" s="25"/>
      <c r="K822" s="250"/>
      <c r="L822" s="31"/>
      <c r="M822" s="9"/>
      <c r="N822" s="11" t="s">
        <v>25</v>
      </c>
      <c r="O822" s="39"/>
      <c r="P822" s="47"/>
      <c r="Q822" s="13"/>
      <c r="R822" s="248">
        <f t="shared" si="120"/>
        <v>0</v>
      </c>
      <c r="S822" s="248">
        <f t="shared" si="121"/>
        <v>0</v>
      </c>
      <c r="T822" s="248">
        <f t="shared" si="122"/>
        <v>0</v>
      </c>
      <c r="U822" s="248">
        <f t="shared" si="123"/>
        <v>0</v>
      </c>
      <c r="V822" s="13"/>
      <c r="W822" s="7"/>
      <c r="AT822" s="130"/>
      <c r="BF822" s="33">
        <f t="shared" si="129"/>
        <v>41242</v>
      </c>
      <c r="BG822" s="34">
        <f t="shared" si="124"/>
        <v>82.88000000000001</v>
      </c>
      <c r="BH822" s="32">
        <f t="shared" si="125"/>
        <v>1</v>
      </c>
      <c r="BI822" s="32">
        <f t="shared" si="126"/>
        <v>0</v>
      </c>
      <c r="BJ822" s="69">
        <f t="shared" si="127"/>
        <v>0</v>
      </c>
      <c r="BK822" s="158" t="str">
        <f t="shared" si="128"/>
        <v/>
      </c>
    </row>
    <row r="823" spans="1:63" ht="12" customHeight="1" x14ac:dyDescent="0.2">
      <c r="A823" s="8"/>
      <c r="B823" s="7"/>
      <c r="C823" s="7"/>
      <c r="D823" s="7"/>
      <c r="E823" s="7"/>
      <c r="F823" s="7"/>
      <c r="G823" s="7"/>
      <c r="H823" s="7"/>
      <c r="I823" s="10"/>
      <c r="J823" s="25"/>
      <c r="K823" s="250"/>
      <c r="L823" s="31"/>
      <c r="M823" s="9"/>
      <c r="N823" s="11" t="s">
        <v>25</v>
      </c>
      <c r="O823" s="39"/>
      <c r="P823" s="47"/>
      <c r="Q823" s="13"/>
      <c r="R823" s="248">
        <f t="shared" si="120"/>
        <v>0</v>
      </c>
      <c r="S823" s="248">
        <f t="shared" si="121"/>
        <v>0</v>
      </c>
      <c r="T823" s="248">
        <f t="shared" si="122"/>
        <v>0</v>
      </c>
      <c r="U823" s="248">
        <f t="shared" si="123"/>
        <v>0</v>
      </c>
      <c r="V823" s="13"/>
      <c r="W823" s="7"/>
      <c r="AT823" s="130"/>
      <c r="BF823" s="33">
        <f t="shared" si="129"/>
        <v>41242</v>
      </c>
      <c r="BG823" s="34">
        <f t="shared" si="124"/>
        <v>82.88000000000001</v>
      </c>
      <c r="BH823" s="32">
        <f t="shared" si="125"/>
        <v>1</v>
      </c>
      <c r="BI823" s="32">
        <f t="shared" si="126"/>
        <v>0</v>
      </c>
      <c r="BJ823" s="69">
        <f t="shared" si="127"/>
        <v>0</v>
      </c>
      <c r="BK823" s="158" t="str">
        <f t="shared" si="128"/>
        <v/>
      </c>
    </row>
    <row r="824" spans="1:63" ht="12" customHeight="1" x14ac:dyDescent="0.2">
      <c r="A824" s="8"/>
      <c r="B824" s="7"/>
      <c r="C824" s="7"/>
      <c r="D824" s="7"/>
      <c r="E824" s="7"/>
      <c r="F824" s="7"/>
      <c r="G824" s="7"/>
      <c r="H824" s="7"/>
      <c r="I824" s="10"/>
      <c r="J824" s="25"/>
      <c r="K824" s="250"/>
      <c r="L824" s="31"/>
      <c r="M824" s="9"/>
      <c r="N824" s="11" t="s">
        <v>25</v>
      </c>
      <c r="O824" s="39"/>
      <c r="P824" s="47"/>
      <c r="Q824" s="13"/>
      <c r="R824" s="248">
        <f t="shared" si="120"/>
        <v>0</v>
      </c>
      <c r="S824" s="248">
        <f t="shared" si="121"/>
        <v>0</v>
      </c>
      <c r="T824" s="248">
        <f t="shared" si="122"/>
        <v>0</v>
      </c>
      <c r="U824" s="248">
        <f t="shared" si="123"/>
        <v>0</v>
      </c>
      <c r="V824" s="13"/>
      <c r="W824" s="7"/>
      <c r="AT824" s="130"/>
      <c r="BF824" s="33">
        <f t="shared" si="129"/>
        <v>41242</v>
      </c>
      <c r="BG824" s="34">
        <f t="shared" si="124"/>
        <v>82.88000000000001</v>
      </c>
      <c r="BH824" s="32">
        <f t="shared" si="125"/>
        <v>1</v>
      </c>
      <c r="BI824" s="32">
        <f t="shared" si="126"/>
        <v>0</v>
      </c>
      <c r="BJ824" s="69">
        <f t="shared" si="127"/>
        <v>0</v>
      </c>
      <c r="BK824" s="158" t="str">
        <f t="shared" si="128"/>
        <v/>
      </c>
    </row>
    <row r="825" spans="1:63" ht="12" customHeight="1" x14ac:dyDescent="0.2">
      <c r="A825" s="8"/>
      <c r="B825" s="7"/>
      <c r="C825" s="7"/>
      <c r="D825" s="7"/>
      <c r="E825" s="7"/>
      <c r="F825" s="7"/>
      <c r="G825" s="7"/>
      <c r="H825" s="7"/>
      <c r="I825" s="10"/>
      <c r="J825" s="25"/>
      <c r="K825" s="250"/>
      <c r="L825" s="31"/>
      <c r="M825" s="9"/>
      <c r="N825" s="11" t="s">
        <v>25</v>
      </c>
      <c r="O825" s="39"/>
      <c r="P825" s="47"/>
      <c r="Q825" s="13"/>
      <c r="R825" s="248">
        <f t="shared" si="120"/>
        <v>0</v>
      </c>
      <c r="S825" s="248">
        <f t="shared" si="121"/>
        <v>0</v>
      </c>
      <c r="T825" s="248">
        <f t="shared" si="122"/>
        <v>0</v>
      </c>
      <c r="U825" s="248">
        <f t="shared" si="123"/>
        <v>0</v>
      </c>
      <c r="V825" s="13"/>
      <c r="W825" s="7"/>
      <c r="AT825" s="130"/>
      <c r="BF825" s="33">
        <f t="shared" si="129"/>
        <v>41242</v>
      </c>
      <c r="BG825" s="34">
        <f t="shared" si="124"/>
        <v>82.88000000000001</v>
      </c>
      <c r="BH825" s="32">
        <f t="shared" si="125"/>
        <v>1</v>
      </c>
      <c r="BI825" s="32">
        <f t="shared" si="126"/>
        <v>0</v>
      </c>
      <c r="BJ825" s="69">
        <f t="shared" si="127"/>
        <v>0</v>
      </c>
      <c r="BK825" s="158" t="str">
        <f t="shared" si="128"/>
        <v/>
      </c>
    </row>
    <row r="826" spans="1:63" ht="12" customHeight="1" x14ac:dyDescent="0.2">
      <c r="A826" s="8"/>
      <c r="B826" s="7"/>
      <c r="C826" s="7"/>
      <c r="D826" s="7"/>
      <c r="E826" s="7"/>
      <c r="F826" s="7"/>
      <c r="G826" s="7"/>
      <c r="H826" s="7"/>
      <c r="I826" s="10"/>
      <c r="J826" s="25"/>
      <c r="K826" s="250"/>
      <c r="L826" s="31"/>
      <c r="M826" s="9"/>
      <c r="N826" s="11" t="s">
        <v>25</v>
      </c>
      <c r="O826" s="39"/>
      <c r="P826" s="47"/>
      <c r="Q826" s="13"/>
      <c r="R826" s="248">
        <f t="shared" si="120"/>
        <v>0</v>
      </c>
      <c r="S826" s="248">
        <f t="shared" si="121"/>
        <v>0</v>
      </c>
      <c r="T826" s="248">
        <f t="shared" si="122"/>
        <v>0</v>
      </c>
      <c r="U826" s="248">
        <f t="shared" si="123"/>
        <v>0</v>
      </c>
      <c r="V826" s="13"/>
      <c r="W826" s="7"/>
      <c r="AT826" s="130"/>
      <c r="BF826" s="33">
        <f t="shared" si="129"/>
        <v>41242</v>
      </c>
      <c r="BG826" s="34">
        <f t="shared" si="124"/>
        <v>82.88000000000001</v>
      </c>
      <c r="BH826" s="32">
        <f t="shared" si="125"/>
        <v>1</v>
      </c>
      <c r="BI826" s="32">
        <f t="shared" si="126"/>
        <v>0</v>
      </c>
      <c r="BJ826" s="69">
        <f t="shared" si="127"/>
        <v>0</v>
      </c>
      <c r="BK826" s="158" t="str">
        <f t="shared" si="128"/>
        <v/>
      </c>
    </row>
    <row r="827" spans="1:63" ht="12" customHeight="1" x14ac:dyDescent="0.2">
      <c r="A827" s="8"/>
      <c r="B827" s="7"/>
      <c r="C827" s="7"/>
      <c r="D827" s="7"/>
      <c r="E827" s="7"/>
      <c r="F827" s="7"/>
      <c r="G827" s="7"/>
      <c r="H827" s="7"/>
      <c r="I827" s="10"/>
      <c r="J827" s="25"/>
      <c r="K827" s="250"/>
      <c r="L827" s="31"/>
      <c r="M827" s="9"/>
      <c r="N827" s="11" t="s">
        <v>25</v>
      </c>
      <c r="O827" s="39"/>
      <c r="P827" s="47"/>
      <c r="Q827" s="13"/>
      <c r="R827" s="248">
        <f t="shared" si="120"/>
        <v>0</v>
      </c>
      <c r="S827" s="248">
        <f t="shared" si="121"/>
        <v>0</v>
      </c>
      <c r="T827" s="248">
        <f t="shared" si="122"/>
        <v>0</v>
      </c>
      <c r="U827" s="248">
        <f t="shared" si="123"/>
        <v>0</v>
      </c>
      <c r="V827" s="13"/>
      <c r="W827" s="7"/>
      <c r="AT827" s="130"/>
      <c r="BF827" s="33">
        <f t="shared" si="129"/>
        <v>41242</v>
      </c>
      <c r="BG827" s="34">
        <f t="shared" si="124"/>
        <v>82.88000000000001</v>
      </c>
      <c r="BH827" s="32">
        <f t="shared" si="125"/>
        <v>1</v>
      </c>
      <c r="BI827" s="32">
        <f t="shared" si="126"/>
        <v>0</v>
      </c>
      <c r="BJ827" s="69">
        <f t="shared" si="127"/>
        <v>0</v>
      </c>
      <c r="BK827" s="158" t="str">
        <f t="shared" si="128"/>
        <v/>
      </c>
    </row>
    <row r="828" spans="1:63" ht="12" customHeight="1" x14ac:dyDescent="0.2">
      <c r="A828" s="8"/>
      <c r="B828" s="7"/>
      <c r="C828" s="7"/>
      <c r="D828" s="7"/>
      <c r="E828" s="7"/>
      <c r="F828" s="7"/>
      <c r="G828" s="7"/>
      <c r="H828" s="7"/>
      <c r="I828" s="10"/>
      <c r="J828" s="25"/>
      <c r="K828" s="250"/>
      <c r="L828" s="31"/>
      <c r="M828" s="9"/>
      <c r="N828" s="11" t="s">
        <v>25</v>
      </c>
      <c r="O828" s="39"/>
      <c r="P828" s="47"/>
      <c r="Q828" s="13"/>
      <c r="R828" s="248">
        <f t="shared" si="120"/>
        <v>0</v>
      </c>
      <c r="S828" s="248">
        <f t="shared" si="121"/>
        <v>0</v>
      </c>
      <c r="T828" s="248">
        <f t="shared" si="122"/>
        <v>0</v>
      </c>
      <c r="U828" s="248">
        <f t="shared" si="123"/>
        <v>0</v>
      </c>
      <c r="V828" s="13"/>
      <c r="W828" s="7"/>
      <c r="AT828" s="130"/>
      <c r="BF828" s="33">
        <f t="shared" si="129"/>
        <v>41242</v>
      </c>
      <c r="BG828" s="34">
        <f t="shared" si="124"/>
        <v>82.88000000000001</v>
      </c>
      <c r="BH828" s="32">
        <f t="shared" si="125"/>
        <v>1</v>
      </c>
      <c r="BI828" s="32">
        <f t="shared" si="126"/>
        <v>0</v>
      </c>
      <c r="BJ828" s="69">
        <f t="shared" si="127"/>
        <v>0</v>
      </c>
      <c r="BK828" s="158" t="str">
        <f t="shared" si="128"/>
        <v/>
      </c>
    </row>
    <row r="829" spans="1:63" ht="12" customHeight="1" x14ac:dyDescent="0.2">
      <c r="A829" s="8"/>
      <c r="B829" s="7"/>
      <c r="C829" s="7"/>
      <c r="D829" s="7"/>
      <c r="E829" s="7"/>
      <c r="F829" s="7"/>
      <c r="G829" s="7"/>
      <c r="H829" s="7"/>
      <c r="I829" s="10"/>
      <c r="J829" s="25"/>
      <c r="K829" s="250"/>
      <c r="L829" s="31"/>
      <c r="M829" s="9"/>
      <c r="N829" s="11" t="s">
        <v>25</v>
      </c>
      <c r="O829" s="39"/>
      <c r="P829" s="47"/>
      <c r="Q829" s="13"/>
      <c r="R829" s="248">
        <f t="shared" si="120"/>
        <v>0</v>
      </c>
      <c r="S829" s="248">
        <f t="shared" si="121"/>
        <v>0</v>
      </c>
      <c r="T829" s="248">
        <f t="shared" si="122"/>
        <v>0</v>
      </c>
      <c r="U829" s="248">
        <f t="shared" si="123"/>
        <v>0</v>
      </c>
      <c r="V829" s="13"/>
      <c r="W829" s="7"/>
      <c r="AT829" s="130"/>
      <c r="BF829" s="33">
        <f t="shared" si="129"/>
        <v>41242</v>
      </c>
      <c r="BG829" s="34">
        <f t="shared" si="124"/>
        <v>82.88000000000001</v>
      </c>
      <c r="BH829" s="32">
        <f t="shared" si="125"/>
        <v>1</v>
      </c>
      <c r="BI829" s="32">
        <f t="shared" si="126"/>
        <v>0</v>
      </c>
      <c r="BJ829" s="69">
        <f t="shared" si="127"/>
        <v>0</v>
      </c>
      <c r="BK829" s="158" t="str">
        <f t="shared" si="128"/>
        <v/>
      </c>
    </row>
    <row r="830" spans="1:63" ht="12" customHeight="1" x14ac:dyDescent="0.2">
      <c r="A830" s="8"/>
      <c r="B830" s="7"/>
      <c r="C830" s="7"/>
      <c r="D830" s="7"/>
      <c r="E830" s="7"/>
      <c r="F830" s="7"/>
      <c r="G830" s="7"/>
      <c r="H830" s="7"/>
      <c r="I830" s="10"/>
      <c r="J830" s="25"/>
      <c r="K830" s="250"/>
      <c r="L830" s="31"/>
      <c r="M830" s="9"/>
      <c r="N830" s="11" t="s">
        <v>25</v>
      </c>
      <c r="O830" s="39"/>
      <c r="P830" s="47"/>
      <c r="Q830" s="13"/>
      <c r="R830" s="248">
        <f t="shared" si="120"/>
        <v>0</v>
      </c>
      <c r="S830" s="248">
        <f t="shared" si="121"/>
        <v>0</v>
      </c>
      <c r="T830" s="248">
        <f t="shared" si="122"/>
        <v>0</v>
      </c>
      <c r="U830" s="248">
        <f t="shared" si="123"/>
        <v>0</v>
      </c>
      <c r="V830" s="13"/>
      <c r="W830" s="7"/>
      <c r="AT830" s="130"/>
      <c r="BF830" s="33">
        <f t="shared" si="129"/>
        <v>41242</v>
      </c>
      <c r="BG830" s="34">
        <f t="shared" si="124"/>
        <v>82.88000000000001</v>
      </c>
      <c r="BH830" s="32">
        <f t="shared" si="125"/>
        <v>1</v>
      </c>
      <c r="BI830" s="32">
        <f t="shared" si="126"/>
        <v>0</v>
      </c>
      <c r="BJ830" s="69">
        <f t="shared" si="127"/>
        <v>0</v>
      </c>
      <c r="BK830" s="158" t="str">
        <f t="shared" si="128"/>
        <v/>
      </c>
    </row>
    <row r="831" spans="1:63" ht="12" customHeight="1" x14ac:dyDescent="0.2">
      <c r="A831" s="8"/>
      <c r="B831" s="7"/>
      <c r="C831" s="7"/>
      <c r="D831" s="7"/>
      <c r="E831" s="7"/>
      <c r="F831" s="7"/>
      <c r="G831" s="7"/>
      <c r="H831" s="7"/>
      <c r="I831" s="10"/>
      <c r="J831" s="25"/>
      <c r="K831" s="250"/>
      <c r="L831" s="31"/>
      <c r="M831" s="9"/>
      <c r="N831" s="11" t="s">
        <v>25</v>
      </c>
      <c r="O831" s="39"/>
      <c r="P831" s="47"/>
      <c r="Q831" s="13"/>
      <c r="R831" s="248">
        <f t="shared" si="120"/>
        <v>0</v>
      </c>
      <c r="S831" s="248">
        <f t="shared" si="121"/>
        <v>0</v>
      </c>
      <c r="T831" s="248">
        <f t="shared" si="122"/>
        <v>0</v>
      </c>
      <c r="U831" s="248">
        <f t="shared" si="123"/>
        <v>0</v>
      </c>
      <c r="V831" s="13"/>
      <c r="W831" s="7"/>
      <c r="AT831" s="130"/>
      <c r="BF831" s="33">
        <f t="shared" si="129"/>
        <v>41242</v>
      </c>
      <c r="BG831" s="34">
        <f t="shared" si="124"/>
        <v>82.88000000000001</v>
      </c>
      <c r="BH831" s="32">
        <f t="shared" si="125"/>
        <v>1</v>
      </c>
      <c r="BI831" s="32">
        <f t="shared" si="126"/>
        <v>0</v>
      </c>
      <c r="BJ831" s="69">
        <f t="shared" si="127"/>
        <v>0</v>
      </c>
      <c r="BK831" s="158" t="str">
        <f t="shared" si="128"/>
        <v/>
      </c>
    </row>
    <row r="832" spans="1:63" ht="12" customHeight="1" x14ac:dyDescent="0.2">
      <c r="A832" s="8"/>
      <c r="B832" s="7"/>
      <c r="C832" s="7"/>
      <c r="D832" s="7"/>
      <c r="E832" s="7"/>
      <c r="F832" s="7"/>
      <c r="G832" s="7"/>
      <c r="H832" s="7"/>
      <c r="I832" s="10"/>
      <c r="J832" s="25"/>
      <c r="K832" s="250"/>
      <c r="L832" s="31"/>
      <c r="M832" s="9"/>
      <c r="N832" s="11" t="s">
        <v>25</v>
      </c>
      <c r="O832" s="39"/>
      <c r="P832" s="47"/>
      <c r="Q832" s="13"/>
      <c r="R832" s="248">
        <f t="shared" si="120"/>
        <v>0</v>
      </c>
      <c r="S832" s="248">
        <f t="shared" si="121"/>
        <v>0</v>
      </c>
      <c r="T832" s="248">
        <f t="shared" si="122"/>
        <v>0</v>
      </c>
      <c r="U832" s="248">
        <f t="shared" si="123"/>
        <v>0</v>
      </c>
      <c r="V832" s="13"/>
      <c r="W832" s="7"/>
      <c r="AT832" s="130"/>
      <c r="BF832" s="33">
        <f t="shared" si="129"/>
        <v>41242</v>
      </c>
      <c r="BG832" s="34">
        <f t="shared" si="124"/>
        <v>82.88000000000001</v>
      </c>
      <c r="BH832" s="32">
        <f t="shared" si="125"/>
        <v>1</v>
      </c>
      <c r="BI832" s="32">
        <f t="shared" si="126"/>
        <v>0</v>
      </c>
      <c r="BJ832" s="69">
        <f t="shared" si="127"/>
        <v>0</v>
      </c>
      <c r="BK832" s="158" t="str">
        <f t="shared" si="128"/>
        <v/>
      </c>
    </row>
    <row r="833" spans="1:63" ht="12" customHeight="1" x14ac:dyDescent="0.2">
      <c r="A833" s="8"/>
      <c r="B833" s="7"/>
      <c r="C833" s="7"/>
      <c r="D833" s="7"/>
      <c r="E833" s="7"/>
      <c r="F833" s="7"/>
      <c r="G833" s="7"/>
      <c r="H833" s="7"/>
      <c r="I833" s="10"/>
      <c r="J833" s="25"/>
      <c r="K833" s="250"/>
      <c r="L833" s="31"/>
      <c r="M833" s="9"/>
      <c r="N833" s="11" t="s">
        <v>25</v>
      </c>
      <c r="O833" s="39"/>
      <c r="P833" s="47"/>
      <c r="Q833" s="13"/>
      <c r="R833" s="248">
        <f t="shared" si="120"/>
        <v>0</v>
      </c>
      <c r="S833" s="248">
        <f t="shared" si="121"/>
        <v>0</v>
      </c>
      <c r="T833" s="248">
        <f t="shared" si="122"/>
        <v>0</v>
      </c>
      <c r="U833" s="248">
        <f t="shared" si="123"/>
        <v>0</v>
      </c>
      <c r="V833" s="13"/>
      <c r="W833" s="7"/>
      <c r="AT833" s="130"/>
      <c r="BF833" s="33">
        <f t="shared" si="129"/>
        <v>41242</v>
      </c>
      <c r="BG833" s="34">
        <f t="shared" si="124"/>
        <v>82.88000000000001</v>
      </c>
      <c r="BH833" s="32">
        <f t="shared" si="125"/>
        <v>1</v>
      </c>
      <c r="BI833" s="32">
        <f t="shared" si="126"/>
        <v>0</v>
      </c>
      <c r="BJ833" s="69">
        <f t="shared" si="127"/>
        <v>0</v>
      </c>
      <c r="BK833" s="158" t="str">
        <f t="shared" si="128"/>
        <v/>
      </c>
    </row>
    <row r="834" spans="1:63" ht="12" customHeight="1" x14ac:dyDescent="0.2">
      <c r="A834" s="8"/>
      <c r="B834" s="7"/>
      <c r="C834" s="7"/>
      <c r="D834" s="7"/>
      <c r="E834" s="7"/>
      <c r="F834" s="7"/>
      <c r="G834" s="7"/>
      <c r="H834" s="7"/>
      <c r="I834" s="10"/>
      <c r="J834" s="25"/>
      <c r="K834" s="250"/>
      <c r="L834" s="31"/>
      <c r="M834" s="9"/>
      <c r="N834" s="11" t="s">
        <v>25</v>
      </c>
      <c r="O834" s="39"/>
      <c r="P834" s="47"/>
      <c r="Q834" s="13"/>
      <c r="R834" s="248">
        <f t="shared" si="120"/>
        <v>0</v>
      </c>
      <c r="S834" s="248">
        <f t="shared" si="121"/>
        <v>0</v>
      </c>
      <c r="T834" s="248">
        <f t="shared" si="122"/>
        <v>0</v>
      </c>
      <c r="U834" s="248">
        <f t="shared" si="123"/>
        <v>0</v>
      </c>
      <c r="V834" s="13"/>
      <c r="W834" s="7"/>
      <c r="AT834" s="130"/>
      <c r="BF834" s="33">
        <f t="shared" si="129"/>
        <v>41242</v>
      </c>
      <c r="BG834" s="34">
        <f t="shared" si="124"/>
        <v>82.88000000000001</v>
      </c>
      <c r="BH834" s="32">
        <f t="shared" si="125"/>
        <v>1</v>
      </c>
      <c r="BI834" s="32">
        <f t="shared" si="126"/>
        <v>0</v>
      </c>
      <c r="BJ834" s="69">
        <f t="shared" si="127"/>
        <v>0</v>
      </c>
      <c r="BK834" s="158" t="str">
        <f t="shared" si="128"/>
        <v/>
      </c>
    </row>
    <row r="835" spans="1:63" ht="12" customHeight="1" x14ac:dyDescent="0.2">
      <c r="A835" s="8"/>
      <c r="B835" s="7"/>
      <c r="C835" s="7"/>
      <c r="D835" s="7"/>
      <c r="E835" s="7"/>
      <c r="F835" s="7"/>
      <c r="G835" s="7"/>
      <c r="H835" s="7"/>
      <c r="I835" s="10"/>
      <c r="J835" s="25"/>
      <c r="K835" s="250"/>
      <c r="L835" s="31"/>
      <c r="M835" s="9"/>
      <c r="N835" s="11" t="s">
        <v>25</v>
      </c>
      <c r="O835" s="39"/>
      <c r="P835" s="47"/>
      <c r="Q835" s="13"/>
      <c r="R835" s="248">
        <f t="shared" si="120"/>
        <v>0</v>
      </c>
      <c r="S835" s="248">
        <f t="shared" si="121"/>
        <v>0</v>
      </c>
      <c r="T835" s="248">
        <f t="shared" si="122"/>
        <v>0</v>
      </c>
      <c r="U835" s="248">
        <f t="shared" si="123"/>
        <v>0</v>
      </c>
      <c r="V835" s="13"/>
      <c r="W835" s="7"/>
      <c r="AT835" s="130"/>
      <c r="BF835" s="33">
        <f t="shared" si="129"/>
        <v>41242</v>
      </c>
      <c r="BG835" s="34">
        <f t="shared" si="124"/>
        <v>82.88000000000001</v>
      </c>
      <c r="BH835" s="32">
        <f t="shared" si="125"/>
        <v>1</v>
      </c>
      <c r="BI835" s="32">
        <f t="shared" si="126"/>
        <v>0</v>
      </c>
      <c r="BJ835" s="69">
        <f t="shared" si="127"/>
        <v>0</v>
      </c>
      <c r="BK835" s="158" t="str">
        <f t="shared" si="128"/>
        <v/>
      </c>
    </row>
    <row r="836" spans="1:63" ht="12" customHeight="1" x14ac:dyDescent="0.2">
      <c r="A836" s="8"/>
      <c r="B836" s="7"/>
      <c r="C836" s="7"/>
      <c r="D836" s="7"/>
      <c r="E836" s="7"/>
      <c r="F836" s="7"/>
      <c r="G836" s="7"/>
      <c r="H836" s="7"/>
      <c r="I836" s="10"/>
      <c r="J836" s="25"/>
      <c r="K836" s="250"/>
      <c r="L836" s="31"/>
      <c r="M836" s="9"/>
      <c r="N836" s="11" t="s">
        <v>25</v>
      </c>
      <c r="O836" s="39"/>
      <c r="P836" s="47"/>
      <c r="Q836" s="13"/>
      <c r="R836" s="248">
        <f t="shared" si="120"/>
        <v>0</v>
      </c>
      <c r="S836" s="248">
        <f t="shared" si="121"/>
        <v>0</v>
      </c>
      <c r="T836" s="248">
        <f t="shared" si="122"/>
        <v>0</v>
      </c>
      <c r="U836" s="248">
        <f t="shared" si="123"/>
        <v>0</v>
      </c>
      <c r="V836" s="13"/>
      <c r="W836" s="7"/>
      <c r="AT836" s="130"/>
      <c r="BF836" s="33">
        <f t="shared" si="129"/>
        <v>41242</v>
      </c>
      <c r="BG836" s="34">
        <f t="shared" si="124"/>
        <v>82.88000000000001</v>
      </c>
      <c r="BH836" s="32">
        <f t="shared" si="125"/>
        <v>1</v>
      </c>
      <c r="BI836" s="32">
        <f t="shared" si="126"/>
        <v>0</v>
      </c>
      <c r="BJ836" s="69">
        <f t="shared" si="127"/>
        <v>0</v>
      </c>
      <c r="BK836" s="158" t="str">
        <f t="shared" si="128"/>
        <v/>
      </c>
    </row>
    <row r="837" spans="1:63" ht="12" customHeight="1" x14ac:dyDescent="0.2">
      <c r="A837" s="8"/>
      <c r="B837" s="7"/>
      <c r="C837" s="7"/>
      <c r="D837" s="7"/>
      <c r="E837" s="7"/>
      <c r="F837" s="7"/>
      <c r="G837" s="7"/>
      <c r="H837" s="7"/>
      <c r="I837" s="10"/>
      <c r="J837" s="25"/>
      <c r="K837" s="250"/>
      <c r="L837" s="31"/>
      <c r="M837" s="9"/>
      <c r="N837" s="11" t="s">
        <v>25</v>
      </c>
      <c r="O837" s="39"/>
      <c r="P837" s="47"/>
      <c r="Q837" s="13"/>
      <c r="R837" s="248">
        <f t="shared" si="120"/>
        <v>0</v>
      </c>
      <c r="S837" s="248">
        <f t="shared" si="121"/>
        <v>0</v>
      </c>
      <c r="T837" s="248">
        <f t="shared" si="122"/>
        <v>0</v>
      </c>
      <c r="U837" s="248">
        <f t="shared" si="123"/>
        <v>0</v>
      </c>
      <c r="V837" s="13"/>
      <c r="W837" s="7"/>
      <c r="AT837" s="130"/>
      <c r="BF837" s="33">
        <f t="shared" si="129"/>
        <v>41242</v>
      </c>
      <c r="BG837" s="34">
        <f t="shared" si="124"/>
        <v>82.88000000000001</v>
      </c>
      <c r="BH837" s="32">
        <f t="shared" si="125"/>
        <v>1</v>
      </c>
      <c r="BI837" s="32">
        <f t="shared" si="126"/>
        <v>0</v>
      </c>
      <c r="BJ837" s="69">
        <f t="shared" si="127"/>
        <v>0</v>
      </c>
      <c r="BK837" s="158" t="str">
        <f t="shared" si="128"/>
        <v/>
      </c>
    </row>
    <row r="838" spans="1:63" ht="12" customHeight="1" x14ac:dyDescent="0.2">
      <c r="A838" s="8"/>
      <c r="B838" s="7"/>
      <c r="C838" s="7"/>
      <c r="D838" s="7"/>
      <c r="E838" s="7"/>
      <c r="F838" s="7"/>
      <c r="G838" s="7"/>
      <c r="H838" s="7"/>
      <c r="I838" s="10"/>
      <c r="J838" s="25"/>
      <c r="K838" s="250"/>
      <c r="L838" s="31"/>
      <c r="M838" s="9"/>
      <c r="N838" s="11" t="s">
        <v>25</v>
      </c>
      <c r="O838" s="39"/>
      <c r="P838" s="47"/>
      <c r="Q838" s="13"/>
      <c r="R838" s="248">
        <f t="shared" si="120"/>
        <v>0</v>
      </c>
      <c r="S838" s="248">
        <f t="shared" si="121"/>
        <v>0</v>
      </c>
      <c r="T838" s="248">
        <f t="shared" si="122"/>
        <v>0</v>
      </c>
      <c r="U838" s="248">
        <f t="shared" si="123"/>
        <v>0</v>
      </c>
      <c r="V838" s="13"/>
      <c r="W838" s="7"/>
      <c r="AT838" s="130"/>
      <c r="BF838" s="33">
        <f t="shared" si="129"/>
        <v>41242</v>
      </c>
      <c r="BG838" s="34">
        <f t="shared" si="124"/>
        <v>82.88000000000001</v>
      </c>
      <c r="BH838" s="32">
        <f t="shared" si="125"/>
        <v>1</v>
      </c>
      <c r="BI838" s="32">
        <f t="shared" si="126"/>
        <v>0</v>
      </c>
      <c r="BJ838" s="69">
        <f t="shared" si="127"/>
        <v>0</v>
      </c>
      <c r="BK838" s="158" t="str">
        <f t="shared" si="128"/>
        <v/>
      </c>
    </row>
    <row r="839" spans="1:63" ht="12" customHeight="1" x14ac:dyDescent="0.2">
      <c r="A839" s="8"/>
      <c r="B839" s="7"/>
      <c r="C839" s="7"/>
      <c r="D839" s="7"/>
      <c r="E839" s="7"/>
      <c r="F839" s="7"/>
      <c r="G839" s="7"/>
      <c r="H839" s="7"/>
      <c r="I839" s="10"/>
      <c r="J839" s="25"/>
      <c r="K839" s="250"/>
      <c r="L839" s="31"/>
      <c r="M839" s="9"/>
      <c r="N839" s="11" t="s">
        <v>25</v>
      </c>
      <c r="O839" s="39"/>
      <c r="P839" s="47"/>
      <c r="Q839" s="13"/>
      <c r="R839" s="248">
        <f t="shared" si="120"/>
        <v>0</v>
      </c>
      <c r="S839" s="248">
        <f t="shared" si="121"/>
        <v>0</v>
      </c>
      <c r="T839" s="248">
        <f t="shared" si="122"/>
        <v>0</v>
      </c>
      <c r="U839" s="248">
        <f t="shared" si="123"/>
        <v>0</v>
      </c>
      <c r="V839" s="13"/>
      <c r="W839" s="7"/>
      <c r="AT839" s="130"/>
      <c r="BF839" s="33">
        <f t="shared" si="129"/>
        <v>41242</v>
      </c>
      <c r="BG839" s="34">
        <f t="shared" si="124"/>
        <v>82.88000000000001</v>
      </c>
      <c r="BH839" s="32">
        <f t="shared" si="125"/>
        <v>1</v>
      </c>
      <c r="BI839" s="32">
        <f t="shared" si="126"/>
        <v>0</v>
      </c>
      <c r="BJ839" s="69">
        <f t="shared" si="127"/>
        <v>0</v>
      </c>
      <c r="BK839" s="158" t="str">
        <f t="shared" si="128"/>
        <v/>
      </c>
    </row>
    <row r="840" spans="1:63" ht="12" customHeight="1" x14ac:dyDescent="0.2">
      <c r="A840" s="8"/>
      <c r="B840" s="7"/>
      <c r="C840" s="7"/>
      <c r="D840" s="7"/>
      <c r="E840" s="7"/>
      <c r="F840" s="7"/>
      <c r="G840" s="7"/>
      <c r="H840" s="7"/>
      <c r="I840" s="10"/>
      <c r="J840" s="25"/>
      <c r="K840" s="250"/>
      <c r="L840" s="31"/>
      <c r="M840" s="9"/>
      <c r="N840" s="11" t="s">
        <v>25</v>
      </c>
      <c r="O840" s="39"/>
      <c r="P840" s="47"/>
      <c r="Q840" s="13"/>
      <c r="R840" s="248">
        <f t="shared" si="120"/>
        <v>0</v>
      </c>
      <c r="S840" s="248">
        <f t="shared" si="121"/>
        <v>0</v>
      </c>
      <c r="T840" s="248">
        <f t="shared" si="122"/>
        <v>0</v>
      </c>
      <c r="U840" s="248">
        <f t="shared" si="123"/>
        <v>0</v>
      </c>
      <c r="V840" s="13"/>
      <c r="W840" s="7"/>
      <c r="AT840" s="130"/>
      <c r="BF840" s="33">
        <f t="shared" si="129"/>
        <v>41242</v>
      </c>
      <c r="BG840" s="34">
        <f t="shared" si="124"/>
        <v>82.88000000000001</v>
      </c>
      <c r="BH840" s="32">
        <f t="shared" si="125"/>
        <v>1</v>
      </c>
      <c r="BI840" s="32">
        <f t="shared" si="126"/>
        <v>0</v>
      </c>
      <c r="BJ840" s="69">
        <f t="shared" si="127"/>
        <v>0</v>
      </c>
      <c r="BK840" s="158" t="str">
        <f t="shared" si="128"/>
        <v/>
      </c>
    </row>
    <row r="841" spans="1:63" ht="12" customHeight="1" x14ac:dyDescent="0.2">
      <c r="A841" s="8"/>
      <c r="B841" s="7"/>
      <c r="C841" s="7"/>
      <c r="D841" s="7"/>
      <c r="E841" s="7"/>
      <c r="F841" s="7"/>
      <c r="G841" s="7"/>
      <c r="H841" s="7"/>
      <c r="I841" s="10"/>
      <c r="J841" s="25"/>
      <c r="K841" s="250"/>
      <c r="L841" s="31"/>
      <c r="M841" s="9"/>
      <c r="N841" s="11" t="s">
        <v>25</v>
      </c>
      <c r="O841" s="39"/>
      <c r="P841" s="47"/>
      <c r="Q841" s="13"/>
      <c r="R841" s="248">
        <f t="shared" si="120"/>
        <v>0</v>
      </c>
      <c r="S841" s="248">
        <f t="shared" si="121"/>
        <v>0</v>
      </c>
      <c r="T841" s="248">
        <f t="shared" si="122"/>
        <v>0</v>
      </c>
      <c r="U841" s="248">
        <f t="shared" si="123"/>
        <v>0</v>
      </c>
      <c r="V841" s="13"/>
      <c r="W841" s="7"/>
      <c r="AT841" s="130"/>
      <c r="BF841" s="33">
        <f t="shared" si="129"/>
        <v>41242</v>
      </c>
      <c r="BG841" s="34">
        <f t="shared" si="124"/>
        <v>82.88000000000001</v>
      </c>
      <c r="BH841" s="32">
        <f t="shared" si="125"/>
        <v>1</v>
      </c>
      <c r="BI841" s="32">
        <f t="shared" si="126"/>
        <v>0</v>
      </c>
      <c r="BJ841" s="69">
        <f t="shared" si="127"/>
        <v>0</v>
      </c>
      <c r="BK841" s="158" t="str">
        <f t="shared" si="128"/>
        <v/>
      </c>
    </row>
    <row r="842" spans="1:63" ht="12" customHeight="1" x14ac:dyDescent="0.2">
      <c r="A842" s="8"/>
      <c r="B842" s="7"/>
      <c r="C842" s="7"/>
      <c r="D842" s="7"/>
      <c r="E842" s="7"/>
      <c r="F842" s="7"/>
      <c r="G842" s="7"/>
      <c r="H842" s="7"/>
      <c r="I842" s="10"/>
      <c r="J842" s="25"/>
      <c r="K842" s="250"/>
      <c r="L842" s="31"/>
      <c r="M842" s="9"/>
      <c r="N842" s="11" t="s">
        <v>25</v>
      </c>
      <c r="O842" s="39"/>
      <c r="P842" s="47"/>
      <c r="Q842" s="13"/>
      <c r="R842" s="248">
        <f t="shared" si="120"/>
        <v>0</v>
      </c>
      <c r="S842" s="248">
        <f t="shared" si="121"/>
        <v>0</v>
      </c>
      <c r="T842" s="248">
        <f t="shared" si="122"/>
        <v>0</v>
      </c>
      <c r="U842" s="248">
        <f t="shared" si="123"/>
        <v>0</v>
      </c>
      <c r="V842" s="13"/>
      <c r="W842" s="7"/>
      <c r="AT842" s="130"/>
      <c r="BF842" s="33">
        <f t="shared" si="129"/>
        <v>41242</v>
      </c>
      <c r="BG842" s="34">
        <f t="shared" si="124"/>
        <v>82.88000000000001</v>
      </c>
      <c r="BH842" s="32">
        <f t="shared" si="125"/>
        <v>1</v>
      </c>
      <c r="BI842" s="32">
        <f t="shared" si="126"/>
        <v>0</v>
      </c>
      <c r="BJ842" s="69">
        <f t="shared" si="127"/>
        <v>0</v>
      </c>
      <c r="BK842" s="158" t="str">
        <f t="shared" si="128"/>
        <v/>
      </c>
    </row>
    <row r="843" spans="1:63" ht="12" customHeight="1" x14ac:dyDescent="0.2">
      <c r="A843" s="8"/>
      <c r="B843" s="7"/>
      <c r="C843" s="7"/>
      <c r="D843" s="7"/>
      <c r="E843" s="7"/>
      <c r="F843" s="7"/>
      <c r="G843" s="7"/>
      <c r="H843" s="7"/>
      <c r="I843" s="10"/>
      <c r="J843" s="25"/>
      <c r="K843" s="250"/>
      <c r="L843" s="31"/>
      <c r="M843" s="9"/>
      <c r="N843" s="11" t="s">
        <v>25</v>
      </c>
      <c r="O843" s="39"/>
      <c r="P843" s="47"/>
      <c r="Q843" s="13"/>
      <c r="R843" s="248">
        <f t="shared" ref="R843:R906" si="130">IF(N843&lt;&gt;"M",ROUND(IF(M843&lt;&gt;"Y",IF(P843&lt;&gt;"Y",K843,K843*(BH843-1)),0),ROUNDING),"")</f>
        <v>0</v>
      </c>
      <c r="S843" s="248">
        <f t="shared" ref="S843:S906" si="131">IF(N843&lt;&gt;"M",ROUND(IF(O843&gt;0,IF(M843="Y",BI843*(1-O843),IF(BI843&gt;R843,R843 + (BI843 - R843)*(1-O843),BI843)),BI843),ROUNDING),"")</f>
        <v>0</v>
      </c>
      <c r="T843" s="248">
        <f t="shared" ref="T843:T906" si="132">IF(N843&lt;&gt;"M",ROUND(IF(O843&gt;0,IF(M843="Y",BJ843*(1-O843),IF(BJ843&gt;R843,R843 + (BJ843 - R843)*(1-O843),BJ843)),BJ843),ROUNDING),"")</f>
        <v>0</v>
      </c>
      <c r="U843" s="248">
        <f t="shared" ref="U843:U906" si="133">IF(N843&lt;&gt;"M",ROUND(IF(OR(N843="P",N843=""),0,IF(OR(M843="N",M843=""),T843-R843,T843)),ROUNDING),"")</f>
        <v>0</v>
      </c>
      <c r="V843" s="13"/>
      <c r="W843" s="7"/>
      <c r="AT843" s="130"/>
      <c r="BF843" s="33">
        <f t="shared" si="129"/>
        <v>41242</v>
      </c>
      <c r="BG843" s="34">
        <f t="shared" ref="BG843:BG906" si="134">IF(N843&lt;&gt;"M",BG842+U843,BG842)</f>
        <v>82.88000000000001</v>
      </c>
      <c r="BH843" s="32">
        <f t="shared" ref="BH843:BH906" si="135">IF(L843&lt;&gt;"",IF(ODDS_TYPE=1,L843,IF(ODDS_TYPE=2,IF(L843&gt;0,1+L843/100,IF(L843&lt;0,1-100/L843,1)),IF(ODDS_TYPE=3,1+L843,IF(ODDS_TYPE=4,1+L843,IF(ODDS_TYPE=5,IF(L843&gt;0,1+L843,1-1/L843),IF(ODDS_TYPE=6,IF(L843&gt;=0,L843+1,1-1/L843),1)))))),1)</f>
        <v>1</v>
      </c>
      <c r="BI843" s="32">
        <f t="shared" ref="BI843:BI906" si="136">IF(P843&lt;&gt;"Y",IF(M843&lt;&gt;"Y",K843*BH843,K843*BH843 - K843),IF(M843&lt;&gt;"Y",K843*BH843,K843))</f>
        <v>0</v>
      </c>
      <c r="BJ843" s="69">
        <f t="shared" ref="BJ843:BJ906" si="137">IF(P843&lt;&gt;"Y",
IF(M843&lt;&gt;"Y",
IF(N843="Y",K843*BH843,IF(N843="P",0,IF(OR(N843="R",N843="PU"),K843,IF(N843="H",K843*BH843*0.5,IF(N843="HW",K843*0.5*(1 + BH843),IF(N843="HL",K843*0.5,0)))))),
IF(N843="Y",K843*BH843 - K843,IF(N843="P",0,IF(OR(N843="R",N843="PU"),0,IF(N843="H",IF(BH843&gt;2,0.5*K843*BH843 - K843,0),IF(N843="HW",K843*0.5*(1 + BH843) - K843,IF(N843="HL",0,0))))))),
IF(M843&lt;&gt;"Y",
IF(N843="Y",K843*BH843,IF(N843="P",0,IF(OR(N843="R",N843="PU"),K843*(BH843-1),IF(N843="H",K843*BH843*0.5,IF(N843="HW",K843*(BH843-1)*0.5,IF(N843="HL",K843*BH843 - K843*0.5,0)))))),
IF(N843="Y",K843,IF(N843="P",0,IF(OR(N843="R",N843="PU"),0,IF(N843="H",IF(BH843&lt;2,K843*BH843*0.5 - K843*(BH843-1),0),IF(N843="HW",0,IF(N843="HL",K843*0.5,0)))))))
)</f>
        <v>0</v>
      </c>
      <c r="BK843" s="158" t="str">
        <f t="shared" ref="BK843:BK906" si="138">IF(FILT_M=1,IF(LEN(C843)&gt;0,C843,""),IF(FILT_M=2,IF(LEN(E843)&gt;0,E843,""),IF(FILT_M=3,IF(LEN(F843)&gt;0,F843,""),IF(FILT_M=4,IF(LEN(G843)&gt;0,G843,""),""))))</f>
        <v/>
      </c>
    </row>
    <row r="844" spans="1:63" ht="12" customHeight="1" x14ac:dyDescent="0.2">
      <c r="A844" s="8"/>
      <c r="B844" s="7"/>
      <c r="C844" s="7"/>
      <c r="D844" s="7"/>
      <c r="E844" s="7"/>
      <c r="F844" s="7"/>
      <c r="G844" s="7"/>
      <c r="H844" s="7"/>
      <c r="I844" s="10"/>
      <c r="J844" s="25"/>
      <c r="K844" s="250"/>
      <c r="L844" s="31"/>
      <c r="M844" s="9"/>
      <c r="N844" s="11" t="s">
        <v>25</v>
      </c>
      <c r="O844" s="39"/>
      <c r="P844" s="47"/>
      <c r="Q844" s="13"/>
      <c r="R844" s="248">
        <f t="shared" si="130"/>
        <v>0</v>
      </c>
      <c r="S844" s="248">
        <f t="shared" si="131"/>
        <v>0</v>
      </c>
      <c r="T844" s="248">
        <f t="shared" si="132"/>
        <v>0</v>
      </c>
      <c r="U844" s="248">
        <f t="shared" si="133"/>
        <v>0</v>
      </c>
      <c r="V844" s="13"/>
      <c r="W844" s="7"/>
      <c r="AT844" s="130"/>
      <c r="BF844" s="33">
        <f t="shared" ref="BF844:BF907" si="139">IF(A844&gt;2,A844,BF843)</f>
        <v>41242</v>
      </c>
      <c r="BG844" s="34">
        <f t="shared" si="134"/>
        <v>82.88000000000001</v>
      </c>
      <c r="BH844" s="32">
        <f t="shared" si="135"/>
        <v>1</v>
      </c>
      <c r="BI844" s="32">
        <f t="shared" si="136"/>
        <v>0</v>
      </c>
      <c r="BJ844" s="69">
        <f t="shared" si="137"/>
        <v>0</v>
      </c>
      <c r="BK844" s="158" t="str">
        <f t="shared" si="138"/>
        <v/>
      </c>
    </row>
    <row r="845" spans="1:63" ht="12" customHeight="1" x14ac:dyDescent="0.2">
      <c r="A845" s="8"/>
      <c r="B845" s="7"/>
      <c r="C845" s="7"/>
      <c r="D845" s="7"/>
      <c r="E845" s="7"/>
      <c r="F845" s="7"/>
      <c r="G845" s="7"/>
      <c r="H845" s="7"/>
      <c r="I845" s="10"/>
      <c r="J845" s="25"/>
      <c r="K845" s="250"/>
      <c r="L845" s="31"/>
      <c r="M845" s="9"/>
      <c r="N845" s="11" t="s">
        <v>25</v>
      </c>
      <c r="O845" s="39"/>
      <c r="P845" s="47"/>
      <c r="Q845" s="13"/>
      <c r="R845" s="248">
        <f t="shared" si="130"/>
        <v>0</v>
      </c>
      <c r="S845" s="248">
        <f t="shared" si="131"/>
        <v>0</v>
      </c>
      <c r="T845" s="248">
        <f t="shared" si="132"/>
        <v>0</v>
      </c>
      <c r="U845" s="248">
        <f t="shared" si="133"/>
        <v>0</v>
      </c>
      <c r="V845" s="13"/>
      <c r="W845" s="7"/>
      <c r="AT845" s="130"/>
      <c r="BF845" s="33">
        <f t="shared" si="139"/>
        <v>41242</v>
      </c>
      <c r="BG845" s="34">
        <f t="shared" si="134"/>
        <v>82.88000000000001</v>
      </c>
      <c r="BH845" s="32">
        <f t="shared" si="135"/>
        <v>1</v>
      </c>
      <c r="BI845" s="32">
        <f t="shared" si="136"/>
        <v>0</v>
      </c>
      <c r="BJ845" s="69">
        <f t="shared" si="137"/>
        <v>0</v>
      </c>
      <c r="BK845" s="158" t="str">
        <f t="shared" si="138"/>
        <v/>
      </c>
    </row>
    <row r="846" spans="1:63" ht="12" customHeight="1" x14ac:dyDescent="0.2">
      <c r="A846" s="8"/>
      <c r="B846" s="7"/>
      <c r="C846" s="7"/>
      <c r="D846" s="7"/>
      <c r="E846" s="7"/>
      <c r="F846" s="7"/>
      <c r="G846" s="7"/>
      <c r="H846" s="7"/>
      <c r="I846" s="10"/>
      <c r="J846" s="25"/>
      <c r="K846" s="250"/>
      <c r="L846" s="31"/>
      <c r="M846" s="9"/>
      <c r="N846" s="11" t="s">
        <v>25</v>
      </c>
      <c r="O846" s="39"/>
      <c r="P846" s="47"/>
      <c r="Q846" s="13"/>
      <c r="R846" s="248">
        <f t="shared" si="130"/>
        <v>0</v>
      </c>
      <c r="S846" s="248">
        <f t="shared" si="131"/>
        <v>0</v>
      </c>
      <c r="T846" s="248">
        <f t="shared" si="132"/>
        <v>0</v>
      </c>
      <c r="U846" s="248">
        <f t="shared" si="133"/>
        <v>0</v>
      </c>
      <c r="V846" s="13"/>
      <c r="W846" s="7"/>
      <c r="AT846" s="130"/>
      <c r="BF846" s="33">
        <f t="shared" si="139"/>
        <v>41242</v>
      </c>
      <c r="BG846" s="34">
        <f t="shared" si="134"/>
        <v>82.88000000000001</v>
      </c>
      <c r="BH846" s="32">
        <f t="shared" si="135"/>
        <v>1</v>
      </c>
      <c r="BI846" s="32">
        <f t="shared" si="136"/>
        <v>0</v>
      </c>
      <c r="BJ846" s="69">
        <f t="shared" si="137"/>
        <v>0</v>
      </c>
      <c r="BK846" s="158" t="str">
        <f t="shared" si="138"/>
        <v/>
      </c>
    </row>
    <row r="847" spans="1:63" ht="12" customHeight="1" x14ac:dyDescent="0.2">
      <c r="A847" s="8"/>
      <c r="B847" s="7"/>
      <c r="C847" s="7"/>
      <c r="D847" s="7"/>
      <c r="E847" s="7"/>
      <c r="F847" s="7"/>
      <c r="G847" s="7"/>
      <c r="H847" s="7"/>
      <c r="I847" s="10"/>
      <c r="J847" s="25"/>
      <c r="K847" s="250"/>
      <c r="L847" s="31"/>
      <c r="M847" s="9"/>
      <c r="N847" s="11" t="s">
        <v>25</v>
      </c>
      <c r="O847" s="39"/>
      <c r="P847" s="47"/>
      <c r="Q847" s="13"/>
      <c r="R847" s="248">
        <f t="shared" si="130"/>
        <v>0</v>
      </c>
      <c r="S847" s="248">
        <f t="shared" si="131"/>
        <v>0</v>
      </c>
      <c r="T847" s="248">
        <f t="shared" si="132"/>
        <v>0</v>
      </c>
      <c r="U847" s="248">
        <f t="shared" si="133"/>
        <v>0</v>
      </c>
      <c r="V847" s="13"/>
      <c r="W847" s="7"/>
      <c r="AT847" s="130"/>
      <c r="BF847" s="33">
        <f t="shared" si="139"/>
        <v>41242</v>
      </c>
      <c r="BG847" s="34">
        <f t="shared" si="134"/>
        <v>82.88000000000001</v>
      </c>
      <c r="BH847" s="32">
        <f t="shared" si="135"/>
        <v>1</v>
      </c>
      <c r="BI847" s="32">
        <f t="shared" si="136"/>
        <v>0</v>
      </c>
      <c r="BJ847" s="69">
        <f t="shared" si="137"/>
        <v>0</v>
      </c>
      <c r="BK847" s="158" t="str">
        <f t="shared" si="138"/>
        <v/>
      </c>
    </row>
    <row r="848" spans="1:63" ht="12" customHeight="1" x14ac:dyDescent="0.2">
      <c r="A848" s="8"/>
      <c r="B848" s="7"/>
      <c r="C848" s="7"/>
      <c r="D848" s="7"/>
      <c r="E848" s="7"/>
      <c r="F848" s="7"/>
      <c r="G848" s="7"/>
      <c r="H848" s="7"/>
      <c r="I848" s="10"/>
      <c r="J848" s="25"/>
      <c r="K848" s="250"/>
      <c r="L848" s="31"/>
      <c r="M848" s="9"/>
      <c r="N848" s="11" t="s">
        <v>25</v>
      </c>
      <c r="O848" s="39"/>
      <c r="P848" s="47"/>
      <c r="Q848" s="13"/>
      <c r="R848" s="248">
        <f t="shared" si="130"/>
        <v>0</v>
      </c>
      <c r="S848" s="248">
        <f t="shared" si="131"/>
        <v>0</v>
      </c>
      <c r="T848" s="248">
        <f t="shared" si="132"/>
        <v>0</v>
      </c>
      <c r="U848" s="248">
        <f t="shared" si="133"/>
        <v>0</v>
      </c>
      <c r="V848" s="13"/>
      <c r="W848" s="7"/>
      <c r="AT848" s="130"/>
      <c r="BF848" s="33">
        <f t="shared" si="139"/>
        <v>41242</v>
      </c>
      <c r="BG848" s="34">
        <f t="shared" si="134"/>
        <v>82.88000000000001</v>
      </c>
      <c r="BH848" s="32">
        <f t="shared" si="135"/>
        <v>1</v>
      </c>
      <c r="BI848" s="32">
        <f t="shared" si="136"/>
        <v>0</v>
      </c>
      <c r="BJ848" s="69">
        <f t="shared" si="137"/>
        <v>0</v>
      </c>
      <c r="BK848" s="158" t="str">
        <f t="shared" si="138"/>
        <v/>
      </c>
    </row>
    <row r="849" spans="1:63" ht="12" customHeight="1" x14ac:dyDescent="0.2">
      <c r="A849" s="8"/>
      <c r="B849" s="7"/>
      <c r="C849" s="7"/>
      <c r="D849" s="7"/>
      <c r="E849" s="7"/>
      <c r="F849" s="7"/>
      <c r="G849" s="7"/>
      <c r="H849" s="7"/>
      <c r="I849" s="10"/>
      <c r="J849" s="25"/>
      <c r="K849" s="250"/>
      <c r="L849" s="31"/>
      <c r="M849" s="9"/>
      <c r="N849" s="11" t="s">
        <v>25</v>
      </c>
      <c r="O849" s="39"/>
      <c r="P849" s="47"/>
      <c r="Q849" s="13"/>
      <c r="R849" s="248">
        <f t="shared" si="130"/>
        <v>0</v>
      </c>
      <c r="S849" s="248">
        <f t="shared" si="131"/>
        <v>0</v>
      </c>
      <c r="T849" s="248">
        <f t="shared" si="132"/>
        <v>0</v>
      </c>
      <c r="U849" s="248">
        <f t="shared" si="133"/>
        <v>0</v>
      </c>
      <c r="V849" s="13"/>
      <c r="W849" s="7"/>
      <c r="AT849" s="130"/>
      <c r="BF849" s="33">
        <f t="shared" si="139"/>
        <v>41242</v>
      </c>
      <c r="BG849" s="34">
        <f t="shared" si="134"/>
        <v>82.88000000000001</v>
      </c>
      <c r="BH849" s="32">
        <f t="shared" si="135"/>
        <v>1</v>
      </c>
      <c r="BI849" s="32">
        <f t="shared" si="136"/>
        <v>0</v>
      </c>
      <c r="BJ849" s="69">
        <f t="shared" si="137"/>
        <v>0</v>
      </c>
      <c r="BK849" s="158" t="str">
        <f t="shared" si="138"/>
        <v/>
      </c>
    </row>
    <row r="850" spans="1:63" ht="12" customHeight="1" x14ac:dyDescent="0.2">
      <c r="A850" s="8"/>
      <c r="B850" s="7"/>
      <c r="C850" s="7"/>
      <c r="D850" s="7"/>
      <c r="E850" s="7"/>
      <c r="F850" s="7"/>
      <c r="G850" s="7"/>
      <c r="H850" s="7"/>
      <c r="I850" s="10"/>
      <c r="J850" s="25"/>
      <c r="K850" s="250"/>
      <c r="L850" s="31"/>
      <c r="M850" s="9"/>
      <c r="N850" s="11" t="s">
        <v>25</v>
      </c>
      <c r="O850" s="39"/>
      <c r="P850" s="47"/>
      <c r="Q850" s="13"/>
      <c r="R850" s="248">
        <f t="shared" si="130"/>
        <v>0</v>
      </c>
      <c r="S850" s="248">
        <f t="shared" si="131"/>
        <v>0</v>
      </c>
      <c r="T850" s="248">
        <f t="shared" si="132"/>
        <v>0</v>
      </c>
      <c r="U850" s="248">
        <f t="shared" si="133"/>
        <v>0</v>
      </c>
      <c r="V850" s="13"/>
      <c r="W850" s="7"/>
      <c r="AT850" s="130"/>
      <c r="BF850" s="33">
        <f t="shared" si="139"/>
        <v>41242</v>
      </c>
      <c r="BG850" s="34">
        <f t="shared" si="134"/>
        <v>82.88000000000001</v>
      </c>
      <c r="BH850" s="32">
        <f t="shared" si="135"/>
        <v>1</v>
      </c>
      <c r="BI850" s="32">
        <f t="shared" si="136"/>
        <v>0</v>
      </c>
      <c r="BJ850" s="69">
        <f t="shared" si="137"/>
        <v>0</v>
      </c>
      <c r="BK850" s="158" t="str">
        <f t="shared" si="138"/>
        <v/>
      </c>
    </row>
    <row r="851" spans="1:63" ht="12" customHeight="1" x14ac:dyDescent="0.2">
      <c r="A851" s="8"/>
      <c r="B851" s="7"/>
      <c r="C851" s="7"/>
      <c r="D851" s="7"/>
      <c r="E851" s="7"/>
      <c r="F851" s="7"/>
      <c r="G851" s="7"/>
      <c r="H851" s="7"/>
      <c r="I851" s="10"/>
      <c r="J851" s="25"/>
      <c r="K851" s="250"/>
      <c r="L851" s="31"/>
      <c r="M851" s="9"/>
      <c r="N851" s="11" t="s">
        <v>25</v>
      </c>
      <c r="O851" s="39"/>
      <c r="P851" s="47"/>
      <c r="Q851" s="13"/>
      <c r="R851" s="248">
        <f t="shared" si="130"/>
        <v>0</v>
      </c>
      <c r="S851" s="248">
        <f t="shared" si="131"/>
        <v>0</v>
      </c>
      <c r="T851" s="248">
        <f t="shared" si="132"/>
        <v>0</v>
      </c>
      <c r="U851" s="248">
        <f t="shared" si="133"/>
        <v>0</v>
      </c>
      <c r="V851" s="13"/>
      <c r="W851" s="7"/>
      <c r="AT851" s="130"/>
      <c r="BF851" s="33">
        <f t="shared" si="139"/>
        <v>41242</v>
      </c>
      <c r="BG851" s="34">
        <f t="shared" si="134"/>
        <v>82.88000000000001</v>
      </c>
      <c r="BH851" s="32">
        <f t="shared" si="135"/>
        <v>1</v>
      </c>
      <c r="BI851" s="32">
        <f t="shared" si="136"/>
        <v>0</v>
      </c>
      <c r="BJ851" s="69">
        <f t="shared" si="137"/>
        <v>0</v>
      </c>
      <c r="BK851" s="158" t="str">
        <f t="shared" si="138"/>
        <v/>
      </c>
    </row>
    <row r="852" spans="1:63" ht="12" customHeight="1" x14ac:dyDescent="0.2">
      <c r="A852" s="8"/>
      <c r="B852" s="7"/>
      <c r="C852" s="7"/>
      <c r="D852" s="7"/>
      <c r="E852" s="7"/>
      <c r="F852" s="7"/>
      <c r="G852" s="7"/>
      <c r="H852" s="7"/>
      <c r="I852" s="10"/>
      <c r="J852" s="25"/>
      <c r="K852" s="250"/>
      <c r="L852" s="31"/>
      <c r="M852" s="9"/>
      <c r="N852" s="11" t="s">
        <v>25</v>
      </c>
      <c r="O852" s="39"/>
      <c r="P852" s="47"/>
      <c r="Q852" s="13"/>
      <c r="R852" s="248">
        <f t="shared" si="130"/>
        <v>0</v>
      </c>
      <c r="S852" s="248">
        <f t="shared" si="131"/>
        <v>0</v>
      </c>
      <c r="T852" s="248">
        <f t="shared" si="132"/>
        <v>0</v>
      </c>
      <c r="U852" s="248">
        <f t="shared" si="133"/>
        <v>0</v>
      </c>
      <c r="V852" s="13"/>
      <c r="W852" s="7"/>
      <c r="AT852" s="130"/>
      <c r="BF852" s="33">
        <f t="shared" si="139"/>
        <v>41242</v>
      </c>
      <c r="BG852" s="34">
        <f t="shared" si="134"/>
        <v>82.88000000000001</v>
      </c>
      <c r="BH852" s="32">
        <f t="shared" si="135"/>
        <v>1</v>
      </c>
      <c r="BI852" s="32">
        <f t="shared" si="136"/>
        <v>0</v>
      </c>
      <c r="BJ852" s="69">
        <f t="shared" si="137"/>
        <v>0</v>
      </c>
      <c r="BK852" s="158" t="str">
        <f t="shared" si="138"/>
        <v/>
      </c>
    </row>
    <row r="853" spans="1:63" ht="12" customHeight="1" x14ac:dyDescent="0.2">
      <c r="A853" s="8"/>
      <c r="B853" s="7"/>
      <c r="C853" s="7"/>
      <c r="D853" s="7"/>
      <c r="E853" s="7"/>
      <c r="F853" s="7"/>
      <c r="G853" s="7"/>
      <c r="H853" s="7"/>
      <c r="I853" s="10"/>
      <c r="J853" s="25"/>
      <c r="K853" s="250"/>
      <c r="L853" s="31"/>
      <c r="M853" s="9"/>
      <c r="N853" s="11" t="s">
        <v>25</v>
      </c>
      <c r="O853" s="39"/>
      <c r="P853" s="47"/>
      <c r="Q853" s="13"/>
      <c r="R853" s="248">
        <f t="shared" si="130"/>
        <v>0</v>
      </c>
      <c r="S853" s="248">
        <f t="shared" si="131"/>
        <v>0</v>
      </c>
      <c r="T853" s="248">
        <f t="shared" si="132"/>
        <v>0</v>
      </c>
      <c r="U853" s="248">
        <f t="shared" si="133"/>
        <v>0</v>
      </c>
      <c r="V853" s="13"/>
      <c r="W853" s="7"/>
      <c r="AT853" s="130"/>
      <c r="BF853" s="33">
        <f t="shared" si="139"/>
        <v>41242</v>
      </c>
      <c r="BG853" s="34">
        <f t="shared" si="134"/>
        <v>82.88000000000001</v>
      </c>
      <c r="BH853" s="32">
        <f t="shared" si="135"/>
        <v>1</v>
      </c>
      <c r="BI853" s="32">
        <f t="shared" si="136"/>
        <v>0</v>
      </c>
      <c r="BJ853" s="69">
        <f t="shared" si="137"/>
        <v>0</v>
      </c>
      <c r="BK853" s="158" t="str">
        <f t="shared" si="138"/>
        <v/>
      </c>
    </row>
    <row r="854" spans="1:63" ht="12" customHeight="1" x14ac:dyDescent="0.2">
      <c r="A854" s="8"/>
      <c r="B854" s="7"/>
      <c r="C854" s="7"/>
      <c r="D854" s="7"/>
      <c r="E854" s="7"/>
      <c r="F854" s="7"/>
      <c r="G854" s="7"/>
      <c r="H854" s="7"/>
      <c r="I854" s="10"/>
      <c r="J854" s="25"/>
      <c r="K854" s="250"/>
      <c r="L854" s="31"/>
      <c r="M854" s="9"/>
      <c r="N854" s="11" t="s">
        <v>25</v>
      </c>
      <c r="O854" s="39"/>
      <c r="P854" s="47"/>
      <c r="Q854" s="13"/>
      <c r="R854" s="248">
        <f t="shared" si="130"/>
        <v>0</v>
      </c>
      <c r="S854" s="248">
        <f t="shared" si="131"/>
        <v>0</v>
      </c>
      <c r="T854" s="248">
        <f t="shared" si="132"/>
        <v>0</v>
      </c>
      <c r="U854" s="248">
        <f t="shared" si="133"/>
        <v>0</v>
      </c>
      <c r="V854" s="13"/>
      <c r="W854" s="7"/>
      <c r="AT854" s="130"/>
      <c r="BF854" s="33">
        <f t="shared" si="139"/>
        <v>41242</v>
      </c>
      <c r="BG854" s="34">
        <f t="shared" si="134"/>
        <v>82.88000000000001</v>
      </c>
      <c r="BH854" s="32">
        <f t="shared" si="135"/>
        <v>1</v>
      </c>
      <c r="BI854" s="32">
        <f t="shared" si="136"/>
        <v>0</v>
      </c>
      <c r="BJ854" s="69">
        <f t="shared" si="137"/>
        <v>0</v>
      </c>
      <c r="BK854" s="158" t="str">
        <f t="shared" si="138"/>
        <v/>
      </c>
    </row>
    <row r="855" spans="1:63" ht="12" customHeight="1" x14ac:dyDescent="0.2">
      <c r="A855" s="8"/>
      <c r="B855" s="7"/>
      <c r="C855" s="7"/>
      <c r="D855" s="7"/>
      <c r="E855" s="7"/>
      <c r="F855" s="7"/>
      <c r="G855" s="7"/>
      <c r="H855" s="7"/>
      <c r="I855" s="10"/>
      <c r="J855" s="25"/>
      <c r="K855" s="250"/>
      <c r="L855" s="31"/>
      <c r="M855" s="9"/>
      <c r="N855" s="11" t="s">
        <v>25</v>
      </c>
      <c r="O855" s="39"/>
      <c r="P855" s="47"/>
      <c r="Q855" s="13"/>
      <c r="R855" s="248">
        <f t="shared" si="130"/>
        <v>0</v>
      </c>
      <c r="S855" s="248">
        <f t="shared" si="131"/>
        <v>0</v>
      </c>
      <c r="T855" s="248">
        <f t="shared" si="132"/>
        <v>0</v>
      </c>
      <c r="U855" s="248">
        <f t="shared" si="133"/>
        <v>0</v>
      </c>
      <c r="V855" s="13"/>
      <c r="W855" s="7"/>
      <c r="AT855" s="130"/>
      <c r="BF855" s="33">
        <f t="shared" si="139"/>
        <v>41242</v>
      </c>
      <c r="BG855" s="34">
        <f t="shared" si="134"/>
        <v>82.88000000000001</v>
      </c>
      <c r="BH855" s="32">
        <f t="shared" si="135"/>
        <v>1</v>
      </c>
      <c r="BI855" s="32">
        <f t="shared" si="136"/>
        <v>0</v>
      </c>
      <c r="BJ855" s="69">
        <f t="shared" si="137"/>
        <v>0</v>
      </c>
      <c r="BK855" s="158" t="str">
        <f t="shared" si="138"/>
        <v/>
      </c>
    </row>
    <row r="856" spans="1:63" ht="12" customHeight="1" x14ac:dyDescent="0.2">
      <c r="A856" s="8"/>
      <c r="B856" s="7"/>
      <c r="C856" s="7"/>
      <c r="D856" s="7"/>
      <c r="E856" s="7"/>
      <c r="F856" s="7"/>
      <c r="G856" s="7"/>
      <c r="H856" s="7"/>
      <c r="I856" s="10"/>
      <c r="J856" s="25"/>
      <c r="K856" s="250"/>
      <c r="L856" s="31"/>
      <c r="M856" s="9"/>
      <c r="N856" s="11" t="s">
        <v>25</v>
      </c>
      <c r="O856" s="39"/>
      <c r="P856" s="47"/>
      <c r="Q856" s="13"/>
      <c r="R856" s="248">
        <f t="shared" si="130"/>
        <v>0</v>
      </c>
      <c r="S856" s="248">
        <f t="shared" si="131"/>
        <v>0</v>
      </c>
      <c r="T856" s="248">
        <f t="shared" si="132"/>
        <v>0</v>
      </c>
      <c r="U856" s="248">
        <f t="shared" si="133"/>
        <v>0</v>
      </c>
      <c r="V856" s="13"/>
      <c r="W856" s="7"/>
      <c r="AT856" s="130"/>
      <c r="BF856" s="33">
        <f t="shared" si="139"/>
        <v>41242</v>
      </c>
      <c r="BG856" s="34">
        <f t="shared" si="134"/>
        <v>82.88000000000001</v>
      </c>
      <c r="BH856" s="32">
        <f t="shared" si="135"/>
        <v>1</v>
      </c>
      <c r="BI856" s="32">
        <f t="shared" si="136"/>
        <v>0</v>
      </c>
      <c r="BJ856" s="69">
        <f t="shared" si="137"/>
        <v>0</v>
      </c>
      <c r="BK856" s="158" t="str">
        <f t="shared" si="138"/>
        <v/>
      </c>
    </row>
    <row r="857" spans="1:63" ht="12" customHeight="1" x14ac:dyDescent="0.2">
      <c r="A857" s="8"/>
      <c r="B857" s="7"/>
      <c r="C857" s="7"/>
      <c r="D857" s="7"/>
      <c r="E857" s="7"/>
      <c r="F857" s="7"/>
      <c r="G857" s="7"/>
      <c r="H857" s="7"/>
      <c r="I857" s="10"/>
      <c r="J857" s="25"/>
      <c r="K857" s="250"/>
      <c r="L857" s="31"/>
      <c r="M857" s="9"/>
      <c r="N857" s="11" t="s">
        <v>25</v>
      </c>
      <c r="O857" s="39"/>
      <c r="P857" s="47"/>
      <c r="Q857" s="13"/>
      <c r="R857" s="248">
        <f t="shared" si="130"/>
        <v>0</v>
      </c>
      <c r="S857" s="248">
        <f t="shared" si="131"/>
        <v>0</v>
      </c>
      <c r="T857" s="248">
        <f t="shared" si="132"/>
        <v>0</v>
      </c>
      <c r="U857" s="248">
        <f t="shared" si="133"/>
        <v>0</v>
      </c>
      <c r="V857" s="13"/>
      <c r="W857" s="7"/>
      <c r="AT857" s="130"/>
      <c r="BF857" s="33">
        <f t="shared" si="139"/>
        <v>41242</v>
      </c>
      <c r="BG857" s="34">
        <f t="shared" si="134"/>
        <v>82.88000000000001</v>
      </c>
      <c r="BH857" s="32">
        <f t="shared" si="135"/>
        <v>1</v>
      </c>
      <c r="BI857" s="32">
        <f t="shared" si="136"/>
        <v>0</v>
      </c>
      <c r="BJ857" s="69">
        <f t="shared" si="137"/>
        <v>0</v>
      </c>
      <c r="BK857" s="158" t="str">
        <f t="shared" si="138"/>
        <v/>
      </c>
    </row>
    <row r="858" spans="1:63" ht="12" customHeight="1" x14ac:dyDescent="0.2">
      <c r="A858" s="8"/>
      <c r="B858" s="7"/>
      <c r="C858" s="7"/>
      <c r="D858" s="7"/>
      <c r="E858" s="7"/>
      <c r="F858" s="7"/>
      <c r="G858" s="7"/>
      <c r="H858" s="7"/>
      <c r="I858" s="10"/>
      <c r="J858" s="25"/>
      <c r="K858" s="250"/>
      <c r="L858" s="31"/>
      <c r="M858" s="9"/>
      <c r="N858" s="11" t="s">
        <v>25</v>
      </c>
      <c r="O858" s="39"/>
      <c r="P858" s="47"/>
      <c r="Q858" s="13"/>
      <c r="R858" s="248">
        <f t="shared" si="130"/>
        <v>0</v>
      </c>
      <c r="S858" s="248">
        <f t="shared" si="131"/>
        <v>0</v>
      </c>
      <c r="T858" s="248">
        <f t="shared" si="132"/>
        <v>0</v>
      </c>
      <c r="U858" s="248">
        <f t="shared" si="133"/>
        <v>0</v>
      </c>
      <c r="V858" s="13"/>
      <c r="W858" s="7"/>
      <c r="AT858" s="130"/>
      <c r="BF858" s="33">
        <f t="shared" si="139"/>
        <v>41242</v>
      </c>
      <c r="BG858" s="34">
        <f t="shared" si="134"/>
        <v>82.88000000000001</v>
      </c>
      <c r="BH858" s="32">
        <f t="shared" si="135"/>
        <v>1</v>
      </c>
      <c r="BI858" s="32">
        <f t="shared" si="136"/>
        <v>0</v>
      </c>
      <c r="BJ858" s="69">
        <f t="shared" si="137"/>
        <v>0</v>
      </c>
      <c r="BK858" s="158" t="str">
        <f t="shared" si="138"/>
        <v/>
      </c>
    </row>
    <row r="859" spans="1:63" ht="12" customHeight="1" x14ac:dyDescent="0.2">
      <c r="A859" s="8"/>
      <c r="B859" s="7"/>
      <c r="C859" s="7"/>
      <c r="D859" s="7"/>
      <c r="E859" s="7"/>
      <c r="F859" s="7"/>
      <c r="G859" s="7"/>
      <c r="H859" s="7"/>
      <c r="I859" s="10"/>
      <c r="J859" s="25"/>
      <c r="K859" s="250"/>
      <c r="L859" s="31"/>
      <c r="M859" s="9"/>
      <c r="N859" s="11" t="s">
        <v>25</v>
      </c>
      <c r="O859" s="39"/>
      <c r="P859" s="47"/>
      <c r="Q859" s="13"/>
      <c r="R859" s="248">
        <f t="shared" si="130"/>
        <v>0</v>
      </c>
      <c r="S859" s="248">
        <f t="shared" si="131"/>
        <v>0</v>
      </c>
      <c r="T859" s="248">
        <f t="shared" si="132"/>
        <v>0</v>
      </c>
      <c r="U859" s="248">
        <f t="shared" si="133"/>
        <v>0</v>
      </c>
      <c r="V859" s="13"/>
      <c r="W859" s="7"/>
      <c r="AT859" s="130"/>
      <c r="BF859" s="33">
        <f t="shared" si="139"/>
        <v>41242</v>
      </c>
      <c r="BG859" s="34">
        <f t="shared" si="134"/>
        <v>82.88000000000001</v>
      </c>
      <c r="BH859" s="32">
        <f t="shared" si="135"/>
        <v>1</v>
      </c>
      <c r="BI859" s="32">
        <f t="shared" si="136"/>
        <v>0</v>
      </c>
      <c r="BJ859" s="69">
        <f t="shared" si="137"/>
        <v>0</v>
      </c>
      <c r="BK859" s="158" t="str">
        <f t="shared" si="138"/>
        <v/>
      </c>
    </row>
    <row r="860" spans="1:63" ht="12" customHeight="1" x14ac:dyDescent="0.2">
      <c r="A860" s="8"/>
      <c r="B860" s="7"/>
      <c r="C860" s="7"/>
      <c r="D860" s="7"/>
      <c r="E860" s="7"/>
      <c r="F860" s="7"/>
      <c r="G860" s="7"/>
      <c r="H860" s="7"/>
      <c r="I860" s="10"/>
      <c r="J860" s="25"/>
      <c r="K860" s="250"/>
      <c r="L860" s="31"/>
      <c r="M860" s="9"/>
      <c r="N860" s="11" t="s">
        <v>25</v>
      </c>
      <c r="O860" s="39"/>
      <c r="P860" s="47"/>
      <c r="Q860" s="13"/>
      <c r="R860" s="248">
        <f t="shared" si="130"/>
        <v>0</v>
      </c>
      <c r="S860" s="248">
        <f t="shared" si="131"/>
        <v>0</v>
      </c>
      <c r="T860" s="248">
        <f t="shared" si="132"/>
        <v>0</v>
      </c>
      <c r="U860" s="248">
        <f t="shared" si="133"/>
        <v>0</v>
      </c>
      <c r="V860" s="13"/>
      <c r="W860" s="7"/>
      <c r="AT860" s="130"/>
      <c r="BF860" s="33">
        <f t="shared" si="139"/>
        <v>41242</v>
      </c>
      <c r="BG860" s="34">
        <f t="shared" si="134"/>
        <v>82.88000000000001</v>
      </c>
      <c r="BH860" s="32">
        <f t="shared" si="135"/>
        <v>1</v>
      </c>
      <c r="BI860" s="32">
        <f t="shared" si="136"/>
        <v>0</v>
      </c>
      <c r="BJ860" s="69">
        <f t="shared" si="137"/>
        <v>0</v>
      </c>
      <c r="BK860" s="158" t="str">
        <f t="shared" si="138"/>
        <v/>
      </c>
    </row>
    <row r="861" spans="1:63" ht="12" customHeight="1" x14ac:dyDescent="0.2">
      <c r="A861" s="8"/>
      <c r="B861" s="7"/>
      <c r="C861" s="7"/>
      <c r="D861" s="7"/>
      <c r="E861" s="7"/>
      <c r="F861" s="7"/>
      <c r="G861" s="7"/>
      <c r="H861" s="7"/>
      <c r="I861" s="10"/>
      <c r="J861" s="25"/>
      <c r="K861" s="250"/>
      <c r="L861" s="31"/>
      <c r="M861" s="9"/>
      <c r="N861" s="11" t="s">
        <v>25</v>
      </c>
      <c r="O861" s="39"/>
      <c r="P861" s="47"/>
      <c r="Q861" s="13"/>
      <c r="R861" s="248">
        <f t="shared" si="130"/>
        <v>0</v>
      </c>
      <c r="S861" s="248">
        <f t="shared" si="131"/>
        <v>0</v>
      </c>
      <c r="T861" s="248">
        <f t="shared" si="132"/>
        <v>0</v>
      </c>
      <c r="U861" s="248">
        <f t="shared" si="133"/>
        <v>0</v>
      </c>
      <c r="V861" s="13"/>
      <c r="W861" s="7"/>
      <c r="AT861" s="130"/>
      <c r="BF861" s="33">
        <f t="shared" si="139"/>
        <v>41242</v>
      </c>
      <c r="BG861" s="34">
        <f t="shared" si="134"/>
        <v>82.88000000000001</v>
      </c>
      <c r="BH861" s="32">
        <f t="shared" si="135"/>
        <v>1</v>
      </c>
      <c r="BI861" s="32">
        <f t="shared" si="136"/>
        <v>0</v>
      </c>
      <c r="BJ861" s="69">
        <f t="shared" si="137"/>
        <v>0</v>
      </c>
      <c r="BK861" s="158" t="str">
        <f t="shared" si="138"/>
        <v/>
      </c>
    </row>
    <row r="862" spans="1:63" ht="12" customHeight="1" x14ac:dyDescent="0.2">
      <c r="A862" s="8"/>
      <c r="B862" s="7"/>
      <c r="C862" s="7"/>
      <c r="D862" s="7"/>
      <c r="E862" s="7"/>
      <c r="F862" s="7"/>
      <c r="G862" s="7"/>
      <c r="H862" s="7"/>
      <c r="I862" s="10"/>
      <c r="J862" s="25"/>
      <c r="K862" s="250"/>
      <c r="L862" s="31"/>
      <c r="M862" s="9"/>
      <c r="N862" s="11" t="s">
        <v>25</v>
      </c>
      <c r="O862" s="39"/>
      <c r="P862" s="47"/>
      <c r="Q862" s="13"/>
      <c r="R862" s="248">
        <f t="shared" si="130"/>
        <v>0</v>
      </c>
      <c r="S862" s="248">
        <f t="shared" si="131"/>
        <v>0</v>
      </c>
      <c r="T862" s="248">
        <f t="shared" si="132"/>
        <v>0</v>
      </c>
      <c r="U862" s="248">
        <f t="shared" si="133"/>
        <v>0</v>
      </c>
      <c r="V862" s="13"/>
      <c r="W862" s="7"/>
      <c r="AT862" s="130"/>
      <c r="BF862" s="33">
        <f t="shared" si="139"/>
        <v>41242</v>
      </c>
      <c r="BG862" s="34">
        <f t="shared" si="134"/>
        <v>82.88000000000001</v>
      </c>
      <c r="BH862" s="32">
        <f t="shared" si="135"/>
        <v>1</v>
      </c>
      <c r="BI862" s="32">
        <f t="shared" si="136"/>
        <v>0</v>
      </c>
      <c r="BJ862" s="69">
        <f t="shared" si="137"/>
        <v>0</v>
      </c>
      <c r="BK862" s="158" t="str">
        <f t="shared" si="138"/>
        <v/>
      </c>
    </row>
    <row r="863" spans="1:63" ht="12" customHeight="1" x14ac:dyDescent="0.2">
      <c r="A863" s="8"/>
      <c r="B863" s="7"/>
      <c r="C863" s="7"/>
      <c r="D863" s="7"/>
      <c r="E863" s="7"/>
      <c r="F863" s="7"/>
      <c r="G863" s="7"/>
      <c r="H863" s="7"/>
      <c r="I863" s="10"/>
      <c r="J863" s="25"/>
      <c r="K863" s="250"/>
      <c r="L863" s="31"/>
      <c r="M863" s="9"/>
      <c r="N863" s="11" t="s">
        <v>25</v>
      </c>
      <c r="O863" s="39"/>
      <c r="P863" s="47"/>
      <c r="Q863" s="13"/>
      <c r="R863" s="248">
        <f t="shared" si="130"/>
        <v>0</v>
      </c>
      <c r="S863" s="248">
        <f t="shared" si="131"/>
        <v>0</v>
      </c>
      <c r="T863" s="248">
        <f t="shared" si="132"/>
        <v>0</v>
      </c>
      <c r="U863" s="248">
        <f t="shared" si="133"/>
        <v>0</v>
      </c>
      <c r="V863" s="13"/>
      <c r="W863" s="7"/>
      <c r="AT863" s="130"/>
      <c r="BF863" s="33">
        <f t="shared" si="139"/>
        <v>41242</v>
      </c>
      <c r="BG863" s="34">
        <f t="shared" si="134"/>
        <v>82.88000000000001</v>
      </c>
      <c r="BH863" s="32">
        <f t="shared" si="135"/>
        <v>1</v>
      </c>
      <c r="BI863" s="32">
        <f t="shared" si="136"/>
        <v>0</v>
      </c>
      <c r="BJ863" s="69">
        <f t="shared" si="137"/>
        <v>0</v>
      </c>
      <c r="BK863" s="158" t="str">
        <f t="shared" si="138"/>
        <v/>
      </c>
    </row>
    <row r="864" spans="1:63" ht="12" customHeight="1" x14ac:dyDescent="0.2">
      <c r="A864" s="8"/>
      <c r="B864" s="7"/>
      <c r="C864" s="7"/>
      <c r="D864" s="7"/>
      <c r="E864" s="7"/>
      <c r="F864" s="7"/>
      <c r="G864" s="7"/>
      <c r="H864" s="7"/>
      <c r="I864" s="10"/>
      <c r="J864" s="25"/>
      <c r="K864" s="250"/>
      <c r="L864" s="31"/>
      <c r="M864" s="9"/>
      <c r="N864" s="11" t="s">
        <v>25</v>
      </c>
      <c r="O864" s="39"/>
      <c r="P864" s="47"/>
      <c r="Q864" s="13"/>
      <c r="R864" s="248">
        <f t="shared" si="130"/>
        <v>0</v>
      </c>
      <c r="S864" s="248">
        <f t="shared" si="131"/>
        <v>0</v>
      </c>
      <c r="T864" s="248">
        <f t="shared" si="132"/>
        <v>0</v>
      </c>
      <c r="U864" s="248">
        <f t="shared" si="133"/>
        <v>0</v>
      </c>
      <c r="V864" s="13"/>
      <c r="W864" s="7"/>
      <c r="AT864" s="130"/>
      <c r="BF864" s="33">
        <f t="shared" si="139"/>
        <v>41242</v>
      </c>
      <c r="BG864" s="34">
        <f t="shared" si="134"/>
        <v>82.88000000000001</v>
      </c>
      <c r="BH864" s="32">
        <f t="shared" si="135"/>
        <v>1</v>
      </c>
      <c r="BI864" s="32">
        <f t="shared" si="136"/>
        <v>0</v>
      </c>
      <c r="BJ864" s="69">
        <f t="shared" si="137"/>
        <v>0</v>
      </c>
      <c r="BK864" s="158" t="str">
        <f t="shared" si="138"/>
        <v/>
      </c>
    </row>
    <row r="865" spans="1:63" ht="12" customHeight="1" x14ac:dyDescent="0.2">
      <c r="A865" s="8"/>
      <c r="B865" s="7"/>
      <c r="C865" s="7"/>
      <c r="D865" s="7"/>
      <c r="E865" s="7"/>
      <c r="F865" s="7"/>
      <c r="G865" s="7"/>
      <c r="H865" s="7"/>
      <c r="I865" s="10"/>
      <c r="J865" s="25"/>
      <c r="K865" s="250"/>
      <c r="L865" s="31"/>
      <c r="M865" s="9"/>
      <c r="N865" s="11" t="s">
        <v>25</v>
      </c>
      <c r="O865" s="39"/>
      <c r="P865" s="47"/>
      <c r="Q865" s="13"/>
      <c r="R865" s="248">
        <f t="shared" si="130"/>
        <v>0</v>
      </c>
      <c r="S865" s="248">
        <f t="shared" si="131"/>
        <v>0</v>
      </c>
      <c r="T865" s="248">
        <f t="shared" si="132"/>
        <v>0</v>
      </c>
      <c r="U865" s="248">
        <f t="shared" si="133"/>
        <v>0</v>
      </c>
      <c r="V865" s="13"/>
      <c r="W865" s="7"/>
      <c r="AT865" s="130"/>
      <c r="BF865" s="33">
        <f t="shared" si="139"/>
        <v>41242</v>
      </c>
      <c r="BG865" s="34">
        <f t="shared" si="134"/>
        <v>82.88000000000001</v>
      </c>
      <c r="BH865" s="32">
        <f t="shared" si="135"/>
        <v>1</v>
      </c>
      <c r="BI865" s="32">
        <f t="shared" si="136"/>
        <v>0</v>
      </c>
      <c r="BJ865" s="69">
        <f t="shared" si="137"/>
        <v>0</v>
      </c>
      <c r="BK865" s="158" t="str">
        <f t="shared" si="138"/>
        <v/>
      </c>
    </row>
    <row r="866" spans="1:63" ht="12" customHeight="1" x14ac:dyDescent="0.2">
      <c r="A866" s="8"/>
      <c r="B866" s="7"/>
      <c r="C866" s="7"/>
      <c r="D866" s="7"/>
      <c r="E866" s="7"/>
      <c r="F866" s="7"/>
      <c r="G866" s="7"/>
      <c r="H866" s="7"/>
      <c r="I866" s="10"/>
      <c r="J866" s="25"/>
      <c r="K866" s="250"/>
      <c r="L866" s="31"/>
      <c r="M866" s="9"/>
      <c r="N866" s="11" t="s">
        <v>25</v>
      </c>
      <c r="O866" s="39"/>
      <c r="P866" s="47"/>
      <c r="Q866" s="13"/>
      <c r="R866" s="248">
        <f t="shared" si="130"/>
        <v>0</v>
      </c>
      <c r="S866" s="248">
        <f t="shared" si="131"/>
        <v>0</v>
      </c>
      <c r="T866" s="248">
        <f t="shared" si="132"/>
        <v>0</v>
      </c>
      <c r="U866" s="248">
        <f t="shared" si="133"/>
        <v>0</v>
      </c>
      <c r="V866" s="13"/>
      <c r="W866" s="7"/>
      <c r="AT866" s="130"/>
      <c r="BF866" s="33">
        <f t="shared" si="139"/>
        <v>41242</v>
      </c>
      <c r="BG866" s="34">
        <f t="shared" si="134"/>
        <v>82.88000000000001</v>
      </c>
      <c r="BH866" s="32">
        <f t="shared" si="135"/>
        <v>1</v>
      </c>
      <c r="BI866" s="32">
        <f t="shared" si="136"/>
        <v>0</v>
      </c>
      <c r="BJ866" s="69">
        <f t="shared" si="137"/>
        <v>0</v>
      </c>
      <c r="BK866" s="158" t="str">
        <f t="shared" si="138"/>
        <v/>
      </c>
    </row>
    <row r="867" spans="1:63" ht="12" customHeight="1" x14ac:dyDescent="0.2">
      <c r="A867" s="8"/>
      <c r="B867" s="7"/>
      <c r="C867" s="7"/>
      <c r="D867" s="7"/>
      <c r="E867" s="7"/>
      <c r="F867" s="7"/>
      <c r="G867" s="7"/>
      <c r="H867" s="7"/>
      <c r="I867" s="10"/>
      <c r="J867" s="25"/>
      <c r="K867" s="250"/>
      <c r="L867" s="31"/>
      <c r="M867" s="9"/>
      <c r="N867" s="11" t="s">
        <v>25</v>
      </c>
      <c r="O867" s="39"/>
      <c r="P867" s="47"/>
      <c r="Q867" s="13"/>
      <c r="R867" s="248">
        <f t="shared" si="130"/>
        <v>0</v>
      </c>
      <c r="S867" s="248">
        <f t="shared" si="131"/>
        <v>0</v>
      </c>
      <c r="T867" s="248">
        <f t="shared" si="132"/>
        <v>0</v>
      </c>
      <c r="U867" s="248">
        <f t="shared" si="133"/>
        <v>0</v>
      </c>
      <c r="V867" s="13"/>
      <c r="W867" s="7"/>
      <c r="AT867" s="130"/>
      <c r="BF867" s="33">
        <f t="shared" si="139"/>
        <v>41242</v>
      </c>
      <c r="BG867" s="34">
        <f t="shared" si="134"/>
        <v>82.88000000000001</v>
      </c>
      <c r="BH867" s="32">
        <f t="shared" si="135"/>
        <v>1</v>
      </c>
      <c r="BI867" s="32">
        <f t="shared" si="136"/>
        <v>0</v>
      </c>
      <c r="BJ867" s="69">
        <f t="shared" si="137"/>
        <v>0</v>
      </c>
      <c r="BK867" s="158" t="str">
        <f t="shared" si="138"/>
        <v/>
      </c>
    </row>
    <row r="868" spans="1:63" ht="12" customHeight="1" x14ac:dyDescent="0.2">
      <c r="A868" s="8"/>
      <c r="B868" s="7"/>
      <c r="C868" s="7"/>
      <c r="D868" s="7"/>
      <c r="E868" s="7"/>
      <c r="F868" s="7"/>
      <c r="G868" s="7"/>
      <c r="H868" s="7"/>
      <c r="I868" s="10"/>
      <c r="J868" s="25"/>
      <c r="K868" s="250"/>
      <c r="L868" s="31"/>
      <c r="M868" s="9"/>
      <c r="N868" s="11" t="s">
        <v>25</v>
      </c>
      <c r="O868" s="39"/>
      <c r="P868" s="47"/>
      <c r="Q868" s="13"/>
      <c r="R868" s="248">
        <f t="shared" si="130"/>
        <v>0</v>
      </c>
      <c r="S868" s="248">
        <f t="shared" si="131"/>
        <v>0</v>
      </c>
      <c r="T868" s="248">
        <f t="shared" si="132"/>
        <v>0</v>
      </c>
      <c r="U868" s="248">
        <f t="shared" si="133"/>
        <v>0</v>
      </c>
      <c r="V868" s="13"/>
      <c r="W868" s="7"/>
      <c r="AT868" s="130"/>
      <c r="BF868" s="33">
        <f t="shared" si="139"/>
        <v>41242</v>
      </c>
      <c r="BG868" s="34">
        <f t="shared" si="134"/>
        <v>82.88000000000001</v>
      </c>
      <c r="BH868" s="32">
        <f t="shared" si="135"/>
        <v>1</v>
      </c>
      <c r="BI868" s="32">
        <f t="shared" si="136"/>
        <v>0</v>
      </c>
      <c r="BJ868" s="69">
        <f t="shared" si="137"/>
        <v>0</v>
      </c>
      <c r="BK868" s="158" t="str">
        <f t="shared" si="138"/>
        <v/>
      </c>
    </row>
    <row r="869" spans="1:63" ht="12" customHeight="1" x14ac:dyDescent="0.2">
      <c r="A869" s="8"/>
      <c r="B869" s="7"/>
      <c r="C869" s="7"/>
      <c r="D869" s="7"/>
      <c r="E869" s="7"/>
      <c r="F869" s="7"/>
      <c r="G869" s="7"/>
      <c r="H869" s="7"/>
      <c r="I869" s="10"/>
      <c r="J869" s="25"/>
      <c r="K869" s="250"/>
      <c r="L869" s="31"/>
      <c r="M869" s="9"/>
      <c r="N869" s="11" t="s">
        <v>25</v>
      </c>
      <c r="O869" s="39"/>
      <c r="P869" s="47"/>
      <c r="Q869" s="13"/>
      <c r="R869" s="248">
        <f t="shared" si="130"/>
        <v>0</v>
      </c>
      <c r="S869" s="248">
        <f t="shared" si="131"/>
        <v>0</v>
      </c>
      <c r="T869" s="248">
        <f t="shared" si="132"/>
        <v>0</v>
      </c>
      <c r="U869" s="248">
        <f t="shared" si="133"/>
        <v>0</v>
      </c>
      <c r="V869" s="13"/>
      <c r="W869" s="7"/>
      <c r="AT869" s="130"/>
      <c r="BF869" s="33">
        <f t="shared" si="139"/>
        <v>41242</v>
      </c>
      <c r="BG869" s="34">
        <f t="shared" si="134"/>
        <v>82.88000000000001</v>
      </c>
      <c r="BH869" s="32">
        <f t="shared" si="135"/>
        <v>1</v>
      </c>
      <c r="BI869" s="32">
        <f t="shared" si="136"/>
        <v>0</v>
      </c>
      <c r="BJ869" s="69">
        <f t="shared" si="137"/>
        <v>0</v>
      </c>
      <c r="BK869" s="158" t="str">
        <f t="shared" si="138"/>
        <v/>
      </c>
    </row>
    <row r="870" spans="1:63" ht="12" customHeight="1" x14ac:dyDescent="0.2">
      <c r="A870" s="8"/>
      <c r="B870" s="7"/>
      <c r="C870" s="7"/>
      <c r="D870" s="7"/>
      <c r="E870" s="7"/>
      <c r="F870" s="7"/>
      <c r="G870" s="7"/>
      <c r="H870" s="7"/>
      <c r="I870" s="10"/>
      <c r="J870" s="25"/>
      <c r="K870" s="250"/>
      <c r="L870" s="31"/>
      <c r="M870" s="9"/>
      <c r="N870" s="11" t="s">
        <v>25</v>
      </c>
      <c r="O870" s="39"/>
      <c r="P870" s="47"/>
      <c r="Q870" s="13"/>
      <c r="R870" s="248">
        <f t="shared" si="130"/>
        <v>0</v>
      </c>
      <c r="S870" s="248">
        <f t="shared" si="131"/>
        <v>0</v>
      </c>
      <c r="T870" s="248">
        <f t="shared" si="132"/>
        <v>0</v>
      </c>
      <c r="U870" s="248">
        <f t="shared" si="133"/>
        <v>0</v>
      </c>
      <c r="V870" s="13"/>
      <c r="W870" s="7"/>
      <c r="AT870" s="130"/>
      <c r="BF870" s="33">
        <f t="shared" si="139"/>
        <v>41242</v>
      </c>
      <c r="BG870" s="34">
        <f t="shared" si="134"/>
        <v>82.88000000000001</v>
      </c>
      <c r="BH870" s="32">
        <f t="shared" si="135"/>
        <v>1</v>
      </c>
      <c r="BI870" s="32">
        <f t="shared" si="136"/>
        <v>0</v>
      </c>
      <c r="BJ870" s="69">
        <f t="shared" si="137"/>
        <v>0</v>
      </c>
      <c r="BK870" s="158" t="str">
        <f t="shared" si="138"/>
        <v/>
      </c>
    </row>
    <row r="871" spans="1:63" ht="12" customHeight="1" x14ac:dyDescent="0.2">
      <c r="A871" s="8"/>
      <c r="B871" s="7"/>
      <c r="C871" s="7"/>
      <c r="D871" s="7"/>
      <c r="E871" s="7"/>
      <c r="F871" s="7"/>
      <c r="G871" s="7"/>
      <c r="H871" s="7"/>
      <c r="I871" s="10"/>
      <c r="J871" s="25"/>
      <c r="K871" s="250"/>
      <c r="L871" s="31"/>
      <c r="M871" s="9"/>
      <c r="N871" s="11" t="s">
        <v>25</v>
      </c>
      <c r="O871" s="39"/>
      <c r="P871" s="47"/>
      <c r="Q871" s="13"/>
      <c r="R871" s="248">
        <f t="shared" si="130"/>
        <v>0</v>
      </c>
      <c r="S871" s="248">
        <f t="shared" si="131"/>
        <v>0</v>
      </c>
      <c r="T871" s="248">
        <f t="shared" si="132"/>
        <v>0</v>
      </c>
      <c r="U871" s="248">
        <f t="shared" si="133"/>
        <v>0</v>
      </c>
      <c r="V871" s="13"/>
      <c r="W871" s="7"/>
      <c r="AT871" s="130"/>
      <c r="BF871" s="33">
        <f t="shared" si="139"/>
        <v>41242</v>
      </c>
      <c r="BG871" s="34">
        <f t="shared" si="134"/>
        <v>82.88000000000001</v>
      </c>
      <c r="BH871" s="32">
        <f t="shared" si="135"/>
        <v>1</v>
      </c>
      <c r="BI871" s="32">
        <f t="shared" si="136"/>
        <v>0</v>
      </c>
      <c r="BJ871" s="69">
        <f t="shared" si="137"/>
        <v>0</v>
      </c>
      <c r="BK871" s="158" t="str">
        <f t="shared" si="138"/>
        <v/>
      </c>
    </row>
    <row r="872" spans="1:63" ht="12" customHeight="1" x14ac:dyDescent="0.2">
      <c r="A872" s="8"/>
      <c r="B872" s="7"/>
      <c r="C872" s="7"/>
      <c r="D872" s="7"/>
      <c r="E872" s="7"/>
      <c r="F872" s="7"/>
      <c r="G872" s="7"/>
      <c r="H872" s="7"/>
      <c r="I872" s="10"/>
      <c r="J872" s="25"/>
      <c r="K872" s="250"/>
      <c r="L872" s="31"/>
      <c r="M872" s="9"/>
      <c r="N872" s="11" t="s">
        <v>25</v>
      </c>
      <c r="O872" s="39"/>
      <c r="P872" s="47"/>
      <c r="Q872" s="13"/>
      <c r="R872" s="248">
        <f t="shared" si="130"/>
        <v>0</v>
      </c>
      <c r="S872" s="248">
        <f t="shared" si="131"/>
        <v>0</v>
      </c>
      <c r="T872" s="248">
        <f t="shared" si="132"/>
        <v>0</v>
      </c>
      <c r="U872" s="248">
        <f t="shared" si="133"/>
        <v>0</v>
      </c>
      <c r="V872" s="13"/>
      <c r="W872" s="7"/>
      <c r="AT872" s="130"/>
      <c r="BF872" s="33">
        <f t="shared" si="139"/>
        <v>41242</v>
      </c>
      <c r="BG872" s="34">
        <f t="shared" si="134"/>
        <v>82.88000000000001</v>
      </c>
      <c r="BH872" s="32">
        <f t="shared" si="135"/>
        <v>1</v>
      </c>
      <c r="BI872" s="32">
        <f t="shared" si="136"/>
        <v>0</v>
      </c>
      <c r="BJ872" s="69">
        <f t="shared" si="137"/>
        <v>0</v>
      </c>
      <c r="BK872" s="158" t="str">
        <f t="shared" si="138"/>
        <v/>
      </c>
    </row>
    <row r="873" spans="1:63" ht="12" customHeight="1" x14ac:dyDescent="0.2">
      <c r="A873" s="8"/>
      <c r="B873" s="7"/>
      <c r="C873" s="7"/>
      <c r="D873" s="7"/>
      <c r="E873" s="7"/>
      <c r="F873" s="7"/>
      <c r="G873" s="7"/>
      <c r="H873" s="7"/>
      <c r="I873" s="10"/>
      <c r="J873" s="25"/>
      <c r="K873" s="250"/>
      <c r="L873" s="31"/>
      <c r="M873" s="9"/>
      <c r="N873" s="11" t="s">
        <v>25</v>
      </c>
      <c r="O873" s="39"/>
      <c r="P873" s="47"/>
      <c r="Q873" s="13"/>
      <c r="R873" s="248">
        <f t="shared" si="130"/>
        <v>0</v>
      </c>
      <c r="S873" s="248">
        <f t="shared" si="131"/>
        <v>0</v>
      </c>
      <c r="T873" s="248">
        <f t="shared" si="132"/>
        <v>0</v>
      </c>
      <c r="U873" s="248">
        <f t="shared" si="133"/>
        <v>0</v>
      </c>
      <c r="V873" s="13"/>
      <c r="W873" s="7"/>
      <c r="AT873" s="130"/>
      <c r="BF873" s="33">
        <f t="shared" si="139"/>
        <v>41242</v>
      </c>
      <c r="BG873" s="34">
        <f t="shared" si="134"/>
        <v>82.88000000000001</v>
      </c>
      <c r="BH873" s="32">
        <f t="shared" si="135"/>
        <v>1</v>
      </c>
      <c r="BI873" s="32">
        <f t="shared" si="136"/>
        <v>0</v>
      </c>
      <c r="BJ873" s="69">
        <f t="shared" si="137"/>
        <v>0</v>
      </c>
      <c r="BK873" s="158" t="str">
        <f t="shared" si="138"/>
        <v/>
      </c>
    </row>
    <row r="874" spans="1:63" ht="12" customHeight="1" x14ac:dyDescent="0.2">
      <c r="A874" s="8"/>
      <c r="B874" s="7"/>
      <c r="C874" s="7"/>
      <c r="D874" s="7"/>
      <c r="E874" s="7"/>
      <c r="F874" s="7"/>
      <c r="G874" s="7"/>
      <c r="H874" s="7"/>
      <c r="I874" s="10"/>
      <c r="J874" s="25"/>
      <c r="K874" s="250"/>
      <c r="L874" s="31"/>
      <c r="M874" s="9"/>
      <c r="N874" s="11" t="s">
        <v>25</v>
      </c>
      <c r="O874" s="39"/>
      <c r="P874" s="47"/>
      <c r="Q874" s="13"/>
      <c r="R874" s="248">
        <f t="shared" si="130"/>
        <v>0</v>
      </c>
      <c r="S874" s="248">
        <f t="shared" si="131"/>
        <v>0</v>
      </c>
      <c r="T874" s="248">
        <f t="shared" si="132"/>
        <v>0</v>
      </c>
      <c r="U874" s="248">
        <f t="shared" si="133"/>
        <v>0</v>
      </c>
      <c r="V874" s="13"/>
      <c r="W874" s="7"/>
      <c r="AT874" s="130"/>
      <c r="BF874" s="33">
        <f t="shared" si="139"/>
        <v>41242</v>
      </c>
      <c r="BG874" s="34">
        <f t="shared" si="134"/>
        <v>82.88000000000001</v>
      </c>
      <c r="BH874" s="32">
        <f t="shared" si="135"/>
        <v>1</v>
      </c>
      <c r="BI874" s="32">
        <f t="shared" si="136"/>
        <v>0</v>
      </c>
      <c r="BJ874" s="69">
        <f t="shared" si="137"/>
        <v>0</v>
      </c>
      <c r="BK874" s="158" t="str">
        <f t="shared" si="138"/>
        <v/>
      </c>
    </row>
    <row r="875" spans="1:63" ht="12" customHeight="1" x14ac:dyDescent="0.2">
      <c r="A875" s="8"/>
      <c r="B875" s="7"/>
      <c r="C875" s="7"/>
      <c r="D875" s="7"/>
      <c r="E875" s="7"/>
      <c r="F875" s="7"/>
      <c r="G875" s="7"/>
      <c r="H875" s="7"/>
      <c r="I875" s="10"/>
      <c r="J875" s="25"/>
      <c r="K875" s="250"/>
      <c r="L875" s="31"/>
      <c r="M875" s="9"/>
      <c r="N875" s="11" t="s">
        <v>25</v>
      </c>
      <c r="O875" s="39"/>
      <c r="P875" s="47"/>
      <c r="Q875" s="13"/>
      <c r="R875" s="248">
        <f t="shared" si="130"/>
        <v>0</v>
      </c>
      <c r="S875" s="248">
        <f t="shared" si="131"/>
        <v>0</v>
      </c>
      <c r="T875" s="248">
        <f t="shared" si="132"/>
        <v>0</v>
      </c>
      <c r="U875" s="248">
        <f t="shared" si="133"/>
        <v>0</v>
      </c>
      <c r="V875" s="13"/>
      <c r="W875" s="7"/>
      <c r="AT875" s="130"/>
      <c r="BF875" s="33">
        <f t="shared" si="139"/>
        <v>41242</v>
      </c>
      <c r="BG875" s="34">
        <f t="shared" si="134"/>
        <v>82.88000000000001</v>
      </c>
      <c r="BH875" s="32">
        <f t="shared" si="135"/>
        <v>1</v>
      </c>
      <c r="BI875" s="32">
        <f t="shared" si="136"/>
        <v>0</v>
      </c>
      <c r="BJ875" s="69">
        <f t="shared" si="137"/>
        <v>0</v>
      </c>
      <c r="BK875" s="158" t="str">
        <f t="shared" si="138"/>
        <v/>
      </c>
    </row>
    <row r="876" spans="1:63" ht="12" customHeight="1" x14ac:dyDescent="0.2">
      <c r="A876" s="8"/>
      <c r="B876" s="7"/>
      <c r="C876" s="7"/>
      <c r="D876" s="7"/>
      <c r="E876" s="7"/>
      <c r="F876" s="7"/>
      <c r="G876" s="7"/>
      <c r="H876" s="7"/>
      <c r="I876" s="10"/>
      <c r="J876" s="25"/>
      <c r="K876" s="250"/>
      <c r="L876" s="31"/>
      <c r="M876" s="9"/>
      <c r="N876" s="11" t="s">
        <v>25</v>
      </c>
      <c r="O876" s="39"/>
      <c r="P876" s="47"/>
      <c r="Q876" s="13"/>
      <c r="R876" s="248">
        <f t="shared" si="130"/>
        <v>0</v>
      </c>
      <c r="S876" s="248">
        <f t="shared" si="131"/>
        <v>0</v>
      </c>
      <c r="T876" s="248">
        <f t="shared" si="132"/>
        <v>0</v>
      </c>
      <c r="U876" s="248">
        <f t="shared" si="133"/>
        <v>0</v>
      </c>
      <c r="V876" s="13"/>
      <c r="W876" s="7"/>
      <c r="AT876" s="130"/>
      <c r="BF876" s="33">
        <f t="shared" si="139"/>
        <v>41242</v>
      </c>
      <c r="BG876" s="34">
        <f t="shared" si="134"/>
        <v>82.88000000000001</v>
      </c>
      <c r="BH876" s="32">
        <f t="shared" si="135"/>
        <v>1</v>
      </c>
      <c r="BI876" s="32">
        <f t="shared" si="136"/>
        <v>0</v>
      </c>
      <c r="BJ876" s="69">
        <f t="shared" si="137"/>
        <v>0</v>
      </c>
      <c r="BK876" s="158" t="str">
        <f t="shared" si="138"/>
        <v/>
      </c>
    </row>
    <row r="877" spans="1:63" ht="12" customHeight="1" x14ac:dyDescent="0.2">
      <c r="A877" s="8"/>
      <c r="B877" s="7"/>
      <c r="C877" s="7"/>
      <c r="D877" s="7"/>
      <c r="E877" s="7"/>
      <c r="F877" s="7"/>
      <c r="G877" s="7"/>
      <c r="H877" s="7"/>
      <c r="I877" s="10"/>
      <c r="J877" s="25"/>
      <c r="K877" s="250"/>
      <c r="L877" s="31"/>
      <c r="M877" s="9"/>
      <c r="N877" s="11" t="s">
        <v>25</v>
      </c>
      <c r="O877" s="39"/>
      <c r="P877" s="47"/>
      <c r="Q877" s="13"/>
      <c r="R877" s="248">
        <f t="shared" si="130"/>
        <v>0</v>
      </c>
      <c r="S877" s="248">
        <f t="shared" si="131"/>
        <v>0</v>
      </c>
      <c r="T877" s="248">
        <f t="shared" si="132"/>
        <v>0</v>
      </c>
      <c r="U877" s="248">
        <f t="shared" si="133"/>
        <v>0</v>
      </c>
      <c r="V877" s="13"/>
      <c r="W877" s="7"/>
      <c r="AT877" s="130"/>
      <c r="BF877" s="33">
        <f t="shared" si="139"/>
        <v>41242</v>
      </c>
      <c r="BG877" s="34">
        <f t="shared" si="134"/>
        <v>82.88000000000001</v>
      </c>
      <c r="BH877" s="32">
        <f t="shared" si="135"/>
        <v>1</v>
      </c>
      <c r="BI877" s="32">
        <f t="shared" si="136"/>
        <v>0</v>
      </c>
      <c r="BJ877" s="69">
        <f t="shared" si="137"/>
        <v>0</v>
      </c>
      <c r="BK877" s="158" t="str">
        <f t="shared" si="138"/>
        <v/>
      </c>
    </row>
    <row r="878" spans="1:63" ht="12" customHeight="1" x14ac:dyDescent="0.2">
      <c r="A878" s="8"/>
      <c r="B878" s="7"/>
      <c r="C878" s="7"/>
      <c r="D878" s="7"/>
      <c r="E878" s="7"/>
      <c r="F878" s="7"/>
      <c r="G878" s="7"/>
      <c r="H878" s="7"/>
      <c r="I878" s="10"/>
      <c r="J878" s="25"/>
      <c r="K878" s="250"/>
      <c r="L878" s="31"/>
      <c r="M878" s="9"/>
      <c r="N878" s="11" t="s">
        <v>25</v>
      </c>
      <c r="O878" s="39"/>
      <c r="P878" s="47"/>
      <c r="Q878" s="13"/>
      <c r="R878" s="248">
        <f t="shared" si="130"/>
        <v>0</v>
      </c>
      <c r="S878" s="248">
        <f t="shared" si="131"/>
        <v>0</v>
      </c>
      <c r="T878" s="248">
        <f t="shared" si="132"/>
        <v>0</v>
      </c>
      <c r="U878" s="248">
        <f t="shared" si="133"/>
        <v>0</v>
      </c>
      <c r="V878" s="13"/>
      <c r="W878" s="7"/>
      <c r="AT878" s="130"/>
      <c r="BF878" s="33">
        <f t="shared" si="139"/>
        <v>41242</v>
      </c>
      <c r="BG878" s="34">
        <f t="shared" si="134"/>
        <v>82.88000000000001</v>
      </c>
      <c r="BH878" s="32">
        <f t="shared" si="135"/>
        <v>1</v>
      </c>
      <c r="BI878" s="32">
        <f t="shared" si="136"/>
        <v>0</v>
      </c>
      <c r="BJ878" s="69">
        <f t="shared" si="137"/>
        <v>0</v>
      </c>
      <c r="BK878" s="158" t="str">
        <f t="shared" si="138"/>
        <v/>
      </c>
    </row>
    <row r="879" spans="1:63" ht="12" customHeight="1" x14ac:dyDescent="0.2">
      <c r="A879" s="8"/>
      <c r="B879" s="7"/>
      <c r="C879" s="7"/>
      <c r="D879" s="7"/>
      <c r="E879" s="7"/>
      <c r="F879" s="7"/>
      <c r="G879" s="7"/>
      <c r="H879" s="7"/>
      <c r="I879" s="10"/>
      <c r="J879" s="25"/>
      <c r="K879" s="250"/>
      <c r="L879" s="31"/>
      <c r="M879" s="9"/>
      <c r="N879" s="11" t="s">
        <v>25</v>
      </c>
      <c r="O879" s="39"/>
      <c r="P879" s="47"/>
      <c r="Q879" s="13"/>
      <c r="R879" s="248">
        <f t="shared" si="130"/>
        <v>0</v>
      </c>
      <c r="S879" s="248">
        <f t="shared" si="131"/>
        <v>0</v>
      </c>
      <c r="T879" s="248">
        <f t="shared" si="132"/>
        <v>0</v>
      </c>
      <c r="U879" s="248">
        <f t="shared" si="133"/>
        <v>0</v>
      </c>
      <c r="V879" s="13"/>
      <c r="W879" s="7"/>
      <c r="AT879" s="130"/>
      <c r="BF879" s="33">
        <f t="shared" si="139"/>
        <v>41242</v>
      </c>
      <c r="BG879" s="34">
        <f t="shared" si="134"/>
        <v>82.88000000000001</v>
      </c>
      <c r="BH879" s="32">
        <f t="shared" si="135"/>
        <v>1</v>
      </c>
      <c r="BI879" s="32">
        <f t="shared" si="136"/>
        <v>0</v>
      </c>
      <c r="BJ879" s="69">
        <f t="shared" si="137"/>
        <v>0</v>
      </c>
      <c r="BK879" s="158" t="str">
        <f t="shared" si="138"/>
        <v/>
      </c>
    </row>
    <row r="880" spans="1:63" ht="12" customHeight="1" x14ac:dyDescent="0.2">
      <c r="A880" s="8"/>
      <c r="B880" s="7"/>
      <c r="C880" s="7"/>
      <c r="D880" s="7"/>
      <c r="E880" s="7"/>
      <c r="F880" s="7"/>
      <c r="G880" s="7"/>
      <c r="H880" s="7"/>
      <c r="I880" s="10"/>
      <c r="J880" s="25"/>
      <c r="K880" s="250"/>
      <c r="L880" s="31"/>
      <c r="M880" s="9"/>
      <c r="N880" s="11" t="s">
        <v>25</v>
      </c>
      <c r="O880" s="39"/>
      <c r="P880" s="47"/>
      <c r="Q880" s="13"/>
      <c r="R880" s="248">
        <f t="shared" si="130"/>
        <v>0</v>
      </c>
      <c r="S880" s="248">
        <f t="shared" si="131"/>
        <v>0</v>
      </c>
      <c r="T880" s="248">
        <f t="shared" si="132"/>
        <v>0</v>
      </c>
      <c r="U880" s="248">
        <f t="shared" si="133"/>
        <v>0</v>
      </c>
      <c r="V880" s="13"/>
      <c r="W880" s="7"/>
      <c r="AT880" s="130"/>
      <c r="BF880" s="33">
        <f t="shared" si="139"/>
        <v>41242</v>
      </c>
      <c r="BG880" s="34">
        <f t="shared" si="134"/>
        <v>82.88000000000001</v>
      </c>
      <c r="BH880" s="32">
        <f t="shared" si="135"/>
        <v>1</v>
      </c>
      <c r="BI880" s="32">
        <f t="shared" si="136"/>
        <v>0</v>
      </c>
      <c r="BJ880" s="69">
        <f t="shared" si="137"/>
        <v>0</v>
      </c>
      <c r="BK880" s="158" t="str">
        <f t="shared" si="138"/>
        <v/>
      </c>
    </row>
    <row r="881" spans="1:63" ht="12" customHeight="1" x14ac:dyDescent="0.2">
      <c r="A881" s="8"/>
      <c r="B881" s="7"/>
      <c r="C881" s="7"/>
      <c r="D881" s="7"/>
      <c r="E881" s="7"/>
      <c r="F881" s="7"/>
      <c r="G881" s="7"/>
      <c r="H881" s="7"/>
      <c r="I881" s="10"/>
      <c r="J881" s="25"/>
      <c r="K881" s="250"/>
      <c r="L881" s="31"/>
      <c r="M881" s="9"/>
      <c r="N881" s="11" t="s">
        <v>25</v>
      </c>
      <c r="O881" s="39"/>
      <c r="P881" s="47"/>
      <c r="Q881" s="13"/>
      <c r="R881" s="248">
        <f t="shared" si="130"/>
        <v>0</v>
      </c>
      <c r="S881" s="248">
        <f t="shared" si="131"/>
        <v>0</v>
      </c>
      <c r="T881" s="248">
        <f t="shared" si="132"/>
        <v>0</v>
      </c>
      <c r="U881" s="248">
        <f t="shared" si="133"/>
        <v>0</v>
      </c>
      <c r="V881" s="13"/>
      <c r="W881" s="7"/>
      <c r="AT881" s="130"/>
      <c r="BF881" s="33">
        <f t="shared" si="139"/>
        <v>41242</v>
      </c>
      <c r="BG881" s="34">
        <f t="shared" si="134"/>
        <v>82.88000000000001</v>
      </c>
      <c r="BH881" s="32">
        <f t="shared" si="135"/>
        <v>1</v>
      </c>
      <c r="BI881" s="32">
        <f t="shared" si="136"/>
        <v>0</v>
      </c>
      <c r="BJ881" s="69">
        <f t="shared" si="137"/>
        <v>0</v>
      </c>
      <c r="BK881" s="158" t="str">
        <f t="shared" si="138"/>
        <v/>
      </c>
    </row>
    <row r="882" spans="1:63" ht="12" customHeight="1" x14ac:dyDescent="0.2">
      <c r="A882" s="8"/>
      <c r="B882" s="7"/>
      <c r="C882" s="7"/>
      <c r="D882" s="7"/>
      <c r="E882" s="7"/>
      <c r="F882" s="7"/>
      <c r="G882" s="7"/>
      <c r="H882" s="7"/>
      <c r="I882" s="10"/>
      <c r="J882" s="25"/>
      <c r="K882" s="250"/>
      <c r="L882" s="31"/>
      <c r="M882" s="9"/>
      <c r="N882" s="11" t="s">
        <v>25</v>
      </c>
      <c r="O882" s="39"/>
      <c r="P882" s="47"/>
      <c r="Q882" s="13"/>
      <c r="R882" s="248">
        <f t="shared" si="130"/>
        <v>0</v>
      </c>
      <c r="S882" s="248">
        <f t="shared" si="131"/>
        <v>0</v>
      </c>
      <c r="T882" s="248">
        <f t="shared" si="132"/>
        <v>0</v>
      </c>
      <c r="U882" s="248">
        <f t="shared" si="133"/>
        <v>0</v>
      </c>
      <c r="V882" s="13"/>
      <c r="W882" s="7"/>
      <c r="AT882" s="130"/>
      <c r="BF882" s="33">
        <f t="shared" si="139"/>
        <v>41242</v>
      </c>
      <c r="BG882" s="34">
        <f t="shared" si="134"/>
        <v>82.88000000000001</v>
      </c>
      <c r="BH882" s="32">
        <f t="shared" si="135"/>
        <v>1</v>
      </c>
      <c r="BI882" s="32">
        <f t="shared" si="136"/>
        <v>0</v>
      </c>
      <c r="BJ882" s="69">
        <f t="shared" si="137"/>
        <v>0</v>
      </c>
      <c r="BK882" s="158" t="str">
        <f t="shared" si="138"/>
        <v/>
      </c>
    </row>
    <row r="883" spans="1:63" ht="12" customHeight="1" x14ac:dyDescent="0.2">
      <c r="A883" s="8"/>
      <c r="B883" s="7"/>
      <c r="C883" s="7"/>
      <c r="D883" s="7"/>
      <c r="E883" s="7"/>
      <c r="F883" s="7"/>
      <c r="G883" s="7"/>
      <c r="H883" s="7"/>
      <c r="I883" s="10"/>
      <c r="J883" s="25"/>
      <c r="K883" s="250"/>
      <c r="L883" s="31"/>
      <c r="M883" s="9"/>
      <c r="N883" s="11" t="s">
        <v>25</v>
      </c>
      <c r="O883" s="39"/>
      <c r="P883" s="47"/>
      <c r="Q883" s="13"/>
      <c r="R883" s="248">
        <f t="shared" si="130"/>
        <v>0</v>
      </c>
      <c r="S883" s="248">
        <f t="shared" si="131"/>
        <v>0</v>
      </c>
      <c r="T883" s="248">
        <f t="shared" si="132"/>
        <v>0</v>
      </c>
      <c r="U883" s="248">
        <f t="shared" si="133"/>
        <v>0</v>
      </c>
      <c r="V883" s="13"/>
      <c r="W883" s="7"/>
      <c r="AT883" s="130"/>
      <c r="BF883" s="33">
        <f t="shared" si="139"/>
        <v>41242</v>
      </c>
      <c r="BG883" s="34">
        <f t="shared" si="134"/>
        <v>82.88000000000001</v>
      </c>
      <c r="BH883" s="32">
        <f t="shared" si="135"/>
        <v>1</v>
      </c>
      <c r="BI883" s="32">
        <f t="shared" si="136"/>
        <v>0</v>
      </c>
      <c r="BJ883" s="69">
        <f t="shared" si="137"/>
        <v>0</v>
      </c>
      <c r="BK883" s="158" t="str">
        <f t="shared" si="138"/>
        <v/>
      </c>
    </row>
    <row r="884" spans="1:63" ht="12" customHeight="1" x14ac:dyDescent="0.2">
      <c r="A884" s="8"/>
      <c r="B884" s="7"/>
      <c r="C884" s="7"/>
      <c r="D884" s="7"/>
      <c r="E884" s="7"/>
      <c r="F884" s="7"/>
      <c r="G884" s="7"/>
      <c r="H884" s="7"/>
      <c r="I884" s="10"/>
      <c r="J884" s="25"/>
      <c r="K884" s="250"/>
      <c r="L884" s="31"/>
      <c r="M884" s="9"/>
      <c r="N884" s="11" t="s">
        <v>25</v>
      </c>
      <c r="O884" s="39"/>
      <c r="P884" s="47"/>
      <c r="Q884" s="13"/>
      <c r="R884" s="248">
        <f t="shared" si="130"/>
        <v>0</v>
      </c>
      <c r="S884" s="248">
        <f t="shared" si="131"/>
        <v>0</v>
      </c>
      <c r="T884" s="248">
        <f t="shared" si="132"/>
        <v>0</v>
      </c>
      <c r="U884" s="248">
        <f t="shared" si="133"/>
        <v>0</v>
      </c>
      <c r="V884" s="13"/>
      <c r="W884" s="7"/>
      <c r="AT884" s="130"/>
      <c r="BF884" s="33">
        <f t="shared" si="139"/>
        <v>41242</v>
      </c>
      <c r="BG884" s="34">
        <f t="shared" si="134"/>
        <v>82.88000000000001</v>
      </c>
      <c r="BH884" s="32">
        <f t="shared" si="135"/>
        <v>1</v>
      </c>
      <c r="BI884" s="32">
        <f t="shared" si="136"/>
        <v>0</v>
      </c>
      <c r="BJ884" s="69">
        <f t="shared" si="137"/>
        <v>0</v>
      </c>
      <c r="BK884" s="158" t="str">
        <f t="shared" si="138"/>
        <v/>
      </c>
    </row>
    <row r="885" spans="1:63" ht="12" customHeight="1" x14ac:dyDescent="0.2">
      <c r="A885" s="8"/>
      <c r="B885" s="7"/>
      <c r="C885" s="7"/>
      <c r="D885" s="7"/>
      <c r="E885" s="7"/>
      <c r="F885" s="7"/>
      <c r="G885" s="7"/>
      <c r="H885" s="7"/>
      <c r="I885" s="10"/>
      <c r="J885" s="25"/>
      <c r="K885" s="250"/>
      <c r="L885" s="31"/>
      <c r="M885" s="9"/>
      <c r="N885" s="11" t="s">
        <v>25</v>
      </c>
      <c r="O885" s="39"/>
      <c r="P885" s="47"/>
      <c r="Q885" s="13"/>
      <c r="R885" s="248">
        <f t="shared" si="130"/>
        <v>0</v>
      </c>
      <c r="S885" s="248">
        <f t="shared" si="131"/>
        <v>0</v>
      </c>
      <c r="T885" s="248">
        <f t="shared" si="132"/>
        <v>0</v>
      </c>
      <c r="U885" s="248">
        <f t="shared" si="133"/>
        <v>0</v>
      </c>
      <c r="V885" s="13"/>
      <c r="W885" s="7"/>
      <c r="AT885" s="130"/>
      <c r="BF885" s="33">
        <f t="shared" si="139"/>
        <v>41242</v>
      </c>
      <c r="BG885" s="34">
        <f t="shared" si="134"/>
        <v>82.88000000000001</v>
      </c>
      <c r="BH885" s="32">
        <f t="shared" si="135"/>
        <v>1</v>
      </c>
      <c r="BI885" s="32">
        <f t="shared" si="136"/>
        <v>0</v>
      </c>
      <c r="BJ885" s="69">
        <f t="shared" si="137"/>
        <v>0</v>
      </c>
      <c r="BK885" s="158" t="str">
        <f t="shared" si="138"/>
        <v/>
      </c>
    </row>
    <row r="886" spans="1:63" ht="12" customHeight="1" x14ac:dyDescent="0.2">
      <c r="A886" s="8"/>
      <c r="B886" s="7"/>
      <c r="C886" s="7"/>
      <c r="D886" s="7"/>
      <c r="E886" s="7"/>
      <c r="F886" s="7"/>
      <c r="G886" s="7"/>
      <c r="H886" s="7"/>
      <c r="I886" s="10"/>
      <c r="J886" s="25"/>
      <c r="K886" s="250"/>
      <c r="L886" s="31"/>
      <c r="M886" s="9"/>
      <c r="N886" s="11" t="s">
        <v>25</v>
      </c>
      <c r="O886" s="39"/>
      <c r="P886" s="47"/>
      <c r="Q886" s="13"/>
      <c r="R886" s="248">
        <f t="shared" si="130"/>
        <v>0</v>
      </c>
      <c r="S886" s="248">
        <f t="shared" si="131"/>
        <v>0</v>
      </c>
      <c r="T886" s="248">
        <f t="shared" si="132"/>
        <v>0</v>
      </c>
      <c r="U886" s="248">
        <f t="shared" si="133"/>
        <v>0</v>
      </c>
      <c r="V886" s="13"/>
      <c r="W886" s="7"/>
      <c r="AT886" s="130"/>
      <c r="BF886" s="33">
        <f t="shared" si="139"/>
        <v>41242</v>
      </c>
      <c r="BG886" s="34">
        <f t="shared" si="134"/>
        <v>82.88000000000001</v>
      </c>
      <c r="BH886" s="32">
        <f t="shared" si="135"/>
        <v>1</v>
      </c>
      <c r="BI886" s="32">
        <f t="shared" si="136"/>
        <v>0</v>
      </c>
      <c r="BJ886" s="69">
        <f t="shared" si="137"/>
        <v>0</v>
      </c>
      <c r="BK886" s="158" t="str">
        <f t="shared" si="138"/>
        <v/>
      </c>
    </row>
    <row r="887" spans="1:63" ht="12" customHeight="1" x14ac:dyDescent="0.2">
      <c r="A887" s="8"/>
      <c r="B887" s="7"/>
      <c r="C887" s="7"/>
      <c r="D887" s="7"/>
      <c r="E887" s="7"/>
      <c r="F887" s="7"/>
      <c r="G887" s="7"/>
      <c r="H887" s="7"/>
      <c r="I887" s="10"/>
      <c r="J887" s="25"/>
      <c r="K887" s="250"/>
      <c r="L887" s="31"/>
      <c r="M887" s="9"/>
      <c r="N887" s="11" t="s">
        <v>25</v>
      </c>
      <c r="O887" s="39"/>
      <c r="P887" s="47"/>
      <c r="Q887" s="13"/>
      <c r="R887" s="248">
        <f t="shared" si="130"/>
        <v>0</v>
      </c>
      <c r="S887" s="248">
        <f t="shared" si="131"/>
        <v>0</v>
      </c>
      <c r="T887" s="248">
        <f t="shared" si="132"/>
        <v>0</v>
      </c>
      <c r="U887" s="248">
        <f t="shared" si="133"/>
        <v>0</v>
      </c>
      <c r="V887" s="13"/>
      <c r="W887" s="7"/>
      <c r="AT887" s="130"/>
      <c r="BF887" s="33">
        <f t="shared" si="139"/>
        <v>41242</v>
      </c>
      <c r="BG887" s="34">
        <f t="shared" si="134"/>
        <v>82.88000000000001</v>
      </c>
      <c r="BH887" s="32">
        <f t="shared" si="135"/>
        <v>1</v>
      </c>
      <c r="BI887" s="32">
        <f t="shared" si="136"/>
        <v>0</v>
      </c>
      <c r="BJ887" s="69">
        <f t="shared" si="137"/>
        <v>0</v>
      </c>
      <c r="BK887" s="158" t="str">
        <f t="shared" si="138"/>
        <v/>
      </c>
    </row>
    <row r="888" spans="1:63" ht="12" customHeight="1" x14ac:dyDescent="0.2">
      <c r="A888" s="8"/>
      <c r="B888" s="7"/>
      <c r="C888" s="7"/>
      <c r="D888" s="7"/>
      <c r="E888" s="7"/>
      <c r="F888" s="7"/>
      <c r="G888" s="7"/>
      <c r="H888" s="7"/>
      <c r="I888" s="10"/>
      <c r="J888" s="25"/>
      <c r="K888" s="250"/>
      <c r="L888" s="31"/>
      <c r="M888" s="9"/>
      <c r="N888" s="11" t="s">
        <v>25</v>
      </c>
      <c r="O888" s="39"/>
      <c r="P888" s="47"/>
      <c r="Q888" s="13"/>
      <c r="R888" s="248">
        <f t="shared" si="130"/>
        <v>0</v>
      </c>
      <c r="S888" s="248">
        <f t="shared" si="131"/>
        <v>0</v>
      </c>
      <c r="T888" s="248">
        <f t="shared" si="132"/>
        <v>0</v>
      </c>
      <c r="U888" s="248">
        <f t="shared" si="133"/>
        <v>0</v>
      </c>
      <c r="V888" s="13"/>
      <c r="W888" s="7"/>
      <c r="AT888" s="130"/>
      <c r="BF888" s="33">
        <f t="shared" si="139"/>
        <v>41242</v>
      </c>
      <c r="BG888" s="34">
        <f t="shared" si="134"/>
        <v>82.88000000000001</v>
      </c>
      <c r="BH888" s="32">
        <f t="shared" si="135"/>
        <v>1</v>
      </c>
      <c r="BI888" s="32">
        <f t="shared" si="136"/>
        <v>0</v>
      </c>
      <c r="BJ888" s="69">
        <f t="shared" si="137"/>
        <v>0</v>
      </c>
      <c r="BK888" s="158" t="str">
        <f t="shared" si="138"/>
        <v/>
      </c>
    </row>
    <row r="889" spans="1:63" ht="12" customHeight="1" x14ac:dyDescent="0.2">
      <c r="A889" s="8"/>
      <c r="B889" s="7"/>
      <c r="C889" s="7"/>
      <c r="D889" s="7"/>
      <c r="E889" s="7"/>
      <c r="F889" s="7"/>
      <c r="G889" s="7"/>
      <c r="H889" s="7"/>
      <c r="I889" s="10"/>
      <c r="J889" s="25"/>
      <c r="K889" s="250"/>
      <c r="L889" s="31"/>
      <c r="M889" s="9"/>
      <c r="N889" s="11" t="s">
        <v>25</v>
      </c>
      <c r="O889" s="39"/>
      <c r="P889" s="47"/>
      <c r="Q889" s="13"/>
      <c r="R889" s="248">
        <f t="shared" si="130"/>
        <v>0</v>
      </c>
      <c r="S889" s="248">
        <f t="shared" si="131"/>
        <v>0</v>
      </c>
      <c r="T889" s="248">
        <f t="shared" si="132"/>
        <v>0</v>
      </c>
      <c r="U889" s="248">
        <f t="shared" si="133"/>
        <v>0</v>
      </c>
      <c r="V889" s="13"/>
      <c r="W889" s="7"/>
      <c r="AT889" s="130"/>
      <c r="BF889" s="33">
        <f t="shared" si="139"/>
        <v>41242</v>
      </c>
      <c r="BG889" s="34">
        <f t="shared" si="134"/>
        <v>82.88000000000001</v>
      </c>
      <c r="BH889" s="32">
        <f t="shared" si="135"/>
        <v>1</v>
      </c>
      <c r="BI889" s="32">
        <f t="shared" si="136"/>
        <v>0</v>
      </c>
      <c r="BJ889" s="69">
        <f t="shared" si="137"/>
        <v>0</v>
      </c>
      <c r="BK889" s="158" t="str">
        <f t="shared" si="138"/>
        <v/>
      </c>
    </row>
    <row r="890" spans="1:63" ht="12" customHeight="1" x14ac:dyDescent="0.2">
      <c r="A890" s="8"/>
      <c r="B890" s="7"/>
      <c r="C890" s="7"/>
      <c r="D890" s="7"/>
      <c r="E890" s="7"/>
      <c r="F890" s="7"/>
      <c r="G890" s="7"/>
      <c r="H890" s="7"/>
      <c r="I890" s="10"/>
      <c r="J890" s="25"/>
      <c r="K890" s="250"/>
      <c r="L890" s="31"/>
      <c r="M890" s="9"/>
      <c r="N890" s="11" t="s">
        <v>25</v>
      </c>
      <c r="O890" s="39"/>
      <c r="P890" s="47"/>
      <c r="Q890" s="13"/>
      <c r="R890" s="248">
        <f t="shared" si="130"/>
        <v>0</v>
      </c>
      <c r="S890" s="248">
        <f t="shared" si="131"/>
        <v>0</v>
      </c>
      <c r="T890" s="248">
        <f t="shared" si="132"/>
        <v>0</v>
      </c>
      <c r="U890" s="248">
        <f t="shared" si="133"/>
        <v>0</v>
      </c>
      <c r="V890" s="13"/>
      <c r="W890" s="7"/>
      <c r="AT890" s="130"/>
      <c r="BF890" s="33">
        <f t="shared" si="139"/>
        <v>41242</v>
      </c>
      <c r="BG890" s="34">
        <f t="shared" si="134"/>
        <v>82.88000000000001</v>
      </c>
      <c r="BH890" s="32">
        <f t="shared" si="135"/>
        <v>1</v>
      </c>
      <c r="BI890" s="32">
        <f t="shared" si="136"/>
        <v>0</v>
      </c>
      <c r="BJ890" s="69">
        <f t="shared" si="137"/>
        <v>0</v>
      </c>
      <c r="BK890" s="158" t="str">
        <f t="shared" si="138"/>
        <v/>
      </c>
    </row>
    <row r="891" spans="1:63" ht="12" customHeight="1" x14ac:dyDescent="0.2">
      <c r="A891" s="8"/>
      <c r="B891" s="7"/>
      <c r="C891" s="7"/>
      <c r="D891" s="7"/>
      <c r="E891" s="7"/>
      <c r="F891" s="7"/>
      <c r="G891" s="7"/>
      <c r="H891" s="7"/>
      <c r="I891" s="10"/>
      <c r="J891" s="25"/>
      <c r="K891" s="250"/>
      <c r="L891" s="31"/>
      <c r="M891" s="9"/>
      <c r="N891" s="11" t="s">
        <v>25</v>
      </c>
      <c r="O891" s="39"/>
      <c r="P891" s="47"/>
      <c r="Q891" s="13"/>
      <c r="R891" s="248">
        <f t="shared" si="130"/>
        <v>0</v>
      </c>
      <c r="S891" s="248">
        <f t="shared" si="131"/>
        <v>0</v>
      </c>
      <c r="T891" s="248">
        <f t="shared" si="132"/>
        <v>0</v>
      </c>
      <c r="U891" s="248">
        <f t="shared" si="133"/>
        <v>0</v>
      </c>
      <c r="V891" s="13"/>
      <c r="W891" s="7"/>
      <c r="AT891" s="130"/>
      <c r="BF891" s="33">
        <f t="shared" si="139"/>
        <v>41242</v>
      </c>
      <c r="BG891" s="34">
        <f t="shared" si="134"/>
        <v>82.88000000000001</v>
      </c>
      <c r="BH891" s="32">
        <f t="shared" si="135"/>
        <v>1</v>
      </c>
      <c r="BI891" s="32">
        <f t="shared" si="136"/>
        <v>0</v>
      </c>
      <c r="BJ891" s="69">
        <f t="shared" si="137"/>
        <v>0</v>
      </c>
      <c r="BK891" s="158" t="str">
        <f t="shared" si="138"/>
        <v/>
      </c>
    </row>
    <row r="892" spans="1:63" ht="12" customHeight="1" x14ac:dyDescent="0.2">
      <c r="A892" s="8"/>
      <c r="B892" s="7"/>
      <c r="C892" s="7"/>
      <c r="D892" s="7"/>
      <c r="E892" s="7"/>
      <c r="F892" s="7"/>
      <c r="G892" s="7"/>
      <c r="H892" s="7"/>
      <c r="I892" s="10"/>
      <c r="J892" s="25"/>
      <c r="K892" s="250"/>
      <c r="L892" s="31"/>
      <c r="M892" s="9"/>
      <c r="N892" s="11" t="s">
        <v>25</v>
      </c>
      <c r="O892" s="39"/>
      <c r="P892" s="47"/>
      <c r="Q892" s="13"/>
      <c r="R892" s="248">
        <f t="shared" si="130"/>
        <v>0</v>
      </c>
      <c r="S892" s="248">
        <f t="shared" si="131"/>
        <v>0</v>
      </c>
      <c r="T892" s="248">
        <f t="shared" si="132"/>
        <v>0</v>
      </c>
      <c r="U892" s="248">
        <f t="shared" si="133"/>
        <v>0</v>
      </c>
      <c r="V892" s="13"/>
      <c r="W892" s="7"/>
      <c r="AT892" s="130"/>
      <c r="BF892" s="33">
        <f t="shared" si="139"/>
        <v>41242</v>
      </c>
      <c r="BG892" s="34">
        <f t="shared" si="134"/>
        <v>82.88000000000001</v>
      </c>
      <c r="BH892" s="32">
        <f t="shared" si="135"/>
        <v>1</v>
      </c>
      <c r="BI892" s="32">
        <f t="shared" si="136"/>
        <v>0</v>
      </c>
      <c r="BJ892" s="69">
        <f t="shared" si="137"/>
        <v>0</v>
      </c>
      <c r="BK892" s="158" t="str">
        <f t="shared" si="138"/>
        <v/>
      </c>
    </row>
    <row r="893" spans="1:63" ht="12" customHeight="1" x14ac:dyDescent="0.2">
      <c r="A893" s="8"/>
      <c r="B893" s="7"/>
      <c r="C893" s="7"/>
      <c r="D893" s="7"/>
      <c r="E893" s="7"/>
      <c r="F893" s="7"/>
      <c r="G893" s="7"/>
      <c r="H893" s="7"/>
      <c r="I893" s="10"/>
      <c r="J893" s="25"/>
      <c r="K893" s="250"/>
      <c r="L893" s="31"/>
      <c r="M893" s="9"/>
      <c r="N893" s="11" t="s">
        <v>25</v>
      </c>
      <c r="O893" s="39"/>
      <c r="P893" s="47"/>
      <c r="Q893" s="13"/>
      <c r="R893" s="248">
        <f t="shared" si="130"/>
        <v>0</v>
      </c>
      <c r="S893" s="248">
        <f t="shared" si="131"/>
        <v>0</v>
      </c>
      <c r="T893" s="248">
        <f t="shared" si="132"/>
        <v>0</v>
      </c>
      <c r="U893" s="248">
        <f t="shared" si="133"/>
        <v>0</v>
      </c>
      <c r="V893" s="13"/>
      <c r="W893" s="7"/>
      <c r="AT893" s="130"/>
      <c r="BF893" s="33">
        <f t="shared" si="139"/>
        <v>41242</v>
      </c>
      <c r="BG893" s="34">
        <f t="shared" si="134"/>
        <v>82.88000000000001</v>
      </c>
      <c r="BH893" s="32">
        <f t="shared" si="135"/>
        <v>1</v>
      </c>
      <c r="BI893" s="32">
        <f t="shared" si="136"/>
        <v>0</v>
      </c>
      <c r="BJ893" s="69">
        <f t="shared" si="137"/>
        <v>0</v>
      </c>
      <c r="BK893" s="158" t="str">
        <f t="shared" si="138"/>
        <v/>
      </c>
    </row>
    <row r="894" spans="1:63" ht="12" customHeight="1" x14ac:dyDescent="0.2">
      <c r="A894" s="8"/>
      <c r="B894" s="7"/>
      <c r="C894" s="7"/>
      <c r="D894" s="7"/>
      <c r="E894" s="7"/>
      <c r="F894" s="7"/>
      <c r="G894" s="7"/>
      <c r="H894" s="7"/>
      <c r="I894" s="10"/>
      <c r="J894" s="25"/>
      <c r="K894" s="250"/>
      <c r="L894" s="31"/>
      <c r="M894" s="9"/>
      <c r="N894" s="11" t="s">
        <v>25</v>
      </c>
      <c r="O894" s="39"/>
      <c r="P894" s="47"/>
      <c r="Q894" s="13"/>
      <c r="R894" s="248">
        <f t="shared" si="130"/>
        <v>0</v>
      </c>
      <c r="S894" s="248">
        <f t="shared" si="131"/>
        <v>0</v>
      </c>
      <c r="T894" s="248">
        <f t="shared" si="132"/>
        <v>0</v>
      </c>
      <c r="U894" s="248">
        <f t="shared" si="133"/>
        <v>0</v>
      </c>
      <c r="V894" s="13"/>
      <c r="W894" s="7"/>
      <c r="AT894" s="130"/>
      <c r="BF894" s="33">
        <f t="shared" si="139"/>
        <v>41242</v>
      </c>
      <c r="BG894" s="34">
        <f t="shared" si="134"/>
        <v>82.88000000000001</v>
      </c>
      <c r="BH894" s="32">
        <f t="shared" si="135"/>
        <v>1</v>
      </c>
      <c r="BI894" s="32">
        <f t="shared" si="136"/>
        <v>0</v>
      </c>
      <c r="BJ894" s="69">
        <f t="shared" si="137"/>
        <v>0</v>
      </c>
      <c r="BK894" s="158" t="str">
        <f t="shared" si="138"/>
        <v/>
      </c>
    </row>
    <row r="895" spans="1:63" ht="12" customHeight="1" x14ac:dyDescent="0.2">
      <c r="A895" s="8"/>
      <c r="B895" s="7"/>
      <c r="C895" s="7"/>
      <c r="D895" s="7"/>
      <c r="E895" s="7"/>
      <c r="F895" s="7"/>
      <c r="G895" s="7"/>
      <c r="H895" s="7"/>
      <c r="I895" s="10"/>
      <c r="J895" s="25"/>
      <c r="K895" s="250"/>
      <c r="L895" s="31"/>
      <c r="M895" s="9"/>
      <c r="N895" s="11" t="s">
        <v>25</v>
      </c>
      <c r="O895" s="39"/>
      <c r="P895" s="47"/>
      <c r="Q895" s="13"/>
      <c r="R895" s="248">
        <f t="shared" si="130"/>
        <v>0</v>
      </c>
      <c r="S895" s="248">
        <f t="shared" si="131"/>
        <v>0</v>
      </c>
      <c r="T895" s="248">
        <f t="shared" si="132"/>
        <v>0</v>
      </c>
      <c r="U895" s="248">
        <f t="shared" si="133"/>
        <v>0</v>
      </c>
      <c r="V895" s="13"/>
      <c r="W895" s="7"/>
      <c r="AT895" s="130"/>
      <c r="BF895" s="33">
        <f t="shared" si="139"/>
        <v>41242</v>
      </c>
      <c r="BG895" s="34">
        <f t="shared" si="134"/>
        <v>82.88000000000001</v>
      </c>
      <c r="BH895" s="32">
        <f t="shared" si="135"/>
        <v>1</v>
      </c>
      <c r="BI895" s="32">
        <f t="shared" si="136"/>
        <v>0</v>
      </c>
      <c r="BJ895" s="69">
        <f t="shared" si="137"/>
        <v>0</v>
      </c>
      <c r="BK895" s="158" t="str">
        <f t="shared" si="138"/>
        <v/>
      </c>
    </row>
    <row r="896" spans="1:63" ht="12" customHeight="1" x14ac:dyDescent="0.2">
      <c r="A896" s="8"/>
      <c r="B896" s="7"/>
      <c r="C896" s="7"/>
      <c r="D896" s="7"/>
      <c r="E896" s="7"/>
      <c r="F896" s="7"/>
      <c r="G896" s="7"/>
      <c r="H896" s="7"/>
      <c r="I896" s="10"/>
      <c r="J896" s="25"/>
      <c r="K896" s="250"/>
      <c r="L896" s="31"/>
      <c r="M896" s="9"/>
      <c r="N896" s="11" t="s">
        <v>25</v>
      </c>
      <c r="O896" s="39"/>
      <c r="P896" s="47"/>
      <c r="Q896" s="13"/>
      <c r="R896" s="248">
        <f t="shared" si="130"/>
        <v>0</v>
      </c>
      <c r="S896" s="248">
        <f t="shared" si="131"/>
        <v>0</v>
      </c>
      <c r="T896" s="248">
        <f t="shared" si="132"/>
        <v>0</v>
      </c>
      <c r="U896" s="248">
        <f t="shared" si="133"/>
        <v>0</v>
      </c>
      <c r="V896" s="13"/>
      <c r="W896" s="7"/>
      <c r="AT896" s="130"/>
      <c r="BF896" s="33">
        <f t="shared" si="139"/>
        <v>41242</v>
      </c>
      <c r="BG896" s="34">
        <f t="shared" si="134"/>
        <v>82.88000000000001</v>
      </c>
      <c r="BH896" s="32">
        <f t="shared" si="135"/>
        <v>1</v>
      </c>
      <c r="BI896" s="32">
        <f t="shared" si="136"/>
        <v>0</v>
      </c>
      <c r="BJ896" s="69">
        <f t="shared" si="137"/>
        <v>0</v>
      </c>
      <c r="BK896" s="158" t="str">
        <f t="shared" si="138"/>
        <v/>
      </c>
    </row>
    <row r="897" spans="1:63" ht="12" customHeight="1" x14ac:dyDescent="0.2">
      <c r="A897" s="8"/>
      <c r="B897" s="7"/>
      <c r="C897" s="7"/>
      <c r="D897" s="7"/>
      <c r="E897" s="7"/>
      <c r="F897" s="7"/>
      <c r="G897" s="7"/>
      <c r="H897" s="7"/>
      <c r="I897" s="10"/>
      <c r="J897" s="25"/>
      <c r="K897" s="250"/>
      <c r="L897" s="31"/>
      <c r="M897" s="9"/>
      <c r="N897" s="11" t="s">
        <v>25</v>
      </c>
      <c r="O897" s="39"/>
      <c r="P897" s="47"/>
      <c r="Q897" s="13"/>
      <c r="R897" s="248">
        <f t="shared" si="130"/>
        <v>0</v>
      </c>
      <c r="S897" s="248">
        <f t="shared" si="131"/>
        <v>0</v>
      </c>
      <c r="T897" s="248">
        <f t="shared" si="132"/>
        <v>0</v>
      </c>
      <c r="U897" s="248">
        <f t="shared" si="133"/>
        <v>0</v>
      </c>
      <c r="V897" s="13"/>
      <c r="W897" s="7"/>
      <c r="AT897" s="130"/>
      <c r="BF897" s="33">
        <f t="shared" si="139"/>
        <v>41242</v>
      </c>
      <c r="BG897" s="34">
        <f t="shared" si="134"/>
        <v>82.88000000000001</v>
      </c>
      <c r="BH897" s="32">
        <f t="shared" si="135"/>
        <v>1</v>
      </c>
      <c r="BI897" s="32">
        <f t="shared" si="136"/>
        <v>0</v>
      </c>
      <c r="BJ897" s="69">
        <f t="shared" si="137"/>
        <v>0</v>
      </c>
      <c r="BK897" s="158" t="str">
        <f t="shared" si="138"/>
        <v/>
      </c>
    </row>
    <row r="898" spans="1:63" ht="12" customHeight="1" x14ac:dyDescent="0.2">
      <c r="A898" s="8"/>
      <c r="B898" s="7"/>
      <c r="C898" s="7"/>
      <c r="D898" s="7"/>
      <c r="E898" s="7"/>
      <c r="F898" s="7"/>
      <c r="G898" s="7"/>
      <c r="H898" s="7"/>
      <c r="I898" s="10"/>
      <c r="J898" s="25"/>
      <c r="K898" s="250"/>
      <c r="L898" s="31"/>
      <c r="M898" s="9"/>
      <c r="N898" s="11" t="s">
        <v>25</v>
      </c>
      <c r="O898" s="39"/>
      <c r="P898" s="47"/>
      <c r="Q898" s="13"/>
      <c r="R898" s="248">
        <f t="shared" si="130"/>
        <v>0</v>
      </c>
      <c r="S898" s="248">
        <f t="shared" si="131"/>
        <v>0</v>
      </c>
      <c r="T898" s="248">
        <f t="shared" si="132"/>
        <v>0</v>
      </c>
      <c r="U898" s="248">
        <f t="shared" si="133"/>
        <v>0</v>
      </c>
      <c r="V898" s="13"/>
      <c r="W898" s="7"/>
      <c r="AT898" s="130"/>
      <c r="BF898" s="33">
        <f t="shared" si="139"/>
        <v>41242</v>
      </c>
      <c r="BG898" s="34">
        <f t="shared" si="134"/>
        <v>82.88000000000001</v>
      </c>
      <c r="BH898" s="32">
        <f t="shared" si="135"/>
        <v>1</v>
      </c>
      <c r="BI898" s="32">
        <f t="shared" si="136"/>
        <v>0</v>
      </c>
      <c r="BJ898" s="69">
        <f t="shared" si="137"/>
        <v>0</v>
      </c>
      <c r="BK898" s="158" t="str">
        <f t="shared" si="138"/>
        <v/>
      </c>
    </row>
    <row r="899" spans="1:63" ht="12" customHeight="1" x14ac:dyDescent="0.2">
      <c r="A899" s="8"/>
      <c r="B899" s="7"/>
      <c r="C899" s="7"/>
      <c r="D899" s="7"/>
      <c r="E899" s="7"/>
      <c r="F899" s="7"/>
      <c r="G899" s="7"/>
      <c r="H899" s="7"/>
      <c r="I899" s="10"/>
      <c r="J899" s="25"/>
      <c r="K899" s="250"/>
      <c r="L899" s="31"/>
      <c r="M899" s="9"/>
      <c r="N899" s="11" t="s">
        <v>25</v>
      </c>
      <c r="O899" s="39"/>
      <c r="P899" s="47"/>
      <c r="Q899" s="13"/>
      <c r="R899" s="248">
        <f t="shared" si="130"/>
        <v>0</v>
      </c>
      <c r="S899" s="248">
        <f t="shared" si="131"/>
        <v>0</v>
      </c>
      <c r="T899" s="248">
        <f t="shared" si="132"/>
        <v>0</v>
      </c>
      <c r="U899" s="248">
        <f t="shared" si="133"/>
        <v>0</v>
      </c>
      <c r="V899" s="13"/>
      <c r="W899" s="7"/>
      <c r="AT899" s="130"/>
      <c r="BF899" s="33">
        <f t="shared" si="139"/>
        <v>41242</v>
      </c>
      <c r="BG899" s="34">
        <f t="shared" si="134"/>
        <v>82.88000000000001</v>
      </c>
      <c r="BH899" s="32">
        <f t="shared" si="135"/>
        <v>1</v>
      </c>
      <c r="BI899" s="32">
        <f t="shared" si="136"/>
        <v>0</v>
      </c>
      <c r="BJ899" s="69">
        <f t="shared" si="137"/>
        <v>0</v>
      </c>
      <c r="BK899" s="158" t="str">
        <f t="shared" si="138"/>
        <v/>
      </c>
    </row>
    <row r="900" spans="1:63" ht="12" customHeight="1" x14ac:dyDescent="0.2">
      <c r="A900" s="8"/>
      <c r="B900" s="7"/>
      <c r="C900" s="7"/>
      <c r="D900" s="7"/>
      <c r="E900" s="7"/>
      <c r="F900" s="7"/>
      <c r="G900" s="7"/>
      <c r="H900" s="7"/>
      <c r="I900" s="10"/>
      <c r="J900" s="25"/>
      <c r="K900" s="250"/>
      <c r="L900" s="31"/>
      <c r="M900" s="9"/>
      <c r="N900" s="11" t="s">
        <v>25</v>
      </c>
      <c r="O900" s="39"/>
      <c r="P900" s="47"/>
      <c r="Q900" s="13"/>
      <c r="R900" s="248">
        <f t="shared" si="130"/>
        <v>0</v>
      </c>
      <c r="S900" s="248">
        <f t="shared" si="131"/>
        <v>0</v>
      </c>
      <c r="T900" s="248">
        <f t="shared" si="132"/>
        <v>0</v>
      </c>
      <c r="U900" s="248">
        <f t="shared" si="133"/>
        <v>0</v>
      </c>
      <c r="V900" s="13"/>
      <c r="W900" s="7"/>
      <c r="AT900" s="130"/>
      <c r="BF900" s="33">
        <f t="shared" si="139"/>
        <v>41242</v>
      </c>
      <c r="BG900" s="34">
        <f t="shared" si="134"/>
        <v>82.88000000000001</v>
      </c>
      <c r="BH900" s="32">
        <f t="shared" si="135"/>
        <v>1</v>
      </c>
      <c r="BI900" s="32">
        <f t="shared" si="136"/>
        <v>0</v>
      </c>
      <c r="BJ900" s="69">
        <f t="shared" si="137"/>
        <v>0</v>
      </c>
      <c r="BK900" s="158" t="str">
        <f t="shared" si="138"/>
        <v/>
      </c>
    </row>
    <row r="901" spans="1:63" ht="12" customHeight="1" x14ac:dyDescent="0.2">
      <c r="A901" s="8"/>
      <c r="B901" s="7"/>
      <c r="C901" s="7"/>
      <c r="D901" s="7"/>
      <c r="E901" s="7"/>
      <c r="F901" s="7"/>
      <c r="G901" s="7"/>
      <c r="H901" s="7"/>
      <c r="I901" s="10"/>
      <c r="J901" s="25"/>
      <c r="K901" s="250"/>
      <c r="L901" s="31"/>
      <c r="M901" s="9"/>
      <c r="N901" s="11" t="s">
        <v>25</v>
      </c>
      <c r="O901" s="39"/>
      <c r="P901" s="47"/>
      <c r="Q901" s="13"/>
      <c r="R901" s="248">
        <f t="shared" si="130"/>
        <v>0</v>
      </c>
      <c r="S901" s="248">
        <f t="shared" si="131"/>
        <v>0</v>
      </c>
      <c r="T901" s="248">
        <f t="shared" si="132"/>
        <v>0</v>
      </c>
      <c r="U901" s="248">
        <f t="shared" si="133"/>
        <v>0</v>
      </c>
      <c r="V901" s="13"/>
      <c r="W901" s="7"/>
      <c r="AT901" s="130"/>
      <c r="BF901" s="33">
        <f t="shared" si="139"/>
        <v>41242</v>
      </c>
      <c r="BG901" s="34">
        <f t="shared" si="134"/>
        <v>82.88000000000001</v>
      </c>
      <c r="BH901" s="32">
        <f t="shared" si="135"/>
        <v>1</v>
      </c>
      <c r="BI901" s="32">
        <f t="shared" si="136"/>
        <v>0</v>
      </c>
      <c r="BJ901" s="69">
        <f t="shared" si="137"/>
        <v>0</v>
      </c>
      <c r="BK901" s="158" t="str">
        <f t="shared" si="138"/>
        <v/>
      </c>
    </row>
    <row r="902" spans="1:63" ht="12" customHeight="1" x14ac:dyDescent="0.2">
      <c r="A902" s="8"/>
      <c r="B902" s="7"/>
      <c r="C902" s="7"/>
      <c r="D902" s="7"/>
      <c r="E902" s="7"/>
      <c r="F902" s="7"/>
      <c r="G902" s="7"/>
      <c r="H902" s="7"/>
      <c r="I902" s="10"/>
      <c r="J902" s="25"/>
      <c r="K902" s="250"/>
      <c r="L902" s="31"/>
      <c r="M902" s="9"/>
      <c r="N902" s="11" t="s">
        <v>25</v>
      </c>
      <c r="O902" s="39"/>
      <c r="P902" s="47"/>
      <c r="Q902" s="13"/>
      <c r="R902" s="248">
        <f t="shared" si="130"/>
        <v>0</v>
      </c>
      <c r="S902" s="248">
        <f t="shared" si="131"/>
        <v>0</v>
      </c>
      <c r="T902" s="248">
        <f t="shared" si="132"/>
        <v>0</v>
      </c>
      <c r="U902" s="248">
        <f t="shared" si="133"/>
        <v>0</v>
      </c>
      <c r="V902" s="13"/>
      <c r="W902" s="7"/>
      <c r="AT902" s="130"/>
      <c r="BF902" s="33">
        <f t="shared" si="139"/>
        <v>41242</v>
      </c>
      <c r="BG902" s="34">
        <f t="shared" si="134"/>
        <v>82.88000000000001</v>
      </c>
      <c r="BH902" s="32">
        <f t="shared" si="135"/>
        <v>1</v>
      </c>
      <c r="BI902" s="32">
        <f t="shared" si="136"/>
        <v>0</v>
      </c>
      <c r="BJ902" s="69">
        <f t="shared" si="137"/>
        <v>0</v>
      </c>
      <c r="BK902" s="158" t="str">
        <f t="shared" si="138"/>
        <v/>
      </c>
    </row>
    <row r="903" spans="1:63" ht="12" customHeight="1" x14ac:dyDescent="0.2">
      <c r="A903" s="8"/>
      <c r="B903" s="7"/>
      <c r="C903" s="7"/>
      <c r="D903" s="7"/>
      <c r="E903" s="7"/>
      <c r="F903" s="7"/>
      <c r="G903" s="7"/>
      <c r="H903" s="7"/>
      <c r="I903" s="10"/>
      <c r="J903" s="25"/>
      <c r="K903" s="250"/>
      <c r="L903" s="31"/>
      <c r="M903" s="9"/>
      <c r="N903" s="11" t="s">
        <v>25</v>
      </c>
      <c r="O903" s="39"/>
      <c r="P903" s="47"/>
      <c r="Q903" s="13"/>
      <c r="R903" s="248">
        <f t="shared" si="130"/>
        <v>0</v>
      </c>
      <c r="S903" s="248">
        <f t="shared" si="131"/>
        <v>0</v>
      </c>
      <c r="T903" s="248">
        <f t="shared" si="132"/>
        <v>0</v>
      </c>
      <c r="U903" s="248">
        <f t="shared" si="133"/>
        <v>0</v>
      </c>
      <c r="V903" s="13"/>
      <c r="W903" s="7"/>
      <c r="AT903" s="130"/>
      <c r="BF903" s="33">
        <f t="shared" si="139"/>
        <v>41242</v>
      </c>
      <c r="BG903" s="34">
        <f t="shared" si="134"/>
        <v>82.88000000000001</v>
      </c>
      <c r="BH903" s="32">
        <f t="shared" si="135"/>
        <v>1</v>
      </c>
      <c r="BI903" s="32">
        <f t="shared" si="136"/>
        <v>0</v>
      </c>
      <c r="BJ903" s="69">
        <f t="shared" si="137"/>
        <v>0</v>
      </c>
      <c r="BK903" s="158" t="str">
        <f t="shared" si="138"/>
        <v/>
      </c>
    </row>
    <row r="904" spans="1:63" ht="12" customHeight="1" x14ac:dyDescent="0.2">
      <c r="A904" s="8"/>
      <c r="B904" s="7"/>
      <c r="C904" s="7"/>
      <c r="D904" s="7"/>
      <c r="E904" s="7"/>
      <c r="F904" s="7"/>
      <c r="G904" s="7"/>
      <c r="H904" s="7"/>
      <c r="I904" s="10"/>
      <c r="J904" s="25"/>
      <c r="K904" s="250"/>
      <c r="L904" s="31"/>
      <c r="M904" s="9"/>
      <c r="N904" s="11" t="s">
        <v>25</v>
      </c>
      <c r="O904" s="39"/>
      <c r="P904" s="47"/>
      <c r="Q904" s="13"/>
      <c r="R904" s="248">
        <f t="shared" si="130"/>
        <v>0</v>
      </c>
      <c r="S904" s="248">
        <f t="shared" si="131"/>
        <v>0</v>
      </c>
      <c r="T904" s="248">
        <f t="shared" si="132"/>
        <v>0</v>
      </c>
      <c r="U904" s="248">
        <f t="shared" si="133"/>
        <v>0</v>
      </c>
      <c r="V904" s="13"/>
      <c r="W904" s="7"/>
      <c r="AT904" s="130"/>
      <c r="BF904" s="33">
        <f t="shared" si="139"/>
        <v>41242</v>
      </c>
      <c r="BG904" s="34">
        <f t="shared" si="134"/>
        <v>82.88000000000001</v>
      </c>
      <c r="BH904" s="32">
        <f t="shared" si="135"/>
        <v>1</v>
      </c>
      <c r="BI904" s="32">
        <f t="shared" si="136"/>
        <v>0</v>
      </c>
      <c r="BJ904" s="69">
        <f t="shared" si="137"/>
        <v>0</v>
      </c>
      <c r="BK904" s="158" t="str">
        <f t="shared" si="138"/>
        <v/>
      </c>
    </row>
    <row r="905" spans="1:63" ht="12" customHeight="1" x14ac:dyDescent="0.2">
      <c r="A905" s="8"/>
      <c r="B905" s="7"/>
      <c r="C905" s="7"/>
      <c r="D905" s="7"/>
      <c r="E905" s="7"/>
      <c r="F905" s="7"/>
      <c r="G905" s="7"/>
      <c r="H905" s="7"/>
      <c r="I905" s="10"/>
      <c r="J905" s="25"/>
      <c r="K905" s="250"/>
      <c r="L905" s="31"/>
      <c r="M905" s="9"/>
      <c r="N905" s="11" t="s">
        <v>25</v>
      </c>
      <c r="O905" s="39"/>
      <c r="P905" s="47"/>
      <c r="Q905" s="13"/>
      <c r="R905" s="248">
        <f t="shared" si="130"/>
        <v>0</v>
      </c>
      <c r="S905" s="248">
        <f t="shared" si="131"/>
        <v>0</v>
      </c>
      <c r="T905" s="248">
        <f t="shared" si="132"/>
        <v>0</v>
      </c>
      <c r="U905" s="248">
        <f t="shared" si="133"/>
        <v>0</v>
      </c>
      <c r="V905" s="13"/>
      <c r="W905" s="7"/>
      <c r="AT905" s="130"/>
      <c r="BF905" s="33">
        <f t="shared" si="139"/>
        <v>41242</v>
      </c>
      <c r="BG905" s="34">
        <f t="shared" si="134"/>
        <v>82.88000000000001</v>
      </c>
      <c r="BH905" s="32">
        <f t="shared" si="135"/>
        <v>1</v>
      </c>
      <c r="BI905" s="32">
        <f t="shared" si="136"/>
        <v>0</v>
      </c>
      <c r="BJ905" s="69">
        <f t="shared" si="137"/>
        <v>0</v>
      </c>
      <c r="BK905" s="158" t="str">
        <f t="shared" si="138"/>
        <v/>
      </c>
    </row>
    <row r="906" spans="1:63" ht="12" customHeight="1" x14ac:dyDescent="0.2">
      <c r="A906" s="8"/>
      <c r="B906" s="7"/>
      <c r="C906" s="7"/>
      <c r="D906" s="7"/>
      <c r="E906" s="7"/>
      <c r="F906" s="7"/>
      <c r="G906" s="7"/>
      <c r="H906" s="7"/>
      <c r="I906" s="10"/>
      <c r="J906" s="25"/>
      <c r="K906" s="250"/>
      <c r="L906" s="31"/>
      <c r="M906" s="9"/>
      <c r="N906" s="11" t="s">
        <v>25</v>
      </c>
      <c r="O906" s="39"/>
      <c r="P906" s="47"/>
      <c r="Q906" s="13"/>
      <c r="R906" s="248">
        <f t="shared" si="130"/>
        <v>0</v>
      </c>
      <c r="S906" s="248">
        <f t="shared" si="131"/>
        <v>0</v>
      </c>
      <c r="T906" s="248">
        <f t="shared" si="132"/>
        <v>0</v>
      </c>
      <c r="U906" s="248">
        <f t="shared" si="133"/>
        <v>0</v>
      </c>
      <c r="V906" s="13"/>
      <c r="W906" s="7"/>
      <c r="AT906" s="130"/>
      <c r="BF906" s="33">
        <f t="shared" si="139"/>
        <v>41242</v>
      </c>
      <c r="BG906" s="34">
        <f t="shared" si="134"/>
        <v>82.88000000000001</v>
      </c>
      <c r="BH906" s="32">
        <f t="shared" si="135"/>
        <v>1</v>
      </c>
      <c r="BI906" s="32">
        <f t="shared" si="136"/>
        <v>0</v>
      </c>
      <c r="BJ906" s="69">
        <f t="shared" si="137"/>
        <v>0</v>
      </c>
      <c r="BK906" s="158" t="str">
        <f t="shared" si="138"/>
        <v/>
      </c>
    </row>
    <row r="907" spans="1:63" ht="12" customHeight="1" x14ac:dyDescent="0.2">
      <c r="A907" s="8"/>
      <c r="B907" s="7"/>
      <c r="C907" s="7"/>
      <c r="D907" s="7"/>
      <c r="E907" s="7"/>
      <c r="F907" s="7"/>
      <c r="G907" s="7"/>
      <c r="H907" s="7"/>
      <c r="I907" s="10"/>
      <c r="J907" s="25"/>
      <c r="K907" s="250"/>
      <c r="L907" s="31"/>
      <c r="M907" s="9"/>
      <c r="N907" s="11" t="s">
        <v>25</v>
      </c>
      <c r="O907" s="39"/>
      <c r="P907" s="47"/>
      <c r="Q907" s="13"/>
      <c r="R907" s="248">
        <f t="shared" ref="R907:R970" si="140">IF(N907&lt;&gt;"M",ROUND(IF(M907&lt;&gt;"Y",IF(P907&lt;&gt;"Y",K907,K907*(BH907-1)),0),ROUNDING),"")</f>
        <v>0</v>
      </c>
      <c r="S907" s="248">
        <f t="shared" ref="S907:S970" si="141">IF(N907&lt;&gt;"M",ROUND(IF(O907&gt;0,IF(M907="Y",BI907*(1-O907),IF(BI907&gt;R907,R907 + (BI907 - R907)*(1-O907),BI907)),BI907),ROUNDING),"")</f>
        <v>0</v>
      </c>
      <c r="T907" s="248">
        <f t="shared" ref="T907:T970" si="142">IF(N907&lt;&gt;"M",ROUND(IF(O907&gt;0,IF(M907="Y",BJ907*(1-O907),IF(BJ907&gt;R907,R907 + (BJ907 - R907)*(1-O907),BJ907)),BJ907),ROUNDING),"")</f>
        <v>0</v>
      </c>
      <c r="U907" s="248">
        <f t="shared" ref="U907:U970" si="143">IF(N907&lt;&gt;"M",ROUND(IF(OR(N907="P",N907=""),0,IF(OR(M907="N",M907=""),T907-R907,T907)),ROUNDING),"")</f>
        <v>0</v>
      </c>
      <c r="V907" s="13"/>
      <c r="W907" s="7"/>
      <c r="AT907" s="130"/>
      <c r="BF907" s="33">
        <f t="shared" si="139"/>
        <v>41242</v>
      </c>
      <c r="BG907" s="34">
        <f t="shared" ref="BG907:BG970" si="144">IF(N907&lt;&gt;"M",BG906+U907,BG906)</f>
        <v>82.88000000000001</v>
      </c>
      <c r="BH907" s="32">
        <f t="shared" ref="BH907:BH970" si="145">IF(L907&lt;&gt;"",IF(ODDS_TYPE=1,L907,IF(ODDS_TYPE=2,IF(L907&gt;0,1+L907/100,IF(L907&lt;0,1-100/L907,1)),IF(ODDS_TYPE=3,1+L907,IF(ODDS_TYPE=4,1+L907,IF(ODDS_TYPE=5,IF(L907&gt;0,1+L907,1-1/L907),IF(ODDS_TYPE=6,IF(L907&gt;=0,L907+1,1-1/L907),1)))))),1)</f>
        <v>1</v>
      </c>
      <c r="BI907" s="32">
        <f t="shared" ref="BI907:BI970" si="146">IF(P907&lt;&gt;"Y",IF(M907&lt;&gt;"Y",K907*BH907,K907*BH907 - K907),IF(M907&lt;&gt;"Y",K907*BH907,K907))</f>
        <v>0</v>
      </c>
      <c r="BJ907" s="69">
        <f t="shared" ref="BJ907:BJ970" si="147">IF(P907&lt;&gt;"Y",
IF(M907&lt;&gt;"Y",
IF(N907="Y",K907*BH907,IF(N907="P",0,IF(OR(N907="R",N907="PU"),K907,IF(N907="H",K907*BH907*0.5,IF(N907="HW",K907*0.5*(1 + BH907),IF(N907="HL",K907*0.5,0)))))),
IF(N907="Y",K907*BH907 - K907,IF(N907="P",0,IF(OR(N907="R",N907="PU"),0,IF(N907="H",IF(BH907&gt;2,0.5*K907*BH907 - K907,0),IF(N907="HW",K907*0.5*(1 + BH907) - K907,IF(N907="HL",0,0))))))),
IF(M907&lt;&gt;"Y",
IF(N907="Y",K907*BH907,IF(N907="P",0,IF(OR(N907="R",N907="PU"),K907*(BH907-1),IF(N907="H",K907*BH907*0.5,IF(N907="HW",K907*(BH907-1)*0.5,IF(N907="HL",K907*BH907 - K907*0.5,0)))))),
IF(N907="Y",K907,IF(N907="P",0,IF(OR(N907="R",N907="PU"),0,IF(N907="H",IF(BH907&lt;2,K907*BH907*0.5 - K907*(BH907-1),0),IF(N907="HW",0,IF(N907="HL",K907*0.5,0)))))))
)</f>
        <v>0</v>
      </c>
      <c r="BK907" s="158" t="str">
        <f t="shared" ref="BK907:BK970" si="148">IF(FILT_M=1,IF(LEN(C907)&gt;0,C907,""),IF(FILT_M=2,IF(LEN(E907)&gt;0,E907,""),IF(FILT_M=3,IF(LEN(F907)&gt;0,F907,""),IF(FILT_M=4,IF(LEN(G907)&gt;0,G907,""),""))))</f>
        <v/>
      </c>
    </row>
    <row r="908" spans="1:63" ht="12" customHeight="1" x14ac:dyDescent="0.2">
      <c r="A908" s="8"/>
      <c r="B908" s="7"/>
      <c r="C908" s="7"/>
      <c r="D908" s="7"/>
      <c r="E908" s="7"/>
      <c r="F908" s="7"/>
      <c r="G908" s="7"/>
      <c r="H908" s="7"/>
      <c r="I908" s="10"/>
      <c r="J908" s="25"/>
      <c r="K908" s="250"/>
      <c r="L908" s="31"/>
      <c r="M908" s="9"/>
      <c r="N908" s="11" t="s">
        <v>25</v>
      </c>
      <c r="O908" s="39"/>
      <c r="P908" s="47"/>
      <c r="Q908" s="13"/>
      <c r="R908" s="248">
        <f t="shared" si="140"/>
        <v>0</v>
      </c>
      <c r="S908" s="248">
        <f t="shared" si="141"/>
        <v>0</v>
      </c>
      <c r="T908" s="248">
        <f t="shared" si="142"/>
        <v>0</v>
      </c>
      <c r="U908" s="248">
        <f t="shared" si="143"/>
        <v>0</v>
      </c>
      <c r="V908" s="13"/>
      <c r="W908" s="7"/>
      <c r="AT908" s="130"/>
      <c r="BF908" s="33">
        <f t="shared" ref="BF908:BF971" si="149">IF(A908&gt;2,A908,BF907)</f>
        <v>41242</v>
      </c>
      <c r="BG908" s="34">
        <f t="shared" si="144"/>
        <v>82.88000000000001</v>
      </c>
      <c r="BH908" s="32">
        <f t="shared" si="145"/>
        <v>1</v>
      </c>
      <c r="BI908" s="32">
        <f t="shared" si="146"/>
        <v>0</v>
      </c>
      <c r="BJ908" s="69">
        <f t="shared" si="147"/>
        <v>0</v>
      </c>
      <c r="BK908" s="158" t="str">
        <f t="shared" si="148"/>
        <v/>
      </c>
    </row>
    <row r="909" spans="1:63" ht="12" customHeight="1" x14ac:dyDescent="0.2">
      <c r="A909" s="8"/>
      <c r="B909" s="7"/>
      <c r="C909" s="7"/>
      <c r="D909" s="7"/>
      <c r="E909" s="7"/>
      <c r="F909" s="7"/>
      <c r="G909" s="7"/>
      <c r="H909" s="7"/>
      <c r="I909" s="10"/>
      <c r="J909" s="25"/>
      <c r="K909" s="250"/>
      <c r="L909" s="31"/>
      <c r="M909" s="9"/>
      <c r="N909" s="11" t="s">
        <v>25</v>
      </c>
      <c r="O909" s="39"/>
      <c r="P909" s="47"/>
      <c r="Q909" s="13"/>
      <c r="R909" s="248">
        <f t="shared" si="140"/>
        <v>0</v>
      </c>
      <c r="S909" s="248">
        <f t="shared" si="141"/>
        <v>0</v>
      </c>
      <c r="T909" s="248">
        <f t="shared" si="142"/>
        <v>0</v>
      </c>
      <c r="U909" s="248">
        <f t="shared" si="143"/>
        <v>0</v>
      </c>
      <c r="V909" s="13"/>
      <c r="W909" s="7"/>
      <c r="AT909" s="130"/>
      <c r="BF909" s="33">
        <f t="shared" si="149"/>
        <v>41242</v>
      </c>
      <c r="BG909" s="34">
        <f t="shared" si="144"/>
        <v>82.88000000000001</v>
      </c>
      <c r="BH909" s="32">
        <f t="shared" si="145"/>
        <v>1</v>
      </c>
      <c r="BI909" s="32">
        <f t="shared" si="146"/>
        <v>0</v>
      </c>
      <c r="BJ909" s="69">
        <f t="shared" si="147"/>
        <v>0</v>
      </c>
      <c r="BK909" s="158" t="str">
        <f t="shared" si="148"/>
        <v/>
      </c>
    </row>
    <row r="910" spans="1:63" ht="12" customHeight="1" x14ac:dyDescent="0.2">
      <c r="A910" s="8"/>
      <c r="B910" s="7"/>
      <c r="C910" s="7"/>
      <c r="D910" s="7"/>
      <c r="E910" s="7"/>
      <c r="F910" s="7"/>
      <c r="G910" s="7"/>
      <c r="H910" s="7"/>
      <c r="I910" s="10"/>
      <c r="J910" s="25"/>
      <c r="K910" s="250"/>
      <c r="L910" s="31"/>
      <c r="M910" s="9"/>
      <c r="N910" s="11" t="s">
        <v>25</v>
      </c>
      <c r="O910" s="39"/>
      <c r="P910" s="47"/>
      <c r="Q910" s="13"/>
      <c r="R910" s="248">
        <f t="shared" si="140"/>
        <v>0</v>
      </c>
      <c r="S910" s="248">
        <f t="shared" si="141"/>
        <v>0</v>
      </c>
      <c r="T910" s="248">
        <f t="shared" si="142"/>
        <v>0</v>
      </c>
      <c r="U910" s="248">
        <f t="shared" si="143"/>
        <v>0</v>
      </c>
      <c r="V910" s="13"/>
      <c r="W910" s="7"/>
      <c r="AT910" s="130"/>
      <c r="BF910" s="33">
        <f t="shared" si="149"/>
        <v>41242</v>
      </c>
      <c r="BG910" s="34">
        <f t="shared" si="144"/>
        <v>82.88000000000001</v>
      </c>
      <c r="BH910" s="32">
        <f t="shared" si="145"/>
        <v>1</v>
      </c>
      <c r="BI910" s="32">
        <f t="shared" si="146"/>
        <v>0</v>
      </c>
      <c r="BJ910" s="69">
        <f t="shared" si="147"/>
        <v>0</v>
      </c>
      <c r="BK910" s="158" t="str">
        <f t="shared" si="148"/>
        <v/>
      </c>
    </row>
    <row r="911" spans="1:63" ht="12" customHeight="1" x14ac:dyDescent="0.2">
      <c r="A911" s="8"/>
      <c r="B911" s="7"/>
      <c r="C911" s="7"/>
      <c r="D911" s="7"/>
      <c r="E911" s="7"/>
      <c r="F911" s="7"/>
      <c r="G911" s="7"/>
      <c r="H911" s="7"/>
      <c r="I911" s="10"/>
      <c r="J911" s="25"/>
      <c r="K911" s="250"/>
      <c r="L911" s="31"/>
      <c r="M911" s="9"/>
      <c r="N911" s="11" t="s">
        <v>25</v>
      </c>
      <c r="O911" s="39"/>
      <c r="P911" s="47"/>
      <c r="Q911" s="13"/>
      <c r="R911" s="248">
        <f t="shared" si="140"/>
        <v>0</v>
      </c>
      <c r="S911" s="248">
        <f t="shared" si="141"/>
        <v>0</v>
      </c>
      <c r="T911" s="248">
        <f t="shared" si="142"/>
        <v>0</v>
      </c>
      <c r="U911" s="248">
        <f t="shared" si="143"/>
        <v>0</v>
      </c>
      <c r="V911" s="13"/>
      <c r="W911" s="7"/>
      <c r="AT911" s="130"/>
      <c r="BF911" s="33">
        <f t="shared" si="149"/>
        <v>41242</v>
      </c>
      <c r="BG911" s="34">
        <f t="shared" si="144"/>
        <v>82.88000000000001</v>
      </c>
      <c r="BH911" s="32">
        <f t="shared" si="145"/>
        <v>1</v>
      </c>
      <c r="BI911" s="32">
        <f t="shared" si="146"/>
        <v>0</v>
      </c>
      <c r="BJ911" s="69">
        <f t="shared" si="147"/>
        <v>0</v>
      </c>
      <c r="BK911" s="158" t="str">
        <f t="shared" si="148"/>
        <v/>
      </c>
    </row>
    <row r="912" spans="1:63" ht="12" customHeight="1" x14ac:dyDescent="0.2">
      <c r="A912" s="8"/>
      <c r="B912" s="7"/>
      <c r="C912" s="7"/>
      <c r="D912" s="7"/>
      <c r="E912" s="7"/>
      <c r="F912" s="7"/>
      <c r="G912" s="7"/>
      <c r="H912" s="7"/>
      <c r="I912" s="10"/>
      <c r="J912" s="25"/>
      <c r="K912" s="250"/>
      <c r="L912" s="31"/>
      <c r="M912" s="9"/>
      <c r="N912" s="11" t="s">
        <v>25</v>
      </c>
      <c r="O912" s="39"/>
      <c r="P912" s="47"/>
      <c r="Q912" s="13"/>
      <c r="R912" s="248">
        <f t="shared" si="140"/>
        <v>0</v>
      </c>
      <c r="S912" s="248">
        <f t="shared" si="141"/>
        <v>0</v>
      </c>
      <c r="T912" s="248">
        <f t="shared" si="142"/>
        <v>0</v>
      </c>
      <c r="U912" s="248">
        <f t="shared" si="143"/>
        <v>0</v>
      </c>
      <c r="V912" s="13"/>
      <c r="W912" s="7"/>
      <c r="AT912" s="130"/>
      <c r="BF912" s="33">
        <f t="shared" si="149"/>
        <v>41242</v>
      </c>
      <c r="BG912" s="34">
        <f t="shared" si="144"/>
        <v>82.88000000000001</v>
      </c>
      <c r="BH912" s="32">
        <f t="shared" si="145"/>
        <v>1</v>
      </c>
      <c r="BI912" s="32">
        <f t="shared" si="146"/>
        <v>0</v>
      </c>
      <c r="BJ912" s="69">
        <f t="shared" si="147"/>
        <v>0</v>
      </c>
      <c r="BK912" s="158" t="str">
        <f t="shared" si="148"/>
        <v/>
      </c>
    </row>
    <row r="913" spans="1:63" ht="12" customHeight="1" x14ac:dyDescent="0.2">
      <c r="A913" s="8"/>
      <c r="B913" s="7"/>
      <c r="C913" s="7"/>
      <c r="D913" s="7"/>
      <c r="E913" s="7"/>
      <c r="F913" s="7"/>
      <c r="G913" s="7"/>
      <c r="H913" s="7"/>
      <c r="I913" s="10"/>
      <c r="J913" s="25"/>
      <c r="K913" s="250"/>
      <c r="L913" s="31"/>
      <c r="M913" s="9"/>
      <c r="N913" s="11" t="s">
        <v>25</v>
      </c>
      <c r="O913" s="39"/>
      <c r="P913" s="47"/>
      <c r="Q913" s="13"/>
      <c r="R913" s="248">
        <f t="shared" si="140"/>
        <v>0</v>
      </c>
      <c r="S913" s="248">
        <f t="shared" si="141"/>
        <v>0</v>
      </c>
      <c r="T913" s="248">
        <f t="shared" si="142"/>
        <v>0</v>
      </c>
      <c r="U913" s="248">
        <f t="shared" si="143"/>
        <v>0</v>
      </c>
      <c r="V913" s="13"/>
      <c r="W913" s="7"/>
      <c r="AT913" s="130"/>
      <c r="BF913" s="33">
        <f t="shared" si="149"/>
        <v>41242</v>
      </c>
      <c r="BG913" s="34">
        <f t="shared" si="144"/>
        <v>82.88000000000001</v>
      </c>
      <c r="BH913" s="32">
        <f t="shared" si="145"/>
        <v>1</v>
      </c>
      <c r="BI913" s="32">
        <f t="shared" si="146"/>
        <v>0</v>
      </c>
      <c r="BJ913" s="69">
        <f t="shared" si="147"/>
        <v>0</v>
      </c>
      <c r="BK913" s="158" t="str">
        <f t="shared" si="148"/>
        <v/>
      </c>
    </row>
    <row r="914" spans="1:63" ht="12" customHeight="1" x14ac:dyDescent="0.2">
      <c r="A914" s="8"/>
      <c r="B914" s="7"/>
      <c r="C914" s="7"/>
      <c r="D914" s="7"/>
      <c r="E914" s="7"/>
      <c r="F914" s="7"/>
      <c r="G914" s="7"/>
      <c r="H914" s="7"/>
      <c r="I914" s="10"/>
      <c r="J914" s="25"/>
      <c r="K914" s="250"/>
      <c r="L914" s="31"/>
      <c r="M914" s="9"/>
      <c r="N914" s="11" t="s">
        <v>25</v>
      </c>
      <c r="O914" s="39"/>
      <c r="P914" s="47"/>
      <c r="Q914" s="13"/>
      <c r="R914" s="248">
        <f t="shared" si="140"/>
        <v>0</v>
      </c>
      <c r="S914" s="248">
        <f t="shared" si="141"/>
        <v>0</v>
      </c>
      <c r="T914" s="248">
        <f t="shared" si="142"/>
        <v>0</v>
      </c>
      <c r="U914" s="248">
        <f t="shared" si="143"/>
        <v>0</v>
      </c>
      <c r="V914" s="13"/>
      <c r="W914" s="7"/>
      <c r="AT914" s="130"/>
      <c r="BF914" s="33">
        <f t="shared" si="149"/>
        <v>41242</v>
      </c>
      <c r="BG914" s="34">
        <f t="shared" si="144"/>
        <v>82.88000000000001</v>
      </c>
      <c r="BH914" s="32">
        <f t="shared" si="145"/>
        <v>1</v>
      </c>
      <c r="BI914" s="32">
        <f t="shared" si="146"/>
        <v>0</v>
      </c>
      <c r="BJ914" s="69">
        <f t="shared" si="147"/>
        <v>0</v>
      </c>
      <c r="BK914" s="158" t="str">
        <f t="shared" si="148"/>
        <v/>
      </c>
    </row>
    <row r="915" spans="1:63" ht="12" customHeight="1" x14ac:dyDescent="0.2">
      <c r="A915" s="8"/>
      <c r="B915" s="7"/>
      <c r="C915" s="7"/>
      <c r="D915" s="7"/>
      <c r="E915" s="7"/>
      <c r="F915" s="7"/>
      <c r="G915" s="7"/>
      <c r="H915" s="7"/>
      <c r="I915" s="10"/>
      <c r="J915" s="25"/>
      <c r="K915" s="250"/>
      <c r="L915" s="31"/>
      <c r="M915" s="9"/>
      <c r="N915" s="11" t="s">
        <v>25</v>
      </c>
      <c r="O915" s="39"/>
      <c r="P915" s="47"/>
      <c r="Q915" s="13"/>
      <c r="R915" s="248">
        <f t="shared" si="140"/>
        <v>0</v>
      </c>
      <c r="S915" s="248">
        <f t="shared" si="141"/>
        <v>0</v>
      </c>
      <c r="T915" s="248">
        <f t="shared" si="142"/>
        <v>0</v>
      </c>
      <c r="U915" s="248">
        <f t="shared" si="143"/>
        <v>0</v>
      </c>
      <c r="V915" s="13"/>
      <c r="W915" s="7"/>
      <c r="AT915" s="130"/>
      <c r="BF915" s="33">
        <f t="shared" si="149"/>
        <v>41242</v>
      </c>
      <c r="BG915" s="34">
        <f t="shared" si="144"/>
        <v>82.88000000000001</v>
      </c>
      <c r="BH915" s="32">
        <f t="shared" si="145"/>
        <v>1</v>
      </c>
      <c r="BI915" s="32">
        <f t="shared" si="146"/>
        <v>0</v>
      </c>
      <c r="BJ915" s="69">
        <f t="shared" si="147"/>
        <v>0</v>
      </c>
      <c r="BK915" s="158" t="str">
        <f t="shared" si="148"/>
        <v/>
      </c>
    </row>
    <row r="916" spans="1:63" ht="12" customHeight="1" x14ac:dyDescent="0.2">
      <c r="A916" s="8"/>
      <c r="B916" s="7"/>
      <c r="C916" s="7"/>
      <c r="D916" s="7"/>
      <c r="E916" s="7"/>
      <c r="F916" s="7"/>
      <c r="G916" s="7"/>
      <c r="H916" s="7"/>
      <c r="I916" s="10"/>
      <c r="J916" s="25"/>
      <c r="K916" s="250"/>
      <c r="L916" s="31"/>
      <c r="M916" s="9"/>
      <c r="N916" s="11" t="s">
        <v>25</v>
      </c>
      <c r="O916" s="39"/>
      <c r="P916" s="47"/>
      <c r="Q916" s="13"/>
      <c r="R916" s="248">
        <f t="shared" si="140"/>
        <v>0</v>
      </c>
      <c r="S916" s="248">
        <f t="shared" si="141"/>
        <v>0</v>
      </c>
      <c r="T916" s="248">
        <f t="shared" si="142"/>
        <v>0</v>
      </c>
      <c r="U916" s="248">
        <f t="shared" si="143"/>
        <v>0</v>
      </c>
      <c r="V916" s="13"/>
      <c r="W916" s="7"/>
      <c r="AT916" s="130"/>
      <c r="BF916" s="33">
        <f t="shared" si="149"/>
        <v>41242</v>
      </c>
      <c r="BG916" s="34">
        <f t="shared" si="144"/>
        <v>82.88000000000001</v>
      </c>
      <c r="BH916" s="32">
        <f t="shared" si="145"/>
        <v>1</v>
      </c>
      <c r="BI916" s="32">
        <f t="shared" si="146"/>
        <v>0</v>
      </c>
      <c r="BJ916" s="69">
        <f t="shared" si="147"/>
        <v>0</v>
      </c>
      <c r="BK916" s="158" t="str">
        <f t="shared" si="148"/>
        <v/>
      </c>
    </row>
    <row r="917" spans="1:63" ht="12" customHeight="1" x14ac:dyDescent="0.2">
      <c r="A917" s="8"/>
      <c r="B917" s="7"/>
      <c r="C917" s="7"/>
      <c r="D917" s="7"/>
      <c r="E917" s="7"/>
      <c r="F917" s="7"/>
      <c r="G917" s="7"/>
      <c r="H917" s="7"/>
      <c r="I917" s="10"/>
      <c r="J917" s="25"/>
      <c r="K917" s="250"/>
      <c r="L917" s="31"/>
      <c r="M917" s="9"/>
      <c r="N917" s="11" t="s">
        <v>25</v>
      </c>
      <c r="O917" s="39"/>
      <c r="P917" s="47"/>
      <c r="Q917" s="13"/>
      <c r="R917" s="248">
        <f t="shared" si="140"/>
        <v>0</v>
      </c>
      <c r="S917" s="248">
        <f t="shared" si="141"/>
        <v>0</v>
      </c>
      <c r="T917" s="248">
        <f t="shared" si="142"/>
        <v>0</v>
      </c>
      <c r="U917" s="248">
        <f t="shared" si="143"/>
        <v>0</v>
      </c>
      <c r="V917" s="13"/>
      <c r="W917" s="7"/>
      <c r="AT917" s="130"/>
      <c r="BF917" s="33">
        <f t="shared" si="149"/>
        <v>41242</v>
      </c>
      <c r="BG917" s="34">
        <f t="shared" si="144"/>
        <v>82.88000000000001</v>
      </c>
      <c r="BH917" s="32">
        <f t="shared" si="145"/>
        <v>1</v>
      </c>
      <c r="BI917" s="32">
        <f t="shared" si="146"/>
        <v>0</v>
      </c>
      <c r="BJ917" s="69">
        <f t="shared" si="147"/>
        <v>0</v>
      </c>
      <c r="BK917" s="158" t="str">
        <f t="shared" si="148"/>
        <v/>
      </c>
    </row>
    <row r="918" spans="1:63" ht="12" customHeight="1" x14ac:dyDescent="0.2">
      <c r="A918" s="8"/>
      <c r="B918" s="7"/>
      <c r="C918" s="7"/>
      <c r="D918" s="7"/>
      <c r="E918" s="7"/>
      <c r="F918" s="7"/>
      <c r="G918" s="7"/>
      <c r="H918" s="7"/>
      <c r="I918" s="10"/>
      <c r="J918" s="25"/>
      <c r="K918" s="250"/>
      <c r="L918" s="31"/>
      <c r="M918" s="9"/>
      <c r="N918" s="11" t="s">
        <v>25</v>
      </c>
      <c r="O918" s="39"/>
      <c r="P918" s="47"/>
      <c r="Q918" s="13"/>
      <c r="R918" s="248">
        <f t="shared" si="140"/>
        <v>0</v>
      </c>
      <c r="S918" s="248">
        <f t="shared" si="141"/>
        <v>0</v>
      </c>
      <c r="T918" s="248">
        <f t="shared" si="142"/>
        <v>0</v>
      </c>
      <c r="U918" s="248">
        <f t="shared" si="143"/>
        <v>0</v>
      </c>
      <c r="V918" s="13"/>
      <c r="W918" s="7"/>
      <c r="AT918" s="130"/>
      <c r="BF918" s="33">
        <f t="shared" si="149"/>
        <v>41242</v>
      </c>
      <c r="BG918" s="34">
        <f t="shared" si="144"/>
        <v>82.88000000000001</v>
      </c>
      <c r="BH918" s="32">
        <f t="shared" si="145"/>
        <v>1</v>
      </c>
      <c r="BI918" s="32">
        <f t="shared" si="146"/>
        <v>0</v>
      </c>
      <c r="BJ918" s="69">
        <f t="shared" si="147"/>
        <v>0</v>
      </c>
      <c r="BK918" s="158" t="str">
        <f t="shared" si="148"/>
        <v/>
      </c>
    </row>
    <row r="919" spans="1:63" ht="12" customHeight="1" x14ac:dyDescent="0.2">
      <c r="A919" s="8"/>
      <c r="B919" s="7"/>
      <c r="C919" s="7"/>
      <c r="D919" s="7"/>
      <c r="E919" s="7"/>
      <c r="F919" s="7"/>
      <c r="G919" s="7"/>
      <c r="H919" s="7"/>
      <c r="I919" s="10"/>
      <c r="J919" s="25"/>
      <c r="K919" s="250"/>
      <c r="L919" s="31"/>
      <c r="M919" s="9"/>
      <c r="N919" s="11" t="s">
        <v>25</v>
      </c>
      <c r="O919" s="39"/>
      <c r="P919" s="47"/>
      <c r="Q919" s="13"/>
      <c r="R919" s="248">
        <f t="shared" si="140"/>
        <v>0</v>
      </c>
      <c r="S919" s="248">
        <f t="shared" si="141"/>
        <v>0</v>
      </c>
      <c r="T919" s="248">
        <f t="shared" si="142"/>
        <v>0</v>
      </c>
      <c r="U919" s="248">
        <f t="shared" si="143"/>
        <v>0</v>
      </c>
      <c r="V919" s="13"/>
      <c r="W919" s="7"/>
      <c r="AT919" s="130"/>
      <c r="BF919" s="33">
        <f t="shared" si="149"/>
        <v>41242</v>
      </c>
      <c r="BG919" s="34">
        <f t="shared" si="144"/>
        <v>82.88000000000001</v>
      </c>
      <c r="BH919" s="32">
        <f t="shared" si="145"/>
        <v>1</v>
      </c>
      <c r="BI919" s="32">
        <f t="shared" si="146"/>
        <v>0</v>
      </c>
      <c r="BJ919" s="69">
        <f t="shared" si="147"/>
        <v>0</v>
      </c>
      <c r="BK919" s="158" t="str">
        <f t="shared" si="148"/>
        <v/>
      </c>
    </row>
    <row r="920" spans="1:63" ht="12" customHeight="1" x14ac:dyDescent="0.2">
      <c r="A920" s="8"/>
      <c r="B920" s="7"/>
      <c r="C920" s="7"/>
      <c r="D920" s="7"/>
      <c r="E920" s="7"/>
      <c r="F920" s="7"/>
      <c r="G920" s="7"/>
      <c r="H920" s="7"/>
      <c r="I920" s="10"/>
      <c r="J920" s="25"/>
      <c r="K920" s="250"/>
      <c r="L920" s="31"/>
      <c r="M920" s="9"/>
      <c r="N920" s="11" t="s">
        <v>25</v>
      </c>
      <c r="O920" s="39"/>
      <c r="P920" s="47"/>
      <c r="Q920" s="13"/>
      <c r="R920" s="248">
        <f t="shared" si="140"/>
        <v>0</v>
      </c>
      <c r="S920" s="248">
        <f t="shared" si="141"/>
        <v>0</v>
      </c>
      <c r="T920" s="248">
        <f t="shared" si="142"/>
        <v>0</v>
      </c>
      <c r="U920" s="248">
        <f t="shared" si="143"/>
        <v>0</v>
      </c>
      <c r="V920" s="13"/>
      <c r="W920" s="7"/>
      <c r="AT920" s="130"/>
      <c r="BF920" s="33">
        <f t="shared" si="149"/>
        <v>41242</v>
      </c>
      <c r="BG920" s="34">
        <f t="shared" si="144"/>
        <v>82.88000000000001</v>
      </c>
      <c r="BH920" s="32">
        <f t="shared" si="145"/>
        <v>1</v>
      </c>
      <c r="BI920" s="32">
        <f t="shared" si="146"/>
        <v>0</v>
      </c>
      <c r="BJ920" s="69">
        <f t="shared" si="147"/>
        <v>0</v>
      </c>
      <c r="BK920" s="158" t="str">
        <f t="shared" si="148"/>
        <v/>
      </c>
    </row>
    <row r="921" spans="1:63" ht="12" customHeight="1" x14ac:dyDescent="0.2">
      <c r="A921" s="8"/>
      <c r="B921" s="7"/>
      <c r="C921" s="7"/>
      <c r="D921" s="7"/>
      <c r="E921" s="7"/>
      <c r="F921" s="7"/>
      <c r="G921" s="7"/>
      <c r="H921" s="7"/>
      <c r="I921" s="10"/>
      <c r="J921" s="25"/>
      <c r="K921" s="250"/>
      <c r="L921" s="31"/>
      <c r="M921" s="9"/>
      <c r="N921" s="11" t="s">
        <v>25</v>
      </c>
      <c r="O921" s="39"/>
      <c r="P921" s="47"/>
      <c r="Q921" s="13"/>
      <c r="R921" s="248">
        <f t="shared" si="140"/>
        <v>0</v>
      </c>
      <c r="S921" s="248">
        <f t="shared" si="141"/>
        <v>0</v>
      </c>
      <c r="T921" s="248">
        <f t="shared" si="142"/>
        <v>0</v>
      </c>
      <c r="U921" s="248">
        <f t="shared" si="143"/>
        <v>0</v>
      </c>
      <c r="V921" s="13"/>
      <c r="W921" s="7"/>
      <c r="AT921" s="130"/>
      <c r="BF921" s="33">
        <f t="shared" si="149"/>
        <v>41242</v>
      </c>
      <c r="BG921" s="34">
        <f t="shared" si="144"/>
        <v>82.88000000000001</v>
      </c>
      <c r="BH921" s="32">
        <f t="shared" si="145"/>
        <v>1</v>
      </c>
      <c r="BI921" s="32">
        <f t="shared" si="146"/>
        <v>0</v>
      </c>
      <c r="BJ921" s="69">
        <f t="shared" si="147"/>
        <v>0</v>
      </c>
      <c r="BK921" s="158" t="str">
        <f t="shared" si="148"/>
        <v/>
      </c>
    </row>
    <row r="922" spans="1:63" ht="12" customHeight="1" x14ac:dyDescent="0.2">
      <c r="A922" s="8"/>
      <c r="B922" s="7"/>
      <c r="C922" s="7"/>
      <c r="D922" s="7"/>
      <c r="E922" s="7"/>
      <c r="F922" s="7"/>
      <c r="G922" s="7"/>
      <c r="H922" s="7"/>
      <c r="I922" s="10"/>
      <c r="J922" s="25"/>
      <c r="K922" s="250"/>
      <c r="L922" s="31"/>
      <c r="M922" s="9"/>
      <c r="N922" s="11" t="s">
        <v>25</v>
      </c>
      <c r="O922" s="39"/>
      <c r="P922" s="47"/>
      <c r="Q922" s="13"/>
      <c r="R922" s="248">
        <f t="shared" si="140"/>
        <v>0</v>
      </c>
      <c r="S922" s="248">
        <f t="shared" si="141"/>
        <v>0</v>
      </c>
      <c r="T922" s="248">
        <f t="shared" si="142"/>
        <v>0</v>
      </c>
      <c r="U922" s="248">
        <f t="shared" si="143"/>
        <v>0</v>
      </c>
      <c r="V922" s="13"/>
      <c r="W922" s="7"/>
      <c r="AT922" s="130"/>
      <c r="BF922" s="33">
        <f t="shared" si="149"/>
        <v>41242</v>
      </c>
      <c r="BG922" s="34">
        <f t="shared" si="144"/>
        <v>82.88000000000001</v>
      </c>
      <c r="BH922" s="32">
        <f t="shared" si="145"/>
        <v>1</v>
      </c>
      <c r="BI922" s="32">
        <f t="shared" si="146"/>
        <v>0</v>
      </c>
      <c r="BJ922" s="69">
        <f t="shared" si="147"/>
        <v>0</v>
      </c>
      <c r="BK922" s="158" t="str">
        <f t="shared" si="148"/>
        <v/>
      </c>
    </row>
    <row r="923" spans="1:63" ht="12" customHeight="1" x14ac:dyDescent="0.2">
      <c r="A923" s="8"/>
      <c r="B923" s="7"/>
      <c r="C923" s="7"/>
      <c r="D923" s="7"/>
      <c r="E923" s="7"/>
      <c r="F923" s="7"/>
      <c r="G923" s="7"/>
      <c r="H923" s="7"/>
      <c r="I923" s="10"/>
      <c r="J923" s="25"/>
      <c r="K923" s="250"/>
      <c r="L923" s="31"/>
      <c r="M923" s="9"/>
      <c r="N923" s="11" t="s">
        <v>25</v>
      </c>
      <c r="O923" s="39"/>
      <c r="P923" s="47"/>
      <c r="Q923" s="13"/>
      <c r="R923" s="248">
        <f t="shared" si="140"/>
        <v>0</v>
      </c>
      <c r="S923" s="248">
        <f t="shared" si="141"/>
        <v>0</v>
      </c>
      <c r="T923" s="248">
        <f t="shared" si="142"/>
        <v>0</v>
      </c>
      <c r="U923" s="248">
        <f t="shared" si="143"/>
        <v>0</v>
      </c>
      <c r="V923" s="13"/>
      <c r="W923" s="7"/>
      <c r="AT923" s="130"/>
      <c r="BF923" s="33">
        <f t="shared" si="149"/>
        <v>41242</v>
      </c>
      <c r="BG923" s="34">
        <f t="shared" si="144"/>
        <v>82.88000000000001</v>
      </c>
      <c r="BH923" s="32">
        <f t="shared" si="145"/>
        <v>1</v>
      </c>
      <c r="BI923" s="32">
        <f t="shared" si="146"/>
        <v>0</v>
      </c>
      <c r="BJ923" s="69">
        <f t="shared" si="147"/>
        <v>0</v>
      </c>
      <c r="BK923" s="158" t="str">
        <f t="shared" si="148"/>
        <v/>
      </c>
    </row>
    <row r="924" spans="1:63" ht="12" customHeight="1" x14ac:dyDescent="0.2">
      <c r="A924" s="8"/>
      <c r="B924" s="7"/>
      <c r="C924" s="7"/>
      <c r="D924" s="7"/>
      <c r="E924" s="7"/>
      <c r="F924" s="7"/>
      <c r="G924" s="7"/>
      <c r="H924" s="7"/>
      <c r="I924" s="10"/>
      <c r="J924" s="25"/>
      <c r="K924" s="250"/>
      <c r="L924" s="31"/>
      <c r="M924" s="9"/>
      <c r="N924" s="11" t="s">
        <v>25</v>
      </c>
      <c r="O924" s="39"/>
      <c r="P924" s="47"/>
      <c r="Q924" s="13"/>
      <c r="R924" s="248">
        <f t="shared" si="140"/>
        <v>0</v>
      </c>
      <c r="S924" s="248">
        <f t="shared" si="141"/>
        <v>0</v>
      </c>
      <c r="T924" s="248">
        <f t="shared" si="142"/>
        <v>0</v>
      </c>
      <c r="U924" s="248">
        <f t="shared" si="143"/>
        <v>0</v>
      </c>
      <c r="V924" s="13"/>
      <c r="W924" s="7"/>
      <c r="AT924" s="130"/>
      <c r="BF924" s="33">
        <f t="shared" si="149"/>
        <v>41242</v>
      </c>
      <c r="BG924" s="34">
        <f t="shared" si="144"/>
        <v>82.88000000000001</v>
      </c>
      <c r="BH924" s="32">
        <f t="shared" si="145"/>
        <v>1</v>
      </c>
      <c r="BI924" s="32">
        <f t="shared" si="146"/>
        <v>0</v>
      </c>
      <c r="BJ924" s="69">
        <f t="shared" si="147"/>
        <v>0</v>
      </c>
      <c r="BK924" s="158" t="str">
        <f t="shared" si="148"/>
        <v/>
      </c>
    </row>
    <row r="925" spans="1:63" ht="12" customHeight="1" x14ac:dyDescent="0.2">
      <c r="A925" s="8"/>
      <c r="B925" s="7"/>
      <c r="C925" s="7"/>
      <c r="D925" s="7"/>
      <c r="E925" s="7"/>
      <c r="F925" s="7"/>
      <c r="G925" s="7"/>
      <c r="H925" s="7"/>
      <c r="I925" s="10"/>
      <c r="J925" s="25"/>
      <c r="K925" s="250"/>
      <c r="L925" s="31"/>
      <c r="M925" s="9"/>
      <c r="N925" s="11" t="s">
        <v>25</v>
      </c>
      <c r="O925" s="39"/>
      <c r="P925" s="47"/>
      <c r="Q925" s="13"/>
      <c r="R925" s="248">
        <f t="shared" si="140"/>
        <v>0</v>
      </c>
      <c r="S925" s="248">
        <f t="shared" si="141"/>
        <v>0</v>
      </c>
      <c r="T925" s="248">
        <f t="shared" si="142"/>
        <v>0</v>
      </c>
      <c r="U925" s="248">
        <f t="shared" si="143"/>
        <v>0</v>
      </c>
      <c r="V925" s="13"/>
      <c r="W925" s="7"/>
      <c r="AT925" s="130"/>
      <c r="BF925" s="33">
        <f t="shared" si="149"/>
        <v>41242</v>
      </c>
      <c r="BG925" s="34">
        <f t="shared" si="144"/>
        <v>82.88000000000001</v>
      </c>
      <c r="BH925" s="32">
        <f t="shared" si="145"/>
        <v>1</v>
      </c>
      <c r="BI925" s="32">
        <f t="shared" si="146"/>
        <v>0</v>
      </c>
      <c r="BJ925" s="69">
        <f t="shared" si="147"/>
        <v>0</v>
      </c>
      <c r="BK925" s="158" t="str">
        <f t="shared" si="148"/>
        <v/>
      </c>
    </row>
    <row r="926" spans="1:63" ht="12" customHeight="1" x14ac:dyDescent="0.2">
      <c r="A926" s="8"/>
      <c r="B926" s="7"/>
      <c r="C926" s="7"/>
      <c r="D926" s="7"/>
      <c r="E926" s="7"/>
      <c r="F926" s="7"/>
      <c r="G926" s="7"/>
      <c r="H926" s="7"/>
      <c r="I926" s="10"/>
      <c r="J926" s="25"/>
      <c r="K926" s="250"/>
      <c r="L926" s="31"/>
      <c r="M926" s="9"/>
      <c r="N926" s="11" t="s">
        <v>25</v>
      </c>
      <c r="O926" s="39"/>
      <c r="P926" s="47"/>
      <c r="Q926" s="13"/>
      <c r="R926" s="248">
        <f t="shared" si="140"/>
        <v>0</v>
      </c>
      <c r="S926" s="248">
        <f t="shared" si="141"/>
        <v>0</v>
      </c>
      <c r="T926" s="248">
        <f t="shared" si="142"/>
        <v>0</v>
      </c>
      <c r="U926" s="248">
        <f t="shared" si="143"/>
        <v>0</v>
      </c>
      <c r="V926" s="13"/>
      <c r="W926" s="7"/>
      <c r="AT926" s="130"/>
      <c r="BF926" s="33">
        <f t="shared" si="149"/>
        <v>41242</v>
      </c>
      <c r="BG926" s="34">
        <f t="shared" si="144"/>
        <v>82.88000000000001</v>
      </c>
      <c r="BH926" s="32">
        <f t="shared" si="145"/>
        <v>1</v>
      </c>
      <c r="BI926" s="32">
        <f t="shared" si="146"/>
        <v>0</v>
      </c>
      <c r="BJ926" s="69">
        <f t="shared" si="147"/>
        <v>0</v>
      </c>
      <c r="BK926" s="158" t="str">
        <f t="shared" si="148"/>
        <v/>
      </c>
    </row>
    <row r="927" spans="1:63" ht="12" customHeight="1" x14ac:dyDescent="0.2">
      <c r="A927" s="8"/>
      <c r="B927" s="7"/>
      <c r="C927" s="7"/>
      <c r="D927" s="7"/>
      <c r="E927" s="7"/>
      <c r="F927" s="7"/>
      <c r="G927" s="7"/>
      <c r="H927" s="7"/>
      <c r="I927" s="10"/>
      <c r="J927" s="25"/>
      <c r="K927" s="250"/>
      <c r="L927" s="31"/>
      <c r="M927" s="9"/>
      <c r="N927" s="11" t="s">
        <v>25</v>
      </c>
      <c r="O927" s="39"/>
      <c r="P927" s="47"/>
      <c r="Q927" s="13"/>
      <c r="R927" s="248">
        <f t="shared" si="140"/>
        <v>0</v>
      </c>
      <c r="S927" s="248">
        <f t="shared" si="141"/>
        <v>0</v>
      </c>
      <c r="T927" s="248">
        <f t="shared" si="142"/>
        <v>0</v>
      </c>
      <c r="U927" s="248">
        <f t="shared" si="143"/>
        <v>0</v>
      </c>
      <c r="V927" s="13"/>
      <c r="W927" s="7"/>
      <c r="AT927" s="130"/>
      <c r="BF927" s="33">
        <f t="shared" si="149"/>
        <v>41242</v>
      </c>
      <c r="BG927" s="34">
        <f t="shared" si="144"/>
        <v>82.88000000000001</v>
      </c>
      <c r="BH927" s="32">
        <f t="shared" si="145"/>
        <v>1</v>
      </c>
      <c r="BI927" s="32">
        <f t="shared" si="146"/>
        <v>0</v>
      </c>
      <c r="BJ927" s="69">
        <f t="shared" si="147"/>
        <v>0</v>
      </c>
      <c r="BK927" s="158" t="str">
        <f t="shared" si="148"/>
        <v/>
      </c>
    </row>
    <row r="928" spans="1:63" ht="12" customHeight="1" x14ac:dyDescent="0.2">
      <c r="A928" s="8"/>
      <c r="B928" s="7"/>
      <c r="C928" s="7"/>
      <c r="D928" s="7"/>
      <c r="E928" s="7"/>
      <c r="F928" s="7"/>
      <c r="G928" s="7"/>
      <c r="H928" s="7"/>
      <c r="I928" s="10"/>
      <c r="J928" s="25"/>
      <c r="K928" s="250"/>
      <c r="L928" s="31"/>
      <c r="M928" s="9"/>
      <c r="N928" s="11" t="s">
        <v>25</v>
      </c>
      <c r="O928" s="39"/>
      <c r="P928" s="47"/>
      <c r="Q928" s="13"/>
      <c r="R928" s="248">
        <f t="shared" si="140"/>
        <v>0</v>
      </c>
      <c r="S928" s="248">
        <f t="shared" si="141"/>
        <v>0</v>
      </c>
      <c r="T928" s="248">
        <f t="shared" si="142"/>
        <v>0</v>
      </c>
      <c r="U928" s="248">
        <f t="shared" si="143"/>
        <v>0</v>
      </c>
      <c r="V928" s="13"/>
      <c r="W928" s="7"/>
      <c r="AT928" s="130"/>
      <c r="BF928" s="33">
        <f t="shared" si="149"/>
        <v>41242</v>
      </c>
      <c r="BG928" s="34">
        <f t="shared" si="144"/>
        <v>82.88000000000001</v>
      </c>
      <c r="BH928" s="32">
        <f t="shared" si="145"/>
        <v>1</v>
      </c>
      <c r="BI928" s="32">
        <f t="shared" si="146"/>
        <v>0</v>
      </c>
      <c r="BJ928" s="69">
        <f t="shared" si="147"/>
        <v>0</v>
      </c>
      <c r="BK928" s="158" t="str">
        <f t="shared" si="148"/>
        <v/>
      </c>
    </row>
    <row r="929" spans="1:63" ht="12" customHeight="1" x14ac:dyDescent="0.2">
      <c r="A929" s="8"/>
      <c r="B929" s="7"/>
      <c r="C929" s="7"/>
      <c r="D929" s="7"/>
      <c r="E929" s="7"/>
      <c r="F929" s="7"/>
      <c r="G929" s="7"/>
      <c r="H929" s="7"/>
      <c r="I929" s="10"/>
      <c r="J929" s="25"/>
      <c r="K929" s="250"/>
      <c r="L929" s="31"/>
      <c r="M929" s="9"/>
      <c r="N929" s="11" t="s">
        <v>25</v>
      </c>
      <c r="O929" s="39"/>
      <c r="P929" s="47"/>
      <c r="Q929" s="13"/>
      <c r="R929" s="248">
        <f t="shared" si="140"/>
        <v>0</v>
      </c>
      <c r="S929" s="248">
        <f t="shared" si="141"/>
        <v>0</v>
      </c>
      <c r="T929" s="248">
        <f t="shared" si="142"/>
        <v>0</v>
      </c>
      <c r="U929" s="248">
        <f t="shared" si="143"/>
        <v>0</v>
      </c>
      <c r="V929" s="13"/>
      <c r="W929" s="7"/>
      <c r="AT929" s="130"/>
      <c r="BF929" s="33">
        <f t="shared" si="149"/>
        <v>41242</v>
      </c>
      <c r="BG929" s="34">
        <f t="shared" si="144"/>
        <v>82.88000000000001</v>
      </c>
      <c r="BH929" s="32">
        <f t="shared" si="145"/>
        <v>1</v>
      </c>
      <c r="BI929" s="32">
        <f t="shared" si="146"/>
        <v>0</v>
      </c>
      <c r="BJ929" s="69">
        <f t="shared" si="147"/>
        <v>0</v>
      </c>
      <c r="BK929" s="158" t="str">
        <f t="shared" si="148"/>
        <v/>
      </c>
    </row>
    <row r="930" spans="1:63" ht="12" customHeight="1" x14ac:dyDescent="0.2">
      <c r="A930" s="8"/>
      <c r="B930" s="7"/>
      <c r="C930" s="7"/>
      <c r="D930" s="7"/>
      <c r="E930" s="7"/>
      <c r="F930" s="7"/>
      <c r="G930" s="7"/>
      <c r="H930" s="7"/>
      <c r="I930" s="10"/>
      <c r="J930" s="25"/>
      <c r="K930" s="250"/>
      <c r="L930" s="31"/>
      <c r="M930" s="9"/>
      <c r="N930" s="11" t="s">
        <v>25</v>
      </c>
      <c r="O930" s="39"/>
      <c r="P930" s="47"/>
      <c r="Q930" s="13"/>
      <c r="R930" s="248">
        <f t="shared" si="140"/>
        <v>0</v>
      </c>
      <c r="S930" s="248">
        <f t="shared" si="141"/>
        <v>0</v>
      </c>
      <c r="T930" s="248">
        <f t="shared" si="142"/>
        <v>0</v>
      </c>
      <c r="U930" s="248">
        <f t="shared" si="143"/>
        <v>0</v>
      </c>
      <c r="V930" s="13"/>
      <c r="W930" s="7"/>
      <c r="AT930" s="130"/>
      <c r="BF930" s="33">
        <f t="shared" si="149"/>
        <v>41242</v>
      </c>
      <c r="BG930" s="34">
        <f t="shared" si="144"/>
        <v>82.88000000000001</v>
      </c>
      <c r="BH930" s="32">
        <f t="shared" si="145"/>
        <v>1</v>
      </c>
      <c r="BI930" s="32">
        <f t="shared" si="146"/>
        <v>0</v>
      </c>
      <c r="BJ930" s="69">
        <f t="shared" si="147"/>
        <v>0</v>
      </c>
      <c r="BK930" s="158" t="str">
        <f t="shared" si="148"/>
        <v/>
      </c>
    </row>
    <row r="931" spans="1:63" ht="12" customHeight="1" x14ac:dyDescent="0.2">
      <c r="A931" s="8"/>
      <c r="B931" s="7"/>
      <c r="C931" s="7"/>
      <c r="D931" s="7"/>
      <c r="E931" s="7"/>
      <c r="F931" s="7"/>
      <c r="G931" s="7"/>
      <c r="H931" s="7"/>
      <c r="I931" s="10"/>
      <c r="J931" s="25"/>
      <c r="K931" s="250"/>
      <c r="L931" s="31"/>
      <c r="M931" s="9"/>
      <c r="N931" s="11" t="s">
        <v>25</v>
      </c>
      <c r="O931" s="39"/>
      <c r="P931" s="47"/>
      <c r="Q931" s="13"/>
      <c r="R931" s="248">
        <f t="shared" si="140"/>
        <v>0</v>
      </c>
      <c r="S931" s="248">
        <f t="shared" si="141"/>
        <v>0</v>
      </c>
      <c r="T931" s="248">
        <f t="shared" si="142"/>
        <v>0</v>
      </c>
      <c r="U931" s="248">
        <f t="shared" si="143"/>
        <v>0</v>
      </c>
      <c r="V931" s="13"/>
      <c r="W931" s="7"/>
      <c r="AT931" s="130"/>
      <c r="BF931" s="33">
        <f t="shared" si="149"/>
        <v>41242</v>
      </c>
      <c r="BG931" s="34">
        <f t="shared" si="144"/>
        <v>82.88000000000001</v>
      </c>
      <c r="BH931" s="32">
        <f t="shared" si="145"/>
        <v>1</v>
      </c>
      <c r="BI931" s="32">
        <f t="shared" si="146"/>
        <v>0</v>
      </c>
      <c r="BJ931" s="69">
        <f t="shared" si="147"/>
        <v>0</v>
      </c>
      <c r="BK931" s="158" t="str">
        <f t="shared" si="148"/>
        <v/>
      </c>
    </row>
    <row r="932" spans="1:63" ht="12" customHeight="1" x14ac:dyDescent="0.2">
      <c r="A932" s="8"/>
      <c r="B932" s="7"/>
      <c r="C932" s="7"/>
      <c r="D932" s="7"/>
      <c r="E932" s="7"/>
      <c r="F932" s="7"/>
      <c r="G932" s="7"/>
      <c r="H932" s="7"/>
      <c r="I932" s="10"/>
      <c r="J932" s="25"/>
      <c r="K932" s="250"/>
      <c r="L932" s="31"/>
      <c r="M932" s="9"/>
      <c r="N932" s="11" t="s">
        <v>25</v>
      </c>
      <c r="O932" s="39"/>
      <c r="P932" s="47"/>
      <c r="Q932" s="13"/>
      <c r="R932" s="248">
        <f t="shared" si="140"/>
        <v>0</v>
      </c>
      <c r="S932" s="248">
        <f t="shared" si="141"/>
        <v>0</v>
      </c>
      <c r="T932" s="248">
        <f t="shared" si="142"/>
        <v>0</v>
      </c>
      <c r="U932" s="248">
        <f t="shared" si="143"/>
        <v>0</v>
      </c>
      <c r="V932" s="13"/>
      <c r="W932" s="7"/>
      <c r="AT932" s="130"/>
      <c r="BF932" s="33">
        <f t="shared" si="149"/>
        <v>41242</v>
      </c>
      <c r="BG932" s="34">
        <f t="shared" si="144"/>
        <v>82.88000000000001</v>
      </c>
      <c r="BH932" s="32">
        <f t="shared" si="145"/>
        <v>1</v>
      </c>
      <c r="BI932" s="32">
        <f t="shared" si="146"/>
        <v>0</v>
      </c>
      <c r="BJ932" s="69">
        <f t="shared" si="147"/>
        <v>0</v>
      </c>
      <c r="BK932" s="158" t="str">
        <f t="shared" si="148"/>
        <v/>
      </c>
    </row>
    <row r="933" spans="1:63" ht="12" customHeight="1" x14ac:dyDescent="0.2">
      <c r="A933" s="8"/>
      <c r="B933" s="7"/>
      <c r="C933" s="7"/>
      <c r="D933" s="7"/>
      <c r="E933" s="7"/>
      <c r="F933" s="7"/>
      <c r="G933" s="7"/>
      <c r="H933" s="7"/>
      <c r="I933" s="10"/>
      <c r="J933" s="25"/>
      <c r="K933" s="250"/>
      <c r="L933" s="31"/>
      <c r="M933" s="9"/>
      <c r="N933" s="11" t="s">
        <v>25</v>
      </c>
      <c r="O933" s="39"/>
      <c r="P933" s="47"/>
      <c r="Q933" s="13"/>
      <c r="R933" s="248">
        <f t="shared" si="140"/>
        <v>0</v>
      </c>
      <c r="S933" s="248">
        <f t="shared" si="141"/>
        <v>0</v>
      </c>
      <c r="T933" s="248">
        <f t="shared" si="142"/>
        <v>0</v>
      </c>
      <c r="U933" s="248">
        <f t="shared" si="143"/>
        <v>0</v>
      </c>
      <c r="V933" s="13"/>
      <c r="W933" s="7"/>
      <c r="AT933" s="130"/>
      <c r="BF933" s="33">
        <f t="shared" si="149"/>
        <v>41242</v>
      </c>
      <c r="BG933" s="34">
        <f t="shared" si="144"/>
        <v>82.88000000000001</v>
      </c>
      <c r="BH933" s="32">
        <f t="shared" si="145"/>
        <v>1</v>
      </c>
      <c r="BI933" s="32">
        <f t="shared" si="146"/>
        <v>0</v>
      </c>
      <c r="BJ933" s="69">
        <f t="shared" si="147"/>
        <v>0</v>
      </c>
      <c r="BK933" s="158" t="str">
        <f t="shared" si="148"/>
        <v/>
      </c>
    </row>
    <row r="934" spans="1:63" ht="12" customHeight="1" x14ac:dyDescent="0.2">
      <c r="A934" s="8"/>
      <c r="B934" s="7"/>
      <c r="C934" s="7"/>
      <c r="D934" s="7"/>
      <c r="E934" s="7"/>
      <c r="F934" s="7"/>
      <c r="G934" s="7"/>
      <c r="H934" s="7"/>
      <c r="I934" s="10"/>
      <c r="J934" s="25"/>
      <c r="K934" s="250"/>
      <c r="L934" s="31"/>
      <c r="M934" s="9"/>
      <c r="N934" s="11" t="s">
        <v>25</v>
      </c>
      <c r="O934" s="39"/>
      <c r="P934" s="47"/>
      <c r="Q934" s="13"/>
      <c r="R934" s="248">
        <f t="shared" si="140"/>
        <v>0</v>
      </c>
      <c r="S934" s="248">
        <f t="shared" si="141"/>
        <v>0</v>
      </c>
      <c r="T934" s="248">
        <f t="shared" si="142"/>
        <v>0</v>
      </c>
      <c r="U934" s="248">
        <f t="shared" si="143"/>
        <v>0</v>
      </c>
      <c r="V934" s="13"/>
      <c r="W934" s="7"/>
      <c r="AT934" s="130"/>
      <c r="BF934" s="33">
        <f t="shared" si="149"/>
        <v>41242</v>
      </c>
      <c r="BG934" s="34">
        <f t="shared" si="144"/>
        <v>82.88000000000001</v>
      </c>
      <c r="BH934" s="32">
        <f t="shared" si="145"/>
        <v>1</v>
      </c>
      <c r="BI934" s="32">
        <f t="shared" si="146"/>
        <v>0</v>
      </c>
      <c r="BJ934" s="69">
        <f t="shared" si="147"/>
        <v>0</v>
      </c>
      <c r="BK934" s="158" t="str">
        <f t="shared" si="148"/>
        <v/>
      </c>
    </row>
    <row r="935" spans="1:63" ht="12" customHeight="1" x14ac:dyDescent="0.2">
      <c r="A935" s="8"/>
      <c r="B935" s="7"/>
      <c r="C935" s="7"/>
      <c r="D935" s="7"/>
      <c r="E935" s="7"/>
      <c r="F935" s="7"/>
      <c r="G935" s="7"/>
      <c r="H935" s="7"/>
      <c r="I935" s="10"/>
      <c r="J935" s="25"/>
      <c r="K935" s="250"/>
      <c r="L935" s="31"/>
      <c r="M935" s="9"/>
      <c r="N935" s="11" t="s">
        <v>25</v>
      </c>
      <c r="O935" s="39"/>
      <c r="P935" s="47"/>
      <c r="Q935" s="13"/>
      <c r="R935" s="248">
        <f t="shared" si="140"/>
        <v>0</v>
      </c>
      <c r="S935" s="248">
        <f t="shared" si="141"/>
        <v>0</v>
      </c>
      <c r="T935" s="248">
        <f t="shared" si="142"/>
        <v>0</v>
      </c>
      <c r="U935" s="248">
        <f t="shared" si="143"/>
        <v>0</v>
      </c>
      <c r="V935" s="13"/>
      <c r="W935" s="7"/>
      <c r="AT935" s="130"/>
      <c r="BF935" s="33">
        <f t="shared" si="149"/>
        <v>41242</v>
      </c>
      <c r="BG935" s="34">
        <f t="shared" si="144"/>
        <v>82.88000000000001</v>
      </c>
      <c r="BH935" s="32">
        <f t="shared" si="145"/>
        <v>1</v>
      </c>
      <c r="BI935" s="32">
        <f t="shared" si="146"/>
        <v>0</v>
      </c>
      <c r="BJ935" s="69">
        <f t="shared" si="147"/>
        <v>0</v>
      </c>
      <c r="BK935" s="158" t="str">
        <f t="shared" si="148"/>
        <v/>
      </c>
    </row>
    <row r="936" spans="1:63" ht="12" customHeight="1" x14ac:dyDescent="0.2">
      <c r="A936" s="8"/>
      <c r="B936" s="7"/>
      <c r="C936" s="7"/>
      <c r="D936" s="7"/>
      <c r="E936" s="7"/>
      <c r="F936" s="7"/>
      <c r="G936" s="7"/>
      <c r="H936" s="7"/>
      <c r="I936" s="10"/>
      <c r="J936" s="25"/>
      <c r="K936" s="250"/>
      <c r="L936" s="31"/>
      <c r="M936" s="9"/>
      <c r="N936" s="11" t="s">
        <v>25</v>
      </c>
      <c r="O936" s="39"/>
      <c r="P936" s="47"/>
      <c r="Q936" s="13"/>
      <c r="R936" s="248">
        <f t="shared" si="140"/>
        <v>0</v>
      </c>
      <c r="S936" s="248">
        <f t="shared" si="141"/>
        <v>0</v>
      </c>
      <c r="T936" s="248">
        <f t="shared" si="142"/>
        <v>0</v>
      </c>
      <c r="U936" s="248">
        <f t="shared" si="143"/>
        <v>0</v>
      </c>
      <c r="V936" s="13"/>
      <c r="W936" s="7"/>
      <c r="AT936" s="130"/>
      <c r="BF936" s="33">
        <f t="shared" si="149"/>
        <v>41242</v>
      </c>
      <c r="BG936" s="34">
        <f t="shared" si="144"/>
        <v>82.88000000000001</v>
      </c>
      <c r="BH936" s="32">
        <f t="shared" si="145"/>
        <v>1</v>
      </c>
      <c r="BI936" s="32">
        <f t="shared" si="146"/>
        <v>0</v>
      </c>
      <c r="BJ936" s="69">
        <f t="shared" si="147"/>
        <v>0</v>
      </c>
      <c r="BK936" s="158" t="str">
        <f t="shared" si="148"/>
        <v/>
      </c>
    </row>
    <row r="937" spans="1:63" ht="12" customHeight="1" x14ac:dyDescent="0.2">
      <c r="A937" s="8"/>
      <c r="B937" s="7"/>
      <c r="C937" s="7"/>
      <c r="D937" s="7"/>
      <c r="E937" s="7"/>
      <c r="F937" s="7"/>
      <c r="G937" s="7"/>
      <c r="H937" s="7"/>
      <c r="I937" s="10"/>
      <c r="J937" s="25"/>
      <c r="K937" s="250"/>
      <c r="L937" s="31"/>
      <c r="M937" s="9"/>
      <c r="N937" s="11" t="s">
        <v>25</v>
      </c>
      <c r="O937" s="39"/>
      <c r="P937" s="47"/>
      <c r="Q937" s="13"/>
      <c r="R937" s="248">
        <f t="shared" si="140"/>
        <v>0</v>
      </c>
      <c r="S937" s="248">
        <f t="shared" si="141"/>
        <v>0</v>
      </c>
      <c r="T937" s="248">
        <f t="shared" si="142"/>
        <v>0</v>
      </c>
      <c r="U937" s="248">
        <f t="shared" si="143"/>
        <v>0</v>
      </c>
      <c r="V937" s="13"/>
      <c r="W937" s="7"/>
      <c r="AT937" s="130"/>
      <c r="BF937" s="33">
        <f t="shared" si="149"/>
        <v>41242</v>
      </c>
      <c r="BG937" s="34">
        <f t="shared" si="144"/>
        <v>82.88000000000001</v>
      </c>
      <c r="BH937" s="32">
        <f t="shared" si="145"/>
        <v>1</v>
      </c>
      <c r="BI937" s="32">
        <f t="shared" si="146"/>
        <v>0</v>
      </c>
      <c r="BJ937" s="69">
        <f t="shared" si="147"/>
        <v>0</v>
      </c>
      <c r="BK937" s="158" t="str">
        <f t="shared" si="148"/>
        <v/>
      </c>
    </row>
    <row r="938" spans="1:63" ht="12" customHeight="1" x14ac:dyDescent="0.2">
      <c r="A938" s="8"/>
      <c r="B938" s="7"/>
      <c r="C938" s="7"/>
      <c r="D938" s="7"/>
      <c r="E938" s="7"/>
      <c r="F938" s="7"/>
      <c r="G938" s="7"/>
      <c r="H938" s="7"/>
      <c r="I938" s="10"/>
      <c r="J938" s="25"/>
      <c r="K938" s="250"/>
      <c r="L938" s="31"/>
      <c r="M938" s="9"/>
      <c r="N938" s="11" t="s">
        <v>25</v>
      </c>
      <c r="O938" s="39"/>
      <c r="P938" s="47"/>
      <c r="Q938" s="13"/>
      <c r="R938" s="248">
        <f t="shared" si="140"/>
        <v>0</v>
      </c>
      <c r="S938" s="248">
        <f t="shared" si="141"/>
        <v>0</v>
      </c>
      <c r="T938" s="248">
        <f t="shared" si="142"/>
        <v>0</v>
      </c>
      <c r="U938" s="248">
        <f t="shared" si="143"/>
        <v>0</v>
      </c>
      <c r="V938" s="13"/>
      <c r="W938" s="7"/>
      <c r="AT938" s="130"/>
      <c r="BF938" s="33">
        <f t="shared" si="149"/>
        <v>41242</v>
      </c>
      <c r="BG938" s="34">
        <f t="shared" si="144"/>
        <v>82.88000000000001</v>
      </c>
      <c r="BH938" s="32">
        <f t="shared" si="145"/>
        <v>1</v>
      </c>
      <c r="BI938" s="32">
        <f t="shared" si="146"/>
        <v>0</v>
      </c>
      <c r="BJ938" s="69">
        <f t="shared" si="147"/>
        <v>0</v>
      </c>
      <c r="BK938" s="158" t="str">
        <f t="shared" si="148"/>
        <v/>
      </c>
    </row>
    <row r="939" spans="1:63" ht="12" customHeight="1" x14ac:dyDescent="0.2">
      <c r="A939" s="8"/>
      <c r="B939" s="7"/>
      <c r="C939" s="7"/>
      <c r="D939" s="7"/>
      <c r="E939" s="7"/>
      <c r="F939" s="7"/>
      <c r="G939" s="7"/>
      <c r="H939" s="7"/>
      <c r="I939" s="10"/>
      <c r="J939" s="25"/>
      <c r="K939" s="250"/>
      <c r="L939" s="31"/>
      <c r="M939" s="9"/>
      <c r="N939" s="11" t="s">
        <v>25</v>
      </c>
      <c r="O939" s="39"/>
      <c r="P939" s="47"/>
      <c r="Q939" s="13"/>
      <c r="R939" s="248">
        <f t="shared" si="140"/>
        <v>0</v>
      </c>
      <c r="S939" s="248">
        <f t="shared" si="141"/>
        <v>0</v>
      </c>
      <c r="T939" s="248">
        <f t="shared" si="142"/>
        <v>0</v>
      </c>
      <c r="U939" s="248">
        <f t="shared" si="143"/>
        <v>0</v>
      </c>
      <c r="V939" s="13"/>
      <c r="W939" s="7"/>
      <c r="AT939" s="130"/>
      <c r="BF939" s="33">
        <f t="shared" si="149"/>
        <v>41242</v>
      </c>
      <c r="BG939" s="34">
        <f t="shared" si="144"/>
        <v>82.88000000000001</v>
      </c>
      <c r="BH939" s="32">
        <f t="shared" si="145"/>
        <v>1</v>
      </c>
      <c r="BI939" s="32">
        <f t="shared" si="146"/>
        <v>0</v>
      </c>
      <c r="BJ939" s="69">
        <f t="shared" si="147"/>
        <v>0</v>
      </c>
      <c r="BK939" s="158" t="str">
        <f t="shared" si="148"/>
        <v/>
      </c>
    </row>
    <row r="940" spans="1:63" ht="12" customHeight="1" x14ac:dyDescent="0.2">
      <c r="A940" s="8"/>
      <c r="B940" s="7"/>
      <c r="C940" s="7"/>
      <c r="D940" s="7"/>
      <c r="E940" s="7"/>
      <c r="F940" s="7"/>
      <c r="G940" s="7"/>
      <c r="H940" s="7"/>
      <c r="I940" s="10"/>
      <c r="J940" s="25"/>
      <c r="K940" s="250"/>
      <c r="L940" s="31"/>
      <c r="M940" s="9"/>
      <c r="N940" s="11" t="s">
        <v>25</v>
      </c>
      <c r="O940" s="39"/>
      <c r="P940" s="47"/>
      <c r="Q940" s="13"/>
      <c r="R940" s="248">
        <f t="shared" si="140"/>
        <v>0</v>
      </c>
      <c r="S940" s="248">
        <f t="shared" si="141"/>
        <v>0</v>
      </c>
      <c r="T940" s="248">
        <f t="shared" si="142"/>
        <v>0</v>
      </c>
      <c r="U940" s="248">
        <f t="shared" si="143"/>
        <v>0</v>
      </c>
      <c r="V940" s="13"/>
      <c r="W940" s="7"/>
      <c r="AT940" s="130"/>
      <c r="BF940" s="33">
        <f t="shared" si="149"/>
        <v>41242</v>
      </c>
      <c r="BG940" s="34">
        <f t="shared" si="144"/>
        <v>82.88000000000001</v>
      </c>
      <c r="BH940" s="32">
        <f t="shared" si="145"/>
        <v>1</v>
      </c>
      <c r="BI940" s="32">
        <f t="shared" si="146"/>
        <v>0</v>
      </c>
      <c r="BJ940" s="69">
        <f t="shared" si="147"/>
        <v>0</v>
      </c>
      <c r="BK940" s="158" t="str">
        <f t="shared" si="148"/>
        <v/>
      </c>
    </row>
    <row r="941" spans="1:63" ht="12" customHeight="1" x14ac:dyDescent="0.2">
      <c r="A941" s="8"/>
      <c r="B941" s="7"/>
      <c r="C941" s="7"/>
      <c r="D941" s="7"/>
      <c r="E941" s="7"/>
      <c r="F941" s="7"/>
      <c r="G941" s="7"/>
      <c r="H941" s="7"/>
      <c r="I941" s="10"/>
      <c r="J941" s="25"/>
      <c r="K941" s="250"/>
      <c r="L941" s="31"/>
      <c r="M941" s="9"/>
      <c r="N941" s="11" t="s">
        <v>25</v>
      </c>
      <c r="O941" s="39"/>
      <c r="P941" s="47"/>
      <c r="Q941" s="13"/>
      <c r="R941" s="248">
        <f t="shared" si="140"/>
        <v>0</v>
      </c>
      <c r="S941" s="248">
        <f t="shared" si="141"/>
        <v>0</v>
      </c>
      <c r="T941" s="248">
        <f t="shared" si="142"/>
        <v>0</v>
      </c>
      <c r="U941" s="248">
        <f t="shared" si="143"/>
        <v>0</v>
      </c>
      <c r="V941" s="13"/>
      <c r="W941" s="7"/>
      <c r="AT941" s="130"/>
      <c r="BF941" s="33">
        <f t="shared" si="149"/>
        <v>41242</v>
      </c>
      <c r="BG941" s="34">
        <f t="shared" si="144"/>
        <v>82.88000000000001</v>
      </c>
      <c r="BH941" s="32">
        <f t="shared" si="145"/>
        <v>1</v>
      </c>
      <c r="BI941" s="32">
        <f t="shared" si="146"/>
        <v>0</v>
      </c>
      <c r="BJ941" s="69">
        <f t="shared" si="147"/>
        <v>0</v>
      </c>
      <c r="BK941" s="158" t="str">
        <f t="shared" si="148"/>
        <v/>
      </c>
    </row>
    <row r="942" spans="1:63" ht="12" customHeight="1" x14ac:dyDescent="0.2">
      <c r="A942" s="8"/>
      <c r="B942" s="7"/>
      <c r="C942" s="7"/>
      <c r="D942" s="7"/>
      <c r="E942" s="7"/>
      <c r="F942" s="7"/>
      <c r="G942" s="7"/>
      <c r="H942" s="7"/>
      <c r="I942" s="10"/>
      <c r="J942" s="25"/>
      <c r="K942" s="250"/>
      <c r="L942" s="31"/>
      <c r="M942" s="9"/>
      <c r="N942" s="11" t="s">
        <v>25</v>
      </c>
      <c r="O942" s="39"/>
      <c r="P942" s="47"/>
      <c r="Q942" s="13"/>
      <c r="R942" s="248">
        <f t="shared" si="140"/>
        <v>0</v>
      </c>
      <c r="S942" s="248">
        <f t="shared" si="141"/>
        <v>0</v>
      </c>
      <c r="T942" s="248">
        <f t="shared" si="142"/>
        <v>0</v>
      </c>
      <c r="U942" s="248">
        <f t="shared" si="143"/>
        <v>0</v>
      </c>
      <c r="V942" s="13"/>
      <c r="W942" s="7"/>
      <c r="AT942" s="130"/>
      <c r="BF942" s="33">
        <f t="shared" si="149"/>
        <v>41242</v>
      </c>
      <c r="BG942" s="34">
        <f t="shared" si="144"/>
        <v>82.88000000000001</v>
      </c>
      <c r="BH942" s="32">
        <f t="shared" si="145"/>
        <v>1</v>
      </c>
      <c r="BI942" s="32">
        <f t="shared" si="146"/>
        <v>0</v>
      </c>
      <c r="BJ942" s="69">
        <f t="shared" si="147"/>
        <v>0</v>
      </c>
      <c r="BK942" s="158" t="str">
        <f t="shared" si="148"/>
        <v/>
      </c>
    </row>
    <row r="943" spans="1:63" ht="12" customHeight="1" x14ac:dyDescent="0.2">
      <c r="A943" s="8"/>
      <c r="B943" s="7"/>
      <c r="C943" s="7"/>
      <c r="D943" s="7"/>
      <c r="E943" s="7"/>
      <c r="F943" s="7"/>
      <c r="G943" s="7"/>
      <c r="H943" s="7"/>
      <c r="I943" s="10"/>
      <c r="J943" s="25"/>
      <c r="K943" s="250"/>
      <c r="L943" s="31"/>
      <c r="M943" s="9"/>
      <c r="N943" s="11" t="s">
        <v>25</v>
      </c>
      <c r="O943" s="39"/>
      <c r="P943" s="47"/>
      <c r="Q943" s="13"/>
      <c r="R943" s="248">
        <f t="shared" si="140"/>
        <v>0</v>
      </c>
      <c r="S943" s="248">
        <f t="shared" si="141"/>
        <v>0</v>
      </c>
      <c r="T943" s="248">
        <f t="shared" si="142"/>
        <v>0</v>
      </c>
      <c r="U943" s="248">
        <f t="shared" si="143"/>
        <v>0</v>
      </c>
      <c r="V943" s="13"/>
      <c r="W943" s="7"/>
      <c r="AT943" s="130"/>
      <c r="BF943" s="33">
        <f t="shared" si="149"/>
        <v>41242</v>
      </c>
      <c r="BG943" s="34">
        <f t="shared" si="144"/>
        <v>82.88000000000001</v>
      </c>
      <c r="BH943" s="32">
        <f t="shared" si="145"/>
        <v>1</v>
      </c>
      <c r="BI943" s="32">
        <f t="shared" si="146"/>
        <v>0</v>
      </c>
      <c r="BJ943" s="69">
        <f t="shared" si="147"/>
        <v>0</v>
      </c>
      <c r="BK943" s="158" t="str">
        <f t="shared" si="148"/>
        <v/>
      </c>
    </row>
    <row r="944" spans="1:63" ht="12" customHeight="1" x14ac:dyDescent="0.2">
      <c r="A944" s="8"/>
      <c r="B944" s="7"/>
      <c r="C944" s="7"/>
      <c r="D944" s="7"/>
      <c r="E944" s="7"/>
      <c r="F944" s="7"/>
      <c r="G944" s="7"/>
      <c r="H944" s="7"/>
      <c r="I944" s="10"/>
      <c r="J944" s="25"/>
      <c r="K944" s="250"/>
      <c r="L944" s="31"/>
      <c r="M944" s="9"/>
      <c r="N944" s="11" t="s">
        <v>25</v>
      </c>
      <c r="O944" s="39"/>
      <c r="P944" s="47"/>
      <c r="Q944" s="13"/>
      <c r="R944" s="248">
        <f t="shared" si="140"/>
        <v>0</v>
      </c>
      <c r="S944" s="248">
        <f t="shared" si="141"/>
        <v>0</v>
      </c>
      <c r="T944" s="248">
        <f t="shared" si="142"/>
        <v>0</v>
      </c>
      <c r="U944" s="248">
        <f t="shared" si="143"/>
        <v>0</v>
      </c>
      <c r="V944" s="13"/>
      <c r="W944" s="7"/>
      <c r="AT944" s="130"/>
      <c r="BF944" s="33">
        <f t="shared" si="149"/>
        <v>41242</v>
      </c>
      <c r="BG944" s="34">
        <f t="shared" si="144"/>
        <v>82.88000000000001</v>
      </c>
      <c r="BH944" s="32">
        <f t="shared" si="145"/>
        <v>1</v>
      </c>
      <c r="BI944" s="32">
        <f t="shared" si="146"/>
        <v>0</v>
      </c>
      <c r="BJ944" s="69">
        <f t="shared" si="147"/>
        <v>0</v>
      </c>
      <c r="BK944" s="158" t="str">
        <f t="shared" si="148"/>
        <v/>
      </c>
    </row>
    <row r="945" spans="1:63" ht="12" customHeight="1" x14ac:dyDescent="0.2">
      <c r="A945" s="8"/>
      <c r="B945" s="7"/>
      <c r="C945" s="7"/>
      <c r="D945" s="7"/>
      <c r="E945" s="7"/>
      <c r="F945" s="7"/>
      <c r="G945" s="7"/>
      <c r="H945" s="7"/>
      <c r="I945" s="10"/>
      <c r="J945" s="25"/>
      <c r="K945" s="250"/>
      <c r="L945" s="31"/>
      <c r="M945" s="9"/>
      <c r="N945" s="11" t="s">
        <v>25</v>
      </c>
      <c r="O945" s="39"/>
      <c r="P945" s="47"/>
      <c r="Q945" s="13"/>
      <c r="R945" s="248">
        <f t="shared" si="140"/>
        <v>0</v>
      </c>
      <c r="S945" s="248">
        <f t="shared" si="141"/>
        <v>0</v>
      </c>
      <c r="T945" s="248">
        <f t="shared" si="142"/>
        <v>0</v>
      </c>
      <c r="U945" s="248">
        <f t="shared" si="143"/>
        <v>0</v>
      </c>
      <c r="V945" s="13"/>
      <c r="W945" s="7"/>
      <c r="AT945" s="130"/>
      <c r="BF945" s="33">
        <f t="shared" si="149"/>
        <v>41242</v>
      </c>
      <c r="BG945" s="34">
        <f t="shared" si="144"/>
        <v>82.88000000000001</v>
      </c>
      <c r="BH945" s="32">
        <f t="shared" si="145"/>
        <v>1</v>
      </c>
      <c r="BI945" s="32">
        <f t="shared" si="146"/>
        <v>0</v>
      </c>
      <c r="BJ945" s="69">
        <f t="shared" si="147"/>
        <v>0</v>
      </c>
      <c r="BK945" s="158" t="str">
        <f t="shared" si="148"/>
        <v/>
      </c>
    </row>
    <row r="946" spans="1:63" ht="12" customHeight="1" x14ac:dyDescent="0.2">
      <c r="A946" s="8"/>
      <c r="B946" s="7"/>
      <c r="C946" s="7"/>
      <c r="D946" s="7"/>
      <c r="E946" s="7"/>
      <c r="F946" s="7"/>
      <c r="G946" s="7"/>
      <c r="H946" s="7"/>
      <c r="I946" s="10"/>
      <c r="J946" s="25"/>
      <c r="K946" s="250"/>
      <c r="L946" s="31"/>
      <c r="M946" s="9"/>
      <c r="N946" s="11" t="s">
        <v>25</v>
      </c>
      <c r="O946" s="39"/>
      <c r="P946" s="47"/>
      <c r="Q946" s="13"/>
      <c r="R946" s="248">
        <f t="shared" si="140"/>
        <v>0</v>
      </c>
      <c r="S946" s="248">
        <f t="shared" si="141"/>
        <v>0</v>
      </c>
      <c r="T946" s="248">
        <f t="shared" si="142"/>
        <v>0</v>
      </c>
      <c r="U946" s="248">
        <f t="shared" si="143"/>
        <v>0</v>
      </c>
      <c r="V946" s="13"/>
      <c r="W946" s="7"/>
      <c r="AT946" s="130"/>
      <c r="BF946" s="33">
        <f t="shared" si="149"/>
        <v>41242</v>
      </c>
      <c r="BG946" s="34">
        <f t="shared" si="144"/>
        <v>82.88000000000001</v>
      </c>
      <c r="BH946" s="32">
        <f t="shared" si="145"/>
        <v>1</v>
      </c>
      <c r="BI946" s="32">
        <f t="shared" si="146"/>
        <v>0</v>
      </c>
      <c r="BJ946" s="69">
        <f t="shared" si="147"/>
        <v>0</v>
      </c>
      <c r="BK946" s="158" t="str">
        <f t="shared" si="148"/>
        <v/>
      </c>
    </row>
    <row r="947" spans="1:63" ht="12" customHeight="1" x14ac:dyDescent="0.2">
      <c r="A947" s="8"/>
      <c r="B947" s="7"/>
      <c r="C947" s="7"/>
      <c r="D947" s="7"/>
      <c r="E947" s="7"/>
      <c r="F947" s="7"/>
      <c r="G947" s="7"/>
      <c r="H947" s="7"/>
      <c r="I947" s="10"/>
      <c r="J947" s="25"/>
      <c r="K947" s="250"/>
      <c r="L947" s="31"/>
      <c r="M947" s="9"/>
      <c r="N947" s="11" t="s">
        <v>25</v>
      </c>
      <c r="O947" s="39"/>
      <c r="P947" s="47"/>
      <c r="Q947" s="13"/>
      <c r="R947" s="248">
        <f t="shared" si="140"/>
        <v>0</v>
      </c>
      <c r="S947" s="248">
        <f t="shared" si="141"/>
        <v>0</v>
      </c>
      <c r="T947" s="248">
        <f t="shared" si="142"/>
        <v>0</v>
      </c>
      <c r="U947" s="248">
        <f t="shared" si="143"/>
        <v>0</v>
      </c>
      <c r="V947" s="13"/>
      <c r="W947" s="7"/>
      <c r="AT947" s="130"/>
      <c r="BF947" s="33">
        <f t="shared" si="149"/>
        <v>41242</v>
      </c>
      <c r="BG947" s="34">
        <f t="shared" si="144"/>
        <v>82.88000000000001</v>
      </c>
      <c r="BH947" s="32">
        <f t="shared" si="145"/>
        <v>1</v>
      </c>
      <c r="BI947" s="32">
        <f t="shared" si="146"/>
        <v>0</v>
      </c>
      <c r="BJ947" s="69">
        <f t="shared" si="147"/>
        <v>0</v>
      </c>
      <c r="BK947" s="158" t="str">
        <f t="shared" si="148"/>
        <v/>
      </c>
    </row>
    <row r="948" spans="1:63" ht="12" customHeight="1" x14ac:dyDescent="0.2">
      <c r="A948" s="8"/>
      <c r="B948" s="7"/>
      <c r="C948" s="7"/>
      <c r="D948" s="7"/>
      <c r="E948" s="7"/>
      <c r="F948" s="7"/>
      <c r="G948" s="7"/>
      <c r="H948" s="7"/>
      <c r="I948" s="10"/>
      <c r="J948" s="25"/>
      <c r="K948" s="250"/>
      <c r="L948" s="31"/>
      <c r="M948" s="9"/>
      <c r="N948" s="11" t="s">
        <v>25</v>
      </c>
      <c r="O948" s="39"/>
      <c r="P948" s="47"/>
      <c r="Q948" s="13"/>
      <c r="R948" s="248">
        <f t="shared" si="140"/>
        <v>0</v>
      </c>
      <c r="S948" s="248">
        <f t="shared" si="141"/>
        <v>0</v>
      </c>
      <c r="T948" s="248">
        <f t="shared" si="142"/>
        <v>0</v>
      </c>
      <c r="U948" s="248">
        <f t="shared" si="143"/>
        <v>0</v>
      </c>
      <c r="V948" s="13"/>
      <c r="W948" s="7"/>
      <c r="AT948" s="130"/>
      <c r="BF948" s="33">
        <f t="shared" si="149"/>
        <v>41242</v>
      </c>
      <c r="BG948" s="34">
        <f t="shared" si="144"/>
        <v>82.88000000000001</v>
      </c>
      <c r="BH948" s="32">
        <f t="shared" si="145"/>
        <v>1</v>
      </c>
      <c r="BI948" s="32">
        <f t="shared" si="146"/>
        <v>0</v>
      </c>
      <c r="BJ948" s="69">
        <f t="shared" si="147"/>
        <v>0</v>
      </c>
      <c r="BK948" s="158" t="str">
        <f t="shared" si="148"/>
        <v/>
      </c>
    </row>
    <row r="949" spans="1:63" ht="12" customHeight="1" x14ac:dyDescent="0.2">
      <c r="A949" s="8"/>
      <c r="B949" s="7"/>
      <c r="C949" s="7"/>
      <c r="D949" s="7"/>
      <c r="E949" s="7"/>
      <c r="F949" s="7"/>
      <c r="G949" s="7"/>
      <c r="H949" s="7"/>
      <c r="I949" s="10"/>
      <c r="J949" s="25"/>
      <c r="K949" s="250"/>
      <c r="L949" s="31"/>
      <c r="M949" s="9"/>
      <c r="N949" s="11" t="s">
        <v>25</v>
      </c>
      <c r="O949" s="39"/>
      <c r="P949" s="47"/>
      <c r="Q949" s="13"/>
      <c r="R949" s="248">
        <f t="shared" si="140"/>
        <v>0</v>
      </c>
      <c r="S949" s="248">
        <f t="shared" si="141"/>
        <v>0</v>
      </c>
      <c r="T949" s="248">
        <f t="shared" si="142"/>
        <v>0</v>
      </c>
      <c r="U949" s="248">
        <f t="shared" si="143"/>
        <v>0</v>
      </c>
      <c r="V949" s="13"/>
      <c r="W949" s="7"/>
      <c r="AT949" s="130"/>
      <c r="BF949" s="33">
        <f t="shared" si="149"/>
        <v>41242</v>
      </c>
      <c r="BG949" s="34">
        <f t="shared" si="144"/>
        <v>82.88000000000001</v>
      </c>
      <c r="BH949" s="32">
        <f t="shared" si="145"/>
        <v>1</v>
      </c>
      <c r="BI949" s="32">
        <f t="shared" si="146"/>
        <v>0</v>
      </c>
      <c r="BJ949" s="69">
        <f t="shared" si="147"/>
        <v>0</v>
      </c>
      <c r="BK949" s="158" t="str">
        <f t="shared" si="148"/>
        <v/>
      </c>
    </row>
    <row r="950" spans="1:63" ht="12" customHeight="1" x14ac:dyDescent="0.2">
      <c r="A950" s="8"/>
      <c r="B950" s="7"/>
      <c r="C950" s="7"/>
      <c r="D950" s="7"/>
      <c r="E950" s="7"/>
      <c r="F950" s="7"/>
      <c r="G950" s="7"/>
      <c r="H950" s="7"/>
      <c r="I950" s="10"/>
      <c r="J950" s="25"/>
      <c r="K950" s="250"/>
      <c r="L950" s="31"/>
      <c r="M950" s="9"/>
      <c r="N950" s="11" t="s">
        <v>25</v>
      </c>
      <c r="O950" s="39"/>
      <c r="P950" s="47"/>
      <c r="Q950" s="13"/>
      <c r="R950" s="248">
        <f t="shared" si="140"/>
        <v>0</v>
      </c>
      <c r="S950" s="248">
        <f t="shared" si="141"/>
        <v>0</v>
      </c>
      <c r="T950" s="248">
        <f t="shared" si="142"/>
        <v>0</v>
      </c>
      <c r="U950" s="248">
        <f t="shared" si="143"/>
        <v>0</v>
      </c>
      <c r="V950" s="13"/>
      <c r="W950" s="7"/>
      <c r="AT950" s="130"/>
      <c r="BF950" s="33">
        <f t="shared" si="149"/>
        <v>41242</v>
      </c>
      <c r="BG950" s="34">
        <f t="shared" si="144"/>
        <v>82.88000000000001</v>
      </c>
      <c r="BH950" s="32">
        <f t="shared" si="145"/>
        <v>1</v>
      </c>
      <c r="BI950" s="32">
        <f t="shared" si="146"/>
        <v>0</v>
      </c>
      <c r="BJ950" s="69">
        <f t="shared" si="147"/>
        <v>0</v>
      </c>
      <c r="BK950" s="158" t="str">
        <f t="shared" si="148"/>
        <v/>
      </c>
    </row>
    <row r="951" spans="1:63" ht="12" customHeight="1" x14ac:dyDescent="0.2">
      <c r="A951" s="8"/>
      <c r="B951" s="7"/>
      <c r="C951" s="7"/>
      <c r="D951" s="7"/>
      <c r="E951" s="7"/>
      <c r="F951" s="7"/>
      <c r="G951" s="7"/>
      <c r="H951" s="7"/>
      <c r="I951" s="10"/>
      <c r="J951" s="25"/>
      <c r="K951" s="250"/>
      <c r="L951" s="31"/>
      <c r="M951" s="9"/>
      <c r="N951" s="11" t="s">
        <v>25</v>
      </c>
      <c r="O951" s="39"/>
      <c r="P951" s="47"/>
      <c r="Q951" s="13"/>
      <c r="R951" s="248">
        <f t="shared" si="140"/>
        <v>0</v>
      </c>
      <c r="S951" s="248">
        <f t="shared" si="141"/>
        <v>0</v>
      </c>
      <c r="T951" s="248">
        <f t="shared" si="142"/>
        <v>0</v>
      </c>
      <c r="U951" s="248">
        <f t="shared" si="143"/>
        <v>0</v>
      </c>
      <c r="V951" s="13"/>
      <c r="W951" s="7"/>
      <c r="AT951" s="130"/>
      <c r="BF951" s="33">
        <f t="shared" si="149"/>
        <v>41242</v>
      </c>
      <c r="BG951" s="34">
        <f t="shared" si="144"/>
        <v>82.88000000000001</v>
      </c>
      <c r="BH951" s="32">
        <f t="shared" si="145"/>
        <v>1</v>
      </c>
      <c r="BI951" s="32">
        <f t="shared" si="146"/>
        <v>0</v>
      </c>
      <c r="BJ951" s="69">
        <f t="shared" si="147"/>
        <v>0</v>
      </c>
      <c r="BK951" s="158" t="str">
        <f t="shared" si="148"/>
        <v/>
      </c>
    </row>
    <row r="952" spans="1:63" ht="12" customHeight="1" x14ac:dyDescent="0.2">
      <c r="A952" s="8"/>
      <c r="B952" s="7"/>
      <c r="C952" s="7"/>
      <c r="D952" s="7"/>
      <c r="E952" s="7"/>
      <c r="F952" s="7"/>
      <c r="G952" s="7"/>
      <c r="H952" s="7"/>
      <c r="I952" s="10"/>
      <c r="J952" s="25"/>
      <c r="K952" s="250"/>
      <c r="L952" s="31"/>
      <c r="M952" s="9"/>
      <c r="N952" s="11" t="s">
        <v>25</v>
      </c>
      <c r="O952" s="39"/>
      <c r="P952" s="47"/>
      <c r="Q952" s="13"/>
      <c r="R952" s="248">
        <f t="shared" si="140"/>
        <v>0</v>
      </c>
      <c r="S952" s="248">
        <f t="shared" si="141"/>
        <v>0</v>
      </c>
      <c r="T952" s="248">
        <f t="shared" si="142"/>
        <v>0</v>
      </c>
      <c r="U952" s="248">
        <f t="shared" si="143"/>
        <v>0</v>
      </c>
      <c r="V952" s="13"/>
      <c r="W952" s="7"/>
      <c r="AT952" s="130"/>
      <c r="BF952" s="33">
        <f t="shared" si="149"/>
        <v>41242</v>
      </c>
      <c r="BG952" s="34">
        <f t="shared" si="144"/>
        <v>82.88000000000001</v>
      </c>
      <c r="BH952" s="32">
        <f t="shared" si="145"/>
        <v>1</v>
      </c>
      <c r="BI952" s="32">
        <f t="shared" si="146"/>
        <v>0</v>
      </c>
      <c r="BJ952" s="69">
        <f t="shared" si="147"/>
        <v>0</v>
      </c>
      <c r="BK952" s="158" t="str">
        <f t="shared" si="148"/>
        <v/>
      </c>
    </row>
    <row r="953" spans="1:63" ht="12" customHeight="1" x14ac:dyDescent="0.2">
      <c r="A953" s="8"/>
      <c r="B953" s="7"/>
      <c r="C953" s="7"/>
      <c r="D953" s="7"/>
      <c r="E953" s="7"/>
      <c r="F953" s="7"/>
      <c r="G953" s="7"/>
      <c r="H953" s="7"/>
      <c r="I953" s="10"/>
      <c r="J953" s="25"/>
      <c r="K953" s="250"/>
      <c r="L953" s="31"/>
      <c r="M953" s="9"/>
      <c r="N953" s="11" t="s">
        <v>25</v>
      </c>
      <c r="O953" s="39"/>
      <c r="P953" s="47"/>
      <c r="Q953" s="13"/>
      <c r="R953" s="248">
        <f t="shared" si="140"/>
        <v>0</v>
      </c>
      <c r="S953" s="248">
        <f t="shared" si="141"/>
        <v>0</v>
      </c>
      <c r="T953" s="248">
        <f t="shared" si="142"/>
        <v>0</v>
      </c>
      <c r="U953" s="248">
        <f t="shared" si="143"/>
        <v>0</v>
      </c>
      <c r="V953" s="13"/>
      <c r="W953" s="7"/>
      <c r="AT953" s="130"/>
      <c r="BF953" s="33">
        <f t="shared" si="149"/>
        <v>41242</v>
      </c>
      <c r="BG953" s="34">
        <f t="shared" si="144"/>
        <v>82.88000000000001</v>
      </c>
      <c r="BH953" s="32">
        <f t="shared" si="145"/>
        <v>1</v>
      </c>
      <c r="BI953" s="32">
        <f t="shared" si="146"/>
        <v>0</v>
      </c>
      <c r="BJ953" s="69">
        <f t="shared" si="147"/>
        <v>0</v>
      </c>
      <c r="BK953" s="158" t="str">
        <f t="shared" si="148"/>
        <v/>
      </c>
    </row>
    <row r="954" spans="1:63" ht="12" customHeight="1" x14ac:dyDescent="0.2">
      <c r="A954" s="8"/>
      <c r="B954" s="7"/>
      <c r="C954" s="7"/>
      <c r="D954" s="7"/>
      <c r="E954" s="7"/>
      <c r="F954" s="7"/>
      <c r="G954" s="7"/>
      <c r="H954" s="7"/>
      <c r="I954" s="10"/>
      <c r="J954" s="25"/>
      <c r="K954" s="250"/>
      <c r="L954" s="31"/>
      <c r="M954" s="9"/>
      <c r="N954" s="11" t="s">
        <v>25</v>
      </c>
      <c r="O954" s="39"/>
      <c r="P954" s="47"/>
      <c r="Q954" s="13"/>
      <c r="R954" s="248">
        <f t="shared" si="140"/>
        <v>0</v>
      </c>
      <c r="S954" s="248">
        <f t="shared" si="141"/>
        <v>0</v>
      </c>
      <c r="T954" s="248">
        <f t="shared" si="142"/>
        <v>0</v>
      </c>
      <c r="U954" s="248">
        <f t="shared" si="143"/>
        <v>0</v>
      </c>
      <c r="V954" s="13"/>
      <c r="W954" s="7"/>
      <c r="AT954" s="130"/>
      <c r="BF954" s="33">
        <f t="shared" si="149"/>
        <v>41242</v>
      </c>
      <c r="BG954" s="34">
        <f t="shared" si="144"/>
        <v>82.88000000000001</v>
      </c>
      <c r="BH954" s="32">
        <f t="shared" si="145"/>
        <v>1</v>
      </c>
      <c r="BI954" s="32">
        <f t="shared" si="146"/>
        <v>0</v>
      </c>
      <c r="BJ954" s="69">
        <f t="shared" si="147"/>
        <v>0</v>
      </c>
      <c r="BK954" s="158" t="str">
        <f t="shared" si="148"/>
        <v/>
      </c>
    </row>
    <row r="955" spans="1:63" ht="12" customHeight="1" x14ac:dyDescent="0.2">
      <c r="A955" s="8"/>
      <c r="B955" s="7"/>
      <c r="C955" s="7"/>
      <c r="D955" s="7"/>
      <c r="E955" s="7"/>
      <c r="F955" s="7"/>
      <c r="G955" s="7"/>
      <c r="H955" s="7"/>
      <c r="I955" s="10"/>
      <c r="J955" s="25"/>
      <c r="K955" s="250"/>
      <c r="L955" s="31"/>
      <c r="M955" s="9"/>
      <c r="N955" s="11" t="s">
        <v>25</v>
      </c>
      <c r="O955" s="39"/>
      <c r="P955" s="47"/>
      <c r="Q955" s="13"/>
      <c r="R955" s="248">
        <f t="shared" si="140"/>
        <v>0</v>
      </c>
      <c r="S955" s="248">
        <f t="shared" si="141"/>
        <v>0</v>
      </c>
      <c r="T955" s="248">
        <f t="shared" si="142"/>
        <v>0</v>
      </c>
      <c r="U955" s="248">
        <f t="shared" si="143"/>
        <v>0</v>
      </c>
      <c r="V955" s="13"/>
      <c r="W955" s="7"/>
      <c r="AT955" s="130"/>
      <c r="BF955" s="33">
        <f t="shared" si="149"/>
        <v>41242</v>
      </c>
      <c r="BG955" s="34">
        <f t="shared" si="144"/>
        <v>82.88000000000001</v>
      </c>
      <c r="BH955" s="32">
        <f t="shared" si="145"/>
        <v>1</v>
      </c>
      <c r="BI955" s="32">
        <f t="shared" si="146"/>
        <v>0</v>
      </c>
      <c r="BJ955" s="69">
        <f t="shared" si="147"/>
        <v>0</v>
      </c>
      <c r="BK955" s="158" t="str">
        <f t="shared" si="148"/>
        <v/>
      </c>
    </row>
    <row r="956" spans="1:63" ht="12" customHeight="1" x14ac:dyDescent="0.2">
      <c r="A956" s="8"/>
      <c r="B956" s="7"/>
      <c r="C956" s="7"/>
      <c r="D956" s="7"/>
      <c r="E956" s="7"/>
      <c r="F956" s="7"/>
      <c r="G956" s="7"/>
      <c r="H956" s="7"/>
      <c r="I956" s="10"/>
      <c r="J956" s="25"/>
      <c r="K956" s="250"/>
      <c r="L956" s="31"/>
      <c r="M956" s="9"/>
      <c r="N956" s="11" t="s">
        <v>25</v>
      </c>
      <c r="O956" s="39"/>
      <c r="P956" s="47"/>
      <c r="Q956" s="13"/>
      <c r="R956" s="248">
        <f t="shared" si="140"/>
        <v>0</v>
      </c>
      <c r="S956" s="248">
        <f t="shared" si="141"/>
        <v>0</v>
      </c>
      <c r="T956" s="248">
        <f t="shared" si="142"/>
        <v>0</v>
      </c>
      <c r="U956" s="248">
        <f t="shared" si="143"/>
        <v>0</v>
      </c>
      <c r="V956" s="13"/>
      <c r="W956" s="7"/>
      <c r="AT956" s="130"/>
      <c r="BF956" s="33">
        <f t="shared" si="149"/>
        <v>41242</v>
      </c>
      <c r="BG956" s="34">
        <f t="shared" si="144"/>
        <v>82.88000000000001</v>
      </c>
      <c r="BH956" s="32">
        <f t="shared" si="145"/>
        <v>1</v>
      </c>
      <c r="BI956" s="32">
        <f t="shared" si="146"/>
        <v>0</v>
      </c>
      <c r="BJ956" s="69">
        <f t="shared" si="147"/>
        <v>0</v>
      </c>
      <c r="BK956" s="158" t="str">
        <f t="shared" si="148"/>
        <v/>
      </c>
    </row>
    <row r="957" spans="1:63" ht="12" customHeight="1" x14ac:dyDescent="0.2">
      <c r="A957" s="8"/>
      <c r="B957" s="7"/>
      <c r="C957" s="7"/>
      <c r="D957" s="7"/>
      <c r="E957" s="7"/>
      <c r="F957" s="7"/>
      <c r="G957" s="7"/>
      <c r="H957" s="7"/>
      <c r="I957" s="10"/>
      <c r="J957" s="25"/>
      <c r="K957" s="250"/>
      <c r="L957" s="31"/>
      <c r="M957" s="9"/>
      <c r="N957" s="11" t="s">
        <v>25</v>
      </c>
      <c r="O957" s="39"/>
      <c r="P957" s="47"/>
      <c r="Q957" s="13"/>
      <c r="R957" s="248">
        <f t="shared" si="140"/>
        <v>0</v>
      </c>
      <c r="S957" s="248">
        <f t="shared" si="141"/>
        <v>0</v>
      </c>
      <c r="T957" s="248">
        <f t="shared" si="142"/>
        <v>0</v>
      </c>
      <c r="U957" s="248">
        <f t="shared" si="143"/>
        <v>0</v>
      </c>
      <c r="V957" s="13"/>
      <c r="W957" s="7"/>
      <c r="AT957" s="130"/>
      <c r="BF957" s="33">
        <f t="shared" si="149"/>
        <v>41242</v>
      </c>
      <c r="BG957" s="34">
        <f t="shared" si="144"/>
        <v>82.88000000000001</v>
      </c>
      <c r="BH957" s="32">
        <f t="shared" si="145"/>
        <v>1</v>
      </c>
      <c r="BI957" s="32">
        <f t="shared" si="146"/>
        <v>0</v>
      </c>
      <c r="BJ957" s="69">
        <f t="shared" si="147"/>
        <v>0</v>
      </c>
      <c r="BK957" s="158" t="str">
        <f t="shared" si="148"/>
        <v/>
      </c>
    </row>
    <row r="958" spans="1:63" ht="12" customHeight="1" x14ac:dyDescent="0.2">
      <c r="A958" s="8"/>
      <c r="B958" s="7"/>
      <c r="C958" s="7"/>
      <c r="D958" s="7"/>
      <c r="E958" s="7"/>
      <c r="F958" s="7"/>
      <c r="G958" s="7"/>
      <c r="H958" s="7"/>
      <c r="I958" s="10"/>
      <c r="J958" s="25"/>
      <c r="K958" s="250"/>
      <c r="L958" s="31"/>
      <c r="M958" s="9"/>
      <c r="N958" s="11" t="s">
        <v>25</v>
      </c>
      <c r="O958" s="39"/>
      <c r="P958" s="47"/>
      <c r="Q958" s="13"/>
      <c r="R958" s="248">
        <f t="shared" si="140"/>
        <v>0</v>
      </c>
      <c r="S958" s="248">
        <f t="shared" si="141"/>
        <v>0</v>
      </c>
      <c r="T958" s="248">
        <f t="shared" si="142"/>
        <v>0</v>
      </c>
      <c r="U958" s="248">
        <f t="shared" si="143"/>
        <v>0</v>
      </c>
      <c r="V958" s="13"/>
      <c r="W958" s="7"/>
      <c r="AT958" s="130"/>
      <c r="BF958" s="33">
        <f t="shared" si="149"/>
        <v>41242</v>
      </c>
      <c r="BG958" s="34">
        <f t="shared" si="144"/>
        <v>82.88000000000001</v>
      </c>
      <c r="BH958" s="32">
        <f t="shared" si="145"/>
        <v>1</v>
      </c>
      <c r="BI958" s="32">
        <f t="shared" si="146"/>
        <v>0</v>
      </c>
      <c r="BJ958" s="69">
        <f t="shared" si="147"/>
        <v>0</v>
      </c>
      <c r="BK958" s="158" t="str">
        <f t="shared" si="148"/>
        <v/>
      </c>
    </row>
    <row r="959" spans="1:63" ht="12" customHeight="1" x14ac:dyDescent="0.2">
      <c r="A959" s="8"/>
      <c r="B959" s="7"/>
      <c r="C959" s="7"/>
      <c r="D959" s="7"/>
      <c r="E959" s="7"/>
      <c r="F959" s="7"/>
      <c r="G959" s="7"/>
      <c r="H959" s="7"/>
      <c r="I959" s="10"/>
      <c r="J959" s="25"/>
      <c r="K959" s="250"/>
      <c r="L959" s="31"/>
      <c r="M959" s="9"/>
      <c r="N959" s="11" t="s">
        <v>25</v>
      </c>
      <c r="O959" s="39"/>
      <c r="P959" s="47"/>
      <c r="Q959" s="13"/>
      <c r="R959" s="248">
        <f t="shared" si="140"/>
        <v>0</v>
      </c>
      <c r="S959" s="248">
        <f t="shared" si="141"/>
        <v>0</v>
      </c>
      <c r="T959" s="248">
        <f t="shared" si="142"/>
        <v>0</v>
      </c>
      <c r="U959" s="248">
        <f t="shared" si="143"/>
        <v>0</v>
      </c>
      <c r="V959" s="13"/>
      <c r="W959" s="7"/>
      <c r="AT959" s="130"/>
      <c r="BF959" s="33">
        <f t="shared" si="149"/>
        <v>41242</v>
      </c>
      <c r="BG959" s="34">
        <f t="shared" si="144"/>
        <v>82.88000000000001</v>
      </c>
      <c r="BH959" s="32">
        <f t="shared" si="145"/>
        <v>1</v>
      </c>
      <c r="BI959" s="32">
        <f t="shared" si="146"/>
        <v>0</v>
      </c>
      <c r="BJ959" s="69">
        <f t="shared" si="147"/>
        <v>0</v>
      </c>
      <c r="BK959" s="158" t="str">
        <f t="shared" si="148"/>
        <v/>
      </c>
    </row>
    <row r="960" spans="1:63" ht="12" customHeight="1" x14ac:dyDescent="0.2">
      <c r="A960" s="8"/>
      <c r="B960" s="7"/>
      <c r="C960" s="7"/>
      <c r="D960" s="7"/>
      <c r="E960" s="7"/>
      <c r="F960" s="7"/>
      <c r="G960" s="7"/>
      <c r="H960" s="7"/>
      <c r="I960" s="10"/>
      <c r="J960" s="25"/>
      <c r="K960" s="250"/>
      <c r="L960" s="31"/>
      <c r="M960" s="9"/>
      <c r="N960" s="11" t="s">
        <v>25</v>
      </c>
      <c r="O960" s="39"/>
      <c r="P960" s="47"/>
      <c r="Q960" s="13"/>
      <c r="R960" s="248">
        <f t="shared" si="140"/>
        <v>0</v>
      </c>
      <c r="S960" s="248">
        <f t="shared" si="141"/>
        <v>0</v>
      </c>
      <c r="T960" s="248">
        <f t="shared" si="142"/>
        <v>0</v>
      </c>
      <c r="U960" s="248">
        <f t="shared" si="143"/>
        <v>0</v>
      </c>
      <c r="V960" s="13"/>
      <c r="W960" s="7"/>
      <c r="AT960" s="130"/>
      <c r="BF960" s="33">
        <f t="shared" si="149"/>
        <v>41242</v>
      </c>
      <c r="BG960" s="34">
        <f t="shared" si="144"/>
        <v>82.88000000000001</v>
      </c>
      <c r="BH960" s="32">
        <f t="shared" si="145"/>
        <v>1</v>
      </c>
      <c r="BI960" s="32">
        <f t="shared" si="146"/>
        <v>0</v>
      </c>
      <c r="BJ960" s="69">
        <f t="shared" si="147"/>
        <v>0</v>
      </c>
      <c r="BK960" s="158" t="str">
        <f t="shared" si="148"/>
        <v/>
      </c>
    </row>
    <row r="961" spans="1:63" ht="12" customHeight="1" x14ac:dyDescent="0.2">
      <c r="A961" s="8"/>
      <c r="B961" s="7"/>
      <c r="C961" s="7"/>
      <c r="D961" s="7"/>
      <c r="E961" s="7"/>
      <c r="F961" s="7"/>
      <c r="G961" s="7"/>
      <c r="H961" s="7"/>
      <c r="I961" s="10"/>
      <c r="J961" s="25"/>
      <c r="K961" s="250"/>
      <c r="L961" s="31"/>
      <c r="M961" s="9"/>
      <c r="N961" s="11" t="s">
        <v>25</v>
      </c>
      <c r="O961" s="39"/>
      <c r="P961" s="47"/>
      <c r="Q961" s="13"/>
      <c r="R961" s="248">
        <f t="shared" si="140"/>
        <v>0</v>
      </c>
      <c r="S961" s="248">
        <f t="shared" si="141"/>
        <v>0</v>
      </c>
      <c r="T961" s="248">
        <f t="shared" si="142"/>
        <v>0</v>
      </c>
      <c r="U961" s="248">
        <f t="shared" si="143"/>
        <v>0</v>
      </c>
      <c r="V961" s="13"/>
      <c r="W961" s="7"/>
      <c r="AT961" s="130"/>
      <c r="BF961" s="33">
        <f t="shared" si="149"/>
        <v>41242</v>
      </c>
      <c r="BG961" s="34">
        <f t="shared" si="144"/>
        <v>82.88000000000001</v>
      </c>
      <c r="BH961" s="32">
        <f t="shared" si="145"/>
        <v>1</v>
      </c>
      <c r="BI961" s="32">
        <f t="shared" si="146"/>
        <v>0</v>
      </c>
      <c r="BJ961" s="69">
        <f t="shared" si="147"/>
        <v>0</v>
      </c>
      <c r="BK961" s="158" t="str">
        <f t="shared" si="148"/>
        <v/>
      </c>
    </row>
    <row r="962" spans="1:63" ht="12" customHeight="1" x14ac:dyDescent="0.2">
      <c r="A962" s="8"/>
      <c r="B962" s="7"/>
      <c r="C962" s="7"/>
      <c r="D962" s="7"/>
      <c r="E962" s="7"/>
      <c r="F962" s="7"/>
      <c r="G962" s="7"/>
      <c r="H962" s="7"/>
      <c r="I962" s="10"/>
      <c r="J962" s="25"/>
      <c r="K962" s="250"/>
      <c r="L962" s="31"/>
      <c r="M962" s="9"/>
      <c r="N962" s="11" t="s">
        <v>25</v>
      </c>
      <c r="O962" s="39"/>
      <c r="P962" s="47"/>
      <c r="Q962" s="13"/>
      <c r="R962" s="248">
        <f t="shared" si="140"/>
        <v>0</v>
      </c>
      <c r="S962" s="248">
        <f t="shared" si="141"/>
        <v>0</v>
      </c>
      <c r="T962" s="248">
        <f t="shared" si="142"/>
        <v>0</v>
      </c>
      <c r="U962" s="248">
        <f t="shared" si="143"/>
        <v>0</v>
      </c>
      <c r="V962" s="13"/>
      <c r="W962" s="7"/>
      <c r="AT962" s="130"/>
      <c r="BF962" s="33">
        <f t="shared" si="149"/>
        <v>41242</v>
      </c>
      <c r="BG962" s="34">
        <f t="shared" si="144"/>
        <v>82.88000000000001</v>
      </c>
      <c r="BH962" s="32">
        <f t="shared" si="145"/>
        <v>1</v>
      </c>
      <c r="BI962" s="32">
        <f t="shared" si="146"/>
        <v>0</v>
      </c>
      <c r="BJ962" s="69">
        <f t="shared" si="147"/>
        <v>0</v>
      </c>
      <c r="BK962" s="158" t="str">
        <f t="shared" si="148"/>
        <v/>
      </c>
    </row>
    <row r="963" spans="1:63" ht="12" customHeight="1" x14ac:dyDescent="0.2">
      <c r="A963" s="8"/>
      <c r="B963" s="7"/>
      <c r="C963" s="7"/>
      <c r="D963" s="7"/>
      <c r="E963" s="7"/>
      <c r="F963" s="7"/>
      <c r="G963" s="7"/>
      <c r="H963" s="7"/>
      <c r="I963" s="10"/>
      <c r="J963" s="25"/>
      <c r="K963" s="250"/>
      <c r="L963" s="31"/>
      <c r="M963" s="9"/>
      <c r="N963" s="11" t="s">
        <v>25</v>
      </c>
      <c r="O963" s="39"/>
      <c r="P963" s="47"/>
      <c r="Q963" s="13"/>
      <c r="R963" s="248">
        <f t="shared" si="140"/>
        <v>0</v>
      </c>
      <c r="S963" s="248">
        <f t="shared" si="141"/>
        <v>0</v>
      </c>
      <c r="T963" s="248">
        <f t="shared" si="142"/>
        <v>0</v>
      </c>
      <c r="U963" s="248">
        <f t="shared" si="143"/>
        <v>0</v>
      </c>
      <c r="V963" s="13"/>
      <c r="W963" s="7"/>
      <c r="AT963" s="130"/>
      <c r="BF963" s="33">
        <f t="shared" si="149"/>
        <v>41242</v>
      </c>
      <c r="BG963" s="34">
        <f t="shared" si="144"/>
        <v>82.88000000000001</v>
      </c>
      <c r="BH963" s="32">
        <f t="shared" si="145"/>
        <v>1</v>
      </c>
      <c r="BI963" s="32">
        <f t="shared" si="146"/>
        <v>0</v>
      </c>
      <c r="BJ963" s="69">
        <f t="shared" si="147"/>
        <v>0</v>
      </c>
      <c r="BK963" s="158" t="str">
        <f t="shared" si="148"/>
        <v/>
      </c>
    </row>
    <row r="964" spans="1:63" ht="12" customHeight="1" x14ac:dyDescent="0.2">
      <c r="A964" s="8"/>
      <c r="B964" s="7"/>
      <c r="C964" s="7"/>
      <c r="D964" s="7"/>
      <c r="E964" s="7"/>
      <c r="F964" s="7"/>
      <c r="G964" s="7"/>
      <c r="H964" s="7"/>
      <c r="I964" s="10"/>
      <c r="J964" s="25"/>
      <c r="K964" s="250"/>
      <c r="L964" s="31"/>
      <c r="M964" s="9"/>
      <c r="N964" s="11" t="s">
        <v>25</v>
      </c>
      <c r="O964" s="39"/>
      <c r="P964" s="47"/>
      <c r="Q964" s="13"/>
      <c r="R964" s="248">
        <f t="shared" si="140"/>
        <v>0</v>
      </c>
      <c r="S964" s="248">
        <f t="shared" si="141"/>
        <v>0</v>
      </c>
      <c r="T964" s="248">
        <f t="shared" si="142"/>
        <v>0</v>
      </c>
      <c r="U964" s="248">
        <f t="shared" si="143"/>
        <v>0</v>
      </c>
      <c r="V964" s="13"/>
      <c r="W964" s="7"/>
      <c r="AT964" s="130"/>
      <c r="BF964" s="33">
        <f t="shared" si="149"/>
        <v>41242</v>
      </c>
      <c r="BG964" s="34">
        <f t="shared" si="144"/>
        <v>82.88000000000001</v>
      </c>
      <c r="BH964" s="32">
        <f t="shared" si="145"/>
        <v>1</v>
      </c>
      <c r="BI964" s="32">
        <f t="shared" si="146"/>
        <v>0</v>
      </c>
      <c r="BJ964" s="69">
        <f t="shared" si="147"/>
        <v>0</v>
      </c>
      <c r="BK964" s="158" t="str">
        <f t="shared" si="148"/>
        <v/>
      </c>
    </row>
    <row r="965" spans="1:63" ht="12" customHeight="1" x14ac:dyDescent="0.2">
      <c r="A965" s="8"/>
      <c r="B965" s="7"/>
      <c r="C965" s="7"/>
      <c r="D965" s="7"/>
      <c r="E965" s="7"/>
      <c r="F965" s="7"/>
      <c r="G965" s="7"/>
      <c r="H965" s="7"/>
      <c r="I965" s="10"/>
      <c r="J965" s="25"/>
      <c r="K965" s="250"/>
      <c r="L965" s="31"/>
      <c r="M965" s="9"/>
      <c r="N965" s="11" t="s">
        <v>25</v>
      </c>
      <c r="O965" s="39"/>
      <c r="P965" s="47"/>
      <c r="Q965" s="13"/>
      <c r="R965" s="248">
        <f t="shared" si="140"/>
        <v>0</v>
      </c>
      <c r="S965" s="248">
        <f t="shared" si="141"/>
        <v>0</v>
      </c>
      <c r="T965" s="248">
        <f t="shared" si="142"/>
        <v>0</v>
      </c>
      <c r="U965" s="248">
        <f t="shared" si="143"/>
        <v>0</v>
      </c>
      <c r="V965" s="13"/>
      <c r="W965" s="7"/>
      <c r="AT965" s="130"/>
      <c r="BF965" s="33">
        <f t="shared" si="149"/>
        <v>41242</v>
      </c>
      <c r="BG965" s="34">
        <f t="shared" si="144"/>
        <v>82.88000000000001</v>
      </c>
      <c r="BH965" s="32">
        <f t="shared" si="145"/>
        <v>1</v>
      </c>
      <c r="BI965" s="32">
        <f t="shared" si="146"/>
        <v>0</v>
      </c>
      <c r="BJ965" s="69">
        <f t="shared" si="147"/>
        <v>0</v>
      </c>
      <c r="BK965" s="158" t="str">
        <f t="shared" si="148"/>
        <v/>
      </c>
    </row>
    <row r="966" spans="1:63" ht="12" customHeight="1" x14ac:dyDescent="0.2">
      <c r="A966" s="8"/>
      <c r="B966" s="7"/>
      <c r="C966" s="7"/>
      <c r="D966" s="7"/>
      <c r="E966" s="7"/>
      <c r="F966" s="7"/>
      <c r="G966" s="7"/>
      <c r="H966" s="7"/>
      <c r="I966" s="10"/>
      <c r="J966" s="25"/>
      <c r="K966" s="250"/>
      <c r="L966" s="31"/>
      <c r="M966" s="9"/>
      <c r="N966" s="11" t="s">
        <v>25</v>
      </c>
      <c r="O966" s="39"/>
      <c r="P966" s="47"/>
      <c r="Q966" s="13"/>
      <c r="R966" s="248">
        <f t="shared" si="140"/>
        <v>0</v>
      </c>
      <c r="S966" s="248">
        <f t="shared" si="141"/>
        <v>0</v>
      </c>
      <c r="T966" s="248">
        <f t="shared" si="142"/>
        <v>0</v>
      </c>
      <c r="U966" s="248">
        <f t="shared" si="143"/>
        <v>0</v>
      </c>
      <c r="V966" s="13"/>
      <c r="W966" s="7"/>
      <c r="AT966" s="130"/>
      <c r="BF966" s="33">
        <f t="shared" si="149"/>
        <v>41242</v>
      </c>
      <c r="BG966" s="34">
        <f t="shared" si="144"/>
        <v>82.88000000000001</v>
      </c>
      <c r="BH966" s="32">
        <f t="shared" si="145"/>
        <v>1</v>
      </c>
      <c r="BI966" s="32">
        <f t="shared" si="146"/>
        <v>0</v>
      </c>
      <c r="BJ966" s="69">
        <f t="shared" si="147"/>
        <v>0</v>
      </c>
      <c r="BK966" s="158" t="str">
        <f t="shared" si="148"/>
        <v/>
      </c>
    </row>
    <row r="967" spans="1:63" ht="12" customHeight="1" x14ac:dyDescent="0.2">
      <c r="A967" s="8"/>
      <c r="B967" s="7"/>
      <c r="C967" s="7"/>
      <c r="D967" s="7"/>
      <c r="E967" s="7"/>
      <c r="F967" s="7"/>
      <c r="G967" s="7"/>
      <c r="H967" s="7"/>
      <c r="I967" s="10"/>
      <c r="J967" s="25"/>
      <c r="K967" s="250"/>
      <c r="L967" s="31"/>
      <c r="M967" s="9"/>
      <c r="N967" s="11" t="s">
        <v>25</v>
      </c>
      <c r="O967" s="39"/>
      <c r="P967" s="47"/>
      <c r="Q967" s="13"/>
      <c r="R967" s="248">
        <f t="shared" si="140"/>
        <v>0</v>
      </c>
      <c r="S967" s="248">
        <f t="shared" si="141"/>
        <v>0</v>
      </c>
      <c r="T967" s="248">
        <f t="shared" si="142"/>
        <v>0</v>
      </c>
      <c r="U967" s="248">
        <f t="shared" si="143"/>
        <v>0</v>
      </c>
      <c r="V967" s="13"/>
      <c r="W967" s="7"/>
      <c r="AT967" s="130"/>
      <c r="BF967" s="33">
        <f t="shared" si="149"/>
        <v>41242</v>
      </c>
      <c r="BG967" s="34">
        <f t="shared" si="144"/>
        <v>82.88000000000001</v>
      </c>
      <c r="BH967" s="32">
        <f t="shared" si="145"/>
        <v>1</v>
      </c>
      <c r="BI967" s="32">
        <f t="shared" si="146"/>
        <v>0</v>
      </c>
      <c r="BJ967" s="69">
        <f t="shared" si="147"/>
        <v>0</v>
      </c>
      <c r="BK967" s="158" t="str">
        <f t="shared" si="148"/>
        <v/>
      </c>
    </row>
    <row r="968" spans="1:63" ht="12" customHeight="1" x14ac:dyDescent="0.2">
      <c r="A968" s="8"/>
      <c r="B968" s="7"/>
      <c r="C968" s="7"/>
      <c r="D968" s="7"/>
      <c r="E968" s="7"/>
      <c r="F968" s="7"/>
      <c r="G968" s="7"/>
      <c r="H968" s="7"/>
      <c r="I968" s="10"/>
      <c r="J968" s="25"/>
      <c r="K968" s="250"/>
      <c r="L968" s="31"/>
      <c r="M968" s="9"/>
      <c r="N968" s="11" t="s">
        <v>25</v>
      </c>
      <c r="O968" s="39"/>
      <c r="P968" s="47"/>
      <c r="Q968" s="13"/>
      <c r="R968" s="248">
        <f t="shared" si="140"/>
        <v>0</v>
      </c>
      <c r="S968" s="248">
        <f t="shared" si="141"/>
        <v>0</v>
      </c>
      <c r="T968" s="248">
        <f t="shared" si="142"/>
        <v>0</v>
      </c>
      <c r="U968" s="248">
        <f t="shared" si="143"/>
        <v>0</v>
      </c>
      <c r="V968" s="13"/>
      <c r="W968" s="7"/>
      <c r="AT968" s="130"/>
      <c r="BF968" s="33">
        <f t="shared" si="149"/>
        <v>41242</v>
      </c>
      <c r="BG968" s="34">
        <f t="shared" si="144"/>
        <v>82.88000000000001</v>
      </c>
      <c r="BH968" s="32">
        <f t="shared" si="145"/>
        <v>1</v>
      </c>
      <c r="BI968" s="32">
        <f t="shared" si="146"/>
        <v>0</v>
      </c>
      <c r="BJ968" s="69">
        <f t="shared" si="147"/>
        <v>0</v>
      </c>
      <c r="BK968" s="158" t="str">
        <f t="shared" si="148"/>
        <v/>
      </c>
    </row>
    <row r="969" spans="1:63" ht="12" customHeight="1" x14ac:dyDescent="0.2">
      <c r="A969" s="8"/>
      <c r="B969" s="7"/>
      <c r="C969" s="7"/>
      <c r="D969" s="7"/>
      <c r="E969" s="7"/>
      <c r="F969" s="7"/>
      <c r="G969" s="7"/>
      <c r="H969" s="7"/>
      <c r="I969" s="10"/>
      <c r="J969" s="25"/>
      <c r="K969" s="250"/>
      <c r="L969" s="31"/>
      <c r="M969" s="9"/>
      <c r="N969" s="11" t="s">
        <v>25</v>
      </c>
      <c r="O969" s="39"/>
      <c r="P969" s="47"/>
      <c r="Q969" s="13"/>
      <c r="R969" s="248">
        <f t="shared" si="140"/>
        <v>0</v>
      </c>
      <c r="S969" s="248">
        <f t="shared" si="141"/>
        <v>0</v>
      </c>
      <c r="T969" s="248">
        <f t="shared" si="142"/>
        <v>0</v>
      </c>
      <c r="U969" s="248">
        <f t="shared" si="143"/>
        <v>0</v>
      </c>
      <c r="V969" s="13"/>
      <c r="W969" s="7"/>
      <c r="AT969" s="130"/>
      <c r="BF969" s="33">
        <f t="shared" si="149"/>
        <v>41242</v>
      </c>
      <c r="BG969" s="34">
        <f t="shared" si="144"/>
        <v>82.88000000000001</v>
      </c>
      <c r="BH969" s="32">
        <f t="shared" si="145"/>
        <v>1</v>
      </c>
      <c r="BI969" s="32">
        <f t="shared" si="146"/>
        <v>0</v>
      </c>
      <c r="BJ969" s="69">
        <f t="shared" si="147"/>
        <v>0</v>
      </c>
      <c r="BK969" s="158" t="str">
        <f t="shared" si="148"/>
        <v/>
      </c>
    </row>
    <row r="970" spans="1:63" ht="12" customHeight="1" x14ac:dyDescent="0.2">
      <c r="A970" s="8"/>
      <c r="B970" s="7"/>
      <c r="C970" s="7"/>
      <c r="D970" s="7"/>
      <c r="E970" s="7"/>
      <c r="F970" s="7"/>
      <c r="G970" s="7"/>
      <c r="H970" s="7"/>
      <c r="I970" s="10"/>
      <c r="J970" s="25"/>
      <c r="K970" s="250"/>
      <c r="L970" s="31"/>
      <c r="M970" s="9"/>
      <c r="N970" s="11" t="s">
        <v>25</v>
      </c>
      <c r="O970" s="39"/>
      <c r="P970" s="47"/>
      <c r="Q970" s="13"/>
      <c r="R970" s="248">
        <f t="shared" si="140"/>
        <v>0</v>
      </c>
      <c r="S970" s="248">
        <f t="shared" si="141"/>
        <v>0</v>
      </c>
      <c r="T970" s="248">
        <f t="shared" si="142"/>
        <v>0</v>
      </c>
      <c r="U970" s="248">
        <f t="shared" si="143"/>
        <v>0</v>
      </c>
      <c r="V970" s="13"/>
      <c r="W970" s="7"/>
      <c r="AT970" s="130"/>
      <c r="BF970" s="33">
        <f t="shared" si="149"/>
        <v>41242</v>
      </c>
      <c r="BG970" s="34">
        <f t="shared" si="144"/>
        <v>82.88000000000001</v>
      </c>
      <c r="BH970" s="32">
        <f t="shared" si="145"/>
        <v>1</v>
      </c>
      <c r="BI970" s="32">
        <f t="shared" si="146"/>
        <v>0</v>
      </c>
      <c r="BJ970" s="69">
        <f t="shared" si="147"/>
        <v>0</v>
      </c>
      <c r="BK970" s="158" t="str">
        <f t="shared" si="148"/>
        <v/>
      </c>
    </row>
    <row r="971" spans="1:63" ht="12" customHeight="1" x14ac:dyDescent="0.2">
      <c r="A971" s="8"/>
      <c r="B971" s="7"/>
      <c r="C971" s="7"/>
      <c r="D971" s="7"/>
      <c r="E971" s="7"/>
      <c r="F971" s="7"/>
      <c r="G971" s="7"/>
      <c r="H971" s="7"/>
      <c r="I971" s="10"/>
      <c r="J971" s="25"/>
      <c r="K971" s="250"/>
      <c r="L971" s="31"/>
      <c r="M971" s="9"/>
      <c r="N971" s="11" t="s">
        <v>25</v>
      </c>
      <c r="O971" s="39"/>
      <c r="P971" s="47"/>
      <c r="Q971" s="13"/>
      <c r="R971" s="248">
        <f t="shared" ref="R971:R1034" si="150">IF(N971&lt;&gt;"M",ROUND(IF(M971&lt;&gt;"Y",IF(P971&lt;&gt;"Y",K971,K971*(BH971-1)),0),ROUNDING),"")</f>
        <v>0</v>
      </c>
      <c r="S971" s="248">
        <f t="shared" ref="S971:S1034" si="151">IF(N971&lt;&gt;"M",ROUND(IF(O971&gt;0,IF(M971="Y",BI971*(1-O971),IF(BI971&gt;R971,R971 + (BI971 - R971)*(1-O971),BI971)),BI971),ROUNDING),"")</f>
        <v>0</v>
      </c>
      <c r="T971" s="248">
        <f t="shared" ref="T971:T1034" si="152">IF(N971&lt;&gt;"M",ROUND(IF(O971&gt;0,IF(M971="Y",BJ971*(1-O971),IF(BJ971&gt;R971,R971 + (BJ971 - R971)*(1-O971),BJ971)),BJ971),ROUNDING),"")</f>
        <v>0</v>
      </c>
      <c r="U971" s="248">
        <f t="shared" ref="U971:U1034" si="153">IF(N971&lt;&gt;"M",ROUND(IF(OR(N971="P",N971=""),0,IF(OR(M971="N",M971=""),T971-R971,T971)),ROUNDING),"")</f>
        <v>0</v>
      </c>
      <c r="V971" s="13"/>
      <c r="W971" s="7"/>
      <c r="AT971" s="130"/>
      <c r="BF971" s="33">
        <f t="shared" si="149"/>
        <v>41242</v>
      </c>
      <c r="BG971" s="34">
        <f t="shared" ref="BG971:BG1034" si="154">IF(N971&lt;&gt;"M",BG970+U971,BG970)</f>
        <v>82.88000000000001</v>
      </c>
      <c r="BH971" s="32">
        <f t="shared" ref="BH971:BH1034" si="155">IF(L971&lt;&gt;"",IF(ODDS_TYPE=1,L971,IF(ODDS_TYPE=2,IF(L971&gt;0,1+L971/100,IF(L971&lt;0,1-100/L971,1)),IF(ODDS_TYPE=3,1+L971,IF(ODDS_TYPE=4,1+L971,IF(ODDS_TYPE=5,IF(L971&gt;0,1+L971,1-1/L971),IF(ODDS_TYPE=6,IF(L971&gt;=0,L971+1,1-1/L971),1)))))),1)</f>
        <v>1</v>
      </c>
      <c r="BI971" s="32">
        <f t="shared" ref="BI971:BI1034" si="156">IF(P971&lt;&gt;"Y",IF(M971&lt;&gt;"Y",K971*BH971,K971*BH971 - K971),IF(M971&lt;&gt;"Y",K971*BH971,K971))</f>
        <v>0</v>
      </c>
      <c r="BJ971" s="69">
        <f t="shared" ref="BJ971:BJ1034" si="157">IF(P971&lt;&gt;"Y",
IF(M971&lt;&gt;"Y",
IF(N971="Y",K971*BH971,IF(N971="P",0,IF(OR(N971="R",N971="PU"),K971,IF(N971="H",K971*BH971*0.5,IF(N971="HW",K971*0.5*(1 + BH971),IF(N971="HL",K971*0.5,0)))))),
IF(N971="Y",K971*BH971 - K971,IF(N971="P",0,IF(OR(N971="R",N971="PU"),0,IF(N971="H",IF(BH971&gt;2,0.5*K971*BH971 - K971,0),IF(N971="HW",K971*0.5*(1 + BH971) - K971,IF(N971="HL",0,0))))))),
IF(M971&lt;&gt;"Y",
IF(N971="Y",K971*BH971,IF(N971="P",0,IF(OR(N971="R",N971="PU"),K971*(BH971-1),IF(N971="H",K971*BH971*0.5,IF(N971="HW",K971*(BH971-1)*0.5,IF(N971="HL",K971*BH971 - K971*0.5,0)))))),
IF(N971="Y",K971,IF(N971="P",0,IF(OR(N971="R",N971="PU"),0,IF(N971="H",IF(BH971&lt;2,K971*BH971*0.5 - K971*(BH971-1),0),IF(N971="HW",0,IF(N971="HL",K971*0.5,0)))))))
)</f>
        <v>0</v>
      </c>
      <c r="BK971" s="158" t="str">
        <f t="shared" ref="BK971:BK1034" si="158">IF(FILT_M=1,IF(LEN(C971)&gt;0,C971,""),IF(FILT_M=2,IF(LEN(E971)&gt;0,E971,""),IF(FILT_M=3,IF(LEN(F971)&gt;0,F971,""),IF(FILT_M=4,IF(LEN(G971)&gt;0,G971,""),""))))</f>
        <v/>
      </c>
    </row>
    <row r="972" spans="1:63" ht="12" customHeight="1" x14ac:dyDescent="0.2">
      <c r="A972" s="8"/>
      <c r="B972" s="7"/>
      <c r="C972" s="7"/>
      <c r="D972" s="7"/>
      <c r="E972" s="7"/>
      <c r="F972" s="7"/>
      <c r="G972" s="7"/>
      <c r="H972" s="7"/>
      <c r="I972" s="10"/>
      <c r="J972" s="25"/>
      <c r="K972" s="250"/>
      <c r="L972" s="31"/>
      <c r="M972" s="9"/>
      <c r="N972" s="11" t="s">
        <v>25</v>
      </c>
      <c r="O972" s="39"/>
      <c r="P972" s="47"/>
      <c r="Q972" s="13"/>
      <c r="R972" s="248">
        <f t="shared" si="150"/>
        <v>0</v>
      </c>
      <c r="S972" s="248">
        <f t="shared" si="151"/>
        <v>0</v>
      </c>
      <c r="T972" s="248">
        <f t="shared" si="152"/>
        <v>0</v>
      </c>
      <c r="U972" s="248">
        <f t="shared" si="153"/>
        <v>0</v>
      </c>
      <c r="V972" s="13"/>
      <c r="W972" s="7"/>
      <c r="AT972" s="130"/>
      <c r="BF972" s="33">
        <f t="shared" ref="BF972:BF1035" si="159">IF(A972&gt;2,A972,BF971)</f>
        <v>41242</v>
      </c>
      <c r="BG972" s="34">
        <f t="shared" si="154"/>
        <v>82.88000000000001</v>
      </c>
      <c r="BH972" s="32">
        <f t="shared" si="155"/>
        <v>1</v>
      </c>
      <c r="BI972" s="32">
        <f t="shared" si="156"/>
        <v>0</v>
      </c>
      <c r="BJ972" s="69">
        <f t="shared" si="157"/>
        <v>0</v>
      </c>
      <c r="BK972" s="158" t="str">
        <f t="shared" si="158"/>
        <v/>
      </c>
    </row>
    <row r="973" spans="1:63" ht="12" customHeight="1" x14ac:dyDescent="0.2">
      <c r="A973" s="8"/>
      <c r="B973" s="7"/>
      <c r="C973" s="7"/>
      <c r="D973" s="7"/>
      <c r="E973" s="7"/>
      <c r="F973" s="7"/>
      <c r="G973" s="7"/>
      <c r="H973" s="7"/>
      <c r="I973" s="10"/>
      <c r="J973" s="25"/>
      <c r="K973" s="250"/>
      <c r="L973" s="31"/>
      <c r="M973" s="9"/>
      <c r="N973" s="11" t="s">
        <v>25</v>
      </c>
      <c r="O973" s="39"/>
      <c r="P973" s="47"/>
      <c r="Q973" s="13"/>
      <c r="R973" s="248">
        <f t="shared" si="150"/>
        <v>0</v>
      </c>
      <c r="S973" s="248">
        <f t="shared" si="151"/>
        <v>0</v>
      </c>
      <c r="T973" s="248">
        <f t="shared" si="152"/>
        <v>0</v>
      </c>
      <c r="U973" s="248">
        <f t="shared" si="153"/>
        <v>0</v>
      </c>
      <c r="V973" s="13"/>
      <c r="W973" s="7"/>
      <c r="AT973" s="130"/>
      <c r="BF973" s="33">
        <f t="shared" si="159"/>
        <v>41242</v>
      </c>
      <c r="BG973" s="34">
        <f t="shared" si="154"/>
        <v>82.88000000000001</v>
      </c>
      <c r="BH973" s="32">
        <f t="shared" si="155"/>
        <v>1</v>
      </c>
      <c r="BI973" s="32">
        <f t="shared" si="156"/>
        <v>0</v>
      </c>
      <c r="BJ973" s="69">
        <f t="shared" si="157"/>
        <v>0</v>
      </c>
      <c r="BK973" s="158" t="str">
        <f t="shared" si="158"/>
        <v/>
      </c>
    </row>
    <row r="974" spans="1:63" ht="12" customHeight="1" x14ac:dyDescent="0.2">
      <c r="A974" s="8"/>
      <c r="B974" s="7"/>
      <c r="C974" s="7"/>
      <c r="D974" s="7"/>
      <c r="E974" s="7"/>
      <c r="F974" s="7"/>
      <c r="G974" s="7"/>
      <c r="H974" s="7"/>
      <c r="I974" s="10"/>
      <c r="J974" s="25"/>
      <c r="K974" s="250"/>
      <c r="L974" s="31"/>
      <c r="M974" s="9"/>
      <c r="N974" s="11" t="s">
        <v>25</v>
      </c>
      <c r="O974" s="39"/>
      <c r="P974" s="47"/>
      <c r="Q974" s="13"/>
      <c r="R974" s="248">
        <f t="shared" si="150"/>
        <v>0</v>
      </c>
      <c r="S974" s="248">
        <f t="shared" si="151"/>
        <v>0</v>
      </c>
      <c r="T974" s="248">
        <f t="shared" si="152"/>
        <v>0</v>
      </c>
      <c r="U974" s="248">
        <f t="shared" si="153"/>
        <v>0</v>
      </c>
      <c r="V974" s="13"/>
      <c r="W974" s="7"/>
      <c r="AT974" s="130"/>
      <c r="BF974" s="33">
        <f t="shared" si="159"/>
        <v>41242</v>
      </c>
      <c r="BG974" s="34">
        <f t="shared" si="154"/>
        <v>82.88000000000001</v>
      </c>
      <c r="BH974" s="32">
        <f t="shared" si="155"/>
        <v>1</v>
      </c>
      <c r="BI974" s="32">
        <f t="shared" si="156"/>
        <v>0</v>
      </c>
      <c r="BJ974" s="69">
        <f t="shared" si="157"/>
        <v>0</v>
      </c>
      <c r="BK974" s="158" t="str">
        <f t="shared" si="158"/>
        <v/>
      </c>
    </row>
    <row r="975" spans="1:63" ht="12" customHeight="1" x14ac:dyDescent="0.2">
      <c r="A975" s="8"/>
      <c r="B975" s="7"/>
      <c r="C975" s="7"/>
      <c r="D975" s="7"/>
      <c r="E975" s="7"/>
      <c r="F975" s="7"/>
      <c r="G975" s="7"/>
      <c r="H975" s="7"/>
      <c r="I975" s="10"/>
      <c r="J975" s="25"/>
      <c r="K975" s="250"/>
      <c r="L975" s="31"/>
      <c r="M975" s="9"/>
      <c r="N975" s="11" t="s">
        <v>25</v>
      </c>
      <c r="O975" s="39"/>
      <c r="P975" s="47"/>
      <c r="Q975" s="13"/>
      <c r="R975" s="248">
        <f t="shared" si="150"/>
        <v>0</v>
      </c>
      <c r="S975" s="248">
        <f t="shared" si="151"/>
        <v>0</v>
      </c>
      <c r="T975" s="248">
        <f t="shared" si="152"/>
        <v>0</v>
      </c>
      <c r="U975" s="248">
        <f t="shared" si="153"/>
        <v>0</v>
      </c>
      <c r="V975" s="13"/>
      <c r="W975" s="7"/>
      <c r="AT975" s="130"/>
      <c r="BF975" s="33">
        <f t="shared" si="159"/>
        <v>41242</v>
      </c>
      <c r="BG975" s="34">
        <f t="shared" si="154"/>
        <v>82.88000000000001</v>
      </c>
      <c r="BH975" s="32">
        <f t="shared" si="155"/>
        <v>1</v>
      </c>
      <c r="BI975" s="32">
        <f t="shared" si="156"/>
        <v>0</v>
      </c>
      <c r="BJ975" s="69">
        <f t="shared" si="157"/>
        <v>0</v>
      </c>
      <c r="BK975" s="158" t="str">
        <f t="shared" si="158"/>
        <v/>
      </c>
    </row>
    <row r="976" spans="1:63" ht="12" customHeight="1" x14ac:dyDescent="0.2">
      <c r="A976" s="8"/>
      <c r="B976" s="7"/>
      <c r="C976" s="7"/>
      <c r="D976" s="7"/>
      <c r="E976" s="7"/>
      <c r="F976" s="7"/>
      <c r="G976" s="7"/>
      <c r="H976" s="7"/>
      <c r="I976" s="10"/>
      <c r="J976" s="25"/>
      <c r="K976" s="250"/>
      <c r="L976" s="31"/>
      <c r="M976" s="9"/>
      <c r="N976" s="11" t="s">
        <v>25</v>
      </c>
      <c r="O976" s="39"/>
      <c r="P976" s="47"/>
      <c r="Q976" s="13"/>
      <c r="R976" s="248">
        <f t="shared" si="150"/>
        <v>0</v>
      </c>
      <c r="S976" s="248">
        <f t="shared" si="151"/>
        <v>0</v>
      </c>
      <c r="T976" s="248">
        <f t="shared" si="152"/>
        <v>0</v>
      </c>
      <c r="U976" s="248">
        <f t="shared" si="153"/>
        <v>0</v>
      </c>
      <c r="V976" s="13"/>
      <c r="W976" s="7"/>
      <c r="AT976" s="130"/>
      <c r="BF976" s="33">
        <f t="shared" si="159"/>
        <v>41242</v>
      </c>
      <c r="BG976" s="34">
        <f t="shared" si="154"/>
        <v>82.88000000000001</v>
      </c>
      <c r="BH976" s="32">
        <f t="shared" si="155"/>
        <v>1</v>
      </c>
      <c r="BI976" s="32">
        <f t="shared" si="156"/>
        <v>0</v>
      </c>
      <c r="BJ976" s="69">
        <f t="shared" si="157"/>
        <v>0</v>
      </c>
      <c r="BK976" s="158" t="str">
        <f t="shared" si="158"/>
        <v/>
      </c>
    </row>
    <row r="977" spans="1:63" ht="12" customHeight="1" x14ac:dyDescent="0.2">
      <c r="A977" s="8"/>
      <c r="B977" s="7"/>
      <c r="C977" s="7"/>
      <c r="D977" s="7"/>
      <c r="E977" s="7"/>
      <c r="F977" s="7"/>
      <c r="G977" s="7"/>
      <c r="H977" s="7"/>
      <c r="I977" s="10"/>
      <c r="J977" s="25"/>
      <c r="K977" s="250"/>
      <c r="L977" s="31"/>
      <c r="M977" s="9"/>
      <c r="N977" s="11" t="s">
        <v>25</v>
      </c>
      <c r="O977" s="39"/>
      <c r="P977" s="47"/>
      <c r="Q977" s="13"/>
      <c r="R977" s="248">
        <f t="shared" si="150"/>
        <v>0</v>
      </c>
      <c r="S977" s="248">
        <f t="shared" si="151"/>
        <v>0</v>
      </c>
      <c r="T977" s="248">
        <f t="shared" si="152"/>
        <v>0</v>
      </c>
      <c r="U977" s="248">
        <f t="shared" si="153"/>
        <v>0</v>
      </c>
      <c r="V977" s="13"/>
      <c r="W977" s="7"/>
      <c r="AT977" s="130"/>
      <c r="BF977" s="33">
        <f t="shared" si="159"/>
        <v>41242</v>
      </c>
      <c r="BG977" s="34">
        <f t="shared" si="154"/>
        <v>82.88000000000001</v>
      </c>
      <c r="BH977" s="32">
        <f t="shared" si="155"/>
        <v>1</v>
      </c>
      <c r="BI977" s="32">
        <f t="shared" si="156"/>
        <v>0</v>
      </c>
      <c r="BJ977" s="69">
        <f t="shared" si="157"/>
        <v>0</v>
      </c>
      <c r="BK977" s="158" t="str">
        <f t="shared" si="158"/>
        <v/>
      </c>
    </row>
    <row r="978" spans="1:63" ht="12" customHeight="1" x14ac:dyDescent="0.2">
      <c r="A978" s="8"/>
      <c r="B978" s="7"/>
      <c r="C978" s="7"/>
      <c r="D978" s="7"/>
      <c r="E978" s="7"/>
      <c r="F978" s="7"/>
      <c r="G978" s="7"/>
      <c r="H978" s="7"/>
      <c r="I978" s="10"/>
      <c r="J978" s="25"/>
      <c r="K978" s="250"/>
      <c r="L978" s="31"/>
      <c r="M978" s="9"/>
      <c r="N978" s="11" t="s">
        <v>25</v>
      </c>
      <c r="O978" s="39"/>
      <c r="P978" s="47"/>
      <c r="Q978" s="13"/>
      <c r="R978" s="248">
        <f t="shared" si="150"/>
        <v>0</v>
      </c>
      <c r="S978" s="248">
        <f t="shared" si="151"/>
        <v>0</v>
      </c>
      <c r="T978" s="248">
        <f t="shared" si="152"/>
        <v>0</v>
      </c>
      <c r="U978" s="248">
        <f t="shared" si="153"/>
        <v>0</v>
      </c>
      <c r="V978" s="13"/>
      <c r="W978" s="7"/>
      <c r="AT978" s="130"/>
      <c r="BF978" s="33">
        <f t="shared" si="159"/>
        <v>41242</v>
      </c>
      <c r="BG978" s="34">
        <f t="shared" si="154"/>
        <v>82.88000000000001</v>
      </c>
      <c r="BH978" s="32">
        <f t="shared" si="155"/>
        <v>1</v>
      </c>
      <c r="BI978" s="32">
        <f t="shared" si="156"/>
        <v>0</v>
      </c>
      <c r="BJ978" s="69">
        <f t="shared" si="157"/>
        <v>0</v>
      </c>
      <c r="BK978" s="158" t="str">
        <f t="shared" si="158"/>
        <v/>
      </c>
    </row>
    <row r="979" spans="1:63" ht="12" customHeight="1" x14ac:dyDescent="0.2">
      <c r="A979" s="8"/>
      <c r="B979" s="7"/>
      <c r="C979" s="7"/>
      <c r="D979" s="7"/>
      <c r="E979" s="7"/>
      <c r="F979" s="7"/>
      <c r="G979" s="7"/>
      <c r="H979" s="7"/>
      <c r="I979" s="10"/>
      <c r="J979" s="25"/>
      <c r="K979" s="250"/>
      <c r="L979" s="31"/>
      <c r="M979" s="9"/>
      <c r="N979" s="11" t="s">
        <v>25</v>
      </c>
      <c r="O979" s="39"/>
      <c r="P979" s="47"/>
      <c r="Q979" s="13"/>
      <c r="R979" s="248">
        <f t="shared" si="150"/>
        <v>0</v>
      </c>
      <c r="S979" s="248">
        <f t="shared" si="151"/>
        <v>0</v>
      </c>
      <c r="T979" s="248">
        <f t="shared" si="152"/>
        <v>0</v>
      </c>
      <c r="U979" s="248">
        <f t="shared" si="153"/>
        <v>0</v>
      </c>
      <c r="V979" s="13"/>
      <c r="W979" s="7"/>
      <c r="AT979" s="130"/>
      <c r="BF979" s="33">
        <f t="shared" si="159"/>
        <v>41242</v>
      </c>
      <c r="BG979" s="34">
        <f t="shared" si="154"/>
        <v>82.88000000000001</v>
      </c>
      <c r="BH979" s="32">
        <f t="shared" si="155"/>
        <v>1</v>
      </c>
      <c r="BI979" s="32">
        <f t="shared" si="156"/>
        <v>0</v>
      </c>
      <c r="BJ979" s="69">
        <f t="shared" si="157"/>
        <v>0</v>
      </c>
      <c r="BK979" s="158" t="str">
        <f t="shared" si="158"/>
        <v/>
      </c>
    </row>
    <row r="980" spans="1:63" ht="12" customHeight="1" x14ac:dyDescent="0.2">
      <c r="A980" s="8"/>
      <c r="B980" s="7"/>
      <c r="C980" s="7"/>
      <c r="D980" s="7"/>
      <c r="E980" s="7"/>
      <c r="F980" s="7"/>
      <c r="G980" s="7"/>
      <c r="H980" s="7"/>
      <c r="I980" s="10"/>
      <c r="J980" s="25"/>
      <c r="K980" s="250"/>
      <c r="L980" s="31"/>
      <c r="M980" s="9"/>
      <c r="N980" s="11" t="s">
        <v>25</v>
      </c>
      <c r="O980" s="39"/>
      <c r="P980" s="47"/>
      <c r="Q980" s="13"/>
      <c r="R980" s="248">
        <f t="shared" si="150"/>
        <v>0</v>
      </c>
      <c r="S980" s="248">
        <f t="shared" si="151"/>
        <v>0</v>
      </c>
      <c r="T980" s="248">
        <f t="shared" si="152"/>
        <v>0</v>
      </c>
      <c r="U980" s="248">
        <f t="shared" si="153"/>
        <v>0</v>
      </c>
      <c r="V980" s="13"/>
      <c r="W980" s="7"/>
      <c r="AT980" s="130"/>
      <c r="BF980" s="33">
        <f t="shared" si="159"/>
        <v>41242</v>
      </c>
      <c r="BG980" s="34">
        <f t="shared" si="154"/>
        <v>82.88000000000001</v>
      </c>
      <c r="BH980" s="32">
        <f t="shared" si="155"/>
        <v>1</v>
      </c>
      <c r="BI980" s="32">
        <f t="shared" si="156"/>
        <v>0</v>
      </c>
      <c r="BJ980" s="69">
        <f t="shared" si="157"/>
        <v>0</v>
      </c>
      <c r="BK980" s="158" t="str">
        <f t="shared" si="158"/>
        <v/>
      </c>
    </row>
    <row r="981" spans="1:63" ht="12" customHeight="1" x14ac:dyDescent="0.2">
      <c r="A981" s="8"/>
      <c r="B981" s="7"/>
      <c r="C981" s="7"/>
      <c r="D981" s="7"/>
      <c r="E981" s="7"/>
      <c r="F981" s="7"/>
      <c r="G981" s="7"/>
      <c r="H981" s="7"/>
      <c r="I981" s="10"/>
      <c r="J981" s="25"/>
      <c r="K981" s="250"/>
      <c r="L981" s="31"/>
      <c r="M981" s="9"/>
      <c r="N981" s="11" t="s">
        <v>25</v>
      </c>
      <c r="O981" s="39"/>
      <c r="P981" s="47"/>
      <c r="Q981" s="13"/>
      <c r="R981" s="248">
        <f t="shared" si="150"/>
        <v>0</v>
      </c>
      <c r="S981" s="248">
        <f t="shared" si="151"/>
        <v>0</v>
      </c>
      <c r="T981" s="248">
        <f t="shared" si="152"/>
        <v>0</v>
      </c>
      <c r="U981" s="248">
        <f t="shared" si="153"/>
        <v>0</v>
      </c>
      <c r="V981" s="13"/>
      <c r="W981" s="7"/>
      <c r="AT981" s="130"/>
      <c r="BF981" s="33">
        <f t="shared" si="159"/>
        <v>41242</v>
      </c>
      <c r="BG981" s="34">
        <f t="shared" si="154"/>
        <v>82.88000000000001</v>
      </c>
      <c r="BH981" s="32">
        <f t="shared" si="155"/>
        <v>1</v>
      </c>
      <c r="BI981" s="32">
        <f t="shared" si="156"/>
        <v>0</v>
      </c>
      <c r="BJ981" s="69">
        <f t="shared" si="157"/>
        <v>0</v>
      </c>
      <c r="BK981" s="158" t="str">
        <f t="shared" si="158"/>
        <v/>
      </c>
    </row>
    <row r="982" spans="1:63" ht="12" customHeight="1" x14ac:dyDescent="0.2">
      <c r="A982" s="8"/>
      <c r="B982" s="7"/>
      <c r="C982" s="7"/>
      <c r="D982" s="7"/>
      <c r="E982" s="7"/>
      <c r="F982" s="7"/>
      <c r="G982" s="7"/>
      <c r="H982" s="7"/>
      <c r="I982" s="10"/>
      <c r="J982" s="25"/>
      <c r="K982" s="250"/>
      <c r="L982" s="31"/>
      <c r="M982" s="9"/>
      <c r="N982" s="11" t="s">
        <v>25</v>
      </c>
      <c r="O982" s="39"/>
      <c r="P982" s="47"/>
      <c r="Q982" s="13"/>
      <c r="R982" s="248">
        <f t="shared" si="150"/>
        <v>0</v>
      </c>
      <c r="S982" s="248">
        <f t="shared" si="151"/>
        <v>0</v>
      </c>
      <c r="T982" s="248">
        <f t="shared" si="152"/>
        <v>0</v>
      </c>
      <c r="U982" s="248">
        <f t="shared" si="153"/>
        <v>0</v>
      </c>
      <c r="V982" s="13"/>
      <c r="W982" s="7"/>
      <c r="AT982" s="130"/>
      <c r="BF982" s="33">
        <f t="shared" si="159"/>
        <v>41242</v>
      </c>
      <c r="BG982" s="34">
        <f t="shared" si="154"/>
        <v>82.88000000000001</v>
      </c>
      <c r="BH982" s="32">
        <f t="shared" si="155"/>
        <v>1</v>
      </c>
      <c r="BI982" s="32">
        <f t="shared" si="156"/>
        <v>0</v>
      </c>
      <c r="BJ982" s="69">
        <f t="shared" si="157"/>
        <v>0</v>
      </c>
      <c r="BK982" s="158" t="str">
        <f t="shared" si="158"/>
        <v/>
      </c>
    </row>
    <row r="983" spans="1:63" ht="12" customHeight="1" x14ac:dyDescent="0.2">
      <c r="A983" s="8"/>
      <c r="B983" s="7"/>
      <c r="C983" s="7"/>
      <c r="D983" s="7"/>
      <c r="E983" s="7"/>
      <c r="F983" s="7"/>
      <c r="G983" s="7"/>
      <c r="H983" s="7"/>
      <c r="I983" s="10"/>
      <c r="J983" s="25"/>
      <c r="K983" s="250"/>
      <c r="L983" s="31"/>
      <c r="M983" s="9"/>
      <c r="N983" s="11" t="s">
        <v>25</v>
      </c>
      <c r="O983" s="39"/>
      <c r="P983" s="47"/>
      <c r="Q983" s="13"/>
      <c r="R983" s="248">
        <f t="shared" si="150"/>
        <v>0</v>
      </c>
      <c r="S983" s="248">
        <f t="shared" si="151"/>
        <v>0</v>
      </c>
      <c r="T983" s="248">
        <f t="shared" si="152"/>
        <v>0</v>
      </c>
      <c r="U983" s="248">
        <f t="shared" si="153"/>
        <v>0</v>
      </c>
      <c r="V983" s="13"/>
      <c r="W983" s="7"/>
      <c r="AT983" s="130"/>
      <c r="BF983" s="33">
        <f t="shared" si="159"/>
        <v>41242</v>
      </c>
      <c r="BG983" s="34">
        <f t="shared" si="154"/>
        <v>82.88000000000001</v>
      </c>
      <c r="BH983" s="32">
        <f t="shared" si="155"/>
        <v>1</v>
      </c>
      <c r="BI983" s="32">
        <f t="shared" si="156"/>
        <v>0</v>
      </c>
      <c r="BJ983" s="69">
        <f t="shared" si="157"/>
        <v>0</v>
      </c>
      <c r="BK983" s="158" t="str">
        <f t="shared" si="158"/>
        <v/>
      </c>
    </row>
    <row r="984" spans="1:63" ht="12" customHeight="1" x14ac:dyDescent="0.2">
      <c r="A984" s="8"/>
      <c r="B984" s="7"/>
      <c r="C984" s="7"/>
      <c r="D984" s="7"/>
      <c r="E984" s="7"/>
      <c r="F984" s="7"/>
      <c r="G984" s="7"/>
      <c r="H984" s="7"/>
      <c r="I984" s="10"/>
      <c r="J984" s="25"/>
      <c r="K984" s="250"/>
      <c r="L984" s="31"/>
      <c r="M984" s="9"/>
      <c r="N984" s="11" t="s">
        <v>25</v>
      </c>
      <c r="O984" s="39"/>
      <c r="P984" s="47"/>
      <c r="Q984" s="13"/>
      <c r="R984" s="248">
        <f t="shared" si="150"/>
        <v>0</v>
      </c>
      <c r="S984" s="248">
        <f t="shared" si="151"/>
        <v>0</v>
      </c>
      <c r="T984" s="248">
        <f t="shared" si="152"/>
        <v>0</v>
      </c>
      <c r="U984" s="248">
        <f t="shared" si="153"/>
        <v>0</v>
      </c>
      <c r="V984" s="13"/>
      <c r="W984" s="7"/>
      <c r="AT984" s="130"/>
      <c r="BF984" s="33">
        <f t="shared" si="159"/>
        <v>41242</v>
      </c>
      <c r="BG984" s="34">
        <f t="shared" si="154"/>
        <v>82.88000000000001</v>
      </c>
      <c r="BH984" s="32">
        <f t="shared" si="155"/>
        <v>1</v>
      </c>
      <c r="BI984" s="32">
        <f t="shared" si="156"/>
        <v>0</v>
      </c>
      <c r="BJ984" s="69">
        <f t="shared" si="157"/>
        <v>0</v>
      </c>
      <c r="BK984" s="158" t="str">
        <f t="shared" si="158"/>
        <v/>
      </c>
    </row>
    <row r="985" spans="1:63" ht="12" customHeight="1" x14ac:dyDescent="0.2">
      <c r="A985" s="8"/>
      <c r="B985" s="7"/>
      <c r="C985" s="7"/>
      <c r="D985" s="7"/>
      <c r="E985" s="7"/>
      <c r="F985" s="7"/>
      <c r="G985" s="7"/>
      <c r="H985" s="7"/>
      <c r="I985" s="10"/>
      <c r="J985" s="25"/>
      <c r="K985" s="250"/>
      <c r="L985" s="31"/>
      <c r="M985" s="9"/>
      <c r="N985" s="11" t="s">
        <v>25</v>
      </c>
      <c r="O985" s="39"/>
      <c r="P985" s="47"/>
      <c r="Q985" s="13"/>
      <c r="R985" s="248">
        <f t="shared" si="150"/>
        <v>0</v>
      </c>
      <c r="S985" s="248">
        <f t="shared" si="151"/>
        <v>0</v>
      </c>
      <c r="T985" s="248">
        <f t="shared" si="152"/>
        <v>0</v>
      </c>
      <c r="U985" s="248">
        <f t="shared" si="153"/>
        <v>0</v>
      </c>
      <c r="V985" s="13"/>
      <c r="W985" s="7"/>
      <c r="AT985" s="130"/>
      <c r="BF985" s="33">
        <f t="shared" si="159"/>
        <v>41242</v>
      </c>
      <c r="BG985" s="34">
        <f t="shared" si="154"/>
        <v>82.88000000000001</v>
      </c>
      <c r="BH985" s="32">
        <f t="shared" si="155"/>
        <v>1</v>
      </c>
      <c r="BI985" s="32">
        <f t="shared" si="156"/>
        <v>0</v>
      </c>
      <c r="BJ985" s="69">
        <f t="shared" si="157"/>
        <v>0</v>
      </c>
      <c r="BK985" s="158" t="str">
        <f t="shared" si="158"/>
        <v/>
      </c>
    </row>
    <row r="986" spans="1:63" ht="12" customHeight="1" x14ac:dyDescent="0.2">
      <c r="A986" s="8"/>
      <c r="B986" s="7"/>
      <c r="C986" s="7"/>
      <c r="D986" s="7"/>
      <c r="E986" s="7"/>
      <c r="F986" s="7"/>
      <c r="G986" s="7"/>
      <c r="H986" s="7"/>
      <c r="I986" s="10"/>
      <c r="J986" s="25"/>
      <c r="K986" s="250"/>
      <c r="L986" s="31"/>
      <c r="M986" s="9"/>
      <c r="N986" s="11" t="s">
        <v>25</v>
      </c>
      <c r="O986" s="39"/>
      <c r="P986" s="47"/>
      <c r="Q986" s="13"/>
      <c r="R986" s="248">
        <f t="shared" si="150"/>
        <v>0</v>
      </c>
      <c r="S986" s="248">
        <f t="shared" si="151"/>
        <v>0</v>
      </c>
      <c r="T986" s="248">
        <f t="shared" si="152"/>
        <v>0</v>
      </c>
      <c r="U986" s="248">
        <f t="shared" si="153"/>
        <v>0</v>
      </c>
      <c r="V986" s="13"/>
      <c r="W986" s="7"/>
      <c r="AT986" s="130"/>
      <c r="BF986" s="33">
        <f t="shared" si="159"/>
        <v>41242</v>
      </c>
      <c r="BG986" s="34">
        <f t="shared" si="154"/>
        <v>82.88000000000001</v>
      </c>
      <c r="BH986" s="32">
        <f t="shared" si="155"/>
        <v>1</v>
      </c>
      <c r="BI986" s="32">
        <f t="shared" si="156"/>
        <v>0</v>
      </c>
      <c r="BJ986" s="69">
        <f t="shared" si="157"/>
        <v>0</v>
      </c>
      <c r="BK986" s="158" t="str">
        <f t="shared" si="158"/>
        <v/>
      </c>
    </row>
    <row r="987" spans="1:63" ht="12" customHeight="1" x14ac:dyDescent="0.2">
      <c r="A987" s="8"/>
      <c r="B987" s="7"/>
      <c r="C987" s="7"/>
      <c r="D987" s="7"/>
      <c r="E987" s="7"/>
      <c r="F987" s="7"/>
      <c r="G987" s="7"/>
      <c r="H987" s="7"/>
      <c r="I987" s="10"/>
      <c r="J987" s="25"/>
      <c r="K987" s="250"/>
      <c r="L987" s="31"/>
      <c r="M987" s="9"/>
      <c r="N987" s="11" t="s">
        <v>25</v>
      </c>
      <c r="O987" s="39"/>
      <c r="P987" s="47"/>
      <c r="Q987" s="13"/>
      <c r="R987" s="248">
        <f t="shared" si="150"/>
        <v>0</v>
      </c>
      <c r="S987" s="248">
        <f t="shared" si="151"/>
        <v>0</v>
      </c>
      <c r="T987" s="248">
        <f t="shared" si="152"/>
        <v>0</v>
      </c>
      <c r="U987" s="248">
        <f t="shared" si="153"/>
        <v>0</v>
      </c>
      <c r="V987" s="13"/>
      <c r="W987" s="7"/>
      <c r="AT987" s="130"/>
      <c r="BF987" s="33">
        <f t="shared" si="159"/>
        <v>41242</v>
      </c>
      <c r="BG987" s="34">
        <f t="shared" si="154"/>
        <v>82.88000000000001</v>
      </c>
      <c r="BH987" s="32">
        <f t="shared" si="155"/>
        <v>1</v>
      </c>
      <c r="BI987" s="32">
        <f t="shared" si="156"/>
        <v>0</v>
      </c>
      <c r="BJ987" s="69">
        <f t="shared" si="157"/>
        <v>0</v>
      </c>
      <c r="BK987" s="158" t="str">
        <f t="shared" si="158"/>
        <v/>
      </c>
    </row>
    <row r="988" spans="1:63" ht="12" customHeight="1" x14ac:dyDescent="0.2">
      <c r="A988" s="8"/>
      <c r="B988" s="7"/>
      <c r="C988" s="7"/>
      <c r="D988" s="7"/>
      <c r="E988" s="7"/>
      <c r="F988" s="7"/>
      <c r="G988" s="7"/>
      <c r="H988" s="7"/>
      <c r="I988" s="10"/>
      <c r="J988" s="25"/>
      <c r="K988" s="250"/>
      <c r="L988" s="31"/>
      <c r="M988" s="9"/>
      <c r="N988" s="11" t="s">
        <v>25</v>
      </c>
      <c r="O988" s="39"/>
      <c r="P988" s="47"/>
      <c r="Q988" s="13"/>
      <c r="R988" s="248">
        <f t="shared" si="150"/>
        <v>0</v>
      </c>
      <c r="S988" s="248">
        <f t="shared" si="151"/>
        <v>0</v>
      </c>
      <c r="T988" s="248">
        <f t="shared" si="152"/>
        <v>0</v>
      </c>
      <c r="U988" s="248">
        <f t="shared" si="153"/>
        <v>0</v>
      </c>
      <c r="V988" s="13"/>
      <c r="W988" s="7"/>
      <c r="AT988" s="130"/>
      <c r="BF988" s="33">
        <f t="shared" si="159"/>
        <v>41242</v>
      </c>
      <c r="BG988" s="34">
        <f t="shared" si="154"/>
        <v>82.88000000000001</v>
      </c>
      <c r="BH988" s="32">
        <f t="shared" si="155"/>
        <v>1</v>
      </c>
      <c r="BI988" s="32">
        <f t="shared" si="156"/>
        <v>0</v>
      </c>
      <c r="BJ988" s="69">
        <f t="shared" si="157"/>
        <v>0</v>
      </c>
      <c r="BK988" s="158" t="str">
        <f t="shared" si="158"/>
        <v/>
      </c>
    </row>
    <row r="989" spans="1:63" ht="12" customHeight="1" x14ac:dyDescent="0.2">
      <c r="A989" s="8"/>
      <c r="B989" s="7"/>
      <c r="C989" s="7"/>
      <c r="D989" s="7"/>
      <c r="E989" s="7"/>
      <c r="F989" s="7"/>
      <c r="G989" s="7"/>
      <c r="H989" s="7"/>
      <c r="I989" s="10"/>
      <c r="J989" s="25"/>
      <c r="K989" s="250"/>
      <c r="L989" s="31"/>
      <c r="M989" s="9"/>
      <c r="N989" s="11" t="s">
        <v>25</v>
      </c>
      <c r="O989" s="39"/>
      <c r="P989" s="47"/>
      <c r="Q989" s="13"/>
      <c r="R989" s="248">
        <f t="shared" si="150"/>
        <v>0</v>
      </c>
      <c r="S989" s="248">
        <f t="shared" si="151"/>
        <v>0</v>
      </c>
      <c r="T989" s="248">
        <f t="shared" si="152"/>
        <v>0</v>
      </c>
      <c r="U989" s="248">
        <f t="shared" si="153"/>
        <v>0</v>
      </c>
      <c r="V989" s="13"/>
      <c r="W989" s="7"/>
      <c r="AT989" s="130"/>
      <c r="BF989" s="33">
        <f t="shared" si="159"/>
        <v>41242</v>
      </c>
      <c r="BG989" s="34">
        <f t="shared" si="154"/>
        <v>82.88000000000001</v>
      </c>
      <c r="BH989" s="32">
        <f t="shared" si="155"/>
        <v>1</v>
      </c>
      <c r="BI989" s="32">
        <f t="shared" si="156"/>
        <v>0</v>
      </c>
      <c r="BJ989" s="69">
        <f t="shared" si="157"/>
        <v>0</v>
      </c>
      <c r="BK989" s="158" t="str">
        <f t="shared" si="158"/>
        <v/>
      </c>
    </row>
    <row r="990" spans="1:63" ht="12" customHeight="1" x14ac:dyDescent="0.2">
      <c r="A990" s="8"/>
      <c r="B990" s="7"/>
      <c r="C990" s="7"/>
      <c r="D990" s="7"/>
      <c r="E990" s="7"/>
      <c r="F990" s="7"/>
      <c r="G990" s="7"/>
      <c r="H990" s="7"/>
      <c r="I990" s="10"/>
      <c r="J990" s="25"/>
      <c r="K990" s="250"/>
      <c r="L990" s="31"/>
      <c r="M990" s="9"/>
      <c r="N990" s="11" t="s">
        <v>25</v>
      </c>
      <c r="O990" s="39"/>
      <c r="P990" s="47"/>
      <c r="Q990" s="13"/>
      <c r="R990" s="248">
        <f t="shared" si="150"/>
        <v>0</v>
      </c>
      <c r="S990" s="248">
        <f t="shared" si="151"/>
        <v>0</v>
      </c>
      <c r="T990" s="248">
        <f t="shared" si="152"/>
        <v>0</v>
      </c>
      <c r="U990" s="248">
        <f t="shared" si="153"/>
        <v>0</v>
      </c>
      <c r="V990" s="13"/>
      <c r="W990" s="7"/>
      <c r="AT990" s="130"/>
      <c r="BF990" s="33">
        <f t="shared" si="159"/>
        <v>41242</v>
      </c>
      <c r="BG990" s="34">
        <f t="shared" si="154"/>
        <v>82.88000000000001</v>
      </c>
      <c r="BH990" s="32">
        <f t="shared" si="155"/>
        <v>1</v>
      </c>
      <c r="BI990" s="32">
        <f t="shared" si="156"/>
        <v>0</v>
      </c>
      <c r="BJ990" s="69">
        <f t="shared" si="157"/>
        <v>0</v>
      </c>
      <c r="BK990" s="158" t="str">
        <f t="shared" si="158"/>
        <v/>
      </c>
    </row>
    <row r="991" spans="1:63" ht="12" customHeight="1" x14ac:dyDescent="0.2">
      <c r="A991" s="8"/>
      <c r="B991" s="7"/>
      <c r="C991" s="7"/>
      <c r="D991" s="7"/>
      <c r="E991" s="7"/>
      <c r="F991" s="7"/>
      <c r="G991" s="7"/>
      <c r="H991" s="7"/>
      <c r="I991" s="10"/>
      <c r="J991" s="25"/>
      <c r="K991" s="250"/>
      <c r="L991" s="31"/>
      <c r="M991" s="9"/>
      <c r="N991" s="11" t="s">
        <v>25</v>
      </c>
      <c r="O991" s="39"/>
      <c r="P991" s="47"/>
      <c r="Q991" s="13"/>
      <c r="R991" s="248">
        <f t="shared" si="150"/>
        <v>0</v>
      </c>
      <c r="S991" s="248">
        <f t="shared" si="151"/>
        <v>0</v>
      </c>
      <c r="T991" s="248">
        <f t="shared" si="152"/>
        <v>0</v>
      </c>
      <c r="U991" s="248">
        <f t="shared" si="153"/>
        <v>0</v>
      </c>
      <c r="V991" s="13"/>
      <c r="W991" s="7"/>
      <c r="AT991" s="130"/>
      <c r="BF991" s="33">
        <f t="shared" si="159"/>
        <v>41242</v>
      </c>
      <c r="BG991" s="34">
        <f t="shared" si="154"/>
        <v>82.88000000000001</v>
      </c>
      <c r="BH991" s="32">
        <f t="shared" si="155"/>
        <v>1</v>
      </c>
      <c r="BI991" s="32">
        <f t="shared" si="156"/>
        <v>0</v>
      </c>
      <c r="BJ991" s="69">
        <f t="shared" si="157"/>
        <v>0</v>
      </c>
      <c r="BK991" s="158" t="str">
        <f t="shared" si="158"/>
        <v/>
      </c>
    </row>
    <row r="992" spans="1:63" ht="12" customHeight="1" x14ac:dyDescent="0.2">
      <c r="A992" s="8"/>
      <c r="B992" s="7"/>
      <c r="C992" s="7"/>
      <c r="D992" s="7"/>
      <c r="E992" s="7"/>
      <c r="F992" s="7"/>
      <c r="G992" s="7"/>
      <c r="H992" s="7"/>
      <c r="I992" s="10"/>
      <c r="J992" s="25"/>
      <c r="K992" s="250"/>
      <c r="L992" s="31"/>
      <c r="M992" s="9"/>
      <c r="N992" s="11" t="s">
        <v>25</v>
      </c>
      <c r="O992" s="39"/>
      <c r="P992" s="47"/>
      <c r="Q992" s="13"/>
      <c r="R992" s="248">
        <f t="shared" si="150"/>
        <v>0</v>
      </c>
      <c r="S992" s="248">
        <f t="shared" si="151"/>
        <v>0</v>
      </c>
      <c r="T992" s="248">
        <f t="shared" si="152"/>
        <v>0</v>
      </c>
      <c r="U992" s="248">
        <f t="shared" si="153"/>
        <v>0</v>
      </c>
      <c r="V992" s="13"/>
      <c r="W992" s="7"/>
      <c r="AT992" s="130"/>
      <c r="BF992" s="33">
        <f t="shared" si="159"/>
        <v>41242</v>
      </c>
      <c r="BG992" s="34">
        <f t="shared" si="154"/>
        <v>82.88000000000001</v>
      </c>
      <c r="BH992" s="32">
        <f t="shared" si="155"/>
        <v>1</v>
      </c>
      <c r="BI992" s="32">
        <f t="shared" si="156"/>
        <v>0</v>
      </c>
      <c r="BJ992" s="69">
        <f t="shared" si="157"/>
        <v>0</v>
      </c>
      <c r="BK992" s="158" t="str">
        <f t="shared" si="158"/>
        <v/>
      </c>
    </row>
    <row r="993" spans="1:63" ht="12" customHeight="1" x14ac:dyDescent="0.2">
      <c r="A993" s="8"/>
      <c r="B993" s="7"/>
      <c r="C993" s="7"/>
      <c r="D993" s="7"/>
      <c r="E993" s="7"/>
      <c r="F993" s="7"/>
      <c r="G993" s="7"/>
      <c r="H993" s="7"/>
      <c r="I993" s="10"/>
      <c r="J993" s="25"/>
      <c r="K993" s="250"/>
      <c r="L993" s="31"/>
      <c r="M993" s="9"/>
      <c r="N993" s="11" t="s">
        <v>25</v>
      </c>
      <c r="O993" s="39"/>
      <c r="P993" s="47"/>
      <c r="Q993" s="13"/>
      <c r="R993" s="248">
        <f t="shared" si="150"/>
        <v>0</v>
      </c>
      <c r="S993" s="248">
        <f t="shared" si="151"/>
        <v>0</v>
      </c>
      <c r="T993" s="248">
        <f t="shared" si="152"/>
        <v>0</v>
      </c>
      <c r="U993" s="248">
        <f t="shared" si="153"/>
        <v>0</v>
      </c>
      <c r="V993" s="13"/>
      <c r="W993" s="7"/>
      <c r="AT993" s="130"/>
      <c r="BF993" s="33">
        <f t="shared" si="159"/>
        <v>41242</v>
      </c>
      <c r="BG993" s="34">
        <f t="shared" si="154"/>
        <v>82.88000000000001</v>
      </c>
      <c r="BH993" s="32">
        <f t="shared" si="155"/>
        <v>1</v>
      </c>
      <c r="BI993" s="32">
        <f t="shared" si="156"/>
        <v>0</v>
      </c>
      <c r="BJ993" s="69">
        <f t="shared" si="157"/>
        <v>0</v>
      </c>
      <c r="BK993" s="158" t="str">
        <f t="shared" si="158"/>
        <v/>
      </c>
    </row>
    <row r="994" spans="1:63" ht="12" customHeight="1" x14ac:dyDescent="0.2">
      <c r="A994" s="8"/>
      <c r="B994" s="7"/>
      <c r="C994" s="7"/>
      <c r="D994" s="7"/>
      <c r="E994" s="7"/>
      <c r="F994" s="7"/>
      <c r="G994" s="7"/>
      <c r="H994" s="7"/>
      <c r="I994" s="10"/>
      <c r="J994" s="25"/>
      <c r="K994" s="250"/>
      <c r="L994" s="31"/>
      <c r="M994" s="9"/>
      <c r="N994" s="11" t="s">
        <v>25</v>
      </c>
      <c r="O994" s="39"/>
      <c r="P994" s="47"/>
      <c r="Q994" s="13"/>
      <c r="R994" s="248">
        <f t="shared" si="150"/>
        <v>0</v>
      </c>
      <c r="S994" s="248">
        <f t="shared" si="151"/>
        <v>0</v>
      </c>
      <c r="T994" s="248">
        <f t="shared" si="152"/>
        <v>0</v>
      </c>
      <c r="U994" s="248">
        <f t="shared" si="153"/>
        <v>0</v>
      </c>
      <c r="V994" s="13"/>
      <c r="W994" s="7"/>
      <c r="AT994" s="130"/>
      <c r="BF994" s="33">
        <f t="shared" si="159"/>
        <v>41242</v>
      </c>
      <c r="BG994" s="34">
        <f t="shared" si="154"/>
        <v>82.88000000000001</v>
      </c>
      <c r="BH994" s="32">
        <f t="shared" si="155"/>
        <v>1</v>
      </c>
      <c r="BI994" s="32">
        <f t="shared" si="156"/>
        <v>0</v>
      </c>
      <c r="BJ994" s="69">
        <f t="shared" si="157"/>
        <v>0</v>
      </c>
      <c r="BK994" s="158" t="str">
        <f t="shared" si="158"/>
        <v/>
      </c>
    </row>
    <row r="995" spans="1:63" ht="12" customHeight="1" x14ac:dyDescent="0.2">
      <c r="A995" s="8"/>
      <c r="B995" s="7"/>
      <c r="C995" s="7"/>
      <c r="D995" s="7"/>
      <c r="E995" s="7"/>
      <c r="F995" s="7"/>
      <c r="G995" s="7"/>
      <c r="H995" s="7"/>
      <c r="I995" s="10"/>
      <c r="J995" s="25"/>
      <c r="K995" s="250"/>
      <c r="L995" s="31"/>
      <c r="M995" s="9"/>
      <c r="N995" s="11" t="s">
        <v>25</v>
      </c>
      <c r="O995" s="39"/>
      <c r="P995" s="47"/>
      <c r="Q995" s="13"/>
      <c r="R995" s="248">
        <f t="shared" si="150"/>
        <v>0</v>
      </c>
      <c r="S995" s="248">
        <f t="shared" si="151"/>
        <v>0</v>
      </c>
      <c r="T995" s="248">
        <f t="shared" si="152"/>
        <v>0</v>
      </c>
      <c r="U995" s="248">
        <f t="shared" si="153"/>
        <v>0</v>
      </c>
      <c r="V995" s="13"/>
      <c r="W995" s="7"/>
      <c r="AT995" s="130"/>
      <c r="BF995" s="33">
        <f t="shared" si="159"/>
        <v>41242</v>
      </c>
      <c r="BG995" s="34">
        <f t="shared" si="154"/>
        <v>82.88000000000001</v>
      </c>
      <c r="BH995" s="32">
        <f t="shared" si="155"/>
        <v>1</v>
      </c>
      <c r="BI995" s="32">
        <f t="shared" si="156"/>
        <v>0</v>
      </c>
      <c r="BJ995" s="69">
        <f t="shared" si="157"/>
        <v>0</v>
      </c>
      <c r="BK995" s="158" t="str">
        <f t="shared" si="158"/>
        <v/>
      </c>
    </row>
    <row r="996" spans="1:63" ht="12" customHeight="1" x14ac:dyDescent="0.2">
      <c r="A996" s="8"/>
      <c r="B996" s="7"/>
      <c r="C996" s="7"/>
      <c r="D996" s="7"/>
      <c r="E996" s="7"/>
      <c r="F996" s="7"/>
      <c r="G996" s="7"/>
      <c r="H996" s="7"/>
      <c r="I996" s="10"/>
      <c r="J996" s="25"/>
      <c r="K996" s="250"/>
      <c r="L996" s="31"/>
      <c r="M996" s="9"/>
      <c r="N996" s="11" t="s">
        <v>25</v>
      </c>
      <c r="O996" s="39"/>
      <c r="P996" s="47"/>
      <c r="Q996" s="13"/>
      <c r="R996" s="248">
        <f t="shared" si="150"/>
        <v>0</v>
      </c>
      <c r="S996" s="248">
        <f t="shared" si="151"/>
        <v>0</v>
      </c>
      <c r="T996" s="248">
        <f t="shared" si="152"/>
        <v>0</v>
      </c>
      <c r="U996" s="248">
        <f t="shared" si="153"/>
        <v>0</v>
      </c>
      <c r="V996" s="13"/>
      <c r="W996" s="7"/>
      <c r="AT996" s="130"/>
      <c r="BF996" s="33">
        <f t="shared" si="159"/>
        <v>41242</v>
      </c>
      <c r="BG996" s="34">
        <f t="shared" si="154"/>
        <v>82.88000000000001</v>
      </c>
      <c r="BH996" s="32">
        <f t="shared" si="155"/>
        <v>1</v>
      </c>
      <c r="BI996" s="32">
        <f t="shared" si="156"/>
        <v>0</v>
      </c>
      <c r="BJ996" s="69">
        <f t="shared" si="157"/>
        <v>0</v>
      </c>
      <c r="BK996" s="158" t="str">
        <f t="shared" si="158"/>
        <v/>
      </c>
    </row>
    <row r="997" spans="1:63" ht="12" customHeight="1" x14ac:dyDescent="0.2">
      <c r="A997" s="8"/>
      <c r="B997" s="7"/>
      <c r="C997" s="7"/>
      <c r="D997" s="7"/>
      <c r="E997" s="7"/>
      <c r="F997" s="7"/>
      <c r="G997" s="7"/>
      <c r="H997" s="7"/>
      <c r="I997" s="10"/>
      <c r="J997" s="25"/>
      <c r="K997" s="250"/>
      <c r="L997" s="31"/>
      <c r="M997" s="9"/>
      <c r="N997" s="11" t="s">
        <v>25</v>
      </c>
      <c r="O997" s="39"/>
      <c r="P997" s="47"/>
      <c r="Q997" s="13"/>
      <c r="R997" s="248">
        <f t="shared" si="150"/>
        <v>0</v>
      </c>
      <c r="S997" s="248">
        <f t="shared" si="151"/>
        <v>0</v>
      </c>
      <c r="T997" s="248">
        <f t="shared" si="152"/>
        <v>0</v>
      </c>
      <c r="U997" s="248">
        <f t="shared" si="153"/>
        <v>0</v>
      </c>
      <c r="V997" s="13"/>
      <c r="W997" s="7"/>
      <c r="AT997" s="130"/>
      <c r="BF997" s="33">
        <f t="shared" si="159"/>
        <v>41242</v>
      </c>
      <c r="BG997" s="34">
        <f t="shared" si="154"/>
        <v>82.88000000000001</v>
      </c>
      <c r="BH997" s="32">
        <f t="shared" si="155"/>
        <v>1</v>
      </c>
      <c r="BI997" s="32">
        <f t="shared" si="156"/>
        <v>0</v>
      </c>
      <c r="BJ997" s="69">
        <f t="shared" si="157"/>
        <v>0</v>
      </c>
      <c r="BK997" s="158" t="str">
        <f t="shared" si="158"/>
        <v/>
      </c>
    </row>
    <row r="998" spans="1:63" ht="12" customHeight="1" x14ac:dyDescent="0.2">
      <c r="A998" s="8"/>
      <c r="B998" s="7"/>
      <c r="C998" s="7"/>
      <c r="D998" s="7"/>
      <c r="E998" s="7"/>
      <c r="F998" s="7"/>
      <c r="G998" s="7"/>
      <c r="H998" s="7"/>
      <c r="I998" s="10"/>
      <c r="J998" s="25"/>
      <c r="K998" s="250"/>
      <c r="L998" s="31"/>
      <c r="M998" s="9"/>
      <c r="N998" s="11" t="s">
        <v>25</v>
      </c>
      <c r="O998" s="39"/>
      <c r="P998" s="47"/>
      <c r="Q998" s="13"/>
      <c r="R998" s="248">
        <f t="shared" si="150"/>
        <v>0</v>
      </c>
      <c r="S998" s="248">
        <f t="shared" si="151"/>
        <v>0</v>
      </c>
      <c r="T998" s="248">
        <f t="shared" si="152"/>
        <v>0</v>
      </c>
      <c r="U998" s="248">
        <f t="shared" si="153"/>
        <v>0</v>
      </c>
      <c r="V998" s="13"/>
      <c r="W998" s="7"/>
      <c r="AT998" s="130"/>
      <c r="BF998" s="33">
        <f t="shared" si="159"/>
        <v>41242</v>
      </c>
      <c r="BG998" s="34">
        <f t="shared" si="154"/>
        <v>82.88000000000001</v>
      </c>
      <c r="BH998" s="32">
        <f t="shared" si="155"/>
        <v>1</v>
      </c>
      <c r="BI998" s="32">
        <f t="shared" si="156"/>
        <v>0</v>
      </c>
      <c r="BJ998" s="69">
        <f t="shared" si="157"/>
        <v>0</v>
      </c>
      <c r="BK998" s="158" t="str">
        <f t="shared" si="158"/>
        <v/>
      </c>
    </row>
    <row r="999" spans="1:63" ht="12" customHeight="1" x14ac:dyDescent="0.2">
      <c r="A999" s="8"/>
      <c r="B999" s="7"/>
      <c r="C999" s="7"/>
      <c r="D999" s="7"/>
      <c r="E999" s="7"/>
      <c r="F999" s="7"/>
      <c r="G999" s="7"/>
      <c r="H999" s="7"/>
      <c r="I999" s="10"/>
      <c r="J999" s="25"/>
      <c r="K999" s="250"/>
      <c r="L999" s="31"/>
      <c r="M999" s="9"/>
      <c r="N999" s="11" t="s">
        <v>25</v>
      </c>
      <c r="O999" s="39"/>
      <c r="P999" s="47"/>
      <c r="Q999" s="13"/>
      <c r="R999" s="248">
        <f t="shared" si="150"/>
        <v>0</v>
      </c>
      <c r="S999" s="248">
        <f t="shared" si="151"/>
        <v>0</v>
      </c>
      <c r="T999" s="248">
        <f t="shared" si="152"/>
        <v>0</v>
      </c>
      <c r="U999" s="248">
        <f t="shared" si="153"/>
        <v>0</v>
      </c>
      <c r="V999" s="13"/>
      <c r="W999" s="7"/>
      <c r="AT999" s="130"/>
      <c r="BF999" s="33">
        <f t="shared" si="159"/>
        <v>41242</v>
      </c>
      <c r="BG999" s="34">
        <f t="shared" si="154"/>
        <v>82.88000000000001</v>
      </c>
      <c r="BH999" s="32">
        <f t="shared" si="155"/>
        <v>1</v>
      </c>
      <c r="BI999" s="32">
        <f t="shared" si="156"/>
        <v>0</v>
      </c>
      <c r="BJ999" s="69">
        <f t="shared" si="157"/>
        <v>0</v>
      </c>
      <c r="BK999" s="158" t="str">
        <f t="shared" si="158"/>
        <v/>
      </c>
    </row>
    <row r="1000" spans="1:63" ht="12" customHeight="1" x14ac:dyDescent="0.2">
      <c r="A1000" s="8"/>
      <c r="B1000" s="7"/>
      <c r="C1000" s="7"/>
      <c r="D1000" s="7"/>
      <c r="E1000" s="7"/>
      <c r="F1000" s="7"/>
      <c r="G1000" s="7"/>
      <c r="H1000" s="7"/>
      <c r="I1000" s="10"/>
      <c r="J1000" s="25"/>
      <c r="K1000" s="250"/>
      <c r="L1000" s="31"/>
      <c r="M1000" s="9"/>
      <c r="N1000" s="11" t="s">
        <v>25</v>
      </c>
      <c r="O1000" s="39"/>
      <c r="P1000" s="47"/>
      <c r="Q1000" s="13"/>
      <c r="R1000" s="248">
        <f t="shared" si="150"/>
        <v>0</v>
      </c>
      <c r="S1000" s="248">
        <f t="shared" si="151"/>
        <v>0</v>
      </c>
      <c r="T1000" s="248">
        <f t="shared" si="152"/>
        <v>0</v>
      </c>
      <c r="U1000" s="248">
        <f t="shared" si="153"/>
        <v>0</v>
      </c>
      <c r="V1000" s="13"/>
      <c r="W1000" s="7"/>
      <c r="AT1000" s="130"/>
      <c r="BF1000" s="33">
        <f t="shared" si="159"/>
        <v>41242</v>
      </c>
      <c r="BG1000" s="34">
        <f t="shared" si="154"/>
        <v>82.88000000000001</v>
      </c>
      <c r="BH1000" s="32">
        <f t="shared" si="155"/>
        <v>1</v>
      </c>
      <c r="BI1000" s="32">
        <f t="shared" si="156"/>
        <v>0</v>
      </c>
      <c r="BJ1000" s="69">
        <f t="shared" si="157"/>
        <v>0</v>
      </c>
      <c r="BK1000" s="158" t="str">
        <f t="shared" si="158"/>
        <v/>
      </c>
    </row>
    <row r="1001" spans="1:63" ht="12" customHeight="1" x14ac:dyDescent="0.2">
      <c r="A1001" s="8"/>
      <c r="B1001" s="7"/>
      <c r="C1001" s="7"/>
      <c r="D1001" s="7"/>
      <c r="E1001" s="7"/>
      <c r="F1001" s="7"/>
      <c r="G1001" s="7"/>
      <c r="H1001" s="7"/>
      <c r="I1001" s="10"/>
      <c r="J1001" s="25"/>
      <c r="K1001" s="250"/>
      <c r="L1001" s="31"/>
      <c r="M1001" s="9"/>
      <c r="N1001" s="11" t="s">
        <v>25</v>
      </c>
      <c r="O1001" s="39"/>
      <c r="P1001" s="47"/>
      <c r="Q1001" s="13"/>
      <c r="R1001" s="248">
        <f t="shared" si="150"/>
        <v>0</v>
      </c>
      <c r="S1001" s="248">
        <f t="shared" si="151"/>
        <v>0</v>
      </c>
      <c r="T1001" s="248">
        <f t="shared" si="152"/>
        <v>0</v>
      </c>
      <c r="U1001" s="248">
        <f t="shared" si="153"/>
        <v>0</v>
      </c>
      <c r="V1001" s="13"/>
      <c r="W1001" s="7"/>
      <c r="AT1001" s="130"/>
      <c r="BF1001" s="33">
        <f t="shared" si="159"/>
        <v>41242</v>
      </c>
      <c r="BG1001" s="34">
        <f t="shared" si="154"/>
        <v>82.88000000000001</v>
      </c>
      <c r="BH1001" s="32">
        <f t="shared" si="155"/>
        <v>1</v>
      </c>
      <c r="BI1001" s="32">
        <f t="shared" si="156"/>
        <v>0</v>
      </c>
      <c r="BJ1001" s="69">
        <f t="shared" si="157"/>
        <v>0</v>
      </c>
      <c r="BK1001" s="158" t="str">
        <f t="shared" si="158"/>
        <v/>
      </c>
    </row>
    <row r="1002" spans="1:63" ht="12" customHeight="1" x14ac:dyDescent="0.2">
      <c r="A1002" s="8"/>
      <c r="B1002" s="7"/>
      <c r="C1002" s="7"/>
      <c r="D1002" s="7"/>
      <c r="E1002" s="7"/>
      <c r="F1002" s="7"/>
      <c r="G1002" s="7"/>
      <c r="H1002" s="7"/>
      <c r="I1002" s="10"/>
      <c r="J1002" s="25"/>
      <c r="K1002" s="250"/>
      <c r="L1002" s="31"/>
      <c r="M1002" s="9"/>
      <c r="N1002" s="11" t="s">
        <v>25</v>
      </c>
      <c r="O1002" s="39"/>
      <c r="P1002" s="47"/>
      <c r="Q1002" s="13"/>
      <c r="R1002" s="248">
        <f t="shared" si="150"/>
        <v>0</v>
      </c>
      <c r="S1002" s="248">
        <f t="shared" si="151"/>
        <v>0</v>
      </c>
      <c r="T1002" s="248">
        <f t="shared" si="152"/>
        <v>0</v>
      </c>
      <c r="U1002" s="248">
        <f t="shared" si="153"/>
        <v>0</v>
      </c>
      <c r="V1002" s="13"/>
      <c r="W1002" s="7"/>
      <c r="AT1002" s="130"/>
      <c r="BF1002" s="33">
        <f t="shared" si="159"/>
        <v>41242</v>
      </c>
      <c r="BG1002" s="34">
        <f t="shared" si="154"/>
        <v>82.88000000000001</v>
      </c>
      <c r="BH1002" s="32">
        <f t="shared" si="155"/>
        <v>1</v>
      </c>
      <c r="BI1002" s="32">
        <f t="shared" si="156"/>
        <v>0</v>
      </c>
      <c r="BJ1002" s="69">
        <f t="shared" si="157"/>
        <v>0</v>
      </c>
      <c r="BK1002" s="158" t="str">
        <f t="shared" si="158"/>
        <v/>
      </c>
    </row>
    <row r="1003" spans="1:63" ht="12" customHeight="1" x14ac:dyDescent="0.2">
      <c r="A1003" s="8"/>
      <c r="B1003" s="7"/>
      <c r="C1003" s="7"/>
      <c r="D1003" s="7"/>
      <c r="E1003" s="7"/>
      <c r="F1003" s="7"/>
      <c r="G1003" s="7"/>
      <c r="H1003" s="7"/>
      <c r="I1003" s="10"/>
      <c r="J1003" s="25"/>
      <c r="K1003" s="250"/>
      <c r="L1003" s="31"/>
      <c r="M1003" s="9"/>
      <c r="N1003" s="11" t="s">
        <v>25</v>
      </c>
      <c r="O1003" s="39"/>
      <c r="P1003" s="47"/>
      <c r="Q1003" s="13"/>
      <c r="R1003" s="248">
        <f t="shared" si="150"/>
        <v>0</v>
      </c>
      <c r="S1003" s="248">
        <f t="shared" si="151"/>
        <v>0</v>
      </c>
      <c r="T1003" s="248">
        <f t="shared" si="152"/>
        <v>0</v>
      </c>
      <c r="U1003" s="248">
        <f t="shared" si="153"/>
        <v>0</v>
      </c>
      <c r="V1003" s="13"/>
      <c r="W1003" s="7"/>
      <c r="AT1003" s="130"/>
      <c r="BF1003" s="33">
        <f t="shared" si="159"/>
        <v>41242</v>
      </c>
      <c r="BG1003" s="34">
        <f t="shared" si="154"/>
        <v>82.88000000000001</v>
      </c>
      <c r="BH1003" s="32">
        <f t="shared" si="155"/>
        <v>1</v>
      </c>
      <c r="BI1003" s="32">
        <f t="shared" si="156"/>
        <v>0</v>
      </c>
      <c r="BJ1003" s="69">
        <f t="shared" si="157"/>
        <v>0</v>
      </c>
      <c r="BK1003" s="158" t="str">
        <f t="shared" si="158"/>
        <v/>
      </c>
    </row>
    <row r="1004" spans="1:63" ht="12" customHeight="1" x14ac:dyDescent="0.2">
      <c r="A1004" s="8"/>
      <c r="B1004" s="7"/>
      <c r="C1004" s="7"/>
      <c r="D1004" s="7"/>
      <c r="E1004" s="7"/>
      <c r="F1004" s="7"/>
      <c r="G1004" s="7"/>
      <c r="H1004" s="7"/>
      <c r="I1004" s="10"/>
      <c r="J1004" s="25"/>
      <c r="K1004" s="250"/>
      <c r="L1004" s="31"/>
      <c r="M1004" s="9"/>
      <c r="N1004" s="11" t="s">
        <v>25</v>
      </c>
      <c r="O1004" s="39"/>
      <c r="P1004" s="47"/>
      <c r="Q1004" s="13"/>
      <c r="R1004" s="248">
        <f t="shared" si="150"/>
        <v>0</v>
      </c>
      <c r="S1004" s="248">
        <f t="shared" si="151"/>
        <v>0</v>
      </c>
      <c r="T1004" s="248">
        <f t="shared" si="152"/>
        <v>0</v>
      </c>
      <c r="U1004" s="248">
        <f t="shared" si="153"/>
        <v>0</v>
      </c>
      <c r="V1004" s="13"/>
      <c r="W1004" s="7"/>
      <c r="AT1004" s="130"/>
      <c r="BF1004" s="33">
        <f t="shared" si="159"/>
        <v>41242</v>
      </c>
      <c r="BG1004" s="34">
        <f t="shared" si="154"/>
        <v>82.88000000000001</v>
      </c>
      <c r="BH1004" s="32">
        <f t="shared" si="155"/>
        <v>1</v>
      </c>
      <c r="BI1004" s="32">
        <f t="shared" si="156"/>
        <v>0</v>
      </c>
      <c r="BJ1004" s="69">
        <f t="shared" si="157"/>
        <v>0</v>
      </c>
      <c r="BK1004" s="158" t="str">
        <f t="shared" si="158"/>
        <v/>
      </c>
    </row>
    <row r="1005" spans="1:63" ht="12" customHeight="1" x14ac:dyDescent="0.2">
      <c r="A1005" s="8"/>
      <c r="B1005" s="7"/>
      <c r="C1005" s="7"/>
      <c r="D1005" s="7"/>
      <c r="E1005" s="7"/>
      <c r="F1005" s="7"/>
      <c r="G1005" s="7"/>
      <c r="H1005" s="7"/>
      <c r="I1005" s="10"/>
      <c r="J1005" s="25"/>
      <c r="K1005" s="250"/>
      <c r="L1005" s="31"/>
      <c r="M1005" s="9"/>
      <c r="N1005" s="11" t="s">
        <v>25</v>
      </c>
      <c r="O1005" s="39"/>
      <c r="P1005" s="47"/>
      <c r="Q1005" s="13"/>
      <c r="R1005" s="248">
        <f t="shared" si="150"/>
        <v>0</v>
      </c>
      <c r="S1005" s="248">
        <f t="shared" si="151"/>
        <v>0</v>
      </c>
      <c r="T1005" s="248">
        <f t="shared" si="152"/>
        <v>0</v>
      </c>
      <c r="U1005" s="248">
        <f t="shared" si="153"/>
        <v>0</v>
      </c>
      <c r="V1005" s="13"/>
      <c r="W1005" s="7"/>
      <c r="AT1005" s="130"/>
      <c r="BF1005" s="33">
        <f t="shared" si="159"/>
        <v>41242</v>
      </c>
      <c r="BG1005" s="34">
        <f t="shared" si="154"/>
        <v>82.88000000000001</v>
      </c>
      <c r="BH1005" s="32">
        <f t="shared" si="155"/>
        <v>1</v>
      </c>
      <c r="BI1005" s="32">
        <f t="shared" si="156"/>
        <v>0</v>
      </c>
      <c r="BJ1005" s="69">
        <f t="shared" si="157"/>
        <v>0</v>
      </c>
      <c r="BK1005" s="158" t="str">
        <f t="shared" si="158"/>
        <v/>
      </c>
    </row>
    <row r="1006" spans="1:63" ht="12" customHeight="1" x14ac:dyDescent="0.2">
      <c r="A1006" s="8"/>
      <c r="B1006" s="7"/>
      <c r="C1006" s="7"/>
      <c r="D1006" s="7"/>
      <c r="E1006" s="7"/>
      <c r="F1006" s="7"/>
      <c r="G1006" s="7"/>
      <c r="H1006" s="7"/>
      <c r="I1006" s="10"/>
      <c r="J1006" s="25"/>
      <c r="K1006" s="250"/>
      <c r="L1006" s="31"/>
      <c r="M1006" s="9"/>
      <c r="N1006" s="11" t="s">
        <v>25</v>
      </c>
      <c r="O1006" s="39"/>
      <c r="P1006" s="47"/>
      <c r="Q1006" s="13"/>
      <c r="R1006" s="248">
        <f t="shared" si="150"/>
        <v>0</v>
      </c>
      <c r="S1006" s="248">
        <f t="shared" si="151"/>
        <v>0</v>
      </c>
      <c r="T1006" s="248">
        <f t="shared" si="152"/>
        <v>0</v>
      </c>
      <c r="U1006" s="248">
        <f t="shared" si="153"/>
        <v>0</v>
      </c>
      <c r="V1006" s="13"/>
      <c r="W1006" s="7"/>
      <c r="AT1006" s="130"/>
      <c r="BF1006" s="33">
        <f t="shared" si="159"/>
        <v>41242</v>
      </c>
      <c r="BG1006" s="34">
        <f t="shared" si="154"/>
        <v>82.88000000000001</v>
      </c>
      <c r="BH1006" s="32">
        <f t="shared" si="155"/>
        <v>1</v>
      </c>
      <c r="BI1006" s="32">
        <f t="shared" si="156"/>
        <v>0</v>
      </c>
      <c r="BJ1006" s="69">
        <f t="shared" si="157"/>
        <v>0</v>
      </c>
      <c r="BK1006" s="158" t="str">
        <f t="shared" si="158"/>
        <v/>
      </c>
    </row>
    <row r="1007" spans="1:63" ht="12" customHeight="1" x14ac:dyDescent="0.2">
      <c r="A1007" s="8"/>
      <c r="B1007" s="7"/>
      <c r="C1007" s="7"/>
      <c r="D1007" s="7"/>
      <c r="E1007" s="7"/>
      <c r="F1007" s="7"/>
      <c r="G1007" s="7"/>
      <c r="H1007" s="7"/>
      <c r="I1007" s="10"/>
      <c r="J1007" s="25"/>
      <c r="K1007" s="250"/>
      <c r="L1007" s="31"/>
      <c r="M1007" s="9"/>
      <c r="N1007" s="11" t="s">
        <v>25</v>
      </c>
      <c r="O1007" s="39"/>
      <c r="P1007" s="47"/>
      <c r="Q1007" s="13"/>
      <c r="R1007" s="248">
        <f t="shared" si="150"/>
        <v>0</v>
      </c>
      <c r="S1007" s="248">
        <f t="shared" si="151"/>
        <v>0</v>
      </c>
      <c r="T1007" s="248">
        <f t="shared" si="152"/>
        <v>0</v>
      </c>
      <c r="U1007" s="248">
        <f t="shared" si="153"/>
        <v>0</v>
      </c>
      <c r="V1007" s="13"/>
      <c r="W1007" s="7"/>
      <c r="AT1007" s="130"/>
      <c r="BF1007" s="33">
        <f t="shared" si="159"/>
        <v>41242</v>
      </c>
      <c r="BG1007" s="34">
        <f t="shared" si="154"/>
        <v>82.88000000000001</v>
      </c>
      <c r="BH1007" s="32">
        <f t="shared" si="155"/>
        <v>1</v>
      </c>
      <c r="BI1007" s="32">
        <f t="shared" si="156"/>
        <v>0</v>
      </c>
      <c r="BJ1007" s="69">
        <f t="shared" si="157"/>
        <v>0</v>
      </c>
      <c r="BK1007" s="158" t="str">
        <f t="shared" si="158"/>
        <v/>
      </c>
    </row>
    <row r="1008" spans="1:63" ht="12" customHeight="1" x14ac:dyDescent="0.2">
      <c r="A1008" s="8"/>
      <c r="B1008" s="7"/>
      <c r="C1008" s="7"/>
      <c r="D1008" s="7"/>
      <c r="E1008" s="7"/>
      <c r="F1008" s="7"/>
      <c r="G1008" s="7"/>
      <c r="H1008" s="7"/>
      <c r="I1008" s="10"/>
      <c r="J1008" s="25"/>
      <c r="K1008" s="250"/>
      <c r="L1008" s="31"/>
      <c r="M1008" s="9"/>
      <c r="N1008" s="11" t="s">
        <v>25</v>
      </c>
      <c r="O1008" s="39"/>
      <c r="P1008" s="47"/>
      <c r="Q1008" s="13"/>
      <c r="R1008" s="248">
        <f t="shared" si="150"/>
        <v>0</v>
      </c>
      <c r="S1008" s="248">
        <f t="shared" si="151"/>
        <v>0</v>
      </c>
      <c r="T1008" s="248">
        <f t="shared" si="152"/>
        <v>0</v>
      </c>
      <c r="U1008" s="248">
        <f t="shared" si="153"/>
        <v>0</v>
      </c>
      <c r="V1008" s="13"/>
      <c r="W1008" s="7"/>
      <c r="AT1008" s="130"/>
      <c r="BF1008" s="33">
        <f t="shared" si="159"/>
        <v>41242</v>
      </c>
      <c r="BG1008" s="34">
        <f t="shared" si="154"/>
        <v>82.88000000000001</v>
      </c>
      <c r="BH1008" s="32">
        <f t="shared" si="155"/>
        <v>1</v>
      </c>
      <c r="BI1008" s="32">
        <f t="shared" si="156"/>
        <v>0</v>
      </c>
      <c r="BJ1008" s="69">
        <f t="shared" si="157"/>
        <v>0</v>
      </c>
      <c r="BK1008" s="158" t="str">
        <f t="shared" si="158"/>
        <v/>
      </c>
    </row>
    <row r="1009" spans="1:63" ht="12" customHeight="1" x14ac:dyDescent="0.2">
      <c r="A1009" s="8"/>
      <c r="B1009" s="7"/>
      <c r="C1009" s="7"/>
      <c r="D1009" s="7"/>
      <c r="E1009" s="7"/>
      <c r="F1009" s="7"/>
      <c r="G1009" s="7"/>
      <c r="H1009" s="7"/>
      <c r="I1009" s="10"/>
      <c r="J1009" s="25"/>
      <c r="K1009" s="250"/>
      <c r="L1009" s="31"/>
      <c r="M1009" s="9"/>
      <c r="N1009" s="11" t="s">
        <v>25</v>
      </c>
      <c r="O1009" s="39"/>
      <c r="P1009" s="47"/>
      <c r="Q1009" s="13"/>
      <c r="R1009" s="248">
        <f t="shared" si="150"/>
        <v>0</v>
      </c>
      <c r="S1009" s="248">
        <f t="shared" si="151"/>
        <v>0</v>
      </c>
      <c r="T1009" s="248">
        <f t="shared" si="152"/>
        <v>0</v>
      </c>
      <c r="U1009" s="248">
        <f t="shared" si="153"/>
        <v>0</v>
      </c>
      <c r="V1009" s="13"/>
      <c r="W1009" s="7"/>
      <c r="AT1009" s="130"/>
      <c r="BF1009" s="33">
        <f t="shared" si="159"/>
        <v>41242</v>
      </c>
      <c r="BG1009" s="34">
        <f t="shared" si="154"/>
        <v>82.88000000000001</v>
      </c>
      <c r="BH1009" s="32">
        <f t="shared" si="155"/>
        <v>1</v>
      </c>
      <c r="BI1009" s="32">
        <f t="shared" si="156"/>
        <v>0</v>
      </c>
      <c r="BJ1009" s="69">
        <f t="shared" si="157"/>
        <v>0</v>
      </c>
      <c r="BK1009" s="158" t="str">
        <f t="shared" si="158"/>
        <v/>
      </c>
    </row>
    <row r="1010" spans="1:63" ht="12" customHeight="1" x14ac:dyDescent="0.2">
      <c r="A1010" s="8"/>
      <c r="B1010" s="7"/>
      <c r="C1010" s="7"/>
      <c r="D1010" s="7"/>
      <c r="E1010" s="7"/>
      <c r="F1010" s="7"/>
      <c r="G1010" s="7"/>
      <c r="H1010" s="7"/>
      <c r="I1010" s="10"/>
      <c r="J1010" s="25"/>
      <c r="K1010" s="250"/>
      <c r="L1010" s="31"/>
      <c r="M1010" s="9"/>
      <c r="N1010" s="11" t="s">
        <v>25</v>
      </c>
      <c r="O1010" s="39"/>
      <c r="P1010" s="47"/>
      <c r="Q1010" s="13"/>
      <c r="R1010" s="248">
        <f t="shared" si="150"/>
        <v>0</v>
      </c>
      <c r="S1010" s="248">
        <f t="shared" si="151"/>
        <v>0</v>
      </c>
      <c r="T1010" s="248">
        <f t="shared" si="152"/>
        <v>0</v>
      </c>
      <c r="U1010" s="248">
        <f t="shared" si="153"/>
        <v>0</v>
      </c>
      <c r="V1010" s="13"/>
      <c r="W1010" s="7"/>
      <c r="AT1010" s="130"/>
      <c r="BF1010" s="33">
        <f t="shared" si="159"/>
        <v>41242</v>
      </c>
      <c r="BG1010" s="34">
        <f t="shared" si="154"/>
        <v>82.88000000000001</v>
      </c>
      <c r="BH1010" s="32">
        <f t="shared" si="155"/>
        <v>1</v>
      </c>
      <c r="BI1010" s="32">
        <f t="shared" si="156"/>
        <v>0</v>
      </c>
      <c r="BJ1010" s="69">
        <f t="shared" si="157"/>
        <v>0</v>
      </c>
      <c r="BK1010" s="158" t="str">
        <f t="shared" si="158"/>
        <v/>
      </c>
    </row>
    <row r="1011" spans="1:63" ht="12" customHeight="1" x14ac:dyDescent="0.2">
      <c r="A1011" s="8"/>
      <c r="B1011" s="7"/>
      <c r="C1011" s="7"/>
      <c r="D1011" s="7"/>
      <c r="E1011" s="7"/>
      <c r="F1011" s="7"/>
      <c r="G1011" s="7"/>
      <c r="H1011" s="7"/>
      <c r="I1011" s="10"/>
      <c r="J1011" s="25"/>
      <c r="K1011" s="250"/>
      <c r="L1011" s="31"/>
      <c r="M1011" s="9"/>
      <c r="N1011" s="11" t="s">
        <v>25</v>
      </c>
      <c r="O1011" s="39"/>
      <c r="P1011" s="47"/>
      <c r="Q1011" s="13"/>
      <c r="R1011" s="248">
        <f t="shared" si="150"/>
        <v>0</v>
      </c>
      <c r="S1011" s="248">
        <f t="shared" si="151"/>
        <v>0</v>
      </c>
      <c r="T1011" s="248">
        <f t="shared" si="152"/>
        <v>0</v>
      </c>
      <c r="U1011" s="248">
        <f t="shared" si="153"/>
        <v>0</v>
      </c>
      <c r="V1011" s="13"/>
      <c r="W1011" s="7"/>
      <c r="AT1011" s="130"/>
      <c r="BF1011" s="33">
        <f t="shared" si="159"/>
        <v>41242</v>
      </c>
      <c r="BG1011" s="34">
        <f t="shared" si="154"/>
        <v>82.88000000000001</v>
      </c>
      <c r="BH1011" s="32">
        <f t="shared" si="155"/>
        <v>1</v>
      </c>
      <c r="BI1011" s="32">
        <f t="shared" si="156"/>
        <v>0</v>
      </c>
      <c r="BJ1011" s="69">
        <f t="shared" si="157"/>
        <v>0</v>
      </c>
      <c r="BK1011" s="158" t="str">
        <f t="shared" si="158"/>
        <v/>
      </c>
    </row>
    <row r="1012" spans="1:63" ht="12" customHeight="1" x14ac:dyDescent="0.2">
      <c r="A1012" s="8"/>
      <c r="B1012" s="7"/>
      <c r="C1012" s="7"/>
      <c r="D1012" s="7"/>
      <c r="E1012" s="7"/>
      <c r="F1012" s="7"/>
      <c r="G1012" s="7"/>
      <c r="H1012" s="7"/>
      <c r="I1012" s="10"/>
      <c r="J1012" s="25"/>
      <c r="K1012" s="250"/>
      <c r="L1012" s="31"/>
      <c r="M1012" s="9"/>
      <c r="N1012" s="11" t="s">
        <v>25</v>
      </c>
      <c r="O1012" s="39"/>
      <c r="P1012" s="47"/>
      <c r="Q1012" s="13"/>
      <c r="R1012" s="248">
        <f t="shared" si="150"/>
        <v>0</v>
      </c>
      <c r="S1012" s="248">
        <f t="shared" si="151"/>
        <v>0</v>
      </c>
      <c r="T1012" s="248">
        <f t="shared" si="152"/>
        <v>0</v>
      </c>
      <c r="U1012" s="248">
        <f t="shared" si="153"/>
        <v>0</v>
      </c>
      <c r="V1012" s="13"/>
      <c r="W1012" s="7"/>
      <c r="AT1012" s="130"/>
      <c r="BF1012" s="33">
        <f t="shared" si="159"/>
        <v>41242</v>
      </c>
      <c r="BG1012" s="34">
        <f t="shared" si="154"/>
        <v>82.88000000000001</v>
      </c>
      <c r="BH1012" s="32">
        <f t="shared" si="155"/>
        <v>1</v>
      </c>
      <c r="BI1012" s="32">
        <f t="shared" si="156"/>
        <v>0</v>
      </c>
      <c r="BJ1012" s="69">
        <f t="shared" si="157"/>
        <v>0</v>
      </c>
      <c r="BK1012" s="158" t="str">
        <f t="shared" si="158"/>
        <v/>
      </c>
    </row>
    <row r="1013" spans="1:63" ht="12" customHeight="1" x14ac:dyDescent="0.2">
      <c r="A1013" s="8"/>
      <c r="B1013" s="7"/>
      <c r="C1013" s="7"/>
      <c r="D1013" s="7"/>
      <c r="E1013" s="7"/>
      <c r="F1013" s="7"/>
      <c r="G1013" s="7"/>
      <c r="H1013" s="7"/>
      <c r="I1013" s="10"/>
      <c r="J1013" s="25"/>
      <c r="K1013" s="250"/>
      <c r="L1013" s="31"/>
      <c r="M1013" s="9"/>
      <c r="N1013" s="11" t="s">
        <v>25</v>
      </c>
      <c r="O1013" s="39"/>
      <c r="P1013" s="47"/>
      <c r="Q1013" s="13"/>
      <c r="R1013" s="248">
        <f t="shared" si="150"/>
        <v>0</v>
      </c>
      <c r="S1013" s="248">
        <f t="shared" si="151"/>
        <v>0</v>
      </c>
      <c r="T1013" s="248">
        <f t="shared" si="152"/>
        <v>0</v>
      </c>
      <c r="U1013" s="248">
        <f t="shared" si="153"/>
        <v>0</v>
      </c>
      <c r="V1013" s="13"/>
      <c r="W1013" s="7"/>
      <c r="AT1013" s="130"/>
      <c r="BF1013" s="33">
        <f t="shared" si="159"/>
        <v>41242</v>
      </c>
      <c r="BG1013" s="34">
        <f t="shared" si="154"/>
        <v>82.88000000000001</v>
      </c>
      <c r="BH1013" s="32">
        <f t="shared" si="155"/>
        <v>1</v>
      </c>
      <c r="BI1013" s="32">
        <f t="shared" si="156"/>
        <v>0</v>
      </c>
      <c r="BJ1013" s="69">
        <f t="shared" si="157"/>
        <v>0</v>
      </c>
      <c r="BK1013" s="158" t="str">
        <f t="shared" si="158"/>
        <v/>
      </c>
    </row>
    <row r="1014" spans="1:63" ht="12" customHeight="1" x14ac:dyDescent="0.2">
      <c r="A1014" s="8"/>
      <c r="B1014" s="7"/>
      <c r="C1014" s="7"/>
      <c r="D1014" s="7"/>
      <c r="E1014" s="7"/>
      <c r="F1014" s="7"/>
      <c r="G1014" s="7"/>
      <c r="H1014" s="7"/>
      <c r="I1014" s="10"/>
      <c r="J1014" s="25"/>
      <c r="K1014" s="250"/>
      <c r="L1014" s="31"/>
      <c r="M1014" s="9"/>
      <c r="N1014" s="11" t="s">
        <v>25</v>
      </c>
      <c r="O1014" s="39"/>
      <c r="P1014" s="47"/>
      <c r="Q1014" s="13"/>
      <c r="R1014" s="248">
        <f t="shared" si="150"/>
        <v>0</v>
      </c>
      <c r="S1014" s="248">
        <f t="shared" si="151"/>
        <v>0</v>
      </c>
      <c r="T1014" s="248">
        <f t="shared" si="152"/>
        <v>0</v>
      </c>
      <c r="U1014" s="248">
        <f t="shared" si="153"/>
        <v>0</v>
      </c>
      <c r="V1014" s="13"/>
      <c r="W1014" s="7"/>
      <c r="AT1014" s="130"/>
      <c r="BF1014" s="33">
        <f t="shared" si="159"/>
        <v>41242</v>
      </c>
      <c r="BG1014" s="34">
        <f t="shared" si="154"/>
        <v>82.88000000000001</v>
      </c>
      <c r="BH1014" s="32">
        <f t="shared" si="155"/>
        <v>1</v>
      </c>
      <c r="BI1014" s="32">
        <f t="shared" si="156"/>
        <v>0</v>
      </c>
      <c r="BJ1014" s="69">
        <f t="shared" si="157"/>
        <v>0</v>
      </c>
      <c r="BK1014" s="158" t="str">
        <f t="shared" si="158"/>
        <v/>
      </c>
    </row>
    <row r="1015" spans="1:63" ht="12" customHeight="1" x14ac:dyDescent="0.2">
      <c r="A1015" s="8"/>
      <c r="B1015" s="7"/>
      <c r="C1015" s="7"/>
      <c r="D1015" s="7"/>
      <c r="E1015" s="7"/>
      <c r="F1015" s="7"/>
      <c r="G1015" s="7"/>
      <c r="H1015" s="7"/>
      <c r="I1015" s="10"/>
      <c r="J1015" s="25"/>
      <c r="K1015" s="250"/>
      <c r="L1015" s="31"/>
      <c r="M1015" s="9"/>
      <c r="N1015" s="11" t="s">
        <v>25</v>
      </c>
      <c r="O1015" s="39"/>
      <c r="P1015" s="47"/>
      <c r="Q1015" s="13"/>
      <c r="R1015" s="248">
        <f t="shared" si="150"/>
        <v>0</v>
      </c>
      <c r="S1015" s="248">
        <f t="shared" si="151"/>
        <v>0</v>
      </c>
      <c r="T1015" s="248">
        <f t="shared" si="152"/>
        <v>0</v>
      </c>
      <c r="U1015" s="248">
        <f t="shared" si="153"/>
        <v>0</v>
      </c>
      <c r="V1015" s="13"/>
      <c r="W1015" s="7"/>
      <c r="AT1015" s="130"/>
      <c r="BF1015" s="33">
        <f t="shared" si="159"/>
        <v>41242</v>
      </c>
      <c r="BG1015" s="34">
        <f t="shared" si="154"/>
        <v>82.88000000000001</v>
      </c>
      <c r="BH1015" s="32">
        <f t="shared" si="155"/>
        <v>1</v>
      </c>
      <c r="BI1015" s="32">
        <f t="shared" si="156"/>
        <v>0</v>
      </c>
      <c r="BJ1015" s="69">
        <f t="shared" si="157"/>
        <v>0</v>
      </c>
      <c r="BK1015" s="158" t="str">
        <f t="shared" si="158"/>
        <v/>
      </c>
    </row>
    <row r="1016" spans="1:63" ht="12" customHeight="1" x14ac:dyDescent="0.2">
      <c r="A1016" s="8"/>
      <c r="B1016" s="7"/>
      <c r="C1016" s="7"/>
      <c r="D1016" s="7"/>
      <c r="E1016" s="7"/>
      <c r="F1016" s="7"/>
      <c r="G1016" s="7"/>
      <c r="H1016" s="7"/>
      <c r="I1016" s="10"/>
      <c r="J1016" s="25"/>
      <c r="K1016" s="250"/>
      <c r="L1016" s="31"/>
      <c r="M1016" s="9"/>
      <c r="N1016" s="11" t="s">
        <v>25</v>
      </c>
      <c r="O1016" s="39"/>
      <c r="P1016" s="47"/>
      <c r="Q1016" s="13"/>
      <c r="R1016" s="248">
        <f t="shared" si="150"/>
        <v>0</v>
      </c>
      <c r="S1016" s="248">
        <f t="shared" si="151"/>
        <v>0</v>
      </c>
      <c r="T1016" s="248">
        <f t="shared" si="152"/>
        <v>0</v>
      </c>
      <c r="U1016" s="248">
        <f t="shared" si="153"/>
        <v>0</v>
      </c>
      <c r="V1016" s="13"/>
      <c r="W1016" s="7"/>
      <c r="AT1016" s="130"/>
      <c r="BF1016" s="33">
        <f t="shared" si="159"/>
        <v>41242</v>
      </c>
      <c r="BG1016" s="34">
        <f t="shared" si="154"/>
        <v>82.88000000000001</v>
      </c>
      <c r="BH1016" s="32">
        <f t="shared" si="155"/>
        <v>1</v>
      </c>
      <c r="BI1016" s="32">
        <f t="shared" si="156"/>
        <v>0</v>
      </c>
      <c r="BJ1016" s="69">
        <f t="shared" si="157"/>
        <v>0</v>
      </c>
      <c r="BK1016" s="158" t="str">
        <f t="shared" si="158"/>
        <v/>
      </c>
    </row>
    <row r="1017" spans="1:63" ht="12" customHeight="1" x14ac:dyDescent="0.2">
      <c r="A1017" s="8"/>
      <c r="B1017" s="7"/>
      <c r="C1017" s="7"/>
      <c r="D1017" s="7"/>
      <c r="E1017" s="7"/>
      <c r="F1017" s="7"/>
      <c r="G1017" s="7"/>
      <c r="H1017" s="7"/>
      <c r="I1017" s="10"/>
      <c r="J1017" s="25"/>
      <c r="K1017" s="250"/>
      <c r="L1017" s="31"/>
      <c r="M1017" s="9"/>
      <c r="N1017" s="11" t="s">
        <v>25</v>
      </c>
      <c r="O1017" s="39"/>
      <c r="P1017" s="47"/>
      <c r="Q1017" s="13"/>
      <c r="R1017" s="248">
        <f t="shared" si="150"/>
        <v>0</v>
      </c>
      <c r="S1017" s="248">
        <f t="shared" si="151"/>
        <v>0</v>
      </c>
      <c r="T1017" s="248">
        <f t="shared" si="152"/>
        <v>0</v>
      </c>
      <c r="U1017" s="248">
        <f t="shared" si="153"/>
        <v>0</v>
      </c>
      <c r="V1017" s="13"/>
      <c r="W1017" s="7"/>
      <c r="AT1017" s="130"/>
      <c r="BF1017" s="33">
        <f t="shared" si="159"/>
        <v>41242</v>
      </c>
      <c r="BG1017" s="34">
        <f t="shared" si="154"/>
        <v>82.88000000000001</v>
      </c>
      <c r="BH1017" s="32">
        <f t="shared" si="155"/>
        <v>1</v>
      </c>
      <c r="BI1017" s="32">
        <f t="shared" si="156"/>
        <v>0</v>
      </c>
      <c r="BJ1017" s="69">
        <f t="shared" si="157"/>
        <v>0</v>
      </c>
      <c r="BK1017" s="158" t="str">
        <f t="shared" si="158"/>
        <v/>
      </c>
    </row>
    <row r="1018" spans="1:63" ht="12" customHeight="1" x14ac:dyDescent="0.2">
      <c r="A1018" s="8"/>
      <c r="B1018" s="7"/>
      <c r="C1018" s="7"/>
      <c r="D1018" s="7"/>
      <c r="E1018" s="7"/>
      <c r="F1018" s="7"/>
      <c r="G1018" s="7"/>
      <c r="H1018" s="7"/>
      <c r="I1018" s="10"/>
      <c r="J1018" s="25"/>
      <c r="K1018" s="250"/>
      <c r="L1018" s="31"/>
      <c r="M1018" s="9"/>
      <c r="N1018" s="11" t="s">
        <v>25</v>
      </c>
      <c r="O1018" s="39"/>
      <c r="P1018" s="47"/>
      <c r="Q1018" s="13"/>
      <c r="R1018" s="248">
        <f t="shared" si="150"/>
        <v>0</v>
      </c>
      <c r="S1018" s="248">
        <f t="shared" si="151"/>
        <v>0</v>
      </c>
      <c r="T1018" s="248">
        <f t="shared" si="152"/>
        <v>0</v>
      </c>
      <c r="U1018" s="248">
        <f t="shared" si="153"/>
        <v>0</v>
      </c>
      <c r="V1018" s="13"/>
      <c r="W1018" s="7"/>
      <c r="AT1018" s="130"/>
      <c r="BF1018" s="33">
        <f t="shared" si="159"/>
        <v>41242</v>
      </c>
      <c r="BG1018" s="34">
        <f t="shared" si="154"/>
        <v>82.88000000000001</v>
      </c>
      <c r="BH1018" s="32">
        <f t="shared" si="155"/>
        <v>1</v>
      </c>
      <c r="BI1018" s="32">
        <f t="shared" si="156"/>
        <v>0</v>
      </c>
      <c r="BJ1018" s="69">
        <f t="shared" si="157"/>
        <v>0</v>
      </c>
      <c r="BK1018" s="158" t="str">
        <f t="shared" si="158"/>
        <v/>
      </c>
    </row>
    <row r="1019" spans="1:63" ht="12" customHeight="1" x14ac:dyDescent="0.2">
      <c r="A1019" s="8"/>
      <c r="B1019" s="7"/>
      <c r="C1019" s="7"/>
      <c r="D1019" s="7"/>
      <c r="E1019" s="7"/>
      <c r="F1019" s="7"/>
      <c r="G1019" s="7"/>
      <c r="H1019" s="7"/>
      <c r="I1019" s="10"/>
      <c r="J1019" s="25"/>
      <c r="K1019" s="250"/>
      <c r="L1019" s="31"/>
      <c r="M1019" s="9"/>
      <c r="N1019" s="11" t="s">
        <v>25</v>
      </c>
      <c r="O1019" s="39"/>
      <c r="P1019" s="47"/>
      <c r="Q1019" s="13"/>
      <c r="R1019" s="248">
        <f t="shared" si="150"/>
        <v>0</v>
      </c>
      <c r="S1019" s="248">
        <f t="shared" si="151"/>
        <v>0</v>
      </c>
      <c r="T1019" s="248">
        <f t="shared" si="152"/>
        <v>0</v>
      </c>
      <c r="U1019" s="248">
        <f t="shared" si="153"/>
        <v>0</v>
      </c>
      <c r="V1019" s="13"/>
      <c r="W1019" s="7"/>
      <c r="AT1019" s="130"/>
      <c r="BF1019" s="33">
        <f t="shared" si="159"/>
        <v>41242</v>
      </c>
      <c r="BG1019" s="34">
        <f t="shared" si="154"/>
        <v>82.88000000000001</v>
      </c>
      <c r="BH1019" s="32">
        <f t="shared" si="155"/>
        <v>1</v>
      </c>
      <c r="BI1019" s="32">
        <f t="shared" si="156"/>
        <v>0</v>
      </c>
      <c r="BJ1019" s="69">
        <f t="shared" si="157"/>
        <v>0</v>
      </c>
      <c r="BK1019" s="158" t="str">
        <f t="shared" si="158"/>
        <v/>
      </c>
    </row>
    <row r="1020" spans="1:63" ht="12" customHeight="1" x14ac:dyDescent="0.2">
      <c r="A1020" s="8"/>
      <c r="B1020" s="7"/>
      <c r="C1020" s="7"/>
      <c r="D1020" s="7"/>
      <c r="E1020" s="7"/>
      <c r="F1020" s="7"/>
      <c r="G1020" s="7"/>
      <c r="H1020" s="7"/>
      <c r="I1020" s="10"/>
      <c r="J1020" s="25"/>
      <c r="K1020" s="250"/>
      <c r="L1020" s="31"/>
      <c r="M1020" s="9"/>
      <c r="N1020" s="11" t="s">
        <v>25</v>
      </c>
      <c r="O1020" s="39"/>
      <c r="P1020" s="47"/>
      <c r="Q1020" s="13"/>
      <c r="R1020" s="248">
        <f t="shared" si="150"/>
        <v>0</v>
      </c>
      <c r="S1020" s="248">
        <f t="shared" si="151"/>
        <v>0</v>
      </c>
      <c r="T1020" s="248">
        <f t="shared" si="152"/>
        <v>0</v>
      </c>
      <c r="U1020" s="248">
        <f t="shared" si="153"/>
        <v>0</v>
      </c>
      <c r="V1020" s="13"/>
      <c r="W1020" s="7"/>
      <c r="AT1020" s="130"/>
      <c r="BF1020" s="33">
        <f t="shared" si="159"/>
        <v>41242</v>
      </c>
      <c r="BG1020" s="34">
        <f t="shared" si="154"/>
        <v>82.88000000000001</v>
      </c>
      <c r="BH1020" s="32">
        <f t="shared" si="155"/>
        <v>1</v>
      </c>
      <c r="BI1020" s="32">
        <f t="shared" si="156"/>
        <v>0</v>
      </c>
      <c r="BJ1020" s="69">
        <f t="shared" si="157"/>
        <v>0</v>
      </c>
      <c r="BK1020" s="158" t="str">
        <f t="shared" si="158"/>
        <v/>
      </c>
    </row>
    <row r="1021" spans="1:63" ht="12" customHeight="1" x14ac:dyDescent="0.2">
      <c r="A1021" s="8"/>
      <c r="B1021" s="7"/>
      <c r="C1021" s="7"/>
      <c r="D1021" s="7"/>
      <c r="E1021" s="7"/>
      <c r="F1021" s="7"/>
      <c r="G1021" s="7"/>
      <c r="H1021" s="7"/>
      <c r="I1021" s="10"/>
      <c r="J1021" s="25"/>
      <c r="K1021" s="250"/>
      <c r="L1021" s="31"/>
      <c r="M1021" s="9"/>
      <c r="N1021" s="11" t="s">
        <v>25</v>
      </c>
      <c r="O1021" s="39"/>
      <c r="P1021" s="47"/>
      <c r="Q1021" s="13"/>
      <c r="R1021" s="248">
        <f t="shared" si="150"/>
        <v>0</v>
      </c>
      <c r="S1021" s="248">
        <f t="shared" si="151"/>
        <v>0</v>
      </c>
      <c r="T1021" s="248">
        <f t="shared" si="152"/>
        <v>0</v>
      </c>
      <c r="U1021" s="248">
        <f t="shared" si="153"/>
        <v>0</v>
      </c>
      <c r="V1021" s="13"/>
      <c r="W1021" s="7"/>
      <c r="AT1021" s="130"/>
      <c r="BF1021" s="33">
        <f t="shared" si="159"/>
        <v>41242</v>
      </c>
      <c r="BG1021" s="34">
        <f t="shared" si="154"/>
        <v>82.88000000000001</v>
      </c>
      <c r="BH1021" s="32">
        <f t="shared" si="155"/>
        <v>1</v>
      </c>
      <c r="BI1021" s="32">
        <f t="shared" si="156"/>
        <v>0</v>
      </c>
      <c r="BJ1021" s="69">
        <f t="shared" si="157"/>
        <v>0</v>
      </c>
      <c r="BK1021" s="158" t="str">
        <f t="shared" si="158"/>
        <v/>
      </c>
    </row>
    <row r="1022" spans="1:63" ht="12" customHeight="1" x14ac:dyDescent="0.2">
      <c r="A1022" s="8"/>
      <c r="B1022" s="7"/>
      <c r="C1022" s="7"/>
      <c r="D1022" s="7"/>
      <c r="E1022" s="7"/>
      <c r="F1022" s="7"/>
      <c r="G1022" s="7"/>
      <c r="H1022" s="7"/>
      <c r="I1022" s="10"/>
      <c r="J1022" s="25"/>
      <c r="K1022" s="250"/>
      <c r="L1022" s="31"/>
      <c r="M1022" s="9"/>
      <c r="N1022" s="11" t="s">
        <v>25</v>
      </c>
      <c r="O1022" s="39"/>
      <c r="P1022" s="47"/>
      <c r="Q1022" s="13"/>
      <c r="R1022" s="248">
        <f t="shared" si="150"/>
        <v>0</v>
      </c>
      <c r="S1022" s="248">
        <f t="shared" si="151"/>
        <v>0</v>
      </c>
      <c r="T1022" s="248">
        <f t="shared" si="152"/>
        <v>0</v>
      </c>
      <c r="U1022" s="248">
        <f t="shared" si="153"/>
        <v>0</v>
      </c>
      <c r="V1022" s="13"/>
      <c r="W1022" s="7"/>
      <c r="AT1022" s="130"/>
      <c r="BF1022" s="33">
        <f t="shared" si="159"/>
        <v>41242</v>
      </c>
      <c r="BG1022" s="34">
        <f t="shared" si="154"/>
        <v>82.88000000000001</v>
      </c>
      <c r="BH1022" s="32">
        <f t="shared" si="155"/>
        <v>1</v>
      </c>
      <c r="BI1022" s="32">
        <f t="shared" si="156"/>
        <v>0</v>
      </c>
      <c r="BJ1022" s="69">
        <f t="shared" si="157"/>
        <v>0</v>
      </c>
      <c r="BK1022" s="158" t="str">
        <f t="shared" si="158"/>
        <v/>
      </c>
    </row>
    <row r="1023" spans="1:63" ht="12" customHeight="1" x14ac:dyDescent="0.2">
      <c r="A1023" s="8"/>
      <c r="B1023" s="7"/>
      <c r="C1023" s="7"/>
      <c r="D1023" s="7"/>
      <c r="E1023" s="7"/>
      <c r="F1023" s="7"/>
      <c r="G1023" s="7"/>
      <c r="H1023" s="7"/>
      <c r="I1023" s="10"/>
      <c r="J1023" s="25"/>
      <c r="K1023" s="250"/>
      <c r="L1023" s="31"/>
      <c r="M1023" s="9"/>
      <c r="N1023" s="11" t="s">
        <v>25</v>
      </c>
      <c r="O1023" s="39"/>
      <c r="P1023" s="47"/>
      <c r="Q1023" s="13"/>
      <c r="R1023" s="248">
        <f t="shared" si="150"/>
        <v>0</v>
      </c>
      <c r="S1023" s="248">
        <f t="shared" si="151"/>
        <v>0</v>
      </c>
      <c r="T1023" s="248">
        <f t="shared" si="152"/>
        <v>0</v>
      </c>
      <c r="U1023" s="248">
        <f t="shared" si="153"/>
        <v>0</v>
      </c>
      <c r="V1023" s="13"/>
      <c r="W1023" s="7"/>
      <c r="AT1023" s="130"/>
      <c r="BF1023" s="33">
        <f t="shared" si="159"/>
        <v>41242</v>
      </c>
      <c r="BG1023" s="34">
        <f t="shared" si="154"/>
        <v>82.88000000000001</v>
      </c>
      <c r="BH1023" s="32">
        <f t="shared" si="155"/>
        <v>1</v>
      </c>
      <c r="BI1023" s="32">
        <f t="shared" si="156"/>
        <v>0</v>
      </c>
      <c r="BJ1023" s="69">
        <f t="shared" si="157"/>
        <v>0</v>
      </c>
      <c r="BK1023" s="158" t="str">
        <f t="shared" si="158"/>
        <v/>
      </c>
    </row>
    <row r="1024" spans="1:63" ht="12" customHeight="1" x14ac:dyDescent="0.2">
      <c r="A1024" s="8"/>
      <c r="B1024" s="7"/>
      <c r="C1024" s="7"/>
      <c r="D1024" s="7"/>
      <c r="E1024" s="7"/>
      <c r="F1024" s="7"/>
      <c r="G1024" s="7"/>
      <c r="H1024" s="7"/>
      <c r="I1024" s="10"/>
      <c r="J1024" s="25"/>
      <c r="K1024" s="250"/>
      <c r="L1024" s="31"/>
      <c r="M1024" s="9"/>
      <c r="N1024" s="11" t="s">
        <v>25</v>
      </c>
      <c r="O1024" s="39"/>
      <c r="P1024" s="47"/>
      <c r="Q1024" s="13"/>
      <c r="R1024" s="248">
        <f t="shared" si="150"/>
        <v>0</v>
      </c>
      <c r="S1024" s="248">
        <f t="shared" si="151"/>
        <v>0</v>
      </c>
      <c r="T1024" s="248">
        <f t="shared" si="152"/>
        <v>0</v>
      </c>
      <c r="U1024" s="248">
        <f t="shared" si="153"/>
        <v>0</v>
      </c>
      <c r="V1024" s="13"/>
      <c r="W1024" s="7"/>
      <c r="AT1024" s="130"/>
      <c r="BF1024" s="33">
        <f t="shared" si="159"/>
        <v>41242</v>
      </c>
      <c r="BG1024" s="34">
        <f t="shared" si="154"/>
        <v>82.88000000000001</v>
      </c>
      <c r="BH1024" s="32">
        <f t="shared" si="155"/>
        <v>1</v>
      </c>
      <c r="BI1024" s="32">
        <f t="shared" si="156"/>
        <v>0</v>
      </c>
      <c r="BJ1024" s="69">
        <f t="shared" si="157"/>
        <v>0</v>
      </c>
      <c r="BK1024" s="158" t="str">
        <f t="shared" si="158"/>
        <v/>
      </c>
    </row>
    <row r="1025" spans="1:63" ht="12" customHeight="1" x14ac:dyDescent="0.2">
      <c r="A1025" s="8"/>
      <c r="B1025" s="7"/>
      <c r="C1025" s="7"/>
      <c r="D1025" s="7"/>
      <c r="E1025" s="7"/>
      <c r="F1025" s="7"/>
      <c r="G1025" s="7"/>
      <c r="H1025" s="7"/>
      <c r="I1025" s="10"/>
      <c r="J1025" s="25"/>
      <c r="K1025" s="250"/>
      <c r="L1025" s="31"/>
      <c r="M1025" s="9"/>
      <c r="N1025" s="11" t="s">
        <v>25</v>
      </c>
      <c r="O1025" s="39"/>
      <c r="P1025" s="47"/>
      <c r="Q1025" s="13"/>
      <c r="R1025" s="248">
        <f t="shared" si="150"/>
        <v>0</v>
      </c>
      <c r="S1025" s="248">
        <f t="shared" si="151"/>
        <v>0</v>
      </c>
      <c r="T1025" s="248">
        <f t="shared" si="152"/>
        <v>0</v>
      </c>
      <c r="U1025" s="248">
        <f t="shared" si="153"/>
        <v>0</v>
      </c>
      <c r="V1025" s="13"/>
      <c r="W1025" s="7"/>
      <c r="AT1025" s="130"/>
      <c r="BF1025" s="33">
        <f t="shared" si="159"/>
        <v>41242</v>
      </c>
      <c r="BG1025" s="34">
        <f t="shared" si="154"/>
        <v>82.88000000000001</v>
      </c>
      <c r="BH1025" s="32">
        <f t="shared" si="155"/>
        <v>1</v>
      </c>
      <c r="BI1025" s="32">
        <f t="shared" si="156"/>
        <v>0</v>
      </c>
      <c r="BJ1025" s="69">
        <f t="shared" si="157"/>
        <v>0</v>
      </c>
      <c r="BK1025" s="158" t="str">
        <f t="shared" si="158"/>
        <v/>
      </c>
    </row>
    <row r="1026" spans="1:63" ht="12" customHeight="1" x14ac:dyDescent="0.2">
      <c r="A1026" s="8"/>
      <c r="B1026" s="7"/>
      <c r="C1026" s="7"/>
      <c r="D1026" s="7"/>
      <c r="E1026" s="7"/>
      <c r="F1026" s="7"/>
      <c r="G1026" s="7"/>
      <c r="H1026" s="7"/>
      <c r="I1026" s="10"/>
      <c r="J1026" s="25"/>
      <c r="K1026" s="250"/>
      <c r="L1026" s="31"/>
      <c r="M1026" s="9"/>
      <c r="N1026" s="11" t="s">
        <v>25</v>
      </c>
      <c r="O1026" s="39"/>
      <c r="P1026" s="47"/>
      <c r="Q1026" s="13"/>
      <c r="R1026" s="248">
        <f t="shared" si="150"/>
        <v>0</v>
      </c>
      <c r="S1026" s="248">
        <f t="shared" si="151"/>
        <v>0</v>
      </c>
      <c r="T1026" s="248">
        <f t="shared" si="152"/>
        <v>0</v>
      </c>
      <c r="U1026" s="248">
        <f t="shared" si="153"/>
        <v>0</v>
      </c>
      <c r="V1026" s="13"/>
      <c r="W1026" s="7"/>
      <c r="AT1026" s="130"/>
      <c r="BF1026" s="33">
        <f t="shared" si="159"/>
        <v>41242</v>
      </c>
      <c r="BG1026" s="34">
        <f t="shared" si="154"/>
        <v>82.88000000000001</v>
      </c>
      <c r="BH1026" s="32">
        <f t="shared" si="155"/>
        <v>1</v>
      </c>
      <c r="BI1026" s="32">
        <f t="shared" si="156"/>
        <v>0</v>
      </c>
      <c r="BJ1026" s="69">
        <f t="shared" si="157"/>
        <v>0</v>
      </c>
      <c r="BK1026" s="158" t="str">
        <f t="shared" si="158"/>
        <v/>
      </c>
    </row>
    <row r="1027" spans="1:63" ht="12" customHeight="1" x14ac:dyDescent="0.2">
      <c r="A1027" s="8"/>
      <c r="B1027" s="7"/>
      <c r="C1027" s="7"/>
      <c r="D1027" s="7"/>
      <c r="E1027" s="7"/>
      <c r="F1027" s="7"/>
      <c r="G1027" s="7"/>
      <c r="H1027" s="7"/>
      <c r="I1027" s="10"/>
      <c r="J1027" s="25"/>
      <c r="K1027" s="250"/>
      <c r="L1027" s="31"/>
      <c r="M1027" s="9"/>
      <c r="N1027" s="11" t="s">
        <v>25</v>
      </c>
      <c r="O1027" s="39"/>
      <c r="P1027" s="47"/>
      <c r="Q1027" s="13"/>
      <c r="R1027" s="248">
        <f t="shared" si="150"/>
        <v>0</v>
      </c>
      <c r="S1027" s="248">
        <f t="shared" si="151"/>
        <v>0</v>
      </c>
      <c r="T1027" s="248">
        <f t="shared" si="152"/>
        <v>0</v>
      </c>
      <c r="U1027" s="248">
        <f t="shared" si="153"/>
        <v>0</v>
      </c>
      <c r="V1027" s="13"/>
      <c r="W1027" s="7"/>
      <c r="AT1027" s="130"/>
      <c r="BF1027" s="33">
        <f t="shared" si="159"/>
        <v>41242</v>
      </c>
      <c r="BG1027" s="34">
        <f t="shared" si="154"/>
        <v>82.88000000000001</v>
      </c>
      <c r="BH1027" s="32">
        <f t="shared" si="155"/>
        <v>1</v>
      </c>
      <c r="BI1027" s="32">
        <f t="shared" si="156"/>
        <v>0</v>
      </c>
      <c r="BJ1027" s="69">
        <f t="shared" si="157"/>
        <v>0</v>
      </c>
      <c r="BK1027" s="158" t="str">
        <f t="shared" si="158"/>
        <v/>
      </c>
    </row>
    <row r="1028" spans="1:63" ht="12" customHeight="1" x14ac:dyDescent="0.2">
      <c r="A1028" s="8"/>
      <c r="B1028" s="7"/>
      <c r="C1028" s="7"/>
      <c r="D1028" s="7"/>
      <c r="E1028" s="7"/>
      <c r="F1028" s="7"/>
      <c r="G1028" s="7"/>
      <c r="H1028" s="7"/>
      <c r="I1028" s="10"/>
      <c r="J1028" s="25"/>
      <c r="K1028" s="250"/>
      <c r="L1028" s="31"/>
      <c r="M1028" s="9"/>
      <c r="N1028" s="11" t="s">
        <v>25</v>
      </c>
      <c r="O1028" s="39"/>
      <c r="P1028" s="47"/>
      <c r="Q1028" s="13"/>
      <c r="R1028" s="248">
        <f t="shared" si="150"/>
        <v>0</v>
      </c>
      <c r="S1028" s="248">
        <f t="shared" si="151"/>
        <v>0</v>
      </c>
      <c r="T1028" s="248">
        <f t="shared" si="152"/>
        <v>0</v>
      </c>
      <c r="U1028" s="248">
        <f t="shared" si="153"/>
        <v>0</v>
      </c>
      <c r="V1028" s="13"/>
      <c r="W1028" s="7"/>
      <c r="AT1028" s="130"/>
      <c r="BF1028" s="33">
        <f t="shared" si="159"/>
        <v>41242</v>
      </c>
      <c r="BG1028" s="34">
        <f t="shared" si="154"/>
        <v>82.88000000000001</v>
      </c>
      <c r="BH1028" s="32">
        <f t="shared" si="155"/>
        <v>1</v>
      </c>
      <c r="BI1028" s="32">
        <f t="shared" si="156"/>
        <v>0</v>
      </c>
      <c r="BJ1028" s="69">
        <f t="shared" si="157"/>
        <v>0</v>
      </c>
      <c r="BK1028" s="158" t="str">
        <f t="shared" si="158"/>
        <v/>
      </c>
    </row>
    <row r="1029" spans="1:63" ht="12" customHeight="1" x14ac:dyDescent="0.2">
      <c r="A1029" s="8"/>
      <c r="B1029" s="7"/>
      <c r="C1029" s="7"/>
      <c r="D1029" s="7"/>
      <c r="E1029" s="7"/>
      <c r="F1029" s="7"/>
      <c r="G1029" s="7"/>
      <c r="H1029" s="7"/>
      <c r="I1029" s="10"/>
      <c r="J1029" s="25"/>
      <c r="K1029" s="250"/>
      <c r="L1029" s="31"/>
      <c r="M1029" s="9"/>
      <c r="N1029" s="11" t="s">
        <v>25</v>
      </c>
      <c r="O1029" s="39"/>
      <c r="P1029" s="47"/>
      <c r="Q1029" s="13"/>
      <c r="R1029" s="248">
        <f t="shared" si="150"/>
        <v>0</v>
      </c>
      <c r="S1029" s="248">
        <f t="shared" si="151"/>
        <v>0</v>
      </c>
      <c r="T1029" s="248">
        <f t="shared" si="152"/>
        <v>0</v>
      </c>
      <c r="U1029" s="248">
        <f t="shared" si="153"/>
        <v>0</v>
      </c>
      <c r="V1029" s="13"/>
      <c r="W1029" s="7"/>
      <c r="AT1029" s="130"/>
      <c r="BF1029" s="33">
        <f t="shared" si="159"/>
        <v>41242</v>
      </c>
      <c r="BG1029" s="34">
        <f t="shared" si="154"/>
        <v>82.88000000000001</v>
      </c>
      <c r="BH1029" s="32">
        <f t="shared" si="155"/>
        <v>1</v>
      </c>
      <c r="BI1029" s="32">
        <f t="shared" si="156"/>
        <v>0</v>
      </c>
      <c r="BJ1029" s="69">
        <f t="shared" si="157"/>
        <v>0</v>
      </c>
      <c r="BK1029" s="158" t="str">
        <f t="shared" si="158"/>
        <v/>
      </c>
    </row>
    <row r="1030" spans="1:63" ht="12" customHeight="1" x14ac:dyDescent="0.2">
      <c r="A1030" s="8"/>
      <c r="B1030" s="7"/>
      <c r="C1030" s="7"/>
      <c r="D1030" s="7"/>
      <c r="E1030" s="7"/>
      <c r="F1030" s="7"/>
      <c r="G1030" s="7"/>
      <c r="H1030" s="7"/>
      <c r="I1030" s="10"/>
      <c r="J1030" s="25"/>
      <c r="K1030" s="250"/>
      <c r="L1030" s="31"/>
      <c r="M1030" s="9"/>
      <c r="N1030" s="11" t="s">
        <v>25</v>
      </c>
      <c r="O1030" s="39"/>
      <c r="P1030" s="47"/>
      <c r="Q1030" s="13"/>
      <c r="R1030" s="248">
        <f t="shared" si="150"/>
        <v>0</v>
      </c>
      <c r="S1030" s="248">
        <f t="shared" si="151"/>
        <v>0</v>
      </c>
      <c r="T1030" s="248">
        <f t="shared" si="152"/>
        <v>0</v>
      </c>
      <c r="U1030" s="248">
        <f t="shared" si="153"/>
        <v>0</v>
      </c>
      <c r="V1030" s="13"/>
      <c r="W1030" s="7"/>
      <c r="AT1030" s="130"/>
      <c r="BF1030" s="33">
        <f t="shared" si="159"/>
        <v>41242</v>
      </c>
      <c r="BG1030" s="34">
        <f t="shared" si="154"/>
        <v>82.88000000000001</v>
      </c>
      <c r="BH1030" s="32">
        <f t="shared" si="155"/>
        <v>1</v>
      </c>
      <c r="BI1030" s="32">
        <f t="shared" si="156"/>
        <v>0</v>
      </c>
      <c r="BJ1030" s="69">
        <f t="shared" si="157"/>
        <v>0</v>
      </c>
      <c r="BK1030" s="158" t="str">
        <f t="shared" si="158"/>
        <v/>
      </c>
    </row>
    <row r="1031" spans="1:63" ht="12" customHeight="1" x14ac:dyDescent="0.2">
      <c r="A1031" s="8"/>
      <c r="B1031" s="7"/>
      <c r="C1031" s="7"/>
      <c r="D1031" s="7"/>
      <c r="E1031" s="7"/>
      <c r="F1031" s="7"/>
      <c r="G1031" s="7"/>
      <c r="H1031" s="7"/>
      <c r="I1031" s="10"/>
      <c r="J1031" s="25"/>
      <c r="K1031" s="250"/>
      <c r="L1031" s="31"/>
      <c r="M1031" s="9"/>
      <c r="N1031" s="11" t="s">
        <v>25</v>
      </c>
      <c r="O1031" s="39"/>
      <c r="P1031" s="47"/>
      <c r="Q1031" s="13"/>
      <c r="R1031" s="248">
        <f t="shared" si="150"/>
        <v>0</v>
      </c>
      <c r="S1031" s="248">
        <f t="shared" si="151"/>
        <v>0</v>
      </c>
      <c r="T1031" s="248">
        <f t="shared" si="152"/>
        <v>0</v>
      </c>
      <c r="U1031" s="248">
        <f t="shared" si="153"/>
        <v>0</v>
      </c>
      <c r="V1031" s="13"/>
      <c r="W1031" s="7"/>
      <c r="AT1031" s="130"/>
      <c r="BF1031" s="33">
        <f t="shared" si="159"/>
        <v>41242</v>
      </c>
      <c r="BG1031" s="34">
        <f t="shared" si="154"/>
        <v>82.88000000000001</v>
      </c>
      <c r="BH1031" s="32">
        <f t="shared" si="155"/>
        <v>1</v>
      </c>
      <c r="BI1031" s="32">
        <f t="shared" si="156"/>
        <v>0</v>
      </c>
      <c r="BJ1031" s="69">
        <f t="shared" si="157"/>
        <v>0</v>
      </c>
      <c r="BK1031" s="158" t="str">
        <f t="shared" si="158"/>
        <v/>
      </c>
    </row>
    <row r="1032" spans="1:63" ht="12" customHeight="1" x14ac:dyDescent="0.2">
      <c r="A1032" s="8"/>
      <c r="B1032" s="7"/>
      <c r="C1032" s="7"/>
      <c r="D1032" s="7"/>
      <c r="E1032" s="7"/>
      <c r="F1032" s="7"/>
      <c r="G1032" s="7"/>
      <c r="H1032" s="7"/>
      <c r="I1032" s="10"/>
      <c r="J1032" s="25"/>
      <c r="K1032" s="250"/>
      <c r="L1032" s="31"/>
      <c r="M1032" s="9"/>
      <c r="N1032" s="11" t="s">
        <v>25</v>
      </c>
      <c r="O1032" s="39"/>
      <c r="P1032" s="47"/>
      <c r="Q1032" s="13"/>
      <c r="R1032" s="248">
        <f t="shared" si="150"/>
        <v>0</v>
      </c>
      <c r="S1032" s="248">
        <f t="shared" si="151"/>
        <v>0</v>
      </c>
      <c r="T1032" s="248">
        <f t="shared" si="152"/>
        <v>0</v>
      </c>
      <c r="U1032" s="248">
        <f t="shared" si="153"/>
        <v>0</v>
      </c>
      <c r="V1032" s="13"/>
      <c r="W1032" s="7"/>
      <c r="AT1032" s="130"/>
      <c r="BF1032" s="33">
        <f t="shared" si="159"/>
        <v>41242</v>
      </c>
      <c r="BG1032" s="34">
        <f t="shared" si="154"/>
        <v>82.88000000000001</v>
      </c>
      <c r="BH1032" s="32">
        <f t="shared" si="155"/>
        <v>1</v>
      </c>
      <c r="BI1032" s="32">
        <f t="shared" si="156"/>
        <v>0</v>
      </c>
      <c r="BJ1032" s="69">
        <f t="shared" si="157"/>
        <v>0</v>
      </c>
      <c r="BK1032" s="158" t="str">
        <f t="shared" si="158"/>
        <v/>
      </c>
    </row>
    <row r="1033" spans="1:63" ht="12" customHeight="1" x14ac:dyDescent="0.2">
      <c r="A1033" s="8"/>
      <c r="B1033" s="7"/>
      <c r="C1033" s="7"/>
      <c r="D1033" s="7"/>
      <c r="E1033" s="7"/>
      <c r="F1033" s="7"/>
      <c r="G1033" s="7"/>
      <c r="H1033" s="7"/>
      <c r="I1033" s="10"/>
      <c r="J1033" s="25"/>
      <c r="K1033" s="250"/>
      <c r="L1033" s="31"/>
      <c r="M1033" s="9"/>
      <c r="N1033" s="11" t="s">
        <v>25</v>
      </c>
      <c r="O1033" s="39"/>
      <c r="P1033" s="47"/>
      <c r="Q1033" s="13"/>
      <c r="R1033" s="248">
        <f t="shared" si="150"/>
        <v>0</v>
      </c>
      <c r="S1033" s="248">
        <f t="shared" si="151"/>
        <v>0</v>
      </c>
      <c r="T1033" s="248">
        <f t="shared" si="152"/>
        <v>0</v>
      </c>
      <c r="U1033" s="248">
        <f t="shared" si="153"/>
        <v>0</v>
      </c>
      <c r="V1033" s="13"/>
      <c r="W1033" s="7"/>
      <c r="AT1033" s="130"/>
      <c r="BF1033" s="33">
        <f t="shared" si="159"/>
        <v>41242</v>
      </c>
      <c r="BG1033" s="34">
        <f t="shared" si="154"/>
        <v>82.88000000000001</v>
      </c>
      <c r="BH1033" s="32">
        <f t="shared" si="155"/>
        <v>1</v>
      </c>
      <c r="BI1033" s="32">
        <f t="shared" si="156"/>
        <v>0</v>
      </c>
      <c r="BJ1033" s="69">
        <f t="shared" si="157"/>
        <v>0</v>
      </c>
      <c r="BK1033" s="158" t="str">
        <f t="shared" si="158"/>
        <v/>
      </c>
    </row>
    <row r="1034" spans="1:63" ht="12" customHeight="1" x14ac:dyDescent="0.2">
      <c r="A1034" s="8"/>
      <c r="B1034" s="7"/>
      <c r="C1034" s="7"/>
      <c r="D1034" s="7"/>
      <c r="E1034" s="7"/>
      <c r="F1034" s="7"/>
      <c r="G1034" s="7"/>
      <c r="H1034" s="7"/>
      <c r="I1034" s="10"/>
      <c r="J1034" s="25"/>
      <c r="K1034" s="250"/>
      <c r="L1034" s="31"/>
      <c r="M1034" s="9"/>
      <c r="N1034" s="11" t="s">
        <v>25</v>
      </c>
      <c r="O1034" s="39"/>
      <c r="P1034" s="47"/>
      <c r="Q1034" s="13"/>
      <c r="R1034" s="248">
        <f t="shared" si="150"/>
        <v>0</v>
      </c>
      <c r="S1034" s="248">
        <f t="shared" si="151"/>
        <v>0</v>
      </c>
      <c r="T1034" s="248">
        <f t="shared" si="152"/>
        <v>0</v>
      </c>
      <c r="U1034" s="248">
        <f t="shared" si="153"/>
        <v>0</v>
      </c>
      <c r="V1034" s="13"/>
      <c r="W1034" s="7"/>
      <c r="AT1034" s="130"/>
      <c r="BF1034" s="33">
        <f t="shared" si="159"/>
        <v>41242</v>
      </c>
      <c r="BG1034" s="34">
        <f t="shared" si="154"/>
        <v>82.88000000000001</v>
      </c>
      <c r="BH1034" s="32">
        <f t="shared" si="155"/>
        <v>1</v>
      </c>
      <c r="BI1034" s="32">
        <f t="shared" si="156"/>
        <v>0</v>
      </c>
      <c r="BJ1034" s="69">
        <f t="shared" si="157"/>
        <v>0</v>
      </c>
      <c r="BK1034" s="158" t="str">
        <f t="shared" si="158"/>
        <v/>
      </c>
    </row>
    <row r="1035" spans="1:63" ht="12" customHeight="1" x14ac:dyDescent="0.2">
      <c r="A1035" s="8"/>
      <c r="B1035" s="7"/>
      <c r="C1035" s="7"/>
      <c r="D1035" s="7"/>
      <c r="E1035" s="7"/>
      <c r="F1035" s="7"/>
      <c r="G1035" s="7"/>
      <c r="H1035" s="7"/>
      <c r="I1035" s="10"/>
      <c r="J1035" s="25"/>
      <c r="K1035" s="250"/>
      <c r="L1035" s="31"/>
      <c r="M1035" s="9"/>
      <c r="N1035" s="11" t="s">
        <v>25</v>
      </c>
      <c r="O1035" s="39"/>
      <c r="P1035" s="47"/>
      <c r="Q1035" s="13"/>
      <c r="R1035" s="248">
        <f t="shared" ref="R1035:R1098" si="160">IF(N1035&lt;&gt;"M",ROUND(IF(M1035&lt;&gt;"Y",IF(P1035&lt;&gt;"Y",K1035,K1035*(BH1035-1)),0),ROUNDING),"")</f>
        <v>0</v>
      </c>
      <c r="S1035" s="248">
        <f t="shared" ref="S1035:S1098" si="161">IF(N1035&lt;&gt;"M",ROUND(IF(O1035&gt;0,IF(M1035="Y",BI1035*(1-O1035),IF(BI1035&gt;R1035,R1035 + (BI1035 - R1035)*(1-O1035),BI1035)),BI1035),ROUNDING),"")</f>
        <v>0</v>
      </c>
      <c r="T1035" s="248">
        <f t="shared" ref="T1035:T1098" si="162">IF(N1035&lt;&gt;"M",ROUND(IF(O1035&gt;0,IF(M1035="Y",BJ1035*(1-O1035),IF(BJ1035&gt;R1035,R1035 + (BJ1035 - R1035)*(1-O1035),BJ1035)),BJ1035),ROUNDING),"")</f>
        <v>0</v>
      </c>
      <c r="U1035" s="248">
        <f t="shared" ref="U1035:U1098" si="163">IF(N1035&lt;&gt;"M",ROUND(IF(OR(N1035="P",N1035=""),0,IF(OR(M1035="N",M1035=""),T1035-R1035,T1035)),ROUNDING),"")</f>
        <v>0</v>
      </c>
      <c r="V1035" s="13"/>
      <c r="W1035" s="7"/>
      <c r="AT1035" s="130"/>
      <c r="BF1035" s="33">
        <f t="shared" si="159"/>
        <v>41242</v>
      </c>
      <c r="BG1035" s="34">
        <f t="shared" ref="BG1035:BG1098" si="164">IF(N1035&lt;&gt;"M",BG1034+U1035,BG1034)</f>
        <v>82.88000000000001</v>
      </c>
      <c r="BH1035" s="32">
        <f t="shared" ref="BH1035:BH1098" si="165">IF(L1035&lt;&gt;"",IF(ODDS_TYPE=1,L1035,IF(ODDS_TYPE=2,IF(L1035&gt;0,1+L1035/100,IF(L1035&lt;0,1-100/L1035,1)),IF(ODDS_TYPE=3,1+L1035,IF(ODDS_TYPE=4,1+L1035,IF(ODDS_TYPE=5,IF(L1035&gt;0,1+L1035,1-1/L1035),IF(ODDS_TYPE=6,IF(L1035&gt;=0,L1035+1,1-1/L1035),1)))))),1)</f>
        <v>1</v>
      </c>
      <c r="BI1035" s="32">
        <f t="shared" ref="BI1035:BI1098" si="166">IF(P1035&lt;&gt;"Y",IF(M1035&lt;&gt;"Y",K1035*BH1035,K1035*BH1035 - K1035),IF(M1035&lt;&gt;"Y",K1035*BH1035,K1035))</f>
        <v>0</v>
      </c>
      <c r="BJ1035" s="69">
        <f t="shared" ref="BJ1035:BJ1098" si="167">IF(P1035&lt;&gt;"Y",
IF(M1035&lt;&gt;"Y",
IF(N1035="Y",K1035*BH1035,IF(N1035="P",0,IF(OR(N1035="R",N1035="PU"),K1035,IF(N1035="H",K1035*BH1035*0.5,IF(N1035="HW",K1035*0.5*(1 + BH1035),IF(N1035="HL",K1035*0.5,0)))))),
IF(N1035="Y",K1035*BH1035 - K1035,IF(N1035="P",0,IF(OR(N1035="R",N1035="PU"),0,IF(N1035="H",IF(BH1035&gt;2,0.5*K1035*BH1035 - K1035,0),IF(N1035="HW",K1035*0.5*(1 + BH1035) - K1035,IF(N1035="HL",0,0))))))),
IF(M1035&lt;&gt;"Y",
IF(N1035="Y",K1035*BH1035,IF(N1035="P",0,IF(OR(N1035="R",N1035="PU"),K1035*(BH1035-1),IF(N1035="H",K1035*BH1035*0.5,IF(N1035="HW",K1035*(BH1035-1)*0.5,IF(N1035="HL",K1035*BH1035 - K1035*0.5,0)))))),
IF(N1035="Y",K1035,IF(N1035="P",0,IF(OR(N1035="R",N1035="PU"),0,IF(N1035="H",IF(BH1035&lt;2,K1035*BH1035*0.5 - K1035*(BH1035-1),0),IF(N1035="HW",0,IF(N1035="HL",K1035*0.5,0)))))))
)</f>
        <v>0</v>
      </c>
      <c r="BK1035" s="158" t="str">
        <f t="shared" ref="BK1035:BK1098" si="168">IF(FILT_M=1,IF(LEN(C1035)&gt;0,C1035,""),IF(FILT_M=2,IF(LEN(E1035)&gt;0,E1035,""),IF(FILT_M=3,IF(LEN(F1035)&gt;0,F1035,""),IF(FILT_M=4,IF(LEN(G1035)&gt;0,G1035,""),""))))</f>
        <v/>
      </c>
    </row>
    <row r="1036" spans="1:63" ht="12" customHeight="1" x14ac:dyDescent="0.2">
      <c r="A1036" s="8"/>
      <c r="B1036" s="7"/>
      <c r="C1036" s="7"/>
      <c r="D1036" s="7"/>
      <c r="E1036" s="7"/>
      <c r="F1036" s="7"/>
      <c r="G1036" s="7"/>
      <c r="H1036" s="7"/>
      <c r="I1036" s="10"/>
      <c r="J1036" s="25"/>
      <c r="K1036" s="250"/>
      <c r="L1036" s="31"/>
      <c r="M1036" s="9"/>
      <c r="N1036" s="11" t="s">
        <v>25</v>
      </c>
      <c r="O1036" s="39"/>
      <c r="P1036" s="47"/>
      <c r="Q1036" s="13"/>
      <c r="R1036" s="248">
        <f t="shared" si="160"/>
        <v>0</v>
      </c>
      <c r="S1036" s="248">
        <f t="shared" si="161"/>
        <v>0</v>
      </c>
      <c r="T1036" s="248">
        <f t="shared" si="162"/>
        <v>0</v>
      </c>
      <c r="U1036" s="248">
        <f t="shared" si="163"/>
        <v>0</v>
      </c>
      <c r="V1036" s="13"/>
      <c r="W1036" s="7"/>
      <c r="AT1036" s="130"/>
      <c r="BF1036" s="33">
        <f t="shared" ref="BF1036:BF1099" si="169">IF(A1036&gt;2,A1036,BF1035)</f>
        <v>41242</v>
      </c>
      <c r="BG1036" s="34">
        <f t="shared" si="164"/>
        <v>82.88000000000001</v>
      </c>
      <c r="BH1036" s="32">
        <f t="shared" si="165"/>
        <v>1</v>
      </c>
      <c r="BI1036" s="32">
        <f t="shared" si="166"/>
        <v>0</v>
      </c>
      <c r="BJ1036" s="69">
        <f t="shared" si="167"/>
        <v>0</v>
      </c>
      <c r="BK1036" s="158" t="str">
        <f t="shared" si="168"/>
        <v/>
      </c>
    </row>
    <row r="1037" spans="1:63" ht="12" customHeight="1" x14ac:dyDescent="0.2">
      <c r="A1037" s="8"/>
      <c r="B1037" s="7"/>
      <c r="C1037" s="7"/>
      <c r="D1037" s="7"/>
      <c r="E1037" s="7"/>
      <c r="F1037" s="7"/>
      <c r="G1037" s="7"/>
      <c r="H1037" s="7"/>
      <c r="I1037" s="10"/>
      <c r="J1037" s="25"/>
      <c r="K1037" s="250"/>
      <c r="L1037" s="31"/>
      <c r="M1037" s="9"/>
      <c r="N1037" s="11" t="s">
        <v>25</v>
      </c>
      <c r="O1037" s="39"/>
      <c r="P1037" s="47"/>
      <c r="Q1037" s="13"/>
      <c r="R1037" s="248">
        <f t="shared" si="160"/>
        <v>0</v>
      </c>
      <c r="S1037" s="248">
        <f t="shared" si="161"/>
        <v>0</v>
      </c>
      <c r="T1037" s="248">
        <f t="shared" si="162"/>
        <v>0</v>
      </c>
      <c r="U1037" s="248">
        <f t="shared" si="163"/>
        <v>0</v>
      </c>
      <c r="V1037" s="13"/>
      <c r="W1037" s="7"/>
      <c r="AT1037" s="130"/>
      <c r="BF1037" s="33">
        <f t="shared" si="169"/>
        <v>41242</v>
      </c>
      <c r="BG1037" s="34">
        <f t="shared" si="164"/>
        <v>82.88000000000001</v>
      </c>
      <c r="BH1037" s="32">
        <f t="shared" si="165"/>
        <v>1</v>
      </c>
      <c r="BI1037" s="32">
        <f t="shared" si="166"/>
        <v>0</v>
      </c>
      <c r="BJ1037" s="69">
        <f t="shared" si="167"/>
        <v>0</v>
      </c>
      <c r="BK1037" s="158" t="str">
        <f t="shared" si="168"/>
        <v/>
      </c>
    </row>
    <row r="1038" spans="1:63" ht="12" customHeight="1" x14ac:dyDescent="0.2">
      <c r="A1038" s="8"/>
      <c r="B1038" s="7"/>
      <c r="C1038" s="7"/>
      <c r="D1038" s="7"/>
      <c r="E1038" s="7"/>
      <c r="F1038" s="7"/>
      <c r="G1038" s="7"/>
      <c r="H1038" s="7"/>
      <c r="I1038" s="10"/>
      <c r="J1038" s="25"/>
      <c r="K1038" s="250"/>
      <c r="L1038" s="31"/>
      <c r="M1038" s="9"/>
      <c r="N1038" s="11" t="s">
        <v>25</v>
      </c>
      <c r="O1038" s="39"/>
      <c r="P1038" s="47"/>
      <c r="Q1038" s="13"/>
      <c r="R1038" s="248">
        <f t="shared" si="160"/>
        <v>0</v>
      </c>
      <c r="S1038" s="248">
        <f t="shared" si="161"/>
        <v>0</v>
      </c>
      <c r="T1038" s="248">
        <f t="shared" si="162"/>
        <v>0</v>
      </c>
      <c r="U1038" s="248">
        <f t="shared" si="163"/>
        <v>0</v>
      </c>
      <c r="V1038" s="13"/>
      <c r="W1038" s="7"/>
      <c r="AT1038" s="130"/>
      <c r="BF1038" s="33">
        <f t="shared" si="169"/>
        <v>41242</v>
      </c>
      <c r="BG1038" s="34">
        <f t="shared" si="164"/>
        <v>82.88000000000001</v>
      </c>
      <c r="BH1038" s="32">
        <f t="shared" si="165"/>
        <v>1</v>
      </c>
      <c r="BI1038" s="32">
        <f t="shared" si="166"/>
        <v>0</v>
      </c>
      <c r="BJ1038" s="69">
        <f t="shared" si="167"/>
        <v>0</v>
      </c>
      <c r="BK1038" s="158" t="str">
        <f t="shared" si="168"/>
        <v/>
      </c>
    </row>
    <row r="1039" spans="1:63" ht="12" customHeight="1" x14ac:dyDescent="0.2">
      <c r="A1039" s="8"/>
      <c r="B1039" s="7"/>
      <c r="C1039" s="7"/>
      <c r="D1039" s="7"/>
      <c r="E1039" s="7"/>
      <c r="F1039" s="7"/>
      <c r="G1039" s="7"/>
      <c r="H1039" s="7"/>
      <c r="I1039" s="10"/>
      <c r="J1039" s="25"/>
      <c r="K1039" s="250"/>
      <c r="L1039" s="31"/>
      <c r="M1039" s="9"/>
      <c r="N1039" s="11" t="s">
        <v>25</v>
      </c>
      <c r="O1039" s="39"/>
      <c r="P1039" s="47"/>
      <c r="Q1039" s="13"/>
      <c r="R1039" s="248">
        <f t="shared" si="160"/>
        <v>0</v>
      </c>
      <c r="S1039" s="248">
        <f t="shared" si="161"/>
        <v>0</v>
      </c>
      <c r="T1039" s="248">
        <f t="shared" si="162"/>
        <v>0</v>
      </c>
      <c r="U1039" s="248">
        <f t="shared" si="163"/>
        <v>0</v>
      </c>
      <c r="V1039" s="13"/>
      <c r="W1039" s="7"/>
      <c r="AT1039" s="130"/>
      <c r="BF1039" s="33">
        <f t="shared" si="169"/>
        <v>41242</v>
      </c>
      <c r="BG1039" s="34">
        <f t="shared" si="164"/>
        <v>82.88000000000001</v>
      </c>
      <c r="BH1039" s="32">
        <f t="shared" si="165"/>
        <v>1</v>
      </c>
      <c r="BI1039" s="32">
        <f t="shared" si="166"/>
        <v>0</v>
      </c>
      <c r="BJ1039" s="69">
        <f t="shared" si="167"/>
        <v>0</v>
      </c>
      <c r="BK1039" s="158" t="str">
        <f t="shared" si="168"/>
        <v/>
      </c>
    </row>
    <row r="1040" spans="1:63" ht="12" customHeight="1" x14ac:dyDescent="0.2">
      <c r="A1040" s="8"/>
      <c r="B1040" s="7"/>
      <c r="C1040" s="7"/>
      <c r="D1040" s="7"/>
      <c r="E1040" s="7"/>
      <c r="F1040" s="7"/>
      <c r="G1040" s="7"/>
      <c r="H1040" s="7"/>
      <c r="I1040" s="10"/>
      <c r="J1040" s="25"/>
      <c r="K1040" s="250"/>
      <c r="L1040" s="31"/>
      <c r="M1040" s="9"/>
      <c r="N1040" s="11" t="s">
        <v>25</v>
      </c>
      <c r="O1040" s="39"/>
      <c r="P1040" s="47"/>
      <c r="Q1040" s="13"/>
      <c r="R1040" s="248">
        <f t="shared" si="160"/>
        <v>0</v>
      </c>
      <c r="S1040" s="248">
        <f t="shared" si="161"/>
        <v>0</v>
      </c>
      <c r="T1040" s="248">
        <f t="shared" si="162"/>
        <v>0</v>
      </c>
      <c r="U1040" s="248">
        <f t="shared" si="163"/>
        <v>0</v>
      </c>
      <c r="V1040" s="13"/>
      <c r="W1040" s="7"/>
      <c r="AT1040" s="130"/>
      <c r="BF1040" s="33">
        <f t="shared" si="169"/>
        <v>41242</v>
      </c>
      <c r="BG1040" s="34">
        <f t="shared" si="164"/>
        <v>82.88000000000001</v>
      </c>
      <c r="BH1040" s="32">
        <f t="shared" si="165"/>
        <v>1</v>
      </c>
      <c r="BI1040" s="32">
        <f t="shared" si="166"/>
        <v>0</v>
      </c>
      <c r="BJ1040" s="69">
        <f t="shared" si="167"/>
        <v>0</v>
      </c>
      <c r="BK1040" s="158" t="str">
        <f t="shared" si="168"/>
        <v/>
      </c>
    </row>
    <row r="1041" spans="1:63" ht="12" customHeight="1" x14ac:dyDescent="0.2">
      <c r="A1041" s="8"/>
      <c r="B1041" s="7"/>
      <c r="C1041" s="7"/>
      <c r="D1041" s="7"/>
      <c r="E1041" s="7"/>
      <c r="F1041" s="7"/>
      <c r="G1041" s="7"/>
      <c r="H1041" s="7"/>
      <c r="I1041" s="10"/>
      <c r="J1041" s="25"/>
      <c r="K1041" s="250"/>
      <c r="L1041" s="31"/>
      <c r="M1041" s="9"/>
      <c r="N1041" s="11" t="s">
        <v>25</v>
      </c>
      <c r="O1041" s="39"/>
      <c r="P1041" s="47"/>
      <c r="Q1041" s="13"/>
      <c r="R1041" s="248">
        <f t="shared" si="160"/>
        <v>0</v>
      </c>
      <c r="S1041" s="248">
        <f t="shared" si="161"/>
        <v>0</v>
      </c>
      <c r="T1041" s="248">
        <f t="shared" si="162"/>
        <v>0</v>
      </c>
      <c r="U1041" s="248">
        <f t="shared" si="163"/>
        <v>0</v>
      </c>
      <c r="V1041" s="13"/>
      <c r="W1041" s="7"/>
      <c r="AT1041" s="130"/>
      <c r="BF1041" s="33">
        <f t="shared" si="169"/>
        <v>41242</v>
      </c>
      <c r="BG1041" s="34">
        <f t="shared" si="164"/>
        <v>82.88000000000001</v>
      </c>
      <c r="BH1041" s="32">
        <f t="shared" si="165"/>
        <v>1</v>
      </c>
      <c r="BI1041" s="32">
        <f t="shared" si="166"/>
        <v>0</v>
      </c>
      <c r="BJ1041" s="69">
        <f t="shared" si="167"/>
        <v>0</v>
      </c>
      <c r="BK1041" s="158" t="str">
        <f t="shared" si="168"/>
        <v/>
      </c>
    </row>
    <row r="1042" spans="1:63" ht="12" customHeight="1" x14ac:dyDescent="0.2">
      <c r="A1042" s="8"/>
      <c r="B1042" s="7"/>
      <c r="C1042" s="7"/>
      <c r="D1042" s="7"/>
      <c r="E1042" s="7"/>
      <c r="F1042" s="7"/>
      <c r="G1042" s="7"/>
      <c r="H1042" s="7"/>
      <c r="I1042" s="10"/>
      <c r="J1042" s="25"/>
      <c r="K1042" s="250"/>
      <c r="L1042" s="31"/>
      <c r="M1042" s="9"/>
      <c r="N1042" s="11" t="s">
        <v>25</v>
      </c>
      <c r="O1042" s="39"/>
      <c r="P1042" s="47"/>
      <c r="Q1042" s="13"/>
      <c r="R1042" s="248">
        <f t="shared" si="160"/>
        <v>0</v>
      </c>
      <c r="S1042" s="248">
        <f t="shared" si="161"/>
        <v>0</v>
      </c>
      <c r="T1042" s="248">
        <f t="shared" si="162"/>
        <v>0</v>
      </c>
      <c r="U1042" s="248">
        <f t="shared" si="163"/>
        <v>0</v>
      </c>
      <c r="V1042" s="13"/>
      <c r="W1042" s="7"/>
      <c r="AT1042" s="130"/>
      <c r="BF1042" s="33">
        <f t="shared" si="169"/>
        <v>41242</v>
      </c>
      <c r="BG1042" s="34">
        <f t="shared" si="164"/>
        <v>82.88000000000001</v>
      </c>
      <c r="BH1042" s="32">
        <f t="shared" si="165"/>
        <v>1</v>
      </c>
      <c r="BI1042" s="32">
        <f t="shared" si="166"/>
        <v>0</v>
      </c>
      <c r="BJ1042" s="69">
        <f t="shared" si="167"/>
        <v>0</v>
      </c>
      <c r="BK1042" s="158" t="str">
        <f t="shared" si="168"/>
        <v/>
      </c>
    </row>
    <row r="1043" spans="1:63" ht="12" customHeight="1" x14ac:dyDescent="0.2">
      <c r="A1043" s="8"/>
      <c r="B1043" s="7"/>
      <c r="C1043" s="7"/>
      <c r="D1043" s="7"/>
      <c r="E1043" s="7"/>
      <c r="F1043" s="7"/>
      <c r="G1043" s="7"/>
      <c r="H1043" s="7"/>
      <c r="I1043" s="10"/>
      <c r="J1043" s="25"/>
      <c r="K1043" s="250"/>
      <c r="L1043" s="31"/>
      <c r="M1043" s="9"/>
      <c r="N1043" s="11" t="s">
        <v>25</v>
      </c>
      <c r="O1043" s="39"/>
      <c r="P1043" s="47"/>
      <c r="Q1043" s="13"/>
      <c r="R1043" s="248">
        <f t="shared" si="160"/>
        <v>0</v>
      </c>
      <c r="S1043" s="248">
        <f t="shared" si="161"/>
        <v>0</v>
      </c>
      <c r="T1043" s="248">
        <f t="shared" si="162"/>
        <v>0</v>
      </c>
      <c r="U1043" s="248">
        <f t="shared" si="163"/>
        <v>0</v>
      </c>
      <c r="V1043" s="13"/>
      <c r="W1043" s="7"/>
      <c r="AT1043" s="130"/>
      <c r="BF1043" s="33">
        <f t="shared" si="169"/>
        <v>41242</v>
      </c>
      <c r="BG1043" s="34">
        <f t="shared" si="164"/>
        <v>82.88000000000001</v>
      </c>
      <c r="BH1043" s="32">
        <f t="shared" si="165"/>
        <v>1</v>
      </c>
      <c r="BI1043" s="32">
        <f t="shared" si="166"/>
        <v>0</v>
      </c>
      <c r="BJ1043" s="69">
        <f t="shared" si="167"/>
        <v>0</v>
      </c>
      <c r="BK1043" s="158" t="str">
        <f t="shared" si="168"/>
        <v/>
      </c>
    </row>
    <row r="1044" spans="1:63" ht="12" customHeight="1" x14ac:dyDescent="0.2">
      <c r="A1044" s="8"/>
      <c r="B1044" s="7"/>
      <c r="C1044" s="7"/>
      <c r="D1044" s="7"/>
      <c r="E1044" s="7"/>
      <c r="F1044" s="7"/>
      <c r="G1044" s="7"/>
      <c r="H1044" s="7"/>
      <c r="I1044" s="10"/>
      <c r="J1044" s="25"/>
      <c r="K1044" s="250"/>
      <c r="L1044" s="31"/>
      <c r="M1044" s="9"/>
      <c r="N1044" s="11" t="s">
        <v>25</v>
      </c>
      <c r="O1044" s="39"/>
      <c r="P1044" s="47"/>
      <c r="Q1044" s="13"/>
      <c r="R1044" s="248">
        <f t="shared" si="160"/>
        <v>0</v>
      </c>
      <c r="S1044" s="248">
        <f t="shared" si="161"/>
        <v>0</v>
      </c>
      <c r="T1044" s="248">
        <f t="shared" si="162"/>
        <v>0</v>
      </c>
      <c r="U1044" s="248">
        <f t="shared" si="163"/>
        <v>0</v>
      </c>
      <c r="V1044" s="13"/>
      <c r="W1044" s="7"/>
      <c r="AT1044" s="130"/>
      <c r="BF1044" s="33">
        <f t="shared" si="169"/>
        <v>41242</v>
      </c>
      <c r="BG1044" s="34">
        <f t="shared" si="164"/>
        <v>82.88000000000001</v>
      </c>
      <c r="BH1044" s="32">
        <f t="shared" si="165"/>
        <v>1</v>
      </c>
      <c r="BI1044" s="32">
        <f t="shared" si="166"/>
        <v>0</v>
      </c>
      <c r="BJ1044" s="69">
        <f t="shared" si="167"/>
        <v>0</v>
      </c>
      <c r="BK1044" s="158" t="str">
        <f t="shared" si="168"/>
        <v/>
      </c>
    </row>
    <row r="1045" spans="1:63" ht="12" customHeight="1" x14ac:dyDescent="0.2">
      <c r="A1045" s="8"/>
      <c r="B1045" s="7"/>
      <c r="C1045" s="7"/>
      <c r="D1045" s="7"/>
      <c r="E1045" s="7"/>
      <c r="F1045" s="7"/>
      <c r="G1045" s="7"/>
      <c r="H1045" s="7"/>
      <c r="I1045" s="10"/>
      <c r="J1045" s="25"/>
      <c r="K1045" s="250"/>
      <c r="L1045" s="31"/>
      <c r="M1045" s="9"/>
      <c r="N1045" s="11" t="s">
        <v>25</v>
      </c>
      <c r="O1045" s="39"/>
      <c r="P1045" s="47"/>
      <c r="Q1045" s="13"/>
      <c r="R1045" s="248">
        <f t="shared" si="160"/>
        <v>0</v>
      </c>
      <c r="S1045" s="248">
        <f t="shared" si="161"/>
        <v>0</v>
      </c>
      <c r="T1045" s="248">
        <f t="shared" si="162"/>
        <v>0</v>
      </c>
      <c r="U1045" s="248">
        <f t="shared" si="163"/>
        <v>0</v>
      </c>
      <c r="V1045" s="13"/>
      <c r="W1045" s="7"/>
      <c r="AT1045" s="130"/>
      <c r="BF1045" s="33">
        <f t="shared" si="169"/>
        <v>41242</v>
      </c>
      <c r="BG1045" s="34">
        <f t="shared" si="164"/>
        <v>82.88000000000001</v>
      </c>
      <c r="BH1045" s="32">
        <f t="shared" si="165"/>
        <v>1</v>
      </c>
      <c r="BI1045" s="32">
        <f t="shared" si="166"/>
        <v>0</v>
      </c>
      <c r="BJ1045" s="69">
        <f t="shared" si="167"/>
        <v>0</v>
      </c>
      <c r="BK1045" s="158" t="str">
        <f t="shared" si="168"/>
        <v/>
      </c>
    </row>
    <row r="1046" spans="1:63" ht="12" customHeight="1" x14ac:dyDescent="0.2">
      <c r="A1046" s="8"/>
      <c r="B1046" s="7"/>
      <c r="C1046" s="7"/>
      <c r="D1046" s="7"/>
      <c r="E1046" s="7"/>
      <c r="F1046" s="7"/>
      <c r="G1046" s="7"/>
      <c r="H1046" s="7"/>
      <c r="I1046" s="10"/>
      <c r="J1046" s="25"/>
      <c r="K1046" s="250"/>
      <c r="L1046" s="31"/>
      <c r="M1046" s="9"/>
      <c r="N1046" s="11" t="s">
        <v>25</v>
      </c>
      <c r="O1046" s="39"/>
      <c r="P1046" s="47"/>
      <c r="Q1046" s="13"/>
      <c r="R1046" s="248">
        <f t="shared" si="160"/>
        <v>0</v>
      </c>
      <c r="S1046" s="248">
        <f t="shared" si="161"/>
        <v>0</v>
      </c>
      <c r="T1046" s="248">
        <f t="shared" si="162"/>
        <v>0</v>
      </c>
      <c r="U1046" s="248">
        <f t="shared" si="163"/>
        <v>0</v>
      </c>
      <c r="V1046" s="13"/>
      <c r="W1046" s="7"/>
      <c r="AT1046" s="130"/>
      <c r="BF1046" s="33">
        <f t="shared" si="169"/>
        <v>41242</v>
      </c>
      <c r="BG1046" s="34">
        <f t="shared" si="164"/>
        <v>82.88000000000001</v>
      </c>
      <c r="BH1046" s="32">
        <f t="shared" si="165"/>
        <v>1</v>
      </c>
      <c r="BI1046" s="32">
        <f t="shared" si="166"/>
        <v>0</v>
      </c>
      <c r="BJ1046" s="69">
        <f t="shared" si="167"/>
        <v>0</v>
      </c>
      <c r="BK1046" s="158" t="str">
        <f t="shared" si="168"/>
        <v/>
      </c>
    </row>
    <row r="1047" spans="1:63" ht="12" customHeight="1" x14ac:dyDescent="0.2">
      <c r="A1047" s="8"/>
      <c r="B1047" s="7"/>
      <c r="C1047" s="7"/>
      <c r="D1047" s="7"/>
      <c r="E1047" s="7"/>
      <c r="F1047" s="7"/>
      <c r="G1047" s="7"/>
      <c r="H1047" s="7"/>
      <c r="I1047" s="10"/>
      <c r="J1047" s="25"/>
      <c r="K1047" s="250"/>
      <c r="L1047" s="31"/>
      <c r="M1047" s="9"/>
      <c r="N1047" s="11" t="s">
        <v>25</v>
      </c>
      <c r="O1047" s="39"/>
      <c r="P1047" s="47"/>
      <c r="Q1047" s="13"/>
      <c r="R1047" s="248">
        <f t="shared" si="160"/>
        <v>0</v>
      </c>
      <c r="S1047" s="248">
        <f t="shared" si="161"/>
        <v>0</v>
      </c>
      <c r="T1047" s="248">
        <f t="shared" si="162"/>
        <v>0</v>
      </c>
      <c r="U1047" s="248">
        <f t="shared" si="163"/>
        <v>0</v>
      </c>
      <c r="V1047" s="13"/>
      <c r="W1047" s="7"/>
      <c r="AT1047" s="130"/>
      <c r="BF1047" s="33">
        <f t="shared" si="169"/>
        <v>41242</v>
      </c>
      <c r="BG1047" s="34">
        <f t="shared" si="164"/>
        <v>82.88000000000001</v>
      </c>
      <c r="BH1047" s="32">
        <f t="shared" si="165"/>
        <v>1</v>
      </c>
      <c r="BI1047" s="32">
        <f t="shared" si="166"/>
        <v>0</v>
      </c>
      <c r="BJ1047" s="69">
        <f t="shared" si="167"/>
        <v>0</v>
      </c>
      <c r="BK1047" s="158" t="str">
        <f t="shared" si="168"/>
        <v/>
      </c>
    </row>
    <row r="1048" spans="1:63" ht="12" customHeight="1" x14ac:dyDescent="0.2">
      <c r="A1048" s="8"/>
      <c r="B1048" s="7"/>
      <c r="C1048" s="7"/>
      <c r="D1048" s="7"/>
      <c r="E1048" s="7"/>
      <c r="F1048" s="7"/>
      <c r="G1048" s="7"/>
      <c r="H1048" s="7"/>
      <c r="I1048" s="10"/>
      <c r="J1048" s="25"/>
      <c r="K1048" s="250"/>
      <c r="L1048" s="31"/>
      <c r="M1048" s="9"/>
      <c r="N1048" s="11" t="s">
        <v>25</v>
      </c>
      <c r="O1048" s="39"/>
      <c r="P1048" s="47"/>
      <c r="Q1048" s="13"/>
      <c r="R1048" s="248">
        <f t="shared" si="160"/>
        <v>0</v>
      </c>
      <c r="S1048" s="248">
        <f t="shared" si="161"/>
        <v>0</v>
      </c>
      <c r="T1048" s="248">
        <f t="shared" si="162"/>
        <v>0</v>
      </c>
      <c r="U1048" s="248">
        <f t="shared" si="163"/>
        <v>0</v>
      </c>
      <c r="V1048" s="13"/>
      <c r="W1048" s="7"/>
      <c r="AT1048" s="130"/>
      <c r="BF1048" s="33">
        <f t="shared" si="169"/>
        <v>41242</v>
      </c>
      <c r="BG1048" s="34">
        <f t="shared" si="164"/>
        <v>82.88000000000001</v>
      </c>
      <c r="BH1048" s="32">
        <f t="shared" si="165"/>
        <v>1</v>
      </c>
      <c r="BI1048" s="32">
        <f t="shared" si="166"/>
        <v>0</v>
      </c>
      <c r="BJ1048" s="69">
        <f t="shared" si="167"/>
        <v>0</v>
      </c>
      <c r="BK1048" s="158" t="str">
        <f t="shared" si="168"/>
        <v/>
      </c>
    </row>
    <row r="1049" spans="1:63" ht="12" customHeight="1" x14ac:dyDescent="0.2">
      <c r="A1049" s="8"/>
      <c r="B1049" s="7"/>
      <c r="C1049" s="7"/>
      <c r="D1049" s="7"/>
      <c r="E1049" s="7"/>
      <c r="F1049" s="7"/>
      <c r="G1049" s="7"/>
      <c r="H1049" s="7"/>
      <c r="I1049" s="10"/>
      <c r="J1049" s="25"/>
      <c r="K1049" s="250"/>
      <c r="L1049" s="31"/>
      <c r="M1049" s="9"/>
      <c r="N1049" s="11" t="s">
        <v>25</v>
      </c>
      <c r="O1049" s="39"/>
      <c r="P1049" s="47"/>
      <c r="Q1049" s="13"/>
      <c r="R1049" s="248">
        <f t="shared" si="160"/>
        <v>0</v>
      </c>
      <c r="S1049" s="248">
        <f t="shared" si="161"/>
        <v>0</v>
      </c>
      <c r="T1049" s="248">
        <f t="shared" si="162"/>
        <v>0</v>
      </c>
      <c r="U1049" s="248">
        <f t="shared" si="163"/>
        <v>0</v>
      </c>
      <c r="V1049" s="13"/>
      <c r="W1049" s="7"/>
      <c r="AT1049" s="130"/>
      <c r="BF1049" s="33">
        <f t="shared" si="169"/>
        <v>41242</v>
      </c>
      <c r="BG1049" s="34">
        <f t="shared" si="164"/>
        <v>82.88000000000001</v>
      </c>
      <c r="BH1049" s="32">
        <f t="shared" si="165"/>
        <v>1</v>
      </c>
      <c r="BI1049" s="32">
        <f t="shared" si="166"/>
        <v>0</v>
      </c>
      <c r="BJ1049" s="69">
        <f t="shared" si="167"/>
        <v>0</v>
      </c>
      <c r="BK1049" s="158" t="str">
        <f t="shared" si="168"/>
        <v/>
      </c>
    </row>
    <row r="1050" spans="1:63" ht="12" customHeight="1" x14ac:dyDescent="0.2">
      <c r="A1050" s="8"/>
      <c r="B1050" s="7"/>
      <c r="C1050" s="7"/>
      <c r="D1050" s="7"/>
      <c r="E1050" s="7"/>
      <c r="F1050" s="7"/>
      <c r="G1050" s="7"/>
      <c r="H1050" s="7"/>
      <c r="I1050" s="10"/>
      <c r="J1050" s="25"/>
      <c r="K1050" s="250"/>
      <c r="L1050" s="31"/>
      <c r="M1050" s="9"/>
      <c r="N1050" s="11" t="s">
        <v>25</v>
      </c>
      <c r="O1050" s="39"/>
      <c r="P1050" s="47"/>
      <c r="Q1050" s="13"/>
      <c r="R1050" s="248">
        <f t="shared" si="160"/>
        <v>0</v>
      </c>
      <c r="S1050" s="248">
        <f t="shared" si="161"/>
        <v>0</v>
      </c>
      <c r="T1050" s="248">
        <f t="shared" si="162"/>
        <v>0</v>
      </c>
      <c r="U1050" s="248">
        <f t="shared" si="163"/>
        <v>0</v>
      </c>
      <c r="V1050" s="13"/>
      <c r="W1050" s="7"/>
      <c r="AT1050" s="130"/>
      <c r="BF1050" s="33">
        <f t="shared" si="169"/>
        <v>41242</v>
      </c>
      <c r="BG1050" s="34">
        <f t="shared" si="164"/>
        <v>82.88000000000001</v>
      </c>
      <c r="BH1050" s="32">
        <f t="shared" si="165"/>
        <v>1</v>
      </c>
      <c r="BI1050" s="32">
        <f t="shared" si="166"/>
        <v>0</v>
      </c>
      <c r="BJ1050" s="69">
        <f t="shared" si="167"/>
        <v>0</v>
      </c>
      <c r="BK1050" s="158" t="str">
        <f t="shared" si="168"/>
        <v/>
      </c>
    </row>
    <row r="1051" spans="1:63" ht="12" customHeight="1" x14ac:dyDescent="0.2">
      <c r="A1051" s="8"/>
      <c r="B1051" s="7"/>
      <c r="C1051" s="7"/>
      <c r="D1051" s="7"/>
      <c r="E1051" s="7"/>
      <c r="F1051" s="7"/>
      <c r="G1051" s="7"/>
      <c r="H1051" s="7"/>
      <c r="I1051" s="10"/>
      <c r="J1051" s="25"/>
      <c r="K1051" s="250"/>
      <c r="L1051" s="31"/>
      <c r="M1051" s="9"/>
      <c r="N1051" s="11" t="s">
        <v>25</v>
      </c>
      <c r="O1051" s="39"/>
      <c r="P1051" s="47"/>
      <c r="Q1051" s="13"/>
      <c r="R1051" s="248">
        <f t="shared" si="160"/>
        <v>0</v>
      </c>
      <c r="S1051" s="248">
        <f t="shared" si="161"/>
        <v>0</v>
      </c>
      <c r="T1051" s="248">
        <f t="shared" si="162"/>
        <v>0</v>
      </c>
      <c r="U1051" s="248">
        <f t="shared" si="163"/>
        <v>0</v>
      </c>
      <c r="V1051" s="13"/>
      <c r="W1051" s="7"/>
      <c r="AT1051" s="130"/>
      <c r="BF1051" s="33">
        <f t="shared" si="169"/>
        <v>41242</v>
      </c>
      <c r="BG1051" s="34">
        <f t="shared" si="164"/>
        <v>82.88000000000001</v>
      </c>
      <c r="BH1051" s="32">
        <f t="shared" si="165"/>
        <v>1</v>
      </c>
      <c r="BI1051" s="32">
        <f t="shared" si="166"/>
        <v>0</v>
      </c>
      <c r="BJ1051" s="69">
        <f t="shared" si="167"/>
        <v>0</v>
      </c>
      <c r="BK1051" s="158" t="str">
        <f t="shared" si="168"/>
        <v/>
      </c>
    </row>
    <row r="1052" spans="1:63" ht="12" customHeight="1" x14ac:dyDescent="0.2">
      <c r="A1052" s="8"/>
      <c r="B1052" s="7"/>
      <c r="C1052" s="7"/>
      <c r="D1052" s="7"/>
      <c r="E1052" s="7"/>
      <c r="F1052" s="7"/>
      <c r="G1052" s="7"/>
      <c r="H1052" s="7"/>
      <c r="I1052" s="10"/>
      <c r="J1052" s="25"/>
      <c r="K1052" s="250"/>
      <c r="L1052" s="31"/>
      <c r="M1052" s="9"/>
      <c r="N1052" s="11" t="s">
        <v>25</v>
      </c>
      <c r="O1052" s="39"/>
      <c r="P1052" s="47"/>
      <c r="Q1052" s="13"/>
      <c r="R1052" s="248">
        <f t="shared" si="160"/>
        <v>0</v>
      </c>
      <c r="S1052" s="248">
        <f t="shared" si="161"/>
        <v>0</v>
      </c>
      <c r="T1052" s="248">
        <f t="shared" si="162"/>
        <v>0</v>
      </c>
      <c r="U1052" s="248">
        <f t="shared" si="163"/>
        <v>0</v>
      </c>
      <c r="V1052" s="13"/>
      <c r="W1052" s="7"/>
      <c r="AT1052" s="130"/>
      <c r="BF1052" s="33">
        <f t="shared" si="169"/>
        <v>41242</v>
      </c>
      <c r="BG1052" s="34">
        <f t="shared" si="164"/>
        <v>82.88000000000001</v>
      </c>
      <c r="BH1052" s="32">
        <f t="shared" si="165"/>
        <v>1</v>
      </c>
      <c r="BI1052" s="32">
        <f t="shared" si="166"/>
        <v>0</v>
      </c>
      <c r="BJ1052" s="69">
        <f t="shared" si="167"/>
        <v>0</v>
      </c>
      <c r="BK1052" s="158" t="str">
        <f t="shared" si="168"/>
        <v/>
      </c>
    </row>
    <row r="1053" spans="1:63" ht="12" customHeight="1" x14ac:dyDescent="0.2">
      <c r="A1053" s="8"/>
      <c r="B1053" s="7"/>
      <c r="C1053" s="7"/>
      <c r="D1053" s="7"/>
      <c r="E1053" s="7"/>
      <c r="F1053" s="7"/>
      <c r="G1053" s="7"/>
      <c r="H1053" s="7"/>
      <c r="I1053" s="10"/>
      <c r="J1053" s="25"/>
      <c r="K1053" s="250"/>
      <c r="L1053" s="31"/>
      <c r="M1053" s="9"/>
      <c r="N1053" s="11" t="s">
        <v>25</v>
      </c>
      <c r="O1053" s="39"/>
      <c r="P1053" s="47"/>
      <c r="Q1053" s="13"/>
      <c r="R1053" s="248">
        <f t="shared" si="160"/>
        <v>0</v>
      </c>
      <c r="S1053" s="248">
        <f t="shared" si="161"/>
        <v>0</v>
      </c>
      <c r="T1053" s="248">
        <f t="shared" si="162"/>
        <v>0</v>
      </c>
      <c r="U1053" s="248">
        <f t="shared" si="163"/>
        <v>0</v>
      </c>
      <c r="V1053" s="13"/>
      <c r="W1053" s="7"/>
      <c r="AT1053" s="130"/>
      <c r="BF1053" s="33">
        <f t="shared" si="169"/>
        <v>41242</v>
      </c>
      <c r="BG1053" s="34">
        <f t="shared" si="164"/>
        <v>82.88000000000001</v>
      </c>
      <c r="BH1053" s="32">
        <f t="shared" si="165"/>
        <v>1</v>
      </c>
      <c r="BI1053" s="32">
        <f t="shared" si="166"/>
        <v>0</v>
      </c>
      <c r="BJ1053" s="69">
        <f t="shared" si="167"/>
        <v>0</v>
      </c>
      <c r="BK1053" s="158" t="str">
        <f t="shared" si="168"/>
        <v/>
      </c>
    </row>
    <row r="1054" spans="1:63" ht="12" customHeight="1" x14ac:dyDescent="0.2">
      <c r="A1054" s="8"/>
      <c r="B1054" s="7"/>
      <c r="C1054" s="7"/>
      <c r="D1054" s="7"/>
      <c r="E1054" s="7"/>
      <c r="F1054" s="7"/>
      <c r="G1054" s="7"/>
      <c r="H1054" s="7"/>
      <c r="I1054" s="10"/>
      <c r="J1054" s="25"/>
      <c r="K1054" s="250"/>
      <c r="L1054" s="31"/>
      <c r="M1054" s="9"/>
      <c r="N1054" s="11" t="s">
        <v>25</v>
      </c>
      <c r="O1054" s="39"/>
      <c r="P1054" s="47"/>
      <c r="Q1054" s="13"/>
      <c r="R1054" s="248">
        <f t="shared" si="160"/>
        <v>0</v>
      </c>
      <c r="S1054" s="248">
        <f t="shared" si="161"/>
        <v>0</v>
      </c>
      <c r="T1054" s="248">
        <f t="shared" si="162"/>
        <v>0</v>
      </c>
      <c r="U1054" s="248">
        <f t="shared" si="163"/>
        <v>0</v>
      </c>
      <c r="V1054" s="13"/>
      <c r="W1054" s="7"/>
      <c r="AT1054" s="130"/>
      <c r="BF1054" s="33">
        <f t="shared" si="169"/>
        <v>41242</v>
      </c>
      <c r="BG1054" s="34">
        <f t="shared" si="164"/>
        <v>82.88000000000001</v>
      </c>
      <c r="BH1054" s="32">
        <f t="shared" si="165"/>
        <v>1</v>
      </c>
      <c r="BI1054" s="32">
        <f t="shared" si="166"/>
        <v>0</v>
      </c>
      <c r="BJ1054" s="69">
        <f t="shared" si="167"/>
        <v>0</v>
      </c>
      <c r="BK1054" s="158" t="str">
        <f t="shared" si="168"/>
        <v/>
      </c>
    </row>
    <row r="1055" spans="1:63" ht="12" customHeight="1" x14ac:dyDescent="0.2">
      <c r="A1055" s="8"/>
      <c r="B1055" s="7"/>
      <c r="C1055" s="7"/>
      <c r="D1055" s="7"/>
      <c r="E1055" s="7"/>
      <c r="F1055" s="7"/>
      <c r="G1055" s="7"/>
      <c r="H1055" s="7"/>
      <c r="I1055" s="10"/>
      <c r="J1055" s="25"/>
      <c r="K1055" s="250"/>
      <c r="L1055" s="31"/>
      <c r="M1055" s="9"/>
      <c r="N1055" s="11" t="s">
        <v>25</v>
      </c>
      <c r="O1055" s="39"/>
      <c r="P1055" s="47"/>
      <c r="Q1055" s="13"/>
      <c r="R1055" s="248">
        <f t="shared" si="160"/>
        <v>0</v>
      </c>
      <c r="S1055" s="248">
        <f t="shared" si="161"/>
        <v>0</v>
      </c>
      <c r="T1055" s="248">
        <f t="shared" si="162"/>
        <v>0</v>
      </c>
      <c r="U1055" s="248">
        <f t="shared" si="163"/>
        <v>0</v>
      </c>
      <c r="V1055" s="13"/>
      <c r="W1055" s="7"/>
      <c r="AT1055" s="130"/>
      <c r="BF1055" s="33">
        <f t="shared" si="169"/>
        <v>41242</v>
      </c>
      <c r="BG1055" s="34">
        <f t="shared" si="164"/>
        <v>82.88000000000001</v>
      </c>
      <c r="BH1055" s="32">
        <f t="shared" si="165"/>
        <v>1</v>
      </c>
      <c r="BI1055" s="32">
        <f t="shared" si="166"/>
        <v>0</v>
      </c>
      <c r="BJ1055" s="69">
        <f t="shared" si="167"/>
        <v>0</v>
      </c>
      <c r="BK1055" s="158" t="str">
        <f t="shared" si="168"/>
        <v/>
      </c>
    </row>
    <row r="1056" spans="1:63" ht="12" customHeight="1" x14ac:dyDescent="0.2">
      <c r="A1056" s="8"/>
      <c r="B1056" s="7"/>
      <c r="C1056" s="7"/>
      <c r="D1056" s="7"/>
      <c r="E1056" s="7"/>
      <c r="F1056" s="7"/>
      <c r="G1056" s="7"/>
      <c r="H1056" s="7"/>
      <c r="I1056" s="10"/>
      <c r="J1056" s="25"/>
      <c r="K1056" s="250"/>
      <c r="L1056" s="31"/>
      <c r="M1056" s="9"/>
      <c r="N1056" s="11" t="s">
        <v>25</v>
      </c>
      <c r="O1056" s="39"/>
      <c r="P1056" s="47"/>
      <c r="Q1056" s="13"/>
      <c r="R1056" s="248">
        <f t="shared" si="160"/>
        <v>0</v>
      </c>
      <c r="S1056" s="248">
        <f t="shared" si="161"/>
        <v>0</v>
      </c>
      <c r="T1056" s="248">
        <f t="shared" si="162"/>
        <v>0</v>
      </c>
      <c r="U1056" s="248">
        <f t="shared" si="163"/>
        <v>0</v>
      </c>
      <c r="V1056" s="13"/>
      <c r="W1056" s="7"/>
      <c r="AT1056" s="130"/>
      <c r="BF1056" s="33">
        <f t="shared" si="169"/>
        <v>41242</v>
      </c>
      <c r="BG1056" s="34">
        <f t="shared" si="164"/>
        <v>82.88000000000001</v>
      </c>
      <c r="BH1056" s="32">
        <f t="shared" si="165"/>
        <v>1</v>
      </c>
      <c r="BI1056" s="32">
        <f t="shared" si="166"/>
        <v>0</v>
      </c>
      <c r="BJ1056" s="69">
        <f t="shared" si="167"/>
        <v>0</v>
      </c>
      <c r="BK1056" s="158" t="str">
        <f t="shared" si="168"/>
        <v/>
      </c>
    </row>
    <row r="1057" spans="1:63" ht="12" customHeight="1" x14ac:dyDescent="0.2">
      <c r="A1057" s="8"/>
      <c r="B1057" s="7"/>
      <c r="C1057" s="7"/>
      <c r="D1057" s="7"/>
      <c r="E1057" s="7"/>
      <c r="F1057" s="7"/>
      <c r="G1057" s="7"/>
      <c r="H1057" s="7"/>
      <c r="I1057" s="10"/>
      <c r="J1057" s="25"/>
      <c r="K1057" s="250"/>
      <c r="L1057" s="31"/>
      <c r="M1057" s="9"/>
      <c r="N1057" s="11" t="s">
        <v>25</v>
      </c>
      <c r="O1057" s="39"/>
      <c r="P1057" s="47"/>
      <c r="Q1057" s="13"/>
      <c r="R1057" s="248">
        <f t="shared" si="160"/>
        <v>0</v>
      </c>
      <c r="S1057" s="248">
        <f t="shared" si="161"/>
        <v>0</v>
      </c>
      <c r="T1057" s="248">
        <f t="shared" si="162"/>
        <v>0</v>
      </c>
      <c r="U1057" s="248">
        <f t="shared" si="163"/>
        <v>0</v>
      </c>
      <c r="V1057" s="13"/>
      <c r="W1057" s="7"/>
      <c r="AT1057" s="130"/>
      <c r="BF1057" s="33">
        <f t="shared" si="169"/>
        <v>41242</v>
      </c>
      <c r="BG1057" s="34">
        <f t="shared" si="164"/>
        <v>82.88000000000001</v>
      </c>
      <c r="BH1057" s="32">
        <f t="shared" si="165"/>
        <v>1</v>
      </c>
      <c r="BI1057" s="32">
        <f t="shared" si="166"/>
        <v>0</v>
      </c>
      <c r="BJ1057" s="69">
        <f t="shared" si="167"/>
        <v>0</v>
      </c>
      <c r="BK1057" s="158" t="str">
        <f t="shared" si="168"/>
        <v/>
      </c>
    </row>
    <row r="1058" spans="1:63" ht="12" customHeight="1" x14ac:dyDescent="0.2">
      <c r="A1058" s="8"/>
      <c r="B1058" s="7"/>
      <c r="C1058" s="7"/>
      <c r="D1058" s="7"/>
      <c r="E1058" s="7"/>
      <c r="F1058" s="7"/>
      <c r="G1058" s="7"/>
      <c r="H1058" s="7"/>
      <c r="I1058" s="10"/>
      <c r="J1058" s="25"/>
      <c r="K1058" s="250"/>
      <c r="L1058" s="31"/>
      <c r="M1058" s="9"/>
      <c r="N1058" s="11" t="s">
        <v>25</v>
      </c>
      <c r="O1058" s="39"/>
      <c r="P1058" s="47"/>
      <c r="Q1058" s="13"/>
      <c r="R1058" s="248">
        <f t="shared" si="160"/>
        <v>0</v>
      </c>
      <c r="S1058" s="248">
        <f t="shared" si="161"/>
        <v>0</v>
      </c>
      <c r="T1058" s="248">
        <f t="shared" si="162"/>
        <v>0</v>
      </c>
      <c r="U1058" s="248">
        <f t="shared" si="163"/>
        <v>0</v>
      </c>
      <c r="V1058" s="13"/>
      <c r="W1058" s="7"/>
      <c r="AT1058" s="130"/>
      <c r="BF1058" s="33">
        <f t="shared" si="169"/>
        <v>41242</v>
      </c>
      <c r="BG1058" s="34">
        <f t="shared" si="164"/>
        <v>82.88000000000001</v>
      </c>
      <c r="BH1058" s="32">
        <f t="shared" si="165"/>
        <v>1</v>
      </c>
      <c r="BI1058" s="32">
        <f t="shared" si="166"/>
        <v>0</v>
      </c>
      <c r="BJ1058" s="69">
        <f t="shared" si="167"/>
        <v>0</v>
      </c>
      <c r="BK1058" s="158" t="str">
        <f t="shared" si="168"/>
        <v/>
      </c>
    </row>
    <row r="1059" spans="1:63" ht="12" customHeight="1" x14ac:dyDescent="0.2">
      <c r="A1059" s="8"/>
      <c r="B1059" s="7"/>
      <c r="C1059" s="7"/>
      <c r="D1059" s="7"/>
      <c r="E1059" s="7"/>
      <c r="F1059" s="7"/>
      <c r="G1059" s="7"/>
      <c r="H1059" s="7"/>
      <c r="I1059" s="10"/>
      <c r="J1059" s="25"/>
      <c r="K1059" s="250"/>
      <c r="L1059" s="31"/>
      <c r="M1059" s="9"/>
      <c r="N1059" s="11" t="s">
        <v>25</v>
      </c>
      <c r="O1059" s="39"/>
      <c r="P1059" s="47"/>
      <c r="Q1059" s="13"/>
      <c r="R1059" s="248">
        <f t="shared" si="160"/>
        <v>0</v>
      </c>
      <c r="S1059" s="248">
        <f t="shared" si="161"/>
        <v>0</v>
      </c>
      <c r="T1059" s="248">
        <f t="shared" si="162"/>
        <v>0</v>
      </c>
      <c r="U1059" s="248">
        <f t="shared" si="163"/>
        <v>0</v>
      </c>
      <c r="V1059" s="13"/>
      <c r="W1059" s="7"/>
      <c r="AT1059" s="130"/>
      <c r="BF1059" s="33">
        <f t="shared" si="169"/>
        <v>41242</v>
      </c>
      <c r="BG1059" s="34">
        <f t="shared" si="164"/>
        <v>82.88000000000001</v>
      </c>
      <c r="BH1059" s="32">
        <f t="shared" si="165"/>
        <v>1</v>
      </c>
      <c r="BI1059" s="32">
        <f t="shared" si="166"/>
        <v>0</v>
      </c>
      <c r="BJ1059" s="69">
        <f t="shared" si="167"/>
        <v>0</v>
      </c>
      <c r="BK1059" s="158" t="str">
        <f t="shared" si="168"/>
        <v/>
      </c>
    </row>
    <row r="1060" spans="1:63" ht="12" customHeight="1" x14ac:dyDescent="0.2">
      <c r="A1060" s="8"/>
      <c r="B1060" s="7"/>
      <c r="C1060" s="7"/>
      <c r="D1060" s="7"/>
      <c r="E1060" s="7"/>
      <c r="F1060" s="7"/>
      <c r="G1060" s="7"/>
      <c r="H1060" s="7"/>
      <c r="I1060" s="10"/>
      <c r="J1060" s="25"/>
      <c r="K1060" s="250"/>
      <c r="L1060" s="31"/>
      <c r="M1060" s="9"/>
      <c r="N1060" s="11" t="s">
        <v>25</v>
      </c>
      <c r="O1060" s="39"/>
      <c r="P1060" s="47"/>
      <c r="Q1060" s="13"/>
      <c r="R1060" s="248">
        <f t="shared" si="160"/>
        <v>0</v>
      </c>
      <c r="S1060" s="248">
        <f t="shared" si="161"/>
        <v>0</v>
      </c>
      <c r="T1060" s="248">
        <f t="shared" si="162"/>
        <v>0</v>
      </c>
      <c r="U1060" s="248">
        <f t="shared" si="163"/>
        <v>0</v>
      </c>
      <c r="V1060" s="13"/>
      <c r="W1060" s="7"/>
      <c r="AT1060" s="130"/>
      <c r="BF1060" s="33">
        <f t="shared" si="169"/>
        <v>41242</v>
      </c>
      <c r="BG1060" s="34">
        <f t="shared" si="164"/>
        <v>82.88000000000001</v>
      </c>
      <c r="BH1060" s="32">
        <f t="shared" si="165"/>
        <v>1</v>
      </c>
      <c r="BI1060" s="32">
        <f t="shared" si="166"/>
        <v>0</v>
      </c>
      <c r="BJ1060" s="69">
        <f t="shared" si="167"/>
        <v>0</v>
      </c>
      <c r="BK1060" s="158" t="str">
        <f t="shared" si="168"/>
        <v/>
      </c>
    </row>
    <row r="1061" spans="1:63" ht="12" customHeight="1" x14ac:dyDescent="0.2">
      <c r="A1061" s="8"/>
      <c r="B1061" s="7"/>
      <c r="C1061" s="7"/>
      <c r="D1061" s="7"/>
      <c r="E1061" s="7"/>
      <c r="F1061" s="7"/>
      <c r="G1061" s="7"/>
      <c r="H1061" s="7"/>
      <c r="I1061" s="10"/>
      <c r="J1061" s="25"/>
      <c r="K1061" s="250"/>
      <c r="L1061" s="31"/>
      <c r="M1061" s="9"/>
      <c r="N1061" s="11" t="s">
        <v>25</v>
      </c>
      <c r="O1061" s="39"/>
      <c r="P1061" s="47"/>
      <c r="Q1061" s="13"/>
      <c r="R1061" s="248">
        <f t="shared" si="160"/>
        <v>0</v>
      </c>
      <c r="S1061" s="248">
        <f t="shared" si="161"/>
        <v>0</v>
      </c>
      <c r="T1061" s="248">
        <f t="shared" si="162"/>
        <v>0</v>
      </c>
      <c r="U1061" s="248">
        <f t="shared" si="163"/>
        <v>0</v>
      </c>
      <c r="V1061" s="13"/>
      <c r="W1061" s="7"/>
      <c r="AT1061" s="130"/>
      <c r="BF1061" s="33">
        <f t="shared" si="169"/>
        <v>41242</v>
      </c>
      <c r="BG1061" s="34">
        <f t="shared" si="164"/>
        <v>82.88000000000001</v>
      </c>
      <c r="BH1061" s="32">
        <f t="shared" si="165"/>
        <v>1</v>
      </c>
      <c r="BI1061" s="32">
        <f t="shared" si="166"/>
        <v>0</v>
      </c>
      <c r="BJ1061" s="69">
        <f t="shared" si="167"/>
        <v>0</v>
      </c>
      <c r="BK1061" s="158" t="str">
        <f t="shared" si="168"/>
        <v/>
      </c>
    </row>
    <row r="1062" spans="1:63" ht="12" customHeight="1" x14ac:dyDescent="0.2">
      <c r="A1062" s="8"/>
      <c r="B1062" s="7"/>
      <c r="C1062" s="7"/>
      <c r="D1062" s="7"/>
      <c r="E1062" s="7"/>
      <c r="F1062" s="7"/>
      <c r="G1062" s="7"/>
      <c r="H1062" s="7"/>
      <c r="I1062" s="10"/>
      <c r="J1062" s="25"/>
      <c r="K1062" s="250"/>
      <c r="L1062" s="31"/>
      <c r="M1062" s="9"/>
      <c r="N1062" s="11" t="s">
        <v>25</v>
      </c>
      <c r="O1062" s="39"/>
      <c r="P1062" s="47"/>
      <c r="Q1062" s="13"/>
      <c r="R1062" s="248">
        <f t="shared" si="160"/>
        <v>0</v>
      </c>
      <c r="S1062" s="248">
        <f t="shared" si="161"/>
        <v>0</v>
      </c>
      <c r="T1062" s="248">
        <f t="shared" si="162"/>
        <v>0</v>
      </c>
      <c r="U1062" s="248">
        <f t="shared" si="163"/>
        <v>0</v>
      </c>
      <c r="V1062" s="13"/>
      <c r="W1062" s="7"/>
      <c r="AT1062" s="130"/>
      <c r="BF1062" s="33">
        <f t="shared" si="169"/>
        <v>41242</v>
      </c>
      <c r="BG1062" s="34">
        <f t="shared" si="164"/>
        <v>82.88000000000001</v>
      </c>
      <c r="BH1062" s="32">
        <f t="shared" si="165"/>
        <v>1</v>
      </c>
      <c r="BI1062" s="32">
        <f t="shared" si="166"/>
        <v>0</v>
      </c>
      <c r="BJ1062" s="69">
        <f t="shared" si="167"/>
        <v>0</v>
      </c>
      <c r="BK1062" s="158" t="str">
        <f t="shared" si="168"/>
        <v/>
      </c>
    </row>
    <row r="1063" spans="1:63" ht="12" customHeight="1" x14ac:dyDescent="0.2">
      <c r="A1063" s="8"/>
      <c r="B1063" s="7"/>
      <c r="C1063" s="7"/>
      <c r="D1063" s="7"/>
      <c r="E1063" s="7"/>
      <c r="F1063" s="7"/>
      <c r="G1063" s="7"/>
      <c r="H1063" s="7"/>
      <c r="I1063" s="10"/>
      <c r="J1063" s="25"/>
      <c r="K1063" s="250"/>
      <c r="L1063" s="31"/>
      <c r="M1063" s="9"/>
      <c r="N1063" s="11" t="s">
        <v>25</v>
      </c>
      <c r="O1063" s="39"/>
      <c r="P1063" s="47"/>
      <c r="Q1063" s="13"/>
      <c r="R1063" s="248">
        <f t="shared" si="160"/>
        <v>0</v>
      </c>
      <c r="S1063" s="248">
        <f t="shared" si="161"/>
        <v>0</v>
      </c>
      <c r="T1063" s="248">
        <f t="shared" si="162"/>
        <v>0</v>
      </c>
      <c r="U1063" s="248">
        <f t="shared" si="163"/>
        <v>0</v>
      </c>
      <c r="V1063" s="13"/>
      <c r="W1063" s="7"/>
      <c r="AT1063" s="130"/>
      <c r="BF1063" s="33">
        <f t="shared" si="169"/>
        <v>41242</v>
      </c>
      <c r="BG1063" s="34">
        <f t="shared" si="164"/>
        <v>82.88000000000001</v>
      </c>
      <c r="BH1063" s="32">
        <f t="shared" si="165"/>
        <v>1</v>
      </c>
      <c r="BI1063" s="32">
        <f t="shared" si="166"/>
        <v>0</v>
      </c>
      <c r="BJ1063" s="69">
        <f t="shared" si="167"/>
        <v>0</v>
      </c>
      <c r="BK1063" s="158" t="str">
        <f t="shared" si="168"/>
        <v/>
      </c>
    </row>
    <row r="1064" spans="1:63" ht="12" customHeight="1" x14ac:dyDescent="0.2">
      <c r="A1064" s="8"/>
      <c r="B1064" s="7"/>
      <c r="C1064" s="7"/>
      <c r="D1064" s="7"/>
      <c r="E1064" s="7"/>
      <c r="F1064" s="7"/>
      <c r="G1064" s="7"/>
      <c r="H1064" s="7"/>
      <c r="I1064" s="10"/>
      <c r="J1064" s="25"/>
      <c r="K1064" s="250"/>
      <c r="L1064" s="31"/>
      <c r="M1064" s="9"/>
      <c r="N1064" s="11" t="s">
        <v>25</v>
      </c>
      <c r="O1064" s="39"/>
      <c r="P1064" s="47"/>
      <c r="Q1064" s="13"/>
      <c r="R1064" s="248">
        <f t="shared" si="160"/>
        <v>0</v>
      </c>
      <c r="S1064" s="248">
        <f t="shared" si="161"/>
        <v>0</v>
      </c>
      <c r="T1064" s="248">
        <f t="shared" si="162"/>
        <v>0</v>
      </c>
      <c r="U1064" s="248">
        <f t="shared" si="163"/>
        <v>0</v>
      </c>
      <c r="V1064" s="13"/>
      <c r="W1064" s="7"/>
      <c r="AT1064" s="130"/>
      <c r="BF1064" s="33">
        <f t="shared" si="169"/>
        <v>41242</v>
      </c>
      <c r="BG1064" s="34">
        <f t="shared" si="164"/>
        <v>82.88000000000001</v>
      </c>
      <c r="BH1064" s="32">
        <f t="shared" si="165"/>
        <v>1</v>
      </c>
      <c r="BI1064" s="32">
        <f t="shared" si="166"/>
        <v>0</v>
      </c>
      <c r="BJ1064" s="69">
        <f t="shared" si="167"/>
        <v>0</v>
      </c>
      <c r="BK1064" s="158" t="str">
        <f t="shared" si="168"/>
        <v/>
      </c>
    </row>
    <row r="1065" spans="1:63" ht="12" customHeight="1" x14ac:dyDescent="0.2">
      <c r="A1065" s="8"/>
      <c r="B1065" s="7"/>
      <c r="C1065" s="7"/>
      <c r="D1065" s="7"/>
      <c r="E1065" s="7"/>
      <c r="F1065" s="7"/>
      <c r="G1065" s="7"/>
      <c r="H1065" s="7"/>
      <c r="I1065" s="10"/>
      <c r="J1065" s="25"/>
      <c r="K1065" s="250"/>
      <c r="L1065" s="31"/>
      <c r="M1065" s="9"/>
      <c r="N1065" s="11" t="s">
        <v>25</v>
      </c>
      <c r="O1065" s="39"/>
      <c r="P1065" s="47"/>
      <c r="Q1065" s="13"/>
      <c r="R1065" s="248">
        <f t="shared" si="160"/>
        <v>0</v>
      </c>
      <c r="S1065" s="248">
        <f t="shared" si="161"/>
        <v>0</v>
      </c>
      <c r="T1065" s="248">
        <f t="shared" si="162"/>
        <v>0</v>
      </c>
      <c r="U1065" s="248">
        <f t="shared" si="163"/>
        <v>0</v>
      </c>
      <c r="V1065" s="13"/>
      <c r="W1065" s="7"/>
      <c r="AT1065" s="130"/>
      <c r="BF1065" s="33">
        <f t="shared" si="169"/>
        <v>41242</v>
      </c>
      <c r="BG1065" s="34">
        <f t="shared" si="164"/>
        <v>82.88000000000001</v>
      </c>
      <c r="BH1065" s="32">
        <f t="shared" si="165"/>
        <v>1</v>
      </c>
      <c r="BI1065" s="32">
        <f t="shared" si="166"/>
        <v>0</v>
      </c>
      <c r="BJ1065" s="69">
        <f t="shared" si="167"/>
        <v>0</v>
      </c>
      <c r="BK1065" s="158" t="str">
        <f t="shared" si="168"/>
        <v/>
      </c>
    </row>
    <row r="1066" spans="1:63" ht="12" customHeight="1" x14ac:dyDescent="0.2">
      <c r="A1066" s="8"/>
      <c r="B1066" s="7"/>
      <c r="C1066" s="7"/>
      <c r="D1066" s="7"/>
      <c r="E1066" s="7"/>
      <c r="F1066" s="7"/>
      <c r="G1066" s="7"/>
      <c r="H1066" s="7"/>
      <c r="I1066" s="10"/>
      <c r="J1066" s="25"/>
      <c r="K1066" s="250"/>
      <c r="L1066" s="31"/>
      <c r="M1066" s="9"/>
      <c r="N1066" s="11" t="s">
        <v>25</v>
      </c>
      <c r="O1066" s="39"/>
      <c r="P1066" s="47"/>
      <c r="Q1066" s="13"/>
      <c r="R1066" s="248">
        <f t="shared" si="160"/>
        <v>0</v>
      </c>
      <c r="S1066" s="248">
        <f t="shared" si="161"/>
        <v>0</v>
      </c>
      <c r="T1066" s="248">
        <f t="shared" si="162"/>
        <v>0</v>
      </c>
      <c r="U1066" s="248">
        <f t="shared" si="163"/>
        <v>0</v>
      </c>
      <c r="V1066" s="13"/>
      <c r="W1066" s="7"/>
      <c r="AT1066" s="130"/>
      <c r="BF1066" s="33">
        <f t="shared" si="169"/>
        <v>41242</v>
      </c>
      <c r="BG1066" s="34">
        <f t="shared" si="164"/>
        <v>82.88000000000001</v>
      </c>
      <c r="BH1066" s="32">
        <f t="shared" si="165"/>
        <v>1</v>
      </c>
      <c r="BI1066" s="32">
        <f t="shared" si="166"/>
        <v>0</v>
      </c>
      <c r="BJ1066" s="69">
        <f t="shared" si="167"/>
        <v>0</v>
      </c>
      <c r="BK1066" s="158" t="str">
        <f t="shared" si="168"/>
        <v/>
      </c>
    </row>
    <row r="1067" spans="1:63" ht="12" customHeight="1" x14ac:dyDescent="0.2">
      <c r="A1067" s="8"/>
      <c r="B1067" s="7"/>
      <c r="C1067" s="7"/>
      <c r="D1067" s="7"/>
      <c r="E1067" s="7"/>
      <c r="F1067" s="7"/>
      <c r="G1067" s="7"/>
      <c r="H1067" s="7"/>
      <c r="I1067" s="10"/>
      <c r="J1067" s="25"/>
      <c r="K1067" s="250"/>
      <c r="L1067" s="31"/>
      <c r="M1067" s="9"/>
      <c r="N1067" s="11" t="s">
        <v>25</v>
      </c>
      <c r="O1067" s="39"/>
      <c r="P1067" s="47"/>
      <c r="Q1067" s="13"/>
      <c r="R1067" s="248">
        <f t="shared" si="160"/>
        <v>0</v>
      </c>
      <c r="S1067" s="248">
        <f t="shared" si="161"/>
        <v>0</v>
      </c>
      <c r="T1067" s="248">
        <f t="shared" si="162"/>
        <v>0</v>
      </c>
      <c r="U1067" s="248">
        <f t="shared" si="163"/>
        <v>0</v>
      </c>
      <c r="V1067" s="13"/>
      <c r="W1067" s="7"/>
      <c r="AT1067" s="130"/>
      <c r="BF1067" s="33">
        <f t="shared" si="169"/>
        <v>41242</v>
      </c>
      <c r="BG1067" s="34">
        <f t="shared" si="164"/>
        <v>82.88000000000001</v>
      </c>
      <c r="BH1067" s="32">
        <f t="shared" si="165"/>
        <v>1</v>
      </c>
      <c r="BI1067" s="32">
        <f t="shared" si="166"/>
        <v>0</v>
      </c>
      <c r="BJ1067" s="69">
        <f t="shared" si="167"/>
        <v>0</v>
      </c>
      <c r="BK1067" s="158" t="str">
        <f t="shared" si="168"/>
        <v/>
      </c>
    </row>
    <row r="1068" spans="1:63" ht="12" customHeight="1" x14ac:dyDescent="0.2">
      <c r="A1068" s="8"/>
      <c r="B1068" s="7"/>
      <c r="C1068" s="7"/>
      <c r="D1068" s="7"/>
      <c r="E1068" s="7"/>
      <c r="F1068" s="7"/>
      <c r="G1068" s="7"/>
      <c r="H1068" s="7"/>
      <c r="I1068" s="10"/>
      <c r="J1068" s="25"/>
      <c r="K1068" s="250"/>
      <c r="L1068" s="31"/>
      <c r="M1068" s="9"/>
      <c r="N1068" s="11" t="s">
        <v>25</v>
      </c>
      <c r="O1068" s="39"/>
      <c r="P1068" s="47"/>
      <c r="Q1068" s="13"/>
      <c r="R1068" s="248">
        <f t="shared" si="160"/>
        <v>0</v>
      </c>
      <c r="S1068" s="248">
        <f t="shared" si="161"/>
        <v>0</v>
      </c>
      <c r="T1068" s="248">
        <f t="shared" si="162"/>
        <v>0</v>
      </c>
      <c r="U1068" s="248">
        <f t="shared" si="163"/>
        <v>0</v>
      </c>
      <c r="V1068" s="13"/>
      <c r="W1068" s="7"/>
      <c r="AT1068" s="130"/>
      <c r="BF1068" s="33">
        <f t="shared" si="169"/>
        <v>41242</v>
      </c>
      <c r="BG1068" s="34">
        <f t="shared" si="164"/>
        <v>82.88000000000001</v>
      </c>
      <c r="BH1068" s="32">
        <f t="shared" si="165"/>
        <v>1</v>
      </c>
      <c r="BI1068" s="32">
        <f t="shared" si="166"/>
        <v>0</v>
      </c>
      <c r="BJ1068" s="69">
        <f t="shared" si="167"/>
        <v>0</v>
      </c>
      <c r="BK1068" s="158" t="str">
        <f t="shared" si="168"/>
        <v/>
      </c>
    </row>
    <row r="1069" spans="1:63" ht="12" customHeight="1" x14ac:dyDescent="0.2">
      <c r="A1069" s="8"/>
      <c r="B1069" s="7"/>
      <c r="C1069" s="7"/>
      <c r="D1069" s="7"/>
      <c r="E1069" s="7"/>
      <c r="F1069" s="7"/>
      <c r="G1069" s="7"/>
      <c r="H1069" s="7"/>
      <c r="I1069" s="10"/>
      <c r="J1069" s="25"/>
      <c r="K1069" s="250"/>
      <c r="L1069" s="31"/>
      <c r="M1069" s="9"/>
      <c r="N1069" s="11" t="s">
        <v>25</v>
      </c>
      <c r="O1069" s="39"/>
      <c r="P1069" s="47"/>
      <c r="Q1069" s="13"/>
      <c r="R1069" s="248">
        <f t="shared" si="160"/>
        <v>0</v>
      </c>
      <c r="S1069" s="248">
        <f t="shared" si="161"/>
        <v>0</v>
      </c>
      <c r="T1069" s="248">
        <f t="shared" si="162"/>
        <v>0</v>
      </c>
      <c r="U1069" s="248">
        <f t="shared" si="163"/>
        <v>0</v>
      </c>
      <c r="V1069" s="13"/>
      <c r="W1069" s="7"/>
      <c r="AT1069" s="130"/>
      <c r="BF1069" s="33">
        <f t="shared" si="169"/>
        <v>41242</v>
      </c>
      <c r="BG1069" s="34">
        <f t="shared" si="164"/>
        <v>82.88000000000001</v>
      </c>
      <c r="BH1069" s="32">
        <f t="shared" si="165"/>
        <v>1</v>
      </c>
      <c r="BI1069" s="32">
        <f t="shared" si="166"/>
        <v>0</v>
      </c>
      <c r="BJ1069" s="69">
        <f t="shared" si="167"/>
        <v>0</v>
      </c>
      <c r="BK1069" s="158" t="str">
        <f t="shared" si="168"/>
        <v/>
      </c>
    </row>
    <row r="1070" spans="1:63" ht="12" customHeight="1" x14ac:dyDescent="0.2">
      <c r="A1070" s="8"/>
      <c r="B1070" s="7"/>
      <c r="C1070" s="7"/>
      <c r="D1070" s="7"/>
      <c r="E1070" s="7"/>
      <c r="F1070" s="7"/>
      <c r="G1070" s="7"/>
      <c r="H1070" s="7"/>
      <c r="I1070" s="10"/>
      <c r="J1070" s="25"/>
      <c r="K1070" s="250"/>
      <c r="L1070" s="31"/>
      <c r="M1070" s="9"/>
      <c r="N1070" s="11" t="s">
        <v>25</v>
      </c>
      <c r="O1070" s="39"/>
      <c r="P1070" s="47"/>
      <c r="Q1070" s="13"/>
      <c r="R1070" s="248">
        <f t="shared" si="160"/>
        <v>0</v>
      </c>
      <c r="S1070" s="248">
        <f t="shared" si="161"/>
        <v>0</v>
      </c>
      <c r="T1070" s="248">
        <f t="shared" si="162"/>
        <v>0</v>
      </c>
      <c r="U1070" s="248">
        <f t="shared" si="163"/>
        <v>0</v>
      </c>
      <c r="V1070" s="13"/>
      <c r="W1070" s="7"/>
      <c r="AT1070" s="130"/>
      <c r="BF1070" s="33">
        <f t="shared" si="169"/>
        <v>41242</v>
      </c>
      <c r="BG1070" s="34">
        <f t="shared" si="164"/>
        <v>82.88000000000001</v>
      </c>
      <c r="BH1070" s="32">
        <f t="shared" si="165"/>
        <v>1</v>
      </c>
      <c r="BI1070" s="32">
        <f t="shared" si="166"/>
        <v>0</v>
      </c>
      <c r="BJ1070" s="69">
        <f t="shared" si="167"/>
        <v>0</v>
      </c>
      <c r="BK1070" s="158" t="str">
        <f t="shared" si="168"/>
        <v/>
      </c>
    </row>
    <row r="1071" spans="1:63" ht="12" customHeight="1" x14ac:dyDescent="0.2">
      <c r="A1071" s="8"/>
      <c r="B1071" s="7"/>
      <c r="C1071" s="7"/>
      <c r="D1071" s="7"/>
      <c r="E1071" s="7"/>
      <c r="F1071" s="7"/>
      <c r="G1071" s="7"/>
      <c r="H1071" s="7"/>
      <c r="I1071" s="10"/>
      <c r="J1071" s="25"/>
      <c r="K1071" s="250"/>
      <c r="L1071" s="31"/>
      <c r="M1071" s="9"/>
      <c r="N1071" s="11" t="s">
        <v>25</v>
      </c>
      <c r="O1071" s="39"/>
      <c r="P1071" s="47"/>
      <c r="Q1071" s="13"/>
      <c r="R1071" s="248">
        <f t="shared" si="160"/>
        <v>0</v>
      </c>
      <c r="S1071" s="248">
        <f t="shared" si="161"/>
        <v>0</v>
      </c>
      <c r="T1071" s="248">
        <f t="shared" si="162"/>
        <v>0</v>
      </c>
      <c r="U1071" s="248">
        <f t="shared" si="163"/>
        <v>0</v>
      </c>
      <c r="V1071" s="13"/>
      <c r="W1071" s="7"/>
      <c r="AT1071" s="130"/>
      <c r="BF1071" s="33">
        <f t="shared" si="169"/>
        <v>41242</v>
      </c>
      <c r="BG1071" s="34">
        <f t="shared" si="164"/>
        <v>82.88000000000001</v>
      </c>
      <c r="BH1071" s="32">
        <f t="shared" si="165"/>
        <v>1</v>
      </c>
      <c r="BI1071" s="32">
        <f t="shared" si="166"/>
        <v>0</v>
      </c>
      <c r="BJ1071" s="69">
        <f t="shared" si="167"/>
        <v>0</v>
      </c>
      <c r="BK1071" s="158" t="str">
        <f t="shared" si="168"/>
        <v/>
      </c>
    </row>
    <row r="1072" spans="1:63" ht="12" customHeight="1" x14ac:dyDescent="0.2">
      <c r="A1072" s="8"/>
      <c r="B1072" s="7"/>
      <c r="C1072" s="7"/>
      <c r="D1072" s="7"/>
      <c r="E1072" s="7"/>
      <c r="F1072" s="7"/>
      <c r="G1072" s="7"/>
      <c r="H1072" s="7"/>
      <c r="I1072" s="10"/>
      <c r="J1072" s="25"/>
      <c r="K1072" s="250"/>
      <c r="L1072" s="31"/>
      <c r="M1072" s="9"/>
      <c r="N1072" s="11" t="s">
        <v>25</v>
      </c>
      <c r="O1072" s="39"/>
      <c r="P1072" s="47"/>
      <c r="Q1072" s="13"/>
      <c r="R1072" s="248">
        <f t="shared" si="160"/>
        <v>0</v>
      </c>
      <c r="S1072" s="248">
        <f t="shared" si="161"/>
        <v>0</v>
      </c>
      <c r="T1072" s="248">
        <f t="shared" si="162"/>
        <v>0</v>
      </c>
      <c r="U1072" s="248">
        <f t="shared" si="163"/>
        <v>0</v>
      </c>
      <c r="V1072" s="13"/>
      <c r="W1072" s="7"/>
      <c r="AT1072" s="130"/>
      <c r="BF1072" s="33">
        <f t="shared" si="169"/>
        <v>41242</v>
      </c>
      <c r="BG1072" s="34">
        <f t="shared" si="164"/>
        <v>82.88000000000001</v>
      </c>
      <c r="BH1072" s="32">
        <f t="shared" si="165"/>
        <v>1</v>
      </c>
      <c r="BI1072" s="32">
        <f t="shared" si="166"/>
        <v>0</v>
      </c>
      <c r="BJ1072" s="69">
        <f t="shared" si="167"/>
        <v>0</v>
      </c>
      <c r="BK1072" s="158" t="str">
        <f t="shared" si="168"/>
        <v/>
      </c>
    </row>
    <row r="1073" spans="1:63" ht="12" customHeight="1" x14ac:dyDescent="0.2">
      <c r="A1073" s="8"/>
      <c r="B1073" s="7"/>
      <c r="C1073" s="7"/>
      <c r="D1073" s="7"/>
      <c r="E1073" s="7"/>
      <c r="F1073" s="7"/>
      <c r="G1073" s="7"/>
      <c r="H1073" s="7"/>
      <c r="I1073" s="10"/>
      <c r="J1073" s="25"/>
      <c r="K1073" s="250"/>
      <c r="L1073" s="31"/>
      <c r="M1073" s="9"/>
      <c r="N1073" s="11" t="s">
        <v>25</v>
      </c>
      <c r="O1073" s="39"/>
      <c r="P1073" s="47"/>
      <c r="Q1073" s="13"/>
      <c r="R1073" s="248">
        <f t="shared" si="160"/>
        <v>0</v>
      </c>
      <c r="S1073" s="248">
        <f t="shared" si="161"/>
        <v>0</v>
      </c>
      <c r="T1073" s="248">
        <f t="shared" si="162"/>
        <v>0</v>
      </c>
      <c r="U1073" s="248">
        <f t="shared" si="163"/>
        <v>0</v>
      </c>
      <c r="V1073" s="13"/>
      <c r="W1073" s="7"/>
      <c r="AT1073" s="130"/>
      <c r="BF1073" s="33">
        <f t="shared" si="169"/>
        <v>41242</v>
      </c>
      <c r="BG1073" s="34">
        <f t="shared" si="164"/>
        <v>82.88000000000001</v>
      </c>
      <c r="BH1073" s="32">
        <f t="shared" si="165"/>
        <v>1</v>
      </c>
      <c r="BI1073" s="32">
        <f t="shared" si="166"/>
        <v>0</v>
      </c>
      <c r="BJ1073" s="69">
        <f t="shared" si="167"/>
        <v>0</v>
      </c>
      <c r="BK1073" s="158" t="str">
        <f t="shared" si="168"/>
        <v/>
      </c>
    </row>
    <row r="1074" spans="1:63" ht="12" customHeight="1" x14ac:dyDescent="0.2">
      <c r="A1074" s="8"/>
      <c r="B1074" s="7"/>
      <c r="C1074" s="7"/>
      <c r="D1074" s="7"/>
      <c r="E1074" s="7"/>
      <c r="F1074" s="7"/>
      <c r="G1074" s="7"/>
      <c r="H1074" s="7"/>
      <c r="I1074" s="10"/>
      <c r="J1074" s="25"/>
      <c r="K1074" s="250"/>
      <c r="L1074" s="31"/>
      <c r="M1074" s="9"/>
      <c r="N1074" s="11" t="s">
        <v>25</v>
      </c>
      <c r="O1074" s="39"/>
      <c r="P1074" s="47"/>
      <c r="Q1074" s="13"/>
      <c r="R1074" s="248">
        <f t="shared" si="160"/>
        <v>0</v>
      </c>
      <c r="S1074" s="248">
        <f t="shared" si="161"/>
        <v>0</v>
      </c>
      <c r="T1074" s="248">
        <f t="shared" si="162"/>
        <v>0</v>
      </c>
      <c r="U1074" s="248">
        <f t="shared" si="163"/>
        <v>0</v>
      </c>
      <c r="V1074" s="13"/>
      <c r="W1074" s="7"/>
      <c r="AT1074" s="130"/>
      <c r="BF1074" s="33">
        <f t="shared" si="169"/>
        <v>41242</v>
      </c>
      <c r="BG1074" s="34">
        <f t="shared" si="164"/>
        <v>82.88000000000001</v>
      </c>
      <c r="BH1074" s="32">
        <f t="shared" si="165"/>
        <v>1</v>
      </c>
      <c r="BI1074" s="32">
        <f t="shared" si="166"/>
        <v>0</v>
      </c>
      <c r="BJ1074" s="69">
        <f t="shared" si="167"/>
        <v>0</v>
      </c>
      <c r="BK1074" s="158" t="str">
        <f t="shared" si="168"/>
        <v/>
      </c>
    </row>
    <row r="1075" spans="1:63" ht="12" customHeight="1" x14ac:dyDescent="0.2">
      <c r="A1075" s="8"/>
      <c r="B1075" s="7"/>
      <c r="C1075" s="7"/>
      <c r="D1075" s="7"/>
      <c r="E1075" s="7"/>
      <c r="F1075" s="7"/>
      <c r="G1075" s="7"/>
      <c r="H1075" s="7"/>
      <c r="I1075" s="10"/>
      <c r="J1075" s="25"/>
      <c r="K1075" s="250"/>
      <c r="L1075" s="31"/>
      <c r="M1075" s="9"/>
      <c r="N1075" s="11" t="s">
        <v>25</v>
      </c>
      <c r="O1075" s="39"/>
      <c r="P1075" s="47"/>
      <c r="Q1075" s="13"/>
      <c r="R1075" s="248">
        <f t="shared" si="160"/>
        <v>0</v>
      </c>
      <c r="S1075" s="248">
        <f t="shared" si="161"/>
        <v>0</v>
      </c>
      <c r="T1075" s="248">
        <f t="shared" si="162"/>
        <v>0</v>
      </c>
      <c r="U1075" s="248">
        <f t="shared" si="163"/>
        <v>0</v>
      </c>
      <c r="V1075" s="13"/>
      <c r="W1075" s="7"/>
      <c r="AT1075" s="130"/>
      <c r="BF1075" s="33">
        <f t="shared" si="169"/>
        <v>41242</v>
      </c>
      <c r="BG1075" s="34">
        <f t="shared" si="164"/>
        <v>82.88000000000001</v>
      </c>
      <c r="BH1075" s="32">
        <f t="shared" si="165"/>
        <v>1</v>
      </c>
      <c r="BI1075" s="32">
        <f t="shared" si="166"/>
        <v>0</v>
      </c>
      <c r="BJ1075" s="69">
        <f t="shared" si="167"/>
        <v>0</v>
      </c>
      <c r="BK1075" s="158" t="str">
        <f t="shared" si="168"/>
        <v/>
      </c>
    </row>
    <row r="1076" spans="1:63" ht="12" customHeight="1" x14ac:dyDescent="0.2">
      <c r="A1076" s="8"/>
      <c r="B1076" s="7"/>
      <c r="C1076" s="7"/>
      <c r="D1076" s="7"/>
      <c r="E1076" s="7"/>
      <c r="F1076" s="7"/>
      <c r="G1076" s="7"/>
      <c r="H1076" s="7"/>
      <c r="I1076" s="10"/>
      <c r="J1076" s="25"/>
      <c r="K1076" s="250"/>
      <c r="L1076" s="31"/>
      <c r="M1076" s="9"/>
      <c r="N1076" s="11" t="s">
        <v>25</v>
      </c>
      <c r="O1076" s="39"/>
      <c r="P1076" s="47"/>
      <c r="Q1076" s="13"/>
      <c r="R1076" s="248">
        <f t="shared" si="160"/>
        <v>0</v>
      </c>
      <c r="S1076" s="248">
        <f t="shared" si="161"/>
        <v>0</v>
      </c>
      <c r="T1076" s="248">
        <f t="shared" si="162"/>
        <v>0</v>
      </c>
      <c r="U1076" s="248">
        <f t="shared" si="163"/>
        <v>0</v>
      </c>
      <c r="V1076" s="13"/>
      <c r="W1076" s="7"/>
      <c r="AT1076" s="130"/>
      <c r="BF1076" s="33">
        <f t="shared" si="169"/>
        <v>41242</v>
      </c>
      <c r="BG1076" s="34">
        <f t="shared" si="164"/>
        <v>82.88000000000001</v>
      </c>
      <c r="BH1076" s="32">
        <f t="shared" si="165"/>
        <v>1</v>
      </c>
      <c r="BI1076" s="32">
        <f t="shared" si="166"/>
        <v>0</v>
      </c>
      <c r="BJ1076" s="69">
        <f t="shared" si="167"/>
        <v>0</v>
      </c>
      <c r="BK1076" s="158" t="str">
        <f t="shared" si="168"/>
        <v/>
      </c>
    </row>
    <row r="1077" spans="1:63" ht="12" customHeight="1" x14ac:dyDescent="0.2">
      <c r="A1077" s="8"/>
      <c r="B1077" s="7"/>
      <c r="C1077" s="7"/>
      <c r="D1077" s="7"/>
      <c r="E1077" s="7"/>
      <c r="F1077" s="7"/>
      <c r="G1077" s="7"/>
      <c r="H1077" s="7"/>
      <c r="I1077" s="10"/>
      <c r="J1077" s="25"/>
      <c r="K1077" s="250"/>
      <c r="L1077" s="31"/>
      <c r="M1077" s="9"/>
      <c r="N1077" s="11" t="s">
        <v>25</v>
      </c>
      <c r="O1077" s="39"/>
      <c r="P1077" s="47"/>
      <c r="Q1077" s="13"/>
      <c r="R1077" s="248">
        <f t="shared" si="160"/>
        <v>0</v>
      </c>
      <c r="S1077" s="248">
        <f t="shared" si="161"/>
        <v>0</v>
      </c>
      <c r="T1077" s="248">
        <f t="shared" si="162"/>
        <v>0</v>
      </c>
      <c r="U1077" s="248">
        <f t="shared" si="163"/>
        <v>0</v>
      </c>
      <c r="V1077" s="13"/>
      <c r="W1077" s="7"/>
      <c r="AT1077" s="130"/>
      <c r="BF1077" s="33">
        <f t="shared" si="169"/>
        <v>41242</v>
      </c>
      <c r="BG1077" s="34">
        <f t="shared" si="164"/>
        <v>82.88000000000001</v>
      </c>
      <c r="BH1077" s="32">
        <f t="shared" si="165"/>
        <v>1</v>
      </c>
      <c r="BI1077" s="32">
        <f t="shared" si="166"/>
        <v>0</v>
      </c>
      <c r="BJ1077" s="69">
        <f t="shared" si="167"/>
        <v>0</v>
      </c>
      <c r="BK1077" s="158" t="str">
        <f t="shared" si="168"/>
        <v/>
      </c>
    </row>
    <row r="1078" spans="1:63" ht="12" customHeight="1" x14ac:dyDescent="0.2">
      <c r="A1078" s="8"/>
      <c r="B1078" s="7"/>
      <c r="C1078" s="7"/>
      <c r="D1078" s="7"/>
      <c r="E1078" s="7"/>
      <c r="F1078" s="7"/>
      <c r="G1078" s="7"/>
      <c r="H1078" s="7"/>
      <c r="I1078" s="10"/>
      <c r="J1078" s="25"/>
      <c r="K1078" s="250"/>
      <c r="L1078" s="31"/>
      <c r="M1078" s="9"/>
      <c r="N1078" s="11" t="s">
        <v>25</v>
      </c>
      <c r="O1078" s="39"/>
      <c r="P1078" s="47"/>
      <c r="Q1078" s="13"/>
      <c r="R1078" s="248">
        <f t="shared" si="160"/>
        <v>0</v>
      </c>
      <c r="S1078" s="248">
        <f t="shared" si="161"/>
        <v>0</v>
      </c>
      <c r="T1078" s="248">
        <f t="shared" si="162"/>
        <v>0</v>
      </c>
      <c r="U1078" s="248">
        <f t="shared" si="163"/>
        <v>0</v>
      </c>
      <c r="V1078" s="13"/>
      <c r="W1078" s="7"/>
      <c r="AT1078" s="130"/>
      <c r="BF1078" s="33">
        <f t="shared" si="169"/>
        <v>41242</v>
      </c>
      <c r="BG1078" s="34">
        <f t="shared" si="164"/>
        <v>82.88000000000001</v>
      </c>
      <c r="BH1078" s="32">
        <f t="shared" si="165"/>
        <v>1</v>
      </c>
      <c r="BI1078" s="32">
        <f t="shared" si="166"/>
        <v>0</v>
      </c>
      <c r="BJ1078" s="69">
        <f t="shared" si="167"/>
        <v>0</v>
      </c>
      <c r="BK1078" s="158" t="str">
        <f t="shared" si="168"/>
        <v/>
      </c>
    </row>
    <row r="1079" spans="1:63" ht="12" customHeight="1" x14ac:dyDescent="0.2">
      <c r="A1079" s="8"/>
      <c r="B1079" s="7"/>
      <c r="C1079" s="7"/>
      <c r="D1079" s="7"/>
      <c r="E1079" s="7"/>
      <c r="F1079" s="7"/>
      <c r="G1079" s="7"/>
      <c r="H1079" s="7"/>
      <c r="I1079" s="10"/>
      <c r="J1079" s="25"/>
      <c r="K1079" s="250"/>
      <c r="L1079" s="31"/>
      <c r="M1079" s="9"/>
      <c r="N1079" s="11" t="s">
        <v>25</v>
      </c>
      <c r="O1079" s="39"/>
      <c r="P1079" s="47"/>
      <c r="Q1079" s="13"/>
      <c r="R1079" s="248">
        <f t="shared" si="160"/>
        <v>0</v>
      </c>
      <c r="S1079" s="248">
        <f t="shared" si="161"/>
        <v>0</v>
      </c>
      <c r="T1079" s="248">
        <f t="shared" si="162"/>
        <v>0</v>
      </c>
      <c r="U1079" s="248">
        <f t="shared" si="163"/>
        <v>0</v>
      </c>
      <c r="V1079" s="13"/>
      <c r="W1079" s="7"/>
      <c r="AT1079" s="130"/>
      <c r="BF1079" s="33">
        <f t="shared" si="169"/>
        <v>41242</v>
      </c>
      <c r="BG1079" s="34">
        <f t="shared" si="164"/>
        <v>82.88000000000001</v>
      </c>
      <c r="BH1079" s="32">
        <f t="shared" si="165"/>
        <v>1</v>
      </c>
      <c r="BI1079" s="32">
        <f t="shared" si="166"/>
        <v>0</v>
      </c>
      <c r="BJ1079" s="69">
        <f t="shared" si="167"/>
        <v>0</v>
      </c>
      <c r="BK1079" s="158" t="str">
        <f t="shared" si="168"/>
        <v/>
      </c>
    </row>
    <row r="1080" spans="1:63" ht="12" customHeight="1" x14ac:dyDescent="0.2">
      <c r="A1080" s="8"/>
      <c r="B1080" s="7"/>
      <c r="C1080" s="7"/>
      <c r="D1080" s="7"/>
      <c r="E1080" s="7"/>
      <c r="F1080" s="7"/>
      <c r="G1080" s="7"/>
      <c r="H1080" s="7"/>
      <c r="I1080" s="10"/>
      <c r="J1080" s="25"/>
      <c r="K1080" s="250"/>
      <c r="L1080" s="31"/>
      <c r="M1080" s="9"/>
      <c r="N1080" s="11" t="s">
        <v>25</v>
      </c>
      <c r="O1080" s="39"/>
      <c r="P1080" s="47"/>
      <c r="Q1080" s="13"/>
      <c r="R1080" s="248">
        <f t="shared" si="160"/>
        <v>0</v>
      </c>
      <c r="S1080" s="248">
        <f t="shared" si="161"/>
        <v>0</v>
      </c>
      <c r="T1080" s="248">
        <f t="shared" si="162"/>
        <v>0</v>
      </c>
      <c r="U1080" s="248">
        <f t="shared" si="163"/>
        <v>0</v>
      </c>
      <c r="V1080" s="13"/>
      <c r="W1080" s="7"/>
      <c r="AT1080" s="130"/>
      <c r="BF1080" s="33">
        <f t="shared" si="169"/>
        <v>41242</v>
      </c>
      <c r="BG1080" s="34">
        <f t="shared" si="164"/>
        <v>82.88000000000001</v>
      </c>
      <c r="BH1080" s="32">
        <f t="shared" si="165"/>
        <v>1</v>
      </c>
      <c r="BI1080" s="32">
        <f t="shared" si="166"/>
        <v>0</v>
      </c>
      <c r="BJ1080" s="69">
        <f t="shared" si="167"/>
        <v>0</v>
      </c>
      <c r="BK1080" s="158" t="str">
        <f t="shared" si="168"/>
        <v/>
      </c>
    </row>
    <row r="1081" spans="1:63" ht="12" customHeight="1" x14ac:dyDescent="0.2">
      <c r="A1081" s="8"/>
      <c r="B1081" s="7"/>
      <c r="C1081" s="7"/>
      <c r="D1081" s="7"/>
      <c r="E1081" s="7"/>
      <c r="F1081" s="7"/>
      <c r="G1081" s="7"/>
      <c r="H1081" s="7"/>
      <c r="I1081" s="10"/>
      <c r="J1081" s="25"/>
      <c r="K1081" s="250"/>
      <c r="L1081" s="31"/>
      <c r="M1081" s="9"/>
      <c r="N1081" s="11" t="s">
        <v>25</v>
      </c>
      <c r="O1081" s="39"/>
      <c r="P1081" s="47"/>
      <c r="Q1081" s="13"/>
      <c r="R1081" s="248">
        <f t="shared" si="160"/>
        <v>0</v>
      </c>
      <c r="S1081" s="248">
        <f t="shared" si="161"/>
        <v>0</v>
      </c>
      <c r="T1081" s="248">
        <f t="shared" si="162"/>
        <v>0</v>
      </c>
      <c r="U1081" s="248">
        <f t="shared" si="163"/>
        <v>0</v>
      </c>
      <c r="V1081" s="13"/>
      <c r="W1081" s="7"/>
      <c r="AT1081" s="130"/>
      <c r="BF1081" s="33">
        <f t="shared" si="169"/>
        <v>41242</v>
      </c>
      <c r="BG1081" s="34">
        <f t="shared" si="164"/>
        <v>82.88000000000001</v>
      </c>
      <c r="BH1081" s="32">
        <f t="shared" si="165"/>
        <v>1</v>
      </c>
      <c r="BI1081" s="32">
        <f t="shared" si="166"/>
        <v>0</v>
      </c>
      <c r="BJ1081" s="69">
        <f t="shared" si="167"/>
        <v>0</v>
      </c>
      <c r="BK1081" s="158" t="str">
        <f t="shared" si="168"/>
        <v/>
      </c>
    </row>
    <row r="1082" spans="1:63" ht="12" customHeight="1" x14ac:dyDescent="0.2">
      <c r="A1082" s="8"/>
      <c r="B1082" s="7"/>
      <c r="C1082" s="7"/>
      <c r="D1082" s="7"/>
      <c r="E1082" s="7"/>
      <c r="F1082" s="7"/>
      <c r="G1082" s="7"/>
      <c r="H1082" s="7"/>
      <c r="I1082" s="10"/>
      <c r="J1082" s="25"/>
      <c r="K1082" s="250"/>
      <c r="L1082" s="31"/>
      <c r="M1082" s="9"/>
      <c r="N1082" s="11" t="s">
        <v>25</v>
      </c>
      <c r="O1082" s="39"/>
      <c r="P1082" s="47"/>
      <c r="Q1082" s="13"/>
      <c r="R1082" s="248">
        <f t="shared" si="160"/>
        <v>0</v>
      </c>
      <c r="S1082" s="248">
        <f t="shared" si="161"/>
        <v>0</v>
      </c>
      <c r="T1082" s="248">
        <f t="shared" si="162"/>
        <v>0</v>
      </c>
      <c r="U1082" s="248">
        <f t="shared" si="163"/>
        <v>0</v>
      </c>
      <c r="V1082" s="13"/>
      <c r="W1082" s="7"/>
      <c r="AT1082" s="130"/>
      <c r="BF1082" s="33">
        <f t="shared" si="169"/>
        <v>41242</v>
      </c>
      <c r="BG1082" s="34">
        <f t="shared" si="164"/>
        <v>82.88000000000001</v>
      </c>
      <c r="BH1082" s="32">
        <f t="shared" si="165"/>
        <v>1</v>
      </c>
      <c r="BI1082" s="32">
        <f t="shared" si="166"/>
        <v>0</v>
      </c>
      <c r="BJ1082" s="69">
        <f t="shared" si="167"/>
        <v>0</v>
      </c>
      <c r="BK1082" s="158" t="str">
        <f t="shared" si="168"/>
        <v/>
      </c>
    </row>
    <row r="1083" spans="1:63" ht="12" customHeight="1" x14ac:dyDescent="0.2">
      <c r="A1083" s="8"/>
      <c r="B1083" s="7"/>
      <c r="C1083" s="7"/>
      <c r="D1083" s="7"/>
      <c r="E1083" s="7"/>
      <c r="F1083" s="7"/>
      <c r="G1083" s="7"/>
      <c r="H1083" s="7"/>
      <c r="I1083" s="10"/>
      <c r="J1083" s="25"/>
      <c r="K1083" s="250"/>
      <c r="L1083" s="31"/>
      <c r="M1083" s="9"/>
      <c r="N1083" s="11" t="s">
        <v>25</v>
      </c>
      <c r="O1083" s="39"/>
      <c r="P1083" s="47"/>
      <c r="Q1083" s="13"/>
      <c r="R1083" s="248">
        <f t="shared" si="160"/>
        <v>0</v>
      </c>
      <c r="S1083" s="248">
        <f t="shared" si="161"/>
        <v>0</v>
      </c>
      <c r="T1083" s="248">
        <f t="shared" si="162"/>
        <v>0</v>
      </c>
      <c r="U1083" s="248">
        <f t="shared" si="163"/>
        <v>0</v>
      </c>
      <c r="V1083" s="13"/>
      <c r="W1083" s="7"/>
      <c r="AT1083" s="130"/>
      <c r="BF1083" s="33">
        <f t="shared" si="169"/>
        <v>41242</v>
      </c>
      <c r="BG1083" s="34">
        <f t="shared" si="164"/>
        <v>82.88000000000001</v>
      </c>
      <c r="BH1083" s="32">
        <f t="shared" si="165"/>
        <v>1</v>
      </c>
      <c r="BI1083" s="32">
        <f t="shared" si="166"/>
        <v>0</v>
      </c>
      <c r="BJ1083" s="69">
        <f t="shared" si="167"/>
        <v>0</v>
      </c>
      <c r="BK1083" s="158" t="str">
        <f t="shared" si="168"/>
        <v/>
      </c>
    </row>
    <row r="1084" spans="1:63" ht="12" customHeight="1" x14ac:dyDescent="0.2">
      <c r="A1084" s="8"/>
      <c r="B1084" s="7"/>
      <c r="C1084" s="7"/>
      <c r="D1084" s="7"/>
      <c r="E1084" s="7"/>
      <c r="F1084" s="7"/>
      <c r="G1084" s="7"/>
      <c r="H1084" s="7"/>
      <c r="I1084" s="10"/>
      <c r="J1084" s="25"/>
      <c r="K1084" s="250"/>
      <c r="L1084" s="31"/>
      <c r="M1084" s="9"/>
      <c r="N1084" s="11" t="s">
        <v>25</v>
      </c>
      <c r="O1084" s="39"/>
      <c r="P1084" s="47"/>
      <c r="Q1084" s="13"/>
      <c r="R1084" s="248">
        <f t="shared" si="160"/>
        <v>0</v>
      </c>
      <c r="S1084" s="248">
        <f t="shared" si="161"/>
        <v>0</v>
      </c>
      <c r="T1084" s="248">
        <f t="shared" si="162"/>
        <v>0</v>
      </c>
      <c r="U1084" s="248">
        <f t="shared" si="163"/>
        <v>0</v>
      </c>
      <c r="V1084" s="13"/>
      <c r="W1084" s="7"/>
      <c r="AT1084" s="130"/>
      <c r="BF1084" s="33">
        <f t="shared" si="169"/>
        <v>41242</v>
      </c>
      <c r="BG1084" s="34">
        <f t="shared" si="164"/>
        <v>82.88000000000001</v>
      </c>
      <c r="BH1084" s="32">
        <f t="shared" si="165"/>
        <v>1</v>
      </c>
      <c r="BI1084" s="32">
        <f t="shared" si="166"/>
        <v>0</v>
      </c>
      <c r="BJ1084" s="69">
        <f t="shared" si="167"/>
        <v>0</v>
      </c>
      <c r="BK1084" s="158" t="str">
        <f t="shared" si="168"/>
        <v/>
      </c>
    </row>
    <row r="1085" spans="1:63" ht="12" customHeight="1" x14ac:dyDescent="0.2">
      <c r="A1085" s="8"/>
      <c r="B1085" s="7"/>
      <c r="C1085" s="7"/>
      <c r="D1085" s="7"/>
      <c r="E1085" s="7"/>
      <c r="F1085" s="7"/>
      <c r="G1085" s="7"/>
      <c r="H1085" s="7"/>
      <c r="I1085" s="10"/>
      <c r="J1085" s="25"/>
      <c r="K1085" s="250"/>
      <c r="L1085" s="31"/>
      <c r="M1085" s="9"/>
      <c r="N1085" s="11" t="s">
        <v>25</v>
      </c>
      <c r="O1085" s="39"/>
      <c r="P1085" s="47"/>
      <c r="Q1085" s="13"/>
      <c r="R1085" s="248">
        <f t="shared" si="160"/>
        <v>0</v>
      </c>
      <c r="S1085" s="248">
        <f t="shared" si="161"/>
        <v>0</v>
      </c>
      <c r="T1085" s="248">
        <f t="shared" si="162"/>
        <v>0</v>
      </c>
      <c r="U1085" s="248">
        <f t="shared" si="163"/>
        <v>0</v>
      </c>
      <c r="V1085" s="13"/>
      <c r="W1085" s="7"/>
      <c r="AT1085" s="130"/>
      <c r="BF1085" s="33">
        <f t="shared" si="169"/>
        <v>41242</v>
      </c>
      <c r="BG1085" s="34">
        <f t="shared" si="164"/>
        <v>82.88000000000001</v>
      </c>
      <c r="BH1085" s="32">
        <f t="shared" si="165"/>
        <v>1</v>
      </c>
      <c r="BI1085" s="32">
        <f t="shared" si="166"/>
        <v>0</v>
      </c>
      <c r="BJ1085" s="69">
        <f t="shared" si="167"/>
        <v>0</v>
      </c>
      <c r="BK1085" s="158" t="str">
        <f t="shared" si="168"/>
        <v/>
      </c>
    </row>
    <row r="1086" spans="1:63" ht="12" customHeight="1" x14ac:dyDescent="0.2">
      <c r="A1086" s="8"/>
      <c r="B1086" s="7"/>
      <c r="C1086" s="7"/>
      <c r="D1086" s="7"/>
      <c r="E1086" s="7"/>
      <c r="F1086" s="7"/>
      <c r="G1086" s="7"/>
      <c r="H1086" s="7"/>
      <c r="I1086" s="10"/>
      <c r="J1086" s="25"/>
      <c r="K1086" s="250"/>
      <c r="L1086" s="31"/>
      <c r="M1086" s="9"/>
      <c r="N1086" s="11" t="s">
        <v>25</v>
      </c>
      <c r="O1086" s="39"/>
      <c r="P1086" s="47"/>
      <c r="Q1086" s="13"/>
      <c r="R1086" s="248">
        <f t="shared" si="160"/>
        <v>0</v>
      </c>
      <c r="S1086" s="248">
        <f t="shared" si="161"/>
        <v>0</v>
      </c>
      <c r="T1086" s="248">
        <f t="shared" si="162"/>
        <v>0</v>
      </c>
      <c r="U1086" s="248">
        <f t="shared" si="163"/>
        <v>0</v>
      </c>
      <c r="V1086" s="13"/>
      <c r="W1086" s="7"/>
      <c r="AT1086" s="130"/>
      <c r="BF1086" s="33">
        <f t="shared" si="169"/>
        <v>41242</v>
      </c>
      <c r="BG1086" s="34">
        <f t="shared" si="164"/>
        <v>82.88000000000001</v>
      </c>
      <c r="BH1086" s="32">
        <f t="shared" si="165"/>
        <v>1</v>
      </c>
      <c r="BI1086" s="32">
        <f t="shared" si="166"/>
        <v>0</v>
      </c>
      <c r="BJ1086" s="69">
        <f t="shared" si="167"/>
        <v>0</v>
      </c>
      <c r="BK1086" s="158" t="str">
        <f t="shared" si="168"/>
        <v/>
      </c>
    </row>
    <row r="1087" spans="1:63" ht="12" customHeight="1" x14ac:dyDescent="0.2">
      <c r="A1087" s="8"/>
      <c r="B1087" s="7"/>
      <c r="C1087" s="7"/>
      <c r="D1087" s="7"/>
      <c r="E1087" s="7"/>
      <c r="F1087" s="7"/>
      <c r="G1087" s="7"/>
      <c r="H1087" s="7"/>
      <c r="I1087" s="10"/>
      <c r="J1087" s="25"/>
      <c r="K1087" s="250"/>
      <c r="L1087" s="31"/>
      <c r="M1087" s="9"/>
      <c r="N1087" s="11" t="s">
        <v>25</v>
      </c>
      <c r="O1087" s="39"/>
      <c r="P1087" s="47"/>
      <c r="Q1087" s="13"/>
      <c r="R1087" s="248">
        <f t="shared" si="160"/>
        <v>0</v>
      </c>
      <c r="S1087" s="248">
        <f t="shared" si="161"/>
        <v>0</v>
      </c>
      <c r="T1087" s="248">
        <f t="shared" si="162"/>
        <v>0</v>
      </c>
      <c r="U1087" s="248">
        <f t="shared" si="163"/>
        <v>0</v>
      </c>
      <c r="V1087" s="13"/>
      <c r="W1087" s="7"/>
      <c r="AT1087" s="130"/>
      <c r="BF1087" s="33">
        <f t="shared" si="169"/>
        <v>41242</v>
      </c>
      <c r="BG1087" s="34">
        <f t="shared" si="164"/>
        <v>82.88000000000001</v>
      </c>
      <c r="BH1087" s="32">
        <f t="shared" si="165"/>
        <v>1</v>
      </c>
      <c r="BI1087" s="32">
        <f t="shared" si="166"/>
        <v>0</v>
      </c>
      <c r="BJ1087" s="69">
        <f t="shared" si="167"/>
        <v>0</v>
      </c>
      <c r="BK1087" s="158" t="str">
        <f t="shared" si="168"/>
        <v/>
      </c>
    </row>
    <row r="1088" spans="1:63" ht="12" customHeight="1" x14ac:dyDescent="0.2">
      <c r="A1088" s="8"/>
      <c r="B1088" s="7"/>
      <c r="C1088" s="7"/>
      <c r="D1088" s="7"/>
      <c r="E1088" s="7"/>
      <c r="F1088" s="7"/>
      <c r="G1088" s="7"/>
      <c r="H1088" s="7"/>
      <c r="I1088" s="10"/>
      <c r="J1088" s="25"/>
      <c r="K1088" s="250"/>
      <c r="L1088" s="31"/>
      <c r="M1088" s="9"/>
      <c r="N1088" s="11" t="s">
        <v>25</v>
      </c>
      <c r="O1088" s="39"/>
      <c r="P1088" s="47"/>
      <c r="Q1088" s="13"/>
      <c r="R1088" s="248">
        <f t="shared" si="160"/>
        <v>0</v>
      </c>
      <c r="S1088" s="248">
        <f t="shared" si="161"/>
        <v>0</v>
      </c>
      <c r="T1088" s="248">
        <f t="shared" si="162"/>
        <v>0</v>
      </c>
      <c r="U1088" s="248">
        <f t="shared" si="163"/>
        <v>0</v>
      </c>
      <c r="V1088" s="13"/>
      <c r="W1088" s="7"/>
      <c r="AT1088" s="130"/>
      <c r="BF1088" s="33">
        <f t="shared" si="169"/>
        <v>41242</v>
      </c>
      <c r="BG1088" s="34">
        <f t="shared" si="164"/>
        <v>82.88000000000001</v>
      </c>
      <c r="BH1088" s="32">
        <f t="shared" si="165"/>
        <v>1</v>
      </c>
      <c r="BI1088" s="32">
        <f t="shared" si="166"/>
        <v>0</v>
      </c>
      <c r="BJ1088" s="69">
        <f t="shared" si="167"/>
        <v>0</v>
      </c>
      <c r="BK1088" s="158" t="str">
        <f t="shared" si="168"/>
        <v/>
      </c>
    </row>
    <row r="1089" spans="1:63" ht="12" customHeight="1" x14ac:dyDescent="0.2">
      <c r="A1089" s="8"/>
      <c r="B1089" s="7"/>
      <c r="C1089" s="7"/>
      <c r="D1089" s="7"/>
      <c r="E1089" s="7"/>
      <c r="F1089" s="7"/>
      <c r="G1089" s="7"/>
      <c r="H1089" s="7"/>
      <c r="I1089" s="10"/>
      <c r="J1089" s="25"/>
      <c r="K1089" s="250"/>
      <c r="L1089" s="31"/>
      <c r="M1089" s="9"/>
      <c r="N1089" s="11" t="s">
        <v>25</v>
      </c>
      <c r="O1089" s="39"/>
      <c r="P1089" s="47"/>
      <c r="Q1089" s="13"/>
      <c r="R1089" s="248">
        <f t="shared" si="160"/>
        <v>0</v>
      </c>
      <c r="S1089" s="248">
        <f t="shared" si="161"/>
        <v>0</v>
      </c>
      <c r="T1089" s="248">
        <f t="shared" si="162"/>
        <v>0</v>
      </c>
      <c r="U1089" s="248">
        <f t="shared" si="163"/>
        <v>0</v>
      </c>
      <c r="V1089" s="13"/>
      <c r="W1089" s="7"/>
      <c r="AT1089" s="130"/>
      <c r="BF1089" s="33">
        <f t="shared" si="169"/>
        <v>41242</v>
      </c>
      <c r="BG1089" s="34">
        <f t="shared" si="164"/>
        <v>82.88000000000001</v>
      </c>
      <c r="BH1089" s="32">
        <f t="shared" si="165"/>
        <v>1</v>
      </c>
      <c r="BI1089" s="32">
        <f t="shared" si="166"/>
        <v>0</v>
      </c>
      <c r="BJ1089" s="69">
        <f t="shared" si="167"/>
        <v>0</v>
      </c>
      <c r="BK1089" s="158" t="str">
        <f t="shared" si="168"/>
        <v/>
      </c>
    </row>
    <row r="1090" spans="1:63" ht="12" customHeight="1" x14ac:dyDescent="0.2">
      <c r="A1090" s="8"/>
      <c r="B1090" s="7"/>
      <c r="C1090" s="7"/>
      <c r="D1090" s="7"/>
      <c r="E1090" s="7"/>
      <c r="F1090" s="7"/>
      <c r="G1090" s="7"/>
      <c r="H1090" s="7"/>
      <c r="I1090" s="10"/>
      <c r="J1090" s="25"/>
      <c r="K1090" s="250"/>
      <c r="L1090" s="31"/>
      <c r="M1090" s="9"/>
      <c r="N1090" s="11" t="s">
        <v>25</v>
      </c>
      <c r="O1090" s="39"/>
      <c r="P1090" s="47"/>
      <c r="Q1090" s="13"/>
      <c r="R1090" s="248">
        <f t="shared" si="160"/>
        <v>0</v>
      </c>
      <c r="S1090" s="248">
        <f t="shared" si="161"/>
        <v>0</v>
      </c>
      <c r="T1090" s="248">
        <f t="shared" si="162"/>
        <v>0</v>
      </c>
      <c r="U1090" s="248">
        <f t="shared" si="163"/>
        <v>0</v>
      </c>
      <c r="V1090" s="13"/>
      <c r="W1090" s="7"/>
      <c r="AT1090" s="130"/>
      <c r="BF1090" s="33">
        <f t="shared" si="169"/>
        <v>41242</v>
      </c>
      <c r="BG1090" s="34">
        <f t="shared" si="164"/>
        <v>82.88000000000001</v>
      </c>
      <c r="BH1090" s="32">
        <f t="shared" si="165"/>
        <v>1</v>
      </c>
      <c r="BI1090" s="32">
        <f t="shared" si="166"/>
        <v>0</v>
      </c>
      <c r="BJ1090" s="69">
        <f t="shared" si="167"/>
        <v>0</v>
      </c>
      <c r="BK1090" s="158" t="str">
        <f t="shared" si="168"/>
        <v/>
      </c>
    </row>
    <row r="1091" spans="1:63" ht="12" customHeight="1" x14ac:dyDescent="0.2">
      <c r="A1091" s="8"/>
      <c r="B1091" s="7"/>
      <c r="C1091" s="7"/>
      <c r="D1091" s="7"/>
      <c r="E1091" s="7"/>
      <c r="F1091" s="7"/>
      <c r="G1091" s="7"/>
      <c r="H1091" s="7"/>
      <c r="I1091" s="10"/>
      <c r="J1091" s="25"/>
      <c r="K1091" s="250"/>
      <c r="L1091" s="31"/>
      <c r="M1091" s="9"/>
      <c r="N1091" s="11" t="s">
        <v>25</v>
      </c>
      <c r="O1091" s="39"/>
      <c r="P1091" s="47"/>
      <c r="Q1091" s="13"/>
      <c r="R1091" s="248">
        <f t="shared" si="160"/>
        <v>0</v>
      </c>
      <c r="S1091" s="248">
        <f t="shared" si="161"/>
        <v>0</v>
      </c>
      <c r="T1091" s="248">
        <f t="shared" si="162"/>
        <v>0</v>
      </c>
      <c r="U1091" s="248">
        <f t="shared" si="163"/>
        <v>0</v>
      </c>
      <c r="V1091" s="13"/>
      <c r="W1091" s="7"/>
      <c r="AT1091" s="130"/>
      <c r="BF1091" s="33">
        <f t="shared" si="169"/>
        <v>41242</v>
      </c>
      <c r="BG1091" s="34">
        <f t="shared" si="164"/>
        <v>82.88000000000001</v>
      </c>
      <c r="BH1091" s="32">
        <f t="shared" si="165"/>
        <v>1</v>
      </c>
      <c r="BI1091" s="32">
        <f t="shared" si="166"/>
        <v>0</v>
      </c>
      <c r="BJ1091" s="69">
        <f t="shared" si="167"/>
        <v>0</v>
      </c>
      <c r="BK1091" s="158" t="str">
        <f t="shared" si="168"/>
        <v/>
      </c>
    </row>
    <row r="1092" spans="1:63" ht="12" customHeight="1" x14ac:dyDescent="0.2">
      <c r="A1092" s="8"/>
      <c r="B1092" s="7"/>
      <c r="C1092" s="7"/>
      <c r="D1092" s="7"/>
      <c r="E1092" s="7"/>
      <c r="F1092" s="7"/>
      <c r="G1092" s="7"/>
      <c r="H1092" s="7"/>
      <c r="I1092" s="10"/>
      <c r="J1092" s="25"/>
      <c r="K1092" s="250"/>
      <c r="L1092" s="31"/>
      <c r="M1092" s="9"/>
      <c r="N1092" s="11" t="s">
        <v>25</v>
      </c>
      <c r="O1092" s="39"/>
      <c r="P1092" s="47"/>
      <c r="Q1092" s="13"/>
      <c r="R1092" s="248">
        <f t="shared" si="160"/>
        <v>0</v>
      </c>
      <c r="S1092" s="248">
        <f t="shared" si="161"/>
        <v>0</v>
      </c>
      <c r="T1092" s="248">
        <f t="shared" si="162"/>
        <v>0</v>
      </c>
      <c r="U1092" s="248">
        <f t="shared" si="163"/>
        <v>0</v>
      </c>
      <c r="V1092" s="13"/>
      <c r="W1092" s="7"/>
      <c r="AT1092" s="130"/>
      <c r="BF1092" s="33">
        <f t="shared" si="169"/>
        <v>41242</v>
      </c>
      <c r="BG1092" s="34">
        <f t="shared" si="164"/>
        <v>82.88000000000001</v>
      </c>
      <c r="BH1092" s="32">
        <f t="shared" si="165"/>
        <v>1</v>
      </c>
      <c r="BI1092" s="32">
        <f t="shared" si="166"/>
        <v>0</v>
      </c>
      <c r="BJ1092" s="69">
        <f t="shared" si="167"/>
        <v>0</v>
      </c>
      <c r="BK1092" s="158" t="str">
        <f t="shared" si="168"/>
        <v/>
      </c>
    </row>
    <row r="1093" spans="1:63" ht="12" customHeight="1" x14ac:dyDescent="0.2">
      <c r="A1093" s="8"/>
      <c r="B1093" s="7"/>
      <c r="C1093" s="7"/>
      <c r="D1093" s="7"/>
      <c r="E1093" s="7"/>
      <c r="F1093" s="7"/>
      <c r="G1093" s="7"/>
      <c r="H1093" s="7"/>
      <c r="I1093" s="10"/>
      <c r="J1093" s="25"/>
      <c r="K1093" s="250"/>
      <c r="L1093" s="31"/>
      <c r="M1093" s="9"/>
      <c r="N1093" s="11" t="s">
        <v>25</v>
      </c>
      <c r="O1093" s="39"/>
      <c r="P1093" s="47"/>
      <c r="Q1093" s="13"/>
      <c r="R1093" s="248">
        <f t="shared" si="160"/>
        <v>0</v>
      </c>
      <c r="S1093" s="248">
        <f t="shared" si="161"/>
        <v>0</v>
      </c>
      <c r="T1093" s="248">
        <f t="shared" si="162"/>
        <v>0</v>
      </c>
      <c r="U1093" s="248">
        <f t="shared" si="163"/>
        <v>0</v>
      </c>
      <c r="V1093" s="13"/>
      <c r="W1093" s="7"/>
      <c r="AT1093" s="130"/>
      <c r="BF1093" s="33">
        <f t="shared" si="169"/>
        <v>41242</v>
      </c>
      <c r="BG1093" s="34">
        <f t="shared" si="164"/>
        <v>82.88000000000001</v>
      </c>
      <c r="BH1093" s="32">
        <f t="shared" si="165"/>
        <v>1</v>
      </c>
      <c r="BI1093" s="32">
        <f t="shared" si="166"/>
        <v>0</v>
      </c>
      <c r="BJ1093" s="69">
        <f t="shared" si="167"/>
        <v>0</v>
      </c>
      <c r="BK1093" s="158" t="str">
        <f t="shared" si="168"/>
        <v/>
      </c>
    </row>
    <row r="1094" spans="1:63" ht="12" customHeight="1" x14ac:dyDescent="0.2">
      <c r="A1094" s="8"/>
      <c r="B1094" s="7"/>
      <c r="C1094" s="7"/>
      <c r="D1094" s="7"/>
      <c r="E1094" s="7"/>
      <c r="F1094" s="7"/>
      <c r="G1094" s="7"/>
      <c r="H1094" s="7"/>
      <c r="I1094" s="10"/>
      <c r="J1094" s="25"/>
      <c r="K1094" s="250"/>
      <c r="L1094" s="31"/>
      <c r="M1094" s="9"/>
      <c r="N1094" s="11" t="s">
        <v>25</v>
      </c>
      <c r="O1094" s="39"/>
      <c r="P1094" s="47"/>
      <c r="Q1094" s="13"/>
      <c r="R1094" s="248">
        <f t="shared" si="160"/>
        <v>0</v>
      </c>
      <c r="S1094" s="248">
        <f t="shared" si="161"/>
        <v>0</v>
      </c>
      <c r="T1094" s="248">
        <f t="shared" si="162"/>
        <v>0</v>
      </c>
      <c r="U1094" s="248">
        <f t="shared" si="163"/>
        <v>0</v>
      </c>
      <c r="V1094" s="13"/>
      <c r="W1094" s="7"/>
      <c r="AT1094" s="130"/>
      <c r="BF1094" s="33">
        <f t="shared" si="169"/>
        <v>41242</v>
      </c>
      <c r="BG1094" s="34">
        <f t="shared" si="164"/>
        <v>82.88000000000001</v>
      </c>
      <c r="BH1094" s="32">
        <f t="shared" si="165"/>
        <v>1</v>
      </c>
      <c r="BI1094" s="32">
        <f t="shared" si="166"/>
        <v>0</v>
      </c>
      <c r="BJ1094" s="69">
        <f t="shared" si="167"/>
        <v>0</v>
      </c>
      <c r="BK1094" s="158" t="str">
        <f t="shared" si="168"/>
        <v/>
      </c>
    </row>
    <row r="1095" spans="1:63" ht="12" customHeight="1" x14ac:dyDescent="0.2">
      <c r="A1095" s="8"/>
      <c r="B1095" s="7"/>
      <c r="C1095" s="7"/>
      <c r="D1095" s="7"/>
      <c r="E1095" s="7"/>
      <c r="F1095" s="7"/>
      <c r="G1095" s="7"/>
      <c r="H1095" s="7"/>
      <c r="I1095" s="10"/>
      <c r="J1095" s="25"/>
      <c r="K1095" s="250"/>
      <c r="L1095" s="31"/>
      <c r="M1095" s="9"/>
      <c r="N1095" s="11" t="s">
        <v>25</v>
      </c>
      <c r="O1095" s="39"/>
      <c r="P1095" s="47"/>
      <c r="Q1095" s="13"/>
      <c r="R1095" s="248">
        <f t="shared" si="160"/>
        <v>0</v>
      </c>
      <c r="S1095" s="248">
        <f t="shared" si="161"/>
        <v>0</v>
      </c>
      <c r="T1095" s="248">
        <f t="shared" si="162"/>
        <v>0</v>
      </c>
      <c r="U1095" s="248">
        <f t="shared" si="163"/>
        <v>0</v>
      </c>
      <c r="V1095" s="13"/>
      <c r="W1095" s="7"/>
      <c r="AT1095" s="130"/>
      <c r="BF1095" s="33">
        <f t="shared" si="169"/>
        <v>41242</v>
      </c>
      <c r="BG1095" s="34">
        <f t="shared" si="164"/>
        <v>82.88000000000001</v>
      </c>
      <c r="BH1095" s="32">
        <f t="shared" si="165"/>
        <v>1</v>
      </c>
      <c r="BI1095" s="32">
        <f t="shared" si="166"/>
        <v>0</v>
      </c>
      <c r="BJ1095" s="69">
        <f t="shared" si="167"/>
        <v>0</v>
      </c>
      <c r="BK1095" s="158" t="str">
        <f t="shared" si="168"/>
        <v/>
      </c>
    </row>
    <row r="1096" spans="1:63" ht="12" customHeight="1" x14ac:dyDescent="0.2">
      <c r="A1096" s="8"/>
      <c r="B1096" s="7"/>
      <c r="C1096" s="7"/>
      <c r="D1096" s="7"/>
      <c r="E1096" s="7"/>
      <c r="F1096" s="7"/>
      <c r="G1096" s="7"/>
      <c r="H1096" s="7"/>
      <c r="I1096" s="10"/>
      <c r="J1096" s="25"/>
      <c r="K1096" s="250"/>
      <c r="L1096" s="31"/>
      <c r="M1096" s="9"/>
      <c r="N1096" s="11" t="s">
        <v>25</v>
      </c>
      <c r="O1096" s="39"/>
      <c r="P1096" s="47"/>
      <c r="Q1096" s="13"/>
      <c r="R1096" s="248">
        <f t="shared" si="160"/>
        <v>0</v>
      </c>
      <c r="S1096" s="248">
        <f t="shared" si="161"/>
        <v>0</v>
      </c>
      <c r="T1096" s="248">
        <f t="shared" si="162"/>
        <v>0</v>
      </c>
      <c r="U1096" s="248">
        <f t="shared" si="163"/>
        <v>0</v>
      </c>
      <c r="V1096" s="13"/>
      <c r="W1096" s="7"/>
      <c r="AT1096" s="130"/>
      <c r="BF1096" s="33">
        <f t="shared" si="169"/>
        <v>41242</v>
      </c>
      <c r="BG1096" s="34">
        <f t="shared" si="164"/>
        <v>82.88000000000001</v>
      </c>
      <c r="BH1096" s="32">
        <f t="shared" si="165"/>
        <v>1</v>
      </c>
      <c r="BI1096" s="32">
        <f t="shared" si="166"/>
        <v>0</v>
      </c>
      <c r="BJ1096" s="69">
        <f t="shared" si="167"/>
        <v>0</v>
      </c>
      <c r="BK1096" s="158" t="str">
        <f t="shared" si="168"/>
        <v/>
      </c>
    </row>
    <row r="1097" spans="1:63" ht="12" customHeight="1" x14ac:dyDescent="0.2">
      <c r="A1097" s="8"/>
      <c r="B1097" s="7"/>
      <c r="C1097" s="7"/>
      <c r="D1097" s="7"/>
      <c r="E1097" s="7"/>
      <c r="F1097" s="7"/>
      <c r="G1097" s="7"/>
      <c r="H1097" s="7"/>
      <c r="I1097" s="10"/>
      <c r="J1097" s="25"/>
      <c r="K1097" s="250"/>
      <c r="L1097" s="31"/>
      <c r="M1097" s="9"/>
      <c r="N1097" s="11" t="s">
        <v>25</v>
      </c>
      <c r="O1097" s="39"/>
      <c r="P1097" s="47"/>
      <c r="Q1097" s="13"/>
      <c r="R1097" s="248">
        <f t="shared" si="160"/>
        <v>0</v>
      </c>
      <c r="S1097" s="248">
        <f t="shared" si="161"/>
        <v>0</v>
      </c>
      <c r="T1097" s="248">
        <f t="shared" si="162"/>
        <v>0</v>
      </c>
      <c r="U1097" s="248">
        <f t="shared" si="163"/>
        <v>0</v>
      </c>
      <c r="V1097" s="13"/>
      <c r="W1097" s="7"/>
      <c r="AT1097" s="130"/>
      <c r="BF1097" s="33">
        <f t="shared" si="169"/>
        <v>41242</v>
      </c>
      <c r="BG1097" s="34">
        <f t="shared" si="164"/>
        <v>82.88000000000001</v>
      </c>
      <c r="BH1097" s="32">
        <f t="shared" si="165"/>
        <v>1</v>
      </c>
      <c r="BI1097" s="32">
        <f t="shared" si="166"/>
        <v>0</v>
      </c>
      <c r="BJ1097" s="69">
        <f t="shared" si="167"/>
        <v>0</v>
      </c>
      <c r="BK1097" s="158" t="str">
        <f t="shared" si="168"/>
        <v/>
      </c>
    </row>
    <row r="1098" spans="1:63" ht="12" customHeight="1" x14ac:dyDescent="0.2">
      <c r="A1098" s="8"/>
      <c r="B1098" s="7"/>
      <c r="C1098" s="7"/>
      <c r="D1098" s="7"/>
      <c r="E1098" s="7"/>
      <c r="F1098" s="7"/>
      <c r="G1098" s="7"/>
      <c r="H1098" s="7"/>
      <c r="I1098" s="10"/>
      <c r="J1098" s="25"/>
      <c r="K1098" s="250"/>
      <c r="L1098" s="31"/>
      <c r="M1098" s="9"/>
      <c r="N1098" s="11" t="s">
        <v>25</v>
      </c>
      <c r="O1098" s="39"/>
      <c r="P1098" s="47"/>
      <c r="Q1098" s="13"/>
      <c r="R1098" s="248">
        <f t="shared" si="160"/>
        <v>0</v>
      </c>
      <c r="S1098" s="248">
        <f t="shared" si="161"/>
        <v>0</v>
      </c>
      <c r="T1098" s="248">
        <f t="shared" si="162"/>
        <v>0</v>
      </c>
      <c r="U1098" s="248">
        <f t="shared" si="163"/>
        <v>0</v>
      </c>
      <c r="V1098" s="13"/>
      <c r="W1098" s="7"/>
      <c r="AT1098" s="130"/>
      <c r="BF1098" s="33">
        <f t="shared" si="169"/>
        <v>41242</v>
      </c>
      <c r="BG1098" s="34">
        <f t="shared" si="164"/>
        <v>82.88000000000001</v>
      </c>
      <c r="BH1098" s="32">
        <f t="shared" si="165"/>
        <v>1</v>
      </c>
      <c r="BI1098" s="32">
        <f t="shared" si="166"/>
        <v>0</v>
      </c>
      <c r="BJ1098" s="69">
        <f t="shared" si="167"/>
        <v>0</v>
      </c>
      <c r="BK1098" s="158" t="str">
        <f t="shared" si="168"/>
        <v/>
      </c>
    </row>
    <row r="1099" spans="1:63" ht="12" customHeight="1" x14ac:dyDescent="0.2">
      <c r="A1099" s="8"/>
      <c r="B1099" s="7"/>
      <c r="C1099" s="7"/>
      <c r="D1099" s="7"/>
      <c r="E1099" s="7"/>
      <c r="F1099" s="7"/>
      <c r="G1099" s="7"/>
      <c r="H1099" s="7"/>
      <c r="I1099" s="10"/>
      <c r="J1099" s="25"/>
      <c r="K1099" s="250"/>
      <c r="L1099" s="31"/>
      <c r="M1099" s="9"/>
      <c r="N1099" s="11" t="s">
        <v>25</v>
      </c>
      <c r="O1099" s="39"/>
      <c r="P1099" s="47"/>
      <c r="Q1099" s="13"/>
      <c r="R1099" s="248">
        <f t="shared" ref="R1099:R1162" si="170">IF(N1099&lt;&gt;"M",ROUND(IF(M1099&lt;&gt;"Y",IF(P1099&lt;&gt;"Y",K1099,K1099*(BH1099-1)),0),ROUNDING),"")</f>
        <v>0</v>
      </c>
      <c r="S1099" s="248">
        <f t="shared" ref="S1099:S1162" si="171">IF(N1099&lt;&gt;"M",ROUND(IF(O1099&gt;0,IF(M1099="Y",BI1099*(1-O1099),IF(BI1099&gt;R1099,R1099 + (BI1099 - R1099)*(1-O1099),BI1099)),BI1099),ROUNDING),"")</f>
        <v>0</v>
      </c>
      <c r="T1099" s="248">
        <f t="shared" ref="T1099:T1162" si="172">IF(N1099&lt;&gt;"M",ROUND(IF(O1099&gt;0,IF(M1099="Y",BJ1099*(1-O1099),IF(BJ1099&gt;R1099,R1099 + (BJ1099 - R1099)*(1-O1099),BJ1099)),BJ1099),ROUNDING),"")</f>
        <v>0</v>
      </c>
      <c r="U1099" s="248">
        <f t="shared" ref="U1099:U1162" si="173">IF(N1099&lt;&gt;"M",ROUND(IF(OR(N1099="P",N1099=""),0,IF(OR(M1099="N",M1099=""),T1099-R1099,T1099)),ROUNDING),"")</f>
        <v>0</v>
      </c>
      <c r="V1099" s="13"/>
      <c r="W1099" s="7"/>
      <c r="AT1099" s="130"/>
      <c r="BF1099" s="33">
        <f t="shared" si="169"/>
        <v>41242</v>
      </c>
      <c r="BG1099" s="34">
        <f t="shared" ref="BG1099:BG1162" si="174">IF(N1099&lt;&gt;"M",BG1098+U1099,BG1098)</f>
        <v>82.88000000000001</v>
      </c>
      <c r="BH1099" s="32">
        <f t="shared" ref="BH1099:BH1162" si="175">IF(L1099&lt;&gt;"",IF(ODDS_TYPE=1,L1099,IF(ODDS_TYPE=2,IF(L1099&gt;0,1+L1099/100,IF(L1099&lt;0,1-100/L1099,1)),IF(ODDS_TYPE=3,1+L1099,IF(ODDS_TYPE=4,1+L1099,IF(ODDS_TYPE=5,IF(L1099&gt;0,1+L1099,1-1/L1099),IF(ODDS_TYPE=6,IF(L1099&gt;=0,L1099+1,1-1/L1099),1)))))),1)</f>
        <v>1</v>
      </c>
      <c r="BI1099" s="32">
        <f t="shared" ref="BI1099:BI1162" si="176">IF(P1099&lt;&gt;"Y",IF(M1099&lt;&gt;"Y",K1099*BH1099,K1099*BH1099 - K1099),IF(M1099&lt;&gt;"Y",K1099*BH1099,K1099))</f>
        <v>0</v>
      </c>
      <c r="BJ1099" s="69">
        <f t="shared" ref="BJ1099:BJ1162" si="177">IF(P1099&lt;&gt;"Y",
IF(M1099&lt;&gt;"Y",
IF(N1099="Y",K1099*BH1099,IF(N1099="P",0,IF(OR(N1099="R",N1099="PU"),K1099,IF(N1099="H",K1099*BH1099*0.5,IF(N1099="HW",K1099*0.5*(1 + BH1099),IF(N1099="HL",K1099*0.5,0)))))),
IF(N1099="Y",K1099*BH1099 - K1099,IF(N1099="P",0,IF(OR(N1099="R",N1099="PU"),0,IF(N1099="H",IF(BH1099&gt;2,0.5*K1099*BH1099 - K1099,0),IF(N1099="HW",K1099*0.5*(1 + BH1099) - K1099,IF(N1099="HL",0,0))))))),
IF(M1099&lt;&gt;"Y",
IF(N1099="Y",K1099*BH1099,IF(N1099="P",0,IF(OR(N1099="R",N1099="PU"),K1099*(BH1099-1),IF(N1099="H",K1099*BH1099*0.5,IF(N1099="HW",K1099*(BH1099-1)*0.5,IF(N1099="HL",K1099*BH1099 - K1099*0.5,0)))))),
IF(N1099="Y",K1099,IF(N1099="P",0,IF(OR(N1099="R",N1099="PU"),0,IF(N1099="H",IF(BH1099&lt;2,K1099*BH1099*0.5 - K1099*(BH1099-1),0),IF(N1099="HW",0,IF(N1099="HL",K1099*0.5,0)))))))
)</f>
        <v>0</v>
      </c>
      <c r="BK1099" s="158" t="str">
        <f t="shared" ref="BK1099:BK1162" si="178">IF(FILT_M=1,IF(LEN(C1099)&gt;0,C1099,""),IF(FILT_M=2,IF(LEN(E1099)&gt;0,E1099,""),IF(FILT_M=3,IF(LEN(F1099)&gt;0,F1099,""),IF(FILT_M=4,IF(LEN(G1099)&gt;0,G1099,""),""))))</f>
        <v/>
      </c>
    </row>
    <row r="1100" spans="1:63" ht="12" customHeight="1" x14ac:dyDescent="0.2">
      <c r="A1100" s="8"/>
      <c r="B1100" s="7"/>
      <c r="C1100" s="7"/>
      <c r="D1100" s="7"/>
      <c r="E1100" s="7"/>
      <c r="F1100" s="7"/>
      <c r="G1100" s="7"/>
      <c r="H1100" s="7"/>
      <c r="I1100" s="10"/>
      <c r="J1100" s="25"/>
      <c r="K1100" s="250"/>
      <c r="L1100" s="31"/>
      <c r="M1100" s="9"/>
      <c r="N1100" s="11" t="s">
        <v>25</v>
      </c>
      <c r="O1100" s="39"/>
      <c r="P1100" s="47"/>
      <c r="Q1100" s="13"/>
      <c r="R1100" s="248">
        <f t="shared" si="170"/>
        <v>0</v>
      </c>
      <c r="S1100" s="248">
        <f t="shared" si="171"/>
        <v>0</v>
      </c>
      <c r="T1100" s="248">
        <f t="shared" si="172"/>
        <v>0</v>
      </c>
      <c r="U1100" s="248">
        <f t="shared" si="173"/>
        <v>0</v>
      </c>
      <c r="V1100" s="13"/>
      <c r="W1100" s="7"/>
      <c r="AT1100" s="130"/>
      <c r="BF1100" s="33">
        <f t="shared" ref="BF1100:BF1163" si="179">IF(A1100&gt;2,A1100,BF1099)</f>
        <v>41242</v>
      </c>
      <c r="BG1100" s="34">
        <f t="shared" si="174"/>
        <v>82.88000000000001</v>
      </c>
      <c r="BH1100" s="32">
        <f t="shared" si="175"/>
        <v>1</v>
      </c>
      <c r="BI1100" s="32">
        <f t="shared" si="176"/>
        <v>0</v>
      </c>
      <c r="BJ1100" s="69">
        <f t="shared" si="177"/>
        <v>0</v>
      </c>
      <c r="BK1100" s="158" t="str">
        <f t="shared" si="178"/>
        <v/>
      </c>
    </row>
    <row r="1101" spans="1:63" ht="12" customHeight="1" x14ac:dyDescent="0.2">
      <c r="A1101" s="8"/>
      <c r="B1101" s="7"/>
      <c r="C1101" s="7"/>
      <c r="D1101" s="7"/>
      <c r="E1101" s="7"/>
      <c r="F1101" s="7"/>
      <c r="G1101" s="7"/>
      <c r="H1101" s="7"/>
      <c r="I1101" s="10"/>
      <c r="J1101" s="25"/>
      <c r="K1101" s="250"/>
      <c r="L1101" s="31"/>
      <c r="M1101" s="9"/>
      <c r="N1101" s="11" t="s">
        <v>25</v>
      </c>
      <c r="O1101" s="39"/>
      <c r="P1101" s="47"/>
      <c r="Q1101" s="13"/>
      <c r="R1101" s="248">
        <f t="shared" si="170"/>
        <v>0</v>
      </c>
      <c r="S1101" s="248">
        <f t="shared" si="171"/>
        <v>0</v>
      </c>
      <c r="T1101" s="248">
        <f t="shared" si="172"/>
        <v>0</v>
      </c>
      <c r="U1101" s="248">
        <f t="shared" si="173"/>
        <v>0</v>
      </c>
      <c r="V1101" s="13"/>
      <c r="W1101" s="7"/>
      <c r="AT1101" s="130"/>
      <c r="BF1101" s="33">
        <f t="shared" si="179"/>
        <v>41242</v>
      </c>
      <c r="BG1101" s="34">
        <f t="shared" si="174"/>
        <v>82.88000000000001</v>
      </c>
      <c r="BH1101" s="32">
        <f t="shared" si="175"/>
        <v>1</v>
      </c>
      <c r="BI1101" s="32">
        <f t="shared" si="176"/>
        <v>0</v>
      </c>
      <c r="BJ1101" s="69">
        <f t="shared" si="177"/>
        <v>0</v>
      </c>
      <c r="BK1101" s="158" t="str">
        <f t="shared" si="178"/>
        <v/>
      </c>
    </row>
    <row r="1102" spans="1:63" ht="12" customHeight="1" x14ac:dyDescent="0.2">
      <c r="A1102" s="8"/>
      <c r="B1102" s="7"/>
      <c r="C1102" s="7"/>
      <c r="D1102" s="7"/>
      <c r="E1102" s="7"/>
      <c r="F1102" s="7"/>
      <c r="G1102" s="7"/>
      <c r="H1102" s="7"/>
      <c r="I1102" s="10"/>
      <c r="J1102" s="25"/>
      <c r="K1102" s="250"/>
      <c r="L1102" s="31"/>
      <c r="M1102" s="9"/>
      <c r="N1102" s="11" t="s">
        <v>25</v>
      </c>
      <c r="O1102" s="39"/>
      <c r="P1102" s="47"/>
      <c r="Q1102" s="13"/>
      <c r="R1102" s="248">
        <f t="shared" si="170"/>
        <v>0</v>
      </c>
      <c r="S1102" s="248">
        <f t="shared" si="171"/>
        <v>0</v>
      </c>
      <c r="T1102" s="248">
        <f t="shared" si="172"/>
        <v>0</v>
      </c>
      <c r="U1102" s="248">
        <f t="shared" si="173"/>
        <v>0</v>
      </c>
      <c r="V1102" s="13"/>
      <c r="W1102" s="7"/>
      <c r="AT1102" s="130"/>
      <c r="BF1102" s="33">
        <f t="shared" si="179"/>
        <v>41242</v>
      </c>
      <c r="BG1102" s="34">
        <f t="shared" si="174"/>
        <v>82.88000000000001</v>
      </c>
      <c r="BH1102" s="32">
        <f t="shared" si="175"/>
        <v>1</v>
      </c>
      <c r="BI1102" s="32">
        <f t="shared" si="176"/>
        <v>0</v>
      </c>
      <c r="BJ1102" s="69">
        <f t="shared" si="177"/>
        <v>0</v>
      </c>
      <c r="BK1102" s="158" t="str">
        <f t="shared" si="178"/>
        <v/>
      </c>
    </row>
    <row r="1103" spans="1:63" ht="12" customHeight="1" x14ac:dyDescent="0.2">
      <c r="A1103" s="8"/>
      <c r="B1103" s="7"/>
      <c r="C1103" s="7"/>
      <c r="D1103" s="7"/>
      <c r="E1103" s="7"/>
      <c r="F1103" s="7"/>
      <c r="G1103" s="7"/>
      <c r="H1103" s="7"/>
      <c r="I1103" s="10"/>
      <c r="J1103" s="25"/>
      <c r="K1103" s="250"/>
      <c r="L1103" s="31"/>
      <c r="M1103" s="9"/>
      <c r="N1103" s="11" t="s">
        <v>25</v>
      </c>
      <c r="O1103" s="39"/>
      <c r="P1103" s="47"/>
      <c r="Q1103" s="13"/>
      <c r="R1103" s="248">
        <f t="shared" si="170"/>
        <v>0</v>
      </c>
      <c r="S1103" s="248">
        <f t="shared" si="171"/>
        <v>0</v>
      </c>
      <c r="T1103" s="248">
        <f t="shared" si="172"/>
        <v>0</v>
      </c>
      <c r="U1103" s="248">
        <f t="shared" si="173"/>
        <v>0</v>
      </c>
      <c r="V1103" s="13"/>
      <c r="W1103" s="7"/>
      <c r="AT1103" s="130"/>
      <c r="BF1103" s="33">
        <f t="shared" si="179"/>
        <v>41242</v>
      </c>
      <c r="BG1103" s="34">
        <f t="shared" si="174"/>
        <v>82.88000000000001</v>
      </c>
      <c r="BH1103" s="32">
        <f t="shared" si="175"/>
        <v>1</v>
      </c>
      <c r="BI1103" s="32">
        <f t="shared" si="176"/>
        <v>0</v>
      </c>
      <c r="BJ1103" s="69">
        <f t="shared" si="177"/>
        <v>0</v>
      </c>
      <c r="BK1103" s="158" t="str">
        <f t="shared" si="178"/>
        <v/>
      </c>
    </row>
    <row r="1104" spans="1:63" ht="12" customHeight="1" x14ac:dyDescent="0.2">
      <c r="A1104" s="8"/>
      <c r="B1104" s="7"/>
      <c r="C1104" s="7"/>
      <c r="D1104" s="7"/>
      <c r="E1104" s="7"/>
      <c r="F1104" s="7"/>
      <c r="G1104" s="7"/>
      <c r="H1104" s="7"/>
      <c r="I1104" s="10"/>
      <c r="J1104" s="25"/>
      <c r="K1104" s="250"/>
      <c r="L1104" s="31"/>
      <c r="M1104" s="9"/>
      <c r="N1104" s="11" t="s">
        <v>25</v>
      </c>
      <c r="O1104" s="39"/>
      <c r="P1104" s="47"/>
      <c r="Q1104" s="13"/>
      <c r="R1104" s="248">
        <f t="shared" si="170"/>
        <v>0</v>
      </c>
      <c r="S1104" s="248">
        <f t="shared" si="171"/>
        <v>0</v>
      </c>
      <c r="T1104" s="248">
        <f t="shared" si="172"/>
        <v>0</v>
      </c>
      <c r="U1104" s="248">
        <f t="shared" si="173"/>
        <v>0</v>
      </c>
      <c r="V1104" s="13"/>
      <c r="W1104" s="7"/>
      <c r="AT1104" s="130"/>
      <c r="BF1104" s="33">
        <f t="shared" si="179"/>
        <v>41242</v>
      </c>
      <c r="BG1104" s="34">
        <f t="shared" si="174"/>
        <v>82.88000000000001</v>
      </c>
      <c r="BH1104" s="32">
        <f t="shared" si="175"/>
        <v>1</v>
      </c>
      <c r="BI1104" s="32">
        <f t="shared" si="176"/>
        <v>0</v>
      </c>
      <c r="BJ1104" s="69">
        <f t="shared" si="177"/>
        <v>0</v>
      </c>
      <c r="BK1104" s="158" t="str">
        <f t="shared" si="178"/>
        <v/>
      </c>
    </row>
    <row r="1105" spans="1:63" ht="12" customHeight="1" x14ac:dyDescent="0.2">
      <c r="A1105" s="8"/>
      <c r="B1105" s="7"/>
      <c r="C1105" s="7"/>
      <c r="D1105" s="7"/>
      <c r="E1105" s="7"/>
      <c r="F1105" s="7"/>
      <c r="G1105" s="7"/>
      <c r="H1105" s="7"/>
      <c r="I1105" s="10"/>
      <c r="J1105" s="25"/>
      <c r="K1105" s="250"/>
      <c r="L1105" s="31"/>
      <c r="M1105" s="9"/>
      <c r="N1105" s="11" t="s">
        <v>25</v>
      </c>
      <c r="O1105" s="39"/>
      <c r="P1105" s="47"/>
      <c r="Q1105" s="13"/>
      <c r="R1105" s="248">
        <f t="shared" si="170"/>
        <v>0</v>
      </c>
      <c r="S1105" s="248">
        <f t="shared" si="171"/>
        <v>0</v>
      </c>
      <c r="T1105" s="248">
        <f t="shared" si="172"/>
        <v>0</v>
      </c>
      <c r="U1105" s="248">
        <f t="shared" si="173"/>
        <v>0</v>
      </c>
      <c r="V1105" s="13"/>
      <c r="W1105" s="7"/>
      <c r="AT1105" s="130"/>
      <c r="BF1105" s="33">
        <f t="shared" si="179"/>
        <v>41242</v>
      </c>
      <c r="BG1105" s="34">
        <f t="shared" si="174"/>
        <v>82.88000000000001</v>
      </c>
      <c r="BH1105" s="32">
        <f t="shared" si="175"/>
        <v>1</v>
      </c>
      <c r="BI1105" s="32">
        <f t="shared" si="176"/>
        <v>0</v>
      </c>
      <c r="BJ1105" s="69">
        <f t="shared" si="177"/>
        <v>0</v>
      </c>
      <c r="BK1105" s="158" t="str">
        <f t="shared" si="178"/>
        <v/>
      </c>
    </row>
    <row r="1106" spans="1:63" ht="12" customHeight="1" x14ac:dyDescent="0.2">
      <c r="A1106" s="8"/>
      <c r="B1106" s="7"/>
      <c r="C1106" s="7"/>
      <c r="D1106" s="7"/>
      <c r="E1106" s="7"/>
      <c r="F1106" s="7"/>
      <c r="G1106" s="7"/>
      <c r="H1106" s="7"/>
      <c r="I1106" s="10"/>
      <c r="J1106" s="25"/>
      <c r="K1106" s="250"/>
      <c r="L1106" s="31"/>
      <c r="M1106" s="9"/>
      <c r="N1106" s="11" t="s">
        <v>25</v>
      </c>
      <c r="O1106" s="39"/>
      <c r="P1106" s="47"/>
      <c r="Q1106" s="13"/>
      <c r="R1106" s="248">
        <f t="shared" si="170"/>
        <v>0</v>
      </c>
      <c r="S1106" s="248">
        <f t="shared" si="171"/>
        <v>0</v>
      </c>
      <c r="T1106" s="248">
        <f t="shared" si="172"/>
        <v>0</v>
      </c>
      <c r="U1106" s="248">
        <f t="shared" si="173"/>
        <v>0</v>
      </c>
      <c r="V1106" s="13"/>
      <c r="W1106" s="7"/>
      <c r="AT1106" s="130"/>
      <c r="BF1106" s="33">
        <f t="shared" si="179"/>
        <v>41242</v>
      </c>
      <c r="BG1106" s="34">
        <f t="shared" si="174"/>
        <v>82.88000000000001</v>
      </c>
      <c r="BH1106" s="32">
        <f t="shared" si="175"/>
        <v>1</v>
      </c>
      <c r="BI1106" s="32">
        <f t="shared" si="176"/>
        <v>0</v>
      </c>
      <c r="BJ1106" s="69">
        <f t="shared" si="177"/>
        <v>0</v>
      </c>
      <c r="BK1106" s="158" t="str">
        <f t="shared" si="178"/>
        <v/>
      </c>
    </row>
    <row r="1107" spans="1:63" ht="12" customHeight="1" x14ac:dyDescent="0.2">
      <c r="A1107" s="8"/>
      <c r="B1107" s="7"/>
      <c r="C1107" s="7"/>
      <c r="D1107" s="7"/>
      <c r="E1107" s="7"/>
      <c r="F1107" s="7"/>
      <c r="G1107" s="7"/>
      <c r="H1107" s="7"/>
      <c r="I1107" s="10"/>
      <c r="J1107" s="25"/>
      <c r="K1107" s="250"/>
      <c r="L1107" s="31"/>
      <c r="M1107" s="9"/>
      <c r="N1107" s="11" t="s">
        <v>25</v>
      </c>
      <c r="O1107" s="39"/>
      <c r="P1107" s="47"/>
      <c r="Q1107" s="13"/>
      <c r="R1107" s="248">
        <f t="shared" si="170"/>
        <v>0</v>
      </c>
      <c r="S1107" s="248">
        <f t="shared" si="171"/>
        <v>0</v>
      </c>
      <c r="T1107" s="248">
        <f t="shared" si="172"/>
        <v>0</v>
      </c>
      <c r="U1107" s="248">
        <f t="shared" si="173"/>
        <v>0</v>
      </c>
      <c r="V1107" s="13"/>
      <c r="W1107" s="7"/>
      <c r="AT1107" s="130"/>
      <c r="BF1107" s="33">
        <f t="shared" si="179"/>
        <v>41242</v>
      </c>
      <c r="BG1107" s="34">
        <f t="shared" si="174"/>
        <v>82.88000000000001</v>
      </c>
      <c r="BH1107" s="32">
        <f t="shared" si="175"/>
        <v>1</v>
      </c>
      <c r="BI1107" s="32">
        <f t="shared" si="176"/>
        <v>0</v>
      </c>
      <c r="BJ1107" s="69">
        <f t="shared" si="177"/>
        <v>0</v>
      </c>
      <c r="BK1107" s="158" t="str">
        <f t="shared" si="178"/>
        <v/>
      </c>
    </row>
    <row r="1108" spans="1:63" ht="12" customHeight="1" x14ac:dyDescent="0.2">
      <c r="A1108" s="8"/>
      <c r="B1108" s="7"/>
      <c r="C1108" s="7"/>
      <c r="D1108" s="7"/>
      <c r="E1108" s="7"/>
      <c r="F1108" s="7"/>
      <c r="G1108" s="7"/>
      <c r="H1108" s="7"/>
      <c r="I1108" s="10"/>
      <c r="J1108" s="25"/>
      <c r="K1108" s="250"/>
      <c r="L1108" s="31"/>
      <c r="M1108" s="9"/>
      <c r="N1108" s="11" t="s">
        <v>25</v>
      </c>
      <c r="O1108" s="39"/>
      <c r="P1108" s="47"/>
      <c r="Q1108" s="13"/>
      <c r="R1108" s="248">
        <f t="shared" si="170"/>
        <v>0</v>
      </c>
      <c r="S1108" s="248">
        <f t="shared" si="171"/>
        <v>0</v>
      </c>
      <c r="T1108" s="248">
        <f t="shared" si="172"/>
        <v>0</v>
      </c>
      <c r="U1108" s="248">
        <f t="shared" si="173"/>
        <v>0</v>
      </c>
      <c r="V1108" s="13"/>
      <c r="W1108" s="7"/>
      <c r="AT1108" s="130"/>
      <c r="BF1108" s="33">
        <f t="shared" si="179"/>
        <v>41242</v>
      </c>
      <c r="BG1108" s="34">
        <f t="shared" si="174"/>
        <v>82.88000000000001</v>
      </c>
      <c r="BH1108" s="32">
        <f t="shared" si="175"/>
        <v>1</v>
      </c>
      <c r="BI1108" s="32">
        <f t="shared" si="176"/>
        <v>0</v>
      </c>
      <c r="BJ1108" s="69">
        <f t="shared" si="177"/>
        <v>0</v>
      </c>
      <c r="BK1108" s="158" t="str">
        <f t="shared" si="178"/>
        <v/>
      </c>
    </row>
    <row r="1109" spans="1:63" ht="12" customHeight="1" x14ac:dyDescent="0.2">
      <c r="A1109" s="8"/>
      <c r="B1109" s="7"/>
      <c r="C1109" s="7"/>
      <c r="D1109" s="7"/>
      <c r="E1109" s="7"/>
      <c r="F1109" s="7"/>
      <c r="G1109" s="7"/>
      <c r="H1109" s="7"/>
      <c r="I1109" s="10"/>
      <c r="J1109" s="25"/>
      <c r="K1109" s="250"/>
      <c r="L1109" s="31"/>
      <c r="M1109" s="9"/>
      <c r="N1109" s="11" t="s">
        <v>25</v>
      </c>
      <c r="O1109" s="39"/>
      <c r="P1109" s="47"/>
      <c r="Q1109" s="13"/>
      <c r="R1109" s="248">
        <f t="shared" si="170"/>
        <v>0</v>
      </c>
      <c r="S1109" s="248">
        <f t="shared" si="171"/>
        <v>0</v>
      </c>
      <c r="T1109" s="248">
        <f t="shared" si="172"/>
        <v>0</v>
      </c>
      <c r="U1109" s="248">
        <f t="shared" si="173"/>
        <v>0</v>
      </c>
      <c r="V1109" s="13"/>
      <c r="W1109" s="7"/>
      <c r="AT1109" s="130"/>
      <c r="BF1109" s="33">
        <f t="shared" si="179"/>
        <v>41242</v>
      </c>
      <c r="BG1109" s="34">
        <f t="shared" si="174"/>
        <v>82.88000000000001</v>
      </c>
      <c r="BH1109" s="32">
        <f t="shared" si="175"/>
        <v>1</v>
      </c>
      <c r="BI1109" s="32">
        <f t="shared" si="176"/>
        <v>0</v>
      </c>
      <c r="BJ1109" s="69">
        <f t="shared" si="177"/>
        <v>0</v>
      </c>
      <c r="BK1109" s="158" t="str">
        <f t="shared" si="178"/>
        <v/>
      </c>
    </row>
    <row r="1110" spans="1:63" ht="12" customHeight="1" x14ac:dyDescent="0.2">
      <c r="A1110" s="8"/>
      <c r="B1110" s="7"/>
      <c r="C1110" s="7"/>
      <c r="D1110" s="7"/>
      <c r="E1110" s="7"/>
      <c r="F1110" s="7"/>
      <c r="G1110" s="7"/>
      <c r="H1110" s="7"/>
      <c r="I1110" s="10"/>
      <c r="J1110" s="25"/>
      <c r="K1110" s="250"/>
      <c r="L1110" s="31"/>
      <c r="M1110" s="9"/>
      <c r="N1110" s="11" t="s">
        <v>25</v>
      </c>
      <c r="O1110" s="39"/>
      <c r="P1110" s="47"/>
      <c r="Q1110" s="13"/>
      <c r="R1110" s="248">
        <f t="shared" si="170"/>
        <v>0</v>
      </c>
      <c r="S1110" s="248">
        <f t="shared" si="171"/>
        <v>0</v>
      </c>
      <c r="T1110" s="248">
        <f t="shared" si="172"/>
        <v>0</v>
      </c>
      <c r="U1110" s="248">
        <f t="shared" si="173"/>
        <v>0</v>
      </c>
      <c r="V1110" s="13"/>
      <c r="W1110" s="7"/>
      <c r="AT1110" s="130"/>
      <c r="BF1110" s="33">
        <f t="shared" si="179"/>
        <v>41242</v>
      </c>
      <c r="BG1110" s="34">
        <f t="shared" si="174"/>
        <v>82.88000000000001</v>
      </c>
      <c r="BH1110" s="32">
        <f t="shared" si="175"/>
        <v>1</v>
      </c>
      <c r="BI1110" s="32">
        <f t="shared" si="176"/>
        <v>0</v>
      </c>
      <c r="BJ1110" s="69">
        <f t="shared" si="177"/>
        <v>0</v>
      </c>
      <c r="BK1110" s="158" t="str">
        <f t="shared" si="178"/>
        <v/>
      </c>
    </row>
    <row r="1111" spans="1:63" ht="12" customHeight="1" x14ac:dyDescent="0.2">
      <c r="A1111" s="8"/>
      <c r="B1111" s="7"/>
      <c r="C1111" s="7"/>
      <c r="D1111" s="7"/>
      <c r="E1111" s="7"/>
      <c r="F1111" s="7"/>
      <c r="G1111" s="7"/>
      <c r="H1111" s="7"/>
      <c r="I1111" s="10"/>
      <c r="J1111" s="25"/>
      <c r="K1111" s="250"/>
      <c r="L1111" s="31"/>
      <c r="M1111" s="9"/>
      <c r="N1111" s="11" t="s">
        <v>25</v>
      </c>
      <c r="O1111" s="39"/>
      <c r="P1111" s="47"/>
      <c r="Q1111" s="13"/>
      <c r="R1111" s="248">
        <f t="shared" si="170"/>
        <v>0</v>
      </c>
      <c r="S1111" s="248">
        <f t="shared" si="171"/>
        <v>0</v>
      </c>
      <c r="T1111" s="248">
        <f t="shared" si="172"/>
        <v>0</v>
      </c>
      <c r="U1111" s="248">
        <f t="shared" si="173"/>
        <v>0</v>
      </c>
      <c r="V1111" s="13"/>
      <c r="W1111" s="7"/>
      <c r="AT1111" s="130"/>
      <c r="BF1111" s="33">
        <f t="shared" si="179"/>
        <v>41242</v>
      </c>
      <c r="BG1111" s="34">
        <f t="shared" si="174"/>
        <v>82.88000000000001</v>
      </c>
      <c r="BH1111" s="32">
        <f t="shared" si="175"/>
        <v>1</v>
      </c>
      <c r="BI1111" s="32">
        <f t="shared" si="176"/>
        <v>0</v>
      </c>
      <c r="BJ1111" s="69">
        <f t="shared" si="177"/>
        <v>0</v>
      </c>
      <c r="BK1111" s="158" t="str">
        <f t="shared" si="178"/>
        <v/>
      </c>
    </row>
    <row r="1112" spans="1:63" ht="12" customHeight="1" x14ac:dyDescent="0.2">
      <c r="A1112" s="8"/>
      <c r="B1112" s="7"/>
      <c r="C1112" s="7"/>
      <c r="D1112" s="7"/>
      <c r="E1112" s="7"/>
      <c r="F1112" s="7"/>
      <c r="G1112" s="7"/>
      <c r="H1112" s="7"/>
      <c r="I1112" s="10"/>
      <c r="J1112" s="25"/>
      <c r="K1112" s="250"/>
      <c r="L1112" s="31"/>
      <c r="M1112" s="9"/>
      <c r="N1112" s="11" t="s">
        <v>25</v>
      </c>
      <c r="O1112" s="39"/>
      <c r="P1112" s="47"/>
      <c r="Q1112" s="13"/>
      <c r="R1112" s="248">
        <f t="shared" si="170"/>
        <v>0</v>
      </c>
      <c r="S1112" s="248">
        <f t="shared" si="171"/>
        <v>0</v>
      </c>
      <c r="T1112" s="248">
        <f t="shared" si="172"/>
        <v>0</v>
      </c>
      <c r="U1112" s="248">
        <f t="shared" si="173"/>
        <v>0</v>
      </c>
      <c r="V1112" s="13"/>
      <c r="W1112" s="7"/>
      <c r="AT1112" s="130"/>
      <c r="BF1112" s="33">
        <f t="shared" si="179"/>
        <v>41242</v>
      </c>
      <c r="BG1112" s="34">
        <f t="shared" si="174"/>
        <v>82.88000000000001</v>
      </c>
      <c r="BH1112" s="32">
        <f t="shared" si="175"/>
        <v>1</v>
      </c>
      <c r="BI1112" s="32">
        <f t="shared" si="176"/>
        <v>0</v>
      </c>
      <c r="BJ1112" s="69">
        <f t="shared" si="177"/>
        <v>0</v>
      </c>
      <c r="BK1112" s="158" t="str">
        <f t="shared" si="178"/>
        <v/>
      </c>
    </row>
    <row r="1113" spans="1:63" ht="12" customHeight="1" x14ac:dyDescent="0.2">
      <c r="A1113" s="8"/>
      <c r="B1113" s="7"/>
      <c r="C1113" s="7"/>
      <c r="D1113" s="7"/>
      <c r="E1113" s="7"/>
      <c r="F1113" s="7"/>
      <c r="G1113" s="7"/>
      <c r="H1113" s="7"/>
      <c r="I1113" s="10"/>
      <c r="J1113" s="25"/>
      <c r="K1113" s="250"/>
      <c r="L1113" s="31"/>
      <c r="M1113" s="9"/>
      <c r="N1113" s="11" t="s">
        <v>25</v>
      </c>
      <c r="O1113" s="39"/>
      <c r="P1113" s="47"/>
      <c r="Q1113" s="13"/>
      <c r="R1113" s="248">
        <f t="shared" si="170"/>
        <v>0</v>
      </c>
      <c r="S1113" s="248">
        <f t="shared" si="171"/>
        <v>0</v>
      </c>
      <c r="T1113" s="248">
        <f t="shared" si="172"/>
        <v>0</v>
      </c>
      <c r="U1113" s="248">
        <f t="shared" si="173"/>
        <v>0</v>
      </c>
      <c r="V1113" s="13"/>
      <c r="W1113" s="7"/>
      <c r="AT1113" s="130"/>
      <c r="BF1113" s="33">
        <f t="shared" si="179"/>
        <v>41242</v>
      </c>
      <c r="BG1113" s="34">
        <f t="shared" si="174"/>
        <v>82.88000000000001</v>
      </c>
      <c r="BH1113" s="32">
        <f t="shared" si="175"/>
        <v>1</v>
      </c>
      <c r="BI1113" s="32">
        <f t="shared" si="176"/>
        <v>0</v>
      </c>
      <c r="BJ1113" s="69">
        <f t="shared" si="177"/>
        <v>0</v>
      </c>
      <c r="BK1113" s="158" t="str">
        <f t="shared" si="178"/>
        <v/>
      </c>
    </row>
    <row r="1114" spans="1:63" ht="12" customHeight="1" x14ac:dyDescent="0.2">
      <c r="A1114" s="8"/>
      <c r="B1114" s="7"/>
      <c r="C1114" s="7"/>
      <c r="D1114" s="7"/>
      <c r="E1114" s="7"/>
      <c r="F1114" s="7"/>
      <c r="G1114" s="7"/>
      <c r="H1114" s="7"/>
      <c r="I1114" s="10"/>
      <c r="J1114" s="25"/>
      <c r="K1114" s="250"/>
      <c r="L1114" s="31"/>
      <c r="M1114" s="9"/>
      <c r="N1114" s="11" t="s">
        <v>25</v>
      </c>
      <c r="O1114" s="39"/>
      <c r="P1114" s="47"/>
      <c r="Q1114" s="13"/>
      <c r="R1114" s="248">
        <f t="shared" si="170"/>
        <v>0</v>
      </c>
      <c r="S1114" s="248">
        <f t="shared" si="171"/>
        <v>0</v>
      </c>
      <c r="T1114" s="248">
        <f t="shared" si="172"/>
        <v>0</v>
      </c>
      <c r="U1114" s="248">
        <f t="shared" si="173"/>
        <v>0</v>
      </c>
      <c r="V1114" s="13"/>
      <c r="W1114" s="7"/>
      <c r="AT1114" s="130"/>
      <c r="BF1114" s="33">
        <f t="shared" si="179"/>
        <v>41242</v>
      </c>
      <c r="BG1114" s="34">
        <f t="shared" si="174"/>
        <v>82.88000000000001</v>
      </c>
      <c r="BH1114" s="32">
        <f t="shared" si="175"/>
        <v>1</v>
      </c>
      <c r="BI1114" s="32">
        <f t="shared" si="176"/>
        <v>0</v>
      </c>
      <c r="BJ1114" s="69">
        <f t="shared" si="177"/>
        <v>0</v>
      </c>
      <c r="BK1114" s="158" t="str">
        <f t="shared" si="178"/>
        <v/>
      </c>
    </row>
    <row r="1115" spans="1:63" ht="12" customHeight="1" x14ac:dyDescent="0.2">
      <c r="A1115" s="8"/>
      <c r="B1115" s="7"/>
      <c r="C1115" s="7"/>
      <c r="D1115" s="7"/>
      <c r="E1115" s="7"/>
      <c r="F1115" s="7"/>
      <c r="G1115" s="7"/>
      <c r="H1115" s="7"/>
      <c r="I1115" s="10"/>
      <c r="J1115" s="25"/>
      <c r="K1115" s="250"/>
      <c r="L1115" s="31"/>
      <c r="M1115" s="9"/>
      <c r="N1115" s="11" t="s">
        <v>25</v>
      </c>
      <c r="O1115" s="39"/>
      <c r="P1115" s="47"/>
      <c r="Q1115" s="13"/>
      <c r="R1115" s="248">
        <f t="shared" si="170"/>
        <v>0</v>
      </c>
      <c r="S1115" s="248">
        <f t="shared" si="171"/>
        <v>0</v>
      </c>
      <c r="T1115" s="248">
        <f t="shared" si="172"/>
        <v>0</v>
      </c>
      <c r="U1115" s="248">
        <f t="shared" si="173"/>
        <v>0</v>
      </c>
      <c r="V1115" s="13"/>
      <c r="W1115" s="7"/>
      <c r="AT1115" s="130"/>
      <c r="BF1115" s="33">
        <f t="shared" si="179"/>
        <v>41242</v>
      </c>
      <c r="BG1115" s="34">
        <f t="shared" si="174"/>
        <v>82.88000000000001</v>
      </c>
      <c r="BH1115" s="32">
        <f t="shared" si="175"/>
        <v>1</v>
      </c>
      <c r="BI1115" s="32">
        <f t="shared" si="176"/>
        <v>0</v>
      </c>
      <c r="BJ1115" s="69">
        <f t="shared" si="177"/>
        <v>0</v>
      </c>
      <c r="BK1115" s="158" t="str">
        <f t="shared" si="178"/>
        <v/>
      </c>
    </row>
    <row r="1116" spans="1:63" ht="12" customHeight="1" x14ac:dyDescent="0.2">
      <c r="A1116" s="8"/>
      <c r="B1116" s="7"/>
      <c r="C1116" s="7"/>
      <c r="D1116" s="7"/>
      <c r="E1116" s="7"/>
      <c r="F1116" s="7"/>
      <c r="G1116" s="7"/>
      <c r="H1116" s="7"/>
      <c r="I1116" s="10"/>
      <c r="J1116" s="25"/>
      <c r="K1116" s="250"/>
      <c r="L1116" s="31"/>
      <c r="M1116" s="9"/>
      <c r="N1116" s="11" t="s">
        <v>25</v>
      </c>
      <c r="O1116" s="39"/>
      <c r="P1116" s="47"/>
      <c r="Q1116" s="13"/>
      <c r="R1116" s="248">
        <f t="shared" si="170"/>
        <v>0</v>
      </c>
      <c r="S1116" s="248">
        <f t="shared" si="171"/>
        <v>0</v>
      </c>
      <c r="T1116" s="248">
        <f t="shared" si="172"/>
        <v>0</v>
      </c>
      <c r="U1116" s="248">
        <f t="shared" si="173"/>
        <v>0</v>
      </c>
      <c r="V1116" s="13"/>
      <c r="W1116" s="7"/>
      <c r="AT1116" s="130"/>
      <c r="BF1116" s="33">
        <f t="shared" si="179"/>
        <v>41242</v>
      </c>
      <c r="BG1116" s="34">
        <f t="shared" si="174"/>
        <v>82.88000000000001</v>
      </c>
      <c r="BH1116" s="32">
        <f t="shared" si="175"/>
        <v>1</v>
      </c>
      <c r="BI1116" s="32">
        <f t="shared" si="176"/>
        <v>0</v>
      </c>
      <c r="BJ1116" s="69">
        <f t="shared" si="177"/>
        <v>0</v>
      </c>
      <c r="BK1116" s="158" t="str">
        <f t="shared" si="178"/>
        <v/>
      </c>
    </row>
    <row r="1117" spans="1:63" ht="12" customHeight="1" x14ac:dyDescent="0.2">
      <c r="A1117" s="8"/>
      <c r="B1117" s="7"/>
      <c r="C1117" s="7"/>
      <c r="D1117" s="7"/>
      <c r="E1117" s="7"/>
      <c r="F1117" s="7"/>
      <c r="G1117" s="7"/>
      <c r="H1117" s="7"/>
      <c r="I1117" s="10"/>
      <c r="J1117" s="25"/>
      <c r="K1117" s="250"/>
      <c r="L1117" s="31"/>
      <c r="M1117" s="9"/>
      <c r="N1117" s="11" t="s">
        <v>25</v>
      </c>
      <c r="O1117" s="39"/>
      <c r="P1117" s="47"/>
      <c r="Q1117" s="13"/>
      <c r="R1117" s="248">
        <f t="shared" si="170"/>
        <v>0</v>
      </c>
      <c r="S1117" s="248">
        <f t="shared" si="171"/>
        <v>0</v>
      </c>
      <c r="T1117" s="248">
        <f t="shared" si="172"/>
        <v>0</v>
      </c>
      <c r="U1117" s="248">
        <f t="shared" si="173"/>
        <v>0</v>
      </c>
      <c r="V1117" s="13"/>
      <c r="W1117" s="7"/>
      <c r="AT1117" s="130"/>
      <c r="BF1117" s="33">
        <f t="shared" si="179"/>
        <v>41242</v>
      </c>
      <c r="BG1117" s="34">
        <f t="shared" si="174"/>
        <v>82.88000000000001</v>
      </c>
      <c r="BH1117" s="32">
        <f t="shared" si="175"/>
        <v>1</v>
      </c>
      <c r="BI1117" s="32">
        <f t="shared" si="176"/>
        <v>0</v>
      </c>
      <c r="BJ1117" s="69">
        <f t="shared" si="177"/>
        <v>0</v>
      </c>
      <c r="BK1117" s="158" t="str">
        <f t="shared" si="178"/>
        <v/>
      </c>
    </row>
    <row r="1118" spans="1:63" ht="12" customHeight="1" x14ac:dyDescent="0.2">
      <c r="A1118" s="8"/>
      <c r="B1118" s="7"/>
      <c r="C1118" s="7"/>
      <c r="D1118" s="7"/>
      <c r="E1118" s="7"/>
      <c r="F1118" s="7"/>
      <c r="G1118" s="7"/>
      <c r="H1118" s="7"/>
      <c r="I1118" s="10"/>
      <c r="J1118" s="25"/>
      <c r="K1118" s="250"/>
      <c r="L1118" s="31"/>
      <c r="M1118" s="9"/>
      <c r="N1118" s="11" t="s">
        <v>25</v>
      </c>
      <c r="O1118" s="39"/>
      <c r="P1118" s="47"/>
      <c r="Q1118" s="13"/>
      <c r="R1118" s="248">
        <f t="shared" si="170"/>
        <v>0</v>
      </c>
      <c r="S1118" s="248">
        <f t="shared" si="171"/>
        <v>0</v>
      </c>
      <c r="T1118" s="248">
        <f t="shared" si="172"/>
        <v>0</v>
      </c>
      <c r="U1118" s="248">
        <f t="shared" si="173"/>
        <v>0</v>
      </c>
      <c r="V1118" s="13"/>
      <c r="W1118" s="7"/>
      <c r="AT1118" s="130"/>
      <c r="BF1118" s="33">
        <f t="shared" si="179"/>
        <v>41242</v>
      </c>
      <c r="BG1118" s="34">
        <f t="shared" si="174"/>
        <v>82.88000000000001</v>
      </c>
      <c r="BH1118" s="32">
        <f t="shared" si="175"/>
        <v>1</v>
      </c>
      <c r="BI1118" s="32">
        <f t="shared" si="176"/>
        <v>0</v>
      </c>
      <c r="BJ1118" s="69">
        <f t="shared" si="177"/>
        <v>0</v>
      </c>
      <c r="BK1118" s="158" t="str">
        <f t="shared" si="178"/>
        <v/>
      </c>
    </row>
    <row r="1119" spans="1:63" ht="12" customHeight="1" x14ac:dyDescent="0.2">
      <c r="A1119" s="8"/>
      <c r="B1119" s="7"/>
      <c r="C1119" s="7"/>
      <c r="D1119" s="7"/>
      <c r="E1119" s="7"/>
      <c r="F1119" s="7"/>
      <c r="G1119" s="7"/>
      <c r="H1119" s="7"/>
      <c r="I1119" s="10"/>
      <c r="J1119" s="25"/>
      <c r="K1119" s="250"/>
      <c r="L1119" s="31"/>
      <c r="M1119" s="9"/>
      <c r="N1119" s="11" t="s">
        <v>25</v>
      </c>
      <c r="O1119" s="39"/>
      <c r="P1119" s="47"/>
      <c r="Q1119" s="13"/>
      <c r="R1119" s="248">
        <f t="shared" si="170"/>
        <v>0</v>
      </c>
      <c r="S1119" s="248">
        <f t="shared" si="171"/>
        <v>0</v>
      </c>
      <c r="T1119" s="248">
        <f t="shared" si="172"/>
        <v>0</v>
      </c>
      <c r="U1119" s="248">
        <f t="shared" si="173"/>
        <v>0</v>
      </c>
      <c r="V1119" s="13"/>
      <c r="W1119" s="7"/>
      <c r="AT1119" s="130"/>
      <c r="BF1119" s="33">
        <f t="shared" si="179"/>
        <v>41242</v>
      </c>
      <c r="BG1119" s="34">
        <f t="shared" si="174"/>
        <v>82.88000000000001</v>
      </c>
      <c r="BH1119" s="32">
        <f t="shared" si="175"/>
        <v>1</v>
      </c>
      <c r="BI1119" s="32">
        <f t="shared" si="176"/>
        <v>0</v>
      </c>
      <c r="BJ1119" s="69">
        <f t="shared" si="177"/>
        <v>0</v>
      </c>
      <c r="BK1119" s="158" t="str">
        <f t="shared" si="178"/>
        <v/>
      </c>
    </row>
    <row r="1120" spans="1:63" ht="12" customHeight="1" x14ac:dyDescent="0.2">
      <c r="A1120" s="8"/>
      <c r="B1120" s="7"/>
      <c r="C1120" s="7"/>
      <c r="D1120" s="7"/>
      <c r="E1120" s="7"/>
      <c r="F1120" s="7"/>
      <c r="G1120" s="7"/>
      <c r="H1120" s="7"/>
      <c r="I1120" s="10"/>
      <c r="J1120" s="25"/>
      <c r="K1120" s="250"/>
      <c r="L1120" s="31"/>
      <c r="M1120" s="9"/>
      <c r="N1120" s="11" t="s">
        <v>25</v>
      </c>
      <c r="O1120" s="39"/>
      <c r="P1120" s="47"/>
      <c r="Q1120" s="13"/>
      <c r="R1120" s="248">
        <f t="shared" si="170"/>
        <v>0</v>
      </c>
      <c r="S1120" s="248">
        <f t="shared" si="171"/>
        <v>0</v>
      </c>
      <c r="T1120" s="248">
        <f t="shared" si="172"/>
        <v>0</v>
      </c>
      <c r="U1120" s="248">
        <f t="shared" si="173"/>
        <v>0</v>
      </c>
      <c r="V1120" s="13"/>
      <c r="W1120" s="7"/>
      <c r="AT1120" s="130"/>
      <c r="BF1120" s="33">
        <f t="shared" si="179"/>
        <v>41242</v>
      </c>
      <c r="BG1120" s="34">
        <f t="shared" si="174"/>
        <v>82.88000000000001</v>
      </c>
      <c r="BH1120" s="32">
        <f t="shared" si="175"/>
        <v>1</v>
      </c>
      <c r="BI1120" s="32">
        <f t="shared" si="176"/>
        <v>0</v>
      </c>
      <c r="BJ1120" s="69">
        <f t="shared" si="177"/>
        <v>0</v>
      </c>
      <c r="BK1120" s="158" t="str">
        <f t="shared" si="178"/>
        <v/>
      </c>
    </row>
    <row r="1121" spans="1:63" ht="12" customHeight="1" x14ac:dyDescent="0.2">
      <c r="A1121" s="8"/>
      <c r="B1121" s="7"/>
      <c r="C1121" s="7"/>
      <c r="D1121" s="7"/>
      <c r="E1121" s="7"/>
      <c r="F1121" s="7"/>
      <c r="G1121" s="7"/>
      <c r="H1121" s="7"/>
      <c r="I1121" s="10"/>
      <c r="J1121" s="25"/>
      <c r="K1121" s="250"/>
      <c r="L1121" s="31"/>
      <c r="M1121" s="9"/>
      <c r="N1121" s="11" t="s">
        <v>25</v>
      </c>
      <c r="O1121" s="39"/>
      <c r="P1121" s="47"/>
      <c r="Q1121" s="13"/>
      <c r="R1121" s="248">
        <f t="shared" si="170"/>
        <v>0</v>
      </c>
      <c r="S1121" s="248">
        <f t="shared" si="171"/>
        <v>0</v>
      </c>
      <c r="T1121" s="248">
        <f t="shared" si="172"/>
        <v>0</v>
      </c>
      <c r="U1121" s="248">
        <f t="shared" si="173"/>
        <v>0</v>
      </c>
      <c r="V1121" s="13"/>
      <c r="W1121" s="7"/>
      <c r="AT1121" s="130"/>
      <c r="BF1121" s="33">
        <f t="shared" si="179"/>
        <v>41242</v>
      </c>
      <c r="BG1121" s="34">
        <f t="shared" si="174"/>
        <v>82.88000000000001</v>
      </c>
      <c r="BH1121" s="32">
        <f t="shared" si="175"/>
        <v>1</v>
      </c>
      <c r="BI1121" s="32">
        <f t="shared" si="176"/>
        <v>0</v>
      </c>
      <c r="BJ1121" s="69">
        <f t="shared" si="177"/>
        <v>0</v>
      </c>
      <c r="BK1121" s="158" t="str">
        <f t="shared" si="178"/>
        <v/>
      </c>
    </row>
    <row r="1122" spans="1:63" ht="12" customHeight="1" x14ac:dyDescent="0.2">
      <c r="A1122" s="8"/>
      <c r="B1122" s="7"/>
      <c r="C1122" s="7"/>
      <c r="D1122" s="7"/>
      <c r="E1122" s="7"/>
      <c r="F1122" s="7"/>
      <c r="G1122" s="7"/>
      <c r="H1122" s="7"/>
      <c r="I1122" s="10"/>
      <c r="J1122" s="25"/>
      <c r="K1122" s="250"/>
      <c r="L1122" s="31"/>
      <c r="M1122" s="9"/>
      <c r="N1122" s="11" t="s">
        <v>25</v>
      </c>
      <c r="O1122" s="39"/>
      <c r="P1122" s="47"/>
      <c r="Q1122" s="13"/>
      <c r="R1122" s="248">
        <f t="shared" si="170"/>
        <v>0</v>
      </c>
      <c r="S1122" s="248">
        <f t="shared" si="171"/>
        <v>0</v>
      </c>
      <c r="T1122" s="248">
        <f t="shared" si="172"/>
        <v>0</v>
      </c>
      <c r="U1122" s="248">
        <f t="shared" si="173"/>
        <v>0</v>
      </c>
      <c r="V1122" s="13"/>
      <c r="W1122" s="7"/>
      <c r="AT1122" s="130"/>
      <c r="BF1122" s="33">
        <f t="shared" si="179"/>
        <v>41242</v>
      </c>
      <c r="BG1122" s="34">
        <f t="shared" si="174"/>
        <v>82.88000000000001</v>
      </c>
      <c r="BH1122" s="32">
        <f t="shared" si="175"/>
        <v>1</v>
      </c>
      <c r="BI1122" s="32">
        <f t="shared" si="176"/>
        <v>0</v>
      </c>
      <c r="BJ1122" s="69">
        <f t="shared" si="177"/>
        <v>0</v>
      </c>
      <c r="BK1122" s="158" t="str">
        <f t="shared" si="178"/>
        <v/>
      </c>
    </row>
    <row r="1123" spans="1:63" ht="12" customHeight="1" x14ac:dyDescent="0.2">
      <c r="A1123" s="8"/>
      <c r="B1123" s="7"/>
      <c r="C1123" s="7"/>
      <c r="D1123" s="7"/>
      <c r="E1123" s="7"/>
      <c r="F1123" s="7"/>
      <c r="G1123" s="7"/>
      <c r="H1123" s="7"/>
      <c r="I1123" s="10"/>
      <c r="J1123" s="25"/>
      <c r="K1123" s="250"/>
      <c r="L1123" s="31"/>
      <c r="M1123" s="9"/>
      <c r="N1123" s="11" t="s">
        <v>25</v>
      </c>
      <c r="O1123" s="39"/>
      <c r="P1123" s="47"/>
      <c r="Q1123" s="13"/>
      <c r="R1123" s="248">
        <f t="shared" si="170"/>
        <v>0</v>
      </c>
      <c r="S1123" s="248">
        <f t="shared" si="171"/>
        <v>0</v>
      </c>
      <c r="T1123" s="248">
        <f t="shared" si="172"/>
        <v>0</v>
      </c>
      <c r="U1123" s="248">
        <f t="shared" si="173"/>
        <v>0</v>
      </c>
      <c r="V1123" s="13"/>
      <c r="W1123" s="7"/>
      <c r="AT1123" s="130"/>
      <c r="BF1123" s="33">
        <f t="shared" si="179"/>
        <v>41242</v>
      </c>
      <c r="BG1123" s="34">
        <f t="shared" si="174"/>
        <v>82.88000000000001</v>
      </c>
      <c r="BH1123" s="32">
        <f t="shared" si="175"/>
        <v>1</v>
      </c>
      <c r="BI1123" s="32">
        <f t="shared" si="176"/>
        <v>0</v>
      </c>
      <c r="BJ1123" s="69">
        <f t="shared" si="177"/>
        <v>0</v>
      </c>
      <c r="BK1123" s="158" t="str">
        <f t="shared" si="178"/>
        <v/>
      </c>
    </row>
    <row r="1124" spans="1:63" ht="12" customHeight="1" x14ac:dyDescent="0.2">
      <c r="A1124" s="8"/>
      <c r="B1124" s="7"/>
      <c r="C1124" s="7"/>
      <c r="D1124" s="7"/>
      <c r="E1124" s="7"/>
      <c r="F1124" s="7"/>
      <c r="G1124" s="7"/>
      <c r="H1124" s="7"/>
      <c r="I1124" s="10"/>
      <c r="J1124" s="25"/>
      <c r="K1124" s="250"/>
      <c r="L1124" s="31"/>
      <c r="M1124" s="9"/>
      <c r="N1124" s="11" t="s">
        <v>25</v>
      </c>
      <c r="O1124" s="39"/>
      <c r="P1124" s="47"/>
      <c r="Q1124" s="13"/>
      <c r="R1124" s="248">
        <f t="shared" si="170"/>
        <v>0</v>
      </c>
      <c r="S1124" s="248">
        <f t="shared" si="171"/>
        <v>0</v>
      </c>
      <c r="T1124" s="248">
        <f t="shared" si="172"/>
        <v>0</v>
      </c>
      <c r="U1124" s="248">
        <f t="shared" si="173"/>
        <v>0</v>
      </c>
      <c r="V1124" s="13"/>
      <c r="W1124" s="7"/>
      <c r="AT1124" s="130"/>
      <c r="BF1124" s="33">
        <f t="shared" si="179"/>
        <v>41242</v>
      </c>
      <c r="BG1124" s="34">
        <f t="shared" si="174"/>
        <v>82.88000000000001</v>
      </c>
      <c r="BH1124" s="32">
        <f t="shared" si="175"/>
        <v>1</v>
      </c>
      <c r="BI1124" s="32">
        <f t="shared" si="176"/>
        <v>0</v>
      </c>
      <c r="BJ1124" s="69">
        <f t="shared" si="177"/>
        <v>0</v>
      </c>
      <c r="BK1124" s="158" t="str">
        <f t="shared" si="178"/>
        <v/>
      </c>
    </row>
    <row r="1125" spans="1:63" ht="12" customHeight="1" x14ac:dyDescent="0.2">
      <c r="A1125" s="8"/>
      <c r="B1125" s="7"/>
      <c r="C1125" s="7"/>
      <c r="D1125" s="7"/>
      <c r="E1125" s="7"/>
      <c r="F1125" s="7"/>
      <c r="G1125" s="7"/>
      <c r="H1125" s="7"/>
      <c r="I1125" s="10"/>
      <c r="J1125" s="25"/>
      <c r="K1125" s="250"/>
      <c r="L1125" s="31"/>
      <c r="M1125" s="9"/>
      <c r="N1125" s="11" t="s">
        <v>25</v>
      </c>
      <c r="O1125" s="39"/>
      <c r="P1125" s="47"/>
      <c r="Q1125" s="13"/>
      <c r="R1125" s="248">
        <f t="shared" si="170"/>
        <v>0</v>
      </c>
      <c r="S1125" s="248">
        <f t="shared" si="171"/>
        <v>0</v>
      </c>
      <c r="T1125" s="248">
        <f t="shared" si="172"/>
        <v>0</v>
      </c>
      <c r="U1125" s="248">
        <f t="shared" si="173"/>
        <v>0</v>
      </c>
      <c r="V1125" s="13"/>
      <c r="W1125" s="7"/>
      <c r="AT1125" s="130"/>
      <c r="BF1125" s="33">
        <f t="shared" si="179"/>
        <v>41242</v>
      </c>
      <c r="BG1125" s="34">
        <f t="shared" si="174"/>
        <v>82.88000000000001</v>
      </c>
      <c r="BH1125" s="32">
        <f t="shared" si="175"/>
        <v>1</v>
      </c>
      <c r="BI1125" s="32">
        <f t="shared" si="176"/>
        <v>0</v>
      </c>
      <c r="BJ1125" s="69">
        <f t="shared" si="177"/>
        <v>0</v>
      </c>
      <c r="BK1125" s="158" t="str">
        <f t="shared" si="178"/>
        <v/>
      </c>
    </row>
    <row r="1126" spans="1:63" ht="12" customHeight="1" x14ac:dyDescent="0.2">
      <c r="A1126" s="8"/>
      <c r="B1126" s="7"/>
      <c r="C1126" s="7"/>
      <c r="D1126" s="7"/>
      <c r="E1126" s="7"/>
      <c r="F1126" s="7"/>
      <c r="G1126" s="7"/>
      <c r="H1126" s="7"/>
      <c r="I1126" s="10"/>
      <c r="J1126" s="25"/>
      <c r="K1126" s="250"/>
      <c r="L1126" s="31"/>
      <c r="M1126" s="9"/>
      <c r="N1126" s="11" t="s">
        <v>25</v>
      </c>
      <c r="O1126" s="39"/>
      <c r="P1126" s="47"/>
      <c r="Q1126" s="13"/>
      <c r="R1126" s="248">
        <f t="shared" si="170"/>
        <v>0</v>
      </c>
      <c r="S1126" s="248">
        <f t="shared" si="171"/>
        <v>0</v>
      </c>
      <c r="T1126" s="248">
        <f t="shared" si="172"/>
        <v>0</v>
      </c>
      <c r="U1126" s="248">
        <f t="shared" si="173"/>
        <v>0</v>
      </c>
      <c r="V1126" s="13"/>
      <c r="W1126" s="7"/>
      <c r="AT1126" s="130"/>
      <c r="BF1126" s="33">
        <f t="shared" si="179"/>
        <v>41242</v>
      </c>
      <c r="BG1126" s="34">
        <f t="shared" si="174"/>
        <v>82.88000000000001</v>
      </c>
      <c r="BH1126" s="32">
        <f t="shared" si="175"/>
        <v>1</v>
      </c>
      <c r="BI1126" s="32">
        <f t="shared" si="176"/>
        <v>0</v>
      </c>
      <c r="BJ1126" s="69">
        <f t="shared" si="177"/>
        <v>0</v>
      </c>
      <c r="BK1126" s="158" t="str">
        <f t="shared" si="178"/>
        <v/>
      </c>
    </row>
    <row r="1127" spans="1:63" ht="12" customHeight="1" x14ac:dyDescent="0.2">
      <c r="A1127" s="8"/>
      <c r="B1127" s="7"/>
      <c r="C1127" s="7"/>
      <c r="D1127" s="7"/>
      <c r="E1127" s="7"/>
      <c r="F1127" s="7"/>
      <c r="G1127" s="7"/>
      <c r="H1127" s="7"/>
      <c r="I1127" s="10"/>
      <c r="J1127" s="25"/>
      <c r="K1127" s="250"/>
      <c r="L1127" s="31"/>
      <c r="M1127" s="9"/>
      <c r="N1127" s="11" t="s">
        <v>25</v>
      </c>
      <c r="O1127" s="39"/>
      <c r="P1127" s="47"/>
      <c r="Q1127" s="13"/>
      <c r="R1127" s="248">
        <f t="shared" si="170"/>
        <v>0</v>
      </c>
      <c r="S1127" s="248">
        <f t="shared" si="171"/>
        <v>0</v>
      </c>
      <c r="T1127" s="248">
        <f t="shared" si="172"/>
        <v>0</v>
      </c>
      <c r="U1127" s="248">
        <f t="shared" si="173"/>
        <v>0</v>
      </c>
      <c r="V1127" s="13"/>
      <c r="W1127" s="7"/>
      <c r="AT1127" s="130"/>
      <c r="BF1127" s="33">
        <f t="shared" si="179"/>
        <v>41242</v>
      </c>
      <c r="BG1127" s="34">
        <f t="shared" si="174"/>
        <v>82.88000000000001</v>
      </c>
      <c r="BH1127" s="32">
        <f t="shared" si="175"/>
        <v>1</v>
      </c>
      <c r="BI1127" s="32">
        <f t="shared" si="176"/>
        <v>0</v>
      </c>
      <c r="BJ1127" s="69">
        <f t="shared" si="177"/>
        <v>0</v>
      </c>
      <c r="BK1127" s="158" t="str">
        <f t="shared" si="178"/>
        <v/>
      </c>
    </row>
    <row r="1128" spans="1:63" ht="12" customHeight="1" x14ac:dyDescent="0.2">
      <c r="A1128" s="8"/>
      <c r="B1128" s="7"/>
      <c r="C1128" s="7"/>
      <c r="D1128" s="7"/>
      <c r="E1128" s="7"/>
      <c r="F1128" s="7"/>
      <c r="G1128" s="7"/>
      <c r="H1128" s="7"/>
      <c r="I1128" s="10"/>
      <c r="J1128" s="25"/>
      <c r="K1128" s="250"/>
      <c r="L1128" s="31"/>
      <c r="M1128" s="9"/>
      <c r="N1128" s="11" t="s">
        <v>25</v>
      </c>
      <c r="O1128" s="39"/>
      <c r="P1128" s="47"/>
      <c r="Q1128" s="13"/>
      <c r="R1128" s="248">
        <f t="shared" si="170"/>
        <v>0</v>
      </c>
      <c r="S1128" s="248">
        <f t="shared" si="171"/>
        <v>0</v>
      </c>
      <c r="T1128" s="248">
        <f t="shared" si="172"/>
        <v>0</v>
      </c>
      <c r="U1128" s="248">
        <f t="shared" si="173"/>
        <v>0</v>
      </c>
      <c r="V1128" s="13"/>
      <c r="W1128" s="7"/>
      <c r="AT1128" s="130"/>
      <c r="BF1128" s="33">
        <f t="shared" si="179"/>
        <v>41242</v>
      </c>
      <c r="BG1128" s="34">
        <f t="shared" si="174"/>
        <v>82.88000000000001</v>
      </c>
      <c r="BH1128" s="32">
        <f t="shared" si="175"/>
        <v>1</v>
      </c>
      <c r="BI1128" s="32">
        <f t="shared" si="176"/>
        <v>0</v>
      </c>
      <c r="BJ1128" s="69">
        <f t="shared" si="177"/>
        <v>0</v>
      </c>
      <c r="BK1128" s="158" t="str">
        <f t="shared" si="178"/>
        <v/>
      </c>
    </row>
    <row r="1129" spans="1:63" ht="12" customHeight="1" x14ac:dyDescent="0.2">
      <c r="A1129" s="8"/>
      <c r="B1129" s="7"/>
      <c r="C1129" s="7"/>
      <c r="D1129" s="7"/>
      <c r="E1129" s="7"/>
      <c r="F1129" s="7"/>
      <c r="G1129" s="7"/>
      <c r="H1129" s="7"/>
      <c r="I1129" s="10"/>
      <c r="J1129" s="25"/>
      <c r="K1129" s="250"/>
      <c r="L1129" s="31"/>
      <c r="M1129" s="9"/>
      <c r="N1129" s="11" t="s">
        <v>25</v>
      </c>
      <c r="O1129" s="39"/>
      <c r="P1129" s="47"/>
      <c r="Q1129" s="13"/>
      <c r="R1129" s="248">
        <f t="shared" si="170"/>
        <v>0</v>
      </c>
      <c r="S1129" s="248">
        <f t="shared" si="171"/>
        <v>0</v>
      </c>
      <c r="T1129" s="248">
        <f t="shared" si="172"/>
        <v>0</v>
      </c>
      <c r="U1129" s="248">
        <f t="shared" si="173"/>
        <v>0</v>
      </c>
      <c r="V1129" s="13"/>
      <c r="W1129" s="7"/>
      <c r="AT1129" s="130"/>
      <c r="BF1129" s="33">
        <f t="shared" si="179"/>
        <v>41242</v>
      </c>
      <c r="BG1129" s="34">
        <f t="shared" si="174"/>
        <v>82.88000000000001</v>
      </c>
      <c r="BH1129" s="32">
        <f t="shared" si="175"/>
        <v>1</v>
      </c>
      <c r="BI1129" s="32">
        <f t="shared" si="176"/>
        <v>0</v>
      </c>
      <c r="BJ1129" s="69">
        <f t="shared" si="177"/>
        <v>0</v>
      </c>
      <c r="BK1129" s="158" t="str">
        <f t="shared" si="178"/>
        <v/>
      </c>
    </row>
    <row r="1130" spans="1:63" ht="12" customHeight="1" x14ac:dyDescent="0.2">
      <c r="A1130" s="8"/>
      <c r="B1130" s="7"/>
      <c r="C1130" s="7"/>
      <c r="D1130" s="7"/>
      <c r="E1130" s="7"/>
      <c r="F1130" s="7"/>
      <c r="G1130" s="7"/>
      <c r="H1130" s="7"/>
      <c r="I1130" s="10"/>
      <c r="J1130" s="25"/>
      <c r="K1130" s="250"/>
      <c r="L1130" s="31"/>
      <c r="M1130" s="9"/>
      <c r="N1130" s="11" t="s">
        <v>25</v>
      </c>
      <c r="O1130" s="39"/>
      <c r="P1130" s="47"/>
      <c r="Q1130" s="13"/>
      <c r="R1130" s="248">
        <f t="shared" si="170"/>
        <v>0</v>
      </c>
      <c r="S1130" s="248">
        <f t="shared" si="171"/>
        <v>0</v>
      </c>
      <c r="T1130" s="248">
        <f t="shared" si="172"/>
        <v>0</v>
      </c>
      <c r="U1130" s="248">
        <f t="shared" si="173"/>
        <v>0</v>
      </c>
      <c r="V1130" s="13"/>
      <c r="W1130" s="7"/>
      <c r="AT1130" s="130"/>
      <c r="BF1130" s="33">
        <f t="shared" si="179"/>
        <v>41242</v>
      </c>
      <c r="BG1130" s="34">
        <f t="shared" si="174"/>
        <v>82.88000000000001</v>
      </c>
      <c r="BH1130" s="32">
        <f t="shared" si="175"/>
        <v>1</v>
      </c>
      <c r="BI1130" s="32">
        <f t="shared" si="176"/>
        <v>0</v>
      </c>
      <c r="BJ1130" s="69">
        <f t="shared" si="177"/>
        <v>0</v>
      </c>
      <c r="BK1130" s="158" t="str">
        <f t="shared" si="178"/>
        <v/>
      </c>
    </row>
    <row r="1131" spans="1:63" ht="12" customHeight="1" x14ac:dyDescent="0.2">
      <c r="A1131" s="8"/>
      <c r="B1131" s="7"/>
      <c r="C1131" s="7"/>
      <c r="D1131" s="7"/>
      <c r="E1131" s="7"/>
      <c r="F1131" s="7"/>
      <c r="G1131" s="7"/>
      <c r="H1131" s="7"/>
      <c r="I1131" s="10"/>
      <c r="J1131" s="25"/>
      <c r="K1131" s="250"/>
      <c r="L1131" s="31"/>
      <c r="M1131" s="9"/>
      <c r="N1131" s="11" t="s">
        <v>25</v>
      </c>
      <c r="O1131" s="39"/>
      <c r="P1131" s="47"/>
      <c r="Q1131" s="13"/>
      <c r="R1131" s="248">
        <f t="shared" si="170"/>
        <v>0</v>
      </c>
      <c r="S1131" s="248">
        <f t="shared" si="171"/>
        <v>0</v>
      </c>
      <c r="T1131" s="248">
        <f t="shared" si="172"/>
        <v>0</v>
      </c>
      <c r="U1131" s="248">
        <f t="shared" si="173"/>
        <v>0</v>
      </c>
      <c r="V1131" s="13"/>
      <c r="W1131" s="7"/>
      <c r="AT1131" s="130"/>
      <c r="BF1131" s="33">
        <f t="shared" si="179"/>
        <v>41242</v>
      </c>
      <c r="BG1131" s="34">
        <f t="shared" si="174"/>
        <v>82.88000000000001</v>
      </c>
      <c r="BH1131" s="32">
        <f t="shared" si="175"/>
        <v>1</v>
      </c>
      <c r="BI1131" s="32">
        <f t="shared" si="176"/>
        <v>0</v>
      </c>
      <c r="BJ1131" s="69">
        <f t="shared" si="177"/>
        <v>0</v>
      </c>
      <c r="BK1131" s="158" t="str">
        <f t="shared" si="178"/>
        <v/>
      </c>
    </row>
    <row r="1132" spans="1:63" ht="12" customHeight="1" x14ac:dyDescent="0.2">
      <c r="A1132" s="8"/>
      <c r="B1132" s="7"/>
      <c r="C1132" s="7"/>
      <c r="D1132" s="7"/>
      <c r="E1132" s="7"/>
      <c r="F1132" s="7"/>
      <c r="G1132" s="7"/>
      <c r="H1132" s="7"/>
      <c r="I1132" s="10"/>
      <c r="J1132" s="25"/>
      <c r="K1132" s="250"/>
      <c r="L1132" s="31"/>
      <c r="M1132" s="9"/>
      <c r="N1132" s="11" t="s">
        <v>25</v>
      </c>
      <c r="O1132" s="39"/>
      <c r="P1132" s="47"/>
      <c r="Q1132" s="13"/>
      <c r="R1132" s="248">
        <f t="shared" si="170"/>
        <v>0</v>
      </c>
      <c r="S1132" s="248">
        <f t="shared" si="171"/>
        <v>0</v>
      </c>
      <c r="T1132" s="248">
        <f t="shared" si="172"/>
        <v>0</v>
      </c>
      <c r="U1132" s="248">
        <f t="shared" si="173"/>
        <v>0</v>
      </c>
      <c r="V1132" s="13"/>
      <c r="W1132" s="7"/>
      <c r="AT1132" s="130"/>
      <c r="BF1132" s="33">
        <f t="shared" si="179"/>
        <v>41242</v>
      </c>
      <c r="BG1132" s="34">
        <f t="shared" si="174"/>
        <v>82.88000000000001</v>
      </c>
      <c r="BH1132" s="32">
        <f t="shared" si="175"/>
        <v>1</v>
      </c>
      <c r="BI1132" s="32">
        <f t="shared" si="176"/>
        <v>0</v>
      </c>
      <c r="BJ1132" s="69">
        <f t="shared" si="177"/>
        <v>0</v>
      </c>
      <c r="BK1132" s="158" t="str">
        <f t="shared" si="178"/>
        <v/>
      </c>
    </row>
    <row r="1133" spans="1:63" ht="12" customHeight="1" x14ac:dyDescent="0.2">
      <c r="A1133" s="8"/>
      <c r="B1133" s="7"/>
      <c r="C1133" s="7"/>
      <c r="D1133" s="7"/>
      <c r="E1133" s="7"/>
      <c r="F1133" s="7"/>
      <c r="G1133" s="7"/>
      <c r="H1133" s="7"/>
      <c r="I1133" s="10"/>
      <c r="J1133" s="25"/>
      <c r="K1133" s="250"/>
      <c r="L1133" s="31"/>
      <c r="M1133" s="9"/>
      <c r="N1133" s="11" t="s">
        <v>25</v>
      </c>
      <c r="O1133" s="39"/>
      <c r="P1133" s="47"/>
      <c r="Q1133" s="13"/>
      <c r="R1133" s="248">
        <f t="shared" si="170"/>
        <v>0</v>
      </c>
      <c r="S1133" s="248">
        <f t="shared" si="171"/>
        <v>0</v>
      </c>
      <c r="T1133" s="248">
        <f t="shared" si="172"/>
        <v>0</v>
      </c>
      <c r="U1133" s="248">
        <f t="shared" si="173"/>
        <v>0</v>
      </c>
      <c r="V1133" s="13"/>
      <c r="W1133" s="7"/>
      <c r="AT1133" s="130"/>
      <c r="BF1133" s="33">
        <f t="shared" si="179"/>
        <v>41242</v>
      </c>
      <c r="BG1133" s="34">
        <f t="shared" si="174"/>
        <v>82.88000000000001</v>
      </c>
      <c r="BH1133" s="32">
        <f t="shared" si="175"/>
        <v>1</v>
      </c>
      <c r="BI1133" s="32">
        <f t="shared" si="176"/>
        <v>0</v>
      </c>
      <c r="BJ1133" s="69">
        <f t="shared" si="177"/>
        <v>0</v>
      </c>
      <c r="BK1133" s="158" t="str">
        <f t="shared" si="178"/>
        <v/>
      </c>
    </row>
    <row r="1134" spans="1:63" ht="12" customHeight="1" x14ac:dyDescent="0.2">
      <c r="A1134" s="8"/>
      <c r="B1134" s="7"/>
      <c r="C1134" s="7"/>
      <c r="D1134" s="7"/>
      <c r="E1134" s="7"/>
      <c r="F1134" s="7"/>
      <c r="G1134" s="7"/>
      <c r="H1134" s="7"/>
      <c r="I1134" s="10"/>
      <c r="J1134" s="25"/>
      <c r="K1134" s="250"/>
      <c r="L1134" s="31"/>
      <c r="M1134" s="9"/>
      <c r="N1134" s="11" t="s">
        <v>25</v>
      </c>
      <c r="O1134" s="39"/>
      <c r="P1134" s="47"/>
      <c r="Q1134" s="13"/>
      <c r="R1134" s="248">
        <f t="shared" si="170"/>
        <v>0</v>
      </c>
      <c r="S1134" s="248">
        <f t="shared" si="171"/>
        <v>0</v>
      </c>
      <c r="T1134" s="248">
        <f t="shared" si="172"/>
        <v>0</v>
      </c>
      <c r="U1134" s="248">
        <f t="shared" si="173"/>
        <v>0</v>
      </c>
      <c r="V1134" s="13"/>
      <c r="W1134" s="7"/>
      <c r="AT1134" s="130"/>
      <c r="BF1134" s="33">
        <f t="shared" si="179"/>
        <v>41242</v>
      </c>
      <c r="BG1134" s="34">
        <f t="shared" si="174"/>
        <v>82.88000000000001</v>
      </c>
      <c r="BH1134" s="32">
        <f t="shared" si="175"/>
        <v>1</v>
      </c>
      <c r="BI1134" s="32">
        <f t="shared" si="176"/>
        <v>0</v>
      </c>
      <c r="BJ1134" s="69">
        <f t="shared" si="177"/>
        <v>0</v>
      </c>
      <c r="BK1134" s="158" t="str">
        <f t="shared" si="178"/>
        <v/>
      </c>
    </row>
    <row r="1135" spans="1:63" ht="12" customHeight="1" x14ac:dyDescent="0.2">
      <c r="A1135" s="8"/>
      <c r="B1135" s="7"/>
      <c r="C1135" s="7"/>
      <c r="D1135" s="7"/>
      <c r="E1135" s="7"/>
      <c r="F1135" s="7"/>
      <c r="G1135" s="7"/>
      <c r="H1135" s="7"/>
      <c r="I1135" s="10"/>
      <c r="J1135" s="25"/>
      <c r="K1135" s="250"/>
      <c r="L1135" s="31"/>
      <c r="M1135" s="9"/>
      <c r="N1135" s="11" t="s">
        <v>25</v>
      </c>
      <c r="O1135" s="39"/>
      <c r="P1135" s="47"/>
      <c r="Q1135" s="13"/>
      <c r="R1135" s="248">
        <f t="shared" si="170"/>
        <v>0</v>
      </c>
      <c r="S1135" s="248">
        <f t="shared" si="171"/>
        <v>0</v>
      </c>
      <c r="T1135" s="248">
        <f t="shared" si="172"/>
        <v>0</v>
      </c>
      <c r="U1135" s="248">
        <f t="shared" si="173"/>
        <v>0</v>
      </c>
      <c r="V1135" s="13"/>
      <c r="W1135" s="7"/>
      <c r="AT1135" s="130"/>
      <c r="BF1135" s="33">
        <f t="shared" si="179"/>
        <v>41242</v>
      </c>
      <c r="BG1135" s="34">
        <f t="shared" si="174"/>
        <v>82.88000000000001</v>
      </c>
      <c r="BH1135" s="32">
        <f t="shared" si="175"/>
        <v>1</v>
      </c>
      <c r="BI1135" s="32">
        <f t="shared" si="176"/>
        <v>0</v>
      </c>
      <c r="BJ1135" s="69">
        <f t="shared" si="177"/>
        <v>0</v>
      </c>
      <c r="BK1135" s="158" t="str">
        <f t="shared" si="178"/>
        <v/>
      </c>
    </row>
    <row r="1136" spans="1:63" ht="12" customHeight="1" x14ac:dyDescent="0.2">
      <c r="A1136" s="8"/>
      <c r="B1136" s="7"/>
      <c r="C1136" s="7"/>
      <c r="D1136" s="7"/>
      <c r="E1136" s="7"/>
      <c r="F1136" s="7"/>
      <c r="G1136" s="7"/>
      <c r="H1136" s="7"/>
      <c r="I1136" s="10"/>
      <c r="J1136" s="25"/>
      <c r="K1136" s="250"/>
      <c r="L1136" s="31"/>
      <c r="M1136" s="9"/>
      <c r="N1136" s="11" t="s">
        <v>25</v>
      </c>
      <c r="O1136" s="39"/>
      <c r="P1136" s="47"/>
      <c r="Q1136" s="13"/>
      <c r="R1136" s="248">
        <f t="shared" si="170"/>
        <v>0</v>
      </c>
      <c r="S1136" s="248">
        <f t="shared" si="171"/>
        <v>0</v>
      </c>
      <c r="T1136" s="248">
        <f t="shared" si="172"/>
        <v>0</v>
      </c>
      <c r="U1136" s="248">
        <f t="shared" si="173"/>
        <v>0</v>
      </c>
      <c r="V1136" s="13"/>
      <c r="W1136" s="7"/>
      <c r="AT1136" s="130"/>
      <c r="BF1136" s="33">
        <f t="shared" si="179"/>
        <v>41242</v>
      </c>
      <c r="BG1136" s="34">
        <f t="shared" si="174"/>
        <v>82.88000000000001</v>
      </c>
      <c r="BH1136" s="32">
        <f t="shared" si="175"/>
        <v>1</v>
      </c>
      <c r="BI1136" s="32">
        <f t="shared" si="176"/>
        <v>0</v>
      </c>
      <c r="BJ1136" s="69">
        <f t="shared" si="177"/>
        <v>0</v>
      </c>
      <c r="BK1136" s="158" t="str">
        <f t="shared" si="178"/>
        <v/>
      </c>
    </row>
    <row r="1137" spans="1:63" ht="12" customHeight="1" x14ac:dyDescent="0.2">
      <c r="A1137" s="8"/>
      <c r="B1137" s="7"/>
      <c r="C1137" s="7"/>
      <c r="D1137" s="7"/>
      <c r="E1137" s="7"/>
      <c r="F1137" s="7"/>
      <c r="G1137" s="7"/>
      <c r="H1137" s="7"/>
      <c r="I1137" s="10"/>
      <c r="J1137" s="25"/>
      <c r="K1137" s="250"/>
      <c r="L1137" s="31"/>
      <c r="M1137" s="9"/>
      <c r="N1137" s="11" t="s">
        <v>25</v>
      </c>
      <c r="O1137" s="39"/>
      <c r="P1137" s="47"/>
      <c r="Q1137" s="13"/>
      <c r="R1137" s="248">
        <f t="shared" si="170"/>
        <v>0</v>
      </c>
      <c r="S1137" s="248">
        <f t="shared" si="171"/>
        <v>0</v>
      </c>
      <c r="T1137" s="248">
        <f t="shared" si="172"/>
        <v>0</v>
      </c>
      <c r="U1137" s="248">
        <f t="shared" si="173"/>
        <v>0</v>
      </c>
      <c r="V1137" s="13"/>
      <c r="W1137" s="7"/>
      <c r="AT1137" s="130"/>
      <c r="BF1137" s="33">
        <f t="shared" si="179"/>
        <v>41242</v>
      </c>
      <c r="BG1137" s="34">
        <f t="shared" si="174"/>
        <v>82.88000000000001</v>
      </c>
      <c r="BH1137" s="32">
        <f t="shared" si="175"/>
        <v>1</v>
      </c>
      <c r="BI1137" s="32">
        <f t="shared" si="176"/>
        <v>0</v>
      </c>
      <c r="BJ1137" s="69">
        <f t="shared" si="177"/>
        <v>0</v>
      </c>
      <c r="BK1137" s="158" t="str">
        <f t="shared" si="178"/>
        <v/>
      </c>
    </row>
    <row r="1138" spans="1:63" ht="12" customHeight="1" x14ac:dyDescent="0.2">
      <c r="A1138" s="8"/>
      <c r="B1138" s="7"/>
      <c r="C1138" s="7"/>
      <c r="D1138" s="7"/>
      <c r="E1138" s="7"/>
      <c r="F1138" s="7"/>
      <c r="G1138" s="7"/>
      <c r="H1138" s="7"/>
      <c r="I1138" s="10"/>
      <c r="J1138" s="25"/>
      <c r="K1138" s="250"/>
      <c r="L1138" s="31"/>
      <c r="M1138" s="9"/>
      <c r="N1138" s="11" t="s">
        <v>25</v>
      </c>
      <c r="O1138" s="39"/>
      <c r="P1138" s="47"/>
      <c r="Q1138" s="13"/>
      <c r="R1138" s="248">
        <f t="shared" si="170"/>
        <v>0</v>
      </c>
      <c r="S1138" s="248">
        <f t="shared" si="171"/>
        <v>0</v>
      </c>
      <c r="T1138" s="248">
        <f t="shared" si="172"/>
        <v>0</v>
      </c>
      <c r="U1138" s="248">
        <f t="shared" si="173"/>
        <v>0</v>
      </c>
      <c r="V1138" s="13"/>
      <c r="W1138" s="7"/>
      <c r="AT1138" s="130"/>
      <c r="BF1138" s="33">
        <f t="shared" si="179"/>
        <v>41242</v>
      </c>
      <c r="BG1138" s="34">
        <f t="shared" si="174"/>
        <v>82.88000000000001</v>
      </c>
      <c r="BH1138" s="32">
        <f t="shared" si="175"/>
        <v>1</v>
      </c>
      <c r="BI1138" s="32">
        <f t="shared" si="176"/>
        <v>0</v>
      </c>
      <c r="BJ1138" s="69">
        <f t="shared" si="177"/>
        <v>0</v>
      </c>
      <c r="BK1138" s="158" t="str">
        <f t="shared" si="178"/>
        <v/>
      </c>
    </row>
    <row r="1139" spans="1:63" ht="12" customHeight="1" x14ac:dyDescent="0.2">
      <c r="A1139" s="8"/>
      <c r="B1139" s="7"/>
      <c r="C1139" s="7"/>
      <c r="D1139" s="7"/>
      <c r="E1139" s="7"/>
      <c r="F1139" s="7"/>
      <c r="G1139" s="7"/>
      <c r="H1139" s="7"/>
      <c r="I1139" s="10"/>
      <c r="J1139" s="25"/>
      <c r="K1139" s="250"/>
      <c r="L1139" s="31"/>
      <c r="M1139" s="9"/>
      <c r="N1139" s="11" t="s">
        <v>25</v>
      </c>
      <c r="O1139" s="39"/>
      <c r="P1139" s="47"/>
      <c r="Q1139" s="13"/>
      <c r="R1139" s="248">
        <f t="shared" si="170"/>
        <v>0</v>
      </c>
      <c r="S1139" s="248">
        <f t="shared" si="171"/>
        <v>0</v>
      </c>
      <c r="T1139" s="248">
        <f t="shared" si="172"/>
        <v>0</v>
      </c>
      <c r="U1139" s="248">
        <f t="shared" si="173"/>
        <v>0</v>
      </c>
      <c r="V1139" s="13"/>
      <c r="W1139" s="7"/>
      <c r="AT1139" s="130"/>
      <c r="BF1139" s="33">
        <f t="shared" si="179"/>
        <v>41242</v>
      </c>
      <c r="BG1139" s="34">
        <f t="shared" si="174"/>
        <v>82.88000000000001</v>
      </c>
      <c r="BH1139" s="32">
        <f t="shared" si="175"/>
        <v>1</v>
      </c>
      <c r="BI1139" s="32">
        <f t="shared" si="176"/>
        <v>0</v>
      </c>
      <c r="BJ1139" s="69">
        <f t="shared" si="177"/>
        <v>0</v>
      </c>
      <c r="BK1139" s="158" t="str">
        <f t="shared" si="178"/>
        <v/>
      </c>
    </row>
    <row r="1140" spans="1:63" ht="12" customHeight="1" x14ac:dyDescent="0.2">
      <c r="A1140" s="8"/>
      <c r="B1140" s="7"/>
      <c r="C1140" s="7"/>
      <c r="D1140" s="7"/>
      <c r="E1140" s="7"/>
      <c r="F1140" s="7"/>
      <c r="G1140" s="7"/>
      <c r="H1140" s="7"/>
      <c r="I1140" s="10"/>
      <c r="J1140" s="25"/>
      <c r="K1140" s="250"/>
      <c r="L1140" s="31"/>
      <c r="M1140" s="9"/>
      <c r="N1140" s="11" t="s">
        <v>25</v>
      </c>
      <c r="O1140" s="39"/>
      <c r="P1140" s="47"/>
      <c r="Q1140" s="13"/>
      <c r="R1140" s="248">
        <f t="shared" si="170"/>
        <v>0</v>
      </c>
      <c r="S1140" s="248">
        <f t="shared" si="171"/>
        <v>0</v>
      </c>
      <c r="T1140" s="248">
        <f t="shared" si="172"/>
        <v>0</v>
      </c>
      <c r="U1140" s="248">
        <f t="shared" si="173"/>
        <v>0</v>
      </c>
      <c r="V1140" s="13"/>
      <c r="W1140" s="7"/>
      <c r="AT1140" s="130"/>
      <c r="BF1140" s="33">
        <f t="shared" si="179"/>
        <v>41242</v>
      </c>
      <c r="BG1140" s="34">
        <f t="shared" si="174"/>
        <v>82.88000000000001</v>
      </c>
      <c r="BH1140" s="32">
        <f t="shared" si="175"/>
        <v>1</v>
      </c>
      <c r="BI1140" s="32">
        <f t="shared" si="176"/>
        <v>0</v>
      </c>
      <c r="BJ1140" s="69">
        <f t="shared" si="177"/>
        <v>0</v>
      </c>
      <c r="BK1140" s="158" t="str">
        <f t="shared" si="178"/>
        <v/>
      </c>
    </row>
    <row r="1141" spans="1:63" ht="12" customHeight="1" x14ac:dyDescent="0.2">
      <c r="A1141" s="8"/>
      <c r="B1141" s="7"/>
      <c r="C1141" s="7"/>
      <c r="D1141" s="7"/>
      <c r="E1141" s="7"/>
      <c r="F1141" s="7"/>
      <c r="G1141" s="7"/>
      <c r="H1141" s="7"/>
      <c r="I1141" s="10"/>
      <c r="J1141" s="25"/>
      <c r="K1141" s="250"/>
      <c r="L1141" s="31"/>
      <c r="M1141" s="9"/>
      <c r="N1141" s="11" t="s">
        <v>25</v>
      </c>
      <c r="O1141" s="39"/>
      <c r="P1141" s="47"/>
      <c r="Q1141" s="13"/>
      <c r="R1141" s="248">
        <f t="shared" si="170"/>
        <v>0</v>
      </c>
      <c r="S1141" s="248">
        <f t="shared" si="171"/>
        <v>0</v>
      </c>
      <c r="T1141" s="248">
        <f t="shared" si="172"/>
        <v>0</v>
      </c>
      <c r="U1141" s="248">
        <f t="shared" si="173"/>
        <v>0</v>
      </c>
      <c r="V1141" s="13"/>
      <c r="W1141" s="7"/>
      <c r="AT1141" s="130"/>
      <c r="BF1141" s="33">
        <f t="shared" si="179"/>
        <v>41242</v>
      </c>
      <c r="BG1141" s="34">
        <f t="shared" si="174"/>
        <v>82.88000000000001</v>
      </c>
      <c r="BH1141" s="32">
        <f t="shared" si="175"/>
        <v>1</v>
      </c>
      <c r="BI1141" s="32">
        <f t="shared" si="176"/>
        <v>0</v>
      </c>
      <c r="BJ1141" s="69">
        <f t="shared" si="177"/>
        <v>0</v>
      </c>
      <c r="BK1141" s="158" t="str">
        <f t="shared" si="178"/>
        <v/>
      </c>
    </row>
    <row r="1142" spans="1:63" ht="12" customHeight="1" x14ac:dyDescent="0.2">
      <c r="A1142" s="8"/>
      <c r="B1142" s="7"/>
      <c r="C1142" s="7"/>
      <c r="D1142" s="7"/>
      <c r="E1142" s="7"/>
      <c r="F1142" s="7"/>
      <c r="G1142" s="7"/>
      <c r="H1142" s="7"/>
      <c r="I1142" s="10"/>
      <c r="J1142" s="25"/>
      <c r="K1142" s="250"/>
      <c r="L1142" s="31"/>
      <c r="M1142" s="9"/>
      <c r="N1142" s="11" t="s">
        <v>25</v>
      </c>
      <c r="O1142" s="39"/>
      <c r="P1142" s="47"/>
      <c r="Q1142" s="13"/>
      <c r="R1142" s="248">
        <f t="shared" si="170"/>
        <v>0</v>
      </c>
      <c r="S1142" s="248">
        <f t="shared" si="171"/>
        <v>0</v>
      </c>
      <c r="T1142" s="248">
        <f t="shared" si="172"/>
        <v>0</v>
      </c>
      <c r="U1142" s="248">
        <f t="shared" si="173"/>
        <v>0</v>
      </c>
      <c r="V1142" s="13"/>
      <c r="W1142" s="7"/>
      <c r="AT1142" s="130"/>
      <c r="BF1142" s="33">
        <f t="shared" si="179"/>
        <v>41242</v>
      </c>
      <c r="BG1142" s="34">
        <f t="shared" si="174"/>
        <v>82.88000000000001</v>
      </c>
      <c r="BH1142" s="32">
        <f t="shared" si="175"/>
        <v>1</v>
      </c>
      <c r="BI1142" s="32">
        <f t="shared" si="176"/>
        <v>0</v>
      </c>
      <c r="BJ1142" s="69">
        <f t="shared" si="177"/>
        <v>0</v>
      </c>
      <c r="BK1142" s="158" t="str">
        <f t="shared" si="178"/>
        <v/>
      </c>
    </row>
    <row r="1143" spans="1:63" ht="12" customHeight="1" x14ac:dyDescent="0.2">
      <c r="A1143" s="8"/>
      <c r="B1143" s="7"/>
      <c r="C1143" s="7"/>
      <c r="D1143" s="7"/>
      <c r="E1143" s="7"/>
      <c r="F1143" s="7"/>
      <c r="G1143" s="7"/>
      <c r="H1143" s="7"/>
      <c r="I1143" s="10"/>
      <c r="J1143" s="25"/>
      <c r="K1143" s="250"/>
      <c r="L1143" s="31"/>
      <c r="M1143" s="9"/>
      <c r="N1143" s="11" t="s">
        <v>25</v>
      </c>
      <c r="O1143" s="39"/>
      <c r="P1143" s="47"/>
      <c r="Q1143" s="13"/>
      <c r="R1143" s="248">
        <f t="shared" si="170"/>
        <v>0</v>
      </c>
      <c r="S1143" s="248">
        <f t="shared" si="171"/>
        <v>0</v>
      </c>
      <c r="T1143" s="248">
        <f t="shared" si="172"/>
        <v>0</v>
      </c>
      <c r="U1143" s="248">
        <f t="shared" si="173"/>
        <v>0</v>
      </c>
      <c r="V1143" s="13"/>
      <c r="W1143" s="7"/>
      <c r="AT1143" s="130"/>
      <c r="BF1143" s="33">
        <f t="shared" si="179"/>
        <v>41242</v>
      </c>
      <c r="BG1143" s="34">
        <f t="shared" si="174"/>
        <v>82.88000000000001</v>
      </c>
      <c r="BH1143" s="32">
        <f t="shared" si="175"/>
        <v>1</v>
      </c>
      <c r="BI1143" s="32">
        <f t="shared" si="176"/>
        <v>0</v>
      </c>
      <c r="BJ1143" s="69">
        <f t="shared" si="177"/>
        <v>0</v>
      </c>
      <c r="BK1143" s="158" t="str">
        <f t="shared" si="178"/>
        <v/>
      </c>
    </row>
    <row r="1144" spans="1:63" ht="12" customHeight="1" x14ac:dyDescent="0.2">
      <c r="A1144" s="8"/>
      <c r="B1144" s="7"/>
      <c r="C1144" s="7"/>
      <c r="D1144" s="7"/>
      <c r="E1144" s="7"/>
      <c r="F1144" s="7"/>
      <c r="G1144" s="7"/>
      <c r="H1144" s="7"/>
      <c r="I1144" s="10"/>
      <c r="J1144" s="25"/>
      <c r="K1144" s="250"/>
      <c r="L1144" s="31"/>
      <c r="M1144" s="9"/>
      <c r="N1144" s="11" t="s">
        <v>25</v>
      </c>
      <c r="O1144" s="39"/>
      <c r="P1144" s="47"/>
      <c r="Q1144" s="13"/>
      <c r="R1144" s="248">
        <f t="shared" si="170"/>
        <v>0</v>
      </c>
      <c r="S1144" s="248">
        <f t="shared" si="171"/>
        <v>0</v>
      </c>
      <c r="T1144" s="248">
        <f t="shared" si="172"/>
        <v>0</v>
      </c>
      <c r="U1144" s="248">
        <f t="shared" si="173"/>
        <v>0</v>
      </c>
      <c r="V1144" s="13"/>
      <c r="W1144" s="7"/>
      <c r="AT1144" s="130"/>
      <c r="BF1144" s="33">
        <f t="shared" si="179"/>
        <v>41242</v>
      </c>
      <c r="BG1144" s="34">
        <f t="shared" si="174"/>
        <v>82.88000000000001</v>
      </c>
      <c r="BH1144" s="32">
        <f t="shared" si="175"/>
        <v>1</v>
      </c>
      <c r="BI1144" s="32">
        <f t="shared" si="176"/>
        <v>0</v>
      </c>
      <c r="BJ1144" s="69">
        <f t="shared" si="177"/>
        <v>0</v>
      </c>
      <c r="BK1144" s="158" t="str">
        <f t="shared" si="178"/>
        <v/>
      </c>
    </row>
    <row r="1145" spans="1:63" ht="12" customHeight="1" x14ac:dyDescent="0.2">
      <c r="A1145" s="8"/>
      <c r="B1145" s="7"/>
      <c r="C1145" s="7"/>
      <c r="D1145" s="7"/>
      <c r="E1145" s="7"/>
      <c r="F1145" s="7"/>
      <c r="G1145" s="7"/>
      <c r="H1145" s="7"/>
      <c r="I1145" s="10"/>
      <c r="J1145" s="25"/>
      <c r="K1145" s="250"/>
      <c r="L1145" s="31"/>
      <c r="M1145" s="9"/>
      <c r="N1145" s="11" t="s">
        <v>25</v>
      </c>
      <c r="O1145" s="39"/>
      <c r="P1145" s="47"/>
      <c r="Q1145" s="13"/>
      <c r="R1145" s="248">
        <f t="shared" si="170"/>
        <v>0</v>
      </c>
      <c r="S1145" s="248">
        <f t="shared" si="171"/>
        <v>0</v>
      </c>
      <c r="T1145" s="248">
        <f t="shared" si="172"/>
        <v>0</v>
      </c>
      <c r="U1145" s="248">
        <f t="shared" si="173"/>
        <v>0</v>
      </c>
      <c r="V1145" s="13"/>
      <c r="W1145" s="7"/>
      <c r="AT1145" s="130"/>
      <c r="BF1145" s="33">
        <f t="shared" si="179"/>
        <v>41242</v>
      </c>
      <c r="BG1145" s="34">
        <f t="shared" si="174"/>
        <v>82.88000000000001</v>
      </c>
      <c r="BH1145" s="32">
        <f t="shared" si="175"/>
        <v>1</v>
      </c>
      <c r="BI1145" s="32">
        <f t="shared" si="176"/>
        <v>0</v>
      </c>
      <c r="BJ1145" s="69">
        <f t="shared" si="177"/>
        <v>0</v>
      </c>
      <c r="BK1145" s="158" t="str">
        <f t="shared" si="178"/>
        <v/>
      </c>
    </row>
    <row r="1146" spans="1:63" ht="12" customHeight="1" x14ac:dyDescent="0.2">
      <c r="A1146" s="8"/>
      <c r="B1146" s="7"/>
      <c r="C1146" s="7"/>
      <c r="D1146" s="7"/>
      <c r="E1146" s="7"/>
      <c r="F1146" s="7"/>
      <c r="G1146" s="7"/>
      <c r="H1146" s="7"/>
      <c r="I1146" s="10"/>
      <c r="J1146" s="25"/>
      <c r="K1146" s="250"/>
      <c r="L1146" s="31"/>
      <c r="M1146" s="9"/>
      <c r="N1146" s="11" t="s">
        <v>25</v>
      </c>
      <c r="O1146" s="39"/>
      <c r="P1146" s="47"/>
      <c r="Q1146" s="13"/>
      <c r="R1146" s="248">
        <f t="shared" si="170"/>
        <v>0</v>
      </c>
      <c r="S1146" s="248">
        <f t="shared" si="171"/>
        <v>0</v>
      </c>
      <c r="T1146" s="248">
        <f t="shared" si="172"/>
        <v>0</v>
      </c>
      <c r="U1146" s="248">
        <f t="shared" si="173"/>
        <v>0</v>
      </c>
      <c r="V1146" s="13"/>
      <c r="W1146" s="7"/>
      <c r="AT1146" s="130"/>
      <c r="BF1146" s="33">
        <f t="shared" si="179"/>
        <v>41242</v>
      </c>
      <c r="BG1146" s="34">
        <f t="shared" si="174"/>
        <v>82.88000000000001</v>
      </c>
      <c r="BH1146" s="32">
        <f t="shared" si="175"/>
        <v>1</v>
      </c>
      <c r="BI1146" s="32">
        <f t="shared" si="176"/>
        <v>0</v>
      </c>
      <c r="BJ1146" s="69">
        <f t="shared" si="177"/>
        <v>0</v>
      </c>
      <c r="BK1146" s="158" t="str">
        <f t="shared" si="178"/>
        <v/>
      </c>
    </row>
    <row r="1147" spans="1:63" ht="12" customHeight="1" x14ac:dyDescent="0.2">
      <c r="A1147" s="8"/>
      <c r="B1147" s="7"/>
      <c r="C1147" s="7"/>
      <c r="D1147" s="7"/>
      <c r="E1147" s="7"/>
      <c r="F1147" s="7"/>
      <c r="G1147" s="7"/>
      <c r="H1147" s="7"/>
      <c r="I1147" s="10"/>
      <c r="J1147" s="25"/>
      <c r="K1147" s="250"/>
      <c r="L1147" s="31"/>
      <c r="M1147" s="9"/>
      <c r="N1147" s="11" t="s">
        <v>25</v>
      </c>
      <c r="O1147" s="39"/>
      <c r="P1147" s="47"/>
      <c r="Q1147" s="13"/>
      <c r="R1147" s="248">
        <f t="shared" si="170"/>
        <v>0</v>
      </c>
      <c r="S1147" s="248">
        <f t="shared" si="171"/>
        <v>0</v>
      </c>
      <c r="T1147" s="248">
        <f t="shared" si="172"/>
        <v>0</v>
      </c>
      <c r="U1147" s="248">
        <f t="shared" si="173"/>
        <v>0</v>
      </c>
      <c r="V1147" s="13"/>
      <c r="W1147" s="7"/>
      <c r="AT1147" s="130"/>
      <c r="BF1147" s="33">
        <f t="shared" si="179"/>
        <v>41242</v>
      </c>
      <c r="BG1147" s="34">
        <f t="shared" si="174"/>
        <v>82.88000000000001</v>
      </c>
      <c r="BH1147" s="32">
        <f t="shared" si="175"/>
        <v>1</v>
      </c>
      <c r="BI1147" s="32">
        <f t="shared" si="176"/>
        <v>0</v>
      </c>
      <c r="BJ1147" s="69">
        <f t="shared" si="177"/>
        <v>0</v>
      </c>
      <c r="BK1147" s="158" t="str">
        <f t="shared" si="178"/>
        <v/>
      </c>
    </row>
    <row r="1148" spans="1:63" ht="12" customHeight="1" x14ac:dyDescent="0.2">
      <c r="A1148" s="8"/>
      <c r="B1148" s="7"/>
      <c r="C1148" s="7"/>
      <c r="D1148" s="7"/>
      <c r="E1148" s="7"/>
      <c r="F1148" s="7"/>
      <c r="G1148" s="7"/>
      <c r="H1148" s="7"/>
      <c r="I1148" s="10"/>
      <c r="J1148" s="25"/>
      <c r="K1148" s="250"/>
      <c r="L1148" s="31"/>
      <c r="M1148" s="9"/>
      <c r="N1148" s="11" t="s">
        <v>25</v>
      </c>
      <c r="O1148" s="39"/>
      <c r="P1148" s="47"/>
      <c r="Q1148" s="13"/>
      <c r="R1148" s="248">
        <f t="shared" si="170"/>
        <v>0</v>
      </c>
      <c r="S1148" s="248">
        <f t="shared" si="171"/>
        <v>0</v>
      </c>
      <c r="T1148" s="248">
        <f t="shared" si="172"/>
        <v>0</v>
      </c>
      <c r="U1148" s="248">
        <f t="shared" si="173"/>
        <v>0</v>
      </c>
      <c r="V1148" s="13"/>
      <c r="W1148" s="7"/>
      <c r="AT1148" s="130"/>
      <c r="BF1148" s="33">
        <f t="shared" si="179"/>
        <v>41242</v>
      </c>
      <c r="BG1148" s="34">
        <f t="shared" si="174"/>
        <v>82.88000000000001</v>
      </c>
      <c r="BH1148" s="32">
        <f t="shared" si="175"/>
        <v>1</v>
      </c>
      <c r="BI1148" s="32">
        <f t="shared" si="176"/>
        <v>0</v>
      </c>
      <c r="BJ1148" s="69">
        <f t="shared" si="177"/>
        <v>0</v>
      </c>
      <c r="BK1148" s="158" t="str">
        <f t="shared" si="178"/>
        <v/>
      </c>
    </row>
    <row r="1149" spans="1:63" ht="12" customHeight="1" x14ac:dyDescent="0.2">
      <c r="A1149" s="8"/>
      <c r="B1149" s="7"/>
      <c r="C1149" s="7"/>
      <c r="D1149" s="7"/>
      <c r="E1149" s="7"/>
      <c r="F1149" s="7"/>
      <c r="G1149" s="7"/>
      <c r="H1149" s="7"/>
      <c r="I1149" s="10"/>
      <c r="J1149" s="25"/>
      <c r="K1149" s="250"/>
      <c r="L1149" s="31"/>
      <c r="M1149" s="9"/>
      <c r="N1149" s="11" t="s">
        <v>25</v>
      </c>
      <c r="O1149" s="39"/>
      <c r="P1149" s="47"/>
      <c r="Q1149" s="13"/>
      <c r="R1149" s="248">
        <f t="shared" si="170"/>
        <v>0</v>
      </c>
      <c r="S1149" s="248">
        <f t="shared" si="171"/>
        <v>0</v>
      </c>
      <c r="T1149" s="248">
        <f t="shared" si="172"/>
        <v>0</v>
      </c>
      <c r="U1149" s="248">
        <f t="shared" si="173"/>
        <v>0</v>
      </c>
      <c r="V1149" s="13"/>
      <c r="W1149" s="7"/>
      <c r="AT1149" s="130"/>
      <c r="BF1149" s="33">
        <f t="shared" si="179"/>
        <v>41242</v>
      </c>
      <c r="BG1149" s="34">
        <f t="shared" si="174"/>
        <v>82.88000000000001</v>
      </c>
      <c r="BH1149" s="32">
        <f t="shared" si="175"/>
        <v>1</v>
      </c>
      <c r="BI1149" s="32">
        <f t="shared" si="176"/>
        <v>0</v>
      </c>
      <c r="BJ1149" s="69">
        <f t="shared" si="177"/>
        <v>0</v>
      </c>
      <c r="BK1149" s="158" t="str">
        <f t="shared" si="178"/>
        <v/>
      </c>
    </row>
    <row r="1150" spans="1:63" ht="12" customHeight="1" x14ac:dyDescent="0.2">
      <c r="A1150" s="8"/>
      <c r="B1150" s="7"/>
      <c r="C1150" s="7"/>
      <c r="D1150" s="7"/>
      <c r="E1150" s="7"/>
      <c r="F1150" s="7"/>
      <c r="G1150" s="7"/>
      <c r="H1150" s="7"/>
      <c r="I1150" s="10"/>
      <c r="J1150" s="25"/>
      <c r="K1150" s="250"/>
      <c r="L1150" s="31"/>
      <c r="M1150" s="9"/>
      <c r="N1150" s="11" t="s">
        <v>25</v>
      </c>
      <c r="O1150" s="39"/>
      <c r="P1150" s="47"/>
      <c r="Q1150" s="13"/>
      <c r="R1150" s="248">
        <f t="shared" si="170"/>
        <v>0</v>
      </c>
      <c r="S1150" s="248">
        <f t="shared" si="171"/>
        <v>0</v>
      </c>
      <c r="T1150" s="248">
        <f t="shared" si="172"/>
        <v>0</v>
      </c>
      <c r="U1150" s="248">
        <f t="shared" si="173"/>
        <v>0</v>
      </c>
      <c r="V1150" s="13"/>
      <c r="W1150" s="7"/>
      <c r="AT1150" s="130"/>
      <c r="BF1150" s="33">
        <f t="shared" si="179"/>
        <v>41242</v>
      </c>
      <c r="BG1150" s="34">
        <f t="shared" si="174"/>
        <v>82.88000000000001</v>
      </c>
      <c r="BH1150" s="32">
        <f t="shared" si="175"/>
        <v>1</v>
      </c>
      <c r="BI1150" s="32">
        <f t="shared" si="176"/>
        <v>0</v>
      </c>
      <c r="BJ1150" s="69">
        <f t="shared" si="177"/>
        <v>0</v>
      </c>
      <c r="BK1150" s="158" t="str">
        <f t="shared" si="178"/>
        <v/>
      </c>
    </row>
    <row r="1151" spans="1:63" ht="12" customHeight="1" x14ac:dyDescent="0.2">
      <c r="A1151" s="8"/>
      <c r="B1151" s="7"/>
      <c r="C1151" s="7"/>
      <c r="D1151" s="7"/>
      <c r="E1151" s="7"/>
      <c r="F1151" s="7"/>
      <c r="G1151" s="7"/>
      <c r="H1151" s="7"/>
      <c r="I1151" s="10"/>
      <c r="J1151" s="25"/>
      <c r="K1151" s="250"/>
      <c r="L1151" s="31"/>
      <c r="M1151" s="9"/>
      <c r="N1151" s="11" t="s">
        <v>25</v>
      </c>
      <c r="O1151" s="39"/>
      <c r="P1151" s="47"/>
      <c r="Q1151" s="13"/>
      <c r="R1151" s="248">
        <f t="shared" si="170"/>
        <v>0</v>
      </c>
      <c r="S1151" s="248">
        <f t="shared" si="171"/>
        <v>0</v>
      </c>
      <c r="T1151" s="248">
        <f t="shared" si="172"/>
        <v>0</v>
      </c>
      <c r="U1151" s="248">
        <f t="shared" si="173"/>
        <v>0</v>
      </c>
      <c r="V1151" s="13"/>
      <c r="W1151" s="7"/>
      <c r="AT1151" s="130"/>
      <c r="BF1151" s="33">
        <f t="shared" si="179"/>
        <v>41242</v>
      </c>
      <c r="BG1151" s="34">
        <f t="shared" si="174"/>
        <v>82.88000000000001</v>
      </c>
      <c r="BH1151" s="32">
        <f t="shared" si="175"/>
        <v>1</v>
      </c>
      <c r="BI1151" s="32">
        <f t="shared" si="176"/>
        <v>0</v>
      </c>
      <c r="BJ1151" s="69">
        <f t="shared" si="177"/>
        <v>0</v>
      </c>
      <c r="BK1151" s="158" t="str">
        <f t="shared" si="178"/>
        <v/>
      </c>
    </row>
    <row r="1152" spans="1:63" ht="12" customHeight="1" x14ac:dyDescent="0.2">
      <c r="A1152" s="8"/>
      <c r="B1152" s="7"/>
      <c r="C1152" s="7"/>
      <c r="D1152" s="7"/>
      <c r="E1152" s="7"/>
      <c r="F1152" s="7"/>
      <c r="G1152" s="7"/>
      <c r="H1152" s="7"/>
      <c r="I1152" s="10"/>
      <c r="J1152" s="25"/>
      <c r="K1152" s="250"/>
      <c r="L1152" s="31"/>
      <c r="M1152" s="9"/>
      <c r="N1152" s="11" t="s">
        <v>25</v>
      </c>
      <c r="O1152" s="39"/>
      <c r="P1152" s="47"/>
      <c r="Q1152" s="13"/>
      <c r="R1152" s="248">
        <f t="shared" si="170"/>
        <v>0</v>
      </c>
      <c r="S1152" s="248">
        <f t="shared" si="171"/>
        <v>0</v>
      </c>
      <c r="T1152" s="248">
        <f t="shared" si="172"/>
        <v>0</v>
      </c>
      <c r="U1152" s="248">
        <f t="shared" si="173"/>
        <v>0</v>
      </c>
      <c r="V1152" s="13"/>
      <c r="W1152" s="7"/>
      <c r="AT1152" s="130"/>
      <c r="BF1152" s="33">
        <f t="shared" si="179"/>
        <v>41242</v>
      </c>
      <c r="BG1152" s="34">
        <f t="shared" si="174"/>
        <v>82.88000000000001</v>
      </c>
      <c r="BH1152" s="32">
        <f t="shared" si="175"/>
        <v>1</v>
      </c>
      <c r="BI1152" s="32">
        <f t="shared" si="176"/>
        <v>0</v>
      </c>
      <c r="BJ1152" s="69">
        <f t="shared" si="177"/>
        <v>0</v>
      </c>
      <c r="BK1152" s="158" t="str">
        <f t="shared" si="178"/>
        <v/>
      </c>
    </row>
    <row r="1153" spans="1:63" ht="12" customHeight="1" x14ac:dyDescent="0.2">
      <c r="A1153" s="8"/>
      <c r="B1153" s="7"/>
      <c r="C1153" s="7"/>
      <c r="D1153" s="7"/>
      <c r="E1153" s="7"/>
      <c r="F1153" s="7"/>
      <c r="G1153" s="7"/>
      <c r="H1153" s="7"/>
      <c r="I1153" s="10"/>
      <c r="J1153" s="25"/>
      <c r="K1153" s="250"/>
      <c r="L1153" s="31"/>
      <c r="M1153" s="9"/>
      <c r="N1153" s="11" t="s">
        <v>25</v>
      </c>
      <c r="O1153" s="39"/>
      <c r="P1153" s="47"/>
      <c r="Q1153" s="13"/>
      <c r="R1153" s="248">
        <f t="shared" si="170"/>
        <v>0</v>
      </c>
      <c r="S1153" s="248">
        <f t="shared" si="171"/>
        <v>0</v>
      </c>
      <c r="T1153" s="248">
        <f t="shared" si="172"/>
        <v>0</v>
      </c>
      <c r="U1153" s="248">
        <f t="shared" si="173"/>
        <v>0</v>
      </c>
      <c r="V1153" s="13"/>
      <c r="W1153" s="7"/>
      <c r="AT1153" s="130"/>
      <c r="BF1153" s="33">
        <f t="shared" si="179"/>
        <v>41242</v>
      </c>
      <c r="BG1153" s="34">
        <f t="shared" si="174"/>
        <v>82.88000000000001</v>
      </c>
      <c r="BH1153" s="32">
        <f t="shared" si="175"/>
        <v>1</v>
      </c>
      <c r="BI1153" s="32">
        <f t="shared" si="176"/>
        <v>0</v>
      </c>
      <c r="BJ1153" s="69">
        <f t="shared" si="177"/>
        <v>0</v>
      </c>
      <c r="BK1153" s="158" t="str">
        <f t="shared" si="178"/>
        <v/>
      </c>
    </row>
    <row r="1154" spans="1:63" ht="12" customHeight="1" x14ac:dyDescent="0.2">
      <c r="A1154" s="8"/>
      <c r="B1154" s="7"/>
      <c r="C1154" s="7"/>
      <c r="D1154" s="7"/>
      <c r="E1154" s="7"/>
      <c r="F1154" s="7"/>
      <c r="G1154" s="7"/>
      <c r="H1154" s="7"/>
      <c r="I1154" s="10"/>
      <c r="J1154" s="25"/>
      <c r="K1154" s="250"/>
      <c r="L1154" s="31"/>
      <c r="M1154" s="9"/>
      <c r="N1154" s="11" t="s">
        <v>25</v>
      </c>
      <c r="O1154" s="39"/>
      <c r="P1154" s="47"/>
      <c r="Q1154" s="13"/>
      <c r="R1154" s="248">
        <f t="shared" si="170"/>
        <v>0</v>
      </c>
      <c r="S1154" s="248">
        <f t="shared" si="171"/>
        <v>0</v>
      </c>
      <c r="T1154" s="248">
        <f t="shared" si="172"/>
        <v>0</v>
      </c>
      <c r="U1154" s="248">
        <f t="shared" si="173"/>
        <v>0</v>
      </c>
      <c r="V1154" s="13"/>
      <c r="W1154" s="7"/>
      <c r="AT1154" s="130"/>
      <c r="BF1154" s="33">
        <f t="shared" si="179"/>
        <v>41242</v>
      </c>
      <c r="BG1154" s="34">
        <f t="shared" si="174"/>
        <v>82.88000000000001</v>
      </c>
      <c r="BH1154" s="32">
        <f t="shared" si="175"/>
        <v>1</v>
      </c>
      <c r="BI1154" s="32">
        <f t="shared" si="176"/>
        <v>0</v>
      </c>
      <c r="BJ1154" s="69">
        <f t="shared" si="177"/>
        <v>0</v>
      </c>
      <c r="BK1154" s="158" t="str">
        <f t="shared" si="178"/>
        <v/>
      </c>
    </row>
    <row r="1155" spans="1:63" ht="12" customHeight="1" x14ac:dyDescent="0.2">
      <c r="A1155" s="8"/>
      <c r="B1155" s="7"/>
      <c r="C1155" s="7"/>
      <c r="D1155" s="7"/>
      <c r="E1155" s="7"/>
      <c r="F1155" s="7"/>
      <c r="G1155" s="7"/>
      <c r="H1155" s="7"/>
      <c r="I1155" s="10"/>
      <c r="J1155" s="25"/>
      <c r="K1155" s="250"/>
      <c r="L1155" s="31"/>
      <c r="M1155" s="9"/>
      <c r="N1155" s="11" t="s">
        <v>25</v>
      </c>
      <c r="O1155" s="39"/>
      <c r="P1155" s="47"/>
      <c r="Q1155" s="13"/>
      <c r="R1155" s="248">
        <f t="shared" si="170"/>
        <v>0</v>
      </c>
      <c r="S1155" s="248">
        <f t="shared" si="171"/>
        <v>0</v>
      </c>
      <c r="T1155" s="248">
        <f t="shared" si="172"/>
        <v>0</v>
      </c>
      <c r="U1155" s="248">
        <f t="shared" si="173"/>
        <v>0</v>
      </c>
      <c r="V1155" s="13"/>
      <c r="W1155" s="7"/>
      <c r="AT1155" s="130"/>
      <c r="BF1155" s="33">
        <f t="shared" si="179"/>
        <v>41242</v>
      </c>
      <c r="BG1155" s="34">
        <f t="shared" si="174"/>
        <v>82.88000000000001</v>
      </c>
      <c r="BH1155" s="32">
        <f t="shared" si="175"/>
        <v>1</v>
      </c>
      <c r="BI1155" s="32">
        <f t="shared" si="176"/>
        <v>0</v>
      </c>
      <c r="BJ1155" s="69">
        <f t="shared" si="177"/>
        <v>0</v>
      </c>
      <c r="BK1155" s="158" t="str">
        <f t="shared" si="178"/>
        <v/>
      </c>
    </row>
    <row r="1156" spans="1:63" ht="12" customHeight="1" x14ac:dyDescent="0.2">
      <c r="A1156" s="8"/>
      <c r="B1156" s="7"/>
      <c r="C1156" s="7"/>
      <c r="D1156" s="7"/>
      <c r="E1156" s="7"/>
      <c r="F1156" s="7"/>
      <c r="G1156" s="7"/>
      <c r="H1156" s="7"/>
      <c r="I1156" s="10"/>
      <c r="J1156" s="25"/>
      <c r="K1156" s="250"/>
      <c r="L1156" s="31"/>
      <c r="M1156" s="9"/>
      <c r="N1156" s="11" t="s">
        <v>25</v>
      </c>
      <c r="O1156" s="39"/>
      <c r="P1156" s="47"/>
      <c r="Q1156" s="13"/>
      <c r="R1156" s="248">
        <f t="shared" si="170"/>
        <v>0</v>
      </c>
      <c r="S1156" s="248">
        <f t="shared" si="171"/>
        <v>0</v>
      </c>
      <c r="T1156" s="248">
        <f t="shared" si="172"/>
        <v>0</v>
      </c>
      <c r="U1156" s="248">
        <f t="shared" si="173"/>
        <v>0</v>
      </c>
      <c r="V1156" s="13"/>
      <c r="W1156" s="7"/>
      <c r="AT1156" s="130"/>
      <c r="BF1156" s="33">
        <f t="shared" si="179"/>
        <v>41242</v>
      </c>
      <c r="BG1156" s="34">
        <f t="shared" si="174"/>
        <v>82.88000000000001</v>
      </c>
      <c r="BH1156" s="32">
        <f t="shared" si="175"/>
        <v>1</v>
      </c>
      <c r="BI1156" s="32">
        <f t="shared" si="176"/>
        <v>0</v>
      </c>
      <c r="BJ1156" s="69">
        <f t="shared" si="177"/>
        <v>0</v>
      </c>
      <c r="BK1156" s="158" t="str">
        <f t="shared" si="178"/>
        <v/>
      </c>
    </row>
    <row r="1157" spans="1:63" ht="12" customHeight="1" x14ac:dyDescent="0.2">
      <c r="A1157" s="8"/>
      <c r="B1157" s="7"/>
      <c r="C1157" s="7"/>
      <c r="D1157" s="7"/>
      <c r="E1157" s="7"/>
      <c r="F1157" s="7"/>
      <c r="G1157" s="7"/>
      <c r="H1157" s="7"/>
      <c r="I1157" s="10"/>
      <c r="J1157" s="25"/>
      <c r="K1157" s="250"/>
      <c r="L1157" s="31"/>
      <c r="M1157" s="9"/>
      <c r="N1157" s="11" t="s">
        <v>25</v>
      </c>
      <c r="O1157" s="39"/>
      <c r="P1157" s="47"/>
      <c r="Q1157" s="13"/>
      <c r="R1157" s="248">
        <f t="shared" si="170"/>
        <v>0</v>
      </c>
      <c r="S1157" s="248">
        <f t="shared" si="171"/>
        <v>0</v>
      </c>
      <c r="T1157" s="248">
        <f t="shared" si="172"/>
        <v>0</v>
      </c>
      <c r="U1157" s="248">
        <f t="shared" si="173"/>
        <v>0</v>
      </c>
      <c r="V1157" s="13"/>
      <c r="W1157" s="7"/>
      <c r="AT1157" s="130"/>
      <c r="BF1157" s="33">
        <f t="shared" si="179"/>
        <v>41242</v>
      </c>
      <c r="BG1157" s="34">
        <f t="shared" si="174"/>
        <v>82.88000000000001</v>
      </c>
      <c r="BH1157" s="32">
        <f t="shared" si="175"/>
        <v>1</v>
      </c>
      <c r="BI1157" s="32">
        <f t="shared" si="176"/>
        <v>0</v>
      </c>
      <c r="BJ1157" s="69">
        <f t="shared" si="177"/>
        <v>0</v>
      </c>
      <c r="BK1157" s="158" t="str">
        <f t="shared" si="178"/>
        <v/>
      </c>
    </row>
    <row r="1158" spans="1:63" ht="12" customHeight="1" x14ac:dyDescent="0.2">
      <c r="A1158" s="8"/>
      <c r="B1158" s="7"/>
      <c r="C1158" s="7"/>
      <c r="D1158" s="7"/>
      <c r="E1158" s="7"/>
      <c r="F1158" s="7"/>
      <c r="G1158" s="7"/>
      <c r="H1158" s="7"/>
      <c r="I1158" s="10"/>
      <c r="J1158" s="25"/>
      <c r="K1158" s="250"/>
      <c r="L1158" s="31"/>
      <c r="M1158" s="9"/>
      <c r="N1158" s="11" t="s">
        <v>25</v>
      </c>
      <c r="O1158" s="39"/>
      <c r="P1158" s="47"/>
      <c r="Q1158" s="13"/>
      <c r="R1158" s="248">
        <f t="shared" si="170"/>
        <v>0</v>
      </c>
      <c r="S1158" s="248">
        <f t="shared" si="171"/>
        <v>0</v>
      </c>
      <c r="T1158" s="248">
        <f t="shared" si="172"/>
        <v>0</v>
      </c>
      <c r="U1158" s="248">
        <f t="shared" si="173"/>
        <v>0</v>
      </c>
      <c r="V1158" s="13"/>
      <c r="W1158" s="7"/>
      <c r="AT1158" s="130"/>
      <c r="BF1158" s="33">
        <f t="shared" si="179"/>
        <v>41242</v>
      </c>
      <c r="BG1158" s="34">
        <f t="shared" si="174"/>
        <v>82.88000000000001</v>
      </c>
      <c r="BH1158" s="32">
        <f t="shared" si="175"/>
        <v>1</v>
      </c>
      <c r="BI1158" s="32">
        <f t="shared" si="176"/>
        <v>0</v>
      </c>
      <c r="BJ1158" s="69">
        <f t="shared" si="177"/>
        <v>0</v>
      </c>
      <c r="BK1158" s="158" t="str">
        <f t="shared" si="178"/>
        <v/>
      </c>
    </row>
    <row r="1159" spans="1:63" ht="12" customHeight="1" x14ac:dyDescent="0.2">
      <c r="A1159" s="8"/>
      <c r="B1159" s="7"/>
      <c r="C1159" s="7"/>
      <c r="D1159" s="7"/>
      <c r="E1159" s="7"/>
      <c r="F1159" s="7"/>
      <c r="G1159" s="7"/>
      <c r="H1159" s="7"/>
      <c r="I1159" s="10"/>
      <c r="J1159" s="25"/>
      <c r="K1159" s="250"/>
      <c r="L1159" s="31"/>
      <c r="M1159" s="9"/>
      <c r="N1159" s="11" t="s">
        <v>25</v>
      </c>
      <c r="O1159" s="39"/>
      <c r="P1159" s="47"/>
      <c r="Q1159" s="13"/>
      <c r="R1159" s="248">
        <f t="shared" si="170"/>
        <v>0</v>
      </c>
      <c r="S1159" s="248">
        <f t="shared" si="171"/>
        <v>0</v>
      </c>
      <c r="T1159" s="248">
        <f t="shared" si="172"/>
        <v>0</v>
      </c>
      <c r="U1159" s="248">
        <f t="shared" si="173"/>
        <v>0</v>
      </c>
      <c r="V1159" s="13"/>
      <c r="W1159" s="7"/>
      <c r="AT1159" s="130"/>
      <c r="BF1159" s="33">
        <f t="shared" si="179"/>
        <v>41242</v>
      </c>
      <c r="BG1159" s="34">
        <f t="shared" si="174"/>
        <v>82.88000000000001</v>
      </c>
      <c r="BH1159" s="32">
        <f t="shared" si="175"/>
        <v>1</v>
      </c>
      <c r="BI1159" s="32">
        <f t="shared" si="176"/>
        <v>0</v>
      </c>
      <c r="BJ1159" s="69">
        <f t="shared" si="177"/>
        <v>0</v>
      </c>
      <c r="BK1159" s="158" t="str">
        <f t="shared" si="178"/>
        <v/>
      </c>
    </row>
    <row r="1160" spans="1:63" ht="12" customHeight="1" x14ac:dyDescent="0.2">
      <c r="A1160" s="8"/>
      <c r="B1160" s="7"/>
      <c r="C1160" s="7"/>
      <c r="D1160" s="7"/>
      <c r="E1160" s="7"/>
      <c r="F1160" s="7"/>
      <c r="G1160" s="7"/>
      <c r="H1160" s="7"/>
      <c r="I1160" s="10"/>
      <c r="J1160" s="25"/>
      <c r="K1160" s="250"/>
      <c r="L1160" s="31"/>
      <c r="M1160" s="9"/>
      <c r="N1160" s="11" t="s">
        <v>25</v>
      </c>
      <c r="O1160" s="39"/>
      <c r="P1160" s="47"/>
      <c r="Q1160" s="13"/>
      <c r="R1160" s="248">
        <f t="shared" si="170"/>
        <v>0</v>
      </c>
      <c r="S1160" s="248">
        <f t="shared" si="171"/>
        <v>0</v>
      </c>
      <c r="T1160" s="248">
        <f t="shared" si="172"/>
        <v>0</v>
      </c>
      <c r="U1160" s="248">
        <f t="shared" si="173"/>
        <v>0</v>
      </c>
      <c r="V1160" s="13"/>
      <c r="W1160" s="7"/>
      <c r="AT1160" s="130"/>
      <c r="BF1160" s="33">
        <f t="shared" si="179"/>
        <v>41242</v>
      </c>
      <c r="BG1160" s="34">
        <f t="shared" si="174"/>
        <v>82.88000000000001</v>
      </c>
      <c r="BH1160" s="32">
        <f t="shared" si="175"/>
        <v>1</v>
      </c>
      <c r="BI1160" s="32">
        <f t="shared" si="176"/>
        <v>0</v>
      </c>
      <c r="BJ1160" s="69">
        <f t="shared" si="177"/>
        <v>0</v>
      </c>
      <c r="BK1160" s="158" t="str">
        <f t="shared" si="178"/>
        <v/>
      </c>
    </row>
    <row r="1161" spans="1:63" ht="12" customHeight="1" x14ac:dyDescent="0.2">
      <c r="A1161" s="8"/>
      <c r="B1161" s="7"/>
      <c r="C1161" s="7"/>
      <c r="D1161" s="7"/>
      <c r="E1161" s="7"/>
      <c r="F1161" s="7"/>
      <c r="G1161" s="7"/>
      <c r="H1161" s="7"/>
      <c r="I1161" s="10"/>
      <c r="J1161" s="25"/>
      <c r="K1161" s="250"/>
      <c r="L1161" s="31"/>
      <c r="M1161" s="9"/>
      <c r="N1161" s="11" t="s">
        <v>25</v>
      </c>
      <c r="O1161" s="39"/>
      <c r="P1161" s="47"/>
      <c r="Q1161" s="13"/>
      <c r="R1161" s="248">
        <f t="shared" si="170"/>
        <v>0</v>
      </c>
      <c r="S1161" s="248">
        <f t="shared" si="171"/>
        <v>0</v>
      </c>
      <c r="T1161" s="248">
        <f t="shared" si="172"/>
        <v>0</v>
      </c>
      <c r="U1161" s="248">
        <f t="shared" si="173"/>
        <v>0</v>
      </c>
      <c r="V1161" s="13"/>
      <c r="W1161" s="7"/>
      <c r="AT1161" s="130"/>
      <c r="BF1161" s="33">
        <f t="shared" si="179"/>
        <v>41242</v>
      </c>
      <c r="BG1161" s="34">
        <f t="shared" si="174"/>
        <v>82.88000000000001</v>
      </c>
      <c r="BH1161" s="32">
        <f t="shared" si="175"/>
        <v>1</v>
      </c>
      <c r="BI1161" s="32">
        <f t="shared" si="176"/>
        <v>0</v>
      </c>
      <c r="BJ1161" s="69">
        <f t="shared" si="177"/>
        <v>0</v>
      </c>
      <c r="BK1161" s="158" t="str">
        <f t="shared" si="178"/>
        <v/>
      </c>
    </row>
    <row r="1162" spans="1:63" ht="12" customHeight="1" x14ac:dyDescent="0.2">
      <c r="A1162" s="8"/>
      <c r="B1162" s="7"/>
      <c r="C1162" s="7"/>
      <c r="D1162" s="7"/>
      <c r="E1162" s="7"/>
      <c r="F1162" s="7"/>
      <c r="G1162" s="7"/>
      <c r="H1162" s="7"/>
      <c r="I1162" s="10"/>
      <c r="J1162" s="25"/>
      <c r="K1162" s="250"/>
      <c r="L1162" s="31"/>
      <c r="M1162" s="9"/>
      <c r="N1162" s="11" t="s">
        <v>25</v>
      </c>
      <c r="O1162" s="39"/>
      <c r="P1162" s="47"/>
      <c r="Q1162" s="13"/>
      <c r="R1162" s="248">
        <f t="shared" si="170"/>
        <v>0</v>
      </c>
      <c r="S1162" s="248">
        <f t="shared" si="171"/>
        <v>0</v>
      </c>
      <c r="T1162" s="248">
        <f t="shared" si="172"/>
        <v>0</v>
      </c>
      <c r="U1162" s="248">
        <f t="shared" si="173"/>
        <v>0</v>
      </c>
      <c r="V1162" s="13"/>
      <c r="W1162" s="7"/>
      <c r="AT1162" s="130"/>
      <c r="BF1162" s="33">
        <f t="shared" si="179"/>
        <v>41242</v>
      </c>
      <c r="BG1162" s="34">
        <f t="shared" si="174"/>
        <v>82.88000000000001</v>
      </c>
      <c r="BH1162" s="32">
        <f t="shared" si="175"/>
        <v>1</v>
      </c>
      <c r="BI1162" s="32">
        <f t="shared" si="176"/>
        <v>0</v>
      </c>
      <c r="BJ1162" s="69">
        <f t="shared" si="177"/>
        <v>0</v>
      </c>
      <c r="BK1162" s="158" t="str">
        <f t="shared" si="178"/>
        <v/>
      </c>
    </row>
    <row r="1163" spans="1:63" ht="12" customHeight="1" x14ac:dyDescent="0.2">
      <c r="A1163" s="8"/>
      <c r="B1163" s="7"/>
      <c r="C1163" s="7"/>
      <c r="D1163" s="7"/>
      <c r="E1163" s="7"/>
      <c r="F1163" s="7"/>
      <c r="G1163" s="7"/>
      <c r="H1163" s="7"/>
      <c r="I1163" s="10"/>
      <c r="J1163" s="25"/>
      <c r="K1163" s="250"/>
      <c r="L1163" s="31"/>
      <c r="M1163" s="9"/>
      <c r="N1163" s="11" t="s">
        <v>25</v>
      </c>
      <c r="O1163" s="39"/>
      <c r="P1163" s="47"/>
      <c r="Q1163" s="13"/>
      <c r="R1163" s="248">
        <f t="shared" ref="R1163:R1226" si="180">IF(N1163&lt;&gt;"M",ROUND(IF(M1163&lt;&gt;"Y",IF(P1163&lt;&gt;"Y",K1163,K1163*(BH1163-1)),0),ROUNDING),"")</f>
        <v>0</v>
      </c>
      <c r="S1163" s="248">
        <f t="shared" ref="S1163:S1226" si="181">IF(N1163&lt;&gt;"M",ROUND(IF(O1163&gt;0,IF(M1163="Y",BI1163*(1-O1163),IF(BI1163&gt;R1163,R1163 + (BI1163 - R1163)*(1-O1163),BI1163)),BI1163),ROUNDING),"")</f>
        <v>0</v>
      </c>
      <c r="T1163" s="248">
        <f t="shared" ref="T1163:T1226" si="182">IF(N1163&lt;&gt;"M",ROUND(IF(O1163&gt;0,IF(M1163="Y",BJ1163*(1-O1163),IF(BJ1163&gt;R1163,R1163 + (BJ1163 - R1163)*(1-O1163),BJ1163)),BJ1163),ROUNDING),"")</f>
        <v>0</v>
      </c>
      <c r="U1163" s="248">
        <f t="shared" ref="U1163:U1226" si="183">IF(N1163&lt;&gt;"M",ROUND(IF(OR(N1163="P",N1163=""),0,IF(OR(M1163="N",M1163=""),T1163-R1163,T1163)),ROUNDING),"")</f>
        <v>0</v>
      </c>
      <c r="V1163" s="13"/>
      <c r="W1163" s="7"/>
      <c r="AT1163" s="130"/>
      <c r="BF1163" s="33">
        <f t="shared" si="179"/>
        <v>41242</v>
      </c>
      <c r="BG1163" s="34">
        <f t="shared" ref="BG1163:BG1226" si="184">IF(N1163&lt;&gt;"M",BG1162+U1163,BG1162)</f>
        <v>82.88000000000001</v>
      </c>
      <c r="BH1163" s="32">
        <f t="shared" ref="BH1163:BH1226" si="185">IF(L1163&lt;&gt;"",IF(ODDS_TYPE=1,L1163,IF(ODDS_TYPE=2,IF(L1163&gt;0,1+L1163/100,IF(L1163&lt;0,1-100/L1163,1)),IF(ODDS_TYPE=3,1+L1163,IF(ODDS_TYPE=4,1+L1163,IF(ODDS_TYPE=5,IF(L1163&gt;0,1+L1163,1-1/L1163),IF(ODDS_TYPE=6,IF(L1163&gt;=0,L1163+1,1-1/L1163),1)))))),1)</f>
        <v>1</v>
      </c>
      <c r="BI1163" s="32">
        <f t="shared" ref="BI1163:BI1226" si="186">IF(P1163&lt;&gt;"Y",IF(M1163&lt;&gt;"Y",K1163*BH1163,K1163*BH1163 - K1163),IF(M1163&lt;&gt;"Y",K1163*BH1163,K1163))</f>
        <v>0</v>
      </c>
      <c r="BJ1163" s="69">
        <f t="shared" ref="BJ1163:BJ1226" si="187">IF(P1163&lt;&gt;"Y",
IF(M1163&lt;&gt;"Y",
IF(N1163="Y",K1163*BH1163,IF(N1163="P",0,IF(OR(N1163="R",N1163="PU"),K1163,IF(N1163="H",K1163*BH1163*0.5,IF(N1163="HW",K1163*0.5*(1 + BH1163),IF(N1163="HL",K1163*0.5,0)))))),
IF(N1163="Y",K1163*BH1163 - K1163,IF(N1163="P",0,IF(OR(N1163="R",N1163="PU"),0,IF(N1163="H",IF(BH1163&gt;2,0.5*K1163*BH1163 - K1163,0),IF(N1163="HW",K1163*0.5*(1 + BH1163) - K1163,IF(N1163="HL",0,0))))))),
IF(M1163&lt;&gt;"Y",
IF(N1163="Y",K1163*BH1163,IF(N1163="P",0,IF(OR(N1163="R",N1163="PU"),K1163*(BH1163-1),IF(N1163="H",K1163*BH1163*0.5,IF(N1163="HW",K1163*(BH1163-1)*0.5,IF(N1163="HL",K1163*BH1163 - K1163*0.5,0)))))),
IF(N1163="Y",K1163,IF(N1163="P",0,IF(OR(N1163="R",N1163="PU"),0,IF(N1163="H",IF(BH1163&lt;2,K1163*BH1163*0.5 - K1163*(BH1163-1),0),IF(N1163="HW",0,IF(N1163="HL",K1163*0.5,0)))))))
)</f>
        <v>0</v>
      </c>
      <c r="BK1163" s="158" t="str">
        <f t="shared" ref="BK1163:BK1226" si="188">IF(FILT_M=1,IF(LEN(C1163)&gt;0,C1163,""),IF(FILT_M=2,IF(LEN(E1163)&gt;0,E1163,""),IF(FILT_M=3,IF(LEN(F1163)&gt;0,F1163,""),IF(FILT_M=4,IF(LEN(G1163)&gt;0,G1163,""),""))))</f>
        <v/>
      </c>
    </row>
    <row r="1164" spans="1:63" ht="12" customHeight="1" x14ac:dyDescent="0.2">
      <c r="A1164" s="8"/>
      <c r="B1164" s="7"/>
      <c r="C1164" s="7"/>
      <c r="D1164" s="7"/>
      <c r="E1164" s="7"/>
      <c r="F1164" s="7"/>
      <c r="G1164" s="7"/>
      <c r="H1164" s="7"/>
      <c r="I1164" s="10"/>
      <c r="J1164" s="25"/>
      <c r="K1164" s="250"/>
      <c r="L1164" s="31"/>
      <c r="M1164" s="9"/>
      <c r="N1164" s="11" t="s">
        <v>25</v>
      </c>
      <c r="O1164" s="39"/>
      <c r="P1164" s="47"/>
      <c r="Q1164" s="13"/>
      <c r="R1164" s="248">
        <f t="shared" si="180"/>
        <v>0</v>
      </c>
      <c r="S1164" s="248">
        <f t="shared" si="181"/>
        <v>0</v>
      </c>
      <c r="T1164" s="248">
        <f t="shared" si="182"/>
        <v>0</v>
      </c>
      <c r="U1164" s="248">
        <f t="shared" si="183"/>
        <v>0</v>
      </c>
      <c r="V1164" s="13"/>
      <c r="W1164" s="7"/>
      <c r="AT1164" s="130"/>
      <c r="BF1164" s="33">
        <f t="shared" ref="BF1164:BF1227" si="189">IF(A1164&gt;2,A1164,BF1163)</f>
        <v>41242</v>
      </c>
      <c r="BG1164" s="34">
        <f t="shared" si="184"/>
        <v>82.88000000000001</v>
      </c>
      <c r="BH1164" s="32">
        <f t="shared" si="185"/>
        <v>1</v>
      </c>
      <c r="BI1164" s="32">
        <f t="shared" si="186"/>
        <v>0</v>
      </c>
      <c r="BJ1164" s="69">
        <f t="shared" si="187"/>
        <v>0</v>
      </c>
      <c r="BK1164" s="158" t="str">
        <f t="shared" si="188"/>
        <v/>
      </c>
    </row>
    <row r="1165" spans="1:63" ht="12" customHeight="1" x14ac:dyDescent="0.2">
      <c r="A1165" s="8"/>
      <c r="B1165" s="7"/>
      <c r="C1165" s="7"/>
      <c r="D1165" s="7"/>
      <c r="E1165" s="7"/>
      <c r="F1165" s="7"/>
      <c r="G1165" s="7"/>
      <c r="H1165" s="7"/>
      <c r="I1165" s="10"/>
      <c r="J1165" s="25"/>
      <c r="K1165" s="250"/>
      <c r="L1165" s="31"/>
      <c r="M1165" s="9"/>
      <c r="N1165" s="11" t="s">
        <v>25</v>
      </c>
      <c r="O1165" s="39"/>
      <c r="P1165" s="47"/>
      <c r="Q1165" s="13"/>
      <c r="R1165" s="248">
        <f t="shared" si="180"/>
        <v>0</v>
      </c>
      <c r="S1165" s="248">
        <f t="shared" si="181"/>
        <v>0</v>
      </c>
      <c r="T1165" s="248">
        <f t="shared" si="182"/>
        <v>0</v>
      </c>
      <c r="U1165" s="248">
        <f t="shared" si="183"/>
        <v>0</v>
      </c>
      <c r="V1165" s="13"/>
      <c r="W1165" s="7"/>
      <c r="AT1165" s="130"/>
      <c r="BF1165" s="33">
        <f t="shared" si="189"/>
        <v>41242</v>
      </c>
      <c r="BG1165" s="34">
        <f t="shared" si="184"/>
        <v>82.88000000000001</v>
      </c>
      <c r="BH1165" s="32">
        <f t="shared" si="185"/>
        <v>1</v>
      </c>
      <c r="BI1165" s="32">
        <f t="shared" si="186"/>
        <v>0</v>
      </c>
      <c r="BJ1165" s="69">
        <f t="shared" si="187"/>
        <v>0</v>
      </c>
      <c r="BK1165" s="158" t="str">
        <f t="shared" si="188"/>
        <v/>
      </c>
    </row>
    <row r="1166" spans="1:63" ht="12" customHeight="1" x14ac:dyDescent="0.2">
      <c r="A1166" s="8"/>
      <c r="B1166" s="7"/>
      <c r="C1166" s="7"/>
      <c r="D1166" s="7"/>
      <c r="E1166" s="7"/>
      <c r="F1166" s="7"/>
      <c r="G1166" s="7"/>
      <c r="H1166" s="7"/>
      <c r="I1166" s="10"/>
      <c r="J1166" s="25"/>
      <c r="K1166" s="250"/>
      <c r="L1166" s="31"/>
      <c r="M1166" s="9"/>
      <c r="N1166" s="11" t="s">
        <v>25</v>
      </c>
      <c r="O1166" s="39"/>
      <c r="P1166" s="47"/>
      <c r="Q1166" s="13"/>
      <c r="R1166" s="248">
        <f t="shared" si="180"/>
        <v>0</v>
      </c>
      <c r="S1166" s="248">
        <f t="shared" si="181"/>
        <v>0</v>
      </c>
      <c r="T1166" s="248">
        <f t="shared" si="182"/>
        <v>0</v>
      </c>
      <c r="U1166" s="248">
        <f t="shared" si="183"/>
        <v>0</v>
      </c>
      <c r="V1166" s="13"/>
      <c r="W1166" s="7"/>
      <c r="AT1166" s="130"/>
      <c r="BF1166" s="33">
        <f t="shared" si="189"/>
        <v>41242</v>
      </c>
      <c r="BG1166" s="34">
        <f t="shared" si="184"/>
        <v>82.88000000000001</v>
      </c>
      <c r="BH1166" s="32">
        <f t="shared" si="185"/>
        <v>1</v>
      </c>
      <c r="BI1166" s="32">
        <f t="shared" si="186"/>
        <v>0</v>
      </c>
      <c r="BJ1166" s="69">
        <f t="shared" si="187"/>
        <v>0</v>
      </c>
      <c r="BK1166" s="158" t="str">
        <f t="shared" si="188"/>
        <v/>
      </c>
    </row>
    <row r="1167" spans="1:63" ht="12" customHeight="1" x14ac:dyDescent="0.2">
      <c r="A1167" s="8"/>
      <c r="B1167" s="7"/>
      <c r="C1167" s="7"/>
      <c r="D1167" s="7"/>
      <c r="E1167" s="7"/>
      <c r="F1167" s="7"/>
      <c r="G1167" s="7"/>
      <c r="H1167" s="7"/>
      <c r="I1167" s="10"/>
      <c r="J1167" s="25"/>
      <c r="K1167" s="250"/>
      <c r="L1167" s="31"/>
      <c r="M1167" s="9"/>
      <c r="N1167" s="11" t="s">
        <v>25</v>
      </c>
      <c r="O1167" s="39"/>
      <c r="P1167" s="47"/>
      <c r="Q1167" s="13"/>
      <c r="R1167" s="248">
        <f t="shared" si="180"/>
        <v>0</v>
      </c>
      <c r="S1167" s="248">
        <f t="shared" si="181"/>
        <v>0</v>
      </c>
      <c r="T1167" s="248">
        <f t="shared" si="182"/>
        <v>0</v>
      </c>
      <c r="U1167" s="248">
        <f t="shared" si="183"/>
        <v>0</v>
      </c>
      <c r="V1167" s="13"/>
      <c r="W1167" s="7"/>
      <c r="AT1167" s="130"/>
      <c r="BF1167" s="33">
        <f t="shared" si="189"/>
        <v>41242</v>
      </c>
      <c r="BG1167" s="34">
        <f t="shared" si="184"/>
        <v>82.88000000000001</v>
      </c>
      <c r="BH1167" s="32">
        <f t="shared" si="185"/>
        <v>1</v>
      </c>
      <c r="BI1167" s="32">
        <f t="shared" si="186"/>
        <v>0</v>
      </c>
      <c r="BJ1167" s="69">
        <f t="shared" si="187"/>
        <v>0</v>
      </c>
      <c r="BK1167" s="158" t="str">
        <f t="shared" si="188"/>
        <v/>
      </c>
    </row>
    <row r="1168" spans="1:63" ht="12" customHeight="1" x14ac:dyDescent="0.2">
      <c r="A1168" s="8"/>
      <c r="B1168" s="7"/>
      <c r="C1168" s="7"/>
      <c r="D1168" s="7"/>
      <c r="E1168" s="7"/>
      <c r="F1168" s="7"/>
      <c r="G1168" s="7"/>
      <c r="H1168" s="7"/>
      <c r="I1168" s="10"/>
      <c r="J1168" s="25"/>
      <c r="K1168" s="250"/>
      <c r="L1168" s="31"/>
      <c r="M1168" s="9"/>
      <c r="N1168" s="11" t="s">
        <v>25</v>
      </c>
      <c r="O1168" s="39"/>
      <c r="P1168" s="47"/>
      <c r="Q1168" s="13"/>
      <c r="R1168" s="248">
        <f t="shared" si="180"/>
        <v>0</v>
      </c>
      <c r="S1168" s="248">
        <f t="shared" si="181"/>
        <v>0</v>
      </c>
      <c r="T1168" s="248">
        <f t="shared" si="182"/>
        <v>0</v>
      </c>
      <c r="U1168" s="248">
        <f t="shared" si="183"/>
        <v>0</v>
      </c>
      <c r="V1168" s="13"/>
      <c r="W1168" s="7"/>
      <c r="AT1168" s="130"/>
      <c r="BF1168" s="33">
        <f t="shared" si="189"/>
        <v>41242</v>
      </c>
      <c r="BG1168" s="34">
        <f t="shared" si="184"/>
        <v>82.88000000000001</v>
      </c>
      <c r="BH1168" s="32">
        <f t="shared" si="185"/>
        <v>1</v>
      </c>
      <c r="BI1168" s="32">
        <f t="shared" si="186"/>
        <v>0</v>
      </c>
      <c r="BJ1168" s="69">
        <f t="shared" si="187"/>
        <v>0</v>
      </c>
      <c r="BK1168" s="158" t="str">
        <f t="shared" si="188"/>
        <v/>
      </c>
    </row>
    <row r="1169" spans="1:63" ht="12" customHeight="1" x14ac:dyDescent="0.2">
      <c r="A1169" s="8"/>
      <c r="B1169" s="7"/>
      <c r="C1169" s="7"/>
      <c r="D1169" s="7"/>
      <c r="E1169" s="7"/>
      <c r="F1169" s="7"/>
      <c r="G1169" s="7"/>
      <c r="H1169" s="7"/>
      <c r="I1169" s="10"/>
      <c r="J1169" s="25"/>
      <c r="K1169" s="250"/>
      <c r="L1169" s="31"/>
      <c r="M1169" s="9"/>
      <c r="N1169" s="11" t="s">
        <v>25</v>
      </c>
      <c r="O1169" s="39"/>
      <c r="P1169" s="47"/>
      <c r="Q1169" s="13"/>
      <c r="R1169" s="248">
        <f t="shared" si="180"/>
        <v>0</v>
      </c>
      <c r="S1169" s="248">
        <f t="shared" si="181"/>
        <v>0</v>
      </c>
      <c r="T1169" s="248">
        <f t="shared" si="182"/>
        <v>0</v>
      </c>
      <c r="U1169" s="248">
        <f t="shared" si="183"/>
        <v>0</v>
      </c>
      <c r="V1169" s="13"/>
      <c r="W1169" s="7"/>
      <c r="AT1169" s="130"/>
      <c r="BF1169" s="33">
        <f t="shared" si="189"/>
        <v>41242</v>
      </c>
      <c r="BG1169" s="34">
        <f t="shared" si="184"/>
        <v>82.88000000000001</v>
      </c>
      <c r="BH1169" s="32">
        <f t="shared" si="185"/>
        <v>1</v>
      </c>
      <c r="BI1169" s="32">
        <f t="shared" si="186"/>
        <v>0</v>
      </c>
      <c r="BJ1169" s="69">
        <f t="shared" si="187"/>
        <v>0</v>
      </c>
      <c r="BK1169" s="158" t="str">
        <f t="shared" si="188"/>
        <v/>
      </c>
    </row>
    <row r="1170" spans="1:63" ht="12" customHeight="1" x14ac:dyDescent="0.2">
      <c r="A1170" s="8"/>
      <c r="B1170" s="7"/>
      <c r="C1170" s="7"/>
      <c r="D1170" s="7"/>
      <c r="E1170" s="7"/>
      <c r="F1170" s="7"/>
      <c r="G1170" s="7"/>
      <c r="H1170" s="7"/>
      <c r="I1170" s="10"/>
      <c r="J1170" s="25"/>
      <c r="K1170" s="250"/>
      <c r="L1170" s="31"/>
      <c r="M1170" s="9"/>
      <c r="N1170" s="11" t="s">
        <v>25</v>
      </c>
      <c r="O1170" s="39"/>
      <c r="P1170" s="47"/>
      <c r="Q1170" s="13"/>
      <c r="R1170" s="248">
        <f t="shared" si="180"/>
        <v>0</v>
      </c>
      <c r="S1170" s="248">
        <f t="shared" si="181"/>
        <v>0</v>
      </c>
      <c r="T1170" s="248">
        <f t="shared" si="182"/>
        <v>0</v>
      </c>
      <c r="U1170" s="248">
        <f t="shared" si="183"/>
        <v>0</v>
      </c>
      <c r="V1170" s="13"/>
      <c r="W1170" s="7"/>
      <c r="AT1170" s="130"/>
      <c r="BF1170" s="33">
        <f t="shared" si="189"/>
        <v>41242</v>
      </c>
      <c r="BG1170" s="34">
        <f t="shared" si="184"/>
        <v>82.88000000000001</v>
      </c>
      <c r="BH1170" s="32">
        <f t="shared" si="185"/>
        <v>1</v>
      </c>
      <c r="BI1170" s="32">
        <f t="shared" si="186"/>
        <v>0</v>
      </c>
      <c r="BJ1170" s="69">
        <f t="shared" si="187"/>
        <v>0</v>
      </c>
      <c r="BK1170" s="158" t="str">
        <f t="shared" si="188"/>
        <v/>
      </c>
    </row>
    <row r="1171" spans="1:63" ht="12" customHeight="1" x14ac:dyDescent="0.2">
      <c r="A1171" s="8"/>
      <c r="B1171" s="7"/>
      <c r="C1171" s="7"/>
      <c r="D1171" s="7"/>
      <c r="E1171" s="7"/>
      <c r="F1171" s="7"/>
      <c r="G1171" s="7"/>
      <c r="H1171" s="7"/>
      <c r="I1171" s="10"/>
      <c r="J1171" s="25"/>
      <c r="K1171" s="250"/>
      <c r="L1171" s="31"/>
      <c r="M1171" s="9"/>
      <c r="N1171" s="11" t="s">
        <v>25</v>
      </c>
      <c r="O1171" s="39"/>
      <c r="P1171" s="47"/>
      <c r="Q1171" s="13"/>
      <c r="R1171" s="248">
        <f t="shared" si="180"/>
        <v>0</v>
      </c>
      <c r="S1171" s="248">
        <f t="shared" si="181"/>
        <v>0</v>
      </c>
      <c r="T1171" s="248">
        <f t="shared" si="182"/>
        <v>0</v>
      </c>
      <c r="U1171" s="248">
        <f t="shared" si="183"/>
        <v>0</v>
      </c>
      <c r="V1171" s="13"/>
      <c r="W1171" s="7"/>
      <c r="AT1171" s="130"/>
      <c r="BF1171" s="33">
        <f t="shared" si="189"/>
        <v>41242</v>
      </c>
      <c r="BG1171" s="34">
        <f t="shared" si="184"/>
        <v>82.88000000000001</v>
      </c>
      <c r="BH1171" s="32">
        <f t="shared" si="185"/>
        <v>1</v>
      </c>
      <c r="BI1171" s="32">
        <f t="shared" si="186"/>
        <v>0</v>
      </c>
      <c r="BJ1171" s="69">
        <f t="shared" si="187"/>
        <v>0</v>
      </c>
      <c r="BK1171" s="158" t="str">
        <f t="shared" si="188"/>
        <v/>
      </c>
    </row>
    <row r="1172" spans="1:63" ht="12" customHeight="1" x14ac:dyDescent="0.2">
      <c r="A1172" s="8"/>
      <c r="B1172" s="7"/>
      <c r="C1172" s="7"/>
      <c r="D1172" s="7"/>
      <c r="E1172" s="7"/>
      <c r="F1172" s="7"/>
      <c r="G1172" s="7"/>
      <c r="H1172" s="7"/>
      <c r="I1172" s="10"/>
      <c r="J1172" s="25"/>
      <c r="K1172" s="250"/>
      <c r="L1172" s="31"/>
      <c r="M1172" s="9"/>
      <c r="N1172" s="11" t="s">
        <v>25</v>
      </c>
      <c r="O1172" s="39"/>
      <c r="P1172" s="47"/>
      <c r="Q1172" s="13"/>
      <c r="R1172" s="248">
        <f t="shared" si="180"/>
        <v>0</v>
      </c>
      <c r="S1172" s="248">
        <f t="shared" si="181"/>
        <v>0</v>
      </c>
      <c r="T1172" s="248">
        <f t="shared" si="182"/>
        <v>0</v>
      </c>
      <c r="U1172" s="248">
        <f t="shared" si="183"/>
        <v>0</v>
      </c>
      <c r="V1172" s="13"/>
      <c r="W1172" s="7"/>
      <c r="AT1172" s="130"/>
      <c r="BF1172" s="33">
        <f t="shared" si="189"/>
        <v>41242</v>
      </c>
      <c r="BG1172" s="34">
        <f t="shared" si="184"/>
        <v>82.88000000000001</v>
      </c>
      <c r="BH1172" s="32">
        <f t="shared" si="185"/>
        <v>1</v>
      </c>
      <c r="BI1172" s="32">
        <f t="shared" si="186"/>
        <v>0</v>
      </c>
      <c r="BJ1172" s="69">
        <f t="shared" si="187"/>
        <v>0</v>
      </c>
      <c r="BK1172" s="158" t="str">
        <f t="shared" si="188"/>
        <v/>
      </c>
    </row>
    <row r="1173" spans="1:63" ht="12" customHeight="1" x14ac:dyDescent="0.2">
      <c r="A1173" s="8"/>
      <c r="B1173" s="7"/>
      <c r="C1173" s="7"/>
      <c r="D1173" s="7"/>
      <c r="E1173" s="7"/>
      <c r="F1173" s="7"/>
      <c r="G1173" s="7"/>
      <c r="H1173" s="7"/>
      <c r="I1173" s="10"/>
      <c r="J1173" s="25"/>
      <c r="K1173" s="250"/>
      <c r="L1173" s="31"/>
      <c r="M1173" s="9"/>
      <c r="N1173" s="11" t="s">
        <v>25</v>
      </c>
      <c r="O1173" s="39"/>
      <c r="P1173" s="47"/>
      <c r="Q1173" s="13"/>
      <c r="R1173" s="248">
        <f t="shared" si="180"/>
        <v>0</v>
      </c>
      <c r="S1173" s="248">
        <f t="shared" si="181"/>
        <v>0</v>
      </c>
      <c r="T1173" s="248">
        <f t="shared" si="182"/>
        <v>0</v>
      </c>
      <c r="U1173" s="248">
        <f t="shared" si="183"/>
        <v>0</v>
      </c>
      <c r="V1173" s="13"/>
      <c r="W1173" s="7"/>
      <c r="AT1173" s="130"/>
      <c r="BF1173" s="33">
        <f t="shared" si="189"/>
        <v>41242</v>
      </c>
      <c r="BG1173" s="34">
        <f t="shared" si="184"/>
        <v>82.88000000000001</v>
      </c>
      <c r="BH1173" s="32">
        <f t="shared" si="185"/>
        <v>1</v>
      </c>
      <c r="BI1173" s="32">
        <f t="shared" si="186"/>
        <v>0</v>
      </c>
      <c r="BJ1173" s="69">
        <f t="shared" si="187"/>
        <v>0</v>
      </c>
      <c r="BK1173" s="158" t="str">
        <f t="shared" si="188"/>
        <v/>
      </c>
    </row>
    <row r="1174" spans="1:63" ht="12" customHeight="1" x14ac:dyDescent="0.2">
      <c r="A1174" s="8"/>
      <c r="B1174" s="7"/>
      <c r="C1174" s="7"/>
      <c r="D1174" s="7"/>
      <c r="E1174" s="7"/>
      <c r="F1174" s="7"/>
      <c r="G1174" s="7"/>
      <c r="H1174" s="7"/>
      <c r="I1174" s="10"/>
      <c r="J1174" s="25"/>
      <c r="K1174" s="250"/>
      <c r="L1174" s="31"/>
      <c r="M1174" s="9"/>
      <c r="N1174" s="11" t="s">
        <v>25</v>
      </c>
      <c r="O1174" s="39"/>
      <c r="P1174" s="47"/>
      <c r="Q1174" s="13"/>
      <c r="R1174" s="248">
        <f t="shared" si="180"/>
        <v>0</v>
      </c>
      <c r="S1174" s="248">
        <f t="shared" si="181"/>
        <v>0</v>
      </c>
      <c r="T1174" s="248">
        <f t="shared" si="182"/>
        <v>0</v>
      </c>
      <c r="U1174" s="248">
        <f t="shared" si="183"/>
        <v>0</v>
      </c>
      <c r="V1174" s="13"/>
      <c r="W1174" s="7"/>
      <c r="AT1174" s="130"/>
      <c r="BF1174" s="33">
        <f t="shared" si="189"/>
        <v>41242</v>
      </c>
      <c r="BG1174" s="34">
        <f t="shared" si="184"/>
        <v>82.88000000000001</v>
      </c>
      <c r="BH1174" s="32">
        <f t="shared" si="185"/>
        <v>1</v>
      </c>
      <c r="BI1174" s="32">
        <f t="shared" si="186"/>
        <v>0</v>
      </c>
      <c r="BJ1174" s="69">
        <f t="shared" si="187"/>
        <v>0</v>
      </c>
      <c r="BK1174" s="158" t="str">
        <f t="shared" si="188"/>
        <v/>
      </c>
    </row>
    <row r="1175" spans="1:63" ht="12" customHeight="1" x14ac:dyDescent="0.2">
      <c r="A1175" s="8"/>
      <c r="B1175" s="7"/>
      <c r="C1175" s="7"/>
      <c r="D1175" s="7"/>
      <c r="E1175" s="7"/>
      <c r="F1175" s="7"/>
      <c r="G1175" s="7"/>
      <c r="H1175" s="7"/>
      <c r="I1175" s="10"/>
      <c r="J1175" s="25"/>
      <c r="K1175" s="250"/>
      <c r="L1175" s="31"/>
      <c r="M1175" s="9"/>
      <c r="N1175" s="11" t="s">
        <v>25</v>
      </c>
      <c r="O1175" s="39"/>
      <c r="P1175" s="47"/>
      <c r="Q1175" s="13"/>
      <c r="R1175" s="248">
        <f t="shared" si="180"/>
        <v>0</v>
      </c>
      <c r="S1175" s="248">
        <f t="shared" si="181"/>
        <v>0</v>
      </c>
      <c r="T1175" s="248">
        <f t="shared" si="182"/>
        <v>0</v>
      </c>
      <c r="U1175" s="248">
        <f t="shared" si="183"/>
        <v>0</v>
      </c>
      <c r="V1175" s="13"/>
      <c r="W1175" s="7"/>
      <c r="AT1175" s="130"/>
      <c r="BF1175" s="33">
        <f t="shared" si="189"/>
        <v>41242</v>
      </c>
      <c r="BG1175" s="34">
        <f t="shared" si="184"/>
        <v>82.88000000000001</v>
      </c>
      <c r="BH1175" s="32">
        <f t="shared" si="185"/>
        <v>1</v>
      </c>
      <c r="BI1175" s="32">
        <f t="shared" si="186"/>
        <v>0</v>
      </c>
      <c r="BJ1175" s="69">
        <f t="shared" si="187"/>
        <v>0</v>
      </c>
      <c r="BK1175" s="158" t="str">
        <f t="shared" si="188"/>
        <v/>
      </c>
    </row>
    <row r="1176" spans="1:63" ht="12" customHeight="1" x14ac:dyDescent="0.2">
      <c r="A1176" s="8"/>
      <c r="B1176" s="7"/>
      <c r="C1176" s="7"/>
      <c r="D1176" s="7"/>
      <c r="E1176" s="7"/>
      <c r="F1176" s="7"/>
      <c r="G1176" s="7"/>
      <c r="H1176" s="7"/>
      <c r="I1176" s="10"/>
      <c r="J1176" s="25"/>
      <c r="K1176" s="250"/>
      <c r="L1176" s="31"/>
      <c r="M1176" s="9"/>
      <c r="N1176" s="11" t="s">
        <v>25</v>
      </c>
      <c r="O1176" s="39"/>
      <c r="P1176" s="47"/>
      <c r="Q1176" s="13"/>
      <c r="R1176" s="248">
        <f t="shared" si="180"/>
        <v>0</v>
      </c>
      <c r="S1176" s="248">
        <f t="shared" si="181"/>
        <v>0</v>
      </c>
      <c r="T1176" s="248">
        <f t="shared" si="182"/>
        <v>0</v>
      </c>
      <c r="U1176" s="248">
        <f t="shared" si="183"/>
        <v>0</v>
      </c>
      <c r="V1176" s="13"/>
      <c r="W1176" s="7"/>
      <c r="AT1176" s="130"/>
      <c r="BF1176" s="33">
        <f t="shared" si="189"/>
        <v>41242</v>
      </c>
      <c r="BG1176" s="34">
        <f t="shared" si="184"/>
        <v>82.88000000000001</v>
      </c>
      <c r="BH1176" s="32">
        <f t="shared" si="185"/>
        <v>1</v>
      </c>
      <c r="BI1176" s="32">
        <f t="shared" si="186"/>
        <v>0</v>
      </c>
      <c r="BJ1176" s="69">
        <f t="shared" si="187"/>
        <v>0</v>
      </c>
      <c r="BK1176" s="158" t="str">
        <f t="shared" si="188"/>
        <v/>
      </c>
    </row>
    <row r="1177" spans="1:63" ht="12" customHeight="1" x14ac:dyDescent="0.2">
      <c r="A1177" s="8"/>
      <c r="B1177" s="7"/>
      <c r="C1177" s="7"/>
      <c r="D1177" s="7"/>
      <c r="E1177" s="7"/>
      <c r="F1177" s="7"/>
      <c r="G1177" s="7"/>
      <c r="H1177" s="7"/>
      <c r="I1177" s="10"/>
      <c r="J1177" s="25"/>
      <c r="K1177" s="250"/>
      <c r="L1177" s="31"/>
      <c r="M1177" s="9"/>
      <c r="N1177" s="11" t="s">
        <v>25</v>
      </c>
      <c r="O1177" s="39"/>
      <c r="P1177" s="47"/>
      <c r="Q1177" s="13"/>
      <c r="R1177" s="248">
        <f t="shared" si="180"/>
        <v>0</v>
      </c>
      <c r="S1177" s="248">
        <f t="shared" si="181"/>
        <v>0</v>
      </c>
      <c r="T1177" s="248">
        <f t="shared" si="182"/>
        <v>0</v>
      </c>
      <c r="U1177" s="248">
        <f t="shared" si="183"/>
        <v>0</v>
      </c>
      <c r="V1177" s="13"/>
      <c r="W1177" s="7"/>
      <c r="AT1177" s="130"/>
      <c r="BF1177" s="33">
        <f t="shared" si="189"/>
        <v>41242</v>
      </c>
      <c r="BG1177" s="34">
        <f t="shared" si="184"/>
        <v>82.88000000000001</v>
      </c>
      <c r="BH1177" s="32">
        <f t="shared" si="185"/>
        <v>1</v>
      </c>
      <c r="BI1177" s="32">
        <f t="shared" si="186"/>
        <v>0</v>
      </c>
      <c r="BJ1177" s="69">
        <f t="shared" si="187"/>
        <v>0</v>
      </c>
      <c r="BK1177" s="158" t="str">
        <f t="shared" si="188"/>
        <v/>
      </c>
    </row>
    <row r="1178" spans="1:63" ht="12" customHeight="1" x14ac:dyDescent="0.2">
      <c r="A1178" s="8"/>
      <c r="B1178" s="7"/>
      <c r="C1178" s="7"/>
      <c r="D1178" s="7"/>
      <c r="E1178" s="7"/>
      <c r="F1178" s="7"/>
      <c r="G1178" s="7"/>
      <c r="H1178" s="7"/>
      <c r="I1178" s="10"/>
      <c r="J1178" s="25"/>
      <c r="K1178" s="250"/>
      <c r="L1178" s="31"/>
      <c r="M1178" s="9"/>
      <c r="N1178" s="11" t="s">
        <v>25</v>
      </c>
      <c r="O1178" s="39"/>
      <c r="P1178" s="47"/>
      <c r="Q1178" s="13"/>
      <c r="R1178" s="248">
        <f t="shared" si="180"/>
        <v>0</v>
      </c>
      <c r="S1178" s="248">
        <f t="shared" si="181"/>
        <v>0</v>
      </c>
      <c r="T1178" s="248">
        <f t="shared" si="182"/>
        <v>0</v>
      </c>
      <c r="U1178" s="248">
        <f t="shared" si="183"/>
        <v>0</v>
      </c>
      <c r="V1178" s="13"/>
      <c r="W1178" s="7"/>
      <c r="AT1178" s="130"/>
      <c r="BF1178" s="33">
        <f t="shared" si="189"/>
        <v>41242</v>
      </c>
      <c r="BG1178" s="34">
        <f t="shared" si="184"/>
        <v>82.88000000000001</v>
      </c>
      <c r="BH1178" s="32">
        <f t="shared" si="185"/>
        <v>1</v>
      </c>
      <c r="BI1178" s="32">
        <f t="shared" si="186"/>
        <v>0</v>
      </c>
      <c r="BJ1178" s="69">
        <f t="shared" si="187"/>
        <v>0</v>
      </c>
      <c r="BK1178" s="158" t="str">
        <f t="shared" si="188"/>
        <v/>
      </c>
    </row>
    <row r="1179" spans="1:63" ht="12" customHeight="1" x14ac:dyDescent="0.2">
      <c r="A1179" s="8"/>
      <c r="B1179" s="7"/>
      <c r="C1179" s="7"/>
      <c r="D1179" s="7"/>
      <c r="E1179" s="7"/>
      <c r="F1179" s="7"/>
      <c r="G1179" s="7"/>
      <c r="H1179" s="7"/>
      <c r="I1179" s="10"/>
      <c r="J1179" s="25"/>
      <c r="K1179" s="250"/>
      <c r="L1179" s="31"/>
      <c r="M1179" s="9"/>
      <c r="N1179" s="11" t="s">
        <v>25</v>
      </c>
      <c r="O1179" s="39"/>
      <c r="P1179" s="47"/>
      <c r="Q1179" s="13"/>
      <c r="R1179" s="248">
        <f t="shared" si="180"/>
        <v>0</v>
      </c>
      <c r="S1179" s="248">
        <f t="shared" si="181"/>
        <v>0</v>
      </c>
      <c r="T1179" s="248">
        <f t="shared" si="182"/>
        <v>0</v>
      </c>
      <c r="U1179" s="248">
        <f t="shared" si="183"/>
        <v>0</v>
      </c>
      <c r="V1179" s="13"/>
      <c r="W1179" s="7"/>
      <c r="AT1179" s="130"/>
      <c r="BF1179" s="33">
        <f t="shared" si="189"/>
        <v>41242</v>
      </c>
      <c r="BG1179" s="34">
        <f t="shared" si="184"/>
        <v>82.88000000000001</v>
      </c>
      <c r="BH1179" s="32">
        <f t="shared" si="185"/>
        <v>1</v>
      </c>
      <c r="BI1179" s="32">
        <f t="shared" si="186"/>
        <v>0</v>
      </c>
      <c r="BJ1179" s="69">
        <f t="shared" si="187"/>
        <v>0</v>
      </c>
      <c r="BK1179" s="158" t="str">
        <f t="shared" si="188"/>
        <v/>
      </c>
    </row>
    <row r="1180" spans="1:63" ht="12" customHeight="1" x14ac:dyDescent="0.2">
      <c r="A1180" s="8"/>
      <c r="B1180" s="7"/>
      <c r="C1180" s="7"/>
      <c r="D1180" s="7"/>
      <c r="E1180" s="7"/>
      <c r="F1180" s="7"/>
      <c r="G1180" s="7"/>
      <c r="H1180" s="7"/>
      <c r="I1180" s="10"/>
      <c r="J1180" s="25"/>
      <c r="K1180" s="250"/>
      <c r="L1180" s="31"/>
      <c r="M1180" s="9"/>
      <c r="N1180" s="11" t="s">
        <v>25</v>
      </c>
      <c r="O1180" s="39"/>
      <c r="P1180" s="47"/>
      <c r="Q1180" s="13"/>
      <c r="R1180" s="248">
        <f t="shared" si="180"/>
        <v>0</v>
      </c>
      <c r="S1180" s="248">
        <f t="shared" si="181"/>
        <v>0</v>
      </c>
      <c r="T1180" s="248">
        <f t="shared" si="182"/>
        <v>0</v>
      </c>
      <c r="U1180" s="248">
        <f t="shared" si="183"/>
        <v>0</v>
      </c>
      <c r="V1180" s="13"/>
      <c r="W1180" s="7"/>
      <c r="AT1180" s="130"/>
      <c r="BF1180" s="33">
        <f t="shared" si="189"/>
        <v>41242</v>
      </c>
      <c r="BG1180" s="34">
        <f t="shared" si="184"/>
        <v>82.88000000000001</v>
      </c>
      <c r="BH1180" s="32">
        <f t="shared" si="185"/>
        <v>1</v>
      </c>
      <c r="BI1180" s="32">
        <f t="shared" si="186"/>
        <v>0</v>
      </c>
      <c r="BJ1180" s="69">
        <f t="shared" si="187"/>
        <v>0</v>
      </c>
      <c r="BK1180" s="158" t="str">
        <f t="shared" si="188"/>
        <v/>
      </c>
    </row>
    <row r="1181" spans="1:63" ht="12" customHeight="1" x14ac:dyDescent="0.2">
      <c r="A1181" s="8"/>
      <c r="B1181" s="7"/>
      <c r="C1181" s="7"/>
      <c r="D1181" s="7"/>
      <c r="E1181" s="7"/>
      <c r="F1181" s="7"/>
      <c r="G1181" s="7"/>
      <c r="H1181" s="7"/>
      <c r="I1181" s="10"/>
      <c r="J1181" s="25"/>
      <c r="K1181" s="250"/>
      <c r="L1181" s="31"/>
      <c r="M1181" s="9"/>
      <c r="N1181" s="11" t="s">
        <v>25</v>
      </c>
      <c r="O1181" s="39"/>
      <c r="P1181" s="47"/>
      <c r="Q1181" s="13"/>
      <c r="R1181" s="248">
        <f t="shared" si="180"/>
        <v>0</v>
      </c>
      <c r="S1181" s="248">
        <f t="shared" si="181"/>
        <v>0</v>
      </c>
      <c r="T1181" s="248">
        <f t="shared" si="182"/>
        <v>0</v>
      </c>
      <c r="U1181" s="248">
        <f t="shared" si="183"/>
        <v>0</v>
      </c>
      <c r="V1181" s="13"/>
      <c r="W1181" s="7"/>
      <c r="AT1181" s="130"/>
      <c r="BF1181" s="33">
        <f t="shared" si="189"/>
        <v>41242</v>
      </c>
      <c r="BG1181" s="34">
        <f t="shared" si="184"/>
        <v>82.88000000000001</v>
      </c>
      <c r="BH1181" s="32">
        <f t="shared" si="185"/>
        <v>1</v>
      </c>
      <c r="BI1181" s="32">
        <f t="shared" si="186"/>
        <v>0</v>
      </c>
      <c r="BJ1181" s="69">
        <f t="shared" si="187"/>
        <v>0</v>
      </c>
      <c r="BK1181" s="158" t="str">
        <f t="shared" si="188"/>
        <v/>
      </c>
    </row>
    <row r="1182" spans="1:63" ht="12" customHeight="1" x14ac:dyDescent="0.2">
      <c r="A1182" s="8"/>
      <c r="B1182" s="7"/>
      <c r="C1182" s="7"/>
      <c r="D1182" s="7"/>
      <c r="E1182" s="7"/>
      <c r="F1182" s="7"/>
      <c r="G1182" s="7"/>
      <c r="H1182" s="7"/>
      <c r="I1182" s="10"/>
      <c r="J1182" s="25"/>
      <c r="K1182" s="250"/>
      <c r="L1182" s="31"/>
      <c r="M1182" s="9"/>
      <c r="N1182" s="11" t="s">
        <v>25</v>
      </c>
      <c r="O1182" s="39"/>
      <c r="P1182" s="47"/>
      <c r="Q1182" s="13"/>
      <c r="R1182" s="248">
        <f t="shared" si="180"/>
        <v>0</v>
      </c>
      <c r="S1182" s="248">
        <f t="shared" si="181"/>
        <v>0</v>
      </c>
      <c r="T1182" s="248">
        <f t="shared" si="182"/>
        <v>0</v>
      </c>
      <c r="U1182" s="248">
        <f t="shared" si="183"/>
        <v>0</v>
      </c>
      <c r="V1182" s="13"/>
      <c r="W1182" s="7"/>
      <c r="AT1182" s="130"/>
      <c r="BF1182" s="33">
        <f t="shared" si="189"/>
        <v>41242</v>
      </c>
      <c r="BG1182" s="34">
        <f t="shared" si="184"/>
        <v>82.88000000000001</v>
      </c>
      <c r="BH1182" s="32">
        <f t="shared" si="185"/>
        <v>1</v>
      </c>
      <c r="BI1182" s="32">
        <f t="shared" si="186"/>
        <v>0</v>
      </c>
      <c r="BJ1182" s="69">
        <f t="shared" si="187"/>
        <v>0</v>
      </c>
      <c r="BK1182" s="158" t="str">
        <f t="shared" si="188"/>
        <v/>
      </c>
    </row>
    <row r="1183" spans="1:63" ht="12" customHeight="1" x14ac:dyDescent="0.2">
      <c r="A1183" s="8"/>
      <c r="B1183" s="7"/>
      <c r="C1183" s="7"/>
      <c r="D1183" s="7"/>
      <c r="E1183" s="7"/>
      <c r="F1183" s="7"/>
      <c r="G1183" s="7"/>
      <c r="H1183" s="7"/>
      <c r="I1183" s="10"/>
      <c r="J1183" s="25"/>
      <c r="K1183" s="250"/>
      <c r="L1183" s="31"/>
      <c r="M1183" s="9"/>
      <c r="N1183" s="11" t="s">
        <v>25</v>
      </c>
      <c r="O1183" s="39"/>
      <c r="P1183" s="47"/>
      <c r="Q1183" s="13"/>
      <c r="R1183" s="248">
        <f t="shared" si="180"/>
        <v>0</v>
      </c>
      <c r="S1183" s="248">
        <f t="shared" si="181"/>
        <v>0</v>
      </c>
      <c r="T1183" s="248">
        <f t="shared" si="182"/>
        <v>0</v>
      </c>
      <c r="U1183" s="248">
        <f t="shared" si="183"/>
        <v>0</v>
      </c>
      <c r="V1183" s="13"/>
      <c r="W1183" s="7"/>
      <c r="AT1183" s="130"/>
      <c r="BF1183" s="33">
        <f t="shared" si="189"/>
        <v>41242</v>
      </c>
      <c r="BG1183" s="34">
        <f t="shared" si="184"/>
        <v>82.88000000000001</v>
      </c>
      <c r="BH1183" s="32">
        <f t="shared" si="185"/>
        <v>1</v>
      </c>
      <c r="BI1183" s="32">
        <f t="shared" si="186"/>
        <v>0</v>
      </c>
      <c r="BJ1183" s="69">
        <f t="shared" si="187"/>
        <v>0</v>
      </c>
      <c r="BK1183" s="158" t="str">
        <f t="shared" si="188"/>
        <v/>
      </c>
    </row>
    <row r="1184" spans="1:63" ht="12" customHeight="1" x14ac:dyDescent="0.2">
      <c r="A1184" s="8"/>
      <c r="B1184" s="7"/>
      <c r="C1184" s="7"/>
      <c r="D1184" s="7"/>
      <c r="E1184" s="7"/>
      <c r="F1184" s="7"/>
      <c r="G1184" s="7"/>
      <c r="H1184" s="7"/>
      <c r="I1184" s="10"/>
      <c r="J1184" s="25"/>
      <c r="K1184" s="250"/>
      <c r="L1184" s="31"/>
      <c r="M1184" s="9"/>
      <c r="N1184" s="11" t="s">
        <v>25</v>
      </c>
      <c r="O1184" s="39"/>
      <c r="P1184" s="47"/>
      <c r="Q1184" s="13"/>
      <c r="R1184" s="248">
        <f t="shared" si="180"/>
        <v>0</v>
      </c>
      <c r="S1184" s="248">
        <f t="shared" si="181"/>
        <v>0</v>
      </c>
      <c r="T1184" s="248">
        <f t="shared" si="182"/>
        <v>0</v>
      </c>
      <c r="U1184" s="248">
        <f t="shared" si="183"/>
        <v>0</v>
      </c>
      <c r="V1184" s="13"/>
      <c r="W1184" s="7"/>
      <c r="AT1184" s="130"/>
      <c r="BF1184" s="33">
        <f t="shared" si="189"/>
        <v>41242</v>
      </c>
      <c r="BG1184" s="34">
        <f t="shared" si="184"/>
        <v>82.88000000000001</v>
      </c>
      <c r="BH1184" s="32">
        <f t="shared" si="185"/>
        <v>1</v>
      </c>
      <c r="BI1184" s="32">
        <f t="shared" si="186"/>
        <v>0</v>
      </c>
      <c r="BJ1184" s="69">
        <f t="shared" si="187"/>
        <v>0</v>
      </c>
      <c r="BK1184" s="158" t="str">
        <f t="shared" si="188"/>
        <v/>
      </c>
    </row>
    <row r="1185" spans="1:63" ht="12" customHeight="1" x14ac:dyDescent="0.2">
      <c r="A1185" s="8"/>
      <c r="B1185" s="7"/>
      <c r="C1185" s="7"/>
      <c r="D1185" s="7"/>
      <c r="E1185" s="7"/>
      <c r="F1185" s="7"/>
      <c r="G1185" s="7"/>
      <c r="H1185" s="7"/>
      <c r="I1185" s="10"/>
      <c r="J1185" s="25"/>
      <c r="K1185" s="250"/>
      <c r="L1185" s="31"/>
      <c r="M1185" s="9"/>
      <c r="N1185" s="11" t="s">
        <v>25</v>
      </c>
      <c r="O1185" s="39"/>
      <c r="P1185" s="47"/>
      <c r="Q1185" s="13"/>
      <c r="R1185" s="248">
        <f t="shared" si="180"/>
        <v>0</v>
      </c>
      <c r="S1185" s="248">
        <f t="shared" si="181"/>
        <v>0</v>
      </c>
      <c r="T1185" s="248">
        <f t="shared" si="182"/>
        <v>0</v>
      </c>
      <c r="U1185" s="248">
        <f t="shared" si="183"/>
        <v>0</v>
      </c>
      <c r="V1185" s="13"/>
      <c r="W1185" s="7"/>
      <c r="AT1185" s="130"/>
      <c r="BF1185" s="33">
        <f t="shared" si="189"/>
        <v>41242</v>
      </c>
      <c r="BG1185" s="34">
        <f t="shared" si="184"/>
        <v>82.88000000000001</v>
      </c>
      <c r="BH1185" s="32">
        <f t="shared" si="185"/>
        <v>1</v>
      </c>
      <c r="BI1185" s="32">
        <f t="shared" si="186"/>
        <v>0</v>
      </c>
      <c r="BJ1185" s="69">
        <f t="shared" si="187"/>
        <v>0</v>
      </c>
      <c r="BK1185" s="158" t="str">
        <f t="shared" si="188"/>
        <v/>
      </c>
    </row>
    <row r="1186" spans="1:63" ht="12" customHeight="1" x14ac:dyDescent="0.2">
      <c r="A1186" s="8"/>
      <c r="B1186" s="7"/>
      <c r="C1186" s="7"/>
      <c r="D1186" s="7"/>
      <c r="E1186" s="7"/>
      <c r="F1186" s="7"/>
      <c r="G1186" s="7"/>
      <c r="H1186" s="7"/>
      <c r="I1186" s="10"/>
      <c r="J1186" s="25"/>
      <c r="K1186" s="250"/>
      <c r="L1186" s="31"/>
      <c r="M1186" s="9"/>
      <c r="N1186" s="11" t="s">
        <v>25</v>
      </c>
      <c r="O1186" s="39"/>
      <c r="P1186" s="47"/>
      <c r="Q1186" s="13"/>
      <c r="R1186" s="248">
        <f t="shared" si="180"/>
        <v>0</v>
      </c>
      <c r="S1186" s="248">
        <f t="shared" si="181"/>
        <v>0</v>
      </c>
      <c r="T1186" s="248">
        <f t="shared" si="182"/>
        <v>0</v>
      </c>
      <c r="U1186" s="248">
        <f t="shared" si="183"/>
        <v>0</v>
      </c>
      <c r="V1186" s="13"/>
      <c r="W1186" s="7"/>
      <c r="AT1186" s="130"/>
      <c r="BF1186" s="33">
        <f t="shared" si="189"/>
        <v>41242</v>
      </c>
      <c r="BG1186" s="34">
        <f t="shared" si="184"/>
        <v>82.88000000000001</v>
      </c>
      <c r="BH1186" s="32">
        <f t="shared" si="185"/>
        <v>1</v>
      </c>
      <c r="BI1186" s="32">
        <f t="shared" si="186"/>
        <v>0</v>
      </c>
      <c r="BJ1186" s="69">
        <f t="shared" si="187"/>
        <v>0</v>
      </c>
      <c r="BK1186" s="158" t="str">
        <f t="shared" si="188"/>
        <v/>
      </c>
    </row>
    <row r="1187" spans="1:63" ht="12" customHeight="1" x14ac:dyDescent="0.2">
      <c r="A1187" s="8"/>
      <c r="B1187" s="7"/>
      <c r="C1187" s="7"/>
      <c r="D1187" s="7"/>
      <c r="E1187" s="7"/>
      <c r="F1187" s="7"/>
      <c r="G1187" s="7"/>
      <c r="H1187" s="7"/>
      <c r="I1187" s="10"/>
      <c r="J1187" s="25"/>
      <c r="K1187" s="250"/>
      <c r="L1187" s="31"/>
      <c r="M1187" s="9"/>
      <c r="N1187" s="11" t="s">
        <v>25</v>
      </c>
      <c r="O1187" s="39"/>
      <c r="P1187" s="47"/>
      <c r="Q1187" s="13"/>
      <c r="R1187" s="248">
        <f t="shared" si="180"/>
        <v>0</v>
      </c>
      <c r="S1187" s="248">
        <f t="shared" si="181"/>
        <v>0</v>
      </c>
      <c r="T1187" s="248">
        <f t="shared" si="182"/>
        <v>0</v>
      </c>
      <c r="U1187" s="248">
        <f t="shared" si="183"/>
        <v>0</v>
      </c>
      <c r="V1187" s="13"/>
      <c r="W1187" s="7"/>
      <c r="AT1187" s="130"/>
      <c r="BF1187" s="33">
        <f t="shared" si="189"/>
        <v>41242</v>
      </c>
      <c r="BG1187" s="34">
        <f t="shared" si="184"/>
        <v>82.88000000000001</v>
      </c>
      <c r="BH1187" s="32">
        <f t="shared" si="185"/>
        <v>1</v>
      </c>
      <c r="BI1187" s="32">
        <f t="shared" si="186"/>
        <v>0</v>
      </c>
      <c r="BJ1187" s="69">
        <f t="shared" si="187"/>
        <v>0</v>
      </c>
      <c r="BK1187" s="158" t="str">
        <f t="shared" si="188"/>
        <v/>
      </c>
    </row>
    <row r="1188" spans="1:63" ht="12" customHeight="1" x14ac:dyDescent="0.2">
      <c r="A1188" s="8"/>
      <c r="B1188" s="7"/>
      <c r="C1188" s="7"/>
      <c r="D1188" s="7"/>
      <c r="E1188" s="7"/>
      <c r="F1188" s="7"/>
      <c r="G1188" s="7"/>
      <c r="H1188" s="7"/>
      <c r="I1188" s="10"/>
      <c r="J1188" s="25"/>
      <c r="K1188" s="250"/>
      <c r="L1188" s="31"/>
      <c r="M1188" s="9"/>
      <c r="N1188" s="11" t="s">
        <v>25</v>
      </c>
      <c r="O1188" s="39"/>
      <c r="P1188" s="47"/>
      <c r="Q1188" s="13"/>
      <c r="R1188" s="248">
        <f t="shared" si="180"/>
        <v>0</v>
      </c>
      <c r="S1188" s="248">
        <f t="shared" si="181"/>
        <v>0</v>
      </c>
      <c r="T1188" s="248">
        <f t="shared" si="182"/>
        <v>0</v>
      </c>
      <c r="U1188" s="248">
        <f t="shared" si="183"/>
        <v>0</v>
      </c>
      <c r="V1188" s="13"/>
      <c r="W1188" s="7"/>
      <c r="AT1188" s="130"/>
      <c r="BF1188" s="33">
        <f t="shared" si="189"/>
        <v>41242</v>
      </c>
      <c r="BG1188" s="34">
        <f t="shared" si="184"/>
        <v>82.88000000000001</v>
      </c>
      <c r="BH1188" s="32">
        <f t="shared" si="185"/>
        <v>1</v>
      </c>
      <c r="BI1188" s="32">
        <f t="shared" si="186"/>
        <v>0</v>
      </c>
      <c r="BJ1188" s="69">
        <f t="shared" si="187"/>
        <v>0</v>
      </c>
      <c r="BK1188" s="158" t="str">
        <f t="shared" si="188"/>
        <v/>
      </c>
    </row>
    <row r="1189" spans="1:63" ht="12" customHeight="1" x14ac:dyDescent="0.2">
      <c r="A1189" s="8"/>
      <c r="B1189" s="7"/>
      <c r="C1189" s="7"/>
      <c r="D1189" s="7"/>
      <c r="E1189" s="7"/>
      <c r="F1189" s="7"/>
      <c r="G1189" s="7"/>
      <c r="H1189" s="7"/>
      <c r="I1189" s="10"/>
      <c r="J1189" s="25"/>
      <c r="K1189" s="250"/>
      <c r="L1189" s="31"/>
      <c r="M1189" s="9"/>
      <c r="N1189" s="11" t="s">
        <v>25</v>
      </c>
      <c r="O1189" s="39"/>
      <c r="P1189" s="47"/>
      <c r="Q1189" s="13"/>
      <c r="R1189" s="248">
        <f t="shared" si="180"/>
        <v>0</v>
      </c>
      <c r="S1189" s="248">
        <f t="shared" si="181"/>
        <v>0</v>
      </c>
      <c r="T1189" s="248">
        <f t="shared" si="182"/>
        <v>0</v>
      </c>
      <c r="U1189" s="248">
        <f t="shared" si="183"/>
        <v>0</v>
      </c>
      <c r="V1189" s="13"/>
      <c r="W1189" s="7"/>
      <c r="AT1189" s="130"/>
      <c r="BF1189" s="33">
        <f t="shared" si="189"/>
        <v>41242</v>
      </c>
      <c r="BG1189" s="34">
        <f t="shared" si="184"/>
        <v>82.88000000000001</v>
      </c>
      <c r="BH1189" s="32">
        <f t="shared" si="185"/>
        <v>1</v>
      </c>
      <c r="BI1189" s="32">
        <f t="shared" si="186"/>
        <v>0</v>
      </c>
      <c r="BJ1189" s="69">
        <f t="shared" si="187"/>
        <v>0</v>
      </c>
      <c r="BK1189" s="158" t="str">
        <f t="shared" si="188"/>
        <v/>
      </c>
    </row>
    <row r="1190" spans="1:63" ht="12" customHeight="1" x14ac:dyDescent="0.2">
      <c r="A1190" s="8"/>
      <c r="B1190" s="7"/>
      <c r="C1190" s="7"/>
      <c r="D1190" s="7"/>
      <c r="E1190" s="7"/>
      <c r="F1190" s="7"/>
      <c r="G1190" s="7"/>
      <c r="H1190" s="7"/>
      <c r="I1190" s="10"/>
      <c r="J1190" s="25"/>
      <c r="K1190" s="250"/>
      <c r="L1190" s="31"/>
      <c r="M1190" s="9"/>
      <c r="N1190" s="11" t="s">
        <v>25</v>
      </c>
      <c r="O1190" s="39"/>
      <c r="P1190" s="47"/>
      <c r="Q1190" s="13"/>
      <c r="R1190" s="248">
        <f t="shared" si="180"/>
        <v>0</v>
      </c>
      <c r="S1190" s="248">
        <f t="shared" si="181"/>
        <v>0</v>
      </c>
      <c r="T1190" s="248">
        <f t="shared" si="182"/>
        <v>0</v>
      </c>
      <c r="U1190" s="248">
        <f t="shared" si="183"/>
        <v>0</v>
      </c>
      <c r="V1190" s="13"/>
      <c r="W1190" s="7"/>
      <c r="AT1190" s="130"/>
      <c r="BF1190" s="33">
        <f t="shared" si="189"/>
        <v>41242</v>
      </c>
      <c r="BG1190" s="34">
        <f t="shared" si="184"/>
        <v>82.88000000000001</v>
      </c>
      <c r="BH1190" s="32">
        <f t="shared" si="185"/>
        <v>1</v>
      </c>
      <c r="BI1190" s="32">
        <f t="shared" si="186"/>
        <v>0</v>
      </c>
      <c r="BJ1190" s="69">
        <f t="shared" si="187"/>
        <v>0</v>
      </c>
      <c r="BK1190" s="158" t="str">
        <f t="shared" si="188"/>
        <v/>
      </c>
    </row>
    <row r="1191" spans="1:63" ht="12" customHeight="1" x14ac:dyDescent="0.2">
      <c r="A1191" s="8"/>
      <c r="B1191" s="7"/>
      <c r="C1191" s="7"/>
      <c r="D1191" s="7"/>
      <c r="E1191" s="7"/>
      <c r="F1191" s="7"/>
      <c r="G1191" s="7"/>
      <c r="H1191" s="7"/>
      <c r="I1191" s="10"/>
      <c r="J1191" s="25"/>
      <c r="K1191" s="250"/>
      <c r="L1191" s="31"/>
      <c r="M1191" s="9"/>
      <c r="N1191" s="11" t="s">
        <v>25</v>
      </c>
      <c r="O1191" s="39"/>
      <c r="P1191" s="47"/>
      <c r="Q1191" s="13"/>
      <c r="R1191" s="248">
        <f t="shared" si="180"/>
        <v>0</v>
      </c>
      <c r="S1191" s="248">
        <f t="shared" si="181"/>
        <v>0</v>
      </c>
      <c r="T1191" s="248">
        <f t="shared" si="182"/>
        <v>0</v>
      </c>
      <c r="U1191" s="248">
        <f t="shared" si="183"/>
        <v>0</v>
      </c>
      <c r="V1191" s="13"/>
      <c r="W1191" s="7"/>
      <c r="AT1191" s="130"/>
      <c r="BF1191" s="33">
        <f t="shared" si="189"/>
        <v>41242</v>
      </c>
      <c r="BG1191" s="34">
        <f t="shared" si="184"/>
        <v>82.88000000000001</v>
      </c>
      <c r="BH1191" s="32">
        <f t="shared" si="185"/>
        <v>1</v>
      </c>
      <c r="BI1191" s="32">
        <f t="shared" si="186"/>
        <v>0</v>
      </c>
      <c r="BJ1191" s="69">
        <f t="shared" si="187"/>
        <v>0</v>
      </c>
      <c r="BK1191" s="158" t="str">
        <f t="shared" si="188"/>
        <v/>
      </c>
    </row>
    <row r="1192" spans="1:63" ht="12" customHeight="1" x14ac:dyDescent="0.2">
      <c r="A1192" s="8"/>
      <c r="B1192" s="7"/>
      <c r="C1192" s="7"/>
      <c r="D1192" s="7"/>
      <c r="E1192" s="7"/>
      <c r="F1192" s="7"/>
      <c r="G1192" s="7"/>
      <c r="H1192" s="7"/>
      <c r="I1192" s="10"/>
      <c r="J1192" s="25"/>
      <c r="K1192" s="250"/>
      <c r="L1192" s="31"/>
      <c r="M1192" s="9"/>
      <c r="N1192" s="11" t="s">
        <v>25</v>
      </c>
      <c r="O1192" s="39"/>
      <c r="P1192" s="47"/>
      <c r="Q1192" s="13"/>
      <c r="R1192" s="248">
        <f t="shared" si="180"/>
        <v>0</v>
      </c>
      <c r="S1192" s="248">
        <f t="shared" si="181"/>
        <v>0</v>
      </c>
      <c r="T1192" s="248">
        <f t="shared" si="182"/>
        <v>0</v>
      </c>
      <c r="U1192" s="248">
        <f t="shared" si="183"/>
        <v>0</v>
      </c>
      <c r="V1192" s="13"/>
      <c r="W1192" s="7"/>
      <c r="AT1192" s="130"/>
      <c r="BF1192" s="33">
        <f t="shared" si="189"/>
        <v>41242</v>
      </c>
      <c r="BG1192" s="34">
        <f t="shared" si="184"/>
        <v>82.88000000000001</v>
      </c>
      <c r="BH1192" s="32">
        <f t="shared" si="185"/>
        <v>1</v>
      </c>
      <c r="BI1192" s="32">
        <f t="shared" si="186"/>
        <v>0</v>
      </c>
      <c r="BJ1192" s="69">
        <f t="shared" si="187"/>
        <v>0</v>
      </c>
      <c r="BK1192" s="158" t="str">
        <f t="shared" si="188"/>
        <v/>
      </c>
    </row>
    <row r="1193" spans="1:63" ht="12" customHeight="1" x14ac:dyDescent="0.2">
      <c r="A1193" s="8"/>
      <c r="B1193" s="7"/>
      <c r="C1193" s="7"/>
      <c r="D1193" s="7"/>
      <c r="E1193" s="7"/>
      <c r="F1193" s="7"/>
      <c r="G1193" s="7"/>
      <c r="H1193" s="7"/>
      <c r="I1193" s="10"/>
      <c r="J1193" s="25"/>
      <c r="K1193" s="250"/>
      <c r="L1193" s="31"/>
      <c r="M1193" s="9"/>
      <c r="N1193" s="11" t="s">
        <v>25</v>
      </c>
      <c r="O1193" s="39"/>
      <c r="P1193" s="47"/>
      <c r="Q1193" s="13"/>
      <c r="R1193" s="248">
        <f t="shared" si="180"/>
        <v>0</v>
      </c>
      <c r="S1193" s="248">
        <f t="shared" si="181"/>
        <v>0</v>
      </c>
      <c r="T1193" s="248">
        <f t="shared" si="182"/>
        <v>0</v>
      </c>
      <c r="U1193" s="248">
        <f t="shared" si="183"/>
        <v>0</v>
      </c>
      <c r="V1193" s="13"/>
      <c r="W1193" s="7"/>
      <c r="AT1193" s="130"/>
      <c r="BF1193" s="33">
        <f t="shared" si="189"/>
        <v>41242</v>
      </c>
      <c r="BG1193" s="34">
        <f t="shared" si="184"/>
        <v>82.88000000000001</v>
      </c>
      <c r="BH1193" s="32">
        <f t="shared" si="185"/>
        <v>1</v>
      </c>
      <c r="BI1193" s="32">
        <f t="shared" si="186"/>
        <v>0</v>
      </c>
      <c r="BJ1193" s="69">
        <f t="shared" si="187"/>
        <v>0</v>
      </c>
      <c r="BK1193" s="158" t="str">
        <f t="shared" si="188"/>
        <v/>
      </c>
    </row>
    <row r="1194" spans="1:63" ht="12" customHeight="1" x14ac:dyDescent="0.2">
      <c r="A1194" s="8"/>
      <c r="B1194" s="7"/>
      <c r="C1194" s="7"/>
      <c r="D1194" s="7"/>
      <c r="E1194" s="7"/>
      <c r="F1194" s="7"/>
      <c r="G1194" s="7"/>
      <c r="H1194" s="7"/>
      <c r="I1194" s="10"/>
      <c r="J1194" s="25"/>
      <c r="K1194" s="250"/>
      <c r="L1194" s="31"/>
      <c r="M1194" s="9"/>
      <c r="N1194" s="11" t="s">
        <v>25</v>
      </c>
      <c r="O1194" s="39"/>
      <c r="P1194" s="47"/>
      <c r="Q1194" s="13"/>
      <c r="R1194" s="248">
        <f t="shared" si="180"/>
        <v>0</v>
      </c>
      <c r="S1194" s="248">
        <f t="shared" si="181"/>
        <v>0</v>
      </c>
      <c r="T1194" s="248">
        <f t="shared" si="182"/>
        <v>0</v>
      </c>
      <c r="U1194" s="248">
        <f t="shared" si="183"/>
        <v>0</v>
      </c>
      <c r="V1194" s="13"/>
      <c r="W1194" s="7"/>
      <c r="AT1194" s="130"/>
      <c r="BF1194" s="33">
        <f t="shared" si="189"/>
        <v>41242</v>
      </c>
      <c r="BG1194" s="34">
        <f t="shared" si="184"/>
        <v>82.88000000000001</v>
      </c>
      <c r="BH1194" s="32">
        <f t="shared" si="185"/>
        <v>1</v>
      </c>
      <c r="BI1194" s="32">
        <f t="shared" si="186"/>
        <v>0</v>
      </c>
      <c r="BJ1194" s="69">
        <f t="shared" si="187"/>
        <v>0</v>
      </c>
      <c r="BK1194" s="158" t="str">
        <f t="shared" si="188"/>
        <v/>
      </c>
    </row>
    <row r="1195" spans="1:63" ht="12" customHeight="1" x14ac:dyDescent="0.2">
      <c r="A1195" s="8"/>
      <c r="B1195" s="7"/>
      <c r="C1195" s="7"/>
      <c r="D1195" s="7"/>
      <c r="E1195" s="7"/>
      <c r="F1195" s="7"/>
      <c r="G1195" s="7"/>
      <c r="H1195" s="7"/>
      <c r="I1195" s="10"/>
      <c r="J1195" s="25"/>
      <c r="K1195" s="250"/>
      <c r="L1195" s="31"/>
      <c r="M1195" s="9"/>
      <c r="N1195" s="11" t="s">
        <v>25</v>
      </c>
      <c r="O1195" s="39"/>
      <c r="P1195" s="47"/>
      <c r="Q1195" s="13"/>
      <c r="R1195" s="248">
        <f t="shared" si="180"/>
        <v>0</v>
      </c>
      <c r="S1195" s="248">
        <f t="shared" si="181"/>
        <v>0</v>
      </c>
      <c r="T1195" s="248">
        <f t="shared" si="182"/>
        <v>0</v>
      </c>
      <c r="U1195" s="248">
        <f t="shared" si="183"/>
        <v>0</v>
      </c>
      <c r="V1195" s="13"/>
      <c r="W1195" s="7"/>
      <c r="AT1195" s="130"/>
      <c r="BF1195" s="33">
        <f t="shared" si="189"/>
        <v>41242</v>
      </c>
      <c r="BG1195" s="34">
        <f t="shared" si="184"/>
        <v>82.88000000000001</v>
      </c>
      <c r="BH1195" s="32">
        <f t="shared" si="185"/>
        <v>1</v>
      </c>
      <c r="BI1195" s="32">
        <f t="shared" si="186"/>
        <v>0</v>
      </c>
      <c r="BJ1195" s="69">
        <f t="shared" si="187"/>
        <v>0</v>
      </c>
      <c r="BK1195" s="158" t="str">
        <f t="shared" si="188"/>
        <v/>
      </c>
    </row>
    <row r="1196" spans="1:63" ht="12" customHeight="1" x14ac:dyDescent="0.2">
      <c r="A1196" s="8"/>
      <c r="B1196" s="7"/>
      <c r="C1196" s="7"/>
      <c r="D1196" s="7"/>
      <c r="E1196" s="7"/>
      <c r="F1196" s="7"/>
      <c r="G1196" s="7"/>
      <c r="H1196" s="7"/>
      <c r="I1196" s="10"/>
      <c r="J1196" s="25"/>
      <c r="K1196" s="250"/>
      <c r="L1196" s="31"/>
      <c r="M1196" s="9"/>
      <c r="N1196" s="11" t="s">
        <v>25</v>
      </c>
      <c r="O1196" s="39"/>
      <c r="P1196" s="47"/>
      <c r="Q1196" s="13"/>
      <c r="R1196" s="248">
        <f t="shared" si="180"/>
        <v>0</v>
      </c>
      <c r="S1196" s="248">
        <f t="shared" si="181"/>
        <v>0</v>
      </c>
      <c r="T1196" s="248">
        <f t="shared" si="182"/>
        <v>0</v>
      </c>
      <c r="U1196" s="248">
        <f t="shared" si="183"/>
        <v>0</v>
      </c>
      <c r="V1196" s="13"/>
      <c r="W1196" s="7"/>
      <c r="AT1196" s="130"/>
      <c r="BF1196" s="33">
        <f t="shared" si="189"/>
        <v>41242</v>
      </c>
      <c r="BG1196" s="34">
        <f t="shared" si="184"/>
        <v>82.88000000000001</v>
      </c>
      <c r="BH1196" s="32">
        <f t="shared" si="185"/>
        <v>1</v>
      </c>
      <c r="BI1196" s="32">
        <f t="shared" si="186"/>
        <v>0</v>
      </c>
      <c r="BJ1196" s="69">
        <f t="shared" si="187"/>
        <v>0</v>
      </c>
      <c r="BK1196" s="158" t="str">
        <f t="shared" si="188"/>
        <v/>
      </c>
    </row>
    <row r="1197" spans="1:63" ht="12" customHeight="1" x14ac:dyDescent="0.2">
      <c r="A1197" s="8"/>
      <c r="B1197" s="7"/>
      <c r="C1197" s="7"/>
      <c r="D1197" s="7"/>
      <c r="E1197" s="7"/>
      <c r="F1197" s="7"/>
      <c r="G1197" s="7"/>
      <c r="H1197" s="7"/>
      <c r="I1197" s="10"/>
      <c r="J1197" s="25"/>
      <c r="K1197" s="250"/>
      <c r="L1197" s="31"/>
      <c r="M1197" s="9"/>
      <c r="N1197" s="11" t="s">
        <v>25</v>
      </c>
      <c r="O1197" s="39"/>
      <c r="P1197" s="47"/>
      <c r="Q1197" s="13"/>
      <c r="R1197" s="248">
        <f t="shared" si="180"/>
        <v>0</v>
      </c>
      <c r="S1197" s="248">
        <f t="shared" si="181"/>
        <v>0</v>
      </c>
      <c r="T1197" s="248">
        <f t="shared" si="182"/>
        <v>0</v>
      </c>
      <c r="U1197" s="248">
        <f t="shared" si="183"/>
        <v>0</v>
      </c>
      <c r="V1197" s="13"/>
      <c r="W1197" s="7"/>
      <c r="AT1197" s="130"/>
      <c r="BF1197" s="33">
        <f t="shared" si="189"/>
        <v>41242</v>
      </c>
      <c r="BG1197" s="34">
        <f t="shared" si="184"/>
        <v>82.88000000000001</v>
      </c>
      <c r="BH1197" s="32">
        <f t="shared" si="185"/>
        <v>1</v>
      </c>
      <c r="BI1197" s="32">
        <f t="shared" si="186"/>
        <v>0</v>
      </c>
      <c r="BJ1197" s="69">
        <f t="shared" si="187"/>
        <v>0</v>
      </c>
      <c r="BK1197" s="158" t="str">
        <f t="shared" si="188"/>
        <v/>
      </c>
    </row>
    <row r="1198" spans="1:63" ht="12" customHeight="1" x14ac:dyDescent="0.2">
      <c r="A1198" s="8"/>
      <c r="B1198" s="7"/>
      <c r="C1198" s="7"/>
      <c r="D1198" s="7"/>
      <c r="E1198" s="7"/>
      <c r="F1198" s="7"/>
      <c r="G1198" s="7"/>
      <c r="H1198" s="7"/>
      <c r="I1198" s="10"/>
      <c r="J1198" s="25"/>
      <c r="K1198" s="250"/>
      <c r="L1198" s="31"/>
      <c r="M1198" s="9"/>
      <c r="N1198" s="11" t="s">
        <v>25</v>
      </c>
      <c r="O1198" s="39"/>
      <c r="P1198" s="47"/>
      <c r="Q1198" s="13"/>
      <c r="R1198" s="248">
        <f t="shared" si="180"/>
        <v>0</v>
      </c>
      <c r="S1198" s="248">
        <f t="shared" si="181"/>
        <v>0</v>
      </c>
      <c r="T1198" s="248">
        <f t="shared" si="182"/>
        <v>0</v>
      </c>
      <c r="U1198" s="248">
        <f t="shared" si="183"/>
        <v>0</v>
      </c>
      <c r="V1198" s="13"/>
      <c r="W1198" s="7"/>
      <c r="AT1198" s="130"/>
      <c r="BF1198" s="33">
        <f t="shared" si="189"/>
        <v>41242</v>
      </c>
      <c r="BG1198" s="34">
        <f t="shared" si="184"/>
        <v>82.88000000000001</v>
      </c>
      <c r="BH1198" s="32">
        <f t="shared" si="185"/>
        <v>1</v>
      </c>
      <c r="BI1198" s="32">
        <f t="shared" si="186"/>
        <v>0</v>
      </c>
      <c r="BJ1198" s="69">
        <f t="shared" si="187"/>
        <v>0</v>
      </c>
      <c r="BK1198" s="158" t="str">
        <f t="shared" si="188"/>
        <v/>
      </c>
    </row>
    <row r="1199" spans="1:63" ht="12" customHeight="1" x14ac:dyDescent="0.2">
      <c r="A1199" s="8"/>
      <c r="B1199" s="7"/>
      <c r="C1199" s="7"/>
      <c r="D1199" s="7"/>
      <c r="E1199" s="7"/>
      <c r="F1199" s="7"/>
      <c r="G1199" s="7"/>
      <c r="H1199" s="7"/>
      <c r="I1199" s="10"/>
      <c r="J1199" s="25"/>
      <c r="K1199" s="250"/>
      <c r="L1199" s="31"/>
      <c r="M1199" s="9"/>
      <c r="N1199" s="11" t="s">
        <v>25</v>
      </c>
      <c r="O1199" s="39"/>
      <c r="P1199" s="47"/>
      <c r="Q1199" s="13"/>
      <c r="R1199" s="248">
        <f t="shared" si="180"/>
        <v>0</v>
      </c>
      <c r="S1199" s="248">
        <f t="shared" si="181"/>
        <v>0</v>
      </c>
      <c r="T1199" s="248">
        <f t="shared" si="182"/>
        <v>0</v>
      </c>
      <c r="U1199" s="248">
        <f t="shared" si="183"/>
        <v>0</v>
      </c>
      <c r="V1199" s="13"/>
      <c r="W1199" s="7"/>
      <c r="AT1199" s="130"/>
      <c r="BF1199" s="33">
        <f t="shared" si="189"/>
        <v>41242</v>
      </c>
      <c r="BG1199" s="34">
        <f t="shared" si="184"/>
        <v>82.88000000000001</v>
      </c>
      <c r="BH1199" s="32">
        <f t="shared" si="185"/>
        <v>1</v>
      </c>
      <c r="BI1199" s="32">
        <f t="shared" si="186"/>
        <v>0</v>
      </c>
      <c r="BJ1199" s="69">
        <f t="shared" si="187"/>
        <v>0</v>
      </c>
      <c r="BK1199" s="158" t="str">
        <f t="shared" si="188"/>
        <v/>
      </c>
    </row>
    <row r="1200" spans="1:63" ht="12" customHeight="1" x14ac:dyDescent="0.2">
      <c r="A1200" s="8"/>
      <c r="B1200" s="7"/>
      <c r="C1200" s="7"/>
      <c r="D1200" s="7"/>
      <c r="E1200" s="7"/>
      <c r="F1200" s="7"/>
      <c r="G1200" s="7"/>
      <c r="H1200" s="7"/>
      <c r="I1200" s="10"/>
      <c r="J1200" s="25"/>
      <c r="K1200" s="250"/>
      <c r="L1200" s="31"/>
      <c r="M1200" s="9"/>
      <c r="N1200" s="11" t="s">
        <v>25</v>
      </c>
      <c r="O1200" s="39"/>
      <c r="P1200" s="47"/>
      <c r="Q1200" s="13"/>
      <c r="R1200" s="248">
        <f t="shared" si="180"/>
        <v>0</v>
      </c>
      <c r="S1200" s="248">
        <f t="shared" si="181"/>
        <v>0</v>
      </c>
      <c r="T1200" s="248">
        <f t="shared" si="182"/>
        <v>0</v>
      </c>
      <c r="U1200" s="248">
        <f t="shared" si="183"/>
        <v>0</v>
      </c>
      <c r="V1200" s="13"/>
      <c r="W1200" s="7"/>
      <c r="AT1200" s="130"/>
      <c r="BF1200" s="33">
        <f t="shared" si="189"/>
        <v>41242</v>
      </c>
      <c r="BG1200" s="34">
        <f t="shared" si="184"/>
        <v>82.88000000000001</v>
      </c>
      <c r="BH1200" s="32">
        <f t="shared" si="185"/>
        <v>1</v>
      </c>
      <c r="BI1200" s="32">
        <f t="shared" si="186"/>
        <v>0</v>
      </c>
      <c r="BJ1200" s="69">
        <f t="shared" si="187"/>
        <v>0</v>
      </c>
      <c r="BK1200" s="158" t="str">
        <f t="shared" si="188"/>
        <v/>
      </c>
    </row>
    <row r="1201" spans="1:63" ht="12" customHeight="1" x14ac:dyDescent="0.2">
      <c r="A1201" s="8"/>
      <c r="B1201" s="7"/>
      <c r="C1201" s="7"/>
      <c r="D1201" s="7"/>
      <c r="E1201" s="7"/>
      <c r="F1201" s="7"/>
      <c r="G1201" s="7"/>
      <c r="H1201" s="7"/>
      <c r="I1201" s="10"/>
      <c r="J1201" s="25"/>
      <c r="K1201" s="250"/>
      <c r="L1201" s="31"/>
      <c r="M1201" s="9"/>
      <c r="N1201" s="11" t="s">
        <v>25</v>
      </c>
      <c r="O1201" s="39"/>
      <c r="P1201" s="47"/>
      <c r="Q1201" s="13"/>
      <c r="R1201" s="248">
        <f t="shared" si="180"/>
        <v>0</v>
      </c>
      <c r="S1201" s="248">
        <f t="shared" si="181"/>
        <v>0</v>
      </c>
      <c r="T1201" s="248">
        <f t="shared" si="182"/>
        <v>0</v>
      </c>
      <c r="U1201" s="248">
        <f t="shared" si="183"/>
        <v>0</v>
      </c>
      <c r="V1201" s="13"/>
      <c r="W1201" s="7"/>
      <c r="AT1201" s="130"/>
      <c r="BF1201" s="33">
        <f t="shared" si="189"/>
        <v>41242</v>
      </c>
      <c r="BG1201" s="34">
        <f t="shared" si="184"/>
        <v>82.88000000000001</v>
      </c>
      <c r="BH1201" s="32">
        <f t="shared" si="185"/>
        <v>1</v>
      </c>
      <c r="BI1201" s="32">
        <f t="shared" si="186"/>
        <v>0</v>
      </c>
      <c r="BJ1201" s="69">
        <f t="shared" si="187"/>
        <v>0</v>
      </c>
      <c r="BK1201" s="158" t="str">
        <f t="shared" si="188"/>
        <v/>
      </c>
    </row>
    <row r="1202" spans="1:63" ht="12" customHeight="1" x14ac:dyDescent="0.2">
      <c r="A1202" s="8"/>
      <c r="B1202" s="7"/>
      <c r="C1202" s="7"/>
      <c r="D1202" s="7"/>
      <c r="E1202" s="7"/>
      <c r="F1202" s="7"/>
      <c r="G1202" s="7"/>
      <c r="H1202" s="7"/>
      <c r="I1202" s="10"/>
      <c r="J1202" s="25"/>
      <c r="K1202" s="250"/>
      <c r="L1202" s="31"/>
      <c r="M1202" s="9"/>
      <c r="N1202" s="11" t="s">
        <v>25</v>
      </c>
      <c r="O1202" s="39"/>
      <c r="P1202" s="47"/>
      <c r="Q1202" s="13"/>
      <c r="R1202" s="248">
        <f t="shared" si="180"/>
        <v>0</v>
      </c>
      <c r="S1202" s="248">
        <f t="shared" si="181"/>
        <v>0</v>
      </c>
      <c r="T1202" s="248">
        <f t="shared" si="182"/>
        <v>0</v>
      </c>
      <c r="U1202" s="248">
        <f t="shared" si="183"/>
        <v>0</v>
      </c>
      <c r="V1202" s="13"/>
      <c r="W1202" s="7"/>
      <c r="AT1202" s="130"/>
      <c r="BF1202" s="33">
        <f t="shared" si="189"/>
        <v>41242</v>
      </c>
      <c r="BG1202" s="34">
        <f t="shared" si="184"/>
        <v>82.88000000000001</v>
      </c>
      <c r="BH1202" s="32">
        <f t="shared" si="185"/>
        <v>1</v>
      </c>
      <c r="BI1202" s="32">
        <f t="shared" si="186"/>
        <v>0</v>
      </c>
      <c r="BJ1202" s="69">
        <f t="shared" si="187"/>
        <v>0</v>
      </c>
      <c r="BK1202" s="158" t="str">
        <f t="shared" si="188"/>
        <v/>
      </c>
    </row>
    <row r="1203" spans="1:63" ht="12" customHeight="1" x14ac:dyDescent="0.2">
      <c r="A1203" s="8"/>
      <c r="B1203" s="7"/>
      <c r="C1203" s="7"/>
      <c r="D1203" s="7"/>
      <c r="E1203" s="7"/>
      <c r="F1203" s="7"/>
      <c r="G1203" s="7"/>
      <c r="H1203" s="7"/>
      <c r="I1203" s="10"/>
      <c r="J1203" s="25"/>
      <c r="K1203" s="250"/>
      <c r="L1203" s="31"/>
      <c r="M1203" s="9"/>
      <c r="N1203" s="11" t="s">
        <v>25</v>
      </c>
      <c r="O1203" s="39"/>
      <c r="P1203" s="47"/>
      <c r="Q1203" s="13"/>
      <c r="R1203" s="248">
        <f t="shared" si="180"/>
        <v>0</v>
      </c>
      <c r="S1203" s="248">
        <f t="shared" si="181"/>
        <v>0</v>
      </c>
      <c r="T1203" s="248">
        <f t="shared" si="182"/>
        <v>0</v>
      </c>
      <c r="U1203" s="248">
        <f t="shared" si="183"/>
        <v>0</v>
      </c>
      <c r="V1203" s="13"/>
      <c r="W1203" s="7"/>
      <c r="AT1203" s="130"/>
      <c r="BF1203" s="33">
        <f t="shared" si="189"/>
        <v>41242</v>
      </c>
      <c r="BG1203" s="34">
        <f t="shared" si="184"/>
        <v>82.88000000000001</v>
      </c>
      <c r="BH1203" s="32">
        <f t="shared" si="185"/>
        <v>1</v>
      </c>
      <c r="BI1203" s="32">
        <f t="shared" si="186"/>
        <v>0</v>
      </c>
      <c r="BJ1203" s="69">
        <f t="shared" si="187"/>
        <v>0</v>
      </c>
      <c r="BK1203" s="158" t="str">
        <f t="shared" si="188"/>
        <v/>
      </c>
    </row>
    <row r="1204" spans="1:63" ht="12" customHeight="1" x14ac:dyDescent="0.2">
      <c r="A1204" s="8"/>
      <c r="B1204" s="7"/>
      <c r="C1204" s="7"/>
      <c r="D1204" s="7"/>
      <c r="E1204" s="7"/>
      <c r="F1204" s="7"/>
      <c r="G1204" s="7"/>
      <c r="H1204" s="7"/>
      <c r="I1204" s="10"/>
      <c r="J1204" s="25"/>
      <c r="K1204" s="250"/>
      <c r="L1204" s="31"/>
      <c r="M1204" s="9"/>
      <c r="N1204" s="11" t="s">
        <v>25</v>
      </c>
      <c r="O1204" s="39"/>
      <c r="P1204" s="47"/>
      <c r="Q1204" s="13"/>
      <c r="R1204" s="248">
        <f t="shared" si="180"/>
        <v>0</v>
      </c>
      <c r="S1204" s="248">
        <f t="shared" si="181"/>
        <v>0</v>
      </c>
      <c r="T1204" s="248">
        <f t="shared" si="182"/>
        <v>0</v>
      </c>
      <c r="U1204" s="248">
        <f t="shared" si="183"/>
        <v>0</v>
      </c>
      <c r="V1204" s="13"/>
      <c r="W1204" s="7"/>
      <c r="AT1204" s="130"/>
      <c r="BF1204" s="33">
        <f t="shared" si="189"/>
        <v>41242</v>
      </c>
      <c r="BG1204" s="34">
        <f t="shared" si="184"/>
        <v>82.88000000000001</v>
      </c>
      <c r="BH1204" s="32">
        <f t="shared" si="185"/>
        <v>1</v>
      </c>
      <c r="BI1204" s="32">
        <f t="shared" si="186"/>
        <v>0</v>
      </c>
      <c r="BJ1204" s="69">
        <f t="shared" si="187"/>
        <v>0</v>
      </c>
      <c r="BK1204" s="158" t="str">
        <f t="shared" si="188"/>
        <v/>
      </c>
    </row>
    <row r="1205" spans="1:63" ht="12" customHeight="1" x14ac:dyDescent="0.2">
      <c r="A1205" s="8"/>
      <c r="B1205" s="7"/>
      <c r="C1205" s="7"/>
      <c r="D1205" s="7"/>
      <c r="E1205" s="7"/>
      <c r="F1205" s="7"/>
      <c r="G1205" s="7"/>
      <c r="H1205" s="7"/>
      <c r="I1205" s="10"/>
      <c r="J1205" s="25"/>
      <c r="K1205" s="250"/>
      <c r="L1205" s="31"/>
      <c r="M1205" s="9"/>
      <c r="N1205" s="11" t="s">
        <v>25</v>
      </c>
      <c r="O1205" s="39"/>
      <c r="P1205" s="47"/>
      <c r="Q1205" s="13"/>
      <c r="R1205" s="248">
        <f t="shared" si="180"/>
        <v>0</v>
      </c>
      <c r="S1205" s="248">
        <f t="shared" si="181"/>
        <v>0</v>
      </c>
      <c r="T1205" s="248">
        <f t="shared" si="182"/>
        <v>0</v>
      </c>
      <c r="U1205" s="248">
        <f t="shared" si="183"/>
        <v>0</v>
      </c>
      <c r="V1205" s="13"/>
      <c r="W1205" s="7"/>
      <c r="AT1205" s="130"/>
      <c r="BF1205" s="33">
        <f t="shared" si="189"/>
        <v>41242</v>
      </c>
      <c r="BG1205" s="34">
        <f t="shared" si="184"/>
        <v>82.88000000000001</v>
      </c>
      <c r="BH1205" s="32">
        <f t="shared" si="185"/>
        <v>1</v>
      </c>
      <c r="BI1205" s="32">
        <f t="shared" si="186"/>
        <v>0</v>
      </c>
      <c r="BJ1205" s="69">
        <f t="shared" si="187"/>
        <v>0</v>
      </c>
      <c r="BK1205" s="158" t="str">
        <f t="shared" si="188"/>
        <v/>
      </c>
    </row>
    <row r="1206" spans="1:63" ht="12" customHeight="1" x14ac:dyDescent="0.2">
      <c r="A1206" s="8"/>
      <c r="B1206" s="7"/>
      <c r="C1206" s="7"/>
      <c r="D1206" s="7"/>
      <c r="E1206" s="7"/>
      <c r="F1206" s="7"/>
      <c r="G1206" s="7"/>
      <c r="H1206" s="7"/>
      <c r="I1206" s="10"/>
      <c r="J1206" s="25"/>
      <c r="K1206" s="250"/>
      <c r="L1206" s="31"/>
      <c r="M1206" s="9"/>
      <c r="N1206" s="11" t="s">
        <v>25</v>
      </c>
      <c r="O1206" s="39"/>
      <c r="P1206" s="47"/>
      <c r="Q1206" s="13"/>
      <c r="R1206" s="248">
        <f t="shared" si="180"/>
        <v>0</v>
      </c>
      <c r="S1206" s="248">
        <f t="shared" si="181"/>
        <v>0</v>
      </c>
      <c r="T1206" s="248">
        <f t="shared" si="182"/>
        <v>0</v>
      </c>
      <c r="U1206" s="248">
        <f t="shared" si="183"/>
        <v>0</v>
      </c>
      <c r="V1206" s="13"/>
      <c r="W1206" s="7"/>
      <c r="AT1206" s="130"/>
      <c r="BF1206" s="33">
        <f t="shared" si="189"/>
        <v>41242</v>
      </c>
      <c r="BG1206" s="34">
        <f t="shared" si="184"/>
        <v>82.88000000000001</v>
      </c>
      <c r="BH1206" s="32">
        <f t="shared" si="185"/>
        <v>1</v>
      </c>
      <c r="BI1206" s="32">
        <f t="shared" si="186"/>
        <v>0</v>
      </c>
      <c r="BJ1206" s="69">
        <f t="shared" si="187"/>
        <v>0</v>
      </c>
      <c r="BK1206" s="158" t="str">
        <f t="shared" si="188"/>
        <v/>
      </c>
    </row>
    <row r="1207" spans="1:63" ht="12" customHeight="1" x14ac:dyDescent="0.2">
      <c r="A1207" s="8"/>
      <c r="B1207" s="7"/>
      <c r="C1207" s="7"/>
      <c r="D1207" s="7"/>
      <c r="E1207" s="7"/>
      <c r="F1207" s="7"/>
      <c r="G1207" s="7"/>
      <c r="H1207" s="7"/>
      <c r="I1207" s="10"/>
      <c r="J1207" s="25"/>
      <c r="K1207" s="250"/>
      <c r="L1207" s="31"/>
      <c r="M1207" s="9"/>
      <c r="N1207" s="11" t="s">
        <v>25</v>
      </c>
      <c r="O1207" s="39"/>
      <c r="P1207" s="47"/>
      <c r="Q1207" s="13"/>
      <c r="R1207" s="248">
        <f t="shared" si="180"/>
        <v>0</v>
      </c>
      <c r="S1207" s="248">
        <f t="shared" si="181"/>
        <v>0</v>
      </c>
      <c r="T1207" s="248">
        <f t="shared" si="182"/>
        <v>0</v>
      </c>
      <c r="U1207" s="248">
        <f t="shared" si="183"/>
        <v>0</v>
      </c>
      <c r="V1207" s="13"/>
      <c r="W1207" s="7"/>
      <c r="AT1207" s="130"/>
      <c r="BF1207" s="33">
        <f t="shared" si="189"/>
        <v>41242</v>
      </c>
      <c r="BG1207" s="34">
        <f t="shared" si="184"/>
        <v>82.88000000000001</v>
      </c>
      <c r="BH1207" s="32">
        <f t="shared" si="185"/>
        <v>1</v>
      </c>
      <c r="BI1207" s="32">
        <f t="shared" si="186"/>
        <v>0</v>
      </c>
      <c r="BJ1207" s="69">
        <f t="shared" si="187"/>
        <v>0</v>
      </c>
      <c r="BK1207" s="158" t="str">
        <f t="shared" si="188"/>
        <v/>
      </c>
    </row>
    <row r="1208" spans="1:63" ht="12" customHeight="1" x14ac:dyDescent="0.2">
      <c r="A1208" s="8"/>
      <c r="B1208" s="7"/>
      <c r="C1208" s="7"/>
      <c r="D1208" s="7"/>
      <c r="E1208" s="7"/>
      <c r="F1208" s="7"/>
      <c r="G1208" s="7"/>
      <c r="H1208" s="7"/>
      <c r="I1208" s="10"/>
      <c r="J1208" s="25"/>
      <c r="K1208" s="250"/>
      <c r="L1208" s="31"/>
      <c r="M1208" s="9"/>
      <c r="N1208" s="11" t="s">
        <v>25</v>
      </c>
      <c r="O1208" s="39"/>
      <c r="P1208" s="47"/>
      <c r="Q1208" s="13"/>
      <c r="R1208" s="248">
        <f t="shared" si="180"/>
        <v>0</v>
      </c>
      <c r="S1208" s="248">
        <f t="shared" si="181"/>
        <v>0</v>
      </c>
      <c r="T1208" s="248">
        <f t="shared" si="182"/>
        <v>0</v>
      </c>
      <c r="U1208" s="248">
        <f t="shared" si="183"/>
        <v>0</v>
      </c>
      <c r="V1208" s="13"/>
      <c r="W1208" s="7"/>
      <c r="AT1208" s="130"/>
      <c r="BF1208" s="33">
        <f t="shared" si="189"/>
        <v>41242</v>
      </c>
      <c r="BG1208" s="34">
        <f t="shared" si="184"/>
        <v>82.88000000000001</v>
      </c>
      <c r="BH1208" s="32">
        <f t="shared" si="185"/>
        <v>1</v>
      </c>
      <c r="BI1208" s="32">
        <f t="shared" si="186"/>
        <v>0</v>
      </c>
      <c r="BJ1208" s="69">
        <f t="shared" si="187"/>
        <v>0</v>
      </c>
      <c r="BK1208" s="158" t="str">
        <f t="shared" si="188"/>
        <v/>
      </c>
    </row>
    <row r="1209" spans="1:63" ht="12" customHeight="1" x14ac:dyDescent="0.2">
      <c r="A1209" s="8"/>
      <c r="B1209" s="7"/>
      <c r="C1209" s="7"/>
      <c r="D1209" s="7"/>
      <c r="E1209" s="7"/>
      <c r="F1209" s="7"/>
      <c r="G1209" s="7"/>
      <c r="H1209" s="7"/>
      <c r="I1209" s="10"/>
      <c r="J1209" s="25"/>
      <c r="K1209" s="250"/>
      <c r="L1209" s="31"/>
      <c r="M1209" s="9"/>
      <c r="N1209" s="11" t="s">
        <v>25</v>
      </c>
      <c r="O1209" s="39"/>
      <c r="P1209" s="47"/>
      <c r="Q1209" s="13"/>
      <c r="R1209" s="248">
        <f t="shared" si="180"/>
        <v>0</v>
      </c>
      <c r="S1209" s="248">
        <f t="shared" si="181"/>
        <v>0</v>
      </c>
      <c r="T1209" s="248">
        <f t="shared" si="182"/>
        <v>0</v>
      </c>
      <c r="U1209" s="248">
        <f t="shared" si="183"/>
        <v>0</v>
      </c>
      <c r="V1209" s="13"/>
      <c r="W1209" s="7"/>
      <c r="AT1209" s="130"/>
      <c r="BF1209" s="33">
        <f t="shared" si="189"/>
        <v>41242</v>
      </c>
      <c r="BG1209" s="34">
        <f t="shared" si="184"/>
        <v>82.88000000000001</v>
      </c>
      <c r="BH1209" s="32">
        <f t="shared" si="185"/>
        <v>1</v>
      </c>
      <c r="BI1209" s="32">
        <f t="shared" si="186"/>
        <v>0</v>
      </c>
      <c r="BJ1209" s="69">
        <f t="shared" si="187"/>
        <v>0</v>
      </c>
      <c r="BK1209" s="158" t="str">
        <f t="shared" si="188"/>
        <v/>
      </c>
    </row>
    <row r="1210" spans="1:63" ht="12" customHeight="1" x14ac:dyDescent="0.2">
      <c r="A1210" s="8"/>
      <c r="B1210" s="7"/>
      <c r="C1210" s="7"/>
      <c r="D1210" s="7"/>
      <c r="E1210" s="7"/>
      <c r="F1210" s="7"/>
      <c r="G1210" s="7"/>
      <c r="H1210" s="7"/>
      <c r="I1210" s="10"/>
      <c r="J1210" s="25"/>
      <c r="K1210" s="250"/>
      <c r="L1210" s="31"/>
      <c r="M1210" s="9"/>
      <c r="N1210" s="11" t="s">
        <v>25</v>
      </c>
      <c r="O1210" s="39"/>
      <c r="P1210" s="47"/>
      <c r="Q1210" s="13"/>
      <c r="R1210" s="248">
        <f t="shared" si="180"/>
        <v>0</v>
      </c>
      <c r="S1210" s="248">
        <f t="shared" si="181"/>
        <v>0</v>
      </c>
      <c r="T1210" s="248">
        <f t="shared" si="182"/>
        <v>0</v>
      </c>
      <c r="U1210" s="248">
        <f t="shared" si="183"/>
        <v>0</v>
      </c>
      <c r="V1210" s="13"/>
      <c r="W1210" s="7"/>
      <c r="AT1210" s="130"/>
      <c r="BF1210" s="33">
        <f t="shared" si="189"/>
        <v>41242</v>
      </c>
      <c r="BG1210" s="34">
        <f t="shared" si="184"/>
        <v>82.88000000000001</v>
      </c>
      <c r="BH1210" s="32">
        <f t="shared" si="185"/>
        <v>1</v>
      </c>
      <c r="BI1210" s="32">
        <f t="shared" si="186"/>
        <v>0</v>
      </c>
      <c r="BJ1210" s="69">
        <f t="shared" si="187"/>
        <v>0</v>
      </c>
      <c r="BK1210" s="158" t="str">
        <f t="shared" si="188"/>
        <v/>
      </c>
    </row>
    <row r="1211" spans="1:63" ht="12" customHeight="1" x14ac:dyDescent="0.2">
      <c r="A1211" s="8"/>
      <c r="B1211" s="7"/>
      <c r="C1211" s="7"/>
      <c r="D1211" s="7"/>
      <c r="E1211" s="7"/>
      <c r="F1211" s="7"/>
      <c r="G1211" s="7"/>
      <c r="H1211" s="7"/>
      <c r="I1211" s="10"/>
      <c r="J1211" s="25"/>
      <c r="K1211" s="250"/>
      <c r="L1211" s="31"/>
      <c r="M1211" s="9"/>
      <c r="N1211" s="11" t="s">
        <v>25</v>
      </c>
      <c r="O1211" s="39"/>
      <c r="P1211" s="47"/>
      <c r="Q1211" s="13"/>
      <c r="R1211" s="248">
        <f t="shared" si="180"/>
        <v>0</v>
      </c>
      <c r="S1211" s="248">
        <f t="shared" si="181"/>
        <v>0</v>
      </c>
      <c r="T1211" s="248">
        <f t="shared" si="182"/>
        <v>0</v>
      </c>
      <c r="U1211" s="248">
        <f t="shared" si="183"/>
        <v>0</v>
      </c>
      <c r="V1211" s="13"/>
      <c r="W1211" s="7"/>
      <c r="AT1211" s="130"/>
      <c r="BF1211" s="33">
        <f t="shared" si="189"/>
        <v>41242</v>
      </c>
      <c r="BG1211" s="34">
        <f t="shared" si="184"/>
        <v>82.88000000000001</v>
      </c>
      <c r="BH1211" s="32">
        <f t="shared" si="185"/>
        <v>1</v>
      </c>
      <c r="BI1211" s="32">
        <f t="shared" si="186"/>
        <v>0</v>
      </c>
      <c r="BJ1211" s="69">
        <f t="shared" si="187"/>
        <v>0</v>
      </c>
      <c r="BK1211" s="158" t="str">
        <f t="shared" si="188"/>
        <v/>
      </c>
    </row>
    <row r="1212" spans="1:63" ht="12" customHeight="1" x14ac:dyDescent="0.2">
      <c r="A1212" s="8"/>
      <c r="B1212" s="7"/>
      <c r="C1212" s="7"/>
      <c r="D1212" s="7"/>
      <c r="E1212" s="7"/>
      <c r="F1212" s="7"/>
      <c r="G1212" s="7"/>
      <c r="H1212" s="7"/>
      <c r="I1212" s="10"/>
      <c r="J1212" s="25"/>
      <c r="K1212" s="250"/>
      <c r="L1212" s="31"/>
      <c r="M1212" s="9"/>
      <c r="N1212" s="11" t="s">
        <v>25</v>
      </c>
      <c r="O1212" s="39"/>
      <c r="P1212" s="47"/>
      <c r="Q1212" s="13"/>
      <c r="R1212" s="248">
        <f t="shared" si="180"/>
        <v>0</v>
      </c>
      <c r="S1212" s="248">
        <f t="shared" si="181"/>
        <v>0</v>
      </c>
      <c r="T1212" s="248">
        <f t="shared" si="182"/>
        <v>0</v>
      </c>
      <c r="U1212" s="248">
        <f t="shared" si="183"/>
        <v>0</v>
      </c>
      <c r="V1212" s="13"/>
      <c r="W1212" s="7"/>
      <c r="AT1212" s="130"/>
      <c r="BF1212" s="33">
        <f t="shared" si="189"/>
        <v>41242</v>
      </c>
      <c r="BG1212" s="34">
        <f t="shared" si="184"/>
        <v>82.88000000000001</v>
      </c>
      <c r="BH1212" s="32">
        <f t="shared" si="185"/>
        <v>1</v>
      </c>
      <c r="BI1212" s="32">
        <f t="shared" si="186"/>
        <v>0</v>
      </c>
      <c r="BJ1212" s="69">
        <f t="shared" si="187"/>
        <v>0</v>
      </c>
      <c r="BK1212" s="158" t="str">
        <f t="shared" si="188"/>
        <v/>
      </c>
    </row>
    <row r="1213" spans="1:63" ht="12" customHeight="1" x14ac:dyDescent="0.2">
      <c r="A1213" s="8"/>
      <c r="B1213" s="7"/>
      <c r="C1213" s="7"/>
      <c r="D1213" s="7"/>
      <c r="E1213" s="7"/>
      <c r="F1213" s="7"/>
      <c r="G1213" s="7"/>
      <c r="H1213" s="7"/>
      <c r="I1213" s="10"/>
      <c r="J1213" s="25"/>
      <c r="K1213" s="250"/>
      <c r="L1213" s="31"/>
      <c r="M1213" s="9"/>
      <c r="N1213" s="11" t="s">
        <v>25</v>
      </c>
      <c r="O1213" s="39"/>
      <c r="P1213" s="47"/>
      <c r="Q1213" s="13"/>
      <c r="R1213" s="248">
        <f t="shared" si="180"/>
        <v>0</v>
      </c>
      <c r="S1213" s="248">
        <f t="shared" si="181"/>
        <v>0</v>
      </c>
      <c r="T1213" s="248">
        <f t="shared" si="182"/>
        <v>0</v>
      </c>
      <c r="U1213" s="248">
        <f t="shared" si="183"/>
        <v>0</v>
      </c>
      <c r="V1213" s="13"/>
      <c r="W1213" s="7"/>
      <c r="AT1213" s="130"/>
      <c r="BF1213" s="33">
        <f t="shared" si="189"/>
        <v>41242</v>
      </c>
      <c r="BG1213" s="34">
        <f t="shared" si="184"/>
        <v>82.88000000000001</v>
      </c>
      <c r="BH1213" s="32">
        <f t="shared" si="185"/>
        <v>1</v>
      </c>
      <c r="BI1213" s="32">
        <f t="shared" si="186"/>
        <v>0</v>
      </c>
      <c r="BJ1213" s="69">
        <f t="shared" si="187"/>
        <v>0</v>
      </c>
      <c r="BK1213" s="158" t="str">
        <f t="shared" si="188"/>
        <v/>
      </c>
    </row>
    <row r="1214" spans="1:63" ht="12" customHeight="1" x14ac:dyDescent="0.2">
      <c r="A1214" s="8"/>
      <c r="B1214" s="7"/>
      <c r="C1214" s="7"/>
      <c r="D1214" s="7"/>
      <c r="E1214" s="7"/>
      <c r="F1214" s="7"/>
      <c r="G1214" s="7"/>
      <c r="H1214" s="7"/>
      <c r="I1214" s="10"/>
      <c r="J1214" s="25"/>
      <c r="K1214" s="250"/>
      <c r="L1214" s="31"/>
      <c r="M1214" s="9"/>
      <c r="N1214" s="11" t="s">
        <v>25</v>
      </c>
      <c r="O1214" s="39"/>
      <c r="P1214" s="47"/>
      <c r="Q1214" s="13"/>
      <c r="R1214" s="248">
        <f t="shared" si="180"/>
        <v>0</v>
      </c>
      <c r="S1214" s="248">
        <f t="shared" si="181"/>
        <v>0</v>
      </c>
      <c r="T1214" s="248">
        <f t="shared" si="182"/>
        <v>0</v>
      </c>
      <c r="U1214" s="248">
        <f t="shared" si="183"/>
        <v>0</v>
      </c>
      <c r="V1214" s="13"/>
      <c r="W1214" s="7"/>
      <c r="AT1214" s="130"/>
      <c r="BF1214" s="33">
        <f t="shared" si="189"/>
        <v>41242</v>
      </c>
      <c r="BG1214" s="34">
        <f t="shared" si="184"/>
        <v>82.88000000000001</v>
      </c>
      <c r="BH1214" s="32">
        <f t="shared" si="185"/>
        <v>1</v>
      </c>
      <c r="BI1214" s="32">
        <f t="shared" si="186"/>
        <v>0</v>
      </c>
      <c r="BJ1214" s="69">
        <f t="shared" si="187"/>
        <v>0</v>
      </c>
      <c r="BK1214" s="158" t="str">
        <f t="shared" si="188"/>
        <v/>
      </c>
    </row>
    <row r="1215" spans="1:63" ht="12" customHeight="1" x14ac:dyDescent="0.2">
      <c r="A1215" s="8"/>
      <c r="B1215" s="7"/>
      <c r="C1215" s="7"/>
      <c r="D1215" s="7"/>
      <c r="E1215" s="7"/>
      <c r="F1215" s="7"/>
      <c r="G1215" s="7"/>
      <c r="H1215" s="7"/>
      <c r="I1215" s="10"/>
      <c r="J1215" s="25"/>
      <c r="K1215" s="250"/>
      <c r="L1215" s="31"/>
      <c r="M1215" s="9"/>
      <c r="N1215" s="11" t="s">
        <v>25</v>
      </c>
      <c r="O1215" s="39"/>
      <c r="P1215" s="47"/>
      <c r="Q1215" s="13"/>
      <c r="R1215" s="248">
        <f t="shared" si="180"/>
        <v>0</v>
      </c>
      <c r="S1215" s="248">
        <f t="shared" si="181"/>
        <v>0</v>
      </c>
      <c r="T1215" s="248">
        <f t="shared" si="182"/>
        <v>0</v>
      </c>
      <c r="U1215" s="248">
        <f t="shared" si="183"/>
        <v>0</v>
      </c>
      <c r="V1215" s="13"/>
      <c r="W1215" s="7"/>
      <c r="AT1215" s="130"/>
      <c r="BF1215" s="33">
        <f t="shared" si="189"/>
        <v>41242</v>
      </c>
      <c r="BG1215" s="34">
        <f t="shared" si="184"/>
        <v>82.88000000000001</v>
      </c>
      <c r="BH1215" s="32">
        <f t="shared" si="185"/>
        <v>1</v>
      </c>
      <c r="BI1215" s="32">
        <f t="shared" si="186"/>
        <v>0</v>
      </c>
      <c r="BJ1215" s="69">
        <f t="shared" si="187"/>
        <v>0</v>
      </c>
      <c r="BK1215" s="158" t="str">
        <f t="shared" si="188"/>
        <v/>
      </c>
    </row>
    <row r="1216" spans="1:63" ht="12" customHeight="1" x14ac:dyDescent="0.2">
      <c r="A1216" s="8"/>
      <c r="B1216" s="7"/>
      <c r="C1216" s="7"/>
      <c r="D1216" s="7"/>
      <c r="E1216" s="7"/>
      <c r="F1216" s="7"/>
      <c r="G1216" s="7"/>
      <c r="H1216" s="7"/>
      <c r="I1216" s="10"/>
      <c r="J1216" s="25"/>
      <c r="K1216" s="250"/>
      <c r="L1216" s="31"/>
      <c r="M1216" s="9"/>
      <c r="N1216" s="11" t="s">
        <v>25</v>
      </c>
      <c r="O1216" s="39"/>
      <c r="P1216" s="47"/>
      <c r="Q1216" s="13"/>
      <c r="R1216" s="248">
        <f t="shared" si="180"/>
        <v>0</v>
      </c>
      <c r="S1216" s="248">
        <f t="shared" si="181"/>
        <v>0</v>
      </c>
      <c r="T1216" s="248">
        <f t="shared" si="182"/>
        <v>0</v>
      </c>
      <c r="U1216" s="248">
        <f t="shared" si="183"/>
        <v>0</v>
      </c>
      <c r="V1216" s="13"/>
      <c r="W1216" s="7"/>
      <c r="AT1216" s="130"/>
      <c r="BF1216" s="33">
        <f t="shared" si="189"/>
        <v>41242</v>
      </c>
      <c r="BG1216" s="34">
        <f t="shared" si="184"/>
        <v>82.88000000000001</v>
      </c>
      <c r="BH1216" s="32">
        <f t="shared" si="185"/>
        <v>1</v>
      </c>
      <c r="BI1216" s="32">
        <f t="shared" si="186"/>
        <v>0</v>
      </c>
      <c r="BJ1216" s="69">
        <f t="shared" si="187"/>
        <v>0</v>
      </c>
      <c r="BK1216" s="158" t="str">
        <f t="shared" si="188"/>
        <v/>
      </c>
    </row>
    <row r="1217" spans="1:63" ht="12" customHeight="1" x14ac:dyDescent="0.2">
      <c r="A1217" s="8"/>
      <c r="B1217" s="7"/>
      <c r="C1217" s="7"/>
      <c r="D1217" s="7"/>
      <c r="E1217" s="7"/>
      <c r="F1217" s="7"/>
      <c r="G1217" s="7"/>
      <c r="H1217" s="7"/>
      <c r="I1217" s="10"/>
      <c r="J1217" s="25"/>
      <c r="K1217" s="250"/>
      <c r="L1217" s="31"/>
      <c r="M1217" s="9"/>
      <c r="N1217" s="11" t="s">
        <v>25</v>
      </c>
      <c r="O1217" s="39"/>
      <c r="P1217" s="47"/>
      <c r="Q1217" s="13"/>
      <c r="R1217" s="248">
        <f t="shared" si="180"/>
        <v>0</v>
      </c>
      <c r="S1217" s="248">
        <f t="shared" si="181"/>
        <v>0</v>
      </c>
      <c r="T1217" s="248">
        <f t="shared" si="182"/>
        <v>0</v>
      </c>
      <c r="U1217" s="248">
        <f t="shared" si="183"/>
        <v>0</v>
      </c>
      <c r="V1217" s="13"/>
      <c r="W1217" s="7"/>
      <c r="AT1217" s="130"/>
      <c r="BF1217" s="33">
        <f t="shared" si="189"/>
        <v>41242</v>
      </c>
      <c r="BG1217" s="34">
        <f t="shared" si="184"/>
        <v>82.88000000000001</v>
      </c>
      <c r="BH1217" s="32">
        <f t="shared" si="185"/>
        <v>1</v>
      </c>
      <c r="BI1217" s="32">
        <f t="shared" si="186"/>
        <v>0</v>
      </c>
      <c r="BJ1217" s="69">
        <f t="shared" si="187"/>
        <v>0</v>
      </c>
      <c r="BK1217" s="158" t="str">
        <f t="shared" si="188"/>
        <v/>
      </c>
    </row>
    <row r="1218" spans="1:63" ht="12" customHeight="1" x14ac:dyDescent="0.2">
      <c r="A1218" s="8"/>
      <c r="B1218" s="7"/>
      <c r="C1218" s="7"/>
      <c r="D1218" s="7"/>
      <c r="E1218" s="7"/>
      <c r="F1218" s="7"/>
      <c r="G1218" s="7"/>
      <c r="H1218" s="7"/>
      <c r="I1218" s="10"/>
      <c r="J1218" s="25"/>
      <c r="K1218" s="250"/>
      <c r="L1218" s="31"/>
      <c r="M1218" s="9"/>
      <c r="N1218" s="11" t="s">
        <v>25</v>
      </c>
      <c r="O1218" s="39"/>
      <c r="P1218" s="47"/>
      <c r="Q1218" s="13"/>
      <c r="R1218" s="248">
        <f t="shared" si="180"/>
        <v>0</v>
      </c>
      <c r="S1218" s="248">
        <f t="shared" si="181"/>
        <v>0</v>
      </c>
      <c r="T1218" s="248">
        <f t="shared" si="182"/>
        <v>0</v>
      </c>
      <c r="U1218" s="248">
        <f t="shared" si="183"/>
        <v>0</v>
      </c>
      <c r="V1218" s="13"/>
      <c r="W1218" s="7"/>
      <c r="AT1218" s="130"/>
      <c r="BF1218" s="33">
        <f t="shared" si="189"/>
        <v>41242</v>
      </c>
      <c r="BG1218" s="34">
        <f t="shared" si="184"/>
        <v>82.88000000000001</v>
      </c>
      <c r="BH1218" s="32">
        <f t="shared" si="185"/>
        <v>1</v>
      </c>
      <c r="BI1218" s="32">
        <f t="shared" si="186"/>
        <v>0</v>
      </c>
      <c r="BJ1218" s="69">
        <f t="shared" si="187"/>
        <v>0</v>
      </c>
      <c r="BK1218" s="158" t="str">
        <f t="shared" si="188"/>
        <v/>
      </c>
    </row>
    <row r="1219" spans="1:63" ht="12" customHeight="1" x14ac:dyDescent="0.2">
      <c r="A1219" s="8"/>
      <c r="B1219" s="7"/>
      <c r="C1219" s="7"/>
      <c r="D1219" s="7"/>
      <c r="E1219" s="7"/>
      <c r="F1219" s="7"/>
      <c r="G1219" s="7"/>
      <c r="H1219" s="7"/>
      <c r="I1219" s="10"/>
      <c r="J1219" s="25"/>
      <c r="K1219" s="250"/>
      <c r="L1219" s="31"/>
      <c r="M1219" s="9"/>
      <c r="N1219" s="11" t="s">
        <v>25</v>
      </c>
      <c r="O1219" s="39"/>
      <c r="P1219" s="47"/>
      <c r="Q1219" s="13"/>
      <c r="R1219" s="248">
        <f t="shared" si="180"/>
        <v>0</v>
      </c>
      <c r="S1219" s="248">
        <f t="shared" si="181"/>
        <v>0</v>
      </c>
      <c r="T1219" s="248">
        <f t="shared" si="182"/>
        <v>0</v>
      </c>
      <c r="U1219" s="248">
        <f t="shared" si="183"/>
        <v>0</v>
      </c>
      <c r="V1219" s="13"/>
      <c r="W1219" s="7"/>
      <c r="AT1219" s="130"/>
      <c r="BF1219" s="33">
        <f t="shared" si="189"/>
        <v>41242</v>
      </c>
      <c r="BG1219" s="34">
        <f t="shared" si="184"/>
        <v>82.88000000000001</v>
      </c>
      <c r="BH1219" s="32">
        <f t="shared" si="185"/>
        <v>1</v>
      </c>
      <c r="BI1219" s="32">
        <f t="shared" si="186"/>
        <v>0</v>
      </c>
      <c r="BJ1219" s="69">
        <f t="shared" si="187"/>
        <v>0</v>
      </c>
      <c r="BK1219" s="158" t="str">
        <f t="shared" si="188"/>
        <v/>
      </c>
    </row>
    <row r="1220" spans="1:63" ht="12" customHeight="1" x14ac:dyDescent="0.2">
      <c r="A1220" s="8"/>
      <c r="B1220" s="7"/>
      <c r="C1220" s="7"/>
      <c r="D1220" s="7"/>
      <c r="E1220" s="7"/>
      <c r="F1220" s="7"/>
      <c r="G1220" s="7"/>
      <c r="H1220" s="7"/>
      <c r="I1220" s="10"/>
      <c r="J1220" s="25"/>
      <c r="K1220" s="250"/>
      <c r="L1220" s="31"/>
      <c r="M1220" s="9"/>
      <c r="N1220" s="11" t="s">
        <v>25</v>
      </c>
      <c r="O1220" s="39"/>
      <c r="P1220" s="47"/>
      <c r="Q1220" s="13"/>
      <c r="R1220" s="248">
        <f t="shared" si="180"/>
        <v>0</v>
      </c>
      <c r="S1220" s="248">
        <f t="shared" si="181"/>
        <v>0</v>
      </c>
      <c r="T1220" s="248">
        <f t="shared" si="182"/>
        <v>0</v>
      </c>
      <c r="U1220" s="248">
        <f t="shared" si="183"/>
        <v>0</v>
      </c>
      <c r="V1220" s="13"/>
      <c r="W1220" s="7"/>
      <c r="AT1220" s="130"/>
      <c r="BF1220" s="33">
        <f t="shared" si="189"/>
        <v>41242</v>
      </c>
      <c r="BG1220" s="34">
        <f t="shared" si="184"/>
        <v>82.88000000000001</v>
      </c>
      <c r="BH1220" s="32">
        <f t="shared" si="185"/>
        <v>1</v>
      </c>
      <c r="BI1220" s="32">
        <f t="shared" si="186"/>
        <v>0</v>
      </c>
      <c r="BJ1220" s="69">
        <f t="shared" si="187"/>
        <v>0</v>
      </c>
      <c r="BK1220" s="158" t="str">
        <f t="shared" si="188"/>
        <v/>
      </c>
    </row>
    <row r="1221" spans="1:63" ht="12" customHeight="1" x14ac:dyDescent="0.2">
      <c r="A1221" s="8"/>
      <c r="B1221" s="7"/>
      <c r="C1221" s="7"/>
      <c r="D1221" s="7"/>
      <c r="E1221" s="7"/>
      <c r="F1221" s="7"/>
      <c r="G1221" s="7"/>
      <c r="H1221" s="7"/>
      <c r="I1221" s="10"/>
      <c r="J1221" s="25"/>
      <c r="K1221" s="250"/>
      <c r="L1221" s="31"/>
      <c r="M1221" s="9"/>
      <c r="N1221" s="11" t="s">
        <v>25</v>
      </c>
      <c r="O1221" s="39"/>
      <c r="P1221" s="47"/>
      <c r="Q1221" s="13"/>
      <c r="R1221" s="248">
        <f t="shared" si="180"/>
        <v>0</v>
      </c>
      <c r="S1221" s="248">
        <f t="shared" si="181"/>
        <v>0</v>
      </c>
      <c r="T1221" s="248">
        <f t="shared" si="182"/>
        <v>0</v>
      </c>
      <c r="U1221" s="248">
        <f t="shared" si="183"/>
        <v>0</v>
      </c>
      <c r="V1221" s="13"/>
      <c r="W1221" s="7"/>
      <c r="AT1221" s="130"/>
      <c r="BF1221" s="33">
        <f t="shared" si="189"/>
        <v>41242</v>
      </c>
      <c r="BG1221" s="34">
        <f t="shared" si="184"/>
        <v>82.88000000000001</v>
      </c>
      <c r="BH1221" s="32">
        <f t="shared" si="185"/>
        <v>1</v>
      </c>
      <c r="BI1221" s="32">
        <f t="shared" si="186"/>
        <v>0</v>
      </c>
      <c r="BJ1221" s="69">
        <f t="shared" si="187"/>
        <v>0</v>
      </c>
      <c r="BK1221" s="158" t="str">
        <f t="shared" si="188"/>
        <v/>
      </c>
    </row>
    <row r="1222" spans="1:63" ht="12" customHeight="1" x14ac:dyDescent="0.2">
      <c r="A1222" s="8"/>
      <c r="B1222" s="7"/>
      <c r="C1222" s="7"/>
      <c r="D1222" s="7"/>
      <c r="E1222" s="7"/>
      <c r="F1222" s="7"/>
      <c r="G1222" s="7"/>
      <c r="H1222" s="7"/>
      <c r="I1222" s="10"/>
      <c r="J1222" s="25"/>
      <c r="K1222" s="250"/>
      <c r="L1222" s="31"/>
      <c r="M1222" s="9"/>
      <c r="N1222" s="11" t="s">
        <v>25</v>
      </c>
      <c r="O1222" s="39"/>
      <c r="P1222" s="47"/>
      <c r="Q1222" s="13"/>
      <c r="R1222" s="248">
        <f t="shared" si="180"/>
        <v>0</v>
      </c>
      <c r="S1222" s="248">
        <f t="shared" si="181"/>
        <v>0</v>
      </c>
      <c r="T1222" s="248">
        <f t="shared" si="182"/>
        <v>0</v>
      </c>
      <c r="U1222" s="248">
        <f t="shared" si="183"/>
        <v>0</v>
      </c>
      <c r="V1222" s="13"/>
      <c r="W1222" s="7"/>
      <c r="AT1222" s="130"/>
      <c r="BF1222" s="33">
        <f t="shared" si="189"/>
        <v>41242</v>
      </c>
      <c r="BG1222" s="34">
        <f t="shared" si="184"/>
        <v>82.88000000000001</v>
      </c>
      <c r="BH1222" s="32">
        <f t="shared" si="185"/>
        <v>1</v>
      </c>
      <c r="BI1222" s="32">
        <f t="shared" si="186"/>
        <v>0</v>
      </c>
      <c r="BJ1222" s="69">
        <f t="shared" si="187"/>
        <v>0</v>
      </c>
      <c r="BK1222" s="158" t="str">
        <f t="shared" si="188"/>
        <v/>
      </c>
    </row>
    <row r="1223" spans="1:63" ht="12" customHeight="1" x14ac:dyDescent="0.2">
      <c r="A1223" s="8"/>
      <c r="B1223" s="7"/>
      <c r="C1223" s="7"/>
      <c r="D1223" s="7"/>
      <c r="E1223" s="7"/>
      <c r="F1223" s="7"/>
      <c r="G1223" s="7"/>
      <c r="H1223" s="7"/>
      <c r="I1223" s="10"/>
      <c r="J1223" s="25"/>
      <c r="K1223" s="250"/>
      <c r="L1223" s="31"/>
      <c r="M1223" s="9"/>
      <c r="N1223" s="11" t="s">
        <v>25</v>
      </c>
      <c r="O1223" s="39"/>
      <c r="P1223" s="47"/>
      <c r="Q1223" s="13"/>
      <c r="R1223" s="248">
        <f t="shared" si="180"/>
        <v>0</v>
      </c>
      <c r="S1223" s="248">
        <f t="shared" si="181"/>
        <v>0</v>
      </c>
      <c r="T1223" s="248">
        <f t="shared" si="182"/>
        <v>0</v>
      </c>
      <c r="U1223" s="248">
        <f t="shared" si="183"/>
        <v>0</v>
      </c>
      <c r="V1223" s="13"/>
      <c r="W1223" s="7"/>
      <c r="AT1223" s="130"/>
      <c r="BF1223" s="33">
        <f t="shared" si="189"/>
        <v>41242</v>
      </c>
      <c r="BG1223" s="34">
        <f t="shared" si="184"/>
        <v>82.88000000000001</v>
      </c>
      <c r="BH1223" s="32">
        <f t="shared" si="185"/>
        <v>1</v>
      </c>
      <c r="BI1223" s="32">
        <f t="shared" si="186"/>
        <v>0</v>
      </c>
      <c r="BJ1223" s="69">
        <f t="shared" si="187"/>
        <v>0</v>
      </c>
      <c r="BK1223" s="158" t="str">
        <f t="shared" si="188"/>
        <v/>
      </c>
    </row>
    <row r="1224" spans="1:63" ht="12" customHeight="1" x14ac:dyDescent="0.2">
      <c r="A1224" s="8"/>
      <c r="B1224" s="7"/>
      <c r="C1224" s="7"/>
      <c r="D1224" s="7"/>
      <c r="E1224" s="7"/>
      <c r="F1224" s="7"/>
      <c r="G1224" s="7"/>
      <c r="H1224" s="7"/>
      <c r="I1224" s="10"/>
      <c r="J1224" s="25"/>
      <c r="K1224" s="250"/>
      <c r="L1224" s="31"/>
      <c r="M1224" s="9"/>
      <c r="N1224" s="11" t="s">
        <v>25</v>
      </c>
      <c r="O1224" s="39"/>
      <c r="P1224" s="47"/>
      <c r="Q1224" s="13"/>
      <c r="R1224" s="248">
        <f t="shared" si="180"/>
        <v>0</v>
      </c>
      <c r="S1224" s="248">
        <f t="shared" si="181"/>
        <v>0</v>
      </c>
      <c r="T1224" s="248">
        <f t="shared" si="182"/>
        <v>0</v>
      </c>
      <c r="U1224" s="248">
        <f t="shared" si="183"/>
        <v>0</v>
      </c>
      <c r="V1224" s="13"/>
      <c r="W1224" s="7"/>
      <c r="AT1224" s="130"/>
      <c r="BF1224" s="33">
        <f t="shared" si="189"/>
        <v>41242</v>
      </c>
      <c r="BG1224" s="34">
        <f t="shared" si="184"/>
        <v>82.88000000000001</v>
      </c>
      <c r="BH1224" s="32">
        <f t="shared" si="185"/>
        <v>1</v>
      </c>
      <c r="BI1224" s="32">
        <f t="shared" si="186"/>
        <v>0</v>
      </c>
      <c r="BJ1224" s="69">
        <f t="shared" si="187"/>
        <v>0</v>
      </c>
      <c r="BK1224" s="158" t="str">
        <f t="shared" si="188"/>
        <v/>
      </c>
    </row>
    <row r="1225" spans="1:63" ht="12" customHeight="1" x14ac:dyDescent="0.2">
      <c r="A1225" s="8"/>
      <c r="B1225" s="7"/>
      <c r="C1225" s="7"/>
      <c r="D1225" s="7"/>
      <c r="E1225" s="7"/>
      <c r="F1225" s="7"/>
      <c r="G1225" s="7"/>
      <c r="H1225" s="7"/>
      <c r="I1225" s="10"/>
      <c r="J1225" s="25"/>
      <c r="K1225" s="250"/>
      <c r="L1225" s="31"/>
      <c r="M1225" s="9"/>
      <c r="N1225" s="11" t="s">
        <v>25</v>
      </c>
      <c r="O1225" s="39"/>
      <c r="P1225" s="47"/>
      <c r="Q1225" s="13"/>
      <c r="R1225" s="248">
        <f t="shared" si="180"/>
        <v>0</v>
      </c>
      <c r="S1225" s="248">
        <f t="shared" si="181"/>
        <v>0</v>
      </c>
      <c r="T1225" s="248">
        <f t="shared" si="182"/>
        <v>0</v>
      </c>
      <c r="U1225" s="248">
        <f t="shared" si="183"/>
        <v>0</v>
      </c>
      <c r="V1225" s="13"/>
      <c r="W1225" s="7"/>
      <c r="AT1225" s="130"/>
      <c r="BF1225" s="33">
        <f t="shared" si="189"/>
        <v>41242</v>
      </c>
      <c r="BG1225" s="34">
        <f t="shared" si="184"/>
        <v>82.88000000000001</v>
      </c>
      <c r="BH1225" s="32">
        <f t="shared" si="185"/>
        <v>1</v>
      </c>
      <c r="BI1225" s="32">
        <f t="shared" si="186"/>
        <v>0</v>
      </c>
      <c r="BJ1225" s="69">
        <f t="shared" si="187"/>
        <v>0</v>
      </c>
      <c r="BK1225" s="158" t="str">
        <f t="shared" si="188"/>
        <v/>
      </c>
    </row>
    <row r="1226" spans="1:63" ht="12" customHeight="1" x14ac:dyDescent="0.2">
      <c r="A1226" s="8"/>
      <c r="B1226" s="7"/>
      <c r="C1226" s="7"/>
      <c r="D1226" s="7"/>
      <c r="E1226" s="7"/>
      <c r="F1226" s="7"/>
      <c r="G1226" s="7"/>
      <c r="H1226" s="7"/>
      <c r="I1226" s="10"/>
      <c r="J1226" s="25"/>
      <c r="K1226" s="250"/>
      <c r="L1226" s="31"/>
      <c r="M1226" s="9"/>
      <c r="N1226" s="11" t="s">
        <v>25</v>
      </c>
      <c r="O1226" s="39"/>
      <c r="P1226" s="47"/>
      <c r="Q1226" s="13"/>
      <c r="R1226" s="248">
        <f t="shared" si="180"/>
        <v>0</v>
      </c>
      <c r="S1226" s="248">
        <f t="shared" si="181"/>
        <v>0</v>
      </c>
      <c r="T1226" s="248">
        <f t="shared" si="182"/>
        <v>0</v>
      </c>
      <c r="U1226" s="248">
        <f t="shared" si="183"/>
        <v>0</v>
      </c>
      <c r="V1226" s="13"/>
      <c r="W1226" s="7"/>
      <c r="AT1226" s="130"/>
      <c r="BF1226" s="33">
        <f t="shared" si="189"/>
        <v>41242</v>
      </c>
      <c r="BG1226" s="34">
        <f t="shared" si="184"/>
        <v>82.88000000000001</v>
      </c>
      <c r="BH1226" s="32">
        <f t="shared" si="185"/>
        <v>1</v>
      </c>
      <c r="BI1226" s="32">
        <f t="shared" si="186"/>
        <v>0</v>
      </c>
      <c r="BJ1226" s="69">
        <f t="shared" si="187"/>
        <v>0</v>
      </c>
      <c r="BK1226" s="158" t="str">
        <f t="shared" si="188"/>
        <v/>
      </c>
    </row>
    <row r="1227" spans="1:63" ht="12" customHeight="1" x14ac:dyDescent="0.2">
      <c r="A1227" s="8"/>
      <c r="B1227" s="7"/>
      <c r="C1227" s="7"/>
      <c r="D1227" s="7"/>
      <c r="E1227" s="7"/>
      <c r="F1227" s="7"/>
      <c r="G1227" s="7"/>
      <c r="H1227" s="7"/>
      <c r="I1227" s="10"/>
      <c r="J1227" s="25"/>
      <c r="K1227" s="250"/>
      <c r="L1227" s="31"/>
      <c r="M1227" s="9"/>
      <c r="N1227" s="11" t="s">
        <v>25</v>
      </c>
      <c r="O1227" s="39"/>
      <c r="P1227" s="47"/>
      <c r="Q1227" s="13"/>
      <c r="R1227" s="248">
        <f t="shared" ref="R1227:R1290" si="190">IF(N1227&lt;&gt;"M",ROUND(IF(M1227&lt;&gt;"Y",IF(P1227&lt;&gt;"Y",K1227,K1227*(BH1227-1)),0),ROUNDING),"")</f>
        <v>0</v>
      </c>
      <c r="S1227" s="248">
        <f t="shared" ref="S1227:S1290" si="191">IF(N1227&lt;&gt;"M",ROUND(IF(O1227&gt;0,IF(M1227="Y",BI1227*(1-O1227),IF(BI1227&gt;R1227,R1227 + (BI1227 - R1227)*(1-O1227),BI1227)),BI1227),ROUNDING),"")</f>
        <v>0</v>
      </c>
      <c r="T1227" s="248">
        <f t="shared" ref="T1227:T1290" si="192">IF(N1227&lt;&gt;"M",ROUND(IF(O1227&gt;0,IF(M1227="Y",BJ1227*(1-O1227),IF(BJ1227&gt;R1227,R1227 + (BJ1227 - R1227)*(1-O1227),BJ1227)),BJ1227),ROUNDING),"")</f>
        <v>0</v>
      </c>
      <c r="U1227" s="248">
        <f t="shared" ref="U1227:U1290" si="193">IF(N1227&lt;&gt;"M",ROUND(IF(OR(N1227="P",N1227=""),0,IF(OR(M1227="N",M1227=""),T1227-R1227,T1227)),ROUNDING),"")</f>
        <v>0</v>
      </c>
      <c r="V1227" s="13"/>
      <c r="W1227" s="7"/>
      <c r="AT1227" s="130"/>
      <c r="BF1227" s="33">
        <f t="shared" si="189"/>
        <v>41242</v>
      </c>
      <c r="BG1227" s="34">
        <f t="shared" ref="BG1227:BG1290" si="194">IF(N1227&lt;&gt;"M",BG1226+U1227,BG1226)</f>
        <v>82.88000000000001</v>
      </c>
      <c r="BH1227" s="32">
        <f t="shared" ref="BH1227:BH1290" si="195">IF(L1227&lt;&gt;"",IF(ODDS_TYPE=1,L1227,IF(ODDS_TYPE=2,IF(L1227&gt;0,1+L1227/100,IF(L1227&lt;0,1-100/L1227,1)),IF(ODDS_TYPE=3,1+L1227,IF(ODDS_TYPE=4,1+L1227,IF(ODDS_TYPE=5,IF(L1227&gt;0,1+L1227,1-1/L1227),IF(ODDS_TYPE=6,IF(L1227&gt;=0,L1227+1,1-1/L1227),1)))))),1)</f>
        <v>1</v>
      </c>
      <c r="BI1227" s="32">
        <f t="shared" ref="BI1227:BI1290" si="196">IF(P1227&lt;&gt;"Y",IF(M1227&lt;&gt;"Y",K1227*BH1227,K1227*BH1227 - K1227),IF(M1227&lt;&gt;"Y",K1227*BH1227,K1227))</f>
        <v>0</v>
      </c>
      <c r="BJ1227" s="69">
        <f t="shared" ref="BJ1227:BJ1290" si="197">IF(P1227&lt;&gt;"Y",
IF(M1227&lt;&gt;"Y",
IF(N1227="Y",K1227*BH1227,IF(N1227="P",0,IF(OR(N1227="R",N1227="PU"),K1227,IF(N1227="H",K1227*BH1227*0.5,IF(N1227="HW",K1227*0.5*(1 + BH1227),IF(N1227="HL",K1227*0.5,0)))))),
IF(N1227="Y",K1227*BH1227 - K1227,IF(N1227="P",0,IF(OR(N1227="R",N1227="PU"),0,IF(N1227="H",IF(BH1227&gt;2,0.5*K1227*BH1227 - K1227,0),IF(N1227="HW",K1227*0.5*(1 + BH1227) - K1227,IF(N1227="HL",0,0))))))),
IF(M1227&lt;&gt;"Y",
IF(N1227="Y",K1227*BH1227,IF(N1227="P",0,IF(OR(N1227="R",N1227="PU"),K1227*(BH1227-1),IF(N1227="H",K1227*BH1227*0.5,IF(N1227="HW",K1227*(BH1227-1)*0.5,IF(N1227="HL",K1227*BH1227 - K1227*0.5,0)))))),
IF(N1227="Y",K1227,IF(N1227="P",0,IF(OR(N1227="R",N1227="PU"),0,IF(N1227="H",IF(BH1227&lt;2,K1227*BH1227*0.5 - K1227*(BH1227-1),0),IF(N1227="HW",0,IF(N1227="HL",K1227*0.5,0)))))))
)</f>
        <v>0</v>
      </c>
      <c r="BK1227" s="158" t="str">
        <f t="shared" ref="BK1227:BK1290" si="198">IF(FILT_M=1,IF(LEN(C1227)&gt;0,C1227,""),IF(FILT_M=2,IF(LEN(E1227)&gt;0,E1227,""),IF(FILT_M=3,IF(LEN(F1227)&gt;0,F1227,""),IF(FILT_M=4,IF(LEN(G1227)&gt;0,G1227,""),""))))</f>
        <v/>
      </c>
    </row>
    <row r="1228" spans="1:63" ht="12" customHeight="1" x14ac:dyDescent="0.2">
      <c r="A1228" s="8"/>
      <c r="B1228" s="7"/>
      <c r="C1228" s="7"/>
      <c r="D1228" s="7"/>
      <c r="E1228" s="7"/>
      <c r="F1228" s="7"/>
      <c r="G1228" s="7"/>
      <c r="H1228" s="7"/>
      <c r="I1228" s="10"/>
      <c r="J1228" s="25"/>
      <c r="K1228" s="250"/>
      <c r="L1228" s="31"/>
      <c r="M1228" s="9"/>
      <c r="N1228" s="11" t="s">
        <v>25</v>
      </c>
      <c r="O1228" s="39"/>
      <c r="P1228" s="47"/>
      <c r="Q1228" s="13"/>
      <c r="R1228" s="248">
        <f t="shared" si="190"/>
        <v>0</v>
      </c>
      <c r="S1228" s="248">
        <f t="shared" si="191"/>
        <v>0</v>
      </c>
      <c r="T1228" s="248">
        <f t="shared" si="192"/>
        <v>0</v>
      </c>
      <c r="U1228" s="248">
        <f t="shared" si="193"/>
        <v>0</v>
      </c>
      <c r="V1228" s="13"/>
      <c r="W1228" s="7"/>
      <c r="AT1228" s="130"/>
      <c r="BF1228" s="33">
        <f t="shared" ref="BF1228:BF1291" si="199">IF(A1228&gt;2,A1228,BF1227)</f>
        <v>41242</v>
      </c>
      <c r="BG1228" s="34">
        <f t="shared" si="194"/>
        <v>82.88000000000001</v>
      </c>
      <c r="BH1228" s="32">
        <f t="shared" si="195"/>
        <v>1</v>
      </c>
      <c r="BI1228" s="32">
        <f t="shared" si="196"/>
        <v>0</v>
      </c>
      <c r="BJ1228" s="69">
        <f t="shared" si="197"/>
        <v>0</v>
      </c>
      <c r="BK1228" s="158" t="str">
        <f t="shared" si="198"/>
        <v/>
      </c>
    </row>
    <row r="1229" spans="1:63" ht="12" customHeight="1" x14ac:dyDescent="0.2">
      <c r="A1229" s="8"/>
      <c r="B1229" s="7"/>
      <c r="C1229" s="7"/>
      <c r="D1229" s="7"/>
      <c r="E1229" s="7"/>
      <c r="F1229" s="7"/>
      <c r="G1229" s="7"/>
      <c r="H1229" s="7"/>
      <c r="I1229" s="10"/>
      <c r="J1229" s="25"/>
      <c r="K1229" s="250"/>
      <c r="L1229" s="31"/>
      <c r="M1229" s="9"/>
      <c r="N1229" s="11" t="s">
        <v>25</v>
      </c>
      <c r="O1229" s="39"/>
      <c r="P1229" s="47"/>
      <c r="Q1229" s="13"/>
      <c r="R1229" s="248">
        <f t="shared" si="190"/>
        <v>0</v>
      </c>
      <c r="S1229" s="248">
        <f t="shared" si="191"/>
        <v>0</v>
      </c>
      <c r="T1229" s="248">
        <f t="shared" si="192"/>
        <v>0</v>
      </c>
      <c r="U1229" s="248">
        <f t="shared" si="193"/>
        <v>0</v>
      </c>
      <c r="V1229" s="13"/>
      <c r="W1229" s="7"/>
      <c r="AT1229" s="130"/>
      <c r="BF1229" s="33">
        <f t="shared" si="199"/>
        <v>41242</v>
      </c>
      <c r="BG1229" s="34">
        <f t="shared" si="194"/>
        <v>82.88000000000001</v>
      </c>
      <c r="BH1229" s="32">
        <f t="shared" si="195"/>
        <v>1</v>
      </c>
      <c r="BI1229" s="32">
        <f t="shared" si="196"/>
        <v>0</v>
      </c>
      <c r="BJ1229" s="69">
        <f t="shared" si="197"/>
        <v>0</v>
      </c>
      <c r="BK1229" s="158" t="str">
        <f t="shared" si="198"/>
        <v/>
      </c>
    </row>
    <row r="1230" spans="1:63" ht="12" customHeight="1" x14ac:dyDescent="0.2">
      <c r="A1230" s="8"/>
      <c r="B1230" s="7"/>
      <c r="C1230" s="7"/>
      <c r="D1230" s="7"/>
      <c r="E1230" s="7"/>
      <c r="F1230" s="7"/>
      <c r="G1230" s="7"/>
      <c r="H1230" s="7"/>
      <c r="I1230" s="10"/>
      <c r="J1230" s="25"/>
      <c r="K1230" s="250"/>
      <c r="L1230" s="31"/>
      <c r="M1230" s="9"/>
      <c r="N1230" s="11" t="s">
        <v>25</v>
      </c>
      <c r="O1230" s="39"/>
      <c r="P1230" s="47"/>
      <c r="Q1230" s="13"/>
      <c r="R1230" s="248">
        <f t="shared" si="190"/>
        <v>0</v>
      </c>
      <c r="S1230" s="248">
        <f t="shared" si="191"/>
        <v>0</v>
      </c>
      <c r="T1230" s="248">
        <f t="shared" si="192"/>
        <v>0</v>
      </c>
      <c r="U1230" s="248">
        <f t="shared" si="193"/>
        <v>0</v>
      </c>
      <c r="V1230" s="13"/>
      <c r="W1230" s="7"/>
      <c r="AT1230" s="130"/>
      <c r="BF1230" s="33">
        <f t="shared" si="199"/>
        <v>41242</v>
      </c>
      <c r="BG1230" s="34">
        <f t="shared" si="194"/>
        <v>82.88000000000001</v>
      </c>
      <c r="BH1230" s="32">
        <f t="shared" si="195"/>
        <v>1</v>
      </c>
      <c r="BI1230" s="32">
        <f t="shared" si="196"/>
        <v>0</v>
      </c>
      <c r="BJ1230" s="69">
        <f t="shared" si="197"/>
        <v>0</v>
      </c>
      <c r="BK1230" s="158" t="str">
        <f t="shared" si="198"/>
        <v/>
      </c>
    </row>
    <row r="1231" spans="1:63" ht="12" customHeight="1" x14ac:dyDescent="0.2">
      <c r="A1231" s="8"/>
      <c r="B1231" s="7"/>
      <c r="C1231" s="7"/>
      <c r="D1231" s="7"/>
      <c r="E1231" s="7"/>
      <c r="F1231" s="7"/>
      <c r="G1231" s="7"/>
      <c r="H1231" s="7"/>
      <c r="I1231" s="10"/>
      <c r="J1231" s="25"/>
      <c r="K1231" s="250"/>
      <c r="L1231" s="31"/>
      <c r="M1231" s="9"/>
      <c r="N1231" s="11" t="s">
        <v>25</v>
      </c>
      <c r="O1231" s="39"/>
      <c r="P1231" s="47"/>
      <c r="Q1231" s="13"/>
      <c r="R1231" s="248">
        <f t="shared" si="190"/>
        <v>0</v>
      </c>
      <c r="S1231" s="248">
        <f t="shared" si="191"/>
        <v>0</v>
      </c>
      <c r="T1231" s="248">
        <f t="shared" si="192"/>
        <v>0</v>
      </c>
      <c r="U1231" s="248">
        <f t="shared" si="193"/>
        <v>0</v>
      </c>
      <c r="V1231" s="13"/>
      <c r="W1231" s="7"/>
      <c r="AT1231" s="130"/>
      <c r="BF1231" s="33">
        <f t="shared" si="199"/>
        <v>41242</v>
      </c>
      <c r="BG1231" s="34">
        <f t="shared" si="194"/>
        <v>82.88000000000001</v>
      </c>
      <c r="BH1231" s="32">
        <f t="shared" si="195"/>
        <v>1</v>
      </c>
      <c r="BI1231" s="32">
        <f t="shared" si="196"/>
        <v>0</v>
      </c>
      <c r="BJ1231" s="69">
        <f t="shared" si="197"/>
        <v>0</v>
      </c>
      <c r="BK1231" s="158" t="str">
        <f t="shared" si="198"/>
        <v/>
      </c>
    </row>
    <row r="1232" spans="1:63" ht="12" customHeight="1" x14ac:dyDescent="0.2">
      <c r="A1232" s="8"/>
      <c r="B1232" s="7"/>
      <c r="C1232" s="7"/>
      <c r="D1232" s="7"/>
      <c r="E1232" s="7"/>
      <c r="F1232" s="7"/>
      <c r="G1232" s="7"/>
      <c r="H1232" s="7"/>
      <c r="I1232" s="10"/>
      <c r="J1232" s="25"/>
      <c r="K1232" s="250"/>
      <c r="L1232" s="31"/>
      <c r="M1232" s="9"/>
      <c r="N1232" s="11" t="s">
        <v>25</v>
      </c>
      <c r="O1232" s="39"/>
      <c r="P1232" s="47"/>
      <c r="Q1232" s="13"/>
      <c r="R1232" s="248">
        <f t="shared" si="190"/>
        <v>0</v>
      </c>
      <c r="S1232" s="248">
        <f t="shared" si="191"/>
        <v>0</v>
      </c>
      <c r="T1232" s="248">
        <f t="shared" si="192"/>
        <v>0</v>
      </c>
      <c r="U1232" s="248">
        <f t="shared" si="193"/>
        <v>0</v>
      </c>
      <c r="V1232" s="13"/>
      <c r="W1232" s="7"/>
      <c r="AT1232" s="130"/>
      <c r="BF1232" s="33">
        <f t="shared" si="199"/>
        <v>41242</v>
      </c>
      <c r="BG1232" s="34">
        <f t="shared" si="194"/>
        <v>82.88000000000001</v>
      </c>
      <c r="BH1232" s="32">
        <f t="shared" si="195"/>
        <v>1</v>
      </c>
      <c r="BI1232" s="32">
        <f t="shared" si="196"/>
        <v>0</v>
      </c>
      <c r="BJ1232" s="69">
        <f t="shared" si="197"/>
        <v>0</v>
      </c>
      <c r="BK1232" s="158" t="str">
        <f t="shared" si="198"/>
        <v/>
      </c>
    </row>
    <row r="1233" spans="1:63" ht="12" customHeight="1" x14ac:dyDescent="0.2">
      <c r="A1233" s="8"/>
      <c r="B1233" s="7"/>
      <c r="C1233" s="7"/>
      <c r="D1233" s="7"/>
      <c r="E1233" s="7"/>
      <c r="F1233" s="7"/>
      <c r="G1233" s="7"/>
      <c r="H1233" s="7"/>
      <c r="I1233" s="10"/>
      <c r="J1233" s="25"/>
      <c r="K1233" s="250"/>
      <c r="L1233" s="31"/>
      <c r="M1233" s="9"/>
      <c r="N1233" s="11" t="s">
        <v>25</v>
      </c>
      <c r="O1233" s="39"/>
      <c r="P1233" s="47"/>
      <c r="Q1233" s="13"/>
      <c r="R1233" s="248">
        <f t="shared" si="190"/>
        <v>0</v>
      </c>
      <c r="S1233" s="248">
        <f t="shared" si="191"/>
        <v>0</v>
      </c>
      <c r="T1233" s="248">
        <f t="shared" si="192"/>
        <v>0</v>
      </c>
      <c r="U1233" s="248">
        <f t="shared" si="193"/>
        <v>0</v>
      </c>
      <c r="V1233" s="13"/>
      <c r="W1233" s="7"/>
      <c r="AT1233" s="130"/>
      <c r="BF1233" s="33">
        <f t="shared" si="199"/>
        <v>41242</v>
      </c>
      <c r="BG1233" s="34">
        <f t="shared" si="194"/>
        <v>82.88000000000001</v>
      </c>
      <c r="BH1233" s="32">
        <f t="shared" si="195"/>
        <v>1</v>
      </c>
      <c r="BI1233" s="32">
        <f t="shared" si="196"/>
        <v>0</v>
      </c>
      <c r="BJ1233" s="69">
        <f t="shared" si="197"/>
        <v>0</v>
      </c>
      <c r="BK1233" s="158" t="str">
        <f t="shared" si="198"/>
        <v/>
      </c>
    </row>
    <row r="1234" spans="1:63" ht="12" customHeight="1" x14ac:dyDescent="0.2">
      <c r="A1234" s="8"/>
      <c r="B1234" s="7"/>
      <c r="C1234" s="7"/>
      <c r="D1234" s="7"/>
      <c r="E1234" s="7"/>
      <c r="F1234" s="7"/>
      <c r="G1234" s="7"/>
      <c r="H1234" s="7"/>
      <c r="I1234" s="10"/>
      <c r="J1234" s="25"/>
      <c r="K1234" s="250"/>
      <c r="L1234" s="31"/>
      <c r="M1234" s="9"/>
      <c r="N1234" s="11" t="s">
        <v>25</v>
      </c>
      <c r="O1234" s="39"/>
      <c r="P1234" s="47"/>
      <c r="Q1234" s="13"/>
      <c r="R1234" s="248">
        <f t="shared" si="190"/>
        <v>0</v>
      </c>
      <c r="S1234" s="248">
        <f t="shared" si="191"/>
        <v>0</v>
      </c>
      <c r="T1234" s="248">
        <f t="shared" si="192"/>
        <v>0</v>
      </c>
      <c r="U1234" s="248">
        <f t="shared" si="193"/>
        <v>0</v>
      </c>
      <c r="V1234" s="13"/>
      <c r="W1234" s="7"/>
      <c r="AT1234" s="130"/>
      <c r="BF1234" s="33">
        <f t="shared" si="199"/>
        <v>41242</v>
      </c>
      <c r="BG1234" s="34">
        <f t="shared" si="194"/>
        <v>82.88000000000001</v>
      </c>
      <c r="BH1234" s="32">
        <f t="shared" si="195"/>
        <v>1</v>
      </c>
      <c r="BI1234" s="32">
        <f t="shared" si="196"/>
        <v>0</v>
      </c>
      <c r="BJ1234" s="69">
        <f t="shared" si="197"/>
        <v>0</v>
      </c>
      <c r="BK1234" s="158" t="str">
        <f t="shared" si="198"/>
        <v/>
      </c>
    </row>
    <row r="1235" spans="1:63" ht="12" customHeight="1" x14ac:dyDescent="0.2">
      <c r="A1235" s="8"/>
      <c r="B1235" s="7"/>
      <c r="C1235" s="7"/>
      <c r="D1235" s="7"/>
      <c r="E1235" s="7"/>
      <c r="F1235" s="7"/>
      <c r="G1235" s="7"/>
      <c r="H1235" s="7"/>
      <c r="I1235" s="10"/>
      <c r="J1235" s="25"/>
      <c r="K1235" s="250"/>
      <c r="L1235" s="31"/>
      <c r="M1235" s="9"/>
      <c r="N1235" s="11" t="s">
        <v>25</v>
      </c>
      <c r="O1235" s="39"/>
      <c r="P1235" s="47"/>
      <c r="Q1235" s="13"/>
      <c r="R1235" s="248">
        <f t="shared" si="190"/>
        <v>0</v>
      </c>
      <c r="S1235" s="248">
        <f t="shared" si="191"/>
        <v>0</v>
      </c>
      <c r="T1235" s="248">
        <f t="shared" si="192"/>
        <v>0</v>
      </c>
      <c r="U1235" s="248">
        <f t="shared" si="193"/>
        <v>0</v>
      </c>
      <c r="V1235" s="13"/>
      <c r="W1235" s="7"/>
      <c r="AT1235" s="130"/>
      <c r="BF1235" s="33">
        <f t="shared" si="199"/>
        <v>41242</v>
      </c>
      <c r="BG1235" s="34">
        <f t="shared" si="194"/>
        <v>82.88000000000001</v>
      </c>
      <c r="BH1235" s="32">
        <f t="shared" si="195"/>
        <v>1</v>
      </c>
      <c r="BI1235" s="32">
        <f t="shared" si="196"/>
        <v>0</v>
      </c>
      <c r="BJ1235" s="69">
        <f t="shared" si="197"/>
        <v>0</v>
      </c>
      <c r="BK1235" s="158" t="str">
        <f t="shared" si="198"/>
        <v/>
      </c>
    </row>
    <row r="1236" spans="1:63" ht="12" customHeight="1" x14ac:dyDescent="0.2">
      <c r="A1236" s="8"/>
      <c r="B1236" s="7"/>
      <c r="C1236" s="7"/>
      <c r="D1236" s="7"/>
      <c r="E1236" s="7"/>
      <c r="F1236" s="7"/>
      <c r="G1236" s="7"/>
      <c r="H1236" s="7"/>
      <c r="I1236" s="10"/>
      <c r="J1236" s="25"/>
      <c r="K1236" s="250"/>
      <c r="L1236" s="31"/>
      <c r="M1236" s="9"/>
      <c r="N1236" s="11" t="s">
        <v>25</v>
      </c>
      <c r="O1236" s="39"/>
      <c r="P1236" s="47"/>
      <c r="Q1236" s="13"/>
      <c r="R1236" s="248">
        <f t="shared" si="190"/>
        <v>0</v>
      </c>
      <c r="S1236" s="248">
        <f t="shared" si="191"/>
        <v>0</v>
      </c>
      <c r="T1236" s="248">
        <f t="shared" si="192"/>
        <v>0</v>
      </c>
      <c r="U1236" s="248">
        <f t="shared" si="193"/>
        <v>0</v>
      </c>
      <c r="V1236" s="13"/>
      <c r="W1236" s="7"/>
      <c r="AT1236" s="130"/>
      <c r="BF1236" s="33">
        <f t="shared" si="199"/>
        <v>41242</v>
      </c>
      <c r="BG1236" s="34">
        <f t="shared" si="194"/>
        <v>82.88000000000001</v>
      </c>
      <c r="BH1236" s="32">
        <f t="shared" si="195"/>
        <v>1</v>
      </c>
      <c r="BI1236" s="32">
        <f t="shared" si="196"/>
        <v>0</v>
      </c>
      <c r="BJ1236" s="69">
        <f t="shared" si="197"/>
        <v>0</v>
      </c>
      <c r="BK1236" s="158" t="str">
        <f t="shared" si="198"/>
        <v/>
      </c>
    </row>
    <row r="1237" spans="1:63" ht="12" customHeight="1" x14ac:dyDescent="0.2">
      <c r="A1237" s="8"/>
      <c r="B1237" s="7"/>
      <c r="C1237" s="7"/>
      <c r="D1237" s="7"/>
      <c r="E1237" s="7"/>
      <c r="F1237" s="7"/>
      <c r="G1237" s="7"/>
      <c r="H1237" s="7"/>
      <c r="I1237" s="10"/>
      <c r="J1237" s="25"/>
      <c r="K1237" s="250"/>
      <c r="L1237" s="31"/>
      <c r="M1237" s="9"/>
      <c r="N1237" s="11" t="s">
        <v>25</v>
      </c>
      <c r="O1237" s="39"/>
      <c r="P1237" s="47"/>
      <c r="Q1237" s="13"/>
      <c r="R1237" s="248">
        <f t="shared" si="190"/>
        <v>0</v>
      </c>
      <c r="S1237" s="248">
        <f t="shared" si="191"/>
        <v>0</v>
      </c>
      <c r="T1237" s="248">
        <f t="shared" si="192"/>
        <v>0</v>
      </c>
      <c r="U1237" s="248">
        <f t="shared" si="193"/>
        <v>0</v>
      </c>
      <c r="V1237" s="13"/>
      <c r="W1237" s="7"/>
      <c r="AT1237" s="130"/>
      <c r="BF1237" s="33">
        <f t="shared" si="199"/>
        <v>41242</v>
      </c>
      <c r="BG1237" s="34">
        <f t="shared" si="194"/>
        <v>82.88000000000001</v>
      </c>
      <c r="BH1237" s="32">
        <f t="shared" si="195"/>
        <v>1</v>
      </c>
      <c r="BI1237" s="32">
        <f t="shared" si="196"/>
        <v>0</v>
      </c>
      <c r="BJ1237" s="69">
        <f t="shared" si="197"/>
        <v>0</v>
      </c>
      <c r="BK1237" s="158" t="str">
        <f t="shared" si="198"/>
        <v/>
      </c>
    </row>
    <row r="1238" spans="1:63" ht="12" customHeight="1" x14ac:dyDescent="0.2">
      <c r="A1238" s="8"/>
      <c r="B1238" s="7"/>
      <c r="C1238" s="7"/>
      <c r="D1238" s="7"/>
      <c r="E1238" s="7"/>
      <c r="F1238" s="7"/>
      <c r="G1238" s="7"/>
      <c r="H1238" s="7"/>
      <c r="I1238" s="10"/>
      <c r="J1238" s="25"/>
      <c r="K1238" s="250"/>
      <c r="L1238" s="31"/>
      <c r="M1238" s="9"/>
      <c r="N1238" s="11" t="s">
        <v>25</v>
      </c>
      <c r="O1238" s="39"/>
      <c r="P1238" s="47"/>
      <c r="Q1238" s="13"/>
      <c r="R1238" s="248">
        <f t="shared" si="190"/>
        <v>0</v>
      </c>
      <c r="S1238" s="248">
        <f t="shared" si="191"/>
        <v>0</v>
      </c>
      <c r="T1238" s="248">
        <f t="shared" si="192"/>
        <v>0</v>
      </c>
      <c r="U1238" s="248">
        <f t="shared" si="193"/>
        <v>0</v>
      </c>
      <c r="V1238" s="13"/>
      <c r="W1238" s="7"/>
      <c r="AT1238" s="130"/>
      <c r="BF1238" s="33">
        <f t="shared" si="199"/>
        <v>41242</v>
      </c>
      <c r="BG1238" s="34">
        <f t="shared" si="194"/>
        <v>82.88000000000001</v>
      </c>
      <c r="BH1238" s="32">
        <f t="shared" si="195"/>
        <v>1</v>
      </c>
      <c r="BI1238" s="32">
        <f t="shared" si="196"/>
        <v>0</v>
      </c>
      <c r="BJ1238" s="69">
        <f t="shared" si="197"/>
        <v>0</v>
      </c>
      <c r="BK1238" s="158" t="str">
        <f t="shared" si="198"/>
        <v/>
      </c>
    </row>
    <row r="1239" spans="1:63" ht="12" customHeight="1" x14ac:dyDescent="0.2">
      <c r="A1239" s="8"/>
      <c r="B1239" s="7"/>
      <c r="C1239" s="7"/>
      <c r="D1239" s="7"/>
      <c r="E1239" s="7"/>
      <c r="F1239" s="7"/>
      <c r="G1239" s="7"/>
      <c r="H1239" s="7"/>
      <c r="I1239" s="10"/>
      <c r="J1239" s="25"/>
      <c r="K1239" s="250"/>
      <c r="L1239" s="31"/>
      <c r="M1239" s="9"/>
      <c r="N1239" s="11" t="s">
        <v>25</v>
      </c>
      <c r="O1239" s="39"/>
      <c r="P1239" s="47"/>
      <c r="Q1239" s="13"/>
      <c r="R1239" s="248">
        <f t="shared" si="190"/>
        <v>0</v>
      </c>
      <c r="S1239" s="248">
        <f t="shared" si="191"/>
        <v>0</v>
      </c>
      <c r="T1239" s="248">
        <f t="shared" si="192"/>
        <v>0</v>
      </c>
      <c r="U1239" s="248">
        <f t="shared" si="193"/>
        <v>0</v>
      </c>
      <c r="V1239" s="13"/>
      <c r="W1239" s="7"/>
      <c r="AT1239" s="130"/>
      <c r="BF1239" s="33">
        <f t="shared" si="199"/>
        <v>41242</v>
      </c>
      <c r="BG1239" s="34">
        <f t="shared" si="194"/>
        <v>82.88000000000001</v>
      </c>
      <c r="BH1239" s="32">
        <f t="shared" si="195"/>
        <v>1</v>
      </c>
      <c r="BI1239" s="32">
        <f t="shared" si="196"/>
        <v>0</v>
      </c>
      <c r="BJ1239" s="69">
        <f t="shared" si="197"/>
        <v>0</v>
      </c>
      <c r="BK1239" s="158" t="str">
        <f t="shared" si="198"/>
        <v/>
      </c>
    </row>
    <row r="1240" spans="1:63" ht="12" customHeight="1" x14ac:dyDescent="0.2">
      <c r="A1240" s="8"/>
      <c r="B1240" s="7"/>
      <c r="C1240" s="7"/>
      <c r="D1240" s="7"/>
      <c r="E1240" s="7"/>
      <c r="F1240" s="7"/>
      <c r="G1240" s="7"/>
      <c r="H1240" s="7"/>
      <c r="I1240" s="10"/>
      <c r="J1240" s="25"/>
      <c r="K1240" s="250"/>
      <c r="L1240" s="31"/>
      <c r="M1240" s="9"/>
      <c r="N1240" s="11" t="s">
        <v>25</v>
      </c>
      <c r="O1240" s="39"/>
      <c r="P1240" s="47"/>
      <c r="Q1240" s="13"/>
      <c r="R1240" s="248">
        <f t="shared" si="190"/>
        <v>0</v>
      </c>
      <c r="S1240" s="248">
        <f t="shared" si="191"/>
        <v>0</v>
      </c>
      <c r="T1240" s="248">
        <f t="shared" si="192"/>
        <v>0</v>
      </c>
      <c r="U1240" s="248">
        <f t="shared" si="193"/>
        <v>0</v>
      </c>
      <c r="V1240" s="13"/>
      <c r="W1240" s="7"/>
      <c r="AT1240" s="130"/>
      <c r="BF1240" s="33">
        <f t="shared" si="199"/>
        <v>41242</v>
      </c>
      <c r="BG1240" s="34">
        <f t="shared" si="194"/>
        <v>82.88000000000001</v>
      </c>
      <c r="BH1240" s="32">
        <f t="shared" si="195"/>
        <v>1</v>
      </c>
      <c r="BI1240" s="32">
        <f t="shared" si="196"/>
        <v>0</v>
      </c>
      <c r="BJ1240" s="69">
        <f t="shared" si="197"/>
        <v>0</v>
      </c>
      <c r="BK1240" s="158" t="str">
        <f t="shared" si="198"/>
        <v/>
      </c>
    </row>
    <row r="1241" spans="1:63" ht="12" customHeight="1" x14ac:dyDescent="0.2">
      <c r="A1241" s="8"/>
      <c r="B1241" s="7"/>
      <c r="C1241" s="7"/>
      <c r="D1241" s="7"/>
      <c r="E1241" s="7"/>
      <c r="F1241" s="7"/>
      <c r="G1241" s="7"/>
      <c r="H1241" s="7"/>
      <c r="I1241" s="10"/>
      <c r="J1241" s="25"/>
      <c r="K1241" s="250"/>
      <c r="L1241" s="31"/>
      <c r="M1241" s="9"/>
      <c r="N1241" s="11" t="s">
        <v>25</v>
      </c>
      <c r="O1241" s="39"/>
      <c r="P1241" s="47"/>
      <c r="Q1241" s="13"/>
      <c r="R1241" s="248">
        <f t="shared" si="190"/>
        <v>0</v>
      </c>
      <c r="S1241" s="248">
        <f t="shared" si="191"/>
        <v>0</v>
      </c>
      <c r="T1241" s="248">
        <f t="shared" si="192"/>
        <v>0</v>
      </c>
      <c r="U1241" s="248">
        <f t="shared" si="193"/>
        <v>0</v>
      </c>
      <c r="V1241" s="13"/>
      <c r="W1241" s="7"/>
      <c r="AT1241" s="130"/>
      <c r="BF1241" s="33">
        <f t="shared" si="199"/>
        <v>41242</v>
      </c>
      <c r="BG1241" s="34">
        <f t="shared" si="194"/>
        <v>82.88000000000001</v>
      </c>
      <c r="BH1241" s="32">
        <f t="shared" si="195"/>
        <v>1</v>
      </c>
      <c r="BI1241" s="32">
        <f t="shared" si="196"/>
        <v>0</v>
      </c>
      <c r="BJ1241" s="69">
        <f t="shared" si="197"/>
        <v>0</v>
      </c>
      <c r="BK1241" s="158" t="str">
        <f t="shared" si="198"/>
        <v/>
      </c>
    </row>
    <row r="1242" spans="1:63" ht="12" customHeight="1" x14ac:dyDescent="0.2">
      <c r="A1242" s="8"/>
      <c r="B1242" s="7"/>
      <c r="C1242" s="7"/>
      <c r="D1242" s="7"/>
      <c r="E1242" s="7"/>
      <c r="F1242" s="7"/>
      <c r="G1242" s="7"/>
      <c r="H1242" s="7"/>
      <c r="I1242" s="10"/>
      <c r="J1242" s="25"/>
      <c r="K1242" s="250"/>
      <c r="L1242" s="31"/>
      <c r="M1242" s="9"/>
      <c r="N1242" s="11" t="s">
        <v>25</v>
      </c>
      <c r="O1242" s="39"/>
      <c r="P1242" s="47"/>
      <c r="Q1242" s="13"/>
      <c r="R1242" s="248">
        <f t="shared" si="190"/>
        <v>0</v>
      </c>
      <c r="S1242" s="248">
        <f t="shared" si="191"/>
        <v>0</v>
      </c>
      <c r="T1242" s="248">
        <f t="shared" si="192"/>
        <v>0</v>
      </c>
      <c r="U1242" s="248">
        <f t="shared" si="193"/>
        <v>0</v>
      </c>
      <c r="V1242" s="13"/>
      <c r="W1242" s="7"/>
      <c r="AT1242" s="130"/>
      <c r="BF1242" s="33">
        <f t="shared" si="199"/>
        <v>41242</v>
      </c>
      <c r="BG1242" s="34">
        <f t="shared" si="194"/>
        <v>82.88000000000001</v>
      </c>
      <c r="BH1242" s="32">
        <f t="shared" si="195"/>
        <v>1</v>
      </c>
      <c r="BI1242" s="32">
        <f t="shared" si="196"/>
        <v>0</v>
      </c>
      <c r="BJ1242" s="69">
        <f t="shared" si="197"/>
        <v>0</v>
      </c>
      <c r="BK1242" s="158" t="str">
        <f t="shared" si="198"/>
        <v/>
      </c>
    </row>
    <row r="1243" spans="1:63" ht="12" customHeight="1" x14ac:dyDescent="0.2">
      <c r="A1243" s="8"/>
      <c r="B1243" s="7"/>
      <c r="C1243" s="7"/>
      <c r="D1243" s="7"/>
      <c r="E1243" s="7"/>
      <c r="F1243" s="7"/>
      <c r="G1243" s="7"/>
      <c r="H1243" s="7"/>
      <c r="I1243" s="10"/>
      <c r="J1243" s="25"/>
      <c r="K1243" s="250"/>
      <c r="L1243" s="31"/>
      <c r="M1243" s="9"/>
      <c r="N1243" s="11" t="s">
        <v>25</v>
      </c>
      <c r="O1243" s="39"/>
      <c r="P1243" s="47"/>
      <c r="Q1243" s="13"/>
      <c r="R1243" s="248">
        <f t="shared" si="190"/>
        <v>0</v>
      </c>
      <c r="S1243" s="248">
        <f t="shared" si="191"/>
        <v>0</v>
      </c>
      <c r="T1243" s="248">
        <f t="shared" si="192"/>
        <v>0</v>
      </c>
      <c r="U1243" s="248">
        <f t="shared" si="193"/>
        <v>0</v>
      </c>
      <c r="V1243" s="13"/>
      <c r="W1243" s="7"/>
      <c r="AT1243" s="130"/>
      <c r="BF1243" s="33">
        <f t="shared" si="199"/>
        <v>41242</v>
      </c>
      <c r="BG1243" s="34">
        <f t="shared" si="194"/>
        <v>82.88000000000001</v>
      </c>
      <c r="BH1243" s="32">
        <f t="shared" si="195"/>
        <v>1</v>
      </c>
      <c r="BI1243" s="32">
        <f t="shared" si="196"/>
        <v>0</v>
      </c>
      <c r="BJ1243" s="69">
        <f t="shared" si="197"/>
        <v>0</v>
      </c>
      <c r="BK1243" s="158" t="str">
        <f t="shared" si="198"/>
        <v/>
      </c>
    </row>
    <row r="1244" spans="1:63" ht="12" customHeight="1" x14ac:dyDescent="0.2">
      <c r="A1244" s="8"/>
      <c r="B1244" s="7"/>
      <c r="C1244" s="7"/>
      <c r="D1244" s="7"/>
      <c r="E1244" s="7"/>
      <c r="F1244" s="7"/>
      <c r="G1244" s="7"/>
      <c r="H1244" s="7"/>
      <c r="I1244" s="10"/>
      <c r="J1244" s="25"/>
      <c r="K1244" s="250"/>
      <c r="L1244" s="31"/>
      <c r="M1244" s="9"/>
      <c r="N1244" s="11" t="s">
        <v>25</v>
      </c>
      <c r="O1244" s="39"/>
      <c r="P1244" s="47"/>
      <c r="Q1244" s="13"/>
      <c r="R1244" s="248">
        <f t="shared" si="190"/>
        <v>0</v>
      </c>
      <c r="S1244" s="248">
        <f t="shared" si="191"/>
        <v>0</v>
      </c>
      <c r="T1244" s="248">
        <f t="shared" si="192"/>
        <v>0</v>
      </c>
      <c r="U1244" s="248">
        <f t="shared" si="193"/>
        <v>0</v>
      </c>
      <c r="V1244" s="13"/>
      <c r="W1244" s="7"/>
      <c r="AT1244" s="130"/>
      <c r="BF1244" s="33">
        <f t="shared" si="199"/>
        <v>41242</v>
      </c>
      <c r="BG1244" s="34">
        <f t="shared" si="194"/>
        <v>82.88000000000001</v>
      </c>
      <c r="BH1244" s="32">
        <f t="shared" si="195"/>
        <v>1</v>
      </c>
      <c r="BI1244" s="32">
        <f t="shared" si="196"/>
        <v>0</v>
      </c>
      <c r="BJ1244" s="69">
        <f t="shared" si="197"/>
        <v>0</v>
      </c>
      <c r="BK1244" s="158" t="str">
        <f t="shared" si="198"/>
        <v/>
      </c>
    </row>
    <row r="1245" spans="1:63" ht="12" customHeight="1" x14ac:dyDescent="0.2">
      <c r="A1245" s="8"/>
      <c r="B1245" s="7"/>
      <c r="C1245" s="7"/>
      <c r="D1245" s="7"/>
      <c r="E1245" s="7"/>
      <c r="F1245" s="7"/>
      <c r="G1245" s="7"/>
      <c r="H1245" s="7"/>
      <c r="I1245" s="10"/>
      <c r="J1245" s="25"/>
      <c r="K1245" s="250"/>
      <c r="L1245" s="31"/>
      <c r="M1245" s="9"/>
      <c r="N1245" s="11" t="s">
        <v>25</v>
      </c>
      <c r="O1245" s="39"/>
      <c r="P1245" s="47"/>
      <c r="Q1245" s="13"/>
      <c r="R1245" s="248">
        <f t="shared" si="190"/>
        <v>0</v>
      </c>
      <c r="S1245" s="248">
        <f t="shared" si="191"/>
        <v>0</v>
      </c>
      <c r="T1245" s="248">
        <f t="shared" si="192"/>
        <v>0</v>
      </c>
      <c r="U1245" s="248">
        <f t="shared" si="193"/>
        <v>0</v>
      </c>
      <c r="V1245" s="13"/>
      <c r="W1245" s="7"/>
      <c r="AT1245" s="130"/>
      <c r="BF1245" s="33">
        <f t="shared" si="199"/>
        <v>41242</v>
      </c>
      <c r="BG1245" s="34">
        <f t="shared" si="194"/>
        <v>82.88000000000001</v>
      </c>
      <c r="BH1245" s="32">
        <f t="shared" si="195"/>
        <v>1</v>
      </c>
      <c r="BI1245" s="32">
        <f t="shared" si="196"/>
        <v>0</v>
      </c>
      <c r="BJ1245" s="69">
        <f t="shared" si="197"/>
        <v>0</v>
      </c>
      <c r="BK1245" s="158" t="str">
        <f t="shared" si="198"/>
        <v/>
      </c>
    </row>
    <row r="1246" spans="1:63" ht="12" customHeight="1" x14ac:dyDescent="0.2">
      <c r="A1246" s="8"/>
      <c r="B1246" s="7"/>
      <c r="C1246" s="7"/>
      <c r="D1246" s="7"/>
      <c r="E1246" s="7"/>
      <c r="F1246" s="7"/>
      <c r="G1246" s="7"/>
      <c r="H1246" s="7"/>
      <c r="I1246" s="10"/>
      <c r="J1246" s="25"/>
      <c r="K1246" s="250"/>
      <c r="L1246" s="31"/>
      <c r="M1246" s="9"/>
      <c r="N1246" s="11" t="s">
        <v>25</v>
      </c>
      <c r="O1246" s="39"/>
      <c r="P1246" s="47"/>
      <c r="Q1246" s="13"/>
      <c r="R1246" s="248">
        <f t="shared" si="190"/>
        <v>0</v>
      </c>
      <c r="S1246" s="248">
        <f t="shared" si="191"/>
        <v>0</v>
      </c>
      <c r="T1246" s="248">
        <f t="shared" si="192"/>
        <v>0</v>
      </c>
      <c r="U1246" s="248">
        <f t="shared" si="193"/>
        <v>0</v>
      </c>
      <c r="V1246" s="13"/>
      <c r="W1246" s="7"/>
      <c r="AT1246" s="130"/>
      <c r="BF1246" s="33">
        <f t="shared" si="199"/>
        <v>41242</v>
      </c>
      <c r="BG1246" s="34">
        <f t="shared" si="194"/>
        <v>82.88000000000001</v>
      </c>
      <c r="BH1246" s="32">
        <f t="shared" si="195"/>
        <v>1</v>
      </c>
      <c r="BI1246" s="32">
        <f t="shared" si="196"/>
        <v>0</v>
      </c>
      <c r="BJ1246" s="69">
        <f t="shared" si="197"/>
        <v>0</v>
      </c>
      <c r="BK1246" s="158" t="str">
        <f t="shared" si="198"/>
        <v/>
      </c>
    </row>
    <row r="1247" spans="1:63" ht="12" customHeight="1" x14ac:dyDescent="0.2">
      <c r="A1247" s="8"/>
      <c r="B1247" s="7"/>
      <c r="C1247" s="7"/>
      <c r="D1247" s="7"/>
      <c r="E1247" s="7"/>
      <c r="F1247" s="7"/>
      <c r="G1247" s="7"/>
      <c r="H1247" s="7"/>
      <c r="I1247" s="10"/>
      <c r="J1247" s="25"/>
      <c r="K1247" s="250"/>
      <c r="L1247" s="31"/>
      <c r="M1247" s="9"/>
      <c r="N1247" s="11" t="s">
        <v>25</v>
      </c>
      <c r="O1247" s="39"/>
      <c r="P1247" s="47"/>
      <c r="Q1247" s="13"/>
      <c r="R1247" s="248">
        <f t="shared" si="190"/>
        <v>0</v>
      </c>
      <c r="S1247" s="248">
        <f t="shared" si="191"/>
        <v>0</v>
      </c>
      <c r="T1247" s="248">
        <f t="shared" si="192"/>
        <v>0</v>
      </c>
      <c r="U1247" s="248">
        <f t="shared" si="193"/>
        <v>0</v>
      </c>
      <c r="V1247" s="13"/>
      <c r="W1247" s="7"/>
      <c r="AT1247" s="130"/>
      <c r="BF1247" s="33">
        <f t="shared" si="199"/>
        <v>41242</v>
      </c>
      <c r="BG1247" s="34">
        <f t="shared" si="194"/>
        <v>82.88000000000001</v>
      </c>
      <c r="BH1247" s="32">
        <f t="shared" si="195"/>
        <v>1</v>
      </c>
      <c r="BI1247" s="32">
        <f t="shared" si="196"/>
        <v>0</v>
      </c>
      <c r="BJ1247" s="69">
        <f t="shared" si="197"/>
        <v>0</v>
      </c>
      <c r="BK1247" s="158" t="str">
        <f t="shared" si="198"/>
        <v/>
      </c>
    </row>
    <row r="1248" spans="1:63" ht="12" customHeight="1" x14ac:dyDescent="0.2">
      <c r="A1248" s="8"/>
      <c r="B1248" s="7"/>
      <c r="C1248" s="7"/>
      <c r="D1248" s="7"/>
      <c r="E1248" s="7"/>
      <c r="F1248" s="7"/>
      <c r="G1248" s="7"/>
      <c r="H1248" s="7"/>
      <c r="I1248" s="10"/>
      <c r="J1248" s="25"/>
      <c r="K1248" s="250"/>
      <c r="L1248" s="31"/>
      <c r="M1248" s="9"/>
      <c r="N1248" s="11" t="s">
        <v>25</v>
      </c>
      <c r="O1248" s="39"/>
      <c r="P1248" s="47"/>
      <c r="Q1248" s="13"/>
      <c r="R1248" s="248">
        <f t="shared" si="190"/>
        <v>0</v>
      </c>
      <c r="S1248" s="248">
        <f t="shared" si="191"/>
        <v>0</v>
      </c>
      <c r="T1248" s="248">
        <f t="shared" si="192"/>
        <v>0</v>
      </c>
      <c r="U1248" s="248">
        <f t="shared" si="193"/>
        <v>0</v>
      </c>
      <c r="V1248" s="13"/>
      <c r="W1248" s="7"/>
      <c r="AT1248" s="130"/>
      <c r="BF1248" s="33">
        <f t="shared" si="199"/>
        <v>41242</v>
      </c>
      <c r="BG1248" s="34">
        <f t="shared" si="194"/>
        <v>82.88000000000001</v>
      </c>
      <c r="BH1248" s="32">
        <f t="shared" si="195"/>
        <v>1</v>
      </c>
      <c r="BI1248" s="32">
        <f t="shared" si="196"/>
        <v>0</v>
      </c>
      <c r="BJ1248" s="69">
        <f t="shared" si="197"/>
        <v>0</v>
      </c>
      <c r="BK1248" s="158" t="str">
        <f t="shared" si="198"/>
        <v/>
      </c>
    </row>
    <row r="1249" spans="1:63" ht="12" customHeight="1" x14ac:dyDescent="0.2">
      <c r="A1249" s="8"/>
      <c r="B1249" s="7"/>
      <c r="C1249" s="7"/>
      <c r="D1249" s="7"/>
      <c r="E1249" s="7"/>
      <c r="F1249" s="7"/>
      <c r="G1249" s="7"/>
      <c r="H1249" s="7"/>
      <c r="I1249" s="10"/>
      <c r="J1249" s="25"/>
      <c r="K1249" s="250"/>
      <c r="L1249" s="31"/>
      <c r="M1249" s="9"/>
      <c r="N1249" s="11" t="s">
        <v>25</v>
      </c>
      <c r="O1249" s="39"/>
      <c r="P1249" s="47"/>
      <c r="Q1249" s="13"/>
      <c r="R1249" s="248">
        <f t="shared" si="190"/>
        <v>0</v>
      </c>
      <c r="S1249" s="248">
        <f t="shared" si="191"/>
        <v>0</v>
      </c>
      <c r="T1249" s="248">
        <f t="shared" si="192"/>
        <v>0</v>
      </c>
      <c r="U1249" s="248">
        <f t="shared" si="193"/>
        <v>0</v>
      </c>
      <c r="V1249" s="13"/>
      <c r="W1249" s="7"/>
      <c r="AT1249" s="130"/>
      <c r="BF1249" s="33">
        <f t="shared" si="199"/>
        <v>41242</v>
      </c>
      <c r="BG1249" s="34">
        <f t="shared" si="194"/>
        <v>82.88000000000001</v>
      </c>
      <c r="BH1249" s="32">
        <f t="shared" si="195"/>
        <v>1</v>
      </c>
      <c r="BI1249" s="32">
        <f t="shared" si="196"/>
        <v>0</v>
      </c>
      <c r="BJ1249" s="69">
        <f t="shared" si="197"/>
        <v>0</v>
      </c>
      <c r="BK1249" s="158" t="str">
        <f t="shared" si="198"/>
        <v/>
      </c>
    </row>
    <row r="1250" spans="1:63" ht="12" customHeight="1" x14ac:dyDescent="0.2">
      <c r="A1250" s="8"/>
      <c r="B1250" s="7"/>
      <c r="C1250" s="7"/>
      <c r="D1250" s="7"/>
      <c r="E1250" s="7"/>
      <c r="F1250" s="7"/>
      <c r="G1250" s="7"/>
      <c r="H1250" s="7"/>
      <c r="I1250" s="10"/>
      <c r="J1250" s="25"/>
      <c r="K1250" s="250"/>
      <c r="L1250" s="31"/>
      <c r="M1250" s="9"/>
      <c r="N1250" s="11" t="s">
        <v>25</v>
      </c>
      <c r="O1250" s="39"/>
      <c r="P1250" s="47"/>
      <c r="Q1250" s="13"/>
      <c r="R1250" s="248">
        <f t="shared" si="190"/>
        <v>0</v>
      </c>
      <c r="S1250" s="248">
        <f t="shared" si="191"/>
        <v>0</v>
      </c>
      <c r="T1250" s="248">
        <f t="shared" si="192"/>
        <v>0</v>
      </c>
      <c r="U1250" s="248">
        <f t="shared" si="193"/>
        <v>0</v>
      </c>
      <c r="V1250" s="13"/>
      <c r="W1250" s="7"/>
      <c r="AT1250" s="130"/>
      <c r="BF1250" s="33">
        <f t="shared" si="199"/>
        <v>41242</v>
      </c>
      <c r="BG1250" s="34">
        <f t="shared" si="194"/>
        <v>82.88000000000001</v>
      </c>
      <c r="BH1250" s="32">
        <f t="shared" si="195"/>
        <v>1</v>
      </c>
      <c r="BI1250" s="32">
        <f t="shared" si="196"/>
        <v>0</v>
      </c>
      <c r="BJ1250" s="69">
        <f t="shared" si="197"/>
        <v>0</v>
      </c>
      <c r="BK1250" s="158" t="str">
        <f t="shared" si="198"/>
        <v/>
      </c>
    </row>
    <row r="1251" spans="1:63" ht="12" customHeight="1" x14ac:dyDescent="0.2">
      <c r="A1251" s="8"/>
      <c r="B1251" s="7"/>
      <c r="C1251" s="7"/>
      <c r="D1251" s="7"/>
      <c r="E1251" s="7"/>
      <c r="F1251" s="7"/>
      <c r="G1251" s="7"/>
      <c r="H1251" s="7"/>
      <c r="I1251" s="10"/>
      <c r="J1251" s="25"/>
      <c r="K1251" s="250"/>
      <c r="L1251" s="31"/>
      <c r="M1251" s="9"/>
      <c r="N1251" s="11" t="s">
        <v>25</v>
      </c>
      <c r="O1251" s="39"/>
      <c r="P1251" s="47"/>
      <c r="Q1251" s="13"/>
      <c r="R1251" s="248">
        <f t="shared" si="190"/>
        <v>0</v>
      </c>
      <c r="S1251" s="248">
        <f t="shared" si="191"/>
        <v>0</v>
      </c>
      <c r="T1251" s="248">
        <f t="shared" si="192"/>
        <v>0</v>
      </c>
      <c r="U1251" s="248">
        <f t="shared" si="193"/>
        <v>0</v>
      </c>
      <c r="V1251" s="13"/>
      <c r="W1251" s="7"/>
      <c r="AT1251" s="130"/>
      <c r="BF1251" s="33">
        <f t="shared" si="199"/>
        <v>41242</v>
      </c>
      <c r="BG1251" s="34">
        <f t="shared" si="194"/>
        <v>82.88000000000001</v>
      </c>
      <c r="BH1251" s="32">
        <f t="shared" si="195"/>
        <v>1</v>
      </c>
      <c r="BI1251" s="32">
        <f t="shared" si="196"/>
        <v>0</v>
      </c>
      <c r="BJ1251" s="69">
        <f t="shared" si="197"/>
        <v>0</v>
      </c>
      <c r="BK1251" s="158" t="str">
        <f t="shared" si="198"/>
        <v/>
      </c>
    </row>
    <row r="1252" spans="1:63" ht="12" customHeight="1" x14ac:dyDescent="0.2">
      <c r="A1252" s="8"/>
      <c r="B1252" s="7"/>
      <c r="C1252" s="7"/>
      <c r="D1252" s="7"/>
      <c r="E1252" s="7"/>
      <c r="F1252" s="7"/>
      <c r="G1252" s="7"/>
      <c r="H1252" s="7"/>
      <c r="I1252" s="10"/>
      <c r="J1252" s="25"/>
      <c r="K1252" s="250"/>
      <c r="L1252" s="31"/>
      <c r="M1252" s="9"/>
      <c r="N1252" s="11" t="s">
        <v>25</v>
      </c>
      <c r="O1252" s="39"/>
      <c r="P1252" s="47"/>
      <c r="Q1252" s="13"/>
      <c r="R1252" s="248">
        <f t="shared" si="190"/>
        <v>0</v>
      </c>
      <c r="S1252" s="248">
        <f t="shared" si="191"/>
        <v>0</v>
      </c>
      <c r="T1252" s="248">
        <f t="shared" si="192"/>
        <v>0</v>
      </c>
      <c r="U1252" s="248">
        <f t="shared" si="193"/>
        <v>0</v>
      </c>
      <c r="V1252" s="13"/>
      <c r="W1252" s="7"/>
      <c r="AT1252" s="130"/>
      <c r="BF1252" s="33">
        <f t="shared" si="199"/>
        <v>41242</v>
      </c>
      <c r="BG1252" s="34">
        <f t="shared" si="194"/>
        <v>82.88000000000001</v>
      </c>
      <c r="BH1252" s="32">
        <f t="shared" si="195"/>
        <v>1</v>
      </c>
      <c r="BI1252" s="32">
        <f t="shared" si="196"/>
        <v>0</v>
      </c>
      <c r="BJ1252" s="69">
        <f t="shared" si="197"/>
        <v>0</v>
      </c>
      <c r="BK1252" s="158" t="str">
        <f t="shared" si="198"/>
        <v/>
      </c>
    </row>
    <row r="1253" spans="1:63" ht="12" customHeight="1" x14ac:dyDescent="0.2">
      <c r="A1253" s="8"/>
      <c r="B1253" s="7"/>
      <c r="C1253" s="7"/>
      <c r="D1253" s="7"/>
      <c r="E1253" s="7"/>
      <c r="F1253" s="7"/>
      <c r="G1253" s="7"/>
      <c r="H1253" s="7"/>
      <c r="I1253" s="10"/>
      <c r="J1253" s="25"/>
      <c r="K1253" s="250"/>
      <c r="L1253" s="31"/>
      <c r="M1253" s="9"/>
      <c r="N1253" s="11" t="s">
        <v>25</v>
      </c>
      <c r="O1253" s="39"/>
      <c r="P1253" s="47"/>
      <c r="Q1253" s="13"/>
      <c r="R1253" s="248">
        <f t="shared" si="190"/>
        <v>0</v>
      </c>
      <c r="S1253" s="248">
        <f t="shared" si="191"/>
        <v>0</v>
      </c>
      <c r="T1253" s="248">
        <f t="shared" si="192"/>
        <v>0</v>
      </c>
      <c r="U1253" s="248">
        <f t="shared" si="193"/>
        <v>0</v>
      </c>
      <c r="V1253" s="13"/>
      <c r="W1253" s="7"/>
      <c r="AT1253" s="130"/>
      <c r="BF1253" s="33">
        <f t="shared" si="199"/>
        <v>41242</v>
      </c>
      <c r="BG1253" s="34">
        <f t="shared" si="194"/>
        <v>82.88000000000001</v>
      </c>
      <c r="BH1253" s="32">
        <f t="shared" si="195"/>
        <v>1</v>
      </c>
      <c r="BI1253" s="32">
        <f t="shared" si="196"/>
        <v>0</v>
      </c>
      <c r="BJ1253" s="69">
        <f t="shared" si="197"/>
        <v>0</v>
      </c>
      <c r="BK1253" s="158" t="str">
        <f t="shared" si="198"/>
        <v/>
      </c>
    </row>
    <row r="1254" spans="1:63" ht="12" customHeight="1" x14ac:dyDescent="0.2">
      <c r="A1254" s="8"/>
      <c r="B1254" s="7"/>
      <c r="C1254" s="7"/>
      <c r="D1254" s="7"/>
      <c r="E1254" s="7"/>
      <c r="F1254" s="7"/>
      <c r="G1254" s="7"/>
      <c r="H1254" s="7"/>
      <c r="I1254" s="10"/>
      <c r="J1254" s="25"/>
      <c r="K1254" s="250"/>
      <c r="L1254" s="31"/>
      <c r="M1254" s="9"/>
      <c r="N1254" s="11" t="s">
        <v>25</v>
      </c>
      <c r="O1254" s="39"/>
      <c r="P1254" s="47"/>
      <c r="Q1254" s="13"/>
      <c r="R1254" s="248">
        <f t="shared" si="190"/>
        <v>0</v>
      </c>
      <c r="S1254" s="248">
        <f t="shared" si="191"/>
        <v>0</v>
      </c>
      <c r="T1254" s="248">
        <f t="shared" si="192"/>
        <v>0</v>
      </c>
      <c r="U1254" s="248">
        <f t="shared" si="193"/>
        <v>0</v>
      </c>
      <c r="V1254" s="13"/>
      <c r="W1254" s="7"/>
      <c r="AT1254" s="130"/>
      <c r="BF1254" s="33">
        <f t="shared" si="199"/>
        <v>41242</v>
      </c>
      <c r="BG1254" s="34">
        <f t="shared" si="194"/>
        <v>82.88000000000001</v>
      </c>
      <c r="BH1254" s="32">
        <f t="shared" si="195"/>
        <v>1</v>
      </c>
      <c r="BI1254" s="32">
        <f t="shared" si="196"/>
        <v>0</v>
      </c>
      <c r="BJ1254" s="69">
        <f t="shared" si="197"/>
        <v>0</v>
      </c>
      <c r="BK1254" s="158" t="str">
        <f t="shared" si="198"/>
        <v/>
      </c>
    </row>
    <row r="1255" spans="1:63" ht="12" customHeight="1" x14ac:dyDescent="0.2">
      <c r="A1255" s="8"/>
      <c r="B1255" s="7"/>
      <c r="C1255" s="7"/>
      <c r="D1255" s="7"/>
      <c r="E1255" s="7"/>
      <c r="F1255" s="7"/>
      <c r="G1255" s="7"/>
      <c r="H1255" s="7"/>
      <c r="I1255" s="10"/>
      <c r="J1255" s="25"/>
      <c r="K1255" s="250"/>
      <c r="L1255" s="31"/>
      <c r="M1255" s="9"/>
      <c r="N1255" s="11" t="s">
        <v>25</v>
      </c>
      <c r="O1255" s="39"/>
      <c r="P1255" s="47"/>
      <c r="Q1255" s="13"/>
      <c r="R1255" s="248">
        <f t="shared" si="190"/>
        <v>0</v>
      </c>
      <c r="S1255" s="248">
        <f t="shared" si="191"/>
        <v>0</v>
      </c>
      <c r="T1255" s="248">
        <f t="shared" si="192"/>
        <v>0</v>
      </c>
      <c r="U1255" s="248">
        <f t="shared" si="193"/>
        <v>0</v>
      </c>
      <c r="V1255" s="13"/>
      <c r="W1255" s="7"/>
      <c r="AT1255" s="130"/>
      <c r="BF1255" s="33">
        <f t="shared" si="199"/>
        <v>41242</v>
      </c>
      <c r="BG1255" s="34">
        <f t="shared" si="194"/>
        <v>82.88000000000001</v>
      </c>
      <c r="BH1255" s="32">
        <f t="shared" si="195"/>
        <v>1</v>
      </c>
      <c r="BI1255" s="32">
        <f t="shared" si="196"/>
        <v>0</v>
      </c>
      <c r="BJ1255" s="69">
        <f t="shared" si="197"/>
        <v>0</v>
      </c>
      <c r="BK1255" s="158" t="str">
        <f t="shared" si="198"/>
        <v/>
      </c>
    </row>
    <row r="1256" spans="1:63" ht="12" customHeight="1" x14ac:dyDescent="0.2">
      <c r="A1256" s="8"/>
      <c r="B1256" s="7"/>
      <c r="C1256" s="7"/>
      <c r="D1256" s="7"/>
      <c r="E1256" s="7"/>
      <c r="F1256" s="7"/>
      <c r="G1256" s="7"/>
      <c r="H1256" s="7"/>
      <c r="I1256" s="10"/>
      <c r="J1256" s="25"/>
      <c r="K1256" s="250"/>
      <c r="L1256" s="31"/>
      <c r="M1256" s="9"/>
      <c r="N1256" s="11" t="s">
        <v>25</v>
      </c>
      <c r="O1256" s="39"/>
      <c r="P1256" s="47"/>
      <c r="Q1256" s="13"/>
      <c r="R1256" s="248">
        <f t="shared" si="190"/>
        <v>0</v>
      </c>
      <c r="S1256" s="248">
        <f t="shared" si="191"/>
        <v>0</v>
      </c>
      <c r="T1256" s="248">
        <f t="shared" si="192"/>
        <v>0</v>
      </c>
      <c r="U1256" s="248">
        <f t="shared" si="193"/>
        <v>0</v>
      </c>
      <c r="V1256" s="13"/>
      <c r="W1256" s="7"/>
      <c r="AT1256" s="130"/>
      <c r="BF1256" s="33">
        <f t="shared" si="199"/>
        <v>41242</v>
      </c>
      <c r="BG1256" s="34">
        <f t="shared" si="194"/>
        <v>82.88000000000001</v>
      </c>
      <c r="BH1256" s="32">
        <f t="shared" si="195"/>
        <v>1</v>
      </c>
      <c r="BI1256" s="32">
        <f t="shared" si="196"/>
        <v>0</v>
      </c>
      <c r="BJ1256" s="69">
        <f t="shared" si="197"/>
        <v>0</v>
      </c>
      <c r="BK1256" s="158" t="str">
        <f t="shared" si="198"/>
        <v/>
      </c>
    </row>
    <row r="1257" spans="1:63" ht="12" customHeight="1" x14ac:dyDescent="0.2">
      <c r="A1257" s="8"/>
      <c r="B1257" s="7"/>
      <c r="C1257" s="7"/>
      <c r="D1257" s="7"/>
      <c r="E1257" s="7"/>
      <c r="F1257" s="7"/>
      <c r="G1257" s="7"/>
      <c r="H1257" s="7"/>
      <c r="I1257" s="10"/>
      <c r="J1257" s="25"/>
      <c r="K1257" s="250"/>
      <c r="L1257" s="31"/>
      <c r="M1257" s="9"/>
      <c r="N1257" s="11" t="s">
        <v>25</v>
      </c>
      <c r="O1257" s="39"/>
      <c r="P1257" s="47"/>
      <c r="Q1257" s="13"/>
      <c r="R1257" s="248">
        <f t="shared" si="190"/>
        <v>0</v>
      </c>
      <c r="S1257" s="248">
        <f t="shared" si="191"/>
        <v>0</v>
      </c>
      <c r="T1257" s="248">
        <f t="shared" si="192"/>
        <v>0</v>
      </c>
      <c r="U1257" s="248">
        <f t="shared" si="193"/>
        <v>0</v>
      </c>
      <c r="V1257" s="13"/>
      <c r="W1257" s="7"/>
      <c r="AT1257" s="130"/>
      <c r="BF1257" s="33">
        <f t="shared" si="199"/>
        <v>41242</v>
      </c>
      <c r="BG1257" s="34">
        <f t="shared" si="194"/>
        <v>82.88000000000001</v>
      </c>
      <c r="BH1257" s="32">
        <f t="shared" si="195"/>
        <v>1</v>
      </c>
      <c r="BI1257" s="32">
        <f t="shared" si="196"/>
        <v>0</v>
      </c>
      <c r="BJ1257" s="69">
        <f t="shared" si="197"/>
        <v>0</v>
      </c>
      <c r="BK1257" s="158" t="str">
        <f t="shared" si="198"/>
        <v/>
      </c>
    </row>
    <row r="1258" spans="1:63" ht="12" customHeight="1" x14ac:dyDescent="0.2">
      <c r="A1258" s="8"/>
      <c r="B1258" s="7"/>
      <c r="C1258" s="7"/>
      <c r="D1258" s="7"/>
      <c r="E1258" s="7"/>
      <c r="F1258" s="7"/>
      <c r="G1258" s="7"/>
      <c r="H1258" s="7"/>
      <c r="I1258" s="10"/>
      <c r="J1258" s="25"/>
      <c r="K1258" s="250"/>
      <c r="L1258" s="31"/>
      <c r="M1258" s="9"/>
      <c r="N1258" s="11" t="s">
        <v>25</v>
      </c>
      <c r="O1258" s="39"/>
      <c r="P1258" s="47"/>
      <c r="Q1258" s="13"/>
      <c r="R1258" s="248">
        <f t="shared" si="190"/>
        <v>0</v>
      </c>
      <c r="S1258" s="248">
        <f t="shared" si="191"/>
        <v>0</v>
      </c>
      <c r="T1258" s="248">
        <f t="shared" si="192"/>
        <v>0</v>
      </c>
      <c r="U1258" s="248">
        <f t="shared" si="193"/>
        <v>0</v>
      </c>
      <c r="V1258" s="13"/>
      <c r="W1258" s="7"/>
      <c r="AT1258" s="130"/>
      <c r="BF1258" s="33">
        <f t="shared" si="199"/>
        <v>41242</v>
      </c>
      <c r="BG1258" s="34">
        <f t="shared" si="194"/>
        <v>82.88000000000001</v>
      </c>
      <c r="BH1258" s="32">
        <f t="shared" si="195"/>
        <v>1</v>
      </c>
      <c r="BI1258" s="32">
        <f t="shared" si="196"/>
        <v>0</v>
      </c>
      <c r="BJ1258" s="69">
        <f t="shared" si="197"/>
        <v>0</v>
      </c>
      <c r="BK1258" s="158" t="str">
        <f t="shared" si="198"/>
        <v/>
      </c>
    </row>
    <row r="1259" spans="1:63" ht="12" customHeight="1" x14ac:dyDescent="0.2">
      <c r="A1259" s="8"/>
      <c r="B1259" s="7"/>
      <c r="C1259" s="7"/>
      <c r="D1259" s="7"/>
      <c r="E1259" s="7"/>
      <c r="F1259" s="7"/>
      <c r="G1259" s="7"/>
      <c r="H1259" s="7"/>
      <c r="I1259" s="10"/>
      <c r="J1259" s="25"/>
      <c r="K1259" s="250"/>
      <c r="L1259" s="31"/>
      <c r="M1259" s="9"/>
      <c r="N1259" s="11" t="s">
        <v>25</v>
      </c>
      <c r="O1259" s="39"/>
      <c r="P1259" s="47"/>
      <c r="Q1259" s="13"/>
      <c r="R1259" s="248">
        <f t="shared" si="190"/>
        <v>0</v>
      </c>
      <c r="S1259" s="248">
        <f t="shared" si="191"/>
        <v>0</v>
      </c>
      <c r="T1259" s="248">
        <f t="shared" si="192"/>
        <v>0</v>
      </c>
      <c r="U1259" s="248">
        <f t="shared" si="193"/>
        <v>0</v>
      </c>
      <c r="V1259" s="13"/>
      <c r="W1259" s="7"/>
      <c r="AT1259" s="130"/>
      <c r="BF1259" s="33">
        <f t="shared" si="199"/>
        <v>41242</v>
      </c>
      <c r="BG1259" s="34">
        <f t="shared" si="194"/>
        <v>82.88000000000001</v>
      </c>
      <c r="BH1259" s="32">
        <f t="shared" si="195"/>
        <v>1</v>
      </c>
      <c r="BI1259" s="32">
        <f t="shared" si="196"/>
        <v>0</v>
      </c>
      <c r="BJ1259" s="69">
        <f t="shared" si="197"/>
        <v>0</v>
      </c>
      <c r="BK1259" s="158" t="str">
        <f t="shared" si="198"/>
        <v/>
      </c>
    </row>
    <row r="1260" spans="1:63" ht="12" customHeight="1" x14ac:dyDescent="0.2">
      <c r="A1260" s="8"/>
      <c r="B1260" s="7"/>
      <c r="C1260" s="7"/>
      <c r="D1260" s="7"/>
      <c r="E1260" s="7"/>
      <c r="F1260" s="7"/>
      <c r="G1260" s="7"/>
      <c r="H1260" s="7"/>
      <c r="I1260" s="10"/>
      <c r="J1260" s="25"/>
      <c r="K1260" s="250"/>
      <c r="L1260" s="31"/>
      <c r="M1260" s="9"/>
      <c r="N1260" s="11" t="s">
        <v>25</v>
      </c>
      <c r="O1260" s="39"/>
      <c r="P1260" s="47"/>
      <c r="Q1260" s="13"/>
      <c r="R1260" s="248">
        <f t="shared" si="190"/>
        <v>0</v>
      </c>
      <c r="S1260" s="248">
        <f t="shared" si="191"/>
        <v>0</v>
      </c>
      <c r="T1260" s="248">
        <f t="shared" si="192"/>
        <v>0</v>
      </c>
      <c r="U1260" s="248">
        <f t="shared" si="193"/>
        <v>0</v>
      </c>
      <c r="V1260" s="13"/>
      <c r="W1260" s="7"/>
      <c r="AT1260" s="130"/>
      <c r="BF1260" s="33">
        <f t="shared" si="199"/>
        <v>41242</v>
      </c>
      <c r="BG1260" s="34">
        <f t="shared" si="194"/>
        <v>82.88000000000001</v>
      </c>
      <c r="BH1260" s="32">
        <f t="shared" si="195"/>
        <v>1</v>
      </c>
      <c r="BI1260" s="32">
        <f t="shared" si="196"/>
        <v>0</v>
      </c>
      <c r="BJ1260" s="69">
        <f t="shared" si="197"/>
        <v>0</v>
      </c>
      <c r="BK1260" s="158" t="str">
        <f t="shared" si="198"/>
        <v/>
      </c>
    </row>
    <row r="1261" spans="1:63" ht="12" customHeight="1" x14ac:dyDescent="0.2">
      <c r="A1261" s="8"/>
      <c r="B1261" s="7"/>
      <c r="C1261" s="7"/>
      <c r="D1261" s="7"/>
      <c r="E1261" s="7"/>
      <c r="F1261" s="7"/>
      <c r="G1261" s="7"/>
      <c r="H1261" s="7"/>
      <c r="I1261" s="10"/>
      <c r="J1261" s="25"/>
      <c r="K1261" s="250"/>
      <c r="L1261" s="31"/>
      <c r="M1261" s="9"/>
      <c r="N1261" s="11" t="s">
        <v>25</v>
      </c>
      <c r="O1261" s="39"/>
      <c r="P1261" s="47"/>
      <c r="Q1261" s="13"/>
      <c r="R1261" s="248">
        <f t="shared" si="190"/>
        <v>0</v>
      </c>
      <c r="S1261" s="248">
        <f t="shared" si="191"/>
        <v>0</v>
      </c>
      <c r="T1261" s="248">
        <f t="shared" si="192"/>
        <v>0</v>
      </c>
      <c r="U1261" s="248">
        <f t="shared" si="193"/>
        <v>0</v>
      </c>
      <c r="V1261" s="13"/>
      <c r="W1261" s="7"/>
      <c r="AT1261" s="130"/>
      <c r="BF1261" s="33">
        <f t="shared" si="199"/>
        <v>41242</v>
      </c>
      <c r="BG1261" s="34">
        <f t="shared" si="194"/>
        <v>82.88000000000001</v>
      </c>
      <c r="BH1261" s="32">
        <f t="shared" si="195"/>
        <v>1</v>
      </c>
      <c r="BI1261" s="32">
        <f t="shared" si="196"/>
        <v>0</v>
      </c>
      <c r="BJ1261" s="69">
        <f t="shared" si="197"/>
        <v>0</v>
      </c>
      <c r="BK1261" s="158" t="str">
        <f t="shared" si="198"/>
        <v/>
      </c>
    </row>
    <row r="1262" spans="1:63" ht="12" customHeight="1" x14ac:dyDescent="0.2">
      <c r="A1262" s="8"/>
      <c r="B1262" s="7"/>
      <c r="C1262" s="7"/>
      <c r="D1262" s="7"/>
      <c r="E1262" s="7"/>
      <c r="F1262" s="7"/>
      <c r="G1262" s="7"/>
      <c r="H1262" s="7"/>
      <c r="I1262" s="10"/>
      <c r="J1262" s="25"/>
      <c r="K1262" s="250"/>
      <c r="L1262" s="31"/>
      <c r="M1262" s="9"/>
      <c r="N1262" s="11" t="s">
        <v>25</v>
      </c>
      <c r="O1262" s="39"/>
      <c r="P1262" s="47"/>
      <c r="Q1262" s="13"/>
      <c r="R1262" s="248">
        <f t="shared" si="190"/>
        <v>0</v>
      </c>
      <c r="S1262" s="248">
        <f t="shared" si="191"/>
        <v>0</v>
      </c>
      <c r="T1262" s="248">
        <f t="shared" si="192"/>
        <v>0</v>
      </c>
      <c r="U1262" s="248">
        <f t="shared" si="193"/>
        <v>0</v>
      </c>
      <c r="V1262" s="13"/>
      <c r="W1262" s="7"/>
      <c r="AT1262" s="130"/>
      <c r="BF1262" s="33">
        <f t="shared" si="199"/>
        <v>41242</v>
      </c>
      <c r="BG1262" s="34">
        <f t="shared" si="194"/>
        <v>82.88000000000001</v>
      </c>
      <c r="BH1262" s="32">
        <f t="shared" si="195"/>
        <v>1</v>
      </c>
      <c r="BI1262" s="32">
        <f t="shared" si="196"/>
        <v>0</v>
      </c>
      <c r="BJ1262" s="69">
        <f t="shared" si="197"/>
        <v>0</v>
      </c>
      <c r="BK1262" s="158" t="str">
        <f t="shared" si="198"/>
        <v/>
      </c>
    </row>
    <row r="1263" spans="1:63" ht="12" customHeight="1" x14ac:dyDescent="0.2">
      <c r="A1263" s="8"/>
      <c r="B1263" s="7"/>
      <c r="C1263" s="7"/>
      <c r="D1263" s="7"/>
      <c r="E1263" s="7"/>
      <c r="F1263" s="7"/>
      <c r="G1263" s="7"/>
      <c r="H1263" s="7"/>
      <c r="I1263" s="10"/>
      <c r="J1263" s="25"/>
      <c r="K1263" s="250"/>
      <c r="L1263" s="31"/>
      <c r="M1263" s="9"/>
      <c r="N1263" s="11" t="s">
        <v>25</v>
      </c>
      <c r="O1263" s="39"/>
      <c r="P1263" s="47"/>
      <c r="Q1263" s="13"/>
      <c r="R1263" s="248">
        <f t="shared" si="190"/>
        <v>0</v>
      </c>
      <c r="S1263" s="248">
        <f t="shared" si="191"/>
        <v>0</v>
      </c>
      <c r="T1263" s="248">
        <f t="shared" si="192"/>
        <v>0</v>
      </c>
      <c r="U1263" s="248">
        <f t="shared" si="193"/>
        <v>0</v>
      </c>
      <c r="V1263" s="13"/>
      <c r="W1263" s="7"/>
      <c r="AT1263" s="130"/>
      <c r="BF1263" s="33">
        <f t="shared" si="199"/>
        <v>41242</v>
      </c>
      <c r="BG1263" s="34">
        <f t="shared" si="194"/>
        <v>82.88000000000001</v>
      </c>
      <c r="BH1263" s="32">
        <f t="shared" si="195"/>
        <v>1</v>
      </c>
      <c r="BI1263" s="32">
        <f t="shared" si="196"/>
        <v>0</v>
      </c>
      <c r="BJ1263" s="69">
        <f t="shared" si="197"/>
        <v>0</v>
      </c>
      <c r="BK1263" s="158" t="str">
        <f t="shared" si="198"/>
        <v/>
      </c>
    </row>
    <row r="1264" spans="1:63" ht="12" customHeight="1" x14ac:dyDescent="0.2">
      <c r="A1264" s="8"/>
      <c r="B1264" s="7"/>
      <c r="C1264" s="7"/>
      <c r="D1264" s="7"/>
      <c r="E1264" s="7"/>
      <c r="F1264" s="7"/>
      <c r="G1264" s="7"/>
      <c r="H1264" s="7"/>
      <c r="I1264" s="10"/>
      <c r="J1264" s="25"/>
      <c r="K1264" s="250"/>
      <c r="L1264" s="31"/>
      <c r="M1264" s="9"/>
      <c r="N1264" s="11" t="s">
        <v>25</v>
      </c>
      <c r="O1264" s="39"/>
      <c r="P1264" s="47"/>
      <c r="Q1264" s="13"/>
      <c r="R1264" s="248">
        <f t="shared" si="190"/>
        <v>0</v>
      </c>
      <c r="S1264" s="248">
        <f t="shared" si="191"/>
        <v>0</v>
      </c>
      <c r="T1264" s="248">
        <f t="shared" si="192"/>
        <v>0</v>
      </c>
      <c r="U1264" s="248">
        <f t="shared" si="193"/>
        <v>0</v>
      </c>
      <c r="V1264" s="13"/>
      <c r="W1264" s="7"/>
      <c r="AT1264" s="130"/>
      <c r="BF1264" s="33">
        <f t="shared" si="199"/>
        <v>41242</v>
      </c>
      <c r="BG1264" s="34">
        <f t="shared" si="194"/>
        <v>82.88000000000001</v>
      </c>
      <c r="BH1264" s="32">
        <f t="shared" si="195"/>
        <v>1</v>
      </c>
      <c r="BI1264" s="32">
        <f t="shared" si="196"/>
        <v>0</v>
      </c>
      <c r="BJ1264" s="69">
        <f t="shared" si="197"/>
        <v>0</v>
      </c>
      <c r="BK1264" s="158" t="str">
        <f t="shared" si="198"/>
        <v/>
      </c>
    </row>
    <row r="1265" spans="1:63" ht="12" customHeight="1" x14ac:dyDescent="0.2">
      <c r="A1265" s="8"/>
      <c r="B1265" s="7"/>
      <c r="C1265" s="7"/>
      <c r="D1265" s="7"/>
      <c r="E1265" s="7"/>
      <c r="F1265" s="7"/>
      <c r="G1265" s="7"/>
      <c r="H1265" s="7"/>
      <c r="I1265" s="10"/>
      <c r="J1265" s="25"/>
      <c r="K1265" s="250"/>
      <c r="L1265" s="31"/>
      <c r="M1265" s="9"/>
      <c r="N1265" s="11" t="s">
        <v>25</v>
      </c>
      <c r="O1265" s="39"/>
      <c r="P1265" s="47"/>
      <c r="Q1265" s="13"/>
      <c r="R1265" s="248">
        <f t="shared" si="190"/>
        <v>0</v>
      </c>
      <c r="S1265" s="248">
        <f t="shared" si="191"/>
        <v>0</v>
      </c>
      <c r="T1265" s="248">
        <f t="shared" si="192"/>
        <v>0</v>
      </c>
      <c r="U1265" s="248">
        <f t="shared" si="193"/>
        <v>0</v>
      </c>
      <c r="V1265" s="13"/>
      <c r="W1265" s="7"/>
      <c r="AT1265" s="130"/>
      <c r="BF1265" s="33">
        <f t="shared" si="199"/>
        <v>41242</v>
      </c>
      <c r="BG1265" s="34">
        <f t="shared" si="194"/>
        <v>82.88000000000001</v>
      </c>
      <c r="BH1265" s="32">
        <f t="shared" si="195"/>
        <v>1</v>
      </c>
      <c r="BI1265" s="32">
        <f t="shared" si="196"/>
        <v>0</v>
      </c>
      <c r="BJ1265" s="69">
        <f t="shared" si="197"/>
        <v>0</v>
      </c>
      <c r="BK1265" s="158" t="str">
        <f t="shared" si="198"/>
        <v/>
      </c>
    </row>
    <row r="1266" spans="1:63" ht="12" customHeight="1" x14ac:dyDescent="0.2">
      <c r="A1266" s="8"/>
      <c r="B1266" s="7"/>
      <c r="C1266" s="7"/>
      <c r="D1266" s="7"/>
      <c r="E1266" s="7"/>
      <c r="F1266" s="7"/>
      <c r="G1266" s="7"/>
      <c r="H1266" s="7"/>
      <c r="I1266" s="10"/>
      <c r="J1266" s="25"/>
      <c r="K1266" s="250"/>
      <c r="L1266" s="31"/>
      <c r="M1266" s="9"/>
      <c r="N1266" s="11" t="s">
        <v>25</v>
      </c>
      <c r="O1266" s="39"/>
      <c r="P1266" s="47"/>
      <c r="Q1266" s="13"/>
      <c r="R1266" s="248">
        <f t="shared" si="190"/>
        <v>0</v>
      </c>
      <c r="S1266" s="248">
        <f t="shared" si="191"/>
        <v>0</v>
      </c>
      <c r="T1266" s="248">
        <f t="shared" si="192"/>
        <v>0</v>
      </c>
      <c r="U1266" s="248">
        <f t="shared" si="193"/>
        <v>0</v>
      </c>
      <c r="V1266" s="13"/>
      <c r="W1266" s="7"/>
      <c r="AT1266" s="130"/>
      <c r="BF1266" s="33">
        <f t="shared" si="199"/>
        <v>41242</v>
      </c>
      <c r="BG1266" s="34">
        <f t="shared" si="194"/>
        <v>82.88000000000001</v>
      </c>
      <c r="BH1266" s="32">
        <f t="shared" si="195"/>
        <v>1</v>
      </c>
      <c r="BI1266" s="32">
        <f t="shared" si="196"/>
        <v>0</v>
      </c>
      <c r="BJ1266" s="69">
        <f t="shared" si="197"/>
        <v>0</v>
      </c>
      <c r="BK1266" s="158" t="str">
        <f t="shared" si="198"/>
        <v/>
      </c>
    </row>
    <row r="1267" spans="1:63" ht="12" customHeight="1" x14ac:dyDescent="0.2">
      <c r="A1267" s="8"/>
      <c r="B1267" s="7"/>
      <c r="C1267" s="7"/>
      <c r="D1267" s="7"/>
      <c r="E1267" s="7"/>
      <c r="F1267" s="7"/>
      <c r="G1267" s="7"/>
      <c r="H1267" s="7"/>
      <c r="I1267" s="10"/>
      <c r="J1267" s="25"/>
      <c r="K1267" s="250"/>
      <c r="L1267" s="31"/>
      <c r="M1267" s="9"/>
      <c r="N1267" s="11" t="s">
        <v>25</v>
      </c>
      <c r="O1267" s="39"/>
      <c r="P1267" s="47"/>
      <c r="Q1267" s="13"/>
      <c r="R1267" s="248">
        <f t="shared" si="190"/>
        <v>0</v>
      </c>
      <c r="S1267" s="248">
        <f t="shared" si="191"/>
        <v>0</v>
      </c>
      <c r="T1267" s="248">
        <f t="shared" si="192"/>
        <v>0</v>
      </c>
      <c r="U1267" s="248">
        <f t="shared" si="193"/>
        <v>0</v>
      </c>
      <c r="V1267" s="13"/>
      <c r="W1267" s="7"/>
      <c r="AT1267" s="130"/>
      <c r="BF1267" s="33">
        <f t="shared" si="199"/>
        <v>41242</v>
      </c>
      <c r="BG1267" s="34">
        <f t="shared" si="194"/>
        <v>82.88000000000001</v>
      </c>
      <c r="BH1267" s="32">
        <f t="shared" si="195"/>
        <v>1</v>
      </c>
      <c r="BI1267" s="32">
        <f t="shared" si="196"/>
        <v>0</v>
      </c>
      <c r="BJ1267" s="69">
        <f t="shared" si="197"/>
        <v>0</v>
      </c>
      <c r="BK1267" s="158" t="str">
        <f t="shared" si="198"/>
        <v/>
      </c>
    </row>
    <row r="1268" spans="1:63" ht="12" customHeight="1" x14ac:dyDescent="0.2">
      <c r="A1268" s="8"/>
      <c r="B1268" s="7"/>
      <c r="C1268" s="7"/>
      <c r="D1268" s="7"/>
      <c r="E1268" s="7"/>
      <c r="F1268" s="7"/>
      <c r="G1268" s="7"/>
      <c r="H1268" s="7"/>
      <c r="I1268" s="10"/>
      <c r="J1268" s="25"/>
      <c r="K1268" s="250"/>
      <c r="L1268" s="31"/>
      <c r="M1268" s="9"/>
      <c r="N1268" s="11" t="s">
        <v>25</v>
      </c>
      <c r="O1268" s="39"/>
      <c r="P1268" s="47"/>
      <c r="Q1268" s="13"/>
      <c r="R1268" s="248">
        <f t="shared" si="190"/>
        <v>0</v>
      </c>
      <c r="S1268" s="248">
        <f t="shared" si="191"/>
        <v>0</v>
      </c>
      <c r="T1268" s="248">
        <f t="shared" si="192"/>
        <v>0</v>
      </c>
      <c r="U1268" s="248">
        <f t="shared" si="193"/>
        <v>0</v>
      </c>
      <c r="V1268" s="13"/>
      <c r="W1268" s="7"/>
      <c r="AT1268" s="130"/>
      <c r="BF1268" s="33">
        <f t="shared" si="199"/>
        <v>41242</v>
      </c>
      <c r="BG1268" s="34">
        <f t="shared" si="194"/>
        <v>82.88000000000001</v>
      </c>
      <c r="BH1268" s="32">
        <f t="shared" si="195"/>
        <v>1</v>
      </c>
      <c r="BI1268" s="32">
        <f t="shared" si="196"/>
        <v>0</v>
      </c>
      <c r="BJ1268" s="69">
        <f t="shared" si="197"/>
        <v>0</v>
      </c>
      <c r="BK1268" s="158" t="str">
        <f t="shared" si="198"/>
        <v/>
      </c>
    </row>
    <row r="1269" spans="1:63" ht="12" customHeight="1" x14ac:dyDescent="0.2">
      <c r="A1269" s="8"/>
      <c r="B1269" s="7"/>
      <c r="C1269" s="7"/>
      <c r="D1269" s="7"/>
      <c r="E1269" s="7"/>
      <c r="F1269" s="7"/>
      <c r="G1269" s="7"/>
      <c r="H1269" s="7"/>
      <c r="I1269" s="10"/>
      <c r="J1269" s="25"/>
      <c r="K1269" s="250"/>
      <c r="L1269" s="31"/>
      <c r="M1269" s="9"/>
      <c r="N1269" s="11" t="s">
        <v>25</v>
      </c>
      <c r="O1269" s="39"/>
      <c r="P1269" s="47"/>
      <c r="Q1269" s="13"/>
      <c r="R1269" s="248">
        <f t="shared" si="190"/>
        <v>0</v>
      </c>
      <c r="S1269" s="248">
        <f t="shared" si="191"/>
        <v>0</v>
      </c>
      <c r="T1269" s="248">
        <f t="shared" si="192"/>
        <v>0</v>
      </c>
      <c r="U1269" s="248">
        <f t="shared" si="193"/>
        <v>0</v>
      </c>
      <c r="V1269" s="13"/>
      <c r="W1269" s="7"/>
      <c r="AT1269" s="130"/>
      <c r="BF1269" s="33">
        <f t="shared" si="199"/>
        <v>41242</v>
      </c>
      <c r="BG1269" s="34">
        <f t="shared" si="194"/>
        <v>82.88000000000001</v>
      </c>
      <c r="BH1269" s="32">
        <f t="shared" si="195"/>
        <v>1</v>
      </c>
      <c r="BI1269" s="32">
        <f t="shared" si="196"/>
        <v>0</v>
      </c>
      <c r="BJ1269" s="69">
        <f t="shared" si="197"/>
        <v>0</v>
      </c>
      <c r="BK1269" s="158" t="str">
        <f t="shared" si="198"/>
        <v/>
      </c>
    </row>
    <row r="1270" spans="1:63" ht="12" customHeight="1" x14ac:dyDescent="0.2">
      <c r="A1270" s="8"/>
      <c r="B1270" s="7"/>
      <c r="C1270" s="7"/>
      <c r="D1270" s="7"/>
      <c r="E1270" s="7"/>
      <c r="F1270" s="7"/>
      <c r="G1270" s="7"/>
      <c r="H1270" s="7"/>
      <c r="I1270" s="10"/>
      <c r="J1270" s="25"/>
      <c r="K1270" s="250"/>
      <c r="L1270" s="31"/>
      <c r="M1270" s="9"/>
      <c r="N1270" s="11" t="s">
        <v>25</v>
      </c>
      <c r="O1270" s="39"/>
      <c r="P1270" s="47"/>
      <c r="Q1270" s="13"/>
      <c r="R1270" s="248">
        <f t="shared" si="190"/>
        <v>0</v>
      </c>
      <c r="S1270" s="248">
        <f t="shared" si="191"/>
        <v>0</v>
      </c>
      <c r="T1270" s="248">
        <f t="shared" si="192"/>
        <v>0</v>
      </c>
      <c r="U1270" s="248">
        <f t="shared" si="193"/>
        <v>0</v>
      </c>
      <c r="V1270" s="13"/>
      <c r="W1270" s="7"/>
      <c r="AT1270" s="130"/>
      <c r="BF1270" s="33">
        <f t="shared" si="199"/>
        <v>41242</v>
      </c>
      <c r="BG1270" s="34">
        <f t="shared" si="194"/>
        <v>82.88000000000001</v>
      </c>
      <c r="BH1270" s="32">
        <f t="shared" si="195"/>
        <v>1</v>
      </c>
      <c r="BI1270" s="32">
        <f t="shared" si="196"/>
        <v>0</v>
      </c>
      <c r="BJ1270" s="69">
        <f t="shared" si="197"/>
        <v>0</v>
      </c>
      <c r="BK1270" s="158" t="str">
        <f t="shared" si="198"/>
        <v/>
      </c>
    </row>
    <row r="1271" spans="1:63" ht="12" customHeight="1" x14ac:dyDescent="0.2">
      <c r="A1271" s="8"/>
      <c r="B1271" s="7"/>
      <c r="C1271" s="7"/>
      <c r="D1271" s="7"/>
      <c r="E1271" s="7"/>
      <c r="F1271" s="7"/>
      <c r="G1271" s="7"/>
      <c r="H1271" s="7"/>
      <c r="I1271" s="10"/>
      <c r="J1271" s="25"/>
      <c r="K1271" s="250"/>
      <c r="L1271" s="31"/>
      <c r="M1271" s="9"/>
      <c r="N1271" s="11" t="s">
        <v>25</v>
      </c>
      <c r="O1271" s="39"/>
      <c r="P1271" s="47"/>
      <c r="Q1271" s="13"/>
      <c r="R1271" s="248">
        <f t="shared" si="190"/>
        <v>0</v>
      </c>
      <c r="S1271" s="248">
        <f t="shared" si="191"/>
        <v>0</v>
      </c>
      <c r="T1271" s="248">
        <f t="shared" si="192"/>
        <v>0</v>
      </c>
      <c r="U1271" s="248">
        <f t="shared" si="193"/>
        <v>0</v>
      </c>
      <c r="V1271" s="13"/>
      <c r="W1271" s="7"/>
      <c r="AT1271" s="130"/>
      <c r="BF1271" s="33">
        <f t="shared" si="199"/>
        <v>41242</v>
      </c>
      <c r="BG1271" s="34">
        <f t="shared" si="194"/>
        <v>82.88000000000001</v>
      </c>
      <c r="BH1271" s="32">
        <f t="shared" si="195"/>
        <v>1</v>
      </c>
      <c r="BI1271" s="32">
        <f t="shared" si="196"/>
        <v>0</v>
      </c>
      <c r="BJ1271" s="69">
        <f t="shared" si="197"/>
        <v>0</v>
      </c>
      <c r="BK1271" s="158" t="str">
        <f t="shared" si="198"/>
        <v/>
      </c>
    </row>
    <row r="1272" spans="1:63" ht="12" customHeight="1" x14ac:dyDescent="0.2">
      <c r="A1272" s="8"/>
      <c r="B1272" s="7"/>
      <c r="C1272" s="7"/>
      <c r="D1272" s="7"/>
      <c r="E1272" s="7"/>
      <c r="F1272" s="7"/>
      <c r="G1272" s="7"/>
      <c r="H1272" s="7"/>
      <c r="I1272" s="10"/>
      <c r="J1272" s="25"/>
      <c r="K1272" s="250"/>
      <c r="L1272" s="31"/>
      <c r="M1272" s="9"/>
      <c r="N1272" s="11" t="s">
        <v>25</v>
      </c>
      <c r="O1272" s="39"/>
      <c r="P1272" s="47"/>
      <c r="Q1272" s="13"/>
      <c r="R1272" s="248">
        <f t="shared" si="190"/>
        <v>0</v>
      </c>
      <c r="S1272" s="248">
        <f t="shared" si="191"/>
        <v>0</v>
      </c>
      <c r="T1272" s="248">
        <f t="shared" si="192"/>
        <v>0</v>
      </c>
      <c r="U1272" s="248">
        <f t="shared" si="193"/>
        <v>0</v>
      </c>
      <c r="V1272" s="13"/>
      <c r="W1272" s="7"/>
      <c r="AT1272" s="130"/>
      <c r="BF1272" s="33">
        <f t="shared" si="199"/>
        <v>41242</v>
      </c>
      <c r="BG1272" s="34">
        <f t="shared" si="194"/>
        <v>82.88000000000001</v>
      </c>
      <c r="BH1272" s="32">
        <f t="shared" si="195"/>
        <v>1</v>
      </c>
      <c r="BI1272" s="32">
        <f t="shared" si="196"/>
        <v>0</v>
      </c>
      <c r="BJ1272" s="69">
        <f t="shared" si="197"/>
        <v>0</v>
      </c>
      <c r="BK1272" s="158" t="str">
        <f t="shared" si="198"/>
        <v/>
      </c>
    </row>
    <row r="1273" spans="1:63" ht="12" customHeight="1" x14ac:dyDescent="0.2">
      <c r="A1273" s="8"/>
      <c r="B1273" s="7"/>
      <c r="C1273" s="7"/>
      <c r="D1273" s="7"/>
      <c r="E1273" s="7"/>
      <c r="F1273" s="7"/>
      <c r="G1273" s="7"/>
      <c r="H1273" s="7"/>
      <c r="I1273" s="10"/>
      <c r="J1273" s="25"/>
      <c r="K1273" s="250"/>
      <c r="L1273" s="31"/>
      <c r="M1273" s="9"/>
      <c r="N1273" s="11" t="s">
        <v>25</v>
      </c>
      <c r="O1273" s="39"/>
      <c r="P1273" s="47"/>
      <c r="Q1273" s="13"/>
      <c r="R1273" s="248">
        <f t="shared" si="190"/>
        <v>0</v>
      </c>
      <c r="S1273" s="248">
        <f t="shared" si="191"/>
        <v>0</v>
      </c>
      <c r="T1273" s="248">
        <f t="shared" si="192"/>
        <v>0</v>
      </c>
      <c r="U1273" s="248">
        <f t="shared" si="193"/>
        <v>0</v>
      </c>
      <c r="V1273" s="13"/>
      <c r="W1273" s="7"/>
      <c r="AT1273" s="130"/>
      <c r="BF1273" s="33">
        <f t="shared" si="199"/>
        <v>41242</v>
      </c>
      <c r="BG1273" s="34">
        <f t="shared" si="194"/>
        <v>82.88000000000001</v>
      </c>
      <c r="BH1273" s="32">
        <f t="shared" si="195"/>
        <v>1</v>
      </c>
      <c r="BI1273" s="32">
        <f t="shared" si="196"/>
        <v>0</v>
      </c>
      <c r="BJ1273" s="69">
        <f t="shared" si="197"/>
        <v>0</v>
      </c>
      <c r="BK1273" s="158" t="str">
        <f t="shared" si="198"/>
        <v/>
      </c>
    </row>
    <row r="1274" spans="1:63" ht="12" customHeight="1" x14ac:dyDescent="0.2">
      <c r="A1274" s="8"/>
      <c r="B1274" s="7"/>
      <c r="C1274" s="7"/>
      <c r="D1274" s="7"/>
      <c r="E1274" s="7"/>
      <c r="F1274" s="7"/>
      <c r="G1274" s="7"/>
      <c r="H1274" s="7"/>
      <c r="I1274" s="10"/>
      <c r="J1274" s="25"/>
      <c r="K1274" s="250"/>
      <c r="L1274" s="31"/>
      <c r="M1274" s="9"/>
      <c r="N1274" s="11" t="s">
        <v>25</v>
      </c>
      <c r="O1274" s="39"/>
      <c r="P1274" s="47"/>
      <c r="Q1274" s="13"/>
      <c r="R1274" s="248">
        <f t="shared" si="190"/>
        <v>0</v>
      </c>
      <c r="S1274" s="248">
        <f t="shared" si="191"/>
        <v>0</v>
      </c>
      <c r="T1274" s="248">
        <f t="shared" si="192"/>
        <v>0</v>
      </c>
      <c r="U1274" s="248">
        <f t="shared" si="193"/>
        <v>0</v>
      </c>
      <c r="V1274" s="13"/>
      <c r="W1274" s="7"/>
      <c r="AT1274" s="130"/>
      <c r="BF1274" s="33">
        <f t="shared" si="199"/>
        <v>41242</v>
      </c>
      <c r="BG1274" s="34">
        <f t="shared" si="194"/>
        <v>82.88000000000001</v>
      </c>
      <c r="BH1274" s="32">
        <f t="shared" si="195"/>
        <v>1</v>
      </c>
      <c r="BI1274" s="32">
        <f t="shared" si="196"/>
        <v>0</v>
      </c>
      <c r="BJ1274" s="69">
        <f t="shared" si="197"/>
        <v>0</v>
      </c>
      <c r="BK1274" s="158" t="str">
        <f t="shared" si="198"/>
        <v/>
      </c>
    </row>
    <row r="1275" spans="1:63" ht="12" customHeight="1" x14ac:dyDescent="0.2">
      <c r="A1275" s="8"/>
      <c r="B1275" s="7"/>
      <c r="C1275" s="7"/>
      <c r="D1275" s="7"/>
      <c r="E1275" s="7"/>
      <c r="F1275" s="7"/>
      <c r="G1275" s="7"/>
      <c r="H1275" s="7"/>
      <c r="I1275" s="10"/>
      <c r="J1275" s="25"/>
      <c r="K1275" s="250"/>
      <c r="L1275" s="31"/>
      <c r="M1275" s="9"/>
      <c r="N1275" s="11" t="s">
        <v>25</v>
      </c>
      <c r="O1275" s="39"/>
      <c r="P1275" s="47"/>
      <c r="Q1275" s="13"/>
      <c r="R1275" s="248">
        <f t="shared" si="190"/>
        <v>0</v>
      </c>
      <c r="S1275" s="248">
        <f t="shared" si="191"/>
        <v>0</v>
      </c>
      <c r="T1275" s="248">
        <f t="shared" si="192"/>
        <v>0</v>
      </c>
      <c r="U1275" s="248">
        <f t="shared" si="193"/>
        <v>0</v>
      </c>
      <c r="V1275" s="13"/>
      <c r="W1275" s="7"/>
      <c r="AT1275" s="130"/>
      <c r="BF1275" s="33">
        <f t="shared" si="199"/>
        <v>41242</v>
      </c>
      <c r="BG1275" s="34">
        <f t="shared" si="194"/>
        <v>82.88000000000001</v>
      </c>
      <c r="BH1275" s="32">
        <f t="shared" si="195"/>
        <v>1</v>
      </c>
      <c r="BI1275" s="32">
        <f t="shared" si="196"/>
        <v>0</v>
      </c>
      <c r="BJ1275" s="69">
        <f t="shared" si="197"/>
        <v>0</v>
      </c>
      <c r="BK1275" s="158" t="str">
        <f t="shared" si="198"/>
        <v/>
      </c>
    </row>
    <row r="1276" spans="1:63" ht="12" customHeight="1" x14ac:dyDescent="0.2">
      <c r="A1276" s="8"/>
      <c r="B1276" s="7"/>
      <c r="C1276" s="7"/>
      <c r="D1276" s="7"/>
      <c r="E1276" s="7"/>
      <c r="F1276" s="7"/>
      <c r="G1276" s="7"/>
      <c r="H1276" s="7"/>
      <c r="I1276" s="10"/>
      <c r="J1276" s="25"/>
      <c r="K1276" s="250"/>
      <c r="L1276" s="31"/>
      <c r="M1276" s="9"/>
      <c r="N1276" s="11" t="s">
        <v>25</v>
      </c>
      <c r="O1276" s="39"/>
      <c r="P1276" s="47"/>
      <c r="Q1276" s="13"/>
      <c r="R1276" s="248">
        <f t="shared" si="190"/>
        <v>0</v>
      </c>
      <c r="S1276" s="248">
        <f t="shared" si="191"/>
        <v>0</v>
      </c>
      <c r="T1276" s="248">
        <f t="shared" si="192"/>
        <v>0</v>
      </c>
      <c r="U1276" s="248">
        <f t="shared" si="193"/>
        <v>0</v>
      </c>
      <c r="V1276" s="13"/>
      <c r="W1276" s="7"/>
      <c r="AT1276" s="130"/>
      <c r="BF1276" s="33">
        <f t="shared" si="199"/>
        <v>41242</v>
      </c>
      <c r="BG1276" s="34">
        <f t="shared" si="194"/>
        <v>82.88000000000001</v>
      </c>
      <c r="BH1276" s="32">
        <f t="shared" si="195"/>
        <v>1</v>
      </c>
      <c r="BI1276" s="32">
        <f t="shared" si="196"/>
        <v>0</v>
      </c>
      <c r="BJ1276" s="69">
        <f t="shared" si="197"/>
        <v>0</v>
      </c>
      <c r="BK1276" s="158" t="str">
        <f t="shared" si="198"/>
        <v/>
      </c>
    </row>
    <row r="1277" spans="1:63" ht="12" customHeight="1" x14ac:dyDescent="0.2">
      <c r="A1277" s="8"/>
      <c r="B1277" s="7"/>
      <c r="C1277" s="7"/>
      <c r="D1277" s="7"/>
      <c r="E1277" s="7"/>
      <c r="F1277" s="7"/>
      <c r="G1277" s="7"/>
      <c r="H1277" s="7"/>
      <c r="I1277" s="10"/>
      <c r="J1277" s="25"/>
      <c r="K1277" s="250"/>
      <c r="L1277" s="31"/>
      <c r="M1277" s="9"/>
      <c r="N1277" s="11" t="s">
        <v>25</v>
      </c>
      <c r="O1277" s="39"/>
      <c r="P1277" s="47"/>
      <c r="Q1277" s="13"/>
      <c r="R1277" s="248">
        <f t="shared" si="190"/>
        <v>0</v>
      </c>
      <c r="S1277" s="248">
        <f t="shared" si="191"/>
        <v>0</v>
      </c>
      <c r="T1277" s="248">
        <f t="shared" si="192"/>
        <v>0</v>
      </c>
      <c r="U1277" s="248">
        <f t="shared" si="193"/>
        <v>0</v>
      </c>
      <c r="V1277" s="13"/>
      <c r="W1277" s="7"/>
      <c r="AT1277" s="130"/>
      <c r="BF1277" s="33">
        <f t="shared" si="199"/>
        <v>41242</v>
      </c>
      <c r="BG1277" s="34">
        <f t="shared" si="194"/>
        <v>82.88000000000001</v>
      </c>
      <c r="BH1277" s="32">
        <f t="shared" si="195"/>
        <v>1</v>
      </c>
      <c r="BI1277" s="32">
        <f t="shared" si="196"/>
        <v>0</v>
      </c>
      <c r="BJ1277" s="69">
        <f t="shared" si="197"/>
        <v>0</v>
      </c>
      <c r="BK1277" s="158" t="str">
        <f t="shared" si="198"/>
        <v/>
      </c>
    </row>
    <row r="1278" spans="1:63" ht="12" customHeight="1" x14ac:dyDescent="0.2">
      <c r="A1278" s="8"/>
      <c r="B1278" s="7"/>
      <c r="C1278" s="7"/>
      <c r="D1278" s="7"/>
      <c r="E1278" s="7"/>
      <c r="F1278" s="7"/>
      <c r="G1278" s="7"/>
      <c r="H1278" s="7"/>
      <c r="I1278" s="10"/>
      <c r="J1278" s="25"/>
      <c r="K1278" s="250"/>
      <c r="L1278" s="31"/>
      <c r="M1278" s="9"/>
      <c r="N1278" s="11" t="s">
        <v>25</v>
      </c>
      <c r="O1278" s="39"/>
      <c r="P1278" s="47"/>
      <c r="Q1278" s="13"/>
      <c r="R1278" s="248">
        <f t="shared" si="190"/>
        <v>0</v>
      </c>
      <c r="S1278" s="248">
        <f t="shared" si="191"/>
        <v>0</v>
      </c>
      <c r="T1278" s="248">
        <f t="shared" si="192"/>
        <v>0</v>
      </c>
      <c r="U1278" s="248">
        <f t="shared" si="193"/>
        <v>0</v>
      </c>
      <c r="V1278" s="13"/>
      <c r="W1278" s="7"/>
      <c r="AT1278" s="130"/>
      <c r="BF1278" s="33">
        <f t="shared" si="199"/>
        <v>41242</v>
      </c>
      <c r="BG1278" s="34">
        <f t="shared" si="194"/>
        <v>82.88000000000001</v>
      </c>
      <c r="BH1278" s="32">
        <f t="shared" si="195"/>
        <v>1</v>
      </c>
      <c r="BI1278" s="32">
        <f t="shared" si="196"/>
        <v>0</v>
      </c>
      <c r="BJ1278" s="69">
        <f t="shared" si="197"/>
        <v>0</v>
      </c>
      <c r="BK1278" s="158" t="str">
        <f t="shared" si="198"/>
        <v/>
      </c>
    </row>
    <row r="1279" spans="1:63" ht="12" customHeight="1" x14ac:dyDescent="0.2">
      <c r="A1279" s="8"/>
      <c r="B1279" s="7"/>
      <c r="C1279" s="7"/>
      <c r="D1279" s="7"/>
      <c r="E1279" s="7"/>
      <c r="F1279" s="7"/>
      <c r="G1279" s="7"/>
      <c r="H1279" s="7"/>
      <c r="I1279" s="10"/>
      <c r="J1279" s="25"/>
      <c r="K1279" s="250"/>
      <c r="L1279" s="31"/>
      <c r="M1279" s="9"/>
      <c r="N1279" s="11" t="s">
        <v>25</v>
      </c>
      <c r="O1279" s="39"/>
      <c r="P1279" s="47"/>
      <c r="Q1279" s="13"/>
      <c r="R1279" s="248">
        <f t="shared" si="190"/>
        <v>0</v>
      </c>
      <c r="S1279" s="248">
        <f t="shared" si="191"/>
        <v>0</v>
      </c>
      <c r="T1279" s="248">
        <f t="shared" si="192"/>
        <v>0</v>
      </c>
      <c r="U1279" s="248">
        <f t="shared" si="193"/>
        <v>0</v>
      </c>
      <c r="V1279" s="13"/>
      <c r="W1279" s="7"/>
      <c r="AT1279" s="130"/>
      <c r="BF1279" s="33">
        <f t="shared" si="199"/>
        <v>41242</v>
      </c>
      <c r="BG1279" s="34">
        <f t="shared" si="194"/>
        <v>82.88000000000001</v>
      </c>
      <c r="BH1279" s="32">
        <f t="shared" si="195"/>
        <v>1</v>
      </c>
      <c r="BI1279" s="32">
        <f t="shared" si="196"/>
        <v>0</v>
      </c>
      <c r="BJ1279" s="69">
        <f t="shared" si="197"/>
        <v>0</v>
      </c>
      <c r="BK1279" s="158" t="str">
        <f t="shared" si="198"/>
        <v/>
      </c>
    </row>
    <row r="1280" spans="1:63" ht="12" customHeight="1" x14ac:dyDescent="0.2">
      <c r="A1280" s="8"/>
      <c r="B1280" s="7"/>
      <c r="C1280" s="7"/>
      <c r="D1280" s="7"/>
      <c r="E1280" s="7"/>
      <c r="F1280" s="7"/>
      <c r="G1280" s="7"/>
      <c r="H1280" s="7"/>
      <c r="I1280" s="10"/>
      <c r="J1280" s="25"/>
      <c r="K1280" s="250"/>
      <c r="L1280" s="31"/>
      <c r="M1280" s="9"/>
      <c r="N1280" s="11" t="s">
        <v>25</v>
      </c>
      <c r="O1280" s="39"/>
      <c r="P1280" s="47"/>
      <c r="Q1280" s="13"/>
      <c r="R1280" s="248">
        <f t="shared" si="190"/>
        <v>0</v>
      </c>
      <c r="S1280" s="248">
        <f t="shared" si="191"/>
        <v>0</v>
      </c>
      <c r="T1280" s="248">
        <f t="shared" si="192"/>
        <v>0</v>
      </c>
      <c r="U1280" s="248">
        <f t="shared" si="193"/>
        <v>0</v>
      </c>
      <c r="V1280" s="13"/>
      <c r="W1280" s="7"/>
      <c r="AT1280" s="130"/>
      <c r="BF1280" s="33">
        <f t="shared" si="199"/>
        <v>41242</v>
      </c>
      <c r="BG1280" s="34">
        <f t="shared" si="194"/>
        <v>82.88000000000001</v>
      </c>
      <c r="BH1280" s="32">
        <f t="shared" si="195"/>
        <v>1</v>
      </c>
      <c r="BI1280" s="32">
        <f t="shared" si="196"/>
        <v>0</v>
      </c>
      <c r="BJ1280" s="69">
        <f t="shared" si="197"/>
        <v>0</v>
      </c>
      <c r="BK1280" s="158" t="str">
        <f t="shared" si="198"/>
        <v/>
      </c>
    </row>
    <row r="1281" spans="1:63" ht="12" customHeight="1" x14ac:dyDescent="0.2">
      <c r="A1281" s="8"/>
      <c r="B1281" s="7"/>
      <c r="C1281" s="7"/>
      <c r="D1281" s="7"/>
      <c r="E1281" s="7"/>
      <c r="F1281" s="7"/>
      <c r="G1281" s="7"/>
      <c r="H1281" s="7"/>
      <c r="I1281" s="10"/>
      <c r="J1281" s="25"/>
      <c r="K1281" s="250"/>
      <c r="L1281" s="31"/>
      <c r="M1281" s="9"/>
      <c r="N1281" s="11" t="s">
        <v>25</v>
      </c>
      <c r="O1281" s="39"/>
      <c r="P1281" s="47"/>
      <c r="Q1281" s="13"/>
      <c r="R1281" s="248">
        <f t="shared" si="190"/>
        <v>0</v>
      </c>
      <c r="S1281" s="248">
        <f t="shared" si="191"/>
        <v>0</v>
      </c>
      <c r="T1281" s="248">
        <f t="shared" si="192"/>
        <v>0</v>
      </c>
      <c r="U1281" s="248">
        <f t="shared" si="193"/>
        <v>0</v>
      </c>
      <c r="V1281" s="13"/>
      <c r="W1281" s="7"/>
      <c r="AT1281" s="130"/>
      <c r="BF1281" s="33">
        <f t="shared" si="199"/>
        <v>41242</v>
      </c>
      <c r="BG1281" s="34">
        <f t="shared" si="194"/>
        <v>82.88000000000001</v>
      </c>
      <c r="BH1281" s="32">
        <f t="shared" si="195"/>
        <v>1</v>
      </c>
      <c r="BI1281" s="32">
        <f t="shared" si="196"/>
        <v>0</v>
      </c>
      <c r="BJ1281" s="69">
        <f t="shared" si="197"/>
        <v>0</v>
      </c>
      <c r="BK1281" s="158" t="str">
        <f t="shared" si="198"/>
        <v/>
      </c>
    </row>
    <row r="1282" spans="1:63" ht="12" customHeight="1" x14ac:dyDescent="0.2">
      <c r="A1282" s="8"/>
      <c r="B1282" s="7"/>
      <c r="C1282" s="7"/>
      <c r="D1282" s="7"/>
      <c r="E1282" s="7"/>
      <c r="F1282" s="7"/>
      <c r="G1282" s="7"/>
      <c r="H1282" s="7"/>
      <c r="I1282" s="10"/>
      <c r="J1282" s="25"/>
      <c r="K1282" s="250"/>
      <c r="L1282" s="31"/>
      <c r="M1282" s="9"/>
      <c r="N1282" s="11" t="s">
        <v>25</v>
      </c>
      <c r="O1282" s="39"/>
      <c r="P1282" s="47"/>
      <c r="Q1282" s="13"/>
      <c r="R1282" s="248">
        <f t="shared" si="190"/>
        <v>0</v>
      </c>
      <c r="S1282" s="248">
        <f t="shared" si="191"/>
        <v>0</v>
      </c>
      <c r="T1282" s="248">
        <f t="shared" si="192"/>
        <v>0</v>
      </c>
      <c r="U1282" s="248">
        <f t="shared" si="193"/>
        <v>0</v>
      </c>
      <c r="V1282" s="13"/>
      <c r="W1282" s="7"/>
      <c r="AT1282" s="130"/>
      <c r="BF1282" s="33">
        <f t="shared" si="199"/>
        <v>41242</v>
      </c>
      <c r="BG1282" s="34">
        <f t="shared" si="194"/>
        <v>82.88000000000001</v>
      </c>
      <c r="BH1282" s="32">
        <f t="shared" si="195"/>
        <v>1</v>
      </c>
      <c r="BI1282" s="32">
        <f t="shared" si="196"/>
        <v>0</v>
      </c>
      <c r="BJ1282" s="69">
        <f t="shared" si="197"/>
        <v>0</v>
      </c>
      <c r="BK1282" s="158" t="str">
        <f t="shared" si="198"/>
        <v/>
      </c>
    </row>
    <row r="1283" spans="1:63" ht="12" customHeight="1" x14ac:dyDescent="0.2">
      <c r="A1283" s="8"/>
      <c r="B1283" s="7"/>
      <c r="C1283" s="7"/>
      <c r="D1283" s="7"/>
      <c r="E1283" s="7"/>
      <c r="F1283" s="7"/>
      <c r="G1283" s="7"/>
      <c r="H1283" s="7"/>
      <c r="I1283" s="10"/>
      <c r="J1283" s="25"/>
      <c r="K1283" s="250"/>
      <c r="L1283" s="31"/>
      <c r="M1283" s="9"/>
      <c r="N1283" s="11" t="s">
        <v>25</v>
      </c>
      <c r="O1283" s="39"/>
      <c r="P1283" s="47"/>
      <c r="Q1283" s="13"/>
      <c r="R1283" s="248">
        <f t="shared" si="190"/>
        <v>0</v>
      </c>
      <c r="S1283" s="248">
        <f t="shared" si="191"/>
        <v>0</v>
      </c>
      <c r="T1283" s="248">
        <f t="shared" si="192"/>
        <v>0</v>
      </c>
      <c r="U1283" s="248">
        <f t="shared" si="193"/>
        <v>0</v>
      </c>
      <c r="V1283" s="13"/>
      <c r="W1283" s="7"/>
      <c r="AT1283" s="130"/>
      <c r="BF1283" s="33">
        <f t="shared" si="199"/>
        <v>41242</v>
      </c>
      <c r="BG1283" s="34">
        <f t="shared" si="194"/>
        <v>82.88000000000001</v>
      </c>
      <c r="BH1283" s="32">
        <f t="shared" si="195"/>
        <v>1</v>
      </c>
      <c r="BI1283" s="32">
        <f t="shared" si="196"/>
        <v>0</v>
      </c>
      <c r="BJ1283" s="69">
        <f t="shared" si="197"/>
        <v>0</v>
      </c>
      <c r="BK1283" s="158" t="str">
        <f t="shared" si="198"/>
        <v/>
      </c>
    </row>
    <row r="1284" spans="1:63" ht="12" customHeight="1" x14ac:dyDescent="0.2">
      <c r="A1284" s="8"/>
      <c r="B1284" s="7"/>
      <c r="C1284" s="7"/>
      <c r="D1284" s="7"/>
      <c r="E1284" s="7"/>
      <c r="F1284" s="7"/>
      <c r="G1284" s="7"/>
      <c r="H1284" s="7"/>
      <c r="I1284" s="10"/>
      <c r="J1284" s="25"/>
      <c r="K1284" s="250"/>
      <c r="L1284" s="31"/>
      <c r="M1284" s="9"/>
      <c r="N1284" s="11" t="s">
        <v>25</v>
      </c>
      <c r="O1284" s="39"/>
      <c r="P1284" s="47"/>
      <c r="Q1284" s="13"/>
      <c r="R1284" s="248">
        <f t="shared" si="190"/>
        <v>0</v>
      </c>
      <c r="S1284" s="248">
        <f t="shared" si="191"/>
        <v>0</v>
      </c>
      <c r="T1284" s="248">
        <f t="shared" si="192"/>
        <v>0</v>
      </c>
      <c r="U1284" s="248">
        <f t="shared" si="193"/>
        <v>0</v>
      </c>
      <c r="V1284" s="13"/>
      <c r="W1284" s="7"/>
      <c r="AT1284" s="130"/>
      <c r="BF1284" s="33">
        <f t="shared" si="199"/>
        <v>41242</v>
      </c>
      <c r="BG1284" s="34">
        <f t="shared" si="194"/>
        <v>82.88000000000001</v>
      </c>
      <c r="BH1284" s="32">
        <f t="shared" si="195"/>
        <v>1</v>
      </c>
      <c r="BI1284" s="32">
        <f t="shared" si="196"/>
        <v>0</v>
      </c>
      <c r="BJ1284" s="69">
        <f t="shared" si="197"/>
        <v>0</v>
      </c>
      <c r="BK1284" s="158" t="str">
        <f t="shared" si="198"/>
        <v/>
      </c>
    </row>
    <row r="1285" spans="1:63" ht="12" customHeight="1" x14ac:dyDescent="0.2">
      <c r="A1285" s="8"/>
      <c r="B1285" s="7"/>
      <c r="C1285" s="7"/>
      <c r="D1285" s="7"/>
      <c r="E1285" s="7"/>
      <c r="F1285" s="7"/>
      <c r="G1285" s="7"/>
      <c r="H1285" s="7"/>
      <c r="I1285" s="10"/>
      <c r="J1285" s="25"/>
      <c r="K1285" s="250"/>
      <c r="L1285" s="31"/>
      <c r="M1285" s="9"/>
      <c r="N1285" s="11" t="s">
        <v>25</v>
      </c>
      <c r="O1285" s="39"/>
      <c r="P1285" s="47"/>
      <c r="Q1285" s="13"/>
      <c r="R1285" s="248">
        <f t="shared" si="190"/>
        <v>0</v>
      </c>
      <c r="S1285" s="248">
        <f t="shared" si="191"/>
        <v>0</v>
      </c>
      <c r="T1285" s="248">
        <f t="shared" si="192"/>
        <v>0</v>
      </c>
      <c r="U1285" s="248">
        <f t="shared" si="193"/>
        <v>0</v>
      </c>
      <c r="V1285" s="13"/>
      <c r="W1285" s="7"/>
      <c r="AT1285" s="130"/>
      <c r="BF1285" s="33">
        <f t="shared" si="199"/>
        <v>41242</v>
      </c>
      <c r="BG1285" s="34">
        <f t="shared" si="194"/>
        <v>82.88000000000001</v>
      </c>
      <c r="BH1285" s="32">
        <f t="shared" si="195"/>
        <v>1</v>
      </c>
      <c r="BI1285" s="32">
        <f t="shared" si="196"/>
        <v>0</v>
      </c>
      <c r="BJ1285" s="69">
        <f t="shared" si="197"/>
        <v>0</v>
      </c>
      <c r="BK1285" s="158" t="str">
        <f t="shared" si="198"/>
        <v/>
      </c>
    </row>
    <row r="1286" spans="1:63" ht="12" customHeight="1" x14ac:dyDescent="0.2">
      <c r="A1286" s="8"/>
      <c r="B1286" s="7"/>
      <c r="C1286" s="7"/>
      <c r="D1286" s="7"/>
      <c r="E1286" s="7"/>
      <c r="F1286" s="7"/>
      <c r="G1286" s="7"/>
      <c r="H1286" s="7"/>
      <c r="I1286" s="10"/>
      <c r="J1286" s="25"/>
      <c r="K1286" s="250"/>
      <c r="L1286" s="31"/>
      <c r="M1286" s="9"/>
      <c r="N1286" s="11" t="s">
        <v>25</v>
      </c>
      <c r="O1286" s="39"/>
      <c r="P1286" s="47"/>
      <c r="Q1286" s="13"/>
      <c r="R1286" s="248">
        <f t="shared" si="190"/>
        <v>0</v>
      </c>
      <c r="S1286" s="248">
        <f t="shared" si="191"/>
        <v>0</v>
      </c>
      <c r="T1286" s="248">
        <f t="shared" si="192"/>
        <v>0</v>
      </c>
      <c r="U1286" s="248">
        <f t="shared" si="193"/>
        <v>0</v>
      </c>
      <c r="V1286" s="13"/>
      <c r="W1286" s="7"/>
      <c r="AT1286" s="130"/>
      <c r="BF1286" s="33">
        <f t="shared" si="199"/>
        <v>41242</v>
      </c>
      <c r="BG1286" s="34">
        <f t="shared" si="194"/>
        <v>82.88000000000001</v>
      </c>
      <c r="BH1286" s="32">
        <f t="shared" si="195"/>
        <v>1</v>
      </c>
      <c r="BI1286" s="32">
        <f t="shared" si="196"/>
        <v>0</v>
      </c>
      <c r="BJ1286" s="69">
        <f t="shared" si="197"/>
        <v>0</v>
      </c>
      <c r="BK1286" s="158" t="str">
        <f t="shared" si="198"/>
        <v/>
      </c>
    </row>
    <row r="1287" spans="1:63" ht="12" customHeight="1" x14ac:dyDescent="0.2">
      <c r="A1287" s="8"/>
      <c r="B1287" s="7"/>
      <c r="C1287" s="7"/>
      <c r="D1287" s="7"/>
      <c r="E1287" s="7"/>
      <c r="F1287" s="7"/>
      <c r="G1287" s="7"/>
      <c r="H1287" s="7"/>
      <c r="I1287" s="10"/>
      <c r="J1287" s="25"/>
      <c r="K1287" s="250"/>
      <c r="L1287" s="31"/>
      <c r="M1287" s="9"/>
      <c r="N1287" s="11" t="s">
        <v>25</v>
      </c>
      <c r="O1287" s="39"/>
      <c r="P1287" s="47"/>
      <c r="Q1287" s="13"/>
      <c r="R1287" s="248">
        <f t="shared" si="190"/>
        <v>0</v>
      </c>
      <c r="S1287" s="248">
        <f t="shared" si="191"/>
        <v>0</v>
      </c>
      <c r="T1287" s="248">
        <f t="shared" si="192"/>
        <v>0</v>
      </c>
      <c r="U1287" s="248">
        <f t="shared" si="193"/>
        <v>0</v>
      </c>
      <c r="V1287" s="13"/>
      <c r="W1287" s="7"/>
      <c r="AT1287" s="130"/>
      <c r="BF1287" s="33">
        <f t="shared" si="199"/>
        <v>41242</v>
      </c>
      <c r="BG1287" s="34">
        <f t="shared" si="194"/>
        <v>82.88000000000001</v>
      </c>
      <c r="BH1287" s="32">
        <f t="shared" si="195"/>
        <v>1</v>
      </c>
      <c r="BI1287" s="32">
        <f t="shared" si="196"/>
        <v>0</v>
      </c>
      <c r="BJ1287" s="69">
        <f t="shared" si="197"/>
        <v>0</v>
      </c>
      <c r="BK1287" s="158" t="str">
        <f t="shared" si="198"/>
        <v/>
      </c>
    </row>
    <row r="1288" spans="1:63" ht="12" customHeight="1" x14ac:dyDescent="0.2">
      <c r="A1288" s="8"/>
      <c r="B1288" s="7"/>
      <c r="C1288" s="7"/>
      <c r="D1288" s="7"/>
      <c r="E1288" s="7"/>
      <c r="F1288" s="7"/>
      <c r="G1288" s="7"/>
      <c r="H1288" s="7"/>
      <c r="I1288" s="10"/>
      <c r="J1288" s="25"/>
      <c r="K1288" s="250"/>
      <c r="L1288" s="31"/>
      <c r="M1288" s="9"/>
      <c r="N1288" s="11" t="s">
        <v>25</v>
      </c>
      <c r="O1288" s="39"/>
      <c r="P1288" s="47"/>
      <c r="Q1288" s="13"/>
      <c r="R1288" s="248">
        <f t="shared" si="190"/>
        <v>0</v>
      </c>
      <c r="S1288" s="248">
        <f t="shared" si="191"/>
        <v>0</v>
      </c>
      <c r="T1288" s="248">
        <f t="shared" si="192"/>
        <v>0</v>
      </c>
      <c r="U1288" s="248">
        <f t="shared" si="193"/>
        <v>0</v>
      </c>
      <c r="V1288" s="13"/>
      <c r="W1288" s="7"/>
      <c r="AT1288" s="130"/>
      <c r="BF1288" s="33">
        <f t="shared" si="199"/>
        <v>41242</v>
      </c>
      <c r="BG1288" s="34">
        <f t="shared" si="194"/>
        <v>82.88000000000001</v>
      </c>
      <c r="BH1288" s="32">
        <f t="shared" si="195"/>
        <v>1</v>
      </c>
      <c r="BI1288" s="32">
        <f t="shared" si="196"/>
        <v>0</v>
      </c>
      <c r="BJ1288" s="69">
        <f t="shared" si="197"/>
        <v>0</v>
      </c>
      <c r="BK1288" s="158" t="str">
        <f t="shared" si="198"/>
        <v/>
      </c>
    </row>
    <row r="1289" spans="1:63" ht="12" customHeight="1" x14ac:dyDescent="0.2">
      <c r="A1289" s="8"/>
      <c r="B1289" s="7"/>
      <c r="C1289" s="7"/>
      <c r="D1289" s="7"/>
      <c r="E1289" s="7"/>
      <c r="F1289" s="7"/>
      <c r="G1289" s="7"/>
      <c r="H1289" s="7"/>
      <c r="I1289" s="10"/>
      <c r="J1289" s="25"/>
      <c r="K1289" s="250"/>
      <c r="L1289" s="31"/>
      <c r="M1289" s="9"/>
      <c r="N1289" s="11" t="s">
        <v>25</v>
      </c>
      <c r="O1289" s="39"/>
      <c r="P1289" s="47"/>
      <c r="Q1289" s="13"/>
      <c r="R1289" s="248">
        <f t="shared" si="190"/>
        <v>0</v>
      </c>
      <c r="S1289" s="248">
        <f t="shared" si="191"/>
        <v>0</v>
      </c>
      <c r="T1289" s="248">
        <f t="shared" si="192"/>
        <v>0</v>
      </c>
      <c r="U1289" s="248">
        <f t="shared" si="193"/>
        <v>0</v>
      </c>
      <c r="V1289" s="13"/>
      <c r="W1289" s="7"/>
      <c r="AT1289" s="130"/>
      <c r="BF1289" s="33">
        <f t="shared" si="199"/>
        <v>41242</v>
      </c>
      <c r="BG1289" s="34">
        <f t="shared" si="194"/>
        <v>82.88000000000001</v>
      </c>
      <c r="BH1289" s="32">
        <f t="shared" si="195"/>
        <v>1</v>
      </c>
      <c r="BI1289" s="32">
        <f t="shared" si="196"/>
        <v>0</v>
      </c>
      <c r="BJ1289" s="69">
        <f t="shared" si="197"/>
        <v>0</v>
      </c>
      <c r="BK1289" s="158" t="str">
        <f t="shared" si="198"/>
        <v/>
      </c>
    </row>
    <row r="1290" spans="1:63" ht="12" customHeight="1" x14ac:dyDescent="0.2">
      <c r="A1290" s="8"/>
      <c r="B1290" s="7"/>
      <c r="C1290" s="7"/>
      <c r="D1290" s="7"/>
      <c r="E1290" s="7"/>
      <c r="F1290" s="7"/>
      <c r="G1290" s="7"/>
      <c r="H1290" s="7"/>
      <c r="I1290" s="10"/>
      <c r="J1290" s="25"/>
      <c r="K1290" s="250"/>
      <c r="L1290" s="31"/>
      <c r="M1290" s="9"/>
      <c r="N1290" s="11" t="s">
        <v>25</v>
      </c>
      <c r="O1290" s="39"/>
      <c r="P1290" s="47"/>
      <c r="Q1290" s="13"/>
      <c r="R1290" s="248">
        <f t="shared" si="190"/>
        <v>0</v>
      </c>
      <c r="S1290" s="248">
        <f t="shared" si="191"/>
        <v>0</v>
      </c>
      <c r="T1290" s="248">
        <f t="shared" si="192"/>
        <v>0</v>
      </c>
      <c r="U1290" s="248">
        <f t="shared" si="193"/>
        <v>0</v>
      </c>
      <c r="V1290" s="13"/>
      <c r="W1290" s="7"/>
      <c r="AT1290" s="130"/>
      <c r="BF1290" s="33">
        <f t="shared" si="199"/>
        <v>41242</v>
      </c>
      <c r="BG1290" s="34">
        <f t="shared" si="194"/>
        <v>82.88000000000001</v>
      </c>
      <c r="BH1290" s="32">
        <f t="shared" si="195"/>
        <v>1</v>
      </c>
      <c r="BI1290" s="32">
        <f t="shared" si="196"/>
        <v>0</v>
      </c>
      <c r="BJ1290" s="69">
        <f t="shared" si="197"/>
        <v>0</v>
      </c>
      <c r="BK1290" s="158" t="str">
        <f t="shared" si="198"/>
        <v/>
      </c>
    </row>
    <row r="1291" spans="1:63" ht="12" customHeight="1" x14ac:dyDescent="0.2">
      <c r="A1291" s="8"/>
      <c r="B1291" s="7"/>
      <c r="C1291" s="7"/>
      <c r="D1291" s="7"/>
      <c r="E1291" s="7"/>
      <c r="F1291" s="7"/>
      <c r="G1291" s="7"/>
      <c r="H1291" s="7"/>
      <c r="I1291" s="10"/>
      <c r="J1291" s="25"/>
      <c r="K1291" s="250"/>
      <c r="L1291" s="31"/>
      <c r="M1291" s="9"/>
      <c r="N1291" s="11" t="s">
        <v>25</v>
      </c>
      <c r="O1291" s="39"/>
      <c r="P1291" s="47"/>
      <c r="Q1291" s="13"/>
      <c r="R1291" s="248">
        <f t="shared" ref="R1291:R1354" si="200">IF(N1291&lt;&gt;"M",ROUND(IF(M1291&lt;&gt;"Y",IF(P1291&lt;&gt;"Y",K1291,K1291*(BH1291-1)),0),ROUNDING),"")</f>
        <v>0</v>
      </c>
      <c r="S1291" s="248">
        <f t="shared" ref="S1291:S1354" si="201">IF(N1291&lt;&gt;"M",ROUND(IF(O1291&gt;0,IF(M1291="Y",BI1291*(1-O1291),IF(BI1291&gt;R1291,R1291 + (BI1291 - R1291)*(1-O1291),BI1291)),BI1291),ROUNDING),"")</f>
        <v>0</v>
      </c>
      <c r="T1291" s="248">
        <f t="shared" ref="T1291:T1354" si="202">IF(N1291&lt;&gt;"M",ROUND(IF(O1291&gt;0,IF(M1291="Y",BJ1291*(1-O1291),IF(BJ1291&gt;R1291,R1291 + (BJ1291 - R1291)*(1-O1291),BJ1291)),BJ1291),ROUNDING),"")</f>
        <v>0</v>
      </c>
      <c r="U1291" s="248">
        <f t="shared" ref="U1291:U1354" si="203">IF(N1291&lt;&gt;"M",ROUND(IF(OR(N1291="P",N1291=""),0,IF(OR(M1291="N",M1291=""),T1291-R1291,T1291)),ROUNDING),"")</f>
        <v>0</v>
      </c>
      <c r="V1291" s="13"/>
      <c r="W1291" s="7"/>
      <c r="AT1291" s="130"/>
      <c r="BF1291" s="33">
        <f t="shared" si="199"/>
        <v>41242</v>
      </c>
      <c r="BG1291" s="34">
        <f t="shared" ref="BG1291:BG1354" si="204">IF(N1291&lt;&gt;"M",BG1290+U1291,BG1290)</f>
        <v>82.88000000000001</v>
      </c>
      <c r="BH1291" s="32">
        <f t="shared" ref="BH1291:BH1354" si="205">IF(L1291&lt;&gt;"",IF(ODDS_TYPE=1,L1291,IF(ODDS_TYPE=2,IF(L1291&gt;0,1+L1291/100,IF(L1291&lt;0,1-100/L1291,1)),IF(ODDS_TYPE=3,1+L1291,IF(ODDS_TYPE=4,1+L1291,IF(ODDS_TYPE=5,IF(L1291&gt;0,1+L1291,1-1/L1291),IF(ODDS_TYPE=6,IF(L1291&gt;=0,L1291+1,1-1/L1291),1)))))),1)</f>
        <v>1</v>
      </c>
      <c r="BI1291" s="32">
        <f t="shared" ref="BI1291:BI1354" si="206">IF(P1291&lt;&gt;"Y",IF(M1291&lt;&gt;"Y",K1291*BH1291,K1291*BH1291 - K1291),IF(M1291&lt;&gt;"Y",K1291*BH1291,K1291))</f>
        <v>0</v>
      </c>
      <c r="BJ1291" s="69">
        <f t="shared" ref="BJ1291:BJ1354" si="207">IF(P1291&lt;&gt;"Y",
IF(M1291&lt;&gt;"Y",
IF(N1291="Y",K1291*BH1291,IF(N1291="P",0,IF(OR(N1291="R",N1291="PU"),K1291,IF(N1291="H",K1291*BH1291*0.5,IF(N1291="HW",K1291*0.5*(1 + BH1291),IF(N1291="HL",K1291*0.5,0)))))),
IF(N1291="Y",K1291*BH1291 - K1291,IF(N1291="P",0,IF(OR(N1291="R",N1291="PU"),0,IF(N1291="H",IF(BH1291&gt;2,0.5*K1291*BH1291 - K1291,0),IF(N1291="HW",K1291*0.5*(1 + BH1291) - K1291,IF(N1291="HL",0,0))))))),
IF(M1291&lt;&gt;"Y",
IF(N1291="Y",K1291*BH1291,IF(N1291="P",0,IF(OR(N1291="R",N1291="PU"),K1291*(BH1291-1),IF(N1291="H",K1291*BH1291*0.5,IF(N1291="HW",K1291*(BH1291-1)*0.5,IF(N1291="HL",K1291*BH1291 - K1291*0.5,0)))))),
IF(N1291="Y",K1291,IF(N1291="P",0,IF(OR(N1291="R",N1291="PU"),0,IF(N1291="H",IF(BH1291&lt;2,K1291*BH1291*0.5 - K1291*(BH1291-1),0),IF(N1291="HW",0,IF(N1291="HL",K1291*0.5,0)))))))
)</f>
        <v>0</v>
      </c>
      <c r="BK1291" s="158" t="str">
        <f t="shared" ref="BK1291:BK1354" si="208">IF(FILT_M=1,IF(LEN(C1291)&gt;0,C1291,""),IF(FILT_M=2,IF(LEN(E1291)&gt;0,E1291,""),IF(FILT_M=3,IF(LEN(F1291)&gt;0,F1291,""),IF(FILT_M=4,IF(LEN(G1291)&gt;0,G1291,""),""))))</f>
        <v/>
      </c>
    </row>
    <row r="1292" spans="1:63" ht="12" customHeight="1" x14ac:dyDescent="0.2">
      <c r="A1292" s="8"/>
      <c r="B1292" s="7"/>
      <c r="C1292" s="7"/>
      <c r="D1292" s="7"/>
      <c r="E1292" s="7"/>
      <c r="F1292" s="7"/>
      <c r="G1292" s="7"/>
      <c r="H1292" s="7"/>
      <c r="I1292" s="10"/>
      <c r="J1292" s="25"/>
      <c r="K1292" s="250"/>
      <c r="L1292" s="31"/>
      <c r="M1292" s="9"/>
      <c r="N1292" s="11" t="s">
        <v>25</v>
      </c>
      <c r="O1292" s="39"/>
      <c r="P1292" s="47"/>
      <c r="Q1292" s="13"/>
      <c r="R1292" s="248">
        <f t="shared" si="200"/>
        <v>0</v>
      </c>
      <c r="S1292" s="248">
        <f t="shared" si="201"/>
        <v>0</v>
      </c>
      <c r="T1292" s="248">
        <f t="shared" si="202"/>
        <v>0</v>
      </c>
      <c r="U1292" s="248">
        <f t="shared" si="203"/>
        <v>0</v>
      </c>
      <c r="V1292" s="13"/>
      <c r="W1292" s="7"/>
      <c r="AT1292" s="130"/>
      <c r="BF1292" s="33">
        <f t="shared" ref="BF1292:BF1355" si="209">IF(A1292&gt;2,A1292,BF1291)</f>
        <v>41242</v>
      </c>
      <c r="BG1292" s="34">
        <f t="shared" si="204"/>
        <v>82.88000000000001</v>
      </c>
      <c r="BH1292" s="32">
        <f t="shared" si="205"/>
        <v>1</v>
      </c>
      <c r="BI1292" s="32">
        <f t="shared" si="206"/>
        <v>0</v>
      </c>
      <c r="BJ1292" s="69">
        <f t="shared" si="207"/>
        <v>0</v>
      </c>
      <c r="BK1292" s="158" t="str">
        <f t="shared" si="208"/>
        <v/>
      </c>
    </row>
    <row r="1293" spans="1:63" ht="12" customHeight="1" x14ac:dyDescent="0.2">
      <c r="A1293" s="8"/>
      <c r="B1293" s="7"/>
      <c r="C1293" s="7"/>
      <c r="D1293" s="7"/>
      <c r="E1293" s="7"/>
      <c r="F1293" s="7"/>
      <c r="G1293" s="7"/>
      <c r="H1293" s="7"/>
      <c r="I1293" s="10"/>
      <c r="J1293" s="25"/>
      <c r="K1293" s="250"/>
      <c r="L1293" s="31"/>
      <c r="M1293" s="9"/>
      <c r="N1293" s="11" t="s">
        <v>25</v>
      </c>
      <c r="O1293" s="39"/>
      <c r="P1293" s="47"/>
      <c r="Q1293" s="13"/>
      <c r="R1293" s="248">
        <f t="shared" si="200"/>
        <v>0</v>
      </c>
      <c r="S1293" s="248">
        <f t="shared" si="201"/>
        <v>0</v>
      </c>
      <c r="T1293" s="248">
        <f t="shared" si="202"/>
        <v>0</v>
      </c>
      <c r="U1293" s="248">
        <f t="shared" si="203"/>
        <v>0</v>
      </c>
      <c r="V1293" s="13"/>
      <c r="W1293" s="7"/>
      <c r="AT1293" s="130"/>
      <c r="BF1293" s="33">
        <f t="shared" si="209"/>
        <v>41242</v>
      </c>
      <c r="BG1293" s="34">
        <f t="shared" si="204"/>
        <v>82.88000000000001</v>
      </c>
      <c r="BH1293" s="32">
        <f t="shared" si="205"/>
        <v>1</v>
      </c>
      <c r="BI1293" s="32">
        <f t="shared" si="206"/>
        <v>0</v>
      </c>
      <c r="BJ1293" s="69">
        <f t="shared" si="207"/>
        <v>0</v>
      </c>
      <c r="BK1293" s="158" t="str">
        <f t="shared" si="208"/>
        <v/>
      </c>
    </row>
    <row r="1294" spans="1:63" ht="12" customHeight="1" x14ac:dyDescent="0.2">
      <c r="A1294" s="8"/>
      <c r="B1294" s="7"/>
      <c r="C1294" s="7"/>
      <c r="D1294" s="7"/>
      <c r="E1294" s="7"/>
      <c r="F1294" s="7"/>
      <c r="G1294" s="7"/>
      <c r="H1294" s="7"/>
      <c r="I1294" s="10"/>
      <c r="J1294" s="25"/>
      <c r="K1294" s="250"/>
      <c r="L1294" s="31"/>
      <c r="M1294" s="9"/>
      <c r="N1294" s="11" t="s">
        <v>25</v>
      </c>
      <c r="O1294" s="39"/>
      <c r="P1294" s="47"/>
      <c r="Q1294" s="13"/>
      <c r="R1294" s="248">
        <f t="shared" si="200"/>
        <v>0</v>
      </c>
      <c r="S1294" s="248">
        <f t="shared" si="201"/>
        <v>0</v>
      </c>
      <c r="T1294" s="248">
        <f t="shared" si="202"/>
        <v>0</v>
      </c>
      <c r="U1294" s="248">
        <f t="shared" si="203"/>
        <v>0</v>
      </c>
      <c r="V1294" s="13"/>
      <c r="W1294" s="7"/>
      <c r="AT1294" s="130"/>
      <c r="BF1294" s="33">
        <f t="shared" si="209"/>
        <v>41242</v>
      </c>
      <c r="BG1294" s="34">
        <f t="shared" si="204"/>
        <v>82.88000000000001</v>
      </c>
      <c r="BH1294" s="32">
        <f t="shared" si="205"/>
        <v>1</v>
      </c>
      <c r="BI1294" s="32">
        <f t="shared" si="206"/>
        <v>0</v>
      </c>
      <c r="BJ1294" s="69">
        <f t="shared" si="207"/>
        <v>0</v>
      </c>
      <c r="BK1294" s="158" t="str">
        <f t="shared" si="208"/>
        <v/>
      </c>
    </row>
    <row r="1295" spans="1:63" ht="12" customHeight="1" x14ac:dyDescent="0.2">
      <c r="A1295" s="8"/>
      <c r="B1295" s="7"/>
      <c r="C1295" s="7"/>
      <c r="D1295" s="7"/>
      <c r="E1295" s="7"/>
      <c r="F1295" s="7"/>
      <c r="G1295" s="7"/>
      <c r="H1295" s="7"/>
      <c r="I1295" s="10"/>
      <c r="J1295" s="25"/>
      <c r="K1295" s="250"/>
      <c r="L1295" s="31"/>
      <c r="M1295" s="9"/>
      <c r="N1295" s="11" t="s">
        <v>25</v>
      </c>
      <c r="O1295" s="39"/>
      <c r="P1295" s="47"/>
      <c r="Q1295" s="13"/>
      <c r="R1295" s="248">
        <f t="shared" si="200"/>
        <v>0</v>
      </c>
      <c r="S1295" s="248">
        <f t="shared" si="201"/>
        <v>0</v>
      </c>
      <c r="T1295" s="248">
        <f t="shared" si="202"/>
        <v>0</v>
      </c>
      <c r="U1295" s="248">
        <f t="shared" si="203"/>
        <v>0</v>
      </c>
      <c r="V1295" s="13"/>
      <c r="W1295" s="7"/>
      <c r="AT1295" s="130"/>
      <c r="BF1295" s="33">
        <f t="shared" si="209"/>
        <v>41242</v>
      </c>
      <c r="BG1295" s="34">
        <f t="shared" si="204"/>
        <v>82.88000000000001</v>
      </c>
      <c r="BH1295" s="32">
        <f t="shared" si="205"/>
        <v>1</v>
      </c>
      <c r="BI1295" s="32">
        <f t="shared" si="206"/>
        <v>0</v>
      </c>
      <c r="BJ1295" s="69">
        <f t="shared" si="207"/>
        <v>0</v>
      </c>
      <c r="BK1295" s="158" t="str">
        <f t="shared" si="208"/>
        <v/>
      </c>
    </row>
    <row r="1296" spans="1:63" ht="12" customHeight="1" x14ac:dyDescent="0.2">
      <c r="A1296" s="8"/>
      <c r="B1296" s="7"/>
      <c r="C1296" s="7"/>
      <c r="D1296" s="7"/>
      <c r="E1296" s="7"/>
      <c r="F1296" s="7"/>
      <c r="G1296" s="7"/>
      <c r="H1296" s="7"/>
      <c r="I1296" s="10"/>
      <c r="J1296" s="25"/>
      <c r="K1296" s="250"/>
      <c r="L1296" s="31"/>
      <c r="M1296" s="9"/>
      <c r="N1296" s="11" t="s">
        <v>25</v>
      </c>
      <c r="O1296" s="39"/>
      <c r="P1296" s="47"/>
      <c r="Q1296" s="13"/>
      <c r="R1296" s="248">
        <f t="shared" si="200"/>
        <v>0</v>
      </c>
      <c r="S1296" s="248">
        <f t="shared" si="201"/>
        <v>0</v>
      </c>
      <c r="T1296" s="248">
        <f t="shared" si="202"/>
        <v>0</v>
      </c>
      <c r="U1296" s="248">
        <f t="shared" si="203"/>
        <v>0</v>
      </c>
      <c r="V1296" s="13"/>
      <c r="W1296" s="7"/>
      <c r="AT1296" s="130"/>
      <c r="BF1296" s="33">
        <f t="shared" si="209"/>
        <v>41242</v>
      </c>
      <c r="BG1296" s="34">
        <f t="shared" si="204"/>
        <v>82.88000000000001</v>
      </c>
      <c r="BH1296" s="32">
        <f t="shared" si="205"/>
        <v>1</v>
      </c>
      <c r="BI1296" s="32">
        <f t="shared" si="206"/>
        <v>0</v>
      </c>
      <c r="BJ1296" s="69">
        <f t="shared" si="207"/>
        <v>0</v>
      </c>
      <c r="BK1296" s="158" t="str">
        <f t="shared" si="208"/>
        <v/>
      </c>
    </row>
    <row r="1297" spans="1:63" ht="12" customHeight="1" x14ac:dyDescent="0.2">
      <c r="A1297" s="8"/>
      <c r="B1297" s="7"/>
      <c r="C1297" s="7"/>
      <c r="D1297" s="7"/>
      <c r="E1297" s="7"/>
      <c r="F1297" s="7"/>
      <c r="G1297" s="7"/>
      <c r="H1297" s="7"/>
      <c r="I1297" s="10"/>
      <c r="J1297" s="25"/>
      <c r="K1297" s="250"/>
      <c r="L1297" s="31"/>
      <c r="M1297" s="9"/>
      <c r="N1297" s="11" t="s">
        <v>25</v>
      </c>
      <c r="O1297" s="39"/>
      <c r="P1297" s="47"/>
      <c r="Q1297" s="13"/>
      <c r="R1297" s="248">
        <f t="shared" si="200"/>
        <v>0</v>
      </c>
      <c r="S1297" s="248">
        <f t="shared" si="201"/>
        <v>0</v>
      </c>
      <c r="T1297" s="248">
        <f t="shared" si="202"/>
        <v>0</v>
      </c>
      <c r="U1297" s="248">
        <f t="shared" si="203"/>
        <v>0</v>
      </c>
      <c r="V1297" s="13"/>
      <c r="W1297" s="7"/>
      <c r="AT1297" s="130"/>
      <c r="BF1297" s="33">
        <f t="shared" si="209"/>
        <v>41242</v>
      </c>
      <c r="BG1297" s="34">
        <f t="shared" si="204"/>
        <v>82.88000000000001</v>
      </c>
      <c r="BH1297" s="32">
        <f t="shared" si="205"/>
        <v>1</v>
      </c>
      <c r="BI1297" s="32">
        <f t="shared" si="206"/>
        <v>0</v>
      </c>
      <c r="BJ1297" s="69">
        <f t="shared" si="207"/>
        <v>0</v>
      </c>
      <c r="BK1297" s="158" t="str">
        <f t="shared" si="208"/>
        <v/>
      </c>
    </row>
    <row r="1298" spans="1:63" ht="12" customHeight="1" x14ac:dyDescent="0.2">
      <c r="A1298" s="8"/>
      <c r="B1298" s="7"/>
      <c r="C1298" s="7"/>
      <c r="D1298" s="7"/>
      <c r="E1298" s="7"/>
      <c r="F1298" s="7"/>
      <c r="G1298" s="7"/>
      <c r="H1298" s="7"/>
      <c r="I1298" s="10"/>
      <c r="J1298" s="25"/>
      <c r="K1298" s="250"/>
      <c r="L1298" s="31"/>
      <c r="M1298" s="9"/>
      <c r="N1298" s="11" t="s">
        <v>25</v>
      </c>
      <c r="O1298" s="39"/>
      <c r="P1298" s="47"/>
      <c r="Q1298" s="13"/>
      <c r="R1298" s="248">
        <f t="shared" si="200"/>
        <v>0</v>
      </c>
      <c r="S1298" s="248">
        <f t="shared" si="201"/>
        <v>0</v>
      </c>
      <c r="T1298" s="248">
        <f t="shared" si="202"/>
        <v>0</v>
      </c>
      <c r="U1298" s="248">
        <f t="shared" si="203"/>
        <v>0</v>
      </c>
      <c r="V1298" s="13"/>
      <c r="W1298" s="7"/>
      <c r="AT1298" s="130"/>
      <c r="BF1298" s="33">
        <f t="shared" si="209"/>
        <v>41242</v>
      </c>
      <c r="BG1298" s="34">
        <f t="shared" si="204"/>
        <v>82.88000000000001</v>
      </c>
      <c r="BH1298" s="32">
        <f t="shared" si="205"/>
        <v>1</v>
      </c>
      <c r="BI1298" s="32">
        <f t="shared" si="206"/>
        <v>0</v>
      </c>
      <c r="BJ1298" s="69">
        <f t="shared" si="207"/>
        <v>0</v>
      </c>
      <c r="BK1298" s="158" t="str">
        <f t="shared" si="208"/>
        <v/>
      </c>
    </row>
    <row r="1299" spans="1:63" ht="12" customHeight="1" x14ac:dyDescent="0.2">
      <c r="A1299" s="8"/>
      <c r="B1299" s="7"/>
      <c r="C1299" s="7"/>
      <c r="D1299" s="7"/>
      <c r="E1299" s="7"/>
      <c r="F1299" s="7"/>
      <c r="G1299" s="7"/>
      <c r="H1299" s="7"/>
      <c r="I1299" s="10"/>
      <c r="J1299" s="25"/>
      <c r="K1299" s="250"/>
      <c r="L1299" s="31"/>
      <c r="M1299" s="9"/>
      <c r="N1299" s="11" t="s">
        <v>25</v>
      </c>
      <c r="O1299" s="39"/>
      <c r="P1299" s="47"/>
      <c r="Q1299" s="13"/>
      <c r="R1299" s="248">
        <f t="shared" si="200"/>
        <v>0</v>
      </c>
      <c r="S1299" s="248">
        <f t="shared" si="201"/>
        <v>0</v>
      </c>
      <c r="T1299" s="248">
        <f t="shared" si="202"/>
        <v>0</v>
      </c>
      <c r="U1299" s="248">
        <f t="shared" si="203"/>
        <v>0</v>
      </c>
      <c r="V1299" s="13"/>
      <c r="W1299" s="7"/>
      <c r="AT1299" s="130"/>
      <c r="BF1299" s="33">
        <f t="shared" si="209"/>
        <v>41242</v>
      </c>
      <c r="BG1299" s="34">
        <f t="shared" si="204"/>
        <v>82.88000000000001</v>
      </c>
      <c r="BH1299" s="32">
        <f t="shared" si="205"/>
        <v>1</v>
      </c>
      <c r="BI1299" s="32">
        <f t="shared" si="206"/>
        <v>0</v>
      </c>
      <c r="BJ1299" s="69">
        <f t="shared" si="207"/>
        <v>0</v>
      </c>
      <c r="BK1299" s="158" t="str">
        <f t="shared" si="208"/>
        <v/>
      </c>
    </row>
    <row r="1300" spans="1:63" ht="12" customHeight="1" x14ac:dyDescent="0.2">
      <c r="A1300" s="8"/>
      <c r="B1300" s="7"/>
      <c r="C1300" s="7"/>
      <c r="D1300" s="7"/>
      <c r="E1300" s="7"/>
      <c r="F1300" s="7"/>
      <c r="G1300" s="7"/>
      <c r="H1300" s="7"/>
      <c r="I1300" s="10"/>
      <c r="J1300" s="25"/>
      <c r="K1300" s="250"/>
      <c r="L1300" s="31"/>
      <c r="M1300" s="9"/>
      <c r="N1300" s="11" t="s">
        <v>25</v>
      </c>
      <c r="O1300" s="39"/>
      <c r="P1300" s="47"/>
      <c r="Q1300" s="13"/>
      <c r="R1300" s="248">
        <f t="shared" si="200"/>
        <v>0</v>
      </c>
      <c r="S1300" s="248">
        <f t="shared" si="201"/>
        <v>0</v>
      </c>
      <c r="T1300" s="248">
        <f t="shared" si="202"/>
        <v>0</v>
      </c>
      <c r="U1300" s="248">
        <f t="shared" si="203"/>
        <v>0</v>
      </c>
      <c r="V1300" s="13"/>
      <c r="W1300" s="7"/>
      <c r="AT1300" s="130"/>
      <c r="BF1300" s="33">
        <f t="shared" si="209"/>
        <v>41242</v>
      </c>
      <c r="BG1300" s="34">
        <f t="shared" si="204"/>
        <v>82.88000000000001</v>
      </c>
      <c r="BH1300" s="32">
        <f t="shared" si="205"/>
        <v>1</v>
      </c>
      <c r="BI1300" s="32">
        <f t="shared" si="206"/>
        <v>0</v>
      </c>
      <c r="BJ1300" s="69">
        <f t="shared" si="207"/>
        <v>0</v>
      </c>
      <c r="BK1300" s="158" t="str">
        <f t="shared" si="208"/>
        <v/>
      </c>
    </row>
    <row r="1301" spans="1:63" ht="12" customHeight="1" x14ac:dyDescent="0.2">
      <c r="A1301" s="8"/>
      <c r="B1301" s="7"/>
      <c r="C1301" s="7"/>
      <c r="D1301" s="7"/>
      <c r="E1301" s="7"/>
      <c r="F1301" s="7"/>
      <c r="G1301" s="7"/>
      <c r="H1301" s="7"/>
      <c r="I1301" s="10"/>
      <c r="J1301" s="25"/>
      <c r="K1301" s="250"/>
      <c r="L1301" s="31"/>
      <c r="M1301" s="9"/>
      <c r="N1301" s="11" t="s">
        <v>25</v>
      </c>
      <c r="O1301" s="39"/>
      <c r="P1301" s="47"/>
      <c r="Q1301" s="13"/>
      <c r="R1301" s="248">
        <f t="shared" si="200"/>
        <v>0</v>
      </c>
      <c r="S1301" s="248">
        <f t="shared" si="201"/>
        <v>0</v>
      </c>
      <c r="T1301" s="248">
        <f t="shared" si="202"/>
        <v>0</v>
      </c>
      <c r="U1301" s="248">
        <f t="shared" si="203"/>
        <v>0</v>
      </c>
      <c r="V1301" s="13"/>
      <c r="W1301" s="7"/>
      <c r="AT1301" s="130"/>
      <c r="BF1301" s="33">
        <f t="shared" si="209"/>
        <v>41242</v>
      </c>
      <c r="BG1301" s="34">
        <f t="shared" si="204"/>
        <v>82.88000000000001</v>
      </c>
      <c r="BH1301" s="32">
        <f t="shared" si="205"/>
        <v>1</v>
      </c>
      <c r="BI1301" s="32">
        <f t="shared" si="206"/>
        <v>0</v>
      </c>
      <c r="BJ1301" s="69">
        <f t="shared" si="207"/>
        <v>0</v>
      </c>
      <c r="BK1301" s="158" t="str">
        <f t="shared" si="208"/>
        <v/>
      </c>
    </row>
    <row r="1302" spans="1:63" ht="12" customHeight="1" x14ac:dyDescent="0.2">
      <c r="A1302" s="8"/>
      <c r="B1302" s="7"/>
      <c r="C1302" s="7"/>
      <c r="D1302" s="7"/>
      <c r="E1302" s="7"/>
      <c r="F1302" s="7"/>
      <c r="G1302" s="7"/>
      <c r="H1302" s="7"/>
      <c r="I1302" s="10"/>
      <c r="J1302" s="25"/>
      <c r="K1302" s="250"/>
      <c r="L1302" s="31"/>
      <c r="M1302" s="9"/>
      <c r="N1302" s="11" t="s">
        <v>25</v>
      </c>
      <c r="O1302" s="39"/>
      <c r="P1302" s="47"/>
      <c r="Q1302" s="13"/>
      <c r="R1302" s="248">
        <f t="shared" si="200"/>
        <v>0</v>
      </c>
      <c r="S1302" s="248">
        <f t="shared" si="201"/>
        <v>0</v>
      </c>
      <c r="T1302" s="248">
        <f t="shared" si="202"/>
        <v>0</v>
      </c>
      <c r="U1302" s="248">
        <f t="shared" si="203"/>
        <v>0</v>
      </c>
      <c r="V1302" s="13"/>
      <c r="W1302" s="7"/>
      <c r="AT1302" s="130"/>
      <c r="BF1302" s="33">
        <f t="shared" si="209"/>
        <v>41242</v>
      </c>
      <c r="BG1302" s="34">
        <f t="shared" si="204"/>
        <v>82.88000000000001</v>
      </c>
      <c r="BH1302" s="32">
        <f t="shared" si="205"/>
        <v>1</v>
      </c>
      <c r="BI1302" s="32">
        <f t="shared" si="206"/>
        <v>0</v>
      </c>
      <c r="BJ1302" s="69">
        <f t="shared" si="207"/>
        <v>0</v>
      </c>
      <c r="BK1302" s="158" t="str">
        <f t="shared" si="208"/>
        <v/>
      </c>
    </row>
    <row r="1303" spans="1:63" ht="12" customHeight="1" x14ac:dyDescent="0.2">
      <c r="A1303" s="8"/>
      <c r="B1303" s="7"/>
      <c r="C1303" s="7"/>
      <c r="D1303" s="7"/>
      <c r="E1303" s="7"/>
      <c r="F1303" s="7"/>
      <c r="G1303" s="7"/>
      <c r="H1303" s="7"/>
      <c r="I1303" s="10"/>
      <c r="J1303" s="25"/>
      <c r="K1303" s="250"/>
      <c r="L1303" s="31"/>
      <c r="M1303" s="9"/>
      <c r="N1303" s="11" t="s">
        <v>25</v>
      </c>
      <c r="O1303" s="39"/>
      <c r="P1303" s="47"/>
      <c r="Q1303" s="13"/>
      <c r="R1303" s="248">
        <f t="shared" si="200"/>
        <v>0</v>
      </c>
      <c r="S1303" s="248">
        <f t="shared" si="201"/>
        <v>0</v>
      </c>
      <c r="T1303" s="248">
        <f t="shared" si="202"/>
        <v>0</v>
      </c>
      <c r="U1303" s="248">
        <f t="shared" si="203"/>
        <v>0</v>
      </c>
      <c r="V1303" s="13"/>
      <c r="W1303" s="7"/>
      <c r="AT1303" s="130"/>
      <c r="BF1303" s="33">
        <f t="shared" si="209"/>
        <v>41242</v>
      </c>
      <c r="BG1303" s="34">
        <f t="shared" si="204"/>
        <v>82.88000000000001</v>
      </c>
      <c r="BH1303" s="32">
        <f t="shared" si="205"/>
        <v>1</v>
      </c>
      <c r="BI1303" s="32">
        <f t="shared" si="206"/>
        <v>0</v>
      </c>
      <c r="BJ1303" s="69">
        <f t="shared" si="207"/>
        <v>0</v>
      </c>
      <c r="BK1303" s="158" t="str">
        <f t="shared" si="208"/>
        <v/>
      </c>
    </row>
    <row r="1304" spans="1:63" ht="12" customHeight="1" x14ac:dyDescent="0.2">
      <c r="A1304" s="8"/>
      <c r="B1304" s="7"/>
      <c r="C1304" s="7"/>
      <c r="D1304" s="7"/>
      <c r="E1304" s="7"/>
      <c r="F1304" s="7"/>
      <c r="G1304" s="7"/>
      <c r="H1304" s="7"/>
      <c r="I1304" s="10"/>
      <c r="J1304" s="25"/>
      <c r="K1304" s="250"/>
      <c r="L1304" s="31"/>
      <c r="M1304" s="9"/>
      <c r="N1304" s="11" t="s">
        <v>25</v>
      </c>
      <c r="O1304" s="39"/>
      <c r="P1304" s="47"/>
      <c r="Q1304" s="13"/>
      <c r="R1304" s="248">
        <f t="shared" si="200"/>
        <v>0</v>
      </c>
      <c r="S1304" s="248">
        <f t="shared" si="201"/>
        <v>0</v>
      </c>
      <c r="T1304" s="248">
        <f t="shared" si="202"/>
        <v>0</v>
      </c>
      <c r="U1304" s="248">
        <f t="shared" si="203"/>
        <v>0</v>
      </c>
      <c r="V1304" s="13"/>
      <c r="W1304" s="7"/>
      <c r="AT1304" s="130"/>
      <c r="BF1304" s="33">
        <f t="shared" si="209"/>
        <v>41242</v>
      </c>
      <c r="BG1304" s="34">
        <f t="shared" si="204"/>
        <v>82.88000000000001</v>
      </c>
      <c r="BH1304" s="32">
        <f t="shared" si="205"/>
        <v>1</v>
      </c>
      <c r="BI1304" s="32">
        <f t="shared" si="206"/>
        <v>0</v>
      </c>
      <c r="BJ1304" s="69">
        <f t="shared" si="207"/>
        <v>0</v>
      </c>
      <c r="BK1304" s="158" t="str">
        <f t="shared" si="208"/>
        <v/>
      </c>
    </row>
    <row r="1305" spans="1:63" ht="12" customHeight="1" x14ac:dyDescent="0.2">
      <c r="A1305" s="8"/>
      <c r="B1305" s="7"/>
      <c r="C1305" s="7"/>
      <c r="D1305" s="7"/>
      <c r="E1305" s="7"/>
      <c r="F1305" s="7"/>
      <c r="G1305" s="7"/>
      <c r="H1305" s="7"/>
      <c r="I1305" s="10"/>
      <c r="J1305" s="25"/>
      <c r="K1305" s="250"/>
      <c r="L1305" s="31"/>
      <c r="M1305" s="9"/>
      <c r="N1305" s="11" t="s">
        <v>25</v>
      </c>
      <c r="O1305" s="39"/>
      <c r="P1305" s="47"/>
      <c r="Q1305" s="13"/>
      <c r="R1305" s="248">
        <f t="shared" si="200"/>
        <v>0</v>
      </c>
      <c r="S1305" s="248">
        <f t="shared" si="201"/>
        <v>0</v>
      </c>
      <c r="T1305" s="248">
        <f t="shared" si="202"/>
        <v>0</v>
      </c>
      <c r="U1305" s="248">
        <f t="shared" si="203"/>
        <v>0</v>
      </c>
      <c r="V1305" s="13"/>
      <c r="W1305" s="7"/>
      <c r="AT1305" s="130"/>
      <c r="BF1305" s="33">
        <f t="shared" si="209"/>
        <v>41242</v>
      </c>
      <c r="BG1305" s="34">
        <f t="shared" si="204"/>
        <v>82.88000000000001</v>
      </c>
      <c r="BH1305" s="32">
        <f t="shared" si="205"/>
        <v>1</v>
      </c>
      <c r="BI1305" s="32">
        <f t="shared" si="206"/>
        <v>0</v>
      </c>
      <c r="BJ1305" s="69">
        <f t="shared" si="207"/>
        <v>0</v>
      </c>
      <c r="BK1305" s="158" t="str">
        <f t="shared" si="208"/>
        <v/>
      </c>
    </row>
    <row r="1306" spans="1:63" ht="12" customHeight="1" x14ac:dyDescent="0.2">
      <c r="A1306" s="8"/>
      <c r="B1306" s="7"/>
      <c r="C1306" s="7"/>
      <c r="D1306" s="7"/>
      <c r="E1306" s="7"/>
      <c r="F1306" s="7"/>
      <c r="G1306" s="7"/>
      <c r="H1306" s="7"/>
      <c r="I1306" s="10"/>
      <c r="J1306" s="25"/>
      <c r="K1306" s="250"/>
      <c r="L1306" s="31"/>
      <c r="M1306" s="9"/>
      <c r="N1306" s="11" t="s">
        <v>25</v>
      </c>
      <c r="O1306" s="39"/>
      <c r="P1306" s="47"/>
      <c r="Q1306" s="13"/>
      <c r="R1306" s="248">
        <f t="shared" si="200"/>
        <v>0</v>
      </c>
      <c r="S1306" s="248">
        <f t="shared" si="201"/>
        <v>0</v>
      </c>
      <c r="T1306" s="248">
        <f t="shared" si="202"/>
        <v>0</v>
      </c>
      <c r="U1306" s="248">
        <f t="shared" si="203"/>
        <v>0</v>
      </c>
      <c r="V1306" s="13"/>
      <c r="W1306" s="7"/>
      <c r="AT1306" s="130"/>
      <c r="BF1306" s="33">
        <f t="shared" si="209"/>
        <v>41242</v>
      </c>
      <c r="BG1306" s="34">
        <f t="shared" si="204"/>
        <v>82.88000000000001</v>
      </c>
      <c r="BH1306" s="32">
        <f t="shared" si="205"/>
        <v>1</v>
      </c>
      <c r="BI1306" s="32">
        <f t="shared" si="206"/>
        <v>0</v>
      </c>
      <c r="BJ1306" s="69">
        <f t="shared" si="207"/>
        <v>0</v>
      </c>
      <c r="BK1306" s="158" t="str">
        <f t="shared" si="208"/>
        <v/>
      </c>
    </row>
    <row r="1307" spans="1:63" ht="12" customHeight="1" x14ac:dyDescent="0.2">
      <c r="A1307" s="8"/>
      <c r="B1307" s="7"/>
      <c r="C1307" s="7"/>
      <c r="D1307" s="7"/>
      <c r="E1307" s="7"/>
      <c r="F1307" s="7"/>
      <c r="G1307" s="7"/>
      <c r="H1307" s="7"/>
      <c r="I1307" s="10"/>
      <c r="J1307" s="25"/>
      <c r="K1307" s="250"/>
      <c r="L1307" s="31"/>
      <c r="M1307" s="9"/>
      <c r="N1307" s="11" t="s">
        <v>25</v>
      </c>
      <c r="O1307" s="39"/>
      <c r="P1307" s="47"/>
      <c r="Q1307" s="13"/>
      <c r="R1307" s="248">
        <f t="shared" si="200"/>
        <v>0</v>
      </c>
      <c r="S1307" s="248">
        <f t="shared" si="201"/>
        <v>0</v>
      </c>
      <c r="T1307" s="248">
        <f t="shared" si="202"/>
        <v>0</v>
      </c>
      <c r="U1307" s="248">
        <f t="shared" si="203"/>
        <v>0</v>
      </c>
      <c r="V1307" s="13"/>
      <c r="W1307" s="7"/>
      <c r="AT1307" s="130"/>
      <c r="BF1307" s="33">
        <f t="shared" si="209"/>
        <v>41242</v>
      </c>
      <c r="BG1307" s="34">
        <f t="shared" si="204"/>
        <v>82.88000000000001</v>
      </c>
      <c r="BH1307" s="32">
        <f t="shared" si="205"/>
        <v>1</v>
      </c>
      <c r="BI1307" s="32">
        <f t="shared" si="206"/>
        <v>0</v>
      </c>
      <c r="BJ1307" s="69">
        <f t="shared" si="207"/>
        <v>0</v>
      </c>
      <c r="BK1307" s="158" t="str">
        <f t="shared" si="208"/>
        <v/>
      </c>
    </row>
    <row r="1308" spans="1:63" ht="12" customHeight="1" x14ac:dyDescent="0.2">
      <c r="A1308" s="8"/>
      <c r="B1308" s="7"/>
      <c r="C1308" s="7"/>
      <c r="D1308" s="7"/>
      <c r="E1308" s="7"/>
      <c r="F1308" s="7"/>
      <c r="G1308" s="7"/>
      <c r="H1308" s="7"/>
      <c r="I1308" s="10"/>
      <c r="J1308" s="25"/>
      <c r="K1308" s="250"/>
      <c r="L1308" s="31"/>
      <c r="M1308" s="9"/>
      <c r="N1308" s="11" t="s">
        <v>25</v>
      </c>
      <c r="O1308" s="39"/>
      <c r="P1308" s="47"/>
      <c r="Q1308" s="13"/>
      <c r="R1308" s="248">
        <f t="shared" si="200"/>
        <v>0</v>
      </c>
      <c r="S1308" s="248">
        <f t="shared" si="201"/>
        <v>0</v>
      </c>
      <c r="T1308" s="248">
        <f t="shared" si="202"/>
        <v>0</v>
      </c>
      <c r="U1308" s="248">
        <f t="shared" si="203"/>
        <v>0</v>
      </c>
      <c r="V1308" s="13"/>
      <c r="W1308" s="7"/>
      <c r="AT1308" s="130"/>
      <c r="BF1308" s="33">
        <f t="shared" si="209"/>
        <v>41242</v>
      </c>
      <c r="BG1308" s="34">
        <f t="shared" si="204"/>
        <v>82.88000000000001</v>
      </c>
      <c r="BH1308" s="32">
        <f t="shared" si="205"/>
        <v>1</v>
      </c>
      <c r="BI1308" s="32">
        <f t="shared" si="206"/>
        <v>0</v>
      </c>
      <c r="BJ1308" s="69">
        <f t="shared" si="207"/>
        <v>0</v>
      </c>
      <c r="BK1308" s="158" t="str">
        <f t="shared" si="208"/>
        <v/>
      </c>
    </row>
    <row r="1309" spans="1:63" ht="12" customHeight="1" x14ac:dyDescent="0.2">
      <c r="A1309" s="8"/>
      <c r="B1309" s="7"/>
      <c r="C1309" s="7"/>
      <c r="D1309" s="7"/>
      <c r="E1309" s="7"/>
      <c r="F1309" s="7"/>
      <c r="G1309" s="7"/>
      <c r="H1309" s="7"/>
      <c r="I1309" s="10"/>
      <c r="J1309" s="25"/>
      <c r="K1309" s="250"/>
      <c r="L1309" s="31"/>
      <c r="M1309" s="9"/>
      <c r="N1309" s="11" t="s">
        <v>25</v>
      </c>
      <c r="O1309" s="39"/>
      <c r="P1309" s="47"/>
      <c r="Q1309" s="13"/>
      <c r="R1309" s="248">
        <f t="shared" si="200"/>
        <v>0</v>
      </c>
      <c r="S1309" s="248">
        <f t="shared" si="201"/>
        <v>0</v>
      </c>
      <c r="T1309" s="248">
        <f t="shared" si="202"/>
        <v>0</v>
      </c>
      <c r="U1309" s="248">
        <f t="shared" si="203"/>
        <v>0</v>
      </c>
      <c r="V1309" s="13"/>
      <c r="W1309" s="7"/>
      <c r="AT1309" s="130"/>
      <c r="BF1309" s="33">
        <f t="shared" si="209"/>
        <v>41242</v>
      </c>
      <c r="BG1309" s="34">
        <f t="shared" si="204"/>
        <v>82.88000000000001</v>
      </c>
      <c r="BH1309" s="32">
        <f t="shared" si="205"/>
        <v>1</v>
      </c>
      <c r="BI1309" s="32">
        <f t="shared" si="206"/>
        <v>0</v>
      </c>
      <c r="BJ1309" s="69">
        <f t="shared" si="207"/>
        <v>0</v>
      </c>
      <c r="BK1309" s="158" t="str">
        <f t="shared" si="208"/>
        <v/>
      </c>
    </row>
    <row r="1310" spans="1:63" ht="12" customHeight="1" x14ac:dyDescent="0.2">
      <c r="A1310" s="8"/>
      <c r="B1310" s="7"/>
      <c r="C1310" s="7"/>
      <c r="D1310" s="7"/>
      <c r="E1310" s="7"/>
      <c r="F1310" s="7"/>
      <c r="G1310" s="7"/>
      <c r="H1310" s="7"/>
      <c r="I1310" s="10"/>
      <c r="J1310" s="25"/>
      <c r="K1310" s="250"/>
      <c r="L1310" s="31"/>
      <c r="M1310" s="9"/>
      <c r="N1310" s="11" t="s">
        <v>25</v>
      </c>
      <c r="O1310" s="39"/>
      <c r="P1310" s="47"/>
      <c r="Q1310" s="13"/>
      <c r="R1310" s="248">
        <f t="shared" si="200"/>
        <v>0</v>
      </c>
      <c r="S1310" s="248">
        <f t="shared" si="201"/>
        <v>0</v>
      </c>
      <c r="T1310" s="248">
        <f t="shared" si="202"/>
        <v>0</v>
      </c>
      <c r="U1310" s="248">
        <f t="shared" si="203"/>
        <v>0</v>
      </c>
      <c r="V1310" s="13"/>
      <c r="W1310" s="7"/>
      <c r="AT1310" s="130"/>
      <c r="BF1310" s="33">
        <f t="shared" si="209"/>
        <v>41242</v>
      </c>
      <c r="BG1310" s="34">
        <f t="shared" si="204"/>
        <v>82.88000000000001</v>
      </c>
      <c r="BH1310" s="32">
        <f t="shared" si="205"/>
        <v>1</v>
      </c>
      <c r="BI1310" s="32">
        <f t="shared" si="206"/>
        <v>0</v>
      </c>
      <c r="BJ1310" s="69">
        <f t="shared" si="207"/>
        <v>0</v>
      </c>
      <c r="BK1310" s="158" t="str">
        <f t="shared" si="208"/>
        <v/>
      </c>
    </row>
    <row r="1311" spans="1:63" ht="12" customHeight="1" x14ac:dyDescent="0.2">
      <c r="A1311" s="8"/>
      <c r="B1311" s="7"/>
      <c r="C1311" s="7"/>
      <c r="D1311" s="7"/>
      <c r="E1311" s="7"/>
      <c r="F1311" s="7"/>
      <c r="G1311" s="7"/>
      <c r="H1311" s="7"/>
      <c r="I1311" s="10"/>
      <c r="J1311" s="25"/>
      <c r="K1311" s="250"/>
      <c r="L1311" s="31"/>
      <c r="M1311" s="9"/>
      <c r="N1311" s="11" t="s">
        <v>25</v>
      </c>
      <c r="O1311" s="39"/>
      <c r="P1311" s="47"/>
      <c r="Q1311" s="13"/>
      <c r="R1311" s="248">
        <f t="shared" si="200"/>
        <v>0</v>
      </c>
      <c r="S1311" s="248">
        <f t="shared" si="201"/>
        <v>0</v>
      </c>
      <c r="T1311" s="248">
        <f t="shared" si="202"/>
        <v>0</v>
      </c>
      <c r="U1311" s="248">
        <f t="shared" si="203"/>
        <v>0</v>
      </c>
      <c r="V1311" s="13"/>
      <c r="W1311" s="7"/>
      <c r="AT1311" s="130"/>
      <c r="BF1311" s="33">
        <f t="shared" si="209"/>
        <v>41242</v>
      </c>
      <c r="BG1311" s="34">
        <f t="shared" si="204"/>
        <v>82.88000000000001</v>
      </c>
      <c r="BH1311" s="32">
        <f t="shared" si="205"/>
        <v>1</v>
      </c>
      <c r="BI1311" s="32">
        <f t="shared" si="206"/>
        <v>0</v>
      </c>
      <c r="BJ1311" s="69">
        <f t="shared" si="207"/>
        <v>0</v>
      </c>
      <c r="BK1311" s="158" t="str">
        <f t="shared" si="208"/>
        <v/>
      </c>
    </row>
    <row r="1312" spans="1:63" ht="12" customHeight="1" x14ac:dyDescent="0.2">
      <c r="A1312" s="8"/>
      <c r="B1312" s="7"/>
      <c r="C1312" s="7"/>
      <c r="D1312" s="7"/>
      <c r="E1312" s="7"/>
      <c r="F1312" s="7"/>
      <c r="G1312" s="7"/>
      <c r="H1312" s="7"/>
      <c r="I1312" s="10"/>
      <c r="J1312" s="25"/>
      <c r="K1312" s="250"/>
      <c r="L1312" s="31"/>
      <c r="M1312" s="9"/>
      <c r="N1312" s="11" t="s">
        <v>25</v>
      </c>
      <c r="O1312" s="39"/>
      <c r="P1312" s="47"/>
      <c r="Q1312" s="13"/>
      <c r="R1312" s="248">
        <f t="shared" si="200"/>
        <v>0</v>
      </c>
      <c r="S1312" s="248">
        <f t="shared" si="201"/>
        <v>0</v>
      </c>
      <c r="T1312" s="248">
        <f t="shared" si="202"/>
        <v>0</v>
      </c>
      <c r="U1312" s="248">
        <f t="shared" si="203"/>
        <v>0</v>
      </c>
      <c r="V1312" s="13"/>
      <c r="W1312" s="7"/>
      <c r="AT1312" s="130"/>
      <c r="BF1312" s="33">
        <f t="shared" si="209"/>
        <v>41242</v>
      </c>
      <c r="BG1312" s="34">
        <f t="shared" si="204"/>
        <v>82.88000000000001</v>
      </c>
      <c r="BH1312" s="32">
        <f t="shared" si="205"/>
        <v>1</v>
      </c>
      <c r="BI1312" s="32">
        <f t="shared" si="206"/>
        <v>0</v>
      </c>
      <c r="BJ1312" s="69">
        <f t="shared" si="207"/>
        <v>0</v>
      </c>
      <c r="BK1312" s="158" t="str">
        <f t="shared" si="208"/>
        <v/>
      </c>
    </row>
    <row r="1313" spans="1:63" ht="12" customHeight="1" x14ac:dyDescent="0.2">
      <c r="A1313" s="8"/>
      <c r="B1313" s="7"/>
      <c r="C1313" s="7"/>
      <c r="D1313" s="7"/>
      <c r="E1313" s="7"/>
      <c r="F1313" s="7"/>
      <c r="G1313" s="7"/>
      <c r="H1313" s="7"/>
      <c r="I1313" s="10"/>
      <c r="J1313" s="25"/>
      <c r="K1313" s="250"/>
      <c r="L1313" s="31"/>
      <c r="M1313" s="9"/>
      <c r="N1313" s="11" t="s">
        <v>25</v>
      </c>
      <c r="O1313" s="39"/>
      <c r="P1313" s="47"/>
      <c r="Q1313" s="13"/>
      <c r="R1313" s="248">
        <f t="shared" si="200"/>
        <v>0</v>
      </c>
      <c r="S1313" s="248">
        <f t="shared" si="201"/>
        <v>0</v>
      </c>
      <c r="T1313" s="248">
        <f t="shared" si="202"/>
        <v>0</v>
      </c>
      <c r="U1313" s="248">
        <f t="shared" si="203"/>
        <v>0</v>
      </c>
      <c r="V1313" s="13"/>
      <c r="W1313" s="7"/>
      <c r="AT1313" s="130"/>
      <c r="BF1313" s="33">
        <f t="shared" si="209"/>
        <v>41242</v>
      </c>
      <c r="BG1313" s="34">
        <f t="shared" si="204"/>
        <v>82.88000000000001</v>
      </c>
      <c r="BH1313" s="32">
        <f t="shared" si="205"/>
        <v>1</v>
      </c>
      <c r="BI1313" s="32">
        <f t="shared" si="206"/>
        <v>0</v>
      </c>
      <c r="BJ1313" s="69">
        <f t="shared" si="207"/>
        <v>0</v>
      </c>
      <c r="BK1313" s="158" t="str">
        <f t="shared" si="208"/>
        <v/>
      </c>
    </row>
    <row r="1314" spans="1:63" ht="12" customHeight="1" x14ac:dyDescent="0.2">
      <c r="A1314" s="8"/>
      <c r="B1314" s="7"/>
      <c r="C1314" s="7"/>
      <c r="D1314" s="7"/>
      <c r="E1314" s="7"/>
      <c r="F1314" s="7"/>
      <c r="G1314" s="7"/>
      <c r="H1314" s="7"/>
      <c r="I1314" s="10"/>
      <c r="J1314" s="25"/>
      <c r="K1314" s="250"/>
      <c r="L1314" s="31"/>
      <c r="M1314" s="9"/>
      <c r="N1314" s="11" t="s">
        <v>25</v>
      </c>
      <c r="O1314" s="39"/>
      <c r="P1314" s="47"/>
      <c r="Q1314" s="13"/>
      <c r="R1314" s="248">
        <f t="shared" si="200"/>
        <v>0</v>
      </c>
      <c r="S1314" s="248">
        <f t="shared" si="201"/>
        <v>0</v>
      </c>
      <c r="T1314" s="248">
        <f t="shared" si="202"/>
        <v>0</v>
      </c>
      <c r="U1314" s="248">
        <f t="shared" si="203"/>
        <v>0</v>
      </c>
      <c r="V1314" s="13"/>
      <c r="W1314" s="7"/>
      <c r="AT1314" s="130"/>
      <c r="BF1314" s="33">
        <f t="shared" si="209"/>
        <v>41242</v>
      </c>
      <c r="BG1314" s="34">
        <f t="shared" si="204"/>
        <v>82.88000000000001</v>
      </c>
      <c r="BH1314" s="32">
        <f t="shared" si="205"/>
        <v>1</v>
      </c>
      <c r="BI1314" s="32">
        <f t="shared" si="206"/>
        <v>0</v>
      </c>
      <c r="BJ1314" s="69">
        <f t="shared" si="207"/>
        <v>0</v>
      </c>
      <c r="BK1314" s="158" t="str">
        <f t="shared" si="208"/>
        <v/>
      </c>
    </row>
    <row r="1315" spans="1:63" ht="12" customHeight="1" x14ac:dyDescent="0.2">
      <c r="A1315" s="8"/>
      <c r="B1315" s="7"/>
      <c r="C1315" s="7"/>
      <c r="D1315" s="7"/>
      <c r="E1315" s="7"/>
      <c r="F1315" s="7"/>
      <c r="G1315" s="7"/>
      <c r="H1315" s="7"/>
      <c r="I1315" s="10"/>
      <c r="J1315" s="25"/>
      <c r="K1315" s="250"/>
      <c r="L1315" s="31"/>
      <c r="M1315" s="9"/>
      <c r="N1315" s="11" t="s">
        <v>25</v>
      </c>
      <c r="O1315" s="39"/>
      <c r="P1315" s="47"/>
      <c r="Q1315" s="13"/>
      <c r="R1315" s="248">
        <f t="shared" si="200"/>
        <v>0</v>
      </c>
      <c r="S1315" s="248">
        <f t="shared" si="201"/>
        <v>0</v>
      </c>
      <c r="T1315" s="248">
        <f t="shared" si="202"/>
        <v>0</v>
      </c>
      <c r="U1315" s="248">
        <f t="shared" si="203"/>
        <v>0</v>
      </c>
      <c r="V1315" s="13"/>
      <c r="W1315" s="7"/>
      <c r="AT1315" s="130"/>
      <c r="BF1315" s="33">
        <f t="shared" si="209"/>
        <v>41242</v>
      </c>
      <c r="BG1315" s="34">
        <f t="shared" si="204"/>
        <v>82.88000000000001</v>
      </c>
      <c r="BH1315" s="32">
        <f t="shared" si="205"/>
        <v>1</v>
      </c>
      <c r="BI1315" s="32">
        <f t="shared" si="206"/>
        <v>0</v>
      </c>
      <c r="BJ1315" s="69">
        <f t="shared" si="207"/>
        <v>0</v>
      </c>
      <c r="BK1315" s="158" t="str">
        <f t="shared" si="208"/>
        <v/>
      </c>
    </row>
    <row r="1316" spans="1:63" ht="12" customHeight="1" x14ac:dyDescent="0.2">
      <c r="A1316" s="8"/>
      <c r="B1316" s="7"/>
      <c r="C1316" s="7"/>
      <c r="D1316" s="7"/>
      <c r="E1316" s="7"/>
      <c r="F1316" s="7"/>
      <c r="G1316" s="7"/>
      <c r="H1316" s="7"/>
      <c r="I1316" s="10"/>
      <c r="J1316" s="25"/>
      <c r="K1316" s="250"/>
      <c r="L1316" s="31"/>
      <c r="M1316" s="9"/>
      <c r="N1316" s="11" t="s">
        <v>25</v>
      </c>
      <c r="O1316" s="39"/>
      <c r="P1316" s="47"/>
      <c r="Q1316" s="13"/>
      <c r="R1316" s="248">
        <f t="shared" si="200"/>
        <v>0</v>
      </c>
      <c r="S1316" s="248">
        <f t="shared" si="201"/>
        <v>0</v>
      </c>
      <c r="T1316" s="248">
        <f t="shared" si="202"/>
        <v>0</v>
      </c>
      <c r="U1316" s="248">
        <f t="shared" si="203"/>
        <v>0</v>
      </c>
      <c r="V1316" s="13"/>
      <c r="W1316" s="7"/>
      <c r="AT1316" s="130"/>
      <c r="BF1316" s="33">
        <f t="shared" si="209"/>
        <v>41242</v>
      </c>
      <c r="BG1316" s="34">
        <f t="shared" si="204"/>
        <v>82.88000000000001</v>
      </c>
      <c r="BH1316" s="32">
        <f t="shared" si="205"/>
        <v>1</v>
      </c>
      <c r="BI1316" s="32">
        <f t="shared" si="206"/>
        <v>0</v>
      </c>
      <c r="BJ1316" s="69">
        <f t="shared" si="207"/>
        <v>0</v>
      </c>
      <c r="BK1316" s="158" t="str">
        <f t="shared" si="208"/>
        <v/>
      </c>
    </row>
    <row r="1317" spans="1:63" ht="12" customHeight="1" x14ac:dyDescent="0.2">
      <c r="A1317" s="8"/>
      <c r="B1317" s="7"/>
      <c r="C1317" s="7"/>
      <c r="D1317" s="7"/>
      <c r="E1317" s="7"/>
      <c r="F1317" s="7"/>
      <c r="G1317" s="7"/>
      <c r="H1317" s="7"/>
      <c r="I1317" s="10"/>
      <c r="J1317" s="25"/>
      <c r="K1317" s="250"/>
      <c r="L1317" s="31"/>
      <c r="M1317" s="9"/>
      <c r="N1317" s="11" t="s">
        <v>25</v>
      </c>
      <c r="O1317" s="39"/>
      <c r="P1317" s="47"/>
      <c r="Q1317" s="13"/>
      <c r="R1317" s="248">
        <f t="shared" si="200"/>
        <v>0</v>
      </c>
      <c r="S1317" s="248">
        <f t="shared" si="201"/>
        <v>0</v>
      </c>
      <c r="T1317" s="248">
        <f t="shared" si="202"/>
        <v>0</v>
      </c>
      <c r="U1317" s="248">
        <f t="shared" si="203"/>
        <v>0</v>
      </c>
      <c r="V1317" s="13"/>
      <c r="W1317" s="7"/>
      <c r="AT1317" s="130"/>
      <c r="BF1317" s="33">
        <f t="shared" si="209"/>
        <v>41242</v>
      </c>
      <c r="BG1317" s="34">
        <f t="shared" si="204"/>
        <v>82.88000000000001</v>
      </c>
      <c r="BH1317" s="32">
        <f t="shared" si="205"/>
        <v>1</v>
      </c>
      <c r="BI1317" s="32">
        <f t="shared" si="206"/>
        <v>0</v>
      </c>
      <c r="BJ1317" s="69">
        <f t="shared" si="207"/>
        <v>0</v>
      </c>
      <c r="BK1317" s="158" t="str">
        <f t="shared" si="208"/>
        <v/>
      </c>
    </row>
    <row r="1318" spans="1:63" ht="12" customHeight="1" x14ac:dyDescent="0.2">
      <c r="A1318" s="8"/>
      <c r="B1318" s="7"/>
      <c r="C1318" s="7"/>
      <c r="D1318" s="7"/>
      <c r="E1318" s="7"/>
      <c r="F1318" s="7"/>
      <c r="G1318" s="7"/>
      <c r="H1318" s="7"/>
      <c r="I1318" s="10"/>
      <c r="J1318" s="25"/>
      <c r="K1318" s="250"/>
      <c r="L1318" s="31"/>
      <c r="M1318" s="9"/>
      <c r="N1318" s="11" t="s">
        <v>25</v>
      </c>
      <c r="O1318" s="39"/>
      <c r="P1318" s="47"/>
      <c r="Q1318" s="13"/>
      <c r="R1318" s="248">
        <f t="shared" si="200"/>
        <v>0</v>
      </c>
      <c r="S1318" s="248">
        <f t="shared" si="201"/>
        <v>0</v>
      </c>
      <c r="T1318" s="248">
        <f t="shared" si="202"/>
        <v>0</v>
      </c>
      <c r="U1318" s="248">
        <f t="shared" si="203"/>
        <v>0</v>
      </c>
      <c r="V1318" s="13"/>
      <c r="W1318" s="7"/>
      <c r="AT1318" s="130"/>
      <c r="BF1318" s="33">
        <f t="shared" si="209"/>
        <v>41242</v>
      </c>
      <c r="BG1318" s="34">
        <f t="shared" si="204"/>
        <v>82.88000000000001</v>
      </c>
      <c r="BH1318" s="32">
        <f t="shared" si="205"/>
        <v>1</v>
      </c>
      <c r="BI1318" s="32">
        <f t="shared" si="206"/>
        <v>0</v>
      </c>
      <c r="BJ1318" s="69">
        <f t="shared" si="207"/>
        <v>0</v>
      </c>
      <c r="BK1318" s="158" t="str">
        <f t="shared" si="208"/>
        <v/>
      </c>
    </row>
    <row r="1319" spans="1:63" ht="12" customHeight="1" x14ac:dyDescent="0.2">
      <c r="A1319" s="8"/>
      <c r="B1319" s="7"/>
      <c r="C1319" s="7"/>
      <c r="D1319" s="7"/>
      <c r="E1319" s="7"/>
      <c r="F1319" s="7"/>
      <c r="G1319" s="7"/>
      <c r="H1319" s="7"/>
      <c r="I1319" s="10"/>
      <c r="J1319" s="25"/>
      <c r="K1319" s="250"/>
      <c r="L1319" s="31"/>
      <c r="M1319" s="9"/>
      <c r="N1319" s="11" t="s">
        <v>25</v>
      </c>
      <c r="O1319" s="39"/>
      <c r="P1319" s="47"/>
      <c r="Q1319" s="13"/>
      <c r="R1319" s="248">
        <f t="shared" si="200"/>
        <v>0</v>
      </c>
      <c r="S1319" s="248">
        <f t="shared" si="201"/>
        <v>0</v>
      </c>
      <c r="T1319" s="248">
        <f t="shared" si="202"/>
        <v>0</v>
      </c>
      <c r="U1319" s="248">
        <f t="shared" si="203"/>
        <v>0</v>
      </c>
      <c r="V1319" s="13"/>
      <c r="W1319" s="7"/>
      <c r="AT1319" s="130"/>
      <c r="BF1319" s="33">
        <f t="shared" si="209"/>
        <v>41242</v>
      </c>
      <c r="BG1319" s="34">
        <f t="shared" si="204"/>
        <v>82.88000000000001</v>
      </c>
      <c r="BH1319" s="32">
        <f t="shared" si="205"/>
        <v>1</v>
      </c>
      <c r="BI1319" s="32">
        <f t="shared" si="206"/>
        <v>0</v>
      </c>
      <c r="BJ1319" s="69">
        <f t="shared" si="207"/>
        <v>0</v>
      </c>
      <c r="BK1319" s="158" t="str">
        <f t="shared" si="208"/>
        <v/>
      </c>
    </row>
    <row r="1320" spans="1:63" ht="12" customHeight="1" x14ac:dyDescent="0.2">
      <c r="A1320" s="8"/>
      <c r="B1320" s="7"/>
      <c r="C1320" s="7"/>
      <c r="D1320" s="7"/>
      <c r="E1320" s="7"/>
      <c r="F1320" s="7"/>
      <c r="G1320" s="7"/>
      <c r="H1320" s="7"/>
      <c r="I1320" s="10"/>
      <c r="J1320" s="25"/>
      <c r="K1320" s="250"/>
      <c r="L1320" s="31"/>
      <c r="M1320" s="9"/>
      <c r="N1320" s="11" t="s">
        <v>25</v>
      </c>
      <c r="O1320" s="39"/>
      <c r="P1320" s="47"/>
      <c r="Q1320" s="13"/>
      <c r="R1320" s="248">
        <f t="shared" si="200"/>
        <v>0</v>
      </c>
      <c r="S1320" s="248">
        <f t="shared" si="201"/>
        <v>0</v>
      </c>
      <c r="T1320" s="248">
        <f t="shared" si="202"/>
        <v>0</v>
      </c>
      <c r="U1320" s="248">
        <f t="shared" si="203"/>
        <v>0</v>
      </c>
      <c r="V1320" s="13"/>
      <c r="W1320" s="7"/>
      <c r="AT1320" s="130"/>
      <c r="BF1320" s="33">
        <f t="shared" si="209"/>
        <v>41242</v>
      </c>
      <c r="BG1320" s="34">
        <f t="shared" si="204"/>
        <v>82.88000000000001</v>
      </c>
      <c r="BH1320" s="32">
        <f t="shared" si="205"/>
        <v>1</v>
      </c>
      <c r="BI1320" s="32">
        <f t="shared" si="206"/>
        <v>0</v>
      </c>
      <c r="BJ1320" s="69">
        <f t="shared" si="207"/>
        <v>0</v>
      </c>
      <c r="BK1320" s="158" t="str">
        <f t="shared" si="208"/>
        <v/>
      </c>
    </row>
    <row r="1321" spans="1:63" ht="12" customHeight="1" x14ac:dyDescent="0.2">
      <c r="A1321" s="8"/>
      <c r="B1321" s="7"/>
      <c r="C1321" s="7"/>
      <c r="D1321" s="7"/>
      <c r="E1321" s="7"/>
      <c r="F1321" s="7"/>
      <c r="G1321" s="7"/>
      <c r="H1321" s="7"/>
      <c r="I1321" s="10"/>
      <c r="J1321" s="25"/>
      <c r="K1321" s="250"/>
      <c r="L1321" s="31"/>
      <c r="M1321" s="9"/>
      <c r="N1321" s="11" t="s">
        <v>25</v>
      </c>
      <c r="O1321" s="39"/>
      <c r="P1321" s="47"/>
      <c r="Q1321" s="13"/>
      <c r="R1321" s="248">
        <f t="shared" si="200"/>
        <v>0</v>
      </c>
      <c r="S1321" s="248">
        <f t="shared" si="201"/>
        <v>0</v>
      </c>
      <c r="T1321" s="248">
        <f t="shared" si="202"/>
        <v>0</v>
      </c>
      <c r="U1321" s="248">
        <f t="shared" si="203"/>
        <v>0</v>
      </c>
      <c r="V1321" s="13"/>
      <c r="W1321" s="7"/>
      <c r="AT1321" s="130"/>
      <c r="BF1321" s="33">
        <f t="shared" si="209"/>
        <v>41242</v>
      </c>
      <c r="BG1321" s="34">
        <f t="shared" si="204"/>
        <v>82.88000000000001</v>
      </c>
      <c r="BH1321" s="32">
        <f t="shared" si="205"/>
        <v>1</v>
      </c>
      <c r="BI1321" s="32">
        <f t="shared" si="206"/>
        <v>0</v>
      </c>
      <c r="BJ1321" s="69">
        <f t="shared" si="207"/>
        <v>0</v>
      </c>
      <c r="BK1321" s="158" t="str">
        <f t="shared" si="208"/>
        <v/>
      </c>
    </row>
    <row r="1322" spans="1:63" ht="12" customHeight="1" x14ac:dyDescent="0.2">
      <c r="A1322" s="8"/>
      <c r="B1322" s="7"/>
      <c r="C1322" s="7"/>
      <c r="D1322" s="7"/>
      <c r="E1322" s="7"/>
      <c r="F1322" s="7"/>
      <c r="G1322" s="7"/>
      <c r="H1322" s="7"/>
      <c r="I1322" s="10"/>
      <c r="J1322" s="25"/>
      <c r="K1322" s="250"/>
      <c r="L1322" s="31"/>
      <c r="M1322" s="9"/>
      <c r="N1322" s="11" t="s">
        <v>25</v>
      </c>
      <c r="O1322" s="39"/>
      <c r="P1322" s="47"/>
      <c r="Q1322" s="13"/>
      <c r="R1322" s="248">
        <f t="shared" si="200"/>
        <v>0</v>
      </c>
      <c r="S1322" s="248">
        <f t="shared" si="201"/>
        <v>0</v>
      </c>
      <c r="T1322" s="248">
        <f t="shared" si="202"/>
        <v>0</v>
      </c>
      <c r="U1322" s="248">
        <f t="shared" si="203"/>
        <v>0</v>
      </c>
      <c r="V1322" s="13"/>
      <c r="W1322" s="7"/>
      <c r="AT1322" s="130"/>
      <c r="BF1322" s="33">
        <f t="shared" si="209"/>
        <v>41242</v>
      </c>
      <c r="BG1322" s="34">
        <f t="shared" si="204"/>
        <v>82.88000000000001</v>
      </c>
      <c r="BH1322" s="32">
        <f t="shared" si="205"/>
        <v>1</v>
      </c>
      <c r="BI1322" s="32">
        <f t="shared" si="206"/>
        <v>0</v>
      </c>
      <c r="BJ1322" s="69">
        <f t="shared" si="207"/>
        <v>0</v>
      </c>
      <c r="BK1322" s="158" t="str">
        <f t="shared" si="208"/>
        <v/>
      </c>
    </row>
    <row r="1323" spans="1:63" ht="12" customHeight="1" x14ac:dyDescent="0.2">
      <c r="A1323" s="8"/>
      <c r="B1323" s="7"/>
      <c r="C1323" s="7"/>
      <c r="D1323" s="7"/>
      <c r="E1323" s="7"/>
      <c r="F1323" s="7"/>
      <c r="G1323" s="7"/>
      <c r="H1323" s="7"/>
      <c r="I1323" s="10"/>
      <c r="J1323" s="25"/>
      <c r="K1323" s="250"/>
      <c r="L1323" s="31"/>
      <c r="M1323" s="9"/>
      <c r="N1323" s="11" t="s">
        <v>25</v>
      </c>
      <c r="O1323" s="39"/>
      <c r="P1323" s="47"/>
      <c r="Q1323" s="13"/>
      <c r="R1323" s="248">
        <f t="shared" si="200"/>
        <v>0</v>
      </c>
      <c r="S1323" s="248">
        <f t="shared" si="201"/>
        <v>0</v>
      </c>
      <c r="T1323" s="248">
        <f t="shared" si="202"/>
        <v>0</v>
      </c>
      <c r="U1323" s="248">
        <f t="shared" si="203"/>
        <v>0</v>
      </c>
      <c r="V1323" s="13"/>
      <c r="W1323" s="7"/>
      <c r="AT1323" s="130"/>
      <c r="BF1323" s="33">
        <f t="shared" si="209"/>
        <v>41242</v>
      </c>
      <c r="BG1323" s="34">
        <f t="shared" si="204"/>
        <v>82.88000000000001</v>
      </c>
      <c r="BH1323" s="32">
        <f t="shared" si="205"/>
        <v>1</v>
      </c>
      <c r="BI1323" s="32">
        <f t="shared" si="206"/>
        <v>0</v>
      </c>
      <c r="BJ1323" s="69">
        <f t="shared" si="207"/>
        <v>0</v>
      </c>
      <c r="BK1323" s="158" t="str">
        <f t="shared" si="208"/>
        <v/>
      </c>
    </row>
    <row r="1324" spans="1:63" ht="12" customHeight="1" x14ac:dyDescent="0.2">
      <c r="A1324" s="8"/>
      <c r="B1324" s="7"/>
      <c r="C1324" s="7"/>
      <c r="D1324" s="7"/>
      <c r="E1324" s="7"/>
      <c r="F1324" s="7"/>
      <c r="G1324" s="7"/>
      <c r="H1324" s="7"/>
      <c r="I1324" s="10"/>
      <c r="J1324" s="25"/>
      <c r="K1324" s="250"/>
      <c r="L1324" s="31"/>
      <c r="M1324" s="9"/>
      <c r="N1324" s="11" t="s">
        <v>25</v>
      </c>
      <c r="O1324" s="39"/>
      <c r="P1324" s="47"/>
      <c r="Q1324" s="13"/>
      <c r="R1324" s="248">
        <f t="shared" si="200"/>
        <v>0</v>
      </c>
      <c r="S1324" s="248">
        <f t="shared" si="201"/>
        <v>0</v>
      </c>
      <c r="T1324" s="248">
        <f t="shared" si="202"/>
        <v>0</v>
      </c>
      <c r="U1324" s="248">
        <f t="shared" si="203"/>
        <v>0</v>
      </c>
      <c r="V1324" s="13"/>
      <c r="W1324" s="7"/>
      <c r="AT1324" s="130"/>
      <c r="BF1324" s="33">
        <f t="shared" si="209"/>
        <v>41242</v>
      </c>
      <c r="BG1324" s="34">
        <f t="shared" si="204"/>
        <v>82.88000000000001</v>
      </c>
      <c r="BH1324" s="32">
        <f t="shared" si="205"/>
        <v>1</v>
      </c>
      <c r="BI1324" s="32">
        <f t="shared" si="206"/>
        <v>0</v>
      </c>
      <c r="BJ1324" s="69">
        <f t="shared" si="207"/>
        <v>0</v>
      </c>
      <c r="BK1324" s="158" t="str">
        <f t="shared" si="208"/>
        <v/>
      </c>
    </row>
    <row r="1325" spans="1:63" ht="12" customHeight="1" x14ac:dyDescent="0.2">
      <c r="A1325" s="8"/>
      <c r="B1325" s="7"/>
      <c r="C1325" s="7"/>
      <c r="D1325" s="7"/>
      <c r="E1325" s="7"/>
      <c r="F1325" s="7"/>
      <c r="G1325" s="7"/>
      <c r="H1325" s="7"/>
      <c r="I1325" s="10"/>
      <c r="J1325" s="25"/>
      <c r="K1325" s="250"/>
      <c r="L1325" s="31"/>
      <c r="M1325" s="9"/>
      <c r="N1325" s="11" t="s">
        <v>25</v>
      </c>
      <c r="O1325" s="39"/>
      <c r="P1325" s="47"/>
      <c r="Q1325" s="13"/>
      <c r="R1325" s="248">
        <f t="shared" si="200"/>
        <v>0</v>
      </c>
      <c r="S1325" s="248">
        <f t="shared" si="201"/>
        <v>0</v>
      </c>
      <c r="T1325" s="248">
        <f t="shared" si="202"/>
        <v>0</v>
      </c>
      <c r="U1325" s="248">
        <f t="shared" si="203"/>
        <v>0</v>
      </c>
      <c r="V1325" s="13"/>
      <c r="W1325" s="7"/>
      <c r="AT1325" s="130"/>
      <c r="BF1325" s="33">
        <f t="shared" si="209"/>
        <v>41242</v>
      </c>
      <c r="BG1325" s="34">
        <f t="shared" si="204"/>
        <v>82.88000000000001</v>
      </c>
      <c r="BH1325" s="32">
        <f t="shared" si="205"/>
        <v>1</v>
      </c>
      <c r="BI1325" s="32">
        <f t="shared" si="206"/>
        <v>0</v>
      </c>
      <c r="BJ1325" s="69">
        <f t="shared" si="207"/>
        <v>0</v>
      </c>
      <c r="BK1325" s="158" t="str">
        <f t="shared" si="208"/>
        <v/>
      </c>
    </row>
    <row r="1326" spans="1:63" ht="12" customHeight="1" x14ac:dyDescent="0.2">
      <c r="A1326" s="8"/>
      <c r="B1326" s="7"/>
      <c r="C1326" s="7"/>
      <c r="D1326" s="7"/>
      <c r="E1326" s="7"/>
      <c r="F1326" s="7"/>
      <c r="G1326" s="7"/>
      <c r="H1326" s="7"/>
      <c r="I1326" s="10"/>
      <c r="J1326" s="25"/>
      <c r="K1326" s="250"/>
      <c r="L1326" s="31"/>
      <c r="M1326" s="9"/>
      <c r="N1326" s="11" t="s">
        <v>25</v>
      </c>
      <c r="O1326" s="39"/>
      <c r="P1326" s="47"/>
      <c r="Q1326" s="13"/>
      <c r="R1326" s="248">
        <f t="shared" si="200"/>
        <v>0</v>
      </c>
      <c r="S1326" s="248">
        <f t="shared" si="201"/>
        <v>0</v>
      </c>
      <c r="T1326" s="248">
        <f t="shared" si="202"/>
        <v>0</v>
      </c>
      <c r="U1326" s="248">
        <f t="shared" si="203"/>
        <v>0</v>
      </c>
      <c r="V1326" s="13"/>
      <c r="W1326" s="7"/>
      <c r="AT1326" s="130"/>
      <c r="BF1326" s="33">
        <f t="shared" si="209"/>
        <v>41242</v>
      </c>
      <c r="BG1326" s="34">
        <f t="shared" si="204"/>
        <v>82.88000000000001</v>
      </c>
      <c r="BH1326" s="32">
        <f t="shared" si="205"/>
        <v>1</v>
      </c>
      <c r="BI1326" s="32">
        <f t="shared" si="206"/>
        <v>0</v>
      </c>
      <c r="BJ1326" s="69">
        <f t="shared" si="207"/>
        <v>0</v>
      </c>
      <c r="BK1326" s="158" t="str">
        <f t="shared" si="208"/>
        <v/>
      </c>
    </row>
    <row r="1327" spans="1:63" ht="12" customHeight="1" x14ac:dyDescent="0.2">
      <c r="A1327" s="8"/>
      <c r="B1327" s="7"/>
      <c r="C1327" s="7"/>
      <c r="D1327" s="7"/>
      <c r="E1327" s="7"/>
      <c r="F1327" s="7"/>
      <c r="G1327" s="7"/>
      <c r="H1327" s="7"/>
      <c r="I1327" s="10"/>
      <c r="J1327" s="25"/>
      <c r="K1327" s="250"/>
      <c r="L1327" s="31"/>
      <c r="M1327" s="9"/>
      <c r="N1327" s="11" t="s">
        <v>25</v>
      </c>
      <c r="O1327" s="39"/>
      <c r="P1327" s="47"/>
      <c r="Q1327" s="13"/>
      <c r="R1327" s="248">
        <f t="shared" si="200"/>
        <v>0</v>
      </c>
      <c r="S1327" s="248">
        <f t="shared" si="201"/>
        <v>0</v>
      </c>
      <c r="T1327" s="248">
        <f t="shared" si="202"/>
        <v>0</v>
      </c>
      <c r="U1327" s="248">
        <f t="shared" si="203"/>
        <v>0</v>
      </c>
      <c r="V1327" s="13"/>
      <c r="W1327" s="7"/>
      <c r="AT1327" s="130"/>
      <c r="BF1327" s="33">
        <f t="shared" si="209"/>
        <v>41242</v>
      </c>
      <c r="BG1327" s="34">
        <f t="shared" si="204"/>
        <v>82.88000000000001</v>
      </c>
      <c r="BH1327" s="32">
        <f t="shared" si="205"/>
        <v>1</v>
      </c>
      <c r="BI1327" s="32">
        <f t="shared" si="206"/>
        <v>0</v>
      </c>
      <c r="BJ1327" s="69">
        <f t="shared" si="207"/>
        <v>0</v>
      </c>
      <c r="BK1327" s="158" t="str">
        <f t="shared" si="208"/>
        <v/>
      </c>
    </row>
    <row r="1328" spans="1:63" ht="12" customHeight="1" x14ac:dyDescent="0.2">
      <c r="A1328" s="8"/>
      <c r="B1328" s="7"/>
      <c r="C1328" s="7"/>
      <c r="D1328" s="7"/>
      <c r="E1328" s="7"/>
      <c r="F1328" s="7"/>
      <c r="G1328" s="7"/>
      <c r="H1328" s="7"/>
      <c r="I1328" s="10"/>
      <c r="J1328" s="25"/>
      <c r="K1328" s="250"/>
      <c r="L1328" s="31"/>
      <c r="M1328" s="9"/>
      <c r="N1328" s="11" t="s">
        <v>25</v>
      </c>
      <c r="O1328" s="39"/>
      <c r="P1328" s="47"/>
      <c r="Q1328" s="13"/>
      <c r="R1328" s="248">
        <f t="shared" si="200"/>
        <v>0</v>
      </c>
      <c r="S1328" s="248">
        <f t="shared" si="201"/>
        <v>0</v>
      </c>
      <c r="T1328" s="248">
        <f t="shared" si="202"/>
        <v>0</v>
      </c>
      <c r="U1328" s="248">
        <f t="shared" si="203"/>
        <v>0</v>
      </c>
      <c r="V1328" s="13"/>
      <c r="W1328" s="7"/>
      <c r="AT1328" s="130"/>
      <c r="BF1328" s="33">
        <f t="shared" si="209"/>
        <v>41242</v>
      </c>
      <c r="BG1328" s="34">
        <f t="shared" si="204"/>
        <v>82.88000000000001</v>
      </c>
      <c r="BH1328" s="32">
        <f t="shared" si="205"/>
        <v>1</v>
      </c>
      <c r="BI1328" s="32">
        <f t="shared" si="206"/>
        <v>0</v>
      </c>
      <c r="BJ1328" s="69">
        <f t="shared" si="207"/>
        <v>0</v>
      </c>
      <c r="BK1328" s="158" t="str">
        <f t="shared" si="208"/>
        <v/>
      </c>
    </row>
    <row r="1329" spans="1:63" ht="12" customHeight="1" x14ac:dyDescent="0.2">
      <c r="A1329" s="8"/>
      <c r="B1329" s="7"/>
      <c r="C1329" s="7"/>
      <c r="D1329" s="7"/>
      <c r="E1329" s="7"/>
      <c r="F1329" s="7"/>
      <c r="G1329" s="7"/>
      <c r="H1329" s="7"/>
      <c r="I1329" s="10"/>
      <c r="J1329" s="25"/>
      <c r="K1329" s="250"/>
      <c r="L1329" s="31"/>
      <c r="M1329" s="9"/>
      <c r="N1329" s="11" t="s">
        <v>25</v>
      </c>
      <c r="O1329" s="39"/>
      <c r="P1329" s="47"/>
      <c r="Q1329" s="13"/>
      <c r="R1329" s="248">
        <f t="shared" si="200"/>
        <v>0</v>
      </c>
      <c r="S1329" s="248">
        <f t="shared" si="201"/>
        <v>0</v>
      </c>
      <c r="T1329" s="248">
        <f t="shared" si="202"/>
        <v>0</v>
      </c>
      <c r="U1329" s="248">
        <f t="shared" si="203"/>
        <v>0</v>
      </c>
      <c r="V1329" s="13"/>
      <c r="W1329" s="7"/>
      <c r="AT1329" s="130"/>
      <c r="BF1329" s="33">
        <f t="shared" si="209"/>
        <v>41242</v>
      </c>
      <c r="BG1329" s="34">
        <f t="shared" si="204"/>
        <v>82.88000000000001</v>
      </c>
      <c r="BH1329" s="32">
        <f t="shared" si="205"/>
        <v>1</v>
      </c>
      <c r="BI1329" s="32">
        <f t="shared" si="206"/>
        <v>0</v>
      </c>
      <c r="BJ1329" s="69">
        <f t="shared" si="207"/>
        <v>0</v>
      </c>
      <c r="BK1329" s="158" t="str">
        <f t="shared" si="208"/>
        <v/>
      </c>
    </row>
    <row r="1330" spans="1:63" ht="12" customHeight="1" x14ac:dyDescent="0.2">
      <c r="A1330" s="8"/>
      <c r="B1330" s="7"/>
      <c r="C1330" s="7"/>
      <c r="D1330" s="7"/>
      <c r="E1330" s="7"/>
      <c r="F1330" s="7"/>
      <c r="G1330" s="7"/>
      <c r="H1330" s="7"/>
      <c r="I1330" s="10"/>
      <c r="J1330" s="25"/>
      <c r="K1330" s="250"/>
      <c r="L1330" s="31"/>
      <c r="M1330" s="9"/>
      <c r="N1330" s="11" t="s">
        <v>25</v>
      </c>
      <c r="O1330" s="39"/>
      <c r="P1330" s="47"/>
      <c r="Q1330" s="13"/>
      <c r="R1330" s="248">
        <f t="shared" si="200"/>
        <v>0</v>
      </c>
      <c r="S1330" s="248">
        <f t="shared" si="201"/>
        <v>0</v>
      </c>
      <c r="T1330" s="248">
        <f t="shared" si="202"/>
        <v>0</v>
      </c>
      <c r="U1330" s="248">
        <f t="shared" si="203"/>
        <v>0</v>
      </c>
      <c r="V1330" s="13"/>
      <c r="W1330" s="7"/>
      <c r="AT1330" s="130"/>
      <c r="BF1330" s="33">
        <f t="shared" si="209"/>
        <v>41242</v>
      </c>
      <c r="BG1330" s="34">
        <f t="shared" si="204"/>
        <v>82.88000000000001</v>
      </c>
      <c r="BH1330" s="32">
        <f t="shared" si="205"/>
        <v>1</v>
      </c>
      <c r="BI1330" s="32">
        <f t="shared" si="206"/>
        <v>0</v>
      </c>
      <c r="BJ1330" s="69">
        <f t="shared" si="207"/>
        <v>0</v>
      </c>
      <c r="BK1330" s="158" t="str">
        <f t="shared" si="208"/>
        <v/>
      </c>
    </row>
    <row r="1331" spans="1:63" ht="12" customHeight="1" x14ac:dyDescent="0.2">
      <c r="A1331" s="8"/>
      <c r="B1331" s="7"/>
      <c r="C1331" s="7"/>
      <c r="D1331" s="7"/>
      <c r="E1331" s="7"/>
      <c r="F1331" s="7"/>
      <c r="G1331" s="7"/>
      <c r="H1331" s="7"/>
      <c r="I1331" s="10"/>
      <c r="J1331" s="25"/>
      <c r="K1331" s="250"/>
      <c r="L1331" s="31"/>
      <c r="M1331" s="9"/>
      <c r="N1331" s="11" t="s">
        <v>25</v>
      </c>
      <c r="O1331" s="39"/>
      <c r="P1331" s="47"/>
      <c r="Q1331" s="13"/>
      <c r="R1331" s="248">
        <f t="shared" si="200"/>
        <v>0</v>
      </c>
      <c r="S1331" s="248">
        <f t="shared" si="201"/>
        <v>0</v>
      </c>
      <c r="T1331" s="248">
        <f t="shared" si="202"/>
        <v>0</v>
      </c>
      <c r="U1331" s="248">
        <f t="shared" si="203"/>
        <v>0</v>
      </c>
      <c r="V1331" s="13"/>
      <c r="W1331" s="7"/>
      <c r="AT1331" s="130"/>
      <c r="BF1331" s="33">
        <f t="shared" si="209"/>
        <v>41242</v>
      </c>
      <c r="BG1331" s="34">
        <f t="shared" si="204"/>
        <v>82.88000000000001</v>
      </c>
      <c r="BH1331" s="32">
        <f t="shared" si="205"/>
        <v>1</v>
      </c>
      <c r="BI1331" s="32">
        <f t="shared" si="206"/>
        <v>0</v>
      </c>
      <c r="BJ1331" s="69">
        <f t="shared" si="207"/>
        <v>0</v>
      </c>
      <c r="BK1331" s="158" t="str">
        <f t="shared" si="208"/>
        <v/>
      </c>
    </row>
    <row r="1332" spans="1:63" ht="12" customHeight="1" x14ac:dyDescent="0.2">
      <c r="A1332" s="8"/>
      <c r="B1332" s="7"/>
      <c r="C1332" s="7"/>
      <c r="D1332" s="7"/>
      <c r="E1332" s="7"/>
      <c r="F1332" s="7"/>
      <c r="G1332" s="7"/>
      <c r="H1332" s="7"/>
      <c r="I1332" s="10"/>
      <c r="J1332" s="25"/>
      <c r="K1332" s="250"/>
      <c r="L1332" s="31"/>
      <c r="M1332" s="9"/>
      <c r="N1332" s="11" t="s">
        <v>25</v>
      </c>
      <c r="O1332" s="39"/>
      <c r="P1332" s="47"/>
      <c r="Q1332" s="13"/>
      <c r="R1332" s="248">
        <f t="shared" si="200"/>
        <v>0</v>
      </c>
      <c r="S1332" s="248">
        <f t="shared" si="201"/>
        <v>0</v>
      </c>
      <c r="T1332" s="248">
        <f t="shared" si="202"/>
        <v>0</v>
      </c>
      <c r="U1332" s="248">
        <f t="shared" si="203"/>
        <v>0</v>
      </c>
      <c r="V1332" s="13"/>
      <c r="W1332" s="7"/>
      <c r="AT1332" s="130"/>
      <c r="BF1332" s="33">
        <f t="shared" si="209"/>
        <v>41242</v>
      </c>
      <c r="BG1332" s="34">
        <f t="shared" si="204"/>
        <v>82.88000000000001</v>
      </c>
      <c r="BH1332" s="32">
        <f t="shared" si="205"/>
        <v>1</v>
      </c>
      <c r="BI1332" s="32">
        <f t="shared" si="206"/>
        <v>0</v>
      </c>
      <c r="BJ1332" s="69">
        <f t="shared" si="207"/>
        <v>0</v>
      </c>
      <c r="BK1332" s="158" t="str">
        <f t="shared" si="208"/>
        <v/>
      </c>
    </row>
    <row r="1333" spans="1:63" ht="12" customHeight="1" x14ac:dyDescent="0.2">
      <c r="A1333" s="8"/>
      <c r="B1333" s="7"/>
      <c r="C1333" s="7"/>
      <c r="D1333" s="7"/>
      <c r="E1333" s="7"/>
      <c r="F1333" s="7"/>
      <c r="G1333" s="7"/>
      <c r="H1333" s="7"/>
      <c r="I1333" s="10"/>
      <c r="J1333" s="25"/>
      <c r="K1333" s="250"/>
      <c r="L1333" s="31"/>
      <c r="M1333" s="9"/>
      <c r="N1333" s="11" t="s">
        <v>25</v>
      </c>
      <c r="O1333" s="39"/>
      <c r="P1333" s="47"/>
      <c r="Q1333" s="13"/>
      <c r="R1333" s="248">
        <f t="shared" si="200"/>
        <v>0</v>
      </c>
      <c r="S1333" s="248">
        <f t="shared" si="201"/>
        <v>0</v>
      </c>
      <c r="T1333" s="248">
        <f t="shared" si="202"/>
        <v>0</v>
      </c>
      <c r="U1333" s="248">
        <f t="shared" si="203"/>
        <v>0</v>
      </c>
      <c r="V1333" s="13"/>
      <c r="W1333" s="7"/>
      <c r="AT1333" s="130"/>
      <c r="BF1333" s="33">
        <f t="shared" si="209"/>
        <v>41242</v>
      </c>
      <c r="BG1333" s="34">
        <f t="shared" si="204"/>
        <v>82.88000000000001</v>
      </c>
      <c r="BH1333" s="32">
        <f t="shared" si="205"/>
        <v>1</v>
      </c>
      <c r="BI1333" s="32">
        <f t="shared" si="206"/>
        <v>0</v>
      </c>
      <c r="BJ1333" s="69">
        <f t="shared" si="207"/>
        <v>0</v>
      </c>
      <c r="BK1333" s="158" t="str">
        <f t="shared" si="208"/>
        <v/>
      </c>
    </row>
    <row r="1334" spans="1:63" ht="12" customHeight="1" x14ac:dyDescent="0.2">
      <c r="A1334" s="8"/>
      <c r="B1334" s="7"/>
      <c r="C1334" s="7"/>
      <c r="D1334" s="7"/>
      <c r="E1334" s="7"/>
      <c r="F1334" s="7"/>
      <c r="G1334" s="7"/>
      <c r="H1334" s="7"/>
      <c r="I1334" s="10"/>
      <c r="J1334" s="25"/>
      <c r="K1334" s="250"/>
      <c r="L1334" s="31"/>
      <c r="M1334" s="9"/>
      <c r="N1334" s="11" t="s">
        <v>25</v>
      </c>
      <c r="O1334" s="39"/>
      <c r="P1334" s="47"/>
      <c r="Q1334" s="13"/>
      <c r="R1334" s="248">
        <f t="shared" si="200"/>
        <v>0</v>
      </c>
      <c r="S1334" s="248">
        <f t="shared" si="201"/>
        <v>0</v>
      </c>
      <c r="T1334" s="248">
        <f t="shared" si="202"/>
        <v>0</v>
      </c>
      <c r="U1334" s="248">
        <f t="shared" si="203"/>
        <v>0</v>
      </c>
      <c r="V1334" s="13"/>
      <c r="W1334" s="7"/>
      <c r="AT1334" s="130"/>
      <c r="BF1334" s="33">
        <f t="shared" si="209"/>
        <v>41242</v>
      </c>
      <c r="BG1334" s="34">
        <f t="shared" si="204"/>
        <v>82.88000000000001</v>
      </c>
      <c r="BH1334" s="32">
        <f t="shared" si="205"/>
        <v>1</v>
      </c>
      <c r="BI1334" s="32">
        <f t="shared" si="206"/>
        <v>0</v>
      </c>
      <c r="BJ1334" s="69">
        <f t="shared" si="207"/>
        <v>0</v>
      </c>
      <c r="BK1334" s="158" t="str">
        <f t="shared" si="208"/>
        <v/>
      </c>
    </row>
    <row r="1335" spans="1:63" ht="12" customHeight="1" x14ac:dyDescent="0.2">
      <c r="A1335" s="8"/>
      <c r="B1335" s="7"/>
      <c r="C1335" s="7"/>
      <c r="D1335" s="7"/>
      <c r="E1335" s="7"/>
      <c r="F1335" s="7"/>
      <c r="G1335" s="7"/>
      <c r="H1335" s="7"/>
      <c r="I1335" s="10"/>
      <c r="J1335" s="25"/>
      <c r="K1335" s="250"/>
      <c r="L1335" s="31"/>
      <c r="M1335" s="9"/>
      <c r="N1335" s="11" t="s">
        <v>25</v>
      </c>
      <c r="O1335" s="39"/>
      <c r="P1335" s="47"/>
      <c r="Q1335" s="13"/>
      <c r="R1335" s="248">
        <f t="shared" si="200"/>
        <v>0</v>
      </c>
      <c r="S1335" s="248">
        <f t="shared" si="201"/>
        <v>0</v>
      </c>
      <c r="T1335" s="248">
        <f t="shared" si="202"/>
        <v>0</v>
      </c>
      <c r="U1335" s="248">
        <f t="shared" si="203"/>
        <v>0</v>
      </c>
      <c r="V1335" s="13"/>
      <c r="W1335" s="7"/>
      <c r="AT1335" s="130"/>
      <c r="BF1335" s="33">
        <f t="shared" si="209"/>
        <v>41242</v>
      </c>
      <c r="BG1335" s="34">
        <f t="shared" si="204"/>
        <v>82.88000000000001</v>
      </c>
      <c r="BH1335" s="32">
        <f t="shared" si="205"/>
        <v>1</v>
      </c>
      <c r="BI1335" s="32">
        <f t="shared" si="206"/>
        <v>0</v>
      </c>
      <c r="BJ1335" s="69">
        <f t="shared" si="207"/>
        <v>0</v>
      </c>
      <c r="BK1335" s="158" t="str">
        <f t="shared" si="208"/>
        <v/>
      </c>
    </row>
    <row r="1336" spans="1:63" ht="12" customHeight="1" x14ac:dyDescent="0.2">
      <c r="A1336" s="8"/>
      <c r="B1336" s="7"/>
      <c r="C1336" s="7"/>
      <c r="D1336" s="7"/>
      <c r="E1336" s="7"/>
      <c r="F1336" s="7"/>
      <c r="G1336" s="7"/>
      <c r="H1336" s="7"/>
      <c r="I1336" s="10"/>
      <c r="J1336" s="25"/>
      <c r="K1336" s="250"/>
      <c r="L1336" s="31"/>
      <c r="M1336" s="9"/>
      <c r="N1336" s="11" t="s">
        <v>25</v>
      </c>
      <c r="O1336" s="39"/>
      <c r="P1336" s="47"/>
      <c r="Q1336" s="13"/>
      <c r="R1336" s="248">
        <f t="shared" si="200"/>
        <v>0</v>
      </c>
      <c r="S1336" s="248">
        <f t="shared" si="201"/>
        <v>0</v>
      </c>
      <c r="T1336" s="248">
        <f t="shared" si="202"/>
        <v>0</v>
      </c>
      <c r="U1336" s="248">
        <f t="shared" si="203"/>
        <v>0</v>
      </c>
      <c r="V1336" s="13"/>
      <c r="W1336" s="7"/>
      <c r="AT1336" s="130"/>
      <c r="BF1336" s="33">
        <f t="shared" si="209"/>
        <v>41242</v>
      </c>
      <c r="BG1336" s="34">
        <f t="shared" si="204"/>
        <v>82.88000000000001</v>
      </c>
      <c r="BH1336" s="32">
        <f t="shared" si="205"/>
        <v>1</v>
      </c>
      <c r="BI1336" s="32">
        <f t="shared" si="206"/>
        <v>0</v>
      </c>
      <c r="BJ1336" s="69">
        <f t="shared" si="207"/>
        <v>0</v>
      </c>
      <c r="BK1336" s="158" t="str">
        <f t="shared" si="208"/>
        <v/>
      </c>
    </row>
    <row r="1337" spans="1:63" ht="12" customHeight="1" x14ac:dyDescent="0.2">
      <c r="A1337" s="8"/>
      <c r="B1337" s="7"/>
      <c r="C1337" s="7"/>
      <c r="D1337" s="7"/>
      <c r="E1337" s="7"/>
      <c r="F1337" s="7"/>
      <c r="G1337" s="7"/>
      <c r="H1337" s="7"/>
      <c r="I1337" s="10"/>
      <c r="J1337" s="25"/>
      <c r="K1337" s="250"/>
      <c r="L1337" s="31"/>
      <c r="M1337" s="9"/>
      <c r="N1337" s="11" t="s">
        <v>25</v>
      </c>
      <c r="O1337" s="39"/>
      <c r="P1337" s="47"/>
      <c r="Q1337" s="13"/>
      <c r="R1337" s="248">
        <f t="shared" si="200"/>
        <v>0</v>
      </c>
      <c r="S1337" s="248">
        <f t="shared" si="201"/>
        <v>0</v>
      </c>
      <c r="T1337" s="248">
        <f t="shared" si="202"/>
        <v>0</v>
      </c>
      <c r="U1337" s="248">
        <f t="shared" si="203"/>
        <v>0</v>
      </c>
      <c r="V1337" s="13"/>
      <c r="W1337" s="7"/>
      <c r="AT1337" s="130"/>
      <c r="BF1337" s="33">
        <f t="shared" si="209"/>
        <v>41242</v>
      </c>
      <c r="BG1337" s="34">
        <f t="shared" si="204"/>
        <v>82.88000000000001</v>
      </c>
      <c r="BH1337" s="32">
        <f t="shared" si="205"/>
        <v>1</v>
      </c>
      <c r="BI1337" s="32">
        <f t="shared" si="206"/>
        <v>0</v>
      </c>
      <c r="BJ1337" s="69">
        <f t="shared" si="207"/>
        <v>0</v>
      </c>
      <c r="BK1337" s="158" t="str">
        <f t="shared" si="208"/>
        <v/>
      </c>
    </row>
    <row r="1338" spans="1:63" ht="12" customHeight="1" x14ac:dyDescent="0.2">
      <c r="A1338" s="8"/>
      <c r="B1338" s="7"/>
      <c r="C1338" s="7"/>
      <c r="D1338" s="7"/>
      <c r="E1338" s="7"/>
      <c r="F1338" s="7"/>
      <c r="G1338" s="7"/>
      <c r="H1338" s="7"/>
      <c r="I1338" s="10"/>
      <c r="J1338" s="25"/>
      <c r="K1338" s="250"/>
      <c r="L1338" s="31"/>
      <c r="M1338" s="9"/>
      <c r="N1338" s="11" t="s">
        <v>25</v>
      </c>
      <c r="O1338" s="39"/>
      <c r="P1338" s="47"/>
      <c r="Q1338" s="13"/>
      <c r="R1338" s="248">
        <f t="shared" si="200"/>
        <v>0</v>
      </c>
      <c r="S1338" s="248">
        <f t="shared" si="201"/>
        <v>0</v>
      </c>
      <c r="T1338" s="248">
        <f t="shared" si="202"/>
        <v>0</v>
      </c>
      <c r="U1338" s="248">
        <f t="shared" si="203"/>
        <v>0</v>
      </c>
      <c r="V1338" s="13"/>
      <c r="W1338" s="7"/>
      <c r="AT1338" s="130"/>
      <c r="BF1338" s="33">
        <f t="shared" si="209"/>
        <v>41242</v>
      </c>
      <c r="BG1338" s="34">
        <f t="shared" si="204"/>
        <v>82.88000000000001</v>
      </c>
      <c r="BH1338" s="32">
        <f t="shared" si="205"/>
        <v>1</v>
      </c>
      <c r="BI1338" s="32">
        <f t="shared" si="206"/>
        <v>0</v>
      </c>
      <c r="BJ1338" s="69">
        <f t="shared" si="207"/>
        <v>0</v>
      </c>
      <c r="BK1338" s="158" t="str">
        <f t="shared" si="208"/>
        <v/>
      </c>
    </row>
    <row r="1339" spans="1:63" ht="12" customHeight="1" x14ac:dyDescent="0.2">
      <c r="A1339" s="8"/>
      <c r="B1339" s="7"/>
      <c r="C1339" s="7"/>
      <c r="D1339" s="7"/>
      <c r="E1339" s="7"/>
      <c r="F1339" s="7"/>
      <c r="G1339" s="7"/>
      <c r="H1339" s="7"/>
      <c r="I1339" s="10"/>
      <c r="J1339" s="25"/>
      <c r="K1339" s="250"/>
      <c r="L1339" s="31"/>
      <c r="M1339" s="9"/>
      <c r="N1339" s="11" t="s">
        <v>25</v>
      </c>
      <c r="O1339" s="39"/>
      <c r="P1339" s="47"/>
      <c r="Q1339" s="13"/>
      <c r="R1339" s="248">
        <f t="shared" si="200"/>
        <v>0</v>
      </c>
      <c r="S1339" s="248">
        <f t="shared" si="201"/>
        <v>0</v>
      </c>
      <c r="T1339" s="248">
        <f t="shared" si="202"/>
        <v>0</v>
      </c>
      <c r="U1339" s="248">
        <f t="shared" si="203"/>
        <v>0</v>
      </c>
      <c r="V1339" s="13"/>
      <c r="W1339" s="7"/>
      <c r="AT1339" s="130"/>
      <c r="BF1339" s="33">
        <f t="shared" si="209"/>
        <v>41242</v>
      </c>
      <c r="BG1339" s="34">
        <f t="shared" si="204"/>
        <v>82.88000000000001</v>
      </c>
      <c r="BH1339" s="32">
        <f t="shared" si="205"/>
        <v>1</v>
      </c>
      <c r="BI1339" s="32">
        <f t="shared" si="206"/>
        <v>0</v>
      </c>
      <c r="BJ1339" s="69">
        <f t="shared" si="207"/>
        <v>0</v>
      </c>
      <c r="BK1339" s="158" t="str">
        <f t="shared" si="208"/>
        <v/>
      </c>
    </row>
    <row r="1340" spans="1:63" ht="12" customHeight="1" x14ac:dyDescent="0.2">
      <c r="A1340" s="8"/>
      <c r="B1340" s="7"/>
      <c r="C1340" s="7"/>
      <c r="D1340" s="7"/>
      <c r="E1340" s="7"/>
      <c r="F1340" s="7"/>
      <c r="G1340" s="7"/>
      <c r="H1340" s="7"/>
      <c r="I1340" s="10"/>
      <c r="J1340" s="25"/>
      <c r="K1340" s="250"/>
      <c r="L1340" s="31"/>
      <c r="M1340" s="9"/>
      <c r="N1340" s="11" t="s">
        <v>25</v>
      </c>
      <c r="O1340" s="39"/>
      <c r="P1340" s="47"/>
      <c r="Q1340" s="13"/>
      <c r="R1340" s="248">
        <f t="shared" si="200"/>
        <v>0</v>
      </c>
      <c r="S1340" s="248">
        <f t="shared" si="201"/>
        <v>0</v>
      </c>
      <c r="T1340" s="248">
        <f t="shared" si="202"/>
        <v>0</v>
      </c>
      <c r="U1340" s="248">
        <f t="shared" si="203"/>
        <v>0</v>
      </c>
      <c r="V1340" s="13"/>
      <c r="W1340" s="7"/>
      <c r="AT1340" s="130"/>
      <c r="BF1340" s="33">
        <f t="shared" si="209"/>
        <v>41242</v>
      </c>
      <c r="BG1340" s="34">
        <f t="shared" si="204"/>
        <v>82.88000000000001</v>
      </c>
      <c r="BH1340" s="32">
        <f t="shared" si="205"/>
        <v>1</v>
      </c>
      <c r="BI1340" s="32">
        <f t="shared" si="206"/>
        <v>0</v>
      </c>
      <c r="BJ1340" s="69">
        <f t="shared" si="207"/>
        <v>0</v>
      </c>
      <c r="BK1340" s="158" t="str">
        <f t="shared" si="208"/>
        <v/>
      </c>
    </row>
    <row r="1341" spans="1:63" ht="12" customHeight="1" x14ac:dyDescent="0.2">
      <c r="A1341" s="8"/>
      <c r="B1341" s="7"/>
      <c r="C1341" s="7"/>
      <c r="D1341" s="7"/>
      <c r="E1341" s="7"/>
      <c r="F1341" s="7"/>
      <c r="G1341" s="7"/>
      <c r="H1341" s="7"/>
      <c r="I1341" s="10"/>
      <c r="J1341" s="25"/>
      <c r="K1341" s="250"/>
      <c r="L1341" s="31"/>
      <c r="M1341" s="9"/>
      <c r="N1341" s="11" t="s">
        <v>25</v>
      </c>
      <c r="O1341" s="39"/>
      <c r="P1341" s="47"/>
      <c r="Q1341" s="13"/>
      <c r="R1341" s="248">
        <f t="shared" si="200"/>
        <v>0</v>
      </c>
      <c r="S1341" s="248">
        <f t="shared" si="201"/>
        <v>0</v>
      </c>
      <c r="T1341" s="248">
        <f t="shared" si="202"/>
        <v>0</v>
      </c>
      <c r="U1341" s="248">
        <f t="shared" si="203"/>
        <v>0</v>
      </c>
      <c r="V1341" s="13"/>
      <c r="W1341" s="7"/>
      <c r="AT1341" s="130"/>
      <c r="BF1341" s="33">
        <f t="shared" si="209"/>
        <v>41242</v>
      </c>
      <c r="BG1341" s="34">
        <f t="shared" si="204"/>
        <v>82.88000000000001</v>
      </c>
      <c r="BH1341" s="32">
        <f t="shared" si="205"/>
        <v>1</v>
      </c>
      <c r="BI1341" s="32">
        <f t="shared" si="206"/>
        <v>0</v>
      </c>
      <c r="BJ1341" s="69">
        <f t="shared" si="207"/>
        <v>0</v>
      </c>
      <c r="BK1341" s="158" t="str">
        <f t="shared" si="208"/>
        <v/>
      </c>
    </row>
    <row r="1342" spans="1:63" ht="12" customHeight="1" x14ac:dyDescent="0.2">
      <c r="A1342" s="8"/>
      <c r="B1342" s="7"/>
      <c r="C1342" s="7"/>
      <c r="D1342" s="7"/>
      <c r="E1342" s="7"/>
      <c r="F1342" s="7"/>
      <c r="G1342" s="7"/>
      <c r="H1342" s="7"/>
      <c r="I1342" s="10"/>
      <c r="J1342" s="25"/>
      <c r="K1342" s="250"/>
      <c r="L1342" s="31"/>
      <c r="M1342" s="9"/>
      <c r="N1342" s="11" t="s">
        <v>25</v>
      </c>
      <c r="O1342" s="39"/>
      <c r="P1342" s="47"/>
      <c r="Q1342" s="13"/>
      <c r="R1342" s="248">
        <f t="shared" si="200"/>
        <v>0</v>
      </c>
      <c r="S1342" s="248">
        <f t="shared" si="201"/>
        <v>0</v>
      </c>
      <c r="T1342" s="248">
        <f t="shared" si="202"/>
        <v>0</v>
      </c>
      <c r="U1342" s="248">
        <f t="shared" si="203"/>
        <v>0</v>
      </c>
      <c r="V1342" s="13"/>
      <c r="W1342" s="7"/>
      <c r="AT1342" s="130"/>
      <c r="BF1342" s="33">
        <f t="shared" si="209"/>
        <v>41242</v>
      </c>
      <c r="BG1342" s="34">
        <f t="shared" si="204"/>
        <v>82.88000000000001</v>
      </c>
      <c r="BH1342" s="32">
        <f t="shared" si="205"/>
        <v>1</v>
      </c>
      <c r="BI1342" s="32">
        <f t="shared" si="206"/>
        <v>0</v>
      </c>
      <c r="BJ1342" s="69">
        <f t="shared" si="207"/>
        <v>0</v>
      </c>
      <c r="BK1342" s="158" t="str">
        <f t="shared" si="208"/>
        <v/>
      </c>
    </row>
    <row r="1343" spans="1:63" ht="12" customHeight="1" x14ac:dyDescent="0.2">
      <c r="A1343" s="8"/>
      <c r="B1343" s="7"/>
      <c r="C1343" s="7"/>
      <c r="D1343" s="7"/>
      <c r="E1343" s="7"/>
      <c r="F1343" s="7"/>
      <c r="G1343" s="7"/>
      <c r="H1343" s="7"/>
      <c r="I1343" s="10"/>
      <c r="J1343" s="25"/>
      <c r="K1343" s="250"/>
      <c r="L1343" s="31"/>
      <c r="M1343" s="9"/>
      <c r="N1343" s="11" t="s">
        <v>25</v>
      </c>
      <c r="O1343" s="39"/>
      <c r="P1343" s="47"/>
      <c r="Q1343" s="13"/>
      <c r="R1343" s="248">
        <f t="shared" si="200"/>
        <v>0</v>
      </c>
      <c r="S1343" s="248">
        <f t="shared" si="201"/>
        <v>0</v>
      </c>
      <c r="T1343" s="248">
        <f t="shared" si="202"/>
        <v>0</v>
      </c>
      <c r="U1343" s="248">
        <f t="shared" si="203"/>
        <v>0</v>
      </c>
      <c r="V1343" s="13"/>
      <c r="W1343" s="7"/>
      <c r="AT1343" s="130"/>
      <c r="BF1343" s="33">
        <f t="shared" si="209"/>
        <v>41242</v>
      </c>
      <c r="BG1343" s="34">
        <f t="shared" si="204"/>
        <v>82.88000000000001</v>
      </c>
      <c r="BH1343" s="32">
        <f t="shared" si="205"/>
        <v>1</v>
      </c>
      <c r="BI1343" s="32">
        <f t="shared" si="206"/>
        <v>0</v>
      </c>
      <c r="BJ1343" s="69">
        <f t="shared" si="207"/>
        <v>0</v>
      </c>
      <c r="BK1343" s="158" t="str">
        <f t="shared" si="208"/>
        <v/>
      </c>
    </row>
    <row r="1344" spans="1:63" ht="12" customHeight="1" x14ac:dyDescent="0.2">
      <c r="A1344" s="8"/>
      <c r="B1344" s="7"/>
      <c r="C1344" s="7"/>
      <c r="D1344" s="7"/>
      <c r="E1344" s="7"/>
      <c r="F1344" s="7"/>
      <c r="G1344" s="7"/>
      <c r="H1344" s="7"/>
      <c r="I1344" s="10"/>
      <c r="J1344" s="25"/>
      <c r="K1344" s="250"/>
      <c r="L1344" s="31"/>
      <c r="M1344" s="9"/>
      <c r="N1344" s="11" t="s">
        <v>25</v>
      </c>
      <c r="O1344" s="39"/>
      <c r="P1344" s="47"/>
      <c r="Q1344" s="13"/>
      <c r="R1344" s="248">
        <f t="shared" si="200"/>
        <v>0</v>
      </c>
      <c r="S1344" s="248">
        <f t="shared" si="201"/>
        <v>0</v>
      </c>
      <c r="T1344" s="248">
        <f t="shared" si="202"/>
        <v>0</v>
      </c>
      <c r="U1344" s="248">
        <f t="shared" si="203"/>
        <v>0</v>
      </c>
      <c r="V1344" s="13"/>
      <c r="W1344" s="7"/>
      <c r="AT1344" s="130"/>
      <c r="BF1344" s="33">
        <f t="shared" si="209"/>
        <v>41242</v>
      </c>
      <c r="BG1344" s="34">
        <f t="shared" si="204"/>
        <v>82.88000000000001</v>
      </c>
      <c r="BH1344" s="32">
        <f t="shared" si="205"/>
        <v>1</v>
      </c>
      <c r="BI1344" s="32">
        <f t="shared" si="206"/>
        <v>0</v>
      </c>
      <c r="BJ1344" s="69">
        <f t="shared" si="207"/>
        <v>0</v>
      </c>
      <c r="BK1344" s="158" t="str">
        <f t="shared" si="208"/>
        <v/>
      </c>
    </row>
    <row r="1345" spans="1:63" ht="12" customHeight="1" x14ac:dyDescent="0.2">
      <c r="A1345" s="8"/>
      <c r="B1345" s="7"/>
      <c r="C1345" s="7"/>
      <c r="D1345" s="7"/>
      <c r="E1345" s="7"/>
      <c r="F1345" s="7"/>
      <c r="G1345" s="7"/>
      <c r="H1345" s="7"/>
      <c r="I1345" s="10"/>
      <c r="J1345" s="25"/>
      <c r="K1345" s="250"/>
      <c r="L1345" s="31"/>
      <c r="M1345" s="9"/>
      <c r="N1345" s="11" t="s">
        <v>25</v>
      </c>
      <c r="O1345" s="39"/>
      <c r="P1345" s="47"/>
      <c r="Q1345" s="13"/>
      <c r="R1345" s="248">
        <f t="shared" si="200"/>
        <v>0</v>
      </c>
      <c r="S1345" s="248">
        <f t="shared" si="201"/>
        <v>0</v>
      </c>
      <c r="T1345" s="248">
        <f t="shared" si="202"/>
        <v>0</v>
      </c>
      <c r="U1345" s="248">
        <f t="shared" si="203"/>
        <v>0</v>
      </c>
      <c r="V1345" s="13"/>
      <c r="W1345" s="7"/>
      <c r="AT1345" s="130"/>
      <c r="BF1345" s="33">
        <f t="shared" si="209"/>
        <v>41242</v>
      </c>
      <c r="BG1345" s="34">
        <f t="shared" si="204"/>
        <v>82.88000000000001</v>
      </c>
      <c r="BH1345" s="32">
        <f t="shared" si="205"/>
        <v>1</v>
      </c>
      <c r="BI1345" s="32">
        <f t="shared" si="206"/>
        <v>0</v>
      </c>
      <c r="BJ1345" s="69">
        <f t="shared" si="207"/>
        <v>0</v>
      </c>
      <c r="BK1345" s="158" t="str">
        <f t="shared" si="208"/>
        <v/>
      </c>
    </row>
    <row r="1346" spans="1:63" ht="12" customHeight="1" x14ac:dyDescent="0.2">
      <c r="A1346" s="8"/>
      <c r="B1346" s="7"/>
      <c r="C1346" s="7"/>
      <c r="D1346" s="7"/>
      <c r="E1346" s="7"/>
      <c r="F1346" s="7"/>
      <c r="G1346" s="7"/>
      <c r="H1346" s="7"/>
      <c r="I1346" s="10"/>
      <c r="J1346" s="25"/>
      <c r="K1346" s="250"/>
      <c r="L1346" s="31"/>
      <c r="M1346" s="9"/>
      <c r="N1346" s="11" t="s">
        <v>25</v>
      </c>
      <c r="O1346" s="39"/>
      <c r="P1346" s="47"/>
      <c r="Q1346" s="13"/>
      <c r="R1346" s="248">
        <f t="shared" si="200"/>
        <v>0</v>
      </c>
      <c r="S1346" s="248">
        <f t="shared" si="201"/>
        <v>0</v>
      </c>
      <c r="T1346" s="248">
        <f t="shared" si="202"/>
        <v>0</v>
      </c>
      <c r="U1346" s="248">
        <f t="shared" si="203"/>
        <v>0</v>
      </c>
      <c r="V1346" s="13"/>
      <c r="W1346" s="7"/>
      <c r="AT1346" s="130"/>
      <c r="BF1346" s="33">
        <f t="shared" si="209"/>
        <v>41242</v>
      </c>
      <c r="BG1346" s="34">
        <f t="shared" si="204"/>
        <v>82.88000000000001</v>
      </c>
      <c r="BH1346" s="32">
        <f t="shared" si="205"/>
        <v>1</v>
      </c>
      <c r="BI1346" s="32">
        <f t="shared" si="206"/>
        <v>0</v>
      </c>
      <c r="BJ1346" s="69">
        <f t="shared" si="207"/>
        <v>0</v>
      </c>
      <c r="BK1346" s="158" t="str">
        <f t="shared" si="208"/>
        <v/>
      </c>
    </row>
    <row r="1347" spans="1:63" ht="12" customHeight="1" x14ac:dyDescent="0.2">
      <c r="A1347" s="8"/>
      <c r="B1347" s="7"/>
      <c r="C1347" s="7"/>
      <c r="D1347" s="7"/>
      <c r="E1347" s="7"/>
      <c r="F1347" s="7"/>
      <c r="G1347" s="7"/>
      <c r="H1347" s="7"/>
      <c r="I1347" s="10"/>
      <c r="J1347" s="25"/>
      <c r="K1347" s="250"/>
      <c r="L1347" s="31"/>
      <c r="M1347" s="9"/>
      <c r="N1347" s="11" t="s">
        <v>25</v>
      </c>
      <c r="O1347" s="39"/>
      <c r="P1347" s="47"/>
      <c r="Q1347" s="13"/>
      <c r="R1347" s="248">
        <f t="shared" si="200"/>
        <v>0</v>
      </c>
      <c r="S1347" s="248">
        <f t="shared" si="201"/>
        <v>0</v>
      </c>
      <c r="T1347" s="248">
        <f t="shared" si="202"/>
        <v>0</v>
      </c>
      <c r="U1347" s="248">
        <f t="shared" si="203"/>
        <v>0</v>
      </c>
      <c r="V1347" s="13"/>
      <c r="W1347" s="7"/>
      <c r="AT1347" s="130"/>
      <c r="BF1347" s="33">
        <f t="shared" si="209"/>
        <v>41242</v>
      </c>
      <c r="BG1347" s="34">
        <f t="shared" si="204"/>
        <v>82.88000000000001</v>
      </c>
      <c r="BH1347" s="32">
        <f t="shared" si="205"/>
        <v>1</v>
      </c>
      <c r="BI1347" s="32">
        <f t="shared" si="206"/>
        <v>0</v>
      </c>
      <c r="BJ1347" s="69">
        <f t="shared" si="207"/>
        <v>0</v>
      </c>
      <c r="BK1347" s="158" t="str">
        <f t="shared" si="208"/>
        <v/>
      </c>
    </row>
    <row r="1348" spans="1:63" ht="12" customHeight="1" x14ac:dyDescent="0.2">
      <c r="A1348" s="8"/>
      <c r="B1348" s="7"/>
      <c r="C1348" s="7"/>
      <c r="D1348" s="7"/>
      <c r="E1348" s="7"/>
      <c r="F1348" s="7"/>
      <c r="G1348" s="7"/>
      <c r="H1348" s="7"/>
      <c r="I1348" s="10"/>
      <c r="J1348" s="25"/>
      <c r="K1348" s="250"/>
      <c r="L1348" s="31"/>
      <c r="M1348" s="9"/>
      <c r="N1348" s="11" t="s">
        <v>25</v>
      </c>
      <c r="O1348" s="39"/>
      <c r="P1348" s="47"/>
      <c r="Q1348" s="13"/>
      <c r="R1348" s="248">
        <f t="shared" si="200"/>
        <v>0</v>
      </c>
      <c r="S1348" s="248">
        <f t="shared" si="201"/>
        <v>0</v>
      </c>
      <c r="T1348" s="248">
        <f t="shared" si="202"/>
        <v>0</v>
      </c>
      <c r="U1348" s="248">
        <f t="shared" si="203"/>
        <v>0</v>
      </c>
      <c r="V1348" s="13"/>
      <c r="W1348" s="7"/>
      <c r="AT1348" s="130"/>
      <c r="BF1348" s="33">
        <f t="shared" si="209"/>
        <v>41242</v>
      </c>
      <c r="BG1348" s="34">
        <f t="shared" si="204"/>
        <v>82.88000000000001</v>
      </c>
      <c r="BH1348" s="32">
        <f t="shared" si="205"/>
        <v>1</v>
      </c>
      <c r="BI1348" s="32">
        <f t="shared" si="206"/>
        <v>0</v>
      </c>
      <c r="BJ1348" s="69">
        <f t="shared" si="207"/>
        <v>0</v>
      </c>
      <c r="BK1348" s="158" t="str">
        <f t="shared" si="208"/>
        <v/>
      </c>
    </row>
    <row r="1349" spans="1:63" ht="12" customHeight="1" x14ac:dyDescent="0.2">
      <c r="A1349" s="8"/>
      <c r="B1349" s="7"/>
      <c r="C1349" s="7"/>
      <c r="D1349" s="7"/>
      <c r="E1349" s="7"/>
      <c r="F1349" s="7"/>
      <c r="G1349" s="7"/>
      <c r="H1349" s="7"/>
      <c r="I1349" s="10"/>
      <c r="J1349" s="25"/>
      <c r="K1349" s="250"/>
      <c r="L1349" s="31"/>
      <c r="M1349" s="9"/>
      <c r="N1349" s="11" t="s">
        <v>25</v>
      </c>
      <c r="O1349" s="39"/>
      <c r="P1349" s="47"/>
      <c r="Q1349" s="13"/>
      <c r="R1349" s="248">
        <f t="shared" si="200"/>
        <v>0</v>
      </c>
      <c r="S1349" s="248">
        <f t="shared" si="201"/>
        <v>0</v>
      </c>
      <c r="T1349" s="248">
        <f t="shared" si="202"/>
        <v>0</v>
      </c>
      <c r="U1349" s="248">
        <f t="shared" si="203"/>
        <v>0</v>
      </c>
      <c r="V1349" s="13"/>
      <c r="W1349" s="7"/>
      <c r="AT1349" s="130"/>
      <c r="BF1349" s="33">
        <f t="shared" si="209"/>
        <v>41242</v>
      </c>
      <c r="BG1349" s="34">
        <f t="shared" si="204"/>
        <v>82.88000000000001</v>
      </c>
      <c r="BH1349" s="32">
        <f t="shared" si="205"/>
        <v>1</v>
      </c>
      <c r="BI1349" s="32">
        <f t="shared" si="206"/>
        <v>0</v>
      </c>
      <c r="BJ1349" s="69">
        <f t="shared" si="207"/>
        <v>0</v>
      </c>
      <c r="BK1349" s="158" t="str">
        <f t="shared" si="208"/>
        <v/>
      </c>
    </row>
    <row r="1350" spans="1:63" ht="12" customHeight="1" x14ac:dyDescent="0.2">
      <c r="A1350" s="8"/>
      <c r="B1350" s="7"/>
      <c r="C1350" s="7"/>
      <c r="D1350" s="7"/>
      <c r="E1350" s="7"/>
      <c r="F1350" s="7"/>
      <c r="G1350" s="7"/>
      <c r="H1350" s="7"/>
      <c r="I1350" s="10"/>
      <c r="J1350" s="25"/>
      <c r="K1350" s="250"/>
      <c r="L1350" s="31"/>
      <c r="M1350" s="9"/>
      <c r="N1350" s="11" t="s">
        <v>25</v>
      </c>
      <c r="O1350" s="39"/>
      <c r="P1350" s="47"/>
      <c r="Q1350" s="13"/>
      <c r="R1350" s="248">
        <f t="shared" si="200"/>
        <v>0</v>
      </c>
      <c r="S1350" s="248">
        <f t="shared" si="201"/>
        <v>0</v>
      </c>
      <c r="T1350" s="248">
        <f t="shared" si="202"/>
        <v>0</v>
      </c>
      <c r="U1350" s="248">
        <f t="shared" si="203"/>
        <v>0</v>
      </c>
      <c r="V1350" s="13"/>
      <c r="W1350" s="7"/>
      <c r="AT1350" s="130"/>
      <c r="BF1350" s="33">
        <f t="shared" si="209"/>
        <v>41242</v>
      </c>
      <c r="BG1350" s="34">
        <f t="shared" si="204"/>
        <v>82.88000000000001</v>
      </c>
      <c r="BH1350" s="32">
        <f t="shared" si="205"/>
        <v>1</v>
      </c>
      <c r="BI1350" s="32">
        <f t="shared" si="206"/>
        <v>0</v>
      </c>
      <c r="BJ1350" s="69">
        <f t="shared" si="207"/>
        <v>0</v>
      </c>
      <c r="BK1350" s="158" t="str">
        <f t="shared" si="208"/>
        <v/>
      </c>
    </row>
    <row r="1351" spans="1:63" ht="12" customHeight="1" x14ac:dyDescent="0.2">
      <c r="A1351" s="8"/>
      <c r="B1351" s="7"/>
      <c r="C1351" s="7"/>
      <c r="D1351" s="7"/>
      <c r="E1351" s="7"/>
      <c r="F1351" s="7"/>
      <c r="G1351" s="7"/>
      <c r="H1351" s="7"/>
      <c r="I1351" s="10"/>
      <c r="J1351" s="25"/>
      <c r="K1351" s="250"/>
      <c r="L1351" s="31"/>
      <c r="M1351" s="9"/>
      <c r="N1351" s="11" t="s">
        <v>25</v>
      </c>
      <c r="O1351" s="39"/>
      <c r="P1351" s="47"/>
      <c r="Q1351" s="13"/>
      <c r="R1351" s="248">
        <f t="shared" si="200"/>
        <v>0</v>
      </c>
      <c r="S1351" s="248">
        <f t="shared" si="201"/>
        <v>0</v>
      </c>
      <c r="T1351" s="248">
        <f t="shared" si="202"/>
        <v>0</v>
      </c>
      <c r="U1351" s="248">
        <f t="shared" si="203"/>
        <v>0</v>
      </c>
      <c r="V1351" s="13"/>
      <c r="W1351" s="7"/>
      <c r="AT1351" s="130"/>
      <c r="BF1351" s="33">
        <f t="shared" si="209"/>
        <v>41242</v>
      </c>
      <c r="BG1351" s="34">
        <f t="shared" si="204"/>
        <v>82.88000000000001</v>
      </c>
      <c r="BH1351" s="32">
        <f t="shared" si="205"/>
        <v>1</v>
      </c>
      <c r="BI1351" s="32">
        <f t="shared" si="206"/>
        <v>0</v>
      </c>
      <c r="BJ1351" s="69">
        <f t="shared" si="207"/>
        <v>0</v>
      </c>
      <c r="BK1351" s="158" t="str">
        <f t="shared" si="208"/>
        <v/>
      </c>
    </row>
    <row r="1352" spans="1:63" ht="12" customHeight="1" x14ac:dyDescent="0.2">
      <c r="A1352" s="8"/>
      <c r="B1352" s="7"/>
      <c r="C1352" s="7"/>
      <c r="D1352" s="7"/>
      <c r="E1352" s="7"/>
      <c r="F1352" s="7"/>
      <c r="G1352" s="7"/>
      <c r="H1352" s="7"/>
      <c r="I1352" s="10"/>
      <c r="J1352" s="25"/>
      <c r="K1352" s="250"/>
      <c r="L1352" s="31"/>
      <c r="M1352" s="9"/>
      <c r="N1352" s="11" t="s">
        <v>25</v>
      </c>
      <c r="O1352" s="39"/>
      <c r="P1352" s="47"/>
      <c r="Q1352" s="13"/>
      <c r="R1352" s="248">
        <f t="shared" si="200"/>
        <v>0</v>
      </c>
      <c r="S1352" s="248">
        <f t="shared" si="201"/>
        <v>0</v>
      </c>
      <c r="T1352" s="248">
        <f t="shared" si="202"/>
        <v>0</v>
      </c>
      <c r="U1352" s="248">
        <f t="shared" si="203"/>
        <v>0</v>
      </c>
      <c r="V1352" s="13"/>
      <c r="W1352" s="7"/>
      <c r="AT1352" s="130"/>
      <c r="BF1352" s="33">
        <f t="shared" si="209"/>
        <v>41242</v>
      </c>
      <c r="BG1352" s="34">
        <f t="shared" si="204"/>
        <v>82.88000000000001</v>
      </c>
      <c r="BH1352" s="32">
        <f t="shared" si="205"/>
        <v>1</v>
      </c>
      <c r="BI1352" s="32">
        <f t="shared" si="206"/>
        <v>0</v>
      </c>
      <c r="BJ1352" s="69">
        <f t="shared" si="207"/>
        <v>0</v>
      </c>
      <c r="BK1352" s="158" t="str">
        <f t="shared" si="208"/>
        <v/>
      </c>
    </row>
    <row r="1353" spans="1:63" ht="12" customHeight="1" x14ac:dyDescent="0.2">
      <c r="A1353" s="8"/>
      <c r="B1353" s="7"/>
      <c r="C1353" s="7"/>
      <c r="D1353" s="7"/>
      <c r="E1353" s="7"/>
      <c r="F1353" s="7"/>
      <c r="G1353" s="7"/>
      <c r="H1353" s="7"/>
      <c r="I1353" s="10"/>
      <c r="J1353" s="25"/>
      <c r="K1353" s="250"/>
      <c r="L1353" s="31"/>
      <c r="M1353" s="9"/>
      <c r="N1353" s="11" t="s">
        <v>25</v>
      </c>
      <c r="O1353" s="39"/>
      <c r="P1353" s="47"/>
      <c r="Q1353" s="13"/>
      <c r="R1353" s="248">
        <f t="shared" si="200"/>
        <v>0</v>
      </c>
      <c r="S1353" s="248">
        <f t="shared" si="201"/>
        <v>0</v>
      </c>
      <c r="T1353" s="248">
        <f t="shared" si="202"/>
        <v>0</v>
      </c>
      <c r="U1353" s="248">
        <f t="shared" si="203"/>
        <v>0</v>
      </c>
      <c r="V1353" s="13"/>
      <c r="W1353" s="7"/>
      <c r="AT1353" s="130"/>
      <c r="BF1353" s="33">
        <f t="shared" si="209"/>
        <v>41242</v>
      </c>
      <c r="BG1353" s="34">
        <f t="shared" si="204"/>
        <v>82.88000000000001</v>
      </c>
      <c r="BH1353" s="32">
        <f t="shared" si="205"/>
        <v>1</v>
      </c>
      <c r="BI1353" s="32">
        <f t="shared" si="206"/>
        <v>0</v>
      </c>
      <c r="BJ1353" s="69">
        <f t="shared" si="207"/>
        <v>0</v>
      </c>
      <c r="BK1353" s="158" t="str">
        <f t="shared" si="208"/>
        <v/>
      </c>
    </row>
    <row r="1354" spans="1:63" ht="12" customHeight="1" x14ac:dyDescent="0.2">
      <c r="A1354" s="8"/>
      <c r="B1354" s="7"/>
      <c r="C1354" s="7"/>
      <c r="D1354" s="7"/>
      <c r="E1354" s="7"/>
      <c r="F1354" s="7"/>
      <c r="G1354" s="7"/>
      <c r="H1354" s="7"/>
      <c r="I1354" s="10"/>
      <c r="J1354" s="25"/>
      <c r="K1354" s="250"/>
      <c r="L1354" s="31"/>
      <c r="M1354" s="9"/>
      <c r="N1354" s="11" t="s">
        <v>25</v>
      </c>
      <c r="O1354" s="39"/>
      <c r="P1354" s="47"/>
      <c r="Q1354" s="13"/>
      <c r="R1354" s="248">
        <f t="shared" si="200"/>
        <v>0</v>
      </c>
      <c r="S1354" s="248">
        <f t="shared" si="201"/>
        <v>0</v>
      </c>
      <c r="T1354" s="248">
        <f t="shared" si="202"/>
        <v>0</v>
      </c>
      <c r="U1354" s="248">
        <f t="shared" si="203"/>
        <v>0</v>
      </c>
      <c r="V1354" s="13"/>
      <c r="W1354" s="7"/>
      <c r="AT1354" s="130"/>
      <c r="BF1354" s="33">
        <f t="shared" si="209"/>
        <v>41242</v>
      </c>
      <c r="BG1354" s="34">
        <f t="shared" si="204"/>
        <v>82.88000000000001</v>
      </c>
      <c r="BH1354" s="32">
        <f t="shared" si="205"/>
        <v>1</v>
      </c>
      <c r="BI1354" s="32">
        <f t="shared" si="206"/>
        <v>0</v>
      </c>
      <c r="BJ1354" s="69">
        <f t="shared" si="207"/>
        <v>0</v>
      </c>
      <c r="BK1354" s="158" t="str">
        <f t="shared" si="208"/>
        <v/>
      </c>
    </row>
    <row r="1355" spans="1:63" ht="12" customHeight="1" x14ac:dyDescent="0.2">
      <c r="A1355" s="8"/>
      <c r="B1355" s="7"/>
      <c r="C1355" s="7"/>
      <c r="D1355" s="7"/>
      <c r="E1355" s="7"/>
      <c r="F1355" s="7"/>
      <c r="G1355" s="7"/>
      <c r="H1355" s="7"/>
      <c r="I1355" s="10"/>
      <c r="J1355" s="25"/>
      <c r="K1355" s="250"/>
      <c r="L1355" s="31"/>
      <c r="M1355" s="9"/>
      <c r="N1355" s="11" t="s">
        <v>25</v>
      </c>
      <c r="O1355" s="39"/>
      <c r="P1355" s="47"/>
      <c r="Q1355" s="13"/>
      <c r="R1355" s="248">
        <f t="shared" ref="R1355:R1418" si="210">IF(N1355&lt;&gt;"M",ROUND(IF(M1355&lt;&gt;"Y",IF(P1355&lt;&gt;"Y",K1355,K1355*(BH1355-1)),0),ROUNDING),"")</f>
        <v>0</v>
      </c>
      <c r="S1355" s="248">
        <f t="shared" ref="S1355:S1418" si="211">IF(N1355&lt;&gt;"M",ROUND(IF(O1355&gt;0,IF(M1355="Y",BI1355*(1-O1355),IF(BI1355&gt;R1355,R1355 + (BI1355 - R1355)*(1-O1355),BI1355)),BI1355),ROUNDING),"")</f>
        <v>0</v>
      </c>
      <c r="T1355" s="248">
        <f t="shared" ref="T1355:T1418" si="212">IF(N1355&lt;&gt;"M",ROUND(IF(O1355&gt;0,IF(M1355="Y",BJ1355*(1-O1355),IF(BJ1355&gt;R1355,R1355 + (BJ1355 - R1355)*(1-O1355),BJ1355)),BJ1355),ROUNDING),"")</f>
        <v>0</v>
      </c>
      <c r="U1355" s="248">
        <f t="shared" ref="U1355:U1418" si="213">IF(N1355&lt;&gt;"M",ROUND(IF(OR(N1355="P",N1355=""),0,IF(OR(M1355="N",M1355=""),T1355-R1355,T1355)),ROUNDING),"")</f>
        <v>0</v>
      </c>
      <c r="V1355" s="13"/>
      <c r="W1355" s="7"/>
      <c r="AT1355" s="130"/>
      <c r="BF1355" s="33">
        <f t="shared" si="209"/>
        <v>41242</v>
      </c>
      <c r="BG1355" s="34">
        <f t="shared" ref="BG1355:BG1418" si="214">IF(N1355&lt;&gt;"M",BG1354+U1355,BG1354)</f>
        <v>82.88000000000001</v>
      </c>
      <c r="BH1355" s="32">
        <f t="shared" ref="BH1355:BH1418" si="215">IF(L1355&lt;&gt;"",IF(ODDS_TYPE=1,L1355,IF(ODDS_TYPE=2,IF(L1355&gt;0,1+L1355/100,IF(L1355&lt;0,1-100/L1355,1)),IF(ODDS_TYPE=3,1+L1355,IF(ODDS_TYPE=4,1+L1355,IF(ODDS_TYPE=5,IF(L1355&gt;0,1+L1355,1-1/L1355),IF(ODDS_TYPE=6,IF(L1355&gt;=0,L1355+1,1-1/L1355),1)))))),1)</f>
        <v>1</v>
      </c>
      <c r="BI1355" s="32">
        <f t="shared" ref="BI1355:BI1418" si="216">IF(P1355&lt;&gt;"Y",IF(M1355&lt;&gt;"Y",K1355*BH1355,K1355*BH1355 - K1355),IF(M1355&lt;&gt;"Y",K1355*BH1355,K1355))</f>
        <v>0</v>
      </c>
      <c r="BJ1355" s="69">
        <f t="shared" ref="BJ1355:BJ1418" si="217">IF(P1355&lt;&gt;"Y",
IF(M1355&lt;&gt;"Y",
IF(N1355="Y",K1355*BH1355,IF(N1355="P",0,IF(OR(N1355="R",N1355="PU"),K1355,IF(N1355="H",K1355*BH1355*0.5,IF(N1355="HW",K1355*0.5*(1 + BH1355),IF(N1355="HL",K1355*0.5,0)))))),
IF(N1355="Y",K1355*BH1355 - K1355,IF(N1355="P",0,IF(OR(N1355="R",N1355="PU"),0,IF(N1355="H",IF(BH1355&gt;2,0.5*K1355*BH1355 - K1355,0),IF(N1355="HW",K1355*0.5*(1 + BH1355) - K1355,IF(N1355="HL",0,0))))))),
IF(M1355&lt;&gt;"Y",
IF(N1355="Y",K1355*BH1355,IF(N1355="P",0,IF(OR(N1355="R",N1355="PU"),K1355*(BH1355-1),IF(N1355="H",K1355*BH1355*0.5,IF(N1355="HW",K1355*(BH1355-1)*0.5,IF(N1355="HL",K1355*BH1355 - K1355*0.5,0)))))),
IF(N1355="Y",K1355,IF(N1355="P",0,IF(OR(N1355="R",N1355="PU"),0,IF(N1355="H",IF(BH1355&lt;2,K1355*BH1355*0.5 - K1355*(BH1355-1),0),IF(N1355="HW",0,IF(N1355="HL",K1355*0.5,0)))))))
)</f>
        <v>0</v>
      </c>
      <c r="BK1355" s="158" t="str">
        <f t="shared" ref="BK1355:BK1418" si="218">IF(FILT_M=1,IF(LEN(C1355)&gt;0,C1355,""),IF(FILT_M=2,IF(LEN(E1355)&gt;0,E1355,""),IF(FILT_M=3,IF(LEN(F1355)&gt;0,F1355,""),IF(FILT_M=4,IF(LEN(G1355)&gt;0,G1355,""),""))))</f>
        <v/>
      </c>
    </row>
    <row r="1356" spans="1:63" ht="12" customHeight="1" x14ac:dyDescent="0.2">
      <c r="A1356" s="8"/>
      <c r="B1356" s="7"/>
      <c r="C1356" s="7"/>
      <c r="D1356" s="7"/>
      <c r="E1356" s="7"/>
      <c r="F1356" s="7"/>
      <c r="G1356" s="7"/>
      <c r="H1356" s="7"/>
      <c r="I1356" s="10"/>
      <c r="J1356" s="25"/>
      <c r="K1356" s="250"/>
      <c r="L1356" s="31"/>
      <c r="M1356" s="9"/>
      <c r="N1356" s="11" t="s">
        <v>25</v>
      </c>
      <c r="O1356" s="39"/>
      <c r="P1356" s="47"/>
      <c r="Q1356" s="13"/>
      <c r="R1356" s="248">
        <f t="shared" si="210"/>
        <v>0</v>
      </c>
      <c r="S1356" s="248">
        <f t="shared" si="211"/>
        <v>0</v>
      </c>
      <c r="T1356" s="248">
        <f t="shared" si="212"/>
        <v>0</v>
      </c>
      <c r="U1356" s="248">
        <f t="shared" si="213"/>
        <v>0</v>
      </c>
      <c r="V1356" s="13"/>
      <c r="W1356" s="7"/>
      <c r="AT1356" s="130"/>
      <c r="BF1356" s="33">
        <f t="shared" ref="BF1356:BF1419" si="219">IF(A1356&gt;2,A1356,BF1355)</f>
        <v>41242</v>
      </c>
      <c r="BG1356" s="34">
        <f t="shared" si="214"/>
        <v>82.88000000000001</v>
      </c>
      <c r="BH1356" s="32">
        <f t="shared" si="215"/>
        <v>1</v>
      </c>
      <c r="BI1356" s="32">
        <f t="shared" si="216"/>
        <v>0</v>
      </c>
      <c r="BJ1356" s="69">
        <f t="shared" si="217"/>
        <v>0</v>
      </c>
      <c r="BK1356" s="158" t="str">
        <f t="shared" si="218"/>
        <v/>
      </c>
    </row>
    <row r="1357" spans="1:63" ht="12" customHeight="1" x14ac:dyDescent="0.2">
      <c r="A1357" s="8"/>
      <c r="B1357" s="7"/>
      <c r="C1357" s="7"/>
      <c r="D1357" s="7"/>
      <c r="E1357" s="7"/>
      <c r="F1357" s="7"/>
      <c r="G1357" s="7"/>
      <c r="H1357" s="7"/>
      <c r="I1357" s="10"/>
      <c r="J1357" s="25"/>
      <c r="K1357" s="250"/>
      <c r="L1357" s="31"/>
      <c r="M1357" s="9"/>
      <c r="N1357" s="11" t="s">
        <v>25</v>
      </c>
      <c r="O1357" s="39"/>
      <c r="P1357" s="47"/>
      <c r="Q1357" s="13"/>
      <c r="R1357" s="248">
        <f t="shared" si="210"/>
        <v>0</v>
      </c>
      <c r="S1357" s="248">
        <f t="shared" si="211"/>
        <v>0</v>
      </c>
      <c r="T1357" s="248">
        <f t="shared" si="212"/>
        <v>0</v>
      </c>
      <c r="U1357" s="248">
        <f t="shared" si="213"/>
        <v>0</v>
      </c>
      <c r="V1357" s="13"/>
      <c r="W1357" s="7"/>
      <c r="AT1357" s="130"/>
      <c r="BF1357" s="33">
        <f t="shared" si="219"/>
        <v>41242</v>
      </c>
      <c r="BG1357" s="34">
        <f t="shared" si="214"/>
        <v>82.88000000000001</v>
      </c>
      <c r="BH1357" s="32">
        <f t="shared" si="215"/>
        <v>1</v>
      </c>
      <c r="BI1357" s="32">
        <f t="shared" si="216"/>
        <v>0</v>
      </c>
      <c r="BJ1357" s="69">
        <f t="shared" si="217"/>
        <v>0</v>
      </c>
      <c r="BK1357" s="158" t="str">
        <f t="shared" si="218"/>
        <v/>
      </c>
    </row>
    <row r="1358" spans="1:63" ht="12" customHeight="1" x14ac:dyDescent="0.2">
      <c r="A1358" s="8"/>
      <c r="B1358" s="7"/>
      <c r="C1358" s="7"/>
      <c r="D1358" s="7"/>
      <c r="E1358" s="7"/>
      <c r="F1358" s="7"/>
      <c r="G1358" s="7"/>
      <c r="H1358" s="7"/>
      <c r="I1358" s="10"/>
      <c r="J1358" s="25"/>
      <c r="K1358" s="250"/>
      <c r="L1358" s="31"/>
      <c r="M1358" s="9"/>
      <c r="N1358" s="11" t="s">
        <v>25</v>
      </c>
      <c r="O1358" s="39"/>
      <c r="P1358" s="47"/>
      <c r="Q1358" s="13"/>
      <c r="R1358" s="248">
        <f t="shared" si="210"/>
        <v>0</v>
      </c>
      <c r="S1358" s="248">
        <f t="shared" si="211"/>
        <v>0</v>
      </c>
      <c r="T1358" s="248">
        <f t="shared" si="212"/>
        <v>0</v>
      </c>
      <c r="U1358" s="248">
        <f t="shared" si="213"/>
        <v>0</v>
      </c>
      <c r="V1358" s="13"/>
      <c r="W1358" s="7"/>
      <c r="AT1358" s="130"/>
      <c r="BF1358" s="33">
        <f t="shared" si="219"/>
        <v>41242</v>
      </c>
      <c r="BG1358" s="34">
        <f t="shared" si="214"/>
        <v>82.88000000000001</v>
      </c>
      <c r="BH1358" s="32">
        <f t="shared" si="215"/>
        <v>1</v>
      </c>
      <c r="BI1358" s="32">
        <f t="shared" si="216"/>
        <v>0</v>
      </c>
      <c r="BJ1358" s="69">
        <f t="shared" si="217"/>
        <v>0</v>
      </c>
      <c r="BK1358" s="158" t="str">
        <f t="shared" si="218"/>
        <v/>
      </c>
    </row>
    <row r="1359" spans="1:63" ht="12" customHeight="1" x14ac:dyDescent="0.2">
      <c r="A1359" s="8"/>
      <c r="B1359" s="7"/>
      <c r="C1359" s="7"/>
      <c r="D1359" s="7"/>
      <c r="E1359" s="7"/>
      <c r="F1359" s="7"/>
      <c r="G1359" s="7"/>
      <c r="H1359" s="7"/>
      <c r="I1359" s="10"/>
      <c r="J1359" s="25"/>
      <c r="K1359" s="250"/>
      <c r="L1359" s="31"/>
      <c r="M1359" s="9"/>
      <c r="N1359" s="11" t="s">
        <v>25</v>
      </c>
      <c r="O1359" s="39"/>
      <c r="P1359" s="47"/>
      <c r="Q1359" s="13"/>
      <c r="R1359" s="248">
        <f t="shared" si="210"/>
        <v>0</v>
      </c>
      <c r="S1359" s="248">
        <f t="shared" si="211"/>
        <v>0</v>
      </c>
      <c r="T1359" s="248">
        <f t="shared" si="212"/>
        <v>0</v>
      </c>
      <c r="U1359" s="248">
        <f t="shared" si="213"/>
        <v>0</v>
      </c>
      <c r="V1359" s="13"/>
      <c r="W1359" s="7"/>
      <c r="AT1359" s="130"/>
      <c r="BF1359" s="33">
        <f t="shared" si="219"/>
        <v>41242</v>
      </c>
      <c r="BG1359" s="34">
        <f t="shared" si="214"/>
        <v>82.88000000000001</v>
      </c>
      <c r="BH1359" s="32">
        <f t="shared" si="215"/>
        <v>1</v>
      </c>
      <c r="BI1359" s="32">
        <f t="shared" si="216"/>
        <v>0</v>
      </c>
      <c r="BJ1359" s="69">
        <f t="shared" si="217"/>
        <v>0</v>
      </c>
      <c r="BK1359" s="158" t="str">
        <f t="shared" si="218"/>
        <v/>
      </c>
    </row>
    <row r="1360" spans="1:63" ht="12" customHeight="1" x14ac:dyDescent="0.2">
      <c r="A1360" s="8"/>
      <c r="B1360" s="7"/>
      <c r="C1360" s="7"/>
      <c r="D1360" s="7"/>
      <c r="E1360" s="7"/>
      <c r="F1360" s="7"/>
      <c r="G1360" s="7"/>
      <c r="H1360" s="7"/>
      <c r="I1360" s="10"/>
      <c r="J1360" s="25"/>
      <c r="K1360" s="250"/>
      <c r="L1360" s="31"/>
      <c r="M1360" s="9"/>
      <c r="N1360" s="11" t="s">
        <v>25</v>
      </c>
      <c r="O1360" s="39"/>
      <c r="P1360" s="47"/>
      <c r="Q1360" s="13"/>
      <c r="R1360" s="248">
        <f t="shared" si="210"/>
        <v>0</v>
      </c>
      <c r="S1360" s="248">
        <f t="shared" si="211"/>
        <v>0</v>
      </c>
      <c r="T1360" s="248">
        <f t="shared" si="212"/>
        <v>0</v>
      </c>
      <c r="U1360" s="248">
        <f t="shared" si="213"/>
        <v>0</v>
      </c>
      <c r="V1360" s="13"/>
      <c r="W1360" s="7"/>
      <c r="AT1360" s="130"/>
      <c r="BF1360" s="33">
        <f t="shared" si="219"/>
        <v>41242</v>
      </c>
      <c r="BG1360" s="34">
        <f t="shared" si="214"/>
        <v>82.88000000000001</v>
      </c>
      <c r="BH1360" s="32">
        <f t="shared" si="215"/>
        <v>1</v>
      </c>
      <c r="BI1360" s="32">
        <f t="shared" si="216"/>
        <v>0</v>
      </c>
      <c r="BJ1360" s="69">
        <f t="shared" si="217"/>
        <v>0</v>
      </c>
      <c r="BK1360" s="158" t="str">
        <f t="shared" si="218"/>
        <v/>
      </c>
    </row>
    <row r="1361" spans="1:63" ht="12" customHeight="1" x14ac:dyDescent="0.2">
      <c r="A1361" s="8"/>
      <c r="B1361" s="7"/>
      <c r="C1361" s="7"/>
      <c r="D1361" s="7"/>
      <c r="E1361" s="7"/>
      <c r="F1361" s="7"/>
      <c r="G1361" s="7"/>
      <c r="H1361" s="7"/>
      <c r="I1361" s="10"/>
      <c r="J1361" s="25"/>
      <c r="K1361" s="250"/>
      <c r="L1361" s="31"/>
      <c r="M1361" s="9"/>
      <c r="N1361" s="11" t="s">
        <v>25</v>
      </c>
      <c r="O1361" s="39"/>
      <c r="P1361" s="47"/>
      <c r="Q1361" s="13"/>
      <c r="R1361" s="248">
        <f t="shared" si="210"/>
        <v>0</v>
      </c>
      <c r="S1361" s="248">
        <f t="shared" si="211"/>
        <v>0</v>
      </c>
      <c r="T1361" s="248">
        <f t="shared" si="212"/>
        <v>0</v>
      </c>
      <c r="U1361" s="248">
        <f t="shared" si="213"/>
        <v>0</v>
      </c>
      <c r="V1361" s="13"/>
      <c r="W1361" s="7"/>
      <c r="AT1361" s="130"/>
      <c r="BF1361" s="33">
        <f t="shared" si="219"/>
        <v>41242</v>
      </c>
      <c r="BG1361" s="34">
        <f t="shared" si="214"/>
        <v>82.88000000000001</v>
      </c>
      <c r="BH1361" s="32">
        <f t="shared" si="215"/>
        <v>1</v>
      </c>
      <c r="BI1361" s="32">
        <f t="shared" si="216"/>
        <v>0</v>
      </c>
      <c r="BJ1361" s="69">
        <f t="shared" si="217"/>
        <v>0</v>
      </c>
      <c r="BK1361" s="158" t="str">
        <f t="shared" si="218"/>
        <v/>
      </c>
    </row>
    <row r="1362" spans="1:63" ht="12" customHeight="1" x14ac:dyDescent="0.2">
      <c r="A1362" s="8"/>
      <c r="B1362" s="7"/>
      <c r="C1362" s="7"/>
      <c r="D1362" s="7"/>
      <c r="E1362" s="7"/>
      <c r="F1362" s="7"/>
      <c r="G1362" s="7"/>
      <c r="H1362" s="7"/>
      <c r="I1362" s="10"/>
      <c r="J1362" s="25"/>
      <c r="K1362" s="250"/>
      <c r="L1362" s="31"/>
      <c r="M1362" s="9"/>
      <c r="N1362" s="11" t="s">
        <v>25</v>
      </c>
      <c r="O1362" s="39"/>
      <c r="P1362" s="47"/>
      <c r="Q1362" s="13"/>
      <c r="R1362" s="248">
        <f t="shared" si="210"/>
        <v>0</v>
      </c>
      <c r="S1362" s="248">
        <f t="shared" si="211"/>
        <v>0</v>
      </c>
      <c r="T1362" s="248">
        <f t="shared" si="212"/>
        <v>0</v>
      </c>
      <c r="U1362" s="248">
        <f t="shared" si="213"/>
        <v>0</v>
      </c>
      <c r="V1362" s="13"/>
      <c r="W1362" s="7"/>
      <c r="AT1362" s="130"/>
      <c r="BF1362" s="33">
        <f t="shared" si="219"/>
        <v>41242</v>
      </c>
      <c r="BG1362" s="34">
        <f t="shared" si="214"/>
        <v>82.88000000000001</v>
      </c>
      <c r="BH1362" s="32">
        <f t="shared" si="215"/>
        <v>1</v>
      </c>
      <c r="BI1362" s="32">
        <f t="shared" si="216"/>
        <v>0</v>
      </c>
      <c r="BJ1362" s="69">
        <f t="shared" si="217"/>
        <v>0</v>
      </c>
      <c r="BK1362" s="158" t="str">
        <f t="shared" si="218"/>
        <v/>
      </c>
    </row>
    <row r="1363" spans="1:63" ht="12" customHeight="1" x14ac:dyDescent="0.2">
      <c r="A1363" s="8"/>
      <c r="B1363" s="7"/>
      <c r="C1363" s="7"/>
      <c r="D1363" s="7"/>
      <c r="E1363" s="7"/>
      <c r="F1363" s="7"/>
      <c r="G1363" s="7"/>
      <c r="H1363" s="7"/>
      <c r="I1363" s="10"/>
      <c r="J1363" s="25"/>
      <c r="K1363" s="250"/>
      <c r="L1363" s="31"/>
      <c r="M1363" s="9"/>
      <c r="N1363" s="11" t="s">
        <v>25</v>
      </c>
      <c r="O1363" s="39"/>
      <c r="P1363" s="47"/>
      <c r="Q1363" s="13"/>
      <c r="R1363" s="248">
        <f t="shared" si="210"/>
        <v>0</v>
      </c>
      <c r="S1363" s="248">
        <f t="shared" si="211"/>
        <v>0</v>
      </c>
      <c r="T1363" s="248">
        <f t="shared" si="212"/>
        <v>0</v>
      </c>
      <c r="U1363" s="248">
        <f t="shared" si="213"/>
        <v>0</v>
      </c>
      <c r="V1363" s="13"/>
      <c r="W1363" s="7"/>
      <c r="AT1363" s="130"/>
      <c r="BF1363" s="33">
        <f t="shared" si="219"/>
        <v>41242</v>
      </c>
      <c r="BG1363" s="34">
        <f t="shared" si="214"/>
        <v>82.88000000000001</v>
      </c>
      <c r="BH1363" s="32">
        <f t="shared" si="215"/>
        <v>1</v>
      </c>
      <c r="BI1363" s="32">
        <f t="shared" si="216"/>
        <v>0</v>
      </c>
      <c r="BJ1363" s="69">
        <f t="shared" si="217"/>
        <v>0</v>
      </c>
      <c r="BK1363" s="158" t="str">
        <f t="shared" si="218"/>
        <v/>
      </c>
    </row>
    <row r="1364" spans="1:63" ht="12" customHeight="1" x14ac:dyDescent="0.2">
      <c r="A1364" s="8"/>
      <c r="B1364" s="7"/>
      <c r="C1364" s="7"/>
      <c r="D1364" s="7"/>
      <c r="E1364" s="7"/>
      <c r="F1364" s="7"/>
      <c r="G1364" s="7"/>
      <c r="H1364" s="7"/>
      <c r="I1364" s="10"/>
      <c r="J1364" s="25"/>
      <c r="K1364" s="250"/>
      <c r="L1364" s="31"/>
      <c r="M1364" s="9"/>
      <c r="N1364" s="11" t="s">
        <v>25</v>
      </c>
      <c r="O1364" s="39"/>
      <c r="P1364" s="47"/>
      <c r="Q1364" s="13"/>
      <c r="R1364" s="248">
        <f t="shared" si="210"/>
        <v>0</v>
      </c>
      <c r="S1364" s="248">
        <f t="shared" si="211"/>
        <v>0</v>
      </c>
      <c r="T1364" s="248">
        <f t="shared" si="212"/>
        <v>0</v>
      </c>
      <c r="U1364" s="248">
        <f t="shared" si="213"/>
        <v>0</v>
      </c>
      <c r="V1364" s="13"/>
      <c r="W1364" s="7"/>
      <c r="AT1364" s="130"/>
      <c r="BF1364" s="33">
        <f t="shared" si="219"/>
        <v>41242</v>
      </c>
      <c r="BG1364" s="34">
        <f t="shared" si="214"/>
        <v>82.88000000000001</v>
      </c>
      <c r="BH1364" s="32">
        <f t="shared" si="215"/>
        <v>1</v>
      </c>
      <c r="BI1364" s="32">
        <f t="shared" si="216"/>
        <v>0</v>
      </c>
      <c r="BJ1364" s="69">
        <f t="shared" si="217"/>
        <v>0</v>
      </c>
      <c r="BK1364" s="158" t="str">
        <f t="shared" si="218"/>
        <v/>
      </c>
    </row>
    <row r="1365" spans="1:63" ht="12" customHeight="1" x14ac:dyDescent="0.2">
      <c r="A1365" s="8"/>
      <c r="B1365" s="7"/>
      <c r="C1365" s="7"/>
      <c r="D1365" s="7"/>
      <c r="E1365" s="7"/>
      <c r="F1365" s="7"/>
      <c r="G1365" s="7"/>
      <c r="H1365" s="7"/>
      <c r="I1365" s="10"/>
      <c r="J1365" s="25"/>
      <c r="K1365" s="250"/>
      <c r="L1365" s="31"/>
      <c r="M1365" s="9"/>
      <c r="N1365" s="11" t="s">
        <v>25</v>
      </c>
      <c r="O1365" s="39"/>
      <c r="P1365" s="47"/>
      <c r="Q1365" s="13"/>
      <c r="R1365" s="248">
        <f t="shared" si="210"/>
        <v>0</v>
      </c>
      <c r="S1365" s="248">
        <f t="shared" si="211"/>
        <v>0</v>
      </c>
      <c r="T1365" s="248">
        <f t="shared" si="212"/>
        <v>0</v>
      </c>
      <c r="U1365" s="248">
        <f t="shared" si="213"/>
        <v>0</v>
      </c>
      <c r="V1365" s="13"/>
      <c r="W1365" s="7"/>
      <c r="AT1365" s="130"/>
      <c r="BF1365" s="33">
        <f t="shared" si="219"/>
        <v>41242</v>
      </c>
      <c r="BG1365" s="34">
        <f t="shared" si="214"/>
        <v>82.88000000000001</v>
      </c>
      <c r="BH1365" s="32">
        <f t="shared" si="215"/>
        <v>1</v>
      </c>
      <c r="BI1365" s="32">
        <f t="shared" si="216"/>
        <v>0</v>
      </c>
      <c r="BJ1365" s="69">
        <f t="shared" si="217"/>
        <v>0</v>
      </c>
      <c r="BK1365" s="158" t="str">
        <f t="shared" si="218"/>
        <v/>
      </c>
    </row>
    <row r="1366" spans="1:63" ht="12" customHeight="1" x14ac:dyDescent="0.2">
      <c r="A1366" s="8"/>
      <c r="B1366" s="7"/>
      <c r="C1366" s="7"/>
      <c r="D1366" s="7"/>
      <c r="E1366" s="7"/>
      <c r="F1366" s="7"/>
      <c r="G1366" s="7"/>
      <c r="H1366" s="7"/>
      <c r="I1366" s="10"/>
      <c r="J1366" s="25"/>
      <c r="K1366" s="250"/>
      <c r="L1366" s="31"/>
      <c r="M1366" s="9"/>
      <c r="N1366" s="11" t="s">
        <v>25</v>
      </c>
      <c r="O1366" s="39"/>
      <c r="P1366" s="47"/>
      <c r="Q1366" s="13"/>
      <c r="R1366" s="248">
        <f t="shared" si="210"/>
        <v>0</v>
      </c>
      <c r="S1366" s="248">
        <f t="shared" si="211"/>
        <v>0</v>
      </c>
      <c r="T1366" s="248">
        <f t="shared" si="212"/>
        <v>0</v>
      </c>
      <c r="U1366" s="248">
        <f t="shared" si="213"/>
        <v>0</v>
      </c>
      <c r="V1366" s="13"/>
      <c r="W1366" s="7"/>
      <c r="AT1366" s="130"/>
      <c r="BF1366" s="33">
        <f t="shared" si="219"/>
        <v>41242</v>
      </c>
      <c r="BG1366" s="34">
        <f t="shared" si="214"/>
        <v>82.88000000000001</v>
      </c>
      <c r="BH1366" s="32">
        <f t="shared" si="215"/>
        <v>1</v>
      </c>
      <c r="BI1366" s="32">
        <f t="shared" si="216"/>
        <v>0</v>
      </c>
      <c r="BJ1366" s="69">
        <f t="shared" si="217"/>
        <v>0</v>
      </c>
      <c r="BK1366" s="158" t="str">
        <f t="shared" si="218"/>
        <v/>
      </c>
    </row>
    <row r="1367" spans="1:63" ht="12" customHeight="1" x14ac:dyDescent="0.2">
      <c r="A1367" s="8"/>
      <c r="B1367" s="7"/>
      <c r="C1367" s="7"/>
      <c r="D1367" s="7"/>
      <c r="E1367" s="7"/>
      <c r="F1367" s="7"/>
      <c r="G1367" s="7"/>
      <c r="H1367" s="7"/>
      <c r="I1367" s="10"/>
      <c r="J1367" s="25"/>
      <c r="K1367" s="250"/>
      <c r="L1367" s="31"/>
      <c r="M1367" s="9"/>
      <c r="N1367" s="11" t="s">
        <v>25</v>
      </c>
      <c r="O1367" s="39"/>
      <c r="P1367" s="47"/>
      <c r="Q1367" s="13"/>
      <c r="R1367" s="248">
        <f t="shared" si="210"/>
        <v>0</v>
      </c>
      <c r="S1367" s="248">
        <f t="shared" si="211"/>
        <v>0</v>
      </c>
      <c r="T1367" s="248">
        <f t="shared" si="212"/>
        <v>0</v>
      </c>
      <c r="U1367" s="248">
        <f t="shared" si="213"/>
        <v>0</v>
      </c>
      <c r="V1367" s="13"/>
      <c r="W1367" s="7"/>
      <c r="AT1367" s="130"/>
      <c r="BF1367" s="33">
        <f t="shared" si="219"/>
        <v>41242</v>
      </c>
      <c r="BG1367" s="34">
        <f t="shared" si="214"/>
        <v>82.88000000000001</v>
      </c>
      <c r="BH1367" s="32">
        <f t="shared" si="215"/>
        <v>1</v>
      </c>
      <c r="BI1367" s="32">
        <f t="shared" si="216"/>
        <v>0</v>
      </c>
      <c r="BJ1367" s="69">
        <f t="shared" si="217"/>
        <v>0</v>
      </c>
      <c r="BK1367" s="158" t="str">
        <f t="shared" si="218"/>
        <v/>
      </c>
    </row>
    <row r="1368" spans="1:63" ht="12" customHeight="1" x14ac:dyDescent="0.2">
      <c r="A1368" s="8"/>
      <c r="B1368" s="7"/>
      <c r="C1368" s="7"/>
      <c r="D1368" s="7"/>
      <c r="E1368" s="7"/>
      <c r="F1368" s="7"/>
      <c r="G1368" s="7"/>
      <c r="H1368" s="7"/>
      <c r="I1368" s="10"/>
      <c r="J1368" s="25"/>
      <c r="K1368" s="250"/>
      <c r="L1368" s="31"/>
      <c r="M1368" s="9"/>
      <c r="N1368" s="11" t="s">
        <v>25</v>
      </c>
      <c r="O1368" s="39"/>
      <c r="P1368" s="47"/>
      <c r="Q1368" s="13"/>
      <c r="R1368" s="248">
        <f t="shared" si="210"/>
        <v>0</v>
      </c>
      <c r="S1368" s="248">
        <f t="shared" si="211"/>
        <v>0</v>
      </c>
      <c r="T1368" s="248">
        <f t="shared" si="212"/>
        <v>0</v>
      </c>
      <c r="U1368" s="248">
        <f t="shared" si="213"/>
        <v>0</v>
      </c>
      <c r="V1368" s="13"/>
      <c r="W1368" s="7"/>
      <c r="AT1368" s="130"/>
      <c r="BF1368" s="33">
        <f t="shared" si="219"/>
        <v>41242</v>
      </c>
      <c r="BG1368" s="34">
        <f t="shared" si="214"/>
        <v>82.88000000000001</v>
      </c>
      <c r="BH1368" s="32">
        <f t="shared" si="215"/>
        <v>1</v>
      </c>
      <c r="BI1368" s="32">
        <f t="shared" si="216"/>
        <v>0</v>
      </c>
      <c r="BJ1368" s="69">
        <f t="shared" si="217"/>
        <v>0</v>
      </c>
      <c r="BK1368" s="158" t="str">
        <f t="shared" si="218"/>
        <v/>
      </c>
    </row>
    <row r="1369" spans="1:63" ht="12" customHeight="1" x14ac:dyDescent="0.2">
      <c r="A1369" s="8"/>
      <c r="B1369" s="7"/>
      <c r="C1369" s="7"/>
      <c r="D1369" s="7"/>
      <c r="E1369" s="7"/>
      <c r="F1369" s="7"/>
      <c r="G1369" s="7"/>
      <c r="H1369" s="7"/>
      <c r="I1369" s="10"/>
      <c r="J1369" s="25"/>
      <c r="K1369" s="250"/>
      <c r="L1369" s="31"/>
      <c r="M1369" s="9"/>
      <c r="N1369" s="11" t="s">
        <v>25</v>
      </c>
      <c r="O1369" s="39"/>
      <c r="P1369" s="47"/>
      <c r="Q1369" s="13"/>
      <c r="R1369" s="248">
        <f t="shared" si="210"/>
        <v>0</v>
      </c>
      <c r="S1369" s="248">
        <f t="shared" si="211"/>
        <v>0</v>
      </c>
      <c r="T1369" s="248">
        <f t="shared" si="212"/>
        <v>0</v>
      </c>
      <c r="U1369" s="248">
        <f t="shared" si="213"/>
        <v>0</v>
      </c>
      <c r="V1369" s="13"/>
      <c r="W1369" s="7"/>
      <c r="AT1369" s="130"/>
      <c r="BF1369" s="33">
        <f t="shared" si="219"/>
        <v>41242</v>
      </c>
      <c r="BG1369" s="34">
        <f t="shared" si="214"/>
        <v>82.88000000000001</v>
      </c>
      <c r="BH1369" s="32">
        <f t="shared" si="215"/>
        <v>1</v>
      </c>
      <c r="BI1369" s="32">
        <f t="shared" si="216"/>
        <v>0</v>
      </c>
      <c r="BJ1369" s="69">
        <f t="shared" si="217"/>
        <v>0</v>
      </c>
      <c r="BK1369" s="158" t="str">
        <f t="shared" si="218"/>
        <v/>
      </c>
    </row>
    <row r="1370" spans="1:63" ht="12" customHeight="1" x14ac:dyDescent="0.2">
      <c r="A1370" s="8"/>
      <c r="B1370" s="7"/>
      <c r="C1370" s="7"/>
      <c r="D1370" s="7"/>
      <c r="E1370" s="7"/>
      <c r="F1370" s="7"/>
      <c r="G1370" s="7"/>
      <c r="H1370" s="7"/>
      <c r="I1370" s="10"/>
      <c r="J1370" s="25"/>
      <c r="K1370" s="250"/>
      <c r="L1370" s="31"/>
      <c r="M1370" s="9"/>
      <c r="N1370" s="11" t="s">
        <v>25</v>
      </c>
      <c r="O1370" s="39"/>
      <c r="P1370" s="47"/>
      <c r="Q1370" s="13"/>
      <c r="R1370" s="248">
        <f t="shared" si="210"/>
        <v>0</v>
      </c>
      <c r="S1370" s="248">
        <f t="shared" si="211"/>
        <v>0</v>
      </c>
      <c r="T1370" s="248">
        <f t="shared" si="212"/>
        <v>0</v>
      </c>
      <c r="U1370" s="248">
        <f t="shared" si="213"/>
        <v>0</v>
      </c>
      <c r="V1370" s="13"/>
      <c r="W1370" s="7"/>
      <c r="AT1370" s="130"/>
      <c r="BF1370" s="33">
        <f t="shared" si="219"/>
        <v>41242</v>
      </c>
      <c r="BG1370" s="34">
        <f t="shared" si="214"/>
        <v>82.88000000000001</v>
      </c>
      <c r="BH1370" s="32">
        <f t="shared" si="215"/>
        <v>1</v>
      </c>
      <c r="BI1370" s="32">
        <f t="shared" si="216"/>
        <v>0</v>
      </c>
      <c r="BJ1370" s="69">
        <f t="shared" si="217"/>
        <v>0</v>
      </c>
      <c r="BK1370" s="158" t="str">
        <f t="shared" si="218"/>
        <v/>
      </c>
    </row>
    <row r="1371" spans="1:63" ht="12" customHeight="1" x14ac:dyDescent="0.2">
      <c r="A1371" s="8"/>
      <c r="B1371" s="7"/>
      <c r="C1371" s="7"/>
      <c r="D1371" s="7"/>
      <c r="E1371" s="7"/>
      <c r="F1371" s="7"/>
      <c r="G1371" s="7"/>
      <c r="H1371" s="7"/>
      <c r="I1371" s="10"/>
      <c r="J1371" s="25"/>
      <c r="K1371" s="250"/>
      <c r="L1371" s="31"/>
      <c r="M1371" s="9"/>
      <c r="N1371" s="11" t="s">
        <v>25</v>
      </c>
      <c r="O1371" s="39"/>
      <c r="P1371" s="47"/>
      <c r="Q1371" s="13"/>
      <c r="R1371" s="248">
        <f t="shared" si="210"/>
        <v>0</v>
      </c>
      <c r="S1371" s="248">
        <f t="shared" si="211"/>
        <v>0</v>
      </c>
      <c r="T1371" s="248">
        <f t="shared" si="212"/>
        <v>0</v>
      </c>
      <c r="U1371" s="248">
        <f t="shared" si="213"/>
        <v>0</v>
      </c>
      <c r="V1371" s="13"/>
      <c r="W1371" s="7"/>
      <c r="AT1371" s="130"/>
      <c r="BF1371" s="33">
        <f t="shared" si="219"/>
        <v>41242</v>
      </c>
      <c r="BG1371" s="34">
        <f t="shared" si="214"/>
        <v>82.88000000000001</v>
      </c>
      <c r="BH1371" s="32">
        <f t="shared" si="215"/>
        <v>1</v>
      </c>
      <c r="BI1371" s="32">
        <f t="shared" si="216"/>
        <v>0</v>
      </c>
      <c r="BJ1371" s="69">
        <f t="shared" si="217"/>
        <v>0</v>
      </c>
      <c r="BK1371" s="158" t="str">
        <f t="shared" si="218"/>
        <v/>
      </c>
    </row>
    <row r="1372" spans="1:63" ht="12" customHeight="1" x14ac:dyDescent="0.2">
      <c r="A1372" s="8"/>
      <c r="B1372" s="7"/>
      <c r="C1372" s="7"/>
      <c r="D1372" s="7"/>
      <c r="E1372" s="7"/>
      <c r="F1372" s="7"/>
      <c r="G1372" s="7"/>
      <c r="H1372" s="7"/>
      <c r="I1372" s="10"/>
      <c r="J1372" s="25"/>
      <c r="K1372" s="250"/>
      <c r="L1372" s="31"/>
      <c r="M1372" s="9"/>
      <c r="N1372" s="11" t="s">
        <v>25</v>
      </c>
      <c r="O1372" s="39"/>
      <c r="P1372" s="47"/>
      <c r="Q1372" s="13"/>
      <c r="R1372" s="248">
        <f t="shared" si="210"/>
        <v>0</v>
      </c>
      <c r="S1372" s="248">
        <f t="shared" si="211"/>
        <v>0</v>
      </c>
      <c r="T1372" s="248">
        <f t="shared" si="212"/>
        <v>0</v>
      </c>
      <c r="U1372" s="248">
        <f t="shared" si="213"/>
        <v>0</v>
      </c>
      <c r="V1372" s="13"/>
      <c r="W1372" s="7"/>
      <c r="AT1372" s="130"/>
      <c r="BF1372" s="33">
        <f t="shared" si="219"/>
        <v>41242</v>
      </c>
      <c r="BG1372" s="34">
        <f t="shared" si="214"/>
        <v>82.88000000000001</v>
      </c>
      <c r="BH1372" s="32">
        <f t="shared" si="215"/>
        <v>1</v>
      </c>
      <c r="BI1372" s="32">
        <f t="shared" si="216"/>
        <v>0</v>
      </c>
      <c r="BJ1372" s="69">
        <f t="shared" si="217"/>
        <v>0</v>
      </c>
      <c r="BK1372" s="158" t="str">
        <f t="shared" si="218"/>
        <v/>
      </c>
    </row>
    <row r="1373" spans="1:63" ht="12" customHeight="1" x14ac:dyDescent="0.2">
      <c r="A1373" s="8"/>
      <c r="B1373" s="7"/>
      <c r="C1373" s="7"/>
      <c r="D1373" s="7"/>
      <c r="E1373" s="7"/>
      <c r="F1373" s="7"/>
      <c r="G1373" s="7"/>
      <c r="H1373" s="7"/>
      <c r="I1373" s="10"/>
      <c r="J1373" s="25"/>
      <c r="K1373" s="250"/>
      <c r="L1373" s="31"/>
      <c r="M1373" s="9"/>
      <c r="N1373" s="11" t="s">
        <v>25</v>
      </c>
      <c r="O1373" s="39"/>
      <c r="P1373" s="47"/>
      <c r="Q1373" s="13"/>
      <c r="R1373" s="248">
        <f t="shared" si="210"/>
        <v>0</v>
      </c>
      <c r="S1373" s="248">
        <f t="shared" si="211"/>
        <v>0</v>
      </c>
      <c r="T1373" s="248">
        <f t="shared" si="212"/>
        <v>0</v>
      </c>
      <c r="U1373" s="248">
        <f t="shared" si="213"/>
        <v>0</v>
      </c>
      <c r="V1373" s="13"/>
      <c r="W1373" s="7"/>
      <c r="AT1373" s="130"/>
      <c r="BF1373" s="33">
        <f t="shared" si="219"/>
        <v>41242</v>
      </c>
      <c r="BG1373" s="34">
        <f t="shared" si="214"/>
        <v>82.88000000000001</v>
      </c>
      <c r="BH1373" s="32">
        <f t="shared" si="215"/>
        <v>1</v>
      </c>
      <c r="BI1373" s="32">
        <f t="shared" si="216"/>
        <v>0</v>
      </c>
      <c r="BJ1373" s="69">
        <f t="shared" si="217"/>
        <v>0</v>
      </c>
      <c r="BK1373" s="158" t="str">
        <f t="shared" si="218"/>
        <v/>
      </c>
    </row>
    <row r="1374" spans="1:63" ht="12" customHeight="1" x14ac:dyDescent="0.2">
      <c r="A1374" s="8"/>
      <c r="B1374" s="7"/>
      <c r="C1374" s="7"/>
      <c r="D1374" s="7"/>
      <c r="E1374" s="7"/>
      <c r="F1374" s="7"/>
      <c r="G1374" s="7"/>
      <c r="H1374" s="7"/>
      <c r="I1374" s="10"/>
      <c r="J1374" s="25"/>
      <c r="K1374" s="250"/>
      <c r="L1374" s="31"/>
      <c r="M1374" s="9"/>
      <c r="N1374" s="11" t="s">
        <v>25</v>
      </c>
      <c r="O1374" s="39"/>
      <c r="P1374" s="47"/>
      <c r="Q1374" s="13"/>
      <c r="R1374" s="248">
        <f t="shared" si="210"/>
        <v>0</v>
      </c>
      <c r="S1374" s="248">
        <f t="shared" si="211"/>
        <v>0</v>
      </c>
      <c r="T1374" s="248">
        <f t="shared" si="212"/>
        <v>0</v>
      </c>
      <c r="U1374" s="248">
        <f t="shared" si="213"/>
        <v>0</v>
      </c>
      <c r="V1374" s="13"/>
      <c r="W1374" s="7"/>
      <c r="AT1374" s="130"/>
      <c r="BF1374" s="33">
        <f t="shared" si="219"/>
        <v>41242</v>
      </c>
      <c r="BG1374" s="34">
        <f t="shared" si="214"/>
        <v>82.88000000000001</v>
      </c>
      <c r="BH1374" s="32">
        <f t="shared" si="215"/>
        <v>1</v>
      </c>
      <c r="BI1374" s="32">
        <f t="shared" si="216"/>
        <v>0</v>
      </c>
      <c r="BJ1374" s="69">
        <f t="shared" si="217"/>
        <v>0</v>
      </c>
      <c r="BK1374" s="158" t="str">
        <f t="shared" si="218"/>
        <v/>
      </c>
    </row>
    <row r="1375" spans="1:63" ht="12" customHeight="1" x14ac:dyDescent="0.2">
      <c r="A1375" s="8"/>
      <c r="B1375" s="7"/>
      <c r="C1375" s="7"/>
      <c r="D1375" s="7"/>
      <c r="E1375" s="7"/>
      <c r="F1375" s="7"/>
      <c r="G1375" s="7"/>
      <c r="H1375" s="7"/>
      <c r="I1375" s="10"/>
      <c r="J1375" s="25"/>
      <c r="K1375" s="250"/>
      <c r="L1375" s="31"/>
      <c r="M1375" s="9"/>
      <c r="N1375" s="11" t="s">
        <v>25</v>
      </c>
      <c r="O1375" s="39"/>
      <c r="P1375" s="47"/>
      <c r="Q1375" s="13"/>
      <c r="R1375" s="248">
        <f t="shared" si="210"/>
        <v>0</v>
      </c>
      <c r="S1375" s="248">
        <f t="shared" si="211"/>
        <v>0</v>
      </c>
      <c r="T1375" s="248">
        <f t="shared" si="212"/>
        <v>0</v>
      </c>
      <c r="U1375" s="248">
        <f t="shared" si="213"/>
        <v>0</v>
      </c>
      <c r="V1375" s="13"/>
      <c r="W1375" s="7"/>
      <c r="AT1375" s="130"/>
      <c r="BF1375" s="33">
        <f t="shared" si="219"/>
        <v>41242</v>
      </c>
      <c r="BG1375" s="34">
        <f t="shared" si="214"/>
        <v>82.88000000000001</v>
      </c>
      <c r="BH1375" s="32">
        <f t="shared" si="215"/>
        <v>1</v>
      </c>
      <c r="BI1375" s="32">
        <f t="shared" si="216"/>
        <v>0</v>
      </c>
      <c r="BJ1375" s="69">
        <f t="shared" si="217"/>
        <v>0</v>
      </c>
      <c r="BK1375" s="158" t="str">
        <f t="shared" si="218"/>
        <v/>
      </c>
    </row>
    <row r="1376" spans="1:63" ht="12" customHeight="1" x14ac:dyDescent="0.2">
      <c r="A1376" s="8"/>
      <c r="B1376" s="7"/>
      <c r="C1376" s="7"/>
      <c r="D1376" s="7"/>
      <c r="E1376" s="7"/>
      <c r="F1376" s="7"/>
      <c r="G1376" s="7"/>
      <c r="H1376" s="7"/>
      <c r="I1376" s="10"/>
      <c r="J1376" s="25"/>
      <c r="K1376" s="250"/>
      <c r="L1376" s="31"/>
      <c r="M1376" s="9"/>
      <c r="N1376" s="11" t="s">
        <v>25</v>
      </c>
      <c r="O1376" s="39"/>
      <c r="P1376" s="47"/>
      <c r="Q1376" s="13"/>
      <c r="R1376" s="248">
        <f t="shared" si="210"/>
        <v>0</v>
      </c>
      <c r="S1376" s="248">
        <f t="shared" si="211"/>
        <v>0</v>
      </c>
      <c r="T1376" s="248">
        <f t="shared" si="212"/>
        <v>0</v>
      </c>
      <c r="U1376" s="248">
        <f t="shared" si="213"/>
        <v>0</v>
      </c>
      <c r="V1376" s="13"/>
      <c r="W1376" s="7"/>
      <c r="AT1376" s="130"/>
      <c r="BF1376" s="33">
        <f t="shared" si="219"/>
        <v>41242</v>
      </c>
      <c r="BG1376" s="34">
        <f t="shared" si="214"/>
        <v>82.88000000000001</v>
      </c>
      <c r="BH1376" s="32">
        <f t="shared" si="215"/>
        <v>1</v>
      </c>
      <c r="BI1376" s="32">
        <f t="shared" si="216"/>
        <v>0</v>
      </c>
      <c r="BJ1376" s="69">
        <f t="shared" si="217"/>
        <v>0</v>
      </c>
      <c r="BK1376" s="158" t="str">
        <f t="shared" si="218"/>
        <v/>
      </c>
    </row>
    <row r="1377" spans="1:63" ht="12" customHeight="1" x14ac:dyDescent="0.2">
      <c r="A1377" s="8"/>
      <c r="B1377" s="7"/>
      <c r="C1377" s="7"/>
      <c r="D1377" s="7"/>
      <c r="E1377" s="7"/>
      <c r="F1377" s="7"/>
      <c r="G1377" s="7"/>
      <c r="H1377" s="7"/>
      <c r="I1377" s="10"/>
      <c r="J1377" s="25"/>
      <c r="K1377" s="250"/>
      <c r="L1377" s="31"/>
      <c r="M1377" s="9"/>
      <c r="N1377" s="11" t="s">
        <v>25</v>
      </c>
      <c r="O1377" s="39"/>
      <c r="P1377" s="47"/>
      <c r="Q1377" s="13"/>
      <c r="R1377" s="248">
        <f t="shared" si="210"/>
        <v>0</v>
      </c>
      <c r="S1377" s="248">
        <f t="shared" si="211"/>
        <v>0</v>
      </c>
      <c r="T1377" s="248">
        <f t="shared" si="212"/>
        <v>0</v>
      </c>
      <c r="U1377" s="248">
        <f t="shared" si="213"/>
        <v>0</v>
      </c>
      <c r="V1377" s="13"/>
      <c r="W1377" s="7"/>
      <c r="AT1377" s="130"/>
      <c r="BF1377" s="33">
        <f t="shared" si="219"/>
        <v>41242</v>
      </c>
      <c r="BG1377" s="34">
        <f t="shared" si="214"/>
        <v>82.88000000000001</v>
      </c>
      <c r="BH1377" s="32">
        <f t="shared" si="215"/>
        <v>1</v>
      </c>
      <c r="BI1377" s="32">
        <f t="shared" si="216"/>
        <v>0</v>
      </c>
      <c r="BJ1377" s="69">
        <f t="shared" si="217"/>
        <v>0</v>
      </c>
      <c r="BK1377" s="158" t="str">
        <f t="shared" si="218"/>
        <v/>
      </c>
    </row>
    <row r="1378" spans="1:63" ht="12" customHeight="1" x14ac:dyDescent="0.2">
      <c r="A1378" s="8"/>
      <c r="B1378" s="7"/>
      <c r="C1378" s="7"/>
      <c r="D1378" s="7"/>
      <c r="E1378" s="7"/>
      <c r="F1378" s="7"/>
      <c r="G1378" s="7"/>
      <c r="H1378" s="7"/>
      <c r="I1378" s="10"/>
      <c r="J1378" s="25"/>
      <c r="K1378" s="250"/>
      <c r="L1378" s="31"/>
      <c r="M1378" s="9"/>
      <c r="N1378" s="11" t="s">
        <v>25</v>
      </c>
      <c r="O1378" s="39"/>
      <c r="P1378" s="47"/>
      <c r="Q1378" s="13"/>
      <c r="R1378" s="248">
        <f t="shared" si="210"/>
        <v>0</v>
      </c>
      <c r="S1378" s="248">
        <f t="shared" si="211"/>
        <v>0</v>
      </c>
      <c r="T1378" s="248">
        <f t="shared" si="212"/>
        <v>0</v>
      </c>
      <c r="U1378" s="248">
        <f t="shared" si="213"/>
        <v>0</v>
      </c>
      <c r="V1378" s="13"/>
      <c r="W1378" s="7"/>
      <c r="AT1378" s="130"/>
      <c r="BF1378" s="33">
        <f t="shared" si="219"/>
        <v>41242</v>
      </c>
      <c r="BG1378" s="34">
        <f t="shared" si="214"/>
        <v>82.88000000000001</v>
      </c>
      <c r="BH1378" s="32">
        <f t="shared" si="215"/>
        <v>1</v>
      </c>
      <c r="BI1378" s="32">
        <f t="shared" si="216"/>
        <v>0</v>
      </c>
      <c r="BJ1378" s="69">
        <f t="shared" si="217"/>
        <v>0</v>
      </c>
      <c r="BK1378" s="158" t="str">
        <f t="shared" si="218"/>
        <v/>
      </c>
    </row>
    <row r="1379" spans="1:63" ht="12" customHeight="1" x14ac:dyDescent="0.2">
      <c r="A1379" s="8"/>
      <c r="B1379" s="7"/>
      <c r="C1379" s="7"/>
      <c r="D1379" s="7"/>
      <c r="E1379" s="7"/>
      <c r="F1379" s="7"/>
      <c r="G1379" s="7"/>
      <c r="H1379" s="7"/>
      <c r="I1379" s="10"/>
      <c r="J1379" s="25"/>
      <c r="K1379" s="250"/>
      <c r="L1379" s="31"/>
      <c r="M1379" s="9"/>
      <c r="N1379" s="11" t="s">
        <v>25</v>
      </c>
      <c r="O1379" s="39"/>
      <c r="P1379" s="47"/>
      <c r="Q1379" s="13"/>
      <c r="R1379" s="248">
        <f t="shared" si="210"/>
        <v>0</v>
      </c>
      <c r="S1379" s="248">
        <f t="shared" si="211"/>
        <v>0</v>
      </c>
      <c r="T1379" s="248">
        <f t="shared" si="212"/>
        <v>0</v>
      </c>
      <c r="U1379" s="248">
        <f t="shared" si="213"/>
        <v>0</v>
      </c>
      <c r="V1379" s="13"/>
      <c r="W1379" s="7"/>
      <c r="AT1379" s="130"/>
      <c r="BF1379" s="33">
        <f t="shared" si="219"/>
        <v>41242</v>
      </c>
      <c r="BG1379" s="34">
        <f t="shared" si="214"/>
        <v>82.88000000000001</v>
      </c>
      <c r="BH1379" s="32">
        <f t="shared" si="215"/>
        <v>1</v>
      </c>
      <c r="BI1379" s="32">
        <f t="shared" si="216"/>
        <v>0</v>
      </c>
      <c r="BJ1379" s="69">
        <f t="shared" si="217"/>
        <v>0</v>
      </c>
      <c r="BK1379" s="158" t="str">
        <f t="shared" si="218"/>
        <v/>
      </c>
    </row>
    <row r="1380" spans="1:63" ht="12" customHeight="1" x14ac:dyDescent="0.2">
      <c r="A1380" s="8"/>
      <c r="B1380" s="7"/>
      <c r="C1380" s="7"/>
      <c r="D1380" s="7"/>
      <c r="E1380" s="7"/>
      <c r="F1380" s="7"/>
      <c r="G1380" s="7"/>
      <c r="H1380" s="7"/>
      <c r="I1380" s="10"/>
      <c r="J1380" s="25"/>
      <c r="K1380" s="250"/>
      <c r="L1380" s="31"/>
      <c r="M1380" s="9"/>
      <c r="N1380" s="11" t="s">
        <v>25</v>
      </c>
      <c r="O1380" s="39"/>
      <c r="P1380" s="47"/>
      <c r="Q1380" s="13"/>
      <c r="R1380" s="248">
        <f t="shared" si="210"/>
        <v>0</v>
      </c>
      <c r="S1380" s="248">
        <f t="shared" si="211"/>
        <v>0</v>
      </c>
      <c r="T1380" s="248">
        <f t="shared" si="212"/>
        <v>0</v>
      </c>
      <c r="U1380" s="248">
        <f t="shared" si="213"/>
        <v>0</v>
      </c>
      <c r="V1380" s="13"/>
      <c r="W1380" s="7"/>
      <c r="AT1380" s="130"/>
      <c r="BF1380" s="33">
        <f t="shared" si="219"/>
        <v>41242</v>
      </c>
      <c r="BG1380" s="34">
        <f t="shared" si="214"/>
        <v>82.88000000000001</v>
      </c>
      <c r="BH1380" s="32">
        <f t="shared" si="215"/>
        <v>1</v>
      </c>
      <c r="BI1380" s="32">
        <f t="shared" si="216"/>
        <v>0</v>
      </c>
      <c r="BJ1380" s="69">
        <f t="shared" si="217"/>
        <v>0</v>
      </c>
      <c r="BK1380" s="158" t="str">
        <f t="shared" si="218"/>
        <v/>
      </c>
    </row>
    <row r="1381" spans="1:63" ht="12" customHeight="1" x14ac:dyDescent="0.2">
      <c r="A1381" s="8"/>
      <c r="B1381" s="7"/>
      <c r="C1381" s="7"/>
      <c r="D1381" s="7"/>
      <c r="E1381" s="7"/>
      <c r="F1381" s="7"/>
      <c r="G1381" s="7"/>
      <c r="H1381" s="7"/>
      <c r="I1381" s="10"/>
      <c r="J1381" s="25"/>
      <c r="K1381" s="250"/>
      <c r="L1381" s="31"/>
      <c r="M1381" s="9"/>
      <c r="N1381" s="11" t="s">
        <v>25</v>
      </c>
      <c r="O1381" s="39"/>
      <c r="P1381" s="47"/>
      <c r="Q1381" s="13"/>
      <c r="R1381" s="248">
        <f t="shared" si="210"/>
        <v>0</v>
      </c>
      <c r="S1381" s="248">
        <f t="shared" si="211"/>
        <v>0</v>
      </c>
      <c r="T1381" s="248">
        <f t="shared" si="212"/>
        <v>0</v>
      </c>
      <c r="U1381" s="248">
        <f t="shared" si="213"/>
        <v>0</v>
      </c>
      <c r="V1381" s="13"/>
      <c r="W1381" s="7"/>
      <c r="AT1381" s="130"/>
      <c r="BF1381" s="33">
        <f t="shared" si="219"/>
        <v>41242</v>
      </c>
      <c r="BG1381" s="34">
        <f t="shared" si="214"/>
        <v>82.88000000000001</v>
      </c>
      <c r="BH1381" s="32">
        <f t="shared" si="215"/>
        <v>1</v>
      </c>
      <c r="BI1381" s="32">
        <f t="shared" si="216"/>
        <v>0</v>
      </c>
      <c r="BJ1381" s="69">
        <f t="shared" si="217"/>
        <v>0</v>
      </c>
      <c r="BK1381" s="158" t="str">
        <f t="shared" si="218"/>
        <v/>
      </c>
    </row>
    <row r="1382" spans="1:63" ht="12" customHeight="1" x14ac:dyDescent="0.2">
      <c r="A1382" s="8"/>
      <c r="B1382" s="7"/>
      <c r="C1382" s="7"/>
      <c r="D1382" s="7"/>
      <c r="E1382" s="7"/>
      <c r="F1382" s="7"/>
      <c r="G1382" s="7"/>
      <c r="H1382" s="7"/>
      <c r="I1382" s="10"/>
      <c r="J1382" s="25"/>
      <c r="K1382" s="250"/>
      <c r="L1382" s="31"/>
      <c r="M1382" s="9"/>
      <c r="N1382" s="11" t="s">
        <v>25</v>
      </c>
      <c r="O1382" s="39"/>
      <c r="P1382" s="47"/>
      <c r="Q1382" s="13"/>
      <c r="R1382" s="248">
        <f t="shared" si="210"/>
        <v>0</v>
      </c>
      <c r="S1382" s="248">
        <f t="shared" si="211"/>
        <v>0</v>
      </c>
      <c r="T1382" s="248">
        <f t="shared" si="212"/>
        <v>0</v>
      </c>
      <c r="U1382" s="248">
        <f t="shared" si="213"/>
        <v>0</v>
      </c>
      <c r="V1382" s="13"/>
      <c r="W1382" s="7"/>
      <c r="AT1382" s="130"/>
      <c r="BF1382" s="33">
        <f t="shared" si="219"/>
        <v>41242</v>
      </c>
      <c r="BG1382" s="34">
        <f t="shared" si="214"/>
        <v>82.88000000000001</v>
      </c>
      <c r="BH1382" s="32">
        <f t="shared" si="215"/>
        <v>1</v>
      </c>
      <c r="BI1382" s="32">
        <f t="shared" si="216"/>
        <v>0</v>
      </c>
      <c r="BJ1382" s="69">
        <f t="shared" si="217"/>
        <v>0</v>
      </c>
      <c r="BK1382" s="158" t="str">
        <f t="shared" si="218"/>
        <v/>
      </c>
    </row>
    <row r="1383" spans="1:63" ht="12" customHeight="1" x14ac:dyDescent="0.2">
      <c r="A1383" s="8"/>
      <c r="B1383" s="7"/>
      <c r="C1383" s="7"/>
      <c r="D1383" s="7"/>
      <c r="E1383" s="7"/>
      <c r="F1383" s="7"/>
      <c r="G1383" s="7"/>
      <c r="H1383" s="7"/>
      <c r="I1383" s="10"/>
      <c r="J1383" s="25"/>
      <c r="K1383" s="250"/>
      <c r="L1383" s="31"/>
      <c r="M1383" s="9"/>
      <c r="N1383" s="11" t="s">
        <v>25</v>
      </c>
      <c r="O1383" s="39"/>
      <c r="P1383" s="47"/>
      <c r="Q1383" s="13"/>
      <c r="R1383" s="248">
        <f t="shared" si="210"/>
        <v>0</v>
      </c>
      <c r="S1383" s="248">
        <f t="shared" si="211"/>
        <v>0</v>
      </c>
      <c r="T1383" s="248">
        <f t="shared" si="212"/>
        <v>0</v>
      </c>
      <c r="U1383" s="248">
        <f t="shared" si="213"/>
        <v>0</v>
      </c>
      <c r="V1383" s="13"/>
      <c r="W1383" s="7"/>
      <c r="AT1383" s="130"/>
      <c r="BF1383" s="33">
        <f t="shared" si="219"/>
        <v>41242</v>
      </c>
      <c r="BG1383" s="34">
        <f t="shared" si="214"/>
        <v>82.88000000000001</v>
      </c>
      <c r="BH1383" s="32">
        <f t="shared" si="215"/>
        <v>1</v>
      </c>
      <c r="BI1383" s="32">
        <f t="shared" si="216"/>
        <v>0</v>
      </c>
      <c r="BJ1383" s="69">
        <f t="shared" si="217"/>
        <v>0</v>
      </c>
      <c r="BK1383" s="158" t="str">
        <f t="shared" si="218"/>
        <v/>
      </c>
    </row>
    <row r="1384" spans="1:63" ht="12" customHeight="1" x14ac:dyDescent="0.2">
      <c r="A1384" s="8"/>
      <c r="B1384" s="7"/>
      <c r="C1384" s="7"/>
      <c r="D1384" s="7"/>
      <c r="E1384" s="7"/>
      <c r="F1384" s="7"/>
      <c r="G1384" s="7"/>
      <c r="H1384" s="7"/>
      <c r="I1384" s="10"/>
      <c r="J1384" s="25"/>
      <c r="K1384" s="250"/>
      <c r="L1384" s="31"/>
      <c r="M1384" s="9"/>
      <c r="N1384" s="11" t="s">
        <v>25</v>
      </c>
      <c r="O1384" s="39"/>
      <c r="P1384" s="47"/>
      <c r="Q1384" s="13"/>
      <c r="R1384" s="248">
        <f t="shared" si="210"/>
        <v>0</v>
      </c>
      <c r="S1384" s="248">
        <f t="shared" si="211"/>
        <v>0</v>
      </c>
      <c r="T1384" s="248">
        <f t="shared" si="212"/>
        <v>0</v>
      </c>
      <c r="U1384" s="248">
        <f t="shared" si="213"/>
        <v>0</v>
      </c>
      <c r="V1384" s="13"/>
      <c r="W1384" s="7"/>
      <c r="AT1384" s="130"/>
      <c r="BF1384" s="33">
        <f t="shared" si="219"/>
        <v>41242</v>
      </c>
      <c r="BG1384" s="34">
        <f t="shared" si="214"/>
        <v>82.88000000000001</v>
      </c>
      <c r="BH1384" s="32">
        <f t="shared" si="215"/>
        <v>1</v>
      </c>
      <c r="BI1384" s="32">
        <f t="shared" si="216"/>
        <v>0</v>
      </c>
      <c r="BJ1384" s="69">
        <f t="shared" si="217"/>
        <v>0</v>
      </c>
      <c r="BK1384" s="158" t="str">
        <f t="shared" si="218"/>
        <v/>
      </c>
    </row>
    <row r="1385" spans="1:63" ht="12" customHeight="1" x14ac:dyDescent="0.2">
      <c r="A1385" s="8"/>
      <c r="B1385" s="7"/>
      <c r="C1385" s="7"/>
      <c r="D1385" s="7"/>
      <c r="E1385" s="7"/>
      <c r="F1385" s="7"/>
      <c r="G1385" s="7"/>
      <c r="H1385" s="7"/>
      <c r="I1385" s="10"/>
      <c r="J1385" s="25"/>
      <c r="K1385" s="250"/>
      <c r="L1385" s="31"/>
      <c r="M1385" s="9"/>
      <c r="N1385" s="11" t="s">
        <v>25</v>
      </c>
      <c r="O1385" s="39"/>
      <c r="P1385" s="47"/>
      <c r="Q1385" s="13"/>
      <c r="R1385" s="248">
        <f t="shared" si="210"/>
        <v>0</v>
      </c>
      <c r="S1385" s="248">
        <f t="shared" si="211"/>
        <v>0</v>
      </c>
      <c r="T1385" s="248">
        <f t="shared" si="212"/>
        <v>0</v>
      </c>
      <c r="U1385" s="248">
        <f t="shared" si="213"/>
        <v>0</v>
      </c>
      <c r="V1385" s="13"/>
      <c r="W1385" s="7"/>
      <c r="AT1385" s="130"/>
      <c r="BF1385" s="33">
        <f t="shared" si="219"/>
        <v>41242</v>
      </c>
      <c r="BG1385" s="34">
        <f t="shared" si="214"/>
        <v>82.88000000000001</v>
      </c>
      <c r="BH1385" s="32">
        <f t="shared" si="215"/>
        <v>1</v>
      </c>
      <c r="BI1385" s="32">
        <f t="shared" si="216"/>
        <v>0</v>
      </c>
      <c r="BJ1385" s="69">
        <f t="shared" si="217"/>
        <v>0</v>
      </c>
      <c r="BK1385" s="158" t="str">
        <f t="shared" si="218"/>
        <v/>
      </c>
    </row>
    <row r="1386" spans="1:63" ht="12" customHeight="1" x14ac:dyDescent="0.2">
      <c r="A1386" s="8"/>
      <c r="B1386" s="7"/>
      <c r="C1386" s="7"/>
      <c r="D1386" s="7"/>
      <c r="E1386" s="7"/>
      <c r="F1386" s="7"/>
      <c r="G1386" s="7"/>
      <c r="H1386" s="7"/>
      <c r="I1386" s="10"/>
      <c r="J1386" s="25"/>
      <c r="K1386" s="250"/>
      <c r="L1386" s="31"/>
      <c r="M1386" s="9"/>
      <c r="N1386" s="11" t="s">
        <v>25</v>
      </c>
      <c r="O1386" s="39"/>
      <c r="P1386" s="47"/>
      <c r="Q1386" s="13"/>
      <c r="R1386" s="248">
        <f t="shared" si="210"/>
        <v>0</v>
      </c>
      <c r="S1386" s="248">
        <f t="shared" si="211"/>
        <v>0</v>
      </c>
      <c r="T1386" s="248">
        <f t="shared" si="212"/>
        <v>0</v>
      </c>
      <c r="U1386" s="248">
        <f t="shared" si="213"/>
        <v>0</v>
      </c>
      <c r="V1386" s="13"/>
      <c r="W1386" s="7"/>
      <c r="AT1386" s="130"/>
      <c r="BF1386" s="33">
        <f t="shared" si="219"/>
        <v>41242</v>
      </c>
      <c r="BG1386" s="34">
        <f t="shared" si="214"/>
        <v>82.88000000000001</v>
      </c>
      <c r="BH1386" s="32">
        <f t="shared" si="215"/>
        <v>1</v>
      </c>
      <c r="BI1386" s="32">
        <f t="shared" si="216"/>
        <v>0</v>
      </c>
      <c r="BJ1386" s="69">
        <f t="shared" si="217"/>
        <v>0</v>
      </c>
      <c r="BK1386" s="158" t="str">
        <f t="shared" si="218"/>
        <v/>
      </c>
    </row>
    <row r="1387" spans="1:63" ht="12" customHeight="1" x14ac:dyDescent="0.2">
      <c r="A1387" s="8"/>
      <c r="B1387" s="7"/>
      <c r="C1387" s="7"/>
      <c r="D1387" s="7"/>
      <c r="E1387" s="7"/>
      <c r="F1387" s="7"/>
      <c r="G1387" s="7"/>
      <c r="H1387" s="7"/>
      <c r="I1387" s="10"/>
      <c r="J1387" s="25"/>
      <c r="K1387" s="250"/>
      <c r="L1387" s="31"/>
      <c r="M1387" s="9"/>
      <c r="N1387" s="11" t="s">
        <v>25</v>
      </c>
      <c r="O1387" s="39"/>
      <c r="P1387" s="47"/>
      <c r="Q1387" s="13"/>
      <c r="R1387" s="248">
        <f t="shared" si="210"/>
        <v>0</v>
      </c>
      <c r="S1387" s="248">
        <f t="shared" si="211"/>
        <v>0</v>
      </c>
      <c r="T1387" s="248">
        <f t="shared" si="212"/>
        <v>0</v>
      </c>
      <c r="U1387" s="248">
        <f t="shared" si="213"/>
        <v>0</v>
      </c>
      <c r="V1387" s="13"/>
      <c r="W1387" s="7"/>
      <c r="AT1387" s="130"/>
      <c r="BF1387" s="33">
        <f t="shared" si="219"/>
        <v>41242</v>
      </c>
      <c r="BG1387" s="34">
        <f t="shared" si="214"/>
        <v>82.88000000000001</v>
      </c>
      <c r="BH1387" s="32">
        <f t="shared" si="215"/>
        <v>1</v>
      </c>
      <c r="BI1387" s="32">
        <f t="shared" si="216"/>
        <v>0</v>
      </c>
      <c r="BJ1387" s="69">
        <f t="shared" si="217"/>
        <v>0</v>
      </c>
      <c r="BK1387" s="158" t="str">
        <f t="shared" si="218"/>
        <v/>
      </c>
    </row>
    <row r="1388" spans="1:63" ht="12" customHeight="1" x14ac:dyDescent="0.2">
      <c r="A1388" s="8"/>
      <c r="B1388" s="7"/>
      <c r="C1388" s="7"/>
      <c r="D1388" s="7"/>
      <c r="E1388" s="7"/>
      <c r="F1388" s="7"/>
      <c r="G1388" s="7"/>
      <c r="H1388" s="7"/>
      <c r="I1388" s="10"/>
      <c r="J1388" s="25"/>
      <c r="K1388" s="250"/>
      <c r="L1388" s="31"/>
      <c r="M1388" s="9"/>
      <c r="N1388" s="11" t="s">
        <v>25</v>
      </c>
      <c r="O1388" s="39"/>
      <c r="P1388" s="47"/>
      <c r="Q1388" s="13"/>
      <c r="R1388" s="248">
        <f t="shared" si="210"/>
        <v>0</v>
      </c>
      <c r="S1388" s="248">
        <f t="shared" si="211"/>
        <v>0</v>
      </c>
      <c r="T1388" s="248">
        <f t="shared" si="212"/>
        <v>0</v>
      </c>
      <c r="U1388" s="248">
        <f t="shared" si="213"/>
        <v>0</v>
      </c>
      <c r="V1388" s="13"/>
      <c r="W1388" s="7"/>
      <c r="AT1388" s="130"/>
      <c r="BF1388" s="33">
        <f t="shared" si="219"/>
        <v>41242</v>
      </c>
      <c r="BG1388" s="34">
        <f t="shared" si="214"/>
        <v>82.88000000000001</v>
      </c>
      <c r="BH1388" s="32">
        <f t="shared" si="215"/>
        <v>1</v>
      </c>
      <c r="BI1388" s="32">
        <f t="shared" si="216"/>
        <v>0</v>
      </c>
      <c r="BJ1388" s="69">
        <f t="shared" si="217"/>
        <v>0</v>
      </c>
      <c r="BK1388" s="158" t="str">
        <f t="shared" si="218"/>
        <v/>
      </c>
    </row>
    <row r="1389" spans="1:63" ht="12" customHeight="1" x14ac:dyDescent="0.2">
      <c r="A1389" s="8"/>
      <c r="B1389" s="7"/>
      <c r="C1389" s="7"/>
      <c r="D1389" s="7"/>
      <c r="E1389" s="7"/>
      <c r="F1389" s="7"/>
      <c r="G1389" s="7"/>
      <c r="H1389" s="7"/>
      <c r="I1389" s="10"/>
      <c r="J1389" s="25"/>
      <c r="K1389" s="250"/>
      <c r="L1389" s="31"/>
      <c r="M1389" s="9"/>
      <c r="N1389" s="11" t="s">
        <v>25</v>
      </c>
      <c r="O1389" s="39"/>
      <c r="P1389" s="47"/>
      <c r="Q1389" s="13"/>
      <c r="R1389" s="248">
        <f t="shared" si="210"/>
        <v>0</v>
      </c>
      <c r="S1389" s="248">
        <f t="shared" si="211"/>
        <v>0</v>
      </c>
      <c r="T1389" s="248">
        <f t="shared" si="212"/>
        <v>0</v>
      </c>
      <c r="U1389" s="248">
        <f t="shared" si="213"/>
        <v>0</v>
      </c>
      <c r="V1389" s="13"/>
      <c r="W1389" s="7"/>
      <c r="AT1389" s="130"/>
      <c r="BF1389" s="33">
        <f t="shared" si="219"/>
        <v>41242</v>
      </c>
      <c r="BG1389" s="34">
        <f t="shared" si="214"/>
        <v>82.88000000000001</v>
      </c>
      <c r="BH1389" s="32">
        <f t="shared" si="215"/>
        <v>1</v>
      </c>
      <c r="BI1389" s="32">
        <f t="shared" si="216"/>
        <v>0</v>
      </c>
      <c r="BJ1389" s="69">
        <f t="shared" si="217"/>
        <v>0</v>
      </c>
      <c r="BK1389" s="158" t="str">
        <f t="shared" si="218"/>
        <v/>
      </c>
    </row>
    <row r="1390" spans="1:63" ht="12" customHeight="1" x14ac:dyDescent="0.2">
      <c r="A1390" s="8"/>
      <c r="B1390" s="7"/>
      <c r="C1390" s="7"/>
      <c r="D1390" s="7"/>
      <c r="E1390" s="7"/>
      <c r="F1390" s="7"/>
      <c r="G1390" s="7"/>
      <c r="H1390" s="7"/>
      <c r="I1390" s="10"/>
      <c r="J1390" s="25"/>
      <c r="K1390" s="250"/>
      <c r="L1390" s="31"/>
      <c r="M1390" s="9"/>
      <c r="N1390" s="11" t="s">
        <v>25</v>
      </c>
      <c r="O1390" s="39"/>
      <c r="P1390" s="47"/>
      <c r="Q1390" s="13"/>
      <c r="R1390" s="248">
        <f t="shared" si="210"/>
        <v>0</v>
      </c>
      <c r="S1390" s="248">
        <f t="shared" si="211"/>
        <v>0</v>
      </c>
      <c r="T1390" s="248">
        <f t="shared" si="212"/>
        <v>0</v>
      </c>
      <c r="U1390" s="248">
        <f t="shared" si="213"/>
        <v>0</v>
      </c>
      <c r="V1390" s="13"/>
      <c r="W1390" s="7"/>
      <c r="AT1390" s="130"/>
      <c r="BF1390" s="33">
        <f t="shared" si="219"/>
        <v>41242</v>
      </c>
      <c r="BG1390" s="34">
        <f t="shared" si="214"/>
        <v>82.88000000000001</v>
      </c>
      <c r="BH1390" s="32">
        <f t="shared" si="215"/>
        <v>1</v>
      </c>
      <c r="BI1390" s="32">
        <f t="shared" si="216"/>
        <v>0</v>
      </c>
      <c r="BJ1390" s="69">
        <f t="shared" si="217"/>
        <v>0</v>
      </c>
      <c r="BK1390" s="158" t="str">
        <f t="shared" si="218"/>
        <v/>
      </c>
    </row>
    <row r="1391" spans="1:63" ht="12" customHeight="1" x14ac:dyDescent="0.2">
      <c r="A1391" s="8"/>
      <c r="B1391" s="7"/>
      <c r="C1391" s="7"/>
      <c r="D1391" s="7"/>
      <c r="E1391" s="7"/>
      <c r="F1391" s="7"/>
      <c r="G1391" s="7"/>
      <c r="H1391" s="7"/>
      <c r="I1391" s="10"/>
      <c r="J1391" s="25"/>
      <c r="K1391" s="250"/>
      <c r="L1391" s="31"/>
      <c r="M1391" s="9"/>
      <c r="N1391" s="11" t="s">
        <v>25</v>
      </c>
      <c r="O1391" s="39"/>
      <c r="P1391" s="47"/>
      <c r="Q1391" s="13"/>
      <c r="R1391" s="248">
        <f t="shared" si="210"/>
        <v>0</v>
      </c>
      <c r="S1391" s="248">
        <f t="shared" si="211"/>
        <v>0</v>
      </c>
      <c r="T1391" s="248">
        <f t="shared" si="212"/>
        <v>0</v>
      </c>
      <c r="U1391" s="248">
        <f t="shared" si="213"/>
        <v>0</v>
      </c>
      <c r="V1391" s="13"/>
      <c r="W1391" s="7"/>
      <c r="AT1391" s="130"/>
      <c r="BF1391" s="33">
        <f t="shared" si="219"/>
        <v>41242</v>
      </c>
      <c r="BG1391" s="34">
        <f t="shared" si="214"/>
        <v>82.88000000000001</v>
      </c>
      <c r="BH1391" s="32">
        <f t="shared" si="215"/>
        <v>1</v>
      </c>
      <c r="BI1391" s="32">
        <f t="shared" si="216"/>
        <v>0</v>
      </c>
      <c r="BJ1391" s="69">
        <f t="shared" si="217"/>
        <v>0</v>
      </c>
      <c r="BK1391" s="158" t="str">
        <f t="shared" si="218"/>
        <v/>
      </c>
    </row>
    <row r="1392" spans="1:63" ht="12" customHeight="1" x14ac:dyDescent="0.2">
      <c r="A1392" s="8"/>
      <c r="B1392" s="7"/>
      <c r="C1392" s="7"/>
      <c r="D1392" s="7"/>
      <c r="E1392" s="7"/>
      <c r="F1392" s="7"/>
      <c r="G1392" s="7"/>
      <c r="H1392" s="7"/>
      <c r="I1392" s="10"/>
      <c r="J1392" s="25"/>
      <c r="K1392" s="250"/>
      <c r="L1392" s="31"/>
      <c r="M1392" s="9"/>
      <c r="N1392" s="11" t="s">
        <v>25</v>
      </c>
      <c r="O1392" s="39"/>
      <c r="P1392" s="47"/>
      <c r="Q1392" s="13"/>
      <c r="R1392" s="248">
        <f t="shared" si="210"/>
        <v>0</v>
      </c>
      <c r="S1392" s="248">
        <f t="shared" si="211"/>
        <v>0</v>
      </c>
      <c r="T1392" s="248">
        <f t="shared" si="212"/>
        <v>0</v>
      </c>
      <c r="U1392" s="248">
        <f t="shared" si="213"/>
        <v>0</v>
      </c>
      <c r="V1392" s="13"/>
      <c r="W1392" s="7"/>
      <c r="AT1392" s="130"/>
      <c r="BF1392" s="33">
        <f t="shared" si="219"/>
        <v>41242</v>
      </c>
      <c r="BG1392" s="34">
        <f t="shared" si="214"/>
        <v>82.88000000000001</v>
      </c>
      <c r="BH1392" s="32">
        <f t="shared" si="215"/>
        <v>1</v>
      </c>
      <c r="BI1392" s="32">
        <f t="shared" si="216"/>
        <v>0</v>
      </c>
      <c r="BJ1392" s="69">
        <f t="shared" si="217"/>
        <v>0</v>
      </c>
      <c r="BK1392" s="158" t="str">
        <f t="shared" si="218"/>
        <v/>
      </c>
    </row>
    <row r="1393" spans="1:63" ht="12" customHeight="1" x14ac:dyDescent="0.2">
      <c r="A1393" s="8"/>
      <c r="B1393" s="7"/>
      <c r="C1393" s="7"/>
      <c r="D1393" s="7"/>
      <c r="E1393" s="7"/>
      <c r="F1393" s="7"/>
      <c r="G1393" s="7"/>
      <c r="H1393" s="7"/>
      <c r="I1393" s="10"/>
      <c r="J1393" s="25"/>
      <c r="K1393" s="250"/>
      <c r="L1393" s="31"/>
      <c r="M1393" s="9"/>
      <c r="N1393" s="11" t="s">
        <v>25</v>
      </c>
      <c r="O1393" s="39"/>
      <c r="P1393" s="47"/>
      <c r="Q1393" s="13"/>
      <c r="R1393" s="248">
        <f t="shared" si="210"/>
        <v>0</v>
      </c>
      <c r="S1393" s="248">
        <f t="shared" si="211"/>
        <v>0</v>
      </c>
      <c r="T1393" s="248">
        <f t="shared" si="212"/>
        <v>0</v>
      </c>
      <c r="U1393" s="248">
        <f t="shared" si="213"/>
        <v>0</v>
      </c>
      <c r="V1393" s="13"/>
      <c r="W1393" s="7"/>
      <c r="AT1393" s="130"/>
      <c r="BF1393" s="33">
        <f t="shared" si="219"/>
        <v>41242</v>
      </c>
      <c r="BG1393" s="34">
        <f t="shared" si="214"/>
        <v>82.88000000000001</v>
      </c>
      <c r="BH1393" s="32">
        <f t="shared" si="215"/>
        <v>1</v>
      </c>
      <c r="BI1393" s="32">
        <f t="shared" si="216"/>
        <v>0</v>
      </c>
      <c r="BJ1393" s="69">
        <f t="shared" si="217"/>
        <v>0</v>
      </c>
      <c r="BK1393" s="158" t="str">
        <f t="shared" si="218"/>
        <v/>
      </c>
    </row>
    <row r="1394" spans="1:63" ht="12" customHeight="1" x14ac:dyDescent="0.2">
      <c r="A1394" s="8"/>
      <c r="B1394" s="7"/>
      <c r="C1394" s="7"/>
      <c r="D1394" s="7"/>
      <c r="E1394" s="7"/>
      <c r="F1394" s="7"/>
      <c r="G1394" s="7"/>
      <c r="H1394" s="7"/>
      <c r="I1394" s="10"/>
      <c r="J1394" s="25"/>
      <c r="K1394" s="250"/>
      <c r="L1394" s="31"/>
      <c r="M1394" s="9"/>
      <c r="N1394" s="11" t="s">
        <v>25</v>
      </c>
      <c r="O1394" s="39"/>
      <c r="P1394" s="47"/>
      <c r="Q1394" s="13"/>
      <c r="R1394" s="248">
        <f t="shared" si="210"/>
        <v>0</v>
      </c>
      <c r="S1394" s="248">
        <f t="shared" si="211"/>
        <v>0</v>
      </c>
      <c r="T1394" s="248">
        <f t="shared" si="212"/>
        <v>0</v>
      </c>
      <c r="U1394" s="248">
        <f t="shared" si="213"/>
        <v>0</v>
      </c>
      <c r="V1394" s="13"/>
      <c r="W1394" s="7"/>
      <c r="AT1394" s="130"/>
      <c r="BF1394" s="33">
        <f t="shared" si="219"/>
        <v>41242</v>
      </c>
      <c r="BG1394" s="34">
        <f t="shared" si="214"/>
        <v>82.88000000000001</v>
      </c>
      <c r="BH1394" s="32">
        <f t="shared" si="215"/>
        <v>1</v>
      </c>
      <c r="BI1394" s="32">
        <f t="shared" si="216"/>
        <v>0</v>
      </c>
      <c r="BJ1394" s="69">
        <f t="shared" si="217"/>
        <v>0</v>
      </c>
      <c r="BK1394" s="158" t="str">
        <f t="shared" si="218"/>
        <v/>
      </c>
    </row>
    <row r="1395" spans="1:63" ht="12" customHeight="1" x14ac:dyDescent="0.2">
      <c r="A1395" s="8"/>
      <c r="B1395" s="7"/>
      <c r="C1395" s="7"/>
      <c r="D1395" s="7"/>
      <c r="E1395" s="7"/>
      <c r="F1395" s="7"/>
      <c r="G1395" s="7"/>
      <c r="H1395" s="7"/>
      <c r="I1395" s="10"/>
      <c r="J1395" s="25"/>
      <c r="K1395" s="250"/>
      <c r="L1395" s="31"/>
      <c r="M1395" s="9"/>
      <c r="N1395" s="11" t="s">
        <v>25</v>
      </c>
      <c r="O1395" s="39"/>
      <c r="P1395" s="47"/>
      <c r="Q1395" s="13"/>
      <c r="R1395" s="248">
        <f t="shared" si="210"/>
        <v>0</v>
      </c>
      <c r="S1395" s="248">
        <f t="shared" si="211"/>
        <v>0</v>
      </c>
      <c r="T1395" s="248">
        <f t="shared" si="212"/>
        <v>0</v>
      </c>
      <c r="U1395" s="248">
        <f t="shared" si="213"/>
        <v>0</v>
      </c>
      <c r="V1395" s="13"/>
      <c r="W1395" s="7"/>
      <c r="AT1395" s="130"/>
      <c r="BF1395" s="33">
        <f t="shared" si="219"/>
        <v>41242</v>
      </c>
      <c r="BG1395" s="34">
        <f t="shared" si="214"/>
        <v>82.88000000000001</v>
      </c>
      <c r="BH1395" s="32">
        <f t="shared" si="215"/>
        <v>1</v>
      </c>
      <c r="BI1395" s="32">
        <f t="shared" si="216"/>
        <v>0</v>
      </c>
      <c r="BJ1395" s="69">
        <f t="shared" si="217"/>
        <v>0</v>
      </c>
      <c r="BK1395" s="158" t="str">
        <f t="shared" si="218"/>
        <v/>
      </c>
    </row>
    <row r="1396" spans="1:63" ht="12" customHeight="1" x14ac:dyDescent="0.2">
      <c r="A1396" s="8"/>
      <c r="B1396" s="7"/>
      <c r="C1396" s="7"/>
      <c r="D1396" s="7"/>
      <c r="E1396" s="7"/>
      <c r="F1396" s="7"/>
      <c r="G1396" s="7"/>
      <c r="H1396" s="7"/>
      <c r="I1396" s="10"/>
      <c r="J1396" s="25"/>
      <c r="K1396" s="250"/>
      <c r="L1396" s="31"/>
      <c r="M1396" s="9"/>
      <c r="N1396" s="11" t="s">
        <v>25</v>
      </c>
      <c r="O1396" s="39"/>
      <c r="P1396" s="47"/>
      <c r="Q1396" s="13"/>
      <c r="R1396" s="248">
        <f t="shared" si="210"/>
        <v>0</v>
      </c>
      <c r="S1396" s="248">
        <f t="shared" si="211"/>
        <v>0</v>
      </c>
      <c r="T1396" s="248">
        <f t="shared" si="212"/>
        <v>0</v>
      </c>
      <c r="U1396" s="248">
        <f t="shared" si="213"/>
        <v>0</v>
      </c>
      <c r="V1396" s="13"/>
      <c r="W1396" s="7"/>
      <c r="AT1396" s="130"/>
      <c r="BF1396" s="33">
        <f t="shared" si="219"/>
        <v>41242</v>
      </c>
      <c r="BG1396" s="34">
        <f t="shared" si="214"/>
        <v>82.88000000000001</v>
      </c>
      <c r="BH1396" s="32">
        <f t="shared" si="215"/>
        <v>1</v>
      </c>
      <c r="BI1396" s="32">
        <f t="shared" si="216"/>
        <v>0</v>
      </c>
      <c r="BJ1396" s="69">
        <f t="shared" si="217"/>
        <v>0</v>
      </c>
      <c r="BK1396" s="158" t="str">
        <f t="shared" si="218"/>
        <v/>
      </c>
    </row>
    <row r="1397" spans="1:63" ht="12" customHeight="1" x14ac:dyDescent="0.2">
      <c r="A1397" s="8"/>
      <c r="B1397" s="7"/>
      <c r="C1397" s="7"/>
      <c r="D1397" s="7"/>
      <c r="E1397" s="7"/>
      <c r="F1397" s="7"/>
      <c r="G1397" s="7"/>
      <c r="H1397" s="7"/>
      <c r="I1397" s="10"/>
      <c r="J1397" s="25"/>
      <c r="K1397" s="250"/>
      <c r="L1397" s="31"/>
      <c r="M1397" s="9"/>
      <c r="N1397" s="11" t="s">
        <v>25</v>
      </c>
      <c r="O1397" s="39"/>
      <c r="P1397" s="47"/>
      <c r="Q1397" s="13"/>
      <c r="R1397" s="248">
        <f t="shared" si="210"/>
        <v>0</v>
      </c>
      <c r="S1397" s="248">
        <f t="shared" si="211"/>
        <v>0</v>
      </c>
      <c r="T1397" s="248">
        <f t="shared" si="212"/>
        <v>0</v>
      </c>
      <c r="U1397" s="248">
        <f t="shared" si="213"/>
        <v>0</v>
      </c>
      <c r="V1397" s="13"/>
      <c r="W1397" s="7"/>
      <c r="AT1397" s="130"/>
      <c r="BF1397" s="33">
        <f t="shared" si="219"/>
        <v>41242</v>
      </c>
      <c r="BG1397" s="34">
        <f t="shared" si="214"/>
        <v>82.88000000000001</v>
      </c>
      <c r="BH1397" s="32">
        <f t="shared" si="215"/>
        <v>1</v>
      </c>
      <c r="BI1397" s="32">
        <f t="shared" si="216"/>
        <v>0</v>
      </c>
      <c r="BJ1397" s="69">
        <f t="shared" si="217"/>
        <v>0</v>
      </c>
      <c r="BK1397" s="158" t="str">
        <f t="shared" si="218"/>
        <v/>
      </c>
    </row>
    <row r="1398" spans="1:63" ht="12" customHeight="1" x14ac:dyDescent="0.2">
      <c r="A1398" s="8"/>
      <c r="B1398" s="7"/>
      <c r="C1398" s="7"/>
      <c r="D1398" s="7"/>
      <c r="E1398" s="7"/>
      <c r="F1398" s="7"/>
      <c r="G1398" s="7"/>
      <c r="H1398" s="7"/>
      <c r="I1398" s="10"/>
      <c r="J1398" s="25"/>
      <c r="K1398" s="250"/>
      <c r="L1398" s="31"/>
      <c r="M1398" s="9"/>
      <c r="N1398" s="11" t="s">
        <v>25</v>
      </c>
      <c r="O1398" s="39"/>
      <c r="P1398" s="47"/>
      <c r="Q1398" s="13"/>
      <c r="R1398" s="248">
        <f t="shared" si="210"/>
        <v>0</v>
      </c>
      <c r="S1398" s="248">
        <f t="shared" si="211"/>
        <v>0</v>
      </c>
      <c r="T1398" s="248">
        <f t="shared" si="212"/>
        <v>0</v>
      </c>
      <c r="U1398" s="248">
        <f t="shared" si="213"/>
        <v>0</v>
      </c>
      <c r="V1398" s="13"/>
      <c r="W1398" s="7"/>
      <c r="AT1398" s="130"/>
      <c r="BF1398" s="33">
        <f t="shared" si="219"/>
        <v>41242</v>
      </c>
      <c r="BG1398" s="34">
        <f t="shared" si="214"/>
        <v>82.88000000000001</v>
      </c>
      <c r="BH1398" s="32">
        <f t="shared" si="215"/>
        <v>1</v>
      </c>
      <c r="BI1398" s="32">
        <f t="shared" si="216"/>
        <v>0</v>
      </c>
      <c r="BJ1398" s="69">
        <f t="shared" si="217"/>
        <v>0</v>
      </c>
      <c r="BK1398" s="158" t="str">
        <f t="shared" si="218"/>
        <v/>
      </c>
    </row>
    <row r="1399" spans="1:63" ht="12" customHeight="1" x14ac:dyDescent="0.2">
      <c r="A1399" s="8"/>
      <c r="B1399" s="7"/>
      <c r="C1399" s="7"/>
      <c r="D1399" s="7"/>
      <c r="E1399" s="7"/>
      <c r="F1399" s="7"/>
      <c r="G1399" s="7"/>
      <c r="H1399" s="7"/>
      <c r="I1399" s="10"/>
      <c r="J1399" s="25"/>
      <c r="K1399" s="250"/>
      <c r="L1399" s="31"/>
      <c r="M1399" s="9"/>
      <c r="N1399" s="11" t="s">
        <v>25</v>
      </c>
      <c r="O1399" s="39"/>
      <c r="P1399" s="47"/>
      <c r="Q1399" s="13"/>
      <c r="R1399" s="248">
        <f t="shared" si="210"/>
        <v>0</v>
      </c>
      <c r="S1399" s="248">
        <f t="shared" si="211"/>
        <v>0</v>
      </c>
      <c r="T1399" s="248">
        <f t="shared" si="212"/>
        <v>0</v>
      </c>
      <c r="U1399" s="248">
        <f t="shared" si="213"/>
        <v>0</v>
      </c>
      <c r="V1399" s="13"/>
      <c r="W1399" s="7"/>
      <c r="AT1399" s="130"/>
      <c r="BF1399" s="33">
        <f t="shared" si="219"/>
        <v>41242</v>
      </c>
      <c r="BG1399" s="34">
        <f t="shared" si="214"/>
        <v>82.88000000000001</v>
      </c>
      <c r="BH1399" s="32">
        <f t="shared" si="215"/>
        <v>1</v>
      </c>
      <c r="BI1399" s="32">
        <f t="shared" si="216"/>
        <v>0</v>
      </c>
      <c r="BJ1399" s="69">
        <f t="shared" si="217"/>
        <v>0</v>
      </c>
      <c r="BK1399" s="158" t="str">
        <f t="shared" si="218"/>
        <v/>
      </c>
    </row>
    <row r="1400" spans="1:63" ht="12" customHeight="1" x14ac:dyDescent="0.2">
      <c r="A1400" s="8"/>
      <c r="B1400" s="7"/>
      <c r="C1400" s="7"/>
      <c r="D1400" s="7"/>
      <c r="E1400" s="7"/>
      <c r="F1400" s="7"/>
      <c r="G1400" s="7"/>
      <c r="H1400" s="7"/>
      <c r="I1400" s="10"/>
      <c r="J1400" s="25"/>
      <c r="K1400" s="250"/>
      <c r="L1400" s="31"/>
      <c r="M1400" s="9"/>
      <c r="N1400" s="11" t="s">
        <v>25</v>
      </c>
      <c r="O1400" s="39"/>
      <c r="P1400" s="47"/>
      <c r="Q1400" s="13"/>
      <c r="R1400" s="248">
        <f t="shared" si="210"/>
        <v>0</v>
      </c>
      <c r="S1400" s="248">
        <f t="shared" si="211"/>
        <v>0</v>
      </c>
      <c r="T1400" s="248">
        <f t="shared" si="212"/>
        <v>0</v>
      </c>
      <c r="U1400" s="248">
        <f t="shared" si="213"/>
        <v>0</v>
      </c>
      <c r="V1400" s="13"/>
      <c r="W1400" s="7"/>
      <c r="AT1400" s="130"/>
      <c r="BF1400" s="33">
        <f t="shared" si="219"/>
        <v>41242</v>
      </c>
      <c r="BG1400" s="34">
        <f t="shared" si="214"/>
        <v>82.88000000000001</v>
      </c>
      <c r="BH1400" s="32">
        <f t="shared" si="215"/>
        <v>1</v>
      </c>
      <c r="BI1400" s="32">
        <f t="shared" si="216"/>
        <v>0</v>
      </c>
      <c r="BJ1400" s="69">
        <f t="shared" si="217"/>
        <v>0</v>
      </c>
      <c r="BK1400" s="158" t="str">
        <f t="shared" si="218"/>
        <v/>
      </c>
    </row>
    <row r="1401" spans="1:63" ht="12" customHeight="1" x14ac:dyDescent="0.2">
      <c r="A1401" s="8"/>
      <c r="B1401" s="7"/>
      <c r="C1401" s="7"/>
      <c r="D1401" s="7"/>
      <c r="E1401" s="7"/>
      <c r="F1401" s="7"/>
      <c r="G1401" s="7"/>
      <c r="H1401" s="7"/>
      <c r="I1401" s="10"/>
      <c r="J1401" s="25"/>
      <c r="K1401" s="250"/>
      <c r="L1401" s="31"/>
      <c r="M1401" s="9"/>
      <c r="N1401" s="11" t="s">
        <v>25</v>
      </c>
      <c r="O1401" s="39"/>
      <c r="P1401" s="47"/>
      <c r="Q1401" s="13"/>
      <c r="R1401" s="248">
        <f t="shared" si="210"/>
        <v>0</v>
      </c>
      <c r="S1401" s="248">
        <f t="shared" si="211"/>
        <v>0</v>
      </c>
      <c r="T1401" s="248">
        <f t="shared" si="212"/>
        <v>0</v>
      </c>
      <c r="U1401" s="248">
        <f t="shared" si="213"/>
        <v>0</v>
      </c>
      <c r="V1401" s="13"/>
      <c r="W1401" s="7"/>
      <c r="AT1401" s="130"/>
      <c r="BF1401" s="33">
        <f t="shared" si="219"/>
        <v>41242</v>
      </c>
      <c r="BG1401" s="34">
        <f t="shared" si="214"/>
        <v>82.88000000000001</v>
      </c>
      <c r="BH1401" s="32">
        <f t="shared" si="215"/>
        <v>1</v>
      </c>
      <c r="BI1401" s="32">
        <f t="shared" si="216"/>
        <v>0</v>
      </c>
      <c r="BJ1401" s="69">
        <f t="shared" si="217"/>
        <v>0</v>
      </c>
      <c r="BK1401" s="158" t="str">
        <f t="shared" si="218"/>
        <v/>
      </c>
    </row>
    <row r="1402" spans="1:63" ht="12" customHeight="1" x14ac:dyDescent="0.2">
      <c r="A1402" s="8"/>
      <c r="B1402" s="7"/>
      <c r="C1402" s="7"/>
      <c r="D1402" s="7"/>
      <c r="E1402" s="7"/>
      <c r="F1402" s="7"/>
      <c r="G1402" s="7"/>
      <c r="H1402" s="7"/>
      <c r="I1402" s="10"/>
      <c r="J1402" s="25"/>
      <c r="K1402" s="250"/>
      <c r="L1402" s="31"/>
      <c r="M1402" s="9"/>
      <c r="N1402" s="11" t="s">
        <v>25</v>
      </c>
      <c r="O1402" s="39"/>
      <c r="P1402" s="47"/>
      <c r="Q1402" s="13"/>
      <c r="R1402" s="248">
        <f t="shared" si="210"/>
        <v>0</v>
      </c>
      <c r="S1402" s="248">
        <f t="shared" si="211"/>
        <v>0</v>
      </c>
      <c r="T1402" s="248">
        <f t="shared" si="212"/>
        <v>0</v>
      </c>
      <c r="U1402" s="248">
        <f t="shared" si="213"/>
        <v>0</v>
      </c>
      <c r="V1402" s="13"/>
      <c r="W1402" s="7"/>
      <c r="AT1402" s="130"/>
      <c r="BF1402" s="33">
        <f t="shared" si="219"/>
        <v>41242</v>
      </c>
      <c r="BG1402" s="34">
        <f t="shared" si="214"/>
        <v>82.88000000000001</v>
      </c>
      <c r="BH1402" s="32">
        <f t="shared" si="215"/>
        <v>1</v>
      </c>
      <c r="BI1402" s="32">
        <f t="shared" si="216"/>
        <v>0</v>
      </c>
      <c r="BJ1402" s="69">
        <f t="shared" si="217"/>
        <v>0</v>
      </c>
      <c r="BK1402" s="158" t="str">
        <f t="shared" si="218"/>
        <v/>
      </c>
    </row>
    <row r="1403" spans="1:63" ht="12" customHeight="1" x14ac:dyDescent="0.2">
      <c r="A1403" s="8"/>
      <c r="B1403" s="7"/>
      <c r="C1403" s="7"/>
      <c r="D1403" s="7"/>
      <c r="E1403" s="7"/>
      <c r="F1403" s="7"/>
      <c r="G1403" s="7"/>
      <c r="H1403" s="7"/>
      <c r="I1403" s="10"/>
      <c r="J1403" s="25"/>
      <c r="K1403" s="250"/>
      <c r="L1403" s="31"/>
      <c r="M1403" s="9"/>
      <c r="N1403" s="11" t="s">
        <v>25</v>
      </c>
      <c r="O1403" s="39"/>
      <c r="P1403" s="47"/>
      <c r="Q1403" s="13"/>
      <c r="R1403" s="248">
        <f t="shared" si="210"/>
        <v>0</v>
      </c>
      <c r="S1403" s="248">
        <f t="shared" si="211"/>
        <v>0</v>
      </c>
      <c r="T1403" s="248">
        <f t="shared" si="212"/>
        <v>0</v>
      </c>
      <c r="U1403" s="248">
        <f t="shared" si="213"/>
        <v>0</v>
      </c>
      <c r="V1403" s="13"/>
      <c r="W1403" s="7"/>
      <c r="AT1403" s="130"/>
      <c r="BF1403" s="33">
        <f t="shared" si="219"/>
        <v>41242</v>
      </c>
      <c r="BG1403" s="34">
        <f t="shared" si="214"/>
        <v>82.88000000000001</v>
      </c>
      <c r="BH1403" s="32">
        <f t="shared" si="215"/>
        <v>1</v>
      </c>
      <c r="BI1403" s="32">
        <f t="shared" si="216"/>
        <v>0</v>
      </c>
      <c r="BJ1403" s="69">
        <f t="shared" si="217"/>
        <v>0</v>
      </c>
      <c r="BK1403" s="158" t="str">
        <f t="shared" si="218"/>
        <v/>
      </c>
    </row>
    <row r="1404" spans="1:63" ht="12" customHeight="1" x14ac:dyDescent="0.2">
      <c r="A1404" s="8"/>
      <c r="B1404" s="7"/>
      <c r="C1404" s="7"/>
      <c r="D1404" s="7"/>
      <c r="E1404" s="7"/>
      <c r="F1404" s="7"/>
      <c r="G1404" s="7"/>
      <c r="H1404" s="7"/>
      <c r="I1404" s="10"/>
      <c r="J1404" s="25"/>
      <c r="K1404" s="250"/>
      <c r="L1404" s="31"/>
      <c r="M1404" s="9"/>
      <c r="N1404" s="11" t="s">
        <v>25</v>
      </c>
      <c r="O1404" s="39"/>
      <c r="P1404" s="47"/>
      <c r="Q1404" s="13"/>
      <c r="R1404" s="248">
        <f t="shared" si="210"/>
        <v>0</v>
      </c>
      <c r="S1404" s="248">
        <f t="shared" si="211"/>
        <v>0</v>
      </c>
      <c r="T1404" s="248">
        <f t="shared" si="212"/>
        <v>0</v>
      </c>
      <c r="U1404" s="248">
        <f t="shared" si="213"/>
        <v>0</v>
      </c>
      <c r="V1404" s="13"/>
      <c r="W1404" s="7"/>
      <c r="AT1404" s="130"/>
      <c r="BF1404" s="33">
        <f t="shared" si="219"/>
        <v>41242</v>
      </c>
      <c r="BG1404" s="34">
        <f t="shared" si="214"/>
        <v>82.88000000000001</v>
      </c>
      <c r="BH1404" s="32">
        <f t="shared" si="215"/>
        <v>1</v>
      </c>
      <c r="BI1404" s="32">
        <f t="shared" si="216"/>
        <v>0</v>
      </c>
      <c r="BJ1404" s="69">
        <f t="shared" si="217"/>
        <v>0</v>
      </c>
      <c r="BK1404" s="158" t="str">
        <f t="shared" si="218"/>
        <v/>
      </c>
    </row>
    <row r="1405" spans="1:63" ht="12" customHeight="1" x14ac:dyDescent="0.2">
      <c r="A1405" s="8"/>
      <c r="B1405" s="7"/>
      <c r="C1405" s="7"/>
      <c r="D1405" s="7"/>
      <c r="E1405" s="7"/>
      <c r="F1405" s="7"/>
      <c r="G1405" s="7"/>
      <c r="H1405" s="7"/>
      <c r="I1405" s="10"/>
      <c r="J1405" s="25"/>
      <c r="K1405" s="250"/>
      <c r="L1405" s="31"/>
      <c r="M1405" s="9"/>
      <c r="N1405" s="11" t="s">
        <v>25</v>
      </c>
      <c r="O1405" s="39"/>
      <c r="P1405" s="47"/>
      <c r="Q1405" s="13"/>
      <c r="R1405" s="248">
        <f t="shared" si="210"/>
        <v>0</v>
      </c>
      <c r="S1405" s="248">
        <f t="shared" si="211"/>
        <v>0</v>
      </c>
      <c r="T1405" s="248">
        <f t="shared" si="212"/>
        <v>0</v>
      </c>
      <c r="U1405" s="248">
        <f t="shared" si="213"/>
        <v>0</v>
      </c>
      <c r="V1405" s="13"/>
      <c r="W1405" s="7"/>
      <c r="AT1405" s="130"/>
      <c r="BF1405" s="33">
        <f t="shared" si="219"/>
        <v>41242</v>
      </c>
      <c r="BG1405" s="34">
        <f t="shared" si="214"/>
        <v>82.88000000000001</v>
      </c>
      <c r="BH1405" s="32">
        <f t="shared" si="215"/>
        <v>1</v>
      </c>
      <c r="BI1405" s="32">
        <f t="shared" si="216"/>
        <v>0</v>
      </c>
      <c r="BJ1405" s="69">
        <f t="shared" si="217"/>
        <v>0</v>
      </c>
      <c r="BK1405" s="158" t="str">
        <f t="shared" si="218"/>
        <v/>
      </c>
    </row>
    <row r="1406" spans="1:63" ht="12" customHeight="1" x14ac:dyDescent="0.2">
      <c r="A1406" s="8"/>
      <c r="B1406" s="7"/>
      <c r="C1406" s="7"/>
      <c r="D1406" s="7"/>
      <c r="E1406" s="7"/>
      <c r="F1406" s="7"/>
      <c r="G1406" s="7"/>
      <c r="H1406" s="7"/>
      <c r="I1406" s="10"/>
      <c r="J1406" s="25"/>
      <c r="K1406" s="250"/>
      <c r="L1406" s="31"/>
      <c r="M1406" s="9"/>
      <c r="N1406" s="11" t="s">
        <v>25</v>
      </c>
      <c r="O1406" s="39"/>
      <c r="P1406" s="47"/>
      <c r="Q1406" s="13"/>
      <c r="R1406" s="248">
        <f t="shared" si="210"/>
        <v>0</v>
      </c>
      <c r="S1406" s="248">
        <f t="shared" si="211"/>
        <v>0</v>
      </c>
      <c r="T1406" s="248">
        <f t="shared" si="212"/>
        <v>0</v>
      </c>
      <c r="U1406" s="248">
        <f t="shared" si="213"/>
        <v>0</v>
      </c>
      <c r="V1406" s="13"/>
      <c r="W1406" s="7"/>
      <c r="AT1406" s="130"/>
      <c r="BF1406" s="33">
        <f t="shared" si="219"/>
        <v>41242</v>
      </c>
      <c r="BG1406" s="34">
        <f t="shared" si="214"/>
        <v>82.88000000000001</v>
      </c>
      <c r="BH1406" s="32">
        <f t="shared" si="215"/>
        <v>1</v>
      </c>
      <c r="BI1406" s="32">
        <f t="shared" si="216"/>
        <v>0</v>
      </c>
      <c r="BJ1406" s="69">
        <f t="shared" si="217"/>
        <v>0</v>
      </c>
      <c r="BK1406" s="158" t="str">
        <f t="shared" si="218"/>
        <v/>
      </c>
    </row>
    <row r="1407" spans="1:63" ht="12" customHeight="1" x14ac:dyDescent="0.2">
      <c r="A1407" s="8"/>
      <c r="B1407" s="7"/>
      <c r="C1407" s="7"/>
      <c r="D1407" s="7"/>
      <c r="E1407" s="7"/>
      <c r="F1407" s="7"/>
      <c r="G1407" s="7"/>
      <c r="H1407" s="7"/>
      <c r="I1407" s="10"/>
      <c r="J1407" s="25"/>
      <c r="K1407" s="250"/>
      <c r="L1407" s="31"/>
      <c r="M1407" s="9"/>
      <c r="N1407" s="11" t="s">
        <v>25</v>
      </c>
      <c r="O1407" s="39"/>
      <c r="P1407" s="47"/>
      <c r="Q1407" s="13"/>
      <c r="R1407" s="248">
        <f t="shared" si="210"/>
        <v>0</v>
      </c>
      <c r="S1407" s="248">
        <f t="shared" si="211"/>
        <v>0</v>
      </c>
      <c r="T1407" s="248">
        <f t="shared" si="212"/>
        <v>0</v>
      </c>
      <c r="U1407" s="248">
        <f t="shared" si="213"/>
        <v>0</v>
      </c>
      <c r="V1407" s="13"/>
      <c r="W1407" s="7"/>
      <c r="AT1407" s="130"/>
      <c r="BF1407" s="33">
        <f t="shared" si="219"/>
        <v>41242</v>
      </c>
      <c r="BG1407" s="34">
        <f t="shared" si="214"/>
        <v>82.88000000000001</v>
      </c>
      <c r="BH1407" s="32">
        <f t="shared" si="215"/>
        <v>1</v>
      </c>
      <c r="BI1407" s="32">
        <f t="shared" si="216"/>
        <v>0</v>
      </c>
      <c r="BJ1407" s="69">
        <f t="shared" si="217"/>
        <v>0</v>
      </c>
      <c r="BK1407" s="158" t="str">
        <f t="shared" si="218"/>
        <v/>
      </c>
    </row>
    <row r="1408" spans="1:63" ht="12" customHeight="1" x14ac:dyDescent="0.2">
      <c r="A1408" s="8"/>
      <c r="B1408" s="7"/>
      <c r="C1408" s="7"/>
      <c r="D1408" s="7"/>
      <c r="E1408" s="7"/>
      <c r="F1408" s="7"/>
      <c r="G1408" s="7"/>
      <c r="H1408" s="7"/>
      <c r="I1408" s="10"/>
      <c r="J1408" s="25"/>
      <c r="K1408" s="250"/>
      <c r="L1408" s="31"/>
      <c r="M1408" s="9"/>
      <c r="N1408" s="11" t="s">
        <v>25</v>
      </c>
      <c r="O1408" s="39"/>
      <c r="P1408" s="47"/>
      <c r="Q1408" s="13"/>
      <c r="R1408" s="248">
        <f t="shared" si="210"/>
        <v>0</v>
      </c>
      <c r="S1408" s="248">
        <f t="shared" si="211"/>
        <v>0</v>
      </c>
      <c r="T1408" s="248">
        <f t="shared" si="212"/>
        <v>0</v>
      </c>
      <c r="U1408" s="248">
        <f t="shared" si="213"/>
        <v>0</v>
      </c>
      <c r="V1408" s="13"/>
      <c r="W1408" s="7"/>
      <c r="AT1408" s="130"/>
      <c r="BF1408" s="33">
        <f t="shared" si="219"/>
        <v>41242</v>
      </c>
      <c r="BG1408" s="34">
        <f t="shared" si="214"/>
        <v>82.88000000000001</v>
      </c>
      <c r="BH1408" s="32">
        <f t="shared" si="215"/>
        <v>1</v>
      </c>
      <c r="BI1408" s="32">
        <f t="shared" si="216"/>
        <v>0</v>
      </c>
      <c r="BJ1408" s="69">
        <f t="shared" si="217"/>
        <v>0</v>
      </c>
      <c r="BK1408" s="158" t="str">
        <f t="shared" si="218"/>
        <v/>
      </c>
    </row>
    <row r="1409" spans="1:63" ht="12" customHeight="1" x14ac:dyDescent="0.2">
      <c r="A1409" s="8"/>
      <c r="B1409" s="7"/>
      <c r="C1409" s="7"/>
      <c r="D1409" s="7"/>
      <c r="E1409" s="7"/>
      <c r="F1409" s="7"/>
      <c r="G1409" s="7"/>
      <c r="H1409" s="7"/>
      <c r="I1409" s="10"/>
      <c r="J1409" s="25"/>
      <c r="K1409" s="250"/>
      <c r="L1409" s="31"/>
      <c r="M1409" s="9"/>
      <c r="N1409" s="11" t="s">
        <v>25</v>
      </c>
      <c r="O1409" s="39"/>
      <c r="P1409" s="47"/>
      <c r="Q1409" s="13"/>
      <c r="R1409" s="248">
        <f t="shared" si="210"/>
        <v>0</v>
      </c>
      <c r="S1409" s="248">
        <f t="shared" si="211"/>
        <v>0</v>
      </c>
      <c r="T1409" s="248">
        <f t="shared" si="212"/>
        <v>0</v>
      </c>
      <c r="U1409" s="248">
        <f t="shared" si="213"/>
        <v>0</v>
      </c>
      <c r="V1409" s="13"/>
      <c r="W1409" s="7"/>
      <c r="AT1409" s="130"/>
      <c r="BF1409" s="33">
        <f t="shared" si="219"/>
        <v>41242</v>
      </c>
      <c r="BG1409" s="34">
        <f t="shared" si="214"/>
        <v>82.88000000000001</v>
      </c>
      <c r="BH1409" s="32">
        <f t="shared" si="215"/>
        <v>1</v>
      </c>
      <c r="BI1409" s="32">
        <f t="shared" si="216"/>
        <v>0</v>
      </c>
      <c r="BJ1409" s="69">
        <f t="shared" si="217"/>
        <v>0</v>
      </c>
      <c r="BK1409" s="158" t="str">
        <f t="shared" si="218"/>
        <v/>
      </c>
    </row>
    <row r="1410" spans="1:63" ht="12" customHeight="1" x14ac:dyDescent="0.2">
      <c r="A1410" s="8"/>
      <c r="B1410" s="7"/>
      <c r="C1410" s="7"/>
      <c r="D1410" s="7"/>
      <c r="E1410" s="7"/>
      <c r="F1410" s="7"/>
      <c r="G1410" s="7"/>
      <c r="H1410" s="7"/>
      <c r="I1410" s="10"/>
      <c r="J1410" s="25"/>
      <c r="K1410" s="250"/>
      <c r="L1410" s="31"/>
      <c r="M1410" s="9"/>
      <c r="N1410" s="11" t="s">
        <v>25</v>
      </c>
      <c r="O1410" s="39"/>
      <c r="P1410" s="47"/>
      <c r="Q1410" s="13"/>
      <c r="R1410" s="248">
        <f t="shared" si="210"/>
        <v>0</v>
      </c>
      <c r="S1410" s="248">
        <f t="shared" si="211"/>
        <v>0</v>
      </c>
      <c r="T1410" s="248">
        <f t="shared" si="212"/>
        <v>0</v>
      </c>
      <c r="U1410" s="248">
        <f t="shared" si="213"/>
        <v>0</v>
      </c>
      <c r="V1410" s="13"/>
      <c r="W1410" s="7"/>
      <c r="AT1410" s="130"/>
      <c r="BF1410" s="33">
        <f t="shared" si="219"/>
        <v>41242</v>
      </c>
      <c r="BG1410" s="34">
        <f t="shared" si="214"/>
        <v>82.88000000000001</v>
      </c>
      <c r="BH1410" s="32">
        <f t="shared" si="215"/>
        <v>1</v>
      </c>
      <c r="BI1410" s="32">
        <f t="shared" si="216"/>
        <v>0</v>
      </c>
      <c r="BJ1410" s="69">
        <f t="shared" si="217"/>
        <v>0</v>
      </c>
      <c r="BK1410" s="158" t="str">
        <f t="shared" si="218"/>
        <v/>
      </c>
    </row>
    <row r="1411" spans="1:63" ht="12" customHeight="1" x14ac:dyDescent="0.2">
      <c r="A1411" s="8"/>
      <c r="B1411" s="7"/>
      <c r="C1411" s="7"/>
      <c r="D1411" s="7"/>
      <c r="E1411" s="7"/>
      <c r="F1411" s="7"/>
      <c r="G1411" s="7"/>
      <c r="H1411" s="7"/>
      <c r="I1411" s="10"/>
      <c r="J1411" s="25"/>
      <c r="K1411" s="250"/>
      <c r="L1411" s="31"/>
      <c r="M1411" s="9"/>
      <c r="N1411" s="11" t="s">
        <v>25</v>
      </c>
      <c r="O1411" s="39"/>
      <c r="P1411" s="47"/>
      <c r="Q1411" s="13"/>
      <c r="R1411" s="248">
        <f t="shared" si="210"/>
        <v>0</v>
      </c>
      <c r="S1411" s="248">
        <f t="shared" si="211"/>
        <v>0</v>
      </c>
      <c r="T1411" s="248">
        <f t="shared" si="212"/>
        <v>0</v>
      </c>
      <c r="U1411" s="248">
        <f t="shared" si="213"/>
        <v>0</v>
      </c>
      <c r="V1411" s="13"/>
      <c r="W1411" s="7"/>
      <c r="AT1411" s="130"/>
      <c r="BF1411" s="33">
        <f t="shared" si="219"/>
        <v>41242</v>
      </c>
      <c r="BG1411" s="34">
        <f t="shared" si="214"/>
        <v>82.88000000000001</v>
      </c>
      <c r="BH1411" s="32">
        <f t="shared" si="215"/>
        <v>1</v>
      </c>
      <c r="BI1411" s="32">
        <f t="shared" si="216"/>
        <v>0</v>
      </c>
      <c r="BJ1411" s="69">
        <f t="shared" si="217"/>
        <v>0</v>
      </c>
      <c r="BK1411" s="158" t="str">
        <f t="shared" si="218"/>
        <v/>
      </c>
    </row>
    <row r="1412" spans="1:63" ht="12" customHeight="1" x14ac:dyDescent="0.2">
      <c r="A1412" s="8"/>
      <c r="B1412" s="7"/>
      <c r="C1412" s="7"/>
      <c r="D1412" s="7"/>
      <c r="E1412" s="7"/>
      <c r="F1412" s="7"/>
      <c r="G1412" s="7"/>
      <c r="H1412" s="7"/>
      <c r="I1412" s="10"/>
      <c r="J1412" s="25"/>
      <c r="K1412" s="250"/>
      <c r="L1412" s="31"/>
      <c r="M1412" s="9"/>
      <c r="N1412" s="11" t="s">
        <v>25</v>
      </c>
      <c r="O1412" s="39"/>
      <c r="P1412" s="47"/>
      <c r="Q1412" s="13"/>
      <c r="R1412" s="248">
        <f t="shared" si="210"/>
        <v>0</v>
      </c>
      <c r="S1412" s="248">
        <f t="shared" si="211"/>
        <v>0</v>
      </c>
      <c r="T1412" s="248">
        <f t="shared" si="212"/>
        <v>0</v>
      </c>
      <c r="U1412" s="248">
        <f t="shared" si="213"/>
        <v>0</v>
      </c>
      <c r="V1412" s="13"/>
      <c r="W1412" s="7"/>
      <c r="AT1412" s="130"/>
      <c r="BF1412" s="33">
        <f t="shared" si="219"/>
        <v>41242</v>
      </c>
      <c r="BG1412" s="34">
        <f t="shared" si="214"/>
        <v>82.88000000000001</v>
      </c>
      <c r="BH1412" s="32">
        <f t="shared" si="215"/>
        <v>1</v>
      </c>
      <c r="BI1412" s="32">
        <f t="shared" si="216"/>
        <v>0</v>
      </c>
      <c r="BJ1412" s="69">
        <f t="shared" si="217"/>
        <v>0</v>
      </c>
      <c r="BK1412" s="158" t="str">
        <f t="shared" si="218"/>
        <v/>
      </c>
    </row>
    <row r="1413" spans="1:63" ht="12" customHeight="1" x14ac:dyDescent="0.2">
      <c r="A1413" s="8"/>
      <c r="B1413" s="7"/>
      <c r="C1413" s="7"/>
      <c r="D1413" s="7"/>
      <c r="E1413" s="7"/>
      <c r="F1413" s="7"/>
      <c r="G1413" s="7"/>
      <c r="H1413" s="7"/>
      <c r="I1413" s="10"/>
      <c r="J1413" s="25"/>
      <c r="K1413" s="250"/>
      <c r="L1413" s="31"/>
      <c r="M1413" s="9"/>
      <c r="N1413" s="11" t="s">
        <v>25</v>
      </c>
      <c r="O1413" s="39"/>
      <c r="P1413" s="47"/>
      <c r="Q1413" s="13"/>
      <c r="R1413" s="248">
        <f t="shared" si="210"/>
        <v>0</v>
      </c>
      <c r="S1413" s="248">
        <f t="shared" si="211"/>
        <v>0</v>
      </c>
      <c r="T1413" s="248">
        <f t="shared" si="212"/>
        <v>0</v>
      </c>
      <c r="U1413" s="248">
        <f t="shared" si="213"/>
        <v>0</v>
      </c>
      <c r="V1413" s="13"/>
      <c r="W1413" s="7"/>
      <c r="AT1413" s="130"/>
      <c r="BF1413" s="33">
        <f t="shared" si="219"/>
        <v>41242</v>
      </c>
      <c r="BG1413" s="34">
        <f t="shared" si="214"/>
        <v>82.88000000000001</v>
      </c>
      <c r="BH1413" s="32">
        <f t="shared" si="215"/>
        <v>1</v>
      </c>
      <c r="BI1413" s="32">
        <f t="shared" si="216"/>
        <v>0</v>
      </c>
      <c r="BJ1413" s="69">
        <f t="shared" si="217"/>
        <v>0</v>
      </c>
      <c r="BK1413" s="158" t="str">
        <f t="shared" si="218"/>
        <v/>
      </c>
    </row>
    <row r="1414" spans="1:63" ht="12" customHeight="1" x14ac:dyDescent="0.2">
      <c r="A1414" s="8"/>
      <c r="B1414" s="7"/>
      <c r="C1414" s="7"/>
      <c r="D1414" s="7"/>
      <c r="E1414" s="7"/>
      <c r="F1414" s="7"/>
      <c r="G1414" s="7"/>
      <c r="H1414" s="7"/>
      <c r="I1414" s="10"/>
      <c r="J1414" s="25"/>
      <c r="K1414" s="250"/>
      <c r="L1414" s="31"/>
      <c r="M1414" s="9"/>
      <c r="N1414" s="11" t="s">
        <v>25</v>
      </c>
      <c r="O1414" s="39"/>
      <c r="P1414" s="47"/>
      <c r="Q1414" s="13"/>
      <c r="R1414" s="248">
        <f t="shared" si="210"/>
        <v>0</v>
      </c>
      <c r="S1414" s="248">
        <f t="shared" si="211"/>
        <v>0</v>
      </c>
      <c r="T1414" s="248">
        <f t="shared" si="212"/>
        <v>0</v>
      </c>
      <c r="U1414" s="248">
        <f t="shared" si="213"/>
        <v>0</v>
      </c>
      <c r="V1414" s="13"/>
      <c r="W1414" s="7"/>
      <c r="AT1414" s="130"/>
      <c r="BF1414" s="33">
        <f t="shared" si="219"/>
        <v>41242</v>
      </c>
      <c r="BG1414" s="34">
        <f t="shared" si="214"/>
        <v>82.88000000000001</v>
      </c>
      <c r="BH1414" s="32">
        <f t="shared" si="215"/>
        <v>1</v>
      </c>
      <c r="BI1414" s="32">
        <f t="shared" si="216"/>
        <v>0</v>
      </c>
      <c r="BJ1414" s="69">
        <f t="shared" si="217"/>
        <v>0</v>
      </c>
      <c r="BK1414" s="158" t="str">
        <f t="shared" si="218"/>
        <v/>
      </c>
    </row>
    <row r="1415" spans="1:63" ht="12" customHeight="1" x14ac:dyDescent="0.2">
      <c r="A1415" s="8"/>
      <c r="B1415" s="7"/>
      <c r="C1415" s="7"/>
      <c r="D1415" s="7"/>
      <c r="E1415" s="7"/>
      <c r="F1415" s="7"/>
      <c r="G1415" s="7"/>
      <c r="H1415" s="7"/>
      <c r="I1415" s="10"/>
      <c r="J1415" s="25"/>
      <c r="K1415" s="250"/>
      <c r="L1415" s="31"/>
      <c r="M1415" s="9"/>
      <c r="N1415" s="11" t="s">
        <v>25</v>
      </c>
      <c r="O1415" s="39"/>
      <c r="P1415" s="47"/>
      <c r="Q1415" s="13"/>
      <c r="R1415" s="248">
        <f t="shared" si="210"/>
        <v>0</v>
      </c>
      <c r="S1415" s="248">
        <f t="shared" si="211"/>
        <v>0</v>
      </c>
      <c r="T1415" s="248">
        <f t="shared" si="212"/>
        <v>0</v>
      </c>
      <c r="U1415" s="248">
        <f t="shared" si="213"/>
        <v>0</v>
      </c>
      <c r="V1415" s="13"/>
      <c r="W1415" s="7"/>
      <c r="AT1415" s="130"/>
      <c r="BF1415" s="33">
        <f t="shared" si="219"/>
        <v>41242</v>
      </c>
      <c r="BG1415" s="34">
        <f t="shared" si="214"/>
        <v>82.88000000000001</v>
      </c>
      <c r="BH1415" s="32">
        <f t="shared" si="215"/>
        <v>1</v>
      </c>
      <c r="BI1415" s="32">
        <f t="shared" si="216"/>
        <v>0</v>
      </c>
      <c r="BJ1415" s="69">
        <f t="shared" si="217"/>
        <v>0</v>
      </c>
      <c r="BK1415" s="158" t="str">
        <f t="shared" si="218"/>
        <v/>
      </c>
    </row>
    <row r="1416" spans="1:63" ht="12" customHeight="1" x14ac:dyDescent="0.2">
      <c r="A1416" s="8"/>
      <c r="B1416" s="7"/>
      <c r="C1416" s="7"/>
      <c r="D1416" s="7"/>
      <c r="E1416" s="7"/>
      <c r="F1416" s="7"/>
      <c r="G1416" s="7"/>
      <c r="H1416" s="7"/>
      <c r="I1416" s="10"/>
      <c r="J1416" s="25"/>
      <c r="K1416" s="250"/>
      <c r="L1416" s="31"/>
      <c r="M1416" s="9"/>
      <c r="N1416" s="11" t="s">
        <v>25</v>
      </c>
      <c r="O1416" s="39"/>
      <c r="P1416" s="47"/>
      <c r="Q1416" s="13"/>
      <c r="R1416" s="248">
        <f t="shared" si="210"/>
        <v>0</v>
      </c>
      <c r="S1416" s="248">
        <f t="shared" si="211"/>
        <v>0</v>
      </c>
      <c r="T1416" s="248">
        <f t="shared" si="212"/>
        <v>0</v>
      </c>
      <c r="U1416" s="248">
        <f t="shared" si="213"/>
        <v>0</v>
      </c>
      <c r="V1416" s="13"/>
      <c r="W1416" s="7"/>
      <c r="AT1416" s="130"/>
      <c r="BF1416" s="33">
        <f t="shared" si="219"/>
        <v>41242</v>
      </c>
      <c r="BG1416" s="34">
        <f t="shared" si="214"/>
        <v>82.88000000000001</v>
      </c>
      <c r="BH1416" s="32">
        <f t="shared" si="215"/>
        <v>1</v>
      </c>
      <c r="BI1416" s="32">
        <f t="shared" si="216"/>
        <v>0</v>
      </c>
      <c r="BJ1416" s="69">
        <f t="shared" si="217"/>
        <v>0</v>
      </c>
      <c r="BK1416" s="158" t="str">
        <f t="shared" si="218"/>
        <v/>
      </c>
    </row>
    <row r="1417" spans="1:63" ht="12" customHeight="1" x14ac:dyDescent="0.2">
      <c r="A1417" s="8"/>
      <c r="B1417" s="7"/>
      <c r="C1417" s="7"/>
      <c r="D1417" s="7"/>
      <c r="E1417" s="7"/>
      <c r="F1417" s="7"/>
      <c r="G1417" s="7"/>
      <c r="H1417" s="7"/>
      <c r="I1417" s="10"/>
      <c r="J1417" s="25"/>
      <c r="K1417" s="250"/>
      <c r="L1417" s="31"/>
      <c r="M1417" s="9"/>
      <c r="N1417" s="11" t="s">
        <v>25</v>
      </c>
      <c r="O1417" s="39"/>
      <c r="P1417" s="47"/>
      <c r="Q1417" s="13"/>
      <c r="R1417" s="248">
        <f t="shared" si="210"/>
        <v>0</v>
      </c>
      <c r="S1417" s="248">
        <f t="shared" si="211"/>
        <v>0</v>
      </c>
      <c r="T1417" s="248">
        <f t="shared" si="212"/>
        <v>0</v>
      </c>
      <c r="U1417" s="248">
        <f t="shared" si="213"/>
        <v>0</v>
      </c>
      <c r="V1417" s="13"/>
      <c r="W1417" s="7"/>
      <c r="AT1417" s="130"/>
      <c r="BF1417" s="33">
        <f t="shared" si="219"/>
        <v>41242</v>
      </c>
      <c r="BG1417" s="34">
        <f t="shared" si="214"/>
        <v>82.88000000000001</v>
      </c>
      <c r="BH1417" s="32">
        <f t="shared" si="215"/>
        <v>1</v>
      </c>
      <c r="BI1417" s="32">
        <f t="shared" si="216"/>
        <v>0</v>
      </c>
      <c r="BJ1417" s="69">
        <f t="shared" si="217"/>
        <v>0</v>
      </c>
      <c r="BK1417" s="158" t="str">
        <f t="shared" si="218"/>
        <v/>
      </c>
    </row>
    <row r="1418" spans="1:63" ht="12" customHeight="1" x14ac:dyDescent="0.2">
      <c r="A1418" s="8"/>
      <c r="B1418" s="7"/>
      <c r="C1418" s="7"/>
      <c r="D1418" s="7"/>
      <c r="E1418" s="7"/>
      <c r="F1418" s="7"/>
      <c r="G1418" s="7"/>
      <c r="H1418" s="7"/>
      <c r="I1418" s="10"/>
      <c r="J1418" s="25"/>
      <c r="K1418" s="250"/>
      <c r="L1418" s="31"/>
      <c r="M1418" s="9"/>
      <c r="N1418" s="11" t="s">
        <v>25</v>
      </c>
      <c r="O1418" s="39"/>
      <c r="P1418" s="47"/>
      <c r="Q1418" s="13"/>
      <c r="R1418" s="248">
        <f t="shared" si="210"/>
        <v>0</v>
      </c>
      <c r="S1418" s="248">
        <f t="shared" si="211"/>
        <v>0</v>
      </c>
      <c r="T1418" s="248">
        <f t="shared" si="212"/>
        <v>0</v>
      </c>
      <c r="U1418" s="248">
        <f t="shared" si="213"/>
        <v>0</v>
      </c>
      <c r="V1418" s="13"/>
      <c r="W1418" s="7"/>
      <c r="AT1418" s="130"/>
      <c r="BF1418" s="33">
        <f t="shared" si="219"/>
        <v>41242</v>
      </c>
      <c r="BG1418" s="34">
        <f t="shared" si="214"/>
        <v>82.88000000000001</v>
      </c>
      <c r="BH1418" s="32">
        <f t="shared" si="215"/>
        <v>1</v>
      </c>
      <c r="BI1418" s="32">
        <f t="shared" si="216"/>
        <v>0</v>
      </c>
      <c r="BJ1418" s="69">
        <f t="shared" si="217"/>
        <v>0</v>
      </c>
      <c r="BK1418" s="158" t="str">
        <f t="shared" si="218"/>
        <v/>
      </c>
    </row>
    <row r="1419" spans="1:63" ht="12" customHeight="1" x14ac:dyDescent="0.2">
      <c r="A1419" s="8"/>
      <c r="B1419" s="7"/>
      <c r="C1419" s="7"/>
      <c r="D1419" s="7"/>
      <c r="E1419" s="7"/>
      <c r="F1419" s="7"/>
      <c r="G1419" s="7"/>
      <c r="H1419" s="7"/>
      <c r="I1419" s="10"/>
      <c r="J1419" s="25"/>
      <c r="K1419" s="250"/>
      <c r="L1419" s="31"/>
      <c r="M1419" s="9"/>
      <c r="N1419" s="11" t="s">
        <v>25</v>
      </c>
      <c r="O1419" s="39"/>
      <c r="P1419" s="47"/>
      <c r="Q1419" s="13"/>
      <c r="R1419" s="248">
        <f t="shared" ref="R1419:R1482" si="220">IF(N1419&lt;&gt;"M",ROUND(IF(M1419&lt;&gt;"Y",IF(P1419&lt;&gt;"Y",K1419,K1419*(BH1419-1)),0),ROUNDING),"")</f>
        <v>0</v>
      </c>
      <c r="S1419" s="248">
        <f t="shared" ref="S1419:S1482" si="221">IF(N1419&lt;&gt;"M",ROUND(IF(O1419&gt;0,IF(M1419="Y",BI1419*(1-O1419),IF(BI1419&gt;R1419,R1419 + (BI1419 - R1419)*(1-O1419),BI1419)),BI1419),ROUNDING),"")</f>
        <v>0</v>
      </c>
      <c r="T1419" s="248">
        <f t="shared" ref="T1419:T1482" si="222">IF(N1419&lt;&gt;"M",ROUND(IF(O1419&gt;0,IF(M1419="Y",BJ1419*(1-O1419),IF(BJ1419&gt;R1419,R1419 + (BJ1419 - R1419)*(1-O1419),BJ1419)),BJ1419),ROUNDING),"")</f>
        <v>0</v>
      </c>
      <c r="U1419" s="248">
        <f t="shared" ref="U1419:U1482" si="223">IF(N1419&lt;&gt;"M",ROUND(IF(OR(N1419="P",N1419=""),0,IF(OR(M1419="N",M1419=""),T1419-R1419,T1419)),ROUNDING),"")</f>
        <v>0</v>
      </c>
      <c r="V1419" s="13"/>
      <c r="W1419" s="7"/>
      <c r="AT1419" s="130"/>
      <c r="BF1419" s="33">
        <f t="shared" si="219"/>
        <v>41242</v>
      </c>
      <c r="BG1419" s="34">
        <f t="shared" ref="BG1419:BG1482" si="224">IF(N1419&lt;&gt;"M",BG1418+U1419,BG1418)</f>
        <v>82.88000000000001</v>
      </c>
      <c r="BH1419" s="32">
        <f t="shared" ref="BH1419:BH1482" si="225">IF(L1419&lt;&gt;"",IF(ODDS_TYPE=1,L1419,IF(ODDS_TYPE=2,IF(L1419&gt;0,1+L1419/100,IF(L1419&lt;0,1-100/L1419,1)),IF(ODDS_TYPE=3,1+L1419,IF(ODDS_TYPE=4,1+L1419,IF(ODDS_TYPE=5,IF(L1419&gt;0,1+L1419,1-1/L1419),IF(ODDS_TYPE=6,IF(L1419&gt;=0,L1419+1,1-1/L1419),1)))))),1)</f>
        <v>1</v>
      </c>
      <c r="BI1419" s="32">
        <f t="shared" ref="BI1419:BI1482" si="226">IF(P1419&lt;&gt;"Y",IF(M1419&lt;&gt;"Y",K1419*BH1419,K1419*BH1419 - K1419),IF(M1419&lt;&gt;"Y",K1419*BH1419,K1419))</f>
        <v>0</v>
      </c>
      <c r="BJ1419" s="69">
        <f t="shared" ref="BJ1419:BJ1482" si="227">IF(P1419&lt;&gt;"Y",
IF(M1419&lt;&gt;"Y",
IF(N1419="Y",K1419*BH1419,IF(N1419="P",0,IF(OR(N1419="R",N1419="PU"),K1419,IF(N1419="H",K1419*BH1419*0.5,IF(N1419="HW",K1419*0.5*(1 + BH1419),IF(N1419="HL",K1419*0.5,0)))))),
IF(N1419="Y",K1419*BH1419 - K1419,IF(N1419="P",0,IF(OR(N1419="R",N1419="PU"),0,IF(N1419="H",IF(BH1419&gt;2,0.5*K1419*BH1419 - K1419,0),IF(N1419="HW",K1419*0.5*(1 + BH1419) - K1419,IF(N1419="HL",0,0))))))),
IF(M1419&lt;&gt;"Y",
IF(N1419="Y",K1419*BH1419,IF(N1419="P",0,IF(OR(N1419="R",N1419="PU"),K1419*(BH1419-1),IF(N1419="H",K1419*BH1419*0.5,IF(N1419="HW",K1419*(BH1419-1)*0.5,IF(N1419="HL",K1419*BH1419 - K1419*0.5,0)))))),
IF(N1419="Y",K1419,IF(N1419="P",0,IF(OR(N1419="R",N1419="PU"),0,IF(N1419="H",IF(BH1419&lt;2,K1419*BH1419*0.5 - K1419*(BH1419-1),0),IF(N1419="HW",0,IF(N1419="HL",K1419*0.5,0)))))))
)</f>
        <v>0</v>
      </c>
      <c r="BK1419" s="158" t="str">
        <f t="shared" ref="BK1419:BK1482" si="228">IF(FILT_M=1,IF(LEN(C1419)&gt;0,C1419,""),IF(FILT_M=2,IF(LEN(E1419)&gt;0,E1419,""),IF(FILT_M=3,IF(LEN(F1419)&gt;0,F1419,""),IF(FILT_M=4,IF(LEN(G1419)&gt;0,G1419,""),""))))</f>
        <v/>
      </c>
    </row>
    <row r="1420" spans="1:63" ht="12" customHeight="1" x14ac:dyDescent="0.2">
      <c r="A1420" s="8"/>
      <c r="B1420" s="7"/>
      <c r="C1420" s="7"/>
      <c r="D1420" s="7"/>
      <c r="E1420" s="7"/>
      <c r="F1420" s="7"/>
      <c r="G1420" s="7"/>
      <c r="H1420" s="7"/>
      <c r="I1420" s="10"/>
      <c r="J1420" s="25"/>
      <c r="K1420" s="250"/>
      <c r="L1420" s="31"/>
      <c r="M1420" s="9"/>
      <c r="N1420" s="11" t="s">
        <v>25</v>
      </c>
      <c r="O1420" s="39"/>
      <c r="P1420" s="47"/>
      <c r="Q1420" s="13"/>
      <c r="R1420" s="248">
        <f t="shared" si="220"/>
        <v>0</v>
      </c>
      <c r="S1420" s="248">
        <f t="shared" si="221"/>
        <v>0</v>
      </c>
      <c r="T1420" s="248">
        <f t="shared" si="222"/>
        <v>0</v>
      </c>
      <c r="U1420" s="248">
        <f t="shared" si="223"/>
        <v>0</v>
      </c>
      <c r="V1420" s="13"/>
      <c r="W1420" s="7"/>
      <c r="AT1420" s="130"/>
      <c r="BF1420" s="33">
        <f t="shared" ref="BF1420:BF1483" si="229">IF(A1420&gt;2,A1420,BF1419)</f>
        <v>41242</v>
      </c>
      <c r="BG1420" s="34">
        <f t="shared" si="224"/>
        <v>82.88000000000001</v>
      </c>
      <c r="BH1420" s="32">
        <f t="shared" si="225"/>
        <v>1</v>
      </c>
      <c r="BI1420" s="32">
        <f t="shared" si="226"/>
        <v>0</v>
      </c>
      <c r="BJ1420" s="69">
        <f t="shared" si="227"/>
        <v>0</v>
      </c>
      <c r="BK1420" s="158" t="str">
        <f t="shared" si="228"/>
        <v/>
      </c>
    </row>
    <row r="1421" spans="1:63" ht="12" customHeight="1" x14ac:dyDescent="0.2">
      <c r="A1421" s="8"/>
      <c r="B1421" s="7"/>
      <c r="C1421" s="7"/>
      <c r="D1421" s="7"/>
      <c r="E1421" s="7"/>
      <c r="F1421" s="7"/>
      <c r="G1421" s="7"/>
      <c r="H1421" s="7"/>
      <c r="I1421" s="10"/>
      <c r="J1421" s="25"/>
      <c r="K1421" s="250"/>
      <c r="L1421" s="31"/>
      <c r="M1421" s="9"/>
      <c r="N1421" s="11" t="s">
        <v>25</v>
      </c>
      <c r="O1421" s="39"/>
      <c r="P1421" s="47"/>
      <c r="Q1421" s="13"/>
      <c r="R1421" s="248">
        <f t="shared" si="220"/>
        <v>0</v>
      </c>
      <c r="S1421" s="248">
        <f t="shared" si="221"/>
        <v>0</v>
      </c>
      <c r="T1421" s="248">
        <f t="shared" si="222"/>
        <v>0</v>
      </c>
      <c r="U1421" s="248">
        <f t="shared" si="223"/>
        <v>0</v>
      </c>
      <c r="V1421" s="13"/>
      <c r="W1421" s="7"/>
      <c r="AT1421" s="130"/>
      <c r="BF1421" s="33">
        <f t="shared" si="229"/>
        <v>41242</v>
      </c>
      <c r="BG1421" s="34">
        <f t="shared" si="224"/>
        <v>82.88000000000001</v>
      </c>
      <c r="BH1421" s="32">
        <f t="shared" si="225"/>
        <v>1</v>
      </c>
      <c r="BI1421" s="32">
        <f t="shared" si="226"/>
        <v>0</v>
      </c>
      <c r="BJ1421" s="69">
        <f t="shared" si="227"/>
        <v>0</v>
      </c>
      <c r="BK1421" s="158" t="str">
        <f t="shared" si="228"/>
        <v/>
      </c>
    </row>
    <row r="1422" spans="1:63" ht="12" customHeight="1" x14ac:dyDescent="0.2">
      <c r="A1422" s="8"/>
      <c r="B1422" s="7"/>
      <c r="C1422" s="7"/>
      <c r="D1422" s="7"/>
      <c r="E1422" s="7"/>
      <c r="F1422" s="7"/>
      <c r="G1422" s="7"/>
      <c r="H1422" s="7"/>
      <c r="I1422" s="10"/>
      <c r="J1422" s="25"/>
      <c r="K1422" s="250"/>
      <c r="L1422" s="31"/>
      <c r="M1422" s="9"/>
      <c r="N1422" s="11" t="s">
        <v>25</v>
      </c>
      <c r="O1422" s="39"/>
      <c r="P1422" s="47"/>
      <c r="Q1422" s="13"/>
      <c r="R1422" s="248">
        <f t="shared" si="220"/>
        <v>0</v>
      </c>
      <c r="S1422" s="248">
        <f t="shared" si="221"/>
        <v>0</v>
      </c>
      <c r="T1422" s="248">
        <f t="shared" si="222"/>
        <v>0</v>
      </c>
      <c r="U1422" s="248">
        <f t="shared" si="223"/>
        <v>0</v>
      </c>
      <c r="V1422" s="13"/>
      <c r="W1422" s="7"/>
      <c r="AT1422" s="130"/>
      <c r="BF1422" s="33">
        <f t="shared" si="229"/>
        <v>41242</v>
      </c>
      <c r="BG1422" s="34">
        <f t="shared" si="224"/>
        <v>82.88000000000001</v>
      </c>
      <c r="BH1422" s="32">
        <f t="shared" si="225"/>
        <v>1</v>
      </c>
      <c r="BI1422" s="32">
        <f t="shared" si="226"/>
        <v>0</v>
      </c>
      <c r="BJ1422" s="69">
        <f t="shared" si="227"/>
        <v>0</v>
      </c>
      <c r="BK1422" s="158" t="str">
        <f t="shared" si="228"/>
        <v/>
      </c>
    </row>
    <row r="1423" spans="1:63" ht="12" customHeight="1" x14ac:dyDescent="0.2">
      <c r="A1423" s="8"/>
      <c r="B1423" s="7"/>
      <c r="C1423" s="7"/>
      <c r="D1423" s="7"/>
      <c r="E1423" s="7"/>
      <c r="F1423" s="7"/>
      <c r="G1423" s="7"/>
      <c r="H1423" s="7"/>
      <c r="I1423" s="10"/>
      <c r="J1423" s="25"/>
      <c r="K1423" s="250"/>
      <c r="L1423" s="31"/>
      <c r="M1423" s="9"/>
      <c r="N1423" s="11" t="s">
        <v>25</v>
      </c>
      <c r="O1423" s="39"/>
      <c r="P1423" s="47"/>
      <c r="Q1423" s="13"/>
      <c r="R1423" s="248">
        <f t="shared" si="220"/>
        <v>0</v>
      </c>
      <c r="S1423" s="248">
        <f t="shared" si="221"/>
        <v>0</v>
      </c>
      <c r="T1423" s="248">
        <f t="shared" si="222"/>
        <v>0</v>
      </c>
      <c r="U1423" s="248">
        <f t="shared" si="223"/>
        <v>0</v>
      </c>
      <c r="V1423" s="13"/>
      <c r="W1423" s="7"/>
      <c r="AT1423" s="130"/>
      <c r="BF1423" s="33">
        <f t="shared" si="229"/>
        <v>41242</v>
      </c>
      <c r="BG1423" s="34">
        <f t="shared" si="224"/>
        <v>82.88000000000001</v>
      </c>
      <c r="BH1423" s="32">
        <f t="shared" si="225"/>
        <v>1</v>
      </c>
      <c r="BI1423" s="32">
        <f t="shared" si="226"/>
        <v>0</v>
      </c>
      <c r="BJ1423" s="69">
        <f t="shared" si="227"/>
        <v>0</v>
      </c>
      <c r="BK1423" s="158" t="str">
        <f t="shared" si="228"/>
        <v/>
      </c>
    </row>
    <row r="1424" spans="1:63" ht="12" customHeight="1" x14ac:dyDescent="0.2">
      <c r="A1424" s="8"/>
      <c r="B1424" s="7"/>
      <c r="C1424" s="7"/>
      <c r="D1424" s="7"/>
      <c r="E1424" s="7"/>
      <c r="F1424" s="7"/>
      <c r="G1424" s="7"/>
      <c r="H1424" s="7"/>
      <c r="I1424" s="10"/>
      <c r="J1424" s="25"/>
      <c r="K1424" s="250"/>
      <c r="L1424" s="31"/>
      <c r="M1424" s="9"/>
      <c r="N1424" s="11" t="s">
        <v>25</v>
      </c>
      <c r="O1424" s="39"/>
      <c r="P1424" s="47"/>
      <c r="Q1424" s="13"/>
      <c r="R1424" s="248">
        <f t="shared" si="220"/>
        <v>0</v>
      </c>
      <c r="S1424" s="248">
        <f t="shared" si="221"/>
        <v>0</v>
      </c>
      <c r="T1424" s="248">
        <f t="shared" si="222"/>
        <v>0</v>
      </c>
      <c r="U1424" s="248">
        <f t="shared" si="223"/>
        <v>0</v>
      </c>
      <c r="V1424" s="13"/>
      <c r="W1424" s="7"/>
      <c r="AT1424" s="130"/>
      <c r="BF1424" s="33">
        <f t="shared" si="229"/>
        <v>41242</v>
      </c>
      <c r="BG1424" s="34">
        <f t="shared" si="224"/>
        <v>82.88000000000001</v>
      </c>
      <c r="BH1424" s="32">
        <f t="shared" si="225"/>
        <v>1</v>
      </c>
      <c r="BI1424" s="32">
        <f t="shared" si="226"/>
        <v>0</v>
      </c>
      <c r="BJ1424" s="69">
        <f t="shared" si="227"/>
        <v>0</v>
      </c>
      <c r="BK1424" s="158" t="str">
        <f t="shared" si="228"/>
        <v/>
      </c>
    </row>
    <row r="1425" spans="1:63" ht="12" customHeight="1" x14ac:dyDescent="0.2">
      <c r="A1425" s="8"/>
      <c r="B1425" s="7"/>
      <c r="C1425" s="7"/>
      <c r="D1425" s="7"/>
      <c r="E1425" s="7"/>
      <c r="F1425" s="7"/>
      <c r="G1425" s="7"/>
      <c r="H1425" s="7"/>
      <c r="I1425" s="10"/>
      <c r="J1425" s="25"/>
      <c r="K1425" s="250"/>
      <c r="L1425" s="31"/>
      <c r="M1425" s="9"/>
      <c r="N1425" s="11" t="s">
        <v>25</v>
      </c>
      <c r="O1425" s="39"/>
      <c r="P1425" s="47"/>
      <c r="Q1425" s="13"/>
      <c r="R1425" s="248">
        <f t="shared" si="220"/>
        <v>0</v>
      </c>
      <c r="S1425" s="248">
        <f t="shared" si="221"/>
        <v>0</v>
      </c>
      <c r="T1425" s="248">
        <f t="shared" si="222"/>
        <v>0</v>
      </c>
      <c r="U1425" s="248">
        <f t="shared" si="223"/>
        <v>0</v>
      </c>
      <c r="V1425" s="13"/>
      <c r="W1425" s="7"/>
      <c r="AT1425" s="130"/>
      <c r="BF1425" s="33">
        <f t="shared" si="229"/>
        <v>41242</v>
      </c>
      <c r="BG1425" s="34">
        <f t="shared" si="224"/>
        <v>82.88000000000001</v>
      </c>
      <c r="BH1425" s="32">
        <f t="shared" si="225"/>
        <v>1</v>
      </c>
      <c r="BI1425" s="32">
        <f t="shared" si="226"/>
        <v>0</v>
      </c>
      <c r="BJ1425" s="69">
        <f t="shared" si="227"/>
        <v>0</v>
      </c>
      <c r="BK1425" s="158" t="str">
        <f t="shared" si="228"/>
        <v/>
      </c>
    </row>
    <row r="1426" spans="1:63" ht="12" customHeight="1" x14ac:dyDescent="0.2">
      <c r="A1426" s="8"/>
      <c r="B1426" s="7"/>
      <c r="C1426" s="7"/>
      <c r="D1426" s="7"/>
      <c r="E1426" s="7"/>
      <c r="F1426" s="7"/>
      <c r="G1426" s="7"/>
      <c r="H1426" s="7"/>
      <c r="I1426" s="10"/>
      <c r="J1426" s="25"/>
      <c r="K1426" s="250"/>
      <c r="L1426" s="31"/>
      <c r="M1426" s="9"/>
      <c r="N1426" s="11" t="s">
        <v>25</v>
      </c>
      <c r="O1426" s="39"/>
      <c r="P1426" s="47"/>
      <c r="Q1426" s="13"/>
      <c r="R1426" s="248">
        <f t="shared" si="220"/>
        <v>0</v>
      </c>
      <c r="S1426" s="248">
        <f t="shared" si="221"/>
        <v>0</v>
      </c>
      <c r="T1426" s="248">
        <f t="shared" si="222"/>
        <v>0</v>
      </c>
      <c r="U1426" s="248">
        <f t="shared" si="223"/>
        <v>0</v>
      </c>
      <c r="V1426" s="13"/>
      <c r="W1426" s="7"/>
      <c r="AT1426" s="130"/>
      <c r="BF1426" s="33">
        <f t="shared" si="229"/>
        <v>41242</v>
      </c>
      <c r="BG1426" s="34">
        <f t="shared" si="224"/>
        <v>82.88000000000001</v>
      </c>
      <c r="BH1426" s="32">
        <f t="shared" si="225"/>
        <v>1</v>
      </c>
      <c r="BI1426" s="32">
        <f t="shared" si="226"/>
        <v>0</v>
      </c>
      <c r="BJ1426" s="69">
        <f t="shared" si="227"/>
        <v>0</v>
      </c>
      <c r="BK1426" s="158" t="str">
        <f t="shared" si="228"/>
        <v/>
      </c>
    </row>
    <row r="1427" spans="1:63" ht="12" customHeight="1" x14ac:dyDescent="0.2">
      <c r="A1427" s="8"/>
      <c r="B1427" s="7"/>
      <c r="C1427" s="7"/>
      <c r="D1427" s="7"/>
      <c r="E1427" s="7"/>
      <c r="F1427" s="7"/>
      <c r="G1427" s="7"/>
      <c r="H1427" s="7"/>
      <c r="I1427" s="10"/>
      <c r="J1427" s="25"/>
      <c r="K1427" s="250"/>
      <c r="L1427" s="31"/>
      <c r="M1427" s="9"/>
      <c r="N1427" s="11" t="s">
        <v>25</v>
      </c>
      <c r="O1427" s="39"/>
      <c r="P1427" s="47"/>
      <c r="Q1427" s="13"/>
      <c r="R1427" s="248">
        <f t="shared" si="220"/>
        <v>0</v>
      </c>
      <c r="S1427" s="248">
        <f t="shared" si="221"/>
        <v>0</v>
      </c>
      <c r="T1427" s="248">
        <f t="shared" si="222"/>
        <v>0</v>
      </c>
      <c r="U1427" s="248">
        <f t="shared" si="223"/>
        <v>0</v>
      </c>
      <c r="V1427" s="13"/>
      <c r="W1427" s="7"/>
      <c r="AT1427" s="130"/>
      <c r="BF1427" s="33">
        <f t="shared" si="229"/>
        <v>41242</v>
      </c>
      <c r="BG1427" s="34">
        <f t="shared" si="224"/>
        <v>82.88000000000001</v>
      </c>
      <c r="BH1427" s="32">
        <f t="shared" si="225"/>
        <v>1</v>
      </c>
      <c r="BI1427" s="32">
        <f t="shared" si="226"/>
        <v>0</v>
      </c>
      <c r="BJ1427" s="69">
        <f t="shared" si="227"/>
        <v>0</v>
      </c>
      <c r="BK1427" s="158" t="str">
        <f t="shared" si="228"/>
        <v/>
      </c>
    </row>
    <row r="1428" spans="1:63" ht="12" customHeight="1" x14ac:dyDescent="0.2">
      <c r="A1428" s="8"/>
      <c r="B1428" s="7"/>
      <c r="C1428" s="7"/>
      <c r="D1428" s="7"/>
      <c r="E1428" s="7"/>
      <c r="F1428" s="7"/>
      <c r="G1428" s="7"/>
      <c r="H1428" s="7"/>
      <c r="I1428" s="10"/>
      <c r="J1428" s="25"/>
      <c r="K1428" s="250"/>
      <c r="L1428" s="31"/>
      <c r="M1428" s="9"/>
      <c r="N1428" s="11" t="s">
        <v>25</v>
      </c>
      <c r="O1428" s="39"/>
      <c r="P1428" s="47"/>
      <c r="Q1428" s="13"/>
      <c r="R1428" s="248">
        <f t="shared" si="220"/>
        <v>0</v>
      </c>
      <c r="S1428" s="248">
        <f t="shared" si="221"/>
        <v>0</v>
      </c>
      <c r="T1428" s="248">
        <f t="shared" si="222"/>
        <v>0</v>
      </c>
      <c r="U1428" s="248">
        <f t="shared" si="223"/>
        <v>0</v>
      </c>
      <c r="V1428" s="13"/>
      <c r="W1428" s="7"/>
      <c r="AT1428" s="130"/>
      <c r="BF1428" s="33">
        <f t="shared" si="229"/>
        <v>41242</v>
      </c>
      <c r="BG1428" s="34">
        <f t="shared" si="224"/>
        <v>82.88000000000001</v>
      </c>
      <c r="BH1428" s="32">
        <f t="shared" si="225"/>
        <v>1</v>
      </c>
      <c r="BI1428" s="32">
        <f t="shared" si="226"/>
        <v>0</v>
      </c>
      <c r="BJ1428" s="69">
        <f t="shared" si="227"/>
        <v>0</v>
      </c>
      <c r="BK1428" s="158" t="str">
        <f t="shared" si="228"/>
        <v/>
      </c>
    </row>
    <row r="1429" spans="1:63" ht="12" customHeight="1" x14ac:dyDescent="0.2">
      <c r="A1429" s="8"/>
      <c r="B1429" s="7"/>
      <c r="C1429" s="7"/>
      <c r="D1429" s="7"/>
      <c r="E1429" s="7"/>
      <c r="F1429" s="7"/>
      <c r="G1429" s="7"/>
      <c r="H1429" s="7"/>
      <c r="I1429" s="10"/>
      <c r="J1429" s="25"/>
      <c r="K1429" s="250"/>
      <c r="L1429" s="31"/>
      <c r="M1429" s="9"/>
      <c r="N1429" s="11" t="s">
        <v>25</v>
      </c>
      <c r="O1429" s="39"/>
      <c r="P1429" s="47"/>
      <c r="Q1429" s="13"/>
      <c r="R1429" s="248">
        <f t="shared" si="220"/>
        <v>0</v>
      </c>
      <c r="S1429" s="248">
        <f t="shared" si="221"/>
        <v>0</v>
      </c>
      <c r="T1429" s="248">
        <f t="shared" si="222"/>
        <v>0</v>
      </c>
      <c r="U1429" s="248">
        <f t="shared" si="223"/>
        <v>0</v>
      </c>
      <c r="V1429" s="13"/>
      <c r="W1429" s="7"/>
      <c r="AT1429" s="130"/>
      <c r="BF1429" s="33">
        <f t="shared" si="229"/>
        <v>41242</v>
      </c>
      <c r="BG1429" s="34">
        <f t="shared" si="224"/>
        <v>82.88000000000001</v>
      </c>
      <c r="BH1429" s="32">
        <f t="shared" si="225"/>
        <v>1</v>
      </c>
      <c r="BI1429" s="32">
        <f t="shared" si="226"/>
        <v>0</v>
      </c>
      <c r="BJ1429" s="69">
        <f t="shared" si="227"/>
        <v>0</v>
      </c>
      <c r="BK1429" s="158" t="str">
        <f t="shared" si="228"/>
        <v/>
      </c>
    </row>
    <row r="1430" spans="1:63" ht="12" customHeight="1" x14ac:dyDescent="0.2">
      <c r="A1430" s="8"/>
      <c r="B1430" s="7"/>
      <c r="C1430" s="7"/>
      <c r="D1430" s="7"/>
      <c r="E1430" s="7"/>
      <c r="F1430" s="7"/>
      <c r="G1430" s="7"/>
      <c r="H1430" s="7"/>
      <c r="I1430" s="10"/>
      <c r="J1430" s="25"/>
      <c r="K1430" s="250"/>
      <c r="L1430" s="31"/>
      <c r="M1430" s="9"/>
      <c r="N1430" s="11" t="s">
        <v>25</v>
      </c>
      <c r="O1430" s="39"/>
      <c r="P1430" s="47"/>
      <c r="Q1430" s="13"/>
      <c r="R1430" s="248">
        <f t="shared" si="220"/>
        <v>0</v>
      </c>
      <c r="S1430" s="248">
        <f t="shared" si="221"/>
        <v>0</v>
      </c>
      <c r="T1430" s="248">
        <f t="shared" si="222"/>
        <v>0</v>
      </c>
      <c r="U1430" s="248">
        <f t="shared" si="223"/>
        <v>0</v>
      </c>
      <c r="V1430" s="13"/>
      <c r="W1430" s="7"/>
      <c r="AT1430" s="130"/>
      <c r="BF1430" s="33">
        <f t="shared" si="229"/>
        <v>41242</v>
      </c>
      <c r="BG1430" s="34">
        <f t="shared" si="224"/>
        <v>82.88000000000001</v>
      </c>
      <c r="BH1430" s="32">
        <f t="shared" si="225"/>
        <v>1</v>
      </c>
      <c r="BI1430" s="32">
        <f t="shared" si="226"/>
        <v>0</v>
      </c>
      <c r="BJ1430" s="69">
        <f t="shared" si="227"/>
        <v>0</v>
      </c>
      <c r="BK1430" s="158" t="str">
        <f t="shared" si="228"/>
        <v/>
      </c>
    </row>
    <row r="1431" spans="1:63" ht="12" customHeight="1" x14ac:dyDescent="0.2">
      <c r="A1431" s="8"/>
      <c r="B1431" s="7"/>
      <c r="C1431" s="7"/>
      <c r="D1431" s="7"/>
      <c r="E1431" s="7"/>
      <c r="F1431" s="7"/>
      <c r="G1431" s="7"/>
      <c r="H1431" s="7"/>
      <c r="I1431" s="10"/>
      <c r="J1431" s="25"/>
      <c r="K1431" s="250"/>
      <c r="L1431" s="31"/>
      <c r="M1431" s="9"/>
      <c r="N1431" s="11" t="s">
        <v>25</v>
      </c>
      <c r="O1431" s="39"/>
      <c r="P1431" s="47"/>
      <c r="Q1431" s="13"/>
      <c r="R1431" s="248">
        <f t="shared" si="220"/>
        <v>0</v>
      </c>
      <c r="S1431" s="248">
        <f t="shared" si="221"/>
        <v>0</v>
      </c>
      <c r="T1431" s="248">
        <f t="shared" si="222"/>
        <v>0</v>
      </c>
      <c r="U1431" s="248">
        <f t="shared" si="223"/>
        <v>0</v>
      </c>
      <c r="V1431" s="13"/>
      <c r="W1431" s="7"/>
      <c r="AT1431" s="130"/>
      <c r="BF1431" s="33">
        <f t="shared" si="229"/>
        <v>41242</v>
      </c>
      <c r="BG1431" s="34">
        <f t="shared" si="224"/>
        <v>82.88000000000001</v>
      </c>
      <c r="BH1431" s="32">
        <f t="shared" si="225"/>
        <v>1</v>
      </c>
      <c r="BI1431" s="32">
        <f t="shared" si="226"/>
        <v>0</v>
      </c>
      <c r="BJ1431" s="69">
        <f t="shared" si="227"/>
        <v>0</v>
      </c>
      <c r="BK1431" s="158" t="str">
        <f t="shared" si="228"/>
        <v/>
      </c>
    </row>
    <row r="1432" spans="1:63" ht="12" customHeight="1" x14ac:dyDescent="0.2">
      <c r="A1432" s="8"/>
      <c r="B1432" s="7"/>
      <c r="C1432" s="7"/>
      <c r="D1432" s="7"/>
      <c r="E1432" s="7"/>
      <c r="F1432" s="7"/>
      <c r="G1432" s="7"/>
      <c r="H1432" s="7"/>
      <c r="I1432" s="10"/>
      <c r="J1432" s="25"/>
      <c r="K1432" s="250"/>
      <c r="L1432" s="31"/>
      <c r="M1432" s="9"/>
      <c r="N1432" s="11" t="s">
        <v>25</v>
      </c>
      <c r="O1432" s="39"/>
      <c r="P1432" s="47"/>
      <c r="Q1432" s="13"/>
      <c r="R1432" s="248">
        <f t="shared" si="220"/>
        <v>0</v>
      </c>
      <c r="S1432" s="248">
        <f t="shared" si="221"/>
        <v>0</v>
      </c>
      <c r="T1432" s="248">
        <f t="shared" si="222"/>
        <v>0</v>
      </c>
      <c r="U1432" s="248">
        <f t="shared" si="223"/>
        <v>0</v>
      </c>
      <c r="V1432" s="13"/>
      <c r="W1432" s="7"/>
      <c r="AT1432" s="130"/>
      <c r="BF1432" s="33">
        <f t="shared" si="229"/>
        <v>41242</v>
      </c>
      <c r="BG1432" s="34">
        <f t="shared" si="224"/>
        <v>82.88000000000001</v>
      </c>
      <c r="BH1432" s="32">
        <f t="shared" si="225"/>
        <v>1</v>
      </c>
      <c r="BI1432" s="32">
        <f t="shared" si="226"/>
        <v>0</v>
      </c>
      <c r="BJ1432" s="69">
        <f t="shared" si="227"/>
        <v>0</v>
      </c>
      <c r="BK1432" s="158" t="str">
        <f t="shared" si="228"/>
        <v/>
      </c>
    </row>
    <row r="1433" spans="1:63" ht="12" customHeight="1" x14ac:dyDescent="0.2">
      <c r="A1433" s="8"/>
      <c r="B1433" s="7"/>
      <c r="C1433" s="7"/>
      <c r="D1433" s="7"/>
      <c r="E1433" s="7"/>
      <c r="F1433" s="7"/>
      <c r="G1433" s="7"/>
      <c r="H1433" s="7"/>
      <c r="I1433" s="10"/>
      <c r="J1433" s="25"/>
      <c r="K1433" s="250"/>
      <c r="L1433" s="31"/>
      <c r="M1433" s="9"/>
      <c r="N1433" s="11" t="s">
        <v>25</v>
      </c>
      <c r="O1433" s="39"/>
      <c r="P1433" s="47"/>
      <c r="Q1433" s="13"/>
      <c r="R1433" s="248">
        <f t="shared" si="220"/>
        <v>0</v>
      </c>
      <c r="S1433" s="248">
        <f t="shared" si="221"/>
        <v>0</v>
      </c>
      <c r="T1433" s="248">
        <f t="shared" si="222"/>
        <v>0</v>
      </c>
      <c r="U1433" s="248">
        <f t="shared" si="223"/>
        <v>0</v>
      </c>
      <c r="V1433" s="13"/>
      <c r="W1433" s="7"/>
      <c r="AT1433" s="130"/>
      <c r="BF1433" s="33">
        <f t="shared" si="229"/>
        <v>41242</v>
      </c>
      <c r="BG1433" s="34">
        <f t="shared" si="224"/>
        <v>82.88000000000001</v>
      </c>
      <c r="BH1433" s="32">
        <f t="shared" si="225"/>
        <v>1</v>
      </c>
      <c r="BI1433" s="32">
        <f t="shared" si="226"/>
        <v>0</v>
      </c>
      <c r="BJ1433" s="69">
        <f t="shared" si="227"/>
        <v>0</v>
      </c>
      <c r="BK1433" s="158" t="str">
        <f t="shared" si="228"/>
        <v/>
      </c>
    </row>
    <row r="1434" spans="1:63" ht="12" customHeight="1" x14ac:dyDescent="0.2">
      <c r="A1434" s="8"/>
      <c r="B1434" s="7"/>
      <c r="C1434" s="7"/>
      <c r="D1434" s="7"/>
      <c r="E1434" s="7"/>
      <c r="F1434" s="7"/>
      <c r="G1434" s="7"/>
      <c r="H1434" s="7"/>
      <c r="I1434" s="10"/>
      <c r="J1434" s="25"/>
      <c r="K1434" s="250"/>
      <c r="L1434" s="31"/>
      <c r="M1434" s="9"/>
      <c r="N1434" s="11" t="s">
        <v>25</v>
      </c>
      <c r="O1434" s="39"/>
      <c r="P1434" s="47"/>
      <c r="Q1434" s="13"/>
      <c r="R1434" s="248">
        <f t="shared" si="220"/>
        <v>0</v>
      </c>
      <c r="S1434" s="248">
        <f t="shared" si="221"/>
        <v>0</v>
      </c>
      <c r="T1434" s="248">
        <f t="shared" si="222"/>
        <v>0</v>
      </c>
      <c r="U1434" s="248">
        <f t="shared" si="223"/>
        <v>0</v>
      </c>
      <c r="V1434" s="13"/>
      <c r="W1434" s="7"/>
      <c r="AT1434" s="130"/>
      <c r="BF1434" s="33">
        <f t="shared" si="229"/>
        <v>41242</v>
      </c>
      <c r="BG1434" s="34">
        <f t="shared" si="224"/>
        <v>82.88000000000001</v>
      </c>
      <c r="BH1434" s="32">
        <f t="shared" si="225"/>
        <v>1</v>
      </c>
      <c r="BI1434" s="32">
        <f t="shared" si="226"/>
        <v>0</v>
      </c>
      <c r="BJ1434" s="69">
        <f t="shared" si="227"/>
        <v>0</v>
      </c>
      <c r="BK1434" s="158" t="str">
        <f t="shared" si="228"/>
        <v/>
      </c>
    </row>
    <row r="1435" spans="1:63" ht="12" customHeight="1" x14ac:dyDescent="0.2">
      <c r="A1435" s="8"/>
      <c r="B1435" s="7"/>
      <c r="C1435" s="7"/>
      <c r="D1435" s="7"/>
      <c r="E1435" s="7"/>
      <c r="F1435" s="7"/>
      <c r="G1435" s="7"/>
      <c r="H1435" s="7"/>
      <c r="I1435" s="10"/>
      <c r="J1435" s="25"/>
      <c r="K1435" s="250"/>
      <c r="L1435" s="31"/>
      <c r="M1435" s="9"/>
      <c r="N1435" s="11" t="s">
        <v>25</v>
      </c>
      <c r="O1435" s="39"/>
      <c r="P1435" s="47"/>
      <c r="Q1435" s="13"/>
      <c r="R1435" s="248">
        <f t="shared" si="220"/>
        <v>0</v>
      </c>
      <c r="S1435" s="248">
        <f t="shared" si="221"/>
        <v>0</v>
      </c>
      <c r="T1435" s="248">
        <f t="shared" si="222"/>
        <v>0</v>
      </c>
      <c r="U1435" s="248">
        <f t="shared" si="223"/>
        <v>0</v>
      </c>
      <c r="V1435" s="13"/>
      <c r="W1435" s="7"/>
      <c r="AT1435" s="130"/>
      <c r="BF1435" s="33">
        <f t="shared" si="229"/>
        <v>41242</v>
      </c>
      <c r="BG1435" s="34">
        <f t="shared" si="224"/>
        <v>82.88000000000001</v>
      </c>
      <c r="BH1435" s="32">
        <f t="shared" si="225"/>
        <v>1</v>
      </c>
      <c r="BI1435" s="32">
        <f t="shared" si="226"/>
        <v>0</v>
      </c>
      <c r="BJ1435" s="69">
        <f t="shared" si="227"/>
        <v>0</v>
      </c>
      <c r="BK1435" s="158" t="str">
        <f t="shared" si="228"/>
        <v/>
      </c>
    </row>
    <row r="1436" spans="1:63" ht="12" customHeight="1" x14ac:dyDescent="0.2">
      <c r="A1436" s="8"/>
      <c r="B1436" s="7"/>
      <c r="C1436" s="7"/>
      <c r="D1436" s="7"/>
      <c r="E1436" s="7"/>
      <c r="F1436" s="7"/>
      <c r="G1436" s="7"/>
      <c r="H1436" s="7"/>
      <c r="I1436" s="10"/>
      <c r="J1436" s="25"/>
      <c r="K1436" s="250"/>
      <c r="L1436" s="31"/>
      <c r="M1436" s="9"/>
      <c r="N1436" s="11" t="s">
        <v>25</v>
      </c>
      <c r="O1436" s="39"/>
      <c r="P1436" s="47"/>
      <c r="Q1436" s="13"/>
      <c r="R1436" s="248">
        <f t="shared" si="220"/>
        <v>0</v>
      </c>
      <c r="S1436" s="248">
        <f t="shared" si="221"/>
        <v>0</v>
      </c>
      <c r="T1436" s="248">
        <f t="shared" si="222"/>
        <v>0</v>
      </c>
      <c r="U1436" s="248">
        <f t="shared" si="223"/>
        <v>0</v>
      </c>
      <c r="V1436" s="13"/>
      <c r="W1436" s="7"/>
      <c r="AT1436" s="130"/>
      <c r="BF1436" s="33">
        <f t="shared" si="229"/>
        <v>41242</v>
      </c>
      <c r="BG1436" s="34">
        <f t="shared" si="224"/>
        <v>82.88000000000001</v>
      </c>
      <c r="BH1436" s="32">
        <f t="shared" si="225"/>
        <v>1</v>
      </c>
      <c r="BI1436" s="32">
        <f t="shared" si="226"/>
        <v>0</v>
      </c>
      <c r="BJ1436" s="69">
        <f t="shared" si="227"/>
        <v>0</v>
      </c>
      <c r="BK1436" s="158" t="str">
        <f t="shared" si="228"/>
        <v/>
      </c>
    </row>
    <row r="1437" spans="1:63" ht="12" customHeight="1" x14ac:dyDescent="0.2">
      <c r="A1437" s="8"/>
      <c r="B1437" s="7"/>
      <c r="C1437" s="7"/>
      <c r="D1437" s="7"/>
      <c r="E1437" s="7"/>
      <c r="F1437" s="7"/>
      <c r="G1437" s="7"/>
      <c r="H1437" s="7"/>
      <c r="I1437" s="10"/>
      <c r="J1437" s="25"/>
      <c r="K1437" s="250"/>
      <c r="L1437" s="31"/>
      <c r="M1437" s="9"/>
      <c r="N1437" s="11" t="s">
        <v>25</v>
      </c>
      <c r="O1437" s="39"/>
      <c r="P1437" s="47"/>
      <c r="Q1437" s="13"/>
      <c r="R1437" s="248">
        <f t="shared" si="220"/>
        <v>0</v>
      </c>
      <c r="S1437" s="248">
        <f t="shared" si="221"/>
        <v>0</v>
      </c>
      <c r="T1437" s="248">
        <f t="shared" si="222"/>
        <v>0</v>
      </c>
      <c r="U1437" s="248">
        <f t="shared" si="223"/>
        <v>0</v>
      </c>
      <c r="V1437" s="13"/>
      <c r="W1437" s="7"/>
      <c r="AT1437" s="130"/>
      <c r="BF1437" s="33">
        <f t="shared" si="229"/>
        <v>41242</v>
      </c>
      <c r="BG1437" s="34">
        <f t="shared" si="224"/>
        <v>82.88000000000001</v>
      </c>
      <c r="BH1437" s="32">
        <f t="shared" si="225"/>
        <v>1</v>
      </c>
      <c r="BI1437" s="32">
        <f t="shared" si="226"/>
        <v>0</v>
      </c>
      <c r="BJ1437" s="69">
        <f t="shared" si="227"/>
        <v>0</v>
      </c>
      <c r="BK1437" s="158" t="str">
        <f t="shared" si="228"/>
        <v/>
      </c>
    </row>
    <row r="1438" spans="1:63" ht="12" customHeight="1" x14ac:dyDescent="0.2">
      <c r="A1438" s="8"/>
      <c r="B1438" s="7"/>
      <c r="C1438" s="7"/>
      <c r="D1438" s="7"/>
      <c r="E1438" s="7"/>
      <c r="F1438" s="7"/>
      <c r="G1438" s="7"/>
      <c r="H1438" s="7"/>
      <c r="I1438" s="10"/>
      <c r="J1438" s="25"/>
      <c r="K1438" s="250"/>
      <c r="L1438" s="31"/>
      <c r="M1438" s="9"/>
      <c r="N1438" s="11" t="s">
        <v>25</v>
      </c>
      <c r="O1438" s="39"/>
      <c r="P1438" s="47"/>
      <c r="Q1438" s="13"/>
      <c r="R1438" s="248">
        <f t="shared" si="220"/>
        <v>0</v>
      </c>
      <c r="S1438" s="248">
        <f t="shared" si="221"/>
        <v>0</v>
      </c>
      <c r="T1438" s="248">
        <f t="shared" si="222"/>
        <v>0</v>
      </c>
      <c r="U1438" s="248">
        <f t="shared" si="223"/>
        <v>0</v>
      </c>
      <c r="V1438" s="13"/>
      <c r="W1438" s="7"/>
      <c r="AT1438" s="130"/>
      <c r="BF1438" s="33">
        <f t="shared" si="229"/>
        <v>41242</v>
      </c>
      <c r="BG1438" s="34">
        <f t="shared" si="224"/>
        <v>82.88000000000001</v>
      </c>
      <c r="BH1438" s="32">
        <f t="shared" si="225"/>
        <v>1</v>
      </c>
      <c r="BI1438" s="32">
        <f t="shared" si="226"/>
        <v>0</v>
      </c>
      <c r="BJ1438" s="69">
        <f t="shared" si="227"/>
        <v>0</v>
      </c>
      <c r="BK1438" s="158" t="str">
        <f t="shared" si="228"/>
        <v/>
      </c>
    </row>
    <row r="1439" spans="1:63" ht="12" customHeight="1" x14ac:dyDescent="0.2">
      <c r="A1439" s="8"/>
      <c r="B1439" s="7"/>
      <c r="C1439" s="7"/>
      <c r="D1439" s="7"/>
      <c r="E1439" s="7"/>
      <c r="F1439" s="7"/>
      <c r="G1439" s="7"/>
      <c r="H1439" s="7"/>
      <c r="I1439" s="10"/>
      <c r="J1439" s="25"/>
      <c r="K1439" s="250"/>
      <c r="L1439" s="31"/>
      <c r="M1439" s="9"/>
      <c r="N1439" s="11" t="s">
        <v>25</v>
      </c>
      <c r="O1439" s="39"/>
      <c r="P1439" s="47"/>
      <c r="Q1439" s="13"/>
      <c r="R1439" s="248">
        <f t="shared" si="220"/>
        <v>0</v>
      </c>
      <c r="S1439" s="248">
        <f t="shared" si="221"/>
        <v>0</v>
      </c>
      <c r="T1439" s="248">
        <f t="shared" si="222"/>
        <v>0</v>
      </c>
      <c r="U1439" s="248">
        <f t="shared" si="223"/>
        <v>0</v>
      </c>
      <c r="V1439" s="13"/>
      <c r="W1439" s="7"/>
      <c r="AT1439" s="130"/>
      <c r="BF1439" s="33">
        <f t="shared" si="229"/>
        <v>41242</v>
      </c>
      <c r="BG1439" s="34">
        <f t="shared" si="224"/>
        <v>82.88000000000001</v>
      </c>
      <c r="BH1439" s="32">
        <f t="shared" si="225"/>
        <v>1</v>
      </c>
      <c r="BI1439" s="32">
        <f t="shared" si="226"/>
        <v>0</v>
      </c>
      <c r="BJ1439" s="69">
        <f t="shared" si="227"/>
        <v>0</v>
      </c>
      <c r="BK1439" s="158" t="str">
        <f t="shared" si="228"/>
        <v/>
      </c>
    </row>
    <row r="1440" spans="1:63" ht="12" customHeight="1" x14ac:dyDescent="0.2">
      <c r="A1440" s="8"/>
      <c r="B1440" s="7"/>
      <c r="C1440" s="7"/>
      <c r="D1440" s="7"/>
      <c r="E1440" s="7"/>
      <c r="F1440" s="7"/>
      <c r="G1440" s="7"/>
      <c r="H1440" s="7"/>
      <c r="I1440" s="10"/>
      <c r="J1440" s="25"/>
      <c r="K1440" s="250"/>
      <c r="L1440" s="31"/>
      <c r="M1440" s="9"/>
      <c r="N1440" s="11" t="s">
        <v>25</v>
      </c>
      <c r="O1440" s="39"/>
      <c r="P1440" s="47"/>
      <c r="Q1440" s="13"/>
      <c r="R1440" s="248">
        <f t="shared" si="220"/>
        <v>0</v>
      </c>
      <c r="S1440" s="248">
        <f t="shared" si="221"/>
        <v>0</v>
      </c>
      <c r="T1440" s="248">
        <f t="shared" si="222"/>
        <v>0</v>
      </c>
      <c r="U1440" s="248">
        <f t="shared" si="223"/>
        <v>0</v>
      </c>
      <c r="V1440" s="13"/>
      <c r="W1440" s="7"/>
      <c r="AT1440" s="130"/>
      <c r="BF1440" s="33">
        <f t="shared" si="229"/>
        <v>41242</v>
      </c>
      <c r="BG1440" s="34">
        <f t="shared" si="224"/>
        <v>82.88000000000001</v>
      </c>
      <c r="BH1440" s="32">
        <f t="shared" si="225"/>
        <v>1</v>
      </c>
      <c r="BI1440" s="32">
        <f t="shared" si="226"/>
        <v>0</v>
      </c>
      <c r="BJ1440" s="69">
        <f t="shared" si="227"/>
        <v>0</v>
      </c>
      <c r="BK1440" s="158" t="str">
        <f t="shared" si="228"/>
        <v/>
      </c>
    </row>
    <row r="1441" spans="1:63" ht="12" customHeight="1" x14ac:dyDescent="0.2">
      <c r="A1441" s="8"/>
      <c r="B1441" s="7"/>
      <c r="C1441" s="7"/>
      <c r="D1441" s="7"/>
      <c r="E1441" s="7"/>
      <c r="F1441" s="7"/>
      <c r="G1441" s="7"/>
      <c r="H1441" s="7"/>
      <c r="I1441" s="10"/>
      <c r="J1441" s="25"/>
      <c r="K1441" s="250"/>
      <c r="L1441" s="31"/>
      <c r="M1441" s="9"/>
      <c r="N1441" s="11" t="s">
        <v>25</v>
      </c>
      <c r="O1441" s="39"/>
      <c r="P1441" s="47"/>
      <c r="Q1441" s="13"/>
      <c r="R1441" s="248">
        <f t="shared" si="220"/>
        <v>0</v>
      </c>
      <c r="S1441" s="248">
        <f t="shared" si="221"/>
        <v>0</v>
      </c>
      <c r="T1441" s="248">
        <f t="shared" si="222"/>
        <v>0</v>
      </c>
      <c r="U1441" s="248">
        <f t="shared" si="223"/>
        <v>0</v>
      </c>
      <c r="V1441" s="13"/>
      <c r="W1441" s="7"/>
      <c r="AT1441" s="130"/>
      <c r="BF1441" s="33">
        <f t="shared" si="229"/>
        <v>41242</v>
      </c>
      <c r="BG1441" s="34">
        <f t="shared" si="224"/>
        <v>82.88000000000001</v>
      </c>
      <c r="BH1441" s="32">
        <f t="shared" si="225"/>
        <v>1</v>
      </c>
      <c r="BI1441" s="32">
        <f t="shared" si="226"/>
        <v>0</v>
      </c>
      <c r="BJ1441" s="69">
        <f t="shared" si="227"/>
        <v>0</v>
      </c>
      <c r="BK1441" s="158" t="str">
        <f t="shared" si="228"/>
        <v/>
      </c>
    </row>
    <row r="1442" spans="1:63" ht="12" customHeight="1" x14ac:dyDescent="0.2">
      <c r="A1442" s="8"/>
      <c r="B1442" s="7"/>
      <c r="C1442" s="7"/>
      <c r="D1442" s="7"/>
      <c r="E1442" s="7"/>
      <c r="F1442" s="7"/>
      <c r="G1442" s="7"/>
      <c r="H1442" s="7"/>
      <c r="I1442" s="10"/>
      <c r="J1442" s="25"/>
      <c r="K1442" s="250"/>
      <c r="L1442" s="31"/>
      <c r="M1442" s="9"/>
      <c r="N1442" s="11" t="s">
        <v>25</v>
      </c>
      <c r="O1442" s="39"/>
      <c r="P1442" s="47"/>
      <c r="Q1442" s="13"/>
      <c r="R1442" s="248">
        <f t="shared" si="220"/>
        <v>0</v>
      </c>
      <c r="S1442" s="248">
        <f t="shared" si="221"/>
        <v>0</v>
      </c>
      <c r="T1442" s="248">
        <f t="shared" si="222"/>
        <v>0</v>
      </c>
      <c r="U1442" s="248">
        <f t="shared" si="223"/>
        <v>0</v>
      </c>
      <c r="V1442" s="13"/>
      <c r="W1442" s="7"/>
      <c r="AT1442" s="130"/>
      <c r="BF1442" s="33">
        <f t="shared" si="229"/>
        <v>41242</v>
      </c>
      <c r="BG1442" s="34">
        <f t="shared" si="224"/>
        <v>82.88000000000001</v>
      </c>
      <c r="BH1442" s="32">
        <f t="shared" si="225"/>
        <v>1</v>
      </c>
      <c r="BI1442" s="32">
        <f t="shared" si="226"/>
        <v>0</v>
      </c>
      <c r="BJ1442" s="69">
        <f t="shared" si="227"/>
        <v>0</v>
      </c>
      <c r="BK1442" s="158" t="str">
        <f t="shared" si="228"/>
        <v/>
      </c>
    </row>
    <row r="1443" spans="1:63" ht="12" customHeight="1" x14ac:dyDescent="0.2">
      <c r="A1443" s="8"/>
      <c r="B1443" s="7"/>
      <c r="C1443" s="7"/>
      <c r="D1443" s="7"/>
      <c r="E1443" s="7"/>
      <c r="F1443" s="7"/>
      <c r="G1443" s="7"/>
      <c r="H1443" s="7"/>
      <c r="I1443" s="10"/>
      <c r="J1443" s="25"/>
      <c r="K1443" s="250"/>
      <c r="L1443" s="31"/>
      <c r="M1443" s="9"/>
      <c r="N1443" s="11" t="s">
        <v>25</v>
      </c>
      <c r="O1443" s="39"/>
      <c r="P1443" s="47"/>
      <c r="Q1443" s="13"/>
      <c r="R1443" s="248">
        <f t="shared" si="220"/>
        <v>0</v>
      </c>
      <c r="S1443" s="248">
        <f t="shared" si="221"/>
        <v>0</v>
      </c>
      <c r="T1443" s="248">
        <f t="shared" si="222"/>
        <v>0</v>
      </c>
      <c r="U1443" s="248">
        <f t="shared" si="223"/>
        <v>0</v>
      </c>
      <c r="V1443" s="13"/>
      <c r="W1443" s="7"/>
      <c r="AT1443" s="130"/>
      <c r="BF1443" s="33">
        <f t="shared" si="229"/>
        <v>41242</v>
      </c>
      <c r="BG1443" s="34">
        <f t="shared" si="224"/>
        <v>82.88000000000001</v>
      </c>
      <c r="BH1443" s="32">
        <f t="shared" si="225"/>
        <v>1</v>
      </c>
      <c r="BI1443" s="32">
        <f t="shared" si="226"/>
        <v>0</v>
      </c>
      <c r="BJ1443" s="69">
        <f t="shared" si="227"/>
        <v>0</v>
      </c>
      <c r="BK1443" s="158" t="str">
        <f t="shared" si="228"/>
        <v/>
      </c>
    </row>
    <row r="1444" spans="1:63" ht="12" customHeight="1" x14ac:dyDescent="0.2">
      <c r="A1444" s="8"/>
      <c r="B1444" s="7"/>
      <c r="C1444" s="7"/>
      <c r="D1444" s="7"/>
      <c r="E1444" s="7"/>
      <c r="F1444" s="7"/>
      <c r="G1444" s="7"/>
      <c r="H1444" s="7"/>
      <c r="I1444" s="10"/>
      <c r="J1444" s="25"/>
      <c r="K1444" s="250"/>
      <c r="L1444" s="31"/>
      <c r="M1444" s="9"/>
      <c r="N1444" s="11" t="s">
        <v>25</v>
      </c>
      <c r="O1444" s="39"/>
      <c r="P1444" s="47"/>
      <c r="Q1444" s="13"/>
      <c r="R1444" s="248">
        <f t="shared" si="220"/>
        <v>0</v>
      </c>
      <c r="S1444" s="248">
        <f t="shared" si="221"/>
        <v>0</v>
      </c>
      <c r="T1444" s="248">
        <f t="shared" si="222"/>
        <v>0</v>
      </c>
      <c r="U1444" s="248">
        <f t="shared" si="223"/>
        <v>0</v>
      </c>
      <c r="V1444" s="13"/>
      <c r="W1444" s="7"/>
      <c r="AT1444" s="130"/>
      <c r="BF1444" s="33">
        <f t="shared" si="229"/>
        <v>41242</v>
      </c>
      <c r="BG1444" s="34">
        <f t="shared" si="224"/>
        <v>82.88000000000001</v>
      </c>
      <c r="BH1444" s="32">
        <f t="shared" si="225"/>
        <v>1</v>
      </c>
      <c r="BI1444" s="32">
        <f t="shared" si="226"/>
        <v>0</v>
      </c>
      <c r="BJ1444" s="69">
        <f t="shared" si="227"/>
        <v>0</v>
      </c>
      <c r="BK1444" s="158" t="str">
        <f t="shared" si="228"/>
        <v/>
      </c>
    </row>
    <row r="1445" spans="1:63" ht="12" customHeight="1" x14ac:dyDescent="0.2">
      <c r="A1445" s="8"/>
      <c r="B1445" s="7"/>
      <c r="C1445" s="7"/>
      <c r="D1445" s="7"/>
      <c r="E1445" s="7"/>
      <c r="F1445" s="7"/>
      <c r="G1445" s="7"/>
      <c r="H1445" s="7"/>
      <c r="I1445" s="10"/>
      <c r="J1445" s="25"/>
      <c r="K1445" s="250"/>
      <c r="L1445" s="31"/>
      <c r="M1445" s="9"/>
      <c r="N1445" s="11" t="s">
        <v>25</v>
      </c>
      <c r="O1445" s="39"/>
      <c r="P1445" s="47"/>
      <c r="Q1445" s="13"/>
      <c r="R1445" s="248">
        <f t="shared" si="220"/>
        <v>0</v>
      </c>
      <c r="S1445" s="248">
        <f t="shared" si="221"/>
        <v>0</v>
      </c>
      <c r="T1445" s="248">
        <f t="shared" si="222"/>
        <v>0</v>
      </c>
      <c r="U1445" s="248">
        <f t="shared" si="223"/>
        <v>0</v>
      </c>
      <c r="V1445" s="13"/>
      <c r="W1445" s="7"/>
      <c r="AT1445" s="130"/>
      <c r="BF1445" s="33">
        <f t="shared" si="229"/>
        <v>41242</v>
      </c>
      <c r="BG1445" s="34">
        <f t="shared" si="224"/>
        <v>82.88000000000001</v>
      </c>
      <c r="BH1445" s="32">
        <f t="shared" si="225"/>
        <v>1</v>
      </c>
      <c r="BI1445" s="32">
        <f t="shared" si="226"/>
        <v>0</v>
      </c>
      <c r="BJ1445" s="69">
        <f t="shared" si="227"/>
        <v>0</v>
      </c>
      <c r="BK1445" s="158" t="str">
        <f t="shared" si="228"/>
        <v/>
      </c>
    </row>
    <row r="1446" spans="1:63" ht="12" customHeight="1" x14ac:dyDescent="0.2">
      <c r="A1446" s="8"/>
      <c r="B1446" s="7"/>
      <c r="C1446" s="7"/>
      <c r="D1446" s="7"/>
      <c r="E1446" s="7"/>
      <c r="F1446" s="7"/>
      <c r="G1446" s="7"/>
      <c r="H1446" s="7"/>
      <c r="I1446" s="10"/>
      <c r="J1446" s="25"/>
      <c r="K1446" s="250"/>
      <c r="L1446" s="31"/>
      <c r="M1446" s="9"/>
      <c r="N1446" s="11" t="s">
        <v>25</v>
      </c>
      <c r="O1446" s="39"/>
      <c r="P1446" s="47"/>
      <c r="Q1446" s="13"/>
      <c r="R1446" s="248">
        <f t="shared" si="220"/>
        <v>0</v>
      </c>
      <c r="S1446" s="248">
        <f t="shared" si="221"/>
        <v>0</v>
      </c>
      <c r="T1446" s="248">
        <f t="shared" si="222"/>
        <v>0</v>
      </c>
      <c r="U1446" s="248">
        <f t="shared" si="223"/>
        <v>0</v>
      </c>
      <c r="V1446" s="13"/>
      <c r="W1446" s="7"/>
      <c r="AT1446" s="130"/>
      <c r="BF1446" s="33">
        <f t="shared" si="229"/>
        <v>41242</v>
      </c>
      <c r="BG1446" s="34">
        <f t="shared" si="224"/>
        <v>82.88000000000001</v>
      </c>
      <c r="BH1446" s="32">
        <f t="shared" si="225"/>
        <v>1</v>
      </c>
      <c r="BI1446" s="32">
        <f t="shared" si="226"/>
        <v>0</v>
      </c>
      <c r="BJ1446" s="69">
        <f t="shared" si="227"/>
        <v>0</v>
      </c>
      <c r="BK1446" s="158" t="str">
        <f t="shared" si="228"/>
        <v/>
      </c>
    </row>
    <row r="1447" spans="1:63" ht="12" customHeight="1" x14ac:dyDescent="0.2">
      <c r="A1447" s="8"/>
      <c r="B1447" s="7"/>
      <c r="C1447" s="7"/>
      <c r="D1447" s="7"/>
      <c r="E1447" s="7"/>
      <c r="F1447" s="7"/>
      <c r="G1447" s="7"/>
      <c r="H1447" s="7"/>
      <c r="I1447" s="10"/>
      <c r="J1447" s="25"/>
      <c r="K1447" s="250"/>
      <c r="L1447" s="31"/>
      <c r="M1447" s="9"/>
      <c r="N1447" s="11" t="s">
        <v>25</v>
      </c>
      <c r="O1447" s="39"/>
      <c r="P1447" s="47"/>
      <c r="Q1447" s="13"/>
      <c r="R1447" s="248">
        <f t="shared" si="220"/>
        <v>0</v>
      </c>
      <c r="S1447" s="248">
        <f t="shared" si="221"/>
        <v>0</v>
      </c>
      <c r="T1447" s="248">
        <f t="shared" si="222"/>
        <v>0</v>
      </c>
      <c r="U1447" s="248">
        <f t="shared" si="223"/>
        <v>0</v>
      </c>
      <c r="V1447" s="13"/>
      <c r="W1447" s="7"/>
      <c r="AT1447" s="130"/>
      <c r="BF1447" s="33">
        <f t="shared" si="229"/>
        <v>41242</v>
      </c>
      <c r="BG1447" s="34">
        <f t="shared" si="224"/>
        <v>82.88000000000001</v>
      </c>
      <c r="BH1447" s="32">
        <f t="shared" si="225"/>
        <v>1</v>
      </c>
      <c r="BI1447" s="32">
        <f t="shared" si="226"/>
        <v>0</v>
      </c>
      <c r="BJ1447" s="69">
        <f t="shared" si="227"/>
        <v>0</v>
      </c>
      <c r="BK1447" s="158" t="str">
        <f t="shared" si="228"/>
        <v/>
      </c>
    </row>
    <row r="1448" spans="1:63" ht="12" customHeight="1" x14ac:dyDescent="0.2">
      <c r="A1448" s="8"/>
      <c r="B1448" s="7"/>
      <c r="C1448" s="7"/>
      <c r="D1448" s="7"/>
      <c r="E1448" s="7"/>
      <c r="F1448" s="7"/>
      <c r="G1448" s="7"/>
      <c r="H1448" s="7"/>
      <c r="I1448" s="10"/>
      <c r="J1448" s="25"/>
      <c r="K1448" s="250"/>
      <c r="L1448" s="31"/>
      <c r="M1448" s="9"/>
      <c r="N1448" s="11" t="s">
        <v>25</v>
      </c>
      <c r="O1448" s="39"/>
      <c r="P1448" s="47"/>
      <c r="Q1448" s="13"/>
      <c r="R1448" s="248">
        <f t="shared" si="220"/>
        <v>0</v>
      </c>
      <c r="S1448" s="248">
        <f t="shared" si="221"/>
        <v>0</v>
      </c>
      <c r="T1448" s="248">
        <f t="shared" si="222"/>
        <v>0</v>
      </c>
      <c r="U1448" s="248">
        <f t="shared" si="223"/>
        <v>0</v>
      </c>
      <c r="V1448" s="13"/>
      <c r="W1448" s="7"/>
      <c r="AT1448" s="130"/>
      <c r="BF1448" s="33">
        <f t="shared" si="229"/>
        <v>41242</v>
      </c>
      <c r="BG1448" s="34">
        <f t="shared" si="224"/>
        <v>82.88000000000001</v>
      </c>
      <c r="BH1448" s="32">
        <f t="shared" si="225"/>
        <v>1</v>
      </c>
      <c r="BI1448" s="32">
        <f t="shared" si="226"/>
        <v>0</v>
      </c>
      <c r="BJ1448" s="69">
        <f t="shared" si="227"/>
        <v>0</v>
      </c>
      <c r="BK1448" s="158" t="str">
        <f t="shared" si="228"/>
        <v/>
      </c>
    </row>
    <row r="1449" spans="1:63" ht="12" customHeight="1" x14ac:dyDescent="0.2">
      <c r="A1449" s="8"/>
      <c r="B1449" s="7"/>
      <c r="C1449" s="7"/>
      <c r="D1449" s="7"/>
      <c r="E1449" s="7"/>
      <c r="F1449" s="7"/>
      <c r="G1449" s="7"/>
      <c r="H1449" s="7"/>
      <c r="I1449" s="10"/>
      <c r="J1449" s="25"/>
      <c r="K1449" s="250"/>
      <c r="L1449" s="31"/>
      <c r="M1449" s="9"/>
      <c r="N1449" s="11" t="s">
        <v>25</v>
      </c>
      <c r="O1449" s="39"/>
      <c r="P1449" s="47"/>
      <c r="Q1449" s="13"/>
      <c r="R1449" s="248">
        <f t="shared" si="220"/>
        <v>0</v>
      </c>
      <c r="S1449" s="248">
        <f t="shared" si="221"/>
        <v>0</v>
      </c>
      <c r="T1449" s="248">
        <f t="shared" si="222"/>
        <v>0</v>
      </c>
      <c r="U1449" s="248">
        <f t="shared" si="223"/>
        <v>0</v>
      </c>
      <c r="V1449" s="13"/>
      <c r="W1449" s="7"/>
      <c r="AT1449" s="130"/>
      <c r="BF1449" s="33">
        <f t="shared" si="229"/>
        <v>41242</v>
      </c>
      <c r="BG1449" s="34">
        <f t="shared" si="224"/>
        <v>82.88000000000001</v>
      </c>
      <c r="BH1449" s="32">
        <f t="shared" si="225"/>
        <v>1</v>
      </c>
      <c r="BI1449" s="32">
        <f t="shared" si="226"/>
        <v>0</v>
      </c>
      <c r="BJ1449" s="69">
        <f t="shared" si="227"/>
        <v>0</v>
      </c>
      <c r="BK1449" s="158" t="str">
        <f t="shared" si="228"/>
        <v/>
      </c>
    </row>
    <row r="1450" spans="1:63" ht="12" customHeight="1" x14ac:dyDescent="0.2">
      <c r="A1450" s="8"/>
      <c r="B1450" s="7"/>
      <c r="C1450" s="7"/>
      <c r="D1450" s="7"/>
      <c r="E1450" s="7"/>
      <c r="F1450" s="7"/>
      <c r="G1450" s="7"/>
      <c r="H1450" s="7"/>
      <c r="I1450" s="10"/>
      <c r="J1450" s="25"/>
      <c r="K1450" s="250"/>
      <c r="L1450" s="31"/>
      <c r="M1450" s="9"/>
      <c r="N1450" s="11" t="s">
        <v>25</v>
      </c>
      <c r="O1450" s="39"/>
      <c r="P1450" s="47"/>
      <c r="Q1450" s="13"/>
      <c r="R1450" s="248">
        <f t="shared" si="220"/>
        <v>0</v>
      </c>
      <c r="S1450" s="248">
        <f t="shared" si="221"/>
        <v>0</v>
      </c>
      <c r="T1450" s="248">
        <f t="shared" si="222"/>
        <v>0</v>
      </c>
      <c r="U1450" s="248">
        <f t="shared" si="223"/>
        <v>0</v>
      </c>
      <c r="V1450" s="13"/>
      <c r="W1450" s="7"/>
      <c r="AT1450" s="130"/>
      <c r="BF1450" s="33">
        <f t="shared" si="229"/>
        <v>41242</v>
      </c>
      <c r="BG1450" s="34">
        <f t="shared" si="224"/>
        <v>82.88000000000001</v>
      </c>
      <c r="BH1450" s="32">
        <f t="shared" si="225"/>
        <v>1</v>
      </c>
      <c r="BI1450" s="32">
        <f t="shared" si="226"/>
        <v>0</v>
      </c>
      <c r="BJ1450" s="69">
        <f t="shared" si="227"/>
        <v>0</v>
      </c>
      <c r="BK1450" s="158" t="str">
        <f t="shared" si="228"/>
        <v/>
      </c>
    </row>
    <row r="1451" spans="1:63" ht="12" customHeight="1" x14ac:dyDescent="0.2">
      <c r="A1451" s="8"/>
      <c r="B1451" s="7"/>
      <c r="C1451" s="7"/>
      <c r="D1451" s="7"/>
      <c r="E1451" s="7"/>
      <c r="F1451" s="7"/>
      <c r="G1451" s="7"/>
      <c r="H1451" s="7"/>
      <c r="I1451" s="10"/>
      <c r="J1451" s="25"/>
      <c r="K1451" s="250"/>
      <c r="L1451" s="31"/>
      <c r="M1451" s="9"/>
      <c r="N1451" s="11" t="s">
        <v>25</v>
      </c>
      <c r="O1451" s="39"/>
      <c r="P1451" s="47"/>
      <c r="Q1451" s="13"/>
      <c r="R1451" s="248">
        <f t="shared" si="220"/>
        <v>0</v>
      </c>
      <c r="S1451" s="248">
        <f t="shared" si="221"/>
        <v>0</v>
      </c>
      <c r="T1451" s="248">
        <f t="shared" si="222"/>
        <v>0</v>
      </c>
      <c r="U1451" s="248">
        <f t="shared" si="223"/>
        <v>0</v>
      </c>
      <c r="V1451" s="13"/>
      <c r="W1451" s="7"/>
      <c r="AT1451" s="130"/>
      <c r="BF1451" s="33">
        <f t="shared" si="229"/>
        <v>41242</v>
      </c>
      <c r="BG1451" s="34">
        <f t="shared" si="224"/>
        <v>82.88000000000001</v>
      </c>
      <c r="BH1451" s="32">
        <f t="shared" si="225"/>
        <v>1</v>
      </c>
      <c r="BI1451" s="32">
        <f t="shared" si="226"/>
        <v>0</v>
      </c>
      <c r="BJ1451" s="69">
        <f t="shared" si="227"/>
        <v>0</v>
      </c>
      <c r="BK1451" s="158" t="str">
        <f t="shared" si="228"/>
        <v/>
      </c>
    </row>
    <row r="1452" spans="1:63" ht="12" customHeight="1" x14ac:dyDescent="0.2">
      <c r="A1452" s="8"/>
      <c r="B1452" s="7"/>
      <c r="C1452" s="7"/>
      <c r="D1452" s="7"/>
      <c r="E1452" s="7"/>
      <c r="F1452" s="7"/>
      <c r="G1452" s="7"/>
      <c r="H1452" s="7"/>
      <c r="I1452" s="10"/>
      <c r="J1452" s="25"/>
      <c r="K1452" s="250"/>
      <c r="L1452" s="31"/>
      <c r="M1452" s="9"/>
      <c r="N1452" s="11" t="s">
        <v>25</v>
      </c>
      <c r="O1452" s="39"/>
      <c r="P1452" s="47"/>
      <c r="Q1452" s="13"/>
      <c r="R1452" s="248">
        <f t="shared" si="220"/>
        <v>0</v>
      </c>
      <c r="S1452" s="248">
        <f t="shared" si="221"/>
        <v>0</v>
      </c>
      <c r="T1452" s="248">
        <f t="shared" si="222"/>
        <v>0</v>
      </c>
      <c r="U1452" s="248">
        <f t="shared" si="223"/>
        <v>0</v>
      </c>
      <c r="V1452" s="13"/>
      <c r="W1452" s="7"/>
      <c r="AT1452" s="130"/>
      <c r="BF1452" s="33">
        <f t="shared" si="229"/>
        <v>41242</v>
      </c>
      <c r="BG1452" s="34">
        <f t="shared" si="224"/>
        <v>82.88000000000001</v>
      </c>
      <c r="BH1452" s="32">
        <f t="shared" si="225"/>
        <v>1</v>
      </c>
      <c r="BI1452" s="32">
        <f t="shared" si="226"/>
        <v>0</v>
      </c>
      <c r="BJ1452" s="69">
        <f t="shared" si="227"/>
        <v>0</v>
      </c>
      <c r="BK1452" s="158" t="str">
        <f t="shared" si="228"/>
        <v/>
      </c>
    </row>
    <row r="1453" spans="1:63" ht="12" customHeight="1" x14ac:dyDescent="0.2">
      <c r="A1453" s="8"/>
      <c r="B1453" s="7"/>
      <c r="C1453" s="7"/>
      <c r="D1453" s="7"/>
      <c r="E1453" s="7"/>
      <c r="F1453" s="7"/>
      <c r="G1453" s="7"/>
      <c r="H1453" s="7"/>
      <c r="I1453" s="10"/>
      <c r="J1453" s="25"/>
      <c r="K1453" s="250"/>
      <c r="L1453" s="31"/>
      <c r="M1453" s="9"/>
      <c r="N1453" s="11" t="s">
        <v>25</v>
      </c>
      <c r="O1453" s="39"/>
      <c r="P1453" s="47"/>
      <c r="Q1453" s="13"/>
      <c r="R1453" s="248">
        <f t="shared" si="220"/>
        <v>0</v>
      </c>
      <c r="S1453" s="248">
        <f t="shared" si="221"/>
        <v>0</v>
      </c>
      <c r="T1453" s="248">
        <f t="shared" si="222"/>
        <v>0</v>
      </c>
      <c r="U1453" s="248">
        <f t="shared" si="223"/>
        <v>0</v>
      </c>
      <c r="V1453" s="13"/>
      <c r="W1453" s="7"/>
      <c r="AT1453" s="130"/>
      <c r="BF1453" s="33">
        <f t="shared" si="229"/>
        <v>41242</v>
      </c>
      <c r="BG1453" s="34">
        <f t="shared" si="224"/>
        <v>82.88000000000001</v>
      </c>
      <c r="BH1453" s="32">
        <f t="shared" si="225"/>
        <v>1</v>
      </c>
      <c r="BI1453" s="32">
        <f t="shared" si="226"/>
        <v>0</v>
      </c>
      <c r="BJ1453" s="69">
        <f t="shared" si="227"/>
        <v>0</v>
      </c>
      <c r="BK1453" s="158" t="str">
        <f t="shared" si="228"/>
        <v/>
      </c>
    </row>
    <row r="1454" spans="1:63" ht="12" customHeight="1" x14ac:dyDescent="0.2">
      <c r="A1454" s="8"/>
      <c r="B1454" s="7"/>
      <c r="C1454" s="7"/>
      <c r="D1454" s="7"/>
      <c r="E1454" s="7"/>
      <c r="F1454" s="7"/>
      <c r="G1454" s="7"/>
      <c r="H1454" s="7"/>
      <c r="I1454" s="10"/>
      <c r="J1454" s="25"/>
      <c r="K1454" s="250"/>
      <c r="L1454" s="31"/>
      <c r="M1454" s="9"/>
      <c r="N1454" s="11" t="s">
        <v>25</v>
      </c>
      <c r="O1454" s="39"/>
      <c r="P1454" s="47"/>
      <c r="Q1454" s="13"/>
      <c r="R1454" s="248">
        <f t="shared" si="220"/>
        <v>0</v>
      </c>
      <c r="S1454" s="248">
        <f t="shared" si="221"/>
        <v>0</v>
      </c>
      <c r="T1454" s="248">
        <f t="shared" si="222"/>
        <v>0</v>
      </c>
      <c r="U1454" s="248">
        <f t="shared" si="223"/>
        <v>0</v>
      </c>
      <c r="V1454" s="13"/>
      <c r="W1454" s="7"/>
      <c r="AT1454" s="130"/>
      <c r="BF1454" s="33">
        <f t="shared" si="229"/>
        <v>41242</v>
      </c>
      <c r="BG1454" s="34">
        <f t="shared" si="224"/>
        <v>82.88000000000001</v>
      </c>
      <c r="BH1454" s="32">
        <f t="shared" si="225"/>
        <v>1</v>
      </c>
      <c r="BI1454" s="32">
        <f t="shared" si="226"/>
        <v>0</v>
      </c>
      <c r="BJ1454" s="69">
        <f t="shared" si="227"/>
        <v>0</v>
      </c>
      <c r="BK1454" s="158" t="str">
        <f t="shared" si="228"/>
        <v/>
      </c>
    </row>
    <row r="1455" spans="1:63" ht="12" customHeight="1" x14ac:dyDescent="0.2">
      <c r="A1455" s="8"/>
      <c r="B1455" s="7"/>
      <c r="C1455" s="7"/>
      <c r="D1455" s="7"/>
      <c r="E1455" s="7"/>
      <c r="F1455" s="7"/>
      <c r="G1455" s="7"/>
      <c r="H1455" s="7"/>
      <c r="I1455" s="10"/>
      <c r="J1455" s="25"/>
      <c r="K1455" s="250"/>
      <c r="L1455" s="31"/>
      <c r="M1455" s="9"/>
      <c r="N1455" s="11" t="s">
        <v>25</v>
      </c>
      <c r="O1455" s="39"/>
      <c r="P1455" s="47"/>
      <c r="Q1455" s="13"/>
      <c r="R1455" s="248">
        <f t="shared" si="220"/>
        <v>0</v>
      </c>
      <c r="S1455" s="248">
        <f t="shared" si="221"/>
        <v>0</v>
      </c>
      <c r="T1455" s="248">
        <f t="shared" si="222"/>
        <v>0</v>
      </c>
      <c r="U1455" s="248">
        <f t="shared" si="223"/>
        <v>0</v>
      </c>
      <c r="V1455" s="13"/>
      <c r="W1455" s="7"/>
      <c r="AT1455" s="130"/>
      <c r="BF1455" s="33">
        <f t="shared" si="229"/>
        <v>41242</v>
      </c>
      <c r="BG1455" s="34">
        <f t="shared" si="224"/>
        <v>82.88000000000001</v>
      </c>
      <c r="BH1455" s="32">
        <f t="shared" si="225"/>
        <v>1</v>
      </c>
      <c r="BI1455" s="32">
        <f t="shared" si="226"/>
        <v>0</v>
      </c>
      <c r="BJ1455" s="69">
        <f t="shared" si="227"/>
        <v>0</v>
      </c>
      <c r="BK1455" s="158" t="str">
        <f t="shared" si="228"/>
        <v/>
      </c>
    </row>
    <row r="1456" spans="1:63" ht="12" customHeight="1" x14ac:dyDescent="0.2">
      <c r="A1456" s="8"/>
      <c r="B1456" s="7"/>
      <c r="C1456" s="7"/>
      <c r="D1456" s="7"/>
      <c r="E1456" s="7"/>
      <c r="F1456" s="7"/>
      <c r="G1456" s="7"/>
      <c r="H1456" s="7"/>
      <c r="I1456" s="10"/>
      <c r="J1456" s="25"/>
      <c r="K1456" s="250"/>
      <c r="L1456" s="31"/>
      <c r="M1456" s="9"/>
      <c r="N1456" s="11" t="s">
        <v>25</v>
      </c>
      <c r="O1456" s="39"/>
      <c r="P1456" s="47"/>
      <c r="Q1456" s="13"/>
      <c r="R1456" s="248">
        <f t="shared" si="220"/>
        <v>0</v>
      </c>
      <c r="S1456" s="248">
        <f t="shared" si="221"/>
        <v>0</v>
      </c>
      <c r="T1456" s="248">
        <f t="shared" si="222"/>
        <v>0</v>
      </c>
      <c r="U1456" s="248">
        <f t="shared" si="223"/>
        <v>0</v>
      </c>
      <c r="V1456" s="13"/>
      <c r="W1456" s="7"/>
      <c r="AT1456" s="130"/>
      <c r="BF1456" s="33">
        <f t="shared" si="229"/>
        <v>41242</v>
      </c>
      <c r="BG1456" s="34">
        <f t="shared" si="224"/>
        <v>82.88000000000001</v>
      </c>
      <c r="BH1456" s="32">
        <f t="shared" si="225"/>
        <v>1</v>
      </c>
      <c r="BI1456" s="32">
        <f t="shared" si="226"/>
        <v>0</v>
      </c>
      <c r="BJ1456" s="69">
        <f t="shared" si="227"/>
        <v>0</v>
      </c>
      <c r="BK1456" s="158" t="str">
        <f t="shared" si="228"/>
        <v/>
      </c>
    </row>
    <row r="1457" spans="1:63" ht="12" customHeight="1" x14ac:dyDescent="0.2">
      <c r="A1457" s="8"/>
      <c r="B1457" s="7"/>
      <c r="C1457" s="7"/>
      <c r="D1457" s="7"/>
      <c r="E1457" s="7"/>
      <c r="F1457" s="7"/>
      <c r="G1457" s="7"/>
      <c r="H1457" s="7"/>
      <c r="I1457" s="10"/>
      <c r="J1457" s="25"/>
      <c r="K1457" s="250"/>
      <c r="L1457" s="31"/>
      <c r="M1457" s="9"/>
      <c r="N1457" s="11" t="s">
        <v>25</v>
      </c>
      <c r="O1457" s="39"/>
      <c r="P1457" s="47"/>
      <c r="Q1457" s="13"/>
      <c r="R1457" s="248">
        <f t="shared" si="220"/>
        <v>0</v>
      </c>
      <c r="S1457" s="248">
        <f t="shared" si="221"/>
        <v>0</v>
      </c>
      <c r="T1457" s="248">
        <f t="shared" si="222"/>
        <v>0</v>
      </c>
      <c r="U1457" s="248">
        <f t="shared" si="223"/>
        <v>0</v>
      </c>
      <c r="V1457" s="13"/>
      <c r="W1457" s="7"/>
      <c r="AT1457" s="130"/>
      <c r="BF1457" s="33">
        <f t="shared" si="229"/>
        <v>41242</v>
      </c>
      <c r="BG1457" s="34">
        <f t="shared" si="224"/>
        <v>82.88000000000001</v>
      </c>
      <c r="BH1457" s="32">
        <f t="shared" si="225"/>
        <v>1</v>
      </c>
      <c r="BI1457" s="32">
        <f t="shared" si="226"/>
        <v>0</v>
      </c>
      <c r="BJ1457" s="69">
        <f t="shared" si="227"/>
        <v>0</v>
      </c>
      <c r="BK1457" s="158" t="str">
        <f t="shared" si="228"/>
        <v/>
      </c>
    </row>
    <row r="1458" spans="1:63" ht="12" customHeight="1" x14ac:dyDescent="0.2">
      <c r="A1458" s="8"/>
      <c r="B1458" s="7"/>
      <c r="C1458" s="7"/>
      <c r="D1458" s="7"/>
      <c r="E1458" s="7"/>
      <c r="F1458" s="7"/>
      <c r="G1458" s="7"/>
      <c r="H1458" s="7"/>
      <c r="I1458" s="10"/>
      <c r="J1458" s="25"/>
      <c r="K1458" s="250"/>
      <c r="L1458" s="31"/>
      <c r="M1458" s="9"/>
      <c r="N1458" s="11" t="s">
        <v>25</v>
      </c>
      <c r="O1458" s="39"/>
      <c r="P1458" s="47"/>
      <c r="Q1458" s="13"/>
      <c r="R1458" s="248">
        <f t="shared" si="220"/>
        <v>0</v>
      </c>
      <c r="S1458" s="248">
        <f t="shared" si="221"/>
        <v>0</v>
      </c>
      <c r="T1458" s="248">
        <f t="shared" si="222"/>
        <v>0</v>
      </c>
      <c r="U1458" s="248">
        <f t="shared" si="223"/>
        <v>0</v>
      </c>
      <c r="V1458" s="13"/>
      <c r="W1458" s="7"/>
      <c r="AT1458" s="130"/>
      <c r="BF1458" s="33">
        <f t="shared" si="229"/>
        <v>41242</v>
      </c>
      <c r="BG1458" s="34">
        <f t="shared" si="224"/>
        <v>82.88000000000001</v>
      </c>
      <c r="BH1458" s="32">
        <f t="shared" si="225"/>
        <v>1</v>
      </c>
      <c r="BI1458" s="32">
        <f t="shared" si="226"/>
        <v>0</v>
      </c>
      <c r="BJ1458" s="69">
        <f t="shared" si="227"/>
        <v>0</v>
      </c>
      <c r="BK1458" s="158" t="str">
        <f t="shared" si="228"/>
        <v/>
      </c>
    </row>
    <row r="1459" spans="1:63" ht="12" customHeight="1" x14ac:dyDescent="0.2">
      <c r="A1459" s="8"/>
      <c r="B1459" s="7"/>
      <c r="C1459" s="7"/>
      <c r="D1459" s="7"/>
      <c r="E1459" s="7"/>
      <c r="F1459" s="7"/>
      <c r="G1459" s="7"/>
      <c r="H1459" s="7"/>
      <c r="I1459" s="10"/>
      <c r="J1459" s="25"/>
      <c r="K1459" s="250"/>
      <c r="L1459" s="31"/>
      <c r="M1459" s="9"/>
      <c r="N1459" s="11" t="s">
        <v>25</v>
      </c>
      <c r="O1459" s="39"/>
      <c r="P1459" s="47"/>
      <c r="Q1459" s="13"/>
      <c r="R1459" s="248">
        <f t="shared" si="220"/>
        <v>0</v>
      </c>
      <c r="S1459" s="248">
        <f t="shared" si="221"/>
        <v>0</v>
      </c>
      <c r="T1459" s="248">
        <f t="shared" si="222"/>
        <v>0</v>
      </c>
      <c r="U1459" s="248">
        <f t="shared" si="223"/>
        <v>0</v>
      </c>
      <c r="V1459" s="13"/>
      <c r="W1459" s="7"/>
      <c r="AT1459" s="130"/>
      <c r="BF1459" s="33">
        <f t="shared" si="229"/>
        <v>41242</v>
      </c>
      <c r="BG1459" s="34">
        <f t="shared" si="224"/>
        <v>82.88000000000001</v>
      </c>
      <c r="BH1459" s="32">
        <f t="shared" si="225"/>
        <v>1</v>
      </c>
      <c r="BI1459" s="32">
        <f t="shared" si="226"/>
        <v>0</v>
      </c>
      <c r="BJ1459" s="69">
        <f t="shared" si="227"/>
        <v>0</v>
      </c>
      <c r="BK1459" s="158" t="str">
        <f t="shared" si="228"/>
        <v/>
      </c>
    </row>
    <row r="1460" spans="1:63" ht="12" customHeight="1" x14ac:dyDescent="0.2">
      <c r="A1460" s="8"/>
      <c r="B1460" s="7"/>
      <c r="C1460" s="7"/>
      <c r="D1460" s="7"/>
      <c r="E1460" s="7"/>
      <c r="F1460" s="7"/>
      <c r="G1460" s="7"/>
      <c r="H1460" s="7"/>
      <c r="I1460" s="10"/>
      <c r="J1460" s="25"/>
      <c r="K1460" s="250"/>
      <c r="L1460" s="31"/>
      <c r="M1460" s="9"/>
      <c r="N1460" s="11" t="s">
        <v>25</v>
      </c>
      <c r="O1460" s="39"/>
      <c r="P1460" s="47"/>
      <c r="Q1460" s="13"/>
      <c r="R1460" s="248">
        <f t="shared" si="220"/>
        <v>0</v>
      </c>
      <c r="S1460" s="248">
        <f t="shared" si="221"/>
        <v>0</v>
      </c>
      <c r="T1460" s="248">
        <f t="shared" si="222"/>
        <v>0</v>
      </c>
      <c r="U1460" s="248">
        <f t="shared" si="223"/>
        <v>0</v>
      </c>
      <c r="V1460" s="13"/>
      <c r="W1460" s="7"/>
      <c r="AT1460" s="130"/>
      <c r="BF1460" s="33">
        <f t="shared" si="229"/>
        <v>41242</v>
      </c>
      <c r="BG1460" s="34">
        <f t="shared" si="224"/>
        <v>82.88000000000001</v>
      </c>
      <c r="BH1460" s="32">
        <f t="shared" si="225"/>
        <v>1</v>
      </c>
      <c r="BI1460" s="32">
        <f t="shared" si="226"/>
        <v>0</v>
      </c>
      <c r="BJ1460" s="69">
        <f t="shared" si="227"/>
        <v>0</v>
      </c>
      <c r="BK1460" s="158" t="str">
        <f t="shared" si="228"/>
        <v/>
      </c>
    </row>
    <row r="1461" spans="1:63" ht="12" customHeight="1" x14ac:dyDescent="0.2">
      <c r="A1461" s="8"/>
      <c r="B1461" s="7"/>
      <c r="C1461" s="7"/>
      <c r="D1461" s="7"/>
      <c r="E1461" s="7"/>
      <c r="F1461" s="7"/>
      <c r="G1461" s="7"/>
      <c r="H1461" s="7"/>
      <c r="I1461" s="10"/>
      <c r="J1461" s="25"/>
      <c r="K1461" s="250"/>
      <c r="L1461" s="31"/>
      <c r="M1461" s="9"/>
      <c r="N1461" s="11" t="s">
        <v>25</v>
      </c>
      <c r="O1461" s="39"/>
      <c r="P1461" s="47"/>
      <c r="Q1461" s="13"/>
      <c r="R1461" s="248">
        <f t="shared" si="220"/>
        <v>0</v>
      </c>
      <c r="S1461" s="248">
        <f t="shared" si="221"/>
        <v>0</v>
      </c>
      <c r="T1461" s="248">
        <f t="shared" si="222"/>
        <v>0</v>
      </c>
      <c r="U1461" s="248">
        <f t="shared" si="223"/>
        <v>0</v>
      </c>
      <c r="V1461" s="13"/>
      <c r="W1461" s="7"/>
      <c r="AT1461" s="130"/>
      <c r="BF1461" s="33">
        <f t="shared" si="229"/>
        <v>41242</v>
      </c>
      <c r="BG1461" s="34">
        <f t="shared" si="224"/>
        <v>82.88000000000001</v>
      </c>
      <c r="BH1461" s="32">
        <f t="shared" si="225"/>
        <v>1</v>
      </c>
      <c r="BI1461" s="32">
        <f t="shared" si="226"/>
        <v>0</v>
      </c>
      <c r="BJ1461" s="69">
        <f t="shared" si="227"/>
        <v>0</v>
      </c>
      <c r="BK1461" s="158" t="str">
        <f t="shared" si="228"/>
        <v/>
      </c>
    </row>
    <row r="1462" spans="1:63" ht="12" customHeight="1" x14ac:dyDescent="0.2">
      <c r="A1462" s="8"/>
      <c r="B1462" s="7"/>
      <c r="C1462" s="7"/>
      <c r="D1462" s="7"/>
      <c r="E1462" s="7"/>
      <c r="F1462" s="7"/>
      <c r="G1462" s="7"/>
      <c r="H1462" s="7"/>
      <c r="I1462" s="10"/>
      <c r="J1462" s="25"/>
      <c r="K1462" s="250"/>
      <c r="L1462" s="31"/>
      <c r="M1462" s="9"/>
      <c r="N1462" s="11" t="s">
        <v>25</v>
      </c>
      <c r="O1462" s="39"/>
      <c r="P1462" s="47"/>
      <c r="Q1462" s="13"/>
      <c r="R1462" s="248">
        <f t="shared" si="220"/>
        <v>0</v>
      </c>
      <c r="S1462" s="248">
        <f t="shared" si="221"/>
        <v>0</v>
      </c>
      <c r="T1462" s="248">
        <f t="shared" si="222"/>
        <v>0</v>
      </c>
      <c r="U1462" s="248">
        <f t="shared" si="223"/>
        <v>0</v>
      </c>
      <c r="V1462" s="13"/>
      <c r="W1462" s="7"/>
      <c r="AT1462" s="130"/>
      <c r="BF1462" s="33">
        <f t="shared" si="229"/>
        <v>41242</v>
      </c>
      <c r="BG1462" s="34">
        <f t="shared" si="224"/>
        <v>82.88000000000001</v>
      </c>
      <c r="BH1462" s="32">
        <f t="shared" si="225"/>
        <v>1</v>
      </c>
      <c r="BI1462" s="32">
        <f t="shared" si="226"/>
        <v>0</v>
      </c>
      <c r="BJ1462" s="69">
        <f t="shared" si="227"/>
        <v>0</v>
      </c>
      <c r="BK1462" s="158" t="str">
        <f t="shared" si="228"/>
        <v/>
      </c>
    </row>
    <row r="1463" spans="1:63" ht="12" customHeight="1" x14ac:dyDescent="0.2">
      <c r="A1463" s="8"/>
      <c r="B1463" s="7"/>
      <c r="C1463" s="7"/>
      <c r="D1463" s="7"/>
      <c r="E1463" s="7"/>
      <c r="F1463" s="7"/>
      <c r="G1463" s="7"/>
      <c r="H1463" s="7"/>
      <c r="I1463" s="10"/>
      <c r="J1463" s="25"/>
      <c r="K1463" s="250"/>
      <c r="L1463" s="31"/>
      <c r="M1463" s="9"/>
      <c r="N1463" s="11" t="s">
        <v>25</v>
      </c>
      <c r="O1463" s="39"/>
      <c r="P1463" s="47"/>
      <c r="Q1463" s="13"/>
      <c r="R1463" s="248">
        <f t="shared" si="220"/>
        <v>0</v>
      </c>
      <c r="S1463" s="248">
        <f t="shared" si="221"/>
        <v>0</v>
      </c>
      <c r="T1463" s="248">
        <f t="shared" si="222"/>
        <v>0</v>
      </c>
      <c r="U1463" s="248">
        <f t="shared" si="223"/>
        <v>0</v>
      </c>
      <c r="V1463" s="13"/>
      <c r="W1463" s="7"/>
      <c r="AT1463" s="130"/>
      <c r="BF1463" s="33">
        <f t="shared" si="229"/>
        <v>41242</v>
      </c>
      <c r="BG1463" s="34">
        <f t="shared" si="224"/>
        <v>82.88000000000001</v>
      </c>
      <c r="BH1463" s="32">
        <f t="shared" si="225"/>
        <v>1</v>
      </c>
      <c r="BI1463" s="32">
        <f t="shared" si="226"/>
        <v>0</v>
      </c>
      <c r="BJ1463" s="69">
        <f t="shared" si="227"/>
        <v>0</v>
      </c>
      <c r="BK1463" s="158" t="str">
        <f t="shared" si="228"/>
        <v/>
      </c>
    </row>
    <row r="1464" spans="1:63" ht="12" customHeight="1" x14ac:dyDescent="0.2">
      <c r="A1464" s="8"/>
      <c r="B1464" s="7"/>
      <c r="C1464" s="7"/>
      <c r="D1464" s="7"/>
      <c r="E1464" s="7"/>
      <c r="F1464" s="7"/>
      <c r="G1464" s="7"/>
      <c r="H1464" s="7"/>
      <c r="I1464" s="10"/>
      <c r="J1464" s="25"/>
      <c r="K1464" s="250"/>
      <c r="L1464" s="31"/>
      <c r="M1464" s="9"/>
      <c r="N1464" s="11" t="s">
        <v>25</v>
      </c>
      <c r="O1464" s="39"/>
      <c r="P1464" s="47"/>
      <c r="Q1464" s="13"/>
      <c r="R1464" s="248">
        <f t="shared" si="220"/>
        <v>0</v>
      </c>
      <c r="S1464" s="248">
        <f t="shared" si="221"/>
        <v>0</v>
      </c>
      <c r="T1464" s="248">
        <f t="shared" si="222"/>
        <v>0</v>
      </c>
      <c r="U1464" s="248">
        <f t="shared" si="223"/>
        <v>0</v>
      </c>
      <c r="V1464" s="13"/>
      <c r="W1464" s="7"/>
      <c r="AT1464" s="130"/>
      <c r="BF1464" s="33">
        <f t="shared" si="229"/>
        <v>41242</v>
      </c>
      <c r="BG1464" s="34">
        <f t="shared" si="224"/>
        <v>82.88000000000001</v>
      </c>
      <c r="BH1464" s="32">
        <f t="shared" si="225"/>
        <v>1</v>
      </c>
      <c r="BI1464" s="32">
        <f t="shared" si="226"/>
        <v>0</v>
      </c>
      <c r="BJ1464" s="69">
        <f t="shared" si="227"/>
        <v>0</v>
      </c>
      <c r="BK1464" s="158" t="str">
        <f t="shared" si="228"/>
        <v/>
      </c>
    </row>
    <row r="1465" spans="1:63" ht="12" customHeight="1" x14ac:dyDescent="0.2">
      <c r="A1465" s="8"/>
      <c r="B1465" s="7"/>
      <c r="C1465" s="7"/>
      <c r="D1465" s="7"/>
      <c r="E1465" s="7"/>
      <c r="F1465" s="7"/>
      <c r="G1465" s="7"/>
      <c r="H1465" s="7"/>
      <c r="I1465" s="10"/>
      <c r="J1465" s="25"/>
      <c r="K1465" s="250"/>
      <c r="L1465" s="31"/>
      <c r="M1465" s="9"/>
      <c r="N1465" s="11" t="s">
        <v>25</v>
      </c>
      <c r="O1465" s="39"/>
      <c r="P1465" s="47"/>
      <c r="Q1465" s="13"/>
      <c r="R1465" s="248">
        <f t="shared" si="220"/>
        <v>0</v>
      </c>
      <c r="S1465" s="248">
        <f t="shared" si="221"/>
        <v>0</v>
      </c>
      <c r="T1465" s="248">
        <f t="shared" si="222"/>
        <v>0</v>
      </c>
      <c r="U1465" s="248">
        <f t="shared" si="223"/>
        <v>0</v>
      </c>
      <c r="V1465" s="13"/>
      <c r="W1465" s="7"/>
      <c r="AT1465" s="130"/>
      <c r="BF1465" s="33">
        <f t="shared" si="229"/>
        <v>41242</v>
      </c>
      <c r="BG1465" s="34">
        <f t="shared" si="224"/>
        <v>82.88000000000001</v>
      </c>
      <c r="BH1465" s="32">
        <f t="shared" si="225"/>
        <v>1</v>
      </c>
      <c r="BI1465" s="32">
        <f t="shared" si="226"/>
        <v>0</v>
      </c>
      <c r="BJ1465" s="69">
        <f t="shared" si="227"/>
        <v>0</v>
      </c>
      <c r="BK1465" s="158" t="str">
        <f t="shared" si="228"/>
        <v/>
      </c>
    </row>
    <row r="1466" spans="1:63" ht="12" customHeight="1" x14ac:dyDescent="0.2">
      <c r="A1466" s="8"/>
      <c r="B1466" s="7"/>
      <c r="C1466" s="7"/>
      <c r="D1466" s="7"/>
      <c r="E1466" s="7"/>
      <c r="F1466" s="7"/>
      <c r="G1466" s="7"/>
      <c r="H1466" s="7"/>
      <c r="I1466" s="10"/>
      <c r="J1466" s="25"/>
      <c r="K1466" s="250"/>
      <c r="L1466" s="31"/>
      <c r="M1466" s="9"/>
      <c r="N1466" s="11" t="s">
        <v>25</v>
      </c>
      <c r="O1466" s="39"/>
      <c r="P1466" s="47"/>
      <c r="Q1466" s="13"/>
      <c r="R1466" s="248">
        <f t="shared" si="220"/>
        <v>0</v>
      </c>
      <c r="S1466" s="248">
        <f t="shared" si="221"/>
        <v>0</v>
      </c>
      <c r="T1466" s="248">
        <f t="shared" si="222"/>
        <v>0</v>
      </c>
      <c r="U1466" s="248">
        <f t="shared" si="223"/>
        <v>0</v>
      </c>
      <c r="V1466" s="13"/>
      <c r="W1466" s="7"/>
      <c r="AT1466" s="130"/>
      <c r="BF1466" s="33">
        <f t="shared" si="229"/>
        <v>41242</v>
      </c>
      <c r="BG1466" s="34">
        <f t="shared" si="224"/>
        <v>82.88000000000001</v>
      </c>
      <c r="BH1466" s="32">
        <f t="shared" si="225"/>
        <v>1</v>
      </c>
      <c r="BI1466" s="32">
        <f t="shared" si="226"/>
        <v>0</v>
      </c>
      <c r="BJ1466" s="69">
        <f t="shared" si="227"/>
        <v>0</v>
      </c>
      <c r="BK1466" s="158" t="str">
        <f t="shared" si="228"/>
        <v/>
      </c>
    </row>
    <row r="1467" spans="1:63" ht="12" customHeight="1" x14ac:dyDescent="0.2">
      <c r="A1467" s="8"/>
      <c r="B1467" s="7"/>
      <c r="C1467" s="7"/>
      <c r="D1467" s="7"/>
      <c r="E1467" s="7"/>
      <c r="F1467" s="7"/>
      <c r="G1467" s="7"/>
      <c r="H1467" s="7"/>
      <c r="I1467" s="10"/>
      <c r="J1467" s="25"/>
      <c r="K1467" s="250"/>
      <c r="L1467" s="31"/>
      <c r="M1467" s="9"/>
      <c r="N1467" s="11" t="s">
        <v>25</v>
      </c>
      <c r="O1467" s="39"/>
      <c r="P1467" s="47"/>
      <c r="Q1467" s="13"/>
      <c r="R1467" s="248">
        <f t="shared" si="220"/>
        <v>0</v>
      </c>
      <c r="S1467" s="248">
        <f t="shared" si="221"/>
        <v>0</v>
      </c>
      <c r="T1467" s="248">
        <f t="shared" si="222"/>
        <v>0</v>
      </c>
      <c r="U1467" s="248">
        <f t="shared" si="223"/>
        <v>0</v>
      </c>
      <c r="V1467" s="13"/>
      <c r="W1467" s="7"/>
      <c r="AT1467" s="130"/>
      <c r="BF1467" s="33">
        <f t="shared" si="229"/>
        <v>41242</v>
      </c>
      <c r="BG1467" s="34">
        <f t="shared" si="224"/>
        <v>82.88000000000001</v>
      </c>
      <c r="BH1467" s="32">
        <f t="shared" si="225"/>
        <v>1</v>
      </c>
      <c r="BI1467" s="32">
        <f t="shared" si="226"/>
        <v>0</v>
      </c>
      <c r="BJ1467" s="69">
        <f t="shared" si="227"/>
        <v>0</v>
      </c>
      <c r="BK1467" s="158" t="str">
        <f t="shared" si="228"/>
        <v/>
      </c>
    </row>
    <row r="1468" spans="1:63" ht="12" customHeight="1" x14ac:dyDescent="0.2">
      <c r="A1468" s="8"/>
      <c r="B1468" s="7"/>
      <c r="C1468" s="7"/>
      <c r="D1468" s="7"/>
      <c r="E1468" s="7"/>
      <c r="F1468" s="7"/>
      <c r="G1468" s="7"/>
      <c r="H1468" s="7"/>
      <c r="I1468" s="10"/>
      <c r="J1468" s="25"/>
      <c r="K1468" s="250"/>
      <c r="L1468" s="31"/>
      <c r="M1468" s="9"/>
      <c r="N1468" s="11" t="s">
        <v>25</v>
      </c>
      <c r="O1468" s="39"/>
      <c r="P1468" s="47"/>
      <c r="Q1468" s="13"/>
      <c r="R1468" s="248">
        <f t="shared" si="220"/>
        <v>0</v>
      </c>
      <c r="S1468" s="248">
        <f t="shared" si="221"/>
        <v>0</v>
      </c>
      <c r="T1468" s="248">
        <f t="shared" si="222"/>
        <v>0</v>
      </c>
      <c r="U1468" s="248">
        <f t="shared" si="223"/>
        <v>0</v>
      </c>
      <c r="V1468" s="13"/>
      <c r="W1468" s="7"/>
      <c r="AT1468" s="130"/>
      <c r="BF1468" s="33">
        <f t="shared" si="229"/>
        <v>41242</v>
      </c>
      <c r="BG1468" s="34">
        <f t="shared" si="224"/>
        <v>82.88000000000001</v>
      </c>
      <c r="BH1468" s="32">
        <f t="shared" si="225"/>
        <v>1</v>
      </c>
      <c r="BI1468" s="32">
        <f t="shared" si="226"/>
        <v>0</v>
      </c>
      <c r="BJ1468" s="69">
        <f t="shared" si="227"/>
        <v>0</v>
      </c>
      <c r="BK1468" s="158" t="str">
        <f t="shared" si="228"/>
        <v/>
      </c>
    </row>
    <row r="1469" spans="1:63" ht="12" customHeight="1" x14ac:dyDescent="0.2">
      <c r="A1469" s="8"/>
      <c r="B1469" s="7"/>
      <c r="C1469" s="7"/>
      <c r="D1469" s="7"/>
      <c r="E1469" s="7"/>
      <c r="F1469" s="7"/>
      <c r="G1469" s="7"/>
      <c r="H1469" s="7"/>
      <c r="I1469" s="10"/>
      <c r="J1469" s="25"/>
      <c r="K1469" s="250"/>
      <c r="L1469" s="31"/>
      <c r="M1469" s="9"/>
      <c r="N1469" s="11" t="s">
        <v>25</v>
      </c>
      <c r="O1469" s="39"/>
      <c r="P1469" s="47"/>
      <c r="Q1469" s="13"/>
      <c r="R1469" s="248">
        <f t="shared" si="220"/>
        <v>0</v>
      </c>
      <c r="S1469" s="248">
        <f t="shared" si="221"/>
        <v>0</v>
      </c>
      <c r="T1469" s="248">
        <f t="shared" si="222"/>
        <v>0</v>
      </c>
      <c r="U1469" s="248">
        <f t="shared" si="223"/>
        <v>0</v>
      </c>
      <c r="V1469" s="13"/>
      <c r="W1469" s="7"/>
      <c r="AT1469" s="130"/>
      <c r="BF1469" s="33">
        <f t="shared" si="229"/>
        <v>41242</v>
      </c>
      <c r="BG1469" s="34">
        <f t="shared" si="224"/>
        <v>82.88000000000001</v>
      </c>
      <c r="BH1469" s="32">
        <f t="shared" si="225"/>
        <v>1</v>
      </c>
      <c r="BI1469" s="32">
        <f t="shared" si="226"/>
        <v>0</v>
      </c>
      <c r="BJ1469" s="69">
        <f t="shared" si="227"/>
        <v>0</v>
      </c>
      <c r="BK1469" s="158" t="str">
        <f t="shared" si="228"/>
        <v/>
      </c>
    </row>
    <row r="1470" spans="1:63" ht="12" customHeight="1" x14ac:dyDescent="0.2">
      <c r="A1470" s="8"/>
      <c r="B1470" s="7"/>
      <c r="C1470" s="7"/>
      <c r="D1470" s="7"/>
      <c r="E1470" s="7"/>
      <c r="F1470" s="7"/>
      <c r="G1470" s="7"/>
      <c r="H1470" s="7"/>
      <c r="I1470" s="10"/>
      <c r="J1470" s="25"/>
      <c r="K1470" s="250"/>
      <c r="L1470" s="31"/>
      <c r="M1470" s="9"/>
      <c r="N1470" s="11" t="s">
        <v>25</v>
      </c>
      <c r="O1470" s="39"/>
      <c r="P1470" s="47"/>
      <c r="Q1470" s="13"/>
      <c r="R1470" s="248">
        <f t="shared" si="220"/>
        <v>0</v>
      </c>
      <c r="S1470" s="248">
        <f t="shared" si="221"/>
        <v>0</v>
      </c>
      <c r="T1470" s="248">
        <f t="shared" si="222"/>
        <v>0</v>
      </c>
      <c r="U1470" s="248">
        <f t="shared" si="223"/>
        <v>0</v>
      </c>
      <c r="V1470" s="13"/>
      <c r="W1470" s="7"/>
      <c r="AT1470" s="130"/>
      <c r="BF1470" s="33">
        <f t="shared" si="229"/>
        <v>41242</v>
      </c>
      <c r="BG1470" s="34">
        <f t="shared" si="224"/>
        <v>82.88000000000001</v>
      </c>
      <c r="BH1470" s="32">
        <f t="shared" si="225"/>
        <v>1</v>
      </c>
      <c r="BI1470" s="32">
        <f t="shared" si="226"/>
        <v>0</v>
      </c>
      <c r="BJ1470" s="69">
        <f t="shared" si="227"/>
        <v>0</v>
      </c>
      <c r="BK1470" s="158" t="str">
        <f t="shared" si="228"/>
        <v/>
      </c>
    </row>
    <row r="1471" spans="1:63" ht="12" customHeight="1" x14ac:dyDescent="0.2">
      <c r="A1471" s="8"/>
      <c r="B1471" s="7"/>
      <c r="C1471" s="7"/>
      <c r="D1471" s="7"/>
      <c r="E1471" s="7"/>
      <c r="F1471" s="7"/>
      <c r="G1471" s="7"/>
      <c r="H1471" s="7"/>
      <c r="I1471" s="10"/>
      <c r="J1471" s="25"/>
      <c r="K1471" s="250"/>
      <c r="L1471" s="31"/>
      <c r="M1471" s="9"/>
      <c r="N1471" s="11" t="s">
        <v>25</v>
      </c>
      <c r="O1471" s="39"/>
      <c r="P1471" s="47"/>
      <c r="Q1471" s="13"/>
      <c r="R1471" s="248">
        <f t="shared" si="220"/>
        <v>0</v>
      </c>
      <c r="S1471" s="248">
        <f t="shared" si="221"/>
        <v>0</v>
      </c>
      <c r="T1471" s="248">
        <f t="shared" si="222"/>
        <v>0</v>
      </c>
      <c r="U1471" s="248">
        <f t="shared" si="223"/>
        <v>0</v>
      </c>
      <c r="V1471" s="13"/>
      <c r="W1471" s="7"/>
      <c r="AT1471" s="130"/>
      <c r="BF1471" s="33">
        <f t="shared" si="229"/>
        <v>41242</v>
      </c>
      <c r="BG1471" s="34">
        <f t="shared" si="224"/>
        <v>82.88000000000001</v>
      </c>
      <c r="BH1471" s="32">
        <f t="shared" si="225"/>
        <v>1</v>
      </c>
      <c r="BI1471" s="32">
        <f t="shared" si="226"/>
        <v>0</v>
      </c>
      <c r="BJ1471" s="69">
        <f t="shared" si="227"/>
        <v>0</v>
      </c>
      <c r="BK1471" s="158" t="str">
        <f t="shared" si="228"/>
        <v/>
      </c>
    </row>
    <row r="1472" spans="1:63" ht="12" customHeight="1" x14ac:dyDescent="0.2">
      <c r="A1472" s="8"/>
      <c r="B1472" s="7"/>
      <c r="C1472" s="7"/>
      <c r="D1472" s="7"/>
      <c r="E1472" s="7"/>
      <c r="F1472" s="7"/>
      <c r="G1472" s="7"/>
      <c r="H1472" s="7"/>
      <c r="I1472" s="10"/>
      <c r="J1472" s="25"/>
      <c r="K1472" s="250"/>
      <c r="L1472" s="31"/>
      <c r="M1472" s="9"/>
      <c r="N1472" s="11" t="s">
        <v>25</v>
      </c>
      <c r="O1472" s="39"/>
      <c r="P1472" s="47"/>
      <c r="Q1472" s="13"/>
      <c r="R1472" s="248">
        <f t="shared" si="220"/>
        <v>0</v>
      </c>
      <c r="S1472" s="248">
        <f t="shared" si="221"/>
        <v>0</v>
      </c>
      <c r="T1472" s="248">
        <f t="shared" si="222"/>
        <v>0</v>
      </c>
      <c r="U1472" s="248">
        <f t="shared" si="223"/>
        <v>0</v>
      </c>
      <c r="V1472" s="13"/>
      <c r="W1472" s="7"/>
      <c r="AT1472" s="130"/>
      <c r="BF1472" s="33">
        <f t="shared" si="229"/>
        <v>41242</v>
      </c>
      <c r="BG1472" s="34">
        <f t="shared" si="224"/>
        <v>82.88000000000001</v>
      </c>
      <c r="BH1472" s="32">
        <f t="shared" si="225"/>
        <v>1</v>
      </c>
      <c r="BI1472" s="32">
        <f t="shared" si="226"/>
        <v>0</v>
      </c>
      <c r="BJ1472" s="69">
        <f t="shared" si="227"/>
        <v>0</v>
      </c>
      <c r="BK1472" s="158" t="str">
        <f t="shared" si="228"/>
        <v/>
      </c>
    </row>
    <row r="1473" spans="1:63" ht="12" customHeight="1" x14ac:dyDescent="0.2">
      <c r="A1473" s="8"/>
      <c r="B1473" s="7"/>
      <c r="C1473" s="7"/>
      <c r="D1473" s="7"/>
      <c r="E1473" s="7"/>
      <c r="F1473" s="7"/>
      <c r="G1473" s="7"/>
      <c r="H1473" s="7"/>
      <c r="I1473" s="10"/>
      <c r="J1473" s="25"/>
      <c r="K1473" s="250"/>
      <c r="L1473" s="31"/>
      <c r="M1473" s="9"/>
      <c r="N1473" s="11" t="s">
        <v>25</v>
      </c>
      <c r="O1473" s="39"/>
      <c r="P1473" s="47"/>
      <c r="Q1473" s="13"/>
      <c r="R1473" s="248">
        <f t="shared" si="220"/>
        <v>0</v>
      </c>
      <c r="S1473" s="248">
        <f t="shared" si="221"/>
        <v>0</v>
      </c>
      <c r="T1473" s="248">
        <f t="shared" si="222"/>
        <v>0</v>
      </c>
      <c r="U1473" s="248">
        <f t="shared" si="223"/>
        <v>0</v>
      </c>
      <c r="V1473" s="13"/>
      <c r="W1473" s="7"/>
      <c r="AT1473" s="130"/>
      <c r="BF1473" s="33">
        <f t="shared" si="229"/>
        <v>41242</v>
      </c>
      <c r="BG1473" s="34">
        <f t="shared" si="224"/>
        <v>82.88000000000001</v>
      </c>
      <c r="BH1473" s="32">
        <f t="shared" si="225"/>
        <v>1</v>
      </c>
      <c r="BI1473" s="32">
        <f t="shared" si="226"/>
        <v>0</v>
      </c>
      <c r="BJ1473" s="69">
        <f t="shared" si="227"/>
        <v>0</v>
      </c>
      <c r="BK1473" s="158" t="str">
        <f t="shared" si="228"/>
        <v/>
      </c>
    </row>
    <row r="1474" spans="1:63" ht="12" customHeight="1" x14ac:dyDescent="0.2">
      <c r="A1474" s="8"/>
      <c r="B1474" s="7"/>
      <c r="C1474" s="7"/>
      <c r="D1474" s="7"/>
      <c r="E1474" s="7"/>
      <c r="F1474" s="7"/>
      <c r="G1474" s="7"/>
      <c r="H1474" s="7"/>
      <c r="I1474" s="10"/>
      <c r="J1474" s="25"/>
      <c r="K1474" s="250"/>
      <c r="L1474" s="31"/>
      <c r="M1474" s="9"/>
      <c r="N1474" s="11" t="s">
        <v>25</v>
      </c>
      <c r="O1474" s="39"/>
      <c r="P1474" s="47"/>
      <c r="Q1474" s="13"/>
      <c r="R1474" s="248">
        <f t="shared" si="220"/>
        <v>0</v>
      </c>
      <c r="S1474" s="248">
        <f t="shared" si="221"/>
        <v>0</v>
      </c>
      <c r="T1474" s="248">
        <f t="shared" si="222"/>
        <v>0</v>
      </c>
      <c r="U1474" s="248">
        <f t="shared" si="223"/>
        <v>0</v>
      </c>
      <c r="V1474" s="13"/>
      <c r="W1474" s="7"/>
      <c r="AT1474" s="130"/>
      <c r="BF1474" s="33">
        <f t="shared" si="229"/>
        <v>41242</v>
      </c>
      <c r="BG1474" s="34">
        <f t="shared" si="224"/>
        <v>82.88000000000001</v>
      </c>
      <c r="BH1474" s="32">
        <f t="shared" si="225"/>
        <v>1</v>
      </c>
      <c r="BI1474" s="32">
        <f t="shared" si="226"/>
        <v>0</v>
      </c>
      <c r="BJ1474" s="69">
        <f t="shared" si="227"/>
        <v>0</v>
      </c>
      <c r="BK1474" s="158" t="str">
        <f t="shared" si="228"/>
        <v/>
      </c>
    </row>
    <row r="1475" spans="1:63" ht="12" customHeight="1" x14ac:dyDescent="0.2">
      <c r="A1475" s="8"/>
      <c r="B1475" s="7"/>
      <c r="C1475" s="7"/>
      <c r="D1475" s="7"/>
      <c r="E1475" s="7"/>
      <c r="F1475" s="7"/>
      <c r="G1475" s="7"/>
      <c r="H1475" s="7"/>
      <c r="I1475" s="10"/>
      <c r="J1475" s="25"/>
      <c r="K1475" s="250"/>
      <c r="L1475" s="31"/>
      <c r="M1475" s="9"/>
      <c r="N1475" s="11" t="s">
        <v>25</v>
      </c>
      <c r="O1475" s="39"/>
      <c r="P1475" s="47"/>
      <c r="Q1475" s="13"/>
      <c r="R1475" s="248">
        <f t="shared" si="220"/>
        <v>0</v>
      </c>
      <c r="S1475" s="248">
        <f t="shared" si="221"/>
        <v>0</v>
      </c>
      <c r="T1475" s="248">
        <f t="shared" si="222"/>
        <v>0</v>
      </c>
      <c r="U1475" s="248">
        <f t="shared" si="223"/>
        <v>0</v>
      </c>
      <c r="V1475" s="13"/>
      <c r="W1475" s="7"/>
      <c r="AT1475" s="130"/>
      <c r="BF1475" s="33">
        <f t="shared" si="229"/>
        <v>41242</v>
      </c>
      <c r="BG1475" s="34">
        <f t="shared" si="224"/>
        <v>82.88000000000001</v>
      </c>
      <c r="BH1475" s="32">
        <f t="shared" si="225"/>
        <v>1</v>
      </c>
      <c r="BI1475" s="32">
        <f t="shared" si="226"/>
        <v>0</v>
      </c>
      <c r="BJ1475" s="69">
        <f t="shared" si="227"/>
        <v>0</v>
      </c>
      <c r="BK1475" s="158" t="str">
        <f t="shared" si="228"/>
        <v/>
      </c>
    </row>
    <row r="1476" spans="1:63" ht="12" customHeight="1" x14ac:dyDescent="0.2">
      <c r="A1476" s="8"/>
      <c r="B1476" s="7"/>
      <c r="C1476" s="7"/>
      <c r="D1476" s="7"/>
      <c r="E1476" s="7"/>
      <c r="F1476" s="7"/>
      <c r="G1476" s="7"/>
      <c r="H1476" s="7"/>
      <c r="I1476" s="10"/>
      <c r="J1476" s="25"/>
      <c r="K1476" s="250"/>
      <c r="L1476" s="31"/>
      <c r="M1476" s="9"/>
      <c r="N1476" s="11" t="s">
        <v>25</v>
      </c>
      <c r="O1476" s="39"/>
      <c r="P1476" s="47"/>
      <c r="Q1476" s="13"/>
      <c r="R1476" s="248">
        <f t="shared" si="220"/>
        <v>0</v>
      </c>
      <c r="S1476" s="248">
        <f t="shared" si="221"/>
        <v>0</v>
      </c>
      <c r="T1476" s="248">
        <f t="shared" si="222"/>
        <v>0</v>
      </c>
      <c r="U1476" s="248">
        <f t="shared" si="223"/>
        <v>0</v>
      </c>
      <c r="V1476" s="13"/>
      <c r="W1476" s="7"/>
      <c r="AT1476" s="130"/>
      <c r="BF1476" s="33">
        <f t="shared" si="229"/>
        <v>41242</v>
      </c>
      <c r="BG1476" s="34">
        <f t="shared" si="224"/>
        <v>82.88000000000001</v>
      </c>
      <c r="BH1476" s="32">
        <f t="shared" si="225"/>
        <v>1</v>
      </c>
      <c r="BI1476" s="32">
        <f t="shared" si="226"/>
        <v>0</v>
      </c>
      <c r="BJ1476" s="69">
        <f t="shared" si="227"/>
        <v>0</v>
      </c>
      <c r="BK1476" s="158" t="str">
        <f t="shared" si="228"/>
        <v/>
      </c>
    </row>
    <row r="1477" spans="1:63" ht="12" customHeight="1" x14ac:dyDescent="0.2">
      <c r="A1477" s="8"/>
      <c r="B1477" s="7"/>
      <c r="C1477" s="7"/>
      <c r="D1477" s="7"/>
      <c r="E1477" s="7"/>
      <c r="F1477" s="7"/>
      <c r="G1477" s="7"/>
      <c r="H1477" s="7"/>
      <c r="I1477" s="10"/>
      <c r="J1477" s="25"/>
      <c r="K1477" s="250"/>
      <c r="L1477" s="31"/>
      <c r="M1477" s="9"/>
      <c r="N1477" s="11" t="s">
        <v>25</v>
      </c>
      <c r="O1477" s="39"/>
      <c r="P1477" s="47"/>
      <c r="Q1477" s="13"/>
      <c r="R1477" s="248">
        <f t="shared" si="220"/>
        <v>0</v>
      </c>
      <c r="S1477" s="248">
        <f t="shared" si="221"/>
        <v>0</v>
      </c>
      <c r="T1477" s="248">
        <f t="shared" si="222"/>
        <v>0</v>
      </c>
      <c r="U1477" s="248">
        <f t="shared" si="223"/>
        <v>0</v>
      </c>
      <c r="V1477" s="13"/>
      <c r="W1477" s="7"/>
      <c r="AT1477" s="130"/>
      <c r="BF1477" s="33">
        <f t="shared" si="229"/>
        <v>41242</v>
      </c>
      <c r="BG1477" s="34">
        <f t="shared" si="224"/>
        <v>82.88000000000001</v>
      </c>
      <c r="BH1477" s="32">
        <f t="shared" si="225"/>
        <v>1</v>
      </c>
      <c r="BI1477" s="32">
        <f t="shared" si="226"/>
        <v>0</v>
      </c>
      <c r="BJ1477" s="69">
        <f t="shared" si="227"/>
        <v>0</v>
      </c>
      <c r="BK1477" s="158" t="str">
        <f t="shared" si="228"/>
        <v/>
      </c>
    </row>
    <row r="1478" spans="1:63" ht="12" customHeight="1" x14ac:dyDescent="0.2">
      <c r="A1478" s="8"/>
      <c r="B1478" s="7"/>
      <c r="C1478" s="7"/>
      <c r="D1478" s="7"/>
      <c r="E1478" s="7"/>
      <c r="F1478" s="7"/>
      <c r="G1478" s="7"/>
      <c r="H1478" s="7"/>
      <c r="I1478" s="10"/>
      <c r="J1478" s="25"/>
      <c r="K1478" s="250"/>
      <c r="L1478" s="31"/>
      <c r="M1478" s="9"/>
      <c r="N1478" s="11" t="s">
        <v>25</v>
      </c>
      <c r="O1478" s="39"/>
      <c r="P1478" s="47"/>
      <c r="Q1478" s="13"/>
      <c r="R1478" s="248">
        <f t="shared" si="220"/>
        <v>0</v>
      </c>
      <c r="S1478" s="248">
        <f t="shared" si="221"/>
        <v>0</v>
      </c>
      <c r="T1478" s="248">
        <f t="shared" si="222"/>
        <v>0</v>
      </c>
      <c r="U1478" s="248">
        <f t="shared" si="223"/>
        <v>0</v>
      </c>
      <c r="V1478" s="13"/>
      <c r="W1478" s="7"/>
      <c r="AT1478" s="130"/>
      <c r="BF1478" s="33">
        <f t="shared" si="229"/>
        <v>41242</v>
      </c>
      <c r="BG1478" s="34">
        <f t="shared" si="224"/>
        <v>82.88000000000001</v>
      </c>
      <c r="BH1478" s="32">
        <f t="shared" si="225"/>
        <v>1</v>
      </c>
      <c r="BI1478" s="32">
        <f t="shared" si="226"/>
        <v>0</v>
      </c>
      <c r="BJ1478" s="69">
        <f t="shared" si="227"/>
        <v>0</v>
      </c>
      <c r="BK1478" s="158" t="str">
        <f t="shared" si="228"/>
        <v/>
      </c>
    </row>
    <row r="1479" spans="1:63" ht="12" customHeight="1" x14ac:dyDescent="0.2">
      <c r="A1479" s="8"/>
      <c r="B1479" s="7"/>
      <c r="C1479" s="7"/>
      <c r="D1479" s="7"/>
      <c r="E1479" s="7"/>
      <c r="F1479" s="7"/>
      <c r="G1479" s="7"/>
      <c r="H1479" s="7"/>
      <c r="I1479" s="10"/>
      <c r="J1479" s="25"/>
      <c r="K1479" s="250"/>
      <c r="L1479" s="31"/>
      <c r="M1479" s="9"/>
      <c r="N1479" s="11" t="s">
        <v>25</v>
      </c>
      <c r="O1479" s="39"/>
      <c r="P1479" s="47"/>
      <c r="Q1479" s="13"/>
      <c r="R1479" s="248">
        <f t="shared" si="220"/>
        <v>0</v>
      </c>
      <c r="S1479" s="248">
        <f t="shared" si="221"/>
        <v>0</v>
      </c>
      <c r="T1479" s="248">
        <f t="shared" si="222"/>
        <v>0</v>
      </c>
      <c r="U1479" s="248">
        <f t="shared" si="223"/>
        <v>0</v>
      </c>
      <c r="V1479" s="13"/>
      <c r="W1479" s="7"/>
      <c r="AT1479" s="130"/>
      <c r="BF1479" s="33">
        <f t="shared" si="229"/>
        <v>41242</v>
      </c>
      <c r="BG1479" s="34">
        <f t="shared" si="224"/>
        <v>82.88000000000001</v>
      </c>
      <c r="BH1479" s="32">
        <f t="shared" si="225"/>
        <v>1</v>
      </c>
      <c r="BI1479" s="32">
        <f t="shared" si="226"/>
        <v>0</v>
      </c>
      <c r="BJ1479" s="69">
        <f t="shared" si="227"/>
        <v>0</v>
      </c>
      <c r="BK1479" s="158" t="str">
        <f t="shared" si="228"/>
        <v/>
      </c>
    </row>
    <row r="1480" spans="1:63" ht="12" customHeight="1" x14ac:dyDescent="0.2">
      <c r="A1480" s="8"/>
      <c r="B1480" s="7"/>
      <c r="C1480" s="7"/>
      <c r="D1480" s="7"/>
      <c r="E1480" s="7"/>
      <c r="F1480" s="7"/>
      <c r="G1480" s="7"/>
      <c r="H1480" s="7"/>
      <c r="I1480" s="10"/>
      <c r="J1480" s="25"/>
      <c r="K1480" s="250"/>
      <c r="L1480" s="31"/>
      <c r="M1480" s="9"/>
      <c r="N1480" s="11" t="s">
        <v>25</v>
      </c>
      <c r="O1480" s="39"/>
      <c r="P1480" s="47"/>
      <c r="Q1480" s="13"/>
      <c r="R1480" s="248">
        <f t="shared" si="220"/>
        <v>0</v>
      </c>
      <c r="S1480" s="248">
        <f t="shared" si="221"/>
        <v>0</v>
      </c>
      <c r="T1480" s="248">
        <f t="shared" si="222"/>
        <v>0</v>
      </c>
      <c r="U1480" s="248">
        <f t="shared" si="223"/>
        <v>0</v>
      </c>
      <c r="V1480" s="13"/>
      <c r="W1480" s="7"/>
      <c r="AT1480" s="130"/>
      <c r="BF1480" s="33">
        <f t="shared" si="229"/>
        <v>41242</v>
      </c>
      <c r="BG1480" s="34">
        <f t="shared" si="224"/>
        <v>82.88000000000001</v>
      </c>
      <c r="BH1480" s="32">
        <f t="shared" si="225"/>
        <v>1</v>
      </c>
      <c r="BI1480" s="32">
        <f t="shared" si="226"/>
        <v>0</v>
      </c>
      <c r="BJ1480" s="69">
        <f t="shared" si="227"/>
        <v>0</v>
      </c>
      <c r="BK1480" s="158" t="str">
        <f t="shared" si="228"/>
        <v/>
      </c>
    </row>
    <row r="1481" spans="1:63" ht="12" customHeight="1" x14ac:dyDescent="0.2">
      <c r="A1481" s="8"/>
      <c r="B1481" s="7"/>
      <c r="C1481" s="7"/>
      <c r="D1481" s="7"/>
      <c r="E1481" s="7"/>
      <c r="F1481" s="7"/>
      <c r="G1481" s="7"/>
      <c r="H1481" s="7"/>
      <c r="I1481" s="10"/>
      <c r="J1481" s="25"/>
      <c r="K1481" s="250"/>
      <c r="L1481" s="31"/>
      <c r="M1481" s="9"/>
      <c r="N1481" s="11" t="s">
        <v>25</v>
      </c>
      <c r="O1481" s="39"/>
      <c r="P1481" s="47"/>
      <c r="Q1481" s="13"/>
      <c r="R1481" s="248">
        <f t="shared" si="220"/>
        <v>0</v>
      </c>
      <c r="S1481" s="248">
        <f t="shared" si="221"/>
        <v>0</v>
      </c>
      <c r="T1481" s="248">
        <f t="shared" si="222"/>
        <v>0</v>
      </c>
      <c r="U1481" s="248">
        <f t="shared" si="223"/>
        <v>0</v>
      </c>
      <c r="V1481" s="13"/>
      <c r="W1481" s="7"/>
      <c r="AT1481" s="130"/>
      <c r="BF1481" s="33">
        <f t="shared" si="229"/>
        <v>41242</v>
      </c>
      <c r="BG1481" s="34">
        <f t="shared" si="224"/>
        <v>82.88000000000001</v>
      </c>
      <c r="BH1481" s="32">
        <f t="shared" si="225"/>
        <v>1</v>
      </c>
      <c r="BI1481" s="32">
        <f t="shared" si="226"/>
        <v>0</v>
      </c>
      <c r="BJ1481" s="69">
        <f t="shared" si="227"/>
        <v>0</v>
      </c>
      <c r="BK1481" s="158" t="str">
        <f t="shared" si="228"/>
        <v/>
      </c>
    </row>
    <row r="1482" spans="1:63" ht="12" customHeight="1" x14ac:dyDescent="0.2">
      <c r="A1482" s="8"/>
      <c r="B1482" s="7"/>
      <c r="C1482" s="7"/>
      <c r="D1482" s="7"/>
      <c r="E1482" s="7"/>
      <c r="F1482" s="7"/>
      <c r="G1482" s="7"/>
      <c r="H1482" s="7"/>
      <c r="I1482" s="10"/>
      <c r="J1482" s="25"/>
      <c r="K1482" s="250"/>
      <c r="L1482" s="31"/>
      <c r="M1482" s="9"/>
      <c r="N1482" s="11" t="s">
        <v>25</v>
      </c>
      <c r="O1482" s="39"/>
      <c r="P1482" s="47"/>
      <c r="Q1482" s="13"/>
      <c r="R1482" s="248">
        <f t="shared" si="220"/>
        <v>0</v>
      </c>
      <c r="S1482" s="248">
        <f t="shared" si="221"/>
        <v>0</v>
      </c>
      <c r="T1482" s="248">
        <f t="shared" si="222"/>
        <v>0</v>
      </c>
      <c r="U1482" s="248">
        <f t="shared" si="223"/>
        <v>0</v>
      </c>
      <c r="V1482" s="13"/>
      <c r="W1482" s="7"/>
      <c r="AT1482" s="130"/>
      <c r="BF1482" s="33">
        <f t="shared" si="229"/>
        <v>41242</v>
      </c>
      <c r="BG1482" s="34">
        <f t="shared" si="224"/>
        <v>82.88000000000001</v>
      </c>
      <c r="BH1482" s="32">
        <f t="shared" si="225"/>
        <v>1</v>
      </c>
      <c r="BI1482" s="32">
        <f t="shared" si="226"/>
        <v>0</v>
      </c>
      <c r="BJ1482" s="69">
        <f t="shared" si="227"/>
        <v>0</v>
      </c>
      <c r="BK1482" s="158" t="str">
        <f t="shared" si="228"/>
        <v/>
      </c>
    </row>
    <row r="1483" spans="1:63" ht="12" customHeight="1" x14ac:dyDescent="0.2">
      <c r="A1483" s="8"/>
      <c r="B1483" s="7"/>
      <c r="C1483" s="7"/>
      <c r="D1483" s="7"/>
      <c r="E1483" s="7"/>
      <c r="F1483" s="7"/>
      <c r="G1483" s="7"/>
      <c r="H1483" s="7"/>
      <c r="I1483" s="10"/>
      <c r="J1483" s="25"/>
      <c r="K1483" s="250"/>
      <c r="L1483" s="31"/>
      <c r="M1483" s="9"/>
      <c r="N1483" s="11" t="s">
        <v>25</v>
      </c>
      <c r="O1483" s="39"/>
      <c r="P1483" s="47"/>
      <c r="Q1483" s="13"/>
      <c r="R1483" s="248">
        <f t="shared" ref="R1483:R1546" si="230">IF(N1483&lt;&gt;"M",ROUND(IF(M1483&lt;&gt;"Y",IF(P1483&lt;&gt;"Y",K1483,K1483*(BH1483-1)),0),ROUNDING),"")</f>
        <v>0</v>
      </c>
      <c r="S1483" s="248">
        <f t="shared" ref="S1483:S1546" si="231">IF(N1483&lt;&gt;"M",ROUND(IF(O1483&gt;0,IF(M1483="Y",BI1483*(1-O1483),IF(BI1483&gt;R1483,R1483 + (BI1483 - R1483)*(1-O1483),BI1483)),BI1483),ROUNDING),"")</f>
        <v>0</v>
      </c>
      <c r="T1483" s="248">
        <f t="shared" ref="T1483:T1546" si="232">IF(N1483&lt;&gt;"M",ROUND(IF(O1483&gt;0,IF(M1483="Y",BJ1483*(1-O1483),IF(BJ1483&gt;R1483,R1483 + (BJ1483 - R1483)*(1-O1483),BJ1483)),BJ1483),ROUNDING),"")</f>
        <v>0</v>
      </c>
      <c r="U1483" s="248">
        <f t="shared" ref="U1483:U1546" si="233">IF(N1483&lt;&gt;"M",ROUND(IF(OR(N1483="P",N1483=""),0,IF(OR(M1483="N",M1483=""),T1483-R1483,T1483)),ROUNDING),"")</f>
        <v>0</v>
      </c>
      <c r="V1483" s="13"/>
      <c r="W1483" s="7"/>
      <c r="AT1483" s="130"/>
      <c r="BF1483" s="33">
        <f t="shared" si="229"/>
        <v>41242</v>
      </c>
      <c r="BG1483" s="34">
        <f t="shared" ref="BG1483:BG1546" si="234">IF(N1483&lt;&gt;"M",BG1482+U1483,BG1482)</f>
        <v>82.88000000000001</v>
      </c>
      <c r="BH1483" s="32">
        <f t="shared" ref="BH1483:BH1546" si="235">IF(L1483&lt;&gt;"",IF(ODDS_TYPE=1,L1483,IF(ODDS_TYPE=2,IF(L1483&gt;0,1+L1483/100,IF(L1483&lt;0,1-100/L1483,1)),IF(ODDS_TYPE=3,1+L1483,IF(ODDS_TYPE=4,1+L1483,IF(ODDS_TYPE=5,IF(L1483&gt;0,1+L1483,1-1/L1483),IF(ODDS_TYPE=6,IF(L1483&gt;=0,L1483+1,1-1/L1483),1)))))),1)</f>
        <v>1</v>
      </c>
      <c r="BI1483" s="32">
        <f t="shared" ref="BI1483:BI1546" si="236">IF(P1483&lt;&gt;"Y",IF(M1483&lt;&gt;"Y",K1483*BH1483,K1483*BH1483 - K1483),IF(M1483&lt;&gt;"Y",K1483*BH1483,K1483))</f>
        <v>0</v>
      </c>
      <c r="BJ1483" s="69">
        <f t="shared" ref="BJ1483:BJ1546" si="237">IF(P1483&lt;&gt;"Y",
IF(M1483&lt;&gt;"Y",
IF(N1483="Y",K1483*BH1483,IF(N1483="P",0,IF(OR(N1483="R",N1483="PU"),K1483,IF(N1483="H",K1483*BH1483*0.5,IF(N1483="HW",K1483*0.5*(1 + BH1483),IF(N1483="HL",K1483*0.5,0)))))),
IF(N1483="Y",K1483*BH1483 - K1483,IF(N1483="P",0,IF(OR(N1483="R",N1483="PU"),0,IF(N1483="H",IF(BH1483&gt;2,0.5*K1483*BH1483 - K1483,0),IF(N1483="HW",K1483*0.5*(1 + BH1483) - K1483,IF(N1483="HL",0,0))))))),
IF(M1483&lt;&gt;"Y",
IF(N1483="Y",K1483*BH1483,IF(N1483="P",0,IF(OR(N1483="R",N1483="PU"),K1483*(BH1483-1),IF(N1483="H",K1483*BH1483*0.5,IF(N1483="HW",K1483*(BH1483-1)*0.5,IF(N1483="HL",K1483*BH1483 - K1483*0.5,0)))))),
IF(N1483="Y",K1483,IF(N1483="P",0,IF(OR(N1483="R",N1483="PU"),0,IF(N1483="H",IF(BH1483&lt;2,K1483*BH1483*0.5 - K1483*(BH1483-1),0),IF(N1483="HW",0,IF(N1483="HL",K1483*0.5,0)))))))
)</f>
        <v>0</v>
      </c>
      <c r="BK1483" s="158" t="str">
        <f t="shared" ref="BK1483:BK1546" si="238">IF(FILT_M=1,IF(LEN(C1483)&gt;0,C1483,""),IF(FILT_M=2,IF(LEN(E1483)&gt;0,E1483,""),IF(FILT_M=3,IF(LEN(F1483)&gt;0,F1483,""),IF(FILT_M=4,IF(LEN(G1483)&gt;0,G1483,""),""))))</f>
        <v/>
      </c>
    </row>
    <row r="1484" spans="1:63" ht="12" customHeight="1" x14ac:dyDescent="0.2">
      <c r="A1484" s="8"/>
      <c r="B1484" s="7"/>
      <c r="C1484" s="7"/>
      <c r="D1484" s="7"/>
      <c r="E1484" s="7"/>
      <c r="F1484" s="7"/>
      <c r="G1484" s="7"/>
      <c r="H1484" s="7"/>
      <c r="I1484" s="10"/>
      <c r="J1484" s="25"/>
      <c r="K1484" s="250"/>
      <c r="L1484" s="31"/>
      <c r="M1484" s="9"/>
      <c r="N1484" s="11" t="s">
        <v>25</v>
      </c>
      <c r="O1484" s="39"/>
      <c r="P1484" s="47"/>
      <c r="Q1484" s="13"/>
      <c r="R1484" s="248">
        <f t="shared" si="230"/>
        <v>0</v>
      </c>
      <c r="S1484" s="248">
        <f t="shared" si="231"/>
        <v>0</v>
      </c>
      <c r="T1484" s="248">
        <f t="shared" si="232"/>
        <v>0</v>
      </c>
      <c r="U1484" s="248">
        <f t="shared" si="233"/>
        <v>0</v>
      </c>
      <c r="V1484" s="13"/>
      <c r="W1484" s="7"/>
      <c r="AT1484" s="130"/>
      <c r="BF1484" s="33">
        <f t="shared" ref="BF1484:BF1547" si="239">IF(A1484&gt;2,A1484,BF1483)</f>
        <v>41242</v>
      </c>
      <c r="BG1484" s="34">
        <f t="shared" si="234"/>
        <v>82.88000000000001</v>
      </c>
      <c r="BH1484" s="32">
        <f t="shared" si="235"/>
        <v>1</v>
      </c>
      <c r="BI1484" s="32">
        <f t="shared" si="236"/>
        <v>0</v>
      </c>
      <c r="BJ1484" s="69">
        <f t="shared" si="237"/>
        <v>0</v>
      </c>
      <c r="BK1484" s="158" t="str">
        <f t="shared" si="238"/>
        <v/>
      </c>
    </row>
    <row r="1485" spans="1:63" ht="12" customHeight="1" x14ac:dyDescent="0.2">
      <c r="A1485" s="8"/>
      <c r="B1485" s="7"/>
      <c r="C1485" s="7"/>
      <c r="D1485" s="7"/>
      <c r="E1485" s="7"/>
      <c r="F1485" s="7"/>
      <c r="G1485" s="7"/>
      <c r="H1485" s="7"/>
      <c r="I1485" s="10"/>
      <c r="J1485" s="25"/>
      <c r="K1485" s="250"/>
      <c r="L1485" s="31"/>
      <c r="M1485" s="9"/>
      <c r="N1485" s="11" t="s">
        <v>25</v>
      </c>
      <c r="O1485" s="39"/>
      <c r="P1485" s="47"/>
      <c r="Q1485" s="13"/>
      <c r="R1485" s="248">
        <f t="shared" si="230"/>
        <v>0</v>
      </c>
      <c r="S1485" s="248">
        <f t="shared" si="231"/>
        <v>0</v>
      </c>
      <c r="T1485" s="248">
        <f t="shared" si="232"/>
        <v>0</v>
      </c>
      <c r="U1485" s="248">
        <f t="shared" si="233"/>
        <v>0</v>
      </c>
      <c r="V1485" s="13"/>
      <c r="W1485" s="7"/>
      <c r="AT1485" s="130"/>
      <c r="BF1485" s="33">
        <f t="shared" si="239"/>
        <v>41242</v>
      </c>
      <c r="BG1485" s="34">
        <f t="shared" si="234"/>
        <v>82.88000000000001</v>
      </c>
      <c r="BH1485" s="32">
        <f t="shared" si="235"/>
        <v>1</v>
      </c>
      <c r="BI1485" s="32">
        <f t="shared" si="236"/>
        <v>0</v>
      </c>
      <c r="BJ1485" s="69">
        <f t="shared" si="237"/>
        <v>0</v>
      </c>
      <c r="BK1485" s="158" t="str">
        <f t="shared" si="238"/>
        <v/>
      </c>
    </row>
    <row r="1486" spans="1:63" ht="12" customHeight="1" x14ac:dyDescent="0.2">
      <c r="A1486" s="8"/>
      <c r="B1486" s="7"/>
      <c r="C1486" s="7"/>
      <c r="D1486" s="7"/>
      <c r="E1486" s="7"/>
      <c r="F1486" s="7"/>
      <c r="G1486" s="7"/>
      <c r="H1486" s="7"/>
      <c r="I1486" s="10"/>
      <c r="J1486" s="25"/>
      <c r="K1486" s="250"/>
      <c r="L1486" s="31"/>
      <c r="M1486" s="9"/>
      <c r="N1486" s="11" t="s">
        <v>25</v>
      </c>
      <c r="O1486" s="39"/>
      <c r="P1486" s="47"/>
      <c r="Q1486" s="13"/>
      <c r="R1486" s="248">
        <f t="shared" si="230"/>
        <v>0</v>
      </c>
      <c r="S1486" s="248">
        <f t="shared" si="231"/>
        <v>0</v>
      </c>
      <c r="T1486" s="248">
        <f t="shared" si="232"/>
        <v>0</v>
      </c>
      <c r="U1486" s="248">
        <f t="shared" si="233"/>
        <v>0</v>
      </c>
      <c r="V1486" s="13"/>
      <c r="W1486" s="7"/>
      <c r="AT1486" s="130"/>
      <c r="BF1486" s="33">
        <f t="shared" si="239"/>
        <v>41242</v>
      </c>
      <c r="BG1486" s="34">
        <f t="shared" si="234"/>
        <v>82.88000000000001</v>
      </c>
      <c r="BH1486" s="32">
        <f t="shared" si="235"/>
        <v>1</v>
      </c>
      <c r="BI1486" s="32">
        <f t="shared" si="236"/>
        <v>0</v>
      </c>
      <c r="BJ1486" s="69">
        <f t="shared" si="237"/>
        <v>0</v>
      </c>
      <c r="BK1486" s="158" t="str">
        <f t="shared" si="238"/>
        <v/>
      </c>
    </row>
    <row r="1487" spans="1:63" ht="12" customHeight="1" x14ac:dyDescent="0.2">
      <c r="A1487" s="8"/>
      <c r="B1487" s="7"/>
      <c r="C1487" s="7"/>
      <c r="D1487" s="7"/>
      <c r="E1487" s="7"/>
      <c r="F1487" s="7"/>
      <c r="G1487" s="7"/>
      <c r="H1487" s="7"/>
      <c r="I1487" s="10"/>
      <c r="J1487" s="25"/>
      <c r="K1487" s="250"/>
      <c r="L1487" s="31"/>
      <c r="M1487" s="9"/>
      <c r="N1487" s="11" t="s">
        <v>25</v>
      </c>
      <c r="O1487" s="39"/>
      <c r="P1487" s="47"/>
      <c r="Q1487" s="13"/>
      <c r="R1487" s="248">
        <f t="shared" si="230"/>
        <v>0</v>
      </c>
      <c r="S1487" s="248">
        <f t="shared" si="231"/>
        <v>0</v>
      </c>
      <c r="T1487" s="248">
        <f t="shared" si="232"/>
        <v>0</v>
      </c>
      <c r="U1487" s="248">
        <f t="shared" si="233"/>
        <v>0</v>
      </c>
      <c r="V1487" s="13"/>
      <c r="W1487" s="7"/>
      <c r="AT1487" s="130"/>
      <c r="BF1487" s="33">
        <f t="shared" si="239"/>
        <v>41242</v>
      </c>
      <c r="BG1487" s="34">
        <f t="shared" si="234"/>
        <v>82.88000000000001</v>
      </c>
      <c r="BH1487" s="32">
        <f t="shared" si="235"/>
        <v>1</v>
      </c>
      <c r="BI1487" s="32">
        <f t="shared" si="236"/>
        <v>0</v>
      </c>
      <c r="BJ1487" s="69">
        <f t="shared" si="237"/>
        <v>0</v>
      </c>
      <c r="BK1487" s="158" t="str">
        <f t="shared" si="238"/>
        <v/>
      </c>
    </row>
    <row r="1488" spans="1:63" ht="12" customHeight="1" x14ac:dyDescent="0.2">
      <c r="A1488" s="8"/>
      <c r="B1488" s="7"/>
      <c r="C1488" s="7"/>
      <c r="D1488" s="7"/>
      <c r="E1488" s="7"/>
      <c r="F1488" s="7"/>
      <c r="G1488" s="7"/>
      <c r="H1488" s="7"/>
      <c r="I1488" s="10"/>
      <c r="J1488" s="25"/>
      <c r="K1488" s="250"/>
      <c r="L1488" s="31"/>
      <c r="M1488" s="9"/>
      <c r="N1488" s="11" t="s">
        <v>25</v>
      </c>
      <c r="O1488" s="39"/>
      <c r="P1488" s="47"/>
      <c r="Q1488" s="13"/>
      <c r="R1488" s="248">
        <f t="shared" si="230"/>
        <v>0</v>
      </c>
      <c r="S1488" s="248">
        <f t="shared" si="231"/>
        <v>0</v>
      </c>
      <c r="T1488" s="248">
        <f t="shared" si="232"/>
        <v>0</v>
      </c>
      <c r="U1488" s="248">
        <f t="shared" si="233"/>
        <v>0</v>
      </c>
      <c r="V1488" s="13"/>
      <c r="W1488" s="7"/>
      <c r="AT1488" s="130"/>
      <c r="BF1488" s="33">
        <f t="shared" si="239"/>
        <v>41242</v>
      </c>
      <c r="BG1488" s="34">
        <f t="shared" si="234"/>
        <v>82.88000000000001</v>
      </c>
      <c r="BH1488" s="32">
        <f t="shared" si="235"/>
        <v>1</v>
      </c>
      <c r="BI1488" s="32">
        <f t="shared" si="236"/>
        <v>0</v>
      </c>
      <c r="BJ1488" s="69">
        <f t="shared" si="237"/>
        <v>0</v>
      </c>
      <c r="BK1488" s="158" t="str">
        <f t="shared" si="238"/>
        <v/>
      </c>
    </row>
    <row r="1489" spans="1:63" ht="12" customHeight="1" x14ac:dyDescent="0.2">
      <c r="A1489" s="8"/>
      <c r="B1489" s="7"/>
      <c r="C1489" s="7"/>
      <c r="D1489" s="7"/>
      <c r="E1489" s="7"/>
      <c r="F1489" s="7"/>
      <c r="G1489" s="7"/>
      <c r="H1489" s="7"/>
      <c r="I1489" s="10"/>
      <c r="J1489" s="25"/>
      <c r="K1489" s="250"/>
      <c r="L1489" s="31"/>
      <c r="M1489" s="9"/>
      <c r="N1489" s="11" t="s">
        <v>25</v>
      </c>
      <c r="O1489" s="39"/>
      <c r="P1489" s="47"/>
      <c r="Q1489" s="13"/>
      <c r="R1489" s="248">
        <f t="shared" si="230"/>
        <v>0</v>
      </c>
      <c r="S1489" s="248">
        <f t="shared" si="231"/>
        <v>0</v>
      </c>
      <c r="T1489" s="248">
        <f t="shared" si="232"/>
        <v>0</v>
      </c>
      <c r="U1489" s="248">
        <f t="shared" si="233"/>
        <v>0</v>
      </c>
      <c r="V1489" s="13"/>
      <c r="W1489" s="7"/>
      <c r="AT1489" s="130"/>
      <c r="BF1489" s="33">
        <f t="shared" si="239"/>
        <v>41242</v>
      </c>
      <c r="BG1489" s="34">
        <f t="shared" si="234"/>
        <v>82.88000000000001</v>
      </c>
      <c r="BH1489" s="32">
        <f t="shared" si="235"/>
        <v>1</v>
      </c>
      <c r="BI1489" s="32">
        <f t="shared" si="236"/>
        <v>0</v>
      </c>
      <c r="BJ1489" s="69">
        <f t="shared" si="237"/>
        <v>0</v>
      </c>
      <c r="BK1489" s="158" t="str">
        <f t="shared" si="238"/>
        <v/>
      </c>
    </row>
    <row r="1490" spans="1:63" ht="12" customHeight="1" x14ac:dyDescent="0.2">
      <c r="A1490" s="8"/>
      <c r="B1490" s="7"/>
      <c r="C1490" s="7"/>
      <c r="D1490" s="7"/>
      <c r="E1490" s="7"/>
      <c r="F1490" s="7"/>
      <c r="G1490" s="7"/>
      <c r="H1490" s="7"/>
      <c r="I1490" s="10"/>
      <c r="J1490" s="25"/>
      <c r="K1490" s="250"/>
      <c r="L1490" s="31"/>
      <c r="M1490" s="9"/>
      <c r="N1490" s="11" t="s">
        <v>25</v>
      </c>
      <c r="O1490" s="39"/>
      <c r="P1490" s="47"/>
      <c r="Q1490" s="13"/>
      <c r="R1490" s="248">
        <f t="shared" si="230"/>
        <v>0</v>
      </c>
      <c r="S1490" s="248">
        <f t="shared" si="231"/>
        <v>0</v>
      </c>
      <c r="T1490" s="248">
        <f t="shared" si="232"/>
        <v>0</v>
      </c>
      <c r="U1490" s="248">
        <f t="shared" si="233"/>
        <v>0</v>
      </c>
      <c r="V1490" s="13"/>
      <c r="W1490" s="7"/>
      <c r="AT1490" s="130"/>
      <c r="BF1490" s="33">
        <f t="shared" si="239"/>
        <v>41242</v>
      </c>
      <c r="BG1490" s="34">
        <f t="shared" si="234"/>
        <v>82.88000000000001</v>
      </c>
      <c r="BH1490" s="32">
        <f t="shared" si="235"/>
        <v>1</v>
      </c>
      <c r="BI1490" s="32">
        <f t="shared" si="236"/>
        <v>0</v>
      </c>
      <c r="BJ1490" s="69">
        <f t="shared" si="237"/>
        <v>0</v>
      </c>
      <c r="BK1490" s="158" t="str">
        <f t="shared" si="238"/>
        <v/>
      </c>
    </row>
    <row r="1491" spans="1:63" ht="12" customHeight="1" x14ac:dyDescent="0.2">
      <c r="A1491" s="8"/>
      <c r="B1491" s="7"/>
      <c r="C1491" s="7"/>
      <c r="D1491" s="7"/>
      <c r="E1491" s="7"/>
      <c r="F1491" s="7"/>
      <c r="G1491" s="7"/>
      <c r="H1491" s="7"/>
      <c r="I1491" s="10"/>
      <c r="J1491" s="25"/>
      <c r="K1491" s="250"/>
      <c r="L1491" s="31"/>
      <c r="M1491" s="9"/>
      <c r="N1491" s="11" t="s">
        <v>25</v>
      </c>
      <c r="O1491" s="39"/>
      <c r="P1491" s="47"/>
      <c r="Q1491" s="13"/>
      <c r="R1491" s="248">
        <f t="shared" si="230"/>
        <v>0</v>
      </c>
      <c r="S1491" s="248">
        <f t="shared" si="231"/>
        <v>0</v>
      </c>
      <c r="T1491" s="248">
        <f t="shared" si="232"/>
        <v>0</v>
      </c>
      <c r="U1491" s="248">
        <f t="shared" si="233"/>
        <v>0</v>
      </c>
      <c r="V1491" s="13"/>
      <c r="W1491" s="7"/>
      <c r="AT1491" s="130"/>
      <c r="BF1491" s="33">
        <f t="shared" si="239"/>
        <v>41242</v>
      </c>
      <c r="BG1491" s="34">
        <f t="shared" si="234"/>
        <v>82.88000000000001</v>
      </c>
      <c r="BH1491" s="32">
        <f t="shared" si="235"/>
        <v>1</v>
      </c>
      <c r="BI1491" s="32">
        <f t="shared" si="236"/>
        <v>0</v>
      </c>
      <c r="BJ1491" s="69">
        <f t="shared" si="237"/>
        <v>0</v>
      </c>
      <c r="BK1491" s="158" t="str">
        <f t="shared" si="238"/>
        <v/>
      </c>
    </row>
    <row r="1492" spans="1:63" ht="12" customHeight="1" x14ac:dyDescent="0.2">
      <c r="A1492" s="8"/>
      <c r="B1492" s="7"/>
      <c r="C1492" s="7"/>
      <c r="D1492" s="7"/>
      <c r="E1492" s="7"/>
      <c r="F1492" s="7"/>
      <c r="G1492" s="7"/>
      <c r="H1492" s="7"/>
      <c r="I1492" s="10"/>
      <c r="J1492" s="25"/>
      <c r="K1492" s="250"/>
      <c r="L1492" s="31"/>
      <c r="M1492" s="9"/>
      <c r="N1492" s="11" t="s">
        <v>25</v>
      </c>
      <c r="O1492" s="39"/>
      <c r="P1492" s="47"/>
      <c r="Q1492" s="13"/>
      <c r="R1492" s="248">
        <f t="shared" si="230"/>
        <v>0</v>
      </c>
      <c r="S1492" s="248">
        <f t="shared" si="231"/>
        <v>0</v>
      </c>
      <c r="T1492" s="248">
        <f t="shared" si="232"/>
        <v>0</v>
      </c>
      <c r="U1492" s="248">
        <f t="shared" si="233"/>
        <v>0</v>
      </c>
      <c r="V1492" s="13"/>
      <c r="W1492" s="7"/>
      <c r="AT1492" s="130"/>
      <c r="BF1492" s="33">
        <f t="shared" si="239"/>
        <v>41242</v>
      </c>
      <c r="BG1492" s="34">
        <f t="shared" si="234"/>
        <v>82.88000000000001</v>
      </c>
      <c r="BH1492" s="32">
        <f t="shared" si="235"/>
        <v>1</v>
      </c>
      <c r="BI1492" s="32">
        <f t="shared" si="236"/>
        <v>0</v>
      </c>
      <c r="BJ1492" s="69">
        <f t="shared" si="237"/>
        <v>0</v>
      </c>
      <c r="BK1492" s="158" t="str">
        <f t="shared" si="238"/>
        <v/>
      </c>
    </row>
    <row r="1493" spans="1:63" ht="12" customHeight="1" x14ac:dyDescent="0.2">
      <c r="A1493" s="8"/>
      <c r="B1493" s="7"/>
      <c r="C1493" s="7"/>
      <c r="D1493" s="7"/>
      <c r="E1493" s="7"/>
      <c r="F1493" s="7"/>
      <c r="G1493" s="7"/>
      <c r="H1493" s="7"/>
      <c r="I1493" s="10"/>
      <c r="J1493" s="25"/>
      <c r="K1493" s="250"/>
      <c r="L1493" s="31"/>
      <c r="M1493" s="9"/>
      <c r="N1493" s="11" t="s">
        <v>25</v>
      </c>
      <c r="O1493" s="39"/>
      <c r="P1493" s="47"/>
      <c r="Q1493" s="13"/>
      <c r="R1493" s="248">
        <f t="shared" si="230"/>
        <v>0</v>
      </c>
      <c r="S1493" s="248">
        <f t="shared" si="231"/>
        <v>0</v>
      </c>
      <c r="T1493" s="248">
        <f t="shared" si="232"/>
        <v>0</v>
      </c>
      <c r="U1493" s="248">
        <f t="shared" si="233"/>
        <v>0</v>
      </c>
      <c r="V1493" s="13"/>
      <c r="W1493" s="7"/>
      <c r="AT1493" s="130"/>
      <c r="BF1493" s="33">
        <f t="shared" si="239"/>
        <v>41242</v>
      </c>
      <c r="BG1493" s="34">
        <f t="shared" si="234"/>
        <v>82.88000000000001</v>
      </c>
      <c r="BH1493" s="32">
        <f t="shared" si="235"/>
        <v>1</v>
      </c>
      <c r="BI1493" s="32">
        <f t="shared" si="236"/>
        <v>0</v>
      </c>
      <c r="BJ1493" s="69">
        <f t="shared" si="237"/>
        <v>0</v>
      </c>
      <c r="BK1493" s="158" t="str">
        <f t="shared" si="238"/>
        <v/>
      </c>
    </row>
    <row r="1494" spans="1:63" ht="12" customHeight="1" x14ac:dyDescent="0.2">
      <c r="A1494" s="8"/>
      <c r="B1494" s="7"/>
      <c r="C1494" s="7"/>
      <c r="D1494" s="7"/>
      <c r="E1494" s="7"/>
      <c r="F1494" s="7"/>
      <c r="G1494" s="7"/>
      <c r="H1494" s="7"/>
      <c r="I1494" s="10"/>
      <c r="J1494" s="25"/>
      <c r="K1494" s="250"/>
      <c r="L1494" s="31"/>
      <c r="M1494" s="9"/>
      <c r="N1494" s="11" t="s">
        <v>25</v>
      </c>
      <c r="O1494" s="39"/>
      <c r="P1494" s="47"/>
      <c r="Q1494" s="13"/>
      <c r="R1494" s="248">
        <f t="shared" si="230"/>
        <v>0</v>
      </c>
      <c r="S1494" s="248">
        <f t="shared" si="231"/>
        <v>0</v>
      </c>
      <c r="T1494" s="248">
        <f t="shared" si="232"/>
        <v>0</v>
      </c>
      <c r="U1494" s="248">
        <f t="shared" si="233"/>
        <v>0</v>
      </c>
      <c r="V1494" s="13"/>
      <c r="W1494" s="7"/>
      <c r="AT1494" s="130"/>
      <c r="BF1494" s="33">
        <f t="shared" si="239"/>
        <v>41242</v>
      </c>
      <c r="BG1494" s="34">
        <f t="shared" si="234"/>
        <v>82.88000000000001</v>
      </c>
      <c r="BH1494" s="32">
        <f t="shared" si="235"/>
        <v>1</v>
      </c>
      <c r="BI1494" s="32">
        <f t="shared" si="236"/>
        <v>0</v>
      </c>
      <c r="BJ1494" s="69">
        <f t="shared" si="237"/>
        <v>0</v>
      </c>
      <c r="BK1494" s="158" t="str">
        <f t="shared" si="238"/>
        <v/>
      </c>
    </row>
    <row r="1495" spans="1:63" ht="12" customHeight="1" x14ac:dyDescent="0.2">
      <c r="A1495" s="8"/>
      <c r="B1495" s="7"/>
      <c r="C1495" s="7"/>
      <c r="D1495" s="7"/>
      <c r="E1495" s="7"/>
      <c r="F1495" s="7"/>
      <c r="G1495" s="7"/>
      <c r="H1495" s="7"/>
      <c r="I1495" s="10"/>
      <c r="J1495" s="25"/>
      <c r="K1495" s="250"/>
      <c r="L1495" s="31"/>
      <c r="M1495" s="9"/>
      <c r="N1495" s="11" t="s">
        <v>25</v>
      </c>
      <c r="O1495" s="39"/>
      <c r="P1495" s="47"/>
      <c r="Q1495" s="13"/>
      <c r="R1495" s="248">
        <f t="shared" si="230"/>
        <v>0</v>
      </c>
      <c r="S1495" s="248">
        <f t="shared" si="231"/>
        <v>0</v>
      </c>
      <c r="T1495" s="248">
        <f t="shared" si="232"/>
        <v>0</v>
      </c>
      <c r="U1495" s="248">
        <f t="shared" si="233"/>
        <v>0</v>
      </c>
      <c r="V1495" s="13"/>
      <c r="W1495" s="7"/>
      <c r="AT1495" s="130"/>
      <c r="BF1495" s="33">
        <f t="shared" si="239"/>
        <v>41242</v>
      </c>
      <c r="BG1495" s="34">
        <f t="shared" si="234"/>
        <v>82.88000000000001</v>
      </c>
      <c r="BH1495" s="32">
        <f t="shared" si="235"/>
        <v>1</v>
      </c>
      <c r="BI1495" s="32">
        <f t="shared" si="236"/>
        <v>0</v>
      </c>
      <c r="BJ1495" s="69">
        <f t="shared" si="237"/>
        <v>0</v>
      </c>
      <c r="BK1495" s="158" t="str">
        <f t="shared" si="238"/>
        <v/>
      </c>
    </row>
    <row r="1496" spans="1:63" ht="12" customHeight="1" x14ac:dyDescent="0.2">
      <c r="A1496" s="8"/>
      <c r="B1496" s="7"/>
      <c r="C1496" s="7"/>
      <c r="D1496" s="7"/>
      <c r="E1496" s="7"/>
      <c r="F1496" s="7"/>
      <c r="G1496" s="7"/>
      <c r="H1496" s="7"/>
      <c r="I1496" s="10"/>
      <c r="J1496" s="25"/>
      <c r="K1496" s="250"/>
      <c r="L1496" s="31"/>
      <c r="M1496" s="9"/>
      <c r="N1496" s="11" t="s">
        <v>25</v>
      </c>
      <c r="O1496" s="39"/>
      <c r="P1496" s="47"/>
      <c r="Q1496" s="13"/>
      <c r="R1496" s="248">
        <f t="shared" si="230"/>
        <v>0</v>
      </c>
      <c r="S1496" s="248">
        <f t="shared" si="231"/>
        <v>0</v>
      </c>
      <c r="T1496" s="248">
        <f t="shared" si="232"/>
        <v>0</v>
      </c>
      <c r="U1496" s="248">
        <f t="shared" si="233"/>
        <v>0</v>
      </c>
      <c r="V1496" s="13"/>
      <c r="W1496" s="7"/>
      <c r="AT1496" s="130"/>
      <c r="BF1496" s="33">
        <f t="shared" si="239"/>
        <v>41242</v>
      </c>
      <c r="BG1496" s="34">
        <f t="shared" si="234"/>
        <v>82.88000000000001</v>
      </c>
      <c r="BH1496" s="32">
        <f t="shared" si="235"/>
        <v>1</v>
      </c>
      <c r="BI1496" s="32">
        <f t="shared" si="236"/>
        <v>0</v>
      </c>
      <c r="BJ1496" s="69">
        <f t="shared" si="237"/>
        <v>0</v>
      </c>
      <c r="BK1496" s="158" t="str">
        <f t="shared" si="238"/>
        <v/>
      </c>
    </row>
    <row r="1497" spans="1:63" ht="12" customHeight="1" x14ac:dyDescent="0.2">
      <c r="A1497" s="8"/>
      <c r="B1497" s="7"/>
      <c r="C1497" s="7"/>
      <c r="D1497" s="7"/>
      <c r="E1497" s="7"/>
      <c r="F1497" s="7"/>
      <c r="G1497" s="7"/>
      <c r="H1497" s="7"/>
      <c r="I1497" s="10"/>
      <c r="J1497" s="25"/>
      <c r="K1497" s="250"/>
      <c r="L1497" s="31"/>
      <c r="M1497" s="9"/>
      <c r="N1497" s="11" t="s">
        <v>25</v>
      </c>
      <c r="O1497" s="39"/>
      <c r="P1497" s="47"/>
      <c r="Q1497" s="13"/>
      <c r="R1497" s="248">
        <f t="shared" si="230"/>
        <v>0</v>
      </c>
      <c r="S1497" s="248">
        <f t="shared" si="231"/>
        <v>0</v>
      </c>
      <c r="T1497" s="248">
        <f t="shared" si="232"/>
        <v>0</v>
      </c>
      <c r="U1497" s="248">
        <f t="shared" si="233"/>
        <v>0</v>
      </c>
      <c r="V1497" s="13"/>
      <c r="W1497" s="7"/>
      <c r="AT1497" s="130"/>
      <c r="BF1497" s="33">
        <f t="shared" si="239"/>
        <v>41242</v>
      </c>
      <c r="BG1497" s="34">
        <f t="shared" si="234"/>
        <v>82.88000000000001</v>
      </c>
      <c r="BH1497" s="32">
        <f t="shared" si="235"/>
        <v>1</v>
      </c>
      <c r="BI1497" s="32">
        <f t="shared" si="236"/>
        <v>0</v>
      </c>
      <c r="BJ1497" s="69">
        <f t="shared" si="237"/>
        <v>0</v>
      </c>
      <c r="BK1497" s="158" t="str">
        <f t="shared" si="238"/>
        <v/>
      </c>
    </row>
    <row r="1498" spans="1:63" ht="12" customHeight="1" x14ac:dyDescent="0.2">
      <c r="A1498" s="8"/>
      <c r="B1498" s="7"/>
      <c r="C1498" s="7"/>
      <c r="D1498" s="7"/>
      <c r="E1498" s="7"/>
      <c r="F1498" s="7"/>
      <c r="G1498" s="7"/>
      <c r="H1498" s="7"/>
      <c r="I1498" s="10"/>
      <c r="J1498" s="25"/>
      <c r="K1498" s="250"/>
      <c r="L1498" s="31"/>
      <c r="M1498" s="9"/>
      <c r="N1498" s="11" t="s">
        <v>25</v>
      </c>
      <c r="O1498" s="39"/>
      <c r="P1498" s="47"/>
      <c r="Q1498" s="13"/>
      <c r="R1498" s="248">
        <f t="shared" si="230"/>
        <v>0</v>
      </c>
      <c r="S1498" s="248">
        <f t="shared" si="231"/>
        <v>0</v>
      </c>
      <c r="T1498" s="248">
        <f t="shared" si="232"/>
        <v>0</v>
      </c>
      <c r="U1498" s="248">
        <f t="shared" si="233"/>
        <v>0</v>
      </c>
      <c r="V1498" s="13"/>
      <c r="W1498" s="7"/>
      <c r="AT1498" s="130"/>
      <c r="BF1498" s="33">
        <f t="shared" si="239"/>
        <v>41242</v>
      </c>
      <c r="BG1498" s="34">
        <f t="shared" si="234"/>
        <v>82.88000000000001</v>
      </c>
      <c r="BH1498" s="32">
        <f t="shared" si="235"/>
        <v>1</v>
      </c>
      <c r="BI1498" s="32">
        <f t="shared" si="236"/>
        <v>0</v>
      </c>
      <c r="BJ1498" s="69">
        <f t="shared" si="237"/>
        <v>0</v>
      </c>
      <c r="BK1498" s="158" t="str">
        <f t="shared" si="238"/>
        <v/>
      </c>
    </row>
    <row r="1499" spans="1:63" ht="12" customHeight="1" x14ac:dyDescent="0.2">
      <c r="A1499" s="8"/>
      <c r="B1499" s="7"/>
      <c r="C1499" s="7"/>
      <c r="D1499" s="7"/>
      <c r="E1499" s="7"/>
      <c r="F1499" s="7"/>
      <c r="G1499" s="7"/>
      <c r="H1499" s="7"/>
      <c r="I1499" s="10"/>
      <c r="J1499" s="25"/>
      <c r="K1499" s="250"/>
      <c r="L1499" s="31"/>
      <c r="M1499" s="9"/>
      <c r="N1499" s="11" t="s">
        <v>25</v>
      </c>
      <c r="O1499" s="39"/>
      <c r="P1499" s="47"/>
      <c r="Q1499" s="13"/>
      <c r="R1499" s="248">
        <f t="shared" si="230"/>
        <v>0</v>
      </c>
      <c r="S1499" s="248">
        <f t="shared" si="231"/>
        <v>0</v>
      </c>
      <c r="T1499" s="248">
        <f t="shared" si="232"/>
        <v>0</v>
      </c>
      <c r="U1499" s="248">
        <f t="shared" si="233"/>
        <v>0</v>
      </c>
      <c r="V1499" s="13"/>
      <c r="W1499" s="7"/>
      <c r="AT1499" s="130"/>
      <c r="BF1499" s="33">
        <f t="shared" si="239"/>
        <v>41242</v>
      </c>
      <c r="BG1499" s="34">
        <f t="shared" si="234"/>
        <v>82.88000000000001</v>
      </c>
      <c r="BH1499" s="32">
        <f t="shared" si="235"/>
        <v>1</v>
      </c>
      <c r="BI1499" s="32">
        <f t="shared" si="236"/>
        <v>0</v>
      </c>
      <c r="BJ1499" s="69">
        <f t="shared" si="237"/>
        <v>0</v>
      </c>
      <c r="BK1499" s="158" t="str">
        <f t="shared" si="238"/>
        <v/>
      </c>
    </row>
    <row r="1500" spans="1:63" ht="12" customHeight="1" x14ac:dyDescent="0.2">
      <c r="A1500" s="8"/>
      <c r="B1500" s="7"/>
      <c r="C1500" s="7"/>
      <c r="D1500" s="7"/>
      <c r="E1500" s="7"/>
      <c r="F1500" s="7"/>
      <c r="G1500" s="7"/>
      <c r="H1500" s="7"/>
      <c r="I1500" s="10"/>
      <c r="J1500" s="25"/>
      <c r="K1500" s="250"/>
      <c r="L1500" s="31"/>
      <c r="M1500" s="9"/>
      <c r="N1500" s="11" t="s">
        <v>25</v>
      </c>
      <c r="O1500" s="39"/>
      <c r="P1500" s="47"/>
      <c r="Q1500" s="13"/>
      <c r="R1500" s="248">
        <f t="shared" si="230"/>
        <v>0</v>
      </c>
      <c r="S1500" s="248">
        <f t="shared" si="231"/>
        <v>0</v>
      </c>
      <c r="T1500" s="248">
        <f t="shared" si="232"/>
        <v>0</v>
      </c>
      <c r="U1500" s="248">
        <f t="shared" si="233"/>
        <v>0</v>
      </c>
      <c r="V1500" s="13"/>
      <c r="W1500" s="7"/>
      <c r="AT1500" s="130"/>
      <c r="BF1500" s="33">
        <f t="shared" si="239"/>
        <v>41242</v>
      </c>
      <c r="BG1500" s="34">
        <f t="shared" si="234"/>
        <v>82.88000000000001</v>
      </c>
      <c r="BH1500" s="32">
        <f t="shared" si="235"/>
        <v>1</v>
      </c>
      <c r="BI1500" s="32">
        <f t="shared" si="236"/>
        <v>0</v>
      </c>
      <c r="BJ1500" s="69">
        <f t="shared" si="237"/>
        <v>0</v>
      </c>
      <c r="BK1500" s="158" t="str">
        <f t="shared" si="238"/>
        <v/>
      </c>
    </row>
    <row r="1501" spans="1:63" ht="12" customHeight="1" x14ac:dyDescent="0.2">
      <c r="A1501" s="8"/>
      <c r="B1501" s="7"/>
      <c r="C1501" s="7"/>
      <c r="D1501" s="7"/>
      <c r="E1501" s="7"/>
      <c r="F1501" s="7"/>
      <c r="G1501" s="7"/>
      <c r="H1501" s="7"/>
      <c r="I1501" s="10"/>
      <c r="J1501" s="25"/>
      <c r="K1501" s="250"/>
      <c r="L1501" s="31"/>
      <c r="M1501" s="9"/>
      <c r="N1501" s="11" t="s">
        <v>25</v>
      </c>
      <c r="O1501" s="39"/>
      <c r="P1501" s="47"/>
      <c r="Q1501" s="13"/>
      <c r="R1501" s="248">
        <f t="shared" si="230"/>
        <v>0</v>
      </c>
      <c r="S1501" s="248">
        <f t="shared" si="231"/>
        <v>0</v>
      </c>
      <c r="T1501" s="248">
        <f t="shared" si="232"/>
        <v>0</v>
      </c>
      <c r="U1501" s="248">
        <f t="shared" si="233"/>
        <v>0</v>
      </c>
      <c r="V1501" s="13"/>
      <c r="W1501" s="7"/>
      <c r="AT1501" s="130"/>
      <c r="BF1501" s="33">
        <f t="shared" si="239"/>
        <v>41242</v>
      </c>
      <c r="BG1501" s="34">
        <f t="shared" si="234"/>
        <v>82.88000000000001</v>
      </c>
      <c r="BH1501" s="32">
        <f t="shared" si="235"/>
        <v>1</v>
      </c>
      <c r="BI1501" s="32">
        <f t="shared" si="236"/>
        <v>0</v>
      </c>
      <c r="BJ1501" s="69">
        <f t="shared" si="237"/>
        <v>0</v>
      </c>
      <c r="BK1501" s="158" t="str">
        <f t="shared" si="238"/>
        <v/>
      </c>
    </row>
    <row r="1502" spans="1:63" ht="12" customHeight="1" x14ac:dyDescent="0.2">
      <c r="A1502" s="8"/>
      <c r="B1502" s="7"/>
      <c r="C1502" s="7"/>
      <c r="D1502" s="7"/>
      <c r="E1502" s="7"/>
      <c r="F1502" s="7"/>
      <c r="G1502" s="7"/>
      <c r="H1502" s="7"/>
      <c r="I1502" s="10"/>
      <c r="J1502" s="25"/>
      <c r="K1502" s="250"/>
      <c r="L1502" s="31"/>
      <c r="M1502" s="9"/>
      <c r="N1502" s="11" t="s">
        <v>25</v>
      </c>
      <c r="O1502" s="39"/>
      <c r="P1502" s="47"/>
      <c r="Q1502" s="13"/>
      <c r="R1502" s="248">
        <f t="shared" si="230"/>
        <v>0</v>
      </c>
      <c r="S1502" s="248">
        <f t="shared" si="231"/>
        <v>0</v>
      </c>
      <c r="T1502" s="248">
        <f t="shared" si="232"/>
        <v>0</v>
      </c>
      <c r="U1502" s="248">
        <f t="shared" si="233"/>
        <v>0</v>
      </c>
      <c r="V1502" s="13"/>
      <c r="W1502" s="7"/>
      <c r="AT1502" s="130"/>
      <c r="BF1502" s="33">
        <f t="shared" si="239"/>
        <v>41242</v>
      </c>
      <c r="BG1502" s="34">
        <f t="shared" si="234"/>
        <v>82.88000000000001</v>
      </c>
      <c r="BH1502" s="32">
        <f t="shared" si="235"/>
        <v>1</v>
      </c>
      <c r="BI1502" s="32">
        <f t="shared" si="236"/>
        <v>0</v>
      </c>
      <c r="BJ1502" s="69">
        <f t="shared" si="237"/>
        <v>0</v>
      </c>
      <c r="BK1502" s="158" t="str">
        <f t="shared" si="238"/>
        <v/>
      </c>
    </row>
    <row r="1503" spans="1:63" ht="12" customHeight="1" x14ac:dyDescent="0.2">
      <c r="A1503" s="8"/>
      <c r="B1503" s="7"/>
      <c r="C1503" s="7"/>
      <c r="D1503" s="7"/>
      <c r="E1503" s="7"/>
      <c r="F1503" s="7"/>
      <c r="G1503" s="7"/>
      <c r="H1503" s="7"/>
      <c r="I1503" s="10"/>
      <c r="J1503" s="25"/>
      <c r="K1503" s="250"/>
      <c r="L1503" s="31"/>
      <c r="M1503" s="9"/>
      <c r="N1503" s="11" t="s">
        <v>25</v>
      </c>
      <c r="O1503" s="39"/>
      <c r="P1503" s="47"/>
      <c r="Q1503" s="13"/>
      <c r="R1503" s="248">
        <f t="shared" si="230"/>
        <v>0</v>
      </c>
      <c r="S1503" s="248">
        <f t="shared" si="231"/>
        <v>0</v>
      </c>
      <c r="T1503" s="248">
        <f t="shared" si="232"/>
        <v>0</v>
      </c>
      <c r="U1503" s="248">
        <f t="shared" si="233"/>
        <v>0</v>
      </c>
      <c r="V1503" s="13"/>
      <c r="W1503" s="7"/>
      <c r="AT1503" s="130"/>
      <c r="BF1503" s="33">
        <f t="shared" si="239"/>
        <v>41242</v>
      </c>
      <c r="BG1503" s="34">
        <f t="shared" si="234"/>
        <v>82.88000000000001</v>
      </c>
      <c r="BH1503" s="32">
        <f t="shared" si="235"/>
        <v>1</v>
      </c>
      <c r="BI1503" s="32">
        <f t="shared" si="236"/>
        <v>0</v>
      </c>
      <c r="BJ1503" s="69">
        <f t="shared" si="237"/>
        <v>0</v>
      </c>
      <c r="BK1503" s="158" t="str">
        <f t="shared" si="238"/>
        <v/>
      </c>
    </row>
    <row r="1504" spans="1:63" ht="12" customHeight="1" x14ac:dyDescent="0.2">
      <c r="A1504" s="8"/>
      <c r="B1504" s="7"/>
      <c r="C1504" s="7"/>
      <c r="D1504" s="7"/>
      <c r="E1504" s="7"/>
      <c r="F1504" s="7"/>
      <c r="G1504" s="7"/>
      <c r="H1504" s="7"/>
      <c r="I1504" s="10"/>
      <c r="J1504" s="25"/>
      <c r="K1504" s="250"/>
      <c r="L1504" s="31"/>
      <c r="M1504" s="9"/>
      <c r="N1504" s="11" t="s">
        <v>25</v>
      </c>
      <c r="O1504" s="39"/>
      <c r="P1504" s="47"/>
      <c r="Q1504" s="13"/>
      <c r="R1504" s="248">
        <f t="shared" si="230"/>
        <v>0</v>
      </c>
      <c r="S1504" s="248">
        <f t="shared" si="231"/>
        <v>0</v>
      </c>
      <c r="T1504" s="248">
        <f t="shared" si="232"/>
        <v>0</v>
      </c>
      <c r="U1504" s="248">
        <f t="shared" si="233"/>
        <v>0</v>
      </c>
      <c r="V1504" s="13"/>
      <c r="W1504" s="7"/>
      <c r="AT1504" s="130"/>
      <c r="BF1504" s="33">
        <f t="shared" si="239"/>
        <v>41242</v>
      </c>
      <c r="BG1504" s="34">
        <f t="shared" si="234"/>
        <v>82.88000000000001</v>
      </c>
      <c r="BH1504" s="32">
        <f t="shared" si="235"/>
        <v>1</v>
      </c>
      <c r="BI1504" s="32">
        <f t="shared" si="236"/>
        <v>0</v>
      </c>
      <c r="BJ1504" s="69">
        <f t="shared" si="237"/>
        <v>0</v>
      </c>
      <c r="BK1504" s="158" t="str">
        <f t="shared" si="238"/>
        <v/>
      </c>
    </row>
    <row r="1505" spans="1:63" ht="12" customHeight="1" x14ac:dyDescent="0.2">
      <c r="A1505" s="8"/>
      <c r="B1505" s="7"/>
      <c r="C1505" s="7"/>
      <c r="D1505" s="7"/>
      <c r="E1505" s="7"/>
      <c r="F1505" s="7"/>
      <c r="G1505" s="7"/>
      <c r="H1505" s="7"/>
      <c r="I1505" s="10"/>
      <c r="J1505" s="25"/>
      <c r="K1505" s="250"/>
      <c r="L1505" s="31"/>
      <c r="M1505" s="9"/>
      <c r="N1505" s="11" t="s">
        <v>25</v>
      </c>
      <c r="O1505" s="39"/>
      <c r="P1505" s="47"/>
      <c r="Q1505" s="13"/>
      <c r="R1505" s="248">
        <f t="shared" si="230"/>
        <v>0</v>
      </c>
      <c r="S1505" s="248">
        <f t="shared" si="231"/>
        <v>0</v>
      </c>
      <c r="T1505" s="248">
        <f t="shared" si="232"/>
        <v>0</v>
      </c>
      <c r="U1505" s="248">
        <f t="shared" si="233"/>
        <v>0</v>
      </c>
      <c r="V1505" s="13"/>
      <c r="W1505" s="7"/>
      <c r="AT1505" s="130"/>
      <c r="BF1505" s="33">
        <f t="shared" si="239"/>
        <v>41242</v>
      </c>
      <c r="BG1505" s="34">
        <f t="shared" si="234"/>
        <v>82.88000000000001</v>
      </c>
      <c r="BH1505" s="32">
        <f t="shared" si="235"/>
        <v>1</v>
      </c>
      <c r="BI1505" s="32">
        <f t="shared" si="236"/>
        <v>0</v>
      </c>
      <c r="BJ1505" s="69">
        <f t="shared" si="237"/>
        <v>0</v>
      </c>
      <c r="BK1505" s="158" t="str">
        <f t="shared" si="238"/>
        <v/>
      </c>
    </row>
    <row r="1506" spans="1:63" ht="12" customHeight="1" x14ac:dyDescent="0.2">
      <c r="A1506" s="8"/>
      <c r="B1506" s="7"/>
      <c r="C1506" s="7"/>
      <c r="D1506" s="7"/>
      <c r="E1506" s="7"/>
      <c r="F1506" s="7"/>
      <c r="G1506" s="7"/>
      <c r="H1506" s="7"/>
      <c r="I1506" s="10"/>
      <c r="J1506" s="25"/>
      <c r="K1506" s="250"/>
      <c r="L1506" s="31"/>
      <c r="M1506" s="9"/>
      <c r="N1506" s="11" t="s">
        <v>25</v>
      </c>
      <c r="O1506" s="39"/>
      <c r="P1506" s="47"/>
      <c r="Q1506" s="13"/>
      <c r="R1506" s="248">
        <f t="shared" si="230"/>
        <v>0</v>
      </c>
      <c r="S1506" s="248">
        <f t="shared" si="231"/>
        <v>0</v>
      </c>
      <c r="T1506" s="248">
        <f t="shared" si="232"/>
        <v>0</v>
      </c>
      <c r="U1506" s="248">
        <f t="shared" si="233"/>
        <v>0</v>
      </c>
      <c r="V1506" s="13"/>
      <c r="W1506" s="7"/>
      <c r="AT1506" s="130"/>
      <c r="BF1506" s="33">
        <f t="shared" si="239"/>
        <v>41242</v>
      </c>
      <c r="BG1506" s="34">
        <f t="shared" si="234"/>
        <v>82.88000000000001</v>
      </c>
      <c r="BH1506" s="32">
        <f t="shared" si="235"/>
        <v>1</v>
      </c>
      <c r="BI1506" s="32">
        <f t="shared" si="236"/>
        <v>0</v>
      </c>
      <c r="BJ1506" s="69">
        <f t="shared" si="237"/>
        <v>0</v>
      </c>
      <c r="BK1506" s="158" t="str">
        <f t="shared" si="238"/>
        <v/>
      </c>
    </row>
    <row r="1507" spans="1:63" ht="12" customHeight="1" x14ac:dyDescent="0.2">
      <c r="A1507" s="8"/>
      <c r="B1507" s="7"/>
      <c r="C1507" s="7"/>
      <c r="D1507" s="7"/>
      <c r="E1507" s="7"/>
      <c r="F1507" s="7"/>
      <c r="G1507" s="7"/>
      <c r="H1507" s="7"/>
      <c r="I1507" s="10"/>
      <c r="J1507" s="25"/>
      <c r="K1507" s="250"/>
      <c r="L1507" s="31"/>
      <c r="M1507" s="9"/>
      <c r="N1507" s="11" t="s">
        <v>25</v>
      </c>
      <c r="O1507" s="39"/>
      <c r="P1507" s="47"/>
      <c r="Q1507" s="13"/>
      <c r="R1507" s="248">
        <f t="shared" si="230"/>
        <v>0</v>
      </c>
      <c r="S1507" s="248">
        <f t="shared" si="231"/>
        <v>0</v>
      </c>
      <c r="T1507" s="248">
        <f t="shared" si="232"/>
        <v>0</v>
      </c>
      <c r="U1507" s="248">
        <f t="shared" si="233"/>
        <v>0</v>
      </c>
      <c r="V1507" s="13"/>
      <c r="W1507" s="7"/>
      <c r="AT1507" s="130"/>
      <c r="BF1507" s="33">
        <f t="shared" si="239"/>
        <v>41242</v>
      </c>
      <c r="BG1507" s="34">
        <f t="shared" si="234"/>
        <v>82.88000000000001</v>
      </c>
      <c r="BH1507" s="32">
        <f t="shared" si="235"/>
        <v>1</v>
      </c>
      <c r="BI1507" s="32">
        <f t="shared" si="236"/>
        <v>0</v>
      </c>
      <c r="BJ1507" s="69">
        <f t="shared" si="237"/>
        <v>0</v>
      </c>
      <c r="BK1507" s="158" t="str">
        <f t="shared" si="238"/>
        <v/>
      </c>
    </row>
    <row r="1508" spans="1:63" ht="12" customHeight="1" x14ac:dyDescent="0.2">
      <c r="A1508" s="8"/>
      <c r="B1508" s="7"/>
      <c r="C1508" s="7"/>
      <c r="D1508" s="7"/>
      <c r="E1508" s="7"/>
      <c r="F1508" s="7"/>
      <c r="G1508" s="7"/>
      <c r="H1508" s="7"/>
      <c r="I1508" s="10"/>
      <c r="J1508" s="25"/>
      <c r="K1508" s="250"/>
      <c r="L1508" s="31"/>
      <c r="M1508" s="9"/>
      <c r="N1508" s="11" t="s">
        <v>25</v>
      </c>
      <c r="O1508" s="39"/>
      <c r="P1508" s="47"/>
      <c r="Q1508" s="13"/>
      <c r="R1508" s="248">
        <f t="shared" si="230"/>
        <v>0</v>
      </c>
      <c r="S1508" s="248">
        <f t="shared" si="231"/>
        <v>0</v>
      </c>
      <c r="T1508" s="248">
        <f t="shared" si="232"/>
        <v>0</v>
      </c>
      <c r="U1508" s="248">
        <f t="shared" si="233"/>
        <v>0</v>
      </c>
      <c r="V1508" s="13"/>
      <c r="W1508" s="7"/>
      <c r="AT1508" s="130"/>
      <c r="BF1508" s="33">
        <f t="shared" si="239"/>
        <v>41242</v>
      </c>
      <c r="BG1508" s="34">
        <f t="shared" si="234"/>
        <v>82.88000000000001</v>
      </c>
      <c r="BH1508" s="32">
        <f t="shared" si="235"/>
        <v>1</v>
      </c>
      <c r="BI1508" s="32">
        <f t="shared" si="236"/>
        <v>0</v>
      </c>
      <c r="BJ1508" s="69">
        <f t="shared" si="237"/>
        <v>0</v>
      </c>
      <c r="BK1508" s="158" t="str">
        <f t="shared" si="238"/>
        <v/>
      </c>
    </row>
    <row r="1509" spans="1:63" ht="12" customHeight="1" x14ac:dyDescent="0.2">
      <c r="A1509" s="8"/>
      <c r="B1509" s="7"/>
      <c r="C1509" s="7"/>
      <c r="D1509" s="7"/>
      <c r="E1509" s="7"/>
      <c r="F1509" s="7"/>
      <c r="G1509" s="7"/>
      <c r="H1509" s="7"/>
      <c r="I1509" s="10"/>
      <c r="J1509" s="25"/>
      <c r="K1509" s="250"/>
      <c r="L1509" s="31"/>
      <c r="M1509" s="9"/>
      <c r="N1509" s="11" t="s">
        <v>25</v>
      </c>
      <c r="O1509" s="39"/>
      <c r="P1509" s="47"/>
      <c r="Q1509" s="13"/>
      <c r="R1509" s="248">
        <f t="shared" si="230"/>
        <v>0</v>
      </c>
      <c r="S1509" s="248">
        <f t="shared" si="231"/>
        <v>0</v>
      </c>
      <c r="T1509" s="248">
        <f t="shared" si="232"/>
        <v>0</v>
      </c>
      <c r="U1509" s="248">
        <f t="shared" si="233"/>
        <v>0</v>
      </c>
      <c r="V1509" s="13"/>
      <c r="W1509" s="7"/>
      <c r="AT1509" s="130"/>
      <c r="BF1509" s="33">
        <f t="shared" si="239"/>
        <v>41242</v>
      </c>
      <c r="BG1509" s="34">
        <f t="shared" si="234"/>
        <v>82.88000000000001</v>
      </c>
      <c r="BH1509" s="32">
        <f t="shared" si="235"/>
        <v>1</v>
      </c>
      <c r="BI1509" s="32">
        <f t="shared" si="236"/>
        <v>0</v>
      </c>
      <c r="BJ1509" s="69">
        <f t="shared" si="237"/>
        <v>0</v>
      </c>
      <c r="BK1509" s="158" t="str">
        <f t="shared" si="238"/>
        <v/>
      </c>
    </row>
    <row r="1510" spans="1:63" ht="12" customHeight="1" x14ac:dyDescent="0.2">
      <c r="A1510" s="8"/>
      <c r="B1510" s="7"/>
      <c r="C1510" s="7"/>
      <c r="D1510" s="7"/>
      <c r="E1510" s="7"/>
      <c r="F1510" s="7"/>
      <c r="G1510" s="7"/>
      <c r="H1510" s="7"/>
      <c r="I1510" s="10"/>
      <c r="J1510" s="25"/>
      <c r="K1510" s="250"/>
      <c r="L1510" s="31"/>
      <c r="M1510" s="9"/>
      <c r="N1510" s="11" t="s">
        <v>25</v>
      </c>
      <c r="O1510" s="39"/>
      <c r="P1510" s="47"/>
      <c r="Q1510" s="13"/>
      <c r="R1510" s="248">
        <f t="shared" si="230"/>
        <v>0</v>
      </c>
      <c r="S1510" s="248">
        <f t="shared" si="231"/>
        <v>0</v>
      </c>
      <c r="T1510" s="248">
        <f t="shared" si="232"/>
        <v>0</v>
      </c>
      <c r="U1510" s="248">
        <f t="shared" si="233"/>
        <v>0</v>
      </c>
      <c r="V1510" s="13"/>
      <c r="W1510" s="7"/>
      <c r="AT1510" s="130"/>
      <c r="BF1510" s="33">
        <f t="shared" si="239"/>
        <v>41242</v>
      </c>
      <c r="BG1510" s="34">
        <f t="shared" si="234"/>
        <v>82.88000000000001</v>
      </c>
      <c r="BH1510" s="32">
        <f t="shared" si="235"/>
        <v>1</v>
      </c>
      <c r="BI1510" s="32">
        <f t="shared" si="236"/>
        <v>0</v>
      </c>
      <c r="BJ1510" s="69">
        <f t="shared" si="237"/>
        <v>0</v>
      </c>
      <c r="BK1510" s="158" t="str">
        <f t="shared" si="238"/>
        <v/>
      </c>
    </row>
    <row r="1511" spans="1:63" ht="12" customHeight="1" x14ac:dyDescent="0.2">
      <c r="A1511" s="8"/>
      <c r="B1511" s="7"/>
      <c r="C1511" s="7"/>
      <c r="D1511" s="7"/>
      <c r="E1511" s="7"/>
      <c r="F1511" s="7"/>
      <c r="G1511" s="7"/>
      <c r="H1511" s="7"/>
      <c r="I1511" s="10"/>
      <c r="J1511" s="25"/>
      <c r="K1511" s="250"/>
      <c r="L1511" s="31"/>
      <c r="M1511" s="9"/>
      <c r="N1511" s="11" t="s">
        <v>25</v>
      </c>
      <c r="O1511" s="39"/>
      <c r="P1511" s="47"/>
      <c r="Q1511" s="13"/>
      <c r="R1511" s="248">
        <f t="shared" si="230"/>
        <v>0</v>
      </c>
      <c r="S1511" s="248">
        <f t="shared" si="231"/>
        <v>0</v>
      </c>
      <c r="T1511" s="248">
        <f t="shared" si="232"/>
        <v>0</v>
      </c>
      <c r="U1511" s="248">
        <f t="shared" si="233"/>
        <v>0</v>
      </c>
      <c r="V1511" s="13"/>
      <c r="W1511" s="7"/>
      <c r="AT1511" s="130"/>
      <c r="BF1511" s="33">
        <f t="shared" si="239"/>
        <v>41242</v>
      </c>
      <c r="BG1511" s="34">
        <f t="shared" si="234"/>
        <v>82.88000000000001</v>
      </c>
      <c r="BH1511" s="32">
        <f t="shared" si="235"/>
        <v>1</v>
      </c>
      <c r="BI1511" s="32">
        <f t="shared" si="236"/>
        <v>0</v>
      </c>
      <c r="BJ1511" s="69">
        <f t="shared" si="237"/>
        <v>0</v>
      </c>
      <c r="BK1511" s="158" t="str">
        <f t="shared" si="238"/>
        <v/>
      </c>
    </row>
    <row r="1512" spans="1:63" ht="12" customHeight="1" x14ac:dyDescent="0.2">
      <c r="A1512" s="8"/>
      <c r="B1512" s="7"/>
      <c r="C1512" s="7"/>
      <c r="D1512" s="7"/>
      <c r="E1512" s="7"/>
      <c r="F1512" s="7"/>
      <c r="G1512" s="7"/>
      <c r="H1512" s="7"/>
      <c r="I1512" s="10"/>
      <c r="J1512" s="25"/>
      <c r="K1512" s="250"/>
      <c r="L1512" s="31"/>
      <c r="M1512" s="9"/>
      <c r="N1512" s="11" t="s">
        <v>25</v>
      </c>
      <c r="O1512" s="39"/>
      <c r="P1512" s="47"/>
      <c r="Q1512" s="13"/>
      <c r="R1512" s="248">
        <f t="shared" si="230"/>
        <v>0</v>
      </c>
      <c r="S1512" s="248">
        <f t="shared" si="231"/>
        <v>0</v>
      </c>
      <c r="T1512" s="248">
        <f t="shared" si="232"/>
        <v>0</v>
      </c>
      <c r="U1512" s="248">
        <f t="shared" si="233"/>
        <v>0</v>
      </c>
      <c r="V1512" s="13"/>
      <c r="W1512" s="7"/>
      <c r="AT1512" s="130"/>
      <c r="BF1512" s="33">
        <f t="shared" si="239"/>
        <v>41242</v>
      </c>
      <c r="BG1512" s="34">
        <f t="shared" si="234"/>
        <v>82.88000000000001</v>
      </c>
      <c r="BH1512" s="32">
        <f t="shared" si="235"/>
        <v>1</v>
      </c>
      <c r="BI1512" s="32">
        <f t="shared" si="236"/>
        <v>0</v>
      </c>
      <c r="BJ1512" s="69">
        <f t="shared" si="237"/>
        <v>0</v>
      </c>
      <c r="BK1512" s="158" t="str">
        <f t="shared" si="238"/>
        <v/>
      </c>
    </row>
    <row r="1513" spans="1:63" ht="12" customHeight="1" x14ac:dyDescent="0.2">
      <c r="A1513" s="8"/>
      <c r="B1513" s="7"/>
      <c r="C1513" s="7"/>
      <c r="D1513" s="7"/>
      <c r="E1513" s="7"/>
      <c r="F1513" s="7"/>
      <c r="G1513" s="7"/>
      <c r="H1513" s="7"/>
      <c r="I1513" s="10"/>
      <c r="J1513" s="25"/>
      <c r="K1513" s="250"/>
      <c r="L1513" s="31"/>
      <c r="M1513" s="9"/>
      <c r="N1513" s="11" t="s">
        <v>25</v>
      </c>
      <c r="O1513" s="39"/>
      <c r="P1513" s="47"/>
      <c r="Q1513" s="13"/>
      <c r="R1513" s="248">
        <f t="shared" si="230"/>
        <v>0</v>
      </c>
      <c r="S1513" s="248">
        <f t="shared" si="231"/>
        <v>0</v>
      </c>
      <c r="T1513" s="248">
        <f t="shared" si="232"/>
        <v>0</v>
      </c>
      <c r="U1513" s="248">
        <f t="shared" si="233"/>
        <v>0</v>
      </c>
      <c r="V1513" s="13"/>
      <c r="W1513" s="7"/>
      <c r="AT1513" s="130"/>
      <c r="BF1513" s="33">
        <f t="shared" si="239"/>
        <v>41242</v>
      </c>
      <c r="BG1513" s="34">
        <f t="shared" si="234"/>
        <v>82.88000000000001</v>
      </c>
      <c r="BH1513" s="32">
        <f t="shared" si="235"/>
        <v>1</v>
      </c>
      <c r="BI1513" s="32">
        <f t="shared" si="236"/>
        <v>0</v>
      </c>
      <c r="BJ1513" s="69">
        <f t="shared" si="237"/>
        <v>0</v>
      </c>
      <c r="BK1513" s="158" t="str">
        <f t="shared" si="238"/>
        <v/>
      </c>
    </row>
    <row r="1514" spans="1:63" ht="12" customHeight="1" x14ac:dyDescent="0.2">
      <c r="A1514" s="8"/>
      <c r="B1514" s="7"/>
      <c r="C1514" s="7"/>
      <c r="D1514" s="7"/>
      <c r="E1514" s="7"/>
      <c r="F1514" s="7"/>
      <c r="G1514" s="7"/>
      <c r="H1514" s="7"/>
      <c r="I1514" s="10"/>
      <c r="J1514" s="25"/>
      <c r="K1514" s="250"/>
      <c r="L1514" s="31"/>
      <c r="M1514" s="9"/>
      <c r="N1514" s="11" t="s">
        <v>25</v>
      </c>
      <c r="O1514" s="39"/>
      <c r="P1514" s="47"/>
      <c r="Q1514" s="13"/>
      <c r="R1514" s="248">
        <f t="shared" si="230"/>
        <v>0</v>
      </c>
      <c r="S1514" s="248">
        <f t="shared" si="231"/>
        <v>0</v>
      </c>
      <c r="T1514" s="248">
        <f t="shared" si="232"/>
        <v>0</v>
      </c>
      <c r="U1514" s="248">
        <f t="shared" si="233"/>
        <v>0</v>
      </c>
      <c r="V1514" s="13"/>
      <c r="W1514" s="7"/>
      <c r="AT1514" s="130"/>
      <c r="BF1514" s="33">
        <f t="shared" si="239"/>
        <v>41242</v>
      </c>
      <c r="BG1514" s="34">
        <f t="shared" si="234"/>
        <v>82.88000000000001</v>
      </c>
      <c r="BH1514" s="32">
        <f t="shared" si="235"/>
        <v>1</v>
      </c>
      <c r="BI1514" s="32">
        <f t="shared" si="236"/>
        <v>0</v>
      </c>
      <c r="BJ1514" s="69">
        <f t="shared" si="237"/>
        <v>0</v>
      </c>
      <c r="BK1514" s="158" t="str">
        <f t="shared" si="238"/>
        <v/>
      </c>
    </row>
    <row r="1515" spans="1:63" ht="12" customHeight="1" x14ac:dyDescent="0.2">
      <c r="A1515" s="8"/>
      <c r="B1515" s="7"/>
      <c r="C1515" s="7"/>
      <c r="D1515" s="7"/>
      <c r="E1515" s="7"/>
      <c r="F1515" s="7"/>
      <c r="G1515" s="7"/>
      <c r="H1515" s="7"/>
      <c r="I1515" s="10"/>
      <c r="J1515" s="25"/>
      <c r="K1515" s="250"/>
      <c r="L1515" s="31"/>
      <c r="M1515" s="9"/>
      <c r="N1515" s="11" t="s">
        <v>25</v>
      </c>
      <c r="O1515" s="39"/>
      <c r="P1515" s="47"/>
      <c r="Q1515" s="13"/>
      <c r="R1515" s="248">
        <f t="shared" si="230"/>
        <v>0</v>
      </c>
      <c r="S1515" s="248">
        <f t="shared" si="231"/>
        <v>0</v>
      </c>
      <c r="T1515" s="248">
        <f t="shared" si="232"/>
        <v>0</v>
      </c>
      <c r="U1515" s="248">
        <f t="shared" si="233"/>
        <v>0</v>
      </c>
      <c r="V1515" s="13"/>
      <c r="W1515" s="7"/>
      <c r="AT1515" s="130"/>
      <c r="BF1515" s="33">
        <f t="shared" si="239"/>
        <v>41242</v>
      </c>
      <c r="BG1515" s="34">
        <f t="shared" si="234"/>
        <v>82.88000000000001</v>
      </c>
      <c r="BH1515" s="32">
        <f t="shared" si="235"/>
        <v>1</v>
      </c>
      <c r="BI1515" s="32">
        <f t="shared" si="236"/>
        <v>0</v>
      </c>
      <c r="BJ1515" s="69">
        <f t="shared" si="237"/>
        <v>0</v>
      </c>
      <c r="BK1515" s="158" t="str">
        <f t="shared" si="238"/>
        <v/>
      </c>
    </row>
    <row r="1516" spans="1:63" ht="12" customHeight="1" x14ac:dyDescent="0.2">
      <c r="A1516" s="8"/>
      <c r="B1516" s="7"/>
      <c r="C1516" s="7"/>
      <c r="D1516" s="7"/>
      <c r="E1516" s="7"/>
      <c r="F1516" s="7"/>
      <c r="G1516" s="7"/>
      <c r="H1516" s="7"/>
      <c r="I1516" s="10"/>
      <c r="J1516" s="25"/>
      <c r="K1516" s="250"/>
      <c r="L1516" s="31"/>
      <c r="M1516" s="9"/>
      <c r="N1516" s="11" t="s">
        <v>25</v>
      </c>
      <c r="O1516" s="39"/>
      <c r="P1516" s="47"/>
      <c r="Q1516" s="13"/>
      <c r="R1516" s="248">
        <f t="shared" si="230"/>
        <v>0</v>
      </c>
      <c r="S1516" s="248">
        <f t="shared" si="231"/>
        <v>0</v>
      </c>
      <c r="T1516" s="248">
        <f t="shared" si="232"/>
        <v>0</v>
      </c>
      <c r="U1516" s="248">
        <f t="shared" si="233"/>
        <v>0</v>
      </c>
      <c r="V1516" s="13"/>
      <c r="W1516" s="7"/>
      <c r="AT1516" s="130"/>
      <c r="BF1516" s="33">
        <f t="shared" si="239"/>
        <v>41242</v>
      </c>
      <c r="BG1516" s="34">
        <f t="shared" si="234"/>
        <v>82.88000000000001</v>
      </c>
      <c r="BH1516" s="32">
        <f t="shared" si="235"/>
        <v>1</v>
      </c>
      <c r="BI1516" s="32">
        <f t="shared" si="236"/>
        <v>0</v>
      </c>
      <c r="BJ1516" s="69">
        <f t="shared" si="237"/>
        <v>0</v>
      </c>
      <c r="BK1516" s="158" t="str">
        <f t="shared" si="238"/>
        <v/>
      </c>
    </row>
    <row r="1517" spans="1:63" ht="12" customHeight="1" x14ac:dyDescent="0.2">
      <c r="A1517" s="8"/>
      <c r="B1517" s="7"/>
      <c r="C1517" s="7"/>
      <c r="D1517" s="7"/>
      <c r="E1517" s="7"/>
      <c r="F1517" s="7"/>
      <c r="G1517" s="7"/>
      <c r="H1517" s="7"/>
      <c r="I1517" s="10"/>
      <c r="J1517" s="25"/>
      <c r="K1517" s="250"/>
      <c r="L1517" s="31"/>
      <c r="M1517" s="9"/>
      <c r="N1517" s="11" t="s">
        <v>25</v>
      </c>
      <c r="O1517" s="39"/>
      <c r="P1517" s="47"/>
      <c r="Q1517" s="13"/>
      <c r="R1517" s="248">
        <f t="shared" si="230"/>
        <v>0</v>
      </c>
      <c r="S1517" s="248">
        <f t="shared" si="231"/>
        <v>0</v>
      </c>
      <c r="T1517" s="248">
        <f t="shared" si="232"/>
        <v>0</v>
      </c>
      <c r="U1517" s="248">
        <f t="shared" si="233"/>
        <v>0</v>
      </c>
      <c r="V1517" s="13"/>
      <c r="W1517" s="7"/>
      <c r="AT1517" s="130"/>
      <c r="BF1517" s="33">
        <f t="shared" si="239"/>
        <v>41242</v>
      </c>
      <c r="BG1517" s="34">
        <f t="shared" si="234"/>
        <v>82.88000000000001</v>
      </c>
      <c r="BH1517" s="32">
        <f t="shared" si="235"/>
        <v>1</v>
      </c>
      <c r="BI1517" s="32">
        <f t="shared" si="236"/>
        <v>0</v>
      </c>
      <c r="BJ1517" s="69">
        <f t="shared" si="237"/>
        <v>0</v>
      </c>
      <c r="BK1517" s="158" t="str">
        <f t="shared" si="238"/>
        <v/>
      </c>
    </row>
    <row r="1518" spans="1:63" ht="12" customHeight="1" x14ac:dyDescent="0.2">
      <c r="A1518" s="8"/>
      <c r="B1518" s="7"/>
      <c r="C1518" s="7"/>
      <c r="D1518" s="7"/>
      <c r="E1518" s="7"/>
      <c r="F1518" s="7"/>
      <c r="G1518" s="7"/>
      <c r="H1518" s="7"/>
      <c r="I1518" s="10"/>
      <c r="J1518" s="25"/>
      <c r="K1518" s="250"/>
      <c r="L1518" s="31"/>
      <c r="M1518" s="9"/>
      <c r="N1518" s="11" t="s">
        <v>25</v>
      </c>
      <c r="O1518" s="39"/>
      <c r="P1518" s="47"/>
      <c r="Q1518" s="13"/>
      <c r="R1518" s="248">
        <f t="shared" si="230"/>
        <v>0</v>
      </c>
      <c r="S1518" s="248">
        <f t="shared" si="231"/>
        <v>0</v>
      </c>
      <c r="T1518" s="248">
        <f t="shared" si="232"/>
        <v>0</v>
      </c>
      <c r="U1518" s="248">
        <f t="shared" si="233"/>
        <v>0</v>
      </c>
      <c r="V1518" s="13"/>
      <c r="W1518" s="7"/>
      <c r="AT1518" s="130"/>
      <c r="BF1518" s="33">
        <f t="shared" si="239"/>
        <v>41242</v>
      </c>
      <c r="BG1518" s="34">
        <f t="shared" si="234"/>
        <v>82.88000000000001</v>
      </c>
      <c r="BH1518" s="32">
        <f t="shared" si="235"/>
        <v>1</v>
      </c>
      <c r="BI1518" s="32">
        <f t="shared" si="236"/>
        <v>0</v>
      </c>
      <c r="BJ1518" s="69">
        <f t="shared" si="237"/>
        <v>0</v>
      </c>
      <c r="BK1518" s="158" t="str">
        <f t="shared" si="238"/>
        <v/>
      </c>
    </row>
    <row r="1519" spans="1:63" ht="12" customHeight="1" x14ac:dyDescent="0.2">
      <c r="A1519" s="8"/>
      <c r="B1519" s="7"/>
      <c r="C1519" s="7"/>
      <c r="D1519" s="7"/>
      <c r="E1519" s="7"/>
      <c r="F1519" s="7"/>
      <c r="G1519" s="7"/>
      <c r="H1519" s="7"/>
      <c r="I1519" s="10"/>
      <c r="J1519" s="25"/>
      <c r="K1519" s="250"/>
      <c r="L1519" s="31"/>
      <c r="M1519" s="9"/>
      <c r="N1519" s="11" t="s">
        <v>25</v>
      </c>
      <c r="O1519" s="39"/>
      <c r="P1519" s="47"/>
      <c r="Q1519" s="13"/>
      <c r="R1519" s="248">
        <f t="shared" si="230"/>
        <v>0</v>
      </c>
      <c r="S1519" s="248">
        <f t="shared" si="231"/>
        <v>0</v>
      </c>
      <c r="T1519" s="248">
        <f t="shared" si="232"/>
        <v>0</v>
      </c>
      <c r="U1519" s="248">
        <f t="shared" si="233"/>
        <v>0</v>
      </c>
      <c r="V1519" s="13"/>
      <c r="W1519" s="7"/>
      <c r="AT1519" s="130"/>
      <c r="BF1519" s="33">
        <f t="shared" si="239"/>
        <v>41242</v>
      </c>
      <c r="BG1519" s="34">
        <f t="shared" si="234"/>
        <v>82.88000000000001</v>
      </c>
      <c r="BH1519" s="32">
        <f t="shared" si="235"/>
        <v>1</v>
      </c>
      <c r="BI1519" s="32">
        <f t="shared" si="236"/>
        <v>0</v>
      </c>
      <c r="BJ1519" s="69">
        <f t="shared" si="237"/>
        <v>0</v>
      </c>
      <c r="BK1519" s="158" t="str">
        <f t="shared" si="238"/>
        <v/>
      </c>
    </row>
    <row r="1520" spans="1:63" ht="12" customHeight="1" x14ac:dyDescent="0.2">
      <c r="A1520" s="8"/>
      <c r="B1520" s="7"/>
      <c r="C1520" s="7"/>
      <c r="D1520" s="7"/>
      <c r="E1520" s="7"/>
      <c r="F1520" s="7"/>
      <c r="G1520" s="7"/>
      <c r="H1520" s="7"/>
      <c r="I1520" s="10"/>
      <c r="J1520" s="25"/>
      <c r="K1520" s="250"/>
      <c r="L1520" s="31"/>
      <c r="M1520" s="9"/>
      <c r="N1520" s="11" t="s">
        <v>25</v>
      </c>
      <c r="O1520" s="39"/>
      <c r="P1520" s="47"/>
      <c r="Q1520" s="13"/>
      <c r="R1520" s="248">
        <f t="shared" si="230"/>
        <v>0</v>
      </c>
      <c r="S1520" s="248">
        <f t="shared" si="231"/>
        <v>0</v>
      </c>
      <c r="T1520" s="248">
        <f t="shared" si="232"/>
        <v>0</v>
      </c>
      <c r="U1520" s="248">
        <f t="shared" si="233"/>
        <v>0</v>
      </c>
      <c r="V1520" s="13"/>
      <c r="W1520" s="7"/>
      <c r="AT1520" s="130"/>
      <c r="BF1520" s="33">
        <f t="shared" si="239"/>
        <v>41242</v>
      </c>
      <c r="BG1520" s="34">
        <f t="shared" si="234"/>
        <v>82.88000000000001</v>
      </c>
      <c r="BH1520" s="32">
        <f t="shared" si="235"/>
        <v>1</v>
      </c>
      <c r="BI1520" s="32">
        <f t="shared" si="236"/>
        <v>0</v>
      </c>
      <c r="BJ1520" s="69">
        <f t="shared" si="237"/>
        <v>0</v>
      </c>
      <c r="BK1520" s="158" t="str">
        <f t="shared" si="238"/>
        <v/>
      </c>
    </row>
    <row r="1521" spans="1:63" ht="12" customHeight="1" x14ac:dyDescent="0.2">
      <c r="A1521" s="8"/>
      <c r="B1521" s="7"/>
      <c r="C1521" s="7"/>
      <c r="D1521" s="7"/>
      <c r="E1521" s="7"/>
      <c r="F1521" s="7"/>
      <c r="G1521" s="7"/>
      <c r="H1521" s="7"/>
      <c r="I1521" s="10"/>
      <c r="J1521" s="25"/>
      <c r="K1521" s="250"/>
      <c r="L1521" s="31"/>
      <c r="M1521" s="9"/>
      <c r="N1521" s="11" t="s">
        <v>25</v>
      </c>
      <c r="O1521" s="39"/>
      <c r="P1521" s="47"/>
      <c r="Q1521" s="13"/>
      <c r="R1521" s="248">
        <f t="shared" si="230"/>
        <v>0</v>
      </c>
      <c r="S1521" s="248">
        <f t="shared" si="231"/>
        <v>0</v>
      </c>
      <c r="T1521" s="248">
        <f t="shared" si="232"/>
        <v>0</v>
      </c>
      <c r="U1521" s="248">
        <f t="shared" si="233"/>
        <v>0</v>
      </c>
      <c r="V1521" s="13"/>
      <c r="W1521" s="7"/>
      <c r="AT1521" s="130"/>
      <c r="BF1521" s="33">
        <f t="shared" si="239"/>
        <v>41242</v>
      </c>
      <c r="BG1521" s="34">
        <f t="shared" si="234"/>
        <v>82.88000000000001</v>
      </c>
      <c r="BH1521" s="32">
        <f t="shared" si="235"/>
        <v>1</v>
      </c>
      <c r="BI1521" s="32">
        <f t="shared" si="236"/>
        <v>0</v>
      </c>
      <c r="BJ1521" s="69">
        <f t="shared" si="237"/>
        <v>0</v>
      </c>
      <c r="BK1521" s="158" t="str">
        <f t="shared" si="238"/>
        <v/>
      </c>
    </row>
    <row r="1522" spans="1:63" ht="12" customHeight="1" x14ac:dyDescent="0.2">
      <c r="A1522" s="8"/>
      <c r="B1522" s="7"/>
      <c r="C1522" s="7"/>
      <c r="D1522" s="7"/>
      <c r="E1522" s="7"/>
      <c r="F1522" s="7"/>
      <c r="G1522" s="7"/>
      <c r="H1522" s="7"/>
      <c r="I1522" s="10"/>
      <c r="J1522" s="25"/>
      <c r="K1522" s="250"/>
      <c r="L1522" s="31"/>
      <c r="M1522" s="9"/>
      <c r="N1522" s="11" t="s">
        <v>25</v>
      </c>
      <c r="O1522" s="39"/>
      <c r="P1522" s="47"/>
      <c r="Q1522" s="13"/>
      <c r="R1522" s="248">
        <f t="shared" si="230"/>
        <v>0</v>
      </c>
      <c r="S1522" s="248">
        <f t="shared" si="231"/>
        <v>0</v>
      </c>
      <c r="T1522" s="248">
        <f t="shared" si="232"/>
        <v>0</v>
      </c>
      <c r="U1522" s="248">
        <f t="shared" si="233"/>
        <v>0</v>
      </c>
      <c r="V1522" s="13"/>
      <c r="W1522" s="7"/>
      <c r="AT1522" s="130"/>
      <c r="BF1522" s="33">
        <f t="shared" si="239"/>
        <v>41242</v>
      </c>
      <c r="BG1522" s="34">
        <f t="shared" si="234"/>
        <v>82.88000000000001</v>
      </c>
      <c r="BH1522" s="32">
        <f t="shared" si="235"/>
        <v>1</v>
      </c>
      <c r="BI1522" s="32">
        <f t="shared" si="236"/>
        <v>0</v>
      </c>
      <c r="BJ1522" s="69">
        <f t="shared" si="237"/>
        <v>0</v>
      </c>
      <c r="BK1522" s="158" t="str">
        <f t="shared" si="238"/>
        <v/>
      </c>
    </row>
    <row r="1523" spans="1:63" ht="12" customHeight="1" x14ac:dyDescent="0.2">
      <c r="A1523" s="8"/>
      <c r="B1523" s="7"/>
      <c r="C1523" s="7"/>
      <c r="D1523" s="7"/>
      <c r="E1523" s="7"/>
      <c r="F1523" s="7"/>
      <c r="G1523" s="7"/>
      <c r="H1523" s="7"/>
      <c r="I1523" s="10"/>
      <c r="J1523" s="25"/>
      <c r="K1523" s="250"/>
      <c r="L1523" s="31"/>
      <c r="M1523" s="9"/>
      <c r="N1523" s="11" t="s">
        <v>25</v>
      </c>
      <c r="O1523" s="39"/>
      <c r="P1523" s="47"/>
      <c r="Q1523" s="13"/>
      <c r="R1523" s="248">
        <f t="shared" si="230"/>
        <v>0</v>
      </c>
      <c r="S1523" s="248">
        <f t="shared" si="231"/>
        <v>0</v>
      </c>
      <c r="T1523" s="248">
        <f t="shared" si="232"/>
        <v>0</v>
      </c>
      <c r="U1523" s="248">
        <f t="shared" si="233"/>
        <v>0</v>
      </c>
      <c r="V1523" s="13"/>
      <c r="W1523" s="7"/>
      <c r="AT1523" s="130"/>
      <c r="BF1523" s="33">
        <f t="shared" si="239"/>
        <v>41242</v>
      </c>
      <c r="BG1523" s="34">
        <f t="shared" si="234"/>
        <v>82.88000000000001</v>
      </c>
      <c r="BH1523" s="32">
        <f t="shared" si="235"/>
        <v>1</v>
      </c>
      <c r="BI1523" s="32">
        <f t="shared" si="236"/>
        <v>0</v>
      </c>
      <c r="BJ1523" s="69">
        <f t="shared" si="237"/>
        <v>0</v>
      </c>
      <c r="BK1523" s="158" t="str">
        <f t="shared" si="238"/>
        <v/>
      </c>
    </row>
    <row r="1524" spans="1:63" ht="12" customHeight="1" x14ac:dyDescent="0.2">
      <c r="A1524" s="8"/>
      <c r="B1524" s="7"/>
      <c r="C1524" s="7"/>
      <c r="D1524" s="7"/>
      <c r="E1524" s="7"/>
      <c r="F1524" s="7"/>
      <c r="G1524" s="7"/>
      <c r="H1524" s="7"/>
      <c r="I1524" s="10"/>
      <c r="J1524" s="25"/>
      <c r="K1524" s="250"/>
      <c r="L1524" s="31"/>
      <c r="M1524" s="9"/>
      <c r="N1524" s="11" t="s">
        <v>25</v>
      </c>
      <c r="O1524" s="39"/>
      <c r="P1524" s="47"/>
      <c r="Q1524" s="13"/>
      <c r="R1524" s="248">
        <f t="shared" si="230"/>
        <v>0</v>
      </c>
      <c r="S1524" s="248">
        <f t="shared" si="231"/>
        <v>0</v>
      </c>
      <c r="T1524" s="248">
        <f t="shared" si="232"/>
        <v>0</v>
      </c>
      <c r="U1524" s="248">
        <f t="shared" si="233"/>
        <v>0</v>
      </c>
      <c r="V1524" s="13"/>
      <c r="W1524" s="7"/>
      <c r="AT1524" s="130"/>
      <c r="BF1524" s="33">
        <f t="shared" si="239"/>
        <v>41242</v>
      </c>
      <c r="BG1524" s="34">
        <f t="shared" si="234"/>
        <v>82.88000000000001</v>
      </c>
      <c r="BH1524" s="32">
        <f t="shared" si="235"/>
        <v>1</v>
      </c>
      <c r="BI1524" s="32">
        <f t="shared" si="236"/>
        <v>0</v>
      </c>
      <c r="BJ1524" s="69">
        <f t="shared" si="237"/>
        <v>0</v>
      </c>
      <c r="BK1524" s="158" t="str">
        <f t="shared" si="238"/>
        <v/>
      </c>
    </row>
    <row r="1525" spans="1:63" ht="12" customHeight="1" x14ac:dyDescent="0.2">
      <c r="A1525" s="8"/>
      <c r="B1525" s="7"/>
      <c r="C1525" s="7"/>
      <c r="D1525" s="7"/>
      <c r="E1525" s="7"/>
      <c r="F1525" s="7"/>
      <c r="G1525" s="7"/>
      <c r="H1525" s="7"/>
      <c r="I1525" s="10"/>
      <c r="J1525" s="25"/>
      <c r="K1525" s="250"/>
      <c r="L1525" s="31"/>
      <c r="M1525" s="9"/>
      <c r="N1525" s="11" t="s">
        <v>25</v>
      </c>
      <c r="O1525" s="39"/>
      <c r="P1525" s="47"/>
      <c r="Q1525" s="13"/>
      <c r="R1525" s="248">
        <f t="shared" si="230"/>
        <v>0</v>
      </c>
      <c r="S1525" s="248">
        <f t="shared" si="231"/>
        <v>0</v>
      </c>
      <c r="T1525" s="248">
        <f t="shared" si="232"/>
        <v>0</v>
      </c>
      <c r="U1525" s="248">
        <f t="shared" si="233"/>
        <v>0</v>
      </c>
      <c r="V1525" s="13"/>
      <c r="W1525" s="7"/>
      <c r="AT1525" s="130"/>
      <c r="BF1525" s="33">
        <f t="shared" si="239"/>
        <v>41242</v>
      </c>
      <c r="BG1525" s="34">
        <f t="shared" si="234"/>
        <v>82.88000000000001</v>
      </c>
      <c r="BH1525" s="32">
        <f t="shared" si="235"/>
        <v>1</v>
      </c>
      <c r="BI1525" s="32">
        <f t="shared" si="236"/>
        <v>0</v>
      </c>
      <c r="BJ1525" s="69">
        <f t="shared" si="237"/>
        <v>0</v>
      </c>
      <c r="BK1525" s="158" t="str">
        <f t="shared" si="238"/>
        <v/>
      </c>
    </row>
    <row r="1526" spans="1:63" ht="12" customHeight="1" x14ac:dyDescent="0.2">
      <c r="A1526" s="8"/>
      <c r="B1526" s="7"/>
      <c r="C1526" s="7"/>
      <c r="D1526" s="7"/>
      <c r="E1526" s="7"/>
      <c r="F1526" s="7"/>
      <c r="G1526" s="7"/>
      <c r="H1526" s="7"/>
      <c r="I1526" s="10"/>
      <c r="J1526" s="25"/>
      <c r="K1526" s="250"/>
      <c r="L1526" s="31"/>
      <c r="M1526" s="9"/>
      <c r="N1526" s="11" t="s">
        <v>25</v>
      </c>
      <c r="O1526" s="39"/>
      <c r="P1526" s="47"/>
      <c r="Q1526" s="13"/>
      <c r="R1526" s="248">
        <f t="shared" si="230"/>
        <v>0</v>
      </c>
      <c r="S1526" s="248">
        <f t="shared" si="231"/>
        <v>0</v>
      </c>
      <c r="T1526" s="248">
        <f t="shared" si="232"/>
        <v>0</v>
      </c>
      <c r="U1526" s="248">
        <f t="shared" si="233"/>
        <v>0</v>
      </c>
      <c r="V1526" s="13"/>
      <c r="W1526" s="7"/>
      <c r="AT1526" s="130"/>
      <c r="BF1526" s="33">
        <f t="shared" si="239"/>
        <v>41242</v>
      </c>
      <c r="BG1526" s="34">
        <f t="shared" si="234"/>
        <v>82.88000000000001</v>
      </c>
      <c r="BH1526" s="32">
        <f t="shared" si="235"/>
        <v>1</v>
      </c>
      <c r="BI1526" s="32">
        <f t="shared" si="236"/>
        <v>0</v>
      </c>
      <c r="BJ1526" s="69">
        <f t="shared" si="237"/>
        <v>0</v>
      </c>
      <c r="BK1526" s="158" t="str">
        <f t="shared" si="238"/>
        <v/>
      </c>
    </row>
    <row r="1527" spans="1:63" ht="12" customHeight="1" x14ac:dyDescent="0.2">
      <c r="A1527" s="8"/>
      <c r="B1527" s="7"/>
      <c r="C1527" s="7"/>
      <c r="D1527" s="7"/>
      <c r="E1527" s="7"/>
      <c r="F1527" s="7"/>
      <c r="G1527" s="7"/>
      <c r="H1527" s="7"/>
      <c r="I1527" s="10"/>
      <c r="J1527" s="25"/>
      <c r="K1527" s="250"/>
      <c r="L1527" s="31"/>
      <c r="M1527" s="9"/>
      <c r="N1527" s="11" t="s">
        <v>25</v>
      </c>
      <c r="O1527" s="39"/>
      <c r="P1527" s="47"/>
      <c r="Q1527" s="13"/>
      <c r="R1527" s="248">
        <f t="shared" si="230"/>
        <v>0</v>
      </c>
      <c r="S1527" s="248">
        <f t="shared" si="231"/>
        <v>0</v>
      </c>
      <c r="T1527" s="248">
        <f t="shared" si="232"/>
        <v>0</v>
      </c>
      <c r="U1527" s="248">
        <f t="shared" si="233"/>
        <v>0</v>
      </c>
      <c r="V1527" s="13"/>
      <c r="W1527" s="7"/>
      <c r="AT1527" s="130"/>
      <c r="BF1527" s="33">
        <f t="shared" si="239"/>
        <v>41242</v>
      </c>
      <c r="BG1527" s="34">
        <f t="shared" si="234"/>
        <v>82.88000000000001</v>
      </c>
      <c r="BH1527" s="32">
        <f t="shared" si="235"/>
        <v>1</v>
      </c>
      <c r="BI1527" s="32">
        <f t="shared" si="236"/>
        <v>0</v>
      </c>
      <c r="BJ1527" s="69">
        <f t="shared" si="237"/>
        <v>0</v>
      </c>
      <c r="BK1527" s="158" t="str">
        <f t="shared" si="238"/>
        <v/>
      </c>
    </row>
    <row r="1528" spans="1:63" ht="12" customHeight="1" x14ac:dyDescent="0.2">
      <c r="A1528" s="8"/>
      <c r="B1528" s="7"/>
      <c r="C1528" s="7"/>
      <c r="D1528" s="7"/>
      <c r="E1528" s="7"/>
      <c r="F1528" s="7"/>
      <c r="G1528" s="7"/>
      <c r="H1528" s="7"/>
      <c r="I1528" s="10"/>
      <c r="J1528" s="25"/>
      <c r="K1528" s="250"/>
      <c r="L1528" s="31"/>
      <c r="M1528" s="9"/>
      <c r="N1528" s="11" t="s">
        <v>25</v>
      </c>
      <c r="O1528" s="39"/>
      <c r="P1528" s="47"/>
      <c r="Q1528" s="13"/>
      <c r="R1528" s="248">
        <f t="shared" si="230"/>
        <v>0</v>
      </c>
      <c r="S1528" s="248">
        <f t="shared" si="231"/>
        <v>0</v>
      </c>
      <c r="T1528" s="248">
        <f t="shared" si="232"/>
        <v>0</v>
      </c>
      <c r="U1528" s="248">
        <f t="shared" si="233"/>
        <v>0</v>
      </c>
      <c r="V1528" s="13"/>
      <c r="W1528" s="7"/>
      <c r="AT1528" s="130"/>
      <c r="BF1528" s="33">
        <f t="shared" si="239"/>
        <v>41242</v>
      </c>
      <c r="BG1528" s="34">
        <f t="shared" si="234"/>
        <v>82.88000000000001</v>
      </c>
      <c r="BH1528" s="32">
        <f t="shared" si="235"/>
        <v>1</v>
      </c>
      <c r="BI1528" s="32">
        <f t="shared" si="236"/>
        <v>0</v>
      </c>
      <c r="BJ1528" s="69">
        <f t="shared" si="237"/>
        <v>0</v>
      </c>
      <c r="BK1528" s="158" t="str">
        <f t="shared" si="238"/>
        <v/>
      </c>
    </row>
    <row r="1529" spans="1:63" ht="12" customHeight="1" x14ac:dyDescent="0.2">
      <c r="A1529" s="8"/>
      <c r="B1529" s="7"/>
      <c r="C1529" s="7"/>
      <c r="D1529" s="7"/>
      <c r="E1529" s="7"/>
      <c r="F1529" s="7"/>
      <c r="G1529" s="7"/>
      <c r="H1529" s="7"/>
      <c r="I1529" s="10"/>
      <c r="J1529" s="25"/>
      <c r="K1529" s="250"/>
      <c r="L1529" s="31"/>
      <c r="M1529" s="9"/>
      <c r="N1529" s="11" t="s">
        <v>25</v>
      </c>
      <c r="O1529" s="39"/>
      <c r="P1529" s="47"/>
      <c r="Q1529" s="13"/>
      <c r="R1529" s="248">
        <f t="shared" si="230"/>
        <v>0</v>
      </c>
      <c r="S1529" s="248">
        <f t="shared" si="231"/>
        <v>0</v>
      </c>
      <c r="T1529" s="248">
        <f t="shared" si="232"/>
        <v>0</v>
      </c>
      <c r="U1529" s="248">
        <f t="shared" si="233"/>
        <v>0</v>
      </c>
      <c r="V1529" s="13"/>
      <c r="W1529" s="7"/>
      <c r="AT1529" s="130"/>
      <c r="BF1529" s="33">
        <f t="shared" si="239"/>
        <v>41242</v>
      </c>
      <c r="BG1529" s="34">
        <f t="shared" si="234"/>
        <v>82.88000000000001</v>
      </c>
      <c r="BH1529" s="32">
        <f t="shared" si="235"/>
        <v>1</v>
      </c>
      <c r="BI1529" s="32">
        <f t="shared" si="236"/>
        <v>0</v>
      </c>
      <c r="BJ1529" s="69">
        <f t="shared" si="237"/>
        <v>0</v>
      </c>
      <c r="BK1529" s="158" t="str">
        <f t="shared" si="238"/>
        <v/>
      </c>
    </row>
    <row r="1530" spans="1:63" ht="12" customHeight="1" x14ac:dyDescent="0.2">
      <c r="A1530" s="8"/>
      <c r="B1530" s="7"/>
      <c r="C1530" s="7"/>
      <c r="D1530" s="7"/>
      <c r="E1530" s="7"/>
      <c r="F1530" s="7"/>
      <c r="G1530" s="7"/>
      <c r="H1530" s="7"/>
      <c r="I1530" s="10"/>
      <c r="J1530" s="25"/>
      <c r="K1530" s="250"/>
      <c r="L1530" s="31"/>
      <c r="M1530" s="9"/>
      <c r="N1530" s="11" t="s">
        <v>25</v>
      </c>
      <c r="O1530" s="39"/>
      <c r="P1530" s="47"/>
      <c r="Q1530" s="13"/>
      <c r="R1530" s="248">
        <f t="shared" si="230"/>
        <v>0</v>
      </c>
      <c r="S1530" s="248">
        <f t="shared" si="231"/>
        <v>0</v>
      </c>
      <c r="T1530" s="248">
        <f t="shared" si="232"/>
        <v>0</v>
      </c>
      <c r="U1530" s="248">
        <f t="shared" si="233"/>
        <v>0</v>
      </c>
      <c r="V1530" s="13"/>
      <c r="W1530" s="7"/>
      <c r="AT1530" s="130"/>
      <c r="BF1530" s="33">
        <f t="shared" si="239"/>
        <v>41242</v>
      </c>
      <c r="BG1530" s="34">
        <f t="shared" si="234"/>
        <v>82.88000000000001</v>
      </c>
      <c r="BH1530" s="32">
        <f t="shared" si="235"/>
        <v>1</v>
      </c>
      <c r="BI1530" s="32">
        <f t="shared" si="236"/>
        <v>0</v>
      </c>
      <c r="BJ1530" s="69">
        <f t="shared" si="237"/>
        <v>0</v>
      </c>
      <c r="BK1530" s="158" t="str">
        <f t="shared" si="238"/>
        <v/>
      </c>
    </row>
    <row r="1531" spans="1:63" ht="12" customHeight="1" x14ac:dyDescent="0.2">
      <c r="A1531" s="8"/>
      <c r="B1531" s="7"/>
      <c r="C1531" s="7"/>
      <c r="D1531" s="7"/>
      <c r="E1531" s="7"/>
      <c r="F1531" s="7"/>
      <c r="G1531" s="7"/>
      <c r="H1531" s="7"/>
      <c r="I1531" s="10"/>
      <c r="J1531" s="25"/>
      <c r="K1531" s="250"/>
      <c r="L1531" s="31"/>
      <c r="M1531" s="9"/>
      <c r="N1531" s="11" t="s">
        <v>25</v>
      </c>
      <c r="O1531" s="39"/>
      <c r="P1531" s="47"/>
      <c r="Q1531" s="13"/>
      <c r="R1531" s="248">
        <f t="shared" si="230"/>
        <v>0</v>
      </c>
      <c r="S1531" s="248">
        <f t="shared" si="231"/>
        <v>0</v>
      </c>
      <c r="T1531" s="248">
        <f t="shared" si="232"/>
        <v>0</v>
      </c>
      <c r="U1531" s="248">
        <f t="shared" si="233"/>
        <v>0</v>
      </c>
      <c r="V1531" s="13"/>
      <c r="W1531" s="7"/>
      <c r="AT1531" s="130"/>
      <c r="BF1531" s="33">
        <f t="shared" si="239"/>
        <v>41242</v>
      </c>
      <c r="BG1531" s="34">
        <f t="shared" si="234"/>
        <v>82.88000000000001</v>
      </c>
      <c r="BH1531" s="32">
        <f t="shared" si="235"/>
        <v>1</v>
      </c>
      <c r="BI1531" s="32">
        <f t="shared" si="236"/>
        <v>0</v>
      </c>
      <c r="BJ1531" s="69">
        <f t="shared" si="237"/>
        <v>0</v>
      </c>
      <c r="BK1531" s="158" t="str">
        <f t="shared" si="238"/>
        <v/>
      </c>
    </row>
    <row r="1532" spans="1:63" ht="12" customHeight="1" x14ac:dyDescent="0.2">
      <c r="A1532" s="8"/>
      <c r="B1532" s="7"/>
      <c r="C1532" s="7"/>
      <c r="D1532" s="7"/>
      <c r="E1532" s="7"/>
      <c r="F1532" s="7"/>
      <c r="G1532" s="7"/>
      <c r="H1532" s="7"/>
      <c r="I1532" s="10"/>
      <c r="J1532" s="25"/>
      <c r="K1532" s="250"/>
      <c r="L1532" s="31"/>
      <c r="M1532" s="9"/>
      <c r="N1532" s="11" t="s">
        <v>25</v>
      </c>
      <c r="O1532" s="39"/>
      <c r="P1532" s="47"/>
      <c r="Q1532" s="13"/>
      <c r="R1532" s="248">
        <f t="shared" si="230"/>
        <v>0</v>
      </c>
      <c r="S1532" s="248">
        <f t="shared" si="231"/>
        <v>0</v>
      </c>
      <c r="T1532" s="248">
        <f t="shared" si="232"/>
        <v>0</v>
      </c>
      <c r="U1532" s="248">
        <f t="shared" si="233"/>
        <v>0</v>
      </c>
      <c r="V1532" s="13"/>
      <c r="W1532" s="7"/>
      <c r="AT1532" s="130"/>
      <c r="BF1532" s="33">
        <f t="shared" si="239"/>
        <v>41242</v>
      </c>
      <c r="BG1532" s="34">
        <f t="shared" si="234"/>
        <v>82.88000000000001</v>
      </c>
      <c r="BH1532" s="32">
        <f t="shared" si="235"/>
        <v>1</v>
      </c>
      <c r="BI1532" s="32">
        <f t="shared" si="236"/>
        <v>0</v>
      </c>
      <c r="BJ1532" s="69">
        <f t="shared" si="237"/>
        <v>0</v>
      </c>
      <c r="BK1532" s="158" t="str">
        <f t="shared" si="238"/>
        <v/>
      </c>
    </row>
    <row r="1533" spans="1:63" ht="12" customHeight="1" x14ac:dyDescent="0.2">
      <c r="A1533" s="8"/>
      <c r="B1533" s="7"/>
      <c r="C1533" s="7"/>
      <c r="D1533" s="7"/>
      <c r="E1533" s="7"/>
      <c r="F1533" s="7"/>
      <c r="G1533" s="7"/>
      <c r="H1533" s="7"/>
      <c r="I1533" s="10"/>
      <c r="J1533" s="25"/>
      <c r="K1533" s="250"/>
      <c r="L1533" s="31"/>
      <c r="M1533" s="9"/>
      <c r="N1533" s="11" t="s">
        <v>25</v>
      </c>
      <c r="O1533" s="39"/>
      <c r="P1533" s="47"/>
      <c r="Q1533" s="13"/>
      <c r="R1533" s="248">
        <f t="shared" si="230"/>
        <v>0</v>
      </c>
      <c r="S1533" s="248">
        <f t="shared" si="231"/>
        <v>0</v>
      </c>
      <c r="T1533" s="248">
        <f t="shared" si="232"/>
        <v>0</v>
      </c>
      <c r="U1533" s="248">
        <f t="shared" si="233"/>
        <v>0</v>
      </c>
      <c r="V1533" s="13"/>
      <c r="W1533" s="7"/>
      <c r="AT1533" s="130"/>
      <c r="BF1533" s="33">
        <f t="shared" si="239"/>
        <v>41242</v>
      </c>
      <c r="BG1533" s="34">
        <f t="shared" si="234"/>
        <v>82.88000000000001</v>
      </c>
      <c r="BH1533" s="32">
        <f t="shared" si="235"/>
        <v>1</v>
      </c>
      <c r="BI1533" s="32">
        <f t="shared" si="236"/>
        <v>0</v>
      </c>
      <c r="BJ1533" s="69">
        <f t="shared" si="237"/>
        <v>0</v>
      </c>
      <c r="BK1533" s="158" t="str">
        <f t="shared" si="238"/>
        <v/>
      </c>
    </row>
    <row r="1534" spans="1:63" ht="12" customHeight="1" x14ac:dyDescent="0.2">
      <c r="A1534" s="8"/>
      <c r="B1534" s="7"/>
      <c r="C1534" s="7"/>
      <c r="D1534" s="7"/>
      <c r="E1534" s="7"/>
      <c r="F1534" s="7"/>
      <c r="G1534" s="7"/>
      <c r="H1534" s="7"/>
      <c r="I1534" s="10"/>
      <c r="J1534" s="25"/>
      <c r="K1534" s="250"/>
      <c r="L1534" s="31"/>
      <c r="M1534" s="9"/>
      <c r="N1534" s="11" t="s">
        <v>25</v>
      </c>
      <c r="O1534" s="39"/>
      <c r="P1534" s="47"/>
      <c r="Q1534" s="13"/>
      <c r="R1534" s="248">
        <f t="shared" si="230"/>
        <v>0</v>
      </c>
      <c r="S1534" s="248">
        <f t="shared" si="231"/>
        <v>0</v>
      </c>
      <c r="T1534" s="248">
        <f t="shared" si="232"/>
        <v>0</v>
      </c>
      <c r="U1534" s="248">
        <f t="shared" si="233"/>
        <v>0</v>
      </c>
      <c r="V1534" s="13"/>
      <c r="W1534" s="7"/>
      <c r="AT1534" s="130"/>
      <c r="BF1534" s="33">
        <f t="shared" si="239"/>
        <v>41242</v>
      </c>
      <c r="BG1534" s="34">
        <f t="shared" si="234"/>
        <v>82.88000000000001</v>
      </c>
      <c r="BH1534" s="32">
        <f t="shared" si="235"/>
        <v>1</v>
      </c>
      <c r="BI1534" s="32">
        <f t="shared" si="236"/>
        <v>0</v>
      </c>
      <c r="BJ1534" s="69">
        <f t="shared" si="237"/>
        <v>0</v>
      </c>
      <c r="BK1534" s="158" t="str">
        <f t="shared" si="238"/>
        <v/>
      </c>
    </row>
    <row r="1535" spans="1:63" ht="12" customHeight="1" x14ac:dyDescent="0.2">
      <c r="A1535" s="8"/>
      <c r="B1535" s="7"/>
      <c r="C1535" s="7"/>
      <c r="D1535" s="7"/>
      <c r="E1535" s="7"/>
      <c r="F1535" s="7"/>
      <c r="G1535" s="7"/>
      <c r="H1535" s="7"/>
      <c r="I1535" s="10"/>
      <c r="J1535" s="25"/>
      <c r="K1535" s="250"/>
      <c r="L1535" s="31"/>
      <c r="M1535" s="9"/>
      <c r="N1535" s="11" t="s">
        <v>25</v>
      </c>
      <c r="O1535" s="39"/>
      <c r="P1535" s="47"/>
      <c r="Q1535" s="13"/>
      <c r="R1535" s="248">
        <f t="shared" si="230"/>
        <v>0</v>
      </c>
      <c r="S1535" s="248">
        <f t="shared" si="231"/>
        <v>0</v>
      </c>
      <c r="T1535" s="248">
        <f t="shared" si="232"/>
        <v>0</v>
      </c>
      <c r="U1535" s="248">
        <f t="shared" si="233"/>
        <v>0</v>
      </c>
      <c r="V1535" s="13"/>
      <c r="W1535" s="7"/>
      <c r="AT1535" s="130"/>
      <c r="BF1535" s="33">
        <f t="shared" si="239"/>
        <v>41242</v>
      </c>
      <c r="BG1535" s="34">
        <f t="shared" si="234"/>
        <v>82.88000000000001</v>
      </c>
      <c r="BH1535" s="32">
        <f t="shared" si="235"/>
        <v>1</v>
      </c>
      <c r="BI1535" s="32">
        <f t="shared" si="236"/>
        <v>0</v>
      </c>
      <c r="BJ1535" s="69">
        <f t="shared" si="237"/>
        <v>0</v>
      </c>
      <c r="BK1535" s="158" t="str">
        <f t="shared" si="238"/>
        <v/>
      </c>
    </row>
    <row r="1536" spans="1:63" ht="12" customHeight="1" x14ac:dyDescent="0.2">
      <c r="A1536" s="8"/>
      <c r="B1536" s="7"/>
      <c r="C1536" s="7"/>
      <c r="D1536" s="7"/>
      <c r="E1536" s="7"/>
      <c r="F1536" s="7"/>
      <c r="G1536" s="7"/>
      <c r="H1536" s="7"/>
      <c r="I1536" s="10"/>
      <c r="J1536" s="25"/>
      <c r="K1536" s="250"/>
      <c r="L1536" s="31"/>
      <c r="M1536" s="9"/>
      <c r="N1536" s="11" t="s">
        <v>25</v>
      </c>
      <c r="O1536" s="39"/>
      <c r="P1536" s="47"/>
      <c r="Q1536" s="13"/>
      <c r="R1536" s="248">
        <f t="shared" si="230"/>
        <v>0</v>
      </c>
      <c r="S1536" s="248">
        <f t="shared" si="231"/>
        <v>0</v>
      </c>
      <c r="T1536" s="248">
        <f t="shared" si="232"/>
        <v>0</v>
      </c>
      <c r="U1536" s="248">
        <f t="shared" si="233"/>
        <v>0</v>
      </c>
      <c r="V1536" s="13"/>
      <c r="W1536" s="7"/>
      <c r="AT1536" s="130"/>
      <c r="BF1536" s="33">
        <f t="shared" si="239"/>
        <v>41242</v>
      </c>
      <c r="BG1536" s="34">
        <f t="shared" si="234"/>
        <v>82.88000000000001</v>
      </c>
      <c r="BH1536" s="32">
        <f t="shared" si="235"/>
        <v>1</v>
      </c>
      <c r="BI1536" s="32">
        <f t="shared" si="236"/>
        <v>0</v>
      </c>
      <c r="BJ1536" s="69">
        <f t="shared" si="237"/>
        <v>0</v>
      </c>
      <c r="BK1536" s="158" t="str">
        <f t="shared" si="238"/>
        <v/>
      </c>
    </row>
    <row r="1537" spans="1:63" ht="12" customHeight="1" x14ac:dyDescent="0.2">
      <c r="A1537" s="8"/>
      <c r="B1537" s="7"/>
      <c r="C1537" s="7"/>
      <c r="D1537" s="7"/>
      <c r="E1537" s="7"/>
      <c r="F1537" s="7"/>
      <c r="G1537" s="7"/>
      <c r="H1537" s="7"/>
      <c r="I1537" s="10"/>
      <c r="J1537" s="25"/>
      <c r="K1537" s="250"/>
      <c r="L1537" s="31"/>
      <c r="M1537" s="9"/>
      <c r="N1537" s="11" t="s">
        <v>25</v>
      </c>
      <c r="O1537" s="39"/>
      <c r="P1537" s="47"/>
      <c r="Q1537" s="13"/>
      <c r="R1537" s="248">
        <f t="shared" si="230"/>
        <v>0</v>
      </c>
      <c r="S1537" s="248">
        <f t="shared" si="231"/>
        <v>0</v>
      </c>
      <c r="T1537" s="248">
        <f t="shared" si="232"/>
        <v>0</v>
      </c>
      <c r="U1537" s="248">
        <f t="shared" si="233"/>
        <v>0</v>
      </c>
      <c r="V1537" s="13"/>
      <c r="W1537" s="7"/>
      <c r="AT1537" s="130"/>
      <c r="BF1537" s="33">
        <f t="shared" si="239"/>
        <v>41242</v>
      </c>
      <c r="BG1537" s="34">
        <f t="shared" si="234"/>
        <v>82.88000000000001</v>
      </c>
      <c r="BH1537" s="32">
        <f t="shared" si="235"/>
        <v>1</v>
      </c>
      <c r="BI1537" s="32">
        <f t="shared" si="236"/>
        <v>0</v>
      </c>
      <c r="BJ1537" s="69">
        <f t="shared" si="237"/>
        <v>0</v>
      </c>
      <c r="BK1537" s="158" t="str">
        <f t="shared" si="238"/>
        <v/>
      </c>
    </row>
    <row r="1538" spans="1:63" ht="12" customHeight="1" x14ac:dyDescent="0.2">
      <c r="A1538" s="8"/>
      <c r="B1538" s="7"/>
      <c r="C1538" s="7"/>
      <c r="D1538" s="7"/>
      <c r="E1538" s="7"/>
      <c r="F1538" s="7"/>
      <c r="G1538" s="7"/>
      <c r="H1538" s="7"/>
      <c r="I1538" s="10"/>
      <c r="J1538" s="25"/>
      <c r="K1538" s="250"/>
      <c r="L1538" s="31"/>
      <c r="M1538" s="9"/>
      <c r="N1538" s="11" t="s">
        <v>25</v>
      </c>
      <c r="O1538" s="39"/>
      <c r="P1538" s="47"/>
      <c r="Q1538" s="13"/>
      <c r="R1538" s="248">
        <f t="shared" si="230"/>
        <v>0</v>
      </c>
      <c r="S1538" s="248">
        <f t="shared" si="231"/>
        <v>0</v>
      </c>
      <c r="T1538" s="248">
        <f t="shared" si="232"/>
        <v>0</v>
      </c>
      <c r="U1538" s="248">
        <f t="shared" si="233"/>
        <v>0</v>
      </c>
      <c r="V1538" s="13"/>
      <c r="W1538" s="7"/>
      <c r="AT1538" s="130"/>
      <c r="BF1538" s="33">
        <f t="shared" si="239"/>
        <v>41242</v>
      </c>
      <c r="BG1538" s="34">
        <f t="shared" si="234"/>
        <v>82.88000000000001</v>
      </c>
      <c r="BH1538" s="32">
        <f t="shared" si="235"/>
        <v>1</v>
      </c>
      <c r="BI1538" s="32">
        <f t="shared" si="236"/>
        <v>0</v>
      </c>
      <c r="BJ1538" s="69">
        <f t="shared" si="237"/>
        <v>0</v>
      </c>
      <c r="BK1538" s="158" t="str">
        <f t="shared" si="238"/>
        <v/>
      </c>
    </row>
    <row r="1539" spans="1:63" ht="12" customHeight="1" x14ac:dyDescent="0.2">
      <c r="A1539" s="8"/>
      <c r="B1539" s="7"/>
      <c r="C1539" s="7"/>
      <c r="D1539" s="7"/>
      <c r="E1539" s="7"/>
      <c r="F1539" s="7"/>
      <c r="G1539" s="7"/>
      <c r="H1539" s="7"/>
      <c r="I1539" s="10"/>
      <c r="J1539" s="25"/>
      <c r="K1539" s="250"/>
      <c r="L1539" s="31"/>
      <c r="M1539" s="9"/>
      <c r="N1539" s="11" t="s">
        <v>25</v>
      </c>
      <c r="O1539" s="39"/>
      <c r="P1539" s="47"/>
      <c r="Q1539" s="13"/>
      <c r="R1539" s="248">
        <f t="shared" si="230"/>
        <v>0</v>
      </c>
      <c r="S1539" s="248">
        <f t="shared" si="231"/>
        <v>0</v>
      </c>
      <c r="T1539" s="248">
        <f t="shared" si="232"/>
        <v>0</v>
      </c>
      <c r="U1539" s="248">
        <f t="shared" si="233"/>
        <v>0</v>
      </c>
      <c r="V1539" s="13"/>
      <c r="W1539" s="7"/>
      <c r="AT1539" s="130"/>
      <c r="BF1539" s="33">
        <f t="shared" si="239"/>
        <v>41242</v>
      </c>
      <c r="BG1539" s="34">
        <f t="shared" si="234"/>
        <v>82.88000000000001</v>
      </c>
      <c r="BH1539" s="32">
        <f t="shared" si="235"/>
        <v>1</v>
      </c>
      <c r="BI1539" s="32">
        <f t="shared" si="236"/>
        <v>0</v>
      </c>
      <c r="BJ1539" s="69">
        <f t="shared" si="237"/>
        <v>0</v>
      </c>
      <c r="BK1539" s="158" t="str">
        <f t="shared" si="238"/>
        <v/>
      </c>
    </row>
    <row r="1540" spans="1:63" ht="12" customHeight="1" x14ac:dyDescent="0.2">
      <c r="A1540" s="8"/>
      <c r="B1540" s="7"/>
      <c r="C1540" s="7"/>
      <c r="D1540" s="7"/>
      <c r="E1540" s="7"/>
      <c r="F1540" s="7"/>
      <c r="G1540" s="7"/>
      <c r="H1540" s="7"/>
      <c r="I1540" s="10"/>
      <c r="J1540" s="25"/>
      <c r="K1540" s="250"/>
      <c r="L1540" s="31"/>
      <c r="M1540" s="9"/>
      <c r="N1540" s="11" t="s">
        <v>25</v>
      </c>
      <c r="O1540" s="39"/>
      <c r="P1540" s="47"/>
      <c r="Q1540" s="13"/>
      <c r="R1540" s="248">
        <f t="shared" si="230"/>
        <v>0</v>
      </c>
      <c r="S1540" s="248">
        <f t="shared" si="231"/>
        <v>0</v>
      </c>
      <c r="T1540" s="248">
        <f t="shared" si="232"/>
        <v>0</v>
      </c>
      <c r="U1540" s="248">
        <f t="shared" si="233"/>
        <v>0</v>
      </c>
      <c r="V1540" s="13"/>
      <c r="W1540" s="7"/>
      <c r="AT1540" s="130"/>
      <c r="BF1540" s="33">
        <f t="shared" si="239"/>
        <v>41242</v>
      </c>
      <c r="BG1540" s="34">
        <f t="shared" si="234"/>
        <v>82.88000000000001</v>
      </c>
      <c r="BH1540" s="32">
        <f t="shared" si="235"/>
        <v>1</v>
      </c>
      <c r="BI1540" s="32">
        <f t="shared" si="236"/>
        <v>0</v>
      </c>
      <c r="BJ1540" s="69">
        <f t="shared" si="237"/>
        <v>0</v>
      </c>
      <c r="BK1540" s="158" t="str">
        <f t="shared" si="238"/>
        <v/>
      </c>
    </row>
    <row r="1541" spans="1:63" ht="12" customHeight="1" x14ac:dyDescent="0.2">
      <c r="A1541" s="8"/>
      <c r="B1541" s="7"/>
      <c r="C1541" s="7"/>
      <c r="D1541" s="7"/>
      <c r="E1541" s="7"/>
      <c r="F1541" s="7"/>
      <c r="G1541" s="7"/>
      <c r="H1541" s="7"/>
      <c r="I1541" s="10"/>
      <c r="J1541" s="25"/>
      <c r="K1541" s="250"/>
      <c r="L1541" s="31"/>
      <c r="M1541" s="9"/>
      <c r="N1541" s="11" t="s">
        <v>25</v>
      </c>
      <c r="O1541" s="39"/>
      <c r="P1541" s="47"/>
      <c r="Q1541" s="13"/>
      <c r="R1541" s="248">
        <f t="shared" si="230"/>
        <v>0</v>
      </c>
      <c r="S1541" s="248">
        <f t="shared" si="231"/>
        <v>0</v>
      </c>
      <c r="T1541" s="248">
        <f t="shared" si="232"/>
        <v>0</v>
      </c>
      <c r="U1541" s="248">
        <f t="shared" si="233"/>
        <v>0</v>
      </c>
      <c r="V1541" s="13"/>
      <c r="W1541" s="7"/>
      <c r="AT1541" s="130"/>
      <c r="BF1541" s="33">
        <f t="shared" si="239"/>
        <v>41242</v>
      </c>
      <c r="BG1541" s="34">
        <f t="shared" si="234"/>
        <v>82.88000000000001</v>
      </c>
      <c r="BH1541" s="32">
        <f t="shared" si="235"/>
        <v>1</v>
      </c>
      <c r="BI1541" s="32">
        <f t="shared" si="236"/>
        <v>0</v>
      </c>
      <c r="BJ1541" s="69">
        <f t="shared" si="237"/>
        <v>0</v>
      </c>
      <c r="BK1541" s="158" t="str">
        <f t="shared" si="238"/>
        <v/>
      </c>
    </row>
    <row r="1542" spans="1:63" ht="12" customHeight="1" x14ac:dyDescent="0.2">
      <c r="A1542" s="8"/>
      <c r="B1542" s="7"/>
      <c r="C1542" s="7"/>
      <c r="D1542" s="7"/>
      <c r="E1542" s="7"/>
      <c r="F1542" s="7"/>
      <c r="G1542" s="7"/>
      <c r="H1542" s="7"/>
      <c r="I1542" s="10"/>
      <c r="J1542" s="25"/>
      <c r="K1542" s="250"/>
      <c r="L1542" s="31"/>
      <c r="M1542" s="9"/>
      <c r="N1542" s="11" t="s">
        <v>25</v>
      </c>
      <c r="O1542" s="39"/>
      <c r="P1542" s="47"/>
      <c r="Q1542" s="13"/>
      <c r="R1542" s="248">
        <f t="shared" si="230"/>
        <v>0</v>
      </c>
      <c r="S1542" s="248">
        <f t="shared" si="231"/>
        <v>0</v>
      </c>
      <c r="T1542" s="248">
        <f t="shared" si="232"/>
        <v>0</v>
      </c>
      <c r="U1542" s="248">
        <f t="shared" si="233"/>
        <v>0</v>
      </c>
      <c r="V1542" s="13"/>
      <c r="W1542" s="7"/>
      <c r="AT1542" s="130"/>
      <c r="BF1542" s="33">
        <f t="shared" si="239"/>
        <v>41242</v>
      </c>
      <c r="BG1542" s="34">
        <f t="shared" si="234"/>
        <v>82.88000000000001</v>
      </c>
      <c r="BH1542" s="32">
        <f t="shared" si="235"/>
        <v>1</v>
      </c>
      <c r="BI1542" s="32">
        <f t="shared" si="236"/>
        <v>0</v>
      </c>
      <c r="BJ1542" s="69">
        <f t="shared" si="237"/>
        <v>0</v>
      </c>
      <c r="BK1542" s="158" t="str">
        <f t="shared" si="238"/>
        <v/>
      </c>
    </row>
    <row r="1543" spans="1:63" ht="12" customHeight="1" x14ac:dyDescent="0.2">
      <c r="A1543" s="8"/>
      <c r="B1543" s="7"/>
      <c r="C1543" s="7"/>
      <c r="D1543" s="7"/>
      <c r="E1543" s="7"/>
      <c r="F1543" s="7"/>
      <c r="G1543" s="7"/>
      <c r="H1543" s="7"/>
      <c r="I1543" s="10"/>
      <c r="J1543" s="25"/>
      <c r="K1543" s="250"/>
      <c r="L1543" s="31"/>
      <c r="M1543" s="9"/>
      <c r="N1543" s="11" t="s">
        <v>25</v>
      </c>
      <c r="O1543" s="39"/>
      <c r="P1543" s="47"/>
      <c r="Q1543" s="13"/>
      <c r="R1543" s="248">
        <f t="shared" si="230"/>
        <v>0</v>
      </c>
      <c r="S1543" s="248">
        <f t="shared" si="231"/>
        <v>0</v>
      </c>
      <c r="T1543" s="248">
        <f t="shared" si="232"/>
        <v>0</v>
      </c>
      <c r="U1543" s="248">
        <f t="shared" si="233"/>
        <v>0</v>
      </c>
      <c r="V1543" s="13"/>
      <c r="W1543" s="7"/>
      <c r="AT1543" s="130"/>
      <c r="BF1543" s="33">
        <f t="shared" si="239"/>
        <v>41242</v>
      </c>
      <c r="BG1543" s="34">
        <f t="shared" si="234"/>
        <v>82.88000000000001</v>
      </c>
      <c r="BH1543" s="32">
        <f t="shared" si="235"/>
        <v>1</v>
      </c>
      <c r="BI1543" s="32">
        <f t="shared" si="236"/>
        <v>0</v>
      </c>
      <c r="BJ1543" s="69">
        <f t="shared" si="237"/>
        <v>0</v>
      </c>
      <c r="BK1543" s="158" t="str">
        <f t="shared" si="238"/>
        <v/>
      </c>
    </row>
    <row r="1544" spans="1:63" ht="12" customHeight="1" x14ac:dyDescent="0.2">
      <c r="A1544" s="8"/>
      <c r="B1544" s="7"/>
      <c r="C1544" s="7"/>
      <c r="D1544" s="7"/>
      <c r="E1544" s="7"/>
      <c r="F1544" s="7"/>
      <c r="G1544" s="7"/>
      <c r="H1544" s="7"/>
      <c r="I1544" s="10"/>
      <c r="J1544" s="25"/>
      <c r="K1544" s="250"/>
      <c r="L1544" s="31"/>
      <c r="M1544" s="9"/>
      <c r="N1544" s="11" t="s">
        <v>25</v>
      </c>
      <c r="O1544" s="39"/>
      <c r="P1544" s="47"/>
      <c r="Q1544" s="13"/>
      <c r="R1544" s="248">
        <f t="shared" si="230"/>
        <v>0</v>
      </c>
      <c r="S1544" s="248">
        <f t="shared" si="231"/>
        <v>0</v>
      </c>
      <c r="T1544" s="248">
        <f t="shared" si="232"/>
        <v>0</v>
      </c>
      <c r="U1544" s="248">
        <f t="shared" si="233"/>
        <v>0</v>
      </c>
      <c r="V1544" s="13"/>
      <c r="W1544" s="7"/>
      <c r="AT1544" s="130"/>
      <c r="BF1544" s="33">
        <f t="shared" si="239"/>
        <v>41242</v>
      </c>
      <c r="BG1544" s="34">
        <f t="shared" si="234"/>
        <v>82.88000000000001</v>
      </c>
      <c r="BH1544" s="32">
        <f t="shared" si="235"/>
        <v>1</v>
      </c>
      <c r="BI1544" s="32">
        <f t="shared" si="236"/>
        <v>0</v>
      </c>
      <c r="BJ1544" s="69">
        <f t="shared" si="237"/>
        <v>0</v>
      </c>
      <c r="BK1544" s="158" t="str">
        <f t="shared" si="238"/>
        <v/>
      </c>
    </row>
    <row r="1545" spans="1:63" ht="12" customHeight="1" x14ac:dyDescent="0.2">
      <c r="A1545" s="8"/>
      <c r="B1545" s="7"/>
      <c r="C1545" s="7"/>
      <c r="D1545" s="7"/>
      <c r="E1545" s="7"/>
      <c r="F1545" s="7"/>
      <c r="G1545" s="7"/>
      <c r="H1545" s="7"/>
      <c r="I1545" s="10"/>
      <c r="J1545" s="25"/>
      <c r="K1545" s="250"/>
      <c r="L1545" s="31"/>
      <c r="M1545" s="9"/>
      <c r="N1545" s="11" t="s">
        <v>25</v>
      </c>
      <c r="O1545" s="39"/>
      <c r="P1545" s="47"/>
      <c r="Q1545" s="13"/>
      <c r="R1545" s="248">
        <f t="shared" si="230"/>
        <v>0</v>
      </c>
      <c r="S1545" s="248">
        <f t="shared" si="231"/>
        <v>0</v>
      </c>
      <c r="T1545" s="248">
        <f t="shared" si="232"/>
        <v>0</v>
      </c>
      <c r="U1545" s="248">
        <f t="shared" si="233"/>
        <v>0</v>
      </c>
      <c r="V1545" s="13"/>
      <c r="W1545" s="7"/>
      <c r="AT1545" s="130"/>
      <c r="BF1545" s="33">
        <f t="shared" si="239"/>
        <v>41242</v>
      </c>
      <c r="BG1545" s="34">
        <f t="shared" si="234"/>
        <v>82.88000000000001</v>
      </c>
      <c r="BH1545" s="32">
        <f t="shared" si="235"/>
        <v>1</v>
      </c>
      <c r="BI1545" s="32">
        <f t="shared" si="236"/>
        <v>0</v>
      </c>
      <c r="BJ1545" s="69">
        <f t="shared" si="237"/>
        <v>0</v>
      </c>
      <c r="BK1545" s="158" t="str">
        <f t="shared" si="238"/>
        <v/>
      </c>
    </row>
    <row r="1546" spans="1:63" ht="12" customHeight="1" x14ac:dyDescent="0.2">
      <c r="A1546" s="8"/>
      <c r="B1546" s="7"/>
      <c r="C1546" s="7"/>
      <c r="D1546" s="7"/>
      <c r="E1546" s="7"/>
      <c r="F1546" s="7"/>
      <c r="G1546" s="7"/>
      <c r="H1546" s="7"/>
      <c r="I1546" s="10"/>
      <c r="J1546" s="25"/>
      <c r="K1546" s="250"/>
      <c r="L1546" s="31"/>
      <c r="M1546" s="9"/>
      <c r="N1546" s="11" t="s">
        <v>25</v>
      </c>
      <c r="O1546" s="39"/>
      <c r="P1546" s="47"/>
      <c r="Q1546" s="13"/>
      <c r="R1546" s="248">
        <f t="shared" si="230"/>
        <v>0</v>
      </c>
      <c r="S1546" s="248">
        <f t="shared" si="231"/>
        <v>0</v>
      </c>
      <c r="T1546" s="248">
        <f t="shared" si="232"/>
        <v>0</v>
      </c>
      <c r="U1546" s="248">
        <f t="shared" si="233"/>
        <v>0</v>
      </c>
      <c r="V1546" s="13"/>
      <c r="W1546" s="7"/>
      <c r="AT1546" s="130"/>
      <c r="BF1546" s="33">
        <f t="shared" si="239"/>
        <v>41242</v>
      </c>
      <c r="BG1546" s="34">
        <f t="shared" si="234"/>
        <v>82.88000000000001</v>
      </c>
      <c r="BH1546" s="32">
        <f t="shared" si="235"/>
        <v>1</v>
      </c>
      <c r="BI1546" s="32">
        <f t="shared" si="236"/>
        <v>0</v>
      </c>
      <c r="BJ1546" s="69">
        <f t="shared" si="237"/>
        <v>0</v>
      </c>
      <c r="BK1546" s="158" t="str">
        <f t="shared" si="238"/>
        <v/>
      </c>
    </row>
    <row r="1547" spans="1:63" ht="12" customHeight="1" x14ac:dyDescent="0.2">
      <c r="A1547" s="8"/>
      <c r="B1547" s="7"/>
      <c r="C1547" s="7"/>
      <c r="D1547" s="7"/>
      <c r="E1547" s="7"/>
      <c r="F1547" s="7"/>
      <c r="G1547" s="7"/>
      <c r="H1547" s="7"/>
      <c r="I1547" s="10"/>
      <c r="J1547" s="25"/>
      <c r="K1547" s="250"/>
      <c r="L1547" s="31"/>
      <c r="M1547" s="9"/>
      <c r="N1547" s="11" t="s">
        <v>25</v>
      </c>
      <c r="O1547" s="39"/>
      <c r="P1547" s="47"/>
      <c r="Q1547" s="13"/>
      <c r="R1547" s="248">
        <f t="shared" ref="R1547:R1610" si="240">IF(N1547&lt;&gt;"M",ROUND(IF(M1547&lt;&gt;"Y",IF(P1547&lt;&gt;"Y",K1547,K1547*(BH1547-1)),0),ROUNDING),"")</f>
        <v>0</v>
      </c>
      <c r="S1547" s="248">
        <f t="shared" ref="S1547:S1610" si="241">IF(N1547&lt;&gt;"M",ROUND(IF(O1547&gt;0,IF(M1547="Y",BI1547*(1-O1547),IF(BI1547&gt;R1547,R1547 + (BI1547 - R1547)*(1-O1547),BI1547)),BI1547),ROUNDING),"")</f>
        <v>0</v>
      </c>
      <c r="T1547" s="248">
        <f t="shared" ref="T1547:T1610" si="242">IF(N1547&lt;&gt;"M",ROUND(IF(O1547&gt;0,IF(M1547="Y",BJ1547*(1-O1547),IF(BJ1547&gt;R1547,R1547 + (BJ1547 - R1547)*(1-O1547),BJ1547)),BJ1547),ROUNDING),"")</f>
        <v>0</v>
      </c>
      <c r="U1547" s="248">
        <f t="shared" ref="U1547:U1610" si="243">IF(N1547&lt;&gt;"M",ROUND(IF(OR(N1547="P",N1547=""),0,IF(OR(M1547="N",M1547=""),T1547-R1547,T1547)),ROUNDING),"")</f>
        <v>0</v>
      </c>
      <c r="V1547" s="13"/>
      <c r="W1547" s="7"/>
      <c r="AT1547" s="130"/>
      <c r="BF1547" s="33">
        <f t="shared" si="239"/>
        <v>41242</v>
      </c>
      <c r="BG1547" s="34">
        <f t="shared" ref="BG1547:BG1610" si="244">IF(N1547&lt;&gt;"M",BG1546+U1547,BG1546)</f>
        <v>82.88000000000001</v>
      </c>
      <c r="BH1547" s="32">
        <f t="shared" ref="BH1547:BH1610" si="245">IF(L1547&lt;&gt;"",IF(ODDS_TYPE=1,L1547,IF(ODDS_TYPE=2,IF(L1547&gt;0,1+L1547/100,IF(L1547&lt;0,1-100/L1547,1)),IF(ODDS_TYPE=3,1+L1547,IF(ODDS_TYPE=4,1+L1547,IF(ODDS_TYPE=5,IF(L1547&gt;0,1+L1547,1-1/L1547),IF(ODDS_TYPE=6,IF(L1547&gt;=0,L1547+1,1-1/L1547),1)))))),1)</f>
        <v>1</v>
      </c>
      <c r="BI1547" s="32">
        <f t="shared" ref="BI1547:BI1610" si="246">IF(P1547&lt;&gt;"Y",IF(M1547&lt;&gt;"Y",K1547*BH1547,K1547*BH1547 - K1547),IF(M1547&lt;&gt;"Y",K1547*BH1547,K1547))</f>
        <v>0</v>
      </c>
      <c r="BJ1547" s="69">
        <f t="shared" ref="BJ1547:BJ1610" si="247">IF(P1547&lt;&gt;"Y",
IF(M1547&lt;&gt;"Y",
IF(N1547="Y",K1547*BH1547,IF(N1547="P",0,IF(OR(N1547="R",N1547="PU"),K1547,IF(N1547="H",K1547*BH1547*0.5,IF(N1547="HW",K1547*0.5*(1 + BH1547),IF(N1547="HL",K1547*0.5,0)))))),
IF(N1547="Y",K1547*BH1547 - K1547,IF(N1547="P",0,IF(OR(N1547="R",N1547="PU"),0,IF(N1547="H",IF(BH1547&gt;2,0.5*K1547*BH1547 - K1547,0),IF(N1547="HW",K1547*0.5*(1 + BH1547) - K1547,IF(N1547="HL",0,0))))))),
IF(M1547&lt;&gt;"Y",
IF(N1547="Y",K1547*BH1547,IF(N1547="P",0,IF(OR(N1547="R",N1547="PU"),K1547*(BH1547-1),IF(N1547="H",K1547*BH1547*0.5,IF(N1547="HW",K1547*(BH1547-1)*0.5,IF(N1547="HL",K1547*BH1547 - K1547*0.5,0)))))),
IF(N1547="Y",K1547,IF(N1547="P",0,IF(OR(N1547="R",N1547="PU"),0,IF(N1547="H",IF(BH1547&lt;2,K1547*BH1547*0.5 - K1547*(BH1547-1),0),IF(N1547="HW",0,IF(N1547="HL",K1547*0.5,0)))))))
)</f>
        <v>0</v>
      </c>
      <c r="BK1547" s="158" t="str">
        <f t="shared" ref="BK1547:BK1610" si="248">IF(FILT_M=1,IF(LEN(C1547)&gt;0,C1547,""),IF(FILT_M=2,IF(LEN(E1547)&gt;0,E1547,""),IF(FILT_M=3,IF(LEN(F1547)&gt;0,F1547,""),IF(FILT_M=4,IF(LEN(G1547)&gt;0,G1547,""),""))))</f>
        <v/>
      </c>
    </row>
    <row r="1548" spans="1:63" ht="12" customHeight="1" x14ac:dyDescent="0.2">
      <c r="A1548" s="8"/>
      <c r="B1548" s="7"/>
      <c r="C1548" s="7"/>
      <c r="D1548" s="7"/>
      <c r="E1548" s="7"/>
      <c r="F1548" s="7"/>
      <c r="G1548" s="7"/>
      <c r="H1548" s="7"/>
      <c r="I1548" s="10"/>
      <c r="J1548" s="25"/>
      <c r="K1548" s="250"/>
      <c r="L1548" s="31"/>
      <c r="M1548" s="9"/>
      <c r="N1548" s="11" t="s">
        <v>25</v>
      </c>
      <c r="O1548" s="39"/>
      <c r="P1548" s="47"/>
      <c r="Q1548" s="13"/>
      <c r="R1548" s="248">
        <f t="shared" si="240"/>
        <v>0</v>
      </c>
      <c r="S1548" s="248">
        <f t="shared" si="241"/>
        <v>0</v>
      </c>
      <c r="T1548" s="248">
        <f t="shared" si="242"/>
        <v>0</v>
      </c>
      <c r="U1548" s="248">
        <f t="shared" si="243"/>
        <v>0</v>
      </c>
      <c r="V1548" s="13"/>
      <c r="W1548" s="7"/>
      <c r="AT1548" s="130"/>
      <c r="BF1548" s="33">
        <f t="shared" ref="BF1548:BF1611" si="249">IF(A1548&gt;2,A1548,BF1547)</f>
        <v>41242</v>
      </c>
      <c r="BG1548" s="34">
        <f t="shared" si="244"/>
        <v>82.88000000000001</v>
      </c>
      <c r="BH1548" s="32">
        <f t="shared" si="245"/>
        <v>1</v>
      </c>
      <c r="BI1548" s="32">
        <f t="shared" si="246"/>
        <v>0</v>
      </c>
      <c r="BJ1548" s="69">
        <f t="shared" si="247"/>
        <v>0</v>
      </c>
      <c r="BK1548" s="158" t="str">
        <f t="shared" si="248"/>
        <v/>
      </c>
    </row>
    <row r="1549" spans="1:63" ht="12" customHeight="1" x14ac:dyDescent="0.2">
      <c r="A1549" s="8"/>
      <c r="B1549" s="7"/>
      <c r="C1549" s="7"/>
      <c r="D1549" s="7"/>
      <c r="E1549" s="7"/>
      <c r="F1549" s="7"/>
      <c r="G1549" s="7"/>
      <c r="H1549" s="7"/>
      <c r="I1549" s="10"/>
      <c r="J1549" s="25"/>
      <c r="K1549" s="250"/>
      <c r="L1549" s="31"/>
      <c r="M1549" s="9"/>
      <c r="N1549" s="11" t="s">
        <v>25</v>
      </c>
      <c r="O1549" s="39"/>
      <c r="P1549" s="47"/>
      <c r="Q1549" s="13"/>
      <c r="R1549" s="248">
        <f t="shared" si="240"/>
        <v>0</v>
      </c>
      <c r="S1549" s="248">
        <f t="shared" si="241"/>
        <v>0</v>
      </c>
      <c r="T1549" s="248">
        <f t="shared" si="242"/>
        <v>0</v>
      </c>
      <c r="U1549" s="248">
        <f t="shared" si="243"/>
        <v>0</v>
      </c>
      <c r="V1549" s="13"/>
      <c r="W1549" s="7"/>
      <c r="AT1549" s="130"/>
      <c r="BF1549" s="33">
        <f t="shared" si="249"/>
        <v>41242</v>
      </c>
      <c r="BG1549" s="34">
        <f t="shared" si="244"/>
        <v>82.88000000000001</v>
      </c>
      <c r="BH1549" s="32">
        <f t="shared" si="245"/>
        <v>1</v>
      </c>
      <c r="BI1549" s="32">
        <f t="shared" si="246"/>
        <v>0</v>
      </c>
      <c r="BJ1549" s="69">
        <f t="shared" si="247"/>
        <v>0</v>
      </c>
      <c r="BK1549" s="158" t="str">
        <f t="shared" si="248"/>
        <v/>
      </c>
    </row>
    <row r="1550" spans="1:63" ht="12" customHeight="1" x14ac:dyDescent="0.2">
      <c r="A1550" s="8"/>
      <c r="B1550" s="7"/>
      <c r="C1550" s="7"/>
      <c r="D1550" s="7"/>
      <c r="E1550" s="7"/>
      <c r="F1550" s="7"/>
      <c r="G1550" s="7"/>
      <c r="H1550" s="7"/>
      <c r="I1550" s="10"/>
      <c r="J1550" s="25"/>
      <c r="K1550" s="250"/>
      <c r="L1550" s="31"/>
      <c r="M1550" s="9"/>
      <c r="N1550" s="11" t="s">
        <v>25</v>
      </c>
      <c r="O1550" s="39"/>
      <c r="P1550" s="47"/>
      <c r="Q1550" s="13"/>
      <c r="R1550" s="248">
        <f t="shared" si="240"/>
        <v>0</v>
      </c>
      <c r="S1550" s="248">
        <f t="shared" si="241"/>
        <v>0</v>
      </c>
      <c r="T1550" s="248">
        <f t="shared" si="242"/>
        <v>0</v>
      </c>
      <c r="U1550" s="248">
        <f t="shared" si="243"/>
        <v>0</v>
      </c>
      <c r="V1550" s="13"/>
      <c r="W1550" s="7"/>
      <c r="AT1550" s="130"/>
      <c r="BF1550" s="33">
        <f t="shared" si="249"/>
        <v>41242</v>
      </c>
      <c r="BG1550" s="34">
        <f t="shared" si="244"/>
        <v>82.88000000000001</v>
      </c>
      <c r="BH1550" s="32">
        <f t="shared" si="245"/>
        <v>1</v>
      </c>
      <c r="BI1550" s="32">
        <f t="shared" si="246"/>
        <v>0</v>
      </c>
      <c r="BJ1550" s="69">
        <f t="shared" si="247"/>
        <v>0</v>
      </c>
      <c r="BK1550" s="158" t="str">
        <f t="shared" si="248"/>
        <v/>
      </c>
    </row>
    <row r="1551" spans="1:63" ht="12" customHeight="1" x14ac:dyDescent="0.2">
      <c r="A1551" s="8"/>
      <c r="B1551" s="7"/>
      <c r="C1551" s="7"/>
      <c r="D1551" s="7"/>
      <c r="E1551" s="7"/>
      <c r="F1551" s="7"/>
      <c r="G1551" s="7"/>
      <c r="H1551" s="7"/>
      <c r="I1551" s="10"/>
      <c r="J1551" s="25"/>
      <c r="K1551" s="250"/>
      <c r="L1551" s="31"/>
      <c r="M1551" s="9"/>
      <c r="N1551" s="11" t="s">
        <v>25</v>
      </c>
      <c r="O1551" s="39"/>
      <c r="P1551" s="47"/>
      <c r="Q1551" s="13"/>
      <c r="R1551" s="248">
        <f t="shared" si="240"/>
        <v>0</v>
      </c>
      <c r="S1551" s="248">
        <f t="shared" si="241"/>
        <v>0</v>
      </c>
      <c r="T1551" s="248">
        <f t="shared" si="242"/>
        <v>0</v>
      </c>
      <c r="U1551" s="248">
        <f t="shared" si="243"/>
        <v>0</v>
      </c>
      <c r="V1551" s="13"/>
      <c r="W1551" s="7"/>
      <c r="AT1551" s="130"/>
      <c r="BF1551" s="33">
        <f t="shared" si="249"/>
        <v>41242</v>
      </c>
      <c r="BG1551" s="34">
        <f t="shared" si="244"/>
        <v>82.88000000000001</v>
      </c>
      <c r="BH1551" s="32">
        <f t="shared" si="245"/>
        <v>1</v>
      </c>
      <c r="BI1551" s="32">
        <f t="shared" si="246"/>
        <v>0</v>
      </c>
      <c r="BJ1551" s="69">
        <f t="shared" si="247"/>
        <v>0</v>
      </c>
      <c r="BK1551" s="158" t="str">
        <f t="shared" si="248"/>
        <v/>
      </c>
    </row>
    <row r="1552" spans="1:63" ht="12" customHeight="1" x14ac:dyDescent="0.2">
      <c r="A1552" s="8"/>
      <c r="B1552" s="7"/>
      <c r="C1552" s="7"/>
      <c r="D1552" s="7"/>
      <c r="E1552" s="7"/>
      <c r="F1552" s="7"/>
      <c r="G1552" s="7"/>
      <c r="H1552" s="7"/>
      <c r="I1552" s="10"/>
      <c r="J1552" s="25"/>
      <c r="K1552" s="250"/>
      <c r="L1552" s="31"/>
      <c r="M1552" s="9"/>
      <c r="N1552" s="11" t="s">
        <v>25</v>
      </c>
      <c r="O1552" s="39"/>
      <c r="P1552" s="47"/>
      <c r="Q1552" s="13"/>
      <c r="R1552" s="248">
        <f t="shared" si="240"/>
        <v>0</v>
      </c>
      <c r="S1552" s="248">
        <f t="shared" si="241"/>
        <v>0</v>
      </c>
      <c r="T1552" s="248">
        <f t="shared" si="242"/>
        <v>0</v>
      </c>
      <c r="U1552" s="248">
        <f t="shared" si="243"/>
        <v>0</v>
      </c>
      <c r="V1552" s="13"/>
      <c r="W1552" s="7"/>
      <c r="AT1552" s="130"/>
      <c r="BF1552" s="33">
        <f t="shared" si="249"/>
        <v>41242</v>
      </c>
      <c r="BG1552" s="34">
        <f t="shared" si="244"/>
        <v>82.88000000000001</v>
      </c>
      <c r="BH1552" s="32">
        <f t="shared" si="245"/>
        <v>1</v>
      </c>
      <c r="BI1552" s="32">
        <f t="shared" si="246"/>
        <v>0</v>
      </c>
      <c r="BJ1552" s="69">
        <f t="shared" si="247"/>
        <v>0</v>
      </c>
      <c r="BK1552" s="158" t="str">
        <f t="shared" si="248"/>
        <v/>
      </c>
    </row>
    <row r="1553" spans="1:63" ht="12" customHeight="1" x14ac:dyDescent="0.2">
      <c r="A1553" s="8"/>
      <c r="B1553" s="7"/>
      <c r="C1553" s="7"/>
      <c r="D1553" s="7"/>
      <c r="E1553" s="7"/>
      <c r="F1553" s="7"/>
      <c r="G1553" s="7"/>
      <c r="H1553" s="7"/>
      <c r="I1553" s="10"/>
      <c r="J1553" s="25"/>
      <c r="K1553" s="250"/>
      <c r="L1553" s="31"/>
      <c r="M1553" s="9"/>
      <c r="N1553" s="11" t="s">
        <v>25</v>
      </c>
      <c r="O1553" s="39"/>
      <c r="P1553" s="47"/>
      <c r="Q1553" s="13"/>
      <c r="R1553" s="248">
        <f t="shared" si="240"/>
        <v>0</v>
      </c>
      <c r="S1553" s="248">
        <f t="shared" si="241"/>
        <v>0</v>
      </c>
      <c r="T1553" s="248">
        <f t="shared" si="242"/>
        <v>0</v>
      </c>
      <c r="U1553" s="248">
        <f t="shared" si="243"/>
        <v>0</v>
      </c>
      <c r="V1553" s="13"/>
      <c r="W1553" s="7"/>
      <c r="AT1553" s="130"/>
      <c r="BF1553" s="33">
        <f t="shared" si="249"/>
        <v>41242</v>
      </c>
      <c r="BG1553" s="34">
        <f t="shared" si="244"/>
        <v>82.88000000000001</v>
      </c>
      <c r="BH1553" s="32">
        <f t="shared" si="245"/>
        <v>1</v>
      </c>
      <c r="BI1553" s="32">
        <f t="shared" si="246"/>
        <v>0</v>
      </c>
      <c r="BJ1553" s="69">
        <f t="shared" si="247"/>
        <v>0</v>
      </c>
      <c r="BK1553" s="158" t="str">
        <f t="shared" si="248"/>
        <v/>
      </c>
    </row>
    <row r="1554" spans="1:63" ht="12" customHeight="1" x14ac:dyDescent="0.2">
      <c r="A1554" s="8"/>
      <c r="B1554" s="7"/>
      <c r="C1554" s="7"/>
      <c r="D1554" s="7"/>
      <c r="E1554" s="7"/>
      <c r="F1554" s="7"/>
      <c r="G1554" s="7"/>
      <c r="H1554" s="7"/>
      <c r="I1554" s="10"/>
      <c r="J1554" s="25"/>
      <c r="K1554" s="250"/>
      <c r="L1554" s="31"/>
      <c r="M1554" s="9"/>
      <c r="N1554" s="11" t="s">
        <v>25</v>
      </c>
      <c r="O1554" s="39"/>
      <c r="P1554" s="47"/>
      <c r="Q1554" s="13"/>
      <c r="R1554" s="248">
        <f t="shared" si="240"/>
        <v>0</v>
      </c>
      <c r="S1554" s="248">
        <f t="shared" si="241"/>
        <v>0</v>
      </c>
      <c r="T1554" s="248">
        <f t="shared" si="242"/>
        <v>0</v>
      </c>
      <c r="U1554" s="248">
        <f t="shared" si="243"/>
        <v>0</v>
      </c>
      <c r="V1554" s="13"/>
      <c r="W1554" s="7"/>
      <c r="AT1554" s="130"/>
      <c r="BF1554" s="33">
        <f t="shared" si="249"/>
        <v>41242</v>
      </c>
      <c r="BG1554" s="34">
        <f t="shared" si="244"/>
        <v>82.88000000000001</v>
      </c>
      <c r="BH1554" s="32">
        <f t="shared" si="245"/>
        <v>1</v>
      </c>
      <c r="BI1554" s="32">
        <f t="shared" si="246"/>
        <v>0</v>
      </c>
      <c r="BJ1554" s="69">
        <f t="shared" si="247"/>
        <v>0</v>
      </c>
      <c r="BK1554" s="158" t="str">
        <f t="shared" si="248"/>
        <v/>
      </c>
    </row>
    <row r="1555" spans="1:63" ht="12" customHeight="1" x14ac:dyDescent="0.2">
      <c r="A1555" s="8"/>
      <c r="B1555" s="7"/>
      <c r="C1555" s="7"/>
      <c r="D1555" s="7"/>
      <c r="E1555" s="7"/>
      <c r="F1555" s="7"/>
      <c r="G1555" s="7"/>
      <c r="H1555" s="7"/>
      <c r="I1555" s="10"/>
      <c r="J1555" s="25"/>
      <c r="K1555" s="250"/>
      <c r="L1555" s="31"/>
      <c r="M1555" s="9"/>
      <c r="N1555" s="11" t="s">
        <v>25</v>
      </c>
      <c r="O1555" s="39"/>
      <c r="P1555" s="47"/>
      <c r="Q1555" s="13"/>
      <c r="R1555" s="248">
        <f t="shared" si="240"/>
        <v>0</v>
      </c>
      <c r="S1555" s="248">
        <f t="shared" si="241"/>
        <v>0</v>
      </c>
      <c r="T1555" s="248">
        <f t="shared" si="242"/>
        <v>0</v>
      </c>
      <c r="U1555" s="248">
        <f t="shared" si="243"/>
        <v>0</v>
      </c>
      <c r="V1555" s="13"/>
      <c r="W1555" s="7"/>
      <c r="AT1555" s="130"/>
      <c r="BF1555" s="33">
        <f t="shared" si="249"/>
        <v>41242</v>
      </c>
      <c r="BG1555" s="34">
        <f t="shared" si="244"/>
        <v>82.88000000000001</v>
      </c>
      <c r="BH1555" s="32">
        <f t="shared" si="245"/>
        <v>1</v>
      </c>
      <c r="BI1555" s="32">
        <f t="shared" si="246"/>
        <v>0</v>
      </c>
      <c r="BJ1555" s="69">
        <f t="shared" si="247"/>
        <v>0</v>
      </c>
      <c r="BK1555" s="158" t="str">
        <f t="shared" si="248"/>
        <v/>
      </c>
    </row>
    <row r="1556" spans="1:63" ht="12" customHeight="1" x14ac:dyDescent="0.2">
      <c r="A1556" s="8"/>
      <c r="B1556" s="7"/>
      <c r="C1556" s="7"/>
      <c r="D1556" s="7"/>
      <c r="E1556" s="7"/>
      <c r="F1556" s="7"/>
      <c r="G1556" s="7"/>
      <c r="H1556" s="7"/>
      <c r="I1556" s="10"/>
      <c r="J1556" s="25"/>
      <c r="K1556" s="250"/>
      <c r="L1556" s="31"/>
      <c r="M1556" s="9"/>
      <c r="N1556" s="11" t="s">
        <v>25</v>
      </c>
      <c r="O1556" s="39"/>
      <c r="P1556" s="47"/>
      <c r="Q1556" s="13"/>
      <c r="R1556" s="248">
        <f t="shared" si="240"/>
        <v>0</v>
      </c>
      <c r="S1556" s="248">
        <f t="shared" si="241"/>
        <v>0</v>
      </c>
      <c r="T1556" s="248">
        <f t="shared" si="242"/>
        <v>0</v>
      </c>
      <c r="U1556" s="248">
        <f t="shared" si="243"/>
        <v>0</v>
      </c>
      <c r="V1556" s="13"/>
      <c r="W1556" s="7"/>
      <c r="AT1556" s="130"/>
      <c r="BF1556" s="33">
        <f t="shared" si="249"/>
        <v>41242</v>
      </c>
      <c r="BG1556" s="34">
        <f t="shared" si="244"/>
        <v>82.88000000000001</v>
      </c>
      <c r="BH1556" s="32">
        <f t="shared" si="245"/>
        <v>1</v>
      </c>
      <c r="BI1556" s="32">
        <f t="shared" si="246"/>
        <v>0</v>
      </c>
      <c r="BJ1556" s="69">
        <f t="shared" si="247"/>
        <v>0</v>
      </c>
      <c r="BK1556" s="158" t="str">
        <f t="shared" si="248"/>
        <v/>
      </c>
    </row>
    <row r="1557" spans="1:63" ht="12" customHeight="1" x14ac:dyDescent="0.2">
      <c r="A1557" s="8"/>
      <c r="B1557" s="7"/>
      <c r="C1557" s="7"/>
      <c r="D1557" s="7"/>
      <c r="E1557" s="7"/>
      <c r="F1557" s="7"/>
      <c r="G1557" s="7"/>
      <c r="H1557" s="7"/>
      <c r="I1557" s="10"/>
      <c r="J1557" s="25"/>
      <c r="K1557" s="250"/>
      <c r="L1557" s="31"/>
      <c r="M1557" s="9"/>
      <c r="N1557" s="11" t="s">
        <v>25</v>
      </c>
      <c r="O1557" s="39"/>
      <c r="P1557" s="47"/>
      <c r="Q1557" s="13"/>
      <c r="R1557" s="248">
        <f t="shared" si="240"/>
        <v>0</v>
      </c>
      <c r="S1557" s="248">
        <f t="shared" si="241"/>
        <v>0</v>
      </c>
      <c r="T1557" s="248">
        <f t="shared" si="242"/>
        <v>0</v>
      </c>
      <c r="U1557" s="248">
        <f t="shared" si="243"/>
        <v>0</v>
      </c>
      <c r="V1557" s="13"/>
      <c r="W1557" s="7"/>
      <c r="AT1557" s="130"/>
      <c r="BF1557" s="33">
        <f t="shared" si="249"/>
        <v>41242</v>
      </c>
      <c r="BG1557" s="34">
        <f t="shared" si="244"/>
        <v>82.88000000000001</v>
      </c>
      <c r="BH1557" s="32">
        <f t="shared" si="245"/>
        <v>1</v>
      </c>
      <c r="BI1557" s="32">
        <f t="shared" si="246"/>
        <v>0</v>
      </c>
      <c r="BJ1557" s="69">
        <f t="shared" si="247"/>
        <v>0</v>
      </c>
      <c r="BK1557" s="158" t="str">
        <f t="shared" si="248"/>
        <v/>
      </c>
    </row>
    <row r="1558" spans="1:63" ht="12" customHeight="1" x14ac:dyDescent="0.2">
      <c r="A1558" s="8"/>
      <c r="B1558" s="7"/>
      <c r="C1558" s="7"/>
      <c r="D1558" s="7"/>
      <c r="E1558" s="7"/>
      <c r="F1558" s="7"/>
      <c r="G1558" s="7"/>
      <c r="H1558" s="7"/>
      <c r="I1558" s="10"/>
      <c r="J1558" s="25"/>
      <c r="K1558" s="250"/>
      <c r="L1558" s="31"/>
      <c r="M1558" s="9"/>
      <c r="N1558" s="11" t="s">
        <v>25</v>
      </c>
      <c r="O1558" s="39"/>
      <c r="P1558" s="47"/>
      <c r="Q1558" s="13"/>
      <c r="R1558" s="248">
        <f t="shared" si="240"/>
        <v>0</v>
      </c>
      <c r="S1558" s="248">
        <f t="shared" si="241"/>
        <v>0</v>
      </c>
      <c r="T1558" s="248">
        <f t="shared" si="242"/>
        <v>0</v>
      </c>
      <c r="U1558" s="248">
        <f t="shared" si="243"/>
        <v>0</v>
      </c>
      <c r="V1558" s="13"/>
      <c r="W1558" s="7"/>
      <c r="AT1558" s="130"/>
      <c r="BF1558" s="33">
        <f t="shared" si="249"/>
        <v>41242</v>
      </c>
      <c r="BG1558" s="34">
        <f t="shared" si="244"/>
        <v>82.88000000000001</v>
      </c>
      <c r="BH1558" s="32">
        <f t="shared" si="245"/>
        <v>1</v>
      </c>
      <c r="BI1558" s="32">
        <f t="shared" si="246"/>
        <v>0</v>
      </c>
      <c r="BJ1558" s="69">
        <f t="shared" si="247"/>
        <v>0</v>
      </c>
      <c r="BK1558" s="158" t="str">
        <f t="shared" si="248"/>
        <v/>
      </c>
    </row>
    <row r="1559" spans="1:63" ht="12" customHeight="1" x14ac:dyDescent="0.2">
      <c r="A1559" s="8"/>
      <c r="B1559" s="7"/>
      <c r="C1559" s="7"/>
      <c r="D1559" s="7"/>
      <c r="E1559" s="7"/>
      <c r="F1559" s="7"/>
      <c r="G1559" s="7"/>
      <c r="H1559" s="7"/>
      <c r="I1559" s="10"/>
      <c r="J1559" s="25"/>
      <c r="K1559" s="250"/>
      <c r="L1559" s="31"/>
      <c r="M1559" s="9"/>
      <c r="N1559" s="11" t="s">
        <v>25</v>
      </c>
      <c r="O1559" s="39"/>
      <c r="P1559" s="47"/>
      <c r="Q1559" s="13"/>
      <c r="R1559" s="248">
        <f t="shared" si="240"/>
        <v>0</v>
      </c>
      <c r="S1559" s="248">
        <f t="shared" si="241"/>
        <v>0</v>
      </c>
      <c r="T1559" s="248">
        <f t="shared" si="242"/>
        <v>0</v>
      </c>
      <c r="U1559" s="248">
        <f t="shared" si="243"/>
        <v>0</v>
      </c>
      <c r="V1559" s="13"/>
      <c r="W1559" s="7"/>
      <c r="AT1559" s="130"/>
      <c r="BF1559" s="33">
        <f t="shared" si="249"/>
        <v>41242</v>
      </c>
      <c r="BG1559" s="34">
        <f t="shared" si="244"/>
        <v>82.88000000000001</v>
      </c>
      <c r="BH1559" s="32">
        <f t="shared" si="245"/>
        <v>1</v>
      </c>
      <c r="BI1559" s="32">
        <f t="shared" si="246"/>
        <v>0</v>
      </c>
      <c r="BJ1559" s="69">
        <f t="shared" si="247"/>
        <v>0</v>
      </c>
      <c r="BK1559" s="158" t="str">
        <f t="shared" si="248"/>
        <v/>
      </c>
    </row>
    <row r="1560" spans="1:63" ht="12" customHeight="1" x14ac:dyDescent="0.2">
      <c r="A1560" s="8"/>
      <c r="B1560" s="7"/>
      <c r="C1560" s="7"/>
      <c r="D1560" s="7"/>
      <c r="E1560" s="7"/>
      <c r="F1560" s="7"/>
      <c r="G1560" s="7"/>
      <c r="H1560" s="7"/>
      <c r="I1560" s="10"/>
      <c r="J1560" s="25"/>
      <c r="K1560" s="250"/>
      <c r="L1560" s="31"/>
      <c r="M1560" s="9"/>
      <c r="N1560" s="11" t="s">
        <v>25</v>
      </c>
      <c r="O1560" s="39"/>
      <c r="P1560" s="47"/>
      <c r="Q1560" s="13"/>
      <c r="R1560" s="248">
        <f t="shared" si="240"/>
        <v>0</v>
      </c>
      <c r="S1560" s="248">
        <f t="shared" si="241"/>
        <v>0</v>
      </c>
      <c r="T1560" s="248">
        <f t="shared" si="242"/>
        <v>0</v>
      </c>
      <c r="U1560" s="248">
        <f t="shared" si="243"/>
        <v>0</v>
      </c>
      <c r="V1560" s="13"/>
      <c r="W1560" s="7"/>
      <c r="AT1560" s="130"/>
      <c r="BF1560" s="33">
        <f t="shared" si="249"/>
        <v>41242</v>
      </c>
      <c r="BG1560" s="34">
        <f t="shared" si="244"/>
        <v>82.88000000000001</v>
      </c>
      <c r="BH1560" s="32">
        <f t="shared" si="245"/>
        <v>1</v>
      </c>
      <c r="BI1560" s="32">
        <f t="shared" si="246"/>
        <v>0</v>
      </c>
      <c r="BJ1560" s="69">
        <f t="shared" si="247"/>
        <v>0</v>
      </c>
      <c r="BK1560" s="158" t="str">
        <f t="shared" si="248"/>
        <v/>
      </c>
    </row>
    <row r="1561" spans="1:63" ht="12" customHeight="1" x14ac:dyDescent="0.2">
      <c r="A1561" s="8"/>
      <c r="B1561" s="7"/>
      <c r="C1561" s="7"/>
      <c r="D1561" s="7"/>
      <c r="E1561" s="7"/>
      <c r="F1561" s="7"/>
      <c r="G1561" s="7"/>
      <c r="H1561" s="7"/>
      <c r="I1561" s="10"/>
      <c r="J1561" s="25"/>
      <c r="K1561" s="250"/>
      <c r="L1561" s="31"/>
      <c r="M1561" s="9"/>
      <c r="N1561" s="11" t="s">
        <v>25</v>
      </c>
      <c r="O1561" s="39"/>
      <c r="P1561" s="47"/>
      <c r="Q1561" s="13"/>
      <c r="R1561" s="248">
        <f t="shared" si="240"/>
        <v>0</v>
      </c>
      <c r="S1561" s="248">
        <f t="shared" si="241"/>
        <v>0</v>
      </c>
      <c r="T1561" s="248">
        <f t="shared" si="242"/>
        <v>0</v>
      </c>
      <c r="U1561" s="248">
        <f t="shared" si="243"/>
        <v>0</v>
      </c>
      <c r="V1561" s="13"/>
      <c r="W1561" s="7"/>
      <c r="AT1561" s="130"/>
      <c r="BF1561" s="33">
        <f t="shared" si="249"/>
        <v>41242</v>
      </c>
      <c r="BG1561" s="34">
        <f t="shared" si="244"/>
        <v>82.88000000000001</v>
      </c>
      <c r="BH1561" s="32">
        <f t="shared" si="245"/>
        <v>1</v>
      </c>
      <c r="BI1561" s="32">
        <f t="shared" si="246"/>
        <v>0</v>
      </c>
      <c r="BJ1561" s="69">
        <f t="shared" si="247"/>
        <v>0</v>
      </c>
      <c r="BK1561" s="158" t="str">
        <f t="shared" si="248"/>
        <v/>
      </c>
    </row>
    <row r="1562" spans="1:63" ht="12" customHeight="1" x14ac:dyDescent="0.2">
      <c r="A1562" s="8"/>
      <c r="B1562" s="7"/>
      <c r="C1562" s="7"/>
      <c r="D1562" s="7"/>
      <c r="E1562" s="7"/>
      <c r="F1562" s="7"/>
      <c r="G1562" s="7"/>
      <c r="H1562" s="7"/>
      <c r="I1562" s="10"/>
      <c r="J1562" s="25"/>
      <c r="K1562" s="250"/>
      <c r="L1562" s="31"/>
      <c r="M1562" s="9"/>
      <c r="N1562" s="11" t="s">
        <v>25</v>
      </c>
      <c r="O1562" s="39"/>
      <c r="P1562" s="47"/>
      <c r="Q1562" s="13"/>
      <c r="R1562" s="248">
        <f t="shared" si="240"/>
        <v>0</v>
      </c>
      <c r="S1562" s="248">
        <f t="shared" si="241"/>
        <v>0</v>
      </c>
      <c r="T1562" s="248">
        <f t="shared" si="242"/>
        <v>0</v>
      </c>
      <c r="U1562" s="248">
        <f t="shared" si="243"/>
        <v>0</v>
      </c>
      <c r="V1562" s="13"/>
      <c r="W1562" s="7"/>
      <c r="AT1562" s="130"/>
      <c r="BF1562" s="33">
        <f t="shared" si="249"/>
        <v>41242</v>
      </c>
      <c r="BG1562" s="34">
        <f t="shared" si="244"/>
        <v>82.88000000000001</v>
      </c>
      <c r="BH1562" s="32">
        <f t="shared" si="245"/>
        <v>1</v>
      </c>
      <c r="BI1562" s="32">
        <f t="shared" si="246"/>
        <v>0</v>
      </c>
      <c r="BJ1562" s="69">
        <f t="shared" si="247"/>
        <v>0</v>
      </c>
      <c r="BK1562" s="158" t="str">
        <f t="shared" si="248"/>
        <v/>
      </c>
    </row>
    <row r="1563" spans="1:63" ht="12" customHeight="1" x14ac:dyDescent="0.2">
      <c r="A1563" s="8"/>
      <c r="B1563" s="7"/>
      <c r="C1563" s="7"/>
      <c r="D1563" s="7"/>
      <c r="E1563" s="7"/>
      <c r="F1563" s="7"/>
      <c r="G1563" s="7"/>
      <c r="H1563" s="7"/>
      <c r="I1563" s="10"/>
      <c r="J1563" s="25"/>
      <c r="K1563" s="250"/>
      <c r="L1563" s="31"/>
      <c r="M1563" s="9"/>
      <c r="N1563" s="11" t="s">
        <v>25</v>
      </c>
      <c r="O1563" s="39"/>
      <c r="P1563" s="47"/>
      <c r="Q1563" s="13"/>
      <c r="R1563" s="248">
        <f t="shared" si="240"/>
        <v>0</v>
      </c>
      <c r="S1563" s="248">
        <f t="shared" si="241"/>
        <v>0</v>
      </c>
      <c r="T1563" s="248">
        <f t="shared" si="242"/>
        <v>0</v>
      </c>
      <c r="U1563" s="248">
        <f t="shared" si="243"/>
        <v>0</v>
      </c>
      <c r="V1563" s="13"/>
      <c r="W1563" s="7"/>
      <c r="AT1563" s="130"/>
      <c r="BF1563" s="33">
        <f t="shared" si="249"/>
        <v>41242</v>
      </c>
      <c r="BG1563" s="34">
        <f t="shared" si="244"/>
        <v>82.88000000000001</v>
      </c>
      <c r="BH1563" s="32">
        <f t="shared" si="245"/>
        <v>1</v>
      </c>
      <c r="BI1563" s="32">
        <f t="shared" si="246"/>
        <v>0</v>
      </c>
      <c r="BJ1563" s="69">
        <f t="shared" si="247"/>
        <v>0</v>
      </c>
      <c r="BK1563" s="158" t="str">
        <f t="shared" si="248"/>
        <v/>
      </c>
    </row>
    <row r="1564" spans="1:63" ht="12" customHeight="1" x14ac:dyDescent="0.2">
      <c r="A1564" s="8"/>
      <c r="B1564" s="7"/>
      <c r="C1564" s="7"/>
      <c r="D1564" s="7"/>
      <c r="E1564" s="7"/>
      <c r="F1564" s="7"/>
      <c r="G1564" s="7"/>
      <c r="H1564" s="7"/>
      <c r="I1564" s="10"/>
      <c r="J1564" s="25"/>
      <c r="K1564" s="250"/>
      <c r="L1564" s="31"/>
      <c r="M1564" s="9"/>
      <c r="N1564" s="11" t="s">
        <v>25</v>
      </c>
      <c r="O1564" s="39"/>
      <c r="P1564" s="47"/>
      <c r="Q1564" s="13"/>
      <c r="R1564" s="248">
        <f t="shared" si="240"/>
        <v>0</v>
      </c>
      <c r="S1564" s="248">
        <f t="shared" si="241"/>
        <v>0</v>
      </c>
      <c r="T1564" s="248">
        <f t="shared" si="242"/>
        <v>0</v>
      </c>
      <c r="U1564" s="248">
        <f t="shared" si="243"/>
        <v>0</v>
      </c>
      <c r="V1564" s="13"/>
      <c r="W1564" s="7"/>
      <c r="AT1564" s="130"/>
      <c r="BF1564" s="33">
        <f t="shared" si="249"/>
        <v>41242</v>
      </c>
      <c r="BG1564" s="34">
        <f t="shared" si="244"/>
        <v>82.88000000000001</v>
      </c>
      <c r="BH1564" s="32">
        <f t="shared" si="245"/>
        <v>1</v>
      </c>
      <c r="BI1564" s="32">
        <f t="shared" si="246"/>
        <v>0</v>
      </c>
      <c r="BJ1564" s="69">
        <f t="shared" si="247"/>
        <v>0</v>
      </c>
      <c r="BK1564" s="158" t="str">
        <f t="shared" si="248"/>
        <v/>
      </c>
    </row>
    <row r="1565" spans="1:63" ht="12" customHeight="1" x14ac:dyDescent="0.2">
      <c r="A1565" s="8"/>
      <c r="B1565" s="7"/>
      <c r="C1565" s="7"/>
      <c r="D1565" s="7"/>
      <c r="E1565" s="7"/>
      <c r="F1565" s="7"/>
      <c r="G1565" s="7"/>
      <c r="H1565" s="7"/>
      <c r="I1565" s="10"/>
      <c r="J1565" s="25"/>
      <c r="K1565" s="250"/>
      <c r="L1565" s="31"/>
      <c r="M1565" s="9"/>
      <c r="N1565" s="11" t="s">
        <v>25</v>
      </c>
      <c r="O1565" s="39"/>
      <c r="P1565" s="47"/>
      <c r="Q1565" s="13"/>
      <c r="R1565" s="248">
        <f t="shared" si="240"/>
        <v>0</v>
      </c>
      <c r="S1565" s="248">
        <f t="shared" si="241"/>
        <v>0</v>
      </c>
      <c r="T1565" s="248">
        <f t="shared" si="242"/>
        <v>0</v>
      </c>
      <c r="U1565" s="248">
        <f t="shared" si="243"/>
        <v>0</v>
      </c>
      <c r="V1565" s="13"/>
      <c r="W1565" s="7"/>
      <c r="AT1565" s="130"/>
      <c r="BF1565" s="33">
        <f t="shared" si="249"/>
        <v>41242</v>
      </c>
      <c r="BG1565" s="34">
        <f t="shared" si="244"/>
        <v>82.88000000000001</v>
      </c>
      <c r="BH1565" s="32">
        <f t="shared" si="245"/>
        <v>1</v>
      </c>
      <c r="BI1565" s="32">
        <f t="shared" si="246"/>
        <v>0</v>
      </c>
      <c r="BJ1565" s="69">
        <f t="shared" si="247"/>
        <v>0</v>
      </c>
      <c r="BK1565" s="158" t="str">
        <f t="shared" si="248"/>
        <v/>
      </c>
    </row>
    <row r="1566" spans="1:63" ht="12" customHeight="1" x14ac:dyDescent="0.2">
      <c r="A1566" s="8"/>
      <c r="B1566" s="7"/>
      <c r="C1566" s="7"/>
      <c r="D1566" s="7"/>
      <c r="E1566" s="7"/>
      <c r="F1566" s="7"/>
      <c r="G1566" s="7"/>
      <c r="H1566" s="7"/>
      <c r="I1566" s="10"/>
      <c r="J1566" s="25"/>
      <c r="K1566" s="250"/>
      <c r="L1566" s="31"/>
      <c r="M1566" s="9"/>
      <c r="N1566" s="11" t="s">
        <v>25</v>
      </c>
      <c r="O1566" s="39"/>
      <c r="P1566" s="47"/>
      <c r="Q1566" s="13"/>
      <c r="R1566" s="248">
        <f t="shared" si="240"/>
        <v>0</v>
      </c>
      <c r="S1566" s="248">
        <f t="shared" si="241"/>
        <v>0</v>
      </c>
      <c r="T1566" s="248">
        <f t="shared" si="242"/>
        <v>0</v>
      </c>
      <c r="U1566" s="248">
        <f t="shared" si="243"/>
        <v>0</v>
      </c>
      <c r="V1566" s="13"/>
      <c r="W1566" s="7"/>
      <c r="AT1566" s="130"/>
      <c r="BF1566" s="33">
        <f t="shared" si="249"/>
        <v>41242</v>
      </c>
      <c r="BG1566" s="34">
        <f t="shared" si="244"/>
        <v>82.88000000000001</v>
      </c>
      <c r="BH1566" s="32">
        <f t="shared" si="245"/>
        <v>1</v>
      </c>
      <c r="BI1566" s="32">
        <f t="shared" si="246"/>
        <v>0</v>
      </c>
      <c r="BJ1566" s="69">
        <f t="shared" si="247"/>
        <v>0</v>
      </c>
      <c r="BK1566" s="158" t="str">
        <f t="shared" si="248"/>
        <v/>
      </c>
    </row>
    <row r="1567" spans="1:63" ht="12" customHeight="1" x14ac:dyDescent="0.2">
      <c r="A1567" s="8"/>
      <c r="B1567" s="7"/>
      <c r="C1567" s="7"/>
      <c r="D1567" s="7"/>
      <c r="E1567" s="7"/>
      <c r="F1567" s="7"/>
      <c r="G1567" s="7"/>
      <c r="H1567" s="7"/>
      <c r="I1567" s="10"/>
      <c r="J1567" s="25"/>
      <c r="K1567" s="250"/>
      <c r="L1567" s="31"/>
      <c r="M1567" s="9"/>
      <c r="N1567" s="11" t="s">
        <v>25</v>
      </c>
      <c r="O1567" s="39"/>
      <c r="P1567" s="47"/>
      <c r="Q1567" s="13"/>
      <c r="R1567" s="248">
        <f t="shared" si="240"/>
        <v>0</v>
      </c>
      <c r="S1567" s="248">
        <f t="shared" si="241"/>
        <v>0</v>
      </c>
      <c r="T1567" s="248">
        <f t="shared" si="242"/>
        <v>0</v>
      </c>
      <c r="U1567" s="248">
        <f t="shared" si="243"/>
        <v>0</v>
      </c>
      <c r="V1567" s="13"/>
      <c r="W1567" s="7"/>
      <c r="AT1567" s="130"/>
      <c r="BF1567" s="33">
        <f t="shared" si="249"/>
        <v>41242</v>
      </c>
      <c r="BG1567" s="34">
        <f t="shared" si="244"/>
        <v>82.88000000000001</v>
      </c>
      <c r="BH1567" s="32">
        <f t="shared" si="245"/>
        <v>1</v>
      </c>
      <c r="BI1567" s="32">
        <f t="shared" si="246"/>
        <v>0</v>
      </c>
      <c r="BJ1567" s="69">
        <f t="shared" si="247"/>
        <v>0</v>
      </c>
      <c r="BK1567" s="158" t="str">
        <f t="shared" si="248"/>
        <v/>
      </c>
    </row>
    <row r="1568" spans="1:63" ht="12" customHeight="1" x14ac:dyDescent="0.2">
      <c r="A1568" s="8"/>
      <c r="B1568" s="7"/>
      <c r="C1568" s="7"/>
      <c r="D1568" s="7"/>
      <c r="E1568" s="7"/>
      <c r="F1568" s="7"/>
      <c r="G1568" s="7"/>
      <c r="H1568" s="7"/>
      <c r="I1568" s="10"/>
      <c r="J1568" s="25"/>
      <c r="K1568" s="250"/>
      <c r="L1568" s="31"/>
      <c r="M1568" s="9"/>
      <c r="N1568" s="11" t="s">
        <v>25</v>
      </c>
      <c r="O1568" s="39"/>
      <c r="P1568" s="47"/>
      <c r="Q1568" s="13"/>
      <c r="R1568" s="248">
        <f t="shared" si="240"/>
        <v>0</v>
      </c>
      <c r="S1568" s="248">
        <f t="shared" si="241"/>
        <v>0</v>
      </c>
      <c r="T1568" s="248">
        <f t="shared" si="242"/>
        <v>0</v>
      </c>
      <c r="U1568" s="248">
        <f t="shared" si="243"/>
        <v>0</v>
      </c>
      <c r="V1568" s="13"/>
      <c r="W1568" s="7"/>
      <c r="AT1568" s="130"/>
      <c r="BF1568" s="33">
        <f t="shared" si="249"/>
        <v>41242</v>
      </c>
      <c r="BG1568" s="34">
        <f t="shared" si="244"/>
        <v>82.88000000000001</v>
      </c>
      <c r="BH1568" s="32">
        <f t="shared" si="245"/>
        <v>1</v>
      </c>
      <c r="BI1568" s="32">
        <f t="shared" si="246"/>
        <v>0</v>
      </c>
      <c r="BJ1568" s="69">
        <f t="shared" si="247"/>
        <v>0</v>
      </c>
      <c r="BK1568" s="158" t="str">
        <f t="shared" si="248"/>
        <v/>
      </c>
    </row>
    <row r="1569" spans="1:63" ht="12" customHeight="1" x14ac:dyDescent="0.2">
      <c r="A1569" s="8"/>
      <c r="B1569" s="7"/>
      <c r="C1569" s="7"/>
      <c r="D1569" s="7"/>
      <c r="E1569" s="7"/>
      <c r="F1569" s="7"/>
      <c r="G1569" s="7"/>
      <c r="H1569" s="7"/>
      <c r="I1569" s="10"/>
      <c r="J1569" s="25"/>
      <c r="K1569" s="250"/>
      <c r="L1569" s="31"/>
      <c r="M1569" s="9"/>
      <c r="N1569" s="11" t="s">
        <v>25</v>
      </c>
      <c r="O1569" s="39"/>
      <c r="P1569" s="47"/>
      <c r="Q1569" s="13"/>
      <c r="R1569" s="248">
        <f t="shared" si="240"/>
        <v>0</v>
      </c>
      <c r="S1569" s="248">
        <f t="shared" si="241"/>
        <v>0</v>
      </c>
      <c r="T1569" s="248">
        <f t="shared" si="242"/>
        <v>0</v>
      </c>
      <c r="U1569" s="248">
        <f t="shared" si="243"/>
        <v>0</v>
      </c>
      <c r="V1569" s="13"/>
      <c r="W1569" s="7"/>
      <c r="AT1569" s="130"/>
      <c r="BF1569" s="33">
        <f t="shared" si="249"/>
        <v>41242</v>
      </c>
      <c r="BG1569" s="34">
        <f t="shared" si="244"/>
        <v>82.88000000000001</v>
      </c>
      <c r="BH1569" s="32">
        <f t="shared" si="245"/>
        <v>1</v>
      </c>
      <c r="BI1569" s="32">
        <f t="shared" si="246"/>
        <v>0</v>
      </c>
      <c r="BJ1569" s="69">
        <f t="shared" si="247"/>
        <v>0</v>
      </c>
      <c r="BK1569" s="158" t="str">
        <f t="shared" si="248"/>
        <v/>
      </c>
    </row>
    <row r="1570" spans="1:63" ht="12" customHeight="1" x14ac:dyDescent="0.2">
      <c r="A1570" s="8"/>
      <c r="B1570" s="7"/>
      <c r="C1570" s="7"/>
      <c r="D1570" s="7"/>
      <c r="E1570" s="7"/>
      <c r="F1570" s="7"/>
      <c r="G1570" s="7"/>
      <c r="H1570" s="7"/>
      <c r="I1570" s="10"/>
      <c r="J1570" s="25"/>
      <c r="K1570" s="250"/>
      <c r="L1570" s="31"/>
      <c r="M1570" s="9"/>
      <c r="N1570" s="11" t="s">
        <v>25</v>
      </c>
      <c r="O1570" s="39"/>
      <c r="P1570" s="47"/>
      <c r="Q1570" s="13"/>
      <c r="R1570" s="248">
        <f t="shared" si="240"/>
        <v>0</v>
      </c>
      <c r="S1570" s="248">
        <f t="shared" si="241"/>
        <v>0</v>
      </c>
      <c r="T1570" s="248">
        <f t="shared" si="242"/>
        <v>0</v>
      </c>
      <c r="U1570" s="248">
        <f t="shared" si="243"/>
        <v>0</v>
      </c>
      <c r="V1570" s="13"/>
      <c r="W1570" s="7"/>
      <c r="AT1570" s="130"/>
      <c r="BF1570" s="33">
        <f t="shared" si="249"/>
        <v>41242</v>
      </c>
      <c r="BG1570" s="34">
        <f t="shared" si="244"/>
        <v>82.88000000000001</v>
      </c>
      <c r="BH1570" s="32">
        <f t="shared" si="245"/>
        <v>1</v>
      </c>
      <c r="BI1570" s="32">
        <f t="shared" si="246"/>
        <v>0</v>
      </c>
      <c r="BJ1570" s="69">
        <f t="shared" si="247"/>
        <v>0</v>
      </c>
      <c r="BK1570" s="158" t="str">
        <f t="shared" si="248"/>
        <v/>
      </c>
    </row>
    <row r="1571" spans="1:63" ht="12" customHeight="1" x14ac:dyDescent="0.2">
      <c r="A1571" s="8"/>
      <c r="B1571" s="7"/>
      <c r="C1571" s="7"/>
      <c r="D1571" s="7"/>
      <c r="E1571" s="7"/>
      <c r="F1571" s="7"/>
      <c r="G1571" s="7"/>
      <c r="H1571" s="7"/>
      <c r="I1571" s="10"/>
      <c r="J1571" s="25"/>
      <c r="K1571" s="250"/>
      <c r="L1571" s="31"/>
      <c r="M1571" s="9"/>
      <c r="N1571" s="11" t="s">
        <v>25</v>
      </c>
      <c r="O1571" s="39"/>
      <c r="P1571" s="47"/>
      <c r="Q1571" s="13"/>
      <c r="R1571" s="248">
        <f t="shared" si="240"/>
        <v>0</v>
      </c>
      <c r="S1571" s="248">
        <f t="shared" si="241"/>
        <v>0</v>
      </c>
      <c r="T1571" s="248">
        <f t="shared" si="242"/>
        <v>0</v>
      </c>
      <c r="U1571" s="248">
        <f t="shared" si="243"/>
        <v>0</v>
      </c>
      <c r="V1571" s="13"/>
      <c r="W1571" s="7"/>
      <c r="AT1571" s="130"/>
      <c r="BF1571" s="33">
        <f t="shared" si="249"/>
        <v>41242</v>
      </c>
      <c r="BG1571" s="34">
        <f t="shared" si="244"/>
        <v>82.88000000000001</v>
      </c>
      <c r="BH1571" s="32">
        <f t="shared" si="245"/>
        <v>1</v>
      </c>
      <c r="BI1571" s="32">
        <f t="shared" si="246"/>
        <v>0</v>
      </c>
      <c r="BJ1571" s="69">
        <f t="shared" si="247"/>
        <v>0</v>
      </c>
      <c r="BK1571" s="158" t="str">
        <f t="shared" si="248"/>
        <v/>
      </c>
    </row>
    <row r="1572" spans="1:63" ht="12" customHeight="1" x14ac:dyDescent="0.2">
      <c r="A1572" s="8"/>
      <c r="B1572" s="7"/>
      <c r="C1572" s="7"/>
      <c r="D1572" s="7"/>
      <c r="E1572" s="7"/>
      <c r="F1572" s="7"/>
      <c r="G1572" s="7"/>
      <c r="H1572" s="7"/>
      <c r="I1572" s="10"/>
      <c r="J1572" s="25"/>
      <c r="K1572" s="250"/>
      <c r="L1572" s="31"/>
      <c r="M1572" s="9"/>
      <c r="N1572" s="11" t="s">
        <v>25</v>
      </c>
      <c r="O1572" s="39"/>
      <c r="P1572" s="47"/>
      <c r="Q1572" s="13"/>
      <c r="R1572" s="248">
        <f t="shared" si="240"/>
        <v>0</v>
      </c>
      <c r="S1572" s="248">
        <f t="shared" si="241"/>
        <v>0</v>
      </c>
      <c r="T1572" s="248">
        <f t="shared" si="242"/>
        <v>0</v>
      </c>
      <c r="U1572" s="248">
        <f t="shared" si="243"/>
        <v>0</v>
      </c>
      <c r="V1572" s="13"/>
      <c r="W1572" s="7"/>
      <c r="AT1572" s="130"/>
      <c r="BF1572" s="33">
        <f t="shared" si="249"/>
        <v>41242</v>
      </c>
      <c r="BG1572" s="34">
        <f t="shared" si="244"/>
        <v>82.88000000000001</v>
      </c>
      <c r="BH1572" s="32">
        <f t="shared" si="245"/>
        <v>1</v>
      </c>
      <c r="BI1572" s="32">
        <f t="shared" si="246"/>
        <v>0</v>
      </c>
      <c r="BJ1572" s="69">
        <f t="shared" si="247"/>
        <v>0</v>
      </c>
      <c r="BK1572" s="158" t="str">
        <f t="shared" si="248"/>
        <v/>
      </c>
    </row>
    <row r="1573" spans="1:63" ht="12" customHeight="1" x14ac:dyDescent="0.2">
      <c r="A1573" s="8"/>
      <c r="B1573" s="7"/>
      <c r="C1573" s="7"/>
      <c r="D1573" s="7"/>
      <c r="E1573" s="7"/>
      <c r="F1573" s="7"/>
      <c r="G1573" s="7"/>
      <c r="H1573" s="7"/>
      <c r="I1573" s="10"/>
      <c r="J1573" s="25"/>
      <c r="K1573" s="250"/>
      <c r="L1573" s="31"/>
      <c r="M1573" s="9"/>
      <c r="N1573" s="11" t="s">
        <v>25</v>
      </c>
      <c r="O1573" s="39"/>
      <c r="P1573" s="47"/>
      <c r="Q1573" s="13"/>
      <c r="R1573" s="248">
        <f t="shared" si="240"/>
        <v>0</v>
      </c>
      <c r="S1573" s="248">
        <f t="shared" si="241"/>
        <v>0</v>
      </c>
      <c r="T1573" s="248">
        <f t="shared" si="242"/>
        <v>0</v>
      </c>
      <c r="U1573" s="248">
        <f t="shared" si="243"/>
        <v>0</v>
      </c>
      <c r="V1573" s="13"/>
      <c r="W1573" s="7"/>
      <c r="AT1573" s="130"/>
      <c r="BF1573" s="33">
        <f t="shared" si="249"/>
        <v>41242</v>
      </c>
      <c r="BG1573" s="34">
        <f t="shared" si="244"/>
        <v>82.88000000000001</v>
      </c>
      <c r="BH1573" s="32">
        <f t="shared" si="245"/>
        <v>1</v>
      </c>
      <c r="BI1573" s="32">
        <f t="shared" si="246"/>
        <v>0</v>
      </c>
      <c r="BJ1573" s="69">
        <f t="shared" si="247"/>
        <v>0</v>
      </c>
      <c r="BK1573" s="158" t="str">
        <f t="shared" si="248"/>
        <v/>
      </c>
    </row>
    <row r="1574" spans="1:63" ht="12" customHeight="1" x14ac:dyDescent="0.2">
      <c r="A1574" s="8"/>
      <c r="B1574" s="7"/>
      <c r="C1574" s="7"/>
      <c r="D1574" s="7"/>
      <c r="E1574" s="7"/>
      <c r="F1574" s="7"/>
      <c r="G1574" s="7"/>
      <c r="H1574" s="7"/>
      <c r="I1574" s="10"/>
      <c r="J1574" s="25"/>
      <c r="K1574" s="250"/>
      <c r="L1574" s="31"/>
      <c r="M1574" s="9"/>
      <c r="N1574" s="11" t="s">
        <v>25</v>
      </c>
      <c r="O1574" s="39"/>
      <c r="P1574" s="47"/>
      <c r="Q1574" s="13"/>
      <c r="R1574" s="248">
        <f t="shared" si="240"/>
        <v>0</v>
      </c>
      <c r="S1574" s="248">
        <f t="shared" si="241"/>
        <v>0</v>
      </c>
      <c r="T1574" s="248">
        <f t="shared" si="242"/>
        <v>0</v>
      </c>
      <c r="U1574" s="248">
        <f t="shared" si="243"/>
        <v>0</v>
      </c>
      <c r="V1574" s="13"/>
      <c r="W1574" s="7"/>
      <c r="AT1574" s="130"/>
      <c r="BF1574" s="33">
        <f t="shared" si="249"/>
        <v>41242</v>
      </c>
      <c r="BG1574" s="34">
        <f t="shared" si="244"/>
        <v>82.88000000000001</v>
      </c>
      <c r="BH1574" s="32">
        <f t="shared" si="245"/>
        <v>1</v>
      </c>
      <c r="BI1574" s="32">
        <f t="shared" si="246"/>
        <v>0</v>
      </c>
      <c r="BJ1574" s="69">
        <f t="shared" si="247"/>
        <v>0</v>
      </c>
      <c r="BK1574" s="158" t="str">
        <f t="shared" si="248"/>
        <v/>
      </c>
    </row>
    <row r="1575" spans="1:63" ht="12" customHeight="1" x14ac:dyDescent="0.2">
      <c r="A1575" s="8"/>
      <c r="B1575" s="7"/>
      <c r="C1575" s="7"/>
      <c r="D1575" s="7"/>
      <c r="E1575" s="7"/>
      <c r="F1575" s="7"/>
      <c r="G1575" s="7"/>
      <c r="H1575" s="7"/>
      <c r="I1575" s="10"/>
      <c r="J1575" s="25"/>
      <c r="K1575" s="250"/>
      <c r="L1575" s="31"/>
      <c r="M1575" s="9"/>
      <c r="N1575" s="11" t="s">
        <v>25</v>
      </c>
      <c r="O1575" s="39"/>
      <c r="P1575" s="47"/>
      <c r="Q1575" s="13"/>
      <c r="R1575" s="248">
        <f t="shared" si="240"/>
        <v>0</v>
      </c>
      <c r="S1575" s="248">
        <f t="shared" si="241"/>
        <v>0</v>
      </c>
      <c r="T1575" s="248">
        <f t="shared" si="242"/>
        <v>0</v>
      </c>
      <c r="U1575" s="248">
        <f t="shared" si="243"/>
        <v>0</v>
      </c>
      <c r="V1575" s="13"/>
      <c r="W1575" s="7"/>
      <c r="AT1575" s="130"/>
      <c r="BF1575" s="33">
        <f t="shared" si="249"/>
        <v>41242</v>
      </c>
      <c r="BG1575" s="34">
        <f t="shared" si="244"/>
        <v>82.88000000000001</v>
      </c>
      <c r="BH1575" s="32">
        <f t="shared" si="245"/>
        <v>1</v>
      </c>
      <c r="BI1575" s="32">
        <f t="shared" si="246"/>
        <v>0</v>
      </c>
      <c r="BJ1575" s="69">
        <f t="shared" si="247"/>
        <v>0</v>
      </c>
      <c r="BK1575" s="158" t="str">
        <f t="shared" si="248"/>
        <v/>
      </c>
    </row>
    <row r="1576" spans="1:63" ht="12" customHeight="1" x14ac:dyDescent="0.2">
      <c r="A1576" s="8"/>
      <c r="B1576" s="7"/>
      <c r="C1576" s="7"/>
      <c r="D1576" s="7"/>
      <c r="E1576" s="7"/>
      <c r="F1576" s="7"/>
      <c r="G1576" s="7"/>
      <c r="H1576" s="7"/>
      <c r="I1576" s="10"/>
      <c r="J1576" s="25"/>
      <c r="K1576" s="250"/>
      <c r="L1576" s="31"/>
      <c r="M1576" s="9"/>
      <c r="N1576" s="11" t="s">
        <v>25</v>
      </c>
      <c r="O1576" s="39"/>
      <c r="P1576" s="47"/>
      <c r="Q1576" s="13"/>
      <c r="R1576" s="248">
        <f t="shared" si="240"/>
        <v>0</v>
      </c>
      <c r="S1576" s="248">
        <f t="shared" si="241"/>
        <v>0</v>
      </c>
      <c r="T1576" s="248">
        <f t="shared" si="242"/>
        <v>0</v>
      </c>
      <c r="U1576" s="248">
        <f t="shared" si="243"/>
        <v>0</v>
      </c>
      <c r="V1576" s="13"/>
      <c r="W1576" s="7"/>
      <c r="AT1576" s="130"/>
      <c r="BF1576" s="33">
        <f t="shared" si="249"/>
        <v>41242</v>
      </c>
      <c r="BG1576" s="34">
        <f t="shared" si="244"/>
        <v>82.88000000000001</v>
      </c>
      <c r="BH1576" s="32">
        <f t="shared" si="245"/>
        <v>1</v>
      </c>
      <c r="BI1576" s="32">
        <f t="shared" si="246"/>
        <v>0</v>
      </c>
      <c r="BJ1576" s="69">
        <f t="shared" si="247"/>
        <v>0</v>
      </c>
      <c r="BK1576" s="158" t="str">
        <f t="shared" si="248"/>
        <v/>
      </c>
    </row>
    <row r="1577" spans="1:63" ht="12" customHeight="1" x14ac:dyDescent="0.2">
      <c r="A1577" s="8"/>
      <c r="B1577" s="7"/>
      <c r="C1577" s="7"/>
      <c r="D1577" s="7"/>
      <c r="E1577" s="7"/>
      <c r="F1577" s="7"/>
      <c r="G1577" s="7"/>
      <c r="H1577" s="7"/>
      <c r="I1577" s="10"/>
      <c r="J1577" s="25"/>
      <c r="K1577" s="250"/>
      <c r="L1577" s="31"/>
      <c r="M1577" s="9"/>
      <c r="N1577" s="11" t="s">
        <v>25</v>
      </c>
      <c r="O1577" s="39"/>
      <c r="P1577" s="47"/>
      <c r="Q1577" s="13"/>
      <c r="R1577" s="248">
        <f t="shared" si="240"/>
        <v>0</v>
      </c>
      <c r="S1577" s="248">
        <f t="shared" si="241"/>
        <v>0</v>
      </c>
      <c r="T1577" s="248">
        <f t="shared" si="242"/>
        <v>0</v>
      </c>
      <c r="U1577" s="248">
        <f t="shared" si="243"/>
        <v>0</v>
      </c>
      <c r="V1577" s="13"/>
      <c r="W1577" s="7"/>
      <c r="AT1577" s="130"/>
      <c r="BF1577" s="33">
        <f t="shared" si="249"/>
        <v>41242</v>
      </c>
      <c r="BG1577" s="34">
        <f t="shared" si="244"/>
        <v>82.88000000000001</v>
      </c>
      <c r="BH1577" s="32">
        <f t="shared" si="245"/>
        <v>1</v>
      </c>
      <c r="BI1577" s="32">
        <f t="shared" si="246"/>
        <v>0</v>
      </c>
      <c r="BJ1577" s="69">
        <f t="shared" si="247"/>
        <v>0</v>
      </c>
      <c r="BK1577" s="158" t="str">
        <f t="shared" si="248"/>
        <v/>
      </c>
    </row>
    <row r="1578" spans="1:63" ht="12" customHeight="1" x14ac:dyDescent="0.2">
      <c r="A1578" s="8"/>
      <c r="B1578" s="7"/>
      <c r="C1578" s="7"/>
      <c r="D1578" s="7"/>
      <c r="E1578" s="7"/>
      <c r="F1578" s="7"/>
      <c r="G1578" s="7"/>
      <c r="H1578" s="7"/>
      <c r="I1578" s="10"/>
      <c r="J1578" s="25"/>
      <c r="K1578" s="250"/>
      <c r="L1578" s="31"/>
      <c r="M1578" s="9"/>
      <c r="N1578" s="11" t="s">
        <v>25</v>
      </c>
      <c r="O1578" s="39"/>
      <c r="P1578" s="47"/>
      <c r="Q1578" s="13"/>
      <c r="R1578" s="248">
        <f t="shared" si="240"/>
        <v>0</v>
      </c>
      <c r="S1578" s="248">
        <f t="shared" si="241"/>
        <v>0</v>
      </c>
      <c r="T1578" s="248">
        <f t="shared" si="242"/>
        <v>0</v>
      </c>
      <c r="U1578" s="248">
        <f t="shared" si="243"/>
        <v>0</v>
      </c>
      <c r="V1578" s="13"/>
      <c r="W1578" s="7"/>
      <c r="AT1578" s="130"/>
      <c r="BF1578" s="33">
        <f t="shared" si="249"/>
        <v>41242</v>
      </c>
      <c r="BG1578" s="34">
        <f t="shared" si="244"/>
        <v>82.88000000000001</v>
      </c>
      <c r="BH1578" s="32">
        <f t="shared" si="245"/>
        <v>1</v>
      </c>
      <c r="BI1578" s="32">
        <f t="shared" si="246"/>
        <v>0</v>
      </c>
      <c r="BJ1578" s="69">
        <f t="shared" si="247"/>
        <v>0</v>
      </c>
      <c r="BK1578" s="158" t="str">
        <f t="shared" si="248"/>
        <v/>
      </c>
    </row>
    <row r="1579" spans="1:63" ht="12" customHeight="1" x14ac:dyDescent="0.2">
      <c r="A1579" s="8"/>
      <c r="B1579" s="7"/>
      <c r="C1579" s="7"/>
      <c r="D1579" s="7"/>
      <c r="E1579" s="7"/>
      <c r="F1579" s="7"/>
      <c r="G1579" s="7"/>
      <c r="H1579" s="7"/>
      <c r="I1579" s="10"/>
      <c r="J1579" s="25"/>
      <c r="K1579" s="250"/>
      <c r="L1579" s="31"/>
      <c r="M1579" s="9"/>
      <c r="N1579" s="11" t="s">
        <v>25</v>
      </c>
      <c r="O1579" s="39"/>
      <c r="P1579" s="47"/>
      <c r="Q1579" s="13"/>
      <c r="R1579" s="248">
        <f t="shared" si="240"/>
        <v>0</v>
      </c>
      <c r="S1579" s="248">
        <f t="shared" si="241"/>
        <v>0</v>
      </c>
      <c r="T1579" s="248">
        <f t="shared" si="242"/>
        <v>0</v>
      </c>
      <c r="U1579" s="248">
        <f t="shared" si="243"/>
        <v>0</v>
      </c>
      <c r="V1579" s="13"/>
      <c r="W1579" s="7"/>
      <c r="AT1579" s="130"/>
      <c r="BF1579" s="33">
        <f t="shared" si="249"/>
        <v>41242</v>
      </c>
      <c r="BG1579" s="34">
        <f t="shared" si="244"/>
        <v>82.88000000000001</v>
      </c>
      <c r="BH1579" s="32">
        <f t="shared" si="245"/>
        <v>1</v>
      </c>
      <c r="BI1579" s="32">
        <f t="shared" si="246"/>
        <v>0</v>
      </c>
      <c r="BJ1579" s="69">
        <f t="shared" si="247"/>
        <v>0</v>
      </c>
      <c r="BK1579" s="158" t="str">
        <f t="shared" si="248"/>
        <v/>
      </c>
    </row>
    <row r="1580" spans="1:63" ht="12" customHeight="1" x14ac:dyDescent="0.2">
      <c r="A1580" s="8"/>
      <c r="B1580" s="7"/>
      <c r="C1580" s="7"/>
      <c r="D1580" s="7"/>
      <c r="E1580" s="7"/>
      <c r="F1580" s="7"/>
      <c r="G1580" s="7"/>
      <c r="H1580" s="7"/>
      <c r="I1580" s="10"/>
      <c r="J1580" s="25"/>
      <c r="K1580" s="250"/>
      <c r="L1580" s="31"/>
      <c r="M1580" s="9"/>
      <c r="N1580" s="11" t="s">
        <v>25</v>
      </c>
      <c r="O1580" s="39"/>
      <c r="P1580" s="47"/>
      <c r="Q1580" s="13"/>
      <c r="R1580" s="248">
        <f t="shared" si="240"/>
        <v>0</v>
      </c>
      <c r="S1580" s="248">
        <f t="shared" si="241"/>
        <v>0</v>
      </c>
      <c r="T1580" s="248">
        <f t="shared" si="242"/>
        <v>0</v>
      </c>
      <c r="U1580" s="248">
        <f t="shared" si="243"/>
        <v>0</v>
      </c>
      <c r="V1580" s="13"/>
      <c r="W1580" s="7"/>
      <c r="AT1580" s="130"/>
      <c r="BF1580" s="33">
        <f t="shared" si="249"/>
        <v>41242</v>
      </c>
      <c r="BG1580" s="34">
        <f t="shared" si="244"/>
        <v>82.88000000000001</v>
      </c>
      <c r="BH1580" s="32">
        <f t="shared" si="245"/>
        <v>1</v>
      </c>
      <c r="BI1580" s="32">
        <f t="shared" si="246"/>
        <v>0</v>
      </c>
      <c r="BJ1580" s="69">
        <f t="shared" si="247"/>
        <v>0</v>
      </c>
      <c r="BK1580" s="158" t="str">
        <f t="shared" si="248"/>
        <v/>
      </c>
    </row>
    <row r="1581" spans="1:63" ht="12" customHeight="1" x14ac:dyDescent="0.2">
      <c r="A1581" s="8"/>
      <c r="B1581" s="7"/>
      <c r="C1581" s="7"/>
      <c r="D1581" s="7"/>
      <c r="E1581" s="7"/>
      <c r="F1581" s="7"/>
      <c r="G1581" s="7"/>
      <c r="H1581" s="7"/>
      <c r="I1581" s="10"/>
      <c r="J1581" s="25"/>
      <c r="K1581" s="250"/>
      <c r="L1581" s="31"/>
      <c r="M1581" s="9"/>
      <c r="N1581" s="11" t="s">
        <v>25</v>
      </c>
      <c r="O1581" s="39"/>
      <c r="P1581" s="47"/>
      <c r="Q1581" s="13"/>
      <c r="R1581" s="248">
        <f t="shared" si="240"/>
        <v>0</v>
      </c>
      <c r="S1581" s="248">
        <f t="shared" si="241"/>
        <v>0</v>
      </c>
      <c r="T1581" s="248">
        <f t="shared" si="242"/>
        <v>0</v>
      </c>
      <c r="U1581" s="248">
        <f t="shared" si="243"/>
        <v>0</v>
      </c>
      <c r="V1581" s="13"/>
      <c r="W1581" s="7"/>
      <c r="AT1581" s="130"/>
      <c r="BF1581" s="33">
        <f t="shared" si="249"/>
        <v>41242</v>
      </c>
      <c r="BG1581" s="34">
        <f t="shared" si="244"/>
        <v>82.88000000000001</v>
      </c>
      <c r="BH1581" s="32">
        <f t="shared" si="245"/>
        <v>1</v>
      </c>
      <c r="BI1581" s="32">
        <f t="shared" si="246"/>
        <v>0</v>
      </c>
      <c r="BJ1581" s="69">
        <f t="shared" si="247"/>
        <v>0</v>
      </c>
      <c r="BK1581" s="158" t="str">
        <f t="shared" si="248"/>
        <v/>
      </c>
    </row>
    <row r="1582" spans="1:63" ht="12" customHeight="1" x14ac:dyDescent="0.2">
      <c r="A1582" s="8"/>
      <c r="B1582" s="7"/>
      <c r="C1582" s="7"/>
      <c r="D1582" s="7"/>
      <c r="E1582" s="7"/>
      <c r="F1582" s="7"/>
      <c r="G1582" s="7"/>
      <c r="H1582" s="7"/>
      <c r="I1582" s="10"/>
      <c r="J1582" s="25"/>
      <c r="K1582" s="250"/>
      <c r="L1582" s="31"/>
      <c r="M1582" s="9"/>
      <c r="N1582" s="11" t="s">
        <v>25</v>
      </c>
      <c r="O1582" s="39"/>
      <c r="P1582" s="47"/>
      <c r="Q1582" s="13"/>
      <c r="R1582" s="248">
        <f t="shared" si="240"/>
        <v>0</v>
      </c>
      <c r="S1582" s="248">
        <f t="shared" si="241"/>
        <v>0</v>
      </c>
      <c r="T1582" s="248">
        <f t="shared" si="242"/>
        <v>0</v>
      </c>
      <c r="U1582" s="248">
        <f t="shared" si="243"/>
        <v>0</v>
      </c>
      <c r="V1582" s="13"/>
      <c r="W1582" s="7"/>
      <c r="AT1582" s="130"/>
      <c r="BF1582" s="33">
        <f t="shared" si="249"/>
        <v>41242</v>
      </c>
      <c r="BG1582" s="34">
        <f t="shared" si="244"/>
        <v>82.88000000000001</v>
      </c>
      <c r="BH1582" s="32">
        <f t="shared" si="245"/>
        <v>1</v>
      </c>
      <c r="BI1582" s="32">
        <f t="shared" si="246"/>
        <v>0</v>
      </c>
      <c r="BJ1582" s="69">
        <f t="shared" si="247"/>
        <v>0</v>
      </c>
      <c r="BK1582" s="158" t="str">
        <f t="shared" si="248"/>
        <v/>
      </c>
    </row>
    <row r="1583" spans="1:63" ht="12" customHeight="1" x14ac:dyDescent="0.2">
      <c r="A1583" s="8"/>
      <c r="B1583" s="7"/>
      <c r="C1583" s="7"/>
      <c r="D1583" s="7"/>
      <c r="E1583" s="7"/>
      <c r="F1583" s="7"/>
      <c r="G1583" s="7"/>
      <c r="H1583" s="7"/>
      <c r="I1583" s="10"/>
      <c r="J1583" s="25"/>
      <c r="K1583" s="250"/>
      <c r="L1583" s="31"/>
      <c r="M1583" s="9"/>
      <c r="N1583" s="11" t="s">
        <v>25</v>
      </c>
      <c r="O1583" s="39"/>
      <c r="P1583" s="47"/>
      <c r="Q1583" s="13"/>
      <c r="R1583" s="248">
        <f t="shared" si="240"/>
        <v>0</v>
      </c>
      <c r="S1583" s="248">
        <f t="shared" si="241"/>
        <v>0</v>
      </c>
      <c r="T1583" s="248">
        <f t="shared" si="242"/>
        <v>0</v>
      </c>
      <c r="U1583" s="248">
        <f t="shared" si="243"/>
        <v>0</v>
      </c>
      <c r="V1583" s="13"/>
      <c r="W1583" s="7"/>
      <c r="AT1583" s="130"/>
      <c r="BF1583" s="33">
        <f t="shared" si="249"/>
        <v>41242</v>
      </c>
      <c r="BG1583" s="34">
        <f t="shared" si="244"/>
        <v>82.88000000000001</v>
      </c>
      <c r="BH1583" s="32">
        <f t="shared" si="245"/>
        <v>1</v>
      </c>
      <c r="BI1583" s="32">
        <f t="shared" si="246"/>
        <v>0</v>
      </c>
      <c r="BJ1583" s="69">
        <f t="shared" si="247"/>
        <v>0</v>
      </c>
      <c r="BK1583" s="158" t="str">
        <f t="shared" si="248"/>
        <v/>
      </c>
    </row>
    <row r="1584" spans="1:63" ht="12" customHeight="1" x14ac:dyDescent="0.2">
      <c r="A1584" s="8"/>
      <c r="B1584" s="7"/>
      <c r="C1584" s="7"/>
      <c r="D1584" s="7"/>
      <c r="E1584" s="7"/>
      <c r="F1584" s="7"/>
      <c r="G1584" s="7"/>
      <c r="H1584" s="7"/>
      <c r="I1584" s="10"/>
      <c r="J1584" s="25"/>
      <c r="K1584" s="250"/>
      <c r="L1584" s="31"/>
      <c r="M1584" s="9"/>
      <c r="N1584" s="11" t="s">
        <v>25</v>
      </c>
      <c r="O1584" s="39"/>
      <c r="P1584" s="47"/>
      <c r="Q1584" s="13"/>
      <c r="R1584" s="248">
        <f t="shared" si="240"/>
        <v>0</v>
      </c>
      <c r="S1584" s="248">
        <f t="shared" si="241"/>
        <v>0</v>
      </c>
      <c r="T1584" s="248">
        <f t="shared" si="242"/>
        <v>0</v>
      </c>
      <c r="U1584" s="248">
        <f t="shared" si="243"/>
        <v>0</v>
      </c>
      <c r="V1584" s="13"/>
      <c r="W1584" s="7"/>
      <c r="AT1584" s="130"/>
      <c r="BF1584" s="33">
        <f t="shared" si="249"/>
        <v>41242</v>
      </c>
      <c r="BG1584" s="34">
        <f t="shared" si="244"/>
        <v>82.88000000000001</v>
      </c>
      <c r="BH1584" s="32">
        <f t="shared" si="245"/>
        <v>1</v>
      </c>
      <c r="BI1584" s="32">
        <f t="shared" si="246"/>
        <v>0</v>
      </c>
      <c r="BJ1584" s="69">
        <f t="shared" si="247"/>
        <v>0</v>
      </c>
      <c r="BK1584" s="158" t="str">
        <f t="shared" si="248"/>
        <v/>
      </c>
    </row>
    <row r="1585" spans="1:63" ht="12" customHeight="1" x14ac:dyDescent="0.2">
      <c r="A1585" s="8"/>
      <c r="B1585" s="7"/>
      <c r="C1585" s="7"/>
      <c r="D1585" s="7"/>
      <c r="E1585" s="7"/>
      <c r="F1585" s="7"/>
      <c r="G1585" s="7"/>
      <c r="H1585" s="7"/>
      <c r="I1585" s="10"/>
      <c r="J1585" s="25"/>
      <c r="K1585" s="250"/>
      <c r="L1585" s="31"/>
      <c r="M1585" s="9"/>
      <c r="N1585" s="11" t="s">
        <v>25</v>
      </c>
      <c r="O1585" s="39"/>
      <c r="P1585" s="47"/>
      <c r="Q1585" s="13"/>
      <c r="R1585" s="248">
        <f t="shared" si="240"/>
        <v>0</v>
      </c>
      <c r="S1585" s="248">
        <f t="shared" si="241"/>
        <v>0</v>
      </c>
      <c r="T1585" s="248">
        <f t="shared" si="242"/>
        <v>0</v>
      </c>
      <c r="U1585" s="248">
        <f t="shared" si="243"/>
        <v>0</v>
      </c>
      <c r="V1585" s="13"/>
      <c r="W1585" s="7"/>
      <c r="AT1585" s="130"/>
      <c r="BF1585" s="33">
        <f t="shared" si="249"/>
        <v>41242</v>
      </c>
      <c r="BG1585" s="34">
        <f t="shared" si="244"/>
        <v>82.88000000000001</v>
      </c>
      <c r="BH1585" s="32">
        <f t="shared" si="245"/>
        <v>1</v>
      </c>
      <c r="BI1585" s="32">
        <f t="shared" si="246"/>
        <v>0</v>
      </c>
      <c r="BJ1585" s="69">
        <f t="shared" si="247"/>
        <v>0</v>
      </c>
      <c r="BK1585" s="158" t="str">
        <f t="shared" si="248"/>
        <v/>
      </c>
    </row>
    <row r="1586" spans="1:63" ht="12" customHeight="1" x14ac:dyDescent="0.2">
      <c r="A1586" s="8"/>
      <c r="B1586" s="7"/>
      <c r="C1586" s="7"/>
      <c r="D1586" s="7"/>
      <c r="E1586" s="7"/>
      <c r="F1586" s="7"/>
      <c r="G1586" s="7"/>
      <c r="H1586" s="7"/>
      <c r="I1586" s="10"/>
      <c r="J1586" s="25"/>
      <c r="K1586" s="250"/>
      <c r="L1586" s="31"/>
      <c r="M1586" s="9"/>
      <c r="N1586" s="11" t="s">
        <v>25</v>
      </c>
      <c r="O1586" s="39"/>
      <c r="P1586" s="47"/>
      <c r="Q1586" s="13"/>
      <c r="R1586" s="248">
        <f t="shared" si="240"/>
        <v>0</v>
      </c>
      <c r="S1586" s="248">
        <f t="shared" si="241"/>
        <v>0</v>
      </c>
      <c r="T1586" s="248">
        <f t="shared" si="242"/>
        <v>0</v>
      </c>
      <c r="U1586" s="248">
        <f t="shared" si="243"/>
        <v>0</v>
      </c>
      <c r="V1586" s="13"/>
      <c r="W1586" s="7"/>
      <c r="AT1586" s="130"/>
      <c r="BF1586" s="33">
        <f t="shared" si="249"/>
        <v>41242</v>
      </c>
      <c r="BG1586" s="34">
        <f t="shared" si="244"/>
        <v>82.88000000000001</v>
      </c>
      <c r="BH1586" s="32">
        <f t="shared" si="245"/>
        <v>1</v>
      </c>
      <c r="BI1586" s="32">
        <f t="shared" si="246"/>
        <v>0</v>
      </c>
      <c r="BJ1586" s="69">
        <f t="shared" si="247"/>
        <v>0</v>
      </c>
      <c r="BK1586" s="158" t="str">
        <f t="shared" si="248"/>
        <v/>
      </c>
    </row>
    <row r="1587" spans="1:63" ht="12" customHeight="1" x14ac:dyDescent="0.2">
      <c r="A1587" s="8"/>
      <c r="B1587" s="7"/>
      <c r="C1587" s="7"/>
      <c r="D1587" s="7"/>
      <c r="E1587" s="7"/>
      <c r="F1587" s="7"/>
      <c r="G1587" s="7"/>
      <c r="H1587" s="7"/>
      <c r="I1587" s="10"/>
      <c r="J1587" s="25"/>
      <c r="K1587" s="250"/>
      <c r="L1587" s="31"/>
      <c r="M1587" s="9"/>
      <c r="N1587" s="11" t="s">
        <v>25</v>
      </c>
      <c r="O1587" s="39"/>
      <c r="P1587" s="47"/>
      <c r="Q1587" s="13"/>
      <c r="R1587" s="248">
        <f t="shared" si="240"/>
        <v>0</v>
      </c>
      <c r="S1587" s="248">
        <f t="shared" si="241"/>
        <v>0</v>
      </c>
      <c r="T1587" s="248">
        <f t="shared" si="242"/>
        <v>0</v>
      </c>
      <c r="U1587" s="248">
        <f t="shared" si="243"/>
        <v>0</v>
      </c>
      <c r="V1587" s="13"/>
      <c r="W1587" s="7"/>
      <c r="AT1587" s="130"/>
      <c r="BF1587" s="33">
        <f t="shared" si="249"/>
        <v>41242</v>
      </c>
      <c r="BG1587" s="34">
        <f t="shared" si="244"/>
        <v>82.88000000000001</v>
      </c>
      <c r="BH1587" s="32">
        <f t="shared" si="245"/>
        <v>1</v>
      </c>
      <c r="BI1587" s="32">
        <f t="shared" si="246"/>
        <v>0</v>
      </c>
      <c r="BJ1587" s="69">
        <f t="shared" si="247"/>
        <v>0</v>
      </c>
      <c r="BK1587" s="158" t="str">
        <f t="shared" si="248"/>
        <v/>
      </c>
    </row>
    <row r="1588" spans="1:63" ht="12" customHeight="1" x14ac:dyDescent="0.2">
      <c r="A1588" s="8"/>
      <c r="B1588" s="7"/>
      <c r="C1588" s="7"/>
      <c r="D1588" s="7"/>
      <c r="E1588" s="7"/>
      <c r="F1588" s="7"/>
      <c r="G1588" s="7"/>
      <c r="H1588" s="7"/>
      <c r="I1588" s="10"/>
      <c r="J1588" s="25"/>
      <c r="K1588" s="250"/>
      <c r="L1588" s="31"/>
      <c r="M1588" s="9"/>
      <c r="N1588" s="11" t="s">
        <v>25</v>
      </c>
      <c r="O1588" s="39"/>
      <c r="P1588" s="47"/>
      <c r="Q1588" s="13"/>
      <c r="R1588" s="248">
        <f t="shared" si="240"/>
        <v>0</v>
      </c>
      <c r="S1588" s="248">
        <f t="shared" si="241"/>
        <v>0</v>
      </c>
      <c r="T1588" s="248">
        <f t="shared" si="242"/>
        <v>0</v>
      </c>
      <c r="U1588" s="248">
        <f t="shared" si="243"/>
        <v>0</v>
      </c>
      <c r="V1588" s="13"/>
      <c r="W1588" s="7"/>
      <c r="AT1588" s="130"/>
      <c r="BF1588" s="33">
        <f t="shared" si="249"/>
        <v>41242</v>
      </c>
      <c r="BG1588" s="34">
        <f t="shared" si="244"/>
        <v>82.88000000000001</v>
      </c>
      <c r="BH1588" s="32">
        <f t="shared" si="245"/>
        <v>1</v>
      </c>
      <c r="BI1588" s="32">
        <f t="shared" si="246"/>
        <v>0</v>
      </c>
      <c r="BJ1588" s="69">
        <f t="shared" si="247"/>
        <v>0</v>
      </c>
      <c r="BK1588" s="158" t="str">
        <f t="shared" si="248"/>
        <v/>
      </c>
    </row>
    <row r="1589" spans="1:63" ht="12" customHeight="1" x14ac:dyDescent="0.2">
      <c r="A1589" s="8"/>
      <c r="B1589" s="7"/>
      <c r="C1589" s="7"/>
      <c r="D1589" s="7"/>
      <c r="E1589" s="7"/>
      <c r="F1589" s="7"/>
      <c r="G1589" s="7"/>
      <c r="H1589" s="7"/>
      <c r="I1589" s="10"/>
      <c r="J1589" s="25"/>
      <c r="K1589" s="250"/>
      <c r="L1589" s="31"/>
      <c r="M1589" s="9"/>
      <c r="N1589" s="11" t="s">
        <v>25</v>
      </c>
      <c r="O1589" s="39"/>
      <c r="P1589" s="47"/>
      <c r="Q1589" s="13"/>
      <c r="R1589" s="248">
        <f t="shared" si="240"/>
        <v>0</v>
      </c>
      <c r="S1589" s="248">
        <f t="shared" si="241"/>
        <v>0</v>
      </c>
      <c r="T1589" s="248">
        <f t="shared" si="242"/>
        <v>0</v>
      </c>
      <c r="U1589" s="248">
        <f t="shared" si="243"/>
        <v>0</v>
      </c>
      <c r="V1589" s="13"/>
      <c r="W1589" s="7"/>
      <c r="AT1589" s="130"/>
      <c r="BF1589" s="33">
        <f t="shared" si="249"/>
        <v>41242</v>
      </c>
      <c r="BG1589" s="34">
        <f t="shared" si="244"/>
        <v>82.88000000000001</v>
      </c>
      <c r="BH1589" s="32">
        <f t="shared" si="245"/>
        <v>1</v>
      </c>
      <c r="BI1589" s="32">
        <f t="shared" si="246"/>
        <v>0</v>
      </c>
      <c r="BJ1589" s="69">
        <f t="shared" si="247"/>
        <v>0</v>
      </c>
      <c r="BK1589" s="158" t="str">
        <f t="shared" si="248"/>
        <v/>
      </c>
    </row>
    <row r="1590" spans="1:63" ht="12" customHeight="1" x14ac:dyDescent="0.2">
      <c r="A1590" s="8"/>
      <c r="B1590" s="7"/>
      <c r="C1590" s="7"/>
      <c r="D1590" s="7"/>
      <c r="E1590" s="7"/>
      <c r="F1590" s="7"/>
      <c r="G1590" s="7"/>
      <c r="H1590" s="7"/>
      <c r="I1590" s="10"/>
      <c r="J1590" s="25"/>
      <c r="K1590" s="250"/>
      <c r="L1590" s="31"/>
      <c r="M1590" s="9"/>
      <c r="N1590" s="11" t="s">
        <v>25</v>
      </c>
      <c r="O1590" s="39"/>
      <c r="P1590" s="47"/>
      <c r="Q1590" s="13"/>
      <c r="R1590" s="248">
        <f t="shared" si="240"/>
        <v>0</v>
      </c>
      <c r="S1590" s="248">
        <f t="shared" si="241"/>
        <v>0</v>
      </c>
      <c r="T1590" s="248">
        <f t="shared" si="242"/>
        <v>0</v>
      </c>
      <c r="U1590" s="248">
        <f t="shared" si="243"/>
        <v>0</v>
      </c>
      <c r="V1590" s="13"/>
      <c r="W1590" s="7"/>
      <c r="AT1590" s="130"/>
      <c r="BF1590" s="33">
        <f t="shared" si="249"/>
        <v>41242</v>
      </c>
      <c r="BG1590" s="34">
        <f t="shared" si="244"/>
        <v>82.88000000000001</v>
      </c>
      <c r="BH1590" s="32">
        <f t="shared" si="245"/>
        <v>1</v>
      </c>
      <c r="BI1590" s="32">
        <f t="shared" si="246"/>
        <v>0</v>
      </c>
      <c r="BJ1590" s="69">
        <f t="shared" si="247"/>
        <v>0</v>
      </c>
      <c r="BK1590" s="158" t="str">
        <f t="shared" si="248"/>
        <v/>
      </c>
    </row>
    <row r="1591" spans="1:63" ht="12" customHeight="1" x14ac:dyDescent="0.2">
      <c r="A1591" s="8"/>
      <c r="B1591" s="7"/>
      <c r="C1591" s="7"/>
      <c r="D1591" s="7"/>
      <c r="E1591" s="7"/>
      <c r="F1591" s="7"/>
      <c r="G1591" s="7"/>
      <c r="H1591" s="7"/>
      <c r="I1591" s="10"/>
      <c r="J1591" s="25"/>
      <c r="K1591" s="250"/>
      <c r="L1591" s="31"/>
      <c r="M1591" s="9"/>
      <c r="N1591" s="11" t="s">
        <v>25</v>
      </c>
      <c r="O1591" s="39"/>
      <c r="P1591" s="47"/>
      <c r="Q1591" s="13"/>
      <c r="R1591" s="248">
        <f t="shared" si="240"/>
        <v>0</v>
      </c>
      <c r="S1591" s="248">
        <f t="shared" si="241"/>
        <v>0</v>
      </c>
      <c r="T1591" s="248">
        <f t="shared" si="242"/>
        <v>0</v>
      </c>
      <c r="U1591" s="248">
        <f t="shared" si="243"/>
        <v>0</v>
      </c>
      <c r="V1591" s="13"/>
      <c r="W1591" s="7"/>
      <c r="AT1591" s="130"/>
      <c r="BF1591" s="33">
        <f t="shared" si="249"/>
        <v>41242</v>
      </c>
      <c r="BG1591" s="34">
        <f t="shared" si="244"/>
        <v>82.88000000000001</v>
      </c>
      <c r="BH1591" s="32">
        <f t="shared" si="245"/>
        <v>1</v>
      </c>
      <c r="BI1591" s="32">
        <f t="shared" si="246"/>
        <v>0</v>
      </c>
      <c r="BJ1591" s="69">
        <f t="shared" si="247"/>
        <v>0</v>
      </c>
      <c r="BK1591" s="158" t="str">
        <f t="shared" si="248"/>
        <v/>
      </c>
    </row>
    <row r="1592" spans="1:63" ht="12" customHeight="1" x14ac:dyDescent="0.2">
      <c r="A1592" s="8"/>
      <c r="B1592" s="7"/>
      <c r="C1592" s="7"/>
      <c r="D1592" s="7"/>
      <c r="E1592" s="7"/>
      <c r="F1592" s="7"/>
      <c r="G1592" s="7"/>
      <c r="H1592" s="7"/>
      <c r="I1592" s="10"/>
      <c r="J1592" s="25"/>
      <c r="K1592" s="250"/>
      <c r="L1592" s="31"/>
      <c r="M1592" s="9"/>
      <c r="N1592" s="11" t="s">
        <v>25</v>
      </c>
      <c r="O1592" s="39"/>
      <c r="P1592" s="47"/>
      <c r="Q1592" s="13"/>
      <c r="R1592" s="248">
        <f t="shared" si="240"/>
        <v>0</v>
      </c>
      <c r="S1592" s="248">
        <f t="shared" si="241"/>
        <v>0</v>
      </c>
      <c r="T1592" s="248">
        <f t="shared" si="242"/>
        <v>0</v>
      </c>
      <c r="U1592" s="248">
        <f t="shared" si="243"/>
        <v>0</v>
      </c>
      <c r="V1592" s="13"/>
      <c r="W1592" s="7"/>
      <c r="AT1592" s="130"/>
      <c r="BF1592" s="33">
        <f t="shared" si="249"/>
        <v>41242</v>
      </c>
      <c r="BG1592" s="34">
        <f t="shared" si="244"/>
        <v>82.88000000000001</v>
      </c>
      <c r="BH1592" s="32">
        <f t="shared" si="245"/>
        <v>1</v>
      </c>
      <c r="BI1592" s="32">
        <f t="shared" si="246"/>
        <v>0</v>
      </c>
      <c r="BJ1592" s="69">
        <f t="shared" si="247"/>
        <v>0</v>
      </c>
      <c r="BK1592" s="158" t="str">
        <f t="shared" si="248"/>
        <v/>
      </c>
    </row>
    <row r="1593" spans="1:63" ht="12" customHeight="1" x14ac:dyDescent="0.2">
      <c r="A1593" s="8"/>
      <c r="B1593" s="7"/>
      <c r="C1593" s="7"/>
      <c r="D1593" s="7"/>
      <c r="E1593" s="7"/>
      <c r="F1593" s="7"/>
      <c r="G1593" s="7"/>
      <c r="H1593" s="7"/>
      <c r="I1593" s="10"/>
      <c r="J1593" s="25"/>
      <c r="K1593" s="250"/>
      <c r="L1593" s="31"/>
      <c r="M1593" s="9"/>
      <c r="N1593" s="11" t="s">
        <v>25</v>
      </c>
      <c r="O1593" s="39"/>
      <c r="P1593" s="47"/>
      <c r="Q1593" s="13"/>
      <c r="R1593" s="248">
        <f t="shared" si="240"/>
        <v>0</v>
      </c>
      <c r="S1593" s="248">
        <f t="shared" si="241"/>
        <v>0</v>
      </c>
      <c r="T1593" s="248">
        <f t="shared" si="242"/>
        <v>0</v>
      </c>
      <c r="U1593" s="248">
        <f t="shared" si="243"/>
        <v>0</v>
      </c>
      <c r="V1593" s="13"/>
      <c r="W1593" s="7"/>
      <c r="AT1593" s="130"/>
      <c r="BF1593" s="33">
        <f t="shared" si="249"/>
        <v>41242</v>
      </c>
      <c r="BG1593" s="34">
        <f t="shared" si="244"/>
        <v>82.88000000000001</v>
      </c>
      <c r="BH1593" s="32">
        <f t="shared" si="245"/>
        <v>1</v>
      </c>
      <c r="BI1593" s="32">
        <f t="shared" si="246"/>
        <v>0</v>
      </c>
      <c r="BJ1593" s="69">
        <f t="shared" si="247"/>
        <v>0</v>
      </c>
      <c r="BK1593" s="158" t="str">
        <f t="shared" si="248"/>
        <v/>
      </c>
    </row>
    <row r="1594" spans="1:63" ht="12" customHeight="1" x14ac:dyDescent="0.2">
      <c r="A1594" s="8"/>
      <c r="B1594" s="7"/>
      <c r="C1594" s="7"/>
      <c r="D1594" s="7"/>
      <c r="E1594" s="7"/>
      <c r="F1594" s="7"/>
      <c r="G1594" s="7"/>
      <c r="H1594" s="7"/>
      <c r="I1594" s="10"/>
      <c r="J1594" s="25"/>
      <c r="K1594" s="250"/>
      <c r="L1594" s="31"/>
      <c r="M1594" s="9"/>
      <c r="N1594" s="11" t="s">
        <v>25</v>
      </c>
      <c r="O1594" s="39"/>
      <c r="P1594" s="47"/>
      <c r="Q1594" s="13"/>
      <c r="R1594" s="248">
        <f t="shared" si="240"/>
        <v>0</v>
      </c>
      <c r="S1594" s="248">
        <f t="shared" si="241"/>
        <v>0</v>
      </c>
      <c r="T1594" s="248">
        <f t="shared" si="242"/>
        <v>0</v>
      </c>
      <c r="U1594" s="248">
        <f t="shared" si="243"/>
        <v>0</v>
      </c>
      <c r="V1594" s="13"/>
      <c r="W1594" s="7"/>
      <c r="AT1594" s="130"/>
      <c r="BF1594" s="33">
        <f t="shared" si="249"/>
        <v>41242</v>
      </c>
      <c r="BG1594" s="34">
        <f t="shared" si="244"/>
        <v>82.88000000000001</v>
      </c>
      <c r="BH1594" s="32">
        <f t="shared" si="245"/>
        <v>1</v>
      </c>
      <c r="BI1594" s="32">
        <f t="shared" si="246"/>
        <v>0</v>
      </c>
      <c r="BJ1594" s="69">
        <f t="shared" si="247"/>
        <v>0</v>
      </c>
      <c r="BK1594" s="158" t="str">
        <f t="shared" si="248"/>
        <v/>
      </c>
    </row>
    <row r="1595" spans="1:63" ht="12" customHeight="1" x14ac:dyDescent="0.2">
      <c r="A1595" s="8"/>
      <c r="B1595" s="7"/>
      <c r="C1595" s="7"/>
      <c r="D1595" s="7"/>
      <c r="E1595" s="7"/>
      <c r="F1595" s="7"/>
      <c r="G1595" s="7"/>
      <c r="H1595" s="7"/>
      <c r="I1595" s="10"/>
      <c r="J1595" s="25"/>
      <c r="K1595" s="250"/>
      <c r="L1595" s="31"/>
      <c r="M1595" s="9"/>
      <c r="N1595" s="11" t="s">
        <v>25</v>
      </c>
      <c r="O1595" s="39"/>
      <c r="P1595" s="47"/>
      <c r="Q1595" s="13"/>
      <c r="R1595" s="248">
        <f t="shared" si="240"/>
        <v>0</v>
      </c>
      <c r="S1595" s="248">
        <f t="shared" si="241"/>
        <v>0</v>
      </c>
      <c r="T1595" s="248">
        <f t="shared" si="242"/>
        <v>0</v>
      </c>
      <c r="U1595" s="248">
        <f t="shared" si="243"/>
        <v>0</v>
      </c>
      <c r="V1595" s="13"/>
      <c r="W1595" s="7"/>
      <c r="AT1595" s="130"/>
      <c r="BF1595" s="33">
        <f t="shared" si="249"/>
        <v>41242</v>
      </c>
      <c r="BG1595" s="34">
        <f t="shared" si="244"/>
        <v>82.88000000000001</v>
      </c>
      <c r="BH1595" s="32">
        <f t="shared" si="245"/>
        <v>1</v>
      </c>
      <c r="BI1595" s="32">
        <f t="shared" si="246"/>
        <v>0</v>
      </c>
      <c r="BJ1595" s="69">
        <f t="shared" si="247"/>
        <v>0</v>
      </c>
      <c r="BK1595" s="158" t="str">
        <f t="shared" si="248"/>
        <v/>
      </c>
    </row>
    <row r="1596" spans="1:63" ht="12" customHeight="1" x14ac:dyDescent="0.2">
      <c r="A1596" s="8"/>
      <c r="B1596" s="7"/>
      <c r="C1596" s="7"/>
      <c r="D1596" s="7"/>
      <c r="E1596" s="7"/>
      <c r="F1596" s="7"/>
      <c r="G1596" s="7"/>
      <c r="H1596" s="7"/>
      <c r="I1596" s="10"/>
      <c r="J1596" s="25"/>
      <c r="K1596" s="250"/>
      <c r="L1596" s="31"/>
      <c r="M1596" s="9"/>
      <c r="N1596" s="11" t="s">
        <v>25</v>
      </c>
      <c r="O1596" s="39"/>
      <c r="P1596" s="47"/>
      <c r="Q1596" s="13"/>
      <c r="R1596" s="248">
        <f t="shared" si="240"/>
        <v>0</v>
      </c>
      <c r="S1596" s="248">
        <f t="shared" si="241"/>
        <v>0</v>
      </c>
      <c r="T1596" s="248">
        <f t="shared" si="242"/>
        <v>0</v>
      </c>
      <c r="U1596" s="248">
        <f t="shared" si="243"/>
        <v>0</v>
      </c>
      <c r="V1596" s="13"/>
      <c r="W1596" s="7"/>
      <c r="AT1596" s="130"/>
      <c r="BF1596" s="33">
        <f t="shared" si="249"/>
        <v>41242</v>
      </c>
      <c r="BG1596" s="34">
        <f t="shared" si="244"/>
        <v>82.88000000000001</v>
      </c>
      <c r="BH1596" s="32">
        <f t="shared" si="245"/>
        <v>1</v>
      </c>
      <c r="BI1596" s="32">
        <f t="shared" si="246"/>
        <v>0</v>
      </c>
      <c r="BJ1596" s="69">
        <f t="shared" si="247"/>
        <v>0</v>
      </c>
      <c r="BK1596" s="158" t="str">
        <f t="shared" si="248"/>
        <v/>
      </c>
    </row>
    <row r="1597" spans="1:63" ht="12" customHeight="1" x14ac:dyDescent="0.2">
      <c r="A1597" s="8"/>
      <c r="B1597" s="7"/>
      <c r="C1597" s="7"/>
      <c r="D1597" s="7"/>
      <c r="E1597" s="7"/>
      <c r="F1597" s="7"/>
      <c r="G1597" s="7"/>
      <c r="H1597" s="7"/>
      <c r="I1597" s="10"/>
      <c r="J1597" s="25"/>
      <c r="K1597" s="250"/>
      <c r="L1597" s="31"/>
      <c r="M1597" s="9"/>
      <c r="N1597" s="11" t="s">
        <v>25</v>
      </c>
      <c r="O1597" s="39"/>
      <c r="P1597" s="47"/>
      <c r="Q1597" s="13"/>
      <c r="R1597" s="248">
        <f t="shared" si="240"/>
        <v>0</v>
      </c>
      <c r="S1597" s="248">
        <f t="shared" si="241"/>
        <v>0</v>
      </c>
      <c r="T1597" s="248">
        <f t="shared" si="242"/>
        <v>0</v>
      </c>
      <c r="U1597" s="248">
        <f t="shared" si="243"/>
        <v>0</v>
      </c>
      <c r="V1597" s="13"/>
      <c r="W1597" s="7"/>
      <c r="AT1597" s="130"/>
      <c r="BF1597" s="33">
        <f t="shared" si="249"/>
        <v>41242</v>
      </c>
      <c r="BG1597" s="34">
        <f t="shared" si="244"/>
        <v>82.88000000000001</v>
      </c>
      <c r="BH1597" s="32">
        <f t="shared" si="245"/>
        <v>1</v>
      </c>
      <c r="BI1597" s="32">
        <f t="shared" si="246"/>
        <v>0</v>
      </c>
      <c r="BJ1597" s="69">
        <f t="shared" si="247"/>
        <v>0</v>
      </c>
      <c r="BK1597" s="158" t="str">
        <f t="shared" si="248"/>
        <v/>
      </c>
    </row>
    <row r="1598" spans="1:63" ht="12" customHeight="1" x14ac:dyDescent="0.2">
      <c r="A1598" s="8"/>
      <c r="B1598" s="7"/>
      <c r="C1598" s="7"/>
      <c r="D1598" s="7"/>
      <c r="E1598" s="7"/>
      <c r="F1598" s="7"/>
      <c r="G1598" s="7"/>
      <c r="H1598" s="7"/>
      <c r="I1598" s="10"/>
      <c r="J1598" s="25"/>
      <c r="K1598" s="250"/>
      <c r="L1598" s="31"/>
      <c r="M1598" s="9"/>
      <c r="N1598" s="11" t="s">
        <v>25</v>
      </c>
      <c r="O1598" s="39"/>
      <c r="P1598" s="47"/>
      <c r="Q1598" s="13"/>
      <c r="R1598" s="248">
        <f t="shared" si="240"/>
        <v>0</v>
      </c>
      <c r="S1598" s="248">
        <f t="shared" si="241"/>
        <v>0</v>
      </c>
      <c r="T1598" s="248">
        <f t="shared" si="242"/>
        <v>0</v>
      </c>
      <c r="U1598" s="248">
        <f t="shared" si="243"/>
        <v>0</v>
      </c>
      <c r="V1598" s="13"/>
      <c r="W1598" s="7"/>
      <c r="AT1598" s="130"/>
      <c r="BF1598" s="33">
        <f t="shared" si="249"/>
        <v>41242</v>
      </c>
      <c r="BG1598" s="34">
        <f t="shared" si="244"/>
        <v>82.88000000000001</v>
      </c>
      <c r="BH1598" s="32">
        <f t="shared" si="245"/>
        <v>1</v>
      </c>
      <c r="BI1598" s="32">
        <f t="shared" si="246"/>
        <v>0</v>
      </c>
      <c r="BJ1598" s="69">
        <f t="shared" si="247"/>
        <v>0</v>
      </c>
      <c r="BK1598" s="158" t="str">
        <f t="shared" si="248"/>
        <v/>
      </c>
    </row>
    <row r="1599" spans="1:63" ht="12" customHeight="1" x14ac:dyDescent="0.2">
      <c r="A1599" s="8"/>
      <c r="B1599" s="7"/>
      <c r="C1599" s="7"/>
      <c r="D1599" s="7"/>
      <c r="E1599" s="7"/>
      <c r="F1599" s="7"/>
      <c r="G1599" s="7"/>
      <c r="H1599" s="7"/>
      <c r="I1599" s="10"/>
      <c r="J1599" s="25"/>
      <c r="K1599" s="250"/>
      <c r="L1599" s="31"/>
      <c r="M1599" s="9"/>
      <c r="N1599" s="11" t="s">
        <v>25</v>
      </c>
      <c r="O1599" s="39"/>
      <c r="P1599" s="47"/>
      <c r="Q1599" s="13"/>
      <c r="R1599" s="248">
        <f t="shared" si="240"/>
        <v>0</v>
      </c>
      <c r="S1599" s="248">
        <f t="shared" si="241"/>
        <v>0</v>
      </c>
      <c r="T1599" s="248">
        <f t="shared" si="242"/>
        <v>0</v>
      </c>
      <c r="U1599" s="248">
        <f t="shared" si="243"/>
        <v>0</v>
      </c>
      <c r="V1599" s="13"/>
      <c r="W1599" s="7"/>
      <c r="AT1599" s="130"/>
      <c r="BF1599" s="33">
        <f t="shared" si="249"/>
        <v>41242</v>
      </c>
      <c r="BG1599" s="34">
        <f t="shared" si="244"/>
        <v>82.88000000000001</v>
      </c>
      <c r="BH1599" s="32">
        <f t="shared" si="245"/>
        <v>1</v>
      </c>
      <c r="BI1599" s="32">
        <f t="shared" si="246"/>
        <v>0</v>
      </c>
      <c r="BJ1599" s="69">
        <f t="shared" si="247"/>
        <v>0</v>
      </c>
      <c r="BK1599" s="158" t="str">
        <f t="shared" si="248"/>
        <v/>
      </c>
    </row>
    <row r="1600" spans="1:63" ht="12" customHeight="1" x14ac:dyDescent="0.2">
      <c r="A1600" s="8"/>
      <c r="B1600" s="7"/>
      <c r="C1600" s="7"/>
      <c r="D1600" s="7"/>
      <c r="E1600" s="7"/>
      <c r="F1600" s="7"/>
      <c r="G1600" s="7"/>
      <c r="H1600" s="7"/>
      <c r="I1600" s="10"/>
      <c r="J1600" s="25"/>
      <c r="K1600" s="250"/>
      <c r="L1600" s="31"/>
      <c r="M1600" s="9"/>
      <c r="N1600" s="11" t="s">
        <v>25</v>
      </c>
      <c r="O1600" s="39"/>
      <c r="P1600" s="47"/>
      <c r="Q1600" s="13"/>
      <c r="R1600" s="248">
        <f t="shared" si="240"/>
        <v>0</v>
      </c>
      <c r="S1600" s="248">
        <f t="shared" si="241"/>
        <v>0</v>
      </c>
      <c r="T1600" s="248">
        <f t="shared" si="242"/>
        <v>0</v>
      </c>
      <c r="U1600" s="248">
        <f t="shared" si="243"/>
        <v>0</v>
      </c>
      <c r="V1600" s="13"/>
      <c r="W1600" s="7"/>
      <c r="AT1600" s="130"/>
      <c r="BF1600" s="33">
        <f t="shared" si="249"/>
        <v>41242</v>
      </c>
      <c r="BG1600" s="34">
        <f t="shared" si="244"/>
        <v>82.88000000000001</v>
      </c>
      <c r="BH1600" s="32">
        <f t="shared" si="245"/>
        <v>1</v>
      </c>
      <c r="BI1600" s="32">
        <f t="shared" si="246"/>
        <v>0</v>
      </c>
      <c r="BJ1600" s="69">
        <f t="shared" si="247"/>
        <v>0</v>
      </c>
      <c r="BK1600" s="158" t="str">
        <f t="shared" si="248"/>
        <v/>
      </c>
    </row>
    <row r="1601" spans="1:63" ht="12" customHeight="1" x14ac:dyDescent="0.2">
      <c r="A1601" s="8"/>
      <c r="B1601" s="7"/>
      <c r="C1601" s="7"/>
      <c r="D1601" s="7"/>
      <c r="E1601" s="7"/>
      <c r="F1601" s="7"/>
      <c r="G1601" s="7"/>
      <c r="H1601" s="7"/>
      <c r="I1601" s="10"/>
      <c r="J1601" s="25"/>
      <c r="K1601" s="250"/>
      <c r="L1601" s="31"/>
      <c r="M1601" s="9"/>
      <c r="N1601" s="11" t="s">
        <v>25</v>
      </c>
      <c r="O1601" s="39"/>
      <c r="P1601" s="47"/>
      <c r="Q1601" s="13"/>
      <c r="R1601" s="248">
        <f t="shared" si="240"/>
        <v>0</v>
      </c>
      <c r="S1601" s="248">
        <f t="shared" si="241"/>
        <v>0</v>
      </c>
      <c r="T1601" s="248">
        <f t="shared" si="242"/>
        <v>0</v>
      </c>
      <c r="U1601" s="248">
        <f t="shared" si="243"/>
        <v>0</v>
      </c>
      <c r="V1601" s="13"/>
      <c r="W1601" s="7"/>
      <c r="AT1601" s="130"/>
      <c r="BF1601" s="33">
        <f t="shared" si="249"/>
        <v>41242</v>
      </c>
      <c r="BG1601" s="34">
        <f t="shared" si="244"/>
        <v>82.88000000000001</v>
      </c>
      <c r="BH1601" s="32">
        <f t="shared" si="245"/>
        <v>1</v>
      </c>
      <c r="BI1601" s="32">
        <f t="shared" si="246"/>
        <v>0</v>
      </c>
      <c r="BJ1601" s="69">
        <f t="shared" si="247"/>
        <v>0</v>
      </c>
      <c r="BK1601" s="158" t="str">
        <f t="shared" si="248"/>
        <v/>
      </c>
    </row>
    <row r="1602" spans="1:63" ht="12" customHeight="1" x14ac:dyDescent="0.2">
      <c r="A1602" s="8"/>
      <c r="B1602" s="7"/>
      <c r="C1602" s="7"/>
      <c r="D1602" s="7"/>
      <c r="E1602" s="7"/>
      <c r="F1602" s="7"/>
      <c r="G1602" s="7"/>
      <c r="H1602" s="7"/>
      <c r="I1602" s="10"/>
      <c r="J1602" s="25"/>
      <c r="K1602" s="250"/>
      <c r="L1602" s="31"/>
      <c r="M1602" s="9"/>
      <c r="N1602" s="11" t="s">
        <v>25</v>
      </c>
      <c r="O1602" s="39"/>
      <c r="P1602" s="47"/>
      <c r="Q1602" s="13"/>
      <c r="R1602" s="248">
        <f t="shared" si="240"/>
        <v>0</v>
      </c>
      <c r="S1602" s="248">
        <f t="shared" si="241"/>
        <v>0</v>
      </c>
      <c r="T1602" s="248">
        <f t="shared" si="242"/>
        <v>0</v>
      </c>
      <c r="U1602" s="248">
        <f t="shared" si="243"/>
        <v>0</v>
      </c>
      <c r="V1602" s="13"/>
      <c r="W1602" s="7"/>
      <c r="AT1602" s="130"/>
      <c r="BF1602" s="33">
        <f t="shared" si="249"/>
        <v>41242</v>
      </c>
      <c r="BG1602" s="34">
        <f t="shared" si="244"/>
        <v>82.88000000000001</v>
      </c>
      <c r="BH1602" s="32">
        <f t="shared" si="245"/>
        <v>1</v>
      </c>
      <c r="BI1602" s="32">
        <f t="shared" si="246"/>
        <v>0</v>
      </c>
      <c r="BJ1602" s="69">
        <f t="shared" si="247"/>
        <v>0</v>
      </c>
      <c r="BK1602" s="158" t="str">
        <f t="shared" si="248"/>
        <v/>
      </c>
    </row>
    <row r="1603" spans="1:63" ht="12" customHeight="1" x14ac:dyDescent="0.2">
      <c r="A1603" s="8"/>
      <c r="B1603" s="7"/>
      <c r="C1603" s="7"/>
      <c r="D1603" s="7"/>
      <c r="E1603" s="7"/>
      <c r="F1603" s="7"/>
      <c r="G1603" s="7"/>
      <c r="H1603" s="7"/>
      <c r="I1603" s="10"/>
      <c r="J1603" s="25"/>
      <c r="K1603" s="250"/>
      <c r="L1603" s="31"/>
      <c r="M1603" s="9"/>
      <c r="N1603" s="11" t="s">
        <v>25</v>
      </c>
      <c r="O1603" s="39"/>
      <c r="P1603" s="47"/>
      <c r="Q1603" s="13"/>
      <c r="R1603" s="248">
        <f t="shared" si="240"/>
        <v>0</v>
      </c>
      <c r="S1603" s="248">
        <f t="shared" si="241"/>
        <v>0</v>
      </c>
      <c r="T1603" s="248">
        <f t="shared" si="242"/>
        <v>0</v>
      </c>
      <c r="U1603" s="248">
        <f t="shared" si="243"/>
        <v>0</v>
      </c>
      <c r="V1603" s="13"/>
      <c r="W1603" s="7"/>
      <c r="AT1603" s="130"/>
      <c r="BF1603" s="33">
        <f t="shared" si="249"/>
        <v>41242</v>
      </c>
      <c r="BG1603" s="34">
        <f t="shared" si="244"/>
        <v>82.88000000000001</v>
      </c>
      <c r="BH1603" s="32">
        <f t="shared" si="245"/>
        <v>1</v>
      </c>
      <c r="BI1603" s="32">
        <f t="shared" si="246"/>
        <v>0</v>
      </c>
      <c r="BJ1603" s="69">
        <f t="shared" si="247"/>
        <v>0</v>
      </c>
      <c r="BK1603" s="158" t="str">
        <f t="shared" si="248"/>
        <v/>
      </c>
    </row>
    <row r="1604" spans="1:63" ht="12" customHeight="1" x14ac:dyDescent="0.2">
      <c r="A1604" s="8"/>
      <c r="B1604" s="7"/>
      <c r="C1604" s="7"/>
      <c r="D1604" s="7"/>
      <c r="E1604" s="7"/>
      <c r="F1604" s="7"/>
      <c r="G1604" s="7"/>
      <c r="H1604" s="7"/>
      <c r="I1604" s="10"/>
      <c r="J1604" s="25"/>
      <c r="K1604" s="250"/>
      <c r="L1604" s="31"/>
      <c r="M1604" s="9"/>
      <c r="N1604" s="11" t="s">
        <v>25</v>
      </c>
      <c r="O1604" s="39"/>
      <c r="P1604" s="47"/>
      <c r="Q1604" s="13"/>
      <c r="R1604" s="248">
        <f t="shared" si="240"/>
        <v>0</v>
      </c>
      <c r="S1604" s="248">
        <f t="shared" si="241"/>
        <v>0</v>
      </c>
      <c r="T1604" s="248">
        <f t="shared" si="242"/>
        <v>0</v>
      </c>
      <c r="U1604" s="248">
        <f t="shared" si="243"/>
        <v>0</v>
      </c>
      <c r="V1604" s="13"/>
      <c r="W1604" s="7"/>
      <c r="AT1604" s="130"/>
      <c r="BF1604" s="33">
        <f t="shared" si="249"/>
        <v>41242</v>
      </c>
      <c r="BG1604" s="34">
        <f t="shared" si="244"/>
        <v>82.88000000000001</v>
      </c>
      <c r="BH1604" s="32">
        <f t="shared" si="245"/>
        <v>1</v>
      </c>
      <c r="BI1604" s="32">
        <f t="shared" si="246"/>
        <v>0</v>
      </c>
      <c r="BJ1604" s="69">
        <f t="shared" si="247"/>
        <v>0</v>
      </c>
      <c r="BK1604" s="158" t="str">
        <f t="shared" si="248"/>
        <v/>
      </c>
    </row>
    <row r="1605" spans="1:63" ht="12" customHeight="1" x14ac:dyDescent="0.2">
      <c r="A1605" s="8"/>
      <c r="B1605" s="7"/>
      <c r="C1605" s="7"/>
      <c r="D1605" s="7"/>
      <c r="E1605" s="7"/>
      <c r="F1605" s="7"/>
      <c r="G1605" s="7"/>
      <c r="H1605" s="7"/>
      <c r="I1605" s="10"/>
      <c r="J1605" s="25"/>
      <c r="K1605" s="250"/>
      <c r="L1605" s="31"/>
      <c r="M1605" s="9"/>
      <c r="N1605" s="11" t="s">
        <v>25</v>
      </c>
      <c r="O1605" s="39"/>
      <c r="P1605" s="47"/>
      <c r="Q1605" s="13"/>
      <c r="R1605" s="248">
        <f t="shared" si="240"/>
        <v>0</v>
      </c>
      <c r="S1605" s="248">
        <f t="shared" si="241"/>
        <v>0</v>
      </c>
      <c r="T1605" s="248">
        <f t="shared" si="242"/>
        <v>0</v>
      </c>
      <c r="U1605" s="248">
        <f t="shared" si="243"/>
        <v>0</v>
      </c>
      <c r="V1605" s="13"/>
      <c r="W1605" s="7"/>
      <c r="AT1605" s="130"/>
      <c r="BF1605" s="33">
        <f t="shared" si="249"/>
        <v>41242</v>
      </c>
      <c r="BG1605" s="34">
        <f t="shared" si="244"/>
        <v>82.88000000000001</v>
      </c>
      <c r="BH1605" s="32">
        <f t="shared" si="245"/>
        <v>1</v>
      </c>
      <c r="BI1605" s="32">
        <f t="shared" si="246"/>
        <v>0</v>
      </c>
      <c r="BJ1605" s="69">
        <f t="shared" si="247"/>
        <v>0</v>
      </c>
      <c r="BK1605" s="158" t="str">
        <f t="shared" si="248"/>
        <v/>
      </c>
    </row>
    <row r="1606" spans="1:63" ht="12" customHeight="1" x14ac:dyDescent="0.2">
      <c r="A1606" s="8"/>
      <c r="B1606" s="7"/>
      <c r="C1606" s="7"/>
      <c r="D1606" s="7"/>
      <c r="E1606" s="7"/>
      <c r="F1606" s="7"/>
      <c r="G1606" s="7"/>
      <c r="H1606" s="7"/>
      <c r="I1606" s="10"/>
      <c r="J1606" s="25"/>
      <c r="K1606" s="250"/>
      <c r="L1606" s="31"/>
      <c r="M1606" s="9"/>
      <c r="N1606" s="11" t="s">
        <v>25</v>
      </c>
      <c r="O1606" s="39"/>
      <c r="P1606" s="47"/>
      <c r="Q1606" s="13"/>
      <c r="R1606" s="248">
        <f t="shared" si="240"/>
        <v>0</v>
      </c>
      <c r="S1606" s="248">
        <f t="shared" si="241"/>
        <v>0</v>
      </c>
      <c r="T1606" s="248">
        <f t="shared" si="242"/>
        <v>0</v>
      </c>
      <c r="U1606" s="248">
        <f t="shared" si="243"/>
        <v>0</v>
      </c>
      <c r="V1606" s="13"/>
      <c r="W1606" s="7"/>
      <c r="AT1606" s="130"/>
      <c r="BF1606" s="33">
        <f t="shared" si="249"/>
        <v>41242</v>
      </c>
      <c r="BG1606" s="34">
        <f t="shared" si="244"/>
        <v>82.88000000000001</v>
      </c>
      <c r="BH1606" s="32">
        <f t="shared" si="245"/>
        <v>1</v>
      </c>
      <c r="BI1606" s="32">
        <f t="shared" si="246"/>
        <v>0</v>
      </c>
      <c r="BJ1606" s="69">
        <f t="shared" si="247"/>
        <v>0</v>
      </c>
      <c r="BK1606" s="158" t="str">
        <f t="shared" si="248"/>
        <v/>
      </c>
    </row>
    <row r="1607" spans="1:63" ht="12" customHeight="1" x14ac:dyDescent="0.2">
      <c r="A1607" s="8"/>
      <c r="B1607" s="7"/>
      <c r="C1607" s="7"/>
      <c r="D1607" s="7"/>
      <c r="E1607" s="7"/>
      <c r="F1607" s="7"/>
      <c r="G1607" s="7"/>
      <c r="H1607" s="7"/>
      <c r="I1607" s="10"/>
      <c r="J1607" s="25"/>
      <c r="K1607" s="250"/>
      <c r="L1607" s="31"/>
      <c r="M1607" s="9"/>
      <c r="N1607" s="11" t="s">
        <v>25</v>
      </c>
      <c r="O1607" s="39"/>
      <c r="P1607" s="47"/>
      <c r="Q1607" s="13"/>
      <c r="R1607" s="248">
        <f t="shared" si="240"/>
        <v>0</v>
      </c>
      <c r="S1607" s="248">
        <f t="shared" si="241"/>
        <v>0</v>
      </c>
      <c r="T1607" s="248">
        <f t="shared" si="242"/>
        <v>0</v>
      </c>
      <c r="U1607" s="248">
        <f t="shared" si="243"/>
        <v>0</v>
      </c>
      <c r="V1607" s="13"/>
      <c r="W1607" s="7"/>
      <c r="AT1607" s="130"/>
      <c r="BF1607" s="33">
        <f t="shared" si="249"/>
        <v>41242</v>
      </c>
      <c r="BG1607" s="34">
        <f t="shared" si="244"/>
        <v>82.88000000000001</v>
      </c>
      <c r="BH1607" s="32">
        <f t="shared" si="245"/>
        <v>1</v>
      </c>
      <c r="BI1607" s="32">
        <f t="shared" si="246"/>
        <v>0</v>
      </c>
      <c r="BJ1607" s="69">
        <f t="shared" si="247"/>
        <v>0</v>
      </c>
      <c r="BK1607" s="158" t="str">
        <f t="shared" si="248"/>
        <v/>
      </c>
    </row>
    <row r="1608" spans="1:63" ht="12" customHeight="1" x14ac:dyDescent="0.2">
      <c r="A1608" s="8"/>
      <c r="B1608" s="7"/>
      <c r="C1608" s="7"/>
      <c r="D1608" s="7"/>
      <c r="E1608" s="7"/>
      <c r="F1608" s="7"/>
      <c r="G1608" s="7"/>
      <c r="H1608" s="7"/>
      <c r="I1608" s="10"/>
      <c r="J1608" s="25"/>
      <c r="K1608" s="250"/>
      <c r="L1608" s="31"/>
      <c r="M1608" s="9"/>
      <c r="N1608" s="11" t="s">
        <v>25</v>
      </c>
      <c r="O1608" s="39"/>
      <c r="P1608" s="47"/>
      <c r="Q1608" s="13"/>
      <c r="R1608" s="248">
        <f t="shared" si="240"/>
        <v>0</v>
      </c>
      <c r="S1608" s="248">
        <f t="shared" si="241"/>
        <v>0</v>
      </c>
      <c r="T1608" s="248">
        <f t="shared" si="242"/>
        <v>0</v>
      </c>
      <c r="U1608" s="248">
        <f t="shared" si="243"/>
        <v>0</v>
      </c>
      <c r="V1608" s="13"/>
      <c r="W1608" s="7"/>
      <c r="AT1608" s="130"/>
      <c r="BF1608" s="33">
        <f t="shared" si="249"/>
        <v>41242</v>
      </c>
      <c r="BG1608" s="34">
        <f t="shared" si="244"/>
        <v>82.88000000000001</v>
      </c>
      <c r="BH1608" s="32">
        <f t="shared" si="245"/>
        <v>1</v>
      </c>
      <c r="BI1608" s="32">
        <f t="shared" si="246"/>
        <v>0</v>
      </c>
      <c r="BJ1608" s="69">
        <f t="shared" si="247"/>
        <v>0</v>
      </c>
      <c r="BK1608" s="158" t="str">
        <f t="shared" si="248"/>
        <v/>
      </c>
    </row>
    <row r="1609" spans="1:63" ht="12" customHeight="1" x14ac:dyDescent="0.2">
      <c r="A1609" s="8"/>
      <c r="B1609" s="7"/>
      <c r="C1609" s="7"/>
      <c r="D1609" s="7"/>
      <c r="E1609" s="7"/>
      <c r="F1609" s="7"/>
      <c r="G1609" s="7"/>
      <c r="H1609" s="7"/>
      <c r="I1609" s="10"/>
      <c r="J1609" s="25"/>
      <c r="K1609" s="250"/>
      <c r="L1609" s="31"/>
      <c r="M1609" s="9"/>
      <c r="N1609" s="11" t="s">
        <v>25</v>
      </c>
      <c r="O1609" s="39"/>
      <c r="P1609" s="47"/>
      <c r="Q1609" s="13"/>
      <c r="R1609" s="248">
        <f t="shared" si="240"/>
        <v>0</v>
      </c>
      <c r="S1609" s="248">
        <f t="shared" si="241"/>
        <v>0</v>
      </c>
      <c r="T1609" s="248">
        <f t="shared" si="242"/>
        <v>0</v>
      </c>
      <c r="U1609" s="248">
        <f t="shared" si="243"/>
        <v>0</v>
      </c>
      <c r="V1609" s="13"/>
      <c r="W1609" s="7"/>
      <c r="AT1609" s="130"/>
      <c r="BF1609" s="33">
        <f t="shared" si="249"/>
        <v>41242</v>
      </c>
      <c r="BG1609" s="34">
        <f t="shared" si="244"/>
        <v>82.88000000000001</v>
      </c>
      <c r="BH1609" s="32">
        <f t="shared" si="245"/>
        <v>1</v>
      </c>
      <c r="BI1609" s="32">
        <f t="shared" si="246"/>
        <v>0</v>
      </c>
      <c r="BJ1609" s="69">
        <f t="shared" si="247"/>
        <v>0</v>
      </c>
      <c r="BK1609" s="158" t="str">
        <f t="shared" si="248"/>
        <v/>
      </c>
    </row>
    <row r="1610" spans="1:63" ht="12" customHeight="1" x14ac:dyDescent="0.2">
      <c r="A1610" s="8"/>
      <c r="B1610" s="7"/>
      <c r="C1610" s="7"/>
      <c r="D1610" s="7"/>
      <c r="E1610" s="7"/>
      <c r="F1610" s="7"/>
      <c r="G1610" s="7"/>
      <c r="H1610" s="7"/>
      <c r="I1610" s="10"/>
      <c r="J1610" s="25"/>
      <c r="K1610" s="250"/>
      <c r="L1610" s="31"/>
      <c r="M1610" s="9"/>
      <c r="N1610" s="11" t="s">
        <v>25</v>
      </c>
      <c r="O1610" s="39"/>
      <c r="P1610" s="47"/>
      <c r="Q1610" s="13"/>
      <c r="R1610" s="248">
        <f t="shared" si="240"/>
        <v>0</v>
      </c>
      <c r="S1610" s="248">
        <f t="shared" si="241"/>
        <v>0</v>
      </c>
      <c r="T1610" s="248">
        <f t="shared" si="242"/>
        <v>0</v>
      </c>
      <c r="U1610" s="248">
        <f t="shared" si="243"/>
        <v>0</v>
      </c>
      <c r="V1610" s="13"/>
      <c r="W1610" s="7"/>
      <c r="AT1610" s="130"/>
      <c r="BF1610" s="33">
        <f t="shared" si="249"/>
        <v>41242</v>
      </c>
      <c r="BG1610" s="34">
        <f t="shared" si="244"/>
        <v>82.88000000000001</v>
      </c>
      <c r="BH1610" s="32">
        <f t="shared" si="245"/>
        <v>1</v>
      </c>
      <c r="BI1610" s="32">
        <f t="shared" si="246"/>
        <v>0</v>
      </c>
      <c r="BJ1610" s="69">
        <f t="shared" si="247"/>
        <v>0</v>
      </c>
      <c r="BK1610" s="158" t="str">
        <f t="shared" si="248"/>
        <v/>
      </c>
    </row>
    <row r="1611" spans="1:63" ht="12" customHeight="1" x14ac:dyDescent="0.2">
      <c r="A1611" s="8"/>
      <c r="B1611" s="7"/>
      <c r="C1611" s="7"/>
      <c r="D1611" s="7"/>
      <c r="E1611" s="7"/>
      <c r="F1611" s="7"/>
      <c r="G1611" s="7"/>
      <c r="H1611" s="7"/>
      <c r="I1611" s="10"/>
      <c r="J1611" s="25"/>
      <c r="K1611" s="250"/>
      <c r="L1611" s="31"/>
      <c r="M1611" s="9"/>
      <c r="N1611" s="11" t="s">
        <v>25</v>
      </c>
      <c r="O1611" s="39"/>
      <c r="P1611" s="47"/>
      <c r="Q1611" s="13"/>
      <c r="R1611" s="248">
        <f t="shared" ref="R1611:R1674" si="250">IF(N1611&lt;&gt;"M",ROUND(IF(M1611&lt;&gt;"Y",IF(P1611&lt;&gt;"Y",K1611,K1611*(BH1611-1)),0),ROUNDING),"")</f>
        <v>0</v>
      </c>
      <c r="S1611" s="248">
        <f t="shared" ref="S1611:S1674" si="251">IF(N1611&lt;&gt;"M",ROUND(IF(O1611&gt;0,IF(M1611="Y",BI1611*(1-O1611),IF(BI1611&gt;R1611,R1611 + (BI1611 - R1611)*(1-O1611),BI1611)),BI1611),ROUNDING),"")</f>
        <v>0</v>
      </c>
      <c r="T1611" s="248">
        <f t="shared" ref="T1611:T1674" si="252">IF(N1611&lt;&gt;"M",ROUND(IF(O1611&gt;0,IF(M1611="Y",BJ1611*(1-O1611),IF(BJ1611&gt;R1611,R1611 + (BJ1611 - R1611)*(1-O1611),BJ1611)),BJ1611),ROUNDING),"")</f>
        <v>0</v>
      </c>
      <c r="U1611" s="248">
        <f t="shared" ref="U1611:U1674" si="253">IF(N1611&lt;&gt;"M",ROUND(IF(OR(N1611="P",N1611=""),0,IF(OR(M1611="N",M1611=""),T1611-R1611,T1611)),ROUNDING),"")</f>
        <v>0</v>
      </c>
      <c r="V1611" s="13"/>
      <c r="W1611" s="7"/>
      <c r="AT1611" s="130"/>
      <c r="BF1611" s="33">
        <f t="shared" si="249"/>
        <v>41242</v>
      </c>
      <c r="BG1611" s="34">
        <f t="shared" ref="BG1611:BG1674" si="254">IF(N1611&lt;&gt;"M",BG1610+U1611,BG1610)</f>
        <v>82.88000000000001</v>
      </c>
      <c r="BH1611" s="32">
        <f t="shared" ref="BH1611:BH1674" si="255">IF(L1611&lt;&gt;"",IF(ODDS_TYPE=1,L1611,IF(ODDS_TYPE=2,IF(L1611&gt;0,1+L1611/100,IF(L1611&lt;0,1-100/L1611,1)),IF(ODDS_TYPE=3,1+L1611,IF(ODDS_TYPE=4,1+L1611,IF(ODDS_TYPE=5,IF(L1611&gt;0,1+L1611,1-1/L1611),IF(ODDS_TYPE=6,IF(L1611&gt;=0,L1611+1,1-1/L1611),1)))))),1)</f>
        <v>1</v>
      </c>
      <c r="BI1611" s="32">
        <f t="shared" ref="BI1611:BI1674" si="256">IF(P1611&lt;&gt;"Y",IF(M1611&lt;&gt;"Y",K1611*BH1611,K1611*BH1611 - K1611),IF(M1611&lt;&gt;"Y",K1611*BH1611,K1611))</f>
        <v>0</v>
      </c>
      <c r="BJ1611" s="69">
        <f t="shared" ref="BJ1611:BJ1674" si="257">IF(P1611&lt;&gt;"Y",
IF(M1611&lt;&gt;"Y",
IF(N1611="Y",K1611*BH1611,IF(N1611="P",0,IF(OR(N1611="R",N1611="PU"),K1611,IF(N1611="H",K1611*BH1611*0.5,IF(N1611="HW",K1611*0.5*(1 + BH1611),IF(N1611="HL",K1611*0.5,0)))))),
IF(N1611="Y",K1611*BH1611 - K1611,IF(N1611="P",0,IF(OR(N1611="R",N1611="PU"),0,IF(N1611="H",IF(BH1611&gt;2,0.5*K1611*BH1611 - K1611,0),IF(N1611="HW",K1611*0.5*(1 + BH1611) - K1611,IF(N1611="HL",0,0))))))),
IF(M1611&lt;&gt;"Y",
IF(N1611="Y",K1611*BH1611,IF(N1611="P",0,IF(OR(N1611="R",N1611="PU"),K1611*(BH1611-1),IF(N1611="H",K1611*BH1611*0.5,IF(N1611="HW",K1611*(BH1611-1)*0.5,IF(N1611="HL",K1611*BH1611 - K1611*0.5,0)))))),
IF(N1611="Y",K1611,IF(N1611="P",0,IF(OR(N1611="R",N1611="PU"),0,IF(N1611="H",IF(BH1611&lt;2,K1611*BH1611*0.5 - K1611*(BH1611-1),0),IF(N1611="HW",0,IF(N1611="HL",K1611*0.5,0)))))))
)</f>
        <v>0</v>
      </c>
      <c r="BK1611" s="158" t="str">
        <f t="shared" ref="BK1611:BK1674" si="258">IF(FILT_M=1,IF(LEN(C1611)&gt;0,C1611,""),IF(FILT_M=2,IF(LEN(E1611)&gt;0,E1611,""),IF(FILT_M=3,IF(LEN(F1611)&gt;0,F1611,""),IF(FILT_M=4,IF(LEN(G1611)&gt;0,G1611,""),""))))</f>
        <v/>
      </c>
    </row>
    <row r="1612" spans="1:63" ht="12" customHeight="1" x14ac:dyDescent="0.2">
      <c r="A1612" s="8"/>
      <c r="B1612" s="7"/>
      <c r="C1612" s="7"/>
      <c r="D1612" s="7"/>
      <c r="E1612" s="7"/>
      <c r="F1612" s="7"/>
      <c r="G1612" s="7"/>
      <c r="H1612" s="7"/>
      <c r="I1612" s="10"/>
      <c r="J1612" s="25"/>
      <c r="K1612" s="250"/>
      <c r="L1612" s="31"/>
      <c r="M1612" s="9"/>
      <c r="N1612" s="11" t="s">
        <v>25</v>
      </c>
      <c r="O1612" s="39"/>
      <c r="P1612" s="47"/>
      <c r="Q1612" s="13"/>
      <c r="R1612" s="248">
        <f t="shared" si="250"/>
        <v>0</v>
      </c>
      <c r="S1612" s="248">
        <f t="shared" si="251"/>
        <v>0</v>
      </c>
      <c r="T1612" s="248">
        <f t="shared" si="252"/>
        <v>0</v>
      </c>
      <c r="U1612" s="248">
        <f t="shared" si="253"/>
        <v>0</v>
      </c>
      <c r="V1612" s="13"/>
      <c r="W1612" s="7"/>
      <c r="AT1612" s="130"/>
      <c r="BF1612" s="33">
        <f t="shared" ref="BF1612:BF1675" si="259">IF(A1612&gt;2,A1612,BF1611)</f>
        <v>41242</v>
      </c>
      <c r="BG1612" s="34">
        <f t="shared" si="254"/>
        <v>82.88000000000001</v>
      </c>
      <c r="BH1612" s="32">
        <f t="shared" si="255"/>
        <v>1</v>
      </c>
      <c r="BI1612" s="32">
        <f t="shared" si="256"/>
        <v>0</v>
      </c>
      <c r="BJ1612" s="69">
        <f t="shared" si="257"/>
        <v>0</v>
      </c>
      <c r="BK1612" s="158" t="str">
        <f t="shared" si="258"/>
        <v/>
      </c>
    </row>
    <row r="1613" spans="1:63" ht="12" customHeight="1" x14ac:dyDescent="0.2">
      <c r="A1613" s="8"/>
      <c r="B1613" s="7"/>
      <c r="C1613" s="7"/>
      <c r="D1613" s="7"/>
      <c r="E1613" s="7"/>
      <c r="F1613" s="7"/>
      <c r="G1613" s="7"/>
      <c r="H1613" s="7"/>
      <c r="I1613" s="10"/>
      <c r="J1613" s="25"/>
      <c r="K1613" s="250"/>
      <c r="L1613" s="31"/>
      <c r="M1613" s="9"/>
      <c r="N1613" s="11" t="s">
        <v>25</v>
      </c>
      <c r="O1613" s="39"/>
      <c r="P1613" s="47"/>
      <c r="Q1613" s="13"/>
      <c r="R1613" s="248">
        <f t="shared" si="250"/>
        <v>0</v>
      </c>
      <c r="S1613" s="248">
        <f t="shared" si="251"/>
        <v>0</v>
      </c>
      <c r="T1613" s="248">
        <f t="shared" si="252"/>
        <v>0</v>
      </c>
      <c r="U1613" s="248">
        <f t="shared" si="253"/>
        <v>0</v>
      </c>
      <c r="V1613" s="13"/>
      <c r="W1613" s="7"/>
      <c r="AT1613" s="130"/>
      <c r="BF1613" s="33">
        <f t="shared" si="259"/>
        <v>41242</v>
      </c>
      <c r="BG1613" s="34">
        <f t="shared" si="254"/>
        <v>82.88000000000001</v>
      </c>
      <c r="BH1613" s="32">
        <f t="shared" si="255"/>
        <v>1</v>
      </c>
      <c r="BI1613" s="32">
        <f t="shared" si="256"/>
        <v>0</v>
      </c>
      <c r="BJ1613" s="69">
        <f t="shared" si="257"/>
        <v>0</v>
      </c>
      <c r="BK1613" s="158" t="str">
        <f t="shared" si="258"/>
        <v/>
      </c>
    </row>
    <row r="1614" spans="1:63" ht="12" customHeight="1" x14ac:dyDescent="0.2">
      <c r="A1614" s="8"/>
      <c r="B1614" s="7"/>
      <c r="C1614" s="7"/>
      <c r="D1614" s="7"/>
      <c r="E1614" s="7"/>
      <c r="F1614" s="7"/>
      <c r="G1614" s="7"/>
      <c r="H1614" s="7"/>
      <c r="I1614" s="10"/>
      <c r="J1614" s="25"/>
      <c r="K1614" s="250"/>
      <c r="L1614" s="31"/>
      <c r="M1614" s="9"/>
      <c r="N1614" s="11" t="s">
        <v>25</v>
      </c>
      <c r="O1614" s="39"/>
      <c r="P1614" s="47"/>
      <c r="Q1614" s="13"/>
      <c r="R1614" s="248">
        <f t="shared" si="250"/>
        <v>0</v>
      </c>
      <c r="S1614" s="248">
        <f t="shared" si="251"/>
        <v>0</v>
      </c>
      <c r="T1614" s="248">
        <f t="shared" si="252"/>
        <v>0</v>
      </c>
      <c r="U1614" s="248">
        <f t="shared" si="253"/>
        <v>0</v>
      </c>
      <c r="V1614" s="13"/>
      <c r="W1614" s="7"/>
      <c r="AT1614" s="130"/>
      <c r="BF1614" s="33">
        <f t="shared" si="259"/>
        <v>41242</v>
      </c>
      <c r="BG1614" s="34">
        <f t="shared" si="254"/>
        <v>82.88000000000001</v>
      </c>
      <c r="BH1614" s="32">
        <f t="shared" si="255"/>
        <v>1</v>
      </c>
      <c r="BI1614" s="32">
        <f t="shared" si="256"/>
        <v>0</v>
      </c>
      <c r="BJ1614" s="69">
        <f t="shared" si="257"/>
        <v>0</v>
      </c>
      <c r="BK1614" s="158" t="str">
        <f t="shared" si="258"/>
        <v/>
      </c>
    </row>
    <row r="1615" spans="1:63" ht="12" customHeight="1" x14ac:dyDescent="0.2">
      <c r="A1615" s="8"/>
      <c r="B1615" s="7"/>
      <c r="C1615" s="7"/>
      <c r="D1615" s="7"/>
      <c r="E1615" s="7"/>
      <c r="F1615" s="7"/>
      <c r="G1615" s="7"/>
      <c r="H1615" s="7"/>
      <c r="I1615" s="10"/>
      <c r="J1615" s="25"/>
      <c r="K1615" s="250"/>
      <c r="L1615" s="31"/>
      <c r="M1615" s="9"/>
      <c r="N1615" s="11" t="s">
        <v>25</v>
      </c>
      <c r="O1615" s="39"/>
      <c r="P1615" s="47"/>
      <c r="Q1615" s="13"/>
      <c r="R1615" s="248">
        <f t="shared" si="250"/>
        <v>0</v>
      </c>
      <c r="S1615" s="248">
        <f t="shared" si="251"/>
        <v>0</v>
      </c>
      <c r="T1615" s="248">
        <f t="shared" si="252"/>
        <v>0</v>
      </c>
      <c r="U1615" s="248">
        <f t="shared" si="253"/>
        <v>0</v>
      </c>
      <c r="V1615" s="13"/>
      <c r="W1615" s="7"/>
      <c r="AT1615" s="130"/>
      <c r="BF1615" s="33">
        <f t="shared" si="259"/>
        <v>41242</v>
      </c>
      <c r="BG1615" s="34">
        <f t="shared" si="254"/>
        <v>82.88000000000001</v>
      </c>
      <c r="BH1615" s="32">
        <f t="shared" si="255"/>
        <v>1</v>
      </c>
      <c r="BI1615" s="32">
        <f t="shared" si="256"/>
        <v>0</v>
      </c>
      <c r="BJ1615" s="69">
        <f t="shared" si="257"/>
        <v>0</v>
      </c>
      <c r="BK1615" s="158" t="str">
        <f t="shared" si="258"/>
        <v/>
      </c>
    </row>
    <row r="1616" spans="1:63" ht="12" customHeight="1" x14ac:dyDescent="0.2">
      <c r="A1616" s="8"/>
      <c r="B1616" s="7"/>
      <c r="C1616" s="7"/>
      <c r="D1616" s="7"/>
      <c r="E1616" s="7"/>
      <c r="F1616" s="7"/>
      <c r="G1616" s="7"/>
      <c r="H1616" s="7"/>
      <c r="I1616" s="10"/>
      <c r="J1616" s="25"/>
      <c r="K1616" s="250"/>
      <c r="L1616" s="31"/>
      <c r="M1616" s="9"/>
      <c r="N1616" s="11" t="s">
        <v>25</v>
      </c>
      <c r="O1616" s="39"/>
      <c r="P1616" s="47"/>
      <c r="Q1616" s="13"/>
      <c r="R1616" s="248">
        <f t="shared" si="250"/>
        <v>0</v>
      </c>
      <c r="S1616" s="248">
        <f t="shared" si="251"/>
        <v>0</v>
      </c>
      <c r="T1616" s="248">
        <f t="shared" si="252"/>
        <v>0</v>
      </c>
      <c r="U1616" s="248">
        <f t="shared" si="253"/>
        <v>0</v>
      </c>
      <c r="V1616" s="13"/>
      <c r="W1616" s="7"/>
      <c r="AT1616" s="130"/>
      <c r="BF1616" s="33">
        <f t="shared" si="259"/>
        <v>41242</v>
      </c>
      <c r="BG1616" s="34">
        <f t="shared" si="254"/>
        <v>82.88000000000001</v>
      </c>
      <c r="BH1616" s="32">
        <f t="shared" si="255"/>
        <v>1</v>
      </c>
      <c r="BI1616" s="32">
        <f t="shared" si="256"/>
        <v>0</v>
      </c>
      <c r="BJ1616" s="69">
        <f t="shared" si="257"/>
        <v>0</v>
      </c>
      <c r="BK1616" s="158" t="str">
        <f t="shared" si="258"/>
        <v/>
      </c>
    </row>
    <row r="1617" spans="1:63" ht="12" customHeight="1" x14ac:dyDescent="0.2">
      <c r="A1617" s="8"/>
      <c r="B1617" s="7"/>
      <c r="C1617" s="7"/>
      <c r="D1617" s="7"/>
      <c r="E1617" s="7"/>
      <c r="F1617" s="7"/>
      <c r="G1617" s="7"/>
      <c r="H1617" s="7"/>
      <c r="I1617" s="10"/>
      <c r="J1617" s="25"/>
      <c r="K1617" s="250"/>
      <c r="L1617" s="31"/>
      <c r="M1617" s="9"/>
      <c r="N1617" s="11" t="s">
        <v>25</v>
      </c>
      <c r="O1617" s="39"/>
      <c r="P1617" s="47"/>
      <c r="Q1617" s="13"/>
      <c r="R1617" s="248">
        <f t="shared" si="250"/>
        <v>0</v>
      </c>
      <c r="S1617" s="248">
        <f t="shared" si="251"/>
        <v>0</v>
      </c>
      <c r="T1617" s="248">
        <f t="shared" si="252"/>
        <v>0</v>
      </c>
      <c r="U1617" s="248">
        <f t="shared" si="253"/>
        <v>0</v>
      </c>
      <c r="V1617" s="13"/>
      <c r="W1617" s="7"/>
      <c r="AT1617" s="130"/>
      <c r="BF1617" s="33">
        <f t="shared" si="259"/>
        <v>41242</v>
      </c>
      <c r="BG1617" s="34">
        <f t="shared" si="254"/>
        <v>82.88000000000001</v>
      </c>
      <c r="BH1617" s="32">
        <f t="shared" si="255"/>
        <v>1</v>
      </c>
      <c r="BI1617" s="32">
        <f t="shared" si="256"/>
        <v>0</v>
      </c>
      <c r="BJ1617" s="69">
        <f t="shared" si="257"/>
        <v>0</v>
      </c>
      <c r="BK1617" s="158" t="str">
        <f t="shared" si="258"/>
        <v/>
      </c>
    </row>
    <row r="1618" spans="1:63" ht="12" customHeight="1" x14ac:dyDescent="0.2">
      <c r="A1618" s="8"/>
      <c r="B1618" s="7"/>
      <c r="C1618" s="7"/>
      <c r="D1618" s="7"/>
      <c r="E1618" s="7"/>
      <c r="F1618" s="7"/>
      <c r="G1618" s="7"/>
      <c r="H1618" s="7"/>
      <c r="I1618" s="10"/>
      <c r="J1618" s="25"/>
      <c r="K1618" s="250"/>
      <c r="L1618" s="31"/>
      <c r="M1618" s="9"/>
      <c r="N1618" s="11" t="s">
        <v>25</v>
      </c>
      <c r="O1618" s="39"/>
      <c r="P1618" s="47"/>
      <c r="Q1618" s="13"/>
      <c r="R1618" s="248">
        <f t="shared" si="250"/>
        <v>0</v>
      </c>
      <c r="S1618" s="248">
        <f t="shared" si="251"/>
        <v>0</v>
      </c>
      <c r="T1618" s="248">
        <f t="shared" si="252"/>
        <v>0</v>
      </c>
      <c r="U1618" s="248">
        <f t="shared" si="253"/>
        <v>0</v>
      </c>
      <c r="V1618" s="13"/>
      <c r="W1618" s="7"/>
      <c r="AT1618" s="130"/>
      <c r="BF1618" s="33">
        <f t="shared" si="259"/>
        <v>41242</v>
      </c>
      <c r="BG1618" s="34">
        <f t="shared" si="254"/>
        <v>82.88000000000001</v>
      </c>
      <c r="BH1618" s="32">
        <f t="shared" si="255"/>
        <v>1</v>
      </c>
      <c r="BI1618" s="32">
        <f t="shared" si="256"/>
        <v>0</v>
      </c>
      <c r="BJ1618" s="69">
        <f t="shared" si="257"/>
        <v>0</v>
      </c>
      <c r="BK1618" s="158" t="str">
        <f t="shared" si="258"/>
        <v/>
      </c>
    </row>
    <row r="1619" spans="1:63" ht="12" customHeight="1" x14ac:dyDescent="0.2">
      <c r="A1619" s="8"/>
      <c r="B1619" s="7"/>
      <c r="C1619" s="7"/>
      <c r="D1619" s="7"/>
      <c r="E1619" s="7"/>
      <c r="F1619" s="7"/>
      <c r="G1619" s="7"/>
      <c r="H1619" s="7"/>
      <c r="I1619" s="10"/>
      <c r="J1619" s="25"/>
      <c r="K1619" s="250"/>
      <c r="L1619" s="31"/>
      <c r="M1619" s="9"/>
      <c r="N1619" s="11" t="s">
        <v>25</v>
      </c>
      <c r="O1619" s="39"/>
      <c r="P1619" s="47"/>
      <c r="Q1619" s="13"/>
      <c r="R1619" s="248">
        <f t="shared" si="250"/>
        <v>0</v>
      </c>
      <c r="S1619" s="248">
        <f t="shared" si="251"/>
        <v>0</v>
      </c>
      <c r="T1619" s="248">
        <f t="shared" si="252"/>
        <v>0</v>
      </c>
      <c r="U1619" s="248">
        <f t="shared" si="253"/>
        <v>0</v>
      </c>
      <c r="V1619" s="13"/>
      <c r="W1619" s="7"/>
      <c r="AT1619" s="130"/>
      <c r="BF1619" s="33">
        <f t="shared" si="259"/>
        <v>41242</v>
      </c>
      <c r="BG1619" s="34">
        <f t="shared" si="254"/>
        <v>82.88000000000001</v>
      </c>
      <c r="BH1619" s="32">
        <f t="shared" si="255"/>
        <v>1</v>
      </c>
      <c r="BI1619" s="32">
        <f t="shared" si="256"/>
        <v>0</v>
      </c>
      <c r="BJ1619" s="69">
        <f t="shared" si="257"/>
        <v>0</v>
      </c>
      <c r="BK1619" s="158" t="str">
        <f t="shared" si="258"/>
        <v/>
      </c>
    </row>
    <row r="1620" spans="1:63" ht="12" customHeight="1" x14ac:dyDescent="0.2">
      <c r="A1620" s="8"/>
      <c r="B1620" s="7"/>
      <c r="C1620" s="7"/>
      <c r="D1620" s="7"/>
      <c r="E1620" s="7"/>
      <c r="F1620" s="7"/>
      <c r="G1620" s="7"/>
      <c r="H1620" s="7"/>
      <c r="I1620" s="10"/>
      <c r="J1620" s="25"/>
      <c r="K1620" s="250"/>
      <c r="L1620" s="31"/>
      <c r="M1620" s="9"/>
      <c r="N1620" s="11" t="s">
        <v>25</v>
      </c>
      <c r="O1620" s="39"/>
      <c r="P1620" s="47"/>
      <c r="Q1620" s="13"/>
      <c r="R1620" s="248">
        <f t="shared" si="250"/>
        <v>0</v>
      </c>
      <c r="S1620" s="248">
        <f t="shared" si="251"/>
        <v>0</v>
      </c>
      <c r="T1620" s="248">
        <f t="shared" si="252"/>
        <v>0</v>
      </c>
      <c r="U1620" s="248">
        <f t="shared" si="253"/>
        <v>0</v>
      </c>
      <c r="V1620" s="13"/>
      <c r="W1620" s="7"/>
      <c r="AT1620" s="130"/>
      <c r="BF1620" s="33">
        <f t="shared" si="259"/>
        <v>41242</v>
      </c>
      <c r="BG1620" s="34">
        <f t="shared" si="254"/>
        <v>82.88000000000001</v>
      </c>
      <c r="BH1620" s="32">
        <f t="shared" si="255"/>
        <v>1</v>
      </c>
      <c r="BI1620" s="32">
        <f t="shared" si="256"/>
        <v>0</v>
      </c>
      <c r="BJ1620" s="69">
        <f t="shared" si="257"/>
        <v>0</v>
      </c>
      <c r="BK1620" s="158" t="str">
        <f t="shared" si="258"/>
        <v/>
      </c>
    </row>
    <row r="1621" spans="1:63" ht="12" customHeight="1" x14ac:dyDescent="0.2">
      <c r="A1621" s="8"/>
      <c r="B1621" s="7"/>
      <c r="C1621" s="7"/>
      <c r="D1621" s="7"/>
      <c r="E1621" s="7"/>
      <c r="F1621" s="7"/>
      <c r="G1621" s="7"/>
      <c r="H1621" s="7"/>
      <c r="I1621" s="10"/>
      <c r="J1621" s="25"/>
      <c r="K1621" s="250"/>
      <c r="L1621" s="31"/>
      <c r="M1621" s="9"/>
      <c r="N1621" s="11" t="s">
        <v>25</v>
      </c>
      <c r="O1621" s="39"/>
      <c r="P1621" s="47"/>
      <c r="Q1621" s="13"/>
      <c r="R1621" s="248">
        <f t="shared" si="250"/>
        <v>0</v>
      </c>
      <c r="S1621" s="248">
        <f t="shared" si="251"/>
        <v>0</v>
      </c>
      <c r="T1621" s="248">
        <f t="shared" si="252"/>
        <v>0</v>
      </c>
      <c r="U1621" s="248">
        <f t="shared" si="253"/>
        <v>0</v>
      </c>
      <c r="V1621" s="13"/>
      <c r="W1621" s="7"/>
      <c r="AT1621" s="130"/>
      <c r="BF1621" s="33">
        <f t="shared" si="259"/>
        <v>41242</v>
      </c>
      <c r="BG1621" s="34">
        <f t="shared" si="254"/>
        <v>82.88000000000001</v>
      </c>
      <c r="BH1621" s="32">
        <f t="shared" si="255"/>
        <v>1</v>
      </c>
      <c r="BI1621" s="32">
        <f t="shared" si="256"/>
        <v>0</v>
      </c>
      <c r="BJ1621" s="69">
        <f t="shared" si="257"/>
        <v>0</v>
      </c>
      <c r="BK1621" s="158" t="str">
        <f t="shared" si="258"/>
        <v/>
      </c>
    </row>
    <row r="1622" spans="1:63" ht="12" customHeight="1" x14ac:dyDescent="0.2">
      <c r="A1622" s="8"/>
      <c r="B1622" s="7"/>
      <c r="C1622" s="7"/>
      <c r="D1622" s="7"/>
      <c r="E1622" s="7"/>
      <c r="F1622" s="7"/>
      <c r="G1622" s="7"/>
      <c r="H1622" s="7"/>
      <c r="I1622" s="10"/>
      <c r="J1622" s="25"/>
      <c r="K1622" s="250"/>
      <c r="L1622" s="31"/>
      <c r="M1622" s="9"/>
      <c r="N1622" s="11" t="s">
        <v>25</v>
      </c>
      <c r="O1622" s="39"/>
      <c r="P1622" s="47"/>
      <c r="Q1622" s="13"/>
      <c r="R1622" s="248">
        <f t="shared" si="250"/>
        <v>0</v>
      </c>
      <c r="S1622" s="248">
        <f t="shared" si="251"/>
        <v>0</v>
      </c>
      <c r="T1622" s="248">
        <f t="shared" si="252"/>
        <v>0</v>
      </c>
      <c r="U1622" s="248">
        <f t="shared" si="253"/>
        <v>0</v>
      </c>
      <c r="V1622" s="13"/>
      <c r="W1622" s="7"/>
      <c r="AT1622" s="130"/>
      <c r="BF1622" s="33">
        <f t="shared" si="259"/>
        <v>41242</v>
      </c>
      <c r="BG1622" s="34">
        <f t="shared" si="254"/>
        <v>82.88000000000001</v>
      </c>
      <c r="BH1622" s="32">
        <f t="shared" si="255"/>
        <v>1</v>
      </c>
      <c r="BI1622" s="32">
        <f t="shared" si="256"/>
        <v>0</v>
      </c>
      <c r="BJ1622" s="69">
        <f t="shared" si="257"/>
        <v>0</v>
      </c>
      <c r="BK1622" s="158" t="str">
        <f t="shared" si="258"/>
        <v/>
      </c>
    </row>
    <row r="1623" spans="1:63" ht="12" customHeight="1" x14ac:dyDescent="0.2">
      <c r="A1623" s="8"/>
      <c r="B1623" s="7"/>
      <c r="C1623" s="7"/>
      <c r="D1623" s="7"/>
      <c r="E1623" s="7"/>
      <c r="F1623" s="7"/>
      <c r="G1623" s="7"/>
      <c r="H1623" s="7"/>
      <c r="I1623" s="10"/>
      <c r="J1623" s="25"/>
      <c r="K1623" s="250"/>
      <c r="L1623" s="31"/>
      <c r="M1623" s="9"/>
      <c r="N1623" s="11" t="s">
        <v>25</v>
      </c>
      <c r="O1623" s="39"/>
      <c r="P1623" s="47"/>
      <c r="Q1623" s="13"/>
      <c r="R1623" s="248">
        <f t="shared" si="250"/>
        <v>0</v>
      </c>
      <c r="S1623" s="248">
        <f t="shared" si="251"/>
        <v>0</v>
      </c>
      <c r="T1623" s="248">
        <f t="shared" si="252"/>
        <v>0</v>
      </c>
      <c r="U1623" s="248">
        <f t="shared" si="253"/>
        <v>0</v>
      </c>
      <c r="V1623" s="13"/>
      <c r="W1623" s="7"/>
      <c r="AT1623" s="130"/>
      <c r="BF1623" s="33">
        <f t="shared" si="259"/>
        <v>41242</v>
      </c>
      <c r="BG1623" s="34">
        <f t="shared" si="254"/>
        <v>82.88000000000001</v>
      </c>
      <c r="BH1623" s="32">
        <f t="shared" si="255"/>
        <v>1</v>
      </c>
      <c r="BI1623" s="32">
        <f t="shared" si="256"/>
        <v>0</v>
      </c>
      <c r="BJ1623" s="69">
        <f t="shared" si="257"/>
        <v>0</v>
      </c>
      <c r="BK1623" s="158" t="str">
        <f t="shared" si="258"/>
        <v/>
      </c>
    </row>
    <row r="1624" spans="1:63" ht="12" customHeight="1" x14ac:dyDescent="0.2">
      <c r="A1624" s="8"/>
      <c r="B1624" s="7"/>
      <c r="C1624" s="7"/>
      <c r="D1624" s="7"/>
      <c r="E1624" s="7"/>
      <c r="F1624" s="7"/>
      <c r="G1624" s="7"/>
      <c r="H1624" s="7"/>
      <c r="I1624" s="10"/>
      <c r="J1624" s="25"/>
      <c r="K1624" s="250"/>
      <c r="L1624" s="31"/>
      <c r="M1624" s="9"/>
      <c r="N1624" s="11" t="s">
        <v>25</v>
      </c>
      <c r="O1624" s="39"/>
      <c r="P1624" s="47"/>
      <c r="Q1624" s="13"/>
      <c r="R1624" s="248">
        <f t="shared" si="250"/>
        <v>0</v>
      </c>
      <c r="S1624" s="248">
        <f t="shared" si="251"/>
        <v>0</v>
      </c>
      <c r="T1624" s="248">
        <f t="shared" si="252"/>
        <v>0</v>
      </c>
      <c r="U1624" s="248">
        <f t="shared" si="253"/>
        <v>0</v>
      </c>
      <c r="V1624" s="13"/>
      <c r="W1624" s="7"/>
      <c r="AT1624" s="130"/>
      <c r="BF1624" s="33">
        <f t="shared" si="259"/>
        <v>41242</v>
      </c>
      <c r="BG1624" s="34">
        <f t="shared" si="254"/>
        <v>82.88000000000001</v>
      </c>
      <c r="BH1624" s="32">
        <f t="shared" si="255"/>
        <v>1</v>
      </c>
      <c r="BI1624" s="32">
        <f t="shared" si="256"/>
        <v>0</v>
      </c>
      <c r="BJ1624" s="69">
        <f t="shared" si="257"/>
        <v>0</v>
      </c>
      <c r="BK1624" s="158" t="str">
        <f t="shared" si="258"/>
        <v/>
      </c>
    </row>
    <row r="1625" spans="1:63" ht="12" customHeight="1" x14ac:dyDescent="0.2">
      <c r="A1625" s="8"/>
      <c r="B1625" s="7"/>
      <c r="C1625" s="7"/>
      <c r="D1625" s="7"/>
      <c r="E1625" s="7"/>
      <c r="F1625" s="7"/>
      <c r="G1625" s="7"/>
      <c r="H1625" s="7"/>
      <c r="I1625" s="10"/>
      <c r="J1625" s="25"/>
      <c r="K1625" s="250"/>
      <c r="L1625" s="31"/>
      <c r="M1625" s="9"/>
      <c r="N1625" s="11" t="s">
        <v>25</v>
      </c>
      <c r="O1625" s="39"/>
      <c r="P1625" s="47"/>
      <c r="Q1625" s="13"/>
      <c r="R1625" s="248">
        <f t="shared" si="250"/>
        <v>0</v>
      </c>
      <c r="S1625" s="248">
        <f t="shared" si="251"/>
        <v>0</v>
      </c>
      <c r="T1625" s="248">
        <f t="shared" si="252"/>
        <v>0</v>
      </c>
      <c r="U1625" s="248">
        <f t="shared" si="253"/>
        <v>0</v>
      </c>
      <c r="V1625" s="13"/>
      <c r="W1625" s="7"/>
      <c r="AT1625" s="130"/>
      <c r="BF1625" s="33">
        <f t="shared" si="259"/>
        <v>41242</v>
      </c>
      <c r="BG1625" s="34">
        <f t="shared" si="254"/>
        <v>82.88000000000001</v>
      </c>
      <c r="BH1625" s="32">
        <f t="shared" si="255"/>
        <v>1</v>
      </c>
      <c r="BI1625" s="32">
        <f t="shared" si="256"/>
        <v>0</v>
      </c>
      <c r="BJ1625" s="69">
        <f t="shared" si="257"/>
        <v>0</v>
      </c>
      <c r="BK1625" s="158" t="str">
        <f t="shared" si="258"/>
        <v/>
      </c>
    </row>
    <row r="1626" spans="1:63" ht="12" customHeight="1" x14ac:dyDescent="0.2">
      <c r="A1626" s="8"/>
      <c r="B1626" s="7"/>
      <c r="C1626" s="7"/>
      <c r="D1626" s="7"/>
      <c r="E1626" s="7"/>
      <c r="F1626" s="7"/>
      <c r="G1626" s="7"/>
      <c r="H1626" s="7"/>
      <c r="I1626" s="10"/>
      <c r="J1626" s="25"/>
      <c r="K1626" s="250"/>
      <c r="L1626" s="31"/>
      <c r="M1626" s="9"/>
      <c r="N1626" s="11" t="s">
        <v>25</v>
      </c>
      <c r="O1626" s="39"/>
      <c r="P1626" s="47"/>
      <c r="Q1626" s="13"/>
      <c r="R1626" s="248">
        <f t="shared" si="250"/>
        <v>0</v>
      </c>
      <c r="S1626" s="248">
        <f t="shared" si="251"/>
        <v>0</v>
      </c>
      <c r="T1626" s="248">
        <f t="shared" si="252"/>
        <v>0</v>
      </c>
      <c r="U1626" s="248">
        <f t="shared" si="253"/>
        <v>0</v>
      </c>
      <c r="V1626" s="13"/>
      <c r="W1626" s="7"/>
      <c r="AT1626" s="130"/>
      <c r="BF1626" s="33">
        <f t="shared" si="259"/>
        <v>41242</v>
      </c>
      <c r="BG1626" s="34">
        <f t="shared" si="254"/>
        <v>82.88000000000001</v>
      </c>
      <c r="BH1626" s="32">
        <f t="shared" si="255"/>
        <v>1</v>
      </c>
      <c r="BI1626" s="32">
        <f t="shared" si="256"/>
        <v>0</v>
      </c>
      <c r="BJ1626" s="69">
        <f t="shared" si="257"/>
        <v>0</v>
      </c>
      <c r="BK1626" s="158" t="str">
        <f t="shared" si="258"/>
        <v/>
      </c>
    </row>
    <row r="1627" spans="1:63" ht="12" customHeight="1" x14ac:dyDescent="0.2">
      <c r="A1627" s="8"/>
      <c r="B1627" s="7"/>
      <c r="C1627" s="7"/>
      <c r="D1627" s="7"/>
      <c r="E1627" s="7"/>
      <c r="F1627" s="7"/>
      <c r="G1627" s="7"/>
      <c r="H1627" s="7"/>
      <c r="I1627" s="10"/>
      <c r="J1627" s="25"/>
      <c r="K1627" s="250"/>
      <c r="L1627" s="31"/>
      <c r="M1627" s="9"/>
      <c r="N1627" s="11" t="s">
        <v>25</v>
      </c>
      <c r="O1627" s="39"/>
      <c r="P1627" s="47"/>
      <c r="Q1627" s="13"/>
      <c r="R1627" s="248">
        <f t="shared" si="250"/>
        <v>0</v>
      </c>
      <c r="S1627" s="248">
        <f t="shared" si="251"/>
        <v>0</v>
      </c>
      <c r="T1627" s="248">
        <f t="shared" si="252"/>
        <v>0</v>
      </c>
      <c r="U1627" s="248">
        <f t="shared" si="253"/>
        <v>0</v>
      </c>
      <c r="V1627" s="13"/>
      <c r="W1627" s="7"/>
      <c r="AT1627" s="130"/>
      <c r="BF1627" s="33">
        <f t="shared" si="259"/>
        <v>41242</v>
      </c>
      <c r="BG1627" s="34">
        <f t="shared" si="254"/>
        <v>82.88000000000001</v>
      </c>
      <c r="BH1627" s="32">
        <f t="shared" si="255"/>
        <v>1</v>
      </c>
      <c r="BI1627" s="32">
        <f t="shared" si="256"/>
        <v>0</v>
      </c>
      <c r="BJ1627" s="69">
        <f t="shared" si="257"/>
        <v>0</v>
      </c>
      <c r="BK1627" s="158" t="str">
        <f t="shared" si="258"/>
        <v/>
      </c>
    </row>
    <row r="1628" spans="1:63" ht="12" customHeight="1" x14ac:dyDescent="0.2">
      <c r="A1628" s="8"/>
      <c r="B1628" s="7"/>
      <c r="C1628" s="7"/>
      <c r="D1628" s="7"/>
      <c r="E1628" s="7"/>
      <c r="F1628" s="7"/>
      <c r="G1628" s="7"/>
      <c r="H1628" s="7"/>
      <c r="I1628" s="10"/>
      <c r="J1628" s="25"/>
      <c r="K1628" s="250"/>
      <c r="L1628" s="31"/>
      <c r="M1628" s="9"/>
      <c r="N1628" s="11" t="s">
        <v>25</v>
      </c>
      <c r="O1628" s="39"/>
      <c r="P1628" s="47"/>
      <c r="Q1628" s="13"/>
      <c r="R1628" s="248">
        <f t="shared" si="250"/>
        <v>0</v>
      </c>
      <c r="S1628" s="248">
        <f t="shared" si="251"/>
        <v>0</v>
      </c>
      <c r="T1628" s="248">
        <f t="shared" si="252"/>
        <v>0</v>
      </c>
      <c r="U1628" s="248">
        <f t="shared" si="253"/>
        <v>0</v>
      </c>
      <c r="V1628" s="13"/>
      <c r="W1628" s="7"/>
      <c r="AT1628" s="130"/>
      <c r="BF1628" s="33">
        <f t="shared" si="259"/>
        <v>41242</v>
      </c>
      <c r="BG1628" s="34">
        <f t="shared" si="254"/>
        <v>82.88000000000001</v>
      </c>
      <c r="BH1628" s="32">
        <f t="shared" si="255"/>
        <v>1</v>
      </c>
      <c r="BI1628" s="32">
        <f t="shared" si="256"/>
        <v>0</v>
      </c>
      <c r="BJ1628" s="69">
        <f t="shared" si="257"/>
        <v>0</v>
      </c>
      <c r="BK1628" s="158" t="str">
        <f t="shared" si="258"/>
        <v/>
      </c>
    </row>
    <row r="1629" spans="1:63" ht="12" customHeight="1" x14ac:dyDescent="0.2">
      <c r="A1629" s="8"/>
      <c r="B1629" s="7"/>
      <c r="C1629" s="7"/>
      <c r="D1629" s="7"/>
      <c r="E1629" s="7"/>
      <c r="F1629" s="7"/>
      <c r="G1629" s="7"/>
      <c r="H1629" s="7"/>
      <c r="I1629" s="10"/>
      <c r="J1629" s="25"/>
      <c r="K1629" s="250"/>
      <c r="L1629" s="31"/>
      <c r="M1629" s="9"/>
      <c r="N1629" s="11" t="s">
        <v>25</v>
      </c>
      <c r="O1629" s="39"/>
      <c r="P1629" s="47"/>
      <c r="Q1629" s="13"/>
      <c r="R1629" s="248">
        <f t="shared" si="250"/>
        <v>0</v>
      </c>
      <c r="S1629" s="248">
        <f t="shared" si="251"/>
        <v>0</v>
      </c>
      <c r="T1629" s="248">
        <f t="shared" si="252"/>
        <v>0</v>
      </c>
      <c r="U1629" s="248">
        <f t="shared" si="253"/>
        <v>0</v>
      </c>
      <c r="V1629" s="13"/>
      <c r="W1629" s="7"/>
      <c r="AT1629" s="130"/>
      <c r="BF1629" s="33">
        <f t="shared" si="259"/>
        <v>41242</v>
      </c>
      <c r="BG1629" s="34">
        <f t="shared" si="254"/>
        <v>82.88000000000001</v>
      </c>
      <c r="BH1629" s="32">
        <f t="shared" si="255"/>
        <v>1</v>
      </c>
      <c r="BI1629" s="32">
        <f t="shared" si="256"/>
        <v>0</v>
      </c>
      <c r="BJ1629" s="69">
        <f t="shared" si="257"/>
        <v>0</v>
      </c>
      <c r="BK1629" s="158" t="str">
        <f t="shared" si="258"/>
        <v/>
      </c>
    </row>
    <row r="1630" spans="1:63" ht="12" customHeight="1" x14ac:dyDescent="0.2">
      <c r="A1630" s="8"/>
      <c r="B1630" s="7"/>
      <c r="C1630" s="7"/>
      <c r="D1630" s="7"/>
      <c r="E1630" s="7"/>
      <c r="F1630" s="7"/>
      <c r="G1630" s="7"/>
      <c r="H1630" s="7"/>
      <c r="I1630" s="10"/>
      <c r="J1630" s="25"/>
      <c r="K1630" s="250"/>
      <c r="L1630" s="31"/>
      <c r="M1630" s="9"/>
      <c r="N1630" s="11" t="s">
        <v>25</v>
      </c>
      <c r="O1630" s="39"/>
      <c r="P1630" s="47"/>
      <c r="Q1630" s="13"/>
      <c r="R1630" s="248">
        <f t="shared" si="250"/>
        <v>0</v>
      </c>
      <c r="S1630" s="248">
        <f t="shared" si="251"/>
        <v>0</v>
      </c>
      <c r="T1630" s="248">
        <f t="shared" si="252"/>
        <v>0</v>
      </c>
      <c r="U1630" s="248">
        <f t="shared" si="253"/>
        <v>0</v>
      </c>
      <c r="V1630" s="13"/>
      <c r="W1630" s="7"/>
      <c r="AT1630" s="130"/>
      <c r="BF1630" s="33">
        <f t="shared" si="259"/>
        <v>41242</v>
      </c>
      <c r="BG1630" s="34">
        <f t="shared" si="254"/>
        <v>82.88000000000001</v>
      </c>
      <c r="BH1630" s="32">
        <f t="shared" si="255"/>
        <v>1</v>
      </c>
      <c r="BI1630" s="32">
        <f t="shared" si="256"/>
        <v>0</v>
      </c>
      <c r="BJ1630" s="69">
        <f t="shared" si="257"/>
        <v>0</v>
      </c>
      <c r="BK1630" s="158" t="str">
        <f t="shared" si="258"/>
        <v/>
      </c>
    </row>
    <row r="1631" spans="1:63" ht="12" customHeight="1" x14ac:dyDescent="0.2">
      <c r="A1631" s="8"/>
      <c r="B1631" s="7"/>
      <c r="C1631" s="7"/>
      <c r="D1631" s="7"/>
      <c r="E1631" s="7"/>
      <c r="F1631" s="7"/>
      <c r="G1631" s="7"/>
      <c r="H1631" s="7"/>
      <c r="I1631" s="10"/>
      <c r="J1631" s="25"/>
      <c r="K1631" s="250"/>
      <c r="L1631" s="31"/>
      <c r="M1631" s="9"/>
      <c r="N1631" s="11" t="s">
        <v>25</v>
      </c>
      <c r="O1631" s="39"/>
      <c r="P1631" s="47"/>
      <c r="Q1631" s="13"/>
      <c r="R1631" s="248">
        <f t="shared" si="250"/>
        <v>0</v>
      </c>
      <c r="S1631" s="248">
        <f t="shared" si="251"/>
        <v>0</v>
      </c>
      <c r="T1631" s="248">
        <f t="shared" si="252"/>
        <v>0</v>
      </c>
      <c r="U1631" s="248">
        <f t="shared" si="253"/>
        <v>0</v>
      </c>
      <c r="V1631" s="13"/>
      <c r="W1631" s="7"/>
      <c r="AT1631" s="130"/>
      <c r="BF1631" s="33">
        <f t="shared" si="259"/>
        <v>41242</v>
      </c>
      <c r="BG1631" s="34">
        <f t="shared" si="254"/>
        <v>82.88000000000001</v>
      </c>
      <c r="BH1631" s="32">
        <f t="shared" si="255"/>
        <v>1</v>
      </c>
      <c r="BI1631" s="32">
        <f t="shared" si="256"/>
        <v>0</v>
      </c>
      <c r="BJ1631" s="69">
        <f t="shared" si="257"/>
        <v>0</v>
      </c>
      <c r="BK1631" s="158" t="str">
        <f t="shared" si="258"/>
        <v/>
      </c>
    </row>
    <row r="1632" spans="1:63" ht="12" customHeight="1" x14ac:dyDescent="0.2">
      <c r="A1632" s="8"/>
      <c r="B1632" s="7"/>
      <c r="C1632" s="7"/>
      <c r="D1632" s="7"/>
      <c r="E1632" s="7"/>
      <c r="F1632" s="7"/>
      <c r="G1632" s="7"/>
      <c r="H1632" s="7"/>
      <c r="I1632" s="10"/>
      <c r="J1632" s="25"/>
      <c r="K1632" s="250"/>
      <c r="L1632" s="31"/>
      <c r="M1632" s="9"/>
      <c r="N1632" s="11" t="s">
        <v>25</v>
      </c>
      <c r="O1632" s="39"/>
      <c r="P1632" s="47"/>
      <c r="Q1632" s="13"/>
      <c r="R1632" s="248">
        <f t="shared" si="250"/>
        <v>0</v>
      </c>
      <c r="S1632" s="248">
        <f t="shared" si="251"/>
        <v>0</v>
      </c>
      <c r="T1632" s="248">
        <f t="shared" si="252"/>
        <v>0</v>
      </c>
      <c r="U1632" s="248">
        <f t="shared" si="253"/>
        <v>0</v>
      </c>
      <c r="V1632" s="13"/>
      <c r="W1632" s="7"/>
      <c r="AT1632" s="130"/>
      <c r="BF1632" s="33">
        <f t="shared" si="259"/>
        <v>41242</v>
      </c>
      <c r="BG1632" s="34">
        <f t="shared" si="254"/>
        <v>82.88000000000001</v>
      </c>
      <c r="BH1632" s="32">
        <f t="shared" si="255"/>
        <v>1</v>
      </c>
      <c r="BI1632" s="32">
        <f t="shared" si="256"/>
        <v>0</v>
      </c>
      <c r="BJ1632" s="69">
        <f t="shared" si="257"/>
        <v>0</v>
      </c>
      <c r="BK1632" s="158" t="str">
        <f t="shared" si="258"/>
        <v/>
      </c>
    </row>
    <row r="1633" spans="1:63" ht="12" customHeight="1" x14ac:dyDescent="0.2">
      <c r="A1633" s="8"/>
      <c r="B1633" s="7"/>
      <c r="C1633" s="7"/>
      <c r="D1633" s="7"/>
      <c r="E1633" s="7"/>
      <c r="F1633" s="7"/>
      <c r="G1633" s="7"/>
      <c r="H1633" s="7"/>
      <c r="I1633" s="10"/>
      <c r="J1633" s="25"/>
      <c r="K1633" s="250"/>
      <c r="L1633" s="31"/>
      <c r="M1633" s="9"/>
      <c r="N1633" s="11" t="s">
        <v>25</v>
      </c>
      <c r="O1633" s="39"/>
      <c r="P1633" s="47"/>
      <c r="Q1633" s="13"/>
      <c r="R1633" s="248">
        <f t="shared" si="250"/>
        <v>0</v>
      </c>
      <c r="S1633" s="248">
        <f t="shared" si="251"/>
        <v>0</v>
      </c>
      <c r="T1633" s="248">
        <f t="shared" si="252"/>
        <v>0</v>
      </c>
      <c r="U1633" s="248">
        <f t="shared" si="253"/>
        <v>0</v>
      </c>
      <c r="V1633" s="13"/>
      <c r="W1633" s="7"/>
      <c r="AT1633" s="130"/>
      <c r="BF1633" s="33">
        <f t="shared" si="259"/>
        <v>41242</v>
      </c>
      <c r="BG1633" s="34">
        <f t="shared" si="254"/>
        <v>82.88000000000001</v>
      </c>
      <c r="BH1633" s="32">
        <f t="shared" si="255"/>
        <v>1</v>
      </c>
      <c r="BI1633" s="32">
        <f t="shared" si="256"/>
        <v>0</v>
      </c>
      <c r="BJ1633" s="69">
        <f t="shared" si="257"/>
        <v>0</v>
      </c>
      <c r="BK1633" s="158" t="str">
        <f t="shared" si="258"/>
        <v/>
      </c>
    </row>
    <row r="1634" spans="1:63" ht="12" customHeight="1" x14ac:dyDescent="0.2">
      <c r="A1634" s="8"/>
      <c r="B1634" s="7"/>
      <c r="C1634" s="7"/>
      <c r="D1634" s="7"/>
      <c r="E1634" s="7"/>
      <c r="F1634" s="7"/>
      <c r="G1634" s="7"/>
      <c r="H1634" s="7"/>
      <c r="I1634" s="10"/>
      <c r="J1634" s="25"/>
      <c r="K1634" s="250"/>
      <c r="L1634" s="31"/>
      <c r="M1634" s="9"/>
      <c r="N1634" s="11" t="s">
        <v>25</v>
      </c>
      <c r="O1634" s="39"/>
      <c r="P1634" s="47"/>
      <c r="Q1634" s="13"/>
      <c r="R1634" s="248">
        <f t="shared" si="250"/>
        <v>0</v>
      </c>
      <c r="S1634" s="248">
        <f t="shared" si="251"/>
        <v>0</v>
      </c>
      <c r="T1634" s="248">
        <f t="shared" si="252"/>
        <v>0</v>
      </c>
      <c r="U1634" s="248">
        <f t="shared" si="253"/>
        <v>0</v>
      </c>
      <c r="V1634" s="13"/>
      <c r="W1634" s="7"/>
      <c r="AT1634" s="130"/>
      <c r="BF1634" s="33">
        <f t="shared" si="259"/>
        <v>41242</v>
      </c>
      <c r="BG1634" s="34">
        <f t="shared" si="254"/>
        <v>82.88000000000001</v>
      </c>
      <c r="BH1634" s="32">
        <f t="shared" si="255"/>
        <v>1</v>
      </c>
      <c r="BI1634" s="32">
        <f t="shared" si="256"/>
        <v>0</v>
      </c>
      <c r="BJ1634" s="69">
        <f t="shared" si="257"/>
        <v>0</v>
      </c>
      <c r="BK1634" s="158" t="str">
        <f t="shared" si="258"/>
        <v/>
      </c>
    </row>
    <row r="1635" spans="1:63" ht="12" customHeight="1" x14ac:dyDescent="0.2">
      <c r="A1635" s="8"/>
      <c r="B1635" s="7"/>
      <c r="C1635" s="7"/>
      <c r="D1635" s="7"/>
      <c r="E1635" s="7"/>
      <c r="F1635" s="7"/>
      <c r="G1635" s="7"/>
      <c r="H1635" s="7"/>
      <c r="I1635" s="10"/>
      <c r="J1635" s="25"/>
      <c r="K1635" s="250"/>
      <c r="L1635" s="31"/>
      <c r="M1635" s="9"/>
      <c r="N1635" s="11" t="s">
        <v>25</v>
      </c>
      <c r="O1635" s="39"/>
      <c r="P1635" s="47"/>
      <c r="Q1635" s="13"/>
      <c r="R1635" s="248">
        <f t="shared" si="250"/>
        <v>0</v>
      </c>
      <c r="S1635" s="248">
        <f t="shared" si="251"/>
        <v>0</v>
      </c>
      <c r="T1635" s="248">
        <f t="shared" si="252"/>
        <v>0</v>
      </c>
      <c r="U1635" s="248">
        <f t="shared" si="253"/>
        <v>0</v>
      </c>
      <c r="V1635" s="13"/>
      <c r="W1635" s="7"/>
      <c r="AT1635" s="130"/>
      <c r="BF1635" s="33">
        <f t="shared" si="259"/>
        <v>41242</v>
      </c>
      <c r="BG1635" s="34">
        <f t="shared" si="254"/>
        <v>82.88000000000001</v>
      </c>
      <c r="BH1635" s="32">
        <f t="shared" si="255"/>
        <v>1</v>
      </c>
      <c r="BI1635" s="32">
        <f t="shared" si="256"/>
        <v>0</v>
      </c>
      <c r="BJ1635" s="69">
        <f t="shared" si="257"/>
        <v>0</v>
      </c>
      <c r="BK1635" s="158" t="str">
        <f t="shared" si="258"/>
        <v/>
      </c>
    </row>
    <row r="1636" spans="1:63" ht="12" customHeight="1" x14ac:dyDescent="0.2">
      <c r="A1636" s="8"/>
      <c r="B1636" s="7"/>
      <c r="C1636" s="7"/>
      <c r="D1636" s="7"/>
      <c r="E1636" s="7"/>
      <c r="F1636" s="7"/>
      <c r="G1636" s="7"/>
      <c r="H1636" s="7"/>
      <c r="I1636" s="10"/>
      <c r="J1636" s="25"/>
      <c r="K1636" s="250"/>
      <c r="L1636" s="31"/>
      <c r="M1636" s="9"/>
      <c r="N1636" s="11" t="s">
        <v>25</v>
      </c>
      <c r="O1636" s="39"/>
      <c r="P1636" s="47"/>
      <c r="Q1636" s="13"/>
      <c r="R1636" s="248">
        <f t="shared" si="250"/>
        <v>0</v>
      </c>
      <c r="S1636" s="248">
        <f t="shared" si="251"/>
        <v>0</v>
      </c>
      <c r="T1636" s="248">
        <f t="shared" si="252"/>
        <v>0</v>
      </c>
      <c r="U1636" s="248">
        <f t="shared" si="253"/>
        <v>0</v>
      </c>
      <c r="V1636" s="13"/>
      <c r="W1636" s="7"/>
      <c r="AT1636" s="130"/>
      <c r="BF1636" s="33">
        <f t="shared" si="259"/>
        <v>41242</v>
      </c>
      <c r="BG1636" s="34">
        <f t="shared" si="254"/>
        <v>82.88000000000001</v>
      </c>
      <c r="BH1636" s="32">
        <f t="shared" si="255"/>
        <v>1</v>
      </c>
      <c r="BI1636" s="32">
        <f t="shared" si="256"/>
        <v>0</v>
      </c>
      <c r="BJ1636" s="69">
        <f t="shared" si="257"/>
        <v>0</v>
      </c>
      <c r="BK1636" s="158" t="str">
        <f t="shared" si="258"/>
        <v/>
      </c>
    </row>
    <row r="1637" spans="1:63" ht="12" customHeight="1" x14ac:dyDescent="0.2">
      <c r="A1637" s="8"/>
      <c r="B1637" s="7"/>
      <c r="C1637" s="7"/>
      <c r="D1637" s="7"/>
      <c r="E1637" s="7"/>
      <c r="F1637" s="7"/>
      <c r="G1637" s="7"/>
      <c r="H1637" s="7"/>
      <c r="I1637" s="10"/>
      <c r="J1637" s="25"/>
      <c r="K1637" s="250"/>
      <c r="L1637" s="31"/>
      <c r="M1637" s="9"/>
      <c r="N1637" s="11" t="s">
        <v>25</v>
      </c>
      <c r="O1637" s="39"/>
      <c r="P1637" s="47"/>
      <c r="Q1637" s="13"/>
      <c r="R1637" s="248">
        <f t="shared" si="250"/>
        <v>0</v>
      </c>
      <c r="S1637" s="248">
        <f t="shared" si="251"/>
        <v>0</v>
      </c>
      <c r="T1637" s="248">
        <f t="shared" si="252"/>
        <v>0</v>
      </c>
      <c r="U1637" s="248">
        <f t="shared" si="253"/>
        <v>0</v>
      </c>
      <c r="V1637" s="13"/>
      <c r="W1637" s="7"/>
      <c r="AT1637" s="130"/>
      <c r="BF1637" s="33">
        <f t="shared" si="259"/>
        <v>41242</v>
      </c>
      <c r="BG1637" s="34">
        <f t="shared" si="254"/>
        <v>82.88000000000001</v>
      </c>
      <c r="BH1637" s="32">
        <f t="shared" si="255"/>
        <v>1</v>
      </c>
      <c r="BI1637" s="32">
        <f t="shared" si="256"/>
        <v>0</v>
      </c>
      <c r="BJ1637" s="69">
        <f t="shared" si="257"/>
        <v>0</v>
      </c>
      <c r="BK1637" s="158" t="str">
        <f t="shared" si="258"/>
        <v/>
      </c>
    </row>
    <row r="1638" spans="1:63" ht="12" customHeight="1" x14ac:dyDescent="0.2">
      <c r="A1638" s="8"/>
      <c r="B1638" s="7"/>
      <c r="C1638" s="7"/>
      <c r="D1638" s="7"/>
      <c r="E1638" s="7"/>
      <c r="F1638" s="7"/>
      <c r="G1638" s="7"/>
      <c r="H1638" s="7"/>
      <c r="I1638" s="10"/>
      <c r="J1638" s="25"/>
      <c r="K1638" s="250"/>
      <c r="L1638" s="31"/>
      <c r="M1638" s="9"/>
      <c r="N1638" s="11" t="s">
        <v>25</v>
      </c>
      <c r="O1638" s="39"/>
      <c r="P1638" s="47"/>
      <c r="Q1638" s="13"/>
      <c r="R1638" s="248">
        <f t="shared" si="250"/>
        <v>0</v>
      </c>
      <c r="S1638" s="248">
        <f t="shared" si="251"/>
        <v>0</v>
      </c>
      <c r="T1638" s="248">
        <f t="shared" si="252"/>
        <v>0</v>
      </c>
      <c r="U1638" s="248">
        <f t="shared" si="253"/>
        <v>0</v>
      </c>
      <c r="V1638" s="13"/>
      <c r="W1638" s="7"/>
      <c r="AT1638" s="130"/>
      <c r="BF1638" s="33">
        <f t="shared" si="259"/>
        <v>41242</v>
      </c>
      <c r="BG1638" s="34">
        <f t="shared" si="254"/>
        <v>82.88000000000001</v>
      </c>
      <c r="BH1638" s="32">
        <f t="shared" si="255"/>
        <v>1</v>
      </c>
      <c r="BI1638" s="32">
        <f t="shared" si="256"/>
        <v>0</v>
      </c>
      <c r="BJ1638" s="69">
        <f t="shared" si="257"/>
        <v>0</v>
      </c>
      <c r="BK1638" s="158" t="str">
        <f t="shared" si="258"/>
        <v/>
      </c>
    </row>
    <row r="1639" spans="1:63" ht="12" customHeight="1" x14ac:dyDescent="0.2">
      <c r="A1639" s="8"/>
      <c r="B1639" s="7"/>
      <c r="C1639" s="7"/>
      <c r="D1639" s="7"/>
      <c r="E1639" s="7"/>
      <c r="F1639" s="7"/>
      <c r="G1639" s="7"/>
      <c r="H1639" s="7"/>
      <c r="I1639" s="10"/>
      <c r="J1639" s="25"/>
      <c r="K1639" s="250"/>
      <c r="L1639" s="31"/>
      <c r="M1639" s="9"/>
      <c r="N1639" s="11" t="s">
        <v>25</v>
      </c>
      <c r="O1639" s="39"/>
      <c r="P1639" s="47"/>
      <c r="Q1639" s="13"/>
      <c r="R1639" s="248">
        <f t="shared" si="250"/>
        <v>0</v>
      </c>
      <c r="S1639" s="248">
        <f t="shared" si="251"/>
        <v>0</v>
      </c>
      <c r="T1639" s="248">
        <f t="shared" si="252"/>
        <v>0</v>
      </c>
      <c r="U1639" s="248">
        <f t="shared" si="253"/>
        <v>0</v>
      </c>
      <c r="V1639" s="13"/>
      <c r="W1639" s="7"/>
      <c r="AT1639" s="130"/>
      <c r="BF1639" s="33">
        <f t="shared" si="259"/>
        <v>41242</v>
      </c>
      <c r="BG1639" s="34">
        <f t="shared" si="254"/>
        <v>82.88000000000001</v>
      </c>
      <c r="BH1639" s="32">
        <f t="shared" si="255"/>
        <v>1</v>
      </c>
      <c r="BI1639" s="32">
        <f t="shared" si="256"/>
        <v>0</v>
      </c>
      <c r="BJ1639" s="69">
        <f t="shared" si="257"/>
        <v>0</v>
      </c>
      <c r="BK1639" s="158" t="str">
        <f t="shared" si="258"/>
        <v/>
      </c>
    </row>
    <row r="1640" spans="1:63" ht="12" customHeight="1" x14ac:dyDescent="0.2">
      <c r="A1640" s="8"/>
      <c r="B1640" s="7"/>
      <c r="C1640" s="7"/>
      <c r="D1640" s="7"/>
      <c r="E1640" s="7"/>
      <c r="F1640" s="7"/>
      <c r="G1640" s="7"/>
      <c r="H1640" s="7"/>
      <c r="I1640" s="10"/>
      <c r="J1640" s="25"/>
      <c r="K1640" s="250"/>
      <c r="L1640" s="31"/>
      <c r="M1640" s="9"/>
      <c r="N1640" s="11" t="s">
        <v>25</v>
      </c>
      <c r="O1640" s="39"/>
      <c r="P1640" s="47"/>
      <c r="Q1640" s="13"/>
      <c r="R1640" s="248">
        <f t="shared" si="250"/>
        <v>0</v>
      </c>
      <c r="S1640" s="248">
        <f t="shared" si="251"/>
        <v>0</v>
      </c>
      <c r="T1640" s="248">
        <f t="shared" si="252"/>
        <v>0</v>
      </c>
      <c r="U1640" s="248">
        <f t="shared" si="253"/>
        <v>0</v>
      </c>
      <c r="V1640" s="13"/>
      <c r="W1640" s="7"/>
      <c r="AT1640" s="130"/>
      <c r="BF1640" s="33">
        <f t="shared" si="259"/>
        <v>41242</v>
      </c>
      <c r="BG1640" s="34">
        <f t="shared" si="254"/>
        <v>82.88000000000001</v>
      </c>
      <c r="BH1640" s="32">
        <f t="shared" si="255"/>
        <v>1</v>
      </c>
      <c r="BI1640" s="32">
        <f t="shared" si="256"/>
        <v>0</v>
      </c>
      <c r="BJ1640" s="69">
        <f t="shared" si="257"/>
        <v>0</v>
      </c>
      <c r="BK1640" s="158" t="str">
        <f t="shared" si="258"/>
        <v/>
      </c>
    </row>
    <row r="1641" spans="1:63" ht="12" customHeight="1" x14ac:dyDescent="0.2">
      <c r="A1641" s="8"/>
      <c r="B1641" s="7"/>
      <c r="C1641" s="7"/>
      <c r="D1641" s="7"/>
      <c r="E1641" s="7"/>
      <c r="F1641" s="7"/>
      <c r="G1641" s="7"/>
      <c r="H1641" s="7"/>
      <c r="I1641" s="10"/>
      <c r="J1641" s="25"/>
      <c r="K1641" s="250"/>
      <c r="L1641" s="31"/>
      <c r="M1641" s="9"/>
      <c r="N1641" s="11" t="s">
        <v>25</v>
      </c>
      <c r="O1641" s="39"/>
      <c r="P1641" s="47"/>
      <c r="Q1641" s="13"/>
      <c r="R1641" s="248">
        <f t="shared" si="250"/>
        <v>0</v>
      </c>
      <c r="S1641" s="248">
        <f t="shared" si="251"/>
        <v>0</v>
      </c>
      <c r="T1641" s="248">
        <f t="shared" si="252"/>
        <v>0</v>
      </c>
      <c r="U1641" s="248">
        <f t="shared" si="253"/>
        <v>0</v>
      </c>
      <c r="V1641" s="13"/>
      <c r="W1641" s="7"/>
      <c r="AT1641" s="130"/>
      <c r="BF1641" s="33">
        <f t="shared" si="259"/>
        <v>41242</v>
      </c>
      <c r="BG1641" s="34">
        <f t="shared" si="254"/>
        <v>82.88000000000001</v>
      </c>
      <c r="BH1641" s="32">
        <f t="shared" si="255"/>
        <v>1</v>
      </c>
      <c r="BI1641" s="32">
        <f t="shared" si="256"/>
        <v>0</v>
      </c>
      <c r="BJ1641" s="69">
        <f t="shared" si="257"/>
        <v>0</v>
      </c>
      <c r="BK1641" s="158" t="str">
        <f t="shared" si="258"/>
        <v/>
      </c>
    </row>
    <row r="1642" spans="1:63" ht="12" customHeight="1" x14ac:dyDescent="0.2">
      <c r="A1642" s="8"/>
      <c r="B1642" s="7"/>
      <c r="C1642" s="7"/>
      <c r="D1642" s="7"/>
      <c r="E1642" s="7"/>
      <c r="F1642" s="7"/>
      <c r="G1642" s="7"/>
      <c r="H1642" s="7"/>
      <c r="I1642" s="10"/>
      <c r="J1642" s="25"/>
      <c r="K1642" s="250"/>
      <c r="L1642" s="31"/>
      <c r="M1642" s="9"/>
      <c r="N1642" s="11" t="s">
        <v>25</v>
      </c>
      <c r="O1642" s="39"/>
      <c r="P1642" s="47"/>
      <c r="Q1642" s="13"/>
      <c r="R1642" s="248">
        <f t="shared" si="250"/>
        <v>0</v>
      </c>
      <c r="S1642" s="248">
        <f t="shared" si="251"/>
        <v>0</v>
      </c>
      <c r="T1642" s="248">
        <f t="shared" si="252"/>
        <v>0</v>
      </c>
      <c r="U1642" s="248">
        <f t="shared" si="253"/>
        <v>0</v>
      </c>
      <c r="V1642" s="13"/>
      <c r="W1642" s="7"/>
      <c r="AT1642" s="130"/>
      <c r="BF1642" s="33">
        <f t="shared" si="259"/>
        <v>41242</v>
      </c>
      <c r="BG1642" s="34">
        <f t="shared" si="254"/>
        <v>82.88000000000001</v>
      </c>
      <c r="BH1642" s="32">
        <f t="shared" si="255"/>
        <v>1</v>
      </c>
      <c r="BI1642" s="32">
        <f t="shared" si="256"/>
        <v>0</v>
      </c>
      <c r="BJ1642" s="69">
        <f t="shared" si="257"/>
        <v>0</v>
      </c>
      <c r="BK1642" s="158" t="str">
        <f t="shared" si="258"/>
        <v/>
      </c>
    </row>
    <row r="1643" spans="1:63" ht="12" customHeight="1" x14ac:dyDescent="0.2">
      <c r="A1643" s="8"/>
      <c r="B1643" s="7"/>
      <c r="C1643" s="7"/>
      <c r="D1643" s="7"/>
      <c r="E1643" s="7"/>
      <c r="F1643" s="7"/>
      <c r="G1643" s="7"/>
      <c r="H1643" s="7"/>
      <c r="I1643" s="10"/>
      <c r="J1643" s="25"/>
      <c r="K1643" s="250"/>
      <c r="L1643" s="31"/>
      <c r="M1643" s="9"/>
      <c r="N1643" s="11" t="s">
        <v>25</v>
      </c>
      <c r="O1643" s="39"/>
      <c r="P1643" s="47"/>
      <c r="Q1643" s="13"/>
      <c r="R1643" s="248">
        <f t="shared" si="250"/>
        <v>0</v>
      </c>
      <c r="S1643" s="248">
        <f t="shared" si="251"/>
        <v>0</v>
      </c>
      <c r="T1643" s="248">
        <f t="shared" si="252"/>
        <v>0</v>
      </c>
      <c r="U1643" s="248">
        <f t="shared" si="253"/>
        <v>0</v>
      </c>
      <c r="V1643" s="13"/>
      <c r="W1643" s="7"/>
      <c r="AT1643" s="130"/>
      <c r="BF1643" s="33">
        <f t="shared" si="259"/>
        <v>41242</v>
      </c>
      <c r="BG1643" s="34">
        <f t="shared" si="254"/>
        <v>82.88000000000001</v>
      </c>
      <c r="BH1643" s="32">
        <f t="shared" si="255"/>
        <v>1</v>
      </c>
      <c r="BI1643" s="32">
        <f t="shared" si="256"/>
        <v>0</v>
      </c>
      <c r="BJ1643" s="69">
        <f t="shared" si="257"/>
        <v>0</v>
      </c>
      <c r="BK1643" s="158" t="str">
        <f t="shared" si="258"/>
        <v/>
      </c>
    </row>
    <row r="1644" spans="1:63" ht="12" customHeight="1" x14ac:dyDescent="0.2">
      <c r="A1644" s="8"/>
      <c r="B1644" s="7"/>
      <c r="C1644" s="7"/>
      <c r="D1644" s="7"/>
      <c r="E1644" s="7"/>
      <c r="F1644" s="7"/>
      <c r="G1644" s="7"/>
      <c r="H1644" s="7"/>
      <c r="I1644" s="10"/>
      <c r="J1644" s="25"/>
      <c r="K1644" s="250"/>
      <c r="L1644" s="31"/>
      <c r="M1644" s="9"/>
      <c r="N1644" s="11" t="s">
        <v>25</v>
      </c>
      <c r="O1644" s="39"/>
      <c r="P1644" s="47"/>
      <c r="Q1644" s="13"/>
      <c r="R1644" s="248">
        <f t="shared" si="250"/>
        <v>0</v>
      </c>
      <c r="S1644" s="248">
        <f t="shared" si="251"/>
        <v>0</v>
      </c>
      <c r="T1644" s="248">
        <f t="shared" si="252"/>
        <v>0</v>
      </c>
      <c r="U1644" s="248">
        <f t="shared" si="253"/>
        <v>0</v>
      </c>
      <c r="V1644" s="13"/>
      <c r="W1644" s="7"/>
      <c r="AT1644" s="130"/>
      <c r="BF1644" s="33">
        <f t="shared" si="259"/>
        <v>41242</v>
      </c>
      <c r="BG1644" s="34">
        <f t="shared" si="254"/>
        <v>82.88000000000001</v>
      </c>
      <c r="BH1644" s="32">
        <f t="shared" si="255"/>
        <v>1</v>
      </c>
      <c r="BI1644" s="32">
        <f t="shared" si="256"/>
        <v>0</v>
      </c>
      <c r="BJ1644" s="69">
        <f t="shared" si="257"/>
        <v>0</v>
      </c>
      <c r="BK1644" s="158" t="str">
        <f t="shared" si="258"/>
        <v/>
      </c>
    </row>
    <row r="1645" spans="1:63" ht="12" customHeight="1" x14ac:dyDescent="0.2">
      <c r="A1645" s="8"/>
      <c r="B1645" s="7"/>
      <c r="C1645" s="7"/>
      <c r="D1645" s="7"/>
      <c r="E1645" s="7"/>
      <c r="F1645" s="7"/>
      <c r="G1645" s="7"/>
      <c r="H1645" s="7"/>
      <c r="I1645" s="10"/>
      <c r="J1645" s="25"/>
      <c r="K1645" s="250"/>
      <c r="L1645" s="31"/>
      <c r="M1645" s="9"/>
      <c r="N1645" s="11" t="s">
        <v>25</v>
      </c>
      <c r="O1645" s="39"/>
      <c r="P1645" s="47"/>
      <c r="Q1645" s="13"/>
      <c r="R1645" s="248">
        <f t="shared" si="250"/>
        <v>0</v>
      </c>
      <c r="S1645" s="248">
        <f t="shared" si="251"/>
        <v>0</v>
      </c>
      <c r="T1645" s="248">
        <f t="shared" si="252"/>
        <v>0</v>
      </c>
      <c r="U1645" s="248">
        <f t="shared" si="253"/>
        <v>0</v>
      </c>
      <c r="V1645" s="13"/>
      <c r="W1645" s="7"/>
      <c r="AT1645" s="130"/>
      <c r="BF1645" s="33">
        <f t="shared" si="259"/>
        <v>41242</v>
      </c>
      <c r="BG1645" s="34">
        <f t="shared" si="254"/>
        <v>82.88000000000001</v>
      </c>
      <c r="BH1645" s="32">
        <f t="shared" si="255"/>
        <v>1</v>
      </c>
      <c r="BI1645" s="32">
        <f t="shared" si="256"/>
        <v>0</v>
      </c>
      <c r="BJ1645" s="69">
        <f t="shared" si="257"/>
        <v>0</v>
      </c>
      <c r="BK1645" s="158" t="str">
        <f t="shared" si="258"/>
        <v/>
      </c>
    </row>
    <row r="1646" spans="1:63" ht="12" customHeight="1" x14ac:dyDescent="0.2">
      <c r="A1646" s="8"/>
      <c r="B1646" s="7"/>
      <c r="C1646" s="7"/>
      <c r="D1646" s="7"/>
      <c r="E1646" s="7"/>
      <c r="F1646" s="7"/>
      <c r="G1646" s="7"/>
      <c r="H1646" s="7"/>
      <c r="I1646" s="10"/>
      <c r="J1646" s="25"/>
      <c r="K1646" s="250"/>
      <c r="L1646" s="31"/>
      <c r="M1646" s="9"/>
      <c r="N1646" s="11" t="s">
        <v>25</v>
      </c>
      <c r="O1646" s="39"/>
      <c r="P1646" s="47"/>
      <c r="Q1646" s="13"/>
      <c r="R1646" s="248">
        <f t="shared" si="250"/>
        <v>0</v>
      </c>
      <c r="S1646" s="248">
        <f t="shared" si="251"/>
        <v>0</v>
      </c>
      <c r="T1646" s="248">
        <f t="shared" si="252"/>
        <v>0</v>
      </c>
      <c r="U1646" s="248">
        <f t="shared" si="253"/>
        <v>0</v>
      </c>
      <c r="V1646" s="13"/>
      <c r="W1646" s="7"/>
      <c r="AT1646" s="130"/>
      <c r="BF1646" s="33">
        <f t="shared" si="259"/>
        <v>41242</v>
      </c>
      <c r="BG1646" s="34">
        <f t="shared" si="254"/>
        <v>82.88000000000001</v>
      </c>
      <c r="BH1646" s="32">
        <f t="shared" si="255"/>
        <v>1</v>
      </c>
      <c r="BI1646" s="32">
        <f t="shared" si="256"/>
        <v>0</v>
      </c>
      <c r="BJ1646" s="69">
        <f t="shared" si="257"/>
        <v>0</v>
      </c>
      <c r="BK1646" s="158" t="str">
        <f t="shared" si="258"/>
        <v/>
      </c>
    </row>
    <row r="1647" spans="1:63" ht="12" customHeight="1" x14ac:dyDescent="0.2">
      <c r="A1647" s="8"/>
      <c r="B1647" s="7"/>
      <c r="C1647" s="7"/>
      <c r="D1647" s="7"/>
      <c r="E1647" s="7"/>
      <c r="F1647" s="7"/>
      <c r="G1647" s="7"/>
      <c r="H1647" s="7"/>
      <c r="I1647" s="10"/>
      <c r="J1647" s="25"/>
      <c r="K1647" s="250"/>
      <c r="L1647" s="31"/>
      <c r="M1647" s="9"/>
      <c r="N1647" s="11" t="s">
        <v>25</v>
      </c>
      <c r="O1647" s="39"/>
      <c r="P1647" s="47"/>
      <c r="Q1647" s="13"/>
      <c r="R1647" s="248">
        <f t="shared" si="250"/>
        <v>0</v>
      </c>
      <c r="S1647" s="248">
        <f t="shared" si="251"/>
        <v>0</v>
      </c>
      <c r="T1647" s="248">
        <f t="shared" si="252"/>
        <v>0</v>
      </c>
      <c r="U1647" s="248">
        <f t="shared" si="253"/>
        <v>0</v>
      </c>
      <c r="V1647" s="13"/>
      <c r="W1647" s="7"/>
      <c r="AT1647" s="130"/>
      <c r="BF1647" s="33">
        <f t="shared" si="259"/>
        <v>41242</v>
      </c>
      <c r="BG1647" s="34">
        <f t="shared" si="254"/>
        <v>82.88000000000001</v>
      </c>
      <c r="BH1647" s="32">
        <f t="shared" si="255"/>
        <v>1</v>
      </c>
      <c r="BI1647" s="32">
        <f t="shared" si="256"/>
        <v>0</v>
      </c>
      <c r="BJ1647" s="69">
        <f t="shared" si="257"/>
        <v>0</v>
      </c>
      <c r="BK1647" s="158" t="str">
        <f t="shared" si="258"/>
        <v/>
      </c>
    </row>
    <row r="1648" spans="1:63" ht="12" customHeight="1" x14ac:dyDescent="0.2">
      <c r="A1648" s="8"/>
      <c r="B1648" s="7"/>
      <c r="C1648" s="7"/>
      <c r="D1648" s="7"/>
      <c r="E1648" s="7"/>
      <c r="F1648" s="7"/>
      <c r="G1648" s="7"/>
      <c r="H1648" s="7"/>
      <c r="I1648" s="10"/>
      <c r="J1648" s="25"/>
      <c r="K1648" s="250"/>
      <c r="L1648" s="31"/>
      <c r="M1648" s="9"/>
      <c r="N1648" s="11" t="s">
        <v>25</v>
      </c>
      <c r="O1648" s="39"/>
      <c r="P1648" s="47"/>
      <c r="Q1648" s="13"/>
      <c r="R1648" s="248">
        <f t="shared" si="250"/>
        <v>0</v>
      </c>
      <c r="S1648" s="248">
        <f t="shared" si="251"/>
        <v>0</v>
      </c>
      <c r="T1648" s="248">
        <f t="shared" si="252"/>
        <v>0</v>
      </c>
      <c r="U1648" s="248">
        <f t="shared" si="253"/>
        <v>0</v>
      </c>
      <c r="V1648" s="13"/>
      <c r="W1648" s="7"/>
      <c r="AT1648" s="130"/>
      <c r="BF1648" s="33">
        <f t="shared" si="259"/>
        <v>41242</v>
      </c>
      <c r="BG1648" s="34">
        <f t="shared" si="254"/>
        <v>82.88000000000001</v>
      </c>
      <c r="BH1648" s="32">
        <f t="shared" si="255"/>
        <v>1</v>
      </c>
      <c r="BI1648" s="32">
        <f t="shared" si="256"/>
        <v>0</v>
      </c>
      <c r="BJ1648" s="69">
        <f t="shared" si="257"/>
        <v>0</v>
      </c>
      <c r="BK1648" s="158" t="str">
        <f t="shared" si="258"/>
        <v/>
      </c>
    </row>
    <row r="1649" spans="1:63" ht="12" customHeight="1" x14ac:dyDescent="0.2">
      <c r="A1649" s="8"/>
      <c r="B1649" s="7"/>
      <c r="C1649" s="7"/>
      <c r="D1649" s="7"/>
      <c r="E1649" s="7"/>
      <c r="F1649" s="7"/>
      <c r="G1649" s="7"/>
      <c r="H1649" s="7"/>
      <c r="I1649" s="10"/>
      <c r="J1649" s="25"/>
      <c r="K1649" s="250"/>
      <c r="L1649" s="31"/>
      <c r="M1649" s="9"/>
      <c r="N1649" s="11" t="s">
        <v>25</v>
      </c>
      <c r="O1649" s="39"/>
      <c r="P1649" s="47"/>
      <c r="Q1649" s="13"/>
      <c r="R1649" s="248">
        <f t="shared" si="250"/>
        <v>0</v>
      </c>
      <c r="S1649" s="248">
        <f t="shared" si="251"/>
        <v>0</v>
      </c>
      <c r="T1649" s="248">
        <f t="shared" si="252"/>
        <v>0</v>
      </c>
      <c r="U1649" s="248">
        <f t="shared" si="253"/>
        <v>0</v>
      </c>
      <c r="V1649" s="13"/>
      <c r="W1649" s="7"/>
      <c r="AT1649" s="130"/>
      <c r="BF1649" s="33">
        <f t="shared" si="259"/>
        <v>41242</v>
      </c>
      <c r="BG1649" s="34">
        <f t="shared" si="254"/>
        <v>82.88000000000001</v>
      </c>
      <c r="BH1649" s="32">
        <f t="shared" si="255"/>
        <v>1</v>
      </c>
      <c r="BI1649" s="32">
        <f t="shared" si="256"/>
        <v>0</v>
      </c>
      <c r="BJ1649" s="69">
        <f t="shared" si="257"/>
        <v>0</v>
      </c>
      <c r="BK1649" s="158" t="str">
        <f t="shared" si="258"/>
        <v/>
      </c>
    </row>
    <row r="1650" spans="1:63" ht="12" customHeight="1" x14ac:dyDescent="0.2">
      <c r="A1650" s="8"/>
      <c r="B1650" s="7"/>
      <c r="C1650" s="7"/>
      <c r="D1650" s="7"/>
      <c r="E1650" s="7"/>
      <c r="F1650" s="7"/>
      <c r="G1650" s="7"/>
      <c r="H1650" s="7"/>
      <c r="I1650" s="10"/>
      <c r="J1650" s="25"/>
      <c r="K1650" s="250"/>
      <c r="L1650" s="31"/>
      <c r="M1650" s="9"/>
      <c r="N1650" s="11" t="s">
        <v>25</v>
      </c>
      <c r="O1650" s="39"/>
      <c r="P1650" s="47"/>
      <c r="Q1650" s="13"/>
      <c r="R1650" s="248">
        <f t="shared" si="250"/>
        <v>0</v>
      </c>
      <c r="S1650" s="248">
        <f t="shared" si="251"/>
        <v>0</v>
      </c>
      <c r="T1650" s="248">
        <f t="shared" si="252"/>
        <v>0</v>
      </c>
      <c r="U1650" s="248">
        <f t="shared" si="253"/>
        <v>0</v>
      </c>
      <c r="V1650" s="13"/>
      <c r="W1650" s="7"/>
      <c r="AT1650" s="130"/>
      <c r="BF1650" s="33">
        <f t="shared" si="259"/>
        <v>41242</v>
      </c>
      <c r="BG1650" s="34">
        <f t="shared" si="254"/>
        <v>82.88000000000001</v>
      </c>
      <c r="BH1650" s="32">
        <f t="shared" si="255"/>
        <v>1</v>
      </c>
      <c r="BI1650" s="32">
        <f t="shared" si="256"/>
        <v>0</v>
      </c>
      <c r="BJ1650" s="69">
        <f t="shared" si="257"/>
        <v>0</v>
      </c>
      <c r="BK1650" s="158" t="str">
        <f t="shared" si="258"/>
        <v/>
      </c>
    </row>
    <row r="1651" spans="1:63" ht="12" customHeight="1" x14ac:dyDescent="0.2">
      <c r="A1651" s="8"/>
      <c r="B1651" s="7"/>
      <c r="C1651" s="7"/>
      <c r="D1651" s="7"/>
      <c r="E1651" s="7"/>
      <c r="F1651" s="7"/>
      <c r="G1651" s="7"/>
      <c r="H1651" s="7"/>
      <c r="I1651" s="10"/>
      <c r="J1651" s="25"/>
      <c r="K1651" s="250"/>
      <c r="L1651" s="31"/>
      <c r="M1651" s="9"/>
      <c r="N1651" s="11" t="s">
        <v>25</v>
      </c>
      <c r="O1651" s="39"/>
      <c r="P1651" s="47"/>
      <c r="Q1651" s="13"/>
      <c r="R1651" s="248">
        <f t="shared" si="250"/>
        <v>0</v>
      </c>
      <c r="S1651" s="248">
        <f t="shared" si="251"/>
        <v>0</v>
      </c>
      <c r="T1651" s="248">
        <f t="shared" si="252"/>
        <v>0</v>
      </c>
      <c r="U1651" s="248">
        <f t="shared" si="253"/>
        <v>0</v>
      </c>
      <c r="V1651" s="13"/>
      <c r="W1651" s="7"/>
      <c r="AT1651" s="130"/>
      <c r="BF1651" s="33">
        <f t="shared" si="259"/>
        <v>41242</v>
      </c>
      <c r="BG1651" s="34">
        <f t="shared" si="254"/>
        <v>82.88000000000001</v>
      </c>
      <c r="BH1651" s="32">
        <f t="shared" si="255"/>
        <v>1</v>
      </c>
      <c r="BI1651" s="32">
        <f t="shared" si="256"/>
        <v>0</v>
      </c>
      <c r="BJ1651" s="69">
        <f t="shared" si="257"/>
        <v>0</v>
      </c>
      <c r="BK1651" s="158" t="str">
        <f t="shared" si="258"/>
        <v/>
      </c>
    </row>
    <row r="1652" spans="1:63" ht="12" customHeight="1" x14ac:dyDescent="0.2">
      <c r="A1652" s="8"/>
      <c r="B1652" s="7"/>
      <c r="C1652" s="7"/>
      <c r="D1652" s="7"/>
      <c r="E1652" s="7"/>
      <c r="F1652" s="7"/>
      <c r="G1652" s="7"/>
      <c r="H1652" s="7"/>
      <c r="I1652" s="10"/>
      <c r="J1652" s="25"/>
      <c r="K1652" s="250"/>
      <c r="L1652" s="31"/>
      <c r="M1652" s="9"/>
      <c r="N1652" s="11" t="s">
        <v>25</v>
      </c>
      <c r="O1652" s="39"/>
      <c r="P1652" s="47"/>
      <c r="Q1652" s="13"/>
      <c r="R1652" s="248">
        <f t="shared" si="250"/>
        <v>0</v>
      </c>
      <c r="S1652" s="248">
        <f t="shared" si="251"/>
        <v>0</v>
      </c>
      <c r="T1652" s="248">
        <f t="shared" si="252"/>
        <v>0</v>
      </c>
      <c r="U1652" s="248">
        <f t="shared" si="253"/>
        <v>0</v>
      </c>
      <c r="V1652" s="13"/>
      <c r="W1652" s="7"/>
      <c r="AT1652" s="130"/>
      <c r="BF1652" s="33">
        <f t="shared" si="259"/>
        <v>41242</v>
      </c>
      <c r="BG1652" s="34">
        <f t="shared" si="254"/>
        <v>82.88000000000001</v>
      </c>
      <c r="BH1652" s="32">
        <f t="shared" si="255"/>
        <v>1</v>
      </c>
      <c r="BI1652" s="32">
        <f t="shared" si="256"/>
        <v>0</v>
      </c>
      <c r="BJ1652" s="69">
        <f t="shared" si="257"/>
        <v>0</v>
      </c>
      <c r="BK1652" s="158" t="str">
        <f t="shared" si="258"/>
        <v/>
      </c>
    </row>
    <row r="1653" spans="1:63" ht="12" customHeight="1" x14ac:dyDescent="0.2">
      <c r="A1653" s="8"/>
      <c r="B1653" s="7"/>
      <c r="C1653" s="7"/>
      <c r="D1653" s="7"/>
      <c r="E1653" s="7"/>
      <c r="F1653" s="7"/>
      <c r="G1653" s="7"/>
      <c r="H1653" s="7"/>
      <c r="I1653" s="10"/>
      <c r="J1653" s="25"/>
      <c r="K1653" s="250"/>
      <c r="L1653" s="31"/>
      <c r="M1653" s="9"/>
      <c r="N1653" s="11" t="s">
        <v>25</v>
      </c>
      <c r="O1653" s="39"/>
      <c r="P1653" s="47"/>
      <c r="Q1653" s="13"/>
      <c r="R1653" s="248">
        <f t="shared" si="250"/>
        <v>0</v>
      </c>
      <c r="S1653" s="248">
        <f t="shared" si="251"/>
        <v>0</v>
      </c>
      <c r="T1653" s="248">
        <f t="shared" si="252"/>
        <v>0</v>
      </c>
      <c r="U1653" s="248">
        <f t="shared" si="253"/>
        <v>0</v>
      </c>
      <c r="V1653" s="13"/>
      <c r="W1653" s="7"/>
      <c r="AT1653" s="130"/>
      <c r="BF1653" s="33">
        <f t="shared" si="259"/>
        <v>41242</v>
      </c>
      <c r="BG1653" s="34">
        <f t="shared" si="254"/>
        <v>82.88000000000001</v>
      </c>
      <c r="BH1653" s="32">
        <f t="shared" si="255"/>
        <v>1</v>
      </c>
      <c r="BI1653" s="32">
        <f t="shared" si="256"/>
        <v>0</v>
      </c>
      <c r="BJ1653" s="69">
        <f t="shared" si="257"/>
        <v>0</v>
      </c>
      <c r="BK1653" s="158" t="str">
        <f t="shared" si="258"/>
        <v/>
      </c>
    </row>
    <row r="1654" spans="1:63" ht="12" customHeight="1" x14ac:dyDescent="0.2">
      <c r="A1654" s="8"/>
      <c r="B1654" s="7"/>
      <c r="C1654" s="7"/>
      <c r="D1654" s="7"/>
      <c r="E1654" s="7"/>
      <c r="F1654" s="7"/>
      <c r="G1654" s="7"/>
      <c r="H1654" s="7"/>
      <c r="I1654" s="10"/>
      <c r="J1654" s="25"/>
      <c r="K1654" s="250"/>
      <c r="L1654" s="31"/>
      <c r="M1654" s="9"/>
      <c r="N1654" s="11" t="s">
        <v>25</v>
      </c>
      <c r="O1654" s="39"/>
      <c r="P1654" s="47"/>
      <c r="Q1654" s="13"/>
      <c r="R1654" s="248">
        <f t="shared" si="250"/>
        <v>0</v>
      </c>
      <c r="S1654" s="248">
        <f t="shared" si="251"/>
        <v>0</v>
      </c>
      <c r="T1654" s="248">
        <f t="shared" si="252"/>
        <v>0</v>
      </c>
      <c r="U1654" s="248">
        <f t="shared" si="253"/>
        <v>0</v>
      </c>
      <c r="V1654" s="13"/>
      <c r="W1654" s="7"/>
      <c r="AT1654" s="130"/>
      <c r="BF1654" s="33">
        <f t="shared" si="259"/>
        <v>41242</v>
      </c>
      <c r="BG1654" s="34">
        <f t="shared" si="254"/>
        <v>82.88000000000001</v>
      </c>
      <c r="BH1654" s="32">
        <f t="shared" si="255"/>
        <v>1</v>
      </c>
      <c r="BI1654" s="32">
        <f t="shared" si="256"/>
        <v>0</v>
      </c>
      <c r="BJ1654" s="69">
        <f t="shared" si="257"/>
        <v>0</v>
      </c>
      <c r="BK1654" s="158" t="str">
        <f t="shared" si="258"/>
        <v/>
      </c>
    </row>
    <row r="1655" spans="1:63" ht="12" customHeight="1" x14ac:dyDescent="0.2">
      <c r="A1655" s="8"/>
      <c r="B1655" s="7"/>
      <c r="C1655" s="7"/>
      <c r="D1655" s="7"/>
      <c r="E1655" s="7"/>
      <c r="F1655" s="7"/>
      <c r="G1655" s="7"/>
      <c r="H1655" s="7"/>
      <c r="I1655" s="10"/>
      <c r="J1655" s="25"/>
      <c r="K1655" s="250"/>
      <c r="L1655" s="31"/>
      <c r="M1655" s="9"/>
      <c r="N1655" s="11" t="s">
        <v>25</v>
      </c>
      <c r="O1655" s="39"/>
      <c r="P1655" s="47"/>
      <c r="Q1655" s="13"/>
      <c r="R1655" s="248">
        <f t="shared" si="250"/>
        <v>0</v>
      </c>
      <c r="S1655" s="248">
        <f t="shared" si="251"/>
        <v>0</v>
      </c>
      <c r="T1655" s="248">
        <f t="shared" si="252"/>
        <v>0</v>
      </c>
      <c r="U1655" s="248">
        <f t="shared" si="253"/>
        <v>0</v>
      </c>
      <c r="V1655" s="13"/>
      <c r="W1655" s="7"/>
      <c r="AT1655" s="130"/>
      <c r="BF1655" s="33">
        <f t="shared" si="259"/>
        <v>41242</v>
      </c>
      <c r="BG1655" s="34">
        <f t="shared" si="254"/>
        <v>82.88000000000001</v>
      </c>
      <c r="BH1655" s="32">
        <f t="shared" si="255"/>
        <v>1</v>
      </c>
      <c r="BI1655" s="32">
        <f t="shared" si="256"/>
        <v>0</v>
      </c>
      <c r="BJ1655" s="69">
        <f t="shared" si="257"/>
        <v>0</v>
      </c>
      <c r="BK1655" s="158" t="str">
        <f t="shared" si="258"/>
        <v/>
      </c>
    </row>
    <row r="1656" spans="1:63" ht="12" customHeight="1" x14ac:dyDescent="0.2">
      <c r="A1656" s="8"/>
      <c r="B1656" s="7"/>
      <c r="C1656" s="7"/>
      <c r="D1656" s="7"/>
      <c r="E1656" s="7"/>
      <c r="F1656" s="7"/>
      <c r="G1656" s="7"/>
      <c r="H1656" s="7"/>
      <c r="I1656" s="10"/>
      <c r="J1656" s="25"/>
      <c r="K1656" s="250"/>
      <c r="L1656" s="31"/>
      <c r="M1656" s="9"/>
      <c r="N1656" s="11" t="s">
        <v>25</v>
      </c>
      <c r="O1656" s="39"/>
      <c r="P1656" s="47"/>
      <c r="Q1656" s="13"/>
      <c r="R1656" s="248">
        <f t="shared" si="250"/>
        <v>0</v>
      </c>
      <c r="S1656" s="248">
        <f t="shared" si="251"/>
        <v>0</v>
      </c>
      <c r="T1656" s="248">
        <f t="shared" si="252"/>
        <v>0</v>
      </c>
      <c r="U1656" s="248">
        <f t="shared" si="253"/>
        <v>0</v>
      </c>
      <c r="V1656" s="13"/>
      <c r="W1656" s="7"/>
      <c r="AT1656" s="130"/>
      <c r="BF1656" s="33">
        <f t="shared" si="259"/>
        <v>41242</v>
      </c>
      <c r="BG1656" s="34">
        <f t="shared" si="254"/>
        <v>82.88000000000001</v>
      </c>
      <c r="BH1656" s="32">
        <f t="shared" si="255"/>
        <v>1</v>
      </c>
      <c r="BI1656" s="32">
        <f t="shared" si="256"/>
        <v>0</v>
      </c>
      <c r="BJ1656" s="69">
        <f t="shared" si="257"/>
        <v>0</v>
      </c>
      <c r="BK1656" s="158" t="str">
        <f t="shared" si="258"/>
        <v/>
      </c>
    </row>
    <row r="1657" spans="1:63" ht="12" customHeight="1" x14ac:dyDescent="0.2">
      <c r="A1657" s="8"/>
      <c r="B1657" s="7"/>
      <c r="C1657" s="7"/>
      <c r="D1657" s="7"/>
      <c r="E1657" s="7"/>
      <c r="F1657" s="7"/>
      <c r="G1657" s="7"/>
      <c r="H1657" s="7"/>
      <c r="I1657" s="10"/>
      <c r="J1657" s="25"/>
      <c r="K1657" s="250"/>
      <c r="L1657" s="31"/>
      <c r="M1657" s="9"/>
      <c r="N1657" s="11" t="s">
        <v>25</v>
      </c>
      <c r="O1657" s="39"/>
      <c r="P1657" s="47"/>
      <c r="Q1657" s="13"/>
      <c r="R1657" s="248">
        <f t="shared" si="250"/>
        <v>0</v>
      </c>
      <c r="S1657" s="248">
        <f t="shared" si="251"/>
        <v>0</v>
      </c>
      <c r="T1657" s="248">
        <f t="shared" si="252"/>
        <v>0</v>
      </c>
      <c r="U1657" s="248">
        <f t="shared" si="253"/>
        <v>0</v>
      </c>
      <c r="V1657" s="13"/>
      <c r="W1657" s="7"/>
      <c r="AT1657" s="130"/>
      <c r="BF1657" s="33">
        <f t="shared" si="259"/>
        <v>41242</v>
      </c>
      <c r="BG1657" s="34">
        <f t="shared" si="254"/>
        <v>82.88000000000001</v>
      </c>
      <c r="BH1657" s="32">
        <f t="shared" si="255"/>
        <v>1</v>
      </c>
      <c r="BI1657" s="32">
        <f t="shared" si="256"/>
        <v>0</v>
      </c>
      <c r="BJ1657" s="69">
        <f t="shared" si="257"/>
        <v>0</v>
      </c>
      <c r="BK1657" s="158" t="str">
        <f t="shared" si="258"/>
        <v/>
      </c>
    </row>
    <row r="1658" spans="1:63" ht="12" customHeight="1" x14ac:dyDescent="0.2">
      <c r="A1658" s="8"/>
      <c r="B1658" s="7"/>
      <c r="C1658" s="7"/>
      <c r="D1658" s="7"/>
      <c r="E1658" s="7"/>
      <c r="F1658" s="7"/>
      <c r="G1658" s="7"/>
      <c r="H1658" s="7"/>
      <c r="I1658" s="10"/>
      <c r="J1658" s="25"/>
      <c r="K1658" s="250"/>
      <c r="L1658" s="31"/>
      <c r="M1658" s="9"/>
      <c r="N1658" s="11" t="s">
        <v>25</v>
      </c>
      <c r="O1658" s="39"/>
      <c r="P1658" s="47"/>
      <c r="Q1658" s="13"/>
      <c r="R1658" s="248">
        <f t="shared" si="250"/>
        <v>0</v>
      </c>
      <c r="S1658" s="248">
        <f t="shared" si="251"/>
        <v>0</v>
      </c>
      <c r="T1658" s="248">
        <f t="shared" si="252"/>
        <v>0</v>
      </c>
      <c r="U1658" s="248">
        <f t="shared" si="253"/>
        <v>0</v>
      </c>
      <c r="V1658" s="13"/>
      <c r="W1658" s="7"/>
      <c r="AT1658" s="130"/>
      <c r="BF1658" s="33">
        <f t="shared" si="259"/>
        <v>41242</v>
      </c>
      <c r="BG1658" s="34">
        <f t="shared" si="254"/>
        <v>82.88000000000001</v>
      </c>
      <c r="BH1658" s="32">
        <f t="shared" si="255"/>
        <v>1</v>
      </c>
      <c r="BI1658" s="32">
        <f t="shared" si="256"/>
        <v>0</v>
      </c>
      <c r="BJ1658" s="69">
        <f t="shared" si="257"/>
        <v>0</v>
      </c>
      <c r="BK1658" s="158" t="str">
        <f t="shared" si="258"/>
        <v/>
      </c>
    </row>
    <row r="1659" spans="1:63" ht="12" customHeight="1" x14ac:dyDescent="0.2">
      <c r="A1659" s="8"/>
      <c r="B1659" s="7"/>
      <c r="C1659" s="7"/>
      <c r="D1659" s="7"/>
      <c r="E1659" s="7"/>
      <c r="F1659" s="7"/>
      <c r="G1659" s="7"/>
      <c r="H1659" s="7"/>
      <c r="I1659" s="10"/>
      <c r="J1659" s="25"/>
      <c r="K1659" s="250"/>
      <c r="L1659" s="31"/>
      <c r="M1659" s="9"/>
      <c r="N1659" s="11" t="s">
        <v>25</v>
      </c>
      <c r="O1659" s="39"/>
      <c r="P1659" s="47"/>
      <c r="Q1659" s="13"/>
      <c r="R1659" s="248">
        <f t="shared" si="250"/>
        <v>0</v>
      </c>
      <c r="S1659" s="248">
        <f t="shared" si="251"/>
        <v>0</v>
      </c>
      <c r="T1659" s="248">
        <f t="shared" si="252"/>
        <v>0</v>
      </c>
      <c r="U1659" s="248">
        <f t="shared" si="253"/>
        <v>0</v>
      </c>
      <c r="V1659" s="13"/>
      <c r="W1659" s="7"/>
      <c r="AT1659" s="130"/>
      <c r="BF1659" s="33">
        <f t="shared" si="259"/>
        <v>41242</v>
      </c>
      <c r="BG1659" s="34">
        <f t="shared" si="254"/>
        <v>82.88000000000001</v>
      </c>
      <c r="BH1659" s="32">
        <f t="shared" si="255"/>
        <v>1</v>
      </c>
      <c r="BI1659" s="32">
        <f t="shared" si="256"/>
        <v>0</v>
      </c>
      <c r="BJ1659" s="69">
        <f t="shared" si="257"/>
        <v>0</v>
      </c>
      <c r="BK1659" s="158" t="str">
        <f t="shared" si="258"/>
        <v/>
      </c>
    </row>
    <row r="1660" spans="1:63" ht="12" customHeight="1" x14ac:dyDescent="0.2">
      <c r="A1660" s="8"/>
      <c r="B1660" s="7"/>
      <c r="C1660" s="7"/>
      <c r="D1660" s="7"/>
      <c r="E1660" s="7"/>
      <c r="F1660" s="7"/>
      <c r="G1660" s="7"/>
      <c r="H1660" s="7"/>
      <c r="I1660" s="10"/>
      <c r="J1660" s="25"/>
      <c r="K1660" s="250"/>
      <c r="L1660" s="31"/>
      <c r="M1660" s="9"/>
      <c r="N1660" s="11" t="s">
        <v>25</v>
      </c>
      <c r="O1660" s="39"/>
      <c r="P1660" s="47"/>
      <c r="Q1660" s="13"/>
      <c r="R1660" s="248">
        <f t="shared" si="250"/>
        <v>0</v>
      </c>
      <c r="S1660" s="248">
        <f t="shared" si="251"/>
        <v>0</v>
      </c>
      <c r="T1660" s="248">
        <f t="shared" si="252"/>
        <v>0</v>
      </c>
      <c r="U1660" s="248">
        <f t="shared" si="253"/>
        <v>0</v>
      </c>
      <c r="V1660" s="13"/>
      <c r="W1660" s="7"/>
      <c r="AT1660" s="130"/>
      <c r="BF1660" s="33">
        <f t="shared" si="259"/>
        <v>41242</v>
      </c>
      <c r="BG1660" s="34">
        <f t="shared" si="254"/>
        <v>82.88000000000001</v>
      </c>
      <c r="BH1660" s="32">
        <f t="shared" si="255"/>
        <v>1</v>
      </c>
      <c r="BI1660" s="32">
        <f t="shared" si="256"/>
        <v>0</v>
      </c>
      <c r="BJ1660" s="69">
        <f t="shared" si="257"/>
        <v>0</v>
      </c>
      <c r="BK1660" s="158" t="str">
        <f t="shared" si="258"/>
        <v/>
      </c>
    </row>
    <row r="1661" spans="1:63" ht="12" customHeight="1" x14ac:dyDescent="0.2">
      <c r="A1661" s="8"/>
      <c r="B1661" s="7"/>
      <c r="C1661" s="7"/>
      <c r="D1661" s="7"/>
      <c r="E1661" s="7"/>
      <c r="F1661" s="7"/>
      <c r="G1661" s="7"/>
      <c r="H1661" s="7"/>
      <c r="I1661" s="10"/>
      <c r="J1661" s="25"/>
      <c r="K1661" s="250"/>
      <c r="L1661" s="31"/>
      <c r="M1661" s="9"/>
      <c r="N1661" s="11" t="s">
        <v>25</v>
      </c>
      <c r="O1661" s="39"/>
      <c r="P1661" s="47"/>
      <c r="Q1661" s="13"/>
      <c r="R1661" s="248">
        <f t="shared" si="250"/>
        <v>0</v>
      </c>
      <c r="S1661" s="248">
        <f t="shared" si="251"/>
        <v>0</v>
      </c>
      <c r="T1661" s="248">
        <f t="shared" si="252"/>
        <v>0</v>
      </c>
      <c r="U1661" s="248">
        <f t="shared" si="253"/>
        <v>0</v>
      </c>
      <c r="V1661" s="13"/>
      <c r="W1661" s="7"/>
      <c r="AT1661" s="130"/>
      <c r="BF1661" s="33">
        <f t="shared" si="259"/>
        <v>41242</v>
      </c>
      <c r="BG1661" s="34">
        <f t="shared" si="254"/>
        <v>82.88000000000001</v>
      </c>
      <c r="BH1661" s="32">
        <f t="shared" si="255"/>
        <v>1</v>
      </c>
      <c r="BI1661" s="32">
        <f t="shared" si="256"/>
        <v>0</v>
      </c>
      <c r="BJ1661" s="69">
        <f t="shared" si="257"/>
        <v>0</v>
      </c>
      <c r="BK1661" s="158" t="str">
        <f t="shared" si="258"/>
        <v/>
      </c>
    </row>
    <row r="1662" spans="1:63" ht="12" customHeight="1" x14ac:dyDescent="0.2">
      <c r="A1662" s="8"/>
      <c r="B1662" s="7"/>
      <c r="C1662" s="7"/>
      <c r="D1662" s="7"/>
      <c r="E1662" s="7"/>
      <c r="F1662" s="7"/>
      <c r="G1662" s="7"/>
      <c r="H1662" s="7"/>
      <c r="I1662" s="10"/>
      <c r="J1662" s="25"/>
      <c r="K1662" s="250"/>
      <c r="L1662" s="31"/>
      <c r="M1662" s="9"/>
      <c r="N1662" s="11" t="s">
        <v>25</v>
      </c>
      <c r="O1662" s="39"/>
      <c r="P1662" s="47"/>
      <c r="Q1662" s="13"/>
      <c r="R1662" s="248">
        <f t="shared" si="250"/>
        <v>0</v>
      </c>
      <c r="S1662" s="248">
        <f t="shared" si="251"/>
        <v>0</v>
      </c>
      <c r="T1662" s="248">
        <f t="shared" si="252"/>
        <v>0</v>
      </c>
      <c r="U1662" s="248">
        <f t="shared" si="253"/>
        <v>0</v>
      </c>
      <c r="V1662" s="13"/>
      <c r="W1662" s="7"/>
      <c r="AT1662" s="130"/>
      <c r="BF1662" s="33">
        <f t="shared" si="259"/>
        <v>41242</v>
      </c>
      <c r="BG1662" s="34">
        <f t="shared" si="254"/>
        <v>82.88000000000001</v>
      </c>
      <c r="BH1662" s="32">
        <f t="shared" si="255"/>
        <v>1</v>
      </c>
      <c r="BI1662" s="32">
        <f t="shared" si="256"/>
        <v>0</v>
      </c>
      <c r="BJ1662" s="69">
        <f t="shared" si="257"/>
        <v>0</v>
      </c>
      <c r="BK1662" s="158" t="str">
        <f t="shared" si="258"/>
        <v/>
      </c>
    </row>
    <row r="1663" spans="1:63" ht="12" customHeight="1" x14ac:dyDescent="0.2">
      <c r="A1663" s="8"/>
      <c r="B1663" s="7"/>
      <c r="C1663" s="7"/>
      <c r="D1663" s="7"/>
      <c r="E1663" s="7"/>
      <c r="F1663" s="7"/>
      <c r="G1663" s="7"/>
      <c r="H1663" s="7"/>
      <c r="I1663" s="10"/>
      <c r="J1663" s="25"/>
      <c r="K1663" s="250"/>
      <c r="L1663" s="31"/>
      <c r="M1663" s="9"/>
      <c r="N1663" s="11" t="s">
        <v>25</v>
      </c>
      <c r="O1663" s="39"/>
      <c r="P1663" s="47"/>
      <c r="Q1663" s="13"/>
      <c r="R1663" s="248">
        <f t="shared" si="250"/>
        <v>0</v>
      </c>
      <c r="S1663" s="248">
        <f t="shared" si="251"/>
        <v>0</v>
      </c>
      <c r="T1663" s="248">
        <f t="shared" si="252"/>
        <v>0</v>
      </c>
      <c r="U1663" s="248">
        <f t="shared" si="253"/>
        <v>0</v>
      </c>
      <c r="V1663" s="13"/>
      <c r="W1663" s="7"/>
      <c r="AT1663" s="130"/>
      <c r="BF1663" s="33">
        <f t="shared" si="259"/>
        <v>41242</v>
      </c>
      <c r="BG1663" s="34">
        <f t="shared" si="254"/>
        <v>82.88000000000001</v>
      </c>
      <c r="BH1663" s="32">
        <f t="shared" si="255"/>
        <v>1</v>
      </c>
      <c r="BI1663" s="32">
        <f t="shared" si="256"/>
        <v>0</v>
      </c>
      <c r="BJ1663" s="69">
        <f t="shared" si="257"/>
        <v>0</v>
      </c>
      <c r="BK1663" s="158" t="str">
        <f t="shared" si="258"/>
        <v/>
      </c>
    </row>
    <row r="1664" spans="1:63" ht="12" customHeight="1" x14ac:dyDescent="0.2">
      <c r="A1664" s="8"/>
      <c r="B1664" s="7"/>
      <c r="C1664" s="7"/>
      <c r="D1664" s="7"/>
      <c r="E1664" s="7"/>
      <c r="F1664" s="7"/>
      <c r="G1664" s="7"/>
      <c r="H1664" s="7"/>
      <c r="I1664" s="10"/>
      <c r="J1664" s="25"/>
      <c r="K1664" s="250"/>
      <c r="L1664" s="31"/>
      <c r="M1664" s="9"/>
      <c r="N1664" s="11" t="s">
        <v>25</v>
      </c>
      <c r="O1664" s="39"/>
      <c r="P1664" s="47"/>
      <c r="Q1664" s="13"/>
      <c r="R1664" s="248">
        <f t="shared" si="250"/>
        <v>0</v>
      </c>
      <c r="S1664" s="248">
        <f t="shared" si="251"/>
        <v>0</v>
      </c>
      <c r="T1664" s="248">
        <f t="shared" si="252"/>
        <v>0</v>
      </c>
      <c r="U1664" s="248">
        <f t="shared" si="253"/>
        <v>0</v>
      </c>
      <c r="V1664" s="13"/>
      <c r="W1664" s="7"/>
      <c r="AT1664" s="130"/>
      <c r="BF1664" s="33">
        <f t="shared" si="259"/>
        <v>41242</v>
      </c>
      <c r="BG1664" s="34">
        <f t="shared" si="254"/>
        <v>82.88000000000001</v>
      </c>
      <c r="BH1664" s="32">
        <f t="shared" si="255"/>
        <v>1</v>
      </c>
      <c r="BI1664" s="32">
        <f t="shared" si="256"/>
        <v>0</v>
      </c>
      <c r="BJ1664" s="69">
        <f t="shared" si="257"/>
        <v>0</v>
      </c>
      <c r="BK1664" s="158" t="str">
        <f t="shared" si="258"/>
        <v/>
      </c>
    </row>
    <row r="1665" spans="1:63" ht="12" customHeight="1" x14ac:dyDescent="0.2">
      <c r="A1665" s="8"/>
      <c r="B1665" s="7"/>
      <c r="C1665" s="7"/>
      <c r="D1665" s="7"/>
      <c r="E1665" s="7"/>
      <c r="F1665" s="7"/>
      <c r="G1665" s="7"/>
      <c r="H1665" s="7"/>
      <c r="I1665" s="10"/>
      <c r="J1665" s="25"/>
      <c r="K1665" s="250"/>
      <c r="L1665" s="31"/>
      <c r="M1665" s="9"/>
      <c r="N1665" s="11" t="s">
        <v>25</v>
      </c>
      <c r="O1665" s="39"/>
      <c r="P1665" s="47"/>
      <c r="Q1665" s="13"/>
      <c r="R1665" s="248">
        <f t="shared" si="250"/>
        <v>0</v>
      </c>
      <c r="S1665" s="248">
        <f t="shared" si="251"/>
        <v>0</v>
      </c>
      <c r="T1665" s="248">
        <f t="shared" si="252"/>
        <v>0</v>
      </c>
      <c r="U1665" s="248">
        <f t="shared" si="253"/>
        <v>0</v>
      </c>
      <c r="V1665" s="13"/>
      <c r="W1665" s="7"/>
      <c r="AT1665" s="130"/>
      <c r="BF1665" s="33">
        <f t="shared" si="259"/>
        <v>41242</v>
      </c>
      <c r="BG1665" s="34">
        <f t="shared" si="254"/>
        <v>82.88000000000001</v>
      </c>
      <c r="BH1665" s="32">
        <f t="shared" si="255"/>
        <v>1</v>
      </c>
      <c r="BI1665" s="32">
        <f t="shared" si="256"/>
        <v>0</v>
      </c>
      <c r="BJ1665" s="69">
        <f t="shared" si="257"/>
        <v>0</v>
      </c>
      <c r="BK1665" s="158" t="str">
        <f t="shared" si="258"/>
        <v/>
      </c>
    </row>
    <row r="1666" spans="1:63" ht="12" customHeight="1" x14ac:dyDescent="0.2">
      <c r="A1666" s="8"/>
      <c r="B1666" s="7"/>
      <c r="C1666" s="7"/>
      <c r="D1666" s="7"/>
      <c r="E1666" s="7"/>
      <c r="F1666" s="7"/>
      <c r="G1666" s="7"/>
      <c r="H1666" s="7"/>
      <c r="I1666" s="10"/>
      <c r="J1666" s="25"/>
      <c r="K1666" s="250"/>
      <c r="L1666" s="31"/>
      <c r="M1666" s="9"/>
      <c r="N1666" s="11" t="s">
        <v>25</v>
      </c>
      <c r="O1666" s="39"/>
      <c r="P1666" s="47"/>
      <c r="Q1666" s="13"/>
      <c r="R1666" s="248">
        <f t="shared" si="250"/>
        <v>0</v>
      </c>
      <c r="S1666" s="248">
        <f t="shared" si="251"/>
        <v>0</v>
      </c>
      <c r="T1666" s="248">
        <f t="shared" si="252"/>
        <v>0</v>
      </c>
      <c r="U1666" s="248">
        <f t="shared" si="253"/>
        <v>0</v>
      </c>
      <c r="V1666" s="13"/>
      <c r="W1666" s="7"/>
      <c r="AT1666" s="130"/>
      <c r="BF1666" s="33">
        <f t="shared" si="259"/>
        <v>41242</v>
      </c>
      <c r="BG1666" s="34">
        <f t="shared" si="254"/>
        <v>82.88000000000001</v>
      </c>
      <c r="BH1666" s="32">
        <f t="shared" si="255"/>
        <v>1</v>
      </c>
      <c r="BI1666" s="32">
        <f t="shared" si="256"/>
        <v>0</v>
      </c>
      <c r="BJ1666" s="69">
        <f t="shared" si="257"/>
        <v>0</v>
      </c>
      <c r="BK1666" s="158" t="str">
        <f t="shared" si="258"/>
        <v/>
      </c>
    </row>
    <row r="1667" spans="1:63" ht="12" customHeight="1" x14ac:dyDescent="0.2">
      <c r="A1667" s="8"/>
      <c r="B1667" s="7"/>
      <c r="C1667" s="7"/>
      <c r="D1667" s="7"/>
      <c r="E1667" s="7"/>
      <c r="F1667" s="7"/>
      <c r="G1667" s="7"/>
      <c r="H1667" s="7"/>
      <c r="I1667" s="10"/>
      <c r="J1667" s="25"/>
      <c r="K1667" s="250"/>
      <c r="L1667" s="31"/>
      <c r="M1667" s="9"/>
      <c r="N1667" s="11" t="s">
        <v>25</v>
      </c>
      <c r="O1667" s="39"/>
      <c r="P1667" s="47"/>
      <c r="Q1667" s="13"/>
      <c r="R1667" s="248">
        <f t="shared" si="250"/>
        <v>0</v>
      </c>
      <c r="S1667" s="248">
        <f t="shared" si="251"/>
        <v>0</v>
      </c>
      <c r="T1667" s="248">
        <f t="shared" si="252"/>
        <v>0</v>
      </c>
      <c r="U1667" s="248">
        <f t="shared" si="253"/>
        <v>0</v>
      </c>
      <c r="V1667" s="13"/>
      <c r="W1667" s="7"/>
      <c r="AT1667" s="130"/>
      <c r="BF1667" s="33">
        <f t="shared" si="259"/>
        <v>41242</v>
      </c>
      <c r="BG1667" s="34">
        <f t="shared" si="254"/>
        <v>82.88000000000001</v>
      </c>
      <c r="BH1667" s="32">
        <f t="shared" si="255"/>
        <v>1</v>
      </c>
      <c r="BI1667" s="32">
        <f t="shared" si="256"/>
        <v>0</v>
      </c>
      <c r="BJ1667" s="69">
        <f t="shared" si="257"/>
        <v>0</v>
      </c>
      <c r="BK1667" s="158" t="str">
        <f t="shared" si="258"/>
        <v/>
      </c>
    </row>
    <row r="1668" spans="1:63" ht="12" customHeight="1" x14ac:dyDescent="0.2">
      <c r="A1668" s="8"/>
      <c r="B1668" s="7"/>
      <c r="C1668" s="7"/>
      <c r="D1668" s="7"/>
      <c r="E1668" s="7"/>
      <c r="F1668" s="7"/>
      <c r="G1668" s="7"/>
      <c r="H1668" s="7"/>
      <c r="I1668" s="10"/>
      <c r="J1668" s="25"/>
      <c r="K1668" s="250"/>
      <c r="L1668" s="31"/>
      <c r="M1668" s="9"/>
      <c r="N1668" s="11" t="s">
        <v>25</v>
      </c>
      <c r="O1668" s="39"/>
      <c r="P1668" s="47"/>
      <c r="Q1668" s="13"/>
      <c r="R1668" s="248">
        <f t="shared" si="250"/>
        <v>0</v>
      </c>
      <c r="S1668" s="248">
        <f t="shared" si="251"/>
        <v>0</v>
      </c>
      <c r="T1668" s="248">
        <f t="shared" si="252"/>
        <v>0</v>
      </c>
      <c r="U1668" s="248">
        <f t="shared" si="253"/>
        <v>0</v>
      </c>
      <c r="V1668" s="13"/>
      <c r="W1668" s="7"/>
      <c r="AT1668" s="130"/>
      <c r="BF1668" s="33">
        <f t="shared" si="259"/>
        <v>41242</v>
      </c>
      <c r="BG1668" s="34">
        <f t="shared" si="254"/>
        <v>82.88000000000001</v>
      </c>
      <c r="BH1668" s="32">
        <f t="shared" si="255"/>
        <v>1</v>
      </c>
      <c r="BI1668" s="32">
        <f t="shared" si="256"/>
        <v>0</v>
      </c>
      <c r="BJ1668" s="69">
        <f t="shared" si="257"/>
        <v>0</v>
      </c>
      <c r="BK1668" s="158" t="str">
        <f t="shared" si="258"/>
        <v/>
      </c>
    </row>
    <row r="1669" spans="1:63" ht="12" customHeight="1" x14ac:dyDescent="0.2">
      <c r="A1669" s="8"/>
      <c r="B1669" s="7"/>
      <c r="C1669" s="7"/>
      <c r="D1669" s="7"/>
      <c r="E1669" s="7"/>
      <c r="F1669" s="7"/>
      <c r="G1669" s="7"/>
      <c r="H1669" s="7"/>
      <c r="I1669" s="10"/>
      <c r="J1669" s="25"/>
      <c r="K1669" s="250"/>
      <c r="L1669" s="31"/>
      <c r="M1669" s="9"/>
      <c r="N1669" s="11" t="s">
        <v>25</v>
      </c>
      <c r="O1669" s="39"/>
      <c r="P1669" s="47"/>
      <c r="Q1669" s="13"/>
      <c r="R1669" s="248">
        <f t="shared" si="250"/>
        <v>0</v>
      </c>
      <c r="S1669" s="248">
        <f t="shared" si="251"/>
        <v>0</v>
      </c>
      <c r="T1669" s="248">
        <f t="shared" si="252"/>
        <v>0</v>
      </c>
      <c r="U1669" s="248">
        <f t="shared" si="253"/>
        <v>0</v>
      </c>
      <c r="V1669" s="13"/>
      <c r="W1669" s="7"/>
      <c r="AT1669" s="130"/>
      <c r="BF1669" s="33">
        <f t="shared" si="259"/>
        <v>41242</v>
      </c>
      <c r="BG1669" s="34">
        <f t="shared" si="254"/>
        <v>82.88000000000001</v>
      </c>
      <c r="BH1669" s="32">
        <f t="shared" si="255"/>
        <v>1</v>
      </c>
      <c r="BI1669" s="32">
        <f t="shared" si="256"/>
        <v>0</v>
      </c>
      <c r="BJ1669" s="69">
        <f t="shared" si="257"/>
        <v>0</v>
      </c>
      <c r="BK1669" s="158" t="str">
        <f t="shared" si="258"/>
        <v/>
      </c>
    </row>
    <row r="1670" spans="1:63" ht="12" customHeight="1" x14ac:dyDescent="0.2">
      <c r="A1670" s="8"/>
      <c r="B1670" s="7"/>
      <c r="C1670" s="7"/>
      <c r="D1670" s="7"/>
      <c r="E1670" s="7"/>
      <c r="F1670" s="7"/>
      <c r="G1670" s="7"/>
      <c r="H1670" s="7"/>
      <c r="I1670" s="10"/>
      <c r="J1670" s="25"/>
      <c r="K1670" s="250"/>
      <c r="L1670" s="31"/>
      <c r="M1670" s="9"/>
      <c r="N1670" s="11" t="s">
        <v>25</v>
      </c>
      <c r="O1670" s="39"/>
      <c r="P1670" s="47"/>
      <c r="Q1670" s="13"/>
      <c r="R1670" s="248">
        <f t="shared" si="250"/>
        <v>0</v>
      </c>
      <c r="S1670" s="248">
        <f t="shared" si="251"/>
        <v>0</v>
      </c>
      <c r="T1670" s="248">
        <f t="shared" si="252"/>
        <v>0</v>
      </c>
      <c r="U1670" s="248">
        <f t="shared" si="253"/>
        <v>0</v>
      </c>
      <c r="V1670" s="13"/>
      <c r="W1670" s="7"/>
      <c r="AT1670" s="130"/>
      <c r="BF1670" s="33">
        <f t="shared" si="259"/>
        <v>41242</v>
      </c>
      <c r="BG1670" s="34">
        <f t="shared" si="254"/>
        <v>82.88000000000001</v>
      </c>
      <c r="BH1670" s="32">
        <f t="shared" si="255"/>
        <v>1</v>
      </c>
      <c r="BI1670" s="32">
        <f t="shared" si="256"/>
        <v>0</v>
      </c>
      <c r="BJ1670" s="69">
        <f t="shared" si="257"/>
        <v>0</v>
      </c>
      <c r="BK1670" s="158" t="str">
        <f t="shared" si="258"/>
        <v/>
      </c>
    </row>
    <row r="1671" spans="1:63" ht="12" customHeight="1" x14ac:dyDescent="0.2">
      <c r="A1671" s="8"/>
      <c r="B1671" s="7"/>
      <c r="C1671" s="7"/>
      <c r="D1671" s="7"/>
      <c r="E1671" s="7"/>
      <c r="F1671" s="7"/>
      <c r="G1671" s="7"/>
      <c r="H1671" s="7"/>
      <c r="I1671" s="10"/>
      <c r="J1671" s="25"/>
      <c r="K1671" s="250"/>
      <c r="L1671" s="31"/>
      <c r="M1671" s="9"/>
      <c r="N1671" s="11" t="s">
        <v>25</v>
      </c>
      <c r="O1671" s="39"/>
      <c r="P1671" s="47"/>
      <c r="Q1671" s="13"/>
      <c r="R1671" s="248">
        <f t="shared" si="250"/>
        <v>0</v>
      </c>
      <c r="S1671" s="248">
        <f t="shared" si="251"/>
        <v>0</v>
      </c>
      <c r="T1671" s="248">
        <f t="shared" si="252"/>
        <v>0</v>
      </c>
      <c r="U1671" s="248">
        <f t="shared" si="253"/>
        <v>0</v>
      </c>
      <c r="V1671" s="13"/>
      <c r="W1671" s="7"/>
      <c r="AT1671" s="130"/>
      <c r="BF1671" s="33">
        <f t="shared" si="259"/>
        <v>41242</v>
      </c>
      <c r="BG1671" s="34">
        <f t="shared" si="254"/>
        <v>82.88000000000001</v>
      </c>
      <c r="BH1671" s="32">
        <f t="shared" si="255"/>
        <v>1</v>
      </c>
      <c r="BI1671" s="32">
        <f t="shared" si="256"/>
        <v>0</v>
      </c>
      <c r="BJ1671" s="69">
        <f t="shared" si="257"/>
        <v>0</v>
      </c>
      <c r="BK1671" s="158" t="str">
        <f t="shared" si="258"/>
        <v/>
      </c>
    </row>
    <row r="1672" spans="1:63" ht="12" customHeight="1" x14ac:dyDescent="0.2">
      <c r="A1672" s="8"/>
      <c r="B1672" s="7"/>
      <c r="C1672" s="7"/>
      <c r="D1672" s="7"/>
      <c r="E1672" s="7"/>
      <c r="F1672" s="7"/>
      <c r="G1672" s="7"/>
      <c r="H1672" s="7"/>
      <c r="I1672" s="10"/>
      <c r="J1672" s="25"/>
      <c r="K1672" s="250"/>
      <c r="L1672" s="31"/>
      <c r="M1672" s="9"/>
      <c r="N1672" s="11" t="s">
        <v>25</v>
      </c>
      <c r="O1672" s="39"/>
      <c r="P1672" s="47"/>
      <c r="Q1672" s="13"/>
      <c r="R1672" s="248">
        <f t="shared" si="250"/>
        <v>0</v>
      </c>
      <c r="S1672" s="248">
        <f t="shared" si="251"/>
        <v>0</v>
      </c>
      <c r="T1672" s="248">
        <f t="shared" si="252"/>
        <v>0</v>
      </c>
      <c r="U1672" s="248">
        <f t="shared" si="253"/>
        <v>0</v>
      </c>
      <c r="V1672" s="13"/>
      <c r="W1672" s="7"/>
      <c r="AT1672" s="130"/>
      <c r="BF1672" s="33">
        <f t="shared" si="259"/>
        <v>41242</v>
      </c>
      <c r="BG1672" s="34">
        <f t="shared" si="254"/>
        <v>82.88000000000001</v>
      </c>
      <c r="BH1672" s="32">
        <f t="shared" si="255"/>
        <v>1</v>
      </c>
      <c r="BI1672" s="32">
        <f t="shared" si="256"/>
        <v>0</v>
      </c>
      <c r="BJ1672" s="69">
        <f t="shared" si="257"/>
        <v>0</v>
      </c>
      <c r="BK1672" s="158" t="str">
        <f t="shared" si="258"/>
        <v/>
      </c>
    </row>
    <row r="1673" spans="1:63" ht="12" customHeight="1" x14ac:dyDescent="0.2">
      <c r="A1673" s="8"/>
      <c r="B1673" s="7"/>
      <c r="C1673" s="7"/>
      <c r="D1673" s="7"/>
      <c r="E1673" s="7"/>
      <c r="F1673" s="7"/>
      <c r="G1673" s="7"/>
      <c r="H1673" s="7"/>
      <c r="I1673" s="10"/>
      <c r="J1673" s="25"/>
      <c r="K1673" s="250"/>
      <c r="L1673" s="31"/>
      <c r="M1673" s="9"/>
      <c r="N1673" s="11" t="s">
        <v>25</v>
      </c>
      <c r="O1673" s="39"/>
      <c r="P1673" s="47"/>
      <c r="Q1673" s="13"/>
      <c r="R1673" s="248">
        <f t="shared" si="250"/>
        <v>0</v>
      </c>
      <c r="S1673" s="248">
        <f t="shared" si="251"/>
        <v>0</v>
      </c>
      <c r="T1673" s="248">
        <f t="shared" si="252"/>
        <v>0</v>
      </c>
      <c r="U1673" s="248">
        <f t="shared" si="253"/>
        <v>0</v>
      </c>
      <c r="V1673" s="13"/>
      <c r="W1673" s="7"/>
      <c r="AT1673" s="130"/>
      <c r="BF1673" s="33">
        <f t="shared" si="259"/>
        <v>41242</v>
      </c>
      <c r="BG1673" s="34">
        <f t="shared" si="254"/>
        <v>82.88000000000001</v>
      </c>
      <c r="BH1673" s="32">
        <f t="shared" si="255"/>
        <v>1</v>
      </c>
      <c r="BI1673" s="32">
        <f t="shared" si="256"/>
        <v>0</v>
      </c>
      <c r="BJ1673" s="69">
        <f t="shared" si="257"/>
        <v>0</v>
      </c>
      <c r="BK1673" s="158" t="str">
        <f t="shared" si="258"/>
        <v/>
      </c>
    </row>
    <row r="1674" spans="1:63" ht="12" customHeight="1" x14ac:dyDescent="0.2">
      <c r="A1674" s="8"/>
      <c r="B1674" s="7"/>
      <c r="C1674" s="7"/>
      <c r="D1674" s="7"/>
      <c r="E1674" s="7"/>
      <c r="F1674" s="7"/>
      <c r="G1674" s="7"/>
      <c r="H1674" s="7"/>
      <c r="I1674" s="10"/>
      <c r="J1674" s="25"/>
      <c r="K1674" s="250"/>
      <c r="L1674" s="31"/>
      <c r="M1674" s="9"/>
      <c r="N1674" s="11" t="s">
        <v>25</v>
      </c>
      <c r="O1674" s="39"/>
      <c r="P1674" s="47"/>
      <c r="Q1674" s="13"/>
      <c r="R1674" s="248">
        <f t="shared" si="250"/>
        <v>0</v>
      </c>
      <c r="S1674" s="248">
        <f t="shared" si="251"/>
        <v>0</v>
      </c>
      <c r="T1674" s="248">
        <f t="shared" si="252"/>
        <v>0</v>
      </c>
      <c r="U1674" s="248">
        <f t="shared" si="253"/>
        <v>0</v>
      </c>
      <c r="V1674" s="13"/>
      <c r="W1674" s="7"/>
      <c r="AT1674" s="130"/>
      <c r="BF1674" s="33">
        <f t="shared" si="259"/>
        <v>41242</v>
      </c>
      <c r="BG1674" s="34">
        <f t="shared" si="254"/>
        <v>82.88000000000001</v>
      </c>
      <c r="BH1674" s="32">
        <f t="shared" si="255"/>
        <v>1</v>
      </c>
      <c r="BI1674" s="32">
        <f t="shared" si="256"/>
        <v>0</v>
      </c>
      <c r="BJ1674" s="69">
        <f t="shared" si="257"/>
        <v>0</v>
      </c>
      <c r="BK1674" s="158" t="str">
        <f t="shared" si="258"/>
        <v/>
      </c>
    </row>
    <row r="1675" spans="1:63" ht="12" customHeight="1" x14ac:dyDescent="0.2">
      <c r="A1675" s="8"/>
      <c r="B1675" s="7"/>
      <c r="C1675" s="7"/>
      <c r="D1675" s="7"/>
      <c r="E1675" s="7"/>
      <c r="F1675" s="7"/>
      <c r="G1675" s="7"/>
      <c r="H1675" s="7"/>
      <c r="I1675" s="10"/>
      <c r="J1675" s="25"/>
      <c r="K1675" s="250"/>
      <c r="L1675" s="31"/>
      <c r="M1675" s="9"/>
      <c r="N1675" s="11" t="s">
        <v>25</v>
      </c>
      <c r="O1675" s="39"/>
      <c r="P1675" s="47"/>
      <c r="Q1675" s="13"/>
      <c r="R1675" s="248">
        <f t="shared" ref="R1675:R1738" si="260">IF(N1675&lt;&gt;"M",ROUND(IF(M1675&lt;&gt;"Y",IF(P1675&lt;&gt;"Y",K1675,K1675*(BH1675-1)),0),ROUNDING),"")</f>
        <v>0</v>
      </c>
      <c r="S1675" s="248">
        <f t="shared" ref="S1675:S1738" si="261">IF(N1675&lt;&gt;"M",ROUND(IF(O1675&gt;0,IF(M1675="Y",BI1675*(1-O1675),IF(BI1675&gt;R1675,R1675 + (BI1675 - R1675)*(1-O1675),BI1675)),BI1675),ROUNDING),"")</f>
        <v>0</v>
      </c>
      <c r="T1675" s="248">
        <f t="shared" ref="T1675:T1738" si="262">IF(N1675&lt;&gt;"M",ROUND(IF(O1675&gt;0,IF(M1675="Y",BJ1675*(1-O1675),IF(BJ1675&gt;R1675,R1675 + (BJ1675 - R1675)*(1-O1675),BJ1675)),BJ1675),ROUNDING),"")</f>
        <v>0</v>
      </c>
      <c r="U1675" s="248">
        <f t="shared" ref="U1675:U1738" si="263">IF(N1675&lt;&gt;"M",ROUND(IF(OR(N1675="P",N1675=""),0,IF(OR(M1675="N",M1675=""),T1675-R1675,T1675)),ROUNDING),"")</f>
        <v>0</v>
      </c>
      <c r="V1675" s="13"/>
      <c r="W1675" s="7"/>
      <c r="AT1675" s="130"/>
      <c r="BF1675" s="33">
        <f t="shared" si="259"/>
        <v>41242</v>
      </c>
      <c r="BG1675" s="34">
        <f t="shared" ref="BG1675:BG1738" si="264">IF(N1675&lt;&gt;"M",BG1674+U1675,BG1674)</f>
        <v>82.88000000000001</v>
      </c>
      <c r="BH1675" s="32">
        <f t="shared" ref="BH1675:BH1738" si="265">IF(L1675&lt;&gt;"",IF(ODDS_TYPE=1,L1675,IF(ODDS_TYPE=2,IF(L1675&gt;0,1+L1675/100,IF(L1675&lt;0,1-100/L1675,1)),IF(ODDS_TYPE=3,1+L1675,IF(ODDS_TYPE=4,1+L1675,IF(ODDS_TYPE=5,IF(L1675&gt;0,1+L1675,1-1/L1675),IF(ODDS_TYPE=6,IF(L1675&gt;=0,L1675+1,1-1/L1675),1)))))),1)</f>
        <v>1</v>
      </c>
      <c r="BI1675" s="32">
        <f t="shared" ref="BI1675:BI1738" si="266">IF(P1675&lt;&gt;"Y",IF(M1675&lt;&gt;"Y",K1675*BH1675,K1675*BH1675 - K1675),IF(M1675&lt;&gt;"Y",K1675*BH1675,K1675))</f>
        <v>0</v>
      </c>
      <c r="BJ1675" s="69">
        <f t="shared" ref="BJ1675:BJ1738" si="267">IF(P1675&lt;&gt;"Y",
IF(M1675&lt;&gt;"Y",
IF(N1675="Y",K1675*BH1675,IF(N1675="P",0,IF(OR(N1675="R",N1675="PU"),K1675,IF(N1675="H",K1675*BH1675*0.5,IF(N1675="HW",K1675*0.5*(1 + BH1675),IF(N1675="HL",K1675*0.5,0)))))),
IF(N1675="Y",K1675*BH1675 - K1675,IF(N1675="P",0,IF(OR(N1675="R",N1675="PU"),0,IF(N1675="H",IF(BH1675&gt;2,0.5*K1675*BH1675 - K1675,0),IF(N1675="HW",K1675*0.5*(1 + BH1675) - K1675,IF(N1675="HL",0,0))))))),
IF(M1675&lt;&gt;"Y",
IF(N1675="Y",K1675*BH1675,IF(N1675="P",0,IF(OR(N1675="R",N1675="PU"),K1675*(BH1675-1),IF(N1675="H",K1675*BH1675*0.5,IF(N1675="HW",K1675*(BH1675-1)*0.5,IF(N1675="HL",K1675*BH1675 - K1675*0.5,0)))))),
IF(N1675="Y",K1675,IF(N1675="P",0,IF(OR(N1675="R",N1675="PU"),0,IF(N1675="H",IF(BH1675&lt;2,K1675*BH1675*0.5 - K1675*(BH1675-1),0),IF(N1675="HW",0,IF(N1675="HL",K1675*0.5,0)))))))
)</f>
        <v>0</v>
      </c>
      <c r="BK1675" s="158" t="str">
        <f t="shared" ref="BK1675:BK1738" si="268">IF(FILT_M=1,IF(LEN(C1675)&gt;0,C1675,""),IF(FILT_M=2,IF(LEN(E1675)&gt;0,E1675,""),IF(FILT_M=3,IF(LEN(F1675)&gt;0,F1675,""),IF(FILT_M=4,IF(LEN(G1675)&gt;0,G1675,""),""))))</f>
        <v/>
      </c>
    </row>
    <row r="1676" spans="1:63" ht="12" customHeight="1" x14ac:dyDescent="0.2">
      <c r="A1676" s="8"/>
      <c r="B1676" s="7"/>
      <c r="C1676" s="7"/>
      <c r="D1676" s="7"/>
      <c r="E1676" s="7"/>
      <c r="F1676" s="7"/>
      <c r="G1676" s="7"/>
      <c r="H1676" s="7"/>
      <c r="I1676" s="10"/>
      <c r="J1676" s="25"/>
      <c r="K1676" s="250"/>
      <c r="L1676" s="31"/>
      <c r="M1676" s="9"/>
      <c r="N1676" s="11" t="s">
        <v>25</v>
      </c>
      <c r="O1676" s="39"/>
      <c r="P1676" s="47"/>
      <c r="Q1676" s="13"/>
      <c r="R1676" s="248">
        <f t="shared" si="260"/>
        <v>0</v>
      </c>
      <c r="S1676" s="248">
        <f t="shared" si="261"/>
        <v>0</v>
      </c>
      <c r="T1676" s="248">
        <f t="shared" si="262"/>
        <v>0</v>
      </c>
      <c r="U1676" s="248">
        <f t="shared" si="263"/>
        <v>0</v>
      </c>
      <c r="V1676" s="13"/>
      <c r="W1676" s="7"/>
      <c r="AT1676" s="130"/>
      <c r="BF1676" s="33">
        <f t="shared" ref="BF1676:BF1739" si="269">IF(A1676&gt;2,A1676,BF1675)</f>
        <v>41242</v>
      </c>
      <c r="BG1676" s="34">
        <f t="shared" si="264"/>
        <v>82.88000000000001</v>
      </c>
      <c r="BH1676" s="32">
        <f t="shared" si="265"/>
        <v>1</v>
      </c>
      <c r="BI1676" s="32">
        <f t="shared" si="266"/>
        <v>0</v>
      </c>
      <c r="BJ1676" s="69">
        <f t="shared" si="267"/>
        <v>0</v>
      </c>
      <c r="BK1676" s="158" t="str">
        <f t="shared" si="268"/>
        <v/>
      </c>
    </row>
    <row r="1677" spans="1:63" ht="12" customHeight="1" x14ac:dyDescent="0.2">
      <c r="A1677" s="8"/>
      <c r="B1677" s="7"/>
      <c r="C1677" s="7"/>
      <c r="D1677" s="7"/>
      <c r="E1677" s="7"/>
      <c r="F1677" s="7"/>
      <c r="G1677" s="7"/>
      <c r="H1677" s="7"/>
      <c r="I1677" s="10"/>
      <c r="J1677" s="25"/>
      <c r="K1677" s="250"/>
      <c r="L1677" s="31"/>
      <c r="M1677" s="9"/>
      <c r="N1677" s="11" t="s">
        <v>25</v>
      </c>
      <c r="O1677" s="39"/>
      <c r="P1677" s="47"/>
      <c r="Q1677" s="13"/>
      <c r="R1677" s="248">
        <f t="shared" si="260"/>
        <v>0</v>
      </c>
      <c r="S1677" s="248">
        <f t="shared" si="261"/>
        <v>0</v>
      </c>
      <c r="T1677" s="248">
        <f t="shared" si="262"/>
        <v>0</v>
      </c>
      <c r="U1677" s="248">
        <f t="shared" si="263"/>
        <v>0</v>
      </c>
      <c r="V1677" s="13"/>
      <c r="W1677" s="7"/>
      <c r="AT1677" s="130"/>
      <c r="BF1677" s="33">
        <f t="shared" si="269"/>
        <v>41242</v>
      </c>
      <c r="BG1677" s="34">
        <f t="shared" si="264"/>
        <v>82.88000000000001</v>
      </c>
      <c r="BH1677" s="32">
        <f t="shared" si="265"/>
        <v>1</v>
      </c>
      <c r="BI1677" s="32">
        <f t="shared" si="266"/>
        <v>0</v>
      </c>
      <c r="BJ1677" s="69">
        <f t="shared" si="267"/>
        <v>0</v>
      </c>
      <c r="BK1677" s="158" t="str">
        <f t="shared" si="268"/>
        <v/>
      </c>
    </row>
    <row r="1678" spans="1:63" ht="12" customHeight="1" x14ac:dyDescent="0.2">
      <c r="A1678" s="8"/>
      <c r="B1678" s="7"/>
      <c r="C1678" s="7"/>
      <c r="D1678" s="7"/>
      <c r="E1678" s="7"/>
      <c r="F1678" s="7"/>
      <c r="G1678" s="7"/>
      <c r="H1678" s="7"/>
      <c r="I1678" s="10"/>
      <c r="J1678" s="25"/>
      <c r="K1678" s="250"/>
      <c r="L1678" s="31"/>
      <c r="M1678" s="9"/>
      <c r="N1678" s="11" t="s">
        <v>25</v>
      </c>
      <c r="O1678" s="39"/>
      <c r="P1678" s="47"/>
      <c r="Q1678" s="13"/>
      <c r="R1678" s="248">
        <f t="shared" si="260"/>
        <v>0</v>
      </c>
      <c r="S1678" s="248">
        <f t="shared" si="261"/>
        <v>0</v>
      </c>
      <c r="T1678" s="248">
        <f t="shared" si="262"/>
        <v>0</v>
      </c>
      <c r="U1678" s="248">
        <f t="shared" si="263"/>
        <v>0</v>
      </c>
      <c r="V1678" s="13"/>
      <c r="W1678" s="7"/>
      <c r="AT1678" s="130"/>
      <c r="BF1678" s="33">
        <f t="shared" si="269"/>
        <v>41242</v>
      </c>
      <c r="BG1678" s="34">
        <f t="shared" si="264"/>
        <v>82.88000000000001</v>
      </c>
      <c r="BH1678" s="32">
        <f t="shared" si="265"/>
        <v>1</v>
      </c>
      <c r="BI1678" s="32">
        <f t="shared" si="266"/>
        <v>0</v>
      </c>
      <c r="BJ1678" s="69">
        <f t="shared" si="267"/>
        <v>0</v>
      </c>
      <c r="BK1678" s="158" t="str">
        <f t="shared" si="268"/>
        <v/>
      </c>
    </row>
    <row r="1679" spans="1:63" ht="12" customHeight="1" x14ac:dyDescent="0.2">
      <c r="A1679" s="8"/>
      <c r="B1679" s="7"/>
      <c r="C1679" s="7"/>
      <c r="D1679" s="7"/>
      <c r="E1679" s="7"/>
      <c r="F1679" s="7"/>
      <c r="G1679" s="7"/>
      <c r="H1679" s="7"/>
      <c r="I1679" s="10"/>
      <c r="J1679" s="25"/>
      <c r="K1679" s="250"/>
      <c r="L1679" s="31"/>
      <c r="M1679" s="9"/>
      <c r="N1679" s="11" t="s">
        <v>25</v>
      </c>
      <c r="O1679" s="39"/>
      <c r="P1679" s="47"/>
      <c r="Q1679" s="13"/>
      <c r="R1679" s="248">
        <f t="shared" si="260"/>
        <v>0</v>
      </c>
      <c r="S1679" s="248">
        <f t="shared" si="261"/>
        <v>0</v>
      </c>
      <c r="T1679" s="248">
        <f t="shared" si="262"/>
        <v>0</v>
      </c>
      <c r="U1679" s="248">
        <f t="shared" si="263"/>
        <v>0</v>
      </c>
      <c r="V1679" s="13"/>
      <c r="W1679" s="7"/>
      <c r="AT1679" s="130"/>
      <c r="BF1679" s="33">
        <f t="shared" si="269"/>
        <v>41242</v>
      </c>
      <c r="BG1679" s="34">
        <f t="shared" si="264"/>
        <v>82.88000000000001</v>
      </c>
      <c r="BH1679" s="32">
        <f t="shared" si="265"/>
        <v>1</v>
      </c>
      <c r="BI1679" s="32">
        <f t="shared" si="266"/>
        <v>0</v>
      </c>
      <c r="BJ1679" s="69">
        <f t="shared" si="267"/>
        <v>0</v>
      </c>
      <c r="BK1679" s="158" t="str">
        <f t="shared" si="268"/>
        <v/>
      </c>
    </row>
    <row r="1680" spans="1:63" ht="12" customHeight="1" x14ac:dyDescent="0.2">
      <c r="A1680" s="8"/>
      <c r="B1680" s="7"/>
      <c r="C1680" s="7"/>
      <c r="D1680" s="7"/>
      <c r="E1680" s="7"/>
      <c r="F1680" s="7"/>
      <c r="G1680" s="7"/>
      <c r="H1680" s="7"/>
      <c r="I1680" s="10"/>
      <c r="J1680" s="25"/>
      <c r="K1680" s="250"/>
      <c r="L1680" s="31"/>
      <c r="M1680" s="9"/>
      <c r="N1680" s="11" t="s">
        <v>25</v>
      </c>
      <c r="O1680" s="39"/>
      <c r="P1680" s="47"/>
      <c r="Q1680" s="13"/>
      <c r="R1680" s="248">
        <f t="shared" si="260"/>
        <v>0</v>
      </c>
      <c r="S1680" s="248">
        <f t="shared" si="261"/>
        <v>0</v>
      </c>
      <c r="T1680" s="248">
        <f t="shared" si="262"/>
        <v>0</v>
      </c>
      <c r="U1680" s="248">
        <f t="shared" si="263"/>
        <v>0</v>
      </c>
      <c r="V1680" s="13"/>
      <c r="W1680" s="7"/>
      <c r="AT1680" s="130"/>
      <c r="BF1680" s="33">
        <f t="shared" si="269"/>
        <v>41242</v>
      </c>
      <c r="BG1680" s="34">
        <f t="shared" si="264"/>
        <v>82.88000000000001</v>
      </c>
      <c r="BH1680" s="32">
        <f t="shared" si="265"/>
        <v>1</v>
      </c>
      <c r="BI1680" s="32">
        <f t="shared" si="266"/>
        <v>0</v>
      </c>
      <c r="BJ1680" s="69">
        <f t="shared" si="267"/>
        <v>0</v>
      </c>
      <c r="BK1680" s="158" t="str">
        <f t="shared" si="268"/>
        <v/>
      </c>
    </row>
    <row r="1681" spans="1:63" ht="12" customHeight="1" x14ac:dyDescent="0.2">
      <c r="A1681" s="8"/>
      <c r="B1681" s="7"/>
      <c r="C1681" s="7"/>
      <c r="D1681" s="7"/>
      <c r="E1681" s="7"/>
      <c r="F1681" s="7"/>
      <c r="G1681" s="7"/>
      <c r="H1681" s="7"/>
      <c r="I1681" s="10"/>
      <c r="J1681" s="25"/>
      <c r="K1681" s="250"/>
      <c r="L1681" s="31"/>
      <c r="M1681" s="9"/>
      <c r="N1681" s="11" t="s">
        <v>25</v>
      </c>
      <c r="O1681" s="39"/>
      <c r="P1681" s="47"/>
      <c r="Q1681" s="13"/>
      <c r="R1681" s="248">
        <f t="shared" si="260"/>
        <v>0</v>
      </c>
      <c r="S1681" s="248">
        <f t="shared" si="261"/>
        <v>0</v>
      </c>
      <c r="T1681" s="248">
        <f t="shared" si="262"/>
        <v>0</v>
      </c>
      <c r="U1681" s="248">
        <f t="shared" si="263"/>
        <v>0</v>
      </c>
      <c r="V1681" s="13"/>
      <c r="W1681" s="7"/>
      <c r="AT1681" s="130"/>
      <c r="BF1681" s="33">
        <f t="shared" si="269"/>
        <v>41242</v>
      </c>
      <c r="BG1681" s="34">
        <f t="shared" si="264"/>
        <v>82.88000000000001</v>
      </c>
      <c r="BH1681" s="32">
        <f t="shared" si="265"/>
        <v>1</v>
      </c>
      <c r="BI1681" s="32">
        <f t="shared" si="266"/>
        <v>0</v>
      </c>
      <c r="BJ1681" s="69">
        <f t="shared" si="267"/>
        <v>0</v>
      </c>
      <c r="BK1681" s="158" t="str">
        <f t="shared" si="268"/>
        <v/>
      </c>
    </row>
    <row r="1682" spans="1:63" ht="12" customHeight="1" x14ac:dyDescent="0.2">
      <c r="A1682" s="8"/>
      <c r="B1682" s="7"/>
      <c r="C1682" s="7"/>
      <c r="D1682" s="7"/>
      <c r="E1682" s="7"/>
      <c r="F1682" s="7"/>
      <c r="G1682" s="7"/>
      <c r="H1682" s="7"/>
      <c r="I1682" s="10"/>
      <c r="J1682" s="25"/>
      <c r="K1682" s="250"/>
      <c r="L1682" s="31"/>
      <c r="M1682" s="9"/>
      <c r="N1682" s="11" t="s">
        <v>25</v>
      </c>
      <c r="O1682" s="39"/>
      <c r="P1682" s="47"/>
      <c r="Q1682" s="13"/>
      <c r="R1682" s="248">
        <f t="shared" si="260"/>
        <v>0</v>
      </c>
      <c r="S1682" s="248">
        <f t="shared" si="261"/>
        <v>0</v>
      </c>
      <c r="T1682" s="248">
        <f t="shared" si="262"/>
        <v>0</v>
      </c>
      <c r="U1682" s="248">
        <f t="shared" si="263"/>
        <v>0</v>
      </c>
      <c r="V1682" s="13"/>
      <c r="W1682" s="7"/>
      <c r="AT1682" s="130"/>
      <c r="BF1682" s="33">
        <f t="shared" si="269"/>
        <v>41242</v>
      </c>
      <c r="BG1682" s="34">
        <f t="shared" si="264"/>
        <v>82.88000000000001</v>
      </c>
      <c r="BH1682" s="32">
        <f t="shared" si="265"/>
        <v>1</v>
      </c>
      <c r="BI1682" s="32">
        <f t="shared" si="266"/>
        <v>0</v>
      </c>
      <c r="BJ1682" s="69">
        <f t="shared" si="267"/>
        <v>0</v>
      </c>
      <c r="BK1682" s="158" t="str">
        <f t="shared" si="268"/>
        <v/>
      </c>
    </row>
    <row r="1683" spans="1:63" ht="12" customHeight="1" x14ac:dyDescent="0.2">
      <c r="A1683" s="8"/>
      <c r="B1683" s="7"/>
      <c r="C1683" s="7"/>
      <c r="D1683" s="7"/>
      <c r="E1683" s="7"/>
      <c r="F1683" s="7"/>
      <c r="G1683" s="7"/>
      <c r="H1683" s="7"/>
      <c r="I1683" s="10"/>
      <c r="J1683" s="25"/>
      <c r="K1683" s="250"/>
      <c r="L1683" s="31"/>
      <c r="M1683" s="9"/>
      <c r="N1683" s="11" t="s">
        <v>25</v>
      </c>
      <c r="O1683" s="39"/>
      <c r="P1683" s="47"/>
      <c r="Q1683" s="13"/>
      <c r="R1683" s="248">
        <f t="shared" si="260"/>
        <v>0</v>
      </c>
      <c r="S1683" s="248">
        <f t="shared" si="261"/>
        <v>0</v>
      </c>
      <c r="T1683" s="248">
        <f t="shared" si="262"/>
        <v>0</v>
      </c>
      <c r="U1683" s="248">
        <f t="shared" si="263"/>
        <v>0</v>
      </c>
      <c r="V1683" s="13"/>
      <c r="W1683" s="7"/>
      <c r="AT1683" s="130"/>
      <c r="BF1683" s="33">
        <f t="shared" si="269"/>
        <v>41242</v>
      </c>
      <c r="BG1683" s="34">
        <f t="shared" si="264"/>
        <v>82.88000000000001</v>
      </c>
      <c r="BH1683" s="32">
        <f t="shared" si="265"/>
        <v>1</v>
      </c>
      <c r="BI1683" s="32">
        <f t="shared" si="266"/>
        <v>0</v>
      </c>
      <c r="BJ1683" s="69">
        <f t="shared" si="267"/>
        <v>0</v>
      </c>
      <c r="BK1683" s="158" t="str">
        <f t="shared" si="268"/>
        <v/>
      </c>
    </row>
    <row r="1684" spans="1:63" ht="12" customHeight="1" x14ac:dyDescent="0.2">
      <c r="A1684" s="8"/>
      <c r="B1684" s="7"/>
      <c r="C1684" s="7"/>
      <c r="D1684" s="7"/>
      <c r="E1684" s="7"/>
      <c r="F1684" s="7"/>
      <c r="G1684" s="7"/>
      <c r="H1684" s="7"/>
      <c r="I1684" s="10"/>
      <c r="J1684" s="25"/>
      <c r="K1684" s="250"/>
      <c r="L1684" s="31"/>
      <c r="M1684" s="9"/>
      <c r="N1684" s="11" t="s">
        <v>25</v>
      </c>
      <c r="O1684" s="39"/>
      <c r="P1684" s="47"/>
      <c r="Q1684" s="13"/>
      <c r="R1684" s="248">
        <f t="shared" si="260"/>
        <v>0</v>
      </c>
      <c r="S1684" s="248">
        <f t="shared" si="261"/>
        <v>0</v>
      </c>
      <c r="T1684" s="248">
        <f t="shared" si="262"/>
        <v>0</v>
      </c>
      <c r="U1684" s="248">
        <f t="shared" si="263"/>
        <v>0</v>
      </c>
      <c r="V1684" s="13"/>
      <c r="W1684" s="7"/>
      <c r="AT1684" s="130"/>
      <c r="BF1684" s="33">
        <f t="shared" si="269"/>
        <v>41242</v>
      </c>
      <c r="BG1684" s="34">
        <f t="shared" si="264"/>
        <v>82.88000000000001</v>
      </c>
      <c r="BH1684" s="32">
        <f t="shared" si="265"/>
        <v>1</v>
      </c>
      <c r="BI1684" s="32">
        <f t="shared" si="266"/>
        <v>0</v>
      </c>
      <c r="BJ1684" s="69">
        <f t="shared" si="267"/>
        <v>0</v>
      </c>
      <c r="BK1684" s="158" t="str">
        <f t="shared" si="268"/>
        <v/>
      </c>
    </row>
    <row r="1685" spans="1:63" ht="12" customHeight="1" x14ac:dyDescent="0.2">
      <c r="A1685" s="8"/>
      <c r="B1685" s="7"/>
      <c r="C1685" s="7"/>
      <c r="D1685" s="7"/>
      <c r="E1685" s="7"/>
      <c r="F1685" s="7"/>
      <c r="G1685" s="7"/>
      <c r="H1685" s="7"/>
      <c r="I1685" s="10"/>
      <c r="J1685" s="25"/>
      <c r="K1685" s="250"/>
      <c r="L1685" s="31"/>
      <c r="M1685" s="9"/>
      <c r="N1685" s="11" t="s">
        <v>25</v>
      </c>
      <c r="O1685" s="39"/>
      <c r="P1685" s="47"/>
      <c r="Q1685" s="13"/>
      <c r="R1685" s="248">
        <f t="shared" si="260"/>
        <v>0</v>
      </c>
      <c r="S1685" s="248">
        <f t="shared" si="261"/>
        <v>0</v>
      </c>
      <c r="T1685" s="248">
        <f t="shared" si="262"/>
        <v>0</v>
      </c>
      <c r="U1685" s="248">
        <f t="shared" si="263"/>
        <v>0</v>
      </c>
      <c r="V1685" s="13"/>
      <c r="W1685" s="7"/>
      <c r="AT1685" s="130"/>
      <c r="BF1685" s="33">
        <f t="shared" si="269"/>
        <v>41242</v>
      </c>
      <c r="BG1685" s="34">
        <f t="shared" si="264"/>
        <v>82.88000000000001</v>
      </c>
      <c r="BH1685" s="32">
        <f t="shared" si="265"/>
        <v>1</v>
      </c>
      <c r="BI1685" s="32">
        <f t="shared" si="266"/>
        <v>0</v>
      </c>
      <c r="BJ1685" s="69">
        <f t="shared" si="267"/>
        <v>0</v>
      </c>
      <c r="BK1685" s="158" t="str">
        <f t="shared" si="268"/>
        <v/>
      </c>
    </row>
    <row r="1686" spans="1:63" ht="12" customHeight="1" x14ac:dyDescent="0.2">
      <c r="A1686" s="8"/>
      <c r="B1686" s="7"/>
      <c r="C1686" s="7"/>
      <c r="D1686" s="7"/>
      <c r="E1686" s="7"/>
      <c r="F1686" s="7"/>
      <c r="G1686" s="7"/>
      <c r="H1686" s="7"/>
      <c r="I1686" s="10"/>
      <c r="J1686" s="25"/>
      <c r="K1686" s="250"/>
      <c r="L1686" s="31"/>
      <c r="M1686" s="9"/>
      <c r="N1686" s="11" t="s">
        <v>25</v>
      </c>
      <c r="O1686" s="39"/>
      <c r="P1686" s="47"/>
      <c r="Q1686" s="13"/>
      <c r="R1686" s="248">
        <f t="shared" si="260"/>
        <v>0</v>
      </c>
      <c r="S1686" s="248">
        <f t="shared" si="261"/>
        <v>0</v>
      </c>
      <c r="T1686" s="248">
        <f t="shared" si="262"/>
        <v>0</v>
      </c>
      <c r="U1686" s="248">
        <f t="shared" si="263"/>
        <v>0</v>
      </c>
      <c r="V1686" s="13"/>
      <c r="W1686" s="7"/>
      <c r="AT1686" s="130"/>
      <c r="BF1686" s="33">
        <f t="shared" si="269"/>
        <v>41242</v>
      </c>
      <c r="BG1686" s="34">
        <f t="shared" si="264"/>
        <v>82.88000000000001</v>
      </c>
      <c r="BH1686" s="32">
        <f t="shared" si="265"/>
        <v>1</v>
      </c>
      <c r="BI1686" s="32">
        <f t="shared" si="266"/>
        <v>0</v>
      </c>
      <c r="BJ1686" s="69">
        <f t="shared" si="267"/>
        <v>0</v>
      </c>
      <c r="BK1686" s="158" t="str">
        <f t="shared" si="268"/>
        <v/>
      </c>
    </row>
    <row r="1687" spans="1:63" ht="12" customHeight="1" x14ac:dyDescent="0.2">
      <c r="A1687" s="8"/>
      <c r="B1687" s="7"/>
      <c r="C1687" s="7"/>
      <c r="D1687" s="7"/>
      <c r="E1687" s="7"/>
      <c r="F1687" s="7"/>
      <c r="G1687" s="7"/>
      <c r="H1687" s="7"/>
      <c r="I1687" s="10"/>
      <c r="J1687" s="25"/>
      <c r="K1687" s="250"/>
      <c r="L1687" s="31"/>
      <c r="M1687" s="9"/>
      <c r="N1687" s="11" t="s">
        <v>25</v>
      </c>
      <c r="O1687" s="39"/>
      <c r="P1687" s="47"/>
      <c r="Q1687" s="13"/>
      <c r="R1687" s="248">
        <f t="shared" si="260"/>
        <v>0</v>
      </c>
      <c r="S1687" s="248">
        <f t="shared" si="261"/>
        <v>0</v>
      </c>
      <c r="T1687" s="248">
        <f t="shared" si="262"/>
        <v>0</v>
      </c>
      <c r="U1687" s="248">
        <f t="shared" si="263"/>
        <v>0</v>
      </c>
      <c r="V1687" s="13"/>
      <c r="W1687" s="7"/>
      <c r="AT1687" s="130"/>
      <c r="BF1687" s="33">
        <f t="shared" si="269"/>
        <v>41242</v>
      </c>
      <c r="BG1687" s="34">
        <f t="shared" si="264"/>
        <v>82.88000000000001</v>
      </c>
      <c r="BH1687" s="32">
        <f t="shared" si="265"/>
        <v>1</v>
      </c>
      <c r="BI1687" s="32">
        <f t="shared" si="266"/>
        <v>0</v>
      </c>
      <c r="BJ1687" s="69">
        <f t="shared" si="267"/>
        <v>0</v>
      </c>
      <c r="BK1687" s="158" t="str">
        <f t="shared" si="268"/>
        <v/>
      </c>
    </row>
    <row r="1688" spans="1:63" ht="12" customHeight="1" x14ac:dyDescent="0.2">
      <c r="A1688" s="8"/>
      <c r="B1688" s="7"/>
      <c r="C1688" s="7"/>
      <c r="D1688" s="7"/>
      <c r="E1688" s="7"/>
      <c r="F1688" s="7"/>
      <c r="G1688" s="7"/>
      <c r="H1688" s="7"/>
      <c r="I1688" s="10"/>
      <c r="J1688" s="25"/>
      <c r="K1688" s="250"/>
      <c r="L1688" s="31"/>
      <c r="M1688" s="9"/>
      <c r="N1688" s="11" t="s">
        <v>25</v>
      </c>
      <c r="O1688" s="39"/>
      <c r="P1688" s="47"/>
      <c r="Q1688" s="13"/>
      <c r="R1688" s="248">
        <f t="shared" si="260"/>
        <v>0</v>
      </c>
      <c r="S1688" s="248">
        <f t="shared" si="261"/>
        <v>0</v>
      </c>
      <c r="T1688" s="248">
        <f t="shared" si="262"/>
        <v>0</v>
      </c>
      <c r="U1688" s="248">
        <f t="shared" si="263"/>
        <v>0</v>
      </c>
      <c r="V1688" s="13"/>
      <c r="W1688" s="7"/>
      <c r="AT1688" s="130"/>
      <c r="BF1688" s="33">
        <f t="shared" si="269"/>
        <v>41242</v>
      </c>
      <c r="BG1688" s="34">
        <f t="shared" si="264"/>
        <v>82.88000000000001</v>
      </c>
      <c r="BH1688" s="32">
        <f t="shared" si="265"/>
        <v>1</v>
      </c>
      <c r="BI1688" s="32">
        <f t="shared" si="266"/>
        <v>0</v>
      </c>
      <c r="BJ1688" s="69">
        <f t="shared" si="267"/>
        <v>0</v>
      </c>
      <c r="BK1688" s="158" t="str">
        <f t="shared" si="268"/>
        <v/>
      </c>
    </row>
    <row r="1689" spans="1:63" ht="12" customHeight="1" x14ac:dyDescent="0.2">
      <c r="A1689" s="8"/>
      <c r="B1689" s="7"/>
      <c r="C1689" s="7"/>
      <c r="D1689" s="7"/>
      <c r="E1689" s="7"/>
      <c r="F1689" s="7"/>
      <c r="G1689" s="7"/>
      <c r="H1689" s="7"/>
      <c r="I1689" s="10"/>
      <c r="J1689" s="25"/>
      <c r="K1689" s="250"/>
      <c r="L1689" s="31"/>
      <c r="M1689" s="9"/>
      <c r="N1689" s="11" t="s">
        <v>25</v>
      </c>
      <c r="O1689" s="39"/>
      <c r="P1689" s="47"/>
      <c r="Q1689" s="13"/>
      <c r="R1689" s="248">
        <f t="shared" si="260"/>
        <v>0</v>
      </c>
      <c r="S1689" s="248">
        <f t="shared" si="261"/>
        <v>0</v>
      </c>
      <c r="T1689" s="248">
        <f t="shared" si="262"/>
        <v>0</v>
      </c>
      <c r="U1689" s="248">
        <f t="shared" si="263"/>
        <v>0</v>
      </c>
      <c r="V1689" s="13"/>
      <c r="W1689" s="7"/>
      <c r="AT1689" s="130"/>
      <c r="BF1689" s="33">
        <f t="shared" si="269"/>
        <v>41242</v>
      </c>
      <c r="BG1689" s="34">
        <f t="shared" si="264"/>
        <v>82.88000000000001</v>
      </c>
      <c r="BH1689" s="32">
        <f t="shared" si="265"/>
        <v>1</v>
      </c>
      <c r="BI1689" s="32">
        <f t="shared" si="266"/>
        <v>0</v>
      </c>
      <c r="BJ1689" s="69">
        <f t="shared" si="267"/>
        <v>0</v>
      </c>
      <c r="BK1689" s="158" t="str">
        <f t="shared" si="268"/>
        <v/>
      </c>
    </row>
    <row r="1690" spans="1:63" ht="12" customHeight="1" x14ac:dyDescent="0.2">
      <c r="A1690" s="8"/>
      <c r="B1690" s="7"/>
      <c r="C1690" s="7"/>
      <c r="D1690" s="7"/>
      <c r="E1690" s="7"/>
      <c r="F1690" s="7"/>
      <c r="G1690" s="7"/>
      <c r="H1690" s="7"/>
      <c r="I1690" s="10"/>
      <c r="J1690" s="25"/>
      <c r="K1690" s="250"/>
      <c r="L1690" s="31"/>
      <c r="M1690" s="9"/>
      <c r="N1690" s="11" t="s">
        <v>25</v>
      </c>
      <c r="O1690" s="39"/>
      <c r="P1690" s="47"/>
      <c r="Q1690" s="13"/>
      <c r="R1690" s="248">
        <f t="shared" si="260"/>
        <v>0</v>
      </c>
      <c r="S1690" s="248">
        <f t="shared" si="261"/>
        <v>0</v>
      </c>
      <c r="T1690" s="248">
        <f t="shared" si="262"/>
        <v>0</v>
      </c>
      <c r="U1690" s="248">
        <f t="shared" si="263"/>
        <v>0</v>
      </c>
      <c r="V1690" s="13"/>
      <c r="W1690" s="7"/>
      <c r="AT1690" s="130"/>
      <c r="BF1690" s="33">
        <f t="shared" si="269"/>
        <v>41242</v>
      </c>
      <c r="BG1690" s="34">
        <f t="shared" si="264"/>
        <v>82.88000000000001</v>
      </c>
      <c r="BH1690" s="32">
        <f t="shared" si="265"/>
        <v>1</v>
      </c>
      <c r="BI1690" s="32">
        <f t="shared" si="266"/>
        <v>0</v>
      </c>
      <c r="BJ1690" s="69">
        <f t="shared" si="267"/>
        <v>0</v>
      </c>
      <c r="BK1690" s="158" t="str">
        <f t="shared" si="268"/>
        <v/>
      </c>
    </row>
    <row r="1691" spans="1:63" ht="12" customHeight="1" x14ac:dyDescent="0.2">
      <c r="A1691" s="8"/>
      <c r="B1691" s="7"/>
      <c r="C1691" s="7"/>
      <c r="D1691" s="7"/>
      <c r="E1691" s="7"/>
      <c r="F1691" s="7"/>
      <c r="G1691" s="7"/>
      <c r="H1691" s="7"/>
      <c r="I1691" s="10"/>
      <c r="J1691" s="25"/>
      <c r="K1691" s="250"/>
      <c r="L1691" s="31"/>
      <c r="M1691" s="9"/>
      <c r="N1691" s="11" t="s">
        <v>25</v>
      </c>
      <c r="O1691" s="39"/>
      <c r="P1691" s="47"/>
      <c r="Q1691" s="13"/>
      <c r="R1691" s="248">
        <f t="shared" si="260"/>
        <v>0</v>
      </c>
      <c r="S1691" s="248">
        <f t="shared" si="261"/>
        <v>0</v>
      </c>
      <c r="T1691" s="248">
        <f t="shared" si="262"/>
        <v>0</v>
      </c>
      <c r="U1691" s="248">
        <f t="shared" si="263"/>
        <v>0</v>
      </c>
      <c r="V1691" s="13"/>
      <c r="W1691" s="7"/>
      <c r="AT1691" s="130"/>
      <c r="BF1691" s="33">
        <f t="shared" si="269"/>
        <v>41242</v>
      </c>
      <c r="BG1691" s="34">
        <f t="shared" si="264"/>
        <v>82.88000000000001</v>
      </c>
      <c r="BH1691" s="32">
        <f t="shared" si="265"/>
        <v>1</v>
      </c>
      <c r="BI1691" s="32">
        <f t="shared" si="266"/>
        <v>0</v>
      </c>
      <c r="BJ1691" s="69">
        <f t="shared" si="267"/>
        <v>0</v>
      </c>
      <c r="BK1691" s="158" t="str">
        <f t="shared" si="268"/>
        <v/>
      </c>
    </row>
    <row r="1692" spans="1:63" ht="12" customHeight="1" x14ac:dyDescent="0.2">
      <c r="A1692" s="8"/>
      <c r="B1692" s="7"/>
      <c r="C1692" s="7"/>
      <c r="D1692" s="7"/>
      <c r="E1692" s="7"/>
      <c r="F1692" s="7"/>
      <c r="G1692" s="7"/>
      <c r="H1692" s="7"/>
      <c r="I1692" s="10"/>
      <c r="J1692" s="25"/>
      <c r="K1692" s="250"/>
      <c r="L1692" s="31"/>
      <c r="M1692" s="9"/>
      <c r="N1692" s="11" t="s">
        <v>25</v>
      </c>
      <c r="O1692" s="39"/>
      <c r="P1692" s="47"/>
      <c r="Q1692" s="13"/>
      <c r="R1692" s="248">
        <f t="shared" si="260"/>
        <v>0</v>
      </c>
      <c r="S1692" s="248">
        <f t="shared" si="261"/>
        <v>0</v>
      </c>
      <c r="T1692" s="248">
        <f t="shared" si="262"/>
        <v>0</v>
      </c>
      <c r="U1692" s="248">
        <f t="shared" si="263"/>
        <v>0</v>
      </c>
      <c r="V1692" s="13"/>
      <c r="W1692" s="7"/>
      <c r="AT1692" s="130"/>
      <c r="BF1692" s="33">
        <f t="shared" si="269"/>
        <v>41242</v>
      </c>
      <c r="BG1692" s="34">
        <f t="shared" si="264"/>
        <v>82.88000000000001</v>
      </c>
      <c r="BH1692" s="32">
        <f t="shared" si="265"/>
        <v>1</v>
      </c>
      <c r="BI1692" s="32">
        <f t="shared" si="266"/>
        <v>0</v>
      </c>
      <c r="BJ1692" s="69">
        <f t="shared" si="267"/>
        <v>0</v>
      </c>
      <c r="BK1692" s="158" t="str">
        <f t="shared" si="268"/>
        <v/>
      </c>
    </row>
    <row r="1693" spans="1:63" ht="12" customHeight="1" x14ac:dyDescent="0.2">
      <c r="A1693" s="8"/>
      <c r="B1693" s="7"/>
      <c r="C1693" s="7"/>
      <c r="D1693" s="7"/>
      <c r="E1693" s="7"/>
      <c r="F1693" s="7"/>
      <c r="G1693" s="7"/>
      <c r="H1693" s="7"/>
      <c r="I1693" s="10"/>
      <c r="J1693" s="25"/>
      <c r="K1693" s="250"/>
      <c r="L1693" s="31"/>
      <c r="M1693" s="9"/>
      <c r="N1693" s="11" t="s">
        <v>25</v>
      </c>
      <c r="O1693" s="39"/>
      <c r="P1693" s="47"/>
      <c r="Q1693" s="13"/>
      <c r="R1693" s="248">
        <f t="shared" si="260"/>
        <v>0</v>
      </c>
      <c r="S1693" s="248">
        <f t="shared" si="261"/>
        <v>0</v>
      </c>
      <c r="T1693" s="248">
        <f t="shared" si="262"/>
        <v>0</v>
      </c>
      <c r="U1693" s="248">
        <f t="shared" si="263"/>
        <v>0</v>
      </c>
      <c r="V1693" s="13"/>
      <c r="W1693" s="7"/>
      <c r="AT1693" s="130"/>
      <c r="BF1693" s="33">
        <f t="shared" si="269"/>
        <v>41242</v>
      </c>
      <c r="BG1693" s="34">
        <f t="shared" si="264"/>
        <v>82.88000000000001</v>
      </c>
      <c r="BH1693" s="32">
        <f t="shared" si="265"/>
        <v>1</v>
      </c>
      <c r="BI1693" s="32">
        <f t="shared" si="266"/>
        <v>0</v>
      </c>
      <c r="BJ1693" s="69">
        <f t="shared" si="267"/>
        <v>0</v>
      </c>
      <c r="BK1693" s="158" t="str">
        <f t="shared" si="268"/>
        <v/>
      </c>
    </row>
    <row r="1694" spans="1:63" ht="12" customHeight="1" x14ac:dyDescent="0.2">
      <c r="A1694" s="8"/>
      <c r="B1694" s="7"/>
      <c r="C1694" s="7"/>
      <c r="D1694" s="7"/>
      <c r="E1694" s="7"/>
      <c r="F1694" s="7"/>
      <c r="G1694" s="7"/>
      <c r="H1694" s="7"/>
      <c r="I1694" s="10"/>
      <c r="J1694" s="25"/>
      <c r="K1694" s="250"/>
      <c r="L1694" s="31"/>
      <c r="M1694" s="9"/>
      <c r="N1694" s="11" t="s">
        <v>25</v>
      </c>
      <c r="O1694" s="39"/>
      <c r="P1694" s="47"/>
      <c r="Q1694" s="13"/>
      <c r="R1694" s="248">
        <f t="shared" si="260"/>
        <v>0</v>
      </c>
      <c r="S1694" s="248">
        <f t="shared" si="261"/>
        <v>0</v>
      </c>
      <c r="T1694" s="248">
        <f t="shared" si="262"/>
        <v>0</v>
      </c>
      <c r="U1694" s="248">
        <f t="shared" si="263"/>
        <v>0</v>
      </c>
      <c r="V1694" s="13"/>
      <c r="W1694" s="7"/>
      <c r="AT1694" s="130"/>
      <c r="BF1694" s="33">
        <f t="shared" si="269"/>
        <v>41242</v>
      </c>
      <c r="BG1694" s="34">
        <f t="shared" si="264"/>
        <v>82.88000000000001</v>
      </c>
      <c r="BH1694" s="32">
        <f t="shared" si="265"/>
        <v>1</v>
      </c>
      <c r="BI1694" s="32">
        <f t="shared" si="266"/>
        <v>0</v>
      </c>
      <c r="BJ1694" s="69">
        <f t="shared" si="267"/>
        <v>0</v>
      </c>
      <c r="BK1694" s="158" t="str">
        <f t="shared" si="268"/>
        <v/>
      </c>
    </row>
    <row r="1695" spans="1:63" ht="12" customHeight="1" x14ac:dyDescent="0.2">
      <c r="A1695" s="8"/>
      <c r="B1695" s="7"/>
      <c r="C1695" s="7"/>
      <c r="D1695" s="7"/>
      <c r="E1695" s="7"/>
      <c r="F1695" s="7"/>
      <c r="G1695" s="7"/>
      <c r="H1695" s="7"/>
      <c r="I1695" s="10"/>
      <c r="J1695" s="25"/>
      <c r="K1695" s="250"/>
      <c r="L1695" s="31"/>
      <c r="M1695" s="9"/>
      <c r="N1695" s="11" t="s">
        <v>25</v>
      </c>
      <c r="O1695" s="39"/>
      <c r="P1695" s="47"/>
      <c r="Q1695" s="13"/>
      <c r="R1695" s="248">
        <f t="shared" si="260"/>
        <v>0</v>
      </c>
      <c r="S1695" s="248">
        <f t="shared" si="261"/>
        <v>0</v>
      </c>
      <c r="T1695" s="248">
        <f t="shared" si="262"/>
        <v>0</v>
      </c>
      <c r="U1695" s="248">
        <f t="shared" si="263"/>
        <v>0</v>
      </c>
      <c r="V1695" s="13"/>
      <c r="W1695" s="7"/>
      <c r="AT1695" s="130"/>
      <c r="BF1695" s="33">
        <f t="shared" si="269"/>
        <v>41242</v>
      </c>
      <c r="BG1695" s="34">
        <f t="shared" si="264"/>
        <v>82.88000000000001</v>
      </c>
      <c r="BH1695" s="32">
        <f t="shared" si="265"/>
        <v>1</v>
      </c>
      <c r="BI1695" s="32">
        <f t="shared" si="266"/>
        <v>0</v>
      </c>
      <c r="BJ1695" s="69">
        <f t="shared" si="267"/>
        <v>0</v>
      </c>
      <c r="BK1695" s="158" t="str">
        <f t="shared" si="268"/>
        <v/>
      </c>
    </row>
    <row r="1696" spans="1:63" ht="12" customHeight="1" x14ac:dyDescent="0.2">
      <c r="A1696" s="8"/>
      <c r="B1696" s="7"/>
      <c r="C1696" s="7"/>
      <c r="D1696" s="7"/>
      <c r="E1696" s="7"/>
      <c r="F1696" s="7"/>
      <c r="G1696" s="7"/>
      <c r="H1696" s="7"/>
      <c r="I1696" s="10"/>
      <c r="J1696" s="25"/>
      <c r="K1696" s="250"/>
      <c r="L1696" s="31"/>
      <c r="M1696" s="9"/>
      <c r="N1696" s="11" t="s">
        <v>25</v>
      </c>
      <c r="O1696" s="39"/>
      <c r="P1696" s="47"/>
      <c r="Q1696" s="13"/>
      <c r="R1696" s="248">
        <f t="shared" si="260"/>
        <v>0</v>
      </c>
      <c r="S1696" s="248">
        <f t="shared" si="261"/>
        <v>0</v>
      </c>
      <c r="T1696" s="248">
        <f t="shared" si="262"/>
        <v>0</v>
      </c>
      <c r="U1696" s="248">
        <f t="shared" si="263"/>
        <v>0</v>
      </c>
      <c r="V1696" s="13"/>
      <c r="W1696" s="7"/>
      <c r="AT1696" s="130"/>
      <c r="BF1696" s="33">
        <f t="shared" si="269"/>
        <v>41242</v>
      </c>
      <c r="BG1696" s="34">
        <f t="shared" si="264"/>
        <v>82.88000000000001</v>
      </c>
      <c r="BH1696" s="32">
        <f t="shared" si="265"/>
        <v>1</v>
      </c>
      <c r="BI1696" s="32">
        <f t="shared" si="266"/>
        <v>0</v>
      </c>
      <c r="BJ1696" s="69">
        <f t="shared" si="267"/>
        <v>0</v>
      </c>
      <c r="BK1696" s="158" t="str">
        <f t="shared" si="268"/>
        <v/>
      </c>
    </row>
    <row r="1697" spans="1:63" ht="12" customHeight="1" x14ac:dyDescent="0.2">
      <c r="A1697" s="8"/>
      <c r="B1697" s="7"/>
      <c r="C1697" s="7"/>
      <c r="D1697" s="7"/>
      <c r="E1697" s="7"/>
      <c r="F1697" s="7"/>
      <c r="G1697" s="7"/>
      <c r="H1697" s="7"/>
      <c r="I1697" s="10"/>
      <c r="J1697" s="25"/>
      <c r="K1697" s="250"/>
      <c r="L1697" s="31"/>
      <c r="M1697" s="9"/>
      <c r="N1697" s="11" t="s">
        <v>25</v>
      </c>
      <c r="O1697" s="39"/>
      <c r="P1697" s="47"/>
      <c r="Q1697" s="13"/>
      <c r="R1697" s="248">
        <f t="shared" si="260"/>
        <v>0</v>
      </c>
      <c r="S1697" s="248">
        <f t="shared" si="261"/>
        <v>0</v>
      </c>
      <c r="T1697" s="248">
        <f t="shared" si="262"/>
        <v>0</v>
      </c>
      <c r="U1697" s="248">
        <f t="shared" si="263"/>
        <v>0</v>
      </c>
      <c r="V1697" s="13"/>
      <c r="W1697" s="7"/>
      <c r="AT1697" s="130"/>
      <c r="BF1697" s="33">
        <f t="shared" si="269"/>
        <v>41242</v>
      </c>
      <c r="BG1697" s="34">
        <f t="shared" si="264"/>
        <v>82.88000000000001</v>
      </c>
      <c r="BH1697" s="32">
        <f t="shared" si="265"/>
        <v>1</v>
      </c>
      <c r="BI1697" s="32">
        <f t="shared" si="266"/>
        <v>0</v>
      </c>
      <c r="BJ1697" s="69">
        <f t="shared" si="267"/>
        <v>0</v>
      </c>
      <c r="BK1697" s="158" t="str">
        <f t="shared" si="268"/>
        <v/>
      </c>
    </row>
    <row r="1698" spans="1:63" ht="12" customHeight="1" x14ac:dyDescent="0.2">
      <c r="A1698" s="8"/>
      <c r="B1698" s="7"/>
      <c r="C1698" s="7"/>
      <c r="D1698" s="7"/>
      <c r="E1698" s="7"/>
      <c r="F1698" s="7"/>
      <c r="G1698" s="7"/>
      <c r="H1698" s="7"/>
      <c r="I1698" s="10"/>
      <c r="J1698" s="25"/>
      <c r="K1698" s="250"/>
      <c r="L1698" s="31"/>
      <c r="M1698" s="9"/>
      <c r="N1698" s="11" t="s">
        <v>25</v>
      </c>
      <c r="O1698" s="39"/>
      <c r="P1698" s="47"/>
      <c r="Q1698" s="13"/>
      <c r="R1698" s="248">
        <f t="shared" si="260"/>
        <v>0</v>
      </c>
      <c r="S1698" s="248">
        <f t="shared" si="261"/>
        <v>0</v>
      </c>
      <c r="T1698" s="248">
        <f t="shared" si="262"/>
        <v>0</v>
      </c>
      <c r="U1698" s="248">
        <f t="shared" si="263"/>
        <v>0</v>
      </c>
      <c r="V1698" s="13"/>
      <c r="W1698" s="7"/>
      <c r="AT1698" s="130"/>
      <c r="BF1698" s="33">
        <f t="shared" si="269"/>
        <v>41242</v>
      </c>
      <c r="BG1698" s="34">
        <f t="shared" si="264"/>
        <v>82.88000000000001</v>
      </c>
      <c r="BH1698" s="32">
        <f t="shared" si="265"/>
        <v>1</v>
      </c>
      <c r="BI1698" s="32">
        <f t="shared" si="266"/>
        <v>0</v>
      </c>
      <c r="BJ1698" s="69">
        <f t="shared" si="267"/>
        <v>0</v>
      </c>
      <c r="BK1698" s="158" t="str">
        <f t="shared" si="268"/>
        <v/>
      </c>
    </row>
    <row r="1699" spans="1:63" ht="12" customHeight="1" x14ac:dyDescent="0.2">
      <c r="A1699" s="8"/>
      <c r="B1699" s="7"/>
      <c r="C1699" s="7"/>
      <c r="D1699" s="7"/>
      <c r="E1699" s="7"/>
      <c r="F1699" s="7"/>
      <c r="G1699" s="7"/>
      <c r="H1699" s="7"/>
      <c r="I1699" s="10"/>
      <c r="J1699" s="25"/>
      <c r="K1699" s="250"/>
      <c r="L1699" s="31"/>
      <c r="M1699" s="9"/>
      <c r="N1699" s="11" t="s">
        <v>25</v>
      </c>
      <c r="O1699" s="39"/>
      <c r="P1699" s="47"/>
      <c r="Q1699" s="13"/>
      <c r="R1699" s="248">
        <f t="shared" si="260"/>
        <v>0</v>
      </c>
      <c r="S1699" s="248">
        <f t="shared" si="261"/>
        <v>0</v>
      </c>
      <c r="T1699" s="248">
        <f t="shared" si="262"/>
        <v>0</v>
      </c>
      <c r="U1699" s="248">
        <f t="shared" si="263"/>
        <v>0</v>
      </c>
      <c r="V1699" s="13"/>
      <c r="W1699" s="7"/>
      <c r="AT1699" s="130"/>
      <c r="BF1699" s="33">
        <f t="shared" si="269"/>
        <v>41242</v>
      </c>
      <c r="BG1699" s="34">
        <f t="shared" si="264"/>
        <v>82.88000000000001</v>
      </c>
      <c r="BH1699" s="32">
        <f t="shared" si="265"/>
        <v>1</v>
      </c>
      <c r="BI1699" s="32">
        <f t="shared" si="266"/>
        <v>0</v>
      </c>
      <c r="BJ1699" s="69">
        <f t="shared" si="267"/>
        <v>0</v>
      </c>
      <c r="BK1699" s="158" t="str">
        <f t="shared" si="268"/>
        <v/>
      </c>
    </row>
    <row r="1700" spans="1:63" ht="12" customHeight="1" x14ac:dyDescent="0.2">
      <c r="A1700" s="8"/>
      <c r="B1700" s="7"/>
      <c r="C1700" s="7"/>
      <c r="D1700" s="7"/>
      <c r="E1700" s="7"/>
      <c r="F1700" s="7"/>
      <c r="G1700" s="7"/>
      <c r="H1700" s="7"/>
      <c r="I1700" s="10"/>
      <c r="J1700" s="25"/>
      <c r="K1700" s="250"/>
      <c r="L1700" s="31"/>
      <c r="M1700" s="9"/>
      <c r="N1700" s="11" t="s">
        <v>25</v>
      </c>
      <c r="O1700" s="39"/>
      <c r="P1700" s="47"/>
      <c r="Q1700" s="13"/>
      <c r="R1700" s="248">
        <f t="shared" si="260"/>
        <v>0</v>
      </c>
      <c r="S1700" s="248">
        <f t="shared" si="261"/>
        <v>0</v>
      </c>
      <c r="T1700" s="248">
        <f t="shared" si="262"/>
        <v>0</v>
      </c>
      <c r="U1700" s="248">
        <f t="shared" si="263"/>
        <v>0</v>
      </c>
      <c r="V1700" s="13"/>
      <c r="W1700" s="7"/>
      <c r="AT1700" s="130"/>
      <c r="BF1700" s="33">
        <f t="shared" si="269"/>
        <v>41242</v>
      </c>
      <c r="BG1700" s="34">
        <f t="shared" si="264"/>
        <v>82.88000000000001</v>
      </c>
      <c r="BH1700" s="32">
        <f t="shared" si="265"/>
        <v>1</v>
      </c>
      <c r="BI1700" s="32">
        <f t="shared" si="266"/>
        <v>0</v>
      </c>
      <c r="BJ1700" s="69">
        <f t="shared" si="267"/>
        <v>0</v>
      </c>
      <c r="BK1700" s="158" t="str">
        <f t="shared" si="268"/>
        <v/>
      </c>
    </row>
    <row r="1701" spans="1:63" ht="12" customHeight="1" x14ac:dyDescent="0.2">
      <c r="A1701" s="8"/>
      <c r="B1701" s="7"/>
      <c r="C1701" s="7"/>
      <c r="D1701" s="7"/>
      <c r="E1701" s="7"/>
      <c r="F1701" s="7"/>
      <c r="G1701" s="7"/>
      <c r="H1701" s="7"/>
      <c r="I1701" s="10"/>
      <c r="J1701" s="25"/>
      <c r="K1701" s="250"/>
      <c r="L1701" s="31"/>
      <c r="M1701" s="9"/>
      <c r="N1701" s="11" t="s">
        <v>25</v>
      </c>
      <c r="O1701" s="39"/>
      <c r="P1701" s="47"/>
      <c r="Q1701" s="13"/>
      <c r="R1701" s="248">
        <f t="shared" si="260"/>
        <v>0</v>
      </c>
      <c r="S1701" s="248">
        <f t="shared" si="261"/>
        <v>0</v>
      </c>
      <c r="T1701" s="248">
        <f t="shared" si="262"/>
        <v>0</v>
      </c>
      <c r="U1701" s="248">
        <f t="shared" si="263"/>
        <v>0</v>
      </c>
      <c r="V1701" s="13"/>
      <c r="W1701" s="7"/>
      <c r="AT1701" s="130"/>
      <c r="BF1701" s="33">
        <f t="shared" si="269"/>
        <v>41242</v>
      </c>
      <c r="BG1701" s="34">
        <f t="shared" si="264"/>
        <v>82.88000000000001</v>
      </c>
      <c r="BH1701" s="32">
        <f t="shared" si="265"/>
        <v>1</v>
      </c>
      <c r="BI1701" s="32">
        <f t="shared" si="266"/>
        <v>0</v>
      </c>
      <c r="BJ1701" s="69">
        <f t="shared" si="267"/>
        <v>0</v>
      </c>
      <c r="BK1701" s="158" t="str">
        <f t="shared" si="268"/>
        <v/>
      </c>
    </row>
    <row r="1702" spans="1:63" ht="12" customHeight="1" x14ac:dyDescent="0.2">
      <c r="A1702" s="8"/>
      <c r="B1702" s="7"/>
      <c r="C1702" s="7"/>
      <c r="D1702" s="7"/>
      <c r="E1702" s="7"/>
      <c r="F1702" s="7"/>
      <c r="G1702" s="7"/>
      <c r="H1702" s="7"/>
      <c r="I1702" s="10"/>
      <c r="J1702" s="25"/>
      <c r="K1702" s="250"/>
      <c r="L1702" s="31"/>
      <c r="M1702" s="9"/>
      <c r="N1702" s="11" t="s">
        <v>25</v>
      </c>
      <c r="O1702" s="39"/>
      <c r="P1702" s="47"/>
      <c r="Q1702" s="13"/>
      <c r="R1702" s="248">
        <f t="shared" si="260"/>
        <v>0</v>
      </c>
      <c r="S1702" s="248">
        <f t="shared" si="261"/>
        <v>0</v>
      </c>
      <c r="T1702" s="248">
        <f t="shared" si="262"/>
        <v>0</v>
      </c>
      <c r="U1702" s="248">
        <f t="shared" si="263"/>
        <v>0</v>
      </c>
      <c r="V1702" s="13"/>
      <c r="W1702" s="7"/>
      <c r="AT1702" s="130"/>
      <c r="BF1702" s="33">
        <f t="shared" si="269"/>
        <v>41242</v>
      </c>
      <c r="BG1702" s="34">
        <f t="shared" si="264"/>
        <v>82.88000000000001</v>
      </c>
      <c r="BH1702" s="32">
        <f t="shared" si="265"/>
        <v>1</v>
      </c>
      <c r="BI1702" s="32">
        <f t="shared" si="266"/>
        <v>0</v>
      </c>
      <c r="BJ1702" s="69">
        <f t="shared" si="267"/>
        <v>0</v>
      </c>
      <c r="BK1702" s="158" t="str">
        <f t="shared" si="268"/>
        <v/>
      </c>
    </row>
    <row r="1703" spans="1:63" ht="12" customHeight="1" x14ac:dyDescent="0.2">
      <c r="A1703" s="8"/>
      <c r="B1703" s="7"/>
      <c r="C1703" s="7"/>
      <c r="D1703" s="7"/>
      <c r="E1703" s="7"/>
      <c r="F1703" s="7"/>
      <c r="G1703" s="7"/>
      <c r="H1703" s="7"/>
      <c r="I1703" s="10"/>
      <c r="J1703" s="25"/>
      <c r="K1703" s="250"/>
      <c r="L1703" s="31"/>
      <c r="M1703" s="9"/>
      <c r="N1703" s="11" t="s">
        <v>25</v>
      </c>
      <c r="O1703" s="39"/>
      <c r="P1703" s="47"/>
      <c r="Q1703" s="13"/>
      <c r="R1703" s="248">
        <f t="shared" si="260"/>
        <v>0</v>
      </c>
      <c r="S1703" s="248">
        <f t="shared" si="261"/>
        <v>0</v>
      </c>
      <c r="T1703" s="248">
        <f t="shared" si="262"/>
        <v>0</v>
      </c>
      <c r="U1703" s="248">
        <f t="shared" si="263"/>
        <v>0</v>
      </c>
      <c r="V1703" s="13"/>
      <c r="W1703" s="7"/>
      <c r="AT1703" s="130"/>
      <c r="BF1703" s="33">
        <f t="shared" si="269"/>
        <v>41242</v>
      </c>
      <c r="BG1703" s="34">
        <f t="shared" si="264"/>
        <v>82.88000000000001</v>
      </c>
      <c r="BH1703" s="32">
        <f t="shared" si="265"/>
        <v>1</v>
      </c>
      <c r="BI1703" s="32">
        <f t="shared" si="266"/>
        <v>0</v>
      </c>
      <c r="BJ1703" s="69">
        <f t="shared" si="267"/>
        <v>0</v>
      </c>
      <c r="BK1703" s="158" t="str">
        <f t="shared" si="268"/>
        <v/>
      </c>
    </row>
    <row r="1704" spans="1:63" ht="12" customHeight="1" x14ac:dyDescent="0.2">
      <c r="A1704" s="8"/>
      <c r="B1704" s="7"/>
      <c r="C1704" s="7"/>
      <c r="D1704" s="7"/>
      <c r="E1704" s="7"/>
      <c r="F1704" s="7"/>
      <c r="G1704" s="7"/>
      <c r="H1704" s="7"/>
      <c r="I1704" s="10"/>
      <c r="J1704" s="25"/>
      <c r="K1704" s="250"/>
      <c r="L1704" s="31"/>
      <c r="M1704" s="9"/>
      <c r="N1704" s="11" t="s">
        <v>25</v>
      </c>
      <c r="O1704" s="39"/>
      <c r="P1704" s="47"/>
      <c r="Q1704" s="13"/>
      <c r="R1704" s="248">
        <f t="shared" si="260"/>
        <v>0</v>
      </c>
      <c r="S1704" s="248">
        <f t="shared" si="261"/>
        <v>0</v>
      </c>
      <c r="T1704" s="248">
        <f t="shared" si="262"/>
        <v>0</v>
      </c>
      <c r="U1704" s="248">
        <f t="shared" si="263"/>
        <v>0</v>
      </c>
      <c r="V1704" s="13"/>
      <c r="W1704" s="7"/>
      <c r="AT1704" s="130"/>
      <c r="BF1704" s="33">
        <f t="shared" si="269"/>
        <v>41242</v>
      </c>
      <c r="BG1704" s="34">
        <f t="shared" si="264"/>
        <v>82.88000000000001</v>
      </c>
      <c r="BH1704" s="32">
        <f t="shared" si="265"/>
        <v>1</v>
      </c>
      <c r="BI1704" s="32">
        <f t="shared" si="266"/>
        <v>0</v>
      </c>
      <c r="BJ1704" s="69">
        <f t="shared" si="267"/>
        <v>0</v>
      </c>
      <c r="BK1704" s="158" t="str">
        <f t="shared" si="268"/>
        <v/>
      </c>
    </row>
    <row r="1705" spans="1:63" ht="12" customHeight="1" x14ac:dyDescent="0.2">
      <c r="A1705" s="8"/>
      <c r="B1705" s="7"/>
      <c r="C1705" s="7"/>
      <c r="D1705" s="7"/>
      <c r="E1705" s="7"/>
      <c r="F1705" s="7"/>
      <c r="G1705" s="7"/>
      <c r="H1705" s="7"/>
      <c r="I1705" s="10"/>
      <c r="J1705" s="25"/>
      <c r="K1705" s="250"/>
      <c r="L1705" s="31"/>
      <c r="M1705" s="9"/>
      <c r="N1705" s="11" t="s">
        <v>25</v>
      </c>
      <c r="O1705" s="39"/>
      <c r="P1705" s="47"/>
      <c r="Q1705" s="13"/>
      <c r="R1705" s="248">
        <f t="shared" si="260"/>
        <v>0</v>
      </c>
      <c r="S1705" s="248">
        <f t="shared" si="261"/>
        <v>0</v>
      </c>
      <c r="T1705" s="248">
        <f t="shared" si="262"/>
        <v>0</v>
      </c>
      <c r="U1705" s="248">
        <f t="shared" si="263"/>
        <v>0</v>
      </c>
      <c r="V1705" s="13"/>
      <c r="W1705" s="7"/>
      <c r="AT1705" s="130"/>
      <c r="BF1705" s="33">
        <f t="shared" si="269"/>
        <v>41242</v>
      </c>
      <c r="BG1705" s="34">
        <f t="shared" si="264"/>
        <v>82.88000000000001</v>
      </c>
      <c r="BH1705" s="32">
        <f t="shared" si="265"/>
        <v>1</v>
      </c>
      <c r="BI1705" s="32">
        <f t="shared" si="266"/>
        <v>0</v>
      </c>
      <c r="BJ1705" s="69">
        <f t="shared" si="267"/>
        <v>0</v>
      </c>
      <c r="BK1705" s="158" t="str">
        <f t="shared" si="268"/>
        <v/>
      </c>
    </row>
    <row r="1706" spans="1:63" ht="12" customHeight="1" x14ac:dyDescent="0.2">
      <c r="A1706" s="8"/>
      <c r="B1706" s="7"/>
      <c r="C1706" s="7"/>
      <c r="D1706" s="7"/>
      <c r="E1706" s="7"/>
      <c r="F1706" s="7"/>
      <c r="G1706" s="7"/>
      <c r="H1706" s="7"/>
      <c r="I1706" s="10"/>
      <c r="J1706" s="25"/>
      <c r="K1706" s="250"/>
      <c r="L1706" s="31"/>
      <c r="M1706" s="9"/>
      <c r="N1706" s="11" t="s">
        <v>25</v>
      </c>
      <c r="O1706" s="39"/>
      <c r="P1706" s="47"/>
      <c r="Q1706" s="13"/>
      <c r="R1706" s="248">
        <f t="shared" si="260"/>
        <v>0</v>
      </c>
      <c r="S1706" s="248">
        <f t="shared" si="261"/>
        <v>0</v>
      </c>
      <c r="T1706" s="248">
        <f t="shared" si="262"/>
        <v>0</v>
      </c>
      <c r="U1706" s="248">
        <f t="shared" si="263"/>
        <v>0</v>
      </c>
      <c r="V1706" s="13"/>
      <c r="W1706" s="7"/>
      <c r="AT1706" s="130"/>
      <c r="BF1706" s="33">
        <f t="shared" si="269"/>
        <v>41242</v>
      </c>
      <c r="BG1706" s="34">
        <f t="shared" si="264"/>
        <v>82.88000000000001</v>
      </c>
      <c r="BH1706" s="32">
        <f t="shared" si="265"/>
        <v>1</v>
      </c>
      <c r="BI1706" s="32">
        <f t="shared" si="266"/>
        <v>0</v>
      </c>
      <c r="BJ1706" s="69">
        <f t="shared" si="267"/>
        <v>0</v>
      </c>
      <c r="BK1706" s="158" t="str">
        <f t="shared" si="268"/>
        <v/>
      </c>
    </row>
    <row r="1707" spans="1:63" ht="12" customHeight="1" x14ac:dyDescent="0.2">
      <c r="A1707" s="8"/>
      <c r="B1707" s="7"/>
      <c r="C1707" s="7"/>
      <c r="D1707" s="7"/>
      <c r="E1707" s="7"/>
      <c r="F1707" s="7"/>
      <c r="G1707" s="7"/>
      <c r="H1707" s="7"/>
      <c r="I1707" s="10"/>
      <c r="J1707" s="25"/>
      <c r="K1707" s="250"/>
      <c r="L1707" s="31"/>
      <c r="M1707" s="9"/>
      <c r="N1707" s="11" t="s">
        <v>25</v>
      </c>
      <c r="O1707" s="39"/>
      <c r="P1707" s="47"/>
      <c r="Q1707" s="13"/>
      <c r="R1707" s="248">
        <f t="shared" si="260"/>
        <v>0</v>
      </c>
      <c r="S1707" s="248">
        <f t="shared" si="261"/>
        <v>0</v>
      </c>
      <c r="T1707" s="248">
        <f t="shared" si="262"/>
        <v>0</v>
      </c>
      <c r="U1707" s="248">
        <f t="shared" si="263"/>
        <v>0</v>
      </c>
      <c r="V1707" s="13"/>
      <c r="W1707" s="7"/>
      <c r="AT1707" s="130"/>
      <c r="BF1707" s="33">
        <f t="shared" si="269"/>
        <v>41242</v>
      </c>
      <c r="BG1707" s="34">
        <f t="shared" si="264"/>
        <v>82.88000000000001</v>
      </c>
      <c r="BH1707" s="32">
        <f t="shared" si="265"/>
        <v>1</v>
      </c>
      <c r="BI1707" s="32">
        <f t="shared" si="266"/>
        <v>0</v>
      </c>
      <c r="BJ1707" s="69">
        <f t="shared" si="267"/>
        <v>0</v>
      </c>
      <c r="BK1707" s="158" t="str">
        <f t="shared" si="268"/>
        <v/>
      </c>
    </row>
    <row r="1708" spans="1:63" ht="12" customHeight="1" x14ac:dyDescent="0.2">
      <c r="A1708" s="8"/>
      <c r="B1708" s="7"/>
      <c r="C1708" s="7"/>
      <c r="D1708" s="7"/>
      <c r="E1708" s="7"/>
      <c r="F1708" s="7"/>
      <c r="G1708" s="7"/>
      <c r="H1708" s="7"/>
      <c r="I1708" s="10"/>
      <c r="J1708" s="25"/>
      <c r="K1708" s="250"/>
      <c r="L1708" s="31"/>
      <c r="M1708" s="9"/>
      <c r="N1708" s="11" t="s">
        <v>25</v>
      </c>
      <c r="O1708" s="39"/>
      <c r="P1708" s="47"/>
      <c r="Q1708" s="13"/>
      <c r="R1708" s="248">
        <f t="shared" si="260"/>
        <v>0</v>
      </c>
      <c r="S1708" s="248">
        <f t="shared" si="261"/>
        <v>0</v>
      </c>
      <c r="T1708" s="248">
        <f t="shared" si="262"/>
        <v>0</v>
      </c>
      <c r="U1708" s="248">
        <f t="shared" si="263"/>
        <v>0</v>
      </c>
      <c r="V1708" s="13"/>
      <c r="W1708" s="7"/>
      <c r="AT1708" s="130"/>
      <c r="BF1708" s="33">
        <f t="shared" si="269"/>
        <v>41242</v>
      </c>
      <c r="BG1708" s="34">
        <f t="shared" si="264"/>
        <v>82.88000000000001</v>
      </c>
      <c r="BH1708" s="32">
        <f t="shared" si="265"/>
        <v>1</v>
      </c>
      <c r="BI1708" s="32">
        <f t="shared" si="266"/>
        <v>0</v>
      </c>
      <c r="BJ1708" s="69">
        <f t="shared" si="267"/>
        <v>0</v>
      </c>
      <c r="BK1708" s="158" t="str">
        <f t="shared" si="268"/>
        <v/>
      </c>
    </row>
    <row r="1709" spans="1:63" ht="12" customHeight="1" x14ac:dyDescent="0.2">
      <c r="A1709" s="8"/>
      <c r="B1709" s="7"/>
      <c r="C1709" s="7"/>
      <c r="D1709" s="7"/>
      <c r="E1709" s="7"/>
      <c r="F1709" s="7"/>
      <c r="G1709" s="7"/>
      <c r="H1709" s="7"/>
      <c r="I1709" s="10"/>
      <c r="J1709" s="25"/>
      <c r="K1709" s="250"/>
      <c r="L1709" s="31"/>
      <c r="M1709" s="9"/>
      <c r="N1709" s="11" t="s">
        <v>25</v>
      </c>
      <c r="O1709" s="39"/>
      <c r="P1709" s="47"/>
      <c r="Q1709" s="13"/>
      <c r="R1709" s="248">
        <f t="shared" si="260"/>
        <v>0</v>
      </c>
      <c r="S1709" s="248">
        <f t="shared" si="261"/>
        <v>0</v>
      </c>
      <c r="T1709" s="248">
        <f t="shared" si="262"/>
        <v>0</v>
      </c>
      <c r="U1709" s="248">
        <f t="shared" si="263"/>
        <v>0</v>
      </c>
      <c r="V1709" s="13"/>
      <c r="W1709" s="7"/>
      <c r="AT1709" s="130"/>
      <c r="BF1709" s="33">
        <f t="shared" si="269"/>
        <v>41242</v>
      </c>
      <c r="BG1709" s="34">
        <f t="shared" si="264"/>
        <v>82.88000000000001</v>
      </c>
      <c r="BH1709" s="32">
        <f t="shared" si="265"/>
        <v>1</v>
      </c>
      <c r="BI1709" s="32">
        <f t="shared" si="266"/>
        <v>0</v>
      </c>
      <c r="BJ1709" s="69">
        <f t="shared" si="267"/>
        <v>0</v>
      </c>
      <c r="BK1709" s="158" t="str">
        <f t="shared" si="268"/>
        <v/>
      </c>
    </row>
    <row r="1710" spans="1:63" ht="12" customHeight="1" x14ac:dyDescent="0.2">
      <c r="A1710" s="8"/>
      <c r="B1710" s="7"/>
      <c r="C1710" s="7"/>
      <c r="D1710" s="7"/>
      <c r="E1710" s="7"/>
      <c r="F1710" s="7"/>
      <c r="G1710" s="7"/>
      <c r="H1710" s="7"/>
      <c r="I1710" s="10"/>
      <c r="J1710" s="25"/>
      <c r="K1710" s="250"/>
      <c r="L1710" s="31"/>
      <c r="M1710" s="9"/>
      <c r="N1710" s="11" t="s">
        <v>25</v>
      </c>
      <c r="O1710" s="39"/>
      <c r="P1710" s="47"/>
      <c r="Q1710" s="13"/>
      <c r="R1710" s="248">
        <f t="shared" si="260"/>
        <v>0</v>
      </c>
      <c r="S1710" s="248">
        <f t="shared" si="261"/>
        <v>0</v>
      </c>
      <c r="T1710" s="248">
        <f t="shared" si="262"/>
        <v>0</v>
      </c>
      <c r="U1710" s="248">
        <f t="shared" si="263"/>
        <v>0</v>
      </c>
      <c r="V1710" s="13"/>
      <c r="W1710" s="7"/>
      <c r="AT1710" s="130"/>
      <c r="BF1710" s="33">
        <f t="shared" si="269"/>
        <v>41242</v>
      </c>
      <c r="BG1710" s="34">
        <f t="shared" si="264"/>
        <v>82.88000000000001</v>
      </c>
      <c r="BH1710" s="32">
        <f t="shared" si="265"/>
        <v>1</v>
      </c>
      <c r="BI1710" s="32">
        <f t="shared" si="266"/>
        <v>0</v>
      </c>
      <c r="BJ1710" s="69">
        <f t="shared" si="267"/>
        <v>0</v>
      </c>
      <c r="BK1710" s="158" t="str">
        <f t="shared" si="268"/>
        <v/>
      </c>
    </row>
    <row r="1711" spans="1:63" ht="12" customHeight="1" x14ac:dyDescent="0.2">
      <c r="A1711" s="8"/>
      <c r="B1711" s="7"/>
      <c r="C1711" s="7"/>
      <c r="D1711" s="7"/>
      <c r="E1711" s="7"/>
      <c r="F1711" s="7"/>
      <c r="G1711" s="7"/>
      <c r="H1711" s="7"/>
      <c r="I1711" s="10"/>
      <c r="J1711" s="25"/>
      <c r="K1711" s="250"/>
      <c r="L1711" s="31"/>
      <c r="M1711" s="9"/>
      <c r="N1711" s="11" t="s">
        <v>25</v>
      </c>
      <c r="O1711" s="39"/>
      <c r="P1711" s="47"/>
      <c r="Q1711" s="13"/>
      <c r="R1711" s="248">
        <f t="shared" si="260"/>
        <v>0</v>
      </c>
      <c r="S1711" s="248">
        <f t="shared" si="261"/>
        <v>0</v>
      </c>
      <c r="T1711" s="248">
        <f t="shared" si="262"/>
        <v>0</v>
      </c>
      <c r="U1711" s="248">
        <f t="shared" si="263"/>
        <v>0</v>
      </c>
      <c r="V1711" s="13"/>
      <c r="W1711" s="7"/>
      <c r="AT1711" s="130"/>
      <c r="BF1711" s="33">
        <f t="shared" si="269"/>
        <v>41242</v>
      </c>
      <c r="BG1711" s="34">
        <f t="shared" si="264"/>
        <v>82.88000000000001</v>
      </c>
      <c r="BH1711" s="32">
        <f t="shared" si="265"/>
        <v>1</v>
      </c>
      <c r="BI1711" s="32">
        <f t="shared" si="266"/>
        <v>0</v>
      </c>
      <c r="BJ1711" s="69">
        <f t="shared" si="267"/>
        <v>0</v>
      </c>
      <c r="BK1711" s="158" t="str">
        <f t="shared" si="268"/>
        <v/>
      </c>
    </row>
    <row r="1712" spans="1:63" ht="12" customHeight="1" x14ac:dyDescent="0.2">
      <c r="A1712" s="8"/>
      <c r="B1712" s="7"/>
      <c r="C1712" s="7"/>
      <c r="D1712" s="7"/>
      <c r="E1712" s="7"/>
      <c r="F1712" s="7"/>
      <c r="G1712" s="7"/>
      <c r="H1712" s="7"/>
      <c r="I1712" s="10"/>
      <c r="J1712" s="25"/>
      <c r="K1712" s="250"/>
      <c r="L1712" s="31"/>
      <c r="M1712" s="9"/>
      <c r="N1712" s="11" t="s">
        <v>25</v>
      </c>
      <c r="O1712" s="39"/>
      <c r="P1712" s="47"/>
      <c r="Q1712" s="13"/>
      <c r="R1712" s="248">
        <f t="shared" si="260"/>
        <v>0</v>
      </c>
      <c r="S1712" s="248">
        <f t="shared" si="261"/>
        <v>0</v>
      </c>
      <c r="T1712" s="248">
        <f t="shared" si="262"/>
        <v>0</v>
      </c>
      <c r="U1712" s="248">
        <f t="shared" si="263"/>
        <v>0</v>
      </c>
      <c r="V1712" s="13"/>
      <c r="W1712" s="7"/>
      <c r="AT1712" s="130"/>
      <c r="BF1712" s="33">
        <f t="shared" si="269"/>
        <v>41242</v>
      </c>
      <c r="BG1712" s="34">
        <f t="shared" si="264"/>
        <v>82.88000000000001</v>
      </c>
      <c r="BH1712" s="32">
        <f t="shared" si="265"/>
        <v>1</v>
      </c>
      <c r="BI1712" s="32">
        <f t="shared" si="266"/>
        <v>0</v>
      </c>
      <c r="BJ1712" s="69">
        <f t="shared" si="267"/>
        <v>0</v>
      </c>
      <c r="BK1712" s="158" t="str">
        <f t="shared" si="268"/>
        <v/>
      </c>
    </row>
    <row r="1713" spans="1:63" ht="12" customHeight="1" x14ac:dyDescent="0.2">
      <c r="A1713" s="8"/>
      <c r="B1713" s="7"/>
      <c r="C1713" s="7"/>
      <c r="D1713" s="7"/>
      <c r="E1713" s="7"/>
      <c r="F1713" s="7"/>
      <c r="G1713" s="7"/>
      <c r="H1713" s="7"/>
      <c r="I1713" s="10"/>
      <c r="J1713" s="25"/>
      <c r="K1713" s="250"/>
      <c r="L1713" s="31"/>
      <c r="M1713" s="9"/>
      <c r="N1713" s="11" t="s">
        <v>25</v>
      </c>
      <c r="O1713" s="39"/>
      <c r="P1713" s="47"/>
      <c r="Q1713" s="13"/>
      <c r="R1713" s="248">
        <f t="shared" si="260"/>
        <v>0</v>
      </c>
      <c r="S1713" s="248">
        <f t="shared" si="261"/>
        <v>0</v>
      </c>
      <c r="T1713" s="248">
        <f t="shared" si="262"/>
        <v>0</v>
      </c>
      <c r="U1713" s="248">
        <f t="shared" si="263"/>
        <v>0</v>
      </c>
      <c r="V1713" s="13"/>
      <c r="W1713" s="7"/>
      <c r="AT1713" s="130"/>
      <c r="BF1713" s="33">
        <f t="shared" si="269"/>
        <v>41242</v>
      </c>
      <c r="BG1713" s="34">
        <f t="shared" si="264"/>
        <v>82.88000000000001</v>
      </c>
      <c r="BH1713" s="32">
        <f t="shared" si="265"/>
        <v>1</v>
      </c>
      <c r="BI1713" s="32">
        <f t="shared" si="266"/>
        <v>0</v>
      </c>
      <c r="BJ1713" s="69">
        <f t="shared" si="267"/>
        <v>0</v>
      </c>
      <c r="BK1713" s="158" t="str">
        <f t="shared" si="268"/>
        <v/>
      </c>
    </row>
    <row r="1714" spans="1:63" ht="12" customHeight="1" x14ac:dyDescent="0.2">
      <c r="A1714" s="8"/>
      <c r="B1714" s="7"/>
      <c r="C1714" s="7"/>
      <c r="D1714" s="7"/>
      <c r="E1714" s="7"/>
      <c r="F1714" s="7"/>
      <c r="G1714" s="7"/>
      <c r="H1714" s="7"/>
      <c r="I1714" s="10"/>
      <c r="J1714" s="25"/>
      <c r="K1714" s="250"/>
      <c r="L1714" s="31"/>
      <c r="M1714" s="9"/>
      <c r="N1714" s="11" t="s">
        <v>25</v>
      </c>
      <c r="O1714" s="39"/>
      <c r="P1714" s="47"/>
      <c r="Q1714" s="13"/>
      <c r="R1714" s="248">
        <f t="shared" si="260"/>
        <v>0</v>
      </c>
      <c r="S1714" s="248">
        <f t="shared" si="261"/>
        <v>0</v>
      </c>
      <c r="T1714" s="248">
        <f t="shared" si="262"/>
        <v>0</v>
      </c>
      <c r="U1714" s="248">
        <f t="shared" si="263"/>
        <v>0</v>
      </c>
      <c r="V1714" s="13"/>
      <c r="W1714" s="7"/>
      <c r="AT1714" s="130"/>
      <c r="BF1714" s="33">
        <f t="shared" si="269"/>
        <v>41242</v>
      </c>
      <c r="BG1714" s="34">
        <f t="shared" si="264"/>
        <v>82.88000000000001</v>
      </c>
      <c r="BH1714" s="32">
        <f t="shared" si="265"/>
        <v>1</v>
      </c>
      <c r="BI1714" s="32">
        <f t="shared" si="266"/>
        <v>0</v>
      </c>
      <c r="BJ1714" s="69">
        <f t="shared" si="267"/>
        <v>0</v>
      </c>
      <c r="BK1714" s="158" t="str">
        <f t="shared" si="268"/>
        <v/>
      </c>
    </row>
    <row r="1715" spans="1:63" ht="12" customHeight="1" x14ac:dyDescent="0.2">
      <c r="A1715" s="8"/>
      <c r="B1715" s="7"/>
      <c r="C1715" s="7"/>
      <c r="D1715" s="7"/>
      <c r="E1715" s="7"/>
      <c r="F1715" s="7"/>
      <c r="G1715" s="7"/>
      <c r="H1715" s="7"/>
      <c r="I1715" s="10"/>
      <c r="J1715" s="25"/>
      <c r="K1715" s="250"/>
      <c r="L1715" s="31"/>
      <c r="M1715" s="9"/>
      <c r="N1715" s="11" t="s">
        <v>25</v>
      </c>
      <c r="O1715" s="39"/>
      <c r="P1715" s="47"/>
      <c r="Q1715" s="13"/>
      <c r="R1715" s="248">
        <f t="shared" si="260"/>
        <v>0</v>
      </c>
      <c r="S1715" s="248">
        <f t="shared" si="261"/>
        <v>0</v>
      </c>
      <c r="T1715" s="248">
        <f t="shared" si="262"/>
        <v>0</v>
      </c>
      <c r="U1715" s="248">
        <f t="shared" si="263"/>
        <v>0</v>
      </c>
      <c r="V1715" s="13"/>
      <c r="W1715" s="7"/>
      <c r="AT1715" s="130"/>
      <c r="BF1715" s="33">
        <f t="shared" si="269"/>
        <v>41242</v>
      </c>
      <c r="BG1715" s="34">
        <f t="shared" si="264"/>
        <v>82.88000000000001</v>
      </c>
      <c r="BH1715" s="32">
        <f t="shared" si="265"/>
        <v>1</v>
      </c>
      <c r="BI1715" s="32">
        <f t="shared" si="266"/>
        <v>0</v>
      </c>
      <c r="BJ1715" s="69">
        <f t="shared" si="267"/>
        <v>0</v>
      </c>
      <c r="BK1715" s="158" t="str">
        <f t="shared" si="268"/>
        <v/>
      </c>
    </row>
    <row r="1716" spans="1:63" ht="12" customHeight="1" x14ac:dyDescent="0.2">
      <c r="A1716" s="8"/>
      <c r="B1716" s="7"/>
      <c r="C1716" s="7"/>
      <c r="D1716" s="7"/>
      <c r="E1716" s="7"/>
      <c r="F1716" s="7"/>
      <c r="G1716" s="7"/>
      <c r="H1716" s="7"/>
      <c r="I1716" s="10"/>
      <c r="J1716" s="25"/>
      <c r="K1716" s="250"/>
      <c r="L1716" s="31"/>
      <c r="M1716" s="9"/>
      <c r="N1716" s="11" t="s">
        <v>25</v>
      </c>
      <c r="O1716" s="39"/>
      <c r="P1716" s="47"/>
      <c r="Q1716" s="13"/>
      <c r="R1716" s="248">
        <f t="shared" si="260"/>
        <v>0</v>
      </c>
      <c r="S1716" s="248">
        <f t="shared" si="261"/>
        <v>0</v>
      </c>
      <c r="T1716" s="248">
        <f t="shared" si="262"/>
        <v>0</v>
      </c>
      <c r="U1716" s="248">
        <f t="shared" si="263"/>
        <v>0</v>
      </c>
      <c r="V1716" s="13"/>
      <c r="W1716" s="7"/>
      <c r="AT1716" s="130"/>
      <c r="BF1716" s="33">
        <f t="shared" si="269"/>
        <v>41242</v>
      </c>
      <c r="BG1716" s="34">
        <f t="shared" si="264"/>
        <v>82.88000000000001</v>
      </c>
      <c r="BH1716" s="32">
        <f t="shared" si="265"/>
        <v>1</v>
      </c>
      <c r="BI1716" s="32">
        <f t="shared" si="266"/>
        <v>0</v>
      </c>
      <c r="BJ1716" s="69">
        <f t="shared" si="267"/>
        <v>0</v>
      </c>
      <c r="BK1716" s="158" t="str">
        <f t="shared" si="268"/>
        <v/>
      </c>
    </row>
    <row r="1717" spans="1:63" ht="12" customHeight="1" x14ac:dyDescent="0.2">
      <c r="A1717" s="8"/>
      <c r="B1717" s="7"/>
      <c r="C1717" s="7"/>
      <c r="D1717" s="7"/>
      <c r="E1717" s="7"/>
      <c r="F1717" s="7"/>
      <c r="G1717" s="7"/>
      <c r="H1717" s="7"/>
      <c r="I1717" s="10"/>
      <c r="J1717" s="25"/>
      <c r="K1717" s="250"/>
      <c r="L1717" s="31"/>
      <c r="M1717" s="9"/>
      <c r="N1717" s="11" t="s">
        <v>25</v>
      </c>
      <c r="O1717" s="39"/>
      <c r="P1717" s="47"/>
      <c r="Q1717" s="13"/>
      <c r="R1717" s="248">
        <f t="shared" si="260"/>
        <v>0</v>
      </c>
      <c r="S1717" s="248">
        <f t="shared" si="261"/>
        <v>0</v>
      </c>
      <c r="T1717" s="248">
        <f t="shared" si="262"/>
        <v>0</v>
      </c>
      <c r="U1717" s="248">
        <f t="shared" si="263"/>
        <v>0</v>
      </c>
      <c r="V1717" s="13"/>
      <c r="W1717" s="7"/>
      <c r="AT1717" s="130"/>
      <c r="BF1717" s="33">
        <f t="shared" si="269"/>
        <v>41242</v>
      </c>
      <c r="BG1717" s="34">
        <f t="shared" si="264"/>
        <v>82.88000000000001</v>
      </c>
      <c r="BH1717" s="32">
        <f t="shared" si="265"/>
        <v>1</v>
      </c>
      <c r="BI1717" s="32">
        <f t="shared" si="266"/>
        <v>0</v>
      </c>
      <c r="BJ1717" s="69">
        <f t="shared" si="267"/>
        <v>0</v>
      </c>
      <c r="BK1717" s="158" t="str">
        <f t="shared" si="268"/>
        <v/>
      </c>
    </row>
    <row r="1718" spans="1:63" ht="12" customHeight="1" x14ac:dyDescent="0.2">
      <c r="A1718" s="8"/>
      <c r="B1718" s="7"/>
      <c r="C1718" s="7"/>
      <c r="D1718" s="7"/>
      <c r="E1718" s="7"/>
      <c r="F1718" s="7"/>
      <c r="G1718" s="7"/>
      <c r="H1718" s="7"/>
      <c r="I1718" s="10"/>
      <c r="J1718" s="25"/>
      <c r="K1718" s="250"/>
      <c r="L1718" s="31"/>
      <c r="M1718" s="9"/>
      <c r="N1718" s="11" t="s">
        <v>25</v>
      </c>
      <c r="O1718" s="39"/>
      <c r="P1718" s="47"/>
      <c r="Q1718" s="13"/>
      <c r="R1718" s="248">
        <f t="shared" si="260"/>
        <v>0</v>
      </c>
      <c r="S1718" s="248">
        <f t="shared" si="261"/>
        <v>0</v>
      </c>
      <c r="T1718" s="248">
        <f t="shared" si="262"/>
        <v>0</v>
      </c>
      <c r="U1718" s="248">
        <f t="shared" si="263"/>
        <v>0</v>
      </c>
      <c r="V1718" s="13"/>
      <c r="W1718" s="7"/>
      <c r="AT1718" s="130"/>
      <c r="BF1718" s="33">
        <f t="shared" si="269"/>
        <v>41242</v>
      </c>
      <c r="BG1718" s="34">
        <f t="shared" si="264"/>
        <v>82.88000000000001</v>
      </c>
      <c r="BH1718" s="32">
        <f t="shared" si="265"/>
        <v>1</v>
      </c>
      <c r="BI1718" s="32">
        <f t="shared" si="266"/>
        <v>0</v>
      </c>
      <c r="BJ1718" s="69">
        <f t="shared" si="267"/>
        <v>0</v>
      </c>
      <c r="BK1718" s="158" t="str">
        <f t="shared" si="268"/>
        <v/>
      </c>
    </row>
    <row r="1719" spans="1:63" ht="12" customHeight="1" x14ac:dyDescent="0.2">
      <c r="A1719" s="8"/>
      <c r="B1719" s="7"/>
      <c r="C1719" s="7"/>
      <c r="D1719" s="7"/>
      <c r="E1719" s="7"/>
      <c r="F1719" s="7"/>
      <c r="G1719" s="7"/>
      <c r="H1719" s="7"/>
      <c r="I1719" s="10"/>
      <c r="J1719" s="25"/>
      <c r="K1719" s="250"/>
      <c r="L1719" s="31"/>
      <c r="M1719" s="9"/>
      <c r="N1719" s="11" t="s">
        <v>25</v>
      </c>
      <c r="O1719" s="39"/>
      <c r="P1719" s="47"/>
      <c r="Q1719" s="13"/>
      <c r="R1719" s="248">
        <f t="shared" si="260"/>
        <v>0</v>
      </c>
      <c r="S1719" s="248">
        <f t="shared" si="261"/>
        <v>0</v>
      </c>
      <c r="T1719" s="248">
        <f t="shared" si="262"/>
        <v>0</v>
      </c>
      <c r="U1719" s="248">
        <f t="shared" si="263"/>
        <v>0</v>
      </c>
      <c r="V1719" s="13"/>
      <c r="W1719" s="7"/>
      <c r="AT1719" s="130"/>
      <c r="BF1719" s="33">
        <f t="shared" si="269"/>
        <v>41242</v>
      </c>
      <c r="BG1719" s="34">
        <f t="shared" si="264"/>
        <v>82.88000000000001</v>
      </c>
      <c r="BH1719" s="32">
        <f t="shared" si="265"/>
        <v>1</v>
      </c>
      <c r="BI1719" s="32">
        <f t="shared" si="266"/>
        <v>0</v>
      </c>
      <c r="BJ1719" s="69">
        <f t="shared" si="267"/>
        <v>0</v>
      </c>
      <c r="BK1719" s="158" t="str">
        <f t="shared" si="268"/>
        <v/>
      </c>
    </row>
    <row r="1720" spans="1:63" ht="12" customHeight="1" x14ac:dyDescent="0.2">
      <c r="A1720" s="8"/>
      <c r="B1720" s="7"/>
      <c r="C1720" s="7"/>
      <c r="D1720" s="7"/>
      <c r="E1720" s="7"/>
      <c r="F1720" s="7"/>
      <c r="G1720" s="7"/>
      <c r="H1720" s="7"/>
      <c r="I1720" s="10"/>
      <c r="J1720" s="25"/>
      <c r="K1720" s="250"/>
      <c r="L1720" s="31"/>
      <c r="M1720" s="9"/>
      <c r="N1720" s="11" t="s">
        <v>25</v>
      </c>
      <c r="O1720" s="39"/>
      <c r="P1720" s="47"/>
      <c r="Q1720" s="13"/>
      <c r="R1720" s="248">
        <f t="shared" si="260"/>
        <v>0</v>
      </c>
      <c r="S1720" s="248">
        <f t="shared" si="261"/>
        <v>0</v>
      </c>
      <c r="T1720" s="248">
        <f t="shared" si="262"/>
        <v>0</v>
      </c>
      <c r="U1720" s="248">
        <f t="shared" si="263"/>
        <v>0</v>
      </c>
      <c r="V1720" s="13"/>
      <c r="W1720" s="7"/>
      <c r="AT1720" s="130"/>
      <c r="BF1720" s="33">
        <f t="shared" si="269"/>
        <v>41242</v>
      </c>
      <c r="BG1720" s="34">
        <f t="shared" si="264"/>
        <v>82.88000000000001</v>
      </c>
      <c r="BH1720" s="32">
        <f t="shared" si="265"/>
        <v>1</v>
      </c>
      <c r="BI1720" s="32">
        <f t="shared" si="266"/>
        <v>0</v>
      </c>
      <c r="BJ1720" s="69">
        <f t="shared" si="267"/>
        <v>0</v>
      </c>
      <c r="BK1720" s="158" t="str">
        <f t="shared" si="268"/>
        <v/>
      </c>
    </row>
    <row r="1721" spans="1:63" ht="12" customHeight="1" x14ac:dyDescent="0.2">
      <c r="A1721" s="8"/>
      <c r="B1721" s="7"/>
      <c r="C1721" s="7"/>
      <c r="D1721" s="7"/>
      <c r="E1721" s="7"/>
      <c r="F1721" s="7"/>
      <c r="G1721" s="7"/>
      <c r="H1721" s="7"/>
      <c r="I1721" s="10"/>
      <c r="J1721" s="25"/>
      <c r="K1721" s="250"/>
      <c r="L1721" s="31"/>
      <c r="M1721" s="9"/>
      <c r="N1721" s="11" t="s">
        <v>25</v>
      </c>
      <c r="O1721" s="39"/>
      <c r="P1721" s="47"/>
      <c r="Q1721" s="13"/>
      <c r="R1721" s="248">
        <f t="shared" si="260"/>
        <v>0</v>
      </c>
      <c r="S1721" s="248">
        <f t="shared" si="261"/>
        <v>0</v>
      </c>
      <c r="T1721" s="248">
        <f t="shared" si="262"/>
        <v>0</v>
      </c>
      <c r="U1721" s="248">
        <f t="shared" si="263"/>
        <v>0</v>
      </c>
      <c r="V1721" s="13"/>
      <c r="W1721" s="7"/>
      <c r="AT1721" s="130"/>
      <c r="BF1721" s="33">
        <f t="shared" si="269"/>
        <v>41242</v>
      </c>
      <c r="BG1721" s="34">
        <f t="shared" si="264"/>
        <v>82.88000000000001</v>
      </c>
      <c r="BH1721" s="32">
        <f t="shared" si="265"/>
        <v>1</v>
      </c>
      <c r="BI1721" s="32">
        <f t="shared" si="266"/>
        <v>0</v>
      </c>
      <c r="BJ1721" s="69">
        <f t="shared" si="267"/>
        <v>0</v>
      </c>
      <c r="BK1721" s="158" t="str">
        <f t="shared" si="268"/>
        <v/>
      </c>
    </row>
    <row r="1722" spans="1:63" ht="12" customHeight="1" x14ac:dyDescent="0.2">
      <c r="A1722" s="8"/>
      <c r="B1722" s="7"/>
      <c r="C1722" s="7"/>
      <c r="D1722" s="7"/>
      <c r="E1722" s="7"/>
      <c r="F1722" s="7"/>
      <c r="G1722" s="7"/>
      <c r="H1722" s="7"/>
      <c r="I1722" s="10"/>
      <c r="J1722" s="25"/>
      <c r="K1722" s="250"/>
      <c r="L1722" s="31"/>
      <c r="M1722" s="9"/>
      <c r="N1722" s="11" t="s">
        <v>25</v>
      </c>
      <c r="O1722" s="39"/>
      <c r="P1722" s="47"/>
      <c r="Q1722" s="13"/>
      <c r="R1722" s="248">
        <f t="shared" si="260"/>
        <v>0</v>
      </c>
      <c r="S1722" s="248">
        <f t="shared" si="261"/>
        <v>0</v>
      </c>
      <c r="T1722" s="248">
        <f t="shared" si="262"/>
        <v>0</v>
      </c>
      <c r="U1722" s="248">
        <f t="shared" si="263"/>
        <v>0</v>
      </c>
      <c r="V1722" s="13"/>
      <c r="W1722" s="7"/>
      <c r="AT1722" s="130"/>
      <c r="BF1722" s="33">
        <f t="shared" si="269"/>
        <v>41242</v>
      </c>
      <c r="BG1722" s="34">
        <f t="shared" si="264"/>
        <v>82.88000000000001</v>
      </c>
      <c r="BH1722" s="32">
        <f t="shared" si="265"/>
        <v>1</v>
      </c>
      <c r="BI1722" s="32">
        <f t="shared" si="266"/>
        <v>0</v>
      </c>
      <c r="BJ1722" s="69">
        <f t="shared" si="267"/>
        <v>0</v>
      </c>
      <c r="BK1722" s="158" t="str">
        <f t="shared" si="268"/>
        <v/>
      </c>
    </row>
    <row r="1723" spans="1:63" ht="12" customHeight="1" x14ac:dyDescent="0.2">
      <c r="A1723" s="8"/>
      <c r="B1723" s="7"/>
      <c r="C1723" s="7"/>
      <c r="D1723" s="7"/>
      <c r="E1723" s="7"/>
      <c r="F1723" s="7"/>
      <c r="G1723" s="7"/>
      <c r="H1723" s="7"/>
      <c r="I1723" s="10"/>
      <c r="J1723" s="25"/>
      <c r="K1723" s="250"/>
      <c r="L1723" s="31"/>
      <c r="M1723" s="9"/>
      <c r="N1723" s="11" t="s">
        <v>25</v>
      </c>
      <c r="O1723" s="39"/>
      <c r="P1723" s="47"/>
      <c r="Q1723" s="13"/>
      <c r="R1723" s="248">
        <f t="shared" si="260"/>
        <v>0</v>
      </c>
      <c r="S1723" s="248">
        <f t="shared" si="261"/>
        <v>0</v>
      </c>
      <c r="T1723" s="248">
        <f t="shared" si="262"/>
        <v>0</v>
      </c>
      <c r="U1723" s="248">
        <f t="shared" si="263"/>
        <v>0</v>
      </c>
      <c r="V1723" s="13"/>
      <c r="W1723" s="7"/>
      <c r="AT1723" s="130"/>
      <c r="BF1723" s="33">
        <f t="shared" si="269"/>
        <v>41242</v>
      </c>
      <c r="BG1723" s="34">
        <f t="shared" si="264"/>
        <v>82.88000000000001</v>
      </c>
      <c r="BH1723" s="32">
        <f t="shared" si="265"/>
        <v>1</v>
      </c>
      <c r="BI1723" s="32">
        <f t="shared" si="266"/>
        <v>0</v>
      </c>
      <c r="BJ1723" s="69">
        <f t="shared" si="267"/>
        <v>0</v>
      </c>
      <c r="BK1723" s="158" t="str">
        <f t="shared" si="268"/>
        <v/>
      </c>
    </row>
    <row r="1724" spans="1:63" ht="12" customHeight="1" x14ac:dyDescent="0.2">
      <c r="A1724" s="8"/>
      <c r="B1724" s="7"/>
      <c r="C1724" s="7"/>
      <c r="D1724" s="7"/>
      <c r="E1724" s="7"/>
      <c r="F1724" s="7"/>
      <c r="G1724" s="7"/>
      <c r="H1724" s="7"/>
      <c r="I1724" s="10"/>
      <c r="J1724" s="25"/>
      <c r="K1724" s="250"/>
      <c r="L1724" s="31"/>
      <c r="M1724" s="9"/>
      <c r="N1724" s="11" t="s">
        <v>25</v>
      </c>
      <c r="O1724" s="39"/>
      <c r="P1724" s="47"/>
      <c r="Q1724" s="13"/>
      <c r="R1724" s="248">
        <f t="shared" si="260"/>
        <v>0</v>
      </c>
      <c r="S1724" s="248">
        <f t="shared" si="261"/>
        <v>0</v>
      </c>
      <c r="T1724" s="248">
        <f t="shared" si="262"/>
        <v>0</v>
      </c>
      <c r="U1724" s="248">
        <f t="shared" si="263"/>
        <v>0</v>
      </c>
      <c r="V1724" s="13"/>
      <c r="W1724" s="7"/>
      <c r="AT1724" s="130"/>
      <c r="BF1724" s="33">
        <f t="shared" si="269"/>
        <v>41242</v>
      </c>
      <c r="BG1724" s="34">
        <f t="shared" si="264"/>
        <v>82.88000000000001</v>
      </c>
      <c r="BH1724" s="32">
        <f t="shared" si="265"/>
        <v>1</v>
      </c>
      <c r="BI1724" s="32">
        <f t="shared" si="266"/>
        <v>0</v>
      </c>
      <c r="BJ1724" s="69">
        <f t="shared" si="267"/>
        <v>0</v>
      </c>
      <c r="BK1724" s="158" t="str">
        <f t="shared" si="268"/>
        <v/>
      </c>
    </row>
    <row r="1725" spans="1:63" ht="12" customHeight="1" x14ac:dyDescent="0.2">
      <c r="A1725" s="8"/>
      <c r="B1725" s="7"/>
      <c r="C1725" s="7"/>
      <c r="D1725" s="7"/>
      <c r="E1725" s="7"/>
      <c r="F1725" s="7"/>
      <c r="G1725" s="7"/>
      <c r="H1725" s="7"/>
      <c r="I1725" s="10"/>
      <c r="J1725" s="25"/>
      <c r="K1725" s="250"/>
      <c r="L1725" s="31"/>
      <c r="M1725" s="9"/>
      <c r="N1725" s="11" t="s">
        <v>25</v>
      </c>
      <c r="O1725" s="39"/>
      <c r="P1725" s="47"/>
      <c r="Q1725" s="13"/>
      <c r="R1725" s="248">
        <f t="shared" si="260"/>
        <v>0</v>
      </c>
      <c r="S1725" s="248">
        <f t="shared" si="261"/>
        <v>0</v>
      </c>
      <c r="T1725" s="248">
        <f t="shared" si="262"/>
        <v>0</v>
      </c>
      <c r="U1725" s="248">
        <f t="shared" si="263"/>
        <v>0</v>
      </c>
      <c r="V1725" s="13"/>
      <c r="W1725" s="7"/>
      <c r="AT1725" s="130"/>
      <c r="BF1725" s="33">
        <f t="shared" si="269"/>
        <v>41242</v>
      </c>
      <c r="BG1725" s="34">
        <f t="shared" si="264"/>
        <v>82.88000000000001</v>
      </c>
      <c r="BH1725" s="32">
        <f t="shared" si="265"/>
        <v>1</v>
      </c>
      <c r="BI1725" s="32">
        <f t="shared" si="266"/>
        <v>0</v>
      </c>
      <c r="BJ1725" s="69">
        <f t="shared" si="267"/>
        <v>0</v>
      </c>
      <c r="BK1725" s="158" t="str">
        <f t="shared" si="268"/>
        <v/>
      </c>
    </row>
    <row r="1726" spans="1:63" ht="12" customHeight="1" x14ac:dyDescent="0.2">
      <c r="A1726" s="8"/>
      <c r="B1726" s="7"/>
      <c r="C1726" s="7"/>
      <c r="D1726" s="7"/>
      <c r="E1726" s="7"/>
      <c r="F1726" s="7"/>
      <c r="G1726" s="7"/>
      <c r="H1726" s="7"/>
      <c r="I1726" s="10"/>
      <c r="J1726" s="25"/>
      <c r="K1726" s="250"/>
      <c r="L1726" s="31"/>
      <c r="M1726" s="9"/>
      <c r="N1726" s="11" t="s">
        <v>25</v>
      </c>
      <c r="O1726" s="39"/>
      <c r="P1726" s="47"/>
      <c r="Q1726" s="13"/>
      <c r="R1726" s="248">
        <f t="shared" si="260"/>
        <v>0</v>
      </c>
      <c r="S1726" s="248">
        <f t="shared" si="261"/>
        <v>0</v>
      </c>
      <c r="T1726" s="248">
        <f t="shared" si="262"/>
        <v>0</v>
      </c>
      <c r="U1726" s="248">
        <f t="shared" si="263"/>
        <v>0</v>
      </c>
      <c r="V1726" s="13"/>
      <c r="W1726" s="7"/>
      <c r="AT1726" s="130"/>
      <c r="BF1726" s="33">
        <f t="shared" si="269"/>
        <v>41242</v>
      </c>
      <c r="BG1726" s="34">
        <f t="shared" si="264"/>
        <v>82.88000000000001</v>
      </c>
      <c r="BH1726" s="32">
        <f t="shared" si="265"/>
        <v>1</v>
      </c>
      <c r="BI1726" s="32">
        <f t="shared" si="266"/>
        <v>0</v>
      </c>
      <c r="BJ1726" s="69">
        <f t="shared" si="267"/>
        <v>0</v>
      </c>
      <c r="BK1726" s="158" t="str">
        <f t="shared" si="268"/>
        <v/>
      </c>
    </row>
    <row r="1727" spans="1:63" ht="12" customHeight="1" x14ac:dyDescent="0.2">
      <c r="A1727" s="8"/>
      <c r="B1727" s="7"/>
      <c r="C1727" s="7"/>
      <c r="D1727" s="7"/>
      <c r="E1727" s="7"/>
      <c r="F1727" s="7"/>
      <c r="G1727" s="7"/>
      <c r="H1727" s="7"/>
      <c r="I1727" s="10"/>
      <c r="J1727" s="25"/>
      <c r="K1727" s="250"/>
      <c r="L1727" s="31"/>
      <c r="M1727" s="9"/>
      <c r="N1727" s="11" t="s">
        <v>25</v>
      </c>
      <c r="O1727" s="39"/>
      <c r="P1727" s="47"/>
      <c r="Q1727" s="13"/>
      <c r="R1727" s="248">
        <f t="shared" si="260"/>
        <v>0</v>
      </c>
      <c r="S1727" s="248">
        <f t="shared" si="261"/>
        <v>0</v>
      </c>
      <c r="T1727" s="248">
        <f t="shared" si="262"/>
        <v>0</v>
      </c>
      <c r="U1727" s="248">
        <f t="shared" si="263"/>
        <v>0</v>
      </c>
      <c r="V1727" s="13"/>
      <c r="W1727" s="7"/>
      <c r="AT1727" s="130"/>
      <c r="BF1727" s="33">
        <f t="shared" si="269"/>
        <v>41242</v>
      </c>
      <c r="BG1727" s="34">
        <f t="shared" si="264"/>
        <v>82.88000000000001</v>
      </c>
      <c r="BH1727" s="32">
        <f t="shared" si="265"/>
        <v>1</v>
      </c>
      <c r="BI1727" s="32">
        <f t="shared" si="266"/>
        <v>0</v>
      </c>
      <c r="BJ1727" s="69">
        <f t="shared" si="267"/>
        <v>0</v>
      </c>
      <c r="BK1727" s="158" t="str">
        <f t="shared" si="268"/>
        <v/>
      </c>
    </row>
    <row r="1728" spans="1:63" ht="12" customHeight="1" x14ac:dyDescent="0.2">
      <c r="A1728" s="8"/>
      <c r="B1728" s="7"/>
      <c r="C1728" s="7"/>
      <c r="D1728" s="7"/>
      <c r="E1728" s="7"/>
      <c r="F1728" s="7"/>
      <c r="G1728" s="7"/>
      <c r="H1728" s="7"/>
      <c r="I1728" s="10"/>
      <c r="J1728" s="25"/>
      <c r="K1728" s="250"/>
      <c r="L1728" s="31"/>
      <c r="M1728" s="9"/>
      <c r="N1728" s="11" t="s">
        <v>25</v>
      </c>
      <c r="O1728" s="39"/>
      <c r="P1728" s="47"/>
      <c r="Q1728" s="13"/>
      <c r="R1728" s="248">
        <f t="shared" si="260"/>
        <v>0</v>
      </c>
      <c r="S1728" s="248">
        <f t="shared" si="261"/>
        <v>0</v>
      </c>
      <c r="T1728" s="248">
        <f t="shared" si="262"/>
        <v>0</v>
      </c>
      <c r="U1728" s="248">
        <f t="shared" si="263"/>
        <v>0</v>
      </c>
      <c r="V1728" s="13"/>
      <c r="W1728" s="7"/>
      <c r="AT1728" s="130"/>
      <c r="BF1728" s="33">
        <f t="shared" si="269"/>
        <v>41242</v>
      </c>
      <c r="BG1728" s="34">
        <f t="shared" si="264"/>
        <v>82.88000000000001</v>
      </c>
      <c r="BH1728" s="32">
        <f t="shared" si="265"/>
        <v>1</v>
      </c>
      <c r="BI1728" s="32">
        <f t="shared" si="266"/>
        <v>0</v>
      </c>
      <c r="BJ1728" s="69">
        <f t="shared" si="267"/>
        <v>0</v>
      </c>
      <c r="BK1728" s="158" t="str">
        <f t="shared" si="268"/>
        <v/>
      </c>
    </row>
    <row r="1729" spans="1:63" ht="12" customHeight="1" x14ac:dyDescent="0.2">
      <c r="A1729" s="8"/>
      <c r="B1729" s="7"/>
      <c r="C1729" s="7"/>
      <c r="D1729" s="7"/>
      <c r="E1729" s="7"/>
      <c r="F1729" s="7"/>
      <c r="G1729" s="7"/>
      <c r="H1729" s="7"/>
      <c r="I1729" s="10"/>
      <c r="J1729" s="25"/>
      <c r="K1729" s="250"/>
      <c r="L1729" s="31"/>
      <c r="M1729" s="9"/>
      <c r="N1729" s="11" t="s">
        <v>25</v>
      </c>
      <c r="O1729" s="39"/>
      <c r="P1729" s="47"/>
      <c r="Q1729" s="13"/>
      <c r="R1729" s="248">
        <f t="shared" si="260"/>
        <v>0</v>
      </c>
      <c r="S1729" s="248">
        <f t="shared" si="261"/>
        <v>0</v>
      </c>
      <c r="T1729" s="248">
        <f t="shared" si="262"/>
        <v>0</v>
      </c>
      <c r="U1729" s="248">
        <f t="shared" si="263"/>
        <v>0</v>
      </c>
      <c r="V1729" s="13"/>
      <c r="W1729" s="7"/>
      <c r="AT1729" s="130"/>
      <c r="BF1729" s="33">
        <f t="shared" si="269"/>
        <v>41242</v>
      </c>
      <c r="BG1729" s="34">
        <f t="shared" si="264"/>
        <v>82.88000000000001</v>
      </c>
      <c r="BH1729" s="32">
        <f t="shared" si="265"/>
        <v>1</v>
      </c>
      <c r="BI1729" s="32">
        <f t="shared" si="266"/>
        <v>0</v>
      </c>
      <c r="BJ1729" s="69">
        <f t="shared" si="267"/>
        <v>0</v>
      </c>
      <c r="BK1729" s="158" t="str">
        <f t="shared" si="268"/>
        <v/>
      </c>
    </row>
    <row r="1730" spans="1:63" ht="12" customHeight="1" x14ac:dyDescent="0.2">
      <c r="A1730" s="8"/>
      <c r="B1730" s="7"/>
      <c r="C1730" s="7"/>
      <c r="D1730" s="7"/>
      <c r="E1730" s="7"/>
      <c r="F1730" s="7"/>
      <c r="G1730" s="7"/>
      <c r="H1730" s="7"/>
      <c r="I1730" s="10"/>
      <c r="J1730" s="25"/>
      <c r="K1730" s="250"/>
      <c r="L1730" s="31"/>
      <c r="M1730" s="9"/>
      <c r="N1730" s="11" t="s">
        <v>25</v>
      </c>
      <c r="O1730" s="39"/>
      <c r="P1730" s="47"/>
      <c r="Q1730" s="13"/>
      <c r="R1730" s="248">
        <f t="shared" si="260"/>
        <v>0</v>
      </c>
      <c r="S1730" s="248">
        <f t="shared" si="261"/>
        <v>0</v>
      </c>
      <c r="T1730" s="248">
        <f t="shared" si="262"/>
        <v>0</v>
      </c>
      <c r="U1730" s="248">
        <f t="shared" si="263"/>
        <v>0</v>
      </c>
      <c r="V1730" s="13"/>
      <c r="W1730" s="7"/>
      <c r="AT1730" s="130"/>
      <c r="BF1730" s="33">
        <f t="shared" si="269"/>
        <v>41242</v>
      </c>
      <c r="BG1730" s="34">
        <f t="shared" si="264"/>
        <v>82.88000000000001</v>
      </c>
      <c r="BH1730" s="32">
        <f t="shared" si="265"/>
        <v>1</v>
      </c>
      <c r="BI1730" s="32">
        <f t="shared" si="266"/>
        <v>0</v>
      </c>
      <c r="BJ1730" s="69">
        <f t="shared" si="267"/>
        <v>0</v>
      </c>
      <c r="BK1730" s="158" t="str">
        <f t="shared" si="268"/>
        <v/>
      </c>
    </row>
    <row r="1731" spans="1:63" ht="12" customHeight="1" x14ac:dyDescent="0.2">
      <c r="A1731" s="8"/>
      <c r="B1731" s="7"/>
      <c r="C1731" s="7"/>
      <c r="D1731" s="7"/>
      <c r="E1731" s="7"/>
      <c r="F1731" s="7"/>
      <c r="G1731" s="7"/>
      <c r="H1731" s="7"/>
      <c r="I1731" s="10"/>
      <c r="J1731" s="25"/>
      <c r="K1731" s="250"/>
      <c r="L1731" s="31"/>
      <c r="M1731" s="9"/>
      <c r="N1731" s="11" t="s">
        <v>25</v>
      </c>
      <c r="O1731" s="39"/>
      <c r="P1731" s="47"/>
      <c r="Q1731" s="13"/>
      <c r="R1731" s="248">
        <f t="shared" si="260"/>
        <v>0</v>
      </c>
      <c r="S1731" s="248">
        <f t="shared" si="261"/>
        <v>0</v>
      </c>
      <c r="T1731" s="248">
        <f t="shared" si="262"/>
        <v>0</v>
      </c>
      <c r="U1731" s="248">
        <f t="shared" si="263"/>
        <v>0</v>
      </c>
      <c r="V1731" s="13"/>
      <c r="W1731" s="7"/>
      <c r="AT1731" s="130"/>
      <c r="BF1731" s="33">
        <f t="shared" si="269"/>
        <v>41242</v>
      </c>
      <c r="BG1731" s="34">
        <f t="shared" si="264"/>
        <v>82.88000000000001</v>
      </c>
      <c r="BH1731" s="32">
        <f t="shared" si="265"/>
        <v>1</v>
      </c>
      <c r="BI1731" s="32">
        <f t="shared" si="266"/>
        <v>0</v>
      </c>
      <c r="BJ1731" s="69">
        <f t="shared" si="267"/>
        <v>0</v>
      </c>
      <c r="BK1731" s="158" t="str">
        <f t="shared" si="268"/>
        <v/>
      </c>
    </row>
    <row r="1732" spans="1:63" ht="12" customHeight="1" x14ac:dyDescent="0.2">
      <c r="A1732" s="8"/>
      <c r="B1732" s="7"/>
      <c r="C1732" s="7"/>
      <c r="D1732" s="7"/>
      <c r="E1732" s="7"/>
      <c r="F1732" s="7"/>
      <c r="G1732" s="7"/>
      <c r="H1732" s="7"/>
      <c r="I1732" s="10"/>
      <c r="J1732" s="25"/>
      <c r="K1732" s="250"/>
      <c r="L1732" s="31"/>
      <c r="M1732" s="9"/>
      <c r="N1732" s="11" t="s">
        <v>25</v>
      </c>
      <c r="O1732" s="39"/>
      <c r="P1732" s="47"/>
      <c r="Q1732" s="13"/>
      <c r="R1732" s="248">
        <f t="shared" si="260"/>
        <v>0</v>
      </c>
      <c r="S1732" s="248">
        <f t="shared" si="261"/>
        <v>0</v>
      </c>
      <c r="T1732" s="248">
        <f t="shared" si="262"/>
        <v>0</v>
      </c>
      <c r="U1732" s="248">
        <f t="shared" si="263"/>
        <v>0</v>
      </c>
      <c r="V1732" s="13"/>
      <c r="W1732" s="7"/>
      <c r="AT1732" s="130"/>
      <c r="BF1732" s="33">
        <f t="shared" si="269"/>
        <v>41242</v>
      </c>
      <c r="BG1732" s="34">
        <f t="shared" si="264"/>
        <v>82.88000000000001</v>
      </c>
      <c r="BH1732" s="32">
        <f t="shared" si="265"/>
        <v>1</v>
      </c>
      <c r="BI1732" s="32">
        <f t="shared" si="266"/>
        <v>0</v>
      </c>
      <c r="BJ1732" s="69">
        <f t="shared" si="267"/>
        <v>0</v>
      </c>
      <c r="BK1732" s="158" t="str">
        <f t="shared" si="268"/>
        <v/>
      </c>
    </row>
    <row r="1733" spans="1:63" ht="12" customHeight="1" x14ac:dyDescent="0.2">
      <c r="A1733" s="8"/>
      <c r="B1733" s="7"/>
      <c r="C1733" s="7"/>
      <c r="D1733" s="7"/>
      <c r="E1733" s="7"/>
      <c r="F1733" s="7"/>
      <c r="G1733" s="7"/>
      <c r="H1733" s="7"/>
      <c r="I1733" s="10"/>
      <c r="J1733" s="25"/>
      <c r="K1733" s="250"/>
      <c r="L1733" s="31"/>
      <c r="M1733" s="9"/>
      <c r="N1733" s="11" t="s">
        <v>25</v>
      </c>
      <c r="O1733" s="39"/>
      <c r="P1733" s="47"/>
      <c r="Q1733" s="13"/>
      <c r="R1733" s="248">
        <f t="shared" si="260"/>
        <v>0</v>
      </c>
      <c r="S1733" s="248">
        <f t="shared" si="261"/>
        <v>0</v>
      </c>
      <c r="T1733" s="248">
        <f t="shared" si="262"/>
        <v>0</v>
      </c>
      <c r="U1733" s="248">
        <f t="shared" si="263"/>
        <v>0</v>
      </c>
      <c r="V1733" s="13"/>
      <c r="W1733" s="7"/>
      <c r="AT1733" s="130"/>
      <c r="BF1733" s="33">
        <f t="shared" si="269"/>
        <v>41242</v>
      </c>
      <c r="BG1733" s="34">
        <f t="shared" si="264"/>
        <v>82.88000000000001</v>
      </c>
      <c r="BH1733" s="32">
        <f t="shared" si="265"/>
        <v>1</v>
      </c>
      <c r="BI1733" s="32">
        <f t="shared" si="266"/>
        <v>0</v>
      </c>
      <c r="BJ1733" s="69">
        <f t="shared" si="267"/>
        <v>0</v>
      </c>
      <c r="BK1733" s="158" t="str">
        <f t="shared" si="268"/>
        <v/>
      </c>
    </row>
    <row r="1734" spans="1:63" ht="12" customHeight="1" x14ac:dyDescent="0.2">
      <c r="A1734" s="8"/>
      <c r="B1734" s="7"/>
      <c r="C1734" s="7"/>
      <c r="D1734" s="7"/>
      <c r="E1734" s="7"/>
      <c r="F1734" s="7"/>
      <c r="G1734" s="7"/>
      <c r="H1734" s="7"/>
      <c r="I1734" s="10"/>
      <c r="J1734" s="25"/>
      <c r="K1734" s="250"/>
      <c r="L1734" s="31"/>
      <c r="M1734" s="9"/>
      <c r="N1734" s="11" t="s">
        <v>25</v>
      </c>
      <c r="O1734" s="39"/>
      <c r="P1734" s="47"/>
      <c r="Q1734" s="13"/>
      <c r="R1734" s="248">
        <f t="shared" si="260"/>
        <v>0</v>
      </c>
      <c r="S1734" s="248">
        <f t="shared" si="261"/>
        <v>0</v>
      </c>
      <c r="T1734" s="248">
        <f t="shared" si="262"/>
        <v>0</v>
      </c>
      <c r="U1734" s="248">
        <f t="shared" si="263"/>
        <v>0</v>
      </c>
      <c r="V1734" s="13"/>
      <c r="W1734" s="7"/>
      <c r="AT1734" s="130"/>
      <c r="BF1734" s="33">
        <f t="shared" si="269"/>
        <v>41242</v>
      </c>
      <c r="BG1734" s="34">
        <f t="shared" si="264"/>
        <v>82.88000000000001</v>
      </c>
      <c r="BH1734" s="32">
        <f t="shared" si="265"/>
        <v>1</v>
      </c>
      <c r="BI1734" s="32">
        <f t="shared" si="266"/>
        <v>0</v>
      </c>
      <c r="BJ1734" s="69">
        <f t="shared" si="267"/>
        <v>0</v>
      </c>
      <c r="BK1734" s="158" t="str">
        <f t="shared" si="268"/>
        <v/>
      </c>
    </row>
    <row r="1735" spans="1:63" ht="12" customHeight="1" x14ac:dyDescent="0.2">
      <c r="A1735" s="8"/>
      <c r="B1735" s="7"/>
      <c r="C1735" s="7"/>
      <c r="D1735" s="7"/>
      <c r="E1735" s="7"/>
      <c r="F1735" s="7"/>
      <c r="G1735" s="7"/>
      <c r="H1735" s="7"/>
      <c r="I1735" s="10"/>
      <c r="J1735" s="25"/>
      <c r="K1735" s="250"/>
      <c r="L1735" s="31"/>
      <c r="M1735" s="9"/>
      <c r="N1735" s="11" t="s">
        <v>25</v>
      </c>
      <c r="O1735" s="39"/>
      <c r="P1735" s="47"/>
      <c r="Q1735" s="13"/>
      <c r="R1735" s="248">
        <f t="shared" si="260"/>
        <v>0</v>
      </c>
      <c r="S1735" s="248">
        <f t="shared" si="261"/>
        <v>0</v>
      </c>
      <c r="T1735" s="248">
        <f t="shared" si="262"/>
        <v>0</v>
      </c>
      <c r="U1735" s="248">
        <f t="shared" si="263"/>
        <v>0</v>
      </c>
      <c r="V1735" s="13"/>
      <c r="W1735" s="7"/>
      <c r="AT1735" s="130"/>
      <c r="BF1735" s="33">
        <f t="shared" si="269"/>
        <v>41242</v>
      </c>
      <c r="BG1735" s="34">
        <f t="shared" si="264"/>
        <v>82.88000000000001</v>
      </c>
      <c r="BH1735" s="32">
        <f t="shared" si="265"/>
        <v>1</v>
      </c>
      <c r="BI1735" s="32">
        <f t="shared" si="266"/>
        <v>0</v>
      </c>
      <c r="BJ1735" s="69">
        <f t="shared" si="267"/>
        <v>0</v>
      </c>
      <c r="BK1735" s="158" t="str">
        <f t="shared" si="268"/>
        <v/>
      </c>
    </row>
    <row r="1736" spans="1:63" ht="12" customHeight="1" x14ac:dyDescent="0.2">
      <c r="A1736" s="8"/>
      <c r="B1736" s="7"/>
      <c r="C1736" s="7"/>
      <c r="D1736" s="7"/>
      <c r="E1736" s="7"/>
      <c r="F1736" s="7"/>
      <c r="G1736" s="7"/>
      <c r="H1736" s="7"/>
      <c r="I1736" s="10"/>
      <c r="J1736" s="25"/>
      <c r="K1736" s="250"/>
      <c r="L1736" s="31"/>
      <c r="M1736" s="9"/>
      <c r="N1736" s="11" t="s">
        <v>25</v>
      </c>
      <c r="O1736" s="39"/>
      <c r="P1736" s="47"/>
      <c r="Q1736" s="13"/>
      <c r="R1736" s="248">
        <f t="shared" si="260"/>
        <v>0</v>
      </c>
      <c r="S1736" s="248">
        <f t="shared" si="261"/>
        <v>0</v>
      </c>
      <c r="T1736" s="248">
        <f t="shared" si="262"/>
        <v>0</v>
      </c>
      <c r="U1736" s="248">
        <f t="shared" si="263"/>
        <v>0</v>
      </c>
      <c r="V1736" s="13"/>
      <c r="W1736" s="7"/>
      <c r="AT1736" s="130"/>
      <c r="BF1736" s="33">
        <f t="shared" si="269"/>
        <v>41242</v>
      </c>
      <c r="BG1736" s="34">
        <f t="shared" si="264"/>
        <v>82.88000000000001</v>
      </c>
      <c r="BH1736" s="32">
        <f t="shared" si="265"/>
        <v>1</v>
      </c>
      <c r="BI1736" s="32">
        <f t="shared" si="266"/>
        <v>0</v>
      </c>
      <c r="BJ1736" s="69">
        <f t="shared" si="267"/>
        <v>0</v>
      </c>
      <c r="BK1736" s="158" t="str">
        <f t="shared" si="268"/>
        <v/>
      </c>
    </row>
    <row r="1737" spans="1:63" ht="12" customHeight="1" x14ac:dyDescent="0.2">
      <c r="A1737" s="8"/>
      <c r="B1737" s="7"/>
      <c r="C1737" s="7"/>
      <c r="D1737" s="7"/>
      <c r="E1737" s="7"/>
      <c r="F1737" s="7"/>
      <c r="G1737" s="7"/>
      <c r="H1737" s="7"/>
      <c r="I1737" s="10"/>
      <c r="J1737" s="25"/>
      <c r="K1737" s="250"/>
      <c r="L1737" s="31"/>
      <c r="M1737" s="9"/>
      <c r="N1737" s="11" t="s">
        <v>25</v>
      </c>
      <c r="O1737" s="39"/>
      <c r="P1737" s="47"/>
      <c r="Q1737" s="13"/>
      <c r="R1737" s="248">
        <f t="shared" si="260"/>
        <v>0</v>
      </c>
      <c r="S1737" s="248">
        <f t="shared" si="261"/>
        <v>0</v>
      </c>
      <c r="T1737" s="248">
        <f t="shared" si="262"/>
        <v>0</v>
      </c>
      <c r="U1737" s="248">
        <f t="shared" si="263"/>
        <v>0</v>
      </c>
      <c r="V1737" s="13"/>
      <c r="W1737" s="7"/>
      <c r="AT1737" s="130"/>
      <c r="BF1737" s="33">
        <f t="shared" si="269"/>
        <v>41242</v>
      </c>
      <c r="BG1737" s="34">
        <f t="shared" si="264"/>
        <v>82.88000000000001</v>
      </c>
      <c r="BH1737" s="32">
        <f t="shared" si="265"/>
        <v>1</v>
      </c>
      <c r="BI1737" s="32">
        <f t="shared" si="266"/>
        <v>0</v>
      </c>
      <c r="BJ1737" s="69">
        <f t="shared" si="267"/>
        <v>0</v>
      </c>
      <c r="BK1737" s="158" t="str">
        <f t="shared" si="268"/>
        <v/>
      </c>
    </row>
    <row r="1738" spans="1:63" ht="12" customHeight="1" x14ac:dyDescent="0.2">
      <c r="A1738" s="8"/>
      <c r="B1738" s="7"/>
      <c r="C1738" s="7"/>
      <c r="D1738" s="7"/>
      <c r="E1738" s="7"/>
      <c r="F1738" s="7"/>
      <c r="G1738" s="7"/>
      <c r="H1738" s="7"/>
      <c r="I1738" s="10"/>
      <c r="J1738" s="25"/>
      <c r="K1738" s="250"/>
      <c r="L1738" s="31"/>
      <c r="M1738" s="9"/>
      <c r="N1738" s="11" t="s">
        <v>25</v>
      </c>
      <c r="O1738" s="39"/>
      <c r="P1738" s="47"/>
      <c r="Q1738" s="13"/>
      <c r="R1738" s="248">
        <f t="shared" si="260"/>
        <v>0</v>
      </c>
      <c r="S1738" s="248">
        <f t="shared" si="261"/>
        <v>0</v>
      </c>
      <c r="T1738" s="248">
        <f t="shared" si="262"/>
        <v>0</v>
      </c>
      <c r="U1738" s="248">
        <f t="shared" si="263"/>
        <v>0</v>
      </c>
      <c r="V1738" s="13"/>
      <c r="W1738" s="7"/>
      <c r="AT1738" s="130"/>
      <c r="BF1738" s="33">
        <f t="shared" si="269"/>
        <v>41242</v>
      </c>
      <c r="BG1738" s="34">
        <f t="shared" si="264"/>
        <v>82.88000000000001</v>
      </c>
      <c r="BH1738" s="32">
        <f t="shared" si="265"/>
        <v>1</v>
      </c>
      <c r="BI1738" s="32">
        <f t="shared" si="266"/>
        <v>0</v>
      </c>
      <c r="BJ1738" s="69">
        <f t="shared" si="267"/>
        <v>0</v>
      </c>
      <c r="BK1738" s="158" t="str">
        <f t="shared" si="268"/>
        <v/>
      </c>
    </row>
    <row r="1739" spans="1:63" ht="12" customHeight="1" x14ac:dyDescent="0.2">
      <c r="A1739" s="8"/>
      <c r="B1739" s="7"/>
      <c r="C1739" s="7"/>
      <c r="D1739" s="7"/>
      <c r="E1739" s="7"/>
      <c r="F1739" s="7"/>
      <c r="G1739" s="7"/>
      <c r="H1739" s="7"/>
      <c r="I1739" s="10"/>
      <c r="J1739" s="25"/>
      <c r="K1739" s="250"/>
      <c r="L1739" s="31"/>
      <c r="M1739" s="9"/>
      <c r="N1739" s="11" t="s">
        <v>25</v>
      </c>
      <c r="O1739" s="39"/>
      <c r="P1739" s="47"/>
      <c r="Q1739" s="13"/>
      <c r="R1739" s="248">
        <f t="shared" ref="R1739:R1802" si="270">IF(N1739&lt;&gt;"M",ROUND(IF(M1739&lt;&gt;"Y",IF(P1739&lt;&gt;"Y",K1739,K1739*(BH1739-1)),0),ROUNDING),"")</f>
        <v>0</v>
      </c>
      <c r="S1739" s="248">
        <f t="shared" ref="S1739:S1802" si="271">IF(N1739&lt;&gt;"M",ROUND(IF(O1739&gt;0,IF(M1739="Y",BI1739*(1-O1739),IF(BI1739&gt;R1739,R1739 + (BI1739 - R1739)*(1-O1739),BI1739)),BI1739),ROUNDING),"")</f>
        <v>0</v>
      </c>
      <c r="T1739" s="248">
        <f t="shared" ref="T1739:T1802" si="272">IF(N1739&lt;&gt;"M",ROUND(IF(O1739&gt;0,IF(M1739="Y",BJ1739*(1-O1739),IF(BJ1739&gt;R1739,R1739 + (BJ1739 - R1739)*(1-O1739),BJ1739)),BJ1739),ROUNDING),"")</f>
        <v>0</v>
      </c>
      <c r="U1739" s="248">
        <f t="shared" ref="U1739:U1802" si="273">IF(N1739&lt;&gt;"M",ROUND(IF(OR(N1739="P",N1739=""),0,IF(OR(M1739="N",M1739=""),T1739-R1739,T1739)),ROUNDING),"")</f>
        <v>0</v>
      </c>
      <c r="V1739" s="13"/>
      <c r="W1739" s="7"/>
      <c r="AT1739" s="130"/>
      <c r="BF1739" s="33">
        <f t="shared" si="269"/>
        <v>41242</v>
      </c>
      <c r="BG1739" s="34">
        <f t="shared" ref="BG1739:BG1802" si="274">IF(N1739&lt;&gt;"M",BG1738+U1739,BG1738)</f>
        <v>82.88000000000001</v>
      </c>
      <c r="BH1739" s="32">
        <f t="shared" ref="BH1739:BH1802" si="275">IF(L1739&lt;&gt;"",IF(ODDS_TYPE=1,L1739,IF(ODDS_TYPE=2,IF(L1739&gt;0,1+L1739/100,IF(L1739&lt;0,1-100/L1739,1)),IF(ODDS_TYPE=3,1+L1739,IF(ODDS_TYPE=4,1+L1739,IF(ODDS_TYPE=5,IF(L1739&gt;0,1+L1739,1-1/L1739),IF(ODDS_TYPE=6,IF(L1739&gt;=0,L1739+1,1-1/L1739),1)))))),1)</f>
        <v>1</v>
      </c>
      <c r="BI1739" s="32">
        <f t="shared" ref="BI1739:BI1802" si="276">IF(P1739&lt;&gt;"Y",IF(M1739&lt;&gt;"Y",K1739*BH1739,K1739*BH1739 - K1739),IF(M1739&lt;&gt;"Y",K1739*BH1739,K1739))</f>
        <v>0</v>
      </c>
      <c r="BJ1739" s="69">
        <f t="shared" ref="BJ1739:BJ1802" si="277">IF(P1739&lt;&gt;"Y",
IF(M1739&lt;&gt;"Y",
IF(N1739="Y",K1739*BH1739,IF(N1739="P",0,IF(OR(N1739="R",N1739="PU"),K1739,IF(N1739="H",K1739*BH1739*0.5,IF(N1739="HW",K1739*0.5*(1 + BH1739),IF(N1739="HL",K1739*0.5,0)))))),
IF(N1739="Y",K1739*BH1739 - K1739,IF(N1739="P",0,IF(OR(N1739="R",N1739="PU"),0,IF(N1739="H",IF(BH1739&gt;2,0.5*K1739*BH1739 - K1739,0),IF(N1739="HW",K1739*0.5*(1 + BH1739) - K1739,IF(N1739="HL",0,0))))))),
IF(M1739&lt;&gt;"Y",
IF(N1739="Y",K1739*BH1739,IF(N1739="P",0,IF(OR(N1739="R",N1739="PU"),K1739*(BH1739-1),IF(N1739="H",K1739*BH1739*0.5,IF(N1739="HW",K1739*(BH1739-1)*0.5,IF(N1739="HL",K1739*BH1739 - K1739*0.5,0)))))),
IF(N1739="Y",K1739,IF(N1739="P",0,IF(OR(N1739="R",N1739="PU"),0,IF(N1739="H",IF(BH1739&lt;2,K1739*BH1739*0.5 - K1739*(BH1739-1),0),IF(N1739="HW",0,IF(N1739="HL",K1739*0.5,0)))))))
)</f>
        <v>0</v>
      </c>
      <c r="BK1739" s="158" t="str">
        <f t="shared" ref="BK1739:BK1802" si="278">IF(FILT_M=1,IF(LEN(C1739)&gt;0,C1739,""),IF(FILT_M=2,IF(LEN(E1739)&gt;0,E1739,""),IF(FILT_M=3,IF(LEN(F1739)&gt;0,F1739,""),IF(FILT_M=4,IF(LEN(G1739)&gt;0,G1739,""),""))))</f>
        <v/>
      </c>
    </row>
    <row r="1740" spans="1:63" ht="12" customHeight="1" x14ac:dyDescent="0.2">
      <c r="A1740" s="8"/>
      <c r="B1740" s="7"/>
      <c r="C1740" s="7"/>
      <c r="D1740" s="7"/>
      <c r="E1740" s="7"/>
      <c r="F1740" s="7"/>
      <c r="G1740" s="7"/>
      <c r="H1740" s="7"/>
      <c r="I1740" s="10"/>
      <c r="J1740" s="25"/>
      <c r="K1740" s="250"/>
      <c r="L1740" s="31"/>
      <c r="M1740" s="9"/>
      <c r="N1740" s="11" t="s">
        <v>25</v>
      </c>
      <c r="O1740" s="39"/>
      <c r="P1740" s="47"/>
      <c r="Q1740" s="13"/>
      <c r="R1740" s="248">
        <f t="shared" si="270"/>
        <v>0</v>
      </c>
      <c r="S1740" s="248">
        <f t="shared" si="271"/>
        <v>0</v>
      </c>
      <c r="T1740" s="248">
        <f t="shared" si="272"/>
        <v>0</v>
      </c>
      <c r="U1740" s="248">
        <f t="shared" si="273"/>
        <v>0</v>
      </c>
      <c r="V1740" s="13"/>
      <c r="W1740" s="7"/>
      <c r="AT1740" s="130"/>
      <c r="BF1740" s="33">
        <f t="shared" ref="BF1740:BF1803" si="279">IF(A1740&gt;2,A1740,BF1739)</f>
        <v>41242</v>
      </c>
      <c r="BG1740" s="34">
        <f t="shared" si="274"/>
        <v>82.88000000000001</v>
      </c>
      <c r="BH1740" s="32">
        <f t="shared" si="275"/>
        <v>1</v>
      </c>
      <c r="BI1740" s="32">
        <f t="shared" si="276"/>
        <v>0</v>
      </c>
      <c r="BJ1740" s="69">
        <f t="shared" si="277"/>
        <v>0</v>
      </c>
      <c r="BK1740" s="158" t="str">
        <f t="shared" si="278"/>
        <v/>
      </c>
    </row>
    <row r="1741" spans="1:63" ht="12" customHeight="1" x14ac:dyDescent="0.2">
      <c r="A1741" s="8"/>
      <c r="B1741" s="7"/>
      <c r="C1741" s="7"/>
      <c r="D1741" s="7"/>
      <c r="E1741" s="7"/>
      <c r="F1741" s="7"/>
      <c r="G1741" s="7"/>
      <c r="H1741" s="7"/>
      <c r="I1741" s="10"/>
      <c r="J1741" s="25"/>
      <c r="K1741" s="250"/>
      <c r="L1741" s="31"/>
      <c r="M1741" s="9"/>
      <c r="N1741" s="11" t="s">
        <v>25</v>
      </c>
      <c r="O1741" s="39"/>
      <c r="P1741" s="47"/>
      <c r="Q1741" s="13"/>
      <c r="R1741" s="248">
        <f t="shared" si="270"/>
        <v>0</v>
      </c>
      <c r="S1741" s="248">
        <f t="shared" si="271"/>
        <v>0</v>
      </c>
      <c r="T1741" s="248">
        <f t="shared" si="272"/>
        <v>0</v>
      </c>
      <c r="U1741" s="248">
        <f t="shared" si="273"/>
        <v>0</v>
      </c>
      <c r="V1741" s="13"/>
      <c r="W1741" s="7"/>
      <c r="AT1741" s="130"/>
      <c r="BF1741" s="33">
        <f t="shared" si="279"/>
        <v>41242</v>
      </c>
      <c r="BG1741" s="34">
        <f t="shared" si="274"/>
        <v>82.88000000000001</v>
      </c>
      <c r="BH1741" s="32">
        <f t="shared" si="275"/>
        <v>1</v>
      </c>
      <c r="BI1741" s="32">
        <f t="shared" si="276"/>
        <v>0</v>
      </c>
      <c r="BJ1741" s="69">
        <f t="shared" si="277"/>
        <v>0</v>
      </c>
      <c r="BK1741" s="158" t="str">
        <f t="shared" si="278"/>
        <v/>
      </c>
    </row>
    <row r="1742" spans="1:63" ht="12" customHeight="1" x14ac:dyDescent="0.2">
      <c r="A1742" s="8"/>
      <c r="B1742" s="7"/>
      <c r="C1742" s="7"/>
      <c r="D1742" s="7"/>
      <c r="E1742" s="7"/>
      <c r="F1742" s="7"/>
      <c r="G1742" s="7"/>
      <c r="H1742" s="7"/>
      <c r="I1742" s="10"/>
      <c r="J1742" s="25"/>
      <c r="K1742" s="250"/>
      <c r="L1742" s="31"/>
      <c r="M1742" s="9"/>
      <c r="N1742" s="11" t="s">
        <v>25</v>
      </c>
      <c r="O1742" s="39"/>
      <c r="P1742" s="47"/>
      <c r="Q1742" s="13"/>
      <c r="R1742" s="248">
        <f t="shared" si="270"/>
        <v>0</v>
      </c>
      <c r="S1742" s="248">
        <f t="shared" si="271"/>
        <v>0</v>
      </c>
      <c r="T1742" s="248">
        <f t="shared" si="272"/>
        <v>0</v>
      </c>
      <c r="U1742" s="248">
        <f t="shared" si="273"/>
        <v>0</v>
      </c>
      <c r="V1742" s="13"/>
      <c r="W1742" s="7"/>
      <c r="AT1742" s="130"/>
      <c r="BF1742" s="33">
        <f t="shared" si="279"/>
        <v>41242</v>
      </c>
      <c r="BG1742" s="34">
        <f t="shared" si="274"/>
        <v>82.88000000000001</v>
      </c>
      <c r="BH1742" s="32">
        <f t="shared" si="275"/>
        <v>1</v>
      </c>
      <c r="BI1742" s="32">
        <f t="shared" si="276"/>
        <v>0</v>
      </c>
      <c r="BJ1742" s="69">
        <f t="shared" si="277"/>
        <v>0</v>
      </c>
      <c r="BK1742" s="158" t="str">
        <f t="shared" si="278"/>
        <v/>
      </c>
    </row>
    <row r="1743" spans="1:63" ht="12" customHeight="1" x14ac:dyDescent="0.2">
      <c r="A1743" s="8"/>
      <c r="B1743" s="7"/>
      <c r="C1743" s="7"/>
      <c r="D1743" s="7"/>
      <c r="E1743" s="7"/>
      <c r="F1743" s="7"/>
      <c r="G1743" s="7"/>
      <c r="H1743" s="7"/>
      <c r="I1743" s="10"/>
      <c r="J1743" s="25"/>
      <c r="K1743" s="250"/>
      <c r="L1743" s="31"/>
      <c r="M1743" s="9"/>
      <c r="N1743" s="11" t="s">
        <v>25</v>
      </c>
      <c r="O1743" s="39"/>
      <c r="P1743" s="47"/>
      <c r="Q1743" s="13"/>
      <c r="R1743" s="248">
        <f t="shared" si="270"/>
        <v>0</v>
      </c>
      <c r="S1743" s="248">
        <f t="shared" si="271"/>
        <v>0</v>
      </c>
      <c r="T1743" s="248">
        <f t="shared" si="272"/>
        <v>0</v>
      </c>
      <c r="U1743" s="248">
        <f t="shared" si="273"/>
        <v>0</v>
      </c>
      <c r="V1743" s="13"/>
      <c r="W1743" s="7"/>
      <c r="AT1743" s="130"/>
      <c r="BF1743" s="33">
        <f t="shared" si="279"/>
        <v>41242</v>
      </c>
      <c r="BG1743" s="34">
        <f t="shared" si="274"/>
        <v>82.88000000000001</v>
      </c>
      <c r="BH1743" s="32">
        <f t="shared" si="275"/>
        <v>1</v>
      </c>
      <c r="BI1743" s="32">
        <f t="shared" si="276"/>
        <v>0</v>
      </c>
      <c r="BJ1743" s="69">
        <f t="shared" si="277"/>
        <v>0</v>
      </c>
      <c r="BK1743" s="158" t="str">
        <f t="shared" si="278"/>
        <v/>
      </c>
    </row>
    <row r="1744" spans="1:63" ht="12" customHeight="1" x14ac:dyDescent="0.2">
      <c r="A1744" s="8"/>
      <c r="B1744" s="7"/>
      <c r="C1744" s="7"/>
      <c r="D1744" s="7"/>
      <c r="E1744" s="7"/>
      <c r="F1744" s="7"/>
      <c r="G1744" s="7"/>
      <c r="H1744" s="7"/>
      <c r="I1744" s="10"/>
      <c r="J1744" s="25"/>
      <c r="K1744" s="250"/>
      <c r="L1744" s="31"/>
      <c r="M1744" s="9"/>
      <c r="N1744" s="11" t="s">
        <v>25</v>
      </c>
      <c r="O1744" s="39"/>
      <c r="P1744" s="47"/>
      <c r="Q1744" s="13"/>
      <c r="R1744" s="248">
        <f t="shared" si="270"/>
        <v>0</v>
      </c>
      <c r="S1744" s="248">
        <f t="shared" si="271"/>
        <v>0</v>
      </c>
      <c r="T1744" s="248">
        <f t="shared" si="272"/>
        <v>0</v>
      </c>
      <c r="U1744" s="248">
        <f t="shared" si="273"/>
        <v>0</v>
      </c>
      <c r="V1744" s="13"/>
      <c r="W1744" s="7"/>
      <c r="AT1744" s="130"/>
      <c r="BF1744" s="33">
        <f t="shared" si="279"/>
        <v>41242</v>
      </c>
      <c r="BG1744" s="34">
        <f t="shared" si="274"/>
        <v>82.88000000000001</v>
      </c>
      <c r="BH1744" s="32">
        <f t="shared" si="275"/>
        <v>1</v>
      </c>
      <c r="BI1744" s="32">
        <f t="shared" si="276"/>
        <v>0</v>
      </c>
      <c r="BJ1744" s="69">
        <f t="shared" si="277"/>
        <v>0</v>
      </c>
      <c r="BK1744" s="158" t="str">
        <f t="shared" si="278"/>
        <v/>
      </c>
    </row>
    <row r="1745" spans="1:63" ht="12" customHeight="1" x14ac:dyDescent="0.2">
      <c r="A1745" s="8"/>
      <c r="B1745" s="7"/>
      <c r="C1745" s="7"/>
      <c r="D1745" s="7"/>
      <c r="E1745" s="7"/>
      <c r="F1745" s="7"/>
      <c r="G1745" s="7"/>
      <c r="H1745" s="7"/>
      <c r="I1745" s="10"/>
      <c r="J1745" s="25"/>
      <c r="K1745" s="250"/>
      <c r="L1745" s="31"/>
      <c r="M1745" s="9"/>
      <c r="N1745" s="11" t="s">
        <v>25</v>
      </c>
      <c r="O1745" s="39"/>
      <c r="P1745" s="47"/>
      <c r="Q1745" s="13"/>
      <c r="R1745" s="248">
        <f t="shared" si="270"/>
        <v>0</v>
      </c>
      <c r="S1745" s="248">
        <f t="shared" si="271"/>
        <v>0</v>
      </c>
      <c r="T1745" s="248">
        <f t="shared" si="272"/>
        <v>0</v>
      </c>
      <c r="U1745" s="248">
        <f t="shared" si="273"/>
        <v>0</v>
      </c>
      <c r="V1745" s="13"/>
      <c r="W1745" s="7"/>
      <c r="AT1745" s="130"/>
      <c r="BF1745" s="33">
        <f t="shared" si="279"/>
        <v>41242</v>
      </c>
      <c r="BG1745" s="34">
        <f t="shared" si="274"/>
        <v>82.88000000000001</v>
      </c>
      <c r="BH1745" s="32">
        <f t="shared" si="275"/>
        <v>1</v>
      </c>
      <c r="BI1745" s="32">
        <f t="shared" si="276"/>
        <v>0</v>
      </c>
      <c r="BJ1745" s="69">
        <f t="shared" si="277"/>
        <v>0</v>
      </c>
      <c r="BK1745" s="158" t="str">
        <f t="shared" si="278"/>
        <v/>
      </c>
    </row>
    <row r="1746" spans="1:63" ht="12" customHeight="1" x14ac:dyDescent="0.2">
      <c r="A1746" s="8"/>
      <c r="B1746" s="7"/>
      <c r="C1746" s="7"/>
      <c r="D1746" s="7"/>
      <c r="E1746" s="7"/>
      <c r="F1746" s="7"/>
      <c r="G1746" s="7"/>
      <c r="H1746" s="7"/>
      <c r="I1746" s="10"/>
      <c r="J1746" s="25"/>
      <c r="K1746" s="250"/>
      <c r="L1746" s="31"/>
      <c r="M1746" s="9"/>
      <c r="N1746" s="11" t="s">
        <v>25</v>
      </c>
      <c r="O1746" s="39"/>
      <c r="P1746" s="47"/>
      <c r="Q1746" s="13"/>
      <c r="R1746" s="248">
        <f t="shared" si="270"/>
        <v>0</v>
      </c>
      <c r="S1746" s="248">
        <f t="shared" si="271"/>
        <v>0</v>
      </c>
      <c r="T1746" s="248">
        <f t="shared" si="272"/>
        <v>0</v>
      </c>
      <c r="U1746" s="248">
        <f t="shared" si="273"/>
        <v>0</v>
      </c>
      <c r="V1746" s="13"/>
      <c r="W1746" s="7"/>
      <c r="AT1746" s="130"/>
      <c r="BF1746" s="33">
        <f t="shared" si="279"/>
        <v>41242</v>
      </c>
      <c r="BG1746" s="34">
        <f t="shared" si="274"/>
        <v>82.88000000000001</v>
      </c>
      <c r="BH1746" s="32">
        <f t="shared" si="275"/>
        <v>1</v>
      </c>
      <c r="BI1746" s="32">
        <f t="shared" si="276"/>
        <v>0</v>
      </c>
      <c r="BJ1746" s="69">
        <f t="shared" si="277"/>
        <v>0</v>
      </c>
      <c r="BK1746" s="158" t="str">
        <f t="shared" si="278"/>
        <v/>
      </c>
    </row>
    <row r="1747" spans="1:63" ht="12" customHeight="1" x14ac:dyDescent="0.2">
      <c r="A1747" s="8"/>
      <c r="B1747" s="7"/>
      <c r="C1747" s="7"/>
      <c r="D1747" s="7"/>
      <c r="E1747" s="7"/>
      <c r="F1747" s="7"/>
      <c r="G1747" s="7"/>
      <c r="H1747" s="7"/>
      <c r="I1747" s="10"/>
      <c r="J1747" s="25"/>
      <c r="K1747" s="250"/>
      <c r="L1747" s="31"/>
      <c r="M1747" s="9"/>
      <c r="N1747" s="11" t="s">
        <v>25</v>
      </c>
      <c r="O1747" s="39"/>
      <c r="P1747" s="47"/>
      <c r="Q1747" s="13"/>
      <c r="R1747" s="248">
        <f t="shared" si="270"/>
        <v>0</v>
      </c>
      <c r="S1747" s="248">
        <f t="shared" si="271"/>
        <v>0</v>
      </c>
      <c r="T1747" s="248">
        <f t="shared" si="272"/>
        <v>0</v>
      </c>
      <c r="U1747" s="248">
        <f t="shared" si="273"/>
        <v>0</v>
      </c>
      <c r="V1747" s="13"/>
      <c r="W1747" s="7"/>
      <c r="AT1747" s="130"/>
      <c r="BF1747" s="33">
        <f t="shared" si="279"/>
        <v>41242</v>
      </c>
      <c r="BG1747" s="34">
        <f t="shared" si="274"/>
        <v>82.88000000000001</v>
      </c>
      <c r="BH1747" s="32">
        <f t="shared" si="275"/>
        <v>1</v>
      </c>
      <c r="BI1747" s="32">
        <f t="shared" si="276"/>
        <v>0</v>
      </c>
      <c r="BJ1747" s="69">
        <f t="shared" si="277"/>
        <v>0</v>
      </c>
      <c r="BK1747" s="158" t="str">
        <f t="shared" si="278"/>
        <v/>
      </c>
    </row>
    <row r="1748" spans="1:63" ht="12" customHeight="1" x14ac:dyDescent="0.2">
      <c r="A1748" s="8"/>
      <c r="B1748" s="7"/>
      <c r="C1748" s="7"/>
      <c r="D1748" s="7"/>
      <c r="E1748" s="7"/>
      <c r="F1748" s="7"/>
      <c r="G1748" s="7"/>
      <c r="H1748" s="7"/>
      <c r="I1748" s="10"/>
      <c r="J1748" s="25"/>
      <c r="K1748" s="250"/>
      <c r="L1748" s="31"/>
      <c r="M1748" s="9"/>
      <c r="N1748" s="11" t="s">
        <v>25</v>
      </c>
      <c r="O1748" s="39"/>
      <c r="P1748" s="47"/>
      <c r="Q1748" s="13"/>
      <c r="R1748" s="248">
        <f t="shared" si="270"/>
        <v>0</v>
      </c>
      <c r="S1748" s="248">
        <f t="shared" si="271"/>
        <v>0</v>
      </c>
      <c r="T1748" s="248">
        <f t="shared" si="272"/>
        <v>0</v>
      </c>
      <c r="U1748" s="248">
        <f t="shared" si="273"/>
        <v>0</v>
      </c>
      <c r="V1748" s="13"/>
      <c r="W1748" s="7"/>
      <c r="AT1748" s="130"/>
      <c r="BF1748" s="33">
        <f t="shared" si="279"/>
        <v>41242</v>
      </c>
      <c r="BG1748" s="34">
        <f t="shared" si="274"/>
        <v>82.88000000000001</v>
      </c>
      <c r="BH1748" s="32">
        <f t="shared" si="275"/>
        <v>1</v>
      </c>
      <c r="BI1748" s="32">
        <f t="shared" si="276"/>
        <v>0</v>
      </c>
      <c r="BJ1748" s="69">
        <f t="shared" si="277"/>
        <v>0</v>
      </c>
      <c r="BK1748" s="158" t="str">
        <f t="shared" si="278"/>
        <v/>
      </c>
    </row>
    <row r="1749" spans="1:63" ht="12" customHeight="1" x14ac:dyDescent="0.2">
      <c r="A1749" s="8"/>
      <c r="B1749" s="7"/>
      <c r="C1749" s="7"/>
      <c r="D1749" s="7"/>
      <c r="E1749" s="7"/>
      <c r="F1749" s="7"/>
      <c r="G1749" s="7"/>
      <c r="H1749" s="7"/>
      <c r="I1749" s="10"/>
      <c r="J1749" s="25"/>
      <c r="K1749" s="250"/>
      <c r="L1749" s="31"/>
      <c r="M1749" s="9"/>
      <c r="N1749" s="11" t="s">
        <v>25</v>
      </c>
      <c r="O1749" s="39"/>
      <c r="P1749" s="47"/>
      <c r="Q1749" s="13"/>
      <c r="R1749" s="248">
        <f t="shared" si="270"/>
        <v>0</v>
      </c>
      <c r="S1749" s="248">
        <f t="shared" si="271"/>
        <v>0</v>
      </c>
      <c r="T1749" s="248">
        <f t="shared" si="272"/>
        <v>0</v>
      </c>
      <c r="U1749" s="248">
        <f t="shared" si="273"/>
        <v>0</v>
      </c>
      <c r="V1749" s="13"/>
      <c r="W1749" s="7"/>
      <c r="AT1749" s="130"/>
      <c r="BF1749" s="33">
        <f t="shared" si="279"/>
        <v>41242</v>
      </c>
      <c r="BG1749" s="34">
        <f t="shared" si="274"/>
        <v>82.88000000000001</v>
      </c>
      <c r="BH1749" s="32">
        <f t="shared" si="275"/>
        <v>1</v>
      </c>
      <c r="BI1749" s="32">
        <f t="shared" si="276"/>
        <v>0</v>
      </c>
      <c r="BJ1749" s="69">
        <f t="shared" si="277"/>
        <v>0</v>
      </c>
      <c r="BK1749" s="158" t="str">
        <f t="shared" si="278"/>
        <v/>
      </c>
    </row>
    <row r="1750" spans="1:63" ht="12" customHeight="1" x14ac:dyDescent="0.2">
      <c r="A1750" s="8"/>
      <c r="B1750" s="7"/>
      <c r="C1750" s="7"/>
      <c r="D1750" s="7"/>
      <c r="E1750" s="7"/>
      <c r="F1750" s="7"/>
      <c r="G1750" s="7"/>
      <c r="H1750" s="7"/>
      <c r="I1750" s="10"/>
      <c r="J1750" s="25"/>
      <c r="K1750" s="250"/>
      <c r="L1750" s="31"/>
      <c r="M1750" s="9"/>
      <c r="N1750" s="11" t="s">
        <v>25</v>
      </c>
      <c r="O1750" s="39"/>
      <c r="P1750" s="47"/>
      <c r="Q1750" s="13"/>
      <c r="R1750" s="248">
        <f t="shared" si="270"/>
        <v>0</v>
      </c>
      <c r="S1750" s="248">
        <f t="shared" si="271"/>
        <v>0</v>
      </c>
      <c r="T1750" s="248">
        <f t="shared" si="272"/>
        <v>0</v>
      </c>
      <c r="U1750" s="248">
        <f t="shared" si="273"/>
        <v>0</v>
      </c>
      <c r="V1750" s="13"/>
      <c r="W1750" s="7"/>
      <c r="AT1750" s="130"/>
      <c r="BF1750" s="33">
        <f t="shared" si="279"/>
        <v>41242</v>
      </c>
      <c r="BG1750" s="34">
        <f t="shared" si="274"/>
        <v>82.88000000000001</v>
      </c>
      <c r="BH1750" s="32">
        <f t="shared" si="275"/>
        <v>1</v>
      </c>
      <c r="BI1750" s="32">
        <f t="shared" si="276"/>
        <v>0</v>
      </c>
      <c r="BJ1750" s="69">
        <f t="shared" si="277"/>
        <v>0</v>
      </c>
      <c r="BK1750" s="158" t="str">
        <f t="shared" si="278"/>
        <v/>
      </c>
    </row>
    <row r="1751" spans="1:63" ht="12" customHeight="1" x14ac:dyDescent="0.2">
      <c r="A1751" s="8"/>
      <c r="B1751" s="7"/>
      <c r="C1751" s="7"/>
      <c r="D1751" s="7"/>
      <c r="E1751" s="7"/>
      <c r="F1751" s="7"/>
      <c r="G1751" s="7"/>
      <c r="H1751" s="7"/>
      <c r="I1751" s="10"/>
      <c r="J1751" s="25"/>
      <c r="K1751" s="250"/>
      <c r="L1751" s="31"/>
      <c r="M1751" s="9"/>
      <c r="N1751" s="11" t="s">
        <v>25</v>
      </c>
      <c r="O1751" s="39"/>
      <c r="P1751" s="47"/>
      <c r="Q1751" s="13"/>
      <c r="R1751" s="248">
        <f t="shared" si="270"/>
        <v>0</v>
      </c>
      <c r="S1751" s="248">
        <f t="shared" si="271"/>
        <v>0</v>
      </c>
      <c r="T1751" s="248">
        <f t="shared" si="272"/>
        <v>0</v>
      </c>
      <c r="U1751" s="248">
        <f t="shared" si="273"/>
        <v>0</v>
      </c>
      <c r="V1751" s="13"/>
      <c r="W1751" s="7"/>
      <c r="AT1751" s="130"/>
      <c r="BF1751" s="33">
        <f t="shared" si="279"/>
        <v>41242</v>
      </c>
      <c r="BG1751" s="34">
        <f t="shared" si="274"/>
        <v>82.88000000000001</v>
      </c>
      <c r="BH1751" s="32">
        <f t="shared" si="275"/>
        <v>1</v>
      </c>
      <c r="BI1751" s="32">
        <f t="shared" si="276"/>
        <v>0</v>
      </c>
      <c r="BJ1751" s="69">
        <f t="shared" si="277"/>
        <v>0</v>
      </c>
      <c r="BK1751" s="158" t="str">
        <f t="shared" si="278"/>
        <v/>
      </c>
    </row>
    <row r="1752" spans="1:63" ht="12" customHeight="1" x14ac:dyDescent="0.2">
      <c r="A1752" s="8"/>
      <c r="B1752" s="7"/>
      <c r="C1752" s="7"/>
      <c r="D1752" s="7"/>
      <c r="E1752" s="7"/>
      <c r="F1752" s="7"/>
      <c r="G1752" s="7"/>
      <c r="H1752" s="7"/>
      <c r="I1752" s="10"/>
      <c r="J1752" s="25"/>
      <c r="K1752" s="250"/>
      <c r="L1752" s="31"/>
      <c r="M1752" s="9"/>
      <c r="N1752" s="11" t="s">
        <v>25</v>
      </c>
      <c r="O1752" s="39"/>
      <c r="P1752" s="47"/>
      <c r="Q1752" s="13"/>
      <c r="R1752" s="248">
        <f t="shared" si="270"/>
        <v>0</v>
      </c>
      <c r="S1752" s="248">
        <f t="shared" si="271"/>
        <v>0</v>
      </c>
      <c r="T1752" s="248">
        <f t="shared" si="272"/>
        <v>0</v>
      </c>
      <c r="U1752" s="248">
        <f t="shared" si="273"/>
        <v>0</v>
      </c>
      <c r="V1752" s="13"/>
      <c r="W1752" s="7"/>
      <c r="AT1752" s="130"/>
      <c r="BF1752" s="33">
        <f t="shared" si="279"/>
        <v>41242</v>
      </c>
      <c r="BG1752" s="34">
        <f t="shared" si="274"/>
        <v>82.88000000000001</v>
      </c>
      <c r="BH1752" s="32">
        <f t="shared" si="275"/>
        <v>1</v>
      </c>
      <c r="BI1752" s="32">
        <f t="shared" si="276"/>
        <v>0</v>
      </c>
      <c r="BJ1752" s="69">
        <f t="shared" si="277"/>
        <v>0</v>
      </c>
      <c r="BK1752" s="158" t="str">
        <f t="shared" si="278"/>
        <v/>
      </c>
    </row>
    <row r="1753" spans="1:63" ht="12" customHeight="1" x14ac:dyDescent="0.2">
      <c r="A1753" s="8"/>
      <c r="B1753" s="7"/>
      <c r="C1753" s="7"/>
      <c r="D1753" s="7"/>
      <c r="E1753" s="7"/>
      <c r="F1753" s="7"/>
      <c r="G1753" s="7"/>
      <c r="H1753" s="7"/>
      <c r="I1753" s="10"/>
      <c r="J1753" s="25"/>
      <c r="K1753" s="250"/>
      <c r="L1753" s="31"/>
      <c r="M1753" s="9"/>
      <c r="N1753" s="11" t="s">
        <v>25</v>
      </c>
      <c r="O1753" s="39"/>
      <c r="P1753" s="47"/>
      <c r="Q1753" s="13"/>
      <c r="R1753" s="248">
        <f t="shared" si="270"/>
        <v>0</v>
      </c>
      <c r="S1753" s="248">
        <f t="shared" si="271"/>
        <v>0</v>
      </c>
      <c r="T1753" s="248">
        <f t="shared" si="272"/>
        <v>0</v>
      </c>
      <c r="U1753" s="248">
        <f t="shared" si="273"/>
        <v>0</v>
      </c>
      <c r="V1753" s="13"/>
      <c r="W1753" s="7"/>
      <c r="AT1753" s="130"/>
      <c r="BF1753" s="33">
        <f t="shared" si="279"/>
        <v>41242</v>
      </c>
      <c r="BG1753" s="34">
        <f t="shared" si="274"/>
        <v>82.88000000000001</v>
      </c>
      <c r="BH1753" s="32">
        <f t="shared" si="275"/>
        <v>1</v>
      </c>
      <c r="BI1753" s="32">
        <f t="shared" si="276"/>
        <v>0</v>
      </c>
      <c r="BJ1753" s="69">
        <f t="shared" si="277"/>
        <v>0</v>
      </c>
      <c r="BK1753" s="158" t="str">
        <f t="shared" si="278"/>
        <v/>
      </c>
    </row>
    <row r="1754" spans="1:63" ht="12" customHeight="1" x14ac:dyDescent="0.2">
      <c r="A1754" s="8"/>
      <c r="B1754" s="7"/>
      <c r="C1754" s="7"/>
      <c r="D1754" s="7"/>
      <c r="E1754" s="7"/>
      <c r="F1754" s="7"/>
      <c r="G1754" s="7"/>
      <c r="H1754" s="7"/>
      <c r="I1754" s="10"/>
      <c r="J1754" s="25"/>
      <c r="K1754" s="250"/>
      <c r="L1754" s="31"/>
      <c r="M1754" s="9"/>
      <c r="N1754" s="11" t="s">
        <v>25</v>
      </c>
      <c r="O1754" s="39"/>
      <c r="P1754" s="47"/>
      <c r="Q1754" s="13"/>
      <c r="R1754" s="248">
        <f t="shared" si="270"/>
        <v>0</v>
      </c>
      <c r="S1754" s="248">
        <f t="shared" si="271"/>
        <v>0</v>
      </c>
      <c r="T1754" s="248">
        <f t="shared" si="272"/>
        <v>0</v>
      </c>
      <c r="U1754" s="248">
        <f t="shared" si="273"/>
        <v>0</v>
      </c>
      <c r="V1754" s="13"/>
      <c r="W1754" s="7"/>
      <c r="AT1754" s="130"/>
      <c r="BF1754" s="33">
        <f t="shared" si="279"/>
        <v>41242</v>
      </c>
      <c r="BG1754" s="34">
        <f t="shared" si="274"/>
        <v>82.88000000000001</v>
      </c>
      <c r="BH1754" s="32">
        <f t="shared" si="275"/>
        <v>1</v>
      </c>
      <c r="BI1754" s="32">
        <f t="shared" si="276"/>
        <v>0</v>
      </c>
      <c r="BJ1754" s="69">
        <f t="shared" si="277"/>
        <v>0</v>
      </c>
      <c r="BK1754" s="158" t="str">
        <f t="shared" si="278"/>
        <v/>
      </c>
    </row>
    <row r="1755" spans="1:63" ht="12" customHeight="1" x14ac:dyDescent="0.2">
      <c r="A1755" s="8"/>
      <c r="B1755" s="7"/>
      <c r="C1755" s="7"/>
      <c r="D1755" s="7"/>
      <c r="E1755" s="7"/>
      <c r="F1755" s="7"/>
      <c r="G1755" s="7"/>
      <c r="H1755" s="7"/>
      <c r="I1755" s="10"/>
      <c r="J1755" s="25"/>
      <c r="K1755" s="250"/>
      <c r="L1755" s="31"/>
      <c r="M1755" s="9"/>
      <c r="N1755" s="11" t="s">
        <v>25</v>
      </c>
      <c r="O1755" s="39"/>
      <c r="P1755" s="47"/>
      <c r="Q1755" s="13"/>
      <c r="R1755" s="248">
        <f t="shared" si="270"/>
        <v>0</v>
      </c>
      <c r="S1755" s="248">
        <f t="shared" si="271"/>
        <v>0</v>
      </c>
      <c r="T1755" s="248">
        <f t="shared" si="272"/>
        <v>0</v>
      </c>
      <c r="U1755" s="248">
        <f t="shared" si="273"/>
        <v>0</v>
      </c>
      <c r="V1755" s="13"/>
      <c r="W1755" s="7"/>
      <c r="AT1755" s="130"/>
      <c r="BF1755" s="33">
        <f t="shared" si="279"/>
        <v>41242</v>
      </c>
      <c r="BG1755" s="34">
        <f t="shared" si="274"/>
        <v>82.88000000000001</v>
      </c>
      <c r="BH1755" s="32">
        <f t="shared" si="275"/>
        <v>1</v>
      </c>
      <c r="BI1755" s="32">
        <f t="shared" si="276"/>
        <v>0</v>
      </c>
      <c r="BJ1755" s="69">
        <f t="shared" si="277"/>
        <v>0</v>
      </c>
      <c r="BK1755" s="158" t="str">
        <f t="shared" si="278"/>
        <v/>
      </c>
    </row>
    <row r="1756" spans="1:63" ht="12" customHeight="1" x14ac:dyDescent="0.2">
      <c r="A1756" s="8"/>
      <c r="B1756" s="7"/>
      <c r="C1756" s="7"/>
      <c r="D1756" s="7"/>
      <c r="E1756" s="7"/>
      <c r="F1756" s="7"/>
      <c r="G1756" s="7"/>
      <c r="H1756" s="7"/>
      <c r="I1756" s="10"/>
      <c r="J1756" s="25"/>
      <c r="K1756" s="250"/>
      <c r="L1756" s="31"/>
      <c r="M1756" s="9"/>
      <c r="N1756" s="11" t="s">
        <v>25</v>
      </c>
      <c r="O1756" s="39"/>
      <c r="P1756" s="47"/>
      <c r="Q1756" s="13"/>
      <c r="R1756" s="248">
        <f t="shared" si="270"/>
        <v>0</v>
      </c>
      <c r="S1756" s="248">
        <f t="shared" si="271"/>
        <v>0</v>
      </c>
      <c r="T1756" s="248">
        <f t="shared" si="272"/>
        <v>0</v>
      </c>
      <c r="U1756" s="248">
        <f t="shared" si="273"/>
        <v>0</v>
      </c>
      <c r="V1756" s="13"/>
      <c r="W1756" s="7"/>
      <c r="AT1756" s="130"/>
      <c r="BF1756" s="33">
        <f t="shared" si="279"/>
        <v>41242</v>
      </c>
      <c r="BG1756" s="34">
        <f t="shared" si="274"/>
        <v>82.88000000000001</v>
      </c>
      <c r="BH1756" s="32">
        <f t="shared" si="275"/>
        <v>1</v>
      </c>
      <c r="BI1756" s="32">
        <f t="shared" si="276"/>
        <v>0</v>
      </c>
      <c r="BJ1756" s="69">
        <f t="shared" si="277"/>
        <v>0</v>
      </c>
      <c r="BK1756" s="158" t="str">
        <f t="shared" si="278"/>
        <v/>
      </c>
    </row>
    <row r="1757" spans="1:63" ht="12" customHeight="1" x14ac:dyDescent="0.2">
      <c r="A1757" s="8"/>
      <c r="B1757" s="7"/>
      <c r="C1757" s="7"/>
      <c r="D1757" s="7"/>
      <c r="E1757" s="7"/>
      <c r="F1757" s="7"/>
      <c r="G1757" s="7"/>
      <c r="H1757" s="7"/>
      <c r="I1757" s="10"/>
      <c r="J1757" s="25"/>
      <c r="K1757" s="250"/>
      <c r="L1757" s="31"/>
      <c r="M1757" s="9"/>
      <c r="N1757" s="11" t="s">
        <v>25</v>
      </c>
      <c r="O1757" s="39"/>
      <c r="P1757" s="47"/>
      <c r="Q1757" s="13"/>
      <c r="R1757" s="248">
        <f t="shared" si="270"/>
        <v>0</v>
      </c>
      <c r="S1757" s="248">
        <f t="shared" si="271"/>
        <v>0</v>
      </c>
      <c r="T1757" s="248">
        <f t="shared" si="272"/>
        <v>0</v>
      </c>
      <c r="U1757" s="248">
        <f t="shared" si="273"/>
        <v>0</v>
      </c>
      <c r="V1757" s="13"/>
      <c r="W1757" s="7"/>
      <c r="AT1757" s="130"/>
      <c r="BF1757" s="33">
        <f t="shared" si="279"/>
        <v>41242</v>
      </c>
      <c r="BG1757" s="34">
        <f t="shared" si="274"/>
        <v>82.88000000000001</v>
      </c>
      <c r="BH1757" s="32">
        <f t="shared" si="275"/>
        <v>1</v>
      </c>
      <c r="BI1757" s="32">
        <f t="shared" si="276"/>
        <v>0</v>
      </c>
      <c r="BJ1757" s="69">
        <f t="shared" si="277"/>
        <v>0</v>
      </c>
      <c r="BK1757" s="158" t="str">
        <f t="shared" si="278"/>
        <v/>
      </c>
    </row>
    <row r="1758" spans="1:63" ht="12" customHeight="1" x14ac:dyDescent="0.2">
      <c r="A1758" s="8"/>
      <c r="B1758" s="7"/>
      <c r="C1758" s="7"/>
      <c r="D1758" s="7"/>
      <c r="E1758" s="7"/>
      <c r="F1758" s="7"/>
      <c r="G1758" s="7"/>
      <c r="H1758" s="7"/>
      <c r="I1758" s="10"/>
      <c r="J1758" s="25"/>
      <c r="K1758" s="250"/>
      <c r="L1758" s="31"/>
      <c r="M1758" s="9"/>
      <c r="N1758" s="11" t="s">
        <v>25</v>
      </c>
      <c r="O1758" s="39"/>
      <c r="P1758" s="47"/>
      <c r="Q1758" s="13"/>
      <c r="R1758" s="248">
        <f t="shared" si="270"/>
        <v>0</v>
      </c>
      <c r="S1758" s="248">
        <f t="shared" si="271"/>
        <v>0</v>
      </c>
      <c r="T1758" s="248">
        <f t="shared" si="272"/>
        <v>0</v>
      </c>
      <c r="U1758" s="248">
        <f t="shared" si="273"/>
        <v>0</v>
      </c>
      <c r="V1758" s="13"/>
      <c r="W1758" s="7"/>
      <c r="AT1758" s="130"/>
      <c r="BF1758" s="33">
        <f t="shared" si="279"/>
        <v>41242</v>
      </c>
      <c r="BG1758" s="34">
        <f t="shared" si="274"/>
        <v>82.88000000000001</v>
      </c>
      <c r="BH1758" s="32">
        <f t="shared" si="275"/>
        <v>1</v>
      </c>
      <c r="BI1758" s="32">
        <f t="shared" si="276"/>
        <v>0</v>
      </c>
      <c r="BJ1758" s="69">
        <f t="shared" si="277"/>
        <v>0</v>
      </c>
      <c r="BK1758" s="158" t="str">
        <f t="shared" si="278"/>
        <v/>
      </c>
    </row>
    <row r="1759" spans="1:63" ht="12" customHeight="1" x14ac:dyDescent="0.2">
      <c r="A1759" s="8"/>
      <c r="B1759" s="7"/>
      <c r="C1759" s="7"/>
      <c r="D1759" s="7"/>
      <c r="E1759" s="7"/>
      <c r="F1759" s="7"/>
      <c r="G1759" s="7"/>
      <c r="H1759" s="7"/>
      <c r="I1759" s="10"/>
      <c r="J1759" s="25"/>
      <c r="K1759" s="250"/>
      <c r="L1759" s="31"/>
      <c r="M1759" s="9"/>
      <c r="N1759" s="11" t="s">
        <v>25</v>
      </c>
      <c r="O1759" s="39"/>
      <c r="P1759" s="47"/>
      <c r="Q1759" s="13"/>
      <c r="R1759" s="248">
        <f t="shared" si="270"/>
        <v>0</v>
      </c>
      <c r="S1759" s="248">
        <f t="shared" si="271"/>
        <v>0</v>
      </c>
      <c r="T1759" s="248">
        <f t="shared" si="272"/>
        <v>0</v>
      </c>
      <c r="U1759" s="248">
        <f t="shared" si="273"/>
        <v>0</v>
      </c>
      <c r="V1759" s="13"/>
      <c r="W1759" s="7"/>
      <c r="AT1759" s="130"/>
      <c r="BF1759" s="33">
        <f t="shared" si="279"/>
        <v>41242</v>
      </c>
      <c r="BG1759" s="34">
        <f t="shared" si="274"/>
        <v>82.88000000000001</v>
      </c>
      <c r="BH1759" s="32">
        <f t="shared" si="275"/>
        <v>1</v>
      </c>
      <c r="BI1759" s="32">
        <f t="shared" si="276"/>
        <v>0</v>
      </c>
      <c r="BJ1759" s="69">
        <f t="shared" si="277"/>
        <v>0</v>
      </c>
      <c r="BK1759" s="158" t="str">
        <f t="shared" si="278"/>
        <v/>
      </c>
    </row>
    <row r="1760" spans="1:63" ht="12" customHeight="1" x14ac:dyDescent="0.2">
      <c r="A1760" s="8"/>
      <c r="B1760" s="7"/>
      <c r="C1760" s="7"/>
      <c r="D1760" s="7"/>
      <c r="E1760" s="7"/>
      <c r="F1760" s="7"/>
      <c r="G1760" s="7"/>
      <c r="H1760" s="7"/>
      <c r="I1760" s="10"/>
      <c r="J1760" s="25"/>
      <c r="K1760" s="250"/>
      <c r="L1760" s="31"/>
      <c r="M1760" s="9"/>
      <c r="N1760" s="11" t="s">
        <v>25</v>
      </c>
      <c r="O1760" s="39"/>
      <c r="P1760" s="47"/>
      <c r="Q1760" s="13"/>
      <c r="R1760" s="248">
        <f t="shared" si="270"/>
        <v>0</v>
      </c>
      <c r="S1760" s="248">
        <f t="shared" si="271"/>
        <v>0</v>
      </c>
      <c r="T1760" s="248">
        <f t="shared" si="272"/>
        <v>0</v>
      </c>
      <c r="U1760" s="248">
        <f t="shared" si="273"/>
        <v>0</v>
      </c>
      <c r="V1760" s="13"/>
      <c r="W1760" s="7"/>
      <c r="AT1760" s="130"/>
      <c r="BF1760" s="33">
        <f t="shared" si="279"/>
        <v>41242</v>
      </c>
      <c r="BG1760" s="34">
        <f t="shared" si="274"/>
        <v>82.88000000000001</v>
      </c>
      <c r="BH1760" s="32">
        <f t="shared" si="275"/>
        <v>1</v>
      </c>
      <c r="BI1760" s="32">
        <f t="shared" si="276"/>
        <v>0</v>
      </c>
      <c r="BJ1760" s="69">
        <f t="shared" si="277"/>
        <v>0</v>
      </c>
      <c r="BK1760" s="158" t="str">
        <f t="shared" si="278"/>
        <v/>
      </c>
    </row>
    <row r="1761" spans="1:63" ht="12" customHeight="1" x14ac:dyDescent="0.2">
      <c r="A1761" s="8"/>
      <c r="B1761" s="7"/>
      <c r="C1761" s="7"/>
      <c r="D1761" s="7"/>
      <c r="E1761" s="7"/>
      <c r="F1761" s="7"/>
      <c r="G1761" s="7"/>
      <c r="H1761" s="7"/>
      <c r="I1761" s="10"/>
      <c r="J1761" s="25"/>
      <c r="K1761" s="250"/>
      <c r="L1761" s="31"/>
      <c r="M1761" s="9"/>
      <c r="N1761" s="11" t="s">
        <v>25</v>
      </c>
      <c r="O1761" s="39"/>
      <c r="P1761" s="47"/>
      <c r="Q1761" s="13"/>
      <c r="R1761" s="248">
        <f t="shared" si="270"/>
        <v>0</v>
      </c>
      <c r="S1761" s="248">
        <f t="shared" si="271"/>
        <v>0</v>
      </c>
      <c r="T1761" s="248">
        <f t="shared" si="272"/>
        <v>0</v>
      </c>
      <c r="U1761" s="248">
        <f t="shared" si="273"/>
        <v>0</v>
      </c>
      <c r="V1761" s="13"/>
      <c r="W1761" s="7"/>
      <c r="AT1761" s="130"/>
      <c r="BF1761" s="33">
        <f t="shared" si="279"/>
        <v>41242</v>
      </c>
      <c r="BG1761" s="34">
        <f t="shared" si="274"/>
        <v>82.88000000000001</v>
      </c>
      <c r="BH1761" s="32">
        <f t="shared" si="275"/>
        <v>1</v>
      </c>
      <c r="BI1761" s="32">
        <f t="shared" si="276"/>
        <v>0</v>
      </c>
      <c r="BJ1761" s="69">
        <f t="shared" si="277"/>
        <v>0</v>
      </c>
      <c r="BK1761" s="158" t="str">
        <f t="shared" si="278"/>
        <v/>
      </c>
    </row>
    <row r="1762" spans="1:63" ht="12" customHeight="1" x14ac:dyDescent="0.2">
      <c r="A1762" s="8"/>
      <c r="B1762" s="7"/>
      <c r="C1762" s="7"/>
      <c r="D1762" s="7"/>
      <c r="E1762" s="7"/>
      <c r="F1762" s="7"/>
      <c r="G1762" s="7"/>
      <c r="H1762" s="7"/>
      <c r="I1762" s="10"/>
      <c r="J1762" s="25"/>
      <c r="K1762" s="250"/>
      <c r="L1762" s="31"/>
      <c r="M1762" s="9"/>
      <c r="N1762" s="11" t="s">
        <v>25</v>
      </c>
      <c r="O1762" s="39"/>
      <c r="P1762" s="47"/>
      <c r="Q1762" s="13"/>
      <c r="R1762" s="248">
        <f t="shared" si="270"/>
        <v>0</v>
      </c>
      <c r="S1762" s="248">
        <f t="shared" si="271"/>
        <v>0</v>
      </c>
      <c r="T1762" s="248">
        <f t="shared" si="272"/>
        <v>0</v>
      </c>
      <c r="U1762" s="248">
        <f t="shared" si="273"/>
        <v>0</v>
      </c>
      <c r="V1762" s="13"/>
      <c r="W1762" s="7"/>
      <c r="AT1762" s="130"/>
      <c r="BF1762" s="33">
        <f t="shared" si="279"/>
        <v>41242</v>
      </c>
      <c r="BG1762" s="34">
        <f t="shared" si="274"/>
        <v>82.88000000000001</v>
      </c>
      <c r="BH1762" s="32">
        <f t="shared" si="275"/>
        <v>1</v>
      </c>
      <c r="BI1762" s="32">
        <f t="shared" si="276"/>
        <v>0</v>
      </c>
      <c r="BJ1762" s="69">
        <f t="shared" si="277"/>
        <v>0</v>
      </c>
      <c r="BK1762" s="158" t="str">
        <f t="shared" si="278"/>
        <v/>
      </c>
    </row>
    <row r="1763" spans="1:63" ht="12" customHeight="1" x14ac:dyDescent="0.2">
      <c r="A1763" s="8"/>
      <c r="B1763" s="7"/>
      <c r="C1763" s="7"/>
      <c r="D1763" s="7"/>
      <c r="E1763" s="7"/>
      <c r="F1763" s="7"/>
      <c r="G1763" s="7"/>
      <c r="H1763" s="7"/>
      <c r="I1763" s="10"/>
      <c r="J1763" s="25"/>
      <c r="K1763" s="250"/>
      <c r="L1763" s="31"/>
      <c r="M1763" s="9"/>
      <c r="N1763" s="11" t="s">
        <v>25</v>
      </c>
      <c r="O1763" s="39"/>
      <c r="P1763" s="47"/>
      <c r="Q1763" s="13"/>
      <c r="R1763" s="248">
        <f t="shared" si="270"/>
        <v>0</v>
      </c>
      <c r="S1763" s="248">
        <f t="shared" si="271"/>
        <v>0</v>
      </c>
      <c r="T1763" s="248">
        <f t="shared" si="272"/>
        <v>0</v>
      </c>
      <c r="U1763" s="248">
        <f t="shared" si="273"/>
        <v>0</v>
      </c>
      <c r="V1763" s="13"/>
      <c r="W1763" s="7"/>
      <c r="AT1763" s="130"/>
      <c r="BF1763" s="33">
        <f t="shared" si="279"/>
        <v>41242</v>
      </c>
      <c r="BG1763" s="34">
        <f t="shared" si="274"/>
        <v>82.88000000000001</v>
      </c>
      <c r="BH1763" s="32">
        <f t="shared" si="275"/>
        <v>1</v>
      </c>
      <c r="BI1763" s="32">
        <f t="shared" si="276"/>
        <v>0</v>
      </c>
      <c r="BJ1763" s="69">
        <f t="shared" si="277"/>
        <v>0</v>
      </c>
      <c r="BK1763" s="158" t="str">
        <f t="shared" si="278"/>
        <v/>
      </c>
    </row>
    <row r="1764" spans="1:63" ht="12" customHeight="1" x14ac:dyDescent="0.2">
      <c r="A1764" s="8"/>
      <c r="B1764" s="7"/>
      <c r="C1764" s="7"/>
      <c r="D1764" s="7"/>
      <c r="E1764" s="7"/>
      <c r="F1764" s="7"/>
      <c r="G1764" s="7"/>
      <c r="H1764" s="7"/>
      <c r="I1764" s="10"/>
      <c r="J1764" s="25"/>
      <c r="K1764" s="250"/>
      <c r="L1764" s="31"/>
      <c r="M1764" s="9"/>
      <c r="N1764" s="11" t="s">
        <v>25</v>
      </c>
      <c r="O1764" s="39"/>
      <c r="P1764" s="47"/>
      <c r="Q1764" s="13"/>
      <c r="R1764" s="248">
        <f t="shared" si="270"/>
        <v>0</v>
      </c>
      <c r="S1764" s="248">
        <f t="shared" si="271"/>
        <v>0</v>
      </c>
      <c r="T1764" s="248">
        <f t="shared" si="272"/>
        <v>0</v>
      </c>
      <c r="U1764" s="248">
        <f t="shared" si="273"/>
        <v>0</v>
      </c>
      <c r="V1764" s="13"/>
      <c r="W1764" s="7"/>
      <c r="AT1764" s="130"/>
      <c r="BF1764" s="33">
        <f t="shared" si="279"/>
        <v>41242</v>
      </c>
      <c r="BG1764" s="34">
        <f t="shared" si="274"/>
        <v>82.88000000000001</v>
      </c>
      <c r="BH1764" s="32">
        <f t="shared" si="275"/>
        <v>1</v>
      </c>
      <c r="BI1764" s="32">
        <f t="shared" si="276"/>
        <v>0</v>
      </c>
      <c r="BJ1764" s="69">
        <f t="shared" si="277"/>
        <v>0</v>
      </c>
      <c r="BK1764" s="158" t="str">
        <f t="shared" si="278"/>
        <v/>
      </c>
    </row>
    <row r="1765" spans="1:63" ht="12" customHeight="1" x14ac:dyDescent="0.2">
      <c r="A1765" s="8"/>
      <c r="B1765" s="7"/>
      <c r="C1765" s="7"/>
      <c r="D1765" s="7"/>
      <c r="E1765" s="7"/>
      <c r="F1765" s="7"/>
      <c r="G1765" s="7"/>
      <c r="H1765" s="7"/>
      <c r="I1765" s="10"/>
      <c r="J1765" s="25"/>
      <c r="K1765" s="250"/>
      <c r="L1765" s="31"/>
      <c r="M1765" s="9"/>
      <c r="N1765" s="11" t="s">
        <v>25</v>
      </c>
      <c r="O1765" s="39"/>
      <c r="P1765" s="47"/>
      <c r="Q1765" s="13"/>
      <c r="R1765" s="248">
        <f t="shared" si="270"/>
        <v>0</v>
      </c>
      <c r="S1765" s="248">
        <f t="shared" si="271"/>
        <v>0</v>
      </c>
      <c r="T1765" s="248">
        <f t="shared" si="272"/>
        <v>0</v>
      </c>
      <c r="U1765" s="248">
        <f t="shared" si="273"/>
        <v>0</v>
      </c>
      <c r="V1765" s="13"/>
      <c r="W1765" s="7"/>
      <c r="AT1765" s="130"/>
      <c r="BF1765" s="33">
        <f t="shared" si="279"/>
        <v>41242</v>
      </c>
      <c r="BG1765" s="34">
        <f t="shared" si="274"/>
        <v>82.88000000000001</v>
      </c>
      <c r="BH1765" s="32">
        <f t="shared" si="275"/>
        <v>1</v>
      </c>
      <c r="BI1765" s="32">
        <f t="shared" si="276"/>
        <v>0</v>
      </c>
      <c r="BJ1765" s="69">
        <f t="shared" si="277"/>
        <v>0</v>
      </c>
      <c r="BK1765" s="158" t="str">
        <f t="shared" si="278"/>
        <v/>
      </c>
    </row>
    <row r="1766" spans="1:63" ht="12" customHeight="1" x14ac:dyDescent="0.2">
      <c r="A1766" s="8"/>
      <c r="B1766" s="7"/>
      <c r="C1766" s="7"/>
      <c r="D1766" s="7"/>
      <c r="E1766" s="7"/>
      <c r="F1766" s="7"/>
      <c r="G1766" s="7"/>
      <c r="H1766" s="7"/>
      <c r="I1766" s="10"/>
      <c r="J1766" s="25"/>
      <c r="K1766" s="250"/>
      <c r="L1766" s="31"/>
      <c r="M1766" s="9"/>
      <c r="N1766" s="11" t="s">
        <v>25</v>
      </c>
      <c r="O1766" s="39"/>
      <c r="P1766" s="47"/>
      <c r="Q1766" s="13"/>
      <c r="R1766" s="248">
        <f t="shared" si="270"/>
        <v>0</v>
      </c>
      <c r="S1766" s="248">
        <f t="shared" si="271"/>
        <v>0</v>
      </c>
      <c r="T1766" s="248">
        <f t="shared" si="272"/>
        <v>0</v>
      </c>
      <c r="U1766" s="248">
        <f t="shared" si="273"/>
        <v>0</v>
      </c>
      <c r="V1766" s="13"/>
      <c r="W1766" s="7"/>
      <c r="AT1766" s="130"/>
      <c r="BF1766" s="33">
        <f t="shared" si="279"/>
        <v>41242</v>
      </c>
      <c r="BG1766" s="34">
        <f t="shared" si="274"/>
        <v>82.88000000000001</v>
      </c>
      <c r="BH1766" s="32">
        <f t="shared" si="275"/>
        <v>1</v>
      </c>
      <c r="BI1766" s="32">
        <f t="shared" si="276"/>
        <v>0</v>
      </c>
      <c r="BJ1766" s="69">
        <f t="shared" si="277"/>
        <v>0</v>
      </c>
      <c r="BK1766" s="158" t="str">
        <f t="shared" si="278"/>
        <v/>
      </c>
    </row>
    <row r="1767" spans="1:63" ht="12" customHeight="1" x14ac:dyDescent="0.2">
      <c r="A1767" s="8"/>
      <c r="B1767" s="7"/>
      <c r="C1767" s="7"/>
      <c r="D1767" s="7"/>
      <c r="E1767" s="7"/>
      <c r="F1767" s="7"/>
      <c r="G1767" s="7"/>
      <c r="H1767" s="7"/>
      <c r="I1767" s="10"/>
      <c r="J1767" s="25"/>
      <c r="K1767" s="250"/>
      <c r="L1767" s="31"/>
      <c r="M1767" s="9"/>
      <c r="N1767" s="11" t="s">
        <v>25</v>
      </c>
      <c r="O1767" s="39"/>
      <c r="P1767" s="47"/>
      <c r="Q1767" s="13"/>
      <c r="R1767" s="248">
        <f t="shared" si="270"/>
        <v>0</v>
      </c>
      <c r="S1767" s="248">
        <f t="shared" si="271"/>
        <v>0</v>
      </c>
      <c r="T1767" s="248">
        <f t="shared" si="272"/>
        <v>0</v>
      </c>
      <c r="U1767" s="248">
        <f t="shared" si="273"/>
        <v>0</v>
      </c>
      <c r="V1767" s="13"/>
      <c r="W1767" s="7"/>
      <c r="AT1767" s="130"/>
      <c r="BF1767" s="33">
        <f t="shared" si="279"/>
        <v>41242</v>
      </c>
      <c r="BG1767" s="34">
        <f t="shared" si="274"/>
        <v>82.88000000000001</v>
      </c>
      <c r="BH1767" s="32">
        <f t="shared" si="275"/>
        <v>1</v>
      </c>
      <c r="BI1767" s="32">
        <f t="shared" si="276"/>
        <v>0</v>
      </c>
      <c r="BJ1767" s="69">
        <f t="shared" si="277"/>
        <v>0</v>
      </c>
      <c r="BK1767" s="158" t="str">
        <f t="shared" si="278"/>
        <v/>
      </c>
    </row>
    <row r="1768" spans="1:63" ht="12" customHeight="1" x14ac:dyDescent="0.2">
      <c r="A1768" s="8"/>
      <c r="B1768" s="7"/>
      <c r="C1768" s="7"/>
      <c r="D1768" s="7"/>
      <c r="E1768" s="7"/>
      <c r="F1768" s="7"/>
      <c r="G1768" s="7"/>
      <c r="H1768" s="7"/>
      <c r="I1768" s="10"/>
      <c r="J1768" s="25"/>
      <c r="K1768" s="250"/>
      <c r="L1768" s="31"/>
      <c r="M1768" s="9"/>
      <c r="N1768" s="11" t="s">
        <v>25</v>
      </c>
      <c r="O1768" s="39"/>
      <c r="P1768" s="47"/>
      <c r="Q1768" s="13"/>
      <c r="R1768" s="248">
        <f t="shared" si="270"/>
        <v>0</v>
      </c>
      <c r="S1768" s="248">
        <f t="shared" si="271"/>
        <v>0</v>
      </c>
      <c r="T1768" s="248">
        <f t="shared" si="272"/>
        <v>0</v>
      </c>
      <c r="U1768" s="248">
        <f t="shared" si="273"/>
        <v>0</v>
      </c>
      <c r="V1768" s="13"/>
      <c r="W1768" s="7"/>
      <c r="AT1768" s="130"/>
      <c r="BF1768" s="33">
        <f t="shared" si="279"/>
        <v>41242</v>
      </c>
      <c r="BG1768" s="34">
        <f t="shared" si="274"/>
        <v>82.88000000000001</v>
      </c>
      <c r="BH1768" s="32">
        <f t="shared" si="275"/>
        <v>1</v>
      </c>
      <c r="BI1768" s="32">
        <f t="shared" si="276"/>
        <v>0</v>
      </c>
      <c r="BJ1768" s="69">
        <f t="shared" si="277"/>
        <v>0</v>
      </c>
      <c r="BK1768" s="158" t="str">
        <f t="shared" si="278"/>
        <v/>
      </c>
    </row>
    <row r="1769" spans="1:63" ht="12" customHeight="1" x14ac:dyDescent="0.2">
      <c r="A1769" s="8"/>
      <c r="B1769" s="7"/>
      <c r="C1769" s="7"/>
      <c r="D1769" s="7"/>
      <c r="E1769" s="7"/>
      <c r="F1769" s="7"/>
      <c r="G1769" s="7"/>
      <c r="H1769" s="7"/>
      <c r="I1769" s="10"/>
      <c r="J1769" s="25"/>
      <c r="K1769" s="250"/>
      <c r="L1769" s="31"/>
      <c r="M1769" s="9"/>
      <c r="N1769" s="11" t="s">
        <v>25</v>
      </c>
      <c r="O1769" s="39"/>
      <c r="P1769" s="47"/>
      <c r="Q1769" s="13"/>
      <c r="R1769" s="248">
        <f t="shared" si="270"/>
        <v>0</v>
      </c>
      <c r="S1769" s="248">
        <f t="shared" si="271"/>
        <v>0</v>
      </c>
      <c r="T1769" s="248">
        <f t="shared" si="272"/>
        <v>0</v>
      </c>
      <c r="U1769" s="248">
        <f t="shared" si="273"/>
        <v>0</v>
      </c>
      <c r="V1769" s="13"/>
      <c r="W1769" s="7"/>
      <c r="AT1769" s="130"/>
      <c r="BF1769" s="33">
        <f t="shared" si="279"/>
        <v>41242</v>
      </c>
      <c r="BG1769" s="34">
        <f t="shared" si="274"/>
        <v>82.88000000000001</v>
      </c>
      <c r="BH1769" s="32">
        <f t="shared" si="275"/>
        <v>1</v>
      </c>
      <c r="BI1769" s="32">
        <f t="shared" si="276"/>
        <v>0</v>
      </c>
      <c r="BJ1769" s="69">
        <f t="shared" si="277"/>
        <v>0</v>
      </c>
      <c r="BK1769" s="158" t="str">
        <f t="shared" si="278"/>
        <v/>
      </c>
    </row>
    <row r="1770" spans="1:63" ht="12" customHeight="1" x14ac:dyDescent="0.2">
      <c r="A1770" s="8"/>
      <c r="B1770" s="7"/>
      <c r="C1770" s="7"/>
      <c r="D1770" s="7"/>
      <c r="E1770" s="7"/>
      <c r="F1770" s="7"/>
      <c r="G1770" s="7"/>
      <c r="H1770" s="7"/>
      <c r="I1770" s="10"/>
      <c r="J1770" s="25"/>
      <c r="K1770" s="250"/>
      <c r="L1770" s="31"/>
      <c r="M1770" s="9"/>
      <c r="N1770" s="11" t="s">
        <v>25</v>
      </c>
      <c r="O1770" s="39"/>
      <c r="P1770" s="47"/>
      <c r="Q1770" s="13"/>
      <c r="R1770" s="248">
        <f t="shared" si="270"/>
        <v>0</v>
      </c>
      <c r="S1770" s="248">
        <f t="shared" si="271"/>
        <v>0</v>
      </c>
      <c r="T1770" s="248">
        <f t="shared" si="272"/>
        <v>0</v>
      </c>
      <c r="U1770" s="248">
        <f t="shared" si="273"/>
        <v>0</v>
      </c>
      <c r="V1770" s="13"/>
      <c r="W1770" s="7"/>
      <c r="AT1770" s="130"/>
      <c r="BF1770" s="33">
        <f t="shared" si="279"/>
        <v>41242</v>
      </c>
      <c r="BG1770" s="34">
        <f t="shared" si="274"/>
        <v>82.88000000000001</v>
      </c>
      <c r="BH1770" s="32">
        <f t="shared" si="275"/>
        <v>1</v>
      </c>
      <c r="BI1770" s="32">
        <f t="shared" si="276"/>
        <v>0</v>
      </c>
      <c r="BJ1770" s="69">
        <f t="shared" si="277"/>
        <v>0</v>
      </c>
      <c r="BK1770" s="158" t="str">
        <f t="shared" si="278"/>
        <v/>
      </c>
    </row>
    <row r="1771" spans="1:63" ht="12" customHeight="1" x14ac:dyDescent="0.2">
      <c r="A1771" s="8"/>
      <c r="B1771" s="7"/>
      <c r="C1771" s="7"/>
      <c r="D1771" s="7"/>
      <c r="E1771" s="7"/>
      <c r="F1771" s="7"/>
      <c r="G1771" s="7"/>
      <c r="H1771" s="7"/>
      <c r="I1771" s="10"/>
      <c r="J1771" s="25"/>
      <c r="K1771" s="250"/>
      <c r="L1771" s="31"/>
      <c r="M1771" s="9"/>
      <c r="N1771" s="11" t="s">
        <v>25</v>
      </c>
      <c r="O1771" s="39"/>
      <c r="P1771" s="47"/>
      <c r="Q1771" s="13"/>
      <c r="R1771" s="248">
        <f t="shared" si="270"/>
        <v>0</v>
      </c>
      <c r="S1771" s="248">
        <f t="shared" si="271"/>
        <v>0</v>
      </c>
      <c r="T1771" s="248">
        <f t="shared" si="272"/>
        <v>0</v>
      </c>
      <c r="U1771" s="248">
        <f t="shared" si="273"/>
        <v>0</v>
      </c>
      <c r="V1771" s="13"/>
      <c r="W1771" s="7"/>
      <c r="AT1771" s="130"/>
      <c r="BF1771" s="33">
        <f t="shared" si="279"/>
        <v>41242</v>
      </c>
      <c r="BG1771" s="34">
        <f t="shared" si="274"/>
        <v>82.88000000000001</v>
      </c>
      <c r="BH1771" s="32">
        <f t="shared" si="275"/>
        <v>1</v>
      </c>
      <c r="BI1771" s="32">
        <f t="shared" si="276"/>
        <v>0</v>
      </c>
      <c r="BJ1771" s="69">
        <f t="shared" si="277"/>
        <v>0</v>
      </c>
      <c r="BK1771" s="158" t="str">
        <f t="shared" si="278"/>
        <v/>
      </c>
    </row>
    <row r="1772" spans="1:63" ht="12" customHeight="1" x14ac:dyDescent="0.2">
      <c r="A1772" s="8"/>
      <c r="B1772" s="7"/>
      <c r="C1772" s="7"/>
      <c r="D1772" s="7"/>
      <c r="E1772" s="7"/>
      <c r="F1772" s="7"/>
      <c r="G1772" s="7"/>
      <c r="H1772" s="7"/>
      <c r="I1772" s="10"/>
      <c r="J1772" s="25"/>
      <c r="K1772" s="250"/>
      <c r="L1772" s="31"/>
      <c r="M1772" s="9"/>
      <c r="N1772" s="11" t="s">
        <v>25</v>
      </c>
      <c r="O1772" s="39"/>
      <c r="P1772" s="47"/>
      <c r="Q1772" s="13"/>
      <c r="R1772" s="248">
        <f t="shared" si="270"/>
        <v>0</v>
      </c>
      <c r="S1772" s="248">
        <f t="shared" si="271"/>
        <v>0</v>
      </c>
      <c r="T1772" s="248">
        <f t="shared" si="272"/>
        <v>0</v>
      </c>
      <c r="U1772" s="248">
        <f t="shared" si="273"/>
        <v>0</v>
      </c>
      <c r="V1772" s="13"/>
      <c r="W1772" s="7"/>
      <c r="AT1772" s="130"/>
      <c r="BF1772" s="33">
        <f t="shared" si="279"/>
        <v>41242</v>
      </c>
      <c r="BG1772" s="34">
        <f t="shared" si="274"/>
        <v>82.88000000000001</v>
      </c>
      <c r="BH1772" s="32">
        <f t="shared" si="275"/>
        <v>1</v>
      </c>
      <c r="BI1772" s="32">
        <f t="shared" si="276"/>
        <v>0</v>
      </c>
      <c r="BJ1772" s="69">
        <f t="shared" si="277"/>
        <v>0</v>
      </c>
      <c r="BK1772" s="158" t="str">
        <f t="shared" si="278"/>
        <v/>
      </c>
    </row>
    <row r="1773" spans="1:63" ht="12" customHeight="1" x14ac:dyDescent="0.2">
      <c r="A1773" s="8"/>
      <c r="B1773" s="7"/>
      <c r="C1773" s="7"/>
      <c r="D1773" s="7"/>
      <c r="E1773" s="7"/>
      <c r="F1773" s="7"/>
      <c r="G1773" s="7"/>
      <c r="H1773" s="7"/>
      <c r="I1773" s="10"/>
      <c r="J1773" s="25"/>
      <c r="K1773" s="250"/>
      <c r="L1773" s="31"/>
      <c r="M1773" s="9"/>
      <c r="N1773" s="11" t="s">
        <v>25</v>
      </c>
      <c r="O1773" s="39"/>
      <c r="P1773" s="47"/>
      <c r="Q1773" s="13"/>
      <c r="R1773" s="248">
        <f t="shared" si="270"/>
        <v>0</v>
      </c>
      <c r="S1773" s="248">
        <f t="shared" si="271"/>
        <v>0</v>
      </c>
      <c r="T1773" s="248">
        <f t="shared" si="272"/>
        <v>0</v>
      </c>
      <c r="U1773" s="248">
        <f t="shared" si="273"/>
        <v>0</v>
      </c>
      <c r="V1773" s="13"/>
      <c r="W1773" s="7"/>
      <c r="AT1773" s="130"/>
      <c r="BF1773" s="33">
        <f t="shared" si="279"/>
        <v>41242</v>
      </c>
      <c r="BG1773" s="34">
        <f t="shared" si="274"/>
        <v>82.88000000000001</v>
      </c>
      <c r="BH1773" s="32">
        <f t="shared" si="275"/>
        <v>1</v>
      </c>
      <c r="BI1773" s="32">
        <f t="shared" si="276"/>
        <v>0</v>
      </c>
      <c r="BJ1773" s="69">
        <f t="shared" si="277"/>
        <v>0</v>
      </c>
      <c r="BK1773" s="158" t="str">
        <f t="shared" si="278"/>
        <v/>
      </c>
    </row>
    <row r="1774" spans="1:63" ht="12" customHeight="1" x14ac:dyDescent="0.2">
      <c r="A1774" s="8"/>
      <c r="B1774" s="7"/>
      <c r="C1774" s="7"/>
      <c r="D1774" s="7"/>
      <c r="E1774" s="7"/>
      <c r="F1774" s="7"/>
      <c r="G1774" s="7"/>
      <c r="H1774" s="7"/>
      <c r="I1774" s="10"/>
      <c r="J1774" s="25"/>
      <c r="K1774" s="250"/>
      <c r="L1774" s="31"/>
      <c r="M1774" s="9"/>
      <c r="N1774" s="11" t="s">
        <v>25</v>
      </c>
      <c r="O1774" s="39"/>
      <c r="P1774" s="47"/>
      <c r="Q1774" s="13"/>
      <c r="R1774" s="248">
        <f t="shared" si="270"/>
        <v>0</v>
      </c>
      <c r="S1774" s="248">
        <f t="shared" si="271"/>
        <v>0</v>
      </c>
      <c r="T1774" s="248">
        <f t="shared" si="272"/>
        <v>0</v>
      </c>
      <c r="U1774" s="248">
        <f t="shared" si="273"/>
        <v>0</v>
      </c>
      <c r="V1774" s="13"/>
      <c r="W1774" s="7"/>
      <c r="AT1774" s="130"/>
      <c r="BF1774" s="33">
        <f t="shared" si="279"/>
        <v>41242</v>
      </c>
      <c r="BG1774" s="34">
        <f t="shared" si="274"/>
        <v>82.88000000000001</v>
      </c>
      <c r="BH1774" s="32">
        <f t="shared" si="275"/>
        <v>1</v>
      </c>
      <c r="BI1774" s="32">
        <f t="shared" si="276"/>
        <v>0</v>
      </c>
      <c r="BJ1774" s="69">
        <f t="shared" si="277"/>
        <v>0</v>
      </c>
      <c r="BK1774" s="158" t="str">
        <f t="shared" si="278"/>
        <v/>
      </c>
    </row>
    <row r="1775" spans="1:63" ht="12" customHeight="1" x14ac:dyDescent="0.2">
      <c r="A1775" s="8"/>
      <c r="B1775" s="7"/>
      <c r="C1775" s="7"/>
      <c r="D1775" s="7"/>
      <c r="E1775" s="7"/>
      <c r="F1775" s="7"/>
      <c r="G1775" s="7"/>
      <c r="H1775" s="7"/>
      <c r="I1775" s="10"/>
      <c r="J1775" s="25"/>
      <c r="K1775" s="250"/>
      <c r="L1775" s="31"/>
      <c r="M1775" s="9"/>
      <c r="N1775" s="11" t="s">
        <v>25</v>
      </c>
      <c r="O1775" s="39"/>
      <c r="P1775" s="47"/>
      <c r="Q1775" s="13"/>
      <c r="R1775" s="248">
        <f t="shared" si="270"/>
        <v>0</v>
      </c>
      <c r="S1775" s="248">
        <f t="shared" si="271"/>
        <v>0</v>
      </c>
      <c r="T1775" s="248">
        <f t="shared" si="272"/>
        <v>0</v>
      </c>
      <c r="U1775" s="248">
        <f t="shared" si="273"/>
        <v>0</v>
      </c>
      <c r="V1775" s="13"/>
      <c r="W1775" s="7"/>
      <c r="AT1775" s="130"/>
      <c r="BF1775" s="33">
        <f t="shared" si="279"/>
        <v>41242</v>
      </c>
      <c r="BG1775" s="34">
        <f t="shared" si="274"/>
        <v>82.88000000000001</v>
      </c>
      <c r="BH1775" s="32">
        <f t="shared" si="275"/>
        <v>1</v>
      </c>
      <c r="BI1775" s="32">
        <f t="shared" si="276"/>
        <v>0</v>
      </c>
      <c r="BJ1775" s="69">
        <f t="shared" si="277"/>
        <v>0</v>
      </c>
      <c r="BK1775" s="158" t="str">
        <f t="shared" si="278"/>
        <v/>
      </c>
    </row>
    <row r="1776" spans="1:63" ht="12" customHeight="1" x14ac:dyDescent="0.2">
      <c r="A1776" s="8"/>
      <c r="B1776" s="7"/>
      <c r="C1776" s="7"/>
      <c r="D1776" s="7"/>
      <c r="E1776" s="7"/>
      <c r="F1776" s="7"/>
      <c r="G1776" s="7"/>
      <c r="H1776" s="7"/>
      <c r="I1776" s="10"/>
      <c r="J1776" s="25"/>
      <c r="K1776" s="250"/>
      <c r="L1776" s="31"/>
      <c r="M1776" s="9"/>
      <c r="N1776" s="11" t="s">
        <v>25</v>
      </c>
      <c r="O1776" s="39"/>
      <c r="P1776" s="47"/>
      <c r="Q1776" s="13"/>
      <c r="R1776" s="248">
        <f t="shared" si="270"/>
        <v>0</v>
      </c>
      <c r="S1776" s="248">
        <f t="shared" si="271"/>
        <v>0</v>
      </c>
      <c r="T1776" s="248">
        <f t="shared" si="272"/>
        <v>0</v>
      </c>
      <c r="U1776" s="248">
        <f t="shared" si="273"/>
        <v>0</v>
      </c>
      <c r="V1776" s="13"/>
      <c r="W1776" s="7"/>
      <c r="AT1776" s="130"/>
      <c r="BF1776" s="33">
        <f t="shared" si="279"/>
        <v>41242</v>
      </c>
      <c r="BG1776" s="34">
        <f t="shared" si="274"/>
        <v>82.88000000000001</v>
      </c>
      <c r="BH1776" s="32">
        <f t="shared" si="275"/>
        <v>1</v>
      </c>
      <c r="BI1776" s="32">
        <f t="shared" si="276"/>
        <v>0</v>
      </c>
      <c r="BJ1776" s="69">
        <f t="shared" si="277"/>
        <v>0</v>
      </c>
      <c r="BK1776" s="158" t="str">
        <f t="shared" si="278"/>
        <v/>
      </c>
    </row>
    <row r="1777" spans="1:63" ht="12" customHeight="1" x14ac:dyDescent="0.2">
      <c r="A1777" s="8"/>
      <c r="B1777" s="7"/>
      <c r="C1777" s="7"/>
      <c r="D1777" s="7"/>
      <c r="E1777" s="7"/>
      <c r="F1777" s="7"/>
      <c r="G1777" s="7"/>
      <c r="H1777" s="7"/>
      <c r="I1777" s="10"/>
      <c r="J1777" s="25"/>
      <c r="K1777" s="250"/>
      <c r="L1777" s="31"/>
      <c r="M1777" s="9"/>
      <c r="N1777" s="11" t="s">
        <v>25</v>
      </c>
      <c r="O1777" s="39"/>
      <c r="P1777" s="47"/>
      <c r="Q1777" s="13"/>
      <c r="R1777" s="248">
        <f t="shared" si="270"/>
        <v>0</v>
      </c>
      <c r="S1777" s="248">
        <f t="shared" si="271"/>
        <v>0</v>
      </c>
      <c r="T1777" s="248">
        <f t="shared" si="272"/>
        <v>0</v>
      </c>
      <c r="U1777" s="248">
        <f t="shared" si="273"/>
        <v>0</v>
      </c>
      <c r="V1777" s="13"/>
      <c r="W1777" s="7"/>
      <c r="AT1777" s="130"/>
      <c r="BF1777" s="33">
        <f t="shared" si="279"/>
        <v>41242</v>
      </c>
      <c r="BG1777" s="34">
        <f t="shared" si="274"/>
        <v>82.88000000000001</v>
      </c>
      <c r="BH1777" s="32">
        <f t="shared" si="275"/>
        <v>1</v>
      </c>
      <c r="BI1777" s="32">
        <f t="shared" si="276"/>
        <v>0</v>
      </c>
      <c r="BJ1777" s="69">
        <f t="shared" si="277"/>
        <v>0</v>
      </c>
      <c r="BK1777" s="158" t="str">
        <f t="shared" si="278"/>
        <v/>
      </c>
    </row>
    <row r="1778" spans="1:63" ht="12" customHeight="1" x14ac:dyDescent="0.2">
      <c r="A1778" s="8"/>
      <c r="B1778" s="7"/>
      <c r="C1778" s="7"/>
      <c r="D1778" s="7"/>
      <c r="E1778" s="7"/>
      <c r="F1778" s="7"/>
      <c r="G1778" s="7"/>
      <c r="H1778" s="7"/>
      <c r="I1778" s="10"/>
      <c r="J1778" s="25"/>
      <c r="K1778" s="250"/>
      <c r="L1778" s="31"/>
      <c r="M1778" s="9"/>
      <c r="N1778" s="11" t="s">
        <v>25</v>
      </c>
      <c r="O1778" s="39"/>
      <c r="P1778" s="47"/>
      <c r="Q1778" s="13"/>
      <c r="R1778" s="248">
        <f t="shared" si="270"/>
        <v>0</v>
      </c>
      <c r="S1778" s="248">
        <f t="shared" si="271"/>
        <v>0</v>
      </c>
      <c r="T1778" s="248">
        <f t="shared" si="272"/>
        <v>0</v>
      </c>
      <c r="U1778" s="248">
        <f t="shared" si="273"/>
        <v>0</v>
      </c>
      <c r="V1778" s="13"/>
      <c r="W1778" s="7"/>
      <c r="AT1778" s="130"/>
      <c r="BF1778" s="33">
        <f t="shared" si="279"/>
        <v>41242</v>
      </c>
      <c r="BG1778" s="34">
        <f t="shared" si="274"/>
        <v>82.88000000000001</v>
      </c>
      <c r="BH1778" s="32">
        <f t="shared" si="275"/>
        <v>1</v>
      </c>
      <c r="BI1778" s="32">
        <f t="shared" si="276"/>
        <v>0</v>
      </c>
      <c r="BJ1778" s="69">
        <f t="shared" si="277"/>
        <v>0</v>
      </c>
      <c r="BK1778" s="158" t="str">
        <f t="shared" si="278"/>
        <v/>
      </c>
    </row>
    <row r="1779" spans="1:63" ht="12" customHeight="1" x14ac:dyDescent="0.2">
      <c r="A1779" s="8"/>
      <c r="B1779" s="7"/>
      <c r="C1779" s="7"/>
      <c r="D1779" s="7"/>
      <c r="E1779" s="7"/>
      <c r="F1779" s="7"/>
      <c r="G1779" s="7"/>
      <c r="H1779" s="7"/>
      <c r="I1779" s="10"/>
      <c r="J1779" s="25"/>
      <c r="K1779" s="250"/>
      <c r="L1779" s="31"/>
      <c r="M1779" s="9"/>
      <c r="N1779" s="11" t="s">
        <v>25</v>
      </c>
      <c r="O1779" s="39"/>
      <c r="P1779" s="47"/>
      <c r="Q1779" s="13"/>
      <c r="R1779" s="248">
        <f t="shared" si="270"/>
        <v>0</v>
      </c>
      <c r="S1779" s="248">
        <f t="shared" si="271"/>
        <v>0</v>
      </c>
      <c r="T1779" s="248">
        <f t="shared" si="272"/>
        <v>0</v>
      </c>
      <c r="U1779" s="248">
        <f t="shared" si="273"/>
        <v>0</v>
      </c>
      <c r="V1779" s="13"/>
      <c r="W1779" s="7"/>
      <c r="AT1779" s="130"/>
      <c r="BF1779" s="33">
        <f t="shared" si="279"/>
        <v>41242</v>
      </c>
      <c r="BG1779" s="34">
        <f t="shared" si="274"/>
        <v>82.88000000000001</v>
      </c>
      <c r="BH1779" s="32">
        <f t="shared" si="275"/>
        <v>1</v>
      </c>
      <c r="BI1779" s="32">
        <f t="shared" si="276"/>
        <v>0</v>
      </c>
      <c r="BJ1779" s="69">
        <f t="shared" si="277"/>
        <v>0</v>
      </c>
      <c r="BK1779" s="158" t="str">
        <f t="shared" si="278"/>
        <v/>
      </c>
    </row>
    <row r="1780" spans="1:63" ht="12" customHeight="1" x14ac:dyDescent="0.2">
      <c r="A1780" s="8"/>
      <c r="B1780" s="7"/>
      <c r="C1780" s="7"/>
      <c r="D1780" s="7"/>
      <c r="E1780" s="7"/>
      <c r="F1780" s="7"/>
      <c r="G1780" s="7"/>
      <c r="H1780" s="7"/>
      <c r="I1780" s="10"/>
      <c r="J1780" s="25"/>
      <c r="K1780" s="250"/>
      <c r="L1780" s="31"/>
      <c r="M1780" s="9"/>
      <c r="N1780" s="11" t="s">
        <v>25</v>
      </c>
      <c r="O1780" s="39"/>
      <c r="P1780" s="47"/>
      <c r="Q1780" s="13"/>
      <c r="R1780" s="248">
        <f t="shared" si="270"/>
        <v>0</v>
      </c>
      <c r="S1780" s="248">
        <f t="shared" si="271"/>
        <v>0</v>
      </c>
      <c r="T1780" s="248">
        <f t="shared" si="272"/>
        <v>0</v>
      </c>
      <c r="U1780" s="248">
        <f t="shared" si="273"/>
        <v>0</v>
      </c>
      <c r="V1780" s="13"/>
      <c r="W1780" s="7"/>
      <c r="AT1780" s="130"/>
      <c r="BF1780" s="33">
        <f t="shared" si="279"/>
        <v>41242</v>
      </c>
      <c r="BG1780" s="34">
        <f t="shared" si="274"/>
        <v>82.88000000000001</v>
      </c>
      <c r="BH1780" s="32">
        <f t="shared" si="275"/>
        <v>1</v>
      </c>
      <c r="BI1780" s="32">
        <f t="shared" si="276"/>
        <v>0</v>
      </c>
      <c r="BJ1780" s="69">
        <f t="shared" si="277"/>
        <v>0</v>
      </c>
      <c r="BK1780" s="158" t="str">
        <f t="shared" si="278"/>
        <v/>
      </c>
    </row>
    <row r="1781" spans="1:63" ht="12" customHeight="1" x14ac:dyDescent="0.2">
      <c r="A1781" s="8"/>
      <c r="B1781" s="7"/>
      <c r="C1781" s="7"/>
      <c r="D1781" s="7"/>
      <c r="E1781" s="7"/>
      <c r="F1781" s="7"/>
      <c r="G1781" s="7"/>
      <c r="H1781" s="7"/>
      <c r="I1781" s="10"/>
      <c r="J1781" s="25"/>
      <c r="K1781" s="250"/>
      <c r="L1781" s="31"/>
      <c r="M1781" s="9"/>
      <c r="N1781" s="11" t="s">
        <v>25</v>
      </c>
      <c r="O1781" s="39"/>
      <c r="P1781" s="47"/>
      <c r="Q1781" s="13"/>
      <c r="R1781" s="248">
        <f t="shared" si="270"/>
        <v>0</v>
      </c>
      <c r="S1781" s="248">
        <f t="shared" si="271"/>
        <v>0</v>
      </c>
      <c r="T1781" s="248">
        <f t="shared" si="272"/>
        <v>0</v>
      </c>
      <c r="U1781" s="248">
        <f t="shared" si="273"/>
        <v>0</v>
      </c>
      <c r="V1781" s="13"/>
      <c r="W1781" s="7"/>
      <c r="AT1781" s="130"/>
      <c r="BF1781" s="33">
        <f t="shared" si="279"/>
        <v>41242</v>
      </c>
      <c r="BG1781" s="34">
        <f t="shared" si="274"/>
        <v>82.88000000000001</v>
      </c>
      <c r="BH1781" s="32">
        <f t="shared" si="275"/>
        <v>1</v>
      </c>
      <c r="BI1781" s="32">
        <f t="shared" si="276"/>
        <v>0</v>
      </c>
      <c r="BJ1781" s="69">
        <f t="shared" si="277"/>
        <v>0</v>
      </c>
      <c r="BK1781" s="158" t="str">
        <f t="shared" si="278"/>
        <v/>
      </c>
    </row>
    <row r="1782" spans="1:63" ht="12" customHeight="1" x14ac:dyDescent="0.2">
      <c r="A1782" s="8"/>
      <c r="B1782" s="7"/>
      <c r="C1782" s="7"/>
      <c r="D1782" s="7"/>
      <c r="E1782" s="7"/>
      <c r="F1782" s="7"/>
      <c r="G1782" s="7"/>
      <c r="H1782" s="7"/>
      <c r="I1782" s="10"/>
      <c r="J1782" s="25"/>
      <c r="K1782" s="250"/>
      <c r="L1782" s="31"/>
      <c r="M1782" s="9"/>
      <c r="N1782" s="11" t="s">
        <v>25</v>
      </c>
      <c r="O1782" s="39"/>
      <c r="P1782" s="47"/>
      <c r="Q1782" s="13"/>
      <c r="R1782" s="248">
        <f t="shared" si="270"/>
        <v>0</v>
      </c>
      <c r="S1782" s="248">
        <f t="shared" si="271"/>
        <v>0</v>
      </c>
      <c r="T1782" s="248">
        <f t="shared" si="272"/>
        <v>0</v>
      </c>
      <c r="U1782" s="248">
        <f t="shared" si="273"/>
        <v>0</v>
      </c>
      <c r="V1782" s="13"/>
      <c r="W1782" s="7"/>
      <c r="AT1782" s="130"/>
      <c r="BF1782" s="33">
        <f t="shared" si="279"/>
        <v>41242</v>
      </c>
      <c r="BG1782" s="34">
        <f t="shared" si="274"/>
        <v>82.88000000000001</v>
      </c>
      <c r="BH1782" s="32">
        <f t="shared" si="275"/>
        <v>1</v>
      </c>
      <c r="BI1782" s="32">
        <f t="shared" si="276"/>
        <v>0</v>
      </c>
      <c r="BJ1782" s="69">
        <f t="shared" si="277"/>
        <v>0</v>
      </c>
      <c r="BK1782" s="158" t="str">
        <f t="shared" si="278"/>
        <v/>
      </c>
    </row>
    <row r="1783" spans="1:63" ht="12" customHeight="1" x14ac:dyDescent="0.2">
      <c r="A1783" s="8"/>
      <c r="B1783" s="7"/>
      <c r="C1783" s="7"/>
      <c r="D1783" s="7"/>
      <c r="E1783" s="7"/>
      <c r="F1783" s="7"/>
      <c r="G1783" s="7"/>
      <c r="H1783" s="7"/>
      <c r="I1783" s="10"/>
      <c r="J1783" s="25"/>
      <c r="K1783" s="250"/>
      <c r="L1783" s="31"/>
      <c r="M1783" s="9"/>
      <c r="N1783" s="11" t="s">
        <v>25</v>
      </c>
      <c r="O1783" s="39"/>
      <c r="P1783" s="47"/>
      <c r="Q1783" s="13"/>
      <c r="R1783" s="248">
        <f t="shared" si="270"/>
        <v>0</v>
      </c>
      <c r="S1783" s="248">
        <f t="shared" si="271"/>
        <v>0</v>
      </c>
      <c r="T1783" s="248">
        <f t="shared" si="272"/>
        <v>0</v>
      </c>
      <c r="U1783" s="248">
        <f t="shared" si="273"/>
        <v>0</v>
      </c>
      <c r="V1783" s="13"/>
      <c r="W1783" s="7"/>
      <c r="AT1783" s="130"/>
      <c r="BF1783" s="33">
        <f t="shared" si="279"/>
        <v>41242</v>
      </c>
      <c r="BG1783" s="34">
        <f t="shared" si="274"/>
        <v>82.88000000000001</v>
      </c>
      <c r="BH1783" s="32">
        <f t="shared" si="275"/>
        <v>1</v>
      </c>
      <c r="BI1783" s="32">
        <f t="shared" si="276"/>
        <v>0</v>
      </c>
      <c r="BJ1783" s="69">
        <f t="shared" si="277"/>
        <v>0</v>
      </c>
      <c r="BK1783" s="158" t="str">
        <f t="shared" si="278"/>
        <v/>
      </c>
    </row>
    <row r="1784" spans="1:63" ht="12" customHeight="1" x14ac:dyDescent="0.2">
      <c r="A1784" s="8"/>
      <c r="B1784" s="7"/>
      <c r="C1784" s="7"/>
      <c r="D1784" s="7"/>
      <c r="E1784" s="7"/>
      <c r="F1784" s="7"/>
      <c r="G1784" s="7"/>
      <c r="H1784" s="7"/>
      <c r="I1784" s="10"/>
      <c r="J1784" s="25"/>
      <c r="K1784" s="250"/>
      <c r="L1784" s="31"/>
      <c r="M1784" s="9"/>
      <c r="N1784" s="11" t="s">
        <v>25</v>
      </c>
      <c r="O1784" s="39"/>
      <c r="P1784" s="47"/>
      <c r="Q1784" s="13"/>
      <c r="R1784" s="248">
        <f t="shared" si="270"/>
        <v>0</v>
      </c>
      <c r="S1784" s="248">
        <f t="shared" si="271"/>
        <v>0</v>
      </c>
      <c r="T1784" s="248">
        <f t="shared" si="272"/>
        <v>0</v>
      </c>
      <c r="U1784" s="248">
        <f t="shared" si="273"/>
        <v>0</v>
      </c>
      <c r="V1784" s="13"/>
      <c r="W1784" s="7"/>
      <c r="AT1784" s="130"/>
      <c r="BF1784" s="33">
        <f t="shared" si="279"/>
        <v>41242</v>
      </c>
      <c r="BG1784" s="34">
        <f t="shared" si="274"/>
        <v>82.88000000000001</v>
      </c>
      <c r="BH1784" s="32">
        <f t="shared" si="275"/>
        <v>1</v>
      </c>
      <c r="BI1784" s="32">
        <f t="shared" si="276"/>
        <v>0</v>
      </c>
      <c r="BJ1784" s="69">
        <f t="shared" si="277"/>
        <v>0</v>
      </c>
      <c r="BK1784" s="158" t="str">
        <f t="shared" si="278"/>
        <v/>
      </c>
    </row>
    <row r="1785" spans="1:63" ht="12" customHeight="1" x14ac:dyDescent="0.2">
      <c r="A1785" s="8"/>
      <c r="B1785" s="7"/>
      <c r="C1785" s="7"/>
      <c r="D1785" s="7"/>
      <c r="E1785" s="7"/>
      <c r="F1785" s="7"/>
      <c r="G1785" s="7"/>
      <c r="H1785" s="7"/>
      <c r="I1785" s="10"/>
      <c r="J1785" s="25"/>
      <c r="K1785" s="250"/>
      <c r="L1785" s="31"/>
      <c r="M1785" s="9"/>
      <c r="N1785" s="11" t="s">
        <v>25</v>
      </c>
      <c r="O1785" s="39"/>
      <c r="P1785" s="47"/>
      <c r="Q1785" s="13"/>
      <c r="R1785" s="248">
        <f t="shared" si="270"/>
        <v>0</v>
      </c>
      <c r="S1785" s="248">
        <f t="shared" si="271"/>
        <v>0</v>
      </c>
      <c r="T1785" s="248">
        <f t="shared" si="272"/>
        <v>0</v>
      </c>
      <c r="U1785" s="248">
        <f t="shared" si="273"/>
        <v>0</v>
      </c>
      <c r="V1785" s="13"/>
      <c r="W1785" s="7"/>
      <c r="AT1785" s="130"/>
      <c r="BF1785" s="33">
        <f t="shared" si="279"/>
        <v>41242</v>
      </c>
      <c r="BG1785" s="34">
        <f t="shared" si="274"/>
        <v>82.88000000000001</v>
      </c>
      <c r="BH1785" s="32">
        <f t="shared" si="275"/>
        <v>1</v>
      </c>
      <c r="BI1785" s="32">
        <f t="shared" si="276"/>
        <v>0</v>
      </c>
      <c r="BJ1785" s="69">
        <f t="shared" si="277"/>
        <v>0</v>
      </c>
      <c r="BK1785" s="158" t="str">
        <f t="shared" si="278"/>
        <v/>
      </c>
    </row>
    <row r="1786" spans="1:63" ht="12" customHeight="1" x14ac:dyDescent="0.2">
      <c r="A1786" s="8"/>
      <c r="B1786" s="7"/>
      <c r="C1786" s="7"/>
      <c r="D1786" s="7"/>
      <c r="E1786" s="7"/>
      <c r="F1786" s="7"/>
      <c r="G1786" s="7"/>
      <c r="H1786" s="7"/>
      <c r="I1786" s="10"/>
      <c r="J1786" s="25"/>
      <c r="K1786" s="250"/>
      <c r="L1786" s="31"/>
      <c r="M1786" s="9"/>
      <c r="N1786" s="11" t="s">
        <v>25</v>
      </c>
      <c r="O1786" s="39"/>
      <c r="P1786" s="47"/>
      <c r="Q1786" s="13"/>
      <c r="R1786" s="248">
        <f t="shared" si="270"/>
        <v>0</v>
      </c>
      <c r="S1786" s="248">
        <f t="shared" si="271"/>
        <v>0</v>
      </c>
      <c r="T1786" s="248">
        <f t="shared" si="272"/>
        <v>0</v>
      </c>
      <c r="U1786" s="248">
        <f t="shared" si="273"/>
        <v>0</v>
      </c>
      <c r="V1786" s="13"/>
      <c r="W1786" s="7"/>
      <c r="AT1786" s="130"/>
      <c r="BF1786" s="33">
        <f t="shared" si="279"/>
        <v>41242</v>
      </c>
      <c r="BG1786" s="34">
        <f t="shared" si="274"/>
        <v>82.88000000000001</v>
      </c>
      <c r="BH1786" s="32">
        <f t="shared" si="275"/>
        <v>1</v>
      </c>
      <c r="BI1786" s="32">
        <f t="shared" si="276"/>
        <v>0</v>
      </c>
      <c r="BJ1786" s="69">
        <f t="shared" si="277"/>
        <v>0</v>
      </c>
      <c r="BK1786" s="158" t="str">
        <f t="shared" si="278"/>
        <v/>
      </c>
    </row>
    <row r="1787" spans="1:63" ht="12" customHeight="1" x14ac:dyDescent="0.2">
      <c r="A1787" s="8"/>
      <c r="B1787" s="7"/>
      <c r="C1787" s="7"/>
      <c r="D1787" s="7"/>
      <c r="E1787" s="7"/>
      <c r="F1787" s="7"/>
      <c r="G1787" s="7"/>
      <c r="H1787" s="7"/>
      <c r="I1787" s="10"/>
      <c r="J1787" s="25"/>
      <c r="K1787" s="250"/>
      <c r="L1787" s="31"/>
      <c r="M1787" s="9"/>
      <c r="N1787" s="11" t="s">
        <v>25</v>
      </c>
      <c r="O1787" s="39"/>
      <c r="P1787" s="47"/>
      <c r="Q1787" s="13"/>
      <c r="R1787" s="248">
        <f t="shared" si="270"/>
        <v>0</v>
      </c>
      <c r="S1787" s="248">
        <f t="shared" si="271"/>
        <v>0</v>
      </c>
      <c r="T1787" s="248">
        <f t="shared" si="272"/>
        <v>0</v>
      </c>
      <c r="U1787" s="248">
        <f t="shared" si="273"/>
        <v>0</v>
      </c>
      <c r="V1787" s="13"/>
      <c r="W1787" s="7"/>
      <c r="AT1787" s="130"/>
      <c r="BF1787" s="33">
        <f t="shared" si="279"/>
        <v>41242</v>
      </c>
      <c r="BG1787" s="34">
        <f t="shared" si="274"/>
        <v>82.88000000000001</v>
      </c>
      <c r="BH1787" s="32">
        <f t="shared" si="275"/>
        <v>1</v>
      </c>
      <c r="BI1787" s="32">
        <f t="shared" si="276"/>
        <v>0</v>
      </c>
      <c r="BJ1787" s="69">
        <f t="shared" si="277"/>
        <v>0</v>
      </c>
      <c r="BK1787" s="158" t="str">
        <f t="shared" si="278"/>
        <v/>
      </c>
    </row>
    <row r="1788" spans="1:63" ht="12" customHeight="1" x14ac:dyDescent="0.2">
      <c r="A1788" s="8"/>
      <c r="B1788" s="7"/>
      <c r="C1788" s="7"/>
      <c r="D1788" s="7"/>
      <c r="E1788" s="7"/>
      <c r="F1788" s="7"/>
      <c r="G1788" s="7"/>
      <c r="H1788" s="7"/>
      <c r="I1788" s="10"/>
      <c r="J1788" s="25"/>
      <c r="K1788" s="250"/>
      <c r="L1788" s="31"/>
      <c r="M1788" s="9"/>
      <c r="N1788" s="11" t="s">
        <v>25</v>
      </c>
      <c r="O1788" s="39"/>
      <c r="P1788" s="47"/>
      <c r="Q1788" s="13"/>
      <c r="R1788" s="248">
        <f t="shared" si="270"/>
        <v>0</v>
      </c>
      <c r="S1788" s="248">
        <f t="shared" si="271"/>
        <v>0</v>
      </c>
      <c r="T1788" s="248">
        <f t="shared" si="272"/>
        <v>0</v>
      </c>
      <c r="U1788" s="248">
        <f t="shared" si="273"/>
        <v>0</v>
      </c>
      <c r="V1788" s="13"/>
      <c r="W1788" s="7"/>
      <c r="AT1788" s="130"/>
      <c r="BF1788" s="33">
        <f t="shared" si="279"/>
        <v>41242</v>
      </c>
      <c r="BG1788" s="34">
        <f t="shared" si="274"/>
        <v>82.88000000000001</v>
      </c>
      <c r="BH1788" s="32">
        <f t="shared" si="275"/>
        <v>1</v>
      </c>
      <c r="BI1788" s="32">
        <f t="shared" si="276"/>
        <v>0</v>
      </c>
      <c r="BJ1788" s="69">
        <f t="shared" si="277"/>
        <v>0</v>
      </c>
      <c r="BK1788" s="158" t="str">
        <f t="shared" si="278"/>
        <v/>
      </c>
    </row>
    <row r="1789" spans="1:63" ht="12" customHeight="1" x14ac:dyDescent="0.2">
      <c r="A1789" s="8"/>
      <c r="B1789" s="7"/>
      <c r="C1789" s="7"/>
      <c r="D1789" s="7"/>
      <c r="E1789" s="7"/>
      <c r="F1789" s="7"/>
      <c r="G1789" s="7"/>
      <c r="H1789" s="7"/>
      <c r="I1789" s="10"/>
      <c r="J1789" s="25"/>
      <c r="K1789" s="250"/>
      <c r="L1789" s="31"/>
      <c r="M1789" s="9"/>
      <c r="N1789" s="11" t="s">
        <v>25</v>
      </c>
      <c r="O1789" s="39"/>
      <c r="P1789" s="47"/>
      <c r="Q1789" s="13"/>
      <c r="R1789" s="248">
        <f t="shared" si="270"/>
        <v>0</v>
      </c>
      <c r="S1789" s="248">
        <f t="shared" si="271"/>
        <v>0</v>
      </c>
      <c r="T1789" s="248">
        <f t="shared" si="272"/>
        <v>0</v>
      </c>
      <c r="U1789" s="248">
        <f t="shared" si="273"/>
        <v>0</v>
      </c>
      <c r="V1789" s="13"/>
      <c r="W1789" s="7"/>
      <c r="AT1789" s="130"/>
      <c r="BF1789" s="33">
        <f t="shared" si="279"/>
        <v>41242</v>
      </c>
      <c r="BG1789" s="34">
        <f t="shared" si="274"/>
        <v>82.88000000000001</v>
      </c>
      <c r="BH1789" s="32">
        <f t="shared" si="275"/>
        <v>1</v>
      </c>
      <c r="BI1789" s="32">
        <f t="shared" si="276"/>
        <v>0</v>
      </c>
      <c r="BJ1789" s="69">
        <f t="shared" si="277"/>
        <v>0</v>
      </c>
      <c r="BK1789" s="158" t="str">
        <f t="shared" si="278"/>
        <v/>
      </c>
    </row>
    <row r="1790" spans="1:63" ht="12" customHeight="1" x14ac:dyDescent="0.2">
      <c r="A1790" s="8"/>
      <c r="B1790" s="7"/>
      <c r="C1790" s="7"/>
      <c r="D1790" s="7"/>
      <c r="E1790" s="7"/>
      <c r="F1790" s="7"/>
      <c r="G1790" s="7"/>
      <c r="H1790" s="7"/>
      <c r="I1790" s="10"/>
      <c r="J1790" s="25"/>
      <c r="K1790" s="250"/>
      <c r="L1790" s="31"/>
      <c r="M1790" s="9"/>
      <c r="N1790" s="11" t="s">
        <v>25</v>
      </c>
      <c r="O1790" s="39"/>
      <c r="P1790" s="47"/>
      <c r="Q1790" s="13"/>
      <c r="R1790" s="248">
        <f t="shared" si="270"/>
        <v>0</v>
      </c>
      <c r="S1790" s="248">
        <f t="shared" si="271"/>
        <v>0</v>
      </c>
      <c r="T1790" s="248">
        <f t="shared" si="272"/>
        <v>0</v>
      </c>
      <c r="U1790" s="248">
        <f t="shared" si="273"/>
        <v>0</v>
      </c>
      <c r="V1790" s="13"/>
      <c r="W1790" s="7"/>
      <c r="AT1790" s="130"/>
      <c r="BF1790" s="33">
        <f t="shared" si="279"/>
        <v>41242</v>
      </c>
      <c r="BG1790" s="34">
        <f t="shared" si="274"/>
        <v>82.88000000000001</v>
      </c>
      <c r="BH1790" s="32">
        <f t="shared" si="275"/>
        <v>1</v>
      </c>
      <c r="BI1790" s="32">
        <f t="shared" si="276"/>
        <v>0</v>
      </c>
      <c r="BJ1790" s="69">
        <f t="shared" si="277"/>
        <v>0</v>
      </c>
      <c r="BK1790" s="158" t="str">
        <f t="shared" si="278"/>
        <v/>
      </c>
    </row>
    <row r="1791" spans="1:63" ht="12" customHeight="1" x14ac:dyDescent="0.2">
      <c r="A1791" s="8"/>
      <c r="B1791" s="7"/>
      <c r="C1791" s="7"/>
      <c r="D1791" s="7"/>
      <c r="E1791" s="7"/>
      <c r="F1791" s="7"/>
      <c r="G1791" s="7"/>
      <c r="H1791" s="7"/>
      <c r="I1791" s="10"/>
      <c r="J1791" s="25"/>
      <c r="K1791" s="250"/>
      <c r="L1791" s="31"/>
      <c r="M1791" s="9"/>
      <c r="N1791" s="11" t="s">
        <v>25</v>
      </c>
      <c r="O1791" s="39"/>
      <c r="P1791" s="47"/>
      <c r="Q1791" s="13"/>
      <c r="R1791" s="248">
        <f t="shared" si="270"/>
        <v>0</v>
      </c>
      <c r="S1791" s="248">
        <f t="shared" si="271"/>
        <v>0</v>
      </c>
      <c r="T1791" s="248">
        <f t="shared" si="272"/>
        <v>0</v>
      </c>
      <c r="U1791" s="248">
        <f t="shared" si="273"/>
        <v>0</v>
      </c>
      <c r="V1791" s="13"/>
      <c r="W1791" s="7"/>
      <c r="AT1791" s="130"/>
      <c r="BF1791" s="33">
        <f t="shared" si="279"/>
        <v>41242</v>
      </c>
      <c r="BG1791" s="34">
        <f t="shared" si="274"/>
        <v>82.88000000000001</v>
      </c>
      <c r="BH1791" s="32">
        <f t="shared" si="275"/>
        <v>1</v>
      </c>
      <c r="BI1791" s="32">
        <f t="shared" si="276"/>
        <v>0</v>
      </c>
      <c r="BJ1791" s="69">
        <f t="shared" si="277"/>
        <v>0</v>
      </c>
      <c r="BK1791" s="158" t="str">
        <f t="shared" si="278"/>
        <v/>
      </c>
    </row>
    <row r="1792" spans="1:63" ht="12" customHeight="1" x14ac:dyDescent="0.2">
      <c r="A1792" s="8"/>
      <c r="B1792" s="7"/>
      <c r="C1792" s="7"/>
      <c r="D1792" s="7"/>
      <c r="E1792" s="7"/>
      <c r="F1792" s="7"/>
      <c r="G1792" s="7"/>
      <c r="H1792" s="7"/>
      <c r="I1792" s="10"/>
      <c r="J1792" s="25"/>
      <c r="K1792" s="250"/>
      <c r="L1792" s="31"/>
      <c r="M1792" s="9"/>
      <c r="N1792" s="11" t="s">
        <v>25</v>
      </c>
      <c r="O1792" s="39"/>
      <c r="P1792" s="47"/>
      <c r="Q1792" s="13"/>
      <c r="R1792" s="248">
        <f t="shared" si="270"/>
        <v>0</v>
      </c>
      <c r="S1792" s="248">
        <f t="shared" si="271"/>
        <v>0</v>
      </c>
      <c r="T1792" s="248">
        <f t="shared" si="272"/>
        <v>0</v>
      </c>
      <c r="U1792" s="248">
        <f t="shared" si="273"/>
        <v>0</v>
      </c>
      <c r="V1792" s="13"/>
      <c r="W1792" s="7"/>
      <c r="AT1792" s="130"/>
      <c r="BF1792" s="33">
        <f t="shared" si="279"/>
        <v>41242</v>
      </c>
      <c r="BG1792" s="34">
        <f t="shared" si="274"/>
        <v>82.88000000000001</v>
      </c>
      <c r="BH1792" s="32">
        <f t="shared" si="275"/>
        <v>1</v>
      </c>
      <c r="BI1792" s="32">
        <f t="shared" si="276"/>
        <v>0</v>
      </c>
      <c r="BJ1792" s="69">
        <f t="shared" si="277"/>
        <v>0</v>
      </c>
      <c r="BK1792" s="158" t="str">
        <f t="shared" si="278"/>
        <v/>
      </c>
    </row>
    <row r="1793" spans="1:63" ht="12" customHeight="1" x14ac:dyDescent="0.2">
      <c r="A1793" s="8"/>
      <c r="B1793" s="7"/>
      <c r="C1793" s="7"/>
      <c r="D1793" s="7"/>
      <c r="E1793" s="7"/>
      <c r="F1793" s="7"/>
      <c r="G1793" s="7"/>
      <c r="H1793" s="7"/>
      <c r="I1793" s="10"/>
      <c r="J1793" s="25"/>
      <c r="K1793" s="250"/>
      <c r="L1793" s="31"/>
      <c r="M1793" s="9"/>
      <c r="N1793" s="11" t="s">
        <v>25</v>
      </c>
      <c r="O1793" s="39"/>
      <c r="P1793" s="47"/>
      <c r="Q1793" s="13"/>
      <c r="R1793" s="248">
        <f t="shared" si="270"/>
        <v>0</v>
      </c>
      <c r="S1793" s="248">
        <f t="shared" si="271"/>
        <v>0</v>
      </c>
      <c r="T1793" s="248">
        <f t="shared" si="272"/>
        <v>0</v>
      </c>
      <c r="U1793" s="248">
        <f t="shared" si="273"/>
        <v>0</v>
      </c>
      <c r="V1793" s="13"/>
      <c r="W1793" s="7"/>
      <c r="AT1793" s="130"/>
      <c r="BF1793" s="33">
        <f t="shared" si="279"/>
        <v>41242</v>
      </c>
      <c r="BG1793" s="34">
        <f t="shared" si="274"/>
        <v>82.88000000000001</v>
      </c>
      <c r="BH1793" s="32">
        <f t="shared" si="275"/>
        <v>1</v>
      </c>
      <c r="BI1793" s="32">
        <f t="shared" si="276"/>
        <v>0</v>
      </c>
      <c r="BJ1793" s="69">
        <f t="shared" si="277"/>
        <v>0</v>
      </c>
      <c r="BK1793" s="158" t="str">
        <f t="shared" si="278"/>
        <v/>
      </c>
    </row>
    <row r="1794" spans="1:63" ht="12" customHeight="1" x14ac:dyDescent="0.2">
      <c r="A1794" s="8"/>
      <c r="B1794" s="7"/>
      <c r="C1794" s="7"/>
      <c r="D1794" s="7"/>
      <c r="E1794" s="7"/>
      <c r="F1794" s="7"/>
      <c r="G1794" s="7"/>
      <c r="H1794" s="7"/>
      <c r="I1794" s="10"/>
      <c r="J1794" s="25"/>
      <c r="K1794" s="250"/>
      <c r="L1794" s="31"/>
      <c r="M1794" s="9"/>
      <c r="N1794" s="11" t="s">
        <v>25</v>
      </c>
      <c r="O1794" s="39"/>
      <c r="P1794" s="47"/>
      <c r="Q1794" s="13"/>
      <c r="R1794" s="248">
        <f t="shared" si="270"/>
        <v>0</v>
      </c>
      <c r="S1794" s="248">
        <f t="shared" si="271"/>
        <v>0</v>
      </c>
      <c r="T1794" s="248">
        <f t="shared" si="272"/>
        <v>0</v>
      </c>
      <c r="U1794" s="248">
        <f t="shared" si="273"/>
        <v>0</v>
      </c>
      <c r="V1794" s="13"/>
      <c r="W1794" s="7"/>
      <c r="AT1794" s="130"/>
      <c r="BF1794" s="33">
        <f t="shared" si="279"/>
        <v>41242</v>
      </c>
      <c r="BG1794" s="34">
        <f t="shared" si="274"/>
        <v>82.88000000000001</v>
      </c>
      <c r="BH1794" s="32">
        <f t="shared" si="275"/>
        <v>1</v>
      </c>
      <c r="BI1794" s="32">
        <f t="shared" si="276"/>
        <v>0</v>
      </c>
      <c r="BJ1794" s="69">
        <f t="shared" si="277"/>
        <v>0</v>
      </c>
      <c r="BK1794" s="158" t="str">
        <f t="shared" si="278"/>
        <v/>
      </c>
    </row>
    <row r="1795" spans="1:63" ht="12" customHeight="1" x14ac:dyDescent="0.2">
      <c r="A1795" s="8"/>
      <c r="B1795" s="7"/>
      <c r="C1795" s="7"/>
      <c r="D1795" s="7"/>
      <c r="E1795" s="7"/>
      <c r="F1795" s="7"/>
      <c r="G1795" s="7"/>
      <c r="H1795" s="7"/>
      <c r="I1795" s="10"/>
      <c r="J1795" s="25"/>
      <c r="K1795" s="250"/>
      <c r="L1795" s="31"/>
      <c r="M1795" s="9"/>
      <c r="N1795" s="11" t="s">
        <v>25</v>
      </c>
      <c r="O1795" s="39"/>
      <c r="P1795" s="47"/>
      <c r="Q1795" s="13"/>
      <c r="R1795" s="248">
        <f t="shared" si="270"/>
        <v>0</v>
      </c>
      <c r="S1795" s="248">
        <f t="shared" si="271"/>
        <v>0</v>
      </c>
      <c r="T1795" s="248">
        <f t="shared" si="272"/>
        <v>0</v>
      </c>
      <c r="U1795" s="248">
        <f t="shared" si="273"/>
        <v>0</v>
      </c>
      <c r="V1795" s="13"/>
      <c r="W1795" s="7"/>
      <c r="AT1795" s="130"/>
      <c r="BF1795" s="33">
        <f t="shared" si="279"/>
        <v>41242</v>
      </c>
      <c r="BG1795" s="34">
        <f t="shared" si="274"/>
        <v>82.88000000000001</v>
      </c>
      <c r="BH1795" s="32">
        <f t="shared" si="275"/>
        <v>1</v>
      </c>
      <c r="BI1795" s="32">
        <f t="shared" si="276"/>
        <v>0</v>
      </c>
      <c r="BJ1795" s="69">
        <f t="shared" si="277"/>
        <v>0</v>
      </c>
      <c r="BK1795" s="158" t="str">
        <f t="shared" si="278"/>
        <v/>
      </c>
    </row>
    <row r="1796" spans="1:63" ht="12" customHeight="1" x14ac:dyDescent="0.2">
      <c r="A1796" s="8"/>
      <c r="B1796" s="7"/>
      <c r="C1796" s="7"/>
      <c r="D1796" s="7"/>
      <c r="E1796" s="7"/>
      <c r="F1796" s="7"/>
      <c r="G1796" s="7"/>
      <c r="H1796" s="7"/>
      <c r="I1796" s="10"/>
      <c r="J1796" s="25"/>
      <c r="K1796" s="250"/>
      <c r="L1796" s="31"/>
      <c r="M1796" s="9"/>
      <c r="N1796" s="11" t="s">
        <v>25</v>
      </c>
      <c r="O1796" s="39"/>
      <c r="P1796" s="47"/>
      <c r="Q1796" s="13"/>
      <c r="R1796" s="248">
        <f t="shared" si="270"/>
        <v>0</v>
      </c>
      <c r="S1796" s="248">
        <f t="shared" si="271"/>
        <v>0</v>
      </c>
      <c r="T1796" s="248">
        <f t="shared" si="272"/>
        <v>0</v>
      </c>
      <c r="U1796" s="248">
        <f t="shared" si="273"/>
        <v>0</v>
      </c>
      <c r="V1796" s="13"/>
      <c r="W1796" s="7"/>
      <c r="AT1796" s="130"/>
      <c r="BF1796" s="33">
        <f t="shared" si="279"/>
        <v>41242</v>
      </c>
      <c r="BG1796" s="34">
        <f t="shared" si="274"/>
        <v>82.88000000000001</v>
      </c>
      <c r="BH1796" s="32">
        <f t="shared" si="275"/>
        <v>1</v>
      </c>
      <c r="BI1796" s="32">
        <f t="shared" si="276"/>
        <v>0</v>
      </c>
      <c r="BJ1796" s="69">
        <f t="shared" si="277"/>
        <v>0</v>
      </c>
      <c r="BK1796" s="158" t="str">
        <f t="shared" si="278"/>
        <v/>
      </c>
    </row>
    <row r="1797" spans="1:63" ht="12" customHeight="1" x14ac:dyDescent="0.2">
      <c r="A1797" s="8"/>
      <c r="B1797" s="7"/>
      <c r="C1797" s="7"/>
      <c r="D1797" s="7"/>
      <c r="E1797" s="7"/>
      <c r="F1797" s="7"/>
      <c r="G1797" s="7"/>
      <c r="H1797" s="7"/>
      <c r="I1797" s="10"/>
      <c r="J1797" s="25"/>
      <c r="K1797" s="250"/>
      <c r="L1797" s="31"/>
      <c r="M1797" s="9"/>
      <c r="N1797" s="11" t="s">
        <v>25</v>
      </c>
      <c r="O1797" s="39"/>
      <c r="P1797" s="47"/>
      <c r="Q1797" s="13"/>
      <c r="R1797" s="248">
        <f t="shared" si="270"/>
        <v>0</v>
      </c>
      <c r="S1797" s="248">
        <f t="shared" si="271"/>
        <v>0</v>
      </c>
      <c r="T1797" s="248">
        <f t="shared" si="272"/>
        <v>0</v>
      </c>
      <c r="U1797" s="248">
        <f t="shared" si="273"/>
        <v>0</v>
      </c>
      <c r="V1797" s="13"/>
      <c r="W1797" s="7"/>
      <c r="AT1797" s="130"/>
      <c r="BF1797" s="33">
        <f t="shared" si="279"/>
        <v>41242</v>
      </c>
      <c r="BG1797" s="34">
        <f t="shared" si="274"/>
        <v>82.88000000000001</v>
      </c>
      <c r="BH1797" s="32">
        <f t="shared" si="275"/>
        <v>1</v>
      </c>
      <c r="BI1797" s="32">
        <f t="shared" si="276"/>
        <v>0</v>
      </c>
      <c r="BJ1797" s="69">
        <f t="shared" si="277"/>
        <v>0</v>
      </c>
      <c r="BK1797" s="158" t="str">
        <f t="shared" si="278"/>
        <v/>
      </c>
    </row>
    <row r="1798" spans="1:63" ht="12" customHeight="1" x14ac:dyDescent="0.2">
      <c r="A1798" s="8"/>
      <c r="B1798" s="7"/>
      <c r="C1798" s="7"/>
      <c r="D1798" s="7"/>
      <c r="E1798" s="7"/>
      <c r="F1798" s="7"/>
      <c r="G1798" s="7"/>
      <c r="H1798" s="7"/>
      <c r="I1798" s="10"/>
      <c r="J1798" s="25"/>
      <c r="K1798" s="250"/>
      <c r="L1798" s="31"/>
      <c r="M1798" s="9"/>
      <c r="N1798" s="11" t="s">
        <v>25</v>
      </c>
      <c r="O1798" s="39"/>
      <c r="P1798" s="47"/>
      <c r="Q1798" s="13"/>
      <c r="R1798" s="248">
        <f t="shared" si="270"/>
        <v>0</v>
      </c>
      <c r="S1798" s="248">
        <f t="shared" si="271"/>
        <v>0</v>
      </c>
      <c r="T1798" s="248">
        <f t="shared" si="272"/>
        <v>0</v>
      </c>
      <c r="U1798" s="248">
        <f t="shared" si="273"/>
        <v>0</v>
      </c>
      <c r="V1798" s="13"/>
      <c r="W1798" s="7"/>
      <c r="AT1798" s="130"/>
      <c r="BF1798" s="33">
        <f t="shared" si="279"/>
        <v>41242</v>
      </c>
      <c r="BG1798" s="34">
        <f t="shared" si="274"/>
        <v>82.88000000000001</v>
      </c>
      <c r="BH1798" s="32">
        <f t="shared" si="275"/>
        <v>1</v>
      </c>
      <c r="BI1798" s="32">
        <f t="shared" si="276"/>
        <v>0</v>
      </c>
      <c r="BJ1798" s="69">
        <f t="shared" si="277"/>
        <v>0</v>
      </c>
      <c r="BK1798" s="158" t="str">
        <f t="shared" si="278"/>
        <v/>
      </c>
    </row>
    <row r="1799" spans="1:63" ht="12" customHeight="1" x14ac:dyDescent="0.2">
      <c r="A1799" s="8"/>
      <c r="B1799" s="7"/>
      <c r="C1799" s="7"/>
      <c r="D1799" s="7"/>
      <c r="E1799" s="7"/>
      <c r="F1799" s="7"/>
      <c r="G1799" s="7"/>
      <c r="H1799" s="7"/>
      <c r="I1799" s="10"/>
      <c r="J1799" s="25"/>
      <c r="K1799" s="250"/>
      <c r="L1799" s="31"/>
      <c r="M1799" s="9"/>
      <c r="N1799" s="11" t="s">
        <v>25</v>
      </c>
      <c r="O1799" s="39"/>
      <c r="P1799" s="47"/>
      <c r="Q1799" s="13"/>
      <c r="R1799" s="248">
        <f t="shared" si="270"/>
        <v>0</v>
      </c>
      <c r="S1799" s="248">
        <f t="shared" si="271"/>
        <v>0</v>
      </c>
      <c r="T1799" s="248">
        <f t="shared" si="272"/>
        <v>0</v>
      </c>
      <c r="U1799" s="248">
        <f t="shared" si="273"/>
        <v>0</v>
      </c>
      <c r="V1799" s="13"/>
      <c r="W1799" s="7"/>
      <c r="AT1799" s="130"/>
      <c r="BF1799" s="33">
        <f t="shared" si="279"/>
        <v>41242</v>
      </c>
      <c r="BG1799" s="34">
        <f t="shared" si="274"/>
        <v>82.88000000000001</v>
      </c>
      <c r="BH1799" s="32">
        <f t="shared" si="275"/>
        <v>1</v>
      </c>
      <c r="BI1799" s="32">
        <f t="shared" si="276"/>
        <v>0</v>
      </c>
      <c r="BJ1799" s="69">
        <f t="shared" si="277"/>
        <v>0</v>
      </c>
      <c r="BK1799" s="158" t="str">
        <f t="shared" si="278"/>
        <v/>
      </c>
    </row>
    <row r="1800" spans="1:63" ht="12" customHeight="1" x14ac:dyDescent="0.2">
      <c r="A1800" s="8"/>
      <c r="B1800" s="7"/>
      <c r="C1800" s="7"/>
      <c r="D1800" s="7"/>
      <c r="E1800" s="7"/>
      <c r="F1800" s="7"/>
      <c r="G1800" s="7"/>
      <c r="H1800" s="7"/>
      <c r="I1800" s="10"/>
      <c r="J1800" s="25"/>
      <c r="K1800" s="250"/>
      <c r="L1800" s="31"/>
      <c r="M1800" s="9"/>
      <c r="N1800" s="11" t="s">
        <v>25</v>
      </c>
      <c r="O1800" s="39"/>
      <c r="P1800" s="47"/>
      <c r="Q1800" s="13"/>
      <c r="R1800" s="248">
        <f t="shared" si="270"/>
        <v>0</v>
      </c>
      <c r="S1800" s="248">
        <f t="shared" si="271"/>
        <v>0</v>
      </c>
      <c r="T1800" s="248">
        <f t="shared" si="272"/>
        <v>0</v>
      </c>
      <c r="U1800" s="248">
        <f t="shared" si="273"/>
        <v>0</v>
      </c>
      <c r="V1800" s="13"/>
      <c r="W1800" s="7"/>
      <c r="AT1800" s="130"/>
      <c r="BF1800" s="33">
        <f t="shared" si="279"/>
        <v>41242</v>
      </c>
      <c r="BG1800" s="34">
        <f t="shared" si="274"/>
        <v>82.88000000000001</v>
      </c>
      <c r="BH1800" s="32">
        <f t="shared" si="275"/>
        <v>1</v>
      </c>
      <c r="BI1800" s="32">
        <f t="shared" si="276"/>
        <v>0</v>
      </c>
      <c r="BJ1800" s="69">
        <f t="shared" si="277"/>
        <v>0</v>
      </c>
      <c r="BK1800" s="158" t="str">
        <f t="shared" si="278"/>
        <v/>
      </c>
    </row>
    <row r="1801" spans="1:63" ht="12" customHeight="1" x14ac:dyDescent="0.2">
      <c r="A1801" s="8"/>
      <c r="B1801" s="7"/>
      <c r="C1801" s="7"/>
      <c r="D1801" s="7"/>
      <c r="E1801" s="7"/>
      <c r="F1801" s="7"/>
      <c r="G1801" s="7"/>
      <c r="H1801" s="7"/>
      <c r="I1801" s="10"/>
      <c r="J1801" s="25"/>
      <c r="K1801" s="250"/>
      <c r="L1801" s="31"/>
      <c r="M1801" s="9"/>
      <c r="N1801" s="11" t="s">
        <v>25</v>
      </c>
      <c r="O1801" s="39"/>
      <c r="P1801" s="47"/>
      <c r="Q1801" s="13"/>
      <c r="R1801" s="248">
        <f t="shared" si="270"/>
        <v>0</v>
      </c>
      <c r="S1801" s="248">
        <f t="shared" si="271"/>
        <v>0</v>
      </c>
      <c r="T1801" s="248">
        <f t="shared" si="272"/>
        <v>0</v>
      </c>
      <c r="U1801" s="248">
        <f t="shared" si="273"/>
        <v>0</v>
      </c>
      <c r="V1801" s="13"/>
      <c r="W1801" s="7"/>
      <c r="AT1801" s="130"/>
      <c r="BF1801" s="33">
        <f t="shared" si="279"/>
        <v>41242</v>
      </c>
      <c r="BG1801" s="34">
        <f t="shared" si="274"/>
        <v>82.88000000000001</v>
      </c>
      <c r="BH1801" s="32">
        <f t="shared" si="275"/>
        <v>1</v>
      </c>
      <c r="BI1801" s="32">
        <f t="shared" si="276"/>
        <v>0</v>
      </c>
      <c r="BJ1801" s="69">
        <f t="shared" si="277"/>
        <v>0</v>
      </c>
      <c r="BK1801" s="158" t="str">
        <f t="shared" si="278"/>
        <v/>
      </c>
    </row>
    <row r="1802" spans="1:63" ht="12" customHeight="1" x14ac:dyDescent="0.2">
      <c r="A1802" s="8"/>
      <c r="B1802" s="7"/>
      <c r="C1802" s="7"/>
      <c r="D1802" s="7"/>
      <c r="E1802" s="7"/>
      <c r="F1802" s="7"/>
      <c r="G1802" s="7"/>
      <c r="H1802" s="7"/>
      <c r="I1802" s="10"/>
      <c r="J1802" s="25"/>
      <c r="K1802" s="250"/>
      <c r="L1802" s="31"/>
      <c r="M1802" s="9"/>
      <c r="N1802" s="11" t="s">
        <v>25</v>
      </c>
      <c r="O1802" s="39"/>
      <c r="P1802" s="47"/>
      <c r="Q1802" s="13"/>
      <c r="R1802" s="248">
        <f t="shared" si="270"/>
        <v>0</v>
      </c>
      <c r="S1802" s="248">
        <f t="shared" si="271"/>
        <v>0</v>
      </c>
      <c r="T1802" s="248">
        <f t="shared" si="272"/>
        <v>0</v>
      </c>
      <c r="U1802" s="248">
        <f t="shared" si="273"/>
        <v>0</v>
      </c>
      <c r="V1802" s="13"/>
      <c r="W1802" s="7"/>
      <c r="AT1802" s="130"/>
      <c r="BF1802" s="33">
        <f t="shared" si="279"/>
        <v>41242</v>
      </c>
      <c r="BG1802" s="34">
        <f t="shared" si="274"/>
        <v>82.88000000000001</v>
      </c>
      <c r="BH1802" s="32">
        <f t="shared" si="275"/>
        <v>1</v>
      </c>
      <c r="BI1802" s="32">
        <f t="shared" si="276"/>
        <v>0</v>
      </c>
      <c r="BJ1802" s="69">
        <f t="shared" si="277"/>
        <v>0</v>
      </c>
      <c r="BK1802" s="158" t="str">
        <f t="shared" si="278"/>
        <v/>
      </c>
    </row>
    <row r="1803" spans="1:63" ht="12" customHeight="1" x14ac:dyDescent="0.2">
      <c r="A1803" s="8"/>
      <c r="B1803" s="7"/>
      <c r="C1803" s="7"/>
      <c r="D1803" s="7"/>
      <c r="E1803" s="7"/>
      <c r="F1803" s="7"/>
      <c r="G1803" s="7"/>
      <c r="H1803" s="7"/>
      <c r="I1803" s="10"/>
      <c r="J1803" s="25"/>
      <c r="K1803" s="250"/>
      <c r="L1803" s="31"/>
      <c r="M1803" s="9"/>
      <c r="N1803" s="11" t="s">
        <v>25</v>
      </c>
      <c r="O1803" s="39"/>
      <c r="P1803" s="47"/>
      <c r="Q1803" s="13"/>
      <c r="R1803" s="248">
        <f t="shared" ref="R1803:R1866" si="280">IF(N1803&lt;&gt;"M",ROUND(IF(M1803&lt;&gt;"Y",IF(P1803&lt;&gt;"Y",K1803,K1803*(BH1803-1)),0),ROUNDING),"")</f>
        <v>0</v>
      </c>
      <c r="S1803" s="248">
        <f t="shared" ref="S1803:S1866" si="281">IF(N1803&lt;&gt;"M",ROUND(IF(O1803&gt;0,IF(M1803="Y",BI1803*(1-O1803),IF(BI1803&gt;R1803,R1803 + (BI1803 - R1803)*(1-O1803),BI1803)),BI1803),ROUNDING),"")</f>
        <v>0</v>
      </c>
      <c r="T1803" s="248">
        <f t="shared" ref="T1803:T1866" si="282">IF(N1803&lt;&gt;"M",ROUND(IF(O1803&gt;0,IF(M1803="Y",BJ1803*(1-O1803),IF(BJ1803&gt;R1803,R1803 + (BJ1803 - R1803)*(1-O1803),BJ1803)),BJ1803),ROUNDING),"")</f>
        <v>0</v>
      </c>
      <c r="U1803" s="248">
        <f t="shared" ref="U1803:U1866" si="283">IF(N1803&lt;&gt;"M",ROUND(IF(OR(N1803="P",N1803=""),0,IF(OR(M1803="N",M1803=""),T1803-R1803,T1803)),ROUNDING),"")</f>
        <v>0</v>
      </c>
      <c r="V1803" s="13"/>
      <c r="W1803" s="7"/>
      <c r="AT1803" s="130"/>
      <c r="BF1803" s="33">
        <f t="shared" si="279"/>
        <v>41242</v>
      </c>
      <c r="BG1803" s="34">
        <f t="shared" ref="BG1803:BG1866" si="284">IF(N1803&lt;&gt;"M",BG1802+U1803,BG1802)</f>
        <v>82.88000000000001</v>
      </c>
      <c r="BH1803" s="32">
        <f t="shared" ref="BH1803:BH1866" si="285">IF(L1803&lt;&gt;"",IF(ODDS_TYPE=1,L1803,IF(ODDS_TYPE=2,IF(L1803&gt;0,1+L1803/100,IF(L1803&lt;0,1-100/L1803,1)),IF(ODDS_TYPE=3,1+L1803,IF(ODDS_TYPE=4,1+L1803,IF(ODDS_TYPE=5,IF(L1803&gt;0,1+L1803,1-1/L1803),IF(ODDS_TYPE=6,IF(L1803&gt;=0,L1803+1,1-1/L1803),1)))))),1)</f>
        <v>1</v>
      </c>
      <c r="BI1803" s="32">
        <f t="shared" ref="BI1803:BI1866" si="286">IF(P1803&lt;&gt;"Y",IF(M1803&lt;&gt;"Y",K1803*BH1803,K1803*BH1803 - K1803),IF(M1803&lt;&gt;"Y",K1803*BH1803,K1803))</f>
        <v>0</v>
      </c>
      <c r="BJ1803" s="69">
        <f t="shared" ref="BJ1803:BJ1866" si="287">IF(P1803&lt;&gt;"Y",
IF(M1803&lt;&gt;"Y",
IF(N1803="Y",K1803*BH1803,IF(N1803="P",0,IF(OR(N1803="R",N1803="PU"),K1803,IF(N1803="H",K1803*BH1803*0.5,IF(N1803="HW",K1803*0.5*(1 + BH1803),IF(N1803="HL",K1803*0.5,0)))))),
IF(N1803="Y",K1803*BH1803 - K1803,IF(N1803="P",0,IF(OR(N1803="R",N1803="PU"),0,IF(N1803="H",IF(BH1803&gt;2,0.5*K1803*BH1803 - K1803,0),IF(N1803="HW",K1803*0.5*(1 + BH1803) - K1803,IF(N1803="HL",0,0))))))),
IF(M1803&lt;&gt;"Y",
IF(N1803="Y",K1803*BH1803,IF(N1803="P",0,IF(OR(N1803="R",N1803="PU"),K1803*(BH1803-1),IF(N1803="H",K1803*BH1803*0.5,IF(N1803="HW",K1803*(BH1803-1)*0.5,IF(N1803="HL",K1803*BH1803 - K1803*0.5,0)))))),
IF(N1803="Y",K1803,IF(N1803="P",0,IF(OR(N1803="R",N1803="PU"),0,IF(N1803="H",IF(BH1803&lt;2,K1803*BH1803*0.5 - K1803*(BH1803-1),0),IF(N1803="HW",0,IF(N1803="HL",K1803*0.5,0)))))))
)</f>
        <v>0</v>
      </c>
      <c r="BK1803" s="158" t="str">
        <f t="shared" ref="BK1803:BK1866" si="288">IF(FILT_M=1,IF(LEN(C1803)&gt;0,C1803,""),IF(FILT_M=2,IF(LEN(E1803)&gt;0,E1803,""),IF(FILT_M=3,IF(LEN(F1803)&gt;0,F1803,""),IF(FILT_M=4,IF(LEN(G1803)&gt;0,G1803,""),""))))</f>
        <v/>
      </c>
    </row>
    <row r="1804" spans="1:63" ht="12" customHeight="1" x14ac:dyDescent="0.2">
      <c r="A1804" s="8"/>
      <c r="B1804" s="7"/>
      <c r="C1804" s="7"/>
      <c r="D1804" s="7"/>
      <c r="E1804" s="7"/>
      <c r="F1804" s="7"/>
      <c r="G1804" s="7"/>
      <c r="H1804" s="7"/>
      <c r="I1804" s="10"/>
      <c r="J1804" s="25"/>
      <c r="K1804" s="250"/>
      <c r="L1804" s="31"/>
      <c r="M1804" s="9"/>
      <c r="N1804" s="11" t="s">
        <v>25</v>
      </c>
      <c r="O1804" s="39"/>
      <c r="P1804" s="47"/>
      <c r="Q1804" s="13"/>
      <c r="R1804" s="248">
        <f t="shared" si="280"/>
        <v>0</v>
      </c>
      <c r="S1804" s="248">
        <f t="shared" si="281"/>
        <v>0</v>
      </c>
      <c r="T1804" s="248">
        <f t="shared" si="282"/>
        <v>0</v>
      </c>
      <c r="U1804" s="248">
        <f t="shared" si="283"/>
        <v>0</v>
      </c>
      <c r="V1804" s="13"/>
      <c r="W1804" s="7"/>
      <c r="AT1804" s="130"/>
      <c r="BF1804" s="33">
        <f t="shared" ref="BF1804:BF1867" si="289">IF(A1804&gt;2,A1804,BF1803)</f>
        <v>41242</v>
      </c>
      <c r="BG1804" s="34">
        <f t="shared" si="284"/>
        <v>82.88000000000001</v>
      </c>
      <c r="BH1804" s="32">
        <f t="shared" si="285"/>
        <v>1</v>
      </c>
      <c r="BI1804" s="32">
        <f t="shared" si="286"/>
        <v>0</v>
      </c>
      <c r="BJ1804" s="69">
        <f t="shared" si="287"/>
        <v>0</v>
      </c>
      <c r="BK1804" s="158" t="str">
        <f t="shared" si="288"/>
        <v/>
      </c>
    </row>
    <row r="1805" spans="1:63" ht="12" customHeight="1" x14ac:dyDescent="0.2">
      <c r="A1805" s="8"/>
      <c r="B1805" s="7"/>
      <c r="C1805" s="7"/>
      <c r="D1805" s="7"/>
      <c r="E1805" s="7"/>
      <c r="F1805" s="7"/>
      <c r="G1805" s="7"/>
      <c r="H1805" s="7"/>
      <c r="I1805" s="10"/>
      <c r="J1805" s="25"/>
      <c r="K1805" s="250"/>
      <c r="L1805" s="31"/>
      <c r="M1805" s="9"/>
      <c r="N1805" s="11" t="s">
        <v>25</v>
      </c>
      <c r="O1805" s="39"/>
      <c r="P1805" s="47"/>
      <c r="Q1805" s="13"/>
      <c r="R1805" s="248">
        <f t="shared" si="280"/>
        <v>0</v>
      </c>
      <c r="S1805" s="248">
        <f t="shared" si="281"/>
        <v>0</v>
      </c>
      <c r="T1805" s="248">
        <f t="shared" si="282"/>
        <v>0</v>
      </c>
      <c r="U1805" s="248">
        <f t="shared" si="283"/>
        <v>0</v>
      </c>
      <c r="V1805" s="13"/>
      <c r="W1805" s="7"/>
      <c r="AT1805" s="130"/>
      <c r="BF1805" s="33">
        <f t="shared" si="289"/>
        <v>41242</v>
      </c>
      <c r="BG1805" s="34">
        <f t="shared" si="284"/>
        <v>82.88000000000001</v>
      </c>
      <c r="BH1805" s="32">
        <f t="shared" si="285"/>
        <v>1</v>
      </c>
      <c r="BI1805" s="32">
        <f t="shared" si="286"/>
        <v>0</v>
      </c>
      <c r="BJ1805" s="69">
        <f t="shared" si="287"/>
        <v>0</v>
      </c>
      <c r="BK1805" s="158" t="str">
        <f t="shared" si="288"/>
        <v/>
      </c>
    </row>
    <row r="1806" spans="1:63" ht="12" customHeight="1" x14ac:dyDescent="0.2">
      <c r="A1806" s="8"/>
      <c r="B1806" s="7"/>
      <c r="C1806" s="7"/>
      <c r="D1806" s="7"/>
      <c r="E1806" s="7"/>
      <c r="F1806" s="7"/>
      <c r="G1806" s="7"/>
      <c r="H1806" s="7"/>
      <c r="I1806" s="10"/>
      <c r="J1806" s="25"/>
      <c r="K1806" s="250"/>
      <c r="L1806" s="31"/>
      <c r="M1806" s="9"/>
      <c r="N1806" s="11" t="s">
        <v>25</v>
      </c>
      <c r="O1806" s="39"/>
      <c r="P1806" s="47"/>
      <c r="Q1806" s="13"/>
      <c r="R1806" s="248">
        <f t="shared" si="280"/>
        <v>0</v>
      </c>
      <c r="S1806" s="248">
        <f t="shared" si="281"/>
        <v>0</v>
      </c>
      <c r="T1806" s="248">
        <f t="shared" si="282"/>
        <v>0</v>
      </c>
      <c r="U1806" s="248">
        <f t="shared" si="283"/>
        <v>0</v>
      </c>
      <c r="V1806" s="13"/>
      <c r="W1806" s="7"/>
      <c r="AT1806" s="130"/>
      <c r="BF1806" s="33">
        <f t="shared" si="289"/>
        <v>41242</v>
      </c>
      <c r="BG1806" s="34">
        <f t="shared" si="284"/>
        <v>82.88000000000001</v>
      </c>
      <c r="BH1806" s="32">
        <f t="shared" si="285"/>
        <v>1</v>
      </c>
      <c r="BI1806" s="32">
        <f t="shared" si="286"/>
        <v>0</v>
      </c>
      <c r="BJ1806" s="69">
        <f t="shared" si="287"/>
        <v>0</v>
      </c>
      <c r="BK1806" s="158" t="str">
        <f t="shared" si="288"/>
        <v/>
      </c>
    </row>
    <row r="1807" spans="1:63" ht="12" customHeight="1" x14ac:dyDescent="0.2">
      <c r="A1807" s="8"/>
      <c r="B1807" s="7"/>
      <c r="C1807" s="7"/>
      <c r="D1807" s="7"/>
      <c r="E1807" s="7"/>
      <c r="F1807" s="7"/>
      <c r="G1807" s="7"/>
      <c r="H1807" s="7"/>
      <c r="I1807" s="10"/>
      <c r="J1807" s="25"/>
      <c r="K1807" s="250"/>
      <c r="L1807" s="31"/>
      <c r="M1807" s="9"/>
      <c r="N1807" s="11" t="s">
        <v>25</v>
      </c>
      <c r="O1807" s="39"/>
      <c r="P1807" s="47"/>
      <c r="Q1807" s="13"/>
      <c r="R1807" s="248">
        <f t="shared" si="280"/>
        <v>0</v>
      </c>
      <c r="S1807" s="248">
        <f t="shared" si="281"/>
        <v>0</v>
      </c>
      <c r="T1807" s="248">
        <f t="shared" si="282"/>
        <v>0</v>
      </c>
      <c r="U1807" s="248">
        <f t="shared" si="283"/>
        <v>0</v>
      </c>
      <c r="V1807" s="13"/>
      <c r="W1807" s="7"/>
      <c r="AT1807" s="130"/>
      <c r="BF1807" s="33">
        <f t="shared" si="289"/>
        <v>41242</v>
      </c>
      <c r="BG1807" s="34">
        <f t="shared" si="284"/>
        <v>82.88000000000001</v>
      </c>
      <c r="BH1807" s="32">
        <f t="shared" si="285"/>
        <v>1</v>
      </c>
      <c r="BI1807" s="32">
        <f t="shared" si="286"/>
        <v>0</v>
      </c>
      <c r="BJ1807" s="69">
        <f t="shared" si="287"/>
        <v>0</v>
      </c>
      <c r="BK1807" s="158" t="str">
        <f t="shared" si="288"/>
        <v/>
      </c>
    </row>
    <row r="1808" spans="1:63" ht="12" customHeight="1" x14ac:dyDescent="0.2">
      <c r="A1808" s="8"/>
      <c r="B1808" s="7"/>
      <c r="C1808" s="7"/>
      <c r="D1808" s="7"/>
      <c r="E1808" s="7"/>
      <c r="F1808" s="7"/>
      <c r="G1808" s="7"/>
      <c r="H1808" s="7"/>
      <c r="I1808" s="10"/>
      <c r="J1808" s="25"/>
      <c r="K1808" s="250"/>
      <c r="L1808" s="31"/>
      <c r="M1808" s="9"/>
      <c r="N1808" s="11" t="s">
        <v>25</v>
      </c>
      <c r="O1808" s="39"/>
      <c r="P1808" s="47"/>
      <c r="Q1808" s="13"/>
      <c r="R1808" s="248">
        <f t="shared" si="280"/>
        <v>0</v>
      </c>
      <c r="S1808" s="248">
        <f t="shared" si="281"/>
        <v>0</v>
      </c>
      <c r="T1808" s="248">
        <f t="shared" si="282"/>
        <v>0</v>
      </c>
      <c r="U1808" s="248">
        <f t="shared" si="283"/>
        <v>0</v>
      </c>
      <c r="V1808" s="13"/>
      <c r="W1808" s="7"/>
      <c r="AT1808" s="130"/>
      <c r="BF1808" s="33">
        <f t="shared" si="289"/>
        <v>41242</v>
      </c>
      <c r="BG1808" s="34">
        <f t="shared" si="284"/>
        <v>82.88000000000001</v>
      </c>
      <c r="BH1808" s="32">
        <f t="shared" si="285"/>
        <v>1</v>
      </c>
      <c r="BI1808" s="32">
        <f t="shared" si="286"/>
        <v>0</v>
      </c>
      <c r="BJ1808" s="69">
        <f t="shared" si="287"/>
        <v>0</v>
      </c>
      <c r="BK1808" s="158" t="str">
        <f t="shared" si="288"/>
        <v/>
      </c>
    </row>
    <row r="1809" spans="1:63" ht="12" customHeight="1" x14ac:dyDescent="0.2">
      <c r="A1809" s="8"/>
      <c r="B1809" s="7"/>
      <c r="C1809" s="7"/>
      <c r="D1809" s="7"/>
      <c r="E1809" s="7"/>
      <c r="F1809" s="7"/>
      <c r="G1809" s="7"/>
      <c r="H1809" s="7"/>
      <c r="I1809" s="10"/>
      <c r="J1809" s="25"/>
      <c r="K1809" s="250"/>
      <c r="L1809" s="31"/>
      <c r="M1809" s="9"/>
      <c r="N1809" s="11" t="s">
        <v>25</v>
      </c>
      <c r="O1809" s="39"/>
      <c r="P1809" s="47"/>
      <c r="Q1809" s="13"/>
      <c r="R1809" s="248">
        <f t="shared" si="280"/>
        <v>0</v>
      </c>
      <c r="S1809" s="248">
        <f t="shared" si="281"/>
        <v>0</v>
      </c>
      <c r="T1809" s="248">
        <f t="shared" si="282"/>
        <v>0</v>
      </c>
      <c r="U1809" s="248">
        <f t="shared" si="283"/>
        <v>0</v>
      </c>
      <c r="V1809" s="13"/>
      <c r="W1809" s="7"/>
      <c r="AT1809" s="130"/>
      <c r="BF1809" s="33">
        <f t="shared" si="289"/>
        <v>41242</v>
      </c>
      <c r="BG1809" s="34">
        <f t="shared" si="284"/>
        <v>82.88000000000001</v>
      </c>
      <c r="BH1809" s="32">
        <f t="shared" si="285"/>
        <v>1</v>
      </c>
      <c r="BI1809" s="32">
        <f t="shared" si="286"/>
        <v>0</v>
      </c>
      <c r="BJ1809" s="69">
        <f t="shared" si="287"/>
        <v>0</v>
      </c>
      <c r="BK1809" s="158" t="str">
        <f t="shared" si="288"/>
        <v/>
      </c>
    </row>
    <row r="1810" spans="1:63" ht="12" customHeight="1" x14ac:dyDescent="0.2">
      <c r="A1810" s="8"/>
      <c r="B1810" s="7"/>
      <c r="C1810" s="7"/>
      <c r="D1810" s="7"/>
      <c r="E1810" s="7"/>
      <c r="F1810" s="7"/>
      <c r="G1810" s="7"/>
      <c r="H1810" s="7"/>
      <c r="I1810" s="10"/>
      <c r="J1810" s="25"/>
      <c r="K1810" s="250"/>
      <c r="L1810" s="31"/>
      <c r="M1810" s="9"/>
      <c r="N1810" s="11" t="s">
        <v>25</v>
      </c>
      <c r="O1810" s="39"/>
      <c r="P1810" s="47"/>
      <c r="Q1810" s="13"/>
      <c r="R1810" s="248">
        <f t="shared" si="280"/>
        <v>0</v>
      </c>
      <c r="S1810" s="248">
        <f t="shared" si="281"/>
        <v>0</v>
      </c>
      <c r="T1810" s="248">
        <f t="shared" si="282"/>
        <v>0</v>
      </c>
      <c r="U1810" s="248">
        <f t="shared" si="283"/>
        <v>0</v>
      </c>
      <c r="V1810" s="13"/>
      <c r="W1810" s="7"/>
      <c r="AT1810" s="130"/>
      <c r="BF1810" s="33">
        <f t="shared" si="289"/>
        <v>41242</v>
      </c>
      <c r="BG1810" s="34">
        <f t="shared" si="284"/>
        <v>82.88000000000001</v>
      </c>
      <c r="BH1810" s="32">
        <f t="shared" si="285"/>
        <v>1</v>
      </c>
      <c r="BI1810" s="32">
        <f t="shared" si="286"/>
        <v>0</v>
      </c>
      <c r="BJ1810" s="69">
        <f t="shared" si="287"/>
        <v>0</v>
      </c>
      <c r="BK1810" s="158" t="str">
        <f t="shared" si="288"/>
        <v/>
      </c>
    </row>
    <row r="1811" spans="1:63" ht="12" customHeight="1" x14ac:dyDescent="0.2">
      <c r="A1811" s="8"/>
      <c r="B1811" s="7"/>
      <c r="C1811" s="7"/>
      <c r="D1811" s="7"/>
      <c r="E1811" s="7"/>
      <c r="F1811" s="7"/>
      <c r="G1811" s="7"/>
      <c r="H1811" s="7"/>
      <c r="I1811" s="10"/>
      <c r="J1811" s="25"/>
      <c r="K1811" s="250"/>
      <c r="L1811" s="31"/>
      <c r="M1811" s="9"/>
      <c r="N1811" s="11" t="s">
        <v>25</v>
      </c>
      <c r="O1811" s="39"/>
      <c r="P1811" s="47"/>
      <c r="Q1811" s="13"/>
      <c r="R1811" s="248">
        <f t="shared" si="280"/>
        <v>0</v>
      </c>
      <c r="S1811" s="248">
        <f t="shared" si="281"/>
        <v>0</v>
      </c>
      <c r="T1811" s="248">
        <f t="shared" si="282"/>
        <v>0</v>
      </c>
      <c r="U1811" s="248">
        <f t="shared" si="283"/>
        <v>0</v>
      </c>
      <c r="V1811" s="13"/>
      <c r="W1811" s="7"/>
      <c r="AT1811" s="130"/>
      <c r="BF1811" s="33">
        <f t="shared" si="289"/>
        <v>41242</v>
      </c>
      <c r="BG1811" s="34">
        <f t="shared" si="284"/>
        <v>82.88000000000001</v>
      </c>
      <c r="BH1811" s="32">
        <f t="shared" si="285"/>
        <v>1</v>
      </c>
      <c r="BI1811" s="32">
        <f t="shared" si="286"/>
        <v>0</v>
      </c>
      <c r="BJ1811" s="69">
        <f t="shared" si="287"/>
        <v>0</v>
      </c>
      <c r="BK1811" s="158" t="str">
        <f t="shared" si="288"/>
        <v/>
      </c>
    </row>
    <row r="1812" spans="1:63" ht="12" customHeight="1" x14ac:dyDescent="0.2">
      <c r="A1812" s="8"/>
      <c r="B1812" s="7"/>
      <c r="C1812" s="7"/>
      <c r="D1812" s="7"/>
      <c r="E1812" s="7"/>
      <c r="F1812" s="7"/>
      <c r="G1812" s="7"/>
      <c r="H1812" s="7"/>
      <c r="I1812" s="10"/>
      <c r="J1812" s="25"/>
      <c r="K1812" s="250"/>
      <c r="L1812" s="31"/>
      <c r="M1812" s="9"/>
      <c r="N1812" s="11" t="s">
        <v>25</v>
      </c>
      <c r="O1812" s="39"/>
      <c r="P1812" s="47"/>
      <c r="Q1812" s="13"/>
      <c r="R1812" s="248">
        <f t="shared" si="280"/>
        <v>0</v>
      </c>
      <c r="S1812" s="248">
        <f t="shared" si="281"/>
        <v>0</v>
      </c>
      <c r="T1812" s="248">
        <f t="shared" si="282"/>
        <v>0</v>
      </c>
      <c r="U1812" s="248">
        <f t="shared" si="283"/>
        <v>0</v>
      </c>
      <c r="V1812" s="13"/>
      <c r="W1812" s="7"/>
      <c r="AT1812" s="130"/>
      <c r="BF1812" s="33">
        <f t="shared" si="289"/>
        <v>41242</v>
      </c>
      <c r="BG1812" s="34">
        <f t="shared" si="284"/>
        <v>82.88000000000001</v>
      </c>
      <c r="BH1812" s="32">
        <f t="shared" si="285"/>
        <v>1</v>
      </c>
      <c r="BI1812" s="32">
        <f t="shared" si="286"/>
        <v>0</v>
      </c>
      <c r="BJ1812" s="69">
        <f t="shared" si="287"/>
        <v>0</v>
      </c>
      <c r="BK1812" s="158" t="str">
        <f t="shared" si="288"/>
        <v/>
      </c>
    </row>
    <row r="1813" spans="1:63" ht="12" customHeight="1" x14ac:dyDescent="0.2">
      <c r="A1813" s="8"/>
      <c r="B1813" s="7"/>
      <c r="C1813" s="7"/>
      <c r="D1813" s="7"/>
      <c r="E1813" s="7"/>
      <c r="F1813" s="7"/>
      <c r="G1813" s="7"/>
      <c r="H1813" s="7"/>
      <c r="I1813" s="10"/>
      <c r="J1813" s="25"/>
      <c r="K1813" s="250"/>
      <c r="L1813" s="31"/>
      <c r="M1813" s="9"/>
      <c r="N1813" s="11" t="s">
        <v>25</v>
      </c>
      <c r="O1813" s="39"/>
      <c r="P1813" s="47"/>
      <c r="Q1813" s="13"/>
      <c r="R1813" s="248">
        <f t="shared" si="280"/>
        <v>0</v>
      </c>
      <c r="S1813" s="248">
        <f t="shared" si="281"/>
        <v>0</v>
      </c>
      <c r="T1813" s="248">
        <f t="shared" si="282"/>
        <v>0</v>
      </c>
      <c r="U1813" s="248">
        <f t="shared" si="283"/>
        <v>0</v>
      </c>
      <c r="V1813" s="13"/>
      <c r="W1813" s="7"/>
      <c r="AT1813" s="130"/>
      <c r="BF1813" s="33">
        <f t="shared" si="289"/>
        <v>41242</v>
      </c>
      <c r="BG1813" s="34">
        <f t="shared" si="284"/>
        <v>82.88000000000001</v>
      </c>
      <c r="BH1813" s="32">
        <f t="shared" si="285"/>
        <v>1</v>
      </c>
      <c r="BI1813" s="32">
        <f t="shared" si="286"/>
        <v>0</v>
      </c>
      <c r="BJ1813" s="69">
        <f t="shared" si="287"/>
        <v>0</v>
      </c>
      <c r="BK1813" s="158" t="str">
        <f t="shared" si="288"/>
        <v/>
      </c>
    </row>
    <row r="1814" spans="1:63" ht="12" customHeight="1" x14ac:dyDescent="0.2">
      <c r="A1814" s="8"/>
      <c r="B1814" s="7"/>
      <c r="C1814" s="7"/>
      <c r="D1814" s="7"/>
      <c r="E1814" s="7"/>
      <c r="F1814" s="7"/>
      <c r="G1814" s="7"/>
      <c r="H1814" s="7"/>
      <c r="I1814" s="10"/>
      <c r="J1814" s="25"/>
      <c r="K1814" s="250"/>
      <c r="L1814" s="31"/>
      <c r="M1814" s="9"/>
      <c r="N1814" s="11" t="s">
        <v>25</v>
      </c>
      <c r="O1814" s="39"/>
      <c r="P1814" s="47"/>
      <c r="Q1814" s="13"/>
      <c r="R1814" s="248">
        <f t="shared" si="280"/>
        <v>0</v>
      </c>
      <c r="S1814" s="248">
        <f t="shared" si="281"/>
        <v>0</v>
      </c>
      <c r="T1814" s="248">
        <f t="shared" si="282"/>
        <v>0</v>
      </c>
      <c r="U1814" s="248">
        <f t="shared" si="283"/>
        <v>0</v>
      </c>
      <c r="V1814" s="13"/>
      <c r="W1814" s="7"/>
      <c r="AT1814" s="130"/>
      <c r="BF1814" s="33">
        <f t="shared" si="289"/>
        <v>41242</v>
      </c>
      <c r="BG1814" s="34">
        <f t="shared" si="284"/>
        <v>82.88000000000001</v>
      </c>
      <c r="BH1814" s="32">
        <f t="shared" si="285"/>
        <v>1</v>
      </c>
      <c r="BI1814" s="32">
        <f t="shared" si="286"/>
        <v>0</v>
      </c>
      <c r="BJ1814" s="69">
        <f t="shared" si="287"/>
        <v>0</v>
      </c>
      <c r="BK1814" s="158" t="str">
        <f t="shared" si="288"/>
        <v/>
      </c>
    </row>
    <row r="1815" spans="1:63" ht="12" customHeight="1" x14ac:dyDescent="0.2">
      <c r="A1815" s="8"/>
      <c r="B1815" s="7"/>
      <c r="C1815" s="7"/>
      <c r="D1815" s="7"/>
      <c r="E1815" s="7"/>
      <c r="F1815" s="7"/>
      <c r="G1815" s="7"/>
      <c r="H1815" s="7"/>
      <c r="I1815" s="10"/>
      <c r="J1815" s="25"/>
      <c r="K1815" s="250"/>
      <c r="L1815" s="31"/>
      <c r="M1815" s="9"/>
      <c r="N1815" s="11" t="s">
        <v>25</v>
      </c>
      <c r="O1815" s="39"/>
      <c r="P1815" s="47"/>
      <c r="Q1815" s="13"/>
      <c r="R1815" s="248">
        <f t="shared" si="280"/>
        <v>0</v>
      </c>
      <c r="S1815" s="248">
        <f t="shared" si="281"/>
        <v>0</v>
      </c>
      <c r="T1815" s="248">
        <f t="shared" si="282"/>
        <v>0</v>
      </c>
      <c r="U1815" s="248">
        <f t="shared" si="283"/>
        <v>0</v>
      </c>
      <c r="V1815" s="13"/>
      <c r="W1815" s="7"/>
      <c r="AT1815" s="130"/>
      <c r="BF1815" s="33">
        <f t="shared" si="289"/>
        <v>41242</v>
      </c>
      <c r="BG1815" s="34">
        <f t="shared" si="284"/>
        <v>82.88000000000001</v>
      </c>
      <c r="BH1815" s="32">
        <f t="shared" si="285"/>
        <v>1</v>
      </c>
      <c r="BI1815" s="32">
        <f t="shared" si="286"/>
        <v>0</v>
      </c>
      <c r="BJ1815" s="69">
        <f t="shared" si="287"/>
        <v>0</v>
      </c>
      <c r="BK1815" s="158" t="str">
        <f t="shared" si="288"/>
        <v/>
      </c>
    </row>
    <row r="1816" spans="1:63" ht="12" customHeight="1" x14ac:dyDescent="0.2">
      <c r="A1816" s="8"/>
      <c r="B1816" s="7"/>
      <c r="C1816" s="7"/>
      <c r="D1816" s="7"/>
      <c r="E1816" s="7"/>
      <c r="F1816" s="7"/>
      <c r="G1816" s="7"/>
      <c r="H1816" s="7"/>
      <c r="I1816" s="10"/>
      <c r="J1816" s="25"/>
      <c r="K1816" s="250"/>
      <c r="L1816" s="31"/>
      <c r="M1816" s="9"/>
      <c r="N1816" s="11" t="s">
        <v>25</v>
      </c>
      <c r="O1816" s="39"/>
      <c r="P1816" s="47"/>
      <c r="Q1816" s="13"/>
      <c r="R1816" s="248">
        <f t="shared" si="280"/>
        <v>0</v>
      </c>
      <c r="S1816" s="248">
        <f t="shared" si="281"/>
        <v>0</v>
      </c>
      <c r="T1816" s="248">
        <f t="shared" si="282"/>
        <v>0</v>
      </c>
      <c r="U1816" s="248">
        <f t="shared" si="283"/>
        <v>0</v>
      </c>
      <c r="V1816" s="13"/>
      <c r="W1816" s="7"/>
      <c r="AT1816" s="130"/>
      <c r="BF1816" s="33">
        <f t="shared" si="289"/>
        <v>41242</v>
      </c>
      <c r="BG1816" s="34">
        <f t="shared" si="284"/>
        <v>82.88000000000001</v>
      </c>
      <c r="BH1816" s="32">
        <f t="shared" si="285"/>
        <v>1</v>
      </c>
      <c r="BI1816" s="32">
        <f t="shared" si="286"/>
        <v>0</v>
      </c>
      <c r="BJ1816" s="69">
        <f t="shared" si="287"/>
        <v>0</v>
      </c>
      <c r="BK1816" s="158" t="str">
        <f t="shared" si="288"/>
        <v/>
      </c>
    </row>
    <row r="1817" spans="1:63" ht="12" customHeight="1" x14ac:dyDescent="0.2">
      <c r="A1817" s="8"/>
      <c r="B1817" s="7"/>
      <c r="C1817" s="7"/>
      <c r="D1817" s="7"/>
      <c r="E1817" s="7"/>
      <c r="F1817" s="7"/>
      <c r="G1817" s="7"/>
      <c r="H1817" s="7"/>
      <c r="I1817" s="10"/>
      <c r="J1817" s="25"/>
      <c r="K1817" s="250"/>
      <c r="L1817" s="31"/>
      <c r="M1817" s="9"/>
      <c r="N1817" s="11" t="s">
        <v>25</v>
      </c>
      <c r="O1817" s="39"/>
      <c r="P1817" s="47"/>
      <c r="Q1817" s="13"/>
      <c r="R1817" s="248">
        <f t="shared" si="280"/>
        <v>0</v>
      </c>
      <c r="S1817" s="248">
        <f t="shared" si="281"/>
        <v>0</v>
      </c>
      <c r="T1817" s="248">
        <f t="shared" si="282"/>
        <v>0</v>
      </c>
      <c r="U1817" s="248">
        <f t="shared" si="283"/>
        <v>0</v>
      </c>
      <c r="V1817" s="13"/>
      <c r="W1817" s="7"/>
      <c r="AT1817" s="130"/>
      <c r="BF1817" s="33">
        <f t="shared" si="289"/>
        <v>41242</v>
      </c>
      <c r="BG1817" s="34">
        <f t="shared" si="284"/>
        <v>82.88000000000001</v>
      </c>
      <c r="BH1817" s="32">
        <f t="shared" si="285"/>
        <v>1</v>
      </c>
      <c r="BI1817" s="32">
        <f t="shared" si="286"/>
        <v>0</v>
      </c>
      <c r="BJ1817" s="69">
        <f t="shared" si="287"/>
        <v>0</v>
      </c>
      <c r="BK1817" s="158" t="str">
        <f t="shared" si="288"/>
        <v/>
      </c>
    </row>
    <row r="1818" spans="1:63" ht="12" customHeight="1" x14ac:dyDescent="0.2">
      <c r="A1818" s="8"/>
      <c r="B1818" s="7"/>
      <c r="C1818" s="7"/>
      <c r="D1818" s="7"/>
      <c r="E1818" s="7"/>
      <c r="F1818" s="7"/>
      <c r="G1818" s="7"/>
      <c r="H1818" s="7"/>
      <c r="I1818" s="10"/>
      <c r="J1818" s="25"/>
      <c r="K1818" s="250"/>
      <c r="L1818" s="31"/>
      <c r="M1818" s="9"/>
      <c r="N1818" s="11" t="s">
        <v>25</v>
      </c>
      <c r="O1818" s="39"/>
      <c r="P1818" s="47"/>
      <c r="Q1818" s="13"/>
      <c r="R1818" s="248">
        <f t="shared" si="280"/>
        <v>0</v>
      </c>
      <c r="S1818" s="248">
        <f t="shared" si="281"/>
        <v>0</v>
      </c>
      <c r="T1818" s="248">
        <f t="shared" si="282"/>
        <v>0</v>
      </c>
      <c r="U1818" s="248">
        <f t="shared" si="283"/>
        <v>0</v>
      </c>
      <c r="V1818" s="13"/>
      <c r="W1818" s="7"/>
      <c r="AT1818" s="130"/>
      <c r="BF1818" s="33">
        <f t="shared" si="289"/>
        <v>41242</v>
      </c>
      <c r="BG1818" s="34">
        <f t="shared" si="284"/>
        <v>82.88000000000001</v>
      </c>
      <c r="BH1818" s="32">
        <f t="shared" si="285"/>
        <v>1</v>
      </c>
      <c r="BI1818" s="32">
        <f t="shared" si="286"/>
        <v>0</v>
      </c>
      <c r="BJ1818" s="69">
        <f t="shared" si="287"/>
        <v>0</v>
      </c>
      <c r="BK1818" s="158" t="str">
        <f t="shared" si="288"/>
        <v/>
      </c>
    </row>
    <row r="1819" spans="1:63" ht="12" customHeight="1" x14ac:dyDescent="0.2">
      <c r="A1819" s="8"/>
      <c r="B1819" s="7"/>
      <c r="C1819" s="7"/>
      <c r="D1819" s="7"/>
      <c r="E1819" s="7"/>
      <c r="F1819" s="7"/>
      <c r="G1819" s="7"/>
      <c r="H1819" s="7"/>
      <c r="I1819" s="10"/>
      <c r="J1819" s="25"/>
      <c r="K1819" s="250"/>
      <c r="L1819" s="31"/>
      <c r="M1819" s="9"/>
      <c r="N1819" s="11" t="s">
        <v>25</v>
      </c>
      <c r="O1819" s="39"/>
      <c r="P1819" s="47"/>
      <c r="Q1819" s="13"/>
      <c r="R1819" s="248">
        <f t="shared" si="280"/>
        <v>0</v>
      </c>
      <c r="S1819" s="248">
        <f t="shared" si="281"/>
        <v>0</v>
      </c>
      <c r="T1819" s="248">
        <f t="shared" si="282"/>
        <v>0</v>
      </c>
      <c r="U1819" s="248">
        <f t="shared" si="283"/>
        <v>0</v>
      </c>
      <c r="V1819" s="13"/>
      <c r="W1819" s="7"/>
      <c r="AT1819" s="130"/>
      <c r="BF1819" s="33">
        <f t="shared" si="289"/>
        <v>41242</v>
      </c>
      <c r="BG1819" s="34">
        <f t="shared" si="284"/>
        <v>82.88000000000001</v>
      </c>
      <c r="BH1819" s="32">
        <f t="shared" si="285"/>
        <v>1</v>
      </c>
      <c r="BI1819" s="32">
        <f t="shared" si="286"/>
        <v>0</v>
      </c>
      <c r="BJ1819" s="69">
        <f t="shared" si="287"/>
        <v>0</v>
      </c>
      <c r="BK1819" s="158" t="str">
        <f t="shared" si="288"/>
        <v/>
      </c>
    </row>
    <row r="1820" spans="1:63" ht="12" customHeight="1" x14ac:dyDescent="0.2">
      <c r="A1820" s="8"/>
      <c r="B1820" s="7"/>
      <c r="C1820" s="7"/>
      <c r="D1820" s="7"/>
      <c r="E1820" s="7"/>
      <c r="F1820" s="7"/>
      <c r="G1820" s="7"/>
      <c r="H1820" s="7"/>
      <c r="I1820" s="10"/>
      <c r="J1820" s="25"/>
      <c r="K1820" s="250"/>
      <c r="L1820" s="31"/>
      <c r="M1820" s="9"/>
      <c r="N1820" s="11" t="s">
        <v>25</v>
      </c>
      <c r="O1820" s="39"/>
      <c r="P1820" s="47"/>
      <c r="Q1820" s="13"/>
      <c r="R1820" s="248">
        <f t="shared" si="280"/>
        <v>0</v>
      </c>
      <c r="S1820" s="248">
        <f t="shared" si="281"/>
        <v>0</v>
      </c>
      <c r="T1820" s="248">
        <f t="shared" si="282"/>
        <v>0</v>
      </c>
      <c r="U1820" s="248">
        <f t="shared" si="283"/>
        <v>0</v>
      </c>
      <c r="V1820" s="13"/>
      <c r="W1820" s="7"/>
      <c r="AT1820" s="130"/>
      <c r="BF1820" s="33">
        <f t="shared" si="289"/>
        <v>41242</v>
      </c>
      <c r="BG1820" s="34">
        <f t="shared" si="284"/>
        <v>82.88000000000001</v>
      </c>
      <c r="BH1820" s="32">
        <f t="shared" si="285"/>
        <v>1</v>
      </c>
      <c r="BI1820" s="32">
        <f t="shared" si="286"/>
        <v>0</v>
      </c>
      <c r="BJ1820" s="69">
        <f t="shared" si="287"/>
        <v>0</v>
      </c>
      <c r="BK1820" s="158" t="str">
        <f t="shared" si="288"/>
        <v/>
      </c>
    </row>
    <row r="1821" spans="1:63" ht="12" customHeight="1" x14ac:dyDescent="0.2">
      <c r="A1821" s="8"/>
      <c r="B1821" s="7"/>
      <c r="C1821" s="7"/>
      <c r="D1821" s="7"/>
      <c r="E1821" s="7"/>
      <c r="F1821" s="7"/>
      <c r="G1821" s="7"/>
      <c r="H1821" s="7"/>
      <c r="I1821" s="10"/>
      <c r="J1821" s="25"/>
      <c r="K1821" s="250"/>
      <c r="L1821" s="31"/>
      <c r="M1821" s="9"/>
      <c r="N1821" s="11" t="s">
        <v>25</v>
      </c>
      <c r="O1821" s="39"/>
      <c r="P1821" s="47"/>
      <c r="Q1821" s="13"/>
      <c r="R1821" s="248">
        <f t="shared" si="280"/>
        <v>0</v>
      </c>
      <c r="S1821" s="248">
        <f t="shared" si="281"/>
        <v>0</v>
      </c>
      <c r="T1821" s="248">
        <f t="shared" si="282"/>
        <v>0</v>
      </c>
      <c r="U1821" s="248">
        <f t="shared" si="283"/>
        <v>0</v>
      </c>
      <c r="V1821" s="13"/>
      <c r="W1821" s="7"/>
      <c r="AT1821" s="130"/>
      <c r="BF1821" s="33">
        <f t="shared" si="289"/>
        <v>41242</v>
      </c>
      <c r="BG1821" s="34">
        <f t="shared" si="284"/>
        <v>82.88000000000001</v>
      </c>
      <c r="BH1821" s="32">
        <f t="shared" si="285"/>
        <v>1</v>
      </c>
      <c r="BI1821" s="32">
        <f t="shared" si="286"/>
        <v>0</v>
      </c>
      <c r="BJ1821" s="69">
        <f t="shared" si="287"/>
        <v>0</v>
      </c>
      <c r="BK1821" s="158" t="str">
        <f t="shared" si="288"/>
        <v/>
      </c>
    </row>
    <row r="1822" spans="1:63" ht="12" customHeight="1" x14ac:dyDescent="0.2">
      <c r="A1822" s="8"/>
      <c r="B1822" s="7"/>
      <c r="C1822" s="7"/>
      <c r="D1822" s="7"/>
      <c r="E1822" s="7"/>
      <c r="F1822" s="7"/>
      <c r="G1822" s="7"/>
      <c r="H1822" s="7"/>
      <c r="I1822" s="10"/>
      <c r="J1822" s="25"/>
      <c r="K1822" s="250"/>
      <c r="L1822" s="31"/>
      <c r="M1822" s="9"/>
      <c r="N1822" s="11" t="s">
        <v>25</v>
      </c>
      <c r="O1822" s="39"/>
      <c r="P1822" s="47"/>
      <c r="Q1822" s="13"/>
      <c r="R1822" s="248">
        <f t="shared" si="280"/>
        <v>0</v>
      </c>
      <c r="S1822" s="248">
        <f t="shared" si="281"/>
        <v>0</v>
      </c>
      <c r="T1822" s="248">
        <f t="shared" si="282"/>
        <v>0</v>
      </c>
      <c r="U1822" s="248">
        <f t="shared" si="283"/>
        <v>0</v>
      </c>
      <c r="V1822" s="13"/>
      <c r="W1822" s="7"/>
      <c r="AT1822" s="130"/>
      <c r="BF1822" s="33">
        <f t="shared" si="289"/>
        <v>41242</v>
      </c>
      <c r="BG1822" s="34">
        <f t="shared" si="284"/>
        <v>82.88000000000001</v>
      </c>
      <c r="BH1822" s="32">
        <f t="shared" si="285"/>
        <v>1</v>
      </c>
      <c r="BI1822" s="32">
        <f t="shared" si="286"/>
        <v>0</v>
      </c>
      <c r="BJ1822" s="69">
        <f t="shared" si="287"/>
        <v>0</v>
      </c>
      <c r="BK1822" s="158" t="str">
        <f t="shared" si="288"/>
        <v/>
      </c>
    </row>
    <row r="1823" spans="1:63" ht="12" customHeight="1" x14ac:dyDescent="0.2">
      <c r="A1823" s="8"/>
      <c r="B1823" s="7"/>
      <c r="C1823" s="7"/>
      <c r="D1823" s="7"/>
      <c r="E1823" s="7"/>
      <c r="F1823" s="7"/>
      <c r="G1823" s="7"/>
      <c r="H1823" s="7"/>
      <c r="I1823" s="10"/>
      <c r="J1823" s="25"/>
      <c r="K1823" s="250"/>
      <c r="L1823" s="31"/>
      <c r="M1823" s="9"/>
      <c r="N1823" s="11" t="s">
        <v>25</v>
      </c>
      <c r="O1823" s="39"/>
      <c r="P1823" s="47"/>
      <c r="Q1823" s="13"/>
      <c r="R1823" s="248">
        <f t="shared" si="280"/>
        <v>0</v>
      </c>
      <c r="S1823" s="248">
        <f t="shared" si="281"/>
        <v>0</v>
      </c>
      <c r="T1823" s="248">
        <f t="shared" si="282"/>
        <v>0</v>
      </c>
      <c r="U1823" s="248">
        <f t="shared" si="283"/>
        <v>0</v>
      </c>
      <c r="V1823" s="13"/>
      <c r="W1823" s="7"/>
      <c r="AT1823" s="130"/>
      <c r="BF1823" s="33">
        <f t="shared" si="289"/>
        <v>41242</v>
      </c>
      <c r="BG1823" s="34">
        <f t="shared" si="284"/>
        <v>82.88000000000001</v>
      </c>
      <c r="BH1823" s="32">
        <f t="shared" si="285"/>
        <v>1</v>
      </c>
      <c r="BI1823" s="32">
        <f t="shared" si="286"/>
        <v>0</v>
      </c>
      <c r="BJ1823" s="69">
        <f t="shared" si="287"/>
        <v>0</v>
      </c>
      <c r="BK1823" s="158" t="str">
        <f t="shared" si="288"/>
        <v/>
      </c>
    </row>
    <row r="1824" spans="1:63" ht="12" customHeight="1" x14ac:dyDescent="0.2">
      <c r="A1824" s="8"/>
      <c r="B1824" s="7"/>
      <c r="C1824" s="7"/>
      <c r="D1824" s="7"/>
      <c r="E1824" s="7"/>
      <c r="F1824" s="7"/>
      <c r="G1824" s="7"/>
      <c r="H1824" s="7"/>
      <c r="I1824" s="10"/>
      <c r="J1824" s="25"/>
      <c r="K1824" s="250"/>
      <c r="L1824" s="31"/>
      <c r="M1824" s="9"/>
      <c r="N1824" s="11" t="s">
        <v>25</v>
      </c>
      <c r="O1824" s="39"/>
      <c r="P1824" s="47"/>
      <c r="Q1824" s="13"/>
      <c r="R1824" s="248">
        <f t="shared" si="280"/>
        <v>0</v>
      </c>
      <c r="S1824" s="248">
        <f t="shared" si="281"/>
        <v>0</v>
      </c>
      <c r="T1824" s="248">
        <f t="shared" si="282"/>
        <v>0</v>
      </c>
      <c r="U1824" s="248">
        <f t="shared" si="283"/>
        <v>0</v>
      </c>
      <c r="V1824" s="13"/>
      <c r="W1824" s="7"/>
      <c r="AT1824" s="130"/>
      <c r="BF1824" s="33">
        <f t="shared" si="289"/>
        <v>41242</v>
      </c>
      <c r="BG1824" s="34">
        <f t="shared" si="284"/>
        <v>82.88000000000001</v>
      </c>
      <c r="BH1824" s="32">
        <f t="shared" si="285"/>
        <v>1</v>
      </c>
      <c r="BI1824" s="32">
        <f t="shared" si="286"/>
        <v>0</v>
      </c>
      <c r="BJ1824" s="69">
        <f t="shared" si="287"/>
        <v>0</v>
      </c>
      <c r="BK1824" s="158" t="str">
        <f t="shared" si="288"/>
        <v/>
      </c>
    </row>
    <row r="1825" spans="1:63" ht="12" customHeight="1" x14ac:dyDescent="0.2">
      <c r="A1825" s="8"/>
      <c r="B1825" s="7"/>
      <c r="C1825" s="7"/>
      <c r="D1825" s="7"/>
      <c r="E1825" s="7"/>
      <c r="F1825" s="7"/>
      <c r="G1825" s="7"/>
      <c r="H1825" s="7"/>
      <c r="I1825" s="10"/>
      <c r="J1825" s="25"/>
      <c r="K1825" s="250"/>
      <c r="L1825" s="31"/>
      <c r="M1825" s="9"/>
      <c r="N1825" s="11" t="s">
        <v>25</v>
      </c>
      <c r="O1825" s="39"/>
      <c r="P1825" s="47"/>
      <c r="Q1825" s="13"/>
      <c r="R1825" s="248">
        <f t="shared" si="280"/>
        <v>0</v>
      </c>
      <c r="S1825" s="248">
        <f t="shared" si="281"/>
        <v>0</v>
      </c>
      <c r="T1825" s="248">
        <f t="shared" si="282"/>
        <v>0</v>
      </c>
      <c r="U1825" s="248">
        <f t="shared" si="283"/>
        <v>0</v>
      </c>
      <c r="V1825" s="13"/>
      <c r="W1825" s="7"/>
      <c r="AT1825" s="130"/>
      <c r="BF1825" s="33">
        <f t="shared" si="289"/>
        <v>41242</v>
      </c>
      <c r="BG1825" s="34">
        <f t="shared" si="284"/>
        <v>82.88000000000001</v>
      </c>
      <c r="BH1825" s="32">
        <f t="shared" si="285"/>
        <v>1</v>
      </c>
      <c r="BI1825" s="32">
        <f t="shared" si="286"/>
        <v>0</v>
      </c>
      <c r="BJ1825" s="69">
        <f t="shared" si="287"/>
        <v>0</v>
      </c>
      <c r="BK1825" s="158" t="str">
        <f t="shared" si="288"/>
        <v/>
      </c>
    </row>
    <row r="1826" spans="1:63" ht="12" customHeight="1" x14ac:dyDescent="0.2">
      <c r="A1826" s="8"/>
      <c r="B1826" s="7"/>
      <c r="C1826" s="7"/>
      <c r="D1826" s="7"/>
      <c r="E1826" s="7"/>
      <c r="F1826" s="7"/>
      <c r="G1826" s="7"/>
      <c r="H1826" s="7"/>
      <c r="I1826" s="10"/>
      <c r="J1826" s="25"/>
      <c r="K1826" s="250"/>
      <c r="L1826" s="31"/>
      <c r="M1826" s="9"/>
      <c r="N1826" s="11" t="s">
        <v>25</v>
      </c>
      <c r="O1826" s="39"/>
      <c r="P1826" s="47"/>
      <c r="Q1826" s="13"/>
      <c r="R1826" s="248">
        <f t="shared" si="280"/>
        <v>0</v>
      </c>
      <c r="S1826" s="248">
        <f t="shared" si="281"/>
        <v>0</v>
      </c>
      <c r="T1826" s="248">
        <f t="shared" si="282"/>
        <v>0</v>
      </c>
      <c r="U1826" s="248">
        <f t="shared" si="283"/>
        <v>0</v>
      </c>
      <c r="V1826" s="13"/>
      <c r="W1826" s="7"/>
      <c r="AT1826" s="130"/>
      <c r="BF1826" s="33">
        <f t="shared" si="289"/>
        <v>41242</v>
      </c>
      <c r="BG1826" s="34">
        <f t="shared" si="284"/>
        <v>82.88000000000001</v>
      </c>
      <c r="BH1826" s="32">
        <f t="shared" si="285"/>
        <v>1</v>
      </c>
      <c r="BI1826" s="32">
        <f t="shared" si="286"/>
        <v>0</v>
      </c>
      <c r="BJ1826" s="69">
        <f t="shared" si="287"/>
        <v>0</v>
      </c>
      <c r="BK1826" s="158" t="str">
        <f t="shared" si="288"/>
        <v/>
      </c>
    </row>
    <row r="1827" spans="1:63" ht="12" customHeight="1" x14ac:dyDescent="0.2">
      <c r="A1827" s="8"/>
      <c r="B1827" s="7"/>
      <c r="C1827" s="7"/>
      <c r="D1827" s="7"/>
      <c r="E1827" s="7"/>
      <c r="F1827" s="7"/>
      <c r="G1827" s="7"/>
      <c r="H1827" s="7"/>
      <c r="I1827" s="10"/>
      <c r="J1827" s="25"/>
      <c r="K1827" s="250"/>
      <c r="L1827" s="31"/>
      <c r="M1827" s="9"/>
      <c r="N1827" s="11" t="s">
        <v>25</v>
      </c>
      <c r="O1827" s="39"/>
      <c r="P1827" s="47"/>
      <c r="Q1827" s="13"/>
      <c r="R1827" s="248">
        <f t="shared" si="280"/>
        <v>0</v>
      </c>
      <c r="S1827" s="248">
        <f t="shared" si="281"/>
        <v>0</v>
      </c>
      <c r="T1827" s="248">
        <f t="shared" si="282"/>
        <v>0</v>
      </c>
      <c r="U1827" s="248">
        <f t="shared" si="283"/>
        <v>0</v>
      </c>
      <c r="V1827" s="13"/>
      <c r="W1827" s="7"/>
      <c r="AT1827" s="130"/>
      <c r="BF1827" s="33">
        <f t="shared" si="289"/>
        <v>41242</v>
      </c>
      <c r="BG1827" s="34">
        <f t="shared" si="284"/>
        <v>82.88000000000001</v>
      </c>
      <c r="BH1827" s="32">
        <f t="shared" si="285"/>
        <v>1</v>
      </c>
      <c r="BI1827" s="32">
        <f t="shared" si="286"/>
        <v>0</v>
      </c>
      <c r="BJ1827" s="69">
        <f t="shared" si="287"/>
        <v>0</v>
      </c>
      <c r="BK1827" s="158" t="str">
        <f t="shared" si="288"/>
        <v/>
      </c>
    </row>
    <row r="1828" spans="1:63" ht="12" customHeight="1" x14ac:dyDescent="0.2">
      <c r="A1828" s="8"/>
      <c r="B1828" s="7"/>
      <c r="C1828" s="7"/>
      <c r="D1828" s="7"/>
      <c r="E1828" s="7"/>
      <c r="F1828" s="7"/>
      <c r="G1828" s="7"/>
      <c r="H1828" s="7"/>
      <c r="I1828" s="10"/>
      <c r="J1828" s="25"/>
      <c r="K1828" s="250"/>
      <c r="L1828" s="31"/>
      <c r="M1828" s="9"/>
      <c r="N1828" s="11" t="s">
        <v>25</v>
      </c>
      <c r="O1828" s="39"/>
      <c r="P1828" s="47"/>
      <c r="Q1828" s="13"/>
      <c r="R1828" s="248">
        <f t="shared" si="280"/>
        <v>0</v>
      </c>
      <c r="S1828" s="248">
        <f t="shared" si="281"/>
        <v>0</v>
      </c>
      <c r="T1828" s="248">
        <f t="shared" si="282"/>
        <v>0</v>
      </c>
      <c r="U1828" s="248">
        <f t="shared" si="283"/>
        <v>0</v>
      </c>
      <c r="V1828" s="13"/>
      <c r="W1828" s="7"/>
      <c r="AT1828" s="130"/>
      <c r="BF1828" s="33">
        <f t="shared" si="289"/>
        <v>41242</v>
      </c>
      <c r="BG1828" s="34">
        <f t="shared" si="284"/>
        <v>82.88000000000001</v>
      </c>
      <c r="BH1828" s="32">
        <f t="shared" si="285"/>
        <v>1</v>
      </c>
      <c r="BI1828" s="32">
        <f t="shared" si="286"/>
        <v>0</v>
      </c>
      <c r="BJ1828" s="69">
        <f t="shared" si="287"/>
        <v>0</v>
      </c>
      <c r="BK1828" s="158" t="str">
        <f t="shared" si="288"/>
        <v/>
      </c>
    </row>
    <row r="1829" spans="1:63" ht="12" customHeight="1" x14ac:dyDescent="0.2">
      <c r="A1829" s="8"/>
      <c r="B1829" s="7"/>
      <c r="C1829" s="7"/>
      <c r="D1829" s="7"/>
      <c r="E1829" s="7"/>
      <c r="F1829" s="7"/>
      <c r="G1829" s="7"/>
      <c r="H1829" s="7"/>
      <c r="I1829" s="10"/>
      <c r="J1829" s="25"/>
      <c r="K1829" s="250"/>
      <c r="L1829" s="31"/>
      <c r="M1829" s="9"/>
      <c r="N1829" s="11" t="s">
        <v>25</v>
      </c>
      <c r="O1829" s="39"/>
      <c r="P1829" s="47"/>
      <c r="Q1829" s="13"/>
      <c r="R1829" s="248">
        <f t="shared" si="280"/>
        <v>0</v>
      </c>
      <c r="S1829" s="248">
        <f t="shared" si="281"/>
        <v>0</v>
      </c>
      <c r="T1829" s="248">
        <f t="shared" si="282"/>
        <v>0</v>
      </c>
      <c r="U1829" s="248">
        <f t="shared" si="283"/>
        <v>0</v>
      </c>
      <c r="V1829" s="13"/>
      <c r="W1829" s="7"/>
      <c r="AT1829" s="130"/>
      <c r="BF1829" s="33">
        <f t="shared" si="289"/>
        <v>41242</v>
      </c>
      <c r="BG1829" s="34">
        <f t="shared" si="284"/>
        <v>82.88000000000001</v>
      </c>
      <c r="BH1829" s="32">
        <f t="shared" si="285"/>
        <v>1</v>
      </c>
      <c r="BI1829" s="32">
        <f t="shared" si="286"/>
        <v>0</v>
      </c>
      <c r="BJ1829" s="69">
        <f t="shared" si="287"/>
        <v>0</v>
      </c>
      <c r="BK1829" s="158" t="str">
        <f t="shared" si="288"/>
        <v/>
      </c>
    </row>
    <row r="1830" spans="1:63" ht="12" customHeight="1" x14ac:dyDescent="0.2">
      <c r="A1830" s="8"/>
      <c r="B1830" s="7"/>
      <c r="C1830" s="7"/>
      <c r="D1830" s="7"/>
      <c r="E1830" s="7"/>
      <c r="F1830" s="7"/>
      <c r="G1830" s="7"/>
      <c r="H1830" s="7"/>
      <c r="I1830" s="10"/>
      <c r="J1830" s="25"/>
      <c r="K1830" s="250"/>
      <c r="L1830" s="31"/>
      <c r="M1830" s="9"/>
      <c r="N1830" s="11" t="s">
        <v>25</v>
      </c>
      <c r="O1830" s="39"/>
      <c r="P1830" s="47"/>
      <c r="Q1830" s="13"/>
      <c r="R1830" s="248">
        <f t="shared" si="280"/>
        <v>0</v>
      </c>
      <c r="S1830" s="248">
        <f t="shared" si="281"/>
        <v>0</v>
      </c>
      <c r="T1830" s="248">
        <f t="shared" si="282"/>
        <v>0</v>
      </c>
      <c r="U1830" s="248">
        <f t="shared" si="283"/>
        <v>0</v>
      </c>
      <c r="V1830" s="13"/>
      <c r="W1830" s="7"/>
      <c r="AT1830" s="130"/>
      <c r="BF1830" s="33">
        <f t="shared" si="289"/>
        <v>41242</v>
      </c>
      <c r="BG1830" s="34">
        <f t="shared" si="284"/>
        <v>82.88000000000001</v>
      </c>
      <c r="BH1830" s="32">
        <f t="shared" si="285"/>
        <v>1</v>
      </c>
      <c r="BI1830" s="32">
        <f t="shared" si="286"/>
        <v>0</v>
      </c>
      <c r="BJ1830" s="69">
        <f t="shared" si="287"/>
        <v>0</v>
      </c>
      <c r="BK1830" s="158" t="str">
        <f t="shared" si="288"/>
        <v/>
      </c>
    </row>
    <row r="1831" spans="1:63" ht="12" customHeight="1" x14ac:dyDescent="0.2">
      <c r="A1831" s="8"/>
      <c r="B1831" s="7"/>
      <c r="C1831" s="7"/>
      <c r="D1831" s="7"/>
      <c r="E1831" s="7"/>
      <c r="F1831" s="7"/>
      <c r="G1831" s="7"/>
      <c r="H1831" s="7"/>
      <c r="I1831" s="10"/>
      <c r="J1831" s="25"/>
      <c r="K1831" s="250"/>
      <c r="L1831" s="31"/>
      <c r="M1831" s="9"/>
      <c r="N1831" s="11" t="s">
        <v>25</v>
      </c>
      <c r="O1831" s="39"/>
      <c r="P1831" s="47"/>
      <c r="Q1831" s="13"/>
      <c r="R1831" s="248">
        <f t="shared" si="280"/>
        <v>0</v>
      </c>
      <c r="S1831" s="248">
        <f t="shared" si="281"/>
        <v>0</v>
      </c>
      <c r="T1831" s="248">
        <f t="shared" si="282"/>
        <v>0</v>
      </c>
      <c r="U1831" s="248">
        <f t="shared" si="283"/>
        <v>0</v>
      </c>
      <c r="V1831" s="13"/>
      <c r="W1831" s="7"/>
      <c r="AT1831" s="130"/>
      <c r="BF1831" s="33">
        <f t="shared" si="289"/>
        <v>41242</v>
      </c>
      <c r="BG1831" s="34">
        <f t="shared" si="284"/>
        <v>82.88000000000001</v>
      </c>
      <c r="BH1831" s="32">
        <f t="shared" si="285"/>
        <v>1</v>
      </c>
      <c r="BI1831" s="32">
        <f t="shared" si="286"/>
        <v>0</v>
      </c>
      <c r="BJ1831" s="69">
        <f t="shared" si="287"/>
        <v>0</v>
      </c>
      <c r="BK1831" s="158" t="str">
        <f t="shared" si="288"/>
        <v/>
      </c>
    </row>
    <row r="1832" spans="1:63" ht="12" customHeight="1" x14ac:dyDescent="0.2">
      <c r="A1832" s="8"/>
      <c r="B1832" s="7"/>
      <c r="C1832" s="7"/>
      <c r="D1832" s="7"/>
      <c r="E1832" s="7"/>
      <c r="F1832" s="7"/>
      <c r="G1832" s="7"/>
      <c r="H1832" s="7"/>
      <c r="I1832" s="10"/>
      <c r="J1832" s="25"/>
      <c r="K1832" s="250"/>
      <c r="L1832" s="31"/>
      <c r="M1832" s="9"/>
      <c r="N1832" s="11" t="s">
        <v>25</v>
      </c>
      <c r="O1832" s="39"/>
      <c r="P1832" s="47"/>
      <c r="Q1832" s="13"/>
      <c r="R1832" s="248">
        <f t="shared" si="280"/>
        <v>0</v>
      </c>
      <c r="S1832" s="248">
        <f t="shared" si="281"/>
        <v>0</v>
      </c>
      <c r="T1832" s="248">
        <f t="shared" si="282"/>
        <v>0</v>
      </c>
      <c r="U1832" s="248">
        <f t="shared" si="283"/>
        <v>0</v>
      </c>
      <c r="V1832" s="13"/>
      <c r="W1832" s="7"/>
      <c r="AT1832" s="130"/>
      <c r="BF1832" s="33">
        <f t="shared" si="289"/>
        <v>41242</v>
      </c>
      <c r="BG1832" s="34">
        <f t="shared" si="284"/>
        <v>82.88000000000001</v>
      </c>
      <c r="BH1832" s="32">
        <f t="shared" si="285"/>
        <v>1</v>
      </c>
      <c r="BI1832" s="32">
        <f t="shared" si="286"/>
        <v>0</v>
      </c>
      <c r="BJ1832" s="69">
        <f t="shared" si="287"/>
        <v>0</v>
      </c>
      <c r="BK1832" s="158" t="str">
        <f t="shared" si="288"/>
        <v/>
      </c>
    </row>
    <row r="1833" spans="1:63" ht="12" customHeight="1" x14ac:dyDescent="0.2">
      <c r="A1833" s="8"/>
      <c r="B1833" s="7"/>
      <c r="C1833" s="7"/>
      <c r="D1833" s="7"/>
      <c r="E1833" s="7"/>
      <c r="F1833" s="7"/>
      <c r="G1833" s="7"/>
      <c r="H1833" s="7"/>
      <c r="I1833" s="10"/>
      <c r="J1833" s="25"/>
      <c r="K1833" s="250"/>
      <c r="L1833" s="31"/>
      <c r="M1833" s="9"/>
      <c r="N1833" s="11" t="s">
        <v>25</v>
      </c>
      <c r="O1833" s="39"/>
      <c r="P1833" s="47"/>
      <c r="Q1833" s="13"/>
      <c r="R1833" s="248">
        <f t="shared" si="280"/>
        <v>0</v>
      </c>
      <c r="S1833" s="248">
        <f t="shared" si="281"/>
        <v>0</v>
      </c>
      <c r="T1833" s="248">
        <f t="shared" si="282"/>
        <v>0</v>
      </c>
      <c r="U1833" s="248">
        <f t="shared" si="283"/>
        <v>0</v>
      </c>
      <c r="V1833" s="13"/>
      <c r="W1833" s="7"/>
      <c r="AT1833" s="130"/>
      <c r="BF1833" s="33">
        <f t="shared" si="289"/>
        <v>41242</v>
      </c>
      <c r="BG1833" s="34">
        <f t="shared" si="284"/>
        <v>82.88000000000001</v>
      </c>
      <c r="BH1833" s="32">
        <f t="shared" si="285"/>
        <v>1</v>
      </c>
      <c r="BI1833" s="32">
        <f t="shared" si="286"/>
        <v>0</v>
      </c>
      <c r="BJ1833" s="69">
        <f t="shared" si="287"/>
        <v>0</v>
      </c>
      <c r="BK1833" s="158" t="str">
        <f t="shared" si="288"/>
        <v/>
      </c>
    </row>
    <row r="1834" spans="1:63" ht="12" customHeight="1" x14ac:dyDescent="0.2">
      <c r="A1834" s="8"/>
      <c r="B1834" s="7"/>
      <c r="C1834" s="7"/>
      <c r="D1834" s="7"/>
      <c r="E1834" s="7"/>
      <c r="F1834" s="7"/>
      <c r="G1834" s="7"/>
      <c r="H1834" s="7"/>
      <c r="I1834" s="10"/>
      <c r="J1834" s="25"/>
      <c r="K1834" s="250"/>
      <c r="L1834" s="31"/>
      <c r="M1834" s="9"/>
      <c r="N1834" s="11" t="s">
        <v>25</v>
      </c>
      <c r="O1834" s="39"/>
      <c r="P1834" s="47"/>
      <c r="Q1834" s="13"/>
      <c r="R1834" s="248">
        <f t="shared" si="280"/>
        <v>0</v>
      </c>
      <c r="S1834" s="248">
        <f t="shared" si="281"/>
        <v>0</v>
      </c>
      <c r="T1834" s="248">
        <f t="shared" si="282"/>
        <v>0</v>
      </c>
      <c r="U1834" s="248">
        <f t="shared" si="283"/>
        <v>0</v>
      </c>
      <c r="V1834" s="13"/>
      <c r="W1834" s="7"/>
      <c r="AT1834" s="130"/>
      <c r="BF1834" s="33">
        <f t="shared" si="289"/>
        <v>41242</v>
      </c>
      <c r="BG1834" s="34">
        <f t="shared" si="284"/>
        <v>82.88000000000001</v>
      </c>
      <c r="BH1834" s="32">
        <f t="shared" si="285"/>
        <v>1</v>
      </c>
      <c r="BI1834" s="32">
        <f t="shared" si="286"/>
        <v>0</v>
      </c>
      <c r="BJ1834" s="69">
        <f t="shared" si="287"/>
        <v>0</v>
      </c>
      <c r="BK1834" s="158" t="str">
        <f t="shared" si="288"/>
        <v/>
      </c>
    </row>
    <row r="1835" spans="1:63" ht="12" customHeight="1" x14ac:dyDescent="0.2">
      <c r="A1835" s="8"/>
      <c r="B1835" s="7"/>
      <c r="C1835" s="7"/>
      <c r="D1835" s="7"/>
      <c r="E1835" s="7"/>
      <c r="F1835" s="7"/>
      <c r="G1835" s="7"/>
      <c r="H1835" s="7"/>
      <c r="I1835" s="10"/>
      <c r="J1835" s="25"/>
      <c r="K1835" s="250"/>
      <c r="L1835" s="31"/>
      <c r="M1835" s="9"/>
      <c r="N1835" s="11" t="s">
        <v>25</v>
      </c>
      <c r="O1835" s="39"/>
      <c r="P1835" s="47"/>
      <c r="Q1835" s="13"/>
      <c r="R1835" s="248">
        <f t="shared" si="280"/>
        <v>0</v>
      </c>
      <c r="S1835" s="248">
        <f t="shared" si="281"/>
        <v>0</v>
      </c>
      <c r="T1835" s="248">
        <f t="shared" si="282"/>
        <v>0</v>
      </c>
      <c r="U1835" s="248">
        <f t="shared" si="283"/>
        <v>0</v>
      </c>
      <c r="V1835" s="13"/>
      <c r="W1835" s="7"/>
      <c r="AT1835" s="130"/>
      <c r="BF1835" s="33">
        <f t="shared" si="289"/>
        <v>41242</v>
      </c>
      <c r="BG1835" s="34">
        <f t="shared" si="284"/>
        <v>82.88000000000001</v>
      </c>
      <c r="BH1835" s="32">
        <f t="shared" si="285"/>
        <v>1</v>
      </c>
      <c r="BI1835" s="32">
        <f t="shared" si="286"/>
        <v>0</v>
      </c>
      <c r="BJ1835" s="69">
        <f t="shared" si="287"/>
        <v>0</v>
      </c>
      <c r="BK1835" s="158" t="str">
        <f t="shared" si="288"/>
        <v/>
      </c>
    </row>
    <row r="1836" spans="1:63" ht="12" customHeight="1" x14ac:dyDescent="0.2">
      <c r="A1836" s="8"/>
      <c r="B1836" s="7"/>
      <c r="C1836" s="7"/>
      <c r="D1836" s="7"/>
      <c r="E1836" s="7"/>
      <c r="F1836" s="7"/>
      <c r="G1836" s="7"/>
      <c r="H1836" s="7"/>
      <c r="I1836" s="10"/>
      <c r="J1836" s="25"/>
      <c r="K1836" s="250"/>
      <c r="L1836" s="31"/>
      <c r="M1836" s="9"/>
      <c r="N1836" s="11" t="s">
        <v>25</v>
      </c>
      <c r="O1836" s="39"/>
      <c r="P1836" s="47"/>
      <c r="Q1836" s="13"/>
      <c r="R1836" s="248">
        <f t="shared" si="280"/>
        <v>0</v>
      </c>
      <c r="S1836" s="248">
        <f t="shared" si="281"/>
        <v>0</v>
      </c>
      <c r="T1836" s="248">
        <f t="shared" si="282"/>
        <v>0</v>
      </c>
      <c r="U1836" s="248">
        <f t="shared" si="283"/>
        <v>0</v>
      </c>
      <c r="V1836" s="13"/>
      <c r="W1836" s="7"/>
      <c r="AT1836" s="130"/>
      <c r="BF1836" s="33">
        <f t="shared" si="289"/>
        <v>41242</v>
      </c>
      <c r="BG1836" s="34">
        <f t="shared" si="284"/>
        <v>82.88000000000001</v>
      </c>
      <c r="BH1836" s="32">
        <f t="shared" si="285"/>
        <v>1</v>
      </c>
      <c r="BI1836" s="32">
        <f t="shared" si="286"/>
        <v>0</v>
      </c>
      <c r="BJ1836" s="69">
        <f t="shared" si="287"/>
        <v>0</v>
      </c>
      <c r="BK1836" s="158" t="str">
        <f t="shared" si="288"/>
        <v/>
      </c>
    </row>
    <row r="1837" spans="1:63" ht="12" customHeight="1" x14ac:dyDescent="0.2">
      <c r="A1837" s="8"/>
      <c r="B1837" s="7"/>
      <c r="C1837" s="7"/>
      <c r="D1837" s="7"/>
      <c r="E1837" s="7"/>
      <c r="F1837" s="7"/>
      <c r="G1837" s="7"/>
      <c r="H1837" s="7"/>
      <c r="I1837" s="10"/>
      <c r="J1837" s="25"/>
      <c r="K1837" s="250"/>
      <c r="L1837" s="31"/>
      <c r="M1837" s="9"/>
      <c r="N1837" s="11" t="s">
        <v>25</v>
      </c>
      <c r="O1837" s="39"/>
      <c r="P1837" s="47"/>
      <c r="Q1837" s="13"/>
      <c r="R1837" s="248">
        <f t="shared" si="280"/>
        <v>0</v>
      </c>
      <c r="S1837" s="248">
        <f t="shared" si="281"/>
        <v>0</v>
      </c>
      <c r="T1837" s="248">
        <f t="shared" si="282"/>
        <v>0</v>
      </c>
      <c r="U1837" s="248">
        <f t="shared" si="283"/>
        <v>0</v>
      </c>
      <c r="V1837" s="13"/>
      <c r="W1837" s="7"/>
      <c r="AT1837" s="130"/>
      <c r="BF1837" s="33">
        <f t="shared" si="289"/>
        <v>41242</v>
      </c>
      <c r="BG1837" s="34">
        <f t="shared" si="284"/>
        <v>82.88000000000001</v>
      </c>
      <c r="BH1837" s="32">
        <f t="shared" si="285"/>
        <v>1</v>
      </c>
      <c r="BI1837" s="32">
        <f t="shared" si="286"/>
        <v>0</v>
      </c>
      <c r="BJ1837" s="69">
        <f t="shared" si="287"/>
        <v>0</v>
      </c>
      <c r="BK1837" s="158" t="str">
        <f t="shared" si="288"/>
        <v/>
      </c>
    </row>
    <row r="1838" spans="1:63" ht="12" customHeight="1" x14ac:dyDescent="0.2">
      <c r="A1838" s="8"/>
      <c r="B1838" s="7"/>
      <c r="C1838" s="7"/>
      <c r="D1838" s="7"/>
      <c r="E1838" s="7"/>
      <c r="F1838" s="7"/>
      <c r="G1838" s="7"/>
      <c r="H1838" s="7"/>
      <c r="I1838" s="10"/>
      <c r="J1838" s="25"/>
      <c r="K1838" s="250"/>
      <c r="L1838" s="31"/>
      <c r="M1838" s="9"/>
      <c r="N1838" s="11" t="s">
        <v>25</v>
      </c>
      <c r="O1838" s="39"/>
      <c r="P1838" s="47"/>
      <c r="Q1838" s="13"/>
      <c r="R1838" s="248">
        <f t="shared" si="280"/>
        <v>0</v>
      </c>
      <c r="S1838" s="248">
        <f t="shared" si="281"/>
        <v>0</v>
      </c>
      <c r="T1838" s="248">
        <f t="shared" si="282"/>
        <v>0</v>
      </c>
      <c r="U1838" s="248">
        <f t="shared" si="283"/>
        <v>0</v>
      </c>
      <c r="V1838" s="13"/>
      <c r="W1838" s="7"/>
      <c r="AT1838" s="130"/>
      <c r="BF1838" s="33">
        <f t="shared" si="289"/>
        <v>41242</v>
      </c>
      <c r="BG1838" s="34">
        <f t="shared" si="284"/>
        <v>82.88000000000001</v>
      </c>
      <c r="BH1838" s="32">
        <f t="shared" si="285"/>
        <v>1</v>
      </c>
      <c r="BI1838" s="32">
        <f t="shared" si="286"/>
        <v>0</v>
      </c>
      <c r="BJ1838" s="69">
        <f t="shared" si="287"/>
        <v>0</v>
      </c>
      <c r="BK1838" s="158" t="str">
        <f t="shared" si="288"/>
        <v/>
      </c>
    </row>
    <row r="1839" spans="1:63" ht="12" customHeight="1" x14ac:dyDescent="0.2">
      <c r="A1839" s="8"/>
      <c r="B1839" s="7"/>
      <c r="C1839" s="7"/>
      <c r="D1839" s="7"/>
      <c r="E1839" s="7"/>
      <c r="F1839" s="7"/>
      <c r="G1839" s="7"/>
      <c r="H1839" s="7"/>
      <c r="I1839" s="10"/>
      <c r="J1839" s="25"/>
      <c r="K1839" s="250"/>
      <c r="L1839" s="31"/>
      <c r="M1839" s="9"/>
      <c r="N1839" s="11" t="s">
        <v>25</v>
      </c>
      <c r="O1839" s="39"/>
      <c r="P1839" s="47"/>
      <c r="Q1839" s="13"/>
      <c r="R1839" s="248">
        <f t="shared" si="280"/>
        <v>0</v>
      </c>
      <c r="S1839" s="248">
        <f t="shared" si="281"/>
        <v>0</v>
      </c>
      <c r="T1839" s="248">
        <f t="shared" si="282"/>
        <v>0</v>
      </c>
      <c r="U1839" s="248">
        <f t="shared" si="283"/>
        <v>0</v>
      </c>
      <c r="V1839" s="13"/>
      <c r="W1839" s="7"/>
      <c r="AT1839" s="130"/>
      <c r="BF1839" s="33">
        <f t="shared" si="289"/>
        <v>41242</v>
      </c>
      <c r="BG1839" s="34">
        <f t="shared" si="284"/>
        <v>82.88000000000001</v>
      </c>
      <c r="BH1839" s="32">
        <f t="shared" si="285"/>
        <v>1</v>
      </c>
      <c r="BI1839" s="32">
        <f t="shared" si="286"/>
        <v>0</v>
      </c>
      <c r="BJ1839" s="69">
        <f t="shared" si="287"/>
        <v>0</v>
      </c>
      <c r="BK1839" s="158" t="str">
        <f t="shared" si="288"/>
        <v/>
      </c>
    </row>
    <row r="1840" spans="1:63" ht="12" customHeight="1" x14ac:dyDescent="0.2">
      <c r="A1840" s="8"/>
      <c r="B1840" s="7"/>
      <c r="C1840" s="7"/>
      <c r="D1840" s="7"/>
      <c r="E1840" s="7"/>
      <c r="F1840" s="7"/>
      <c r="G1840" s="7"/>
      <c r="H1840" s="7"/>
      <c r="I1840" s="10"/>
      <c r="J1840" s="25"/>
      <c r="K1840" s="250"/>
      <c r="L1840" s="31"/>
      <c r="M1840" s="9"/>
      <c r="N1840" s="11" t="s">
        <v>25</v>
      </c>
      <c r="O1840" s="39"/>
      <c r="P1840" s="47"/>
      <c r="Q1840" s="13"/>
      <c r="R1840" s="248">
        <f t="shared" si="280"/>
        <v>0</v>
      </c>
      <c r="S1840" s="248">
        <f t="shared" si="281"/>
        <v>0</v>
      </c>
      <c r="T1840" s="248">
        <f t="shared" si="282"/>
        <v>0</v>
      </c>
      <c r="U1840" s="248">
        <f t="shared" si="283"/>
        <v>0</v>
      </c>
      <c r="V1840" s="13"/>
      <c r="W1840" s="7"/>
      <c r="AT1840" s="130"/>
      <c r="BF1840" s="33">
        <f t="shared" si="289"/>
        <v>41242</v>
      </c>
      <c r="BG1840" s="34">
        <f t="shared" si="284"/>
        <v>82.88000000000001</v>
      </c>
      <c r="BH1840" s="32">
        <f t="shared" si="285"/>
        <v>1</v>
      </c>
      <c r="BI1840" s="32">
        <f t="shared" si="286"/>
        <v>0</v>
      </c>
      <c r="BJ1840" s="69">
        <f t="shared" si="287"/>
        <v>0</v>
      </c>
      <c r="BK1840" s="158" t="str">
        <f t="shared" si="288"/>
        <v/>
      </c>
    </row>
    <row r="1841" spans="1:63" ht="12" customHeight="1" x14ac:dyDescent="0.2">
      <c r="A1841" s="8"/>
      <c r="B1841" s="7"/>
      <c r="C1841" s="7"/>
      <c r="D1841" s="7"/>
      <c r="E1841" s="7"/>
      <c r="F1841" s="7"/>
      <c r="G1841" s="7"/>
      <c r="H1841" s="7"/>
      <c r="I1841" s="10"/>
      <c r="J1841" s="25"/>
      <c r="K1841" s="250"/>
      <c r="L1841" s="31"/>
      <c r="M1841" s="9"/>
      <c r="N1841" s="11" t="s">
        <v>25</v>
      </c>
      <c r="O1841" s="39"/>
      <c r="P1841" s="47"/>
      <c r="Q1841" s="13"/>
      <c r="R1841" s="248">
        <f t="shared" si="280"/>
        <v>0</v>
      </c>
      <c r="S1841" s="248">
        <f t="shared" si="281"/>
        <v>0</v>
      </c>
      <c r="T1841" s="248">
        <f t="shared" si="282"/>
        <v>0</v>
      </c>
      <c r="U1841" s="248">
        <f t="shared" si="283"/>
        <v>0</v>
      </c>
      <c r="V1841" s="13"/>
      <c r="W1841" s="7"/>
      <c r="AT1841" s="130"/>
      <c r="BF1841" s="33">
        <f t="shared" si="289"/>
        <v>41242</v>
      </c>
      <c r="BG1841" s="34">
        <f t="shared" si="284"/>
        <v>82.88000000000001</v>
      </c>
      <c r="BH1841" s="32">
        <f t="shared" si="285"/>
        <v>1</v>
      </c>
      <c r="BI1841" s="32">
        <f t="shared" si="286"/>
        <v>0</v>
      </c>
      <c r="BJ1841" s="69">
        <f t="shared" si="287"/>
        <v>0</v>
      </c>
      <c r="BK1841" s="158" t="str">
        <f t="shared" si="288"/>
        <v/>
      </c>
    </row>
    <row r="1842" spans="1:63" ht="12" customHeight="1" x14ac:dyDescent="0.2">
      <c r="A1842" s="8"/>
      <c r="B1842" s="7"/>
      <c r="C1842" s="7"/>
      <c r="D1842" s="7"/>
      <c r="E1842" s="7"/>
      <c r="F1842" s="7"/>
      <c r="G1842" s="7"/>
      <c r="H1842" s="7"/>
      <c r="I1842" s="10"/>
      <c r="J1842" s="25"/>
      <c r="K1842" s="250"/>
      <c r="L1842" s="31"/>
      <c r="M1842" s="9"/>
      <c r="N1842" s="11" t="s">
        <v>25</v>
      </c>
      <c r="O1842" s="39"/>
      <c r="P1842" s="47"/>
      <c r="Q1842" s="13"/>
      <c r="R1842" s="248">
        <f t="shared" si="280"/>
        <v>0</v>
      </c>
      <c r="S1842" s="248">
        <f t="shared" si="281"/>
        <v>0</v>
      </c>
      <c r="T1842" s="248">
        <f t="shared" si="282"/>
        <v>0</v>
      </c>
      <c r="U1842" s="248">
        <f t="shared" si="283"/>
        <v>0</v>
      </c>
      <c r="V1842" s="13"/>
      <c r="W1842" s="7"/>
      <c r="AT1842" s="130"/>
      <c r="BF1842" s="33">
        <f t="shared" si="289"/>
        <v>41242</v>
      </c>
      <c r="BG1842" s="34">
        <f t="shared" si="284"/>
        <v>82.88000000000001</v>
      </c>
      <c r="BH1842" s="32">
        <f t="shared" si="285"/>
        <v>1</v>
      </c>
      <c r="BI1842" s="32">
        <f t="shared" si="286"/>
        <v>0</v>
      </c>
      <c r="BJ1842" s="69">
        <f t="shared" si="287"/>
        <v>0</v>
      </c>
      <c r="BK1842" s="158" t="str">
        <f t="shared" si="288"/>
        <v/>
      </c>
    </row>
    <row r="1843" spans="1:63" ht="12" customHeight="1" x14ac:dyDescent="0.2">
      <c r="A1843" s="8"/>
      <c r="B1843" s="7"/>
      <c r="C1843" s="7"/>
      <c r="D1843" s="7"/>
      <c r="E1843" s="7"/>
      <c r="F1843" s="7"/>
      <c r="G1843" s="7"/>
      <c r="H1843" s="7"/>
      <c r="I1843" s="10"/>
      <c r="J1843" s="25"/>
      <c r="K1843" s="250"/>
      <c r="L1843" s="31"/>
      <c r="M1843" s="9"/>
      <c r="N1843" s="11" t="s">
        <v>25</v>
      </c>
      <c r="O1843" s="39"/>
      <c r="P1843" s="47"/>
      <c r="Q1843" s="13"/>
      <c r="R1843" s="248">
        <f t="shared" si="280"/>
        <v>0</v>
      </c>
      <c r="S1843" s="248">
        <f t="shared" si="281"/>
        <v>0</v>
      </c>
      <c r="T1843" s="248">
        <f t="shared" si="282"/>
        <v>0</v>
      </c>
      <c r="U1843" s="248">
        <f t="shared" si="283"/>
        <v>0</v>
      </c>
      <c r="V1843" s="13"/>
      <c r="W1843" s="7"/>
      <c r="AT1843" s="130"/>
      <c r="BF1843" s="33">
        <f t="shared" si="289"/>
        <v>41242</v>
      </c>
      <c r="BG1843" s="34">
        <f t="shared" si="284"/>
        <v>82.88000000000001</v>
      </c>
      <c r="BH1843" s="32">
        <f t="shared" si="285"/>
        <v>1</v>
      </c>
      <c r="BI1843" s="32">
        <f t="shared" si="286"/>
        <v>0</v>
      </c>
      <c r="BJ1843" s="69">
        <f t="shared" si="287"/>
        <v>0</v>
      </c>
      <c r="BK1843" s="158" t="str">
        <f t="shared" si="288"/>
        <v/>
      </c>
    </row>
    <row r="1844" spans="1:63" ht="12" customHeight="1" x14ac:dyDescent="0.2">
      <c r="A1844" s="8"/>
      <c r="B1844" s="7"/>
      <c r="C1844" s="7"/>
      <c r="D1844" s="7"/>
      <c r="E1844" s="7"/>
      <c r="F1844" s="7"/>
      <c r="G1844" s="7"/>
      <c r="H1844" s="7"/>
      <c r="I1844" s="10"/>
      <c r="J1844" s="25"/>
      <c r="K1844" s="250"/>
      <c r="L1844" s="31"/>
      <c r="M1844" s="9"/>
      <c r="N1844" s="11" t="s">
        <v>25</v>
      </c>
      <c r="O1844" s="39"/>
      <c r="P1844" s="47"/>
      <c r="Q1844" s="13"/>
      <c r="R1844" s="248">
        <f t="shared" si="280"/>
        <v>0</v>
      </c>
      <c r="S1844" s="248">
        <f t="shared" si="281"/>
        <v>0</v>
      </c>
      <c r="T1844" s="248">
        <f t="shared" si="282"/>
        <v>0</v>
      </c>
      <c r="U1844" s="248">
        <f t="shared" si="283"/>
        <v>0</v>
      </c>
      <c r="V1844" s="13"/>
      <c r="W1844" s="7"/>
      <c r="AT1844" s="130"/>
      <c r="BF1844" s="33">
        <f t="shared" si="289"/>
        <v>41242</v>
      </c>
      <c r="BG1844" s="34">
        <f t="shared" si="284"/>
        <v>82.88000000000001</v>
      </c>
      <c r="BH1844" s="32">
        <f t="shared" si="285"/>
        <v>1</v>
      </c>
      <c r="BI1844" s="32">
        <f t="shared" si="286"/>
        <v>0</v>
      </c>
      <c r="BJ1844" s="69">
        <f t="shared" si="287"/>
        <v>0</v>
      </c>
      <c r="BK1844" s="158" t="str">
        <f t="shared" si="288"/>
        <v/>
      </c>
    </row>
    <row r="1845" spans="1:63" ht="12" customHeight="1" x14ac:dyDescent="0.2">
      <c r="A1845" s="8"/>
      <c r="B1845" s="7"/>
      <c r="C1845" s="7"/>
      <c r="D1845" s="7"/>
      <c r="E1845" s="7"/>
      <c r="F1845" s="7"/>
      <c r="G1845" s="7"/>
      <c r="H1845" s="7"/>
      <c r="I1845" s="10"/>
      <c r="J1845" s="25"/>
      <c r="K1845" s="250"/>
      <c r="L1845" s="31"/>
      <c r="M1845" s="9"/>
      <c r="N1845" s="11" t="s">
        <v>25</v>
      </c>
      <c r="O1845" s="39"/>
      <c r="P1845" s="47"/>
      <c r="Q1845" s="13"/>
      <c r="R1845" s="248">
        <f t="shared" si="280"/>
        <v>0</v>
      </c>
      <c r="S1845" s="248">
        <f t="shared" si="281"/>
        <v>0</v>
      </c>
      <c r="T1845" s="248">
        <f t="shared" si="282"/>
        <v>0</v>
      </c>
      <c r="U1845" s="248">
        <f t="shared" si="283"/>
        <v>0</v>
      </c>
      <c r="V1845" s="13"/>
      <c r="W1845" s="7"/>
      <c r="AT1845" s="130"/>
      <c r="BF1845" s="33">
        <f t="shared" si="289"/>
        <v>41242</v>
      </c>
      <c r="BG1845" s="34">
        <f t="shared" si="284"/>
        <v>82.88000000000001</v>
      </c>
      <c r="BH1845" s="32">
        <f t="shared" si="285"/>
        <v>1</v>
      </c>
      <c r="BI1845" s="32">
        <f t="shared" si="286"/>
        <v>0</v>
      </c>
      <c r="BJ1845" s="69">
        <f t="shared" si="287"/>
        <v>0</v>
      </c>
      <c r="BK1845" s="158" t="str">
        <f t="shared" si="288"/>
        <v/>
      </c>
    </row>
    <row r="1846" spans="1:63" ht="12" customHeight="1" x14ac:dyDescent="0.2">
      <c r="A1846" s="8"/>
      <c r="B1846" s="7"/>
      <c r="C1846" s="7"/>
      <c r="D1846" s="7"/>
      <c r="E1846" s="7"/>
      <c r="F1846" s="7"/>
      <c r="G1846" s="7"/>
      <c r="H1846" s="7"/>
      <c r="I1846" s="10"/>
      <c r="J1846" s="25"/>
      <c r="K1846" s="250"/>
      <c r="L1846" s="31"/>
      <c r="M1846" s="9"/>
      <c r="N1846" s="11" t="s">
        <v>25</v>
      </c>
      <c r="O1846" s="39"/>
      <c r="P1846" s="47"/>
      <c r="Q1846" s="13"/>
      <c r="R1846" s="248">
        <f t="shared" si="280"/>
        <v>0</v>
      </c>
      <c r="S1846" s="248">
        <f t="shared" si="281"/>
        <v>0</v>
      </c>
      <c r="T1846" s="248">
        <f t="shared" si="282"/>
        <v>0</v>
      </c>
      <c r="U1846" s="248">
        <f t="shared" si="283"/>
        <v>0</v>
      </c>
      <c r="V1846" s="13"/>
      <c r="W1846" s="7"/>
      <c r="AT1846" s="130"/>
      <c r="BF1846" s="33">
        <f t="shared" si="289"/>
        <v>41242</v>
      </c>
      <c r="BG1846" s="34">
        <f t="shared" si="284"/>
        <v>82.88000000000001</v>
      </c>
      <c r="BH1846" s="32">
        <f t="shared" si="285"/>
        <v>1</v>
      </c>
      <c r="BI1846" s="32">
        <f t="shared" si="286"/>
        <v>0</v>
      </c>
      <c r="BJ1846" s="69">
        <f t="shared" si="287"/>
        <v>0</v>
      </c>
      <c r="BK1846" s="158" t="str">
        <f t="shared" si="288"/>
        <v/>
      </c>
    </row>
    <row r="1847" spans="1:63" ht="12" customHeight="1" x14ac:dyDescent="0.2">
      <c r="A1847" s="8"/>
      <c r="B1847" s="7"/>
      <c r="C1847" s="7"/>
      <c r="D1847" s="7"/>
      <c r="E1847" s="7"/>
      <c r="F1847" s="7"/>
      <c r="G1847" s="7"/>
      <c r="H1847" s="7"/>
      <c r="I1847" s="10"/>
      <c r="J1847" s="25"/>
      <c r="K1847" s="250"/>
      <c r="L1847" s="31"/>
      <c r="M1847" s="9"/>
      <c r="N1847" s="11" t="s">
        <v>25</v>
      </c>
      <c r="O1847" s="39"/>
      <c r="P1847" s="47"/>
      <c r="Q1847" s="13"/>
      <c r="R1847" s="248">
        <f t="shared" si="280"/>
        <v>0</v>
      </c>
      <c r="S1847" s="248">
        <f t="shared" si="281"/>
        <v>0</v>
      </c>
      <c r="T1847" s="248">
        <f t="shared" si="282"/>
        <v>0</v>
      </c>
      <c r="U1847" s="248">
        <f t="shared" si="283"/>
        <v>0</v>
      </c>
      <c r="V1847" s="13"/>
      <c r="W1847" s="7"/>
      <c r="AT1847" s="130"/>
      <c r="BF1847" s="33">
        <f t="shared" si="289"/>
        <v>41242</v>
      </c>
      <c r="BG1847" s="34">
        <f t="shared" si="284"/>
        <v>82.88000000000001</v>
      </c>
      <c r="BH1847" s="32">
        <f t="shared" si="285"/>
        <v>1</v>
      </c>
      <c r="BI1847" s="32">
        <f t="shared" si="286"/>
        <v>0</v>
      </c>
      <c r="BJ1847" s="69">
        <f t="shared" si="287"/>
        <v>0</v>
      </c>
      <c r="BK1847" s="158" t="str">
        <f t="shared" si="288"/>
        <v/>
      </c>
    </row>
    <row r="1848" spans="1:63" ht="12" customHeight="1" x14ac:dyDescent="0.2">
      <c r="A1848" s="8"/>
      <c r="B1848" s="7"/>
      <c r="C1848" s="7"/>
      <c r="D1848" s="7"/>
      <c r="E1848" s="7"/>
      <c r="F1848" s="7"/>
      <c r="G1848" s="7"/>
      <c r="H1848" s="7"/>
      <c r="I1848" s="10"/>
      <c r="J1848" s="25"/>
      <c r="K1848" s="250"/>
      <c r="L1848" s="31"/>
      <c r="M1848" s="9"/>
      <c r="N1848" s="11" t="s">
        <v>25</v>
      </c>
      <c r="O1848" s="39"/>
      <c r="P1848" s="47"/>
      <c r="Q1848" s="13"/>
      <c r="R1848" s="248">
        <f t="shared" si="280"/>
        <v>0</v>
      </c>
      <c r="S1848" s="248">
        <f t="shared" si="281"/>
        <v>0</v>
      </c>
      <c r="T1848" s="248">
        <f t="shared" si="282"/>
        <v>0</v>
      </c>
      <c r="U1848" s="248">
        <f t="shared" si="283"/>
        <v>0</v>
      </c>
      <c r="V1848" s="13"/>
      <c r="W1848" s="7"/>
      <c r="AT1848" s="130"/>
      <c r="BF1848" s="33">
        <f t="shared" si="289"/>
        <v>41242</v>
      </c>
      <c r="BG1848" s="34">
        <f t="shared" si="284"/>
        <v>82.88000000000001</v>
      </c>
      <c r="BH1848" s="32">
        <f t="shared" si="285"/>
        <v>1</v>
      </c>
      <c r="BI1848" s="32">
        <f t="shared" si="286"/>
        <v>0</v>
      </c>
      <c r="BJ1848" s="69">
        <f t="shared" si="287"/>
        <v>0</v>
      </c>
      <c r="BK1848" s="158" t="str">
        <f t="shared" si="288"/>
        <v/>
      </c>
    </row>
    <row r="1849" spans="1:63" ht="12" customHeight="1" x14ac:dyDescent="0.2">
      <c r="A1849" s="8"/>
      <c r="B1849" s="7"/>
      <c r="C1849" s="7"/>
      <c r="D1849" s="7"/>
      <c r="E1849" s="7"/>
      <c r="F1849" s="7"/>
      <c r="G1849" s="7"/>
      <c r="H1849" s="7"/>
      <c r="I1849" s="10"/>
      <c r="J1849" s="25"/>
      <c r="K1849" s="250"/>
      <c r="L1849" s="31"/>
      <c r="M1849" s="9"/>
      <c r="N1849" s="11" t="s">
        <v>25</v>
      </c>
      <c r="O1849" s="39"/>
      <c r="P1849" s="47"/>
      <c r="Q1849" s="13"/>
      <c r="R1849" s="248">
        <f t="shared" si="280"/>
        <v>0</v>
      </c>
      <c r="S1849" s="248">
        <f t="shared" si="281"/>
        <v>0</v>
      </c>
      <c r="T1849" s="248">
        <f t="shared" si="282"/>
        <v>0</v>
      </c>
      <c r="U1849" s="248">
        <f t="shared" si="283"/>
        <v>0</v>
      </c>
      <c r="V1849" s="13"/>
      <c r="W1849" s="7"/>
      <c r="AT1849" s="130"/>
      <c r="BF1849" s="33">
        <f t="shared" si="289"/>
        <v>41242</v>
      </c>
      <c r="BG1849" s="34">
        <f t="shared" si="284"/>
        <v>82.88000000000001</v>
      </c>
      <c r="BH1849" s="32">
        <f t="shared" si="285"/>
        <v>1</v>
      </c>
      <c r="BI1849" s="32">
        <f t="shared" si="286"/>
        <v>0</v>
      </c>
      <c r="BJ1849" s="69">
        <f t="shared" si="287"/>
        <v>0</v>
      </c>
      <c r="BK1849" s="158" t="str">
        <f t="shared" si="288"/>
        <v/>
      </c>
    </row>
    <row r="1850" spans="1:63" ht="12" customHeight="1" x14ac:dyDescent="0.2">
      <c r="A1850" s="8"/>
      <c r="B1850" s="7"/>
      <c r="C1850" s="7"/>
      <c r="D1850" s="7"/>
      <c r="E1850" s="7"/>
      <c r="F1850" s="7"/>
      <c r="G1850" s="7"/>
      <c r="H1850" s="7"/>
      <c r="I1850" s="10"/>
      <c r="J1850" s="25"/>
      <c r="K1850" s="250"/>
      <c r="L1850" s="31"/>
      <c r="M1850" s="9"/>
      <c r="N1850" s="11" t="s">
        <v>25</v>
      </c>
      <c r="O1850" s="39"/>
      <c r="P1850" s="47"/>
      <c r="Q1850" s="13"/>
      <c r="R1850" s="248">
        <f t="shared" si="280"/>
        <v>0</v>
      </c>
      <c r="S1850" s="248">
        <f t="shared" si="281"/>
        <v>0</v>
      </c>
      <c r="T1850" s="248">
        <f t="shared" si="282"/>
        <v>0</v>
      </c>
      <c r="U1850" s="248">
        <f t="shared" si="283"/>
        <v>0</v>
      </c>
      <c r="V1850" s="13"/>
      <c r="W1850" s="7"/>
      <c r="AT1850" s="130"/>
      <c r="BF1850" s="33">
        <f t="shared" si="289"/>
        <v>41242</v>
      </c>
      <c r="BG1850" s="34">
        <f t="shared" si="284"/>
        <v>82.88000000000001</v>
      </c>
      <c r="BH1850" s="32">
        <f t="shared" si="285"/>
        <v>1</v>
      </c>
      <c r="BI1850" s="32">
        <f t="shared" si="286"/>
        <v>0</v>
      </c>
      <c r="BJ1850" s="69">
        <f t="shared" si="287"/>
        <v>0</v>
      </c>
      <c r="BK1850" s="158" t="str">
        <f t="shared" si="288"/>
        <v/>
      </c>
    </row>
    <row r="1851" spans="1:63" ht="12" customHeight="1" x14ac:dyDescent="0.2">
      <c r="A1851" s="8"/>
      <c r="B1851" s="7"/>
      <c r="C1851" s="7"/>
      <c r="D1851" s="7"/>
      <c r="E1851" s="7"/>
      <c r="F1851" s="7"/>
      <c r="G1851" s="7"/>
      <c r="H1851" s="7"/>
      <c r="I1851" s="10"/>
      <c r="J1851" s="25"/>
      <c r="K1851" s="250"/>
      <c r="L1851" s="31"/>
      <c r="M1851" s="9"/>
      <c r="N1851" s="11" t="s">
        <v>25</v>
      </c>
      <c r="O1851" s="39"/>
      <c r="P1851" s="47"/>
      <c r="Q1851" s="13"/>
      <c r="R1851" s="248">
        <f t="shared" si="280"/>
        <v>0</v>
      </c>
      <c r="S1851" s="248">
        <f t="shared" si="281"/>
        <v>0</v>
      </c>
      <c r="T1851" s="248">
        <f t="shared" si="282"/>
        <v>0</v>
      </c>
      <c r="U1851" s="248">
        <f t="shared" si="283"/>
        <v>0</v>
      </c>
      <c r="V1851" s="13"/>
      <c r="W1851" s="7"/>
      <c r="AT1851" s="130"/>
      <c r="BF1851" s="33">
        <f t="shared" si="289"/>
        <v>41242</v>
      </c>
      <c r="BG1851" s="34">
        <f t="shared" si="284"/>
        <v>82.88000000000001</v>
      </c>
      <c r="BH1851" s="32">
        <f t="shared" si="285"/>
        <v>1</v>
      </c>
      <c r="BI1851" s="32">
        <f t="shared" si="286"/>
        <v>0</v>
      </c>
      <c r="BJ1851" s="69">
        <f t="shared" si="287"/>
        <v>0</v>
      </c>
      <c r="BK1851" s="158" t="str">
        <f t="shared" si="288"/>
        <v/>
      </c>
    </row>
    <row r="1852" spans="1:63" ht="12" customHeight="1" x14ac:dyDescent="0.2">
      <c r="A1852" s="8"/>
      <c r="B1852" s="7"/>
      <c r="C1852" s="7"/>
      <c r="D1852" s="7"/>
      <c r="E1852" s="7"/>
      <c r="F1852" s="7"/>
      <c r="G1852" s="7"/>
      <c r="H1852" s="7"/>
      <c r="I1852" s="10"/>
      <c r="J1852" s="25"/>
      <c r="K1852" s="250"/>
      <c r="L1852" s="31"/>
      <c r="M1852" s="9"/>
      <c r="N1852" s="11" t="s">
        <v>25</v>
      </c>
      <c r="O1852" s="39"/>
      <c r="P1852" s="47"/>
      <c r="Q1852" s="13"/>
      <c r="R1852" s="248">
        <f t="shared" si="280"/>
        <v>0</v>
      </c>
      <c r="S1852" s="248">
        <f t="shared" si="281"/>
        <v>0</v>
      </c>
      <c r="T1852" s="248">
        <f t="shared" si="282"/>
        <v>0</v>
      </c>
      <c r="U1852" s="248">
        <f t="shared" si="283"/>
        <v>0</v>
      </c>
      <c r="V1852" s="13"/>
      <c r="W1852" s="7"/>
      <c r="AT1852" s="130"/>
      <c r="BF1852" s="33">
        <f t="shared" si="289"/>
        <v>41242</v>
      </c>
      <c r="BG1852" s="34">
        <f t="shared" si="284"/>
        <v>82.88000000000001</v>
      </c>
      <c r="BH1852" s="32">
        <f t="shared" si="285"/>
        <v>1</v>
      </c>
      <c r="BI1852" s="32">
        <f t="shared" si="286"/>
        <v>0</v>
      </c>
      <c r="BJ1852" s="69">
        <f t="shared" si="287"/>
        <v>0</v>
      </c>
      <c r="BK1852" s="158" t="str">
        <f t="shared" si="288"/>
        <v/>
      </c>
    </row>
    <row r="1853" spans="1:63" ht="12" customHeight="1" x14ac:dyDescent="0.2">
      <c r="A1853" s="8"/>
      <c r="B1853" s="7"/>
      <c r="C1853" s="7"/>
      <c r="D1853" s="7"/>
      <c r="E1853" s="7"/>
      <c r="F1853" s="7"/>
      <c r="G1853" s="7"/>
      <c r="H1853" s="7"/>
      <c r="I1853" s="10"/>
      <c r="J1853" s="25"/>
      <c r="K1853" s="250"/>
      <c r="L1853" s="31"/>
      <c r="M1853" s="9"/>
      <c r="N1853" s="11" t="s">
        <v>25</v>
      </c>
      <c r="O1853" s="39"/>
      <c r="P1853" s="47"/>
      <c r="Q1853" s="13"/>
      <c r="R1853" s="248">
        <f t="shared" si="280"/>
        <v>0</v>
      </c>
      <c r="S1853" s="248">
        <f t="shared" si="281"/>
        <v>0</v>
      </c>
      <c r="T1853" s="248">
        <f t="shared" si="282"/>
        <v>0</v>
      </c>
      <c r="U1853" s="248">
        <f t="shared" si="283"/>
        <v>0</v>
      </c>
      <c r="V1853" s="13"/>
      <c r="W1853" s="7"/>
      <c r="AT1853" s="130"/>
      <c r="BF1853" s="33">
        <f t="shared" si="289"/>
        <v>41242</v>
      </c>
      <c r="BG1853" s="34">
        <f t="shared" si="284"/>
        <v>82.88000000000001</v>
      </c>
      <c r="BH1853" s="32">
        <f t="shared" si="285"/>
        <v>1</v>
      </c>
      <c r="BI1853" s="32">
        <f t="shared" si="286"/>
        <v>0</v>
      </c>
      <c r="BJ1853" s="69">
        <f t="shared" si="287"/>
        <v>0</v>
      </c>
      <c r="BK1853" s="158" t="str">
        <f t="shared" si="288"/>
        <v/>
      </c>
    </row>
    <row r="1854" spans="1:63" ht="12" customHeight="1" x14ac:dyDescent="0.2">
      <c r="A1854" s="8"/>
      <c r="B1854" s="7"/>
      <c r="C1854" s="7"/>
      <c r="D1854" s="7"/>
      <c r="E1854" s="7"/>
      <c r="F1854" s="7"/>
      <c r="G1854" s="7"/>
      <c r="H1854" s="7"/>
      <c r="I1854" s="10"/>
      <c r="J1854" s="25"/>
      <c r="K1854" s="250"/>
      <c r="L1854" s="31"/>
      <c r="M1854" s="9"/>
      <c r="N1854" s="11" t="s">
        <v>25</v>
      </c>
      <c r="O1854" s="39"/>
      <c r="P1854" s="47"/>
      <c r="Q1854" s="13"/>
      <c r="R1854" s="248">
        <f t="shared" si="280"/>
        <v>0</v>
      </c>
      <c r="S1854" s="248">
        <f t="shared" si="281"/>
        <v>0</v>
      </c>
      <c r="T1854" s="248">
        <f t="shared" si="282"/>
        <v>0</v>
      </c>
      <c r="U1854" s="248">
        <f t="shared" si="283"/>
        <v>0</v>
      </c>
      <c r="V1854" s="13"/>
      <c r="W1854" s="7"/>
      <c r="AT1854" s="130"/>
      <c r="BF1854" s="33">
        <f t="shared" si="289"/>
        <v>41242</v>
      </c>
      <c r="BG1854" s="34">
        <f t="shared" si="284"/>
        <v>82.88000000000001</v>
      </c>
      <c r="BH1854" s="32">
        <f t="shared" si="285"/>
        <v>1</v>
      </c>
      <c r="BI1854" s="32">
        <f t="shared" si="286"/>
        <v>0</v>
      </c>
      <c r="BJ1854" s="69">
        <f t="shared" si="287"/>
        <v>0</v>
      </c>
      <c r="BK1854" s="158" t="str">
        <f t="shared" si="288"/>
        <v/>
      </c>
    </row>
    <row r="1855" spans="1:63" ht="12" customHeight="1" x14ac:dyDescent="0.2">
      <c r="A1855" s="8"/>
      <c r="B1855" s="7"/>
      <c r="C1855" s="7"/>
      <c r="D1855" s="7"/>
      <c r="E1855" s="7"/>
      <c r="F1855" s="7"/>
      <c r="G1855" s="7"/>
      <c r="H1855" s="7"/>
      <c r="I1855" s="10"/>
      <c r="J1855" s="25"/>
      <c r="K1855" s="250"/>
      <c r="L1855" s="31"/>
      <c r="M1855" s="9"/>
      <c r="N1855" s="11" t="s">
        <v>25</v>
      </c>
      <c r="O1855" s="39"/>
      <c r="P1855" s="47"/>
      <c r="Q1855" s="13"/>
      <c r="R1855" s="248">
        <f t="shared" si="280"/>
        <v>0</v>
      </c>
      <c r="S1855" s="248">
        <f t="shared" si="281"/>
        <v>0</v>
      </c>
      <c r="T1855" s="248">
        <f t="shared" si="282"/>
        <v>0</v>
      </c>
      <c r="U1855" s="248">
        <f t="shared" si="283"/>
        <v>0</v>
      </c>
      <c r="V1855" s="13"/>
      <c r="W1855" s="7"/>
      <c r="AT1855" s="130"/>
      <c r="BF1855" s="33">
        <f t="shared" si="289"/>
        <v>41242</v>
      </c>
      <c r="BG1855" s="34">
        <f t="shared" si="284"/>
        <v>82.88000000000001</v>
      </c>
      <c r="BH1855" s="32">
        <f t="shared" si="285"/>
        <v>1</v>
      </c>
      <c r="BI1855" s="32">
        <f t="shared" si="286"/>
        <v>0</v>
      </c>
      <c r="BJ1855" s="69">
        <f t="shared" si="287"/>
        <v>0</v>
      </c>
      <c r="BK1855" s="158" t="str">
        <f t="shared" si="288"/>
        <v/>
      </c>
    </row>
    <row r="1856" spans="1:63" ht="12" customHeight="1" x14ac:dyDescent="0.2">
      <c r="A1856" s="8"/>
      <c r="B1856" s="7"/>
      <c r="C1856" s="7"/>
      <c r="D1856" s="7"/>
      <c r="E1856" s="7"/>
      <c r="F1856" s="7"/>
      <c r="G1856" s="7"/>
      <c r="H1856" s="7"/>
      <c r="I1856" s="10"/>
      <c r="J1856" s="25"/>
      <c r="K1856" s="250"/>
      <c r="L1856" s="31"/>
      <c r="M1856" s="9"/>
      <c r="N1856" s="11" t="s">
        <v>25</v>
      </c>
      <c r="O1856" s="39"/>
      <c r="P1856" s="47"/>
      <c r="Q1856" s="13"/>
      <c r="R1856" s="248">
        <f t="shared" si="280"/>
        <v>0</v>
      </c>
      <c r="S1856" s="248">
        <f t="shared" si="281"/>
        <v>0</v>
      </c>
      <c r="T1856" s="248">
        <f t="shared" si="282"/>
        <v>0</v>
      </c>
      <c r="U1856" s="248">
        <f t="shared" si="283"/>
        <v>0</v>
      </c>
      <c r="V1856" s="13"/>
      <c r="W1856" s="7"/>
      <c r="AT1856" s="130"/>
      <c r="BF1856" s="33">
        <f t="shared" si="289"/>
        <v>41242</v>
      </c>
      <c r="BG1856" s="34">
        <f t="shared" si="284"/>
        <v>82.88000000000001</v>
      </c>
      <c r="BH1856" s="32">
        <f t="shared" si="285"/>
        <v>1</v>
      </c>
      <c r="BI1856" s="32">
        <f t="shared" si="286"/>
        <v>0</v>
      </c>
      <c r="BJ1856" s="69">
        <f t="shared" si="287"/>
        <v>0</v>
      </c>
      <c r="BK1856" s="158" t="str">
        <f t="shared" si="288"/>
        <v/>
      </c>
    </row>
    <row r="1857" spans="1:63" ht="12" customHeight="1" x14ac:dyDescent="0.2">
      <c r="A1857" s="8"/>
      <c r="B1857" s="7"/>
      <c r="C1857" s="7"/>
      <c r="D1857" s="7"/>
      <c r="E1857" s="7"/>
      <c r="F1857" s="7"/>
      <c r="G1857" s="7"/>
      <c r="H1857" s="7"/>
      <c r="I1857" s="10"/>
      <c r="J1857" s="25"/>
      <c r="K1857" s="250"/>
      <c r="L1857" s="31"/>
      <c r="M1857" s="9"/>
      <c r="N1857" s="11" t="s">
        <v>25</v>
      </c>
      <c r="O1857" s="39"/>
      <c r="P1857" s="47"/>
      <c r="Q1857" s="13"/>
      <c r="R1857" s="248">
        <f t="shared" si="280"/>
        <v>0</v>
      </c>
      <c r="S1857" s="248">
        <f t="shared" si="281"/>
        <v>0</v>
      </c>
      <c r="T1857" s="248">
        <f t="shared" si="282"/>
        <v>0</v>
      </c>
      <c r="U1857" s="248">
        <f t="shared" si="283"/>
        <v>0</v>
      </c>
      <c r="V1857" s="13"/>
      <c r="W1857" s="7"/>
      <c r="AT1857" s="130"/>
      <c r="BF1857" s="33">
        <f t="shared" si="289"/>
        <v>41242</v>
      </c>
      <c r="BG1857" s="34">
        <f t="shared" si="284"/>
        <v>82.88000000000001</v>
      </c>
      <c r="BH1857" s="32">
        <f t="shared" si="285"/>
        <v>1</v>
      </c>
      <c r="BI1857" s="32">
        <f t="shared" si="286"/>
        <v>0</v>
      </c>
      <c r="BJ1857" s="69">
        <f t="shared" si="287"/>
        <v>0</v>
      </c>
      <c r="BK1857" s="158" t="str">
        <f t="shared" si="288"/>
        <v/>
      </c>
    </row>
    <row r="1858" spans="1:63" ht="12" customHeight="1" x14ac:dyDescent="0.2">
      <c r="A1858" s="8"/>
      <c r="B1858" s="7"/>
      <c r="C1858" s="7"/>
      <c r="D1858" s="7"/>
      <c r="E1858" s="7"/>
      <c r="F1858" s="7"/>
      <c r="G1858" s="7"/>
      <c r="H1858" s="7"/>
      <c r="I1858" s="10"/>
      <c r="J1858" s="25"/>
      <c r="K1858" s="250"/>
      <c r="L1858" s="31"/>
      <c r="M1858" s="9"/>
      <c r="N1858" s="11" t="s">
        <v>25</v>
      </c>
      <c r="O1858" s="39"/>
      <c r="P1858" s="47"/>
      <c r="Q1858" s="13"/>
      <c r="R1858" s="248">
        <f t="shared" si="280"/>
        <v>0</v>
      </c>
      <c r="S1858" s="248">
        <f t="shared" si="281"/>
        <v>0</v>
      </c>
      <c r="T1858" s="248">
        <f t="shared" si="282"/>
        <v>0</v>
      </c>
      <c r="U1858" s="248">
        <f t="shared" si="283"/>
        <v>0</v>
      </c>
      <c r="V1858" s="13"/>
      <c r="W1858" s="7"/>
      <c r="AT1858" s="130"/>
      <c r="BF1858" s="33">
        <f t="shared" si="289"/>
        <v>41242</v>
      </c>
      <c r="BG1858" s="34">
        <f t="shared" si="284"/>
        <v>82.88000000000001</v>
      </c>
      <c r="BH1858" s="32">
        <f t="shared" si="285"/>
        <v>1</v>
      </c>
      <c r="BI1858" s="32">
        <f t="shared" si="286"/>
        <v>0</v>
      </c>
      <c r="BJ1858" s="69">
        <f t="shared" si="287"/>
        <v>0</v>
      </c>
      <c r="BK1858" s="158" t="str">
        <f t="shared" si="288"/>
        <v/>
      </c>
    </row>
    <row r="1859" spans="1:63" ht="12" customHeight="1" x14ac:dyDescent="0.2">
      <c r="A1859" s="8"/>
      <c r="B1859" s="7"/>
      <c r="C1859" s="7"/>
      <c r="D1859" s="7"/>
      <c r="E1859" s="7"/>
      <c r="F1859" s="7"/>
      <c r="G1859" s="7"/>
      <c r="H1859" s="7"/>
      <c r="I1859" s="10"/>
      <c r="J1859" s="25"/>
      <c r="K1859" s="250"/>
      <c r="L1859" s="31"/>
      <c r="M1859" s="9"/>
      <c r="N1859" s="11" t="s">
        <v>25</v>
      </c>
      <c r="O1859" s="39"/>
      <c r="P1859" s="47"/>
      <c r="Q1859" s="13"/>
      <c r="R1859" s="248">
        <f t="shared" si="280"/>
        <v>0</v>
      </c>
      <c r="S1859" s="248">
        <f t="shared" si="281"/>
        <v>0</v>
      </c>
      <c r="T1859" s="248">
        <f t="shared" si="282"/>
        <v>0</v>
      </c>
      <c r="U1859" s="248">
        <f t="shared" si="283"/>
        <v>0</v>
      </c>
      <c r="V1859" s="13"/>
      <c r="W1859" s="7"/>
      <c r="AT1859" s="130"/>
      <c r="BF1859" s="33">
        <f t="shared" si="289"/>
        <v>41242</v>
      </c>
      <c r="BG1859" s="34">
        <f t="shared" si="284"/>
        <v>82.88000000000001</v>
      </c>
      <c r="BH1859" s="32">
        <f t="shared" si="285"/>
        <v>1</v>
      </c>
      <c r="BI1859" s="32">
        <f t="shared" si="286"/>
        <v>0</v>
      </c>
      <c r="BJ1859" s="69">
        <f t="shared" si="287"/>
        <v>0</v>
      </c>
      <c r="BK1859" s="158" t="str">
        <f t="shared" si="288"/>
        <v/>
      </c>
    </row>
    <row r="1860" spans="1:63" ht="12" customHeight="1" x14ac:dyDescent="0.2">
      <c r="A1860" s="8"/>
      <c r="B1860" s="7"/>
      <c r="C1860" s="7"/>
      <c r="D1860" s="7"/>
      <c r="E1860" s="7"/>
      <c r="F1860" s="7"/>
      <c r="G1860" s="7"/>
      <c r="H1860" s="7"/>
      <c r="I1860" s="10"/>
      <c r="J1860" s="25"/>
      <c r="K1860" s="250"/>
      <c r="L1860" s="31"/>
      <c r="M1860" s="9"/>
      <c r="N1860" s="11" t="s">
        <v>25</v>
      </c>
      <c r="O1860" s="39"/>
      <c r="P1860" s="47"/>
      <c r="Q1860" s="13"/>
      <c r="R1860" s="248">
        <f t="shared" si="280"/>
        <v>0</v>
      </c>
      <c r="S1860" s="248">
        <f t="shared" si="281"/>
        <v>0</v>
      </c>
      <c r="T1860" s="248">
        <f t="shared" si="282"/>
        <v>0</v>
      </c>
      <c r="U1860" s="248">
        <f t="shared" si="283"/>
        <v>0</v>
      </c>
      <c r="V1860" s="13"/>
      <c r="W1860" s="7"/>
      <c r="AT1860" s="130"/>
      <c r="BF1860" s="33">
        <f t="shared" si="289"/>
        <v>41242</v>
      </c>
      <c r="BG1860" s="34">
        <f t="shared" si="284"/>
        <v>82.88000000000001</v>
      </c>
      <c r="BH1860" s="32">
        <f t="shared" si="285"/>
        <v>1</v>
      </c>
      <c r="BI1860" s="32">
        <f t="shared" si="286"/>
        <v>0</v>
      </c>
      <c r="BJ1860" s="69">
        <f t="shared" si="287"/>
        <v>0</v>
      </c>
      <c r="BK1860" s="158" t="str">
        <f t="shared" si="288"/>
        <v/>
      </c>
    </row>
    <row r="1861" spans="1:63" ht="12" customHeight="1" x14ac:dyDescent="0.2">
      <c r="A1861" s="8"/>
      <c r="B1861" s="7"/>
      <c r="C1861" s="7"/>
      <c r="D1861" s="7"/>
      <c r="E1861" s="7"/>
      <c r="F1861" s="7"/>
      <c r="G1861" s="7"/>
      <c r="H1861" s="7"/>
      <c r="I1861" s="10"/>
      <c r="J1861" s="25"/>
      <c r="K1861" s="250"/>
      <c r="L1861" s="31"/>
      <c r="M1861" s="9"/>
      <c r="N1861" s="11" t="s">
        <v>25</v>
      </c>
      <c r="O1861" s="39"/>
      <c r="P1861" s="47"/>
      <c r="Q1861" s="13"/>
      <c r="R1861" s="248">
        <f t="shared" si="280"/>
        <v>0</v>
      </c>
      <c r="S1861" s="248">
        <f t="shared" si="281"/>
        <v>0</v>
      </c>
      <c r="T1861" s="248">
        <f t="shared" si="282"/>
        <v>0</v>
      </c>
      <c r="U1861" s="248">
        <f t="shared" si="283"/>
        <v>0</v>
      </c>
      <c r="V1861" s="13"/>
      <c r="W1861" s="7"/>
      <c r="AT1861" s="130"/>
      <c r="BF1861" s="33">
        <f t="shared" si="289"/>
        <v>41242</v>
      </c>
      <c r="BG1861" s="34">
        <f t="shared" si="284"/>
        <v>82.88000000000001</v>
      </c>
      <c r="BH1861" s="32">
        <f t="shared" si="285"/>
        <v>1</v>
      </c>
      <c r="BI1861" s="32">
        <f t="shared" si="286"/>
        <v>0</v>
      </c>
      <c r="BJ1861" s="69">
        <f t="shared" si="287"/>
        <v>0</v>
      </c>
      <c r="BK1861" s="158" t="str">
        <f t="shared" si="288"/>
        <v/>
      </c>
    </row>
    <row r="1862" spans="1:63" ht="12" customHeight="1" x14ac:dyDescent="0.2">
      <c r="A1862" s="8"/>
      <c r="B1862" s="7"/>
      <c r="C1862" s="7"/>
      <c r="D1862" s="7"/>
      <c r="E1862" s="7"/>
      <c r="F1862" s="7"/>
      <c r="G1862" s="7"/>
      <c r="H1862" s="7"/>
      <c r="I1862" s="10"/>
      <c r="J1862" s="25"/>
      <c r="K1862" s="250"/>
      <c r="L1862" s="31"/>
      <c r="M1862" s="9"/>
      <c r="N1862" s="11" t="s">
        <v>25</v>
      </c>
      <c r="O1862" s="39"/>
      <c r="P1862" s="47"/>
      <c r="Q1862" s="13"/>
      <c r="R1862" s="248">
        <f t="shared" si="280"/>
        <v>0</v>
      </c>
      <c r="S1862" s="248">
        <f t="shared" si="281"/>
        <v>0</v>
      </c>
      <c r="T1862" s="248">
        <f t="shared" si="282"/>
        <v>0</v>
      </c>
      <c r="U1862" s="248">
        <f t="shared" si="283"/>
        <v>0</v>
      </c>
      <c r="V1862" s="13"/>
      <c r="W1862" s="7"/>
      <c r="AT1862" s="130"/>
      <c r="BF1862" s="33">
        <f t="shared" si="289"/>
        <v>41242</v>
      </c>
      <c r="BG1862" s="34">
        <f t="shared" si="284"/>
        <v>82.88000000000001</v>
      </c>
      <c r="BH1862" s="32">
        <f t="shared" si="285"/>
        <v>1</v>
      </c>
      <c r="BI1862" s="32">
        <f t="shared" si="286"/>
        <v>0</v>
      </c>
      <c r="BJ1862" s="69">
        <f t="shared" si="287"/>
        <v>0</v>
      </c>
      <c r="BK1862" s="158" t="str">
        <f t="shared" si="288"/>
        <v/>
      </c>
    </row>
    <row r="1863" spans="1:63" ht="12" customHeight="1" x14ac:dyDescent="0.2">
      <c r="A1863" s="8"/>
      <c r="B1863" s="7"/>
      <c r="C1863" s="7"/>
      <c r="D1863" s="7"/>
      <c r="E1863" s="7"/>
      <c r="F1863" s="7"/>
      <c r="G1863" s="7"/>
      <c r="H1863" s="7"/>
      <c r="I1863" s="10"/>
      <c r="J1863" s="25"/>
      <c r="K1863" s="250"/>
      <c r="L1863" s="31"/>
      <c r="M1863" s="9"/>
      <c r="N1863" s="11" t="s">
        <v>25</v>
      </c>
      <c r="O1863" s="39"/>
      <c r="P1863" s="47"/>
      <c r="Q1863" s="13"/>
      <c r="R1863" s="248">
        <f t="shared" si="280"/>
        <v>0</v>
      </c>
      <c r="S1863" s="248">
        <f t="shared" si="281"/>
        <v>0</v>
      </c>
      <c r="T1863" s="248">
        <f t="shared" si="282"/>
        <v>0</v>
      </c>
      <c r="U1863" s="248">
        <f t="shared" si="283"/>
        <v>0</v>
      </c>
      <c r="V1863" s="13"/>
      <c r="W1863" s="7"/>
      <c r="AT1863" s="130"/>
      <c r="BF1863" s="33">
        <f t="shared" si="289"/>
        <v>41242</v>
      </c>
      <c r="BG1863" s="34">
        <f t="shared" si="284"/>
        <v>82.88000000000001</v>
      </c>
      <c r="BH1863" s="32">
        <f t="shared" si="285"/>
        <v>1</v>
      </c>
      <c r="BI1863" s="32">
        <f t="shared" si="286"/>
        <v>0</v>
      </c>
      <c r="BJ1863" s="69">
        <f t="shared" si="287"/>
        <v>0</v>
      </c>
      <c r="BK1863" s="158" t="str">
        <f t="shared" si="288"/>
        <v/>
      </c>
    </row>
    <row r="1864" spans="1:63" ht="12" customHeight="1" x14ac:dyDescent="0.2">
      <c r="A1864" s="8"/>
      <c r="B1864" s="7"/>
      <c r="C1864" s="7"/>
      <c r="D1864" s="7"/>
      <c r="E1864" s="7"/>
      <c r="F1864" s="7"/>
      <c r="G1864" s="7"/>
      <c r="H1864" s="7"/>
      <c r="I1864" s="10"/>
      <c r="J1864" s="25"/>
      <c r="K1864" s="250"/>
      <c r="L1864" s="31"/>
      <c r="M1864" s="9"/>
      <c r="N1864" s="11" t="s">
        <v>25</v>
      </c>
      <c r="O1864" s="39"/>
      <c r="P1864" s="47"/>
      <c r="Q1864" s="13"/>
      <c r="R1864" s="248">
        <f t="shared" si="280"/>
        <v>0</v>
      </c>
      <c r="S1864" s="248">
        <f t="shared" si="281"/>
        <v>0</v>
      </c>
      <c r="T1864" s="248">
        <f t="shared" si="282"/>
        <v>0</v>
      </c>
      <c r="U1864" s="248">
        <f t="shared" si="283"/>
        <v>0</v>
      </c>
      <c r="V1864" s="13"/>
      <c r="W1864" s="7"/>
      <c r="AT1864" s="130"/>
      <c r="BF1864" s="33">
        <f t="shared" si="289"/>
        <v>41242</v>
      </c>
      <c r="BG1864" s="34">
        <f t="shared" si="284"/>
        <v>82.88000000000001</v>
      </c>
      <c r="BH1864" s="32">
        <f t="shared" si="285"/>
        <v>1</v>
      </c>
      <c r="BI1864" s="32">
        <f t="shared" si="286"/>
        <v>0</v>
      </c>
      <c r="BJ1864" s="69">
        <f t="shared" si="287"/>
        <v>0</v>
      </c>
      <c r="BK1864" s="158" t="str">
        <f t="shared" si="288"/>
        <v/>
      </c>
    </row>
    <row r="1865" spans="1:63" ht="12" customHeight="1" x14ac:dyDescent="0.2">
      <c r="A1865" s="8"/>
      <c r="B1865" s="7"/>
      <c r="C1865" s="7"/>
      <c r="D1865" s="7"/>
      <c r="E1865" s="7"/>
      <c r="F1865" s="7"/>
      <c r="G1865" s="7"/>
      <c r="H1865" s="7"/>
      <c r="I1865" s="10"/>
      <c r="J1865" s="25"/>
      <c r="K1865" s="250"/>
      <c r="L1865" s="31"/>
      <c r="M1865" s="9"/>
      <c r="N1865" s="11" t="s">
        <v>25</v>
      </c>
      <c r="O1865" s="39"/>
      <c r="P1865" s="47"/>
      <c r="Q1865" s="13"/>
      <c r="R1865" s="248">
        <f t="shared" si="280"/>
        <v>0</v>
      </c>
      <c r="S1865" s="248">
        <f t="shared" si="281"/>
        <v>0</v>
      </c>
      <c r="T1865" s="248">
        <f t="shared" si="282"/>
        <v>0</v>
      </c>
      <c r="U1865" s="248">
        <f t="shared" si="283"/>
        <v>0</v>
      </c>
      <c r="V1865" s="13"/>
      <c r="W1865" s="7"/>
      <c r="AT1865" s="130"/>
      <c r="BF1865" s="33">
        <f t="shared" si="289"/>
        <v>41242</v>
      </c>
      <c r="BG1865" s="34">
        <f t="shared" si="284"/>
        <v>82.88000000000001</v>
      </c>
      <c r="BH1865" s="32">
        <f t="shared" si="285"/>
        <v>1</v>
      </c>
      <c r="BI1865" s="32">
        <f t="shared" si="286"/>
        <v>0</v>
      </c>
      <c r="BJ1865" s="69">
        <f t="shared" si="287"/>
        <v>0</v>
      </c>
      <c r="BK1865" s="158" t="str">
        <f t="shared" si="288"/>
        <v/>
      </c>
    </row>
    <row r="1866" spans="1:63" ht="12" customHeight="1" x14ac:dyDescent="0.2">
      <c r="A1866" s="8"/>
      <c r="B1866" s="7"/>
      <c r="C1866" s="7"/>
      <c r="D1866" s="7"/>
      <c r="E1866" s="7"/>
      <c r="F1866" s="7"/>
      <c r="G1866" s="7"/>
      <c r="H1866" s="7"/>
      <c r="I1866" s="10"/>
      <c r="J1866" s="25"/>
      <c r="K1866" s="250"/>
      <c r="L1866" s="31"/>
      <c r="M1866" s="9"/>
      <c r="N1866" s="11" t="s">
        <v>25</v>
      </c>
      <c r="O1866" s="39"/>
      <c r="P1866" s="47"/>
      <c r="Q1866" s="13"/>
      <c r="R1866" s="248">
        <f t="shared" si="280"/>
        <v>0</v>
      </c>
      <c r="S1866" s="248">
        <f t="shared" si="281"/>
        <v>0</v>
      </c>
      <c r="T1866" s="248">
        <f t="shared" si="282"/>
        <v>0</v>
      </c>
      <c r="U1866" s="248">
        <f t="shared" si="283"/>
        <v>0</v>
      </c>
      <c r="V1866" s="13"/>
      <c r="W1866" s="7"/>
      <c r="AT1866" s="130"/>
      <c r="BF1866" s="33">
        <f t="shared" si="289"/>
        <v>41242</v>
      </c>
      <c r="BG1866" s="34">
        <f t="shared" si="284"/>
        <v>82.88000000000001</v>
      </c>
      <c r="BH1866" s="32">
        <f t="shared" si="285"/>
        <v>1</v>
      </c>
      <c r="BI1866" s="32">
        <f t="shared" si="286"/>
        <v>0</v>
      </c>
      <c r="BJ1866" s="69">
        <f t="shared" si="287"/>
        <v>0</v>
      </c>
      <c r="BK1866" s="158" t="str">
        <f t="shared" si="288"/>
        <v/>
      </c>
    </row>
    <row r="1867" spans="1:63" ht="12" customHeight="1" x14ac:dyDescent="0.2">
      <c r="A1867" s="8"/>
      <c r="B1867" s="7"/>
      <c r="C1867" s="7"/>
      <c r="D1867" s="7"/>
      <c r="E1867" s="7"/>
      <c r="F1867" s="7"/>
      <c r="G1867" s="7"/>
      <c r="H1867" s="7"/>
      <c r="I1867" s="10"/>
      <c r="J1867" s="25"/>
      <c r="K1867" s="250"/>
      <c r="L1867" s="31"/>
      <c r="M1867" s="9"/>
      <c r="N1867" s="11" t="s">
        <v>25</v>
      </c>
      <c r="O1867" s="39"/>
      <c r="P1867" s="47"/>
      <c r="Q1867" s="13"/>
      <c r="R1867" s="248">
        <f t="shared" ref="R1867:R1930" si="290">IF(N1867&lt;&gt;"M",ROUND(IF(M1867&lt;&gt;"Y",IF(P1867&lt;&gt;"Y",K1867,K1867*(BH1867-1)),0),ROUNDING),"")</f>
        <v>0</v>
      </c>
      <c r="S1867" s="248">
        <f t="shared" ref="S1867:S1930" si="291">IF(N1867&lt;&gt;"M",ROUND(IF(O1867&gt;0,IF(M1867="Y",BI1867*(1-O1867),IF(BI1867&gt;R1867,R1867 + (BI1867 - R1867)*(1-O1867),BI1867)),BI1867),ROUNDING),"")</f>
        <v>0</v>
      </c>
      <c r="T1867" s="248">
        <f t="shared" ref="T1867:T1930" si="292">IF(N1867&lt;&gt;"M",ROUND(IF(O1867&gt;0,IF(M1867="Y",BJ1867*(1-O1867),IF(BJ1867&gt;R1867,R1867 + (BJ1867 - R1867)*(1-O1867),BJ1867)),BJ1867),ROUNDING),"")</f>
        <v>0</v>
      </c>
      <c r="U1867" s="248">
        <f t="shared" ref="U1867:U1930" si="293">IF(N1867&lt;&gt;"M",ROUND(IF(OR(N1867="P",N1867=""),0,IF(OR(M1867="N",M1867=""),T1867-R1867,T1867)),ROUNDING),"")</f>
        <v>0</v>
      </c>
      <c r="V1867" s="13"/>
      <c r="W1867" s="7"/>
      <c r="AT1867" s="130"/>
      <c r="BF1867" s="33">
        <f t="shared" si="289"/>
        <v>41242</v>
      </c>
      <c r="BG1867" s="34">
        <f t="shared" ref="BG1867:BG1930" si="294">IF(N1867&lt;&gt;"M",BG1866+U1867,BG1866)</f>
        <v>82.88000000000001</v>
      </c>
      <c r="BH1867" s="32">
        <f t="shared" ref="BH1867:BH1930" si="295">IF(L1867&lt;&gt;"",IF(ODDS_TYPE=1,L1867,IF(ODDS_TYPE=2,IF(L1867&gt;0,1+L1867/100,IF(L1867&lt;0,1-100/L1867,1)),IF(ODDS_TYPE=3,1+L1867,IF(ODDS_TYPE=4,1+L1867,IF(ODDS_TYPE=5,IF(L1867&gt;0,1+L1867,1-1/L1867),IF(ODDS_TYPE=6,IF(L1867&gt;=0,L1867+1,1-1/L1867),1)))))),1)</f>
        <v>1</v>
      </c>
      <c r="BI1867" s="32">
        <f t="shared" ref="BI1867:BI1930" si="296">IF(P1867&lt;&gt;"Y",IF(M1867&lt;&gt;"Y",K1867*BH1867,K1867*BH1867 - K1867),IF(M1867&lt;&gt;"Y",K1867*BH1867,K1867))</f>
        <v>0</v>
      </c>
      <c r="BJ1867" s="69">
        <f t="shared" ref="BJ1867:BJ1930" si="297">IF(P1867&lt;&gt;"Y",
IF(M1867&lt;&gt;"Y",
IF(N1867="Y",K1867*BH1867,IF(N1867="P",0,IF(OR(N1867="R",N1867="PU"),K1867,IF(N1867="H",K1867*BH1867*0.5,IF(N1867="HW",K1867*0.5*(1 + BH1867),IF(N1867="HL",K1867*0.5,0)))))),
IF(N1867="Y",K1867*BH1867 - K1867,IF(N1867="P",0,IF(OR(N1867="R",N1867="PU"),0,IF(N1867="H",IF(BH1867&gt;2,0.5*K1867*BH1867 - K1867,0),IF(N1867="HW",K1867*0.5*(1 + BH1867) - K1867,IF(N1867="HL",0,0))))))),
IF(M1867&lt;&gt;"Y",
IF(N1867="Y",K1867*BH1867,IF(N1867="P",0,IF(OR(N1867="R",N1867="PU"),K1867*(BH1867-1),IF(N1867="H",K1867*BH1867*0.5,IF(N1867="HW",K1867*(BH1867-1)*0.5,IF(N1867="HL",K1867*BH1867 - K1867*0.5,0)))))),
IF(N1867="Y",K1867,IF(N1867="P",0,IF(OR(N1867="R",N1867="PU"),0,IF(N1867="H",IF(BH1867&lt;2,K1867*BH1867*0.5 - K1867*(BH1867-1),0),IF(N1867="HW",0,IF(N1867="HL",K1867*0.5,0)))))))
)</f>
        <v>0</v>
      </c>
      <c r="BK1867" s="158" t="str">
        <f t="shared" ref="BK1867:BK1930" si="298">IF(FILT_M=1,IF(LEN(C1867)&gt;0,C1867,""),IF(FILT_M=2,IF(LEN(E1867)&gt;0,E1867,""),IF(FILT_M=3,IF(LEN(F1867)&gt;0,F1867,""),IF(FILT_M=4,IF(LEN(G1867)&gt;0,G1867,""),""))))</f>
        <v/>
      </c>
    </row>
    <row r="1868" spans="1:63" ht="12" customHeight="1" x14ac:dyDescent="0.2">
      <c r="A1868" s="8"/>
      <c r="B1868" s="7"/>
      <c r="C1868" s="7"/>
      <c r="D1868" s="7"/>
      <c r="E1868" s="7"/>
      <c r="F1868" s="7"/>
      <c r="G1868" s="7"/>
      <c r="H1868" s="7"/>
      <c r="I1868" s="10"/>
      <c r="J1868" s="25"/>
      <c r="K1868" s="250"/>
      <c r="L1868" s="31"/>
      <c r="M1868" s="9"/>
      <c r="N1868" s="11" t="s">
        <v>25</v>
      </c>
      <c r="O1868" s="39"/>
      <c r="P1868" s="47"/>
      <c r="Q1868" s="13"/>
      <c r="R1868" s="248">
        <f t="shared" si="290"/>
        <v>0</v>
      </c>
      <c r="S1868" s="248">
        <f t="shared" si="291"/>
        <v>0</v>
      </c>
      <c r="T1868" s="248">
        <f t="shared" si="292"/>
        <v>0</v>
      </c>
      <c r="U1868" s="248">
        <f t="shared" si="293"/>
        <v>0</v>
      </c>
      <c r="V1868" s="13"/>
      <c r="W1868" s="7"/>
      <c r="AT1868" s="130"/>
      <c r="BF1868" s="33">
        <f t="shared" ref="BF1868:BF1931" si="299">IF(A1868&gt;2,A1868,BF1867)</f>
        <v>41242</v>
      </c>
      <c r="BG1868" s="34">
        <f t="shared" si="294"/>
        <v>82.88000000000001</v>
      </c>
      <c r="BH1868" s="32">
        <f t="shared" si="295"/>
        <v>1</v>
      </c>
      <c r="BI1868" s="32">
        <f t="shared" si="296"/>
        <v>0</v>
      </c>
      <c r="BJ1868" s="69">
        <f t="shared" si="297"/>
        <v>0</v>
      </c>
      <c r="BK1868" s="158" t="str">
        <f t="shared" si="298"/>
        <v/>
      </c>
    </row>
    <row r="1869" spans="1:63" ht="12" customHeight="1" x14ac:dyDescent="0.2">
      <c r="A1869" s="8"/>
      <c r="B1869" s="7"/>
      <c r="C1869" s="7"/>
      <c r="D1869" s="7"/>
      <c r="E1869" s="7"/>
      <c r="F1869" s="7"/>
      <c r="G1869" s="7"/>
      <c r="H1869" s="7"/>
      <c r="I1869" s="10"/>
      <c r="J1869" s="25"/>
      <c r="K1869" s="250"/>
      <c r="L1869" s="31"/>
      <c r="M1869" s="9"/>
      <c r="N1869" s="11" t="s">
        <v>25</v>
      </c>
      <c r="O1869" s="39"/>
      <c r="P1869" s="47"/>
      <c r="Q1869" s="13"/>
      <c r="R1869" s="248">
        <f t="shared" si="290"/>
        <v>0</v>
      </c>
      <c r="S1869" s="248">
        <f t="shared" si="291"/>
        <v>0</v>
      </c>
      <c r="T1869" s="248">
        <f t="shared" si="292"/>
        <v>0</v>
      </c>
      <c r="U1869" s="248">
        <f t="shared" si="293"/>
        <v>0</v>
      </c>
      <c r="V1869" s="13"/>
      <c r="W1869" s="7"/>
      <c r="AT1869" s="130"/>
      <c r="BF1869" s="33">
        <f t="shared" si="299"/>
        <v>41242</v>
      </c>
      <c r="BG1869" s="34">
        <f t="shared" si="294"/>
        <v>82.88000000000001</v>
      </c>
      <c r="BH1869" s="32">
        <f t="shared" si="295"/>
        <v>1</v>
      </c>
      <c r="BI1869" s="32">
        <f t="shared" si="296"/>
        <v>0</v>
      </c>
      <c r="BJ1869" s="69">
        <f t="shared" si="297"/>
        <v>0</v>
      </c>
      <c r="BK1869" s="158" t="str">
        <f t="shared" si="298"/>
        <v/>
      </c>
    </row>
    <row r="1870" spans="1:63" ht="12" customHeight="1" x14ac:dyDescent="0.2">
      <c r="A1870" s="8"/>
      <c r="B1870" s="7"/>
      <c r="C1870" s="7"/>
      <c r="D1870" s="7"/>
      <c r="E1870" s="7"/>
      <c r="F1870" s="7"/>
      <c r="G1870" s="7"/>
      <c r="H1870" s="7"/>
      <c r="I1870" s="10"/>
      <c r="J1870" s="25"/>
      <c r="K1870" s="250"/>
      <c r="L1870" s="31"/>
      <c r="M1870" s="9"/>
      <c r="N1870" s="11" t="s">
        <v>25</v>
      </c>
      <c r="O1870" s="39"/>
      <c r="P1870" s="47"/>
      <c r="Q1870" s="13"/>
      <c r="R1870" s="248">
        <f t="shared" si="290"/>
        <v>0</v>
      </c>
      <c r="S1870" s="248">
        <f t="shared" si="291"/>
        <v>0</v>
      </c>
      <c r="T1870" s="248">
        <f t="shared" si="292"/>
        <v>0</v>
      </c>
      <c r="U1870" s="248">
        <f t="shared" si="293"/>
        <v>0</v>
      </c>
      <c r="V1870" s="13"/>
      <c r="W1870" s="7"/>
      <c r="AT1870" s="130"/>
      <c r="BF1870" s="33">
        <f t="shared" si="299"/>
        <v>41242</v>
      </c>
      <c r="BG1870" s="34">
        <f t="shared" si="294"/>
        <v>82.88000000000001</v>
      </c>
      <c r="BH1870" s="32">
        <f t="shared" si="295"/>
        <v>1</v>
      </c>
      <c r="BI1870" s="32">
        <f t="shared" si="296"/>
        <v>0</v>
      </c>
      <c r="BJ1870" s="69">
        <f t="shared" si="297"/>
        <v>0</v>
      </c>
      <c r="BK1870" s="158" t="str">
        <f t="shared" si="298"/>
        <v/>
      </c>
    </row>
    <row r="1871" spans="1:63" ht="12" customHeight="1" x14ac:dyDescent="0.2">
      <c r="A1871" s="8"/>
      <c r="B1871" s="7"/>
      <c r="C1871" s="7"/>
      <c r="D1871" s="7"/>
      <c r="E1871" s="7"/>
      <c r="F1871" s="7"/>
      <c r="G1871" s="7"/>
      <c r="H1871" s="7"/>
      <c r="I1871" s="10"/>
      <c r="J1871" s="25"/>
      <c r="K1871" s="250"/>
      <c r="L1871" s="31"/>
      <c r="M1871" s="9"/>
      <c r="N1871" s="11" t="s">
        <v>25</v>
      </c>
      <c r="O1871" s="39"/>
      <c r="P1871" s="47"/>
      <c r="Q1871" s="13"/>
      <c r="R1871" s="248">
        <f t="shared" si="290"/>
        <v>0</v>
      </c>
      <c r="S1871" s="248">
        <f t="shared" si="291"/>
        <v>0</v>
      </c>
      <c r="T1871" s="248">
        <f t="shared" si="292"/>
        <v>0</v>
      </c>
      <c r="U1871" s="248">
        <f t="shared" si="293"/>
        <v>0</v>
      </c>
      <c r="V1871" s="13"/>
      <c r="W1871" s="7"/>
      <c r="AT1871" s="130"/>
      <c r="BF1871" s="33">
        <f t="shared" si="299"/>
        <v>41242</v>
      </c>
      <c r="BG1871" s="34">
        <f t="shared" si="294"/>
        <v>82.88000000000001</v>
      </c>
      <c r="BH1871" s="32">
        <f t="shared" si="295"/>
        <v>1</v>
      </c>
      <c r="BI1871" s="32">
        <f t="shared" si="296"/>
        <v>0</v>
      </c>
      <c r="BJ1871" s="69">
        <f t="shared" si="297"/>
        <v>0</v>
      </c>
      <c r="BK1871" s="158" t="str">
        <f t="shared" si="298"/>
        <v/>
      </c>
    </row>
    <row r="1872" spans="1:63" ht="12" customHeight="1" x14ac:dyDescent="0.2">
      <c r="A1872" s="8"/>
      <c r="B1872" s="7"/>
      <c r="C1872" s="7"/>
      <c r="D1872" s="7"/>
      <c r="E1872" s="7"/>
      <c r="F1872" s="7"/>
      <c r="G1872" s="7"/>
      <c r="H1872" s="7"/>
      <c r="I1872" s="10"/>
      <c r="J1872" s="25"/>
      <c r="K1872" s="250"/>
      <c r="L1872" s="31"/>
      <c r="M1872" s="9"/>
      <c r="N1872" s="11" t="s">
        <v>25</v>
      </c>
      <c r="O1872" s="39"/>
      <c r="P1872" s="47"/>
      <c r="Q1872" s="13"/>
      <c r="R1872" s="248">
        <f t="shared" si="290"/>
        <v>0</v>
      </c>
      <c r="S1872" s="248">
        <f t="shared" si="291"/>
        <v>0</v>
      </c>
      <c r="T1872" s="248">
        <f t="shared" si="292"/>
        <v>0</v>
      </c>
      <c r="U1872" s="248">
        <f t="shared" si="293"/>
        <v>0</v>
      </c>
      <c r="V1872" s="13"/>
      <c r="W1872" s="7"/>
      <c r="AT1872" s="130"/>
      <c r="BF1872" s="33">
        <f t="shared" si="299"/>
        <v>41242</v>
      </c>
      <c r="BG1872" s="34">
        <f t="shared" si="294"/>
        <v>82.88000000000001</v>
      </c>
      <c r="BH1872" s="32">
        <f t="shared" si="295"/>
        <v>1</v>
      </c>
      <c r="BI1872" s="32">
        <f t="shared" si="296"/>
        <v>0</v>
      </c>
      <c r="BJ1872" s="69">
        <f t="shared" si="297"/>
        <v>0</v>
      </c>
      <c r="BK1872" s="158" t="str">
        <f t="shared" si="298"/>
        <v/>
      </c>
    </row>
    <row r="1873" spans="1:63" ht="12" customHeight="1" x14ac:dyDescent="0.2">
      <c r="A1873" s="8"/>
      <c r="B1873" s="7"/>
      <c r="C1873" s="7"/>
      <c r="D1873" s="7"/>
      <c r="E1873" s="7"/>
      <c r="F1873" s="7"/>
      <c r="G1873" s="7"/>
      <c r="H1873" s="7"/>
      <c r="I1873" s="10"/>
      <c r="J1873" s="25"/>
      <c r="K1873" s="250"/>
      <c r="L1873" s="31"/>
      <c r="M1873" s="9"/>
      <c r="N1873" s="11" t="s">
        <v>25</v>
      </c>
      <c r="O1873" s="39"/>
      <c r="P1873" s="47"/>
      <c r="Q1873" s="13"/>
      <c r="R1873" s="248">
        <f t="shared" si="290"/>
        <v>0</v>
      </c>
      <c r="S1873" s="248">
        <f t="shared" si="291"/>
        <v>0</v>
      </c>
      <c r="T1873" s="248">
        <f t="shared" si="292"/>
        <v>0</v>
      </c>
      <c r="U1873" s="248">
        <f t="shared" si="293"/>
        <v>0</v>
      </c>
      <c r="V1873" s="13"/>
      <c r="W1873" s="7"/>
      <c r="AT1873" s="130"/>
      <c r="BF1873" s="33">
        <f t="shared" si="299"/>
        <v>41242</v>
      </c>
      <c r="BG1873" s="34">
        <f t="shared" si="294"/>
        <v>82.88000000000001</v>
      </c>
      <c r="BH1873" s="32">
        <f t="shared" si="295"/>
        <v>1</v>
      </c>
      <c r="BI1873" s="32">
        <f t="shared" si="296"/>
        <v>0</v>
      </c>
      <c r="BJ1873" s="69">
        <f t="shared" si="297"/>
        <v>0</v>
      </c>
      <c r="BK1873" s="158" t="str">
        <f t="shared" si="298"/>
        <v/>
      </c>
    </row>
    <row r="1874" spans="1:63" ht="12" customHeight="1" x14ac:dyDescent="0.2">
      <c r="A1874" s="8"/>
      <c r="B1874" s="7"/>
      <c r="C1874" s="7"/>
      <c r="D1874" s="7"/>
      <c r="E1874" s="7"/>
      <c r="F1874" s="7"/>
      <c r="G1874" s="7"/>
      <c r="H1874" s="7"/>
      <c r="I1874" s="10"/>
      <c r="J1874" s="25"/>
      <c r="K1874" s="250"/>
      <c r="L1874" s="31"/>
      <c r="M1874" s="9"/>
      <c r="N1874" s="11" t="s">
        <v>25</v>
      </c>
      <c r="O1874" s="39"/>
      <c r="P1874" s="47"/>
      <c r="Q1874" s="13"/>
      <c r="R1874" s="248">
        <f t="shared" si="290"/>
        <v>0</v>
      </c>
      <c r="S1874" s="248">
        <f t="shared" si="291"/>
        <v>0</v>
      </c>
      <c r="T1874" s="248">
        <f t="shared" si="292"/>
        <v>0</v>
      </c>
      <c r="U1874" s="248">
        <f t="shared" si="293"/>
        <v>0</v>
      </c>
      <c r="V1874" s="13"/>
      <c r="W1874" s="7"/>
      <c r="AT1874" s="130"/>
      <c r="BF1874" s="33">
        <f t="shared" si="299"/>
        <v>41242</v>
      </c>
      <c r="BG1874" s="34">
        <f t="shared" si="294"/>
        <v>82.88000000000001</v>
      </c>
      <c r="BH1874" s="32">
        <f t="shared" si="295"/>
        <v>1</v>
      </c>
      <c r="BI1874" s="32">
        <f t="shared" si="296"/>
        <v>0</v>
      </c>
      <c r="BJ1874" s="69">
        <f t="shared" si="297"/>
        <v>0</v>
      </c>
      <c r="BK1874" s="158" t="str">
        <f t="shared" si="298"/>
        <v/>
      </c>
    </row>
    <row r="1875" spans="1:63" ht="12" customHeight="1" x14ac:dyDescent="0.2">
      <c r="A1875" s="8"/>
      <c r="B1875" s="7"/>
      <c r="C1875" s="7"/>
      <c r="D1875" s="7"/>
      <c r="E1875" s="7"/>
      <c r="F1875" s="7"/>
      <c r="G1875" s="7"/>
      <c r="H1875" s="7"/>
      <c r="I1875" s="10"/>
      <c r="J1875" s="25"/>
      <c r="K1875" s="250"/>
      <c r="L1875" s="31"/>
      <c r="M1875" s="9"/>
      <c r="N1875" s="11" t="s">
        <v>25</v>
      </c>
      <c r="O1875" s="39"/>
      <c r="P1875" s="47"/>
      <c r="Q1875" s="13"/>
      <c r="R1875" s="248">
        <f t="shared" si="290"/>
        <v>0</v>
      </c>
      <c r="S1875" s="248">
        <f t="shared" si="291"/>
        <v>0</v>
      </c>
      <c r="T1875" s="248">
        <f t="shared" si="292"/>
        <v>0</v>
      </c>
      <c r="U1875" s="248">
        <f t="shared" si="293"/>
        <v>0</v>
      </c>
      <c r="V1875" s="13"/>
      <c r="W1875" s="7"/>
      <c r="AT1875" s="130"/>
      <c r="BF1875" s="33">
        <f t="shared" si="299"/>
        <v>41242</v>
      </c>
      <c r="BG1875" s="34">
        <f t="shared" si="294"/>
        <v>82.88000000000001</v>
      </c>
      <c r="BH1875" s="32">
        <f t="shared" si="295"/>
        <v>1</v>
      </c>
      <c r="BI1875" s="32">
        <f t="shared" si="296"/>
        <v>0</v>
      </c>
      <c r="BJ1875" s="69">
        <f t="shared" si="297"/>
        <v>0</v>
      </c>
      <c r="BK1875" s="158" t="str">
        <f t="shared" si="298"/>
        <v/>
      </c>
    </row>
    <row r="1876" spans="1:63" ht="12" customHeight="1" x14ac:dyDescent="0.2">
      <c r="A1876" s="8"/>
      <c r="B1876" s="7"/>
      <c r="C1876" s="7"/>
      <c r="D1876" s="7"/>
      <c r="E1876" s="7"/>
      <c r="F1876" s="7"/>
      <c r="G1876" s="7"/>
      <c r="H1876" s="7"/>
      <c r="I1876" s="10"/>
      <c r="J1876" s="25"/>
      <c r="K1876" s="250"/>
      <c r="L1876" s="31"/>
      <c r="M1876" s="9"/>
      <c r="N1876" s="11" t="s">
        <v>25</v>
      </c>
      <c r="O1876" s="39"/>
      <c r="P1876" s="47"/>
      <c r="Q1876" s="13"/>
      <c r="R1876" s="248">
        <f t="shared" si="290"/>
        <v>0</v>
      </c>
      <c r="S1876" s="248">
        <f t="shared" si="291"/>
        <v>0</v>
      </c>
      <c r="T1876" s="248">
        <f t="shared" si="292"/>
        <v>0</v>
      </c>
      <c r="U1876" s="248">
        <f t="shared" si="293"/>
        <v>0</v>
      </c>
      <c r="V1876" s="13"/>
      <c r="W1876" s="7"/>
      <c r="AT1876" s="130"/>
      <c r="BF1876" s="33">
        <f t="shared" si="299"/>
        <v>41242</v>
      </c>
      <c r="BG1876" s="34">
        <f t="shared" si="294"/>
        <v>82.88000000000001</v>
      </c>
      <c r="BH1876" s="32">
        <f t="shared" si="295"/>
        <v>1</v>
      </c>
      <c r="BI1876" s="32">
        <f t="shared" si="296"/>
        <v>0</v>
      </c>
      <c r="BJ1876" s="69">
        <f t="shared" si="297"/>
        <v>0</v>
      </c>
      <c r="BK1876" s="158" t="str">
        <f t="shared" si="298"/>
        <v/>
      </c>
    </row>
    <row r="1877" spans="1:63" ht="12" customHeight="1" x14ac:dyDescent="0.2">
      <c r="A1877" s="8"/>
      <c r="B1877" s="7"/>
      <c r="C1877" s="7"/>
      <c r="D1877" s="7"/>
      <c r="E1877" s="7"/>
      <c r="F1877" s="7"/>
      <c r="G1877" s="7"/>
      <c r="H1877" s="7"/>
      <c r="I1877" s="10"/>
      <c r="J1877" s="25"/>
      <c r="K1877" s="250"/>
      <c r="L1877" s="31"/>
      <c r="M1877" s="9"/>
      <c r="N1877" s="11" t="s">
        <v>25</v>
      </c>
      <c r="O1877" s="39"/>
      <c r="P1877" s="47"/>
      <c r="Q1877" s="13"/>
      <c r="R1877" s="248">
        <f t="shared" si="290"/>
        <v>0</v>
      </c>
      <c r="S1877" s="248">
        <f t="shared" si="291"/>
        <v>0</v>
      </c>
      <c r="T1877" s="248">
        <f t="shared" si="292"/>
        <v>0</v>
      </c>
      <c r="U1877" s="248">
        <f t="shared" si="293"/>
        <v>0</v>
      </c>
      <c r="V1877" s="13"/>
      <c r="W1877" s="7"/>
      <c r="AT1877" s="130"/>
      <c r="BF1877" s="33">
        <f t="shared" si="299"/>
        <v>41242</v>
      </c>
      <c r="BG1877" s="34">
        <f t="shared" si="294"/>
        <v>82.88000000000001</v>
      </c>
      <c r="BH1877" s="32">
        <f t="shared" si="295"/>
        <v>1</v>
      </c>
      <c r="BI1877" s="32">
        <f t="shared" si="296"/>
        <v>0</v>
      </c>
      <c r="BJ1877" s="69">
        <f t="shared" si="297"/>
        <v>0</v>
      </c>
      <c r="BK1877" s="158" t="str">
        <f t="shared" si="298"/>
        <v/>
      </c>
    </row>
    <row r="1878" spans="1:63" ht="12" customHeight="1" x14ac:dyDescent="0.2">
      <c r="A1878" s="8"/>
      <c r="B1878" s="7"/>
      <c r="C1878" s="7"/>
      <c r="D1878" s="7"/>
      <c r="E1878" s="7"/>
      <c r="F1878" s="7"/>
      <c r="G1878" s="7"/>
      <c r="H1878" s="7"/>
      <c r="I1878" s="10"/>
      <c r="J1878" s="25"/>
      <c r="K1878" s="250"/>
      <c r="L1878" s="31"/>
      <c r="M1878" s="9"/>
      <c r="N1878" s="11" t="s">
        <v>25</v>
      </c>
      <c r="O1878" s="39"/>
      <c r="P1878" s="47"/>
      <c r="Q1878" s="13"/>
      <c r="R1878" s="248">
        <f t="shared" si="290"/>
        <v>0</v>
      </c>
      <c r="S1878" s="248">
        <f t="shared" si="291"/>
        <v>0</v>
      </c>
      <c r="T1878" s="248">
        <f t="shared" si="292"/>
        <v>0</v>
      </c>
      <c r="U1878" s="248">
        <f t="shared" si="293"/>
        <v>0</v>
      </c>
      <c r="V1878" s="13"/>
      <c r="W1878" s="7"/>
      <c r="AT1878" s="130"/>
      <c r="BF1878" s="33">
        <f t="shared" si="299"/>
        <v>41242</v>
      </c>
      <c r="BG1878" s="34">
        <f t="shared" si="294"/>
        <v>82.88000000000001</v>
      </c>
      <c r="BH1878" s="32">
        <f t="shared" si="295"/>
        <v>1</v>
      </c>
      <c r="BI1878" s="32">
        <f t="shared" si="296"/>
        <v>0</v>
      </c>
      <c r="BJ1878" s="69">
        <f t="shared" si="297"/>
        <v>0</v>
      </c>
      <c r="BK1878" s="158" t="str">
        <f t="shared" si="298"/>
        <v/>
      </c>
    </row>
    <row r="1879" spans="1:63" ht="12" customHeight="1" x14ac:dyDescent="0.2">
      <c r="A1879" s="8"/>
      <c r="B1879" s="7"/>
      <c r="C1879" s="7"/>
      <c r="D1879" s="7"/>
      <c r="E1879" s="7"/>
      <c r="F1879" s="7"/>
      <c r="G1879" s="7"/>
      <c r="H1879" s="7"/>
      <c r="I1879" s="10"/>
      <c r="J1879" s="25"/>
      <c r="K1879" s="250"/>
      <c r="L1879" s="31"/>
      <c r="M1879" s="9"/>
      <c r="N1879" s="11" t="s">
        <v>25</v>
      </c>
      <c r="O1879" s="39"/>
      <c r="P1879" s="47"/>
      <c r="Q1879" s="13"/>
      <c r="R1879" s="248">
        <f t="shared" si="290"/>
        <v>0</v>
      </c>
      <c r="S1879" s="248">
        <f t="shared" si="291"/>
        <v>0</v>
      </c>
      <c r="T1879" s="248">
        <f t="shared" si="292"/>
        <v>0</v>
      </c>
      <c r="U1879" s="248">
        <f t="shared" si="293"/>
        <v>0</v>
      </c>
      <c r="V1879" s="13"/>
      <c r="W1879" s="7"/>
      <c r="AT1879" s="130"/>
      <c r="BF1879" s="33">
        <f t="shared" si="299"/>
        <v>41242</v>
      </c>
      <c r="BG1879" s="34">
        <f t="shared" si="294"/>
        <v>82.88000000000001</v>
      </c>
      <c r="BH1879" s="32">
        <f t="shared" si="295"/>
        <v>1</v>
      </c>
      <c r="BI1879" s="32">
        <f t="shared" si="296"/>
        <v>0</v>
      </c>
      <c r="BJ1879" s="69">
        <f t="shared" si="297"/>
        <v>0</v>
      </c>
      <c r="BK1879" s="158" t="str">
        <f t="shared" si="298"/>
        <v/>
      </c>
    </row>
    <row r="1880" spans="1:63" ht="12" customHeight="1" x14ac:dyDescent="0.2">
      <c r="A1880" s="8"/>
      <c r="B1880" s="7"/>
      <c r="C1880" s="7"/>
      <c r="D1880" s="7"/>
      <c r="E1880" s="7"/>
      <c r="F1880" s="7"/>
      <c r="G1880" s="7"/>
      <c r="H1880" s="7"/>
      <c r="I1880" s="10"/>
      <c r="J1880" s="25"/>
      <c r="K1880" s="250"/>
      <c r="L1880" s="31"/>
      <c r="M1880" s="9"/>
      <c r="N1880" s="11" t="s">
        <v>25</v>
      </c>
      <c r="O1880" s="39"/>
      <c r="P1880" s="47"/>
      <c r="Q1880" s="13"/>
      <c r="R1880" s="248">
        <f t="shared" si="290"/>
        <v>0</v>
      </c>
      <c r="S1880" s="248">
        <f t="shared" si="291"/>
        <v>0</v>
      </c>
      <c r="T1880" s="248">
        <f t="shared" si="292"/>
        <v>0</v>
      </c>
      <c r="U1880" s="248">
        <f t="shared" si="293"/>
        <v>0</v>
      </c>
      <c r="V1880" s="13"/>
      <c r="W1880" s="7"/>
      <c r="AT1880" s="130"/>
      <c r="BF1880" s="33">
        <f t="shared" si="299"/>
        <v>41242</v>
      </c>
      <c r="BG1880" s="34">
        <f t="shared" si="294"/>
        <v>82.88000000000001</v>
      </c>
      <c r="BH1880" s="32">
        <f t="shared" si="295"/>
        <v>1</v>
      </c>
      <c r="BI1880" s="32">
        <f t="shared" si="296"/>
        <v>0</v>
      </c>
      <c r="BJ1880" s="69">
        <f t="shared" si="297"/>
        <v>0</v>
      </c>
      <c r="BK1880" s="158" t="str">
        <f t="shared" si="298"/>
        <v/>
      </c>
    </row>
    <row r="1881" spans="1:63" ht="12" customHeight="1" x14ac:dyDescent="0.2">
      <c r="A1881" s="8"/>
      <c r="B1881" s="7"/>
      <c r="C1881" s="7"/>
      <c r="D1881" s="7"/>
      <c r="E1881" s="7"/>
      <c r="F1881" s="7"/>
      <c r="G1881" s="7"/>
      <c r="H1881" s="7"/>
      <c r="I1881" s="10"/>
      <c r="J1881" s="25"/>
      <c r="K1881" s="250"/>
      <c r="L1881" s="31"/>
      <c r="M1881" s="9"/>
      <c r="N1881" s="11" t="s">
        <v>25</v>
      </c>
      <c r="O1881" s="39"/>
      <c r="P1881" s="47"/>
      <c r="Q1881" s="13"/>
      <c r="R1881" s="248">
        <f t="shared" si="290"/>
        <v>0</v>
      </c>
      <c r="S1881" s="248">
        <f t="shared" si="291"/>
        <v>0</v>
      </c>
      <c r="T1881" s="248">
        <f t="shared" si="292"/>
        <v>0</v>
      </c>
      <c r="U1881" s="248">
        <f t="shared" si="293"/>
        <v>0</v>
      </c>
      <c r="V1881" s="13"/>
      <c r="W1881" s="7"/>
      <c r="AT1881" s="130"/>
      <c r="BF1881" s="33">
        <f t="shared" si="299"/>
        <v>41242</v>
      </c>
      <c r="BG1881" s="34">
        <f t="shared" si="294"/>
        <v>82.88000000000001</v>
      </c>
      <c r="BH1881" s="32">
        <f t="shared" si="295"/>
        <v>1</v>
      </c>
      <c r="BI1881" s="32">
        <f t="shared" si="296"/>
        <v>0</v>
      </c>
      <c r="BJ1881" s="69">
        <f t="shared" si="297"/>
        <v>0</v>
      </c>
      <c r="BK1881" s="158" t="str">
        <f t="shared" si="298"/>
        <v/>
      </c>
    </row>
    <row r="1882" spans="1:63" ht="12" customHeight="1" x14ac:dyDescent="0.2">
      <c r="A1882" s="8"/>
      <c r="B1882" s="7"/>
      <c r="C1882" s="7"/>
      <c r="D1882" s="7"/>
      <c r="E1882" s="7"/>
      <c r="F1882" s="7"/>
      <c r="G1882" s="7"/>
      <c r="H1882" s="7"/>
      <c r="I1882" s="10"/>
      <c r="J1882" s="25"/>
      <c r="K1882" s="250"/>
      <c r="L1882" s="31"/>
      <c r="M1882" s="9"/>
      <c r="N1882" s="11" t="s">
        <v>25</v>
      </c>
      <c r="O1882" s="39"/>
      <c r="P1882" s="47"/>
      <c r="Q1882" s="13"/>
      <c r="R1882" s="248">
        <f t="shared" si="290"/>
        <v>0</v>
      </c>
      <c r="S1882" s="248">
        <f t="shared" si="291"/>
        <v>0</v>
      </c>
      <c r="T1882" s="248">
        <f t="shared" si="292"/>
        <v>0</v>
      </c>
      <c r="U1882" s="248">
        <f t="shared" si="293"/>
        <v>0</v>
      </c>
      <c r="V1882" s="13"/>
      <c r="W1882" s="7"/>
      <c r="AT1882" s="130"/>
      <c r="BF1882" s="33">
        <f t="shared" si="299"/>
        <v>41242</v>
      </c>
      <c r="BG1882" s="34">
        <f t="shared" si="294"/>
        <v>82.88000000000001</v>
      </c>
      <c r="BH1882" s="32">
        <f t="shared" si="295"/>
        <v>1</v>
      </c>
      <c r="BI1882" s="32">
        <f t="shared" si="296"/>
        <v>0</v>
      </c>
      <c r="BJ1882" s="69">
        <f t="shared" si="297"/>
        <v>0</v>
      </c>
      <c r="BK1882" s="158" t="str">
        <f t="shared" si="298"/>
        <v/>
      </c>
    </row>
    <row r="1883" spans="1:63" ht="12" customHeight="1" x14ac:dyDescent="0.2">
      <c r="A1883" s="8"/>
      <c r="B1883" s="7"/>
      <c r="C1883" s="7"/>
      <c r="D1883" s="7"/>
      <c r="E1883" s="7"/>
      <c r="F1883" s="7"/>
      <c r="G1883" s="7"/>
      <c r="H1883" s="7"/>
      <c r="I1883" s="10"/>
      <c r="J1883" s="25"/>
      <c r="K1883" s="250"/>
      <c r="L1883" s="31"/>
      <c r="M1883" s="9"/>
      <c r="N1883" s="11" t="s">
        <v>25</v>
      </c>
      <c r="O1883" s="39"/>
      <c r="P1883" s="47"/>
      <c r="Q1883" s="13"/>
      <c r="R1883" s="248">
        <f t="shared" si="290"/>
        <v>0</v>
      </c>
      <c r="S1883" s="248">
        <f t="shared" si="291"/>
        <v>0</v>
      </c>
      <c r="T1883" s="248">
        <f t="shared" si="292"/>
        <v>0</v>
      </c>
      <c r="U1883" s="248">
        <f t="shared" si="293"/>
        <v>0</v>
      </c>
      <c r="V1883" s="13"/>
      <c r="W1883" s="7"/>
      <c r="AT1883" s="130"/>
      <c r="BF1883" s="33">
        <f t="shared" si="299"/>
        <v>41242</v>
      </c>
      <c r="BG1883" s="34">
        <f t="shared" si="294"/>
        <v>82.88000000000001</v>
      </c>
      <c r="BH1883" s="32">
        <f t="shared" si="295"/>
        <v>1</v>
      </c>
      <c r="BI1883" s="32">
        <f t="shared" si="296"/>
        <v>0</v>
      </c>
      <c r="BJ1883" s="69">
        <f t="shared" si="297"/>
        <v>0</v>
      </c>
      <c r="BK1883" s="158" t="str">
        <f t="shared" si="298"/>
        <v/>
      </c>
    </row>
    <row r="1884" spans="1:63" ht="12" customHeight="1" x14ac:dyDescent="0.2">
      <c r="A1884" s="8"/>
      <c r="B1884" s="7"/>
      <c r="C1884" s="7"/>
      <c r="D1884" s="7"/>
      <c r="E1884" s="7"/>
      <c r="F1884" s="7"/>
      <c r="G1884" s="7"/>
      <c r="H1884" s="7"/>
      <c r="I1884" s="10"/>
      <c r="J1884" s="25"/>
      <c r="K1884" s="250"/>
      <c r="L1884" s="31"/>
      <c r="M1884" s="9"/>
      <c r="N1884" s="11" t="s">
        <v>25</v>
      </c>
      <c r="O1884" s="39"/>
      <c r="P1884" s="47"/>
      <c r="Q1884" s="13"/>
      <c r="R1884" s="248">
        <f t="shared" si="290"/>
        <v>0</v>
      </c>
      <c r="S1884" s="248">
        <f t="shared" si="291"/>
        <v>0</v>
      </c>
      <c r="T1884" s="248">
        <f t="shared" si="292"/>
        <v>0</v>
      </c>
      <c r="U1884" s="248">
        <f t="shared" si="293"/>
        <v>0</v>
      </c>
      <c r="V1884" s="13"/>
      <c r="W1884" s="7"/>
      <c r="AT1884" s="130"/>
      <c r="BF1884" s="33">
        <f t="shared" si="299"/>
        <v>41242</v>
      </c>
      <c r="BG1884" s="34">
        <f t="shared" si="294"/>
        <v>82.88000000000001</v>
      </c>
      <c r="BH1884" s="32">
        <f t="shared" si="295"/>
        <v>1</v>
      </c>
      <c r="BI1884" s="32">
        <f t="shared" si="296"/>
        <v>0</v>
      </c>
      <c r="BJ1884" s="69">
        <f t="shared" si="297"/>
        <v>0</v>
      </c>
      <c r="BK1884" s="158" t="str">
        <f t="shared" si="298"/>
        <v/>
      </c>
    </row>
    <row r="1885" spans="1:63" ht="12" customHeight="1" x14ac:dyDescent="0.2">
      <c r="A1885" s="8"/>
      <c r="B1885" s="7"/>
      <c r="C1885" s="7"/>
      <c r="D1885" s="7"/>
      <c r="E1885" s="7"/>
      <c r="F1885" s="7"/>
      <c r="G1885" s="7"/>
      <c r="H1885" s="7"/>
      <c r="I1885" s="10"/>
      <c r="J1885" s="25"/>
      <c r="K1885" s="250"/>
      <c r="L1885" s="31"/>
      <c r="M1885" s="9"/>
      <c r="N1885" s="11" t="s">
        <v>25</v>
      </c>
      <c r="O1885" s="39"/>
      <c r="P1885" s="47"/>
      <c r="Q1885" s="13"/>
      <c r="R1885" s="248">
        <f t="shared" si="290"/>
        <v>0</v>
      </c>
      <c r="S1885" s="248">
        <f t="shared" si="291"/>
        <v>0</v>
      </c>
      <c r="T1885" s="248">
        <f t="shared" si="292"/>
        <v>0</v>
      </c>
      <c r="U1885" s="248">
        <f t="shared" si="293"/>
        <v>0</v>
      </c>
      <c r="V1885" s="13"/>
      <c r="W1885" s="7"/>
      <c r="AT1885" s="130"/>
      <c r="BF1885" s="33">
        <f t="shared" si="299"/>
        <v>41242</v>
      </c>
      <c r="BG1885" s="34">
        <f t="shared" si="294"/>
        <v>82.88000000000001</v>
      </c>
      <c r="BH1885" s="32">
        <f t="shared" si="295"/>
        <v>1</v>
      </c>
      <c r="BI1885" s="32">
        <f t="shared" si="296"/>
        <v>0</v>
      </c>
      <c r="BJ1885" s="69">
        <f t="shared" si="297"/>
        <v>0</v>
      </c>
      <c r="BK1885" s="158" t="str">
        <f t="shared" si="298"/>
        <v/>
      </c>
    </row>
    <row r="1886" spans="1:63" ht="12" customHeight="1" x14ac:dyDescent="0.2">
      <c r="A1886" s="8"/>
      <c r="B1886" s="7"/>
      <c r="C1886" s="7"/>
      <c r="D1886" s="7"/>
      <c r="E1886" s="7"/>
      <c r="F1886" s="7"/>
      <c r="G1886" s="7"/>
      <c r="H1886" s="7"/>
      <c r="I1886" s="10"/>
      <c r="J1886" s="25"/>
      <c r="K1886" s="250"/>
      <c r="L1886" s="31"/>
      <c r="M1886" s="9"/>
      <c r="N1886" s="11" t="s">
        <v>25</v>
      </c>
      <c r="O1886" s="39"/>
      <c r="P1886" s="47"/>
      <c r="Q1886" s="13"/>
      <c r="R1886" s="248">
        <f t="shared" si="290"/>
        <v>0</v>
      </c>
      <c r="S1886" s="248">
        <f t="shared" si="291"/>
        <v>0</v>
      </c>
      <c r="T1886" s="248">
        <f t="shared" si="292"/>
        <v>0</v>
      </c>
      <c r="U1886" s="248">
        <f t="shared" si="293"/>
        <v>0</v>
      </c>
      <c r="V1886" s="13"/>
      <c r="W1886" s="7"/>
      <c r="AT1886" s="130"/>
      <c r="BF1886" s="33">
        <f t="shared" si="299"/>
        <v>41242</v>
      </c>
      <c r="BG1886" s="34">
        <f t="shared" si="294"/>
        <v>82.88000000000001</v>
      </c>
      <c r="BH1886" s="32">
        <f t="shared" si="295"/>
        <v>1</v>
      </c>
      <c r="BI1886" s="32">
        <f t="shared" si="296"/>
        <v>0</v>
      </c>
      <c r="BJ1886" s="69">
        <f t="shared" si="297"/>
        <v>0</v>
      </c>
      <c r="BK1886" s="158" t="str">
        <f t="shared" si="298"/>
        <v/>
      </c>
    </row>
    <row r="1887" spans="1:63" ht="12" customHeight="1" x14ac:dyDescent="0.2">
      <c r="A1887" s="8"/>
      <c r="B1887" s="7"/>
      <c r="C1887" s="7"/>
      <c r="D1887" s="7"/>
      <c r="E1887" s="7"/>
      <c r="F1887" s="7"/>
      <c r="G1887" s="7"/>
      <c r="H1887" s="7"/>
      <c r="I1887" s="10"/>
      <c r="J1887" s="25"/>
      <c r="K1887" s="250"/>
      <c r="L1887" s="31"/>
      <c r="M1887" s="9"/>
      <c r="N1887" s="11" t="s">
        <v>25</v>
      </c>
      <c r="O1887" s="39"/>
      <c r="P1887" s="47"/>
      <c r="Q1887" s="13"/>
      <c r="R1887" s="248">
        <f t="shared" si="290"/>
        <v>0</v>
      </c>
      <c r="S1887" s="248">
        <f t="shared" si="291"/>
        <v>0</v>
      </c>
      <c r="T1887" s="248">
        <f t="shared" si="292"/>
        <v>0</v>
      </c>
      <c r="U1887" s="248">
        <f t="shared" si="293"/>
        <v>0</v>
      </c>
      <c r="V1887" s="13"/>
      <c r="W1887" s="7"/>
      <c r="AT1887" s="130"/>
      <c r="BF1887" s="33">
        <f t="shared" si="299"/>
        <v>41242</v>
      </c>
      <c r="BG1887" s="34">
        <f t="shared" si="294"/>
        <v>82.88000000000001</v>
      </c>
      <c r="BH1887" s="32">
        <f t="shared" si="295"/>
        <v>1</v>
      </c>
      <c r="BI1887" s="32">
        <f t="shared" si="296"/>
        <v>0</v>
      </c>
      <c r="BJ1887" s="69">
        <f t="shared" si="297"/>
        <v>0</v>
      </c>
      <c r="BK1887" s="158" t="str">
        <f t="shared" si="298"/>
        <v/>
      </c>
    </row>
    <row r="1888" spans="1:63" ht="12" customHeight="1" x14ac:dyDescent="0.2">
      <c r="A1888" s="8"/>
      <c r="B1888" s="7"/>
      <c r="C1888" s="7"/>
      <c r="D1888" s="7"/>
      <c r="E1888" s="7"/>
      <c r="F1888" s="7"/>
      <c r="G1888" s="7"/>
      <c r="H1888" s="7"/>
      <c r="I1888" s="10"/>
      <c r="J1888" s="25"/>
      <c r="K1888" s="250"/>
      <c r="L1888" s="31"/>
      <c r="M1888" s="9"/>
      <c r="N1888" s="11" t="s">
        <v>25</v>
      </c>
      <c r="O1888" s="39"/>
      <c r="P1888" s="47"/>
      <c r="Q1888" s="13"/>
      <c r="R1888" s="248">
        <f t="shared" si="290"/>
        <v>0</v>
      </c>
      <c r="S1888" s="248">
        <f t="shared" si="291"/>
        <v>0</v>
      </c>
      <c r="T1888" s="248">
        <f t="shared" si="292"/>
        <v>0</v>
      </c>
      <c r="U1888" s="248">
        <f t="shared" si="293"/>
        <v>0</v>
      </c>
      <c r="V1888" s="13"/>
      <c r="W1888" s="7"/>
      <c r="AT1888" s="130"/>
      <c r="BF1888" s="33">
        <f t="shared" si="299"/>
        <v>41242</v>
      </c>
      <c r="BG1888" s="34">
        <f t="shared" si="294"/>
        <v>82.88000000000001</v>
      </c>
      <c r="BH1888" s="32">
        <f t="shared" si="295"/>
        <v>1</v>
      </c>
      <c r="BI1888" s="32">
        <f t="shared" si="296"/>
        <v>0</v>
      </c>
      <c r="BJ1888" s="69">
        <f t="shared" si="297"/>
        <v>0</v>
      </c>
      <c r="BK1888" s="158" t="str">
        <f t="shared" si="298"/>
        <v/>
      </c>
    </row>
    <row r="1889" spans="1:63" ht="12" customHeight="1" x14ac:dyDescent="0.2">
      <c r="A1889" s="8"/>
      <c r="B1889" s="7"/>
      <c r="C1889" s="7"/>
      <c r="D1889" s="7"/>
      <c r="E1889" s="7"/>
      <c r="F1889" s="7"/>
      <c r="G1889" s="7"/>
      <c r="H1889" s="7"/>
      <c r="I1889" s="10"/>
      <c r="J1889" s="25"/>
      <c r="K1889" s="250"/>
      <c r="L1889" s="31"/>
      <c r="M1889" s="9"/>
      <c r="N1889" s="11" t="s">
        <v>25</v>
      </c>
      <c r="O1889" s="39"/>
      <c r="P1889" s="47"/>
      <c r="Q1889" s="13"/>
      <c r="R1889" s="248">
        <f t="shared" si="290"/>
        <v>0</v>
      </c>
      <c r="S1889" s="248">
        <f t="shared" si="291"/>
        <v>0</v>
      </c>
      <c r="T1889" s="248">
        <f t="shared" si="292"/>
        <v>0</v>
      </c>
      <c r="U1889" s="248">
        <f t="shared" si="293"/>
        <v>0</v>
      </c>
      <c r="V1889" s="13"/>
      <c r="W1889" s="7"/>
      <c r="AT1889" s="130"/>
      <c r="BF1889" s="33">
        <f t="shared" si="299"/>
        <v>41242</v>
      </c>
      <c r="BG1889" s="34">
        <f t="shared" si="294"/>
        <v>82.88000000000001</v>
      </c>
      <c r="BH1889" s="32">
        <f t="shared" si="295"/>
        <v>1</v>
      </c>
      <c r="BI1889" s="32">
        <f t="shared" si="296"/>
        <v>0</v>
      </c>
      <c r="BJ1889" s="69">
        <f t="shared" si="297"/>
        <v>0</v>
      </c>
      <c r="BK1889" s="158" t="str">
        <f t="shared" si="298"/>
        <v/>
      </c>
    </row>
    <row r="1890" spans="1:63" ht="12" customHeight="1" x14ac:dyDescent="0.2">
      <c r="A1890" s="8"/>
      <c r="B1890" s="7"/>
      <c r="C1890" s="7"/>
      <c r="D1890" s="7"/>
      <c r="E1890" s="7"/>
      <c r="F1890" s="7"/>
      <c r="G1890" s="7"/>
      <c r="H1890" s="7"/>
      <c r="I1890" s="10"/>
      <c r="J1890" s="25"/>
      <c r="K1890" s="250"/>
      <c r="L1890" s="31"/>
      <c r="M1890" s="9"/>
      <c r="N1890" s="11" t="s">
        <v>25</v>
      </c>
      <c r="O1890" s="39"/>
      <c r="P1890" s="47"/>
      <c r="Q1890" s="13"/>
      <c r="R1890" s="248">
        <f t="shared" si="290"/>
        <v>0</v>
      </c>
      <c r="S1890" s="248">
        <f t="shared" si="291"/>
        <v>0</v>
      </c>
      <c r="T1890" s="248">
        <f t="shared" si="292"/>
        <v>0</v>
      </c>
      <c r="U1890" s="248">
        <f t="shared" si="293"/>
        <v>0</v>
      </c>
      <c r="V1890" s="13"/>
      <c r="W1890" s="7"/>
      <c r="AT1890" s="130"/>
      <c r="BF1890" s="33">
        <f t="shared" si="299"/>
        <v>41242</v>
      </c>
      <c r="BG1890" s="34">
        <f t="shared" si="294"/>
        <v>82.88000000000001</v>
      </c>
      <c r="BH1890" s="32">
        <f t="shared" si="295"/>
        <v>1</v>
      </c>
      <c r="BI1890" s="32">
        <f t="shared" si="296"/>
        <v>0</v>
      </c>
      <c r="BJ1890" s="69">
        <f t="shared" si="297"/>
        <v>0</v>
      </c>
      <c r="BK1890" s="158" t="str">
        <f t="shared" si="298"/>
        <v/>
      </c>
    </row>
    <row r="1891" spans="1:63" ht="12" customHeight="1" x14ac:dyDescent="0.2">
      <c r="A1891" s="8"/>
      <c r="B1891" s="7"/>
      <c r="C1891" s="7"/>
      <c r="D1891" s="7"/>
      <c r="E1891" s="7"/>
      <c r="F1891" s="7"/>
      <c r="G1891" s="7"/>
      <c r="H1891" s="7"/>
      <c r="I1891" s="10"/>
      <c r="J1891" s="25"/>
      <c r="K1891" s="250"/>
      <c r="L1891" s="31"/>
      <c r="M1891" s="9"/>
      <c r="N1891" s="11" t="s">
        <v>25</v>
      </c>
      <c r="O1891" s="39"/>
      <c r="P1891" s="47"/>
      <c r="Q1891" s="13"/>
      <c r="R1891" s="248">
        <f t="shared" si="290"/>
        <v>0</v>
      </c>
      <c r="S1891" s="248">
        <f t="shared" si="291"/>
        <v>0</v>
      </c>
      <c r="T1891" s="248">
        <f t="shared" si="292"/>
        <v>0</v>
      </c>
      <c r="U1891" s="248">
        <f t="shared" si="293"/>
        <v>0</v>
      </c>
      <c r="V1891" s="13"/>
      <c r="W1891" s="7"/>
      <c r="AT1891" s="130"/>
      <c r="BF1891" s="33">
        <f t="shared" si="299"/>
        <v>41242</v>
      </c>
      <c r="BG1891" s="34">
        <f t="shared" si="294"/>
        <v>82.88000000000001</v>
      </c>
      <c r="BH1891" s="32">
        <f t="shared" si="295"/>
        <v>1</v>
      </c>
      <c r="BI1891" s="32">
        <f t="shared" si="296"/>
        <v>0</v>
      </c>
      <c r="BJ1891" s="69">
        <f t="shared" si="297"/>
        <v>0</v>
      </c>
      <c r="BK1891" s="158" t="str">
        <f t="shared" si="298"/>
        <v/>
      </c>
    </row>
    <row r="1892" spans="1:63" ht="12" customHeight="1" x14ac:dyDescent="0.2">
      <c r="A1892" s="8"/>
      <c r="B1892" s="7"/>
      <c r="C1892" s="7"/>
      <c r="D1892" s="7"/>
      <c r="E1892" s="7"/>
      <c r="F1892" s="7"/>
      <c r="G1892" s="7"/>
      <c r="H1892" s="7"/>
      <c r="I1892" s="10"/>
      <c r="J1892" s="25"/>
      <c r="K1892" s="250"/>
      <c r="L1892" s="31"/>
      <c r="M1892" s="9"/>
      <c r="N1892" s="11" t="s">
        <v>25</v>
      </c>
      <c r="O1892" s="39"/>
      <c r="P1892" s="47"/>
      <c r="Q1892" s="13"/>
      <c r="R1892" s="248">
        <f t="shared" si="290"/>
        <v>0</v>
      </c>
      <c r="S1892" s="248">
        <f t="shared" si="291"/>
        <v>0</v>
      </c>
      <c r="T1892" s="248">
        <f t="shared" si="292"/>
        <v>0</v>
      </c>
      <c r="U1892" s="248">
        <f t="shared" si="293"/>
        <v>0</v>
      </c>
      <c r="V1892" s="13"/>
      <c r="W1892" s="7"/>
      <c r="AT1892" s="130"/>
      <c r="BF1892" s="33">
        <f t="shared" si="299"/>
        <v>41242</v>
      </c>
      <c r="BG1892" s="34">
        <f t="shared" si="294"/>
        <v>82.88000000000001</v>
      </c>
      <c r="BH1892" s="32">
        <f t="shared" si="295"/>
        <v>1</v>
      </c>
      <c r="BI1892" s="32">
        <f t="shared" si="296"/>
        <v>0</v>
      </c>
      <c r="BJ1892" s="69">
        <f t="shared" si="297"/>
        <v>0</v>
      </c>
      <c r="BK1892" s="158" t="str">
        <f t="shared" si="298"/>
        <v/>
      </c>
    </row>
    <row r="1893" spans="1:63" ht="12" customHeight="1" x14ac:dyDescent="0.2">
      <c r="A1893" s="8"/>
      <c r="B1893" s="7"/>
      <c r="C1893" s="7"/>
      <c r="D1893" s="7"/>
      <c r="E1893" s="7"/>
      <c r="F1893" s="7"/>
      <c r="G1893" s="7"/>
      <c r="H1893" s="7"/>
      <c r="I1893" s="10"/>
      <c r="J1893" s="25"/>
      <c r="K1893" s="250"/>
      <c r="L1893" s="31"/>
      <c r="M1893" s="9"/>
      <c r="N1893" s="11" t="s">
        <v>25</v>
      </c>
      <c r="O1893" s="39"/>
      <c r="P1893" s="47"/>
      <c r="Q1893" s="13"/>
      <c r="R1893" s="248">
        <f t="shared" si="290"/>
        <v>0</v>
      </c>
      <c r="S1893" s="248">
        <f t="shared" si="291"/>
        <v>0</v>
      </c>
      <c r="T1893" s="248">
        <f t="shared" si="292"/>
        <v>0</v>
      </c>
      <c r="U1893" s="248">
        <f t="shared" si="293"/>
        <v>0</v>
      </c>
      <c r="V1893" s="13"/>
      <c r="W1893" s="7"/>
      <c r="AT1893" s="130"/>
      <c r="BF1893" s="33">
        <f t="shared" si="299"/>
        <v>41242</v>
      </c>
      <c r="BG1893" s="34">
        <f t="shared" si="294"/>
        <v>82.88000000000001</v>
      </c>
      <c r="BH1893" s="32">
        <f t="shared" si="295"/>
        <v>1</v>
      </c>
      <c r="BI1893" s="32">
        <f t="shared" si="296"/>
        <v>0</v>
      </c>
      <c r="BJ1893" s="69">
        <f t="shared" si="297"/>
        <v>0</v>
      </c>
      <c r="BK1893" s="158" t="str">
        <f t="shared" si="298"/>
        <v/>
      </c>
    </row>
    <row r="1894" spans="1:63" ht="12" customHeight="1" x14ac:dyDescent="0.2">
      <c r="A1894" s="8"/>
      <c r="B1894" s="7"/>
      <c r="C1894" s="7"/>
      <c r="D1894" s="7"/>
      <c r="E1894" s="7"/>
      <c r="F1894" s="7"/>
      <c r="G1894" s="7"/>
      <c r="H1894" s="7"/>
      <c r="I1894" s="10"/>
      <c r="J1894" s="25"/>
      <c r="K1894" s="250"/>
      <c r="L1894" s="31"/>
      <c r="M1894" s="9"/>
      <c r="N1894" s="11" t="s">
        <v>25</v>
      </c>
      <c r="O1894" s="39"/>
      <c r="P1894" s="47"/>
      <c r="Q1894" s="13"/>
      <c r="R1894" s="248">
        <f t="shared" si="290"/>
        <v>0</v>
      </c>
      <c r="S1894" s="248">
        <f t="shared" si="291"/>
        <v>0</v>
      </c>
      <c r="T1894" s="248">
        <f t="shared" si="292"/>
        <v>0</v>
      </c>
      <c r="U1894" s="248">
        <f t="shared" si="293"/>
        <v>0</v>
      </c>
      <c r="V1894" s="13"/>
      <c r="W1894" s="7"/>
      <c r="AT1894" s="130"/>
      <c r="BF1894" s="33">
        <f t="shared" si="299"/>
        <v>41242</v>
      </c>
      <c r="BG1894" s="34">
        <f t="shared" si="294"/>
        <v>82.88000000000001</v>
      </c>
      <c r="BH1894" s="32">
        <f t="shared" si="295"/>
        <v>1</v>
      </c>
      <c r="BI1894" s="32">
        <f t="shared" si="296"/>
        <v>0</v>
      </c>
      <c r="BJ1894" s="69">
        <f t="shared" si="297"/>
        <v>0</v>
      </c>
      <c r="BK1894" s="158" t="str">
        <f t="shared" si="298"/>
        <v/>
      </c>
    </row>
    <row r="1895" spans="1:63" ht="12" customHeight="1" x14ac:dyDescent="0.2">
      <c r="A1895" s="8"/>
      <c r="B1895" s="7"/>
      <c r="C1895" s="7"/>
      <c r="D1895" s="7"/>
      <c r="E1895" s="7"/>
      <c r="F1895" s="7"/>
      <c r="G1895" s="7"/>
      <c r="H1895" s="7"/>
      <c r="I1895" s="10"/>
      <c r="J1895" s="25"/>
      <c r="K1895" s="250"/>
      <c r="L1895" s="31"/>
      <c r="M1895" s="9"/>
      <c r="N1895" s="11" t="s">
        <v>25</v>
      </c>
      <c r="O1895" s="39"/>
      <c r="P1895" s="47"/>
      <c r="Q1895" s="13"/>
      <c r="R1895" s="248">
        <f t="shared" si="290"/>
        <v>0</v>
      </c>
      <c r="S1895" s="248">
        <f t="shared" si="291"/>
        <v>0</v>
      </c>
      <c r="T1895" s="248">
        <f t="shared" si="292"/>
        <v>0</v>
      </c>
      <c r="U1895" s="248">
        <f t="shared" si="293"/>
        <v>0</v>
      </c>
      <c r="V1895" s="13"/>
      <c r="W1895" s="7"/>
      <c r="AT1895" s="130"/>
      <c r="BF1895" s="33">
        <f t="shared" si="299"/>
        <v>41242</v>
      </c>
      <c r="BG1895" s="34">
        <f t="shared" si="294"/>
        <v>82.88000000000001</v>
      </c>
      <c r="BH1895" s="32">
        <f t="shared" si="295"/>
        <v>1</v>
      </c>
      <c r="BI1895" s="32">
        <f t="shared" si="296"/>
        <v>0</v>
      </c>
      <c r="BJ1895" s="69">
        <f t="shared" si="297"/>
        <v>0</v>
      </c>
      <c r="BK1895" s="158" t="str">
        <f t="shared" si="298"/>
        <v/>
      </c>
    </row>
    <row r="1896" spans="1:63" ht="12" customHeight="1" x14ac:dyDescent="0.2">
      <c r="A1896" s="8"/>
      <c r="B1896" s="7"/>
      <c r="C1896" s="7"/>
      <c r="D1896" s="7"/>
      <c r="E1896" s="7"/>
      <c r="F1896" s="7"/>
      <c r="G1896" s="7"/>
      <c r="H1896" s="7"/>
      <c r="I1896" s="10"/>
      <c r="J1896" s="25"/>
      <c r="K1896" s="250"/>
      <c r="L1896" s="31"/>
      <c r="M1896" s="9"/>
      <c r="N1896" s="11" t="s">
        <v>25</v>
      </c>
      <c r="O1896" s="39"/>
      <c r="P1896" s="47"/>
      <c r="Q1896" s="13"/>
      <c r="R1896" s="248">
        <f t="shared" si="290"/>
        <v>0</v>
      </c>
      <c r="S1896" s="248">
        <f t="shared" si="291"/>
        <v>0</v>
      </c>
      <c r="T1896" s="248">
        <f t="shared" si="292"/>
        <v>0</v>
      </c>
      <c r="U1896" s="248">
        <f t="shared" si="293"/>
        <v>0</v>
      </c>
      <c r="V1896" s="13"/>
      <c r="W1896" s="7"/>
      <c r="AT1896" s="130"/>
      <c r="BF1896" s="33">
        <f t="shared" si="299"/>
        <v>41242</v>
      </c>
      <c r="BG1896" s="34">
        <f t="shared" si="294"/>
        <v>82.88000000000001</v>
      </c>
      <c r="BH1896" s="32">
        <f t="shared" si="295"/>
        <v>1</v>
      </c>
      <c r="BI1896" s="32">
        <f t="shared" si="296"/>
        <v>0</v>
      </c>
      <c r="BJ1896" s="69">
        <f t="shared" si="297"/>
        <v>0</v>
      </c>
      <c r="BK1896" s="158" t="str">
        <f t="shared" si="298"/>
        <v/>
      </c>
    </row>
    <row r="1897" spans="1:63" ht="12" customHeight="1" x14ac:dyDescent="0.2">
      <c r="A1897" s="8"/>
      <c r="B1897" s="7"/>
      <c r="C1897" s="7"/>
      <c r="D1897" s="7"/>
      <c r="E1897" s="7"/>
      <c r="F1897" s="7"/>
      <c r="G1897" s="7"/>
      <c r="H1897" s="7"/>
      <c r="I1897" s="10"/>
      <c r="J1897" s="25"/>
      <c r="K1897" s="250"/>
      <c r="L1897" s="31"/>
      <c r="M1897" s="9"/>
      <c r="N1897" s="11" t="s">
        <v>25</v>
      </c>
      <c r="O1897" s="39"/>
      <c r="P1897" s="47"/>
      <c r="Q1897" s="13"/>
      <c r="R1897" s="248">
        <f t="shared" si="290"/>
        <v>0</v>
      </c>
      <c r="S1897" s="248">
        <f t="shared" si="291"/>
        <v>0</v>
      </c>
      <c r="T1897" s="248">
        <f t="shared" si="292"/>
        <v>0</v>
      </c>
      <c r="U1897" s="248">
        <f t="shared" si="293"/>
        <v>0</v>
      </c>
      <c r="V1897" s="13"/>
      <c r="W1897" s="7"/>
      <c r="AT1897" s="130"/>
      <c r="BF1897" s="33">
        <f t="shared" si="299"/>
        <v>41242</v>
      </c>
      <c r="BG1897" s="34">
        <f t="shared" si="294"/>
        <v>82.88000000000001</v>
      </c>
      <c r="BH1897" s="32">
        <f t="shared" si="295"/>
        <v>1</v>
      </c>
      <c r="BI1897" s="32">
        <f t="shared" si="296"/>
        <v>0</v>
      </c>
      <c r="BJ1897" s="69">
        <f t="shared" si="297"/>
        <v>0</v>
      </c>
      <c r="BK1897" s="158" t="str">
        <f t="shared" si="298"/>
        <v/>
      </c>
    </row>
    <row r="1898" spans="1:63" ht="12" customHeight="1" x14ac:dyDescent="0.2">
      <c r="A1898" s="8"/>
      <c r="B1898" s="7"/>
      <c r="C1898" s="7"/>
      <c r="D1898" s="7"/>
      <c r="E1898" s="7"/>
      <c r="F1898" s="7"/>
      <c r="G1898" s="7"/>
      <c r="H1898" s="7"/>
      <c r="I1898" s="10"/>
      <c r="J1898" s="25"/>
      <c r="K1898" s="250"/>
      <c r="L1898" s="31"/>
      <c r="M1898" s="9"/>
      <c r="N1898" s="11" t="s">
        <v>25</v>
      </c>
      <c r="O1898" s="39"/>
      <c r="P1898" s="47"/>
      <c r="Q1898" s="13"/>
      <c r="R1898" s="248">
        <f t="shared" si="290"/>
        <v>0</v>
      </c>
      <c r="S1898" s="248">
        <f t="shared" si="291"/>
        <v>0</v>
      </c>
      <c r="T1898" s="248">
        <f t="shared" si="292"/>
        <v>0</v>
      </c>
      <c r="U1898" s="248">
        <f t="shared" si="293"/>
        <v>0</v>
      </c>
      <c r="V1898" s="13"/>
      <c r="W1898" s="7"/>
      <c r="AT1898" s="130"/>
      <c r="BF1898" s="33">
        <f t="shared" si="299"/>
        <v>41242</v>
      </c>
      <c r="BG1898" s="34">
        <f t="shared" si="294"/>
        <v>82.88000000000001</v>
      </c>
      <c r="BH1898" s="32">
        <f t="shared" si="295"/>
        <v>1</v>
      </c>
      <c r="BI1898" s="32">
        <f t="shared" si="296"/>
        <v>0</v>
      </c>
      <c r="BJ1898" s="69">
        <f t="shared" si="297"/>
        <v>0</v>
      </c>
      <c r="BK1898" s="158" t="str">
        <f t="shared" si="298"/>
        <v/>
      </c>
    </row>
    <row r="1899" spans="1:63" ht="12" customHeight="1" x14ac:dyDescent="0.2">
      <c r="A1899" s="8"/>
      <c r="B1899" s="7"/>
      <c r="C1899" s="7"/>
      <c r="D1899" s="7"/>
      <c r="E1899" s="7"/>
      <c r="F1899" s="7"/>
      <c r="G1899" s="7"/>
      <c r="H1899" s="7"/>
      <c r="I1899" s="10"/>
      <c r="J1899" s="25"/>
      <c r="K1899" s="250"/>
      <c r="L1899" s="31"/>
      <c r="M1899" s="9"/>
      <c r="N1899" s="11" t="s">
        <v>25</v>
      </c>
      <c r="O1899" s="39"/>
      <c r="P1899" s="47"/>
      <c r="Q1899" s="13"/>
      <c r="R1899" s="248">
        <f t="shared" si="290"/>
        <v>0</v>
      </c>
      <c r="S1899" s="248">
        <f t="shared" si="291"/>
        <v>0</v>
      </c>
      <c r="T1899" s="248">
        <f t="shared" si="292"/>
        <v>0</v>
      </c>
      <c r="U1899" s="248">
        <f t="shared" si="293"/>
        <v>0</v>
      </c>
      <c r="V1899" s="13"/>
      <c r="W1899" s="7"/>
      <c r="AT1899" s="130"/>
      <c r="BF1899" s="33">
        <f t="shared" si="299"/>
        <v>41242</v>
      </c>
      <c r="BG1899" s="34">
        <f t="shared" si="294"/>
        <v>82.88000000000001</v>
      </c>
      <c r="BH1899" s="32">
        <f t="shared" si="295"/>
        <v>1</v>
      </c>
      <c r="BI1899" s="32">
        <f t="shared" si="296"/>
        <v>0</v>
      </c>
      <c r="BJ1899" s="69">
        <f t="shared" si="297"/>
        <v>0</v>
      </c>
      <c r="BK1899" s="158" t="str">
        <f t="shared" si="298"/>
        <v/>
      </c>
    </row>
    <row r="1900" spans="1:63" ht="12" customHeight="1" x14ac:dyDescent="0.2">
      <c r="A1900" s="8"/>
      <c r="B1900" s="7"/>
      <c r="C1900" s="7"/>
      <c r="D1900" s="7"/>
      <c r="E1900" s="7"/>
      <c r="F1900" s="7"/>
      <c r="G1900" s="7"/>
      <c r="H1900" s="7"/>
      <c r="I1900" s="10"/>
      <c r="J1900" s="25"/>
      <c r="K1900" s="250"/>
      <c r="L1900" s="31"/>
      <c r="M1900" s="9"/>
      <c r="N1900" s="11" t="s">
        <v>25</v>
      </c>
      <c r="O1900" s="39"/>
      <c r="P1900" s="47"/>
      <c r="Q1900" s="13"/>
      <c r="R1900" s="248">
        <f t="shared" si="290"/>
        <v>0</v>
      </c>
      <c r="S1900" s="248">
        <f t="shared" si="291"/>
        <v>0</v>
      </c>
      <c r="T1900" s="248">
        <f t="shared" si="292"/>
        <v>0</v>
      </c>
      <c r="U1900" s="248">
        <f t="shared" si="293"/>
        <v>0</v>
      </c>
      <c r="V1900" s="13"/>
      <c r="W1900" s="7"/>
      <c r="AT1900" s="130"/>
      <c r="BF1900" s="33">
        <f t="shared" si="299"/>
        <v>41242</v>
      </c>
      <c r="BG1900" s="34">
        <f t="shared" si="294"/>
        <v>82.88000000000001</v>
      </c>
      <c r="BH1900" s="32">
        <f t="shared" si="295"/>
        <v>1</v>
      </c>
      <c r="BI1900" s="32">
        <f t="shared" si="296"/>
        <v>0</v>
      </c>
      <c r="BJ1900" s="69">
        <f t="shared" si="297"/>
        <v>0</v>
      </c>
      <c r="BK1900" s="158" t="str">
        <f t="shared" si="298"/>
        <v/>
      </c>
    </row>
    <row r="1901" spans="1:63" ht="12" customHeight="1" x14ac:dyDescent="0.2">
      <c r="A1901" s="8"/>
      <c r="B1901" s="7"/>
      <c r="C1901" s="7"/>
      <c r="D1901" s="7"/>
      <c r="E1901" s="7"/>
      <c r="F1901" s="7"/>
      <c r="G1901" s="7"/>
      <c r="H1901" s="7"/>
      <c r="I1901" s="10"/>
      <c r="J1901" s="25"/>
      <c r="K1901" s="250"/>
      <c r="L1901" s="31"/>
      <c r="M1901" s="9"/>
      <c r="N1901" s="11" t="s">
        <v>25</v>
      </c>
      <c r="O1901" s="39"/>
      <c r="P1901" s="47"/>
      <c r="Q1901" s="13"/>
      <c r="R1901" s="248">
        <f t="shared" si="290"/>
        <v>0</v>
      </c>
      <c r="S1901" s="248">
        <f t="shared" si="291"/>
        <v>0</v>
      </c>
      <c r="T1901" s="248">
        <f t="shared" si="292"/>
        <v>0</v>
      </c>
      <c r="U1901" s="248">
        <f t="shared" si="293"/>
        <v>0</v>
      </c>
      <c r="V1901" s="13"/>
      <c r="W1901" s="7"/>
      <c r="AT1901" s="130"/>
      <c r="BF1901" s="33">
        <f t="shared" si="299"/>
        <v>41242</v>
      </c>
      <c r="BG1901" s="34">
        <f t="shared" si="294"/>
        <v>82.88000000000001</v>
      </c>
      <c r="BH1901" s="32">
        <f t="shared" si="295"/>
        <v>1</v>
      </c>
      <c r="BI1901" s="32">
        <f t="shared" si="296"/>
        <v>0</v>
      </c>
      <c r="BJ1901" s="69">
        <f t="shared" si="297"/>
        <v>0</v>
      </c>
      <c r="BK1901" s="158" t="str">
        <f t="shared" si="298"/>
        <v/>
      </c>
    </row>
    <row r="1902" spans="1:63" ht="12" customHeight="1" x14ac:dyDescent="0.2">
      <c r="A1902" s="8"/>
      <c r="B1902" s="7"/>
      <c r="C1902" s="7"/>
      <c r="D1902" s="7"/>
      <c r="E1902" s="7"/>
      <c r="F1902" s="7"/>
      <c r="G1902" s="7"/>
      <c r="H1902" s="7"/>
      <c r="I1902" s="10"/>
      <c r="J1902" s="25"/>
      <c r="K1902" s="250"/>
      <c r="L1902" s="31"/>
      <c r="M1902" s="9"/>
      <c r="N1902" s="11" t="s">
        <v>25</v>
      </c>
      <c r="O1902" s="39"/>
      <c r="P1902" s="47"/>
      <c r="Q1902" s="13"/>
      <c r="R1902" s="248">
        <f t="shared" si="290"/>
        <v>0</v>
      </c>
      <c r="S1902" s="248">
        <f t="shared" si="291"/>
        <v>0</v>
      </c>
      <c r="T1902" s="248">
        <f t="shared" si="292"/>
        <v>0</v>
      </c>
      <c r="U1902" s="248">
        <f t="shared" si="293"/>
        <v>0</v>
      </c>
      <c r="V1902" s="13"/>
      <c r="W1902" s="7"/>
      <c r="AT1902" s="130"/>
      <c r="BF1902" s="33">
        <f t="shared" si="299"/>
        <v>41242</v>
      </c>
      <c r="BG1902" s="34">
        <f t="shared" si="294"/>
        <v>82.88000000000001</v>
      </c>
      <c r="BH1902" s="32">
        <f t="shared" si="295"/>
        <v>1</v>
      </c>
      <c r="BI1902" s="32">
        <f t="shared" si="296"/>
        <v>0</v>
      </c>
      <c r="BJ1902" s="69">
        <f t="shared" si="297"/>
        <v>0</v>
      </c>
      <c r="BK1902" s="158" t="str">
        <f t="shared" si="298"/>
        <v/>
      </c>
    </row>
    <row r="1903" spans="1:63" ht="12" customHeight="1" x14ac:dyDescent="0.2">
      <c r="A1903" s="8"/>
      <c r="B1903" s="7"/>
      <c r="C1903" s="7"/>
      <c r="D1903" s="7"/>
      <c r="E1903" s="7"/>
      <c r="F1903" s="7"/>
      <c r="G1903" s="7"/>
      <c r="H1903" s="7"/>
      <c r="I1903" s="10"/>
      <c r="J1903" s="25"/>
      <c r="K1903" s="250"/>
      <c r="L1903" s="31"/>
      <c r="M1903" s="9"/>
      <c r="N1903" s="11" t="s">
        <v>25</v>
      </c>
      <c r="O1903" s="39"/>
      <c r="P1903" s="47"/>
      <c r="Q1903" s="13"/>
      <c r="R1903" s="248">
        <f t="shared" si="290"/>
        <v>0</v>
      </c>
      <c r="S1903" s="248">
        <f t="shared" si="291"/>
        <v>0</v>
      </c>
      <c r="T1903" s="248">
        <f t="shared" si="292"/>
        <v>0</v>
      </c>
      <c r="U1903" s="248">
        <f t="shared" si="293"/>
        <v>0</v>
      </c>
      <c r="V1903" s="13"/>
      <c r="W1903" s="7"/>
      <c r="AT1903" s="130"/>
      <c r="BF1903" s="33">
        <f t="shared" si="299"/>
        <v>41242</v>
      </c>
      <c r="BG1903" s="34">
        <f t="shared" si="294"/>
        <v>82.88000000000001</v>
      </c>
      <c r="BH1903" s="32">
        <f t="shared" si="295"/>
        <v>1</v>
      </c>
      <c r="BI1903" s="32">
        <f t="shared" si="296"/>
        <v>0</v>
      </c>
      <c r="BJ1903" s="69">
        <f t="shared" si="297"/>
        <v>0</v>
      </c>
      <c r="BK1903" s="158" t="str">
        <f t="shared" si="298"/>
        <v/>
      </c>
    </row>
    <row r="1904" spans="1:63" ht="12" customHeight="1" x14ac:dyDescent="0.2">
      <c r="A1904" s="8"/>
      <c r="B1904" s="7"/>
      <c r="C1904" s="7"/>
      <c r="D1904" s="7"/>
      <c r="E1904" s="7"/>
      <c r="F1904" s="7"/>
      <c r="G1904" s="7"/>
      <c r="H1904" s="7"/>
      <c r="I1904" s="10"/>
      <c r="J1904" s="25"/>
      <c r="K1904" s="250"/>
      <c r="L1904" s="31"/>
      <c r="M1904" s="9"/>
      <c r="N1904" s="11" t="s">
        <v>25</v>
      </c>
      <c r="O1904" s="39"/>
      <c r="P1904" s="47"/>
      <c r="Q1904" s="13"/>
      <c r="R1904" s="248">
        <f t="shared" si="290"/>
        <v>0</v>
      </c>
      <c r="S1904" s="248">
        <f t="shared" si="291"/>
        <v>0</v>
      </c>
      <c r="T1904" s="248">
        <f t="shared" si="292"/>
        <v>0</v>
      </c>
      <c r="U1904" s="248">
        <f t="shared" si="293"/>
        <v>0</v>
      </c>
      <c r="V1904" s="13"/>
      <c r="W1904" s="7"/>
      <c r="AT1904" s="130"/>
      <c r="BF1904" s="33">
        <f t="shared" si="299"/>
        <v>41242</v>
      </c>
      <c r="BG1904" s="34">
        <f t="shared" si="294"/>
        <v>82.88000000000001</v>
      </c>
      <c r="BH1904" s="32">
        <f t="shared" si="295"/>
        <v>1</v>
      </c>
      <c r="BI1904" s="32">
        <f t="shared" si="296"/>
        <v>0</v>
      </c>
      <c r="BJ1904" s="69">
        <f t="shared" si="297"/>
        <v>0</v>
      </c>
      <c r="BK1904" s="158" t="str">
        <f t="shared" si="298"/>
        <v/>
      </c>
    </row>
    <row r="1905" spans="1:63" ht="12" customHeight="1" x14ac:dyDescent="0.2">
      <c r="A1905" s="8"/>
      <c r="B1905" s="7"/>
      <c r="C1905" s="7"/>
      <c r="D1905" s="7"/>
      <c r="E1905" s="7"/>
      <c r="F1905" s="7"/>
      <c r="G1905" s="7"/>
      <c r="H1905" s="7"/>
      <c r="I1905" s="10"/>
      <c r="J1905" s="25"/>
      <c r="K1905" s="250"/>
      <c r="L1905" s="31"/>
      <c r="M1905" s="9"/>
      <c r="N1905" s="11" t="s">
        <v>25</v>
      </c>
      <c r="O1905" s="39"/>
      <c r="P1905" s="47"/>
      <c r="Q1905" s="13"/>
      <c r="R1905" s="248">
        <f t="shared" si="290"/>
        <v>0</v>
      </c>
      <c r="S1905" s="248">
        <f t="shared" si="291"/>
        <v>0</v>
      </c>
      <c r="T1905" s="248">
        <f t="shared" si="292"/>
        <v>0</v>
      </c>
      <c r="U1905" s="248">
        <f t="shared" si="293"/>
        <v>0</v>
      </c>
      <c r="V1905" s="13"/>
      <c r="W1905" s="7"/>
      <c r="AT1905" s="130"/>
      <c r="BF1905" s="33">
        <f t="shared" si="299"/>
        <v>41242</v>
      </c>
      <c r="BG1905" s="34">
        <f t="shared" si="294"/>
        <v>82.88000000000001</v>
      </c>
      <c r="BH1905" s="32">
        <f t="shared" si="295"/>
        <v>1</v>
      </c>
      <c r="BI1905" s="32">
        <f t="shared" si="296"/>
        <v>0</v>
      </c>
      <c r="BJ1905" s="69">
        <f t="shared" si="297"/>
        <v>0</v>
      </c>
      <c r="BK1905" s="158" t="str">
        <f t="shared" si="298"/>
        <v/>
      </c>
    </row>
    <row r="1906" spans="1:63" ht="12" customHeight="1" x14ac:dyDescent="0.2">
      <c r="A1906" s="8"/>
      <c r="B1906" s="7"/>
      <c r="C1906" s="7"/>
      <c r="D1906" s="7"/>
      <c r="E1906" s="7"/>
      <c r="F1906" s="7"/>
      <c r="G1906" s="7"/>
      <c r="H1906" s="7"/>
      <c r="I1906" s="10"/>
      <c r="J1906" s="25"/>
      <c r="K1906" s="250"/>
      <c r="L1906" s="31"/>
      <c r="M1906" s="9"/>
      <c r="N1906" s="11" t="s">
        <v>25</v>
      </c>
      <c r="O1906" s="39"/>
      <c r="P1906" s="47"/>
      <c r="Q1906" s="13"/>
      <c r="R1906" s="248">
        <f t="shared" si="290"/>
        <v>0</v>
      </c>
      <c r="S1906" s="248">
        <f t="shared" si="291"/>
        <v>0</v>
      </c>
      <c r="T1906" s="248">
        <f t="shared" si="292"/>
        <v>0</v>
      </c>
      <c r="U1906" s="248">
        <f t="shared" si="293"/>
        <v>0</v>
      </c>
      <c r="V1906" s="13"/>
      <c r="W1906" s="7"/>
      <c r="AT1906" s="130"/>
      <c r="BF1906" s="33">
        <f t="shared" si="299"/>
        <v>41242</v>
      </c>
      <c r="BG1906" s="34">
        <f t="shared" si="294"/>
        <v>82.88000000000001</v>
      </c>
      <c r="BH1906" s="32">
        <f t="shared" si="295"/>
        <v>1</v>
      </c>
      <c r="BI1906" s="32">
        <f t="shared" si="296"/>
        <v>0</v>
      </c>
      <c r="BJ1906" s="69">
        <f t="shared" si="297"/>
        <v>0</v>
      </c>
      <c r="BK1906" s="158" t="str">
        <f t="shared" si="298"/>
        <v/>
      </c>
    </row>
    <row r="1907" spans="1:63" ht="12" customHeight="1" x14ac:dyDescent="0.2">
      <c r="A1907" s="8"/>
      <c r="B1907" s="7"/>
      <c r="C1907" s="7"/>
      <c r="D1907" s="7"/>
      <c r="E1907" s="7"/>
      <c r="F1907" s="7"/>
      <c r="G1907" s="7"/>
      <c r="H1907" s="7"/>
      <c r="I1907" s="10"/>
      <c r="J1907" s="25"/>
      <c r="K1907" s="250"/>
      <c r="L1907" s="31"/>
      <c r="M1907" s="9"/>
      <c r="N1907" s="11" t="s">
        <v>25</v>
      </c>
      <c r="O1907" s="39"/>
      <c r="P1907" s="47"/>
      <c r="Q1907" s="13"/>
      <c r="R1907" s="248">
        <f t="shared" si="290"/>
        <v>0</v>
      </c>
      <c r="S1907" s="248">
        <f t="shared" si="291"/>
        <v>0</v>
      </c>
      <c r="T1907" s="248">
        <f t="shared" si="292"/>
        <v>0</v>
      </c>
      <c r="U1907" s="248">
        <f t="shared" si="293"/>
        <v>0</v>
      </c>
      <c r="V1907" s="13"/>
      <c r="W1907" s="7"/>
      <c r="AT1907" s="130"/>
      <c r="BF1907" s="33">
        <f t="shared" si="299"/>
        <v>41242</v>
      </c>
      <c r="BG1907" s="34">
        <f t="shared" si="294"/>
        <v>82.88000000000001</v>
      </c>
      <c r="BH1907" s="32">
        <f t="shared" si="295"/>
        <v>1</v>
      </c>
      <c r="BI1907" s="32">
        <f t="shared" si="296"/>
        <v>0</v>
      </c>
      <c r="BJ1907" s="69">
        <f t="shared" si="297"/>
        <v>0</v>
      </c>
      <c r="BK1907" s="158" t="str">
        <f t="shared" si="298"/>
        <v/>
      </c>
    </row>
    <row r="1908" spans="1:63" ht="12" customHeight="1" x14ac:dyDescent="0.2">
      <c r="A1908" s="8"/>
      <c r="B1908" s="7"/>
      <c r="C1908" s="7"/>
      <c r="D1908" s="7"/>
      <c r="E1908" s="7"/>
      <c r="F1908" s="7"/>
      <c r="G1908" s="7"/>
      <c r="H1908" s="7"/>
      <c r="I1908" s="10"/>
      <c r="J1908" s="25"/>
      <c r="K1908" s="250"/>
      <c r="L1908" s="31"/>
      <c r="M1908" s="9"/>
      <c r="N1908" s="11" t="s">
        <v>25</v>
      </c>
      <c r="O1908" s="39"/>
      <c r="P1908" s="47"/>
      <c r="Q1908" s="13"/>
      <c r="R1908" s="248">
        <f t="shared" si="290"/>
        <v>0</v>
      </c>
      <c r="S1908" s="248">
        <f t="shared" si="291"/>
        <v>0</v>
      </c>
      <c r="T1908" s="248">
        <f t="shared" si="292"/>
        <v>0</v>
      </c>
      <c r="U1908" s="248">
        <f t="shared" si="293"/>
        <v>0</v>
      </c>
      <c r="V1908" s="13"/>
      <c r="W1908" s="7"/>
      <c r="AT1908" s="130"/>
      <c r="BF1908" s="33">
        <f t="shared" si="299"/>
        <v>41242</v>
      </c>
      <c r="BG1908" s="34">
        <f t="shared" si="294"/>
        <v>82.88000000000001</v>
      </c>
      <c r="BH1908" s="32">
        <f t="shared" si="295"/>
        <v>1</v>
      </c>
      <c r="BI1908" s="32">
        <f t="shared" si="296"/>
        <v>0</v>
      </c>
      <c r="BJ1908" s="69">
        <f t="shared" si="297"/>
        <v>0</v>
      </c>
      <c r="BK1908" s="158" t="str">
        <f t="shared" si="298"/>
        <v/>
      </c>
    </row>
    <row r="1909" spans="1:63" ht="12" customHeight="1" x14ac:dyDescent="0.2">
      <c r="A1909" s="8"/>
      <c r="B1909" s="7"/>
      <c r="C1909" s="7"/>
      <c r="D1909" s="7"/>
      <c r="E1909" s="7"/>
      <c r="F1909" s="7"/>
      <c r="G1909" s="7"/>
      <c r="H1909" s="7"/>
      <c r="I1909" s="10"/>
      <c r="J1909" s="25"/>
      <c r="K1909" s="250"/>
      <c r="L1909" s="31"/>
      <c r="M1909" s="9"/>
      <c r="N1909" s="11" t="s">
        <v>25</v>
      </c>
      <c r="O1909" s="39"/>
      <c r="P1909" s="47"/>
      <c r="Q1909" s="13"/>
      <c r="R1909" s="248">
        <f t="shared" si="290"/>
        <v>0</v>
      </c>
      <c r="S1909" s="248">
        <f t="shared" si="291"/>
        <v>0</v>
      </c>
      <c r="T1909" s="248">
        <f t="shared" si="292"/>
        <v>0</v>
      </c>
      <c r="U1909" s="248">
        <f t="shared" si="293"/>
        <v>0</v>
      </c>
      <c r="V1909" s="13"/>
      <c r="W1909" s="7"/>
      <c r="AT1909" s="130"/>
      <c r="BF1909" s="33">
        <f t="shared" si="299"/>
        <v>41242</v>
      </c>
      <c r="BG1909" s="34">
        <f t="shared" si="294"/>
        <v>82.88000000000001</v>
      </c>
      <c r="BH1909" s="32">
        <f t="shared" si="295"/>
        <v>1</v>
      </c>
      <c r="BI1909" s="32">
        <f t="shared" si="296"/>
        <v>0</v>
      </c>
      <c r="BJ1909" s="69">
        <f t="shared" si="297"/>
        <v>0</v>
      </c>
      <c r="BK1909" s="158" t="str">
        <f t="shared" si="298"/>
        <v/>
      </c>
    </row>
    <row r="1910" spans="1:63" ht="12" customHeight="1" x14ac:dyDescent="0.2">
      <c r="A1910" s="8"/>
      <c r="B1910" s="7"/>
      <c r="C1910" s="7"/>
      <c r="D1910" s="7"/>
      <c r="E1910" s="7"/>
      <c r="F1910" s="7"/>
      <c r="G1910" s="7"/>
      <c r="H1910" s="7"/>
      <c r="I1910" s="10"/>
      <c r="J1910" s="25"/>
      <c r="K1910" s="250"/>
      <c r="L1910" s="31"/>
      <c r="M1910" s="9"/>
      <c r="N1910" s="11" t="s">
        <v>25</v>
      </c>
      <c r="O1910" s="39"/>
      <c r="P1910" s="47"/>
      <c r="Q1910" s="13"/>
      <c r="R1910" s="248">
        <f t="shared" si="290"/>
        <v>0</v>
      </c>
      <c r="S1910" s="248">
        <f t="shared" si="291"/>
        <v>0</v>
      </c>
      <c r="T1910" s="248">
        <f t="shared" si="292"/>
        <v>0</v>
      </c>
      <c r="U1910" s="248">
        <f t="shared" si="293"/>
        <v>0</v>
      </c>
      <c r="V1910" s="13"/>
      <c r="W1910" s="7"/>
      <c r="AT1910" s="130"/>
      <c r="BF1910" s="33">
        <f t="shared" si="299"/>
        <v>41242</v>
      </c>
      <c r="BG1910" s="34">
        <f t="shared" si="294"/>
        <v>82.88000000000001</v>
      </c>
      <c r="BH1910" s="32">
        <f t="shared" si="295"/>
        <v>1</v>
      </c>
      <c r="BI1910" s="32">
        <f t="shared" si="296"/>
        <v>0</v>
      </c>
      <c r="BJ1910" s="69">
        <f t="shared" si="297"/>
        <v>0</v>
      </c>
      <c r="BK1910" s="158" t="str">
        <f t="shared" si="298"/>
        <v/>
      </c>
    </row>
    <row r="1911" spans="1:63" ht="12" customHeight="1" x14ac:dyDescent="0.2">
      <c r="A1911" s="8"/>
      <c r="B1911" s="7"/>
      <c r="C1911" s="7"/>
      <c r="D1911" s="7"/>
      <c r="E1911" s="7"/>
      <c r="F1911" s="7"/>
      <c r="G1911" s="7"/>
      <c r="H1911" s="7"/>
      <c r="I1911" s="10"/>
      <c r="J1911" s="25"/>
      <c r="K1911" s="250"/>
      <c r="L1911" s="31"/>
      <c r="M1911" s="9"/>
      <c r="N1911" s="11" t="s">
        <v>25</v>
      </c>
      <c r="O1911" s="39"/>
      <c r="P1911" s="47"/>
      <c r="Q1911" s="13"/>
      <c r="R1911" s="248">
        <f t="shared" si="290"/>
        <v>0</v>
      </c>
      <c r="S1911" s="248">
        <f t="shared" si="291"/>
        <v>0</v>
      </c>
      <c r="T1911" s="248">
        <f t="shared" si="292"/>
        <v>0</v>
      </c>
      <c r="U1911" s="248">
        <f t="shared" si="293"/>
        <v>0</v>
      </c>
      <c r="V1911" s="13"/>
      <c r="W1911" s="7"/>
      <c r="AT1911" s="130"/>
      <c r="BF1911" s="33">
        <f t="shared" si="299"/>
        <v>41242</v>
      </c>
      <c r="BG1911" s="34">
        <f t="shared" si="294"/>
        <v>82.88000000000001</v>
      </c>
      <c r="BH1911" s="32">
        <f t="shared" si="295"/>
        <v>1</v>
      </c>
      <c r="BI1911" s="32">
        <f t="shared" si="296"/>
        <v>0</v>
      </c>
      <c r="BJ1911" s="69">
        <f t="shared" si="297"/>
        <v>0</v>
      </c>
      <c r="BK1911" s="158" t="str">
        <f t="shared" si="298"/>
        <v/>
      </c>
    </row>
    <row r="1912" spans="1:63" ht="12" customHeight="1" x14ac:dyDescent="0.2">
      <c r="A1912" s="8"/>
      <c r="B1912" s="7"/>
      <c r="C1912" s="7"/>
      <c r="D1912" s="7"/>
      <c r="E1912" s="7"/>
      <c r="F1912" s="7"/>
      <c r="G1912" s="7"/>
      <c r="H1912" s="7"/>
      <c r="I1912" s="10"/>
      <c r="J1912" s="25"/>
      <c r="K1912" s="250"/>
      <c r="L1912" s="31"/>
      <c r="M1912" s="9"/>
      <c r="N1912" s="11" t="s">
        <v>25</v>
      </c>
      <c r="O1912" s="39"/>
      <c r="P1912" s="47"/>
      <c r="Q1912" s="13"/>
      <c r="R1912" s="248">
        <f t="shared" si="290"/>
        <v>0</v>
      </c>
      <c r="S1912" s="248">
        <f t="shared" si="291"/>
        <v>0</v>
      </c>
      <c r="T1912" s="248">
        <f t="shared" si="292"/>
        <v>0</v>
      </c>
      <c r="U1912" s="248">
        <f t="shared" si="293"/>
        <v>0</v>
      </c>
      <c r="V1912" s="13"/>
      <c r="W1912" s="7"/>
      <c r="AT1912" s="130"/>
      <c r="BF1912" s="33">
        <f t="shared" si="299"/>
        <v>41242</v>
      </c>
      <c r="BG1912" s="34">
        <f t="shared" si="294"/>
        <v>82.88000000000001</v>
      </c>
      <c r="BH1912" s="32">
        <f t="shared" si="295"/>
        <v>1</v>
      </c>
      <c r="BI1912" s="32">
        <f t="shared" si="296"/>
        <v>0</v>
      </c>
      <c r="BJ1912" s="69">
        <f t="shared" si="297"/>
        <v>0</v>
      </c>
      <c r="BK1912" s="158" t="str">
        <f t="shared" si="298"/>
        <v/>
      </c>
    </row>
    <row r="1913" spans="1:63" ht="12" customHeight="1" x14ac:dyDescent="0.2">
      <c r="A1913" s="8"/>
      <c r="B1913" s="7"/>
      <c r="C1913" s="7"/>
      <c r="D1913" s="7"/>
      <c r="E1913" s="7"/>
      <c r="F1913" s="7"/>
      <c r="G1913" s="7"/>
      <c r="H1913" s="7"/>
      <c r="I1913" s="10"/>
      <c r="J1913" s="25"/>
      <c r="K1913" s="250"/>
      <c r="L1913" s="31"/>
      <c r="M1913" s="9"/>
      <c r="N1913" s="11" t="s">
        <v>25</v>
      </c>
      <c r="O1913" s="39"/>
      <c r="P1913" s="47"/>
      <c r="Q1913" s="13"/>
      <c r="R1913" s="248">
        <f t="shared" si="290"/>
        <v>0</v>
      </c>
      <c r="S1913" s="248">
        <f t="shared" si="291"/>
        <v>0</v>
      </c>
      <c r="T1913" s="248">
        <f t="shared" si="292"/>
        <v>0</v>
      </c>
      <c r="U1913" s="248">
        <f t="shared" si="293"/>
        <v>0</v>
      </c>
      <c r="V1913" s="13"/>
      <c r="W1913" s="7"/>
      <c r="AT1913" s="130"/>
      <c r="BF1913" s="33">
        <f t="shared" si="299"/>
        <v>41242</v>
      </c>
      <c r="BG1913" s="34">
        <f t="shared" si="294"/>
        <v>82.88000000000001</v>
      </c>
      <c r="BH1913" s="32">
        <f t="shared" si="295"/>
        <v>1</v>
      </c>
      <c r="BI1913" s="32">
        <f t="shared" si="296"/>
        <v>0</v>
      </c>
      <c r="BJ1913" s="69">
        <f t="shared" si="297"/>
        <v>0</v>
      </c>
      <c r="BK1913" s="158" t="str">
        <f t="shared" si="298"/>
        <v/>
      </c>
    </row>
    <row r="1914" spans="1:63" ht="12" customHeight="1" x14ac:dyDescent="0.2">
      <c r="A1914" s="8"/>
      <c r="B1914" s="7"/>
      <c r="C1914" s="7"/>
      <c r="D1914" s="7"/>
      <c r="E1914" s="7"/>
      <c r="F1914" s="7"/>
      <c r="G1914" s="7"/>
      <c r="H1914" s="7"/>
      <c r="I1914" s="10"/>
      <c r="J1914" s="25"/>
      <c r="K1914" s="250"/>
      <c r="L1914" s="31"/>
      <c r="M1914" s="9"/>
      <c r="N1914" s="11" t="s">
        <v>25</v>
      </c>
      <c r="O1914" s="39"/>
      <c r="P1914" s="47"/>
      <c r="Q1914" s="13"/>
      <c r="R1914" s="248">
        <f t="shared" si="290"/>
        <v>0</v>
      </c>
      <c r="S1914" s="248">
        <f t="shared" si="291"/>
        <v>0</v>
      </c>
      <c r="T1914" s="248">
        <f t="shared" si="292"/>
        <v>0</v>
      </c>
      <c r="U1914" s="248">
        <f t="shared" si="293"/>
        <v>0</v>
      </c>
      <c r="V1914" s="13"/>
      <c r="W1914" s="7"/>
      <c r="AT1914" s="130"/>
      <c r="BF1914" s="33">
        <f t="shared" si="299"/>
        <v>41242</v>
      </c>
      <c r="BG1914" s="34">
        <f t="shared" si="294"/>
        <v>82.88000000000001</v>
      </c>
      <c r="BH1914" s="32">
        <f t="shared" si="295"/>
        <v>1</v>
      </c>
      <c r="BI1914" s="32">
        <f t="shared" si="296"/>
        <v>0</v>
      </c>
      <c r="BJ1914" s="69">
        <f t="shared" si="297"/>
        <v>0</v>
      </c>
      <c r="BK1914" s="158" t="str">
        <f t="shared" si="298"/>
        <v/>
      </c>
    </row>
    <row r="1915" spans="1:63" ht="12" customHeight="1" x14ac:dyDescent="0.2">
      <c r="A1915" s="8"/>
      <c r="B1915" s="7"/>
      <c r="C1915" s="7"/>
      <c r="D1915" s="7"/>
      <c r="E1915" s="7"/>
      <c r="F1915" s="7"/>
      <c r="G1915" s="7"/>
      <c r="H1915" s="7"/>
      <c r="I1915" s="10"/>
      <c r="J1915" s="25"/>
      <c r="K1915" s="250"/>
      <c r="L1915" s="31"/>
      <c r="M1915" s="9"/>
      <c r="N1915" s="11" t="s">
        <v>25</v>
      </c>
      <c r="O1915" s="39"/>
      <c r="P1915" s="47"/>
      <c r="Q1915" s="13"/>
      <c r="R1915" s="248">
        <f t="shared" si="290"/>
        <v>0</v>
      </c>
      <c r="S1915" s="248">
        <f t="shared" si="291"/>
        <v>0</v>
      </c>
      <c r="T1915" s="248">
        <f t="shared" si="292"/>
        <v>0</v>
      </c>
      <c r="U1915" s="248">
        <f t="shared" si="293"/>
        <v>0</v>
      </c>
      <c r="V1915" s="13"/>
      <c r="W1915" s="7"/>
      <c r="AT1915" s="130"/>
      <c r="BF1915" s="33">
        <f t="shared" si="299"/>
        <v>41242</v>
      </c>
      <c r="BG1915" s="34">
        <f t="shared" si="294"/>
        <v>82.88000000000001</v>
      </c>
      <c r="BH1915" s="32">
        <f t="shared" si="295"/>
        <v>1</v>
      </c>
      <c r="BI1915" s="32">
        <f t="shared" si="296"/>
        <v>0</v>
      </c>
      <c r="BJ1915" s="69">
        <f t="shared" si="297"/>
        <v>0</v>
      </c>
      <c r="BK1915" s="158" t="str">
        <f t="shared" si="298"/>
        <v/>
      </c>
    </row>
    <row r="1916" spans="1:63" ht="12" customHeight="1" x14ac:dyDescent="0.2">
      <c r="A1916" s="8"/>
      <c r="B1916" s="7"/>
      <c r="C1916" s="7"/>
      <c r="D1916" s="7"/>
      <c r="E1916" s="7"/>
      <c r="F1916" s="7"/>
      <c r="G1916" s="7"/>
      <c r="H1916" s="7"/>
      <c r="I1916" s="10"/>
      <c r="J1916" s="25"/>
      <c r="K1916" s="250"/>
      <c r="L1916" s="31"/>
      <c r="M1916" s="9"/>
      <c r="N1916" s="11" t="s">
        <v>25</v>
      </c>
      <c r="O1916" s="39"/>
      <c r="P1916" s="47"/>
      <c r="Q1916" s="13"/>
      <c r="R1916" s="248">
        <f t="shared" si="290"/>
        <v>0</v>
      </c>
      <c r="S1916" s="248">
        <f t="shared" si="291"/>
        <v>0</v>
      </c>
      <c r="T1916" s="248">
        <f t="shared" si="292"/>
        <v>0</v>
      </c>
      <c r="U1916" s="248">
        <f t="shared" si="293"/>
        <v>0</v>
      </c>
      <c r="V1916" s="13"/>
      <c r="W1916" s="7"/>
      <c r="AT1916" s="130"/>
      <c r="BF1916" s="33">
        <f t="shared" si="299"/>
        <v>41242</v>
      </c>
      <c r="BG1916" s="34">
        <f t="shared" si="294"/>
        <v>82.88000000000001</v>
      </c>
      <c r="BH1916" s="32">
        <f t="shared" si="295"/>
        <v>1</v>
      </c>
      <c r="BI1916" s="32">
        <f t="shared" si="296"/>
        <v>0</v>
      </c>
      <c r="BJ1916" s="69">
        <f t="shared" si="297"/>
        <v>0</v>
      </c>
      <c r="BK1916" s="158" t="str">
        <f t="shared" si="298"/>
        <v/>
      </c>
    </row>
    <row r="1917" spans="1:63" ht="12" customHeight="1" x14ac:dyDescent="0.2">
      <c r="A1917" s="8"/>
      <c r="B1917" s="7"/>
      <c r="C1917" s="7"/>
      <c r="D1917" s="7"/>
      <c r="E1917" s="7"/>
      <c r="F1917" s="7"/>
      <c r="G1917" s="7"/>
      <c r="H1917" s="7"/>
      <c r="I1917" s="10"/>
      <c r="J1917" s="25"/>
      <c r="K1917" s="250"/>
      <c r="L1917" s="31"/>
      <c r="M1917" s="9"/>
      <c r="N1917" s="11" t="s">
        <v>25</v>
      </c>
      <c r="O1917" s="39"/>
      <c r="P1917" s="47"/>
      <c r="Q1917" s="13"/>
      <c r="R1917" s="248">
        <f t="shared" si="290"/>
        <v>0</v>
      </c>
      <c r="S1917" s="248">
        <f t="shared" si="291"/>
        <v>0</v>
      </c>
      <c r="T1917" s="248">
        <f t="shared" si="292"/>
        <v>0</v>
      </c>
      <c r="U1917" s="248">
        <f t="shared" si="293"/>
        <v>0</v>
      </c>
      <c r="V1917" s="13"/>
      <c r="W1917" s="7"/>
      <c r="AT1917" s="130"/>
      <c r="BF1917" s="33">
        <f t="shared" si="299"/>
        <v>41242</v>
      </c>
      <c r="BG1917" s="34">
        <f t="shared" si="294"/>
        <v>82.88000000000001</v>
      </c>
      <c r="BH1917" s="32">
        <f t="shared" si="295"/>
        <v>1</v>
      </c>
      <c r="BI1917" s="32">
        <f t="shared" si="296"/>
        <v>0</v>
      </c>
      <c r="BJ1917" s="69">
        <f t="shared" si="297"/>
        <v>0</v>
      </c>
      <c r="BK1917" s="158" t="str">
        <f t="shared" si="298"/>
        <v/>
      </c>
    </row>
    <row r="1918" spans="1:63" ht="12" customHeight="1" x14ac:dyDescent="0.2">
      <c r="A1918" s="8"/>
      <c r="B1918" s="7"/>
      <c r="C1918" s="7"/>
      <c r="D1918" s="7"/>
      <c r="E1918" s="7"/>
      <c r="F1918" s="7"/>
      <c r="G1918" s="7"/>
      <c r="H1918" s="7"/>
      <c r="I1918" s="10"/>
      <c r="J1918" s="25"/>
      <c r="K1918" s="250"/>
      <c r="L1918" s="31"/>
      <c r="M1918" s="9"/>
      <c r="N1918" s="11" t="s">
        <v>25</v>
      </c>
      <c r="O1918" s="39"/>
      <c r="P1918" s="47"/>
      <c r="Q1918" s="13"/>
      <c r="R1918" s="248">
        <f t="shared" si="290"/>
        <v>0</v>
      </c>
      <c r="S1918" s="248">
        <f t="shared" si="291"/>
        <v>0</v>
      </c>
      <c r="T1918" s="248">
        <f t="shared" si="292"/>
        <v>0</v>
      </c>
      <c r="U1918" s="248">
        <f t="shared" si="293"/>
        <v>0</v>
      </c>
      <c r="V1918" s="13"/>
      <c r="W1918" s="7"/>
      <c r="AT1918" s="130"/>
      <c r="BF1918" s="33">
        <f t="shared" si="299"/>
        <v>41242</v>
      </c>
      <c r="BG1918" s="34">
        <f t="shared" si="294"/>
        <v>82.88000000000001</v>
      </c>
      <c r="BH1918" s="32">
        <f t="shared" si="295"/>
        <v>1</v>
      </c>
      <c r="BI1918" s="32">
        <f t="shared" si="296"/>
        <v>0</v>
      </c>
      <c r="BJ1918" s="69">
        <f t="shared" si="297"/>
        <v>0</v>
      </c>
      <c r="BK1918" s="158" t="str">
        <f t="shared" si="298"/>
        <v/>
      </c>
    </row>
    <row r="1919" spans="1:63" ht="12" customHeight="1" x14ac:dyDescent="0.2">
      <c r="A1919" s="8"/>
      <c r="B1919" s="7"/>
      <c r="C1919" s="7"/>
      <c r="D1919" s="7"/>
      <c r="E1919" s="7"/>
      <c r="F1919" s="7"/>
      <c r="G1919" s="7"/>
      <c r="H1919" s="7"/>
      <c r="I1919" s="10"/>
      <c r="J1919" s="25"/>
      <c r="K1919" s="250"/>
      <c r="L1919" s="31"/>
      <c r="M1919" s="9"/>
      <c r="N1919" s="11" t="s">
        <v>25</v>
      </c>
      <c r="O1919" s="39"/>
      <c r="P1919" s="47"/>
      <c r="Q1919" s="13"/>
      <c r="R1919" s="248">
        <f t="shared" si="290"/>
        <v>0</v>
      </c>
      <c r="S1919" s="248">
        <f t="shared" si="291"/>
        <v>0</v>
      </c>
      <c r="T1919" s="248">
        <f t="shared" si="292"/>
        <v>0</v>
      </c>
      <c r="U1919" s="248">
        <f t="shared" si="293"/>
        <v>0</v>
      </c>
      <c r="V1919" s="13"/>
      <c r="W1919" s="7"/>
      <c r="AT1919" s="130"/>
      <c r="BF1919" s="33">
        <f t="shared" si="299"/>
        <v>41242</v>
      </c>
      <c r="BG1919" s="34">
        <f t="shared" si="294"/>
        <v>82.88000000000001</v>
      </c>
      <c r="BH1919" s="32">
        <f t="shared" si="295"/>
        <v>1</v>
      </c>
      <c r="BI1919" s="32">
        <f t="shared" si="296"/>
        <v>0</v>
      </c>
      <c r="BJ1919" s="69">
        <f t="shared" si="297"/>
        <v>0</v>
      </c>
      <c r="BK1919" s="158" t="str">
        <f t="shared" si="298"/>
        <v/>
      </c>
    </row>
    <row r="1920" spans="1:63" ht="12" customHeight="1" x14ac:dyDescent="0.2">
      <c r="A1920" s="8"/>
      <c r="B1920" s="7"/>
      <c r="C1920" s="7"/>
      <c r="D1920" s="7"/>
      <c r="E1920" s="7"/>
      <c r="F1920" s="7"/>
      <c r="G1920" s="7"/>
      <c r="H1920" s="7"/>
      <c r="I1920" s="10"/>
      <c r="J1920" s="25"/>
      <c r="K1920" s="250"/>
      <c r="L1920" s="31"/>
      <c r="M1920" s="9"/>
      <c r="N1920" s="11" t="s">
        <v>25</v>
      </c>
      <c r="O1920" s="39"/>
      <c r="P1920" s="47"/>
      <c r="Q1920" s="13"/>
      <c r="R1920" s="248">
        <f t="shared" si="290"/>
        <v>0</v>
      </c>
      <c r="S1920" s="248">
        <f t="shared" si="291"/>
        <v>0</v>
      </c>
      <c r="T1920" s="248">
        <f t="shared" si="292"/>
        <v>0</v>
      </c>
      <c r="U1920" s="248">
        <f t="shared" si="293"/>
        <v>0</v>
      </c>
      <c r="V1920" s="13"/>
      <c r="W1920" s="7"/>
      <c r="AT1920" s="130"/>
      <c r="BF1920" s="33">
        <f t="shared" si="299"/>
        <v>41242</v>
      </c>
      <c r="BG1920" s="34">
        <f t="shared" si="294"/>
        <v>82.88000000000001</v>
      </c>
      <c r="BH1920" s="32">
        <f t="shared" si="295"/>
        <v>1</v>
      </c>
      <c r="BI1920" s="32">
        <f t="shared" si="296"/>
        <v>0</v>
      </c>
      <c r="BJ1920" s="69">
        <f t="shared" si="297"/>
        <v>0</v>
      </c>
      <c r="BK1920" s="158" t="str">
        <f t="shared" si="298"/>
        <v/>
      </c>
    </row>
    <row r="1921" spans="1:63" ht="12" customHeight="1" x14ac:dyDescent="0.2">
      <c r="A1921" s="8"/>
      <c r="B1921" s="7"/>
      <c r="C1921" s="7"/>
      <c r="D1921" s="7"/>
      <c r="E1921" s="7"/>
      <c r="F1921" s="7"/>
      <c r="G1921" s="7"/>
      <c r="H1921" s="7"/>
      <c r="I1921" s="10"/>
      <c r="J1921" s="25"/>
      <c r="K1921" s="250"/>
      <c r="L1921" s="31"/>
      <c r="M1921" s="9"/>
      <c r="N1921" s="11" t="s">
        <v>25</v>
      </c>
      <c r="O1921" s="39"/>
      <c r="P1921" s="47"/>
      <c r="Q1921" s="13"/>
      <c r="R1921" s="248">
        <f t="shared" si="290"/>
        <v>0</v>
      </c>
      <c r="S1921" s="248">
        <f t="shared" si="291"/>
        <v>0</v>
      </c>
      <c r="T1921" s="248">
        <f t="shared" si="292"/>
        <v>0</v>
      </c>
      <c r="U1921" s="248">
        <f t="shared" si="293"/>
        <v>0</v>
      </c>
      <c r="V1921" s="13"/>
      <c r="W1921" s="7"/>
      <c r="AT1921" s="130"/>
      <c r="BF1921" s="33">
        <f t="shared" si="299"/>
        <v>41242</v>
      </c>
      <c r="BG1921" s="34">
        <f t="shared" si="294"/>
        <v>82.88000000000001</v>
      </c>
      <c r="BH1921" s="32">
        <f t="shared" si="295"/>
        <v>1</v>
      </c>
      <c r="BI1921" s="32">
        <f t="shared" si="296"/>
        <v>0</v>
      </c>
      <c r="BJ1921" s="69">
        <f t="shared" si="297"/>
        <v>0</v>
      </c>
      <c r="BK1921" s="158" t="str">
        <f t="shared" si="298"/>
        <v/>
      </c>
    </row>
    <row r="1922" spans="1:63" ht="12" customHeight="1" x14ac:dyDescent="0.2">
      <c r="A1922" s="8"/>
      <c r="B1922" s="7"/>
      <c r="C1922" s="7"/>
      <c r="D1922" s="7"/>
      <c r="E1922" s="7"/>
      <c r="F1922" s="7"/>
      <c r="G1922" s="7"/>
      <c r="H1922" s="7"/>
      <c r="I1922" s="10"/>
      <c r="J1922" s="25"/>
      <c r="K1922" s="250"/>
      <c r="L1922" s="31"/>
      <c r="M1922" s="9"/>
      <c r="N1922" s="11" t="s">
        <v>25</v>
      </c>
      <c r="O1922" s="39"/>
      <c r="P1922" s="47"/>
      <c r="Q1922" s="13"/>
      <c r="R1922" s="248">
        <f t="shared" si="290"/>
        <v>0</v>
      </c>
      <c r="S1922" s="248">
        <f t="shared" si="291"/>
        <v>0</v>
      </c>
      <c r="T1922" s="248">
        <f t="shared" si="292"/>
        <v>0</v>
      </c>
      <c r="U1922" s="248">
        <f t="shared" si="293"/>
        <v>0</v>
      </c>
      <c r="V1922" s="13"/>
      <c r="W1922" s="7"/>
      <c r="AT1922" s="130"/>
      <c r="BF1922" s="33">
        <f t="shared" si="299"/>
        <v>41242</v>
      </c>
      <c r="BG1922" s="34">
        <f t="shared" si="294"/>
        <v>82.88000000000001</v>
      </c>
      <c r="BH1922" s="32">
        <f t="shared" si="295"/>
        <v>1</v>
      </c>
      <c r="BI1922" s="32">
        <f t="shared" si="296"/>
        <v>0</v>
      </c>
      <c r="BJ1922" s="69">
        <f t="shared" si="297"/>
        <v>0</v>
      </c>
      <c r="BK1922" s="158" t="str">
        <f t="shared" si="298"/>
        <v/>
      </c>
    </row>
    <row r="1923" spans="1:63" ht="12" customHeight="1" x14ac:dyDescent="0.2">
      <c r="A1923" s="8"/>
      <c r="B1923" s="7"/>
      <c r="C1923" s="7"/>
      <c r="D1923" s="7"/>
      <c r="E1923" s="7"/>
      <c r="F1923" s="7"/>
      <c r="G1923" s="7"/>
      <c r="H1923" s="7"/>
      <c r="I1923" s="10"/>
      <c r="J1923" s="25"/>
      <c r="K1923" s="250"/>
      <c r="L1923" s="31"/>
      <c r="M1923" s="9"/>
      <c r="N1923" s="11" t="s">
        <v>25</v>
      </c>
      <c r="O1923" s="39"/>
      <c r="P1923" s="47"/>
      <c r="Q1923" s="13"/>
      <c r="R1923" s="248">
        <f t="shared" si="290"/>
        <v>0</v>
      </c>
      <c r="S1923" s="248">
        <f t="shared" si="291"/>
        <v>0</v>
      </c>
      <c r="T1923" s="248">
        <f t="shared" si="292"/>
        <v>0</v>
      </c>
      <c r="U1923" s="248">
        <f t="shared" si="293"/>
        <v>0</v>
      </c>
      <c r="V1923" s="13"/>
      <c r="W1923" s="7"/>
      <c r="AT1923" s="130"/>
      <c r="BF1923" s="33">
        <f t="shared" si="299"/>
        <v>41242</v>
      </c>
      <c r="BG1923" s="34">
        <f t="shared" si="294"/>
        <v>82.88000000000001</v>
      </c>
      <c r="BH1923" s="32">
        <f t="shared" si="295"/>
        <v>1</v>
      </c>
      <c r="BI1923" s="32">
        <f t="shared" si="296"/>
        <v>0</v>
      </c>
      <c r="BJ1923" s="69">
        <f t="shared" si="297"/>
        <v>0</v>
      </c>
      <c r="BK1923" s="158" t="str">
        <f t="shared" si="298"/>
        <v/>
      </c>
    </row>
    <row r="1924" spans="1:63" ht="12" customHeight="1" x14ac:dyDescent="0.2">
      <c r="A1924" s="8"/>
      <c r="B1924" s="7"/>
      <c r="C1924" s="7"/>
      <c r="D1924" s="7"/>
      <c r="E1924" s="7"/>
      <c r="F1924" s="7"/>
      <c r="G1924" s="7"/>
      <c r="H1924" s="7"/>
      <c r="I1924" s="10"/>
      <c r="J1924" s="25"/>
      <c r="K1924" s="250"/>
      <c r="L1924" s="31"/>
      <c r="M1924" s="9"/>
      <c r="N1924" s="11" t="s">
        <v>25</v>
      </c>
      <c r="O1924" s="39"/>
      <c r="P1924" s="47"/>
      <c r="Q1924" s="13"/>
      <c r="R1924" s="248">
        <f t="shared" si="290"/>
        <v>0</v>
      </c>
      <c r="S1924" s="248">
        <f t="shared" si="291"/>
        <v>0</v>
      </c>
      <c r="T1924" s="248">
        <f t="shared" si="292"/>
        <v>0</v>
      </c>
      <c r="U1924" s="248">
        <f t="shared" si="293"/>
        <v>0</v>
      </c>
      <c r="V1924" s="13"/>
      <c r="W1924" s="7"/>
      <c r="AT1924" s="130"/>
      <c r="BF1924" s="33">
        <f t="shared" si="299"/>
        <v>41242</v>
      </c>
      <c r="BG1924" s="34">
        <f t="shared" si="294"/>
        <v>82.88000000000001</v>
      </c>
      <c r="BH1924" s="32">
        <f t="shared" si="295"/>
        <v>1</v>
      </c>
      <c r="BI1924" s="32">
        <f t="shared" si="296"/>
        <v>0</v>
      </c>
      <c r="BJ1924" s="69">
        <f t="shared" si="297"/>
        <v>0</v>
      </c>
      <c r="BK1924" s="158" t="str">
        <f t="shared" si="298"/>
        <v/>
      </c>
    </row>
    <row r="1925" spans="1:63" ht="12" customHeight="1" x14ac:dyDescent="0.2">
      <c r="A1925" s="8"/>
      <c r="B1925" s="7"/>
      <c r="C1925" s="7"/>
      <c r="D1925" s="7"/>
      <c r="E1925" s="7"/>
      <c r="F1925" s="7"/>
      <c r="G1925" s="7"/>
      <c r="H1925" s="7"/>
      <c r="I1925" s="10"/>
      <c r="J1925" s="25"/>
      <c r="K1925" s="250"/>
      <c r="L1925" s="31"/>
      <c r="M1925" s="9"/>
      <c r="N1925" s="11" t="s">
        <v>25</v>
      </c>
      <c r="O1925" s="39"/>
      <c r="P1925" s="47"/>
      <c r="Q1925" s="13"/>
      <c r="R1925" s="248">
        <f t="shared" si="290"/>
        <v>0</v>
      </c>
      <c r="S1925" s="248">
        <f t="shared" si="291"/>
        <v>0</v>
      </c>
      <c r="T1925" s="248">
        <f t="shared" si="292"/>
        <v>0</v>
      </c>
      <c r="U1925" s="248">
        <f t="shared" si="293"/>
        <v>0</v>
      </c>
      <c r="V1925" s="13"/>
      <c r="W1925" s="7"/>
      <c r="AT1925" s="130"/>
      <c r="BF1925" s="33">
        <f t="shared" si="299"/>
        <v>41242</v>
      </c>
      <c r="BG1925" s="34">
        <f t="shared" si="294"/>
        <v>82.88000000000001</v>
      </c>
      <c r="BH1925" s="32">
        <f t="shared" si="295"/>
        <v>1</v>
      </c>
      <c r="BI1925" s="32">
        <f t="shared" si="296"/>
        <v>0</v>
      </c>
      <c r="BJ1925" s="69">
        <f t="shared" si="297"/>
        <v>0</v>
      </c>
      <c r="BK1925" s="158" t="str">
        <f t="shared" si="298"/>
        <v/>
      </c>
    </row>
    <row r="1926" spans="1:63" ht="12" customHeight="1" x14ac:dyDescent="0.2">
      <c r="A1926" s="8"/>
      <c r="B1926" s="7"/>
      <c r="C1926" s="7"/>
      <c r="D1926" s="7"/>
      <c r="E1926" s="7"/>
      <c r="F1926" s="7"/>
      <c r="G1926" s="7"/>
      <c r="H1926" s="7"/>
      <c r="I1926" s="10"/>
      <c r="J1926" s="25"/>
      <c r="K1926" s="250"/>
      <c r="L1926" s="31"/>
      <c r="M1926" s="9"/>
      <c r="N1926" s="11" t="s">
        <v>25</v>
      </c>
      <c r="O1926" s="39"/>
      <c r="P1926" s="47"/>
      <c r="Q1926" s="13"/>
      <c r="R1926" s="248">
        <f t="shared" si="290"/>
        <v>0</v>
      </c>
      <c r="S1926" s="248">
        <f t="shared" si="291"/>
        <v>0</v>
      </c>
      <c r="T1926" s="248">
        <f t="shared" si="292"/>
        <v>0</v>
      </c>
      <c r="U1926" s="248">
        <f t="shared" si="293"/>
        <v>0</v>
      </c>
      <c r="V1926" s="13"/>
      <c r="W1926" s="7"/>
      <c r="AT1926" s="130"/>
      <c r="BF1926" s="33">
        <f t="shared" si="299"/>
        <v>41242</v>
      </c>
      <c r="BG1926" s="34">
        <f t="shared" si="294"/>
        <v>82.88000000000001</v>
      </c>
      <c r="BH1926" s="32">
        <f t="shared" si="295"/>
        <v>1</v>
      </c>
      <c r="BI1926" s="32">
        <f t="shared" si="296"/>
        <v>0</v>
      </c>
      <c r="BJ1926" s="69">
        <f t="shared" si="297"/>
        <v>0</v>
      </c>
      <c r="BK1926" s="158" t="str">
        <f t="shared" si="298"/>
        <v/>
      </c>
    </row>
    <row r="1927" spans="1:63" ht="12" customHeight="1" x14ac:dyDescent="0.2">
      <c r="A1927" s="8"/>
      <c r="B1927" s="7"/>
      <c r="C1927" s="7"/>
      <c r="D1927" s="7"/>
      <c r="E1927" s="7"/>
      <c r="F1927" s="7"/>
      <c r="G1927" s="7"/>
      <c r="H1927" s="7"/>
      <c r="I1927" s="10"/>
      <c r="J1927" s="25"/>
      <c r="K1927" s="250"/>
      <c r="L1927" s="31"/>
      <c r="M1927" s="9"/>
      <c r="N1927" s="11" t="s">
        <v>25</v>
      </c>
      <c r="O1927" s="39"/>
      <c r="P1927" s="47"/>
      <c r="Q1927" s="13"/>
      <c r="R1927" s="248">
        <f t="shared" si="290"/>
        <v>0</v>
      </c>
      <c r="S1927" s="248">
        <f t="shared" si="291"/>
        <v>0</v>
      </c>
      <c r="T1927" s="248">
        <f t="shared" si="292"/>
        <v>0</v>
      </c>
      <c r="U1927" s="248">
        <f t="shared" si="293"/>
        <v>0</v>
      </c>
      <c r="V1927" s="13"/>
      <c r="W1927" s="7"/>
      <c r="AT1927" s="130"/>
      <c r="BF1927" s="33">
        <f t="shared" si="299"/>
        <v>41242</v>
      </c>
      <c r="BG1927" s="34">
        <f t="shared" si="294"/>
        <v>82.88000000000001</v>
      </c>
      <c r="BH1927" s="32">
        <f t="shared" si="295"/>
        <v>1</v>
      </c>
      <c r="BI1927" s="32">
        <f t="shared" si="296"/>
        <v>0</v>
      </c>
      <c r="BJ1927" s="69">
        <f t="shared" si="297"/>
        <v>0</v>
      </c>
      <c r="BK1927" s="158" t="str">
        <f t="shared" si="298"/>
        <v/>
      </c>
    </row>
    <row r="1928" spans="1:63" ht="12" customHeight="1" x14ac:dyDescent="0.2">
      <c r="A1928" s="8"/>
      <c r="B1928" s="7"/>
      <c r="C1928" s="7"/>
      <c r="D1928" s="7"/>
      <c r="E1928" s="7"/>
      <c r="F1928" s="7"/>
      <c r="G1928" s="7"/>
      <c r="H1928" s="7"/>
      <c r="I1928" s="10"/>
      <c r="J1928" s="25"/>
      <c r="K1928" s="250"/>
      <c r="L1928" s="31"/>
      <c r="M1928" s="9"/>
      <c r="N1928" s="11" t="s">
        <v>25</v>
      </c>
      <c r="O1928" s="39"/>
      <c r="P1928" s="47"/>
      <c r="Q1928" s="13"/>
      <c r="R1928" s="248">
        <f t="shared" si="290"/>
        <v>0</v>
      </c>
      <c r="S1928" s="248">
        <f t="shared" si="291"/>
        <v>0</v>
      </c>
      <c r="T1928" s="248">
        <f t="shared" si="292"/>
        <v>0</v>
      </c>
      <c r="U1928" s="248">
        <f t="shared" si="293"/>
        <v>0</v>
      </c>
      <c r="V1928" s="13"/>
      <c r="W1928" s="7"/>
      <c r="AT1928" s="130"/>
      <c r="BF1928" s="33">
        <f t="shared" si="299"/>
        <v>41242</v>
      </c>
      <c r="BG1928" s="34">
        <f t="shared" si="294"/>
        <v>82.88000000000001</v>
      </c>
      <c r="BH1928" s="32">
        <f t="shared" si="295"/>
        <v>1</v>
      </c>
      <c r="BI1928" s="32">
        <f t="shared" si="296"/>
        <v>0</v>
      </c>
      <c r="BJ1928" s="69">
        <f t="shared" si="297"/>
        <v>0</v>
      </c>
      <c r="BK1928" s="158" t="str">
        <f t="shared" si="298"/>
        <v/>
      </c>
    </row>
    <row r="1929" spans="1:63" ht="12" customHeight="1" x14ac:dyDescent="0.2">
      <c r="A1929" s="8"/>
      <c r="B1929" s="7"/>
      <c r="C1929" s="7"/>
      <c r="D1929" s="7"/>
      <c r="E1929" s="7"/>
      <c r="F1929" s="7"/>
      <c r="G1929" s="7"/>
      <c r="H1929" s="7"/>
      <c r="I1929" s="10"/>
      <c r="J1929" s="25"/>
      <c r="K1929" s="250"/>
      <c r="L1929" s="31"/>
      <c r="M1929" s="9"/>
      <c r="N1929" s="11" t="s">
        <v>25</v>
      </c>
      <c r="O1929" s="39"/>
      <c r="P1929" s="47"/>
      <c r="Q1929" s="13"/>
      <c r="R1929" s="248">
        <f t="shared" si="290"/>
        <v>0</v>
      </c>
      <c r="S1929" s="248">
        <f t="shared" si="291"/>
        <v>0</v>
      </c>
      <c r="T1929" s="248">
        <f t="shared" si="292"/>
        <v>0</v>
      </c>
      <c r="U1929" s="248">
        <f t="shared" si="293"/>
        <v>0</v>
      </c>
      <c r="V1929" s="13"/>
      <c r="W1929" s="7"/>
      <c r="AT1929" s="130"/>
      <c r="BF1929" s="33">
        <f t="shared" si="299"/>
        <v>41242</v>
      </c>
      <c r="BG1929" s="34">
        <f t="shared" si="294"/>
        <v>82.88000000000001</v>
      </c>
      <c r="BH1929" s="32">
        <f t="shared" si="295"/>
        <v>1</v>
      </c>
      <c r="BI1929" s="32">
        <f t="shared" si="296"/>
        <v>0</v>
      </c>
      <c r="BJ1929" s="69">
        <f t="shared" si="297"/>
        <v>0</v>
      </c>
      <c r="BK1929" s="158" t="str">
        <f t="shared" si="298"/>
        <v/>
      </c>
    </row>
    <row r="1930" spans="1:63" ht="12" customHeight="1" x14ac:dyDescent="0.2">
      <c r="A1930" s="8"/>
      <c r="B1930" s="7"/>
      <c r="C1930" s="7"/>
      <c r="D1930" s="7"/>
      <c r="E1930" s="7"/>
      <c r="F1930" s="7"/>
      <c r="G1930" s="7"/>
      <c r="H1930" s="7"/>
      <c r="I1930" s="10"/>
      <c r="J1930" s="25"/>
      <c r="K1930" s="250"/>
      <c r="L1930" s="31"/>
      <c r="M1930" s="9"/>
      <c r="N1930" s="11" t="s">
        <v>25</v>
      </c>
      <c r="O1930" s="39"/>
      <c r="P1930" s="47"/>
      <c r="Q1930" s="13"/>
      <c r="R1930" s="248">
        <f t="shared" si="290"/>
        <v>0</v>
      </c>
      <c r="S1930" s="248">
        <f t="shared" si="291"/>
        <v>0</v>
      </c>
      <c r="T1930" s="248">
        <f t="shared" si="292"/>
        <v>0</v>
      </c>
      <c r="U1930" s="248">
        <f t="shared" si="293"/>
        <v>0</v>
      </c>
      <c r="V1930" s="13"/>
      <c r="W1930" s="7"/>
      <c r="AT1930" s="130"/>
      <c r="BF1930" s="33">
        <f t="shared" si="299"/>
        <v>41242</v>
      </c>
      <c r="BG1930" s="34">
        <f t="shared" si="294"/>
        <v>82.88000000000001</v>
      </c>
      <c r="BH1930" s="32">
        <f t="shared" si="295"/>
        <v>1</v>
      </c>
      <c r="BI1930" s="32">
        <f t="shared" si="296"/>
        <v>0</v>
      </c>
      <c r="BJ1930" s="69">
        <f t="shared" si="297"/>
        <v>0</v>
      </c>
      <c r="BK1930" s="158" t="str">
        <f t="shared" si="298"/>
        <v/>
      </c>
    </row>
    <row r="1931" spans="1:63" ht="12" customHeight="1" x14ac:dyDescent="0.2">
      <c r="A1931" s="8"/>
      <c r="B1931" s="7"/>
      <c r="C1931" s="7"/>
      <c r="D1931" s="7"/>
      <c r="E1931" s="7"/>
      <c r="F1931" s="7"/>
      <c r="G1931" s="7"/>
      <c r="H1931" s="7"/>
      <c r="I1931" s="10"/>
      <c r="J1931" s="25"/>
      <c r="K1931" s="250"/>
      <c r="L1931" s="31"/>
      <c r="M1931" s="9"/>
      <c r="N1931" s="11" t="s">
        <v>25</v>
      </c>
      <c r="O1931" s="39"/>
      <c r="P1931" s="47"/>
      <c r="Q1931" s="13"/>
      <c r="R1931" s="248">
        <f t="shared" ref="R1931:R1994" si="300">IF(N1931&lt;&gt;"M",ROUND(IF(M1931&lt;&gt;"Y",IF(P1931&lt;&gt;"Y",K1931,K1931*(BH1931-1)),0),ROUNDING),"")</f>
        <v>0</v>
      </c>
      <c r="S1931" s="248">
        <f t="shared" ref="S1931:S1994" si="301">IF(N1931&lt;&gt;"M",ROUND(IF(O1931&gt;0,IF(M1931="Y",BI1931*(1-O1931),IF(BI1931&gt;R1931,R1931 + (BI1931 - R1931)*(1-O1931),BI1931)),BI1931),ROUNDING),"")</f>
        <v>0</v>
      </c>
      <c r="T1931" s="248">
        <f t="shared" ref="T1931:T1994" si="302">IF(N1931&lt;&gt;"M",ROUND(IF(O1931&gt;0,IF(M1931="Y",BJ1931*(1-O1931),IF(BJ1931&gt;R1931,R1931 + (BJ1931 - R1931)*(1-O1931),BJ1931)),BJ1931),ROUNDING),"")</f>
        <v>0</v>
      </c>
      <c r="U1931" s="248">
        <f t="shared" ref="U1931:U1994" si="303">IF(N1931&lt;&gt;"M",ROUND(IF(OR(N1931="P",N1931=""),0,IF(OR(M1931="N",M1931=""),T1931-R1931,T1931)),ROUNDING),"")</f>
        <v>0</v>
      </c>
      <c r="V1931" s="13"/>
      <c r="W1931" s="7"/>
      <c r="AT1931" s="130"/>
      <c r="BF1931" s="33">
        <f t="shared" si="299"/>
        <v>41242</v>
      </c>
      <c r="BG1931" s="34">
        <f t="shared" ref="BG1931:BG1994" si="304">IF(N1931&lt;&gt;"M",BG1930+U1931,BG1930)</f>
        <v>82.88000000000001</v>
      </c>
      <c r="BH1931" s="32">
        <f t="shared" ref="BH1931:BH1994" si="305">IF(L1931&lt;&gt;"",IF(ODDS_TYPE=1,L1931,IF(ODDS_TYPE=2,IF(L1931&gt;0,1+L1931/100,IF(L1931&lt;0,1-100/L1931,1)),IF(ODDS_TYPE=3,1+L1931,IF(ODDS_TYPE=4,1+L1931,IF(ODDS_TYPE=5,IF(L1931&gt;0,1+L1931,1-1/L1931),IF(ODDS_TYPE=6,IF(L1931&gt;=0,L1931+1,1-1/L1931),1)))))),1)</f>
        <v>1</v>
      </c>
      <c r="BI1931" s="32">
        <f t="shared" ref="BI1931:BI1994" si="306">IF(P1931&lt;&gt;"Y",IF(M1931&lt;&gt;"Y",K1931*BH1931,K1931*BH1931 - K1931),IF(M1931&lt;&gt;"Y",K1931*BH1931,K1931))</f>
        <v>0</v>
      </c>
      <c r="BJ1931" s="69">
        <f t="shared" ref="BJ1931:BJ1994" si="307">IF(P1931&lt;&gt;"Y",
IF(M1931&lt;&gt;"Y",
IF(N1931="Y",K1931*BH1931,IF(N1931="P",0,IF(OR(N1931="R",N1931="PU"),K1931,IF(N1931="H",K1931*BH1931*0.5,IF(N1931="HW",K1931*0.5*(1 + BH1931),IF(N1931="HL",K1931*0.5,0)))))),
IF(N1931="Y",K1931*BH1931 - K1931,IF(N1931="P",0,IF(OR(N1931="R",N1931="PU"),0,IF(N1931="H",IF(BH1931&gt;2,0.5*K1931*BH1931 - K1931,0),IF(N1931="HW",K1931*0.5*(1 + BH1931) - K1931,IF(N1931="HL",0,0))))))),
IF(M1931&lt;&gt;"Y",
IF(N1931="Y",K1931*BH1931,IF(N1931="P",0,IF(OR(N1931="R",N1931="PU"),K1931*(BH1931-1),IF(N1931="H",K1931*BH1931*0.5,IF(N1931="HW",K1931*(BH1931-1)*0.5,IF(N1931="HL",K1931*BH1931 - K1931*0.5,0)))))),
IF(N1931="Y",K1931,IF(N1931="P",0,IF(OR(N1931="R",N1931="PU"),0,IF(N1931="H",IF(BH1931&lt;2,K1931*BH1931*0.5 - K1931*(BH1931-1),0),IF(N1931="HW",0,IF(N1931="HL",K1931*0.5,0)))))))
)</f>
        <v>0</v>
      </c>
      <c r="BK1931" s="158" t="str">
        <f t="shared" ref="BK1931:BK1994" si="308">IF(FILT_M=1,IF(LEN(C1931)&gt;0,C1931,""),IF(FILT_M=2,IF(LEN(E1931)&gt;0,E1931,""),IF(FILT_M=3,IF(LEN(F1931)&gt;0,F1931,""),IF(FILT_M=4,IF(LEN(G1931)&gt;0,G1931,""),""))))</f>
        <v/>
      </c>
    </row>
    <row r="1932" spans="1:63" ht="12" customHeight="1" x14ac:dyDescent="0.2">
      <c r="A1932" s="8"/>
      <c r="B1932" s="7"/>
      <c r="C1932" s="7"/>
      <c r="D1932" s="7"/>
      <c r="E1932" s="7"/>
      <c r="F1932" s="7"/>
      <c r="G1932" s="7"/>
      <c r="H1932" s="7"/>
      <c r="I1932" s="10"/>
      <c r="J1932" s="25"/>
      <c r="K1932" s="250"/>
      <c r="L1932" s="31"/>
      <c r="M1932" s="9"/>
      <c r="N1932" s="11" t="s">
        <v>25</v>
      </c>
      <c r="O1932" s="39"/>
      <c r="P1932" s="47"/>
      <c r="Q1932" s="13"/>
      <c r="R1932" s="248">
        <f t="shared" si="300"/>
        <v>0</v>
      </c>
      <c r="S1932" s="248">
        <f t="shared" si="301"/>
        <v>0</v>
      </c>
      <c r="T1932" s="248">
        <f t="shared" si="302"/>
        <v>0</v>
      </c>
      <c r="U1932" s="248">
        <f t="shared" si="303"/>
        <v>0</v>
      </c>
      <c r="V1932" s="13"/>
      <c r="W1932" s="7"/>
      <c r="AT1932" s="130"/>
      <c r="BF1932" s="33">
        <f t="shared" ref="BF1932:BF1995" si="309">IF(A1932&gt;2,A1932,BF1931)</f>
        <v>41242</v>
      </c>
      <c r="BG1932" s="34">
        <f t="shared" si="304"/>
        <v>82.88000000000001</v>
      </c>
      <c r="BH1932" s="32">
        <f t="shared" si="305"/>
        <v>1</v>
      </c>
      <c r="BI1932" s="32">
        <f t="shared" si="306"/>
        <v>0</v>
      </c>
      <c r="BJ1932" s="69">
        <f t="shared" si="307"/>
        <v>0</v>
      </c>
      <c r="BK1932" s="158" t="str">
        <f t="shared" si="308"/>
        <v/>
      </c>
    </row>
    <row r="1933" spans="1:63" ht="12" customHeight="1" x14ac:dyDescent="0.2">
      <c r="A1933" s="8"/>
      <c r="B1933" s="7"/>
      <c r="C1933" s="7"/>
      <c r="D1933" s="7"/>
      <c r="E1933" s="7"/>
      <c r="F1933" s="7"/>
      <c r="G1933" s="7"/>
      <c r="H1933" s="7"/>
      <c r="I1933" s="10"/>
      <c r="J1933" s="25"/>
      <c r="K1933" s="250"/>
      <c r="L1933" s="31"/>
      <c r="M1933" s="9"/>
      <c r="N1933" s="11" t="s">
        <v>25</v>
      </c>
      <c r="O1933" s="39"/>
      <c r="P1933" s="47"/>
      <c r="Q1933" s="13"/>
      <c r="R1933" s="248">
        <f t="shared" si="300"/>
        <v>0</v>
      </c>
      <c r="S1933" s="248">
        <f t="shared" si="301"/>
        <v>0</v>
      </c>
      <c r="T1933" s="248">
        <f t="shared" si="302"/>
        <v>0</v>
      </c>
      <c r="U1933" s="248">
        <f t="shared" si="303"/>
        <v>0</v>
      </c>
      <c r="V1933" s="13"/>
      <c r="W1933" s="7"/>
      <c r="AT1933" s="130"/>
      <c r="BF1933" s="33">
        <f t="shared" si="309"/>
        <v>41242</v>
      </c>
      <c r="BG1933" s="34">
        <f t="shared" si="304"/>
        <v>82.88000000000001</v>
      </c>
      <c r="BH1933" s="32">
        <f t="shared" si="305"/>
        <v>1</v>
      </c>
      <c r="BI1933" s="32">
        <f t="shared" si="306"/>
        <v>0</v>
      </c>
      <c r="BJ1933" s="69">
        <f t="shared" si="307"/>
        <v>0</v>
      </c>
      <c r="BK1933" s="158" t="str">
        <f t="shared" si="308"/>
        <v/>
      </c>
    </row>
    <row r="1934" spans="1:63" ht="12" customHeight="1" x14ac:dyDescent="0.2">
      <c r="A1934" s="8"/>
      <c r="B1934" s="7"/>
      <c r="C1934" s="7"/>
      <c r="D1934" s="7"/>
      <c r="E1934" s="7"/>
      <c r="F1934" s="7"/>
      <c r="G1934" s="7"/>
      <c r="H1934" s="7"/>
      <c r="I1934" s="10"/>
      <c r="J1934" s="25"/>
      <c r="K1934" s="250"/>
      <c r="L1934" s="31"/>
      <c r="M1934" s="9"/>
      <c r="N1934" s="11" t="s">
        <v>25</v>
      </c>
      <c r="O1934" s="39"/>
      <c r="P1934" s="47"/>
      <c r="Q1934" s="13"/>
      <c r="R1934" s="248">
        <f t="shared" si="300"/>
        <v>0</v>
      </c>
      <c r="S1934" s="248">
        <f t="shared" si="301"/>
        <v>0</v>
      </c>
      <c r="T1934" s="248">
        <f t="shared" si="302"/>
        <v>0</v>
      </c>
      <c r="U1934" s="248">
        <f t="shared" si="303"/>
        <v>0</v>
      </c>
      <c r="V1934" s="13"/>
      <c r="W1934" s="7"/>
      <c r="AT1934" s="130"/>
      <c r="BF1934" s="33">
        <f t="shared" si="309"/>
        <v>41242</v>
      </c>
      <c r="BG1934" s="34">
        <f t="shared" si="304"/>
        <v>82.88000000000001</v>
      </c>
      <c r="BH1934" s="32">
        <f t="shared" si="305"/>
        <v>1</v>
      </c>
      <c r="BI1934" s="32">
        <f t="shared" si="306"/>
        <v>0</v>
      </c>
      <c r="BJ1934" s="69">
        <f t="shared" si="307"/>
        <v>0</v>
      </c>
      <c r="BK1934" s="158" t="str">
        <f t="shared" si="308"/>
        <v/>
      </c>
    </row>
    <row r="1935" spans="1:63" ht="12" customHeight="1" x14ac:dyDescent="0.2">
      <c r="A1935" s="8"/>
      <c r="B1935" s="7"/>
      <c r="C1935" s="7"/>
      <c r="D1935" s="7"/>
      <c r="E1935" s="7"/>
      <c r="F1935" s="7"/>
      <c r="G1935" s="7"/>
      <c r="H1935" s="7"/>
      <c r="I1935" s="10"/>
      <c r="J1935" s="25"/>
      <c r="K1935" s="250"/>
      <c r="L1935" s="31"/>
      <c r="M1935" s="9"/>
      <c r="N1935" s="11" t="s">
        <v>25</v>
      </c>
      <c r="O1935" s="39"/>
      <c r="P1935" s="47"/>
      <c r="Q1935" s="13"/>
      <c r="R1935" s="248">
        <f t="shared" si="300"/>
        <v>0</v>
      </c>
      <c r="S1935" s="248">
        <f t="shared" si="301"/>
        <v>0</v>
      </c>
      <c r="T1935" s="248">
        <f t="shared" si="302"/>
        <v>0</v>
      </c>
      <c r="U1935" s="248">
        <f t="shared" si="303"/>
        <v>0</v>
      </c>
      <c r="V1935" s="13"/>
      <c r="W1935" s="7"/>
      <c r="AT1935" s="130"/>
      <c r="BF1935" s="33">
        <f t="shared" si="309"/>
        <v>41242</v>
      </c>
      <c r="BG1935" s="34">
        <f t="shared" si="304"/>
        <v>82.88000000000001</v>
      </c>
      <c r="BH1935" s="32">
        <f t="shared" si="305"/>
        <v>1</v>
      </c>
      <c r="BI1935" s="32">
        <f t="shared" si="306"/>
        <v>0</v>
      </c>
      <c r="BJ1935" s="69">
        <f t="shared" si="307"/>
        <v>0</v>
      </c>
      <c r="BK1935" s="158" t="str">
        <f t="shared" si="308"/>
        <v/>
      </c>
    </row>
    <row r="1936" spans="1:63" ht="12" customHeight="1" x14ac:dyDescent="0.2">
      <c r="A1936" s="8"/>
      <c r="B1936" s="7"/>
      <c r="C1936" s="7"/>
      <c r="D1936" s="7"/>
      <c r="E1936" s="7"/>
      <c r="F1936" s="7"/>
      <c r="G1936" s="7"/>
      <c r="H1936" s="7"/>
      <c r="I1936" s="10"/>
      <c r="J1936" s="25"/>
      <c r="K1936" s="250"/>
      <c r="L1936" s="31"/>
      <c r="M1936" s="9"/>
      <c r="N1936" s="11" t="s">
        <v>25</v>
      </c>
      <c r="O1936" s="39"/>
      <c r="P1936" s="47"/>
      <c r="Q1936" s="13"/>
      <c r="R1936" s="248">
        <f t="shared" si="300"/>
        <v>0</v>
      </c>
      <c r="S1936" s="248">
        <f t="shared" si="301"/>
        <v>0</v>
      </c>
      <c r="T1936" s="248">
        <f t="shared" si="302"/>
        <v>0</v>
      </c>
      <c r="U1936" s="248">
        <f t="shared" si="303"/>
        <v>0</v>
      </c>
      <c r="V1936" s="13"/>
      <c r="W1936" s="7"/>
      <c r="AT1936" s="130"/>
      <c r="BF1936" s="33">
        <f t="shared" si="309"/>
        <v>41242</v>
      </c>
      <c r="BG1936" s="34">
        <f t="shared" si="304"/>
        <v>82.88000000000001</v>
      </c>
      <c r="BH1936" s="32">
        <f t="shared" si="305"/>
        <v>1</v>
      </c>
      <c r="BI1936" s="32">
        <f t="shared" si="306"/>
        <v>0</v>
      </c>
      <c r="BJ1936" s="69">
        <f t="shared" si="307"/>
        <v>0</v>
      </c>
      <c r="BK1936" s="158" t="str">
        <f t="shared" si="308"/>
        <v/>
      </c>
    </row>
    <row r="1937" spans="1:63" ht="12" customHeight="1" x14ac:dyDescent="0.2">
      <c r="A1937" s="8"/>
      <c r="B1937" s="7"/>
      <c r="C1937" s="7"/>
      <c r="D1937" s="7"/>
      <c r="E1937" s="7"/>
      <c r="F1937" s="7"/>
      <c r="G1937" s="7"/>
      <c r="H1937" s="7"/>
      <c r="I1937" s="10"/>
      <c r="J1937" s="25"/>
      <c r="K1937" s="250"/>
      <c r="L1937" s="31"/>
      <c r="M1937" s="9"/>
      <c r="N1937" s="11" t="s">
        <v>25</v>
      </c>
      <c r="O1937" s="39"/>
      <c r="P1937" s="47"/>
      <c r="Q1937" s="13"/>
      <c r="R1937" s="248">
        <f t="shared" si="300"/>
        <v>0</v>
      </c>
      <c r="S1937" s="248">
        <f t="shared" si="301"/>
        <v>0</v>
      </c>
      <c r="T1937" s="248">
        <f t="shared" si="302"/>
        <v>0</v>
      </c>
      <c r="U1937" s="248">
        <f t="shared" si="303"/>
        <v>0</v>
      </c>
      <c r="V1937" s="13"/>
      <c r="W1937" s="7"/>
      <c r="AT1937" s="130"/>
      <c r="BF1937" s="33">
        <f t="shared" si="309"/>
        <v>41242</v>
      </c>
      <c r="BG1937" s="34">
        <f t="shared" si="304"/>
        <v>82.88000000000001</v>
      </c>
      <c r="BH1937" s="32">
        <f t="shared" si="305"/>
        <v>1</v>
      </c>
      <c r="BI1937" s="32">
        <f t="shared" si="306"/>
        <v>0</v>
      </c>
      <c r="BJ1937" s="69">
        <f t="shared" si="307"/>
        <v>0</v>
      </c>
      <c r="BK1937" s="158" t="str">
        <f t="shared" si="308"/>
        <v/>
      </c>
    </row>
    <row r="1938" spans="1:63" ht="12" customHeight="1" x14ac:dyDescent="0.2">
      <c r="A1938" s="8"/>
      <c r="B1938" s="7"/>
      <c r="C1938" s="7"/>
      <c r="D1938" s="7"/>
      <c r="E1938" s="7"/>
      <c r="F1938" s="7"/>
      <c r="G1938" s="7"/>
      <c r="H1938" s="7"/>
      <c r="I1938" s="10"/>
      <c r="J1938" s="25"/>
      <c r="K1938" s="250"/>
      <c r="L1938" s="31"/>
      <c r="M1938" s="9"/>
      <c r="N1938" s="11" t="s">
        <v>25</v>
      </c>
      <c r="O1938" s="39"/>
      <c r="P1938" s="47"/>
      <c r="Q1938" s="13"/>
      <c r="R1938" s="248">
        <f t="shared" si="300"/>
        <v>0</v>
      </c>
      <c r="S1938" s="248">
        <f t="shared" si="301"/>
        <v>0</v>
      </c>
      <c r="T1938" s="248">
        <f t="shared" si="302"/>
        <v>0</v>
      </c>
      <c r="U1938" s="248">
        <f t="shared" si="303"/>
        <v>0</v>
      </c>
      <c r="V1938" s="13"/>
      <c r="W1938" s="7"/>
      <c r="AT1938" s="130"/>
      <c r="BF1938" s="33">
        <f t="shared" si="309"/>
        <v>41242</v>
      </c>
      <c r="BG1938" s="34">
        <f t="shared" si="304"/>
        <v>82.88000000000001</v>
      </c>
      <c r="BH1938" s="32">
        <f t="shared" si="305"/>
        <v>1</v>
      </c>
      <c r="BI1938" s="32">
        <f t="shared" si="306"/>
        <v>0</v>
      </c>
      <c r="BJ1938" s="69">
        <f t="shared" si="307"/>
        <v>0</v>
      </c>
      <c r="BK1938" s="158" t="str">
        <f t="shared" si="308"/>
        <v/>
      </c>
    </row>
    <row r="1939" spans="1:63" ht="12" customHeight="1" x14ac:dyDescent="0.2">
      <c r="A1939" s="8"/>
      <c r="B1939" s="7"/>
      <c r="C1939" s="7"/>
      <c r="D1939" s="7"/>
      <c r="E1939" s="7"/>
      <c r="F1939" s="7"/>
      <c r="G1939" s="7"/>
      <c r="H1939" s="7"/>
      <c r="I1939" s="10"/>
      <c r="J1939" s="25"/>
      <c r="K1939" s="250"/>
      <c r="L1939" s="31"/>
      <c r="M1939" s="9"/>
      <c r="N1939" s="11" t="s">
        <v>25</v>
      </c>
      <c r="O1939" s="39"/>
      <c r="P1939" s="47"/>
      <c r="Q1939" s="13"/>
      <c r="R1939" s="248">
        <f t="shared" si="300"/>
        <v>0</v>
      </c>
      <c r="S1939" s="248">
        <f t="shared" si="301"/>
        <v>0</v>
      </c>
      <c r="T1939" s="248">
        <f t="shared" si="302"/>
        <v>0</v>
      </c>
      <c r="U1939" s="248">
        <f t="shared" si="303"/>
        <v>0</v>
      </c>
      <c r="V1939" s="13"/>
      <c r="W1939" s="7"/>
      <c r="AT1939" s="130"/>
      <c r="BF1939" s="33">
        <f t="shared" si="309"/>
        <v>41242</v>
      </c>
      <c r="BG1939" s="34">
        <f t="shared" si="304"/>
        <v>82.88000000000001</v>
      </c>
      <c r="BH1939" s="32">
        <f t="shared" si="305"/>
        <v>1</v>
      </c>
      <c r="BI1939" s="32">
        <f t="shared" si="306"/>
        <v>0</v>
      </c>
      <c r="BJ1939" s="69">
        <f t="shared" si="307"/>
        <v>0</v>
      </c>
      <c r="BK1939" s="158" t="str">
        <f t="shared" si="308"/>
        <v/>
      </c>
    </row>
    <row r="1940" spans="1:63" ht="12" customHeight="1" x14ac:dyDescent="0.2">
      <c r="A1940" s="8"/>
      <c r="B1940" s="7"/>
      <c r="C1940" s="7"/>
      <c r="D1940" s="7"/>
      <c r="E1940" s="7"/>
      <c r="F1940" s="7"/>
      <c r="G1940" s="7"/>
      <c r="H1940" s="7"/>
      <c r="I1940" s="10"/>
      <c r="J1940" s="25"/>
      <c r="K1940" s="250"/>
      <c r="L1940" s="31"/>
      <c r="M1940" s="9"/>
      <c r="N1940" s="11" t="s">
        <v>25</v>
      </c>
      <c r="O1940" s="39"/>
      <c r="P1940" s="47"/>
      <c r="Q1940" s="13"/>
      <c r="R1940" s="248">
        <f t="shared" si="300"/>
        <v>0</v>
      </c>
      <c r="S1940" s="248">
        <f t="shared" si="301"/>
        <v>0</v>
      </c>
      <c r="T1940" s="248">
        <f t="shared" si="302"/>
        <v>0</v>
      </c>
      <c r="U1940" s="248">
        <f t="shared" si="303"/>
        <v>0</v>
      </c>
      <c r="V1940" s="13"/>
      <c r="W1940" s="7"/>
      <c r="AT1940" s="130"/>
      <c r="BF1940" s="33">
        <f t="shared" si="309"/>
        <v>41242</v>
      </c>
      <c r="BG1940" s="34">
        <f t="shared" si="304"/>
        <v>82.88000000000001</v>
      </c>
      <c r="BH1940" s="32">
        <f t="shared" si="305"/>
        <v>1</v>
      </c>
      <c r="BI1940" s="32">
        <f t="shared" si="306"/>
        <v>0</v>
      </c>
      <c r="BJ1940" s="69">
        <f t="shared" si="307"/>
        <v>0</v>
      </c>
      <c r="BK1940" s="158" t="str">
        <f t="shared" si="308"/>
        <v/>
      </c>
    </row>
    <row r="1941" spans="1:63" ht="12" customHeight="1" x14ac:dyDescent="0.2">
      <c r="A1941" s="8"/>
      <c r="B1941" s="7"/>
      <c r="C1941" s="7"/>
      <c r="D1941" s="7"/>
      <c r="E1941" s="7"/>
      <c r="F1941" s="7"/>
      <c r="G1941" s="7"/>
      <c r="H1941" s="7"/>
      <c r="I1941" s="10"/>
      <c r="J1941" s="25"/>
      <c r="K1941" s="250"/>
      <c r="L1941" s="31"/>
      <c r="M1941" s="9"/>
      <c r="N1941" s="11" t="s">
        <v>25</v>
      </c>
      <c r="O1941" s="39"/>
      <c r="P1941" s="47"/>
      <c r="Q1941" s="13"/>
      <c r="R1941" s="248">
        <f t="shared" si="300"/>
        <v>0</v>
      </c>
      <c r="S1941" s="248">
        <f t="shared" si="301"/>
        <v>0</v>
      </c>
      <c r="T1941" s="248">
        <f t="shared" si="302"/>
        <v>0</v>
      </c>
      <c r="U1941" s="248">
        <f t="shared" si="303"/>
        <v>0</v>
      </c>
      <c r="V1941" s="13"/>
      <c r="W1941" s="7"/>
      <c r="AT1941" s="130"/>
      <c r="BF1941" s="33">
        <f t="shared" si="309"/>
        <v>41242</v>
      </c>
      <c r="BG1941" s="34">
        <f t="shared" si="304"/>
        <v>82.88000000000001</v>
      </c>
      <c r="BH1941" s="32">
        <f t="shared" si="305"/>
        <v>1</v>
      </c>
      <c r="BI1941" s="32">
        <f t="shared" si="306"/>
        <v>0</v>
      </c>
      <c r="BJ1941" s="69">
        <f t="shared" si="307"/>
        <v>0</v>
      </c>
      <c r="BK1941" s="158" t="str">
        <f t="shared" si="308"/>
        <v/>
      </c>
    </row>
    <row r="1942" spans="1:63" ht="12" customHeight="1" x14ac:dyDescent="0.2">
      <c r="A1942" s="8"/>
      <c r="B1942" s="7"/>
      <c r="C1942" s="7"/>
      <c r="D1942" s="7"/>
      <c r="E1942" s="7"/>
      <c r="F1942" s="7"/>
      <c r="G1942" s="7"/>
      <c r="H1942" s="7"/>
      <c r="I1942" s="10"/>
      <c r="J1942" s="25"/>
      <c r="K1942" s="250"/>
      <c r="L1942" s="31"/>
      <c r="M1942" s="9"/>
      <c r="N1942" s="11" t="s">
        <v>25</v>
      </c>
      <c r="O1942" s="39"/>
      <c r="P1942" s="47"/>
      <c r="Q1942" s="13"/>
      <c r="R1942" s="248">
        <f t="shared" si="300"/>
        <v>0</v>
      </c>
      <c r="S1942" s="248">
        <f t="shared" si="301"/>
        <v>0</v>
      </c>
      <c r="T1942" s="248">
        <f t="shared" si="302"/>
        <v>0</v>
      </c>
      <c r="U1942" s="248">
        <f t="shared" si="303"/>
        <v>0</v>
      </c>
      <c r="V1942" s="13"/>
      <c r="W1942" s="7"/>
      <c r="AT1942" s="130"/>
      <c r="BF1942" s="33">
        <f t="shared" si="309"/>
        <v>41242</v>
      </c>
      <c r="BG1942" s="34">
        <f t="shared" si="304"/>
        <v>82.88000000000001</v>
      </c>
      <c r="BH1942" s="32">
        <f t="shared" si="305"/>
        <v>1</v>
      </c>
      <c r="BI1942" s="32">
        <f t="shared" si="306"/>
        <v>0</v>
      </c>
      <c r="BJ1942" s="69">
        <f t="shared" si="307"/>
        <v>0</v>
      </c>
      <c r="BK1942" s="158" t="str">
        <f t="shared" si="308"/>
        <v/>
      </c>
    </row>
    <row r="1943" spans="1:63" ht="12" customHeight="1" x14ac:dyDescent="0.2">
      <c r="A1943" s="8"/>
      <c r="B1943" s="7"/>
      <c r="C1943" s="7"/>
      <c r="D1943" s="7"/>
      <c r="E1943" s="7"/>
      <c r="F1943" s="7"/>
      <c r="G1943" s="7"/>
      <c r="H1943" s="7"/>
      <c r="I1943" s="10"/>
      <c r="J1943" s="25"/>
      <c r="K1943" s="250"/>
      <c r="L1943" s="31"/>
      <c r="M1943" s="9"/>
      <c r="N1943" s="11" t="s">
        <v>25</v>
      </c>
      <c r="O1943" s="39"/>
      <c r="P1943" s="47"/>
      <c r="Q1943" s="13"/>
      <c r="R1943" s="248">
        <f t="shared" si="300"/>
        <v>0</v>
      </c>
      <c r="S1943" s="248">
        <f t="shared" si="301"/>
        <v>0</v>
      </c>
      <c r="T1943" s="248">
        <f t="shared" si="302"/>
        <v>0</v>
      </c>
      <c r="U1943" s="248">
        <f t="shared" si="303"/>
        <v>0</v>
      </c>
      <c r="V1943" s="13"/>
      <c r="W1943" s="7"/>
      <c r="AT1943" s="130"/>
      <c r="BF1943" s="33">
        <f t="shared" si="309"/>
        <v>41242</v>
      </c>
      <c r="BG1943" s="34">
        <f t="shared" si="304"/>
        <v>82.88000000000001</v>
      </c>
      <c r="BH1943" s="32">
        <f t="shared" si="305"/>
        <v>1</v>
      </c>
      <c r="BI1943" s="32">
        <f t="shared" si="306"/>
        <v>0</v>
      </c>
      <c r="BJ1943" s="69">
        <f t="shared" si="307"/>
        <v>0</v>
      </c>
      <c r="BK1943" s="158" t="str">
        <f t="shared" si="308"/>
        <v/>
      </c>
    </row>
    <row r="1944" spans="1:63" ht="12" customHeight="1" x14ac:dyDescent="0.2">
      <c r="A1944" s="8"/>
      <c r="B1944" s="7"/>
      <c r="C1944" s="7"/>
      <c r="D1944" s="7"/>
      <c r="E1944" s="7"/>
      <c r="F1944" s="7"/>
      <c r="G1944" s="7"/>
      <c r="H1944" s="7"/>
      <c r="I1944" s="10"/>
      <c r="J1944" s="25"/>
      <c r="K1944" s="250"/>
      <c r="L1944" s="31"/>
      <c r="M1944" s="9"/>
      <c r="N1944" s="11" t="s">
        <v>25</v>
      </c>
      <c r="O1944" s="39"/>
      <c r="P1944" s="47"/>
      <c r="Q1944" s="13"/>
      <c r="R1944" s="248">
        <f t="shared" si="300"/>
        <v>0</v>
      </c>
      <c r="S1944" s="248">
        <f t="shared" si="301"/>
        <v>0</v>
      </c>
      <c r="T1944" s="248">
        <f t="shared" si="302"/>
        <v>0</v>
      </c>
      <c r="U1944" s="248">
        <f t="shared" si="303"/>
        <v>0</v>
      </c>
      <c r="V1944" s="13"/>
      <c r="W1944" s="7"/>
      <c r="AT1944" s="130"/>
      <c r="BF1944" s="33">
        <f t="shared" si="309"/>
        <v>41242</v>
      </c>
      <c r="BG1944" s="34">
        <f t="shared" si="304"/>
        <v>82.88000000000001</v>
      </c>
      <c r="BH1944" s="32">
        <f t="shared" si="305"/>
        <v>1</v>
      </c>
      <c r="BI1944" s="32">
        <f t="shared" si="306"/>
        <v>0</v>
      </c>
      <c r="BJ1944" s="69">
        <f t="shared" si="307"/>
        <v>0</v>
      </c>
      <c r="BK1944" s="158" t="str">
        <f t="shared" si="308"/>
        <v/>
      </c>
    </row>
    <row r="1945" spans="1:63" ht="12" customHeight="1" x14ac:dyDescent="0.2">
      <c r="A1945" s="8"/>
      <c r="B1945" s="7"/>
      <c r="C1945" s="7"/>
      <c r="D1945" s="7"/>
      <c r="E1945" s="7"/>
      <c r="F1945" s="7"/>
      <c r="G1945" s="7"/>
      <c r="H1945" s="7"/>
      <c r="I1945" s="10"/>
      <c r="J1945" s="25"/>
      <c r="K1945" s="250"/>
      <c r="L1945" s="31"/>
      <c r="M1945" s="9"/>
      <c r="N1945" s="11" t="s">
        <v>25</v>
      </c>
      <c r="O1945" s="39"/>
      <c r="P1945" s="47"/>
      <c r="Q1945" s="13"/>
      <c r="R1945" s="248">
        <f t="shared" si="300"/>
        <v>0</v>
      </c>
      <c r="S1945" s="248">
        <f t="shared" si="301"/>
        <v>0</v>
      </c>
      <c r="T1945" s="248">
        <f t="shared" si="302"/>
        <v>0</v>
      </c>
      <c r="U1945" s="248">
        <f t="shared" si="303"/>
        <v>0</v>
      </c>
      <c r="V1945" s="13"/>
      <c r="W1945" s="7"/>
      <c r="AT1945" s="130"/>
      <c r="BF1945" s="33">
        <f t="shared" si="309"/>
        <v>41242</v>
      </c>
      <c r="BG1945" s="34">
        <f t="shared" si="304"/>
        <v>82.88000000000001</v>
      </c>
      <c r="BH1945" s="32">
        <f t="shared" si="305"/>
        <v>1</v>
      </c>
      <c r="BI1945" s="32">
        <f t="shared" si="306"/>
        <v>0</v>
      </c>
      <c r="BJ1945" s="69">
        <f t="shared" si="307"/>
        <v>0</v>
      </c>
      <c r="BK1945" s="158" t="str">
        <f t="shared" si="308"/>
        <v/>
      </c>
    </row>
    <row r="1946" spans="1:63" ht="12" customHeight="1" x14ac:dyDescent="0.2">
      <c r="A1946" s="8"/>
      <c r="B1946" s="7"/>
      <c r="C1946" s="7"/>
      <c r="D1946" s="7"/>
      <c r="E1946" s="7"/>
      <c r="F1946" s="7"/>
      <c r="G1946" s="7"/>
      <c r="H1946" s="7"/>
      <c r="I1946" s="10"/>
      <c r="J1946" s="25"/>
      <c r="K1946" s="250"/>
      <c r="L1946" s="31"/>
      <c r="M1946" s="9"/>
      <c r="N1946" s="11" t="s">
        <v>25</v>
      </c>
      <c r="O1946" s="39"/>
      <c r="P1946" s="47"/>
      <c r="Q1946" s="13"/>
      <c r="R1946" s="248">
        <f t="shared" si="300"/>
        <v>0</v>
      </c>
      <c r="S1946" s="248">
        <f t="shared" si="301"/>
        <v>0</v>
      </c>
      <c r="T1946" s="248">
        <f t="shared" si="302"/>
        <v>0</v>
      </c>
      <c r="U1946" s="248">
        <f t="shared" si="303"/>
        <v>0</v>
      </c>
      <c r="V1946" s="13"/>
      <c r="W1946" s="7"/>
      <c r="AT1946" s="130"/>
      <c r="BF1946" s="33">
        <f t="shared" si="309"/>
        <v>41242</v>
      </c>
      <c r="BG1946" s="34">
        <f t="shared" si="304"/>
        <v>82.88000000000001</v>
      </c>
      <c r="BH1946" s="32">
        <f t="shared" si="305"/>
        <v>1</v>
      </c>
      <c r="BI1946" s="32">
        <f t="shared" si="306"/>
        <v>0</v>
      </c>
      <c r="BJ1946" s="69">
        <f t="shared" si="307"/>
        <v>0</v>
      </c>
      <c r="BK1946" s="158" t="str">
        <f t="shared" si="308"/>
        <v/>
      </c>
    </row>
    <row r="1947" spans="1:63" ht="12" customHeight="1" x14ac:dyDescent="0.2">
      <c r="A1947" s="8"/>
      <c r="B1947" s="7"/>
      <c r="C1947" s="7"/>
      <c r="D1947" s="7"/>
      <c r="E1947" s="7"/>
      <c r="F1947" s="7"/>
      <c r="G1947" s="7"/>
      <c r="H1947" s="7"/>
      <c r="I1947" s="10"/>
      <c r="J1947" s="25"/>
      <c r="K1947" s="250"/>
      <c r="L1947" s="31"/>
      <c r="M1947" s="9"/>
      <c r="N1947" s="11" t="s">
        <v>25</v>
      </c>
      <c r="O1947" s="39"/>
      <c r="P1947" s="47"/>
      <c r="Q1947" s="13"/>
      <c r="R1947" s="248">
        <f t="shared" si="300"/>
        <v>0</v>
      </c>
      <c r="S1947" s="248">
        <f t="shared" si="301"/>
        <v>0</v>
      </c>
      <c r="T1947" s="248">
        <f t="shared" si="302"/>
        <v>0</v>
      </c>
      <c r="U1947" s="248">
        <f t="shared" si="303"/>
        <v>0</v>
      </c>
      <c r="V1947" s="13"/>
      <c r="W1947" s="7"/>
      <c r="AT1947" s="130"/>
      <c r="BF1947" s="33">
        <f t="shared" si="309"/>
        <v>41242</v>
      </c>
      <c r="BG1947" s="34">
        <f t="shared" si="304"/>
        <v>82.88000000000001</v>
      </c>
      <c r="BH1947" s="32">
        <f t="shared" si="305"/>
        <v>1</v>
      </c>
      <c r="BI1947" s="32">
        <f t="shared" si="306"/>
        <v>0</v>
      </c>
      <c r="BJ1947" s="69">
        <f t="shared" si="307"/>
        <v>0</v>
      </c>
      <c r="BK1947" s="158" t="str">
        <f t="shared" si="308"/>
        <v/>
      </c>
    </row>
    <row r="1948" spans="1:63" ht="12" customHeight="1" x14ac:dyDescent="0.2">
      <c r="A1948" s="8"/>
      <c r="B1948" s="7"/>
      <c r="C1948" s="7"/>
      <c r="D1948" s="7"/>
      <c r="E1948" s="7"/>
      <c r="F1948" s="7"/>
      <c r="G1948" s="7"/>
      <c r="H1948" s="7"/>
      <c r="I1948" s="10"/>
      <c r="J1948" s="25"/>
      <c r="K1948" s="250"/>
      <c r="L1948" s="31"/>
      <c r="M1948" s="9"/>
      <c r="N1948" s="11" t="s">
        <v>25</v>
      </c>
      <c r="O1948" s="39"/>
      <c r="P1948" s="47"/>
      <c r="Q1948" s="13"/>
      <c r="R1948" s="248">
        <f t="shared" si="300"/>
        <v>0</v>
      </c>
      <c r="S1948" s="248">
        <f t="shared" si="301"/>
        <v>0</v>
      </c>
      <c r="T1948" s="248">
        <f t="shared" si="302"/>
        <v>0</v>
      </c>
      <c r="U1948" s="248">
        <f t="shared" si="303"/>
        <v>0</v>
      </c>
      <c r="V1948" s="13"/>
      <c r="W1948" s="7"/>
      <c r="AT1948" s="130"/>
      <c r="BF1948" s="33">
        <f t="shared" si="309"/>
        <v>41242</v>
      </c>
      <c r="BG1948" s="34">
        <f t="shared" si="304"/>
        <v>82.88000000000001</v>
      </c>
      <c r="BH1948" s="32">
        <f t="shared" si="305"/>
        <v>1</v>
      </c>
      <c r="BI1948" s="32">
        <f t="shared" si="306"/>
        <v>0</v>
      </c>
      <c r="BJ1948" s="69">
        <f t="shared" si="307"/>
        <v>0</v>
      </c>
      <c r="BK1948" s="158" t="str">
        <f t="shared" si="308"/>
        <v/>
      </c>
    </row>
    <row r="1949" spans="1:63" ht="12" customHeight="1" x14ac:dyDescent="0.2">
      <c r="A1949" s="8"/>
      <c r="B1949" s="7"/>
      <c r="C1949" s="7"/>
      <c r="D1949" s="7"/>
      <c r="E1949" s="7"/>
      <c r="F1949" s="7"/>
      <c r="G1949" s="7"/>
      <c r="H1949" s="7"/>
      <c r="I1949" s="10"/>
      <c r="J1949" s="25"/>
      <c r="K1949" s="250"/>
      <c r="L1949" s="31"/>
      <c r="M1949" s="9"/>
      <c r="N1949" s="11" t="s">
        <v>25</v>
      </c>
      <c r="O1949" s="39"/>
      <c r="P1949" s="47"/>
      <c r="Q1949" s="13"/>
      <c r="R1949" s="248">
        <f t="shared" si="300"/>
        <v>0</v>
      </c>
      <c r="S1949" s="248">
        <f t="shared" si="301"/>
        <v>0</v>
      </c>
      <c r="T1949" s="248">
        <f t="shared" si="302"/>
        <v>0</v>
      </c>
      <c r="U1949" s="248">
        <f t="shared" si="303"/>
        <v>0</v>
      </c>
      <c r="V1949" s="13"/>
      <c r="W1949" s="7"/>
      <c r="AT1949" s="130"/>
      <c r="BF1949" s="33">
        <f t="shared" si="309"/>
        <v>41242</v>
      </c>
      <c r="BG1949" s="34">
        <f t="shared" si="304"/>
        <v>82.88000000000001</v>
      </c>
      <c r="BH1949" s="32">
        <f t="shared" si="305"/>
        <v>1</v>
      </c>
      <c r="BI1949" s="32">
        <f t="shared" si="306"/>
        <v>0</v>
      </c>
      <c r="BJ1949" s="69">
        <f t="shared" si="307"/>
        <v>0</v>
      </c>
      <c r="BK1949" s="158" t="str">
        <f t="shared" si="308"/>
        <v/>
      </c>
    </row>
    <row r="1950" spans="1:63" ht="12" customHeight="1" x14ac:dyDescent="0.2">
      <c r="A1950" s="8"/>
      <c r="B1950" s="7"/>
      <c r="C1950" s="7"/>
      <c r="D1950" s="7"/>
      <c r="E1950" s="7"/>
      <c r="F1950" s="7"/>
      <c r="G1950" s="7"/>
      <c r="H1950" s="7"/>
      <c r="I1950" s="10"/>
      <c r="J1950" s="25"/>
      <c r="K1950" s="250"/>
      <c r="L1950" s="31"/>
      <c r="M1950" s="9"/>
      <c r="N1950" s="11" t="s">
        <v>25</v>
      </c>
      <c r="O1950" s="39"/>
      <c r="P1950" s="47"/>
      <c r="Q1950" s="13"/>
      <c r="R1950" s="248">
        <f t="shared" si="300"/>
        <v>0</v>
      </c>
      <c r="S1950" s="248">
        <f t="shared" si="301"/>
        <v>0</v>
      </c>
      <c r="T1950" s="248">
        <f t="shared" si="302"/>
        <v>0</v>
      </c>
      <c r="U1950" s="248">
        <f t="shared" si="303"/>
        <v>0</v>
      </c>
      <c r="V1950" s="13"/>
      <c r="W1950" s="7"/>
      <c r="AT1950" s="130"/>
      <c r="BF1950" s="33">
        <f t="shared" si="309"/>
        <v>41242</v>
      </c>
      <c r="BG1950" s="34">
        <f t="shared" si="304"/>
        <v>82.88000000000001</v>
      </c>
      <c r="BH1950" s="32">
        <f t="shared" si="305"/>
        <v>1</v>
      </c>
      <c r="BI1950" s="32">
        <f t="shared" si="306"/>
        <v>0</v>
      </c>
      <c r="BJ1950" s="69">
        <f t="shared" si="307"/>
        <v>0</v>
      </c>
      <c r="BK1950" s="158" t="str">
        <f t="shared" si="308"/>
        <v/>
      </c>
    </row>
    <row r="1951" spans="1:63" ht="12" customHeight="1" x14ac:dyDescent="0.2">
      <c r="A1951" s="8"/>
      <c r="B1951" s="7"/>
      <c r="C1951" s="7"/>
      <c r="D1951" s="7"/>
      <c r="E1951" s="7"/>
      <c r="F1951" s="7"/>
      <c r="G1951" s="7"/>
      <c r="H1951" s="7"/>
      <c r="I1951" s="10"/>
      <c r="J1951" s="25"/>
      <c r="K1951" s="250"/>
      <c r="L1951" s="31"/>
      <c r="M1951" s="9"/>
      <c r="N1951" s="11" t="s">
        <v>25</v>
      </c>
      <c r="O1951" s="39"/>
      <c r="P1951" s="47"/>
      <c r="Q1951" s="13"/>
      <c r="R1951" s="248">
        <f t="shared" si="300"/>
        <v>0</v>
      </c>
      <c r="S1951" s="248">
        <f t="shared" si="301"/>
        <v>0</v>
      </c>
      <c r="T1951" s="248">
        <f t="shared" si="302"/>
        <v>0</v>
      </c>
      <c r="U1951" s="248">
        <f t="shared" si="303"/>
        <v>0</v>
      </c>
      <c r="V1951" s="13"/>
      <c r="W1951" s="7"/>
      <c r="AT1951" s="130"/>
      <c r="BF1951" s="33">
        <f t="shared" si="309"/>
        <v>41242</v>
      </c>
      <c r="BG1951" s="34">
        <f t="shared" si="304"/>
        <v>82.88000000000001</v>
      </c>
      <c r="BH1951" s="32">
        <f t="shared" si="305"/>
        <v>1</v>
      </c>
      <c r="BI1951" s="32">
        <f t="shared" si="306"/>
        <v>0</v>
      </c>
      <c r="BJ1951" s="69">
        <f t="shared" si="307"/>
        <v>0</v>
      </c>
      <c r="BK1951" s="158" t="str">
        <f t="shared" si="308"/>
        <v/>
      </c>
    </row>
    <row r="1952" spans="1:63" ht="12" customHeight="1" x14ac:dyDescent="0.2">
      <c r="A1952" s="8"/>
      <c r="B1952" s="7"/>
      <c r="C1952" s="7"/>
      <c r="D1952" s="7"/>
      <c r="E1952" s="7"/>
      <c r="F1952" s="7"/>
      <c r="G1952" s="7"/>
      <c r="H1952" s="7"/>
      <c r="I1952" s="10"/>
      <c r="J1952" s="25"/>
      <c r="K1952" s="250"/>
      <c r="L1952" s="31"/>
      <c r="M1952" s="9"/>
      <c r="N1952" s="11" t="s">
        <v>25</v>
      </c>
      <c r="O1952" s="39"/>
      <c r="P1952" s="47"/>
      <c r="Q1952" s="13"/>
      <c r="R1952" s="248">
        <f t="shared" si="300"/>
        <v>0</v>
      </c>
      <c r="S1952" s="248">
        <f t="shared" si="301"/>
        <v>0</v>
      </c>
      <c r="T1952" s="248">
        <f t="shared" si="302"/>
        <v>0</v>
      </c>
      <c r="U1952" s="248">
        <f t="shared" si="303"/>
        <v>0</v>
      </c>
      <c r="V1952" s="13"/>
      <c r="W1952" s="7"/>
      <c r="AT1952" s="130"/>
      <c r="BF1952" s="33">
        <f t="shared" si="309"/>
        <v>41242</v>
      </c>
      <c r="BG1952" s="34">
        <f t="shared" si="304"/>
        <v>82.88000000000001</v>
      </c>
      <c r="BH1952" s="32">
        <f t="shared" si="305"/>
        <v>1</v>
      </c>
      <c r="BI1952" s="32">
        <f t="shared" si="306"/>
        <v>0</v>
      </c>
      <c r="BJ1952" s="69">
        <f t="shared" si="307"/>
        <v>0</v>
      </c>
      <c r="BK1952" s="158" t="str">
        <f t="shared" si="308"/>
        <v/>
      </c>
    </row>
    <row r="1953" spans="1:63" ht="12" customHeight="1" x14ac:dyDescent="0.2">
      <c r="A1953" s="8"/>
      <c r="B1953" s="7"/>
      <c r="C1953" s="7"/>
      <c r="D1953" s="7"/>
      <c r="E1953" s="7"/>
      <c r="F1953" s="7"/>
      <c r="G1953" s="7"/>
      <c r="H1953" s="7"/>
      <c r="I1953" s="10"/>
      <c r="J1953" s="25"/>
      <c r="K1953" s="250"/>
      <c r="L1953" s="31"/>
      <c r="M1953" s="9"/>
      <c r="N1953" s="11" t="s">
        <v>25</v>
      </c>
      <c r="O1953" s="39"/>
      <c r="P1953" s="47"/>
      <c r="Q1953" s="13"/>
      <c r="R1953" s="248">
        <f t="shared" si="300"/>
        <v>0</v>
      </c>
      <c r="S1953" s="248">
        <f t="shared" si="301"/>
        <v>0</v>
      </c>
      <c r="T1953" s="248">
        <f t="shared" si="302"/>
        <v>0</v>
      </c>
      <c r="U1953" s="248">
        <f t="shared" si="303"/>
        <v>0</v>
      </c>
      <c r="V1953" s="13"/>
      <c r="W1953" s="7"/>
      <c r="AT1953" s="130"/>
      <c r="BF1953" s="33">
        <f t="shared" si="309"/>
        <v>41242</v>
      </c>
      <c r="BG1953" s="34">
        <f t="shared" si="304"/>
        <v>82.88000000000001</v>
      </c>
      <c r="BH1953" s="32">
        <f t="shared" si="305"/>
        <v>1</v>
      </c>
      <c r="BI1953" s="32">
        <f t="shared" si="306"/>
        <v>0</v>
      </c>
      <c r="BJ1953" s="69">
        <f t="shared" si="307"/>
        <v>0</v>
      </c>
      <c r="BK1953" s="158" t="str">
        <f t="shared" si="308"/>
        <v/>
      </c>
    </row>
    <row r="1954" spans="1:63" ht="12" customHeight="1" x14ac:dyDescent="0.2">
      <c r="A1954" s="8"/>
      <c r="B1954" s="7"/>
      <c r="C1954" s="7"/>
      <c r="D1954" s="7"/>
      <c r="E1954" s="7"/>
      <c r="F1954" s="7"/>
      <c r="G1954" s="7"/>
      <c r="H1954" s="7"/>
      <c r="I1954" s="10"/>
      <c r="J1954" s="25"/>
      <c r="K1954" s="250"/>
      <c r="L1954" s="31"/>
      <c r="M1954" s="9"/>
      <c r="N1954" s="11" t="s">
        <v>25</v>
      </c>
      <c r="O1954" s="39"/>
      <c r="P1954" s="47"/>
      <c r="Q1954" s="13"/>
      <c r="R1954" s="248">
        <f t="shared" si="300"/>
        <v>0</v>
      </c>
      <c r="S1954" s="248">
        <f t="shared" si="301"/>
        <v>0</v>
      </c>
      <c r="T1954" s="248">
        <f t="shared" si="302"/>
        <v>0</v>
      </c>
      <c r="U1954" s="248">
        <f t="shared" si="303"/>
        <v>0</v>
      </c>
      <c r="V1954" s="13"/>
      <c r="W1954" s="7"/>
      <c r="AT1954" s="130"/>
      <c r="BF1954" s="33">
        <f t="shared" si="309"/>
        <v>41242</v>
      </c>
      <c r="BG1954" s="34">
        <f t="shared" si="304"/>
        <v>82.88000000000001</v>
      </c>
      <c r="BH1954" s="32">
        <f t="shared" si="305"/>
        <v>1</v>
      </c>
      <c r="BI1954" s="32">
        <f t="shared" si="306"/>
        <v>0</v>
      </c>
      <c r="BJ1954" s="69">
        <f t="shared" si="307"/>
        <v>0</v>
      </c>
      <c r="BK1954" s="158" t="str">
        <f t="shared" si="308"/>
        <v/>
      </c>
    </row>
    <row r="1955" spans="1:63" ht="12" customHeight="1" x14ac:dyDescent="0.2">
      <c r="A1955" s="8"/>
      <c r="B1955" s="7"/>
      <c r="C1955" s="7"/>
      <c r="D1955" s="7"/>
      <c r="E1955" s="7"/>
      <c r="F1955" s="7"/>
      <c r="G1955" s="7"/>
      <c r="H1955" s="7"/>
      <c r="I1955" s="10"/>
      <c r="J1955" s="25"/>
      <c r="K1955" s="250"/>
      <c r="L1955" s="31"/>
      <c r="M1955" s="9"/>
      <c r="N1955" s="11" t="s">
        <v>25</v>
      </c>
      <c r="O1955" s="39"/>
      <c r="P1955" s="47"/>
      <c r="Q1955" s="13"/>
      <c r="R1955" s="248">
        <f t="shared" si="300"/>
        <v>0</v>
      </c>
      <c r="S1955" s="248">
        <f t="shared" si="301"/>
        <v>0</v>
      </c>
      <c r="T1955" s="248">
        <f t="shared" si="302"/>
        <v>0</v>
      </c>
      <c r="U1955" s="248">
        <f t="shared" si="303"/>
        <v>0</v>
      </c>
      <c r="V1955" s="13"/>
      <c r="W1955" s="7"/>
      <c r="AT1955" s="130"/>
      <c r="BF1955" s="33">
        <f t="shared" si="309"/>
        <v>41242</v>
      </c>
      <c r="BG1955" s="34">
        <f t="shared" si="304"/>
        <v>82.88000000000001</v>
      </c>
      <c r="BH1955" s="32">
        <f t="shared" si="305"/>
        <v>1</v>
      </c>
      <c r="BI1955" s="32">
        <f t="shared" si="306"/>
        <v>0</v>
      </c>
      <c r="BJ1955" s="69">
        <f t="shared" si="307"/>
        <v>0</v>
      </c>
      <c r="BK1955" s="158" t="str">
        <f t="shared" si="308"/>
        <v/>
      </c>
    </row>
    <row r="1956" spans="1:63" ht="12" customHeight="1" x14ac:dyDescent="0.2">
      <c r="A1956" s="8"/>
      <c r="B1956" s="7"/>
      <c r="C1956" s="7"/>
      <c r="D1956" s="7"/>
      <c r="E1956" s="7"/>
      <c r="F1956" s="7"/>
      <c r="G1956" s="7"/>
      <c r="H1956" s="7"/>
      <c r="I1956" s="10"/>
      <c r="J1956" s="25"/>
      <c r="K1956" s="250"/>
      <c r="L1956" s="31"/>
      <c r="M1956" s="9"/>
      <c r="N1956" s="11" t="s">
        <v>25</v>
      </c>
      <c r="O1956" s="39"/>
      <c r="P1956" s="47"/>
      <c r="Q1956" s="13"/>
      <c r="R1956" s="248">
        <f t="shared" si="300"/>
        <v>0</v>
      </c>
      <c r="S1956" s="248">
        <f t="shared" si="301"/>
        <v>0</v>
      </c>
      <c r="T1956" s="248">
        <f t="shared" si="302"/>
        <v>0</v>
      </c>
      <c r="U1956" s="248">
        <f t="shared" si="303"/>
        <v>0</v>
      </c>
      <c r="V1956" s="13"/>
      <c r="W1956" s="7"/>
      <c r="AT1956" s="130"/>
      <c r="BF1956" s="33">
        <f t="shared" si="309"/>
        <v>41242</v>
      </c>
      <c r="BG1956" s="34">
        <f t="shared" si="304"/>
        <v>82.88000000000001</v>
      </c>
      <c r="BH1956" s="32">
        <f t="shared" si="305"/>
        <v>1</v>
      </c>
      <c r="BI1956" s="32">
        <f t="shared" si="306"/>
        <v>0</v>
      </c>
      <c r="BJ1956" s="69">
        <f t="shared" si="307"/>
        <v>0</v>
      </c>
      <c r="BK1956" s="158" t="str">
        <f t="shared" si="308"/>
        <v/>
      </c>
    </row>
    <row r="1957" spans="1:63" ht="12" customHeight="1" x14ac:dyDescent="0.2">
      <c r="A1957" s="8"/>
      <c r="B1957" s="7"/>
      <c r="C1957" s="7"/>
      <c r="D1957" s="7"/>
      <c r="E1957" s="7"/>
      <c r="F1957" s="7"/>
      <c r="G1957" s="7"/>
      <c r="H1957" s="7"/>
      <c r="I1957" s="10"/>
      <c r="J1957" s="25"/>
      <c r="K1957" s="250"/>
      <c r="L1957" s="31"/>
      <c r="M1957" s="9"/>
      <c r="N1957" s="11" t="s">
        <v>25</v>
      </c>
      <c r="O1957" s="39"/>
      <c r="P1957" s="47"/>
      <c r="Q1957" s="13"/>
      <c r="R1957" s="248">
        <f t="shared" si="300"/>
        <v>0</v>
      </c>
      <c r="S1957" s="248">
        <f t="shared" si="301"/>
        <v>0</v>
      </c>
      <c r="T1957" s="248">
        <f t="shared" si="302"/>
        <v>0</v>
      </c>
      <c r="U1957" s="248">
        <f t="shared" si="303"/>
        <v>0</v>
      </c>
      <c r="V1957" s="13"/>
      <c r="W1957" s="7"/>
      <c r="AT1957" s="130"/>
      <c r="BF1957" s="33">
        <f t="shared" si="309"/>
        <v>41242</v>
      </c>
      <c r="BG1957" s="34">
        <f t="shared" si="304"/>
        <v>82.88000000000001</v>
      </c>
      <c r="BH1957" s="32">
        <f t="shared" si="305"/>
        <v>1</v>
      </c>
      <c r="BI1957" s="32">
        <f t="shared" si="306"/>
        <v>0</v>
      </c>
      <c r="BJ1957" s="69">
        <f t="shared" si="307"/>
        <v>0</v>
      </c>
      <c r="BK1957" s="158" t="str">
        <f t="shared" si="308"/>
        <v/>
      </c>
    </row>
    <row r="1958" spans="1:63" ht="12" customHeight="1" x14ac:dyDescent="0.2">
      <c r="A1958" s="8"/>
      <c r="B1958" s="7"/>
      <c r="C1958" s="7"/>
      <c r="D1958" s="7"/>
      <c r="E1958" s="7"/>
      <c r="F1958" s="7"/>
      <c r="G1958" s="7"/>
      <c r="H1958" s="7"/>
      <c r="I1958" s="10"/>
      <c r="J1958" s="25"/>
      <c r="K1958" s="250"/>
      <c r="L1958" s="31"/>
      <c r="M1958" s="9"/>
      <c r="N1958" s="11" t="s">
        <v>25</v>
      </c>
      <c r="O1958" s="39"/>
      <c r="P1958" s="47"/>
      <c r="Q1958" s="13"/>
      <c r="R1958" s="248">
        <f t="shared" si="300"/>
        <v>0</v>
      </c>
      <c r="S1958" s="248">
        <f t="shared" si="301"/>
        <v>0</v>
      </c>
      <c r="T1958" s="248">
        <f t="shared" si="302"/>
        <v>0</v>
      </c>
      <c r="U1958" s="248">
        <f t="shared" si="303"/>
        <v>0</v>
      </c>
      <c r="V1958" s="13"/>
      <c r="W1958" s="7"/>
      <c r="AT1958" s="130"/>
      <c r="BF1958" s="33">
        <f t="shared" si="309"/>
        <v>41242</v>
      </c>
      <c r="BG1958" s="34">
        <f t="shared" si="304"/>
        <v>82.88000000000001</v>
      </c>
      <c r="BH1958" s="32">
        <f t="shared" si="305"/>
        <v>1</v>
      </c>
      <c r="BI1958" s="32">
        <f t="shared" si="306"/>
        <v>0</v>
      </c>
      <c r="BJ1958" s="69">
        <f t="shared" si="307"/>
        <v>0</v>
      </c>
      <c r="BK1958" s="158" t="str">
        <f t="shared" si="308"/>
        <v/>
      </c>
    </row>
    <row r="1959" spans="1:63" ht="12" customHeight="1" x14ac:dyDescent="0.2">
      <c r="A1959" s="8"/>
      <c r="B1959" s="7"/>
      <c r="C1959" s="7"/>
      <c r="D1959" s="7"/>
      <c r="E1959" s="7"/>
      <c r="F1959" s="7"/>
      <c r="G1959" s="7"/>
      <c r="H1959" s="7"/>
      <c r="I1959" s="10"/>
      <c r="J1959" s="25"/>
      <c r="K1959" s="250"/>
      <c r="L1959" s="31"/>
      <c r="M1959" s="9"/>
      <c r="N1959" s="11" t="s">
        <v>25</v>
      </c>
      <c r="O1959" s="39"/>
      <c r="P1959" s="47"/>
      <c r="Q1959" s="13"/>
      <c r="R1959" s="248">
        <f t="shared" si="300"/>
        <v>0</v>
      </c>
      <c r="S1959" s="248">
        <f t="shared" si="301"/>
        <v>0</v>
      </c>
      <c r="T1959" s="248">
        <f t="shared" si="302"/>
        <v>0</v>
      </c>
      <c r="U1959" s="248">
        <f t="shared" si="303"/>
        <v>0</v>
      </c>
      <c r="V1959" s="13"/>
      <c r="W1959" s="7"/>
      <c r="AT1959" s="130"/>
      <c r="BF1959" s="33">
        <f t="shared" si="309"/>
        <v>41242</v>
      </c>
      <c r="BG1959" s="34">
        <f t="shared" si="304"/>
        <v>82.88000000000001</v>
      </c>
      <c r="BH1959" s="32">
        <f t="shared" si="305"/>
        <v>1</v>
      </c>
      <c r="BI1959" s="32">
        <f t="shared" si="306"/>
        <v>0</v>
      </c>
      <c r="BJ1959" s="69">
        <f t="shared" si="307"/>
        <v>0</v>
      </c>
      <c r="BK1959" s="158" t="str">
        <f t="shared" si="308"/>
        <v/>
      </c>
    </row>
    <row r="1960" spans="1:63" ht="12" customHeight="1" x14ac:dyDescent="0.2">
      <c r="A1960" s="8"/>
      <c r="B1960" s="7"/>
      <c r="C1960" s="7"/>
      <c r="D1960" s="7"/>
      <c r="E1960" s="7"/>
      <c r="F1960" s="7"/>
      <c r="G1960" s="7"/>
      <c r="H1960" s="7"/>
      <c r="I1960" s="10"/>
      <c r="J1960" s="25"/>
      <c r="K1960" s="250"/>
      <c r="L1960" s="31"/>
      <c r="M1960" s="9"/>
      <c r="N1960" s="11" t="s">
        <v>25</v>
      </c>
      <c r="O1960" s="39"/>
      <c r="P1960" s="47"/>
      <c r="Q1960" s="13"/>
      <c r="R1960" s="248">
        <f t="shared" si="300"/>
        <v>0</v>
      </c>
      <c r="S1960" s="248">
        <f t="shared" si="301"/>
        <v>0</v>
      </c>
      <c r="T1960" s="248">
        <f t="shared" si="302"/>
        <v>0</v>
      </c>
      <c r="U1960" s="248">
        <f t="shared" si="303"/>
        <v>0</v>
      </c>
      <c r="V1960" s="13"/>
      <c r="W1960" s="7"/>
      <c r="AT1960" s="130"/>
      <c r="BF1960" s="33">
        <f t="shared" si="309"/>
        <v>41242</v>
      </c>
      <c r="BG1960" s="34">
        <f t="shared" si="304"/>
        <v>82.88000000000001</v>
      </c>
      <c r="BH1960" s="32">
        <f t="shared" si="305"/>
        <v>1</v>
      </c>
      <c r="BI1960" s="32">
        <f t="shared" si="306"/>
        <v>0</v>
      </c>
      <c r="BJ1960" s="69">
        <f t="shared" si="307"/>
        <v>0</v>
      </c>
      <c r="BK1960" s="158" t="str">
        <f t="shared" si="308"/>
        <v/>
      </c>
    </row>
    <row r="1961" spans="1:63" ht="12" customHeight="1" x14ac:dyDescent="0.2">
      <c r="A1961" s="8"/>
      <c r="B1961" s="7"/>
      <c r="C1961" s="7"/>
      <c r="D1961" s="7"/>
      <c r="E1961" s="7"/>
      <c r="F1961" s="7"/>
      <c r="G1961" s="7"/>
      <c r="H1961" s="7"/>
      <c r="I1961" s="10"/>
      <c r="J1961" s="25"/>
      <c r="K1961" s="250"/>
      <c r="L1961" s="31"/>
      <c r="M1961" s="9"/>
      <c r="N1961" s="11" t="s">
        <v>25</v>
      </c>
      <c r="O1961" s="39"/>
      <c r="P1961" s="47"/>
      <c r="Q1961" s="13"/>
      <c r="R1961" s="248">
        <f t="shared" si="300"/>
        <v>0</v>
      </c>
      <c r="S1961" s="248">
        <f t="shared" si="301"/>
        <v>0</v>
      </c>
      <c r="T1961" s="248">
        <f t="shared" si="302"/>
        <v>0</v>
      </c>
      <c r="U1961" s="248">
        <f t="shared" si="303"/>
        <v>0</v>
      </c>
      <c r="V1961" s="13"/>
      <c r="W1961" s="7"/>
      <c r="AT1961" s="130"/>
      <c r="BF1961" s="33">
        <f t="shared" si="309"/>
        <v>41242</v>
      </c>
      <c r="BG1961" s="34">
        <f t="shared" si="304"/>
        <v>82.88000000000001</v>
      </c>
      <c r="BH1961" s="32">
        <f t="shared" si="305"/>
        <v>1</v>
      </c>
      <c r="BI1961" s="32">
        <f t="shared" si="306"/>
        <v>0</v>
      </c>
      <c r="BJ1961" s="69">
        <f t="shared" si="307"/>
        <v>0</v>
      </c>
      <c r="BK1961" s="158" t="str">
        <f t="shared" si="308"/>
        <v/>
      </c>
    </row>
    <row r="1962" spans="1:63" ht="12" customHeight="1" x14ac:dyDescent="0.2">
      <c r="A1962" s="8"/>
      <c r="B1962" s="7"/>
      <c r="C1962" s="7"/>
      <c r="D1962" s="7"/>
      <c r="E1962" s="7"/>
      <c r="F1962" s="7"/>
      <c r="G1962" s="7"/>
      <c r="H1962" s="7"/>
      <c r="I1962" s="10"/>
      <c r="J1962" s="25"/>
      <c r="K1962" s="250"/>
      <c r="L1962" s="31"/>
      <c r="M1962" s="9"/>
      <c r="N1962" s="11" t="s">
        <v>25</v>
      </c>
      <c r="O1962" s="39"/>
      <c r="P1962" s="47"/>
      <c r="Q1962" s="13"/>
      <c r="R1962" s="248">
        <f t="shared" si="300"/>
        <v>0</v>
      </c>
      <c r="S1962" s="248">
        <f t="shared" si="301"/>
        <v>0</v>
      </c>
      <c r="T1962" s="248">
        <f t="shared" si="302"/>
        <v>0</v>
      </c>
      <c r="U1962" s="248">
        <f t="shared" si="303"/>
        <v>0</v>
      </c>
      <c r="V1962" s="13"/>
      <c r="W1962" s="7"/>
      <c r="AT1962" s="130"/>
      <c r="BF1962" s="33">
        <f t="shared" si="309"/>
        <v>41242</v>
      </c>
      <c r="BG1962" s="34">
        <f t="shared" si="304"/>
        <v>82.88000000000001</v>
      </c>
      <c r="BH1962" s="32">
        <f t="shared" si="305"/>
        <v>1</v>
      </c>
      <c r="BI1962" s="32">
        <f t="shared" si="306"/>
        <v>0</v>
      </c>
      <c r="BJ1962" s="69">
        <f t="shared" si="307"/>
        <v>0</v>
      </c>
      <c r="BK1962" s="158" t="str">
        <f t="shared" si="308"/>
        <v/>
      </c>
    </row>
    <row r="1963" spans="1:63" ht="12" customHeight="1" x14ac:dyDescent="0.2">
      <c r="A1963" s="8"/>
      <c r="B1963" s="7"/>
      <c r="C1963" s="7"/>
      <c r="D1963" s="7"/>
      <c r="E1963" s="7"/>
      <c r="F1963" s="7"/>
      <c r="G1963" s="7"/>
      <c r="H1963" s="7"/>
      <c r="I1963" s="10"/>
      <c r="J1963" s="25"/>
      <c r="K1963" s="250"/>
      <c r="L1963" s="31"/>
      <c r="M1963" s="9"/>
      <c r="N1963" s="11" t="s">
        <v>25</v>
      </c>
      <c r="O1963" s="39"/>
      <c r="P1963" s="47"/>
      <c r="Q1963" s="13"/>
      <c r="R1963" s="248">
        <f t="shared" si="300"/>
        <v>0</v>
      </c>
      <c r="S1963" s="248">
        <f t="shared" si="301"/>
        <v>0</v>
      </c>
      <c r="T1963" s="248">
        <f t="shared" si="302"/>
        <v>0</v>
      </c>
      <c r="U1963" s="248">
        <f t="shared" si="303"/>
        <v>0</v>
      </c>
      <c r="V1963" s="13"/>
      <c r="W1963" s="7"/>
      <c r="AT1963" s="130"/>
      <c r="BF1963" s="33">
        <f t="shared" si="309"/>
        <v>41242</v>
      </c>
      <c r="BG1963" s="34">
        <f t="shared" si="304"/>
        <v>82.88000000000001</v>
      </c>
      <c r="BH1963" s="32">
        <f t="shared" si="305"/>
        <v>1</v>
      </c>
      <c r="BI1963" s="32">
        <f t="shared" si="306"/>
        <v>0</v>
      </c>
      <c r="BJ1963" s="69">
        <f t="shared" si="307"/>
        <v>0</v>
      </c>
      <c r="BK1963" s="158" t="str">
        <f t="shared" si="308"/>
        <v/>
      </c>
    </row>
    <row r="1964" spans="1:63" ht="12" customHeight="1" x14ac:dyDescent="0.2">
      <c r="A1964" s="8"/>
      <c r="B1964" s="7"/>
      <c r="C1964" s="7"/>
      <c r="D1964" s="7"/>
      <c r="E1964" s="7"/>
      <c r="F1964" s="7"/>
      <c r="G1964" s="7"/>
      <c r="H1964" s="7"/>
      <c r="I1964" s="10"/>
      <c r="J1964" s="25"/>
      <c r="K1964" s="250"/>
      <c r="L1964" s="31"/>
      <c r="M1964" s="9"/>
      <c r="N1964" s="11" t="s">
        <v>25</v>
      </c>
      <c r="O1964" s="39"/>
      <c r="P1964" s="47"/>
      <c r="Q1964" s="13"/>
      <c r="R1964" s="248">
        <f t="shared" si="300"/>
        <v>0</v>
      </c>
      <c r="S1964" s="248">
        <f t="shared" si="301"/>
        <v>0</v>
      </c>
      <c r="T1964" s="248">
        <f t="shared" si="302"/>
        <v>0</v>
      </c>
      <c r="U1964" s="248">
        <f t="shared" si="303"/>
        <v>0</v>
      </c>
      <c r="V1964" s="13"/>
      <c r="W1964" s="7"/>
      <c r="AT1964" s="130"/>
      <c r="BF1964" s="33">
        <f t="shared" si="309"/>
        <v>41242</v>
      </c>
      <c r="BG1964" s="34">
        <f t="shared" si="304"/>
        <v>82.88000000000001</v>
      </c>
      <c r="BH1964" s="32">
        <f t="shared" si="305"/>
        <v>1</v>
      </c>
      <c r="BI1964" s="32">
        <f t="shared" si="306"/>
        <v>0</v>
      </c>
      <c r="BJ1964" s="69">
        <f t="shared" si="307"/>
        <v>0</v>
      </c>
      <c r="BK1964" s="158" t="str">
        <f t="shared" si="308"/>
        <v/>
      </c>
    </row>
    <row r="1965" spans="1:63" ht="12" customHeight="1" x14ac:dyDescent="0.2">
      <c r="A1965" s="8"/>
      <c r="B1965" s="7"/>
      <c r="C1965" s="7"/>
      <c r="D1965" s="7"/>
      <c r="E1965" s="7"/>
      <c r="F1965" s="7"/>
      <c r="G1965" s="7"/>
      <c r="H1965" s="7"/>
      <c r="I1965" s="10"/>
      <c r="J1965" s="25"/>
      <c r="K1965" s="250"/>
      <c r="L1965" s="31"/>
      <c r="M1965" s="9"/>
      <c r="N1965" s="11" t="s">
        <v>25</v>
      </c>
      <c r="O1965" s="39"/>
      <c r="P1965" s="47"/>
      <c r="Q1965" s="13"/>
      <c r="R1965" s="248">
        <f t="shared" si="300"/>
        <v>0</v>
      </c>
      <c r="S1965" s="248">
        <f t="shared" si="301"/>
        <v>0</v>
      </c>
      <c r="T1965" s="248">
        <f t="shared" si="302"/>
        <v>0</v>
      </c>
      <c r="U1965" s="248">
        <f t="shared" si="303"/>
        <v>0</v>
      </c>
      <c r="V1965" s="13"/>
      <c r="W1965" s="7"/>
      <c r="AT1965" s="130"/>
      <c r="BF1965" s="33">
        <f t="shared" si="309"/>
        <v>41242</v>
      </c>
      <c r="BG1965" s="34">
        <f t="shared" si="304"/>
        <v>82.88000000000001</v>
      </c>
      <c r="BH1965" s="32">
        <f t="shared" si="305"/>
        <v>1</v>
      </c>
      <c r="BI1965" s="32">
        <f t="shared" si="306"/>
        <v>0</v>
      </c>
      <c r="BJ1965" s="69">
        <f t="shared" si="307"/>
        <v>0</v>
      </c>
      <c r="BK1965" s="158" t="str">
        <f t="shared" si="308"/>
        <v/>
      </c>
    </row>
    <row r="1966" spans="1:63" ht="12" customHeight="1" x14ac:dyDescent="0.2">
      <c r="A1966" s="8"/>
      <c r="B1966" s="7"/>
      <c r="C1966" s="7"/>
      <c r="D1966" s="7"/>
      <c r="E1966" s="7"/>
      <c r="F1966" s="7"/>
      <c r="G1966" s="7"/>
      <c r="H1966" s="7"/>
      <c r="I1966" s="10"/>
      <c r="J1966" s="25"/>
      <c r="K1966" s="250"/>
      <c r="L1966" s="31"/>
      <c r="M1966" s="9"/>
      <c r="N1966" s="11" t="s">
        <v>25</v>
      </c>
      <c r="O1966" s="39"/>
      <c r="P1966" s="47"/>
      <c r="Q1966" s="13"/>
      <c r="R1966" s="248">
        <f t="shared" si="300"/>
        <v>0</v>
      </c>
      <c r="S1966" s="248">
        <f t="shared" si="301"/>
        <v>0</v>
      </c>
      <c r="T1966" s="248">
        <f t="shared" si="302"/>
        <v>0</v>
      </c>
      <c r="U1966" s="248">
        <f t="shared" si="303"/>
        <v>0</v>
      </c>
      <c r="V1966" s="13"/>
      <c r="W1966" s="7"/>
      <c r="AT1966" s="130"/>
      <c r="BF1966" s="33">
        <f t="shared" si="309"/>
        <v>41242</v>
      </c>
      <c r="BG1966" s="34">
        <f t="shared" si="304"/>
        <v>82.88000000000001</v>
      </c>
      <c r="BH1966" s="32">
        <f t="shared" si="305"/>
        <v>1</v>
      </c>
      <c r="BI1966" s="32">
        <f t="shared" si="306"/>
        <v>0</v>
      </c>
      <c r="BJ1966" s="69">
        <f t="shared" si="307"/>
        <v>0</v>
      </c>
      <c r="BK1966" s="158" t="str">
        <f t="shared" si="308"/>
        <v/>
      </c>
    </row>
    <row r="1967" spans="1:63" ht="12" customHeight="1" x14ac:dyDescent="0.2">
      <c r="A1967" s="8"/>
      <c r="B1967" s="7"/>
      <c r="C1967" s="7"/>
      <c r="D1967" s="7"/>
      <c r="E1967" s="7"/>
      <c r="F1967" s="7"/>
      <c r="G1967" s="7"/>
      <c r="H1967" s="7"/>
      <c r="I1967" s="10"/>
      <c r="J1967" s="25"/>
      <c r="K1967" s="250"/>
      <c r="L1967" s="31"/>
      <c r="M1967" s="9"/>
      <c r="N1967" s="11" t="s">
        <v>25</v>
      </c>
      <c r="O1967" s="39"/>
      <c r="P1967" s="47"/>
      <c r="Q1967" s="13"/>
      <c r="R1967" s="248">
        <f t="shared" si="300"/>
        <v>0</v>
      </c>
      <c r="S1967" s="248">
        <f t="shared" si="301"/>
        <v>0</v>
      </c>
      <c r="T1967" s="248">
        <f t="shared" si="302"/>
        <v>0</v>
      </c>
      <c r="U1967" s="248">
        <f t="shared" si="303"/>
        <v>0</v>
      </c>
      <c r="V1967" s="13"/>
      <c r="W1967" s="7"/>
      <c r="AT1967" s="130"/>
      <c r="BF1967" s="33">
        <f t="shared" si="309"/>
        <v>41242</v>
      </c>
      <c r="BG1967" s="34">
        <f t="shared" si="304"/>
        <v>82.88000000000001</v>
      </c>
      <c r="BH1967" s="32">
        <f t="shared" si="305"/>
        <v>1</v>
      </c>
      <c r="BI1967" s="32">
        <f t="shared" si="306"/>
        <v>0</v>
      </c>
      <c r="BJ1967" s="69">
        <f t="shared" si="307"/>
        <v>0</v>
      </c>
      <c r="BK1967" s="158" t="str">
        <f t="shared" si="308"/>
        <v/>
      </c>
    </row>
    <row r="1968" spans="1:63" ht="12" customHeight="1" x14ac:dyDescent="0.2">
      <c r="A1968" s="8"/>
      <c r="B1968" s="7"/>
      <c r="C1968" s="7"/>
      <c r="D1968" s="7"/>
      <c r="E1968" s="7"/>
      <c r="F1968" s="7"/>
      <c r="G1968" s="7"/>
      <c r="H1968" s="7"/>
      <c r="I1968" s="10"/>
      <c r="J1968" s="25"/>
      <c r="K1968" s="250"/>
      <c r="L1968" s="31"/>
      <c r="M1968" s="9"/>
      <c r="N1968" s="11" t="s">
        <v>25</v>
      </c>
      <c r="O1968" s="39"/>
      <c r="P1968" s="47"/>
      <c r="Q1968" s="13"/>
      <c r="R1968" s="248">
        <f t="shared" si="300"/>
        <v>0</v>
      </c>
      <c r="S1968" s="248">
        <f t="shared" si="301"/>
        <v>0</v>
      </c>
      <c r="T1968" s="248">
        <f t="shared" si="302"/>
        <v>0</v>
      </c>
      <c r="U1968" s="248">
        <f t="shared" si="303"/>
        <v>0</v>
      </c>
      <c r="V1968" s="13"/>
      <c r="W1968" s="7"/>
      <c r="AT1968" s="130"/>
      <c r="BF1968" s="33">
        <f t="shared" si="309"/>
        <v>41242</v>
      </c>
      <c r="BG1968" s="34">
        <f t="shared" si="304"/>
        <v>82.88000000000001</v>
      </c>
      <c r="BH1968" s="32">
        <f t="shared" si="305"/>
        <v>1</v>
      </c>
      <c r="BI1968" s="32">
        <f t="shared" si="306"/>
        <v>0</v>
      </c>
      <c r="BJ1968" s="69">
        <f t="shared" si="307"/>
        <v>0</v>
      </c>
      <c r="BK1968" s="158" t="str">
        <f t="shared" si="308"/>
        <v/>
      </c>
    </row>
    <row r="1969" spans="1:63" ht="12" customHeight="1" x14ac:dyDescent="0.2">
      <c r="A1969" s="8"/>
      <c r="B1969" s="7"/>
      <c r="C1969" s="7"/>
      <c r="D1969" s="7"/>
      <c r="E1969" s="7"/>
      <c r="F1969" s="7"/>
      <c r="G1969" s="7"/>
      <c r="H1969" s="7"/>
      <c r="I1969" s="10"/>
      <c r="J1969" s="25"/>
      <c r="K1969" s="250"/>
      <c r="L1969" s="31"/>
      <c r="M1969" s="9"/>
      <c r="N1969" s="11" t="s">
        <v>25</v>
      </c>
      <c r="O1969" s="39"/>
      <c r="P1969" s="47"/>
      <c r="Q1969" s="13"/>
      <c r="R1969" s="248">
        <f t="shared" si="300"/>
        <v>0</v>
      </c>
      <c r="S1969" s="248">
        <f t="shared" si="301"/>
        <v>0</v>
      </c>
      <c r="T1969" s="248">
        <f t="shared" si="302"/>
        <v>0</v>
      </c>
      <c r="U1969" s="248">
        <f t="shared" si="303"/>
        <v>0</v>
      </c>
      <c r="V1969" s="13"/>
      <c r="W1969" s="7"/>
      <c r="AT1969" s="130"/>
      <c r="BF1969" s="33">
        <f t="shared" si="309"/>
        <v>41242</v>
      </c>
      <c r="BG1969" s="34">
        <f t="shared" si="304"/>
        <v>82.88000000000001</v>
      </c>
      <c r="BH1969" s="32">
        <f t="shared" si="305"/>
        <v>1</v>
      </c>
      <c r="BI1969" s="32">
        <f t="shared" si="306"/>
        <v>0</v>
      </c>
      <c r="BJ1969" s="69">
        <f t="shared" si="307"/>
        <v>0</v>
      </c>
      <c r="BK1969" s="158" t="str">
        <f t="shared" si="308"/>
        <v/>
      </c>
    </row>
    <row r="1970" spans="1:63" ht="12" customHeight="1" x14ac:dyDescent="0.2">
      <c r="A1970" s="8"/>
      <c r="B1970" s="7"/>
      <c r="C1970" s="7"/>
      <c r="D1970" s="7"/>
      <c r="E1970" s="7"/>
      <c r="F1970" s="7"/>
      <c r="G1970" s="7"/>
      <c r="H1970" s="7"/>
      <c r="I1970" s="10"/>
      <c r="J1970" s="25"/>
      <c r="K1970" s="250"/>
      <c r="L1970" s="31"/>
      <c r="M1970" s="9"/>
      <c r="N1970" s="11" t="s">
        <v>25</v>
      </c>
      <c r="O1970" s="39"/>
      <c r="P1970" s="47"/>
      <c r="Q1970" s="13"/>
      <c r="R1970" s="248">
        <f t="shared" si="300"/>
        <v>0</v>
      </c>
      <c r="S1970" s="248">
        <f t="shared" si="301"/>
        <v>0</v>
      </c>
      <c r="T1970" s="248">
        <f t="shared" si="302"/>
        <v>0</v>
      </c>
      <c r="U1970" s="248">
        <f t="shared" si="303"/>
        <v>0</v>
      </c>
      <c r="V1970" s="13"/>
      <c r="W1970" s="7"/>
      <c r="AT1970" s="130"/>
      <c r="BF1970" s="33">
        <f t="shared" si="309"/>
        <v>41242</v>
      </c>
      <c r="BG1970" s="34">
        <f t="shared" si="304"/>
        <v>82.88000000000001</v>
      </c>
      <c r="BH1970" s="32">
        <f t="shared" si="305"/>
        <v>1</v>
      </c>
      <c r="BI1970" s="32">
        <f t="shared" si="306"/>
        <v>0</v>
      </c>
      <c r="BJ1970" s="69">
        <f t="shared" si="307"/>
        <v>0</v>
      </c>
      <c r="BK1970" s="158" t="str">
        <f t="shared" si="308"/>
        <v/>
      </c>
    </row>
    <row r="1971" spans="1:63" ht="12" customHeight="1" x14ac:dyDescent="0.2">
      <c r="A1971" s="8"/>
      <c r="B1971" s="7"/>
      <c r="C1971" s="7"/>
      <c r="D1971" s="7"/>
      <c r="E1971" s="7"/>
      <c r="F1971" s="7"/>
      <c r="G1971" s="7"/>
      <c r="H1971" s="7"/>
      <c r="I1971" s="10"/>
      <c r="J1971" s="25"/>
      <c r="K1971" s="250"/>
      <c r="L1971" s="31"/>
      <c r="M1971" s="9"/>
      <c r="N1971" s="11" t="s">
        <v>25</v>
      </c>
      <c r="O1971" s="39"/>
      <c r="P1971" s="47"/>
      <c r="Q1971" s="13"/>
      <c r="R1971" s="248">
        <f t="shared" si="300"/>
        <v>0</v>
      </c>
      <c r="S1971" s="248">
        <f t="shared" si="301"/>
        <v>0</v>
      </c>
      <c r="T1971" s="248">
        <f t="shared" si="302"/>
        <v>0</v>
      </c>
      <c r="U1971" s="248">
        <f t="shared" si="303"/>
        <v>0</v>
      </c>
      <c r="V1971" s="13"/>
      <c r="W1971" s="7"/>
      <c r="AT1971" s="130"/>
      <c r="BF1971" s="33">
        <f t="shared" si="309"/>
        <v>41242</v>
      </c>
      <c r="BG1971" s="34">
        <f t="shared" si="304"/>
        <v>82.88000000000001</v>
      </c>
      <c r="BH1971" s="32">
        <f t="shared" si="305"/>
        <v>1</v>
      </c>
      <c r="BI1971" s="32">
        <f t="shared" si="306"/>
        <v>0</v>
      </c>
      <c r="BJ1971" s="69">
        <f t="shared" si="307"/>
        <v>0</v>
      </c>
      <c r="BK1971" s="158" t="str">
        <f t="shared" si="308"/>
        <v/>
      </c>
    </row>
    <row r="1972" spans="1:63" ht="12" customHeight="1" x14ac:dyDescent="0.2">
      <c r="A1972" s="8"/>
      <c r="B1972" s="7"/>
      <c r="C1972" s="7"/>
      <c r="D1972" s="7"/>
      <c r="E1972" s="7"/>
      <c r="F1972" s="7"/>
      <c r="G1972" s="7"/>
      <c r="H1972" s="7"/>
      <c r="I1972" s="10"/>
      <c r="J1972" s="25"/>
      <c r="K1972" s="250"/>
      <c r="L1972" s="31"/>
      <c r="M1972" s="9"/>
      <c r="N1972" s="11" t="s">
        <v>25</v>
      </c>
      <c r="O1972" s="39"/>
      <c r="P1972" s="47"/>
      <c r="Q1972" s="13"/>
      <c r="R1972" s="248">
        <f t="shared" si="300"/>
        <v>0</v>
      </c>
      <c r="S1972" s="248">
        <f t="shared" si="301"/>
        <v>0</v>
      </c>
      <c r="T1972" s="248">
        <f t="shared" si="302"/>
        <v>0</v>
      </c>
      <c r="U1972" s="248">
        <f t="shared" si="303"/>
        <v>0</v>
      </c>
      <c r="V1972" s="13"/>
      <c r="W1972" s="7"/>
      <c r="AT1972" s="130"/>
      <c r="BF1972" s="33">
        <f t="shared" si="309"/>
        <v>41242</v>
      </c>
      <c r="BG1972" s="34">
        <f t="shared" si="304"/>
        <v>82.88000000000001</v>
      </c>
      <c r="BH1972" s="32">
        <f t="shared" si="305"/>
        <v>1</v>
      </c>
      <c r="BI1972" s="32">
        <f t="shared" si="306"/>
        <v>0</v>
      </c>
      <c r="BJ1972" s="69">
        <f t="shared" si="307"/>
        <v>0</v>
      </c>
      <c r="BK1972" s="158" t="str">
        <f t="shared" si="308"/>
        <v/>
      </c>
    </row>
    <row r="1973" spans="1:63" ht="12" customHeight="1" x14ac:dyDescent="0.2">
      <c r="A1973" s="8"/>
      <c r="B1973" s="7"/>
      <c r="C1973" s="7"/>
      <c r="D1973" s="7"/>
      <c r="E1973" s="7"/>
      <c r="F1973" s="7"/>
      <c r="G1973" s="7"/>
      <c r="H1973" s="7"/>
      <c r="I1973" s="10"/>
      <c r="J1973" s="25"/>
      <c r="K1973" s="250"/>
      <c r="L1973" s="31"/>
      <c r="M1973" s="9"/>
      <c r="N1973" s="11" t="s">
        <v>25</v>
      </c>
      <c r="O1973" s="39"/>
      <c r="P1973" s="47"/>
      <c r="Q1973" s="13"/>
      <c r="R1973" s="248">
        <f t="shared" si="300"/>
        <v>0</v>
      </c>
      <c r="S1973" s="248">
        <f t="shared" si="301"/>
        <v>0</v>
      </c>
      <c r="T1973" s="248">
        <f t="shared" si="302"/>
        <v>0</v>
      </c>
      <c r="U1973" s="248">
        <f t="shared" si="303"/>
        <v>0</v>
      </c>
      <c r="V1973" s="13"/>
      <c r="W1973" s="7"/>
      <c r="AT1973" s="130"/>
      <c r="BF1973" s="33">
        <f t="shared" si="309"/>
        <v>41242</v>
      </c>
      <c r="BG1973" s="34">
        <f t="shared" si="304"/>
        <v>82.88000000000001</v>
      </c>
      <c r="BH1973" s="32">
        <f t="shared" si="305"/>
        <v>1</v>
      </c>
      <c r="BI1973" s="32">
        <f t="shared" si="306"/>
        <v>0</v>
      </c>
      <c r="BJ1973" s="69">
        <f t="shared" si="307"/>
        <v>0</v>
      </c>
      <c r="BK1973" s="158" t="str">
        <f t="shared" si="308"/>
        <v/>
      </c>
    </row>
    <row r="1974" spans="1:63" ht="12" customHeight="1" x14ac:dyDescent="0.2">
      <c r="A1974" s="8"/>
      <c r="B1974" s="7"/>
      <c r="C1974" s="7"/>
      <c r="D1974" s="7"/>
      <c r="E1974" s="7"/>
      <c r="F1974" s="7"/>
      <c r="G1974" s="7"/>
      <c r="H1974" s="7"/>
      <c r="I1974" s="10"/>
      <c r="J1974" s="25"/>
      <c r="K1974" s="250"/>
      <c r="L1974" s="31"/>
      <c r="M1974" s="9"/>
      <c r="N1974" s="11" t="s">
        <v>25</v>
      </c>
      <c r="O1974" s="39"/>
      <c r="P1974" s="47"/>
      <c r="Q1974" s="13"/>
      <c r="R1974" s="248">
        <f t="shared" si="300"/>
        <v>0</v>
      </c>
      <c r="S1974" s="248">
        <f t="shared" si="301"/>
        <v>0</v>
      </c>
      <c r="T1974" s="248">
        <f t="shared" si="302"/>
        <v>0</v>
      </c>
      <c r="U1974" s="248">
        <f t="shared" si="303"/>
        <v>0</v>
      </c>
      <c r="V1974" s="13"/>
      <c r="W1974" s="7"/>
      <c r="AT1974" s="130"/>
      <c r="BF1974" s="33">
        <f t="shared" si="309"/>
        <v>41242</v>
      </c>
      <c r="BG1974" s="34">
        <f t="shared" si="304"/>
        <v>82.88000000000001</v>
      </c>
      <c r="BH1974" s="32">
        <f t="shared" si="305"/>
        <v>1</v>
      </c>
      <c r="BI1974" s="32">
        <f t="shared" si="306"/>
        <v>0</v>
      </c>
      <c r="BJ1974" s="69">
        <f t="shared" si="307"/>
        <v>0</v>
      </c>
      <c r="BK1974" s="158" t="str">
        <f t="shared" si="308"/>
        <v/>
      </c>
    </row>
    <row r="1975" spans="1:63" ht="12" customHeight="1" x14ac:dyDescent="0.2">
      <c r="A1975" s="8"/>
      <c r="B1975" s="7"/>
      <c r="C1975" s="7"/>
      <c r="D1975" s="7"/>
      <c r="E1975" s="7"/>
      <c r="F1975" s="7"/>
      <c r="G1975" s="7"/>
      <c r="H1975" s="7"/>
      <c r="I1975" s="10"/>
      <c r="J1975" s="25"/>
      <c r="K1975" s="250"/>
      <c r="L1975" s="31"/>
      <c r="M1975" s="9"/>
      <c r="N1975" s="11" t="s">
        <v>25</v>
      </c>
      <c r="O1975" s="39"/>
      <c r="P1975" s="47"/>
      <c r="Q1975" s="13"/>
      <c r="R1975" s="248">
        <f t="shared" si="300"/>
        <v>0</v>
      </c>
      <c r="S1975" s="248">
        <f t="shared" si="301"/>
        <v>0</v>
      </c>
      <c r="T1975" s="248">
        <f t="shared" si="302"/>
        <v>0</v>
      </c>
      <c r="U1975" s="248">
        <f t="shared" si="303"/>
        <v>0</v>
      </c>
      <c r="V1975" s="13"/>
      <c r="W1975" s="7"/>
      <c r="AT1975" s="130"/>
      <c r="BF1975" s="33">
        <f t="shared" si="309"/>
        <v>41242</v>
      </c>
      <c r="BG1975" s="34">
        <f t="shared" si="304"/>
        <v>82.88000000000001</v>
      </c>
      <c r="BH1975" s="32">
        <f t="shared" si="305"/>
        <v>1</v>
      </c>
      <c r="BI1975" s="32">
        <f t="shared" si="306"/>
        <v>0</v>
      </c>
      <c r="BJ1975" s="69">
        <f t="shared" si="307"/>
        <v>0</v>
      </c>
      <c r="BK1975" s="158" t="str">
        <f t="shared" si="308"/>
        <v/>
      </c>
    </row>
    <row r="1976" spans="1:63" ht="12" customHeight="1" x14ac:dyDescent="0.2">
      <c r="A1976" s="8"/>
      <c r="B1976" s="7"/>
      <c r="C1976" s="7"/>
      <c r="D1976" s="7"/>
      <c r="E1976" s="7"/>
      <c r="F1976" s="7"/>
      <c r="G1976" s="7"/>
      <c r="H1976" s="7"/>
      <c r="I1976" s="10"/>
      <c r="J1976" s="25"/>
      <c r="K1976" s="250"/>
      <c r="L1976" s="31"/>
      <c r="M1976" s="9"/>
      <c r="N1976" s="11" t="s">
        <v>25</v>
      </c>
      <c r="O1976" s="39"/>
      <c r="P1976" s="47"/>
      <c r="Q1976" s="13"/>
      <c r="R1976" s="248">
        <f t="shared" si="300"/>
        <v>0</v>
      </c>
      <c r="S1976" s="248">
        <f t="shared" si="301"/>
        <v>0</v>
      </c>
      <c r="T1976" s="248">
        <f t="shared" si="302"/>
        <v>0</v>
      </c>
      <c r="U1976" s="248">
        <f t="shared" si="303"/>
        <v>0</v>
      </c>
      <c r="V1976" s="13"/>
      <c r="W1976" s="7"/>
      <c r="AT1976" s="130"/>
      <c r="BF1976" s="33">
        <f t="shared" si="309"/>
        <v>41242</v>
      </c>
      <c r="BG1976" s="34">
        <f t="shared" si="304"/>
        <v>82.88000000000001</v>
      </c>
      <c r="BH1976" s="32">
        <f t="shared" si="305"/>
        <v>1</v>
      </c>
      <c r="BI1976" s="32">
        <f t="shared" si="306"/>
        <v>0</v>
      </c>
      <c r="BJ1976" s="69">
        <f t="shared" si="307"/>
        <v>0</v>
      </c>
      <c r="BK1976" s="158" t="str">
        <f t="shared" si="308"/>
        <v/>
      </c>
    </row>
    <row r="1977" spans="1:63" ht="12" customHeight="1" x14ac:dyDescent="0.2">
      <c r="A1977" s="8"/>
      <c r="B1977" s="7"/>
      <c r="C1977" s="7"/>
      <c r="D1977" s="7"/>
      <c r="E1977" s="7"/>
      <c r="F1977" s="7"/>
      <c r="G1977" s="7"/>
      <c r="H1977" s="7"/>
      <c r="I1977" s="10"/>
      <c r="J1977" s="25"/>
      <c r="K1977" s="250"/>
      <c r="L1977" s="31"/>
      <c r="M1977" s="9"/>
      <c r="N1977" s="11" t="s">
        <v>25</v>
      </c>
      <c r="O1977" s="39"/>
      <c r="P1977" s="47"/>
      <c r="Q1977" s="13"/>
      <c r="R1977" s="248">
        <f t="shared" si="300"/>
        <v>0</v>
      </c>
      <c r="S1977" s="248">
        <f t="shared" si="301"/>
        <v>0</v>
      </c>
      <c r="T1977" s="248">
        <f t="shared" si="302"/>
        <v>0</v>
      </c>
      <c r="U1977" s="248">
        <f t="shared" si="303"/>
        <v>0</v>
      </c>
      <c r="V1977" s="13"/>
      <c r="W1977" s="7"/>
      <c r="AT1977" s="130"/>
      <c r="BF1977" s="33">
        <f t="shared" si="309"/>
        <v>41242</v>
      </c>
      <c r="BG1977" s="34">
        <f t="shared" si="304"/>
        <v>82.88000000000001</v>
      </c>
      <c r="BH1977" s="32">
        <f t="shared" si="305"/>
        <v>1</v>
      </c>
      <c r="BI1977" s="32">
        <f t="shared" si="306"/>
        <v>0</v>
      </c>
      <c r="BJ1977" s="69">
        <f t="shared" si="307"/>
        <v>0</v>
      </c>
      <c r="BK1977" s="158" t="str">
        <f t="shared" si="308"/>
        <v/>
      </c>
    </row>
    <row r="1978" spans="1:63" ht="12" customHeight="1" x14ac:dyDescent="0.2">
      <c r="A1978" s="8"/>
      <c r="B1978" s="7"/>
      <c r="C1978" s="7"/>
      <c r="D1978" s="7"/>
      <c r="E1978" s="7"/>
      <c r="F1978" s="7"/>
      <c r="G1978" s="7"/>
      <c r="H1978" s="7"/>
      <c r="I1978" s="10"/>
      <c r="J1978" s="25"/>
      <c r="K1978" s="250"/>
      <c r="L1978" s="31"/>
      <c r="M1978" s="9"/>
      <c r="N1978" s="11" t="s">
        <v>25</v>
      </c>
      <c r="O1978" s="39"/>
      <c r="P1978" s="47"/>
      <c r="Q1978" s="13"/>
      <c r="R1978" s="248">
        <f t="shared" si="300"/>
        <v>0</v>
      </c>
      <c r="S1978" s="248">
        <f t="shared" si="301"/>
        <v>0</v>
      </c>
      <c r="T1978" s="248">
        <f t="shared" si="302"/>
        <v>0</v>
      </c>
      <c r="U1978" s="248">
        <f t="shared" si="303"/>
        <v>0</v>
      </c>
      <c r="V1978" s="13"/>
      <c r="W1978" s="7"/>
      <c r="AT1978" s="130"/>
      <c r="BF1978" s="33">
        <f t="shared" si="309"/>
        <v>41242</v>
      </c>
      <c r="BG1978" s="34">
        <f t="shared" si="304"/>
        <v>82.88000000000001</v>
      </c>
      <c r="BH1978" s="32">
        <f t="shared" si="305"/>
        <v>1</v>
      </c>
      <c r="BI1978" s="32">
        <f t="shared" si="306"/>
        <v>0</v>
      </c>
      <c r="BJ1978" s="69">
        <f t="shared" si="307"/>
        <v>0</v>
      </c>
      <c r="BK1978" s="158" t="str">
        <f t="shared" si="308"/>
        <v/>
      </c>
    </row>
    <row r="1979" spans="1:63" ht="12" customHeight="1" x14ac:dyDescent="0.2">
      <c r="A1979" s="8"/>
      <c r="B1979" s="7"/>
      <c r="C1979" s="7"/>
      <c r="D1979" s="7"/>
      <c r="E1979" s="7"/>
      <c r="F1979" s="7"/>
      <c r="G1979" s="7"/>
      <c r="H1979" s="7"/>
      <c r="I1979" s="10"/>
      <c r="J1979" s="25"/>
      <c r="K1979" s="250"/>
      <c r="L1979" s="31"/>
      <c r="M1979" s="9"/>
      <c r="N1979" s="11" t="s">
        <v>25</v>
      </c>
      <c r="O1979" s="39"/>
      <c r="P1979" s="47"/>
      <c r="Q1979" s="13"/>
      <c r="R1979" s="248">
        <f t="shared" si="300"/>
        <v>0</v>
      </c>
      <c r="S1979" s="248">
        <f t="shared" si="301"/>
        <v>0</v>
      </c>
      <c r="T1979" s="248">
        <f t="shared" si="302"/>
        <v>0</v>
      </c>
      <c r="U1979" s="248">
        <f t="shared" si="303"/>
        <v>0</v>
      </c>
      <c r="V1979" s="13"/>
      <c r="W1979" s="7"/>
      <c r="AT1979" s="130"/>
      <c r="BF1979" s="33">
        <f t="shared" si="309"/>
        <v>41242</v>
      </c>
      <c r="BG1979" s="34">
        <f t="shared" si="304"/>
        <v>82.88000000000001</v>
      </c>
      <c r="BH1979" s="32">
        <f t="shared" si="305"/>
        <v>1</v>
      </c>
      <c r="BI1979" s="32">
        <f t="shared" si="306"/>
        <v>0</v>
      </c>
      <c r="BJ1979" s="69">
        <f t="shared" si="307"/>
        <v>0</v>
      </c>
      <c r="BK1979" s="158" t="str">
        <f t="shared" si="308"/>
        <v/>
      </c>
    </row>
    <row r="1980" spans="1:63" ht="12" customHeight="1" x14ac:dyDescent="0.2">
      <c r="A1980" s="8"/>
      <c r="B1980" s="7"/>
      <c r="C1980" s="7"/>
      <c r="D1980" s="7"/>
      <c r="E1980" s="7"/>
      <c r="F1980" s="7"/>
      <c r="G1980" s="7"/>
      <c r="H1980" s="7"/>
      <c r="I1980" s="10"/>
      <c r="J1980" s="25"/>
      <c r="K1980" s="250"/>
      <c r="L1980" s="31"/>
      <c r="M1980" s="9"/>
      <c r="N1980" s="11" t="s">
        <v>25</v>
      </c>
      <c r="O1980" s="39"/>
      <c r="P1980" s="47"/>
      <c r="Q1980" s="13"/>
      <c r="R1980" s="248">
        <f t="shared" si="300"/>
        <v>0</v>
      </c>
      <c r="S1980" s="248">
        <f t="shared" si="301"/>
        <v>0</v>
      </c>
      <c r="T1980" s="248">
        <f t="shared" si="302"/>
        <v>0</v>
      </c>
      <c r="U1980" s="248">
        <f t="shared" si="303"/>
        <v>0</v>
      </c>
      <c r="V1980" s="13"/>
      <c r="W1980" s="7"/>
      <c r="AT1980" s="130"/>
      <c r="BF1980" s="33">
        <f t="shared" si="309"/>
        <v>41242</v>
      </c>
      <c r="BG1980" s="34">
        <f t="shared" si="304"/>
        <v>82.88000000000001</v>
      </c>
      <c r="BH1980" s="32">
        <f t="shared" si="305"/>
        <v>1</v>
      </c>
      <c r="BI1980" s="32">
        <f t="shared" si="306"/>
        <v>0</v>
      </c>
      <c r="BJ1980" s="69">
        <f t="shared" si="307"/>
        <v>0</v>
      </c>
      <c r="BK1980" s="158" t="str">
        <f t="shared" si="308"/>
        <v/>
      </c>
    </row>
    <row r="1981" spans="1:63" ht="12" customHeight="1" x14ac:dyDescent="0.2">
      <c r="A1981" s="8"/>
      <c r="B1981" s="7"/>
      <c r="C1981" s="7"/>
      <c r="D1981" s="7"/>
      <c r="E1981" s="7"/>
      <c r="F1981" s="7"/>
      <c r="G1981" s="7"/>
      <c r="H1981" s="7"/>
      <c r="I1981" s="10"/>
      <c r="J1981" s="25"/>
      <c r="K1981" s="250"/>
      <c r="L1981" s="31"/>
      <c r="M1981" s="9"/>
      <c r="N1981" s="11" t="s">
        <v>25</v>
      </c>
      <c r="O1981" s="39"/>
      <c r="P1981" s="47"/>
      <c r="Q1981" s="13"/>
      <c r="R1981" s="248">
        <f t="shared" si="300"/>
        <v>0</v>
      </c>
      <c r="S1981" s="248">
        <f t="shared" si="301"/>
        <v>0</v>
      </c>
      <c r="T1981" s="248">
        <f t="shared" si="302"/>
        <v>0</v>
      </c>
      <c r="U1981" s="248">
        <f t="shared" si="303"/>
        <v>0</v>
      </c>
      <c r="V1981" s="13"/>
      <c r="W1981" s="7"/>
      <c r="AT1981" s="130"/>
      <c r="BF1981" s="33">
        <f t="shared" si="309"/>
        <v>41242</v>
      </c>
      <c r="BG1981" s="34">
        <f t="shared" si="304"/>
        <v>82.88000000000001</v>
      </c>
      <c r="BH1981" s="32">
        <f t="shared" si="305"/>
        <v>1</v>
      </c>
      <c r="BI1981" s="32">
        <f t="shared" si="306"/>
        <v>0</v>
      </c>
      <c r="BJ1981" s="69">
        <f t="shared" si="307"/>
        <v>0</v>
      </c>
      <c r="BK1981" s="158" t="str">
        <f t="shared" si="308"/>
        <v/>
      </c>
    </row>
    <row r="1982" spans="1:63" ht="12" customHeight="1" x14ac:dyDescent="0.2">
      <c r="A1982" s="8"/>
      <c r="B1982" s="7"/>
      <c r="C1982" s="7"/>
      <c r="D1982" s="7"/>
      <c r="E1982" s="7"/>
      <c r="F1982" s="7"/>
      <c r="G1982" s="7"/>
      <c r="H1982" s="7"/>
      <c r="I1982" s="10"/>
      <c r="J1982" s="25"/>
      <c r="K1982" s="250"/>
      <c r="L1982" s="31"/>
      <c r="M1982" s="9"/>
      <c r="N1982" s="11" t="s">
        <v>25</v>
      </c>
      <c r="O1982" s="39"/>
      <c r="P1982" s="47"/>
      <c r="Q1982" s="13"/>
      <c r="R1982" s="248">
        <f t="shared" si="300"/>
        <v>0</v>
      </c>
      <c r="S1982" s="248">
        <f t="shared" si="301"/>
        <v>0</v>
      </c>
      <c r="T1982" s="248">
        <f t="shared" si="302"/>
        <v>0</v>
      </c>
      <c r="U1982" s="248">
        <f t="shared" si="303"/>
        <v>0</v>
      </c>
      <c r="V1982" s="13"/>
      <c r="W1982" s="7"/>
      <c r="AT1982" s="130"/>
      <c r="BF1982" s="33">
        <f t="shared" si="309"/>
        <v>41242</v>
      </c>
      <c r="BG1982" s="34">
        <f t="shared" si="304"/>
        <v>82.88000000000001</v>
      </c>
      <c r="BH1982" s="32">
        <f t="shared" si="305"/>
        <v>1</v>
      </c>
      <c r="BI1982" s="32">
        <f t="shared" si="306"/>
        <v>0</v>
      </c>
      <c r="BJ1982" s="69">
        <f t="shared" si="307"/>
        <v>0</v>
      </c>
      <c r="BK1982" s="158" t="str">
        <f t="shared" si="308"/>
        <v/>
      </c>
    </row>
    <row r="1983" spans="1:63" ht="12" customHeight="1" x14ac:dyDescent="0.2">
      <c r="A1983" s="8"/>
      <c r="B1983" s="7"/>
      <c r="C1983" s="7"/>
      <c r="D1983" s="7"/>
      <c r="E1983" s="7"/>
      <c r="F1983" s="7"/>
      <c r="G1983" s="7"/>
      <c r="H1983" s="7"/>
      <c r="I1983" s="10"/>
      <c r="J1983" s="25"/>
      <c r="K1983" s="250"/>
      <c r="L1983" s="31"/>
      <c r="M1983" s="9"/>
      <c r="N1983" s="11" t="s">
        <v>25</v>
      </c>
      <c r="O1983" s="39"/>
      <c r="P1983" s="47"/>
      <c r="Q1983" s="13"/>
      <c r="R1983" s="248">
        <f t="shared" si="300"/>
        <v>0</v>
      </c>
      <c r="S1983" s="248">
        <f t="shared" si="301"/>
        <v>0</v>
      </c>
      <c r="T1983" s="248">
        <f t="shared" si="302"/>
        <v>0</v>
      </c>
      <c r="U1983" s="248">
        <f t="shared" si="303"/>
        <v>0</v>
      </c>
      <c r="V1983" s="13"/>
      <c r="W1983" s="7"/>
      <c r="AT1983" s="130"/>
      <c r="BF1983" s="33">
        <f t="shared" si="309"/>
        <v>41242</v>
      </c>
      <c r="BG1983" s="34">
        <f t="shared" si="304"/>
        <v>82.88000000000001</v>
      </c>
      <c r="BH1983" s="32">
        <f t="shared" si="305"/>
        <v>1</v>
      </c>
      <c r="BI1983" s="32">
        <f t="shared" si="306"/>
        <v>0</v>
      </c>
      <c r="BJ1983" s="69">
        <f t="shared" si="307"/>
        <v>0</v>
      </c>
      <c r="BK1983" s="158" t="str">
        <f t="shared" si="308"/>
        <v/>
      </c>
    </row>
    <row r="1984" spans="1:63" ht="12" customHeight="1" x14ac:dyDescent="0.2">
      <c r="A1984" s="8"/>
      <c r="B1984" s="7"/>
      <c r="C1984" s="7"/>
      <c r="D1984" s="7"/>
      <c r="E1984" s="7"/>
      <c r="F1984" s="7"/>
      <c r="G1984" s="7"/>
      <c r="H1984" s="7"/>
      <c r="I1984" s="10"/>
      <c r="J1984" s="25"/>
      <c r="K1984" s="250"/>
      <c r="L1984" s="31"/>
      <c r="M1984" s="9"/>
      <c r="N1984" s="11" t="s">
        <v>25</v>
      </c>
      <c r="O1984" s="39"/>
      <c r="P1984" s="47"/>
      <c r="Q1984" s="13"/>
      <c r="R1984" s="248">
        <f t="shared" si="300"/>
        <v>0</v>
      </c>
      <c r="S1984" s="248">
        <f t="shared" si="301"/>
        <v>0</v>
      </c>
      <c r="T1984" s="248">
        <f t="shared" si="302"/>
        <v>0</v>
      </c>
      <c r="U1984" s="248">
        <f t="shared" si="303"/>
        <v>0</v>
      </c>
      <c r="V1984" s="13"/>
      <c r="W1984" s="7"/>
      <c r="AT1984" s="130"/>
      <c r="BF1984" s="33">
        <f t="shared" si="309"/>
        <v>41242</v>
      </c>
      <c r="BG1984" s="34">
        <f t="shared" si="304"/>
        <v>82.88000000000001</v>
      </c>
      <c r="BH1984" s="32">
        <f t="shared" si="305"/>
        <v>1</v>
      </c>
      <c r="BI1984" s="32">
        <f t="shared" si="306"/>
        <v>0</v>
      </c>
      <c r="BJ1984" s="69">
        <f t="shared" si="307"/>
        <v>0</v>
      </c>
      <c r="BK1984" s="158" t="str">
        <f t="shared" si="308"/>
        <v/>
      </c>
    </row>
    <row r="1985" spans="1:63" ht="12" customHeight="1" x14ac:dyDescent="0.2">
      <c r="A1985" s="8"/>
      <c r="B1985" s="7"/>
      <c r="C1985" s="7"/>
      <c r="D1985" s="7"/>
      <c r="E1985" s="7"/>
      <c r="F1985" s="7"/>
      <c r="G1985" s="7"/>
      <c r="H1985" s="7"/>
      <c r="I1985" s="10"/>
      <c r="J1985" s="25"/>
      <c r="K1985" s="250"/>
      <c r="L1985" s="31"/>
      <c r="M1985" s="9"/>
      <c r="N1985" s="11" t="s">
        <v>25</v>
      </c>
      <c r="O1985" s="39"/>
      <c r="P1985" s="47"/>
      <c r="Q1985" s="13"/>
      <c r="R1985" s="248">
        <f t="shared" si="300"/>
        <v>0</v>
      </c>
      <c r="S1985" s="248">
        <f t="shared" si="301"/>
        <v>0</v>
      </c>
      <c r="T1985" s="248">
        <f t="shared" si="302"/>
        <v>0</v>
      </c>
      <c r="U1985" s="248">
        <f t="shared" si="303"/>
        <v>0</v>
      </c>
      <c r="V1985" s="13"/>
      <c r="W1985" s="7"/>
      <c r="AT1985" s="130"/>
      <c r="BF1985" s="33">
        <f t="shared" si="309"/>
        <v>41242</v>
      </c>
      <c r="BG1985" s="34">
        <f t="shared" si="304"/>
        <v>82.88000000000001</v>
      </c>
      <c r="BH1985" s="32">
        <f t="shared" si="305"/>
        <v>1</v>
      </c>
      <c r="BI1985" s="32">
        <f t="shared" si="306"/>
        <v>0</v>
      </c>
      <c r="BJ1985" s="69">
        <f t="shared" si="307"/>
        <v>0</v>
      </c>
      <c r="BK1985" s="158" t="str">
        <f t="shared" si="308"/>
        <v/>
      </c>
    </row>
    <row r="1986" spans="1:63" ht="12" customHeight="1" x14ac:dyDescent="0.2">
      <c r="A1986" s="8"/>
      <c r="B1986" s="7"/>
      <c r="C1986" s="7"/>
      <c r="D1986" s="7"/>
      <c r="E1986" s="7"/>
      <c r="F1986" s="7"/>
      <c r="G1986" s="7"/>
      <c r="H1986" s="7"/>
      <c r="I1986" s="10"/>
      <c r="J1986" s="25"/>
      <c r="K1986" s="250"/>
      <c r="L1986" s="31"/>
      <c r="M1986" s="9"/>
      <c r="N1986" s="11" t="s">
        <v>25</v>
      </c>
      <c r="O1986" s="39"/>
      <c r="P1986" s="47"/>
      <c r="Q1986" s="13"/>
      <c r="R1986" s="248">
        <f t="shared" si="300"/>
        <v>0</v>
      </c>
      <c r="S1986" s="248">
        <f t="shared" si="301"/>
        <v>0</v>
      </c>
      <c r="T1986" s="248">
        <f t="shared" si="302"/>
        <v>0</v>
      </c>
      <c r="U1986" s="248">
        <f t="shared" si="303"/>
        <v>0</v>
      </c>
      <c r="V1986" s="13"/>
      <c r="W1986" s="7"/>
      <c r="AT1986" s="130"/>
      <c r="BF1986" s="33">
        <f t="shared" si="309"/>
        <v>41242</v>
      </c>
      <c r="BG1986" s="34">
        <f t="shared" si="304"/>
        <v>82.88000000000001</v>
      </c>
      <c r="BH1986" s="32">
        <f t="shared" si="305"/>
        <v>1</v>
      </c>
      <c r="BI1986" s="32">
        <f t="shared" si="306"/>
        <v>0</v>
      </c>
      <c r="BJ1986" s="69">
        <f t="shared" si="307"/>
        <v>0</v>
      </c>
      <c r="BK1986" s="158" t="str">
        <f t="shared" si="308"/>
        <v/>
      </c>
    </row>
    <row r="1987" spans="1:63" ht="12" customHeight="1" x14ac:dyDescent="0.2">
      <c r="A1987" s="8"/>
      <c r="B1987" s="7"/>
      <c r="C1987" s="7"/>
      <c r="D1987" s="7"/>
      <c r="E1987" s="7"/>
      <c r="F1987" s="7"/>
      <c r="G1987" s="7"/>
      <c r="H1987" s="7"/>
      <c r="I1987" s="10"/>
      <c r="J1987" s="25"/>
      <c r="K1987" s="250"/>
      <c r="L1987" s="31"/>
      <c r="M1987" s="9"/>
      <c r="N1987" s="11" t="s">
        <v>25</v>
      </c>
      <c r="O1987" s="39"/>
      <c r="P1987" s="47"/>
      <c r="Q1987" s="13"/>
      <c r="R1987" s="248">
        <f t="shared" si="300"/>
        <v>0</v>
      </c>
      <c r="S1987" s="248">
        <f t="shared" si="301"/>
        <v>0</v>
      </c>
      <c r="T1987" s="248">
        <f t="shared" si="302"/>
        <v>0</v>
      </c>
      <c r="U1987" s="248">
        <f t="shared" si="303"/>
        <v>0</v>
      </c>
      <c r="V1987" s="13"/>
      <c r="W1987" s="7"/>
      <c r="AT1987" s="130"/>
      <c r="BF1987" s="33">
        <f t="shared" si="309"/>
        <v>41242</v>
      </c>
      <c r="BG1987" s="34">
        <f t="shared" si="304"/>
        <v>82.88000000000001</v>
      </c>
      <c r="BH1987" s="32">
        <f t="shared" si="305"/>
        <v>1</v>
      </c>
      <c r="BI1987" s="32">
        <f t="shared" si="306"/>
        <v>0</v>
      </c>
      <c r="BJ1987" s="69">
        <f t="shared" si="307"/>
        <v>0</v>
      </c>
      <c r="BK1987" s="158" t="str">
        <f t="shared" si="308"/>
        <v/>
      </c>
    </row>
    <row r="1988" spans="1:63" ht="12" customHeight="1" x14ac:dyDescent="0.2">
      <c r="A1988" s="8"/>
      <c r="B1988" s="7"/>
      <c r="C1988" s="7"/>
      <c r="D1988" s="7"/>
      <c r="E1988" s="7"/>
      <c r="F1988" s="7"/>
      <c r="G1988" s="7"/>
      <c r="H1988" s="7"/>
      <c r="I1988" s="10"/>
      <c r="J1988" s="25"/>
      <c r="K1988" s="250"/>
      <c r="L1988" s="31"/>
      <c r="M1988" s="9"/>
      <c r="N1988" s="11" t="s">
        <v>25</v>
      </c>
      <c r="O1988" s="39"/>
      <c r="P1988" s="47"/>
      <c r="Q1988" s="13"/>
      <c r="R1988" s="248">
        <f t="shared" si="300"/>
        <v>0</v>
      </c>
      <c r="S1988" s="248">
        <f t="shared" si="301"/>
        <v>0</v>
      </c>
      <c r="T1988" s="248">
        <f t="shared" si="302"/>
        <v>0</v>
      </c>
      <c r="U1988" s="248">
        <f t="shared" si="303"/>
        <v>0</v>
      </c>
      <c r="V1988" s="13"/>
      <c r="W1988" s="7"/>
      <c r="AT1988" s="130"/>
      <c r="BF1988" s="33">
        <f t="shared" si="309"/>
        <v>41242</v>
      </c>
      <c r="BG1988" s="34">
        <f t="shared" si="304"/>
        <v>82.88000000000001</v>
      </c>
      <c r="BH1988" s="32">
        <f t="shared" si="305"/>
        <v>1</v>
      </c>
      <c r="BI1988" s="32">
        <f t="shared" si="306"/>
        <v>0</v>
      </c>
      <c r="BJ1988" s="69">
        <f t="shared" si="307"/>
        <v>0</v>
      </c>
      <c r="BK1988" s="158" t="str">
        <f t="shared" si="308"/>
        <v/>
      </c>
    </row>
    <row r="1989" spans="1:63" ht="12" customHeight="1" x14ac:dyDescent="0.2">
      <c r="A1989" s="8"/>
      <c r="B1989" s="7"/>
      <c r="C1989" s="7"/>
      <c r="D1989" s="7"/>
      <c r="E1989" s="7"/>
      <c r="F1989" s="7"/>
      <c r="G1989" s="7"/>
      <c r="H1989" s="7"/>
      <c r="I1989" s="10"/>
      <c r="J1989" s="25"/>
      <c r="K1989" s="250"/>
      <c r="L1989" s="31"/>
      <c r="M1989" s="9"/>
      <c r="N1989" s="11" t="s">
        <v>25</v>
      </c>
      <c r="O1989" s="39"/>
      <c r="P1989" s="47"/>
      <c r="Q1989" s="13"/>
      <c r="R1989" s="248">
        <f t="shared" si="300"/>
        <v>0</v>
      </c>
      <c r="S1989" s="248">
        <f t="shared" si="301"/>
        <v>0</v>
      </c>
      <c r="T1989" s="248">
        <f t="shared" si="302"/>
        <v>0</v>
      </c>
      <c r="U1989" s="248">
        <f t="shared" si="303"/>
        <v>0</v>
      </c>
      <c r="V1989" s="13"/>
      <c r="W1989" s="7"/>
      <c r="AT1989" s="130"/>
      <c r="BF1989" s="33">
        <f t="shared" si="309"/>
        <v>41242</v>
      </c>
      <c r="BG1989" s="34">
        <f t="shared" si="304"/>
        <v>82.88000000000001</v>
      </c>
      <c r="BH1989" s="32">
        <f t="shared" si="305"/>
        <v>1</v>
      </c>
      <c r="BI1989" s="32">
        <f t="shared" si="306"/>
        <v>0</v>
      </c>
      <c r="BJ1989" s="69">
        <f t="shared" si="307"/>
        <v>0</v>
      </c>
      <c r="BK1989" s="158" t="str">
        <f t="shared" si="308"/>
        <v/>
      </c>
    </row>
    <row r="1990" spans="1:63" ht="12" customHeight="1" x14ac:dyDescent="0.2">
      <c r="A1990" s="8"/>
      <c r="B1990" s="7"/>
      <c r="C1990" s="7"/>
      <c r="D1990" s="7"/>
      <c r="E1990" s="7"/>
      <c r="F1990" s="7"/>
      <c r="G1990" s="7"/>
      <c r="H1990" s="7"/>
      <c r="I1990" s="10"/>
      <c r="J1990" s="25"/>
      <c r="K1990" s="250"/>
      <c r="L1990" s="31"/>
      <c r="M1990" s="9"/>
      <c r="N1990" s="11" t="s">
        <v>25</v>
      </c>
      <c r="O1990" s="39"/>
      <c r="P1990" s="47"/>
      <c r="Q1990" s="13"/>
      <c r="R1990" s="248">
        <f t="shared" si="300"/>
        <v>0</v>
      </c>
      <c r="S1990" s="248">
        <f t="shared" si="301"/>
        <v>0</v>
      </c>
      <c r="T1990" s="248">
        <f t="shared" si="302"/>
        <v>0</v>
      </c>
      <c r="U1990" s="248">
        <f t="shared" si="303"/>
        <v>0</v>
      </c>
      <c r="V1990" s="13"/>
      <c r="W1990" s="7"/>
      <c r="AT1990" s="130"/>
      <c r="BF1990" s="33">
        <f t="shared" si="309"/>
        <v>41242</v>
      </c>
      <c r="BG1990" s="34">
        <f t="shared" si="304"/>
        <v>82.88000000000001</v>
      </c>
      <c r="BH1990" s="32">
        <f t="shared" si="305"/>
        <v>1</v>
      </c>
      <c r="BI1990" s="32">
        <f t="shared" si="306"/>
        <v>0</v>
      </c>
      <c r="BJ1990" s="69">
        <f t="shared" si="307"/>
        <v>0</v>
      </c>
      <c r="BK1990" s="158" t="str">
        <f t="shared" si="308"/>
        <v/>
      </c>
    </row>
    <row r="1991" spans="1:63" ht="12" customHeight="1" x14ac:dyDescent="0.2">
      <c r="A1991" s="8"/>
      <c r="B1991" s="7"/>
      <c r="C1991" s="7"/>
      <c r="D1991" s="7"/>
      <c r="E1991" s="7"/>
      <c r="F1991" s="7"/>
      <c r="G1991" s="7"/>
      <c r="H1991" s="7"/>
      <c r="I1991" s="10"/>
      <c r="J1991" s="25"/>
      <c r="K1991" s="250"/>
      <c r="L1991" s="31"/>
      <c r="M1991" s="9"/>
      <c r="N1991" s="11" t="s">
        <v>25</v>
      </c>
      <c r="O1991" s="39"/>
      <c r="P1991" s="47"/>
      <c r="Q1991" s="13"/>
      <c r="R1991" s="248">
        <f t="shared" si="300"/>
        <v>0</v>
      </c>
      <c r="S1991" s="248">
        <f t="shared" si="301"/>
        <v>0</v>
      </c>
      <c r="T1991" s="248">
        <f t="shared" si="302"/>
        <v>0</v>
      </c>
      <c r="U1991" s="248">
        <f t="shared" si="303"/>
        <v>0</v>
      </c>
      <c r="V1991" s="13"/>
      <c r="W1991" s="7"/>
      <c r="AT1991" s="130"/>
      <c r="BF1991" s="33">
        <f t="shared" si="309"/>
        <v>41242</v>
      </c>
      <c r="BG1991" s="34">
        <f t="shared" si="304"/>
        <v>82.88000000000001</v>
      </c>
      <c r="BH1991" s="32">
        <f t="shared" si="305"/>
        <v>1</v>
      </c>
      <c r="BI1991" s="32">
        <f t="shared" si="306"/>
        <v>0</v>
      </c>
      <c r="BJ1991" s="69">
        <f t="shared" si="307"/>
        <v>0</v>
      </c>
      <c r="BK1991" s="158" t="str">
        <f t="shared" si="308"/>
        <v/>
      </c>
    </row>
    <row r="1992" spans="1:63" ht="12" customHeight="1" x14ac:dyDescent="0.2">
      <c r="A1992" s="8"/>
      <c r="B1992" s="7"/>
      <c r="C1992" s="7"/>
      <c r="D1992" s="7"/>
      <c r="E1992" s="7"/>
      <c r="F1992" s="7"/>
      <c r="G1992" s="7"/>
      <c r="H1992" s="7"/>
      <c r="I1992" s="10"/>
      <c r="J1992" s="25"/>
      <c r="K1992" s="250"/>
      <c r="L1992" s="31"/>
      <c r="M1992" s="9"/>
      <c r="N1992" s="11" t="s">
        <v>25</v>
      </c>
      <c r="O1992" s="39"/>
      <c r="P1992" s="47"/>
      <c r="Q1992" s="13"/>
      <c r="R1992" s="248">
        <f t="shared" si="300"/>
        <v>0</v>
      </c>
      <c r="S1992" s="248">
        <f t="shared" si="301"/>
        <v>0</v>
      </c>
      <c r="T1992" s="248">
        <f t="shared" si="302"/>
        <v>0</v>
      </c>
      <c r="U1992" s="248">
        <f t="shared" si="303"/>
        <v>0</v>
      </c>
      <c r="V1992" s="13"/>
      <c r="W1992" s="7"/>
      <c r="AT1992" s="130"/>
      <c r="BF1992" s="33">
        <f t="shared" si="309"/>
        <v>41242</v>
      </c>
      <c r="BG1992" s="34">
        <f t="shared" si="304"/>
        <v>82.88000000000001</v>
      </c>
      <c r="BH1992" s="32">
        <f t="shared" si="305"/>
        <v>1</v>
      </c>
      <c r="BI1992" s="32">
        <f t="shared" si="306"/>
        <v>0</v>
      </c>
      <c r="BJ1992" s="69">
        <f t="shared" si="307"/>
        <v>0</v>
      </c>
      <c r="BK1992" s="158" t="str">
        <f t="shared" si="308"/>
        <v/>
      </c>
    </row>
    <row r="1993" spans="1:63" ht="12" customHeight="1" x14ac:dyDescent="0.2">
      <c r="A1993" s="8"/>
      <c r="B1993" s="7"/>
      <c r="C1993" s="7"/>
      <c r="D1993" s="7"/>
      <c r="E1993" s="7"/>
      <c r="F1993" s="7"/>
      <c r="G1993" s="7"/>
      <c r="H1993" s="7"/>
      <c r="I1993" s="10"/>
      <c r="J1993" s="25"/>
      <c r="K1993" s="250"/>
      <c r="L1993" s="31"/>
      <c r="M1993" s="9"/>
      <c r="N1993" s="11" t="s">
        <v>25</v>
      </c>
      <c r="O1993" s="39"/>
      <c r="P1993" s="47"/>
      <c r="Q1993" s="13"/>
      <c r="R1993" s="248">
        <f t="shared" si="300"/>
        <v>0</v>
      </c>
      <c r="S1993" s="248">
        <f t="shared" si="301"/>
        <v>0</v>
      </c>
      <c r="T1993" s="248">
        <f t="shared" si="302"/>
        <v>0</v>
      </c>
      <c r="U1993" s="248">
        <f t="shared" si="303"/>
        <v>0</v>
      </c>
      <c r="V1993" s="13"/>
      <c r="W1993" s="7"/>
      <c r="AT1993" s="130"/>
      <c r="BF1993" s="33">
        <f t="shared" si="309"/>
        <v>41242</v>
      </c>
      <c r="BG1993" s="34">
        <f t="shared" si="304"/>
        <v>82.88000000000001</v>
      </c>
      <c r="BH1993" s="32">
        <f t="shared" si="305"/>
        <v>1</v>
      </c>
      <c r="BI1993" s="32">
        <f t="shared" si="306"/>
        <v>0</v>
      </c>
      <c r="BJ1993" s="69">
        <f t="shared" si="307"/>
        <v>0</v>
      </c>
      <c r="BK1993" s="158" t="str">
        <f t="shared" si="308"/>
        <v/>
      </c>
    </row>
    <row r="1994" spans="1:63" ht="12" customHeight="1" x14ac:dyDescent="0.2">
      <c r="A1994" s="8"/>
      <c r="B1994" s="7"/>
      <c r="C1994" s="7"/>
      <c r="D1994" s="7"/>
      <c r="E1994" s="7"/>
      <c r="F1994" s="7"/>
      <c r="G1994" s="7"/>
      <c r="H1994" s="7"/>
      <c r="I1994" s="10"/>
      <c r="J1994" s="25"/>
      <c r="K1994" s="250"/>
      <c r="L1994" s="31"/>
      <c r="M1994" s="9"/>
      <c r="N1994" s="11" t="s">
        <v>25</v>
      </c>
      <c r="O1994" s="39"/>
      <c r="P1994" s="47"/>
      <c r="Q1994" s="13"/>
      <c r="R1994" s="248">
        <f t="shared" si="300"/>
        <v>0</v>
      </c>
      <c r="S1994" s="248">
        <f t="shared" si="301"/>
        <v>0</v>
      </c>
      <c r="T1994" s="248">
        <f t="shared" si="302"/>
        <v>0</v>
      </c>
      <c r="U1994" s="248">
        <f t="shared" si="303"/>
        <v>0</v>
      </c>
      <c r="V1994" s="13"/>
      <c r="W1994" s="7"/>
      <c r="AT1994" s="130"/>
      <c r="BF1994" s="33">
        <f t="shared" si="309"/>
        <v>41242</v>
      </c>
      <c r="BG1994" s="34">
        <f t="shared" si="304"/>
        <v>82.88000000000001</v>
      </c>
      <c r="BH1994" s="32">
        <f t="shared" si="305"/>
        <v>1</v>
      </c>
      <c r="BI1994" s="32">
        <f t="shared" si="306"/>
        <v>0</v>
      </c>
      <c r="BJ1994" s="69">
        <f t="shared" si="307"/>
        <v>0</v>
      </c>
      <c r="BK1994" s="158" t="str">
        <f t="shared" si="308"/>
        <v/>
      </c>
    </row>
    <row r="1995" spans="1:63" ht="12" customHeight="1" x14ac:dyDescent="0.2">
      <c r="A1995" s="8"/>
      <c r="B1995" s="7"/>
      <c r="C1995" s="7"/>
      <c r="D1995" s="7"/>
      <c r="E1995" s="7"/>
      <c r="F1995" s="7"/>
      <c r="G1995" s="7"/>
      <c r="H1995" s="7"/>
      <c r="I1995" s="10"/>
      <c r="J1995" s="25"/>
      <c r="K1995" s="250"/>
      <c r="L1995" s="31"/>
      <c r="M1995" s="9"/>
      <c r="N1995" s="11" t="s">
        <v>25</v>
      </c>
      <c r="O1995" s="39"/>
      <c r="P1995" s="47"/>
      <c r="Q1995" s="13"/>
      <c r="R1995" s="248">
        <f t="shared" ref="R1995:R2058" si="310">IF(N1995&lt;&gt;"M",ROUND(IF(M1995&lt;&gt;"Y",IF(P1995&lt;&gt;"Y",K1995,K1995*(BH1995-1)),0),ROUNDING),"")</f>
        <v>0</v>
      </c>
      <c r="S1995" s="248">
        <f t="shared" ref="S1995:S2058" si="311">IF(N1995&lt;&gt;"M",ROUND(IF(O1995&gt;0,IF(M1995="Y",BI1995*(1-O1995),IF(BI1995&gt;R1995,R1995 + (BI1995 - R1995)*(1-O1995),BI1995)),BI1995),ROUNDING),"")</f>
        <v>0</v>
      </c>
      <c r="T1995" s="248">
        <f t="shared" ref="T1995:T2058" si="312">IF(N1995&lt;&gt;"M",ROUND(IF(O1995&gt;0,IF(M1995="Y",BJ1995*(1-O1995),IF(BJ1995&gt;R1995,R1995 + (BJ1995 - R1995)*(1-O1995),BJ1995)),BJ1995),ROUNDING),"")</f>
        <v>0</v>
      </c>
      <c r="U1995" s="248">
        <f t="shared" ref="U1995:U2058" si="313">IF(N1995&lt;&gt;"M",ROUND(IF(OR(N1995="P",N1995=""),0,IF(OR(M1995="N",M1995=""),T1995-R1995,T1995)),ROUNDING),"")</f>
        <v>0</v>
      </c>
      <c r="V1995" s="13"/>
      <c r="W1995" s="7"/>
      <c r="AT1995" s="130"/>
      <c r="BF1995" s="33">
        <f t="shared" si="309"/>
        <v>41242</v>
      </c>
      <c r="BG1995" s="34">
        <f t="shared" ref="BG1995:BG2058" si="314">IF(N1995&lt;&gt;"M",BG1994+U1995,BG1994)</f>
        <v>82.88000000000001</v>
      </c>
      <c r="BH1995" s="32">
        <f t="shared" ref="BH1995:BH2058" si="315">IF(L1995&lt;&gt;"",IF(ODDS_TYPE=1,L1995,IF(ODDS_TYPE=2,IF(L1995&gt;0,1+L1995/100,IF(L1995&lt;0,1-100/L1995,1)),IF(ODDS_TYPE=3,1+L1995,IF(ODDS_TYPE=4,1+L1995,IF(ODDS_TYPE=5,IF(L1995&gt;0,1+L1995,1-1/L1995),IF(ODDS_TYPE=6,IF(L1995&gt;=0,L1995+1,1-1/L1995),1)))))),1)</f>
        <v>1</v>
      </c>
      <c r="BI1995" s="32">
        <f t="shared" ref="BI1995:BI2058" si="316">IF(P1995&lt;&gt;"Y",IF(M1995&lt;&gt;"Y",K1995*BH1995,K1995*BH1995 - K1995),IF(M1995&lt;&gt;"Y",K1995*BH1995,K1995))</f>
        <v>0</v>
      </c>
      <c r="BJ1995" s="69">
        <f t="shared" ref="BJ1995:BJ2058" si="317">IF(P1995&lt;&gt;"Y",
IF(M1995&lt;&gt;"Y",
IF(N1995="Y",K1995*BH1995,IF(N1995="P",0,IF(OR(N1995="R",N1995="PU"),K1995,IF(N1995="H",K1995*BH1995*0.5,IF(N1995="HW",K1995*0.5*(1 + BH1995),IF(N1995="HL",K1995*0.5,0)))))),
IF(N1995="Y",K1995*BH1995 - K1995,IF(N1995="P",0,IF(OR(N1995="R",N1995="PU"),0,IF(N1995="H",IF(BH1995&gt;2,0.5*K1995*BH1995 - K1995,0),IF(N1995="HW",K1995*0.5*(1 + BH1995) - K1995,IF(N1995="HL",0,0))))))),
IF(M1995&lt;&gt;"Y",
IF(N1995="Y",K1995*BH1995,IF(N1995="P",0,IF(OR(N1995="R",N1995="PU"),K1995*(BH1995-1),IF(N1995="H",K1995*BH1995*0.5,IF(N1995="HW",K1995*(BH1995-1)*0.5,IF(N1995="HL",K1995*BH1995 - K1995*0.5,0)))))),
IF(N1995="Y",K1995,IF(N1995="P",0,IF(OR(N1995="R",N1995="PU"),0,IF(N1995="H",IF(BH1995&lt;2,K1995*BH1995*0.5 - K1995*(BH1995-1),0),IF(N1995="HW",0,IF(N1995="HL",K1995*0.5,0)))))))
)</f>
        <v>0</v>
      </c>
      <c r="BK1995" s="158" t="str">
        <f t="shared" ref="BK1995:BK2058" si="318">IF(FILT_M=1,IF(LEN(C1995)&gt;0,C1995,""),IF(FILT_M=2,IF(LEN(E1995)&gt;0,E1995,""),IF(FILT_M=3,IF(LEN(F1995)&gt;0,F1995,""),IF(FILT_M=4,IF(LEN(G1995)&gt;0,G1995,""),""))))</f>
        <v/>
      </c>
    </row>
    <row r="1996" spans="1:63" ht="12" customHeight="1" x14ac:dyDescent="0.2">
      <c r="A1996" s="8"/>
      <c r="B1996" s="7"/>
      <c r="C1996" s="7"/>
      <c r="D1996" s="7"/>
      <c r="E1996" s="7"/>
      <c r="F1996" s="7"/>
      <c r="G1996" s="7"/>
      <c r="H1996" s="7"/>
      <c r="I1996" s="10"/>
      <c r="J1996" s="25"/>
      <c r="K1996" s="250"/>
      <c r="L1996" s="31"/>
      <c r="M1996" s="9"/>
      <c r="N1996" s="11" t="s">
        <v>25</v>
      </c>
      <c r="O1996" s="39"/>
      <c r="P1996" s="47"/>
      <c r="Q1996" s="13"/>
      <c r="R1996" s="248">
        <f t="shared" si="310"/>
        <v>0</v>
      </c>
      <c r="S1996" s="248">
        <f t="shared" si="311"/>
        <v>0</v>
      </c>
      <c r="T1996" s="248">
        <f t="shared" si="312"/>
        <v>0</v>
      </c>
      <c r="U1996" s="248">
        <f t="shared" si="313"/>
        <v>0</v>
      </c>
      <c r="V1996" s="13"/>
      <c r="W1996" s="7"/>
      <c r="AT1996" s="130"/>
      <c r="BF1996" s="33">
        <f t="shared" ref="BF1996:BF2059" si="319">IF(A1996&gt;2,A1996,BF1995)</f>
        <v>41242</v>
      </c>
      <c r="BG1996" s="34">
        <f t="shared" si="314"/>
        <v>82.88000000000001</v>
      </c>
      <c r="BH1996" s="32">
        <f t="shared" si="315"/>
        <v>1</v>
      </c>
      <c r="BI1996" s="32">
        <f t="shared" si="316"/>
        <v>0</v>
      </c>
      <c r="BJ1996" s="69">
        <f t="shared" si="317"/>
        <v>0</v>
      </c>
      <c r="BK1996" s="158" t="str">
        <f t="shared" si="318"/>
        <v/>
      </c>
    </row>
    <row r="1997" spans="1:63" ht="12" customHeight="1" x14ac:dyDescent="0.2">
      <c r="A1997" s="8"/>
      <c r="B1997" s="7"/>
      <c r="C1997" s="7"/>
      <c r="D1997" s="7"/>
      <c r="E1997" s="7"/>
      <c r="F1997" s="7"/>
      <c r="G1997" s="7"/>
      <c r="H1997" s="7"/>
      <c r="I1997" s="10"/>
      <c r="J1997" s="25"/>
      <c r="K1997" s="250"/>
      <c r="L1997" s="31"/>
      <c r="M1997" s="9"/>
      <c r="N1997" s="11" t="s">
        <v>25</v>
      </c>
      <c r="O1997" s="39"/>
      <c r="P1997" s="47"/>
      <c r="Q1997" s="13"/>
      <c r="R1997" s="248">
        <f t="shared" si="310"/>
        <v>0</v>
      </c>
      <c r="S1997" s="248">
        <f t="shared" si="311"/>
        <v>0</v>
      </c>
      <c r="T1997" s="248">
        <f t="shared" si="312"/>
        <v>0</v>
      </c>
      <c r="U1997" s="248">
        <f t="shared" si="313"/>
        <v>0</v>
      </c>
      <c r="V1997" s="13"/>
      <c r="W1997" s="7"/>
      <c r="AT1997" s="130"/>
      <c r="BF1997" s="33">
        <f t="shared" si="319"/>
        <v>41242</v>
      </c>
      <c r="BG1997" s="34">
        <f t="shared" si="314"/>
        <v>82.88000000000001</v>
      </c>
      <c r="BH1997" s="32">
        <f t="shared" si="315"/>
        <v>1</v>
      </c>
      <c r="BI1997" s="32">
        <f t="shared" si="316"/>
        <v>0</v>
      </c>
      <c r="BJ1997" s="69">
        <f t="shared" si="317"/>
        <v>0</v>
      </c>
      <c r="BK1997" s="158" t="str">
        <f t="shared" si="318"/>
        <v/>
      </c>
    </row>
    <row r="1998" spans="1:63" ht="12" customHeight="1" x14ac:dyDescent="0.2">
      <c r="A1998" s="8"/>
      <c r="B1998" s="7"/>
      <c r="C1998" s="7"/>
      <c r="D1998" s="7"/>
      <c r="E1998" s="7"/>
      <c r="F1998" s="7"/>
      <c r="G1998" s="7"/>
      <c r="H1998" s="7"/>
      <c r="I1998" s="10"/>
      <c r="J1998" s="25"/>
      <c r="K1998" s="250"/>
      <c r="L1998" s="31"/>
      <c r="M1998" s="9"/>
      <c r="N1998" s="11" t="s">
        <v>25</v>
      </c>
      <c r="O1998" s="39"/>
      <c r="P1998" s="47"/>
      <c r="Q1998" s="13"/>
      <c r="R1998" s="248">
        <f t="shared" si="310"/>
        <v>0</v>
      </c>
      <c r="S1998" s="248">
        <f t="shared" si="311"/>
        <v>0</v>
      </c>
      <c r="T1998" s="248">
        <f t="shared" si="312"/>
        <v>0</v>
      </c>
      <c r="U1998" s="248">
        <f t="shared" si="313"/>
        <v>0</v>
      </c>
      <c r="V1998" s="13"/>
      <c r="W1998" s="7"/>
      <c r="AT1998" s="130"/>
      <c r="BF1998" s="33">
        <f t="shared" si="319"/>
        <v>41242</v>
      </c>
      <c r="BG1998" s="34">
        <f t="shared" si="314"/>
        <v>82.88000000000001</v>
      </c>
      <c r="BH1998" s="32">
        <f t="shared" si="315"/>
        <v>1</v>
      </c>
      <c r="BI1998" s="32">
        <f t="shared" si="316"/>
        <v>0</v>
      </c>
      <c r="BJ1998" s="69">
        <f t="shared" si="317"/>
        <v>0</v>
      </c>
      <c r="BK1998" s="158" t="str">
        <f t="shared" si="318"/>
        <v/>
      </c>
    </row>
    <row r="1999" spans="1:63" ht="12" customHeight="1" x14ac:dyDescent="0.2">
      <c r="A1999" s="8"/>
      <c r="B1999" s="7"/>
      <c r="C1999" s="7"/>
      <c r="D1999" s="7"/>
      <c r="E1999" s="7"/>
      <c r="F1999" s="7"/>
      <c r="G1999" s="7"/>
      <c r="H1999" s="7"/>
      <c r="I1999" s="10"/>
      <c r="J1999" s="25"/>
      <c r="K1999" s="250"/>
      <c r="L1999" s="31"/>
      <c r="M1999" s="9"/>
      <c r="N1999" s="11" t="s">
        <v>25</v>
      </c>
      <c r="O1999" s="39"/>
      <c r="P1999" s="47"/>
      <c r="Q1999" s="13"/>
      <c r="R1999" s="248">
        <f t="shared" si="310"/>
        <v>0</v>
      </c>
      <c r="S1999" s="248">
        <f t="shared" si="311"/>
        <v>0</v>
      </c>
      <c r="T1999" s="248">
        <f t="shared" si="312"/>
        <v>0</v>
      </c>
      <c r="U1999" s="248">
        <f t="shared" si="313"/>
        <v>0</v>
      </c>
      <c r="V1999" s="13"/>
      <c r="W1999" s="7"/>
      <c r="AT1999" s="130"/>
      <c r="BF1999" s="33">
        <f t="shared" si="319"/>
        <v>41242</v>
      </c>
      <c r="BG1999" s="34">
        <f t="shared" si="314"/>
        <v>82.88000000000001</v>
      </c>
      <c r="BH1999" s="32">
        <f t="shared" si="315"/>
        <v>1</v>
      </c>
      <c r="BI1999" s="32">
        <f t="shared" si="316"/>
        <v>0</v>
      </c>
      <c r="BJ1999" s="69">
        <f t="shared" si="317"/>
        <v>0</v>
      </c>
      <c r="BK1999" s="158" t="str">
        <f t="shared" si="318"/>
        <v/>
      </c>
    </row>
    <row r="2000" spans="1:63" ht="12" customHeight="1" x14ac:dyDescent="0.2">
      <c r="A2000" s="8"/>
      <c r="B2000" s="7"/>
      <c r="C2000" s="7"/>
      <c r="D2000" s="7"/>
      <c r="E2000" s="7"/>
      <c r="F2000" s="7"/>
      <c r="G2000" s="7"/>
      <c r="H2000" s="7"/>
      <c r="I2000" s="10"/>
      <c r="J2000" s="25"/>
      <c r="K2000" s="250"/>
      <c r="L2000" s="31"/>
      <c r="M2000" s="9"/>
      <c r="N2000" s="11" t="s">
        <v>25</v>
      </c>
      <c r="O2000" s="39"/>
      <c r="P2000" s="47"/>
      <c r="Q2000" s="13"/>
      <c r="R2000" s="248">
        <f t="shared" si="310"/>
        <v>0</v>
      </c>
      <c r="S2000" s="248">
        <f t="shared" si="311"/>
        <v>0</v>
      </c>
      <c r="T2000" s="248">
        <f t="shared" si="312"/>
        <v>0</v>
      </c>
      <c r="U2000" s="248">
        <f t="shared" si="313"/>
        <v>0</v>
      </c>
      <c r="V2000" s="13"/>
      <c r="W2000" s="7"/>
      <c r="AT2000" s="130"/>
      <c r="BF2000" s="33">
        <f t="shared" si="319"/>
        <v>41242</v>
      </c>
      <c r="BG2000" s="34">
        <f t="shared" si="314"/>
        <v>82.88000000000001</v>
      </c>
      <c r="BH2000" s="32">
        <f t="shared" si="315"/>
        <v>1</v>
      </c>
      <c r="BI2000" s="32">
        <f t="shared" si="316"/>
        <v>0</v>
      </c>
      <c r="BJ2000" s="69">
        <f t="shared" si="317"/>
        <v>0</v>
      </c>
      <c r="BK2000" s="158" t="str">
        <f t="shared" si="318"/>
        <v/>
      </c>
    </row>
    <row r="2001" spans="1:63" ht="12" customHeight="1" x14ac:dyDescent="0.2">
      <c r="A2001" s="8"/>
      <c r="B2001" s="7"/>
      <c r="C2001" s="7"/>
      <c r="D2001" s="7"/>
      <c r="E2001" s="7"/>
      <c r="F2001" s="7"/>
      <c r="G2001" s="7"/>
      <c r="H2001" s="7"/>
      <c r="I2001" s="10"/>
      <c r="J2001" s="25"/>
      <c r="K2001" s="250"/>
      <c r="L2001" s="31"/>
      <c r="M2001" s="9"/>
      <c r="N2001" s="11" t="s">
        <v>25</v>
      </c>
      <c r="O2001" s="39"/>
      <c r="P2001" s="47"/>
      <c r="Q2001" s="13"/>
      <c r="R2001" s="248">
        <f t="shared" si="310"/>
        <v>0</v>
      </c>
      <c r="S2001" s="248">
        <f t="shared" si="311"/>
        <v>0</v>
      </c>
      <c r="T2001" s="248">
        <f t="shared" si="312"/>
        <v>0</v>
      </c>
      <c r="U2001" s="248">
        <f t="shared" si="313"/>
        <v>0</v>
      </c>
      <c r="V2001" s="13"/>
      <c r="W2001" s="7"/>
      <c r="AT2001" s="130"/>
      <c r="BF2001" s="33">
        <f t="shared" si="319"/>
        <v>41242</v>
      </c>
      <c r="BG2001" s="34">
        <f t="shared" si="314"/>
        <v>82.88000000000001</v>
      </c>
      <c r="BH2001" s="32">
        <f t="shared" si="315"/>
        <v>1</v>
      </c>
      <c r="BI2001" s="32">
        <f t="shared" si="316"/>
        <v>0</v>
      </c>
      <c r="BJ2001" s="69">
        <f t="shared" si="317"/>
        <v>0</v>
      </c>
      <c r="BK2001" s="158" t="str">
        <f t="shared" si="318"/>
        <v/>
      </c>
    </row>
    <row r="2002" spans="1:63" ht="12" customHeight="1" x14ac:dyDescent="0.2">
      <c r="A2002" s="8"/>
      <c r="B2002" s="7"/>
      <c r="C2002" s="7"/>
      <c r="D2002" s="7"/>
      <c r="E2002" s="7"/>
      <c r="F2002" s="7"/>
      <c r="G2002" s="7"/>
      <c r="H2002" s="7"/>
      <c r="I2002" s="10"/>
      <c r="J2002" s="25"/>
      <c r="K2002" s="250"/>
      <c r="L2002" s="31"/>
      <c r="M2002" s="9"/>
      <c r="N2002" s="11" t="s">
        <v>25</v>
      </c>
      <c r="O2002" s="39"/>
      <c r="P2002" s="47"/>
      <c r="Q2002" s="13"/>
      <c r="R2002" s="248">
        <f t="shared" si="310"/>
        <v>0</v>
      </c>
      <c r="S2002" s="248">
        <f t="shared" si="311"/>
        <v>0</v>
      </c>
      <c r="T2002" s="248">
        <f t="shared" si="312"/>
        <v>0</v>
      </c>
      <c r="U2002" s="248">
        <f t="shared" si="313"/>
        <v>0</v>
      </c>
      <c r="V2002" s="13"/>
      <c r="W2002" s="7"/>
      <c r="AT2002" s="130"/>
      <c r="BF2002" s="33">
        <f t="shared" si="319"/>
        <v>41242</v>
      </c>
      <c r="BG2002" s="34">
        <f t="shared" si="314"/>
        <v>82.88000000000001</v>
      </c>
      <c r="BH2002" s="32">
        <f t="shared" si="315"/>
        <v>1</v>
      </c>
      <c r="BI2002" s="32">
        <f t="shared" si="316"/>
        <v>0</v>
      </c>
      <c r="BJ2002" s="69">
        <f t="shared" si="317"/>
        <v>0</v>
      </c>
      <c r="BK2002" s="158" t="str">
        <f t="shared" si="318"/>
        <v/>
      </c>
    </row>
    <row r="2003" spans="1:63" ht="12" customHeight="1" x14ac:dyDescent="0.2">
      <c r="A2003" s="8"/>
      <c r="B2003" s="7"/>
      <c r="C2003" s="7"/>
      <c r="D2003" s="7"/>
      <c r="E2003" s="7"/>
      <c r="F2003" s="7"/>
      <c r="G2003" s="7"/>
      <c r="H2003" s="7"/>
      <c r="I2003" s="10"/>
      <c r="J2003" s="25"/>
      <c r="K2003" s="250"/>
      <c r="L2003" s="31"/>
      <c r="M2003" s="9"/>
      <c r="N2003" s="11" t="s">
        <v>25</v>
      </c>
      <c r="O2003" s="39"/>
      <c r="P2003" s="47"/>
      <c r="Q2003" s="13"/>
      <c r="R2003" s="248">
        <f t="shared" si="310"/>
        <v>0</v>
      </c>
      <c r="S2003" s="248">
        <f t="shared" si="311"/>
        <v>0</v>
      </c>
      <c r="T2003" s="248">
        <f t="shared" si="312"/>
        <v>0</v>
      </c>
      <c r="U2003" s="248">
        <f t="shared" si="313"/>
        <v>0</v>
      </c>
      <c r="V2003" s="13"/>
      <c r="W2003" s="7"/>
      <c r="AT2003" s="130"/>
      <c r="BF2003" s="33">
        <f t="shared" si="319"/>
        <v>41242</v>
      </c>
      <c r="BG2003" s="34">
        <f t="shared" si="314"/>
        <v>82.88000000000001</v>
      </c>
      <c r="BH2003" s="32">
        <f t="shared" si="315"/>
        <v>1</v>
      </c>
      <c r="BI2003" s="32">
        <f t="shared" si="316"/>
        <v>0</v>
      </c>
      <c r="BJ2003" s="69">
        <f t="shared" si="317"/>
        <v>0</v>
      </c>
      <c r="BK2003" s="158" t="str">
        <f t="shared" si="318"/>
        <v/>
      </c>
    </row>
    <row r="2004" spans="1:63" ht="12" customHeight="1" x14ac:dyDescent="0.2">
      <c r="A2004" s="8"/>
      <c r="B2004" s="7"/>
      <c r="C2004" s="7"/>
      <c r="D2004" s="7"/>
      <c r="E2004" s="7"/>
      <c r="F2004" s="7"/>
      <c r="G2004" s="7"/>
      <c r="H2004" s="7"/>
      <c r="I2004" s="10"/>
      <c r="J2004" s="25"/>
      <c r="K2004" s="250"/>
      <c r="L2004" s="31"/>
      <c r="M2004" s="9"/>
      <c r="N2004" s="11" t="s">
        <v>25</v>
      </c>
      <c r="O2004" s="39"/>
      <c r="P2004" s="47"/>
      <c r="Q2004" s="13"/>
      <c r="R2004" s="248">
        <f t="shared" si="310"/>
        <v>0</v>
      </c>
      <c r="S2004" s="248">
        <f t="shared" si="311"/>
        <v>0</v>
      </c>
      <c r="T2004" s="248">
        <f t="shared" si="312"/>
        <v>0</v>
      </c>
      <c r="U2004" s="248">
        <f t="shared" si="313"/>
        <v>0</v>
      </c>
      <c r="V2004" s="13"/>
      <c r="W2004" s="7"/>
      <c r="AT2004" s="130"/>
      <c r="BF2004" s="33">
        <f t="shared" si="319"/>
        <v>41242</v>
      </c>
      <c r="BG2004" s="34">
        <f t="shared" si="314"/>
        <v>82.88000000000001</v>
      </c>
      <c r="BH2004" s="32">
        <f t="shared" si="315"/>
        <v>1</v>
      </c>
      <c r="BI2004" s="32">
        <f t="shared" si="316"/>
        <v>0</v>
      </c>
      <c r="BJ2004" s="69">
        <f t="shared" si="317"/>
        <v>0</v>
      </c>
      <c r="BK2004" s="158" t="str">
        <f t="shared" si="318"/>
        <v/>
      </c>
    </row>
    <row r="2005" spans="1:63" ht="12" customHeight="1" x14ac:dyDescent="0.2">
      <c r="A2005" s="8"/>
      <c r="B2005" s="7"/>
      <c r="C2005" s="7"/>
      <c r="D2005" s="7"/>
      <c r="E2005" s="7"/>
      <c r="F2005" s="7"/>
      <c r="G2005" s="7"/>
      <c r="H2005" s="7"/>
      <c r="I2005" s="10"/>
      <c r="J2005" s="25"/>
      <c r="K2005" s="250"/>
      <c r="L2005" s="31"/>
      <c r="M2005" s="9"/>
      <c r="N2005" s="11" t="s">
        <v>25</v>
      </c>
      <c r="O2005" s="39"/>
      <c r="P2005" s="47"/>
      <c r="Q2005" s="13"/>
      <c r="R2005" s="248">
        <f t="shared" si="310"/>
        <v>0</v>
      </c>
      <c r="S2005" s="248">
        <f t="shared" si="311"/>
        <v>0</v>
      </c>
      <c r="T2005" s="248">
        <f t="shared" si="312"/>
        <v>0</v>
      </c>
      <c r="U2005" s="248">
        <f t="shared" si="313"/>
        <v>0</v>
      </c>
      <c r="V2005" s="13"/>
      <c r="W2005" s="7"/>
      <c r="AT2005" s="130"/>
      <c r="BF2005" s="33">
        <f t="shared" si="319"/>
        <v>41242</v>
      </c>
      <c r="BG2005" s="34">
        <f t="shared" si="314"/>
        <v>82.88000000000001</v>
      </c>
      <c r="BH2005" s="32">
        <f t="shared" si="315"/>
        <v>1</v>
      </c>
      <c r="BI2005" s="32">
        <f t="shared" si="316"/>
        <v>0</v>
      </c>
      <c r="BJ2005" s="69">
        <f t="shared" si="317"/>
        <v>0</v>
      </c>
      <c r="BK2005" s="158" t="str">
        <f t="shared" si="318"/>
        <v/>
      </c>
    </row>
    <row r="2006" spans="1:63" ht="12" customHeight="1" x14ac:dyDescent="0.2">
      <c r="A2006" s="8"/>
      <c r="B2006" s="7"/>
      <c r="C2006" s="7"/>
      <c r="D2006" s="7"/>
      <c r="E2006" s="7"/>
      <c r="F2006" s="7"/>
      <c r="G2006" s="7"/>
      <c r="H2006" s="7"/>
      <c r="I2006" s="10"/>
      <c r="J2006" s="25"/>
      <c r="K2006" s="250"/>
      <c r="L2006" s="31"/>
      <c r="M2006" s="9"/>
      <c r="N2006" s="11" t="s">
        <v>25</v>
      </c>
      <c r="O2006" s="39"/>
      <c r="P2006" s="47"/>
      <c r="Q2006" s="13"/>
      <c r="R2006" s="248">
        <f t="shared" si="310"/>
        <v>0</v>
      </c>
      <c r="S2006" s="248">
        <f t="shared" si="311"/>
        <v>0</v>
      </c>
      <c r="T2006" s="248">
        <f t="shared" si="312"/>
        <v>0</v>
      </c>
      <c r="U2006" s="248">
        <f t="shared" si="313"/>
        <v>0</v>
      </c>
      <c r="V2006" s="13"/>
      <c r="W2006" s="7"/>
      <c r="AT2006" s="130"/>
      <c r="BF2006" s="33">
        <f t="shared" si="319"/>
        <v>41242</v>
      </c>
      <c r="BG2006" s="34">
        <f t="shared" si="314"/>
        <v>82.88000000000001</v>
      </c>
      <c r="BH2006" s="32">
        <f t="shared" si="315"/>
        <v>1</v>
      </c>
      <c r="BI2006" s="32">
        <f t="shared" si="316"/>
        <v>0</v>
      </c>
      <c r="BJ2006" s="69">
        <f t="shared" si="317"/>
        <v>0</v>
      </c>
      <c r="BK2006" s="158" t="str">
        <f t="shared" si="318"/>
        <v/>
      </c>
    </row>
    <row r="2007" spans="1:63" ht="12" customHeight="1" x14ac:dyDescent="0.2">
      <c r="A2007" s="8"/>
      <c r="B2007" s="7"/>
      <c r="C2007" s="7"/>
      <c r="D2007" s="7"/>
      <c r="E2007" s="7"/>
      <c r="F2007" s="7"/>
      <c r="G2007" s="7"/>
      <c r="H2007" s="7"/>
      <c r="I2007" s="10"/>
      <c r="J2007" s="25"/>
      <c r="K2007" s="250"/>
      <c r="L2007" s="31"/>
      <c r="M2007" s="9"/>
      <c r="N2007" s="11" t="s">
        <v>25</v>
      </c>
      <c r="O2007" s="39"/>
      <c r="P2007" s="47"/>
      <c r="Q2007" s="13"/>
      <c r="R2007" s="248">
        <f t="shared" si="310"/>
        <v>0</v>
      </c>
      <c r="S2007" s="248">
        <f t="shared" si="311"/>
        <v>0</v>
      </c>
      <c r="T2007" s="248">
        <f t="shared" si="312"/>
        <v>0</v>
      </c>
      <c r="U2007" s="248">
        <f t="shared" si="313"/>
        <v>0</v>
      </c>
      <c r="V2007" s="13"/>
      <c r="W2007" s="7"/>
      <c r="AT2007" s="130"/>
      <c r="BF2007" s="33">
        <f t="shared" si="319"/>
        <v>41242</v>
      </c>
      <c r="BG2007" s="34">
        <f t="shared" si="314"/>
        <v>82.88000000000001</v>
      </c>
      <c r="BH2007" s="32">
        <f t="shared" si="315"/>
        <v>1</v>
      </c>
      <c r="BI2007" s="32">
        <f t="shared" si="316"/>
        <v>0</v>
      </c>
      <c r="BJ2007" s="69">
        <f t="shared" si="317"/>
        <v>0</v>
      </c>
      <c r="BK2007" s="158" t="str">
        <f t="shared" si="318"/>
        <v/>
      </c>
    </row>
    <row r="2008" spans="1:63" ht="12" customHeight="1" x14ac:dyDescent="0.2">
      <c r="A2008" s="8"/>
      <c r="B2008" s="7"/>
      <c r="C2008" s="7"/>
      <c r="D2008" s="7"/>
      <c r="E2008" s="7"/>
      <c r="F2008" s="7"/>
      <c r="G2008" s="7"/>
      <c r="H2008" s="7"/>
      <c r="I2008" s="10"/>
      <c r="J2008" s="25"/>
      <c r="K2008" s="250"/>
      <c r="L2008" s="31"/>
      <c r="M2008" s="9"/>
      <c r="N2008" s="11" t="s">
        <v>25</v>
      </c>
      <c r="O2008" s="39"/>
      <c r="P2008" s="47"/>
      <c r="Q2008" s="13"/>
      <c r="R2008" s="248">
        <f t="shared" si="310"/>
        <v>0</v>
      </c>
      <c r="S2008" s="248">
        <f t="shared" si="311"/>
        <v>0</v>
      </c>
      <c r="T2008" s="248">
        <f t="shared" si="312"/>
        <v>0</v>
      </c>
      <c r="U2008" s="248">
        <f t="shared" si="313"/>
        <v>0</v>
      </c>
      <c r="V2008" s="13"/>
      <c r="W2008" s="7"/>
      <c r="AT2008" s="130"/>
      <c r="BF2008" s="33">
        <f t="shared" si="319"/>
        <v>41242</v>
      </c>
      <c r="BG2008" s="34">
        <f t="shared" si="314"/>
        <v>82.88000000000001</v>
      </c>
      <c r="BH2008" s="32">
        <f t="shared" si="315"/>
        <v>1</v>
      </c>
      <c r="BI2008" s="32">
        <f t="shared" si="316"/>
        <v>0</v>
      </c>
      <c r="BJ2008" s="69">
        <f t="shared" si="317"/>
        <v>0</v>
      </c>
      <c r="BK2008" s="158" t="str">
        <f t="shared" si="318"/>
        <v/>
      </c>
    </row>
    <row r="2009" spans="1:63" ht="12" customHeight="1" x14ac:dyDescent="0.2">
      <c r="A2009" s="8"/>
      <c r="B2009" s="7"/>
      <c r="C2009" s="7"/>
      <c r="D2009" s="7"/>
      <c r="E2009" s="7"/>
      <c r="F2009" s="7"/>
      <c r="G2009" s="7"/>
      <c r="H2009" s="7"/>
      <c r="I2009" s="10"/>
      <c r="J2009" s="25"/>
      <c r="K2009" s="250"/>
      <c r="L2009" s="31"/>
      <c r="M2009" s="9"/>
      <c r="N2009" s="11" t="s">
        <v>25</v>
      </c>
      <c r="O2009" s="39"/>
      <c r="P2009" s="47"/>
      <c r="Q2009" s="13"/>
      <c r="R2009" s="248">
        <f t="shared" si="310"/>
        <v>0</v>
      </c>
      <c r="S2009" s="248">
        <f t="shared" si="311"/>
        <v>0</v>
      </c>
      <c r="T2009" s="248">
        <f t="shared" si="312"/>
        <v>0</v>
      </c>
      <c r="U2009" s="248">
        <f t="shared" si="313"/>
        <v>0</v>
      </c>
      <c r="V2009" s="13"/>
      <c r="W2009" s="7"/>
      <c r="AT2009" s="130"/>
      <c r="BF2009" s="33">
        <f t="shared" si="319"/>
        <v>41242</v>
      </c>
      <c r="BG2009" s="34">
        <f t="shared" si="314"/>
        <v>82.88000000000001</v>
      </c>
      <c r="BH2009" s="32">
        <f t="shared" si="315"/>
        <v>1</v>
      </c>
      <c r="BI2009" s="32">
        <f t="shared" si="316"/>
        <v>0</v>
      </c>
      <c r="BJ2009" s="69">
        <f t="shared" si="317"/>
        <v>0</v>
      </c>
      <c r="BK2009" s="158" t="str">
        <f t="shared" si="318"/>
        <v/>
      </c>
    </row>
    <row r="2010" spans="1:63" ht="12" customHeight="1" x14ac:dyDescent="0.2">
      <c r="A2010" s="8"/>
      <c r="B2010" s="7"/>
      <c r="C2010" s="7"/>
      <c r="D2010" s="7"/>
      <c r="E2010" s="7"/>
      <c r="F2010" s="7"/>
      <c r="G2010" s="7"/>
      <c r="H2010" s="7"/>
      <c r="I2010" s="10"/>
      <c r="J2010" s="25"/>
      <c r="K2010" s="250"/>
      <c r="L2010" s="31"/>
      <c r="M2010" s="9"/>
      <c r="N2010" s="11" t="s">
        <v>25</v>
      </c>
      <c r="O2010" s="39"/>
      <c r="P2010" s="47"/>
      <c r="Q2010" s="13"/>
      <c r="R2010" s="248">
        <f t="shared" si="310"/>
        <v>0</v>
      </c>
      <c r="S2010" s="248">
        <f t="shared" si="311"/>
        <v>0</v>
      </c>
      <c r="T2010" s="248">
        <f t="shared" si="312"/>
        <v>0</v>
      </c>
      <c r="U2010" s="248">
        <f t="shared" si="313"/>
        <v>0</v>
      </c>
      <c r="V2010" s="13"/>
      <c r="W2010" s="7"/>
      <c r="AT2010" s="130"/>
      <c r="BF2010" s="33">
        <f t="shared" si="319"/>
        <v>41242</v>
      </c>
      <c r="BG2010" s="34">
        <f t="shared" si="314"/>
        <v>82.88000000000001</v>
      </c>
      <c r="BH2010" s="32">
        <f t="shared" si="315"/>
        <v>1</v>
      </c>
      <c r="BI2010" s="32">
        <f t="shared" si="316"/>
        <v>0</v>
      </c>
      <c r="BJ2010" s="69">
        <f t="shared" si="317"/>
        <v>0</v>
      </c>
      <c r="BK2010" s="158" t="str">
        <f t="shared" si="318"/>
        <v/>
      </c>
    </row>
    <row r="2011" spans="1:63" ht="12" customHeight="1" x14ac:dyDescent="0.2">
      <c r="A2011" s="8"/>
      <c r="B2011" s="7"/>
      <c r="C2011" s="7"/>
      <c r="D2011" s="7"/>
      <c r="E2011" s="7"/>
      <c r="F2011" s="7"/>
      <c r="G2011" s="7"/>
      <c r="H2011" s="7"/>
      <c r="I2011" s="10"/>
      <c r="J2011" s="25"/>
      <c r="K2011" s="250"/>
      <c r="L2011" s="31"/>
      <c r="M2011" s="9"/>
      <c r="N2011" s="11" t="s">
        <v>25</v>
      </c>
      <c r="O2011" s="39"/>
      <c r="P2011" s="47"/>
      <c r="Q2011" s="13"/>
      <c r="R2011" s="248">
        <f t="shared" si="310"/>
        <v>0</v>
      </c>
      <c r="S2011" s="248">
        <f t="shared" si="311"/>
        <v>0</v>
      </c>
      <c r="T2011" s="248">
        <f t="shared" si="312"/>
        <v>0</v>
      </c>
      <c r="U2011" s="248">
        <f t="shared" si="313"/>
        <v>0</v>
      </c>
      <c r="V2011" s="13"/>
      <c r="W2011" s="7"/>
      <c r="AT2011" s="130"/>
      <c r="BF2011" s="33">
        <f t="shared" si="319"/>
        <v>41242</v>
      </c>
      <c r="BG2011" s="34">
        <f t="shared" si="314"/>
        <v>82.88000000000001</v>
      </c>
      <c r="BH2011" s="32">
        <f t="shared" si="315"/>
        <v>1</v>
      </c>
      <c r="BI2011" s="32">
        <f t="shared" si="316"/>
        <v>0</v>
      </c>
      <c r="BJ2011" s="69">
        <f t="shared" si="317"/>
        <v>0</v>
      </c>
      <c r="BK2011" s="158" t="str">
        <f t="shared" si="318"/>
        <v/>
      </c>
    </row>
    <row r="2012" spans="1:63" ht="12" customHeight="1" x14ac:dyDescent="0.2">
      <c r="A2012" s="8"/>
      <c r="B2012" s="7"/>
      <c r="C2012" s="7"/>
      <c r="D2012" s="7"/>
      <c r="E2012" s="7"/>
      <c r="F2012" s="7"/>
      <c r="G2012" s="7"/>
      <c r="H2012" s="7"/>
      <c r="I2012" s="10"/>
      <c r="J2012" s="25"/>
      <c r="K2012" s="250"/>
      <c r="L2012" s="31"/>
      <c r="M2012" s="9"/>
      <c r="N2012" s="11" t="s">
        <v>25</v>
      </c>
      <c r="O2012" s="39"/>
      <c r="P2012" s="47"/>
      <c r="Q2012" s="13"/>
      <c r="R2012" s="248">
        <f t="shared" si="310"/>
        <v>0</v>
      </c>
      <c r="S2012" s="248">
        <f t="shared" si="311"/>
        <v>0</v>
      </c>
      <c r="T2012" s="248">
        <f t="shared" si="312"/>
        <v>0</v>
      </c>
      <c r="U2012" s="248">
        <f t="shared" si="313"/>
        <v>0</v>
      </c>
      <c r="V2012" s="13"/>
      <c r="W2012" s="7"/>
      <c r="AT2012" s="130"/>
      <c r="BF2012" s="33">
        <f t="shared" si="319"/>
        <v>41242</v>
      </c>
      <c r="BG2012" s="34">
        <f t="shared" si="314"/>
        <v>82.88000000000001</v>
      </c>
      <c r="BH2012" s="32">
        <f t="shared" si="315"/>
        <v>1</v>
      </c>
      <c r="BI2012" s="32">
        <f t="shared" si="316"/>
        <v>0</v>
      </c>
      <c r="BJ2012" s="69">
        <f t="shared" si="317"/>
        <v>0</v>
      </c>
      <c r="BK2012" s="158" t="str">
        <f t="shared" si="318"/>
        <v/>
      </c>
    </row>
    <row r="2013" spans="1:63" ht="12" customHeight="1" x14ac:dyDescent="0.2">
      <c r="A2013" s="8"/>
      <c r="B2013" s="7"/>
      <c r="C2013" s="7"/>
      <c r="D2013" s="7"/>
      <c r="E2013" s="7"/>
      <c r="F2013" s="7"/>
      <c r="G2013" s="7"/>
      <c r="H2013" s="7"/>
      <c r="I2013" s="10"/>
      <c r="J2013" s="25"/>
      <c r="K2013" s="250"/>
      <c r="L2013" s="31"/>
      <c r="M2013" s="9"/>
      <c r="N2013" s="11" t="s">
        <v>25</v>
      </c>
      <c r="O2013" s="39"/>
      <c r="P2013" s="47"/>
      <c r="Q2013" s="13"/>
      <c r="R2013" s="248">
        <f t="shared" si="310"/>
        <v>0</v>
      </c>
      <c r="S2013" s="248">
        <f t="shared" si="311"/>
        <v>0</v>
      </c>
      <c r="T2013" s="248">
        <f t="shared" si="312"/>
        <v>0</v>
      </c>
      <c r="U2013" s="248">
        <f t="shared" si="313"/>
        <v>0</v>
      </c>
      <c r="V2013" s="13"/>
      <c r="W2013" s="7"/>
      <c r="AT2013" s="130"/>
      <c r="BF2013" s="33">
        <f t="shared" si="319"/>
        <v>41242</v>
      </c>
      <c r="BG2013" s="34">
        <f t="shared" si="314"/>
        <v>82.88000000000001</v>
      </c>
      <c r="BH2013" s="32">
        <f t="shared" si="315"/>
        <v>1</v>
      </c>
      <c r="BI2013" s="32">
        <f t="shared" si="316"/>
        <v>0</v>
      </c>
      <c r="BJ2013" s="69">
        <f t="shared" si="317"/>
        <v>0</v>
      </c>
      <c r="BK2013" s="158" t="str">
        <f t="shared" si="318"/>
        <v/>
      </c>
    </row>
    <row r="2014" spans="1:63" ht="12" customHeight="1" x14ac:dyDescent="0.2">
      <c r="A2014" s="8"/>
      <c r="B2014" s="7"/>
      <c r="C2014" s="7"/>
      <c r="D2014" s="7"/>
      <c r="E2014" s="7"/>
      <c r="F2014" s="7"/>
      <c r="G2014" s="7"/>
      <c r="H2014" s="7"/>
      <c r="I2014" s="10"/>
      <c r="J2014" s="25"/>
      <c r="K2014" s="250"/>
      <c r="L2014" s="31"/>
      <c r="M2014" s="9"/>
      <c r="N2014" s="11" t="s">
        <v>25</v>
      </c>
      <c r="O2014" s="39"/>
      <c r="P2014" s="47"/>
      <c r="Q2014" s="13"/>
      <c r="R2014" s="248">
        <f t="shared" si="310"/>
        <v>0</v>
      </c>
      <c r="S2014" s="248">
        <f t="shared" si="311"/>
        <v>0</v>
      </c>
      <c r="T2014" s="248">
        <f t="shared" si="312"/>
        <v>0</v>
      </c>
      <c r="U2014" s="248">
        <f t="shared" si="313"/>
        <v>0</v>
      </c>
      <c r="V2014" s="13"/>
      <c r="W2014" s="7"/>
      <c r="AT2014" s="130"/>
      <c r="BF2014" s="33">
        <f t="shared" si="319"/>
        <v>41242</v>
      </c>
      <c r="BG2014" s="34">
        <f t="shared" si="314"/>
        <v>82.88000000000001</v>
      </c>
      <c r="BH2014" s="32">
        <f t="shared" si="315"/>
        <v>1</v>
      </c>
      <c r="BI2014" s="32">
        <f t="shared" si="316"/>
        <v>0</v>
      </c>
      <c r="BJ2014" s="69">
        <f t="shared" si="317"/>
        <v>0</v>
      </c>
      <c r="BK2014" s="158" t="str">
        <f t="shared" si="318"/>
        <v/>
      </c>
    </row>
    <row r="2015" spans="1:63" ht="12" customHeight="1" x14ac:dyDescent="0.2">
      <c r="A2015" s="8"/>
      <c r="B2015" s="7"/>
      <c r="C2015" s="7"/>
      <c r="D2015" s="7"/>
      <c r="E2015" s="7"/>
      <c r="F2015" s="7"/>
      <c r="G2015" s="7"/>
      <c r="H2015" s="7"/>
      <c r="I2015" s="10"/>
      <c r="J2015" s="25"/>
      <c r="K2015" s="250"/>
      <c r="L2015" s="31"/>
      <c r="M2015" s="9"/>
      <c r="N2015" s="11" t="s">
        <v>25</v>
      </c>
      <c r="O2015" s="39"/>
      <c r="P2015" s="47"/>
      <c r="Q2015" s="13"/>
      <c r="R2015" s="248">
        <f t="shared" si="310"/>
        <v>0</v>
      </c>
      <c r="S2015" s="248">
        <f t="shared" si="311"/>
        <v>0</v>
      </c>
      <c r="T2015" s="248">
        <f t="shared" si="312"/>
        <v>0</v>
      </c>
      <c r="U2015" s="248">
        <f t="shared" si="313"/>
        <v>0</v>
      </c>
      <c r="V2015" s="13"/>
      <c r="W2015" s="7"/>
      <c r="AT2015" s="130"/>
      <c r="BF2015" s="33">
        <f t="shared" si="319"/>
        <v>41242</v>
      </c>
      <c r="BG2015" s="34">
        <f t="shared" si="314"/>
        <v>82.88000000000001</v>
      </c>
      <c r="BH2015" s="32">
        <f t="shared" si="315"/>
        <v>1</v>
      </c>
      <c r="BI2015" s="32">
        <f t="shared" si="316"/>
        <v>0</v>
      </c>
      <c r="BJ2015" s="69">
        <f t="shared" si="317"/>
        <v>0</v>
      </c>
      <c r="BK2015" s="158" t="str">
        <f t="shared" si="318"/>
        <v/>
      </c>
    </row>
    <row r="2016" spans="1:63" ht="12" customHeight="1" x14ac:dyDescent="0.2">
      <c r="A2016" s="8"/>
      <c r="B2016" s="7"/>
      <c r="C2016" s="7"/>
      <c r="D2016" s="7"/>
      <c r="E2016" s="7"/>
      <c r="F2016" s="7"/>
      <c r="G2016" s="7"/>
      <c r="H2016" s="7"/>
      <c r="I2016" s="10"/>
      <c r="J2016" s="25"/>
      <c r="K2016" s="250"/>
      <c r="L2016" s="31"/>
      <c r="M2016" s="9"/>
      <c r="N2016" s="11" t="s">
        <v>25</v>
      </c>
      <c r="O2016" s="39"/>
      <c r="P2016" s="47"/>
      <c r="Q2016" s="13"/>
      <c r="R2016" s="248">
        <f t="shared" si="310"/>
        <v>0</v>
      </c>
      <c r="S2016" s="248">
        <f t="shared" si="311"/>
        <v>0</v>
      </c>
      <c r="T2016" s="248">
        <f t="shared" si="312"/>
        <v>0</v>
      </c>
      <c r="U2016" s="248">
        <f t="shared" si="313"/>
        <v>0</v>
      </c>
      <c r="V2016" s="13"/>
      <c r="W2016" s="7"/>
      <c r="AT2016" s="130"/>
      <c r="BF2016" s="33">
        <f t="shared" si="319"/>
        <v>41242</v>
      </c>
      <c r="BG2016" s="34">
        <f t="shared" si="314"/>
        <v>82.88000000000001</v>
      </c>
      <c r="BH2016" s="32">
        <f t="shared" si="315"/>
        <v>1</v>
      </c>
      <c r="BI2016" s="32">
        <f t="shared" si="316"/>
        <v>0</v>
      </c>
      <c r="BJ2016" s="69">
        <f t="shared" si="317"/>
        <v>0</v>
      </c>
      <c r="BK2016" s="158" t="str">
        <f t="shared" si="318"/>
        <v/>
      </c>
    </row>
    <row r="2017" spans="1:63" ht="12" customHeight="1" x14ac:dyDescent="0.2">
      <c r="A2017" s="8"/>
      <c r="B2017" s="7"/>
      <c r="C2017" s="7"/>
      <c r="D2017" s="7"/>
      <c r="E2017" s="7"/>
      <c r="F2017" s="7"/>
      <c r="G2017" s="7"/>
      <c r="H2017" s="7"/>
      <c r="I2017" s="10"/>
      <c r="J2017" s="25"/>
      <c r="K2017" s="250"/>
      <c r="L2017" s="31"/>
      <c r="M2017" s="9"/>
      <c r="N2017" s="11" t="s">
        <v>25</v>
      </c>
      <c r="O2017" s="39"/>
      <c r="P2017" s="47"/>
      <c r="Q2017" s="13"/>
      <c r="R2017" s="248">
        <f t="shared" si="310"/>
        <v>0</v>
      </c>
      <c r="S2017" s="248">
        <f t="shared" si="311"/>
        <v>0</v>
      </c>
      <c r="T2017" s="248">
        <f t="shared" si="312"/>
        <v>0</v>
      </c>
      <c r="U2017" s="248">
        <f t="shared" si="313"/>
        <v>0</v>
      </c>
      <c r="V2017" s="13"/>
      <c r="W2017" s="7"/>
      <c r="AT2017" s="130"/>
      <c r="BF2017" s="33">
        <f t="shared" si="319"/>
        <v>41242</v>
      </c>
      <c r="BG2017" s="34">
        <f t="shared" si="314"/>
        <v>82.88000000000001</v>
      </c>
      <c r="BH2017" s="32">
        <f t="shared" si="315"/>
        <v>1</v>
      </c>
      <c r="BI2017" s="32">
        <f t="shared" si="316"/>
        <v>0</v>
      </c>
      <c r="BJ2017" s="69">
        <f t="shared" si="317"/>
        <v>0</v>
      </c>
      <c r="BK2017" s="158" t="str">
        <f t="shared" si="318"/>
        <v/>
      </c>
    </row>
    <row r="2018" spans="1:63" ht="12" customHeight="1" x14ac:dyDescent="0.2">
      <c r="A2018" s="8"/>
      <c r="B2018" s="7"/>
      <c r="C2018" s="7"/>
      <c r="D2018" s="7"/>
      <c r="E2018" s="7"/>
      <c r="F2018" s="7"/>
      <c r="G2018" s="7"/>
      <c r="H2018" s="7"/>
      <c r="I2018" s="10"/>
      <c r="J2018" s="25"/>
      <c r="K2018" s="250"/>
      <c r="L2018" s="31"/>
      <c r="M2018" s="9"/>
      <c r="N2018" s="11" t="s">
        <v>25</v>
      </c>
      <c r="O2018" s="39"/>
      <c r="P2018" s="47"/>
      <c r="Q2018" s="13"/>
      <c r="R2018" s="248">
        <f t="shared" si="310"/>
        <v>0</v>
      </c>
      <c r="S2018" s="248">
        <f t="shared" si="311"/>
        <v>0</v>
      </c>
      <c r="T2018" s="248">
        <f t="shared" si="312"/>
        <v>0</v>
      </c>
      <c r="U2018" s="248">
        <f t="shared" si="313"/>
        <v>0</v>
      </c>
      <c r="V2018" s="13"/>
      <c r="W2018" s="7"/>
      <c r="AT2018" s="130"/>
      <c r="BF2018" s="33">
        <f t="shared" si="319"/>
        <v>41242</v>
      </c>
      <c r="BG2018" s="34">
        <f t="shared" si="314"/>
        <v>82.88000000000001</v>
      </c>
      <c r="BH2018" s="32">
        <f t="shared" si="315"/>
        <v>1</v>
      </c>
      <c r="BI2018" s="32">
        <f t="shared" si="316"/>
        <v>0</v>
      </c>
      <c r="BJ2018" s="69">
        <f t="shared" si="317"/>
        <v>0</v>
      </c>
      <c r="BK2018" s="158" t="str">
        <f t="shared" si="318"/>
        <v/>
      </c>
    </row>
    <row r="2019" spans="1:63" ht="12" customHeight="1" x14ac:dyDescent="0.2">
      <c r="A2019" s="8"/>
      <c r="B2019" s="7"/>
      <c r="C2019" s="7"/>
      <c r="D2019" s="7"/>
      <c r="E2019" s="7"/>
      <c r="F2019" s="7"/>
      <c r="G2019" s="7"/>
      <c r="H2019" s="7"/>
      <c r="I2019" s="10"/>
      <c r="J2019" s="25"/>
      <c r="K2019" s="250"/>
      <c r="L2019" s="31"/>
      <c r="M2019" s="9"/>
      <c r="N2019" s="11" t="s">
        <v>25</v>
      </c>
      <c r="O2019" s="39"/>
      <c r="P2019" s="47"/>
      <c r="Q2019" s="13"/>
      <c r="R2019" s="248">
        <f t="shared" si="310"/>
        <v>0</v>
      </c>
      <c r="S2019" s="248">
        <f t="shared" si="311"/>
        <v>0</v>
      </c>
      <c r="T2019" s="248">
        <f t="shared" si="312"/>
        <v>0</v>
      </c>
      <c r="U2019" s="248">
        <f t="shared" si="313"/>
        <v>0</v>
      </c>
      <c r="V2019" s="13"/>
      <c r="W2019" s="7"/>
      <c r="AT2019" s="130"/>
      <c r="BF2019" s="33">
        <f t="shared" si="319"/>
        <v>41242</v>
      </c>
      <c r="BG2019" s="34">
        <f t="shared" si="314"/>
        <v>82.88000000000001</v>
      </c>
      <c r="BH2019" s="32">
        <f t="shared" si="315"/>
        <v>1</v>
      </c>
      <c r="BI2019" s="32">
        <f t="shared" si="316"/>
        <v>0</v>
      </c>
      <c r="BJ2019" s="69">
        <f t="shared" si="317"/>
        <v>0</v>
      </c>
      <c r="BK2019" s="158" t="str">
        <f t="shared" si="318"/>
        <v/>
      </c>
    </row>
    <row r="2020" spans="1:63" ht="12" customHeight="1" x14ac:dyDescent="0.2">
      <c r="A2020" s="8"/>
      <c r="B2020" s="7"/>
      <c r="C2020" s="7"/>
      <c r="D2020" s="7"/>
      <c r="E2020" s="7"/>
      <c r="F2020" s="7"/>
      <c r="G2020" s="7"/>
      <c r="H2020" s="7"/>
      <c r="I2020" s="10"/>
      <c r="J2020" s="25"/>
      <c r="K2020" s="250"/>
      <c r="L2020" s="31"/>
      <c r="M2020" s="9"/>
      <c r="N2020" s="11" t="s">
        <v>25</v>
      </c>
      <c r="O2020" s="39"/>
      <c r="P2020" s="47"/>
      <c r="Q2020" s="13"/>
      <c r="R2020" s="248">
        <f t="shared" si="310"/>
        <v>0</v>
      </c>
      <c r="S2020" s="248">
        <f t="shared" si="311"/>
        <v>0</v>
      </c>
      <c r="T2020" s="248">
        <f t="shared" si="312"/>
        <v>0</v>
      </c>
      <c r="U2020" s="248">
        <f t="shared" si="313"/>
        <v>0</v>
      </c>
      <c r="V2020" s="13"/>
      <c r="W2020" s="7"/>
      <c r="AT2020" s="130"/>
      <c r="BF2020" s="33">
        <f t="shared" si="319"/>
        <v>41242</v>
      </c>
      <c r="BG2020" s="34">
        <f t="shared" si="314"/>
        <v>82.88000000000001</v>
      </c>
      <c r="BH2020" s="32">
        <f t="shared" si="315"/>
        <v>1</v>
      </c>
      <c r="BI2020" s="32">
        <f t="shared" si="316"/>
        <v>0</v>
      </c>
      <c r="BJ2020" s="69">
        <f t="shared" si="317"/>
        <v>0</v>
      </c>
      <c r="BK2020" s="158" t="str">
        <f t="shared" si="318"/>
        <v/>
      </c>
    </row>
    <row r="2021" spans="1:63" ht="12" customHeight="1" x14ac:dyDescent="0.2">
      <c r="A2021" s="8"/>
      <c r="B2021" s="7"/>
      <c r="C2021" s="7"/>
      <c r="D2021" s="7"/>
      <c r="E2021" s="7"/>
      <c r="F2021" s="7"/>
      <c r="G2021" s="7"/>
      <c r="H2021" s="7"/>
      <c r="I2021" s="10"/>
      <c r="J2021" s="25"/>
      <c r="K2021" s="250"/>
      <c r="L2021" s="31"/>
      <c r="M2021" s="9"/>
      <c r="N2021" s="11" t="s">
        <v>25</v>
      </c>
      <c r="O2021" s="39"/>
      <c r="P2021" s="47"/>
      <c r="Q2021" s="13"/>
      <c r="R2021" s="248">
        <f t="shared" si="310"/>
        <v>0</v>
      </c>
      <c r="S2021" s="248">
        <f t="shared" si="311"/>
        <v>0</v>
      </c>
      <c r="T2021" s="248">
        <f t="shared" si="312"/>
        <v>0</v>
      </c>
      <c r="U2021" s="248">
        <f t="shared" si="313"/>
        <v>0</v>
      </c>
      <c r="V2021" s="13"/>
      <c r="W2021" s="7"/>
      <c r="AT2021" s="130"/>
      <c r="BF2021" s="33">
        <f t="shared" si="319"/>
        <v>41242</v>
      </c>
      <c r="BG2021" s="34">
        <f t="shared" si="314"/>
        <v>82.88000000000001</v>
      </c>
      <c r="BH2021" s="32">
        <f t="shared" si="315"/>
        <v>1</v>
      </c>
      <c r="BI2021" s="32">
        <f t="shared" si="316"/>
        <v>0</v>
      </c>
      <c r="BJ2021" s="69">
        <f t="shared" si="317"/>
        <v>0</v>
      </c>
      <c r="BK2021" s="158" t="str">
        <f t="shared" si="318"/>
        <v/>
      </c>
    </row>
    <row r="2022" spans="1:63" ht="12" customHeight="1" x14ac:dyDescent="0.2">
      <c r="A2022" s="8"/>
      <c r="B2022" s="7"/>
      <c r="C2022" s="7"/>
      <c r="D2022" s="7"/>
      <c r="E2022" s="7"/>
      <c r="F2022" s="7"/>
      <c r="G2022" s="7"/>
      <c r="H2022" s="7"/>
      <c r="I2022" s="10"/>
      <c r="J2022" s="25"/>
      <c r="K2022" s="250"/>
      <c r="L2022" s="31"/>
      <c r="M2022" s="9"/>
      <c r="N2022" s="11" t="s">
        <v>25</v>
      </c>
      <c r="O2022" s="39"/>
      <c r="P2022" s="47"/>
      <c r="Q2022" s="13"/>
      <c r="R2022" s="248">
        <f t="shared" si="310"/>
        <v>0</v>
      </c>
      <c r="S2022" s="248">
        <f t="shared" si="311"/>
        <v>0</v>
      </c>
      <c r="T2022" s="248">
        <f t="shared" si="312"/>
        <v>0</v>
      </c>
      <c r="U2022" s="248">
        <f t="shared" si="313"/>
        <v>0</v>
      </c>
      <c r="V2022" s="13"/>
      <c r="W2022" s="7"/>
      <c r="AT2022" s="130"/>
      <c r="BF2022" s="33">
        <f t="shared" si="319"/>
        <v>41242</v>
      </c>
      <c r="BG2022" s="34">
        <f t="shared" si="314"/>
        <v>82.88000000000001</v>
      </c>
      <c r="BH2022" s="32">
        <f t="shared" si="315"/>
        <v>1</v>
      </c>
      <c r="BI2022" s="32">
        <f t="shared" si="316"/>
        <v>0</v>
      </c>
      <c r="BJ2022" s="69">
        <f t="shared" si="317"/>
        <v>0</v>
      </c>
      <c r="BK2022" s="158" t="str">
        <f t="shared" si="318"/>
        <v/>
      </c>
    </row>
    <row r="2023" spans="1:63" ht="12" customHeight="1" x14ac:dyDescent="0.2">
      <c r="A2023" s="8"/>
      <c r="B2023" s="7"/>
      <c r="C2023" s="7"/>
      <c r="D2023" s="7"/>
      <c r="E2023" s="7"/>
      <c r="F2023" s="7"/>
      <c r="G2023" s="7"/>
      <c r="H2023" s="7"/>
      <c r="I2023" s="10"/>
      <c r="J2023" s="25"/>
      <c r="K2023" s="250"/>
      <c r="L2023" s="31"/>
      <c r="M2023" s="9"/>
      <c r="N2023" s="11" t="s">
        <v>25</v>
      </c>
      <c r="O2023" s="39"/>
      <c r="P2023" s="47"/>
      <c r="Q2023" s="13"/>
      <c r="R2023" s="248">
        <f t="shared" si="310"/>
        <v>0</v>
      </c>
      <c r="S2023" s="248">
        <f t="shared" si="311"/>
        <v>0</v>
      </c>
      <c r="T2023" s="248">
        <f t="shared" si="312"/>
        <v>0</v>
      </c>
      <c r="U2023" s="248">
        <f t="shared" si="313"/>
        <v>0</v>
      </c>
      <c r="V2023" s="13"/>
      <c r="W2023" s="7"/>
      <c r="AT2023" s="130"/>
      <c r="BF2023" s="33">
        <f t="shared" si="319"/>
        <v>41242</v>
      </c>
      <c r="BG2023" s="34">
        <f t="shared" si="314"/>
        <v>82.88000000000001</v>
      </c>
      <c r="BH2023" s="32">
        <f t="shared" si="315"/>
        <v>1</v>
      </c>
      <c r="BI2023" s="32">
        <f t="shared" si="316"/>
        <v>0</v>
      </c>
      <c r="BJ2023" s="69">
        <f t="shared" si="317"/>
        <v>0</v>
      </c>
      <c r="BK2023" s="158" t="str">
        <f t="shared" si="318"/>
        <v/>
      </c>
    </row>
    <row r="2024" spans="1:63" ht="12" customHeight="1" x14ac:dyDescent="0.2">
      <c r="A2024" s="8"/>
      <c r="B2024" s="7"/>
      <c r="C2024" s="7"/>
      <c r="D2024" s="7"/>
      <c r="E2024" s="7"/>
      <c r="F2024" s="7"/>
      <c r="G2024" s="7"/>
      <c r="H2024" s="7"/>
      <c r="I2024" s="10"/>
      <c r="J2024" s="25"/>
      <c r="K2024" s="250"/>
      <c r="L2024" s="31"/>
      <c r="M2024" s="9"/>
      <c r="N2024" s="11" t="s">
        <v>25</v>
      </c>
      <c r="O2024" s="39"/>
      <c r="P2024" s="47"/>
      <c r="Q2024" s="13"/>
      <c r="R2024" s="248">
        <f t="shared" si="310"/>
        <v>0</v>
      </c>
      <c r="S2024" s="248">
        <f t="shared" si="311"/>
        <v>0</v>
      </c>
      <c r="T2024" s="248">
        <f t="shared" si="312"/>
        <v>0</v>
      </c>
      <c r="U2024" s="248">
        <f t="shared" si="313"/>
        <v>0</v>
      </c>
      <c r="V2024" s="13"/>
      <c r="W2024" s="7"/>
      <c r="AT2024" s="130"/>
      <c r="BF2024" s="33">
        <f t="shared" si="319"/>
        <v>41242</v>
      </c>
      <c r="BG2024" s="34">
        <f t="shared" si="314"/>
        <v>82.88000000000001</v>
      </c>
      <c r="BH2024" s="32">
        <f t="shared" si="315"/>
        <v>1</v>
      </c>
      <c r="BI2024" s="32">
        <f t="shared" si="316"/>
        <v>0</v>
      </c>
      <c r="BJ2024" s="69">
        <f t="shared" si="317"/>
        <v>0</v>
      </c>
      <c r="BK2024" s="158" t="str">
        <f t="shared" si="318"/>
        <v/>
      </c>
    </row>
    <row r="2025" spans="1:63" ht="12" customHeight="1" x14ac:dyDescent="0.2">
      <c r="A2025" s="8"/>
      <c r="B2025" s="7"/>
      <c r="C2025" s="7"/>
      <c r="D2025" s="7"/>
      <c r="E2025" s="7"/>
      <c r="F2025" s="7"/>
      <c r="G2025" s="7"/>
      <c r="H2025" s="7"/>
      <c r="I2025" s="10"/>
      <c r="J2025" s="25"/>
      <c r="K2025" s="250"/>
      <c r="L2025" s="31"/>
      <c r="M2025" s="9"/>
      <c r="N2025" s="11" t="s">
        <v>25</v>
      </c>
      <c r="O2025" s="39"/>
      <c r="P2025" s="47"/>
      <c r="Q2025" s="13"/>
      <c r="R2025" s="248">
        <f t="shared" si="310"/>
        <v>0</v>
      </c>
      <c r="S2025" s="248">
        <f t="shared" si="311"/>
        <v>0</v>
      </c>
      <c r="T2025" s="248">
        <f t="shared" si="312"/>
        <v>0</v>
      </c>
      <c r="U2025" s="248">
        <f t="shared" si="313"/>
        <v>0</v>
      </c>
      <c r="V2025" s="13"/>
      <c r="W2025" s="7"/>
      <c r="AT2025" s="130"/>
      <c r="BF2025" s="33">
        <f t="shared" si="319"/>
        <v>41242</v>
      </c>
      <c r="BG2025" s="34">
        <f t="shared" si="314"/>
        <v>82.88000000000001</v>
      </c>
      <c r="BH2025" s="32">
        <f t="shared" si="315"/>
        <v>1</v>
      </c>
      <c r="BI2025" s="32">
        <f t="shared" si="316"/>
        <v>0</v>
      </c>
      <c r="BJ2025" s="69">
        <f t="shared" si="317"/>
        <v>0</v>
      </c>
      <c r="BK2025" s="158" t="str">
        <f t="shared" si="318"/>
        <v/>
      </c>
    </row>
    <row r="2026" spans="1:63" ht="12" customHeight="1" x14ac:dyDescent="0.2">
      <c r="A2026" s="8"/>
      <c r="B2026" s="7"/>
      <c r="C2026" s="7"/>
      <c r="D2026" s="7"/>
      <c r="E2026" s="7"/>
      <c r="F2026" s="7"/>
      <c r="G2026" s="7"/>
      <c r="H2026" s="7"/>
      <c r="I2026" s="10"/>
      <c r="J2026" s="25"/>
      <c r="K2026" s="250"/>
      <c r="L2026" s="31"/>
      <c r="M2026" s="9"/>
      <c r="N2026" s="11" t="s">
        <v>25</v>
      </c>
      <c r="O2026" s="39"/>
      <c r="P2026" s="47"/>
      <c r="Q2026" s="13"/>
      <c r="R2026" s="248">
        <f t="shared" si="310"/>
        <v>0</v>
      </c>
      <c r="S2026" s="248">
        <f t="shared" si="311"/>
        <v>0</v>
      </c>
      <c r="T2026" s="248">
        <f t="shared" si="312"/>
        <v>0</v>
      </c>
      <c r="U2026" s="248">
        <f t="shared" si="313"/>
        <v>0</v>
      </c>
      <c r="V2026" s="13"/>
      <c r="W2026" s="7"/>
      <c r="AT2026" s="130"/>
      <c r="BF2026" s="33">
        <f t="shared" si="319"/>
        <v>41242</v>
      </c>
      <c r="BG2026" s="34">
        <f t="shared" si="314"/>
        <v>82.88000000000001</v>
      </c>
      <c r="BH2026" s="32">
        <f t="shared" si="315"/>
        <v>1</v>
      </c>
      <c r="BI2026" s="32">
        <f t="shared" si="316"/>
        <v>0</v>
      </c>
      <c r="BJ2026" s="69">
        <f t="shared" si="317"/>
        <v>0</v>
      </c>
      <c r="BK2026" s="158" t="str">
        <f t="shared" si="318"/>
        <v/>
      </c>
    </row>
    <row r="2027" spans="1:63" ht="12" customHeight="1" x14ac:dyDescent="0.2">
      <c r="A2027" s="8"/>
      <c r="B2027" s="7"/>
      <c r="C2027" s="7"/>
      <c r="D2027" s="7"/>
      <c r="E2027" s="7"/>
      <c r="F2027" s="7"/>
      <c r="G2027" s="7"/>
      <c r="H2027" s="7"/>
      <c r="I2027" s="10"/>
      <c r="J2027" s="25"/>
      <c r="K2027" s="250"/>
      <c r="L2027" s="31"/>
      <c r="M2027" s="9"/>
      <c r="N2027" s="11" t="s">
        <v>25</v>
      </c>
      <c r="O2027" s="39"/>
      <c r="P2027" s="47"/>
      <c r="Q2027" s="13"/>
      <c r="R2027" s="248">
        <f t="shared" si="310"/>
        <v>0</v>
      </c>
      <c r="S2027" s="248">
        <f t="shared" si="311"/>
        <v>0</v>
      </c>
      <c r="T2027" s="248">
        <f t="shared" si="312"/>
        <v>0</v>
      </c>
      <c r="U2027" s="248">
        <f t="shared" si="313"/>
        <v>0</v>
      </c>
      <c r="V2027" s="13"/>
      <c r="W2027" s="7"/>
      <c r="AT2027" s="130"/>
      <c r="BF2027" s="33">
        <f t="shared" si="319"/>
        <v>41242</v>
      </c>
      <c r="BG2027" s="34">
        <f t="shared" si="314"/>
        <v>82.88000000000001</v>
      </c>
      <c r="BH2027" s="32">
        <f t="shared" si="315"/>
        <v>1</v>
      </c>
      <c r="BI2027" s="32">
        <f t="shared" si="316"/>
        <v>0</v>
      </c>
      <c r="BJ2027" s="69">
        <f t="shared" si="317"/>
        <v>0</v>
      </c>
      <c r="BK2027" s="158" t="str">
        <f t="shared" si="318"/>
        <v/>
      </c>
    </row>
    <row r="2028" spans="1:63" ht="12" customHeight="1" x14ac:dyDescent="0.2">
      <c r="A2028" s="8"/>
      <c r="B2028" s="7"/>
      <c r="C2028" s="7"/>
      <c r="D2028" s="7"/>
      <c r="E2028" s="7"/>
      <c r="F2028" s="7"/>
      <c r="G2028" s="7"/>
      <c r="H2028" s="7"/>
      <c r="I2028" s="10"/>
      <c r="J2028" s="25"/>
      <c r="K2028" s="250"/>
      <c r="L2028" s="31"/>
      <c r="M2028" s="9"/>
      <c r="N2028" s="11" t="s">
        <v>25</v>
      </c>
      <c r="O2028" s="39"/>
      <c r="P2028" s="47"/>
      <c r="Q2028" s="13"/>
      <c r="R2028" s="248">
        <f t="shared" si="310"/>
        <v>0</v>
      </c>
      <c r="S2028" s="248">
        <f t="shared" si="311"/>
        <v>0</v>
      </c>
      <c r="T2028" s="248">
        <f t="shared" si="312"/>
        <v>0</v>
      </c>
      <c r="U2028" s="248">
        <f t="shared" si="313"/>
        <v>0</v>
      </c>
      <c r="V2028" s="13"/>
      <c r="W2028" s="7"/>
      <c r="AT2028" s="130"/>
      <c r="BF2028" s="33">
        <f t="shared" si="319"/>
        <v>41242</v>
      </c>
      <c r="BG2028" s="34">
        <f t="shared" si="314"/>
        <v>82.88000000000001</v>
      </c>
      <c r="BH2028" s="32">
        <f t="shared" si="315"/>
        <v>1</v>
      </c>
      <c r="BI2028" s="32">
        <f t="shared" si="316"/>
        <v>0</v>
      </c>
      <c r="BJ2028" s="69">
        <f t="shared" si="317"/>
        <v>0</v>
      </c>
      <c r="BK2028" s="158" t="str">
        <f t="shared" si="318"/>
        <v/>
      </c>
    </row>
    <row r="2029" spans="1:63" ht="12" customHeight="1" x14ac:dyDescent="0.2">
      <c r="A2029" s="8"/>
      <c r="B2029" s="7"/>
      <c r="C2029" s="7"/>
      <c r="D2029" s="7"/>
      <c r="E2029" s="7"/>
      <c r="F2029" s="7"/>
      <c r="G2029" s="7"/>
      <c r="H2029" s="7"/>
      <c r="I2029" s="10"/>
      <c r="J2029" s="25"/>
      <c r="K2029" s="250"/>
      <c r="L2029" s="31"/>
      <c r="M2029" s="9"/>
      <c r="N2029" s="11" t="s">
        <v>25</v>
      </c>
      <c r="O2029" s="39"/>
      <c r="P2029" s="47"/>
      <c r="Q2029" s="13"/>
      <c r="R2029" s="248">
        <f t="shared" si="310"/>
        <v>0</v>
      </c>
      <c r="S2029" s="248">
        <f t="shared" si="311"/>
        <v>0</v>
      </c>
      <c r="T2029" s="248">
        <f t="shared" si="312"/>
        <v>0</v>
      </c>
      <c r="U2029" s="248">
        <f t="shared" si="313"/>
        <v>0</v>
      </c>
      <c r="V2029" s="13"/>
      <c r="W2029" s="7"/>
      <c r="AT2029" s="130"/>
      <c r="BF2029" s="33">
        <f t="shared" si="319"/>
        <v>41242</v>
      </c>
      <c r="BG2029" s="34">
        <f t="shared" si="314"/>
        <v>82.88000000000001</v>
      </c>
      <c r="BH2029" s="32">
        <f t="shared" si="315"/>
        <v>1</v>
      </c>
      <c r="BI2029" s="32">
        <f t="shared" si="316"/>
        <v>0</v>
      </c>
      <c r="BJ2029" s="69">
        <f t="shared" si="317"/>
        <v>0</v>
      </c>
      <c r="BK2029" s="158" t="str">
        <f t="shared" si="318"/>
        <v/>
      </c>
    </row>
    <row r="2030" spans="1:63" ht="12" customHeight="1" x14ac:dyDescent="0.2">
      <c r="A2030" s="8"/>
      <c r="B2030" s="7"/>
      <c r="C2030" s="7"/>
      <c r="D2030" s="7"/>
      <c r="E2030" s="7"/>
      <c r="F2030" s="7"/>
      <c r="G2030" s="7"/>
      <c r="H2030" s="7"/>
      <c r="I2030" s="10"/>
      <c r="J2030" s="25"/>
      <c r="K2030" s="250"/>
      <c r="L2030" s="31"/>
      <c r="M2030" s="9"/>
      <c r="N2030" s="11" t="s">
        <v>25</v>
      </c>
      <c r="O2030" s="39"/>
      <c r="P2030" s="47"/>
      <c r="Q2030" s="13"/>
      <c r="R2030" s="248">
        <f t="shared" si="310"/>
        <v>0</v>
      </c>
      <c r="S2030" s="248">
        <f t="shared" si="311"/>
        <v>0</v>
      </c>
      <c r="T2030" s="248">
        <f t="shared" si="312"/>
        <v>0</v>
      </c>
      <c r="U2030" s="248">
        <f t="shared" si="313"/>
        <v>0</v>
      </c>
      <c r="V2030" s="13"/>
      <c r="W2030" s="7"/>
      <c r="AT2030" s="130"/>
      <c r="BF2030" s="33">
        <f t="shared" si="319"/>
        <v>41242</v>
      </c>
      <c r="BG2030" s="34">
        <f t="shared" si="314"/>
        <v>82.88000000000001</v>
      </c>
      <c r="BH2030" s="32">
        <f t="shared" si="315"/>
        <v>1</v>
      </c>
      <c r="BI2030" s="32">
        <f t="shared" si="316"/>
        <v>0</v>
      </c>
      <c r="BJ2030" s="69">
        <f t="shared" si="317"/>
        <v>0</v>
      </c>
      <c r="BK2030" s="158" t="str">
        <f t="shared" si="318"/>
        <v/>
      </c>
    </row>
    <row r="2031" spans="1:63" ht="12" customHeight="1" x14ac:dyDescent="0.2">
      <c r="A2031" s="8"/>
      <c r="B2031" s="7"/>
      <c r="C2031" s="7"/>
      <c r="D2031" s="7"/>
      <c r="E2031" s="7"/>
      <c r="F2031" s="7"/>
      <c r="G2031" s="7"/>
      <c r="H2031" s="7"/>
      <c r="I2031" s="10"/>
      <c r="J2031" s="25"/>
      <c r="K2031" s="250"/>
      <c r="L2031" s="31"/>
      <c r="M2031" s="9"/>
      <c r="N2031" s="11" t="s">
        <v>25</v>
      </c>
      <c r="O2031" s="39"/>
      <c r="P2031" s="47"/>
      <c r="Q2031" s="13"/>
      <c r="R2031" s="248">
        <f t="shared" si="310"/>
        <v>0</v>
      </c>
      <c r="S2031" s="248">
        <f t="shared" si="311"/>
        <v>0</v>
      </c>
      <c r="T2031" s="248">
        <f t="shared" si="312"/>
        <v>0</v>
      </c>
      <c r="U2031" s="248">
        <f t="shared" si="313"/>
        <v>0</v>
      </c>
      <c r="V2031" s="13"/>
      <c r="W2031" s="7"/>
      <c r="AT2031" s="130"/>
      <c r="BF2031" s="33">
        <f t="shared" si="319"/>
        <v>41242</v>
      </c>
      <c r="BG2031" s="34">
        <f t="shared" si="314"/>
        <v>82.88000000000001</v>
      </c>
      <c r="BH2031" s="32">
        <f t="shared" si="315"/>
        <v>1</v>
      </c>
      <c r="BI2031" s="32">
        <f t="shared" si="316"/>
        <v>0</v>
      </c>
      <c r="BJ2031" s="69">
        <f t="shared" si="317"/>
        <v>0</v>
      </c>
      <c r="BK2031" s="158" t="str">
        <f t="shared" si="318"/>
        <v/>
      </c>
    </row>
    <row r="2032" spans="1:63" ht="12" customHeight="1" x14ac:dyDescent="0.2">
      <c r="A2032" s="8"/>
      <c r="B2032" s="7"/>
      <c r="C2032" s="7"/>
      <c r="D2032" s="7"/>
      <c r="E2032" s="7"/>
      <c r="F2032" s="7"/>
      <c r="G2032" s="7"/>
      <c r="H2032" s="7"/>
      <c r="I2032" s="10"/>
      <c r="J2032" s="25"/>
      <c r="K2032" s="250"/>
      <c r="L2032" s="31"/>
      <c r="M2032" s="9"/>
      <c r="N2032" s="11" t="s">
        <v>25</v>
      </c>
      <c r="O2032" s="39"/>
      <c r="P2032" s="47"/>
      <c r="Q2032" s="13"/>
      <c r="R2032" s="248">
        <f t="shared" si="310"/>
        <v>0</v>
      </c>
      <c r="S2032" s="248">
        <f t="shared" si="311"/>
        <v>0</v>
      </c>
      <c r="T2032" s="248">
        <f t="shared" si="312"/>
        <v>0</v>
      </c>
      <c r="U2032" s="248">
        <f t="shared" si="313"/>
        <v>0</v>
      </c>
      <c r="V2032" s="13"/>
      <c r="W2032" s="7"/>
      <c r="AT2032" s="130"/>
      <c r="BF2032" s="33">
        <f t="shared" si="319"/>
        <v>41242</v>
      </c>
      <c r="BG2032" s="34">
        <f t="shared" si="314"/>
        <v>82.88000000000001</v>
      </c>
      <c r="BH2032" s="32">
        <f t="shared" si="315"/>
        <v>1</v>
      </c>
      <c r="BI2032" s="32">
        <f t="shared" si="316"/>
        <v>0</v>
      </c>
      <c r="BJ2032" s="69">
        <f t="shared" si="317"/>
        <v>0</v>
      </c>
      <c r="BK2032" s="158" t="str">
        <f t="shared" si="318"/>
        <v/>
      </c>
    </row>
    <row r="2033" spans="1:63" ht="12" customHeight="1" x14ac:dyDescent="0.2">
      <c r="A2033" s="8"/>
      <c r="B2033" s="7"/>
      <c r="C2033" s="7"/>
      <c r="D2033" s="7"/>
      <c r="E2033" s="7"/>
      <c r="F2033" s="7"/>
      <c r="G2033" s="7"/>
      <c r="H2033" s="7"/>
      <c r="I2033" s="10"/>
      <c r="J2033" s="25"/>
      <c r="K2033" s="250"/>
      <c r="L2033" s="31"/>
      <c r="M2033" s="9"/>
      <c r="N2033" s="11" t="s">
        <v>25</v>
      </c>
      <c r="O2033" s="39"/>
      <c r="P2033" s="47"/>
      <c r="Q2033" s="13"/>
      <c r="R2033" s="248">
        <f t="shared" si="310"/>
        <v>0</v>
      </c>
      <c r="S2033" s="248">
        <f t="shared" si="311"/>
        <v>0</v>
      </c>
      <c r="T2033" s="248">
        <f t="shared" si="312"/>
        <v>0</v>
      </c>
      <c r="U2033" s="248">
        <f t="shared" si="313"/>
        <v>0</v>
      </c>
      <c r="V2033" s="13"/>
      <c r="W2033" s="7"/>
      <c r="AT2033" s="130"/>
      <c r="BF2033" s="33">
        <f t="shared" si="319"/>
        <v>41242</v>
      </c>
      <c r="BG2033" s="34">
        <f t="shared" si="314"/>
        <v>82.88000000000001</v>
      </c>
      <c r="BH2033" s="32">
        <f t="shared" si="315"/>
        <v>1</v>
      </c>
      <c r="BI2033" s="32">
        <f t="shared" si="316"/>
        <v>0</v>
      </c>
      <c r="BJ2033" s="69">
        <f t="shared" si="317"/>
        <v>0</v>
      </c>
      <c r="BK2033" s="158" t="str">
        <f t="shared" si="318"/>
        <v/>
      </c>
    </row>
    <row r="2034" spans="1:63" ht="12" customHeight="1" x14ac:dyDescent="0.2">
      <c r="A2034" s="8"/>
      <c r="B2034" s="7"/>
      <c r="C2034" s="7"/>
      <c r="D2034" s="7"/>
      <c r="E2034" s="7"/>
      <c r="F2034" s="7"/>
      <c r="G2034" s="7"/>
      <c r="H2034" s="7"/>
      <c r="I2034" s="10"/>
      <c r="J2034" s="25"/>
      <c r="K2034" s="250"/>
      <c r="L2034" s="31"/>
      <c r="M2034" s="9"/>
      <c r="N2034" s="11" t="s">
        <v>25</v>
      </c>
      <c r="O2034" s="39"/>
      <c r="P2034" s="47"/>
      <c r="Q2034" s="13"/>
      <c r="R2034" s="248">
        <f t="shared" si="310"/>
        <v>0</v>
      </c>
      <c r="S2034" s="248">
        <f t="shared" si="311"/>
        <v>0</v>
      </c>
      <c r="T2034" s="248">
        <f t="shared" si="312"/>
        <v>0</v>
      </c>
      <c r="U2034" s="248">
        <f t="shared" si="313"/>
        <v>0</v>
      </c>
      <c r="V2034" s="13"/>
      <c r="W2034" s="7"/>
      <c r="AT2034" s="130"/>
      <c r="BF2034" s="33">
        <f t="shared" si="319"/>
        <v>41242</v>
      </c>
      <c r="BG2034" s="34">
        <f t="shared" si="314"/>
        <v>82.88000000000001</v>
      </c>
      <c r="BH2034" s="32">
        <f t="shared" si="315"/>
        <v>1</v>
      </c>
      <c r="BI2034" s="32">
        <f t="shared" si="316"/>
        <v>0</v>
      </c>
      <c r="BJ2034" s="69">
        <f t="shared" si="317"/>
        <v>0</v>
      </c>
      <c r="BK2034" s="158" t="str">
        <f t="shared" si="318"/>
        <v/>
      </c>
    </row>
    <row r="2035" spans="1:63" ht="12" customHeight="1" x14ac:dyDescent="0.2">
      <c r="A2035" s="8"/>
      <c r="B2035" s="7"/>
      <c r="C2035" s="7"/>
      <c r="D2035" s="7"/>
      <c r="E2035" s="7"/>
      <c r="F2035" s="7"/>
      <c r="G2035" s="7"/>
      <c r="H2035" s="7"/>
      <c r="I2035" s="10"/>
      <c r="J2035" s="25"/>
      <c r="K2035" s="250"/>
      <c r="L2035" s="31"/>
      <c r="M2035" s="9"/>
      <c r="N2035" s="11" t="s">
        <v>25</v>
      </c>
      <c r="O2035" s="39"/>
      <c r="P2035" s="47"/>
      <c r="Q2035" s="13"/>
      <c r="R2035" s="248">
        <f t="shared" si="310"/>
        <v>0</v>
      </c>
      <c r="S2035" s="248">
        <f t="shared" si="311"/>
        <v>0</v>
      </c>
      <c r="T2035" s="248">
        <f t="shared" si="312"/>
        <v>0</v>
      </c>
      <c r="U2035" s="248">
        <f t="shared" si="313"/>
        <v>0</v>
      </c>
      <c r="V2035" s="13"/>
      <c r="W2035" s="7"/>
      <c r="AT2035" s="130"/>
      <c r="BF2035" s="33">
        <f t="shared" si="319"/>
        <v>41242</v>
      </c>
      <c r="BG2035" s="34">
        <f t="shared" si="314"/>
        <v>82.88000000000001</v>
      </c>
      <c r="BH2035" s="32">
        <f t="shared" si="315"/>
        <v>1</v>
      </c>
      <c r="BI2035" s="32">
        <f t="shared" si="316"/>
        <v>0</v>
      </c>
      <c r="BJ2035" s="69">
        <f t="shared" si="317"/>
        <v>0</v>
      </c>
      <c r="BK2035" s="158" t="str">
        <f t="shared" si="318"/>
        <v/>
      </c>
    </row>
    <row r="2036" spans="1:63" ht="12" customHeight="1" x14ac:dyDescent="0.2">
      <c r="A2036" s="8"/>
      <c r="B2036" s="7"/>
      <c r="C2036" s="7"/>
      <c r="D2036" s="7"/>
      <c r="E2036" s="7"/>
      <c r="F2036" s="7"/>
      <c r="G2036" s="7"/>
      <c r="H2036" s="7"/>
      <c r="I2036" s="10"/>
      <c r="J2036" s="25"/>
      <c r="K2036" s="250"/>
      <c r="L2036" s="31"/>
      <c r="M2036" s="9"/>
      <c r="N2036" s="11" t="s">
        <v>25</v>
      </c>
      <c r="O2036" s="39"/>
      <c r="P2036" s="47"/>
      <c r="Q2036" s="13"/>
      <c r="R2036" s="248">
        <f t="shared" si="310"/>
        <v>0</v>
      </c>
      <c r="S2036" s="248">
        <f t="shared" si="311"/>
        <v>0</v>
      </c>
      <c r="T2036" s="248">
        <f t="shared" si="312"/>
        <v>0</v>
      </c>
      <c r="U2036" s="248">
        <f t="shared" si="313"/>
        <v>0</v>
      </c>
      <c r="V2036" s="13"/>
      <c r="W2036" s="7"/>
      <c r="AT2036" s="130"/>
      <c r="BF2036" s="33">
        <f t="shared" si="319"/>
        <v>41242</v>
      </c>
      <c r="BG2036" s="34">
        <f t="shared" si="314"/>
        <v>82.88000000000001</v>
      </c>
      <c r="BH2036" s="32">
        <f t="shared" si="315"/>
        <v>1</v>
      </c>
      <c r="BI2036" s="32">
        <f t="shared" si="316"/>
        <v>0</v>
      </c>
      <c r="BJ2036" s="69">
        <f t="shared" si="317"/>
        <v>0</v>
      </c>
      <c r="BK2036" s="158" t="str">
        <f t="shared" si="318"/>
        <v/>
      </c>
    </row>
    <row r="2037" spans="1:63" ht="12" customHeight="1" x14ac:dyDescent="0.2">
      <c r="A2037" s="8"/>
      <c r="B2037" s="7"/>
      <c r="C2037" s="7"/>
      <c r="D2037" s="7"/>
      <c r="E2037" s="7"/>
      <c r="F2037" s="7"/>
      <c r="G2037" s="7"/>
      <c r="H2037" s="7"/>
      <c r="I2037" s="10"/>
      <c r="J2037" s="25"/>
      <c r="K2037" s="250"/>
      <c r="L2037" s="31"/>
      <c r="M2037" s="9"/>
      <c r="N2037" s="11" t="s">
        <v>25</v>
      </c>
      <c r="O2037" s="39"/>
      <c r="P2037" s="47"/>
      <c r="Q2037" s="13"/>
      <c r="R2037" s="248">
        <f t="shared" si="310"/>
        <v>0</v>
      </c>
      <c r="S2037" s="248">
        <f t="shared" si="311"/>
        <v>0</v>
      </c>
      <c r="T2037" s="248">
        <f t="shared" si="312"/>
        <v>0</v>
      </c>
      <c r="U2037" s="248">
        <f t="shared" si="313"/>
        <v>0</v>
      </c>
      <c r="V2037" s="13"/>
      <c r="W2037" s="7"/>
      <c r="AT2037" s="130"/>
      <c r="BF2037" s="33">
        <f t="shared" si="319"/>
        <v>41242</v>
      </c>
      <c r="BG2037" s="34">
        <f t="shared" si="314"/>
        <v>82.88000000000001</v>
      </c>
      <c r="BH2037" s="32">
        <f t="shared" si="315"/>
        <v>1</v>
      </c>
      <c r="BI2037" s="32">
        <f t="shared" si="316"/>
        <v>0</v>
      </c>
      <c r="BJ2037" s="69">
        <f t="shared" si="317"/>
        <v>0</v>
      </c>
      <c r="BK2037" s="158" t="str">
        <f t="shared" si="318"/>
        <v/>
      </c>
    </row>
    <row r="2038" spans="1:63" ht="12" customHeight="1" x14ac:dyDescent="0.2">
      <c r="A2038" s="8"/>
      <c r="B2038" s="7"/>
      <c r="C2038" s="7"/>
      <c r="D2038" s="7"/>
      <c r="E2038" s="7"/>
      <c r="F2038" s="7"/>
      <c r="G2038" s="7"/>
      <c r="H2038" s="7"/>
      <c r="I2038" s="10"/>
      <c r="J2038" s="25"/>
      <c r="K2038" s="250"/>
      <c r="L2038" s="31"/>
      <c r="M2038" s="9"/>
      <c r="N2038" s="11" t="s">
        <v>25</v>
      </c>
      <c r="O2038" s="39"/>
      <c r="P2038" s="47"/>
      <c r="Q2038" s="13"/>
      <c r="R2038" s="248">
        <f t="shared" si="310"/>
        <v>0</v>
      </c>
      <c r="S2038" s="248">
        <f t="shared" si="311"/>
        <v>0</v>
      </c>
      <c r="T2038" s="248">
        <f t="shared" si="312"/>
        <v>0</v>
      </c>
      <c r="U2038" s="248">
        <f t="shared" si="313"/>
        <v>0</v>
      </c>
      <c r="V2038" s="13"/>
      <c r="W2038" s="7"/>
      <c r="AT2038" s="130"/>
      <c r="BF2038" s="33">
        <f t="shared" si="319"/>
        <v>41242</v>
      </c>
      <c r="BG2038" s="34">
        <f t="shared" si="314"/>
        <v>82.88000000000001</v>
      </c>
      <c r="BH2038" s="32">
        <f t="shared" si="315"/>
        <v>1</v>
      </c>
      <c r="BI2038" s="32">
        <f t="shared" si="316"/>
        <v>0</v>
      </c>
      <c r="BJ2038" s="69">
        <f t="shared" si="317"/>
        <v>0</v>
      </c>
      <c r="BK2038" s="158" t="str">
        <f t="shared" si="318"/>
        <v/>
      </c>
    </row>
    <row r="2039" spans="1:63" ht="12" customHeight="1" x14ac:dyDescent="0.2">
      <c r="A2039" s="8"/>
      <c r="B2039" s="7"/>
      <c r="C2039" s="7"/>
      <c r="D2039" s="7"/>
      <c r="E2039" s="7"/>
      <c r="F2039" s="7"/>
      <c r="G2039" s="7"/>
      <c r="H2039" s="7"/>
      <c r="I2039" s="10"/>
      <c r="J2039" s="25"/>
      <c r="K2039" s="250"/>
      <c r="L2039" s="31"/>
      <c r="M2039" s="9"/>
      <c r="N2039" s="11" t="s">
        <v>25</v>
      </c>
      <c r="O2039" s="39"/>
      <c r="P2039" s="47"/>
      <c r="Q2039" s="13"/>
      <c r="R2039" s="248">
        <f t="shared" si="310"/>
        <v>0</v>
      </c>
      <c r="S2039" s="248">
        <f t="shared" si="311"/>
        <v>0</v>
      </c>
      <c r="T2039" s="248">
        <f t="shared" si="312"/>
        <v>0</v>
      </c>
      <c r="U2039" s="248">
        <f t="shared" si="313"/>
        <v>0</v>
      </c>
      <c r="V2039" s="13"/>
      <c r="W2039" s="7"/>
      <c r="AT2039" s="130"/>
      <c r="BF2039" s="33">
        <f t="shared" si="319"/>
        <v>41242</v>
      </c>
      <c r="BG2039" s="34">
        <f t="shared" si="314"/>
        <v>82.88000000000001</v>
      </c>
      <c r="BH2039" s="32">
        <f t="shared" si="315"/>
        <v>1</v>
      </c>
      <c r="BI2039" s="32">
        <f t="shared" si="316"/>
        <v>0</v>
      </c>
      <c r="BJ2039" s="69">
        <f t="shared" si="317"/>
        <v>0</v>
      </c>
      <c r="BK2039" s="158" t="str">
        <f t="shared" si="318"/>
        <v/>
      </c>
    </row>
    <row r="2040" spans="1:63" ht="12" customHeight="1" x14ac:dyDescent="0.2">
      <c r="A2040" s="8"/>
      <c r="B2040" s="7"/>
      <c r="C2040" s="7"/>
      <c r="D2040" s="7"/>
      <c r="E2040" s="7"/>
      <c r="F2040" s="7"/>
      <c r="G2040" s="7"/>
      <c r="H2040" s="7"/>
      <c r="I2040" s="10"/>
      <c r="J2040" s="25"/>
      <c r="K2040" s="250"/>
      <c r="L2040" s="31"/>
      <c r="M2040" s="9"/>
      <c r="N2040" s="11" t="s">
        <v>25</v>
      </c>
      <c r="O2040" s="39"/>
      <c r="P2040" s="47"/>
      <c r="Q2040" s="13"/>
      <c r="R2040" s="248">
        <f t="shared" si="310"/>
        <v>0</v>
      </c>
      <c r="S2040" s="248">
        <f t="shared" si="311"/>
        <v>0</v>
      </c>
      <c r="T2040" s="248">
        <f t="shared" si="312"/>
        <v>0</v>
      </c>
      <c r="U2040" s="248">
        <f t="shared" si="313"/>
        <v>0</v>
      </c>
      <c r="V2040" s="13"/>
      <c r="W2040" s="7"/>
      <c r="AT2040" s="130"/>
      <c r="BF2040" s="33">
        <f t="shared" si="319"/>
        <v>41242</v>
      </c>
      <c r="BG2040" s="34">
        <f t="shared" si="314"/>
        <v>82.88000000000001</v>
      </c>
      <c r="BH2040" s="32">
        <f t="shared" si="315"/>
        <v>1</v>
      </c>
      <c r="BI2040" s="32">
        <f t="shared" si="316"/>
        <v>0</v>
      </c>
      <c r="BJ2040" s="69">
        <f t="shared" si="317"/>
        <v>0</v>
      </c>
      <c r="BK2040" s="158" t="str">
        <f t="shared" si="318"/>
        <v/>
      </c>
    </row>
    <row r="2041" spans="1:63" ht="12" customHeight="1" x14ac:dyDescent="0.2">
      <c r="A2041" s="8"/>
      <c r="B2041" s="7"/>
      <c r="C2041" s="7"/>
      <c r="D2041" s="7"/>
      <c r="E2041" s="7"/>
      <c r="F2041" s="7"/>
      <c r="G2041" s="7"/>
      <c r="H2041" s="7"/>
      <c r="I2041" s="10"/>
      <c r="J2041" s="25"/>
      <c r="K2041" s="250"/>
      <c r="L2041" s="31"/>
      <c r="M2041" s="9"/>
      <c r="N2041" s="11" t="s">
        <v>25</v>
      </c>
      <c r="O2041" s="39"/>
      <c r="P2041" s="47"/>
      <c r="Q2041" s="13"/>
      <c r="R2041" s="248">
        <f t="shared" si="310"/>
        <v>0</v>
      </c>
      <c r="S2041" s="248">
        <f t="shared" si="311"/>
        <v>0</v>
      </c>
      <c r="T2041" s="248">
        <f t="shared" si="312"/>
        <v>0</v>
      </c>
      <c r="U2041" s="248">
        <f t="shared" si="313"/>
        <v>0</v>
      </c>
      <c r="V2041" s="13"/>
      <c r="W2041" s="7"/>
      <c r="AT2041" s="130"/>
      <c r="BF2041" s="33">
        <f t="shared" si="319"/>
        <v>41242</v>
      </c>
      <c r="BG2041" s="34">
        <f t="shared" si="314"/>
        <v>82.88000000000001</v>
      </c>
      <c r="BH2041" s="32">
        <f t="shared" si="315"/>
        <v>1</v>
      </c>
      <c r="BI2041" s="32">
        <f t="shared" si="316"/>
        <v>0</v>
      </c>
      <c r="BJ2041" s="69">
        <f t="shared" si="317"/>
        <v>0</v>
      </c>
      <c r="BK2041" s="158" t="str">
        <f t="shared" si="318"/>
        <v/>
      </c>
    </row>
    <row r="2042" spans="1:63" ht="12" customHeight="1" x14ac:dyDescent="0.2">
      <c r="A2042" s="8"/>
      <c r="B2042" s="7"/>
      <c r="C2042" s="7"/>
      <c r="D2042" s="7"/>
      <c r="E2042" s="7"/>
      <c r="F2042" s="7"/>
      <c r="G2042" s="7"/>
      <c r="H2042" s="7"/>
      <c r="I2042" s="10"/>
      <c r="J2042" s="25"/>
      <c r="K2042" s="250"/>
      <c r="L2042" s="31"/>
      <c r="M2042" s="9"/>
      <c r="N2042" s="11" t="s">
        <v>25</v>
      </c>
      <c r="O2042" s="39"/>
      <c r="P2042" s="47"/>
      <c r="Q2042" s="13"/>
      <c r="R2042" s="248">
        <f t="shared" si="310"/>
        <v>0</v>
      </c>
      <c r="S2042" s="248">
        <f t="shared" si="311"/>
        <v>0</v>
      </c>
      <c r="T2042" s="248">
        <f t="shared" si="312"/>
        <v>0</v>
      </c>
      <c r="U2042" s="248">
        <f t="shared" si="313"/>
        <v>0</v>
      </c>
      <c r="V2042" s="13"/>
      <c r="W2042" s="7"/>
      <c r="AT2042" s="130"/>
      <c r="BF2042" s="33">
        <f t="shared" si="319"/>
        <v>41242</v>
      </c>
      <c r="BG2042" s="34">
        <f t="shared" si="314"/>
        <v>82.88000000000001</v>
      </c>
      <c r="BH2042" s="32">
        <f t="shared" si="315"/>
        <v>1</v>
      </c>
      <c r="BI2042" s="32">
        <f t="shared" si="316"/>
        <v>0</v>
      </c>
      <c r="BJ2042" s="69">
        <f t="shared" si="317"/>
        <v>0</v>
      </c>
      <c r="BK2042" s="158" t="str">
        <f t="shared" si="318"/>
        <v/>
      </c>
    </row>
    <row r="2043" spans="1:63" ht="12" customHeight="1" x14ac:dyDescent="0.2">
      <c r="A2043" s="8"/>
      <c r="B2043" s="7"/>
      <c r="C2043" s="7"/>
      <c r="D2043" s="7"/>
      <c r="E2043" s="7"/>
      <c r="F2043" s="7"/>
      <c r="G2043" s="7"/>
      <c r="H2043" s="7"/>
      <c r="I2043" s="10"/>
      <c r="J2043" s="25"/>
      <c r="K2043" s="250"/>
      <c r="L2043" s="31"/>
      <c r="M2043" s="9"/>
      <c r="N2043" s="11" t="s">
        <v>25</v>
      </c>
      <c r="O2043" s="39"/>
      <c r="P2043" s="47"/>
      <c r="Q2043" s="13"/>
      <c r="R2043" s="248">
        <f t="shared" si="310"/>
        <v>0</v>
      </c>
      <c r="S2043" s="248">
        <f t="shared" si="311"/>
        <v>0</v>
      </c>
      <c r="T2043" s="248">
        <f t="shared" si="312"/>
        <v>0</v>
      </c>
      <c r="U2043" s="248">
        <f t="shared" si="313"/>
        <v>0</v>
      </c>
      <c r="V2043" s="13"/>
      <c r="W2043" s="7"/>
      <c r="AT2043" s="130"/>
      <c r="BF2043" s="33">
        <f t="shared" si="319"/>
        <v>41242</v>
      </c>
      <c r="BG2043" s="34">
        <f t="shared" si="314"/>
        <v>82.88000000000001</v>
      </c>
      <c r="BH2043" s="32">
        <f t="shared" si="315"/>
        <v>1</v>
      </c>
      <c r="BI2043" s="32">
        <f t="shared" si="316"/>
        <v>0</v>
      </c>
      <c r="BJ2043" s="69">
        <f t="shared" si="317"/>
        <v>0</v>
      </c>
      <c r="BK2043" s="158" t="str">
        <f t="shared" si="318"/>
        <v/>
      </c>
    </row>
    <row r="2044" spans="1:63" ht="12" customHeight="1" x14ac:dyDescent="0.2">
      <c r="A2044" s="8"/>
      <c r="B2044" s="7"/>
      <c r="C2044" s="7"/>
      <c r="D2044" s="7"/>
      <c r="E2044" s="7"/>
      <c r="F2044" s="7"/>
      <c r="G2044" s="7"/>
      <c r="H2044" s="7"/>
      <c r="I2044" s="10"/>
      <c r="J2044" s="25"/>
      <c r="K2044" s="250"/>
      <c r="L2044" s="31"/>
      <c r="M2044" s="9"/>
      <c r="N2044" s="11" t="s">
        <v>25</v>
      </c>
      <c r="O2044" s="39"/>
      <c r="P2044" s="47"/>
      <c r="Q2044" s="13"/>
      <c r="R2044" s="248">
        <f t="shared" si="310"/>
        <v>0</v>
      </c>
      <c r="S2044" s="248">
        <f t="shared" si="311"/>
        <v>0</v>
      </c>
      <c r="T2044" s="248">
        <f t="shared" si="312"/>
        <v>0</v>
      </c>
      <c r="U2044" s="248">
        <f t="shared" si="313"/>
        <v>0</v>
      </c>
      <c r="V2044" s="13"/>
      <c r="W2044" s="7"/>
      <c r="AT2044" s="130"/>
      <c r="BF2044" s="33">
        <f t="shared" si="319"/>
        <v>41242</v>
      </c>
      <c r="BG2044" s="34">
        <f t="shared" si="314"/>
        <v>82.88000000000001</v>
      </c>
      <c r="BH2044" s="32">
        <f t="shared" si="315"/>
        <v>1</v>
      </c>
      <c r="BI2044" s="32">
        <f t="shared" si="316"/>
        <v>0</v>
      </c>
      <c r="BJ2044" s="69">
        <f t="shared" si="317"/>
        <v>0</v>
      </c>
      <c r="BK2044" s="158" t="str">
        <f t="shared" si="318"/>
        <v/>
      </c>
    </row>
    <row r="2045" spans="1:63" ht="12" customHeight="1" x14ac:dyDescent="0.2">
      <c r="A2045" s="8"/>
      <c r="B2045" s="7"/>
      <c r="C2045" s="7"/>
      <c r="D2045" s="7"/>
      <c r="E2045" s="7"/>
      <c r="F2045" s="7"/>
      <c r="G2045" s="7"/>
      <c r="H2045" s="7"/>
      <c r="I2045" s="10"/>
      <c r="J2045" s="25"/>
      <c r="K2045" s="250"/>
      <c r="L2045" s="31"/>
      <c r="M2045" s="9"/>
      <c r="N2045" s="11" t="s">
        <v>25</v>
      </c>
      <c r="O2045" s="39"/>
      <c r="P2045" s="47"/>
      <c r="Q2045" s="13"/>
      <c r="R2045" s="248">
        <f t="shared" si="310"/>
        <v>0</v>
      </c>
      <c r="S2045" s="248">
        <f t="shared" si="311"/>
        <v>0</v>
      </c>
      <c r="T2045" s="248">
        <f t="shared" si="312"/>
        <v>0</v>
      </c>
      <c r="U2045" s="248">
        <f t="shared" si="313"/>
        <v>0</v>
      </c>
      <c r="V2045" s="13"/>
      <c r="W2045" s="7"/>
      <c r="AT2045" s="130"/>
      <c r="BF2045" s="33">
        <f t="shared" si="319"/>
        <v>41242</v>
      </c>
      <c r="BG2045" s="34">
        <f t="shared" si="314"/>
        <v>82.88000000000001</v>
      </c>
      <c r="BH2045" s="32">
        <f t="shared" si="315"/>
        <v>1</v>
      </c>
      <c r="BI2045" s="32">
        <f t="shared" si="316"/>
        <v>0</v>
      </c>
      <c r="BJ2045" s="69">
        <f t="shared" si="317"/>
        <v>0</v>
      </c>
      <c r="BK2045" s="158" t="str">
        <f t="shared" si="318"/>
        <v/>
      </c>
    </row>
    <row r="2046" spans="1:63" ht="12" customHeight="1" x14ac:dyDescent="0.2">
      <c r="A2046" s="8"/>
      <c r="B2046" s="7"/>
      <c r="C2046" s="7"/>
      <c r="D2046" s="7"/>
      <c r="E2046" s="7"/>
      <c r="F2046" s="7"/>
      <c r="G2046" s="7"/>
      <c r="H2046" s="7"/>
      <c r="I2046" s="10"/>
      <c r="J2046" s="25"/>
      <c r="K2046" s="250"/>
      <c r="L2046" s="31"/>
      <c r="M2046" s="9"/>
      <c r="N2046" s="11" t="s">
        <v>25</v>
      </c>
      <c r="O2046" s="39"/>
      <c r="P2046" s="47"/>
      <c r="Q2046" s="13"/>
      <c r="R2046" s="248">
        <f t="shared" si="310"/>
        <v>0</v>
      </c>
      <c r="S2046" s="248">
        <f t="shared" si="311"/>
        <v>0</v>
      </c>
      <c r="T2046" s="248">
        <f t="shared" si="312"/>
        <v>0</v>
      </c>
      <c r="U2046" s="248">
        <f t="shared" si="313"/>
        <v>0</v>
      </c>
      <c r="V2046" s="13"/>
      <c r="W2046" s="7"/>
      <c r="AT2046" s="130"/>
      <c r="BF2046" s="33">
        <f t="shared" si="319"/>
        <v>41242</v>
      </c>
      <c r="BG2046" s="34">
        <f t="shared" si="314"/>
        <v>82.88000000000001</v>
      </c>
      <c r="BH2046" s="32">
        <f t="shared" si="315"/>
        <v>1</v>
      </c>
      <c r="BI2046" s="32">
        <f t="shared" si="316"/>
        <v>0</v>
      </c>
      <c r="BJ2046" s="69">
        <f t="shared" si="317"/>
        <v>0</v>
      </c>
      <c r="BK2046" s="158" t="str">
        <f t="shared" si="318"/>
        <v/>
      </c>
    </row>
    <row r="2047" spans="1:63" ht="12" customHeight="1" x14ac:dyDescent="0.2">
      <c r="A2047" s="8"/>
      <c r="B2047" s="7"/>
      <c r="C2047" s="7"/>
      <c r="D2047" s="7"/>
      <c r="E2047" s="7"/>
      <c r="F2047" s="7"/>
      <c r="G2047" s="7"/>
      <c r="H2047" s="7"/>
      <c r="I2047" s="10"/>
      <c r="J2047" s="25"/>
      <c r="K2047" s="250"/>
      <c r="L2047" s="31"/>
      <c r="M2047" s="9"/>
      <c r="N2047" s="11" t="s">
        <v>25</v>
      </c>
      <c r="O2047" s="39"/>
      <c r="P2047" s="47"/>
      <c r="Q2047" s="13"/>
      <c r="R2047" s="248">
        <f t="shared" si="310"/>
        <v>0</v>
      </c>
      <c r="S2047" s="248">
        <f t="shared" si="311"/>
        <v>0</v>
      </c>
      <c r="T2047" s="248">
        <f t="shared" si="312"/>
        <v>0</v>
      </c>
      <c r="U2047" s="248">
        <f t="shared" si="313"/>
        <v>0</v>
      </c>
      <c r="V2047" s="13"/>
      <c r="W2047" s="7"/>
      <c r="AT2047" s="130"/>
      <c r="BF2047" s="33">
        <f t="shared" si="319"/>
        <v>41242</v>
      </c>
      <c r="BG2047" s="34">
        <f t="shared" si="314"/>
        <v>82.88000000000001</v>
      </c>
      <c r="BH2047" s="32">
        <f t="shared" si="315"/>
        <v>1</v>
      </c>
      <c r="BI2047" s="32">
        <f t="shared" si="316"/>
        <v>0</v>
      </c>
      <c r="BJ2047" s="69">
        <f t="shared" si="317"/>
        <v>0</v>
      </c>
      <c r="BK2047" s="158" t="str">
        <f t="shared" si="318"/>
        <v/>
      </c>
    </row>
    <row r="2048" spans="1:63" ht="12" customHeight="1" x14ac:dyDescent="0.2">
      <c r="A2048" s="8"/>
      <c r="B2048" s="7"/>
      <c r="C2048" s="7"/>
      <c r="D2048" s="7"/>
      <c r="E2048" s="7"/>
      <c r="F2048" s="7"/>
      <c r="G2048" s="7"/>
      <c r="H2048" s="7"/>
      <c r="I2048" s="10"/>
      <c r="J2048" s="25"/>
      <c r="K2048" s="250"/>
      <c r="L2048" s="31"/>
      <c r="M2048" s="9"/>
      <c r="N2048" s="11" t="s">
        <v>25</v>
      </c>
      <c r="O2048" s="39"/>
      <c r="P2048" s="47"/>
      <c r="Q2048" s="13"/>
      <c r="R2048" s="248">
        <f t="shared" si="310"/>
        <v>0</v>
      </c>
      <c r="S2048" s="248">
        <f t="shared" si="311"/>
        <v>0</v>
      </c>
      <c r="T2048" s="248">
        <f t="shared" si="312"/>
        <v>0</v>
      </c>
      <c r="U2048" s="248">
        <f t="shared" si="313"/>
        <v>0</v>
      </c>
      <c r="V2048" s="13"/>
      <c r="W2048" s="7"/>
      <c r="AT2048" s="130"/>
      <c r="BF2048" s="33">
        <f t="shared" si="319"/>
        <v>41242</v>
      </c>
      <c r="BG2048" s="34">
        <f t="shared" si="314"/>
        <v>82.88000000000001</v>
      </c>
      <c r="BH2048" s="32">
        <f t="shared" si="315"/>
        <v>1</v>
      </c>
      <c r="BI2048" s="32">
        <f t="shared" si="316"/>
        <v>0</v>
      </c>
      <c r="BJ2048" s="69">
        <f t="shared" si="317"/>
        <v>0</v>
      </c>
      <c r="BK2048" s="158" t="str">
        <f t="shared" si="318"/>
        <v/>
      </c>
    </row>
    <row r="2049" spans="1:63" ht="12" customHeight="1" x14ac:dyDescent="0.2">
      <c r="A2049" s="8"/>
      <c r="B2049" s="7"/>
      <c r="C2049" s="7"/>
      <c r="D2049" s="7"/>
      <c r="E2049" s="7"/>
      <c r="F2049" s="7"/>
      <c r="G2049" s="7"/>
      <c r="H2049" s="7"/>
      <c r="I2049" s="10"/>
      <c r="J2049" s="25"/>
      <c r="K2049" s="250"/>
      <c r="L2049" s="31"/>
      <c r="M2049" s="9"/>
      <c r="N2049" s="11" t="s">
        <v>25</v>
      </c>
      <c r="O2049" s="39"/>
      <c r="P2049" s="47"/>
      <c r="Q2049" s="13"/>
      <c r="R2049" s="248">
        <f t="shared" si="310"/>
        <v>0</v>
      </c>
      <c r="S2049" s="248">
        <f t="shared" si="311"/>
        <v>0</v>
      </c>
      <c r="T2049" s="248">
        <f t="shared" si="312"/>
        <v>0</v>
      </c>
      <c r="U2049" s="248">
        <f t="shared" si="313"/>
        <v>0</v>
      </c>
      <c r="V2049" s="13"/>
      <c r="W2049" s="7"/>
      <c r="AT2049" s="130"/>
      <c r="BF2049" s="33">
        <f t="shared" si="319"/>
        <v>41242</v>
      </c>
      <c r="BG2049" s="34">
        <f t="shared" si="314"/>
        <v>82.88000000000001</v>
      </c>
      <c r="BH2049" s="32">
        <f t="shared" si="315"/>
        <v>1</v>
      </c>
      <c r="BI2049" s="32">
        <f t="shared" si="316"/>
        <v>0</v>
      </c>
      <c r="BJ2049" s="69">
        <f t="shared" si="317"/>
        <v>0</v>
      </c>
      <c r="BK2049" s="158" t="str">
        <f t="shared" si="318"/>
        <v/>
      </c>
    </row>
    <row r="2050" spans="1:63" ht="12" customHeight="1" x14ac:dyDescent="0.2">
      <c r="A2050" s="8"/>
      <c r="B2050" s="7"/>
      <c r="C2050" s="7"/>
      <c r="D2050" s="7"/>
      <c r="E2050" s="7"/>
      <c r="F2050" s="7"/>
      <c r="G2050" s="7"/>
      <c r="H2050" s="7"/>
      <c r="I2050" s="10"/>
      <c r="J2050" s="25"/>
      <c r="K2050" s="250"/>
      <c r="L2050" s="31"/>
      <c r="M2050" s="9"/>
      <c r="N2050" s="11" t="s">
        <v>25</v>
      </c>
      <c r="O2050" s="39"/>
      <c r="P2050" s="47"/>
      <c r="Q2050" s="13"/>
      <c r="R2050" s="248">
        <f t="shared" si="310"/>
        <v>0</v>
      </c>
      <c r="S2050" s="248">
        <f t="shared" si="311"/>
        <v>0</v>
      </c>
      <c r="T2050" s="248">
        <f t="shared" si="312"/>
        <v>0</v>
      </c>
      <c r="U2050" s="248">
        <f t="shared" si="313"/>
        <v>0</v>
      </c>
      <c r="V2050" s="13"/>
      <c r="W2050" s="7"/>
      <c r="AT2050" s="130"/>
      <c r="BF2050" s="33">
        <f t="shared" si="319"/>
        <v>41242</v>
      </c>
      <c r="BG2050" s="34">
        <f t="shared" si="314"/>
        <v>82.88000000000001</v>
      </c>
      <c r="BH2050" s="32">
        <f t="shared" si="315"/>
        <v>1</v>
      </c>
      <c r="BI2050" s="32">
        <f t="shared" si="316"/>
        <v>0</v>
      </c>
      <c r="BJ2050" s="69">
        <f t="shared" si="317"/>
        <v>0</v>
      </c>
      <c r="BK2050" s="158" t="str">
        <f t="shared" si="318"/>
        <v/>
      </c>
    </row>
    <row r="2051" spans="1:63" ht="12" customHeight="1" x14ac:dyDescent="0.2">
      <c r="A2051" s="8"/>
      <c r="B2051" s="7"/>
      <c r="C2051" s="7"/>
      <c r="D2051" s="7"/>
      <c r="E2051" s="7"/>
      <c r="F2051" s="7"/>
      <c r="G2051" s="7"/>
      <c r="H2051" s="7"/>
      <c r="I2051" s="10"/>
      <c r="J2051" s="25"/>
      <c r="K2051" s="250"/>
      <c r="L2051" s="31"/>
      <c r="M2051" s="9"/>
      <c r="N2051" s="11" t="s">
        <v>25</v>
      </c>
      <c r="O2051" s="39"/>
      <c r="P2051" s="47"/>
      <c r="Q2051" s="13"/>
      <c r="R2051" s="248">
        <f t="shared" si="310"/>
        <v>0</v>
      </c>
      <c r="S2051" s="248">
        <f t="shared" si="311"/>
        <v>0</v>
      </c>
      <c r="T2051" s="248">
        <f t="shared" si="312"/>
        <v>0</v>
      </c>
      <c r="U2051" s="248">
        <f t="shared" si="313"/>
        <v>0</v>
      </c>
      <c r="V2051" s="13"/>
      <c r="W2051" s="7"/>
      <c r="AT2051" s="130"/>
      <c r="BF2051" s="33">
        <f t="shared" si="319"/>
        <v>41242</v>
      </c>
      <c r="BG2051" s="34">
        <f t="shared" si="314"/>
        <v>82.88000000000001</v>
      </c>
      <c r="BH2051" s="32">
        <f t="shared" si="315"/>
        <v>1</v>
      </c>
      <c r="BI2051" s="32">
        <f t="shared" si="316"/>
        <v>0</v>
      </c>
      <c r="BJ2051" s="69">
        <f t="shared" si="317"/>
        <v>0</v>
      </c>
      <c r="BK2051" s="158" t="str">
        <f t="shared" si="318"/>
        <v/>
      </c>
    </row>
    <row r="2052" spans="1:63" ht="12" customHeight="1" x14ac:dyDescent="0.2">
      <c r="A2052" s="8"/>
      <c r="B2052" s="7"/>
      <c r="C2052" s="7"/>
      <c r="D2052" s="7"/>
      <c r="E2052" s="7"/>
      <c r="F2052" s="7"/>
      <c r="G2052" s="7"/>
      <c r="H2052" s="7"/>
      <c r="I2052" s="10"/>
      <c r="J2052" s="25"/>
      <c r="K2052" s="250"/>
      <c r="L2052" s="31"/>
      <c r="M2052" s="9"/>
      <c r="N2052" s="11" t="s">
        <v>25</v>
      </c>
      <c r="O2052" s="39"/>
      <c r="P2052" s="47"/>
      <c r="Q2052" s="13"/>
      <c r="R2052" s="248">
        <f t="shared" si="310"/>
        <v>0</v>
      </c>
      <c r="S2052" s="248">
        <f t="shared" si="311"/>
        <v>0</v>
      </c>
      <c r="T2052" s="248">
        <f t="shared" si="312"/>
        <v>0</v>
      </c>
      <c r="U2052" s="248">
        <f t="shared" si="313"/>
        <v>0</v>
      </c>
      <c r="V2052" s="13"/>
      <c r="W2052" s="7"/>
      <c r="AT2052" s="130"/>
      <c r="BF2052" s="33">
        <f t="shared" si="319"/>
        <v>41242</v>
      </c>
      <c r="BG2052" s="34">
        <f t="shared" si="314"/>
        <v>82.88000000000001</v>
      </c>
      <c r="BH2052" s="32">
        <f t="shared" si="315"/>
        <v>1</v>
      </c>
      <c r="BI2052" s="32">
        <f t="shared" si="316"/>
        <v>0</v>
      </c>
      <c r="BJ2052" s="69">
        <f t="shared" si="317"/>
        <v>0</v>
      </c>
      <c r="BK2052" s="158" t="str">
        <f t="shared" si="318"/>
        <v/>
      </c>
    </row>
    <row r="2053" spans="1:63" ht="12" customHeight="1" x14ac:dyDescent="0.2">
      <c r="A2053" s="8"/>
      <c r="B2053" s="7"/>
      <c r="C2053" s="7"/>
      <c r="D2053" s="7"/>
      <c r="E2053" s="7"/>
      <c r="F2053" s="7"/>
      <c r="G2053" s="7"/>
      <c r="H2053" s="7"/>
      <c r="I2053" s="10"/>
      <c r="J2053" s="25"/>
      <c r="K2053" s="250"/>
      <c r="L2053" s="31"/>
      <c r="M2053" s="9"/>
      <c r="N2053" s="11" t="s">
        <v>25</v>
      </c>
      <c r="O2053" s="39"/>
      <c r="P2053" s="47"/>
      <c r="Q2053" s="13"/>
      <c r="R2053" s="248">
        <f t="shared" si="310"/>
        <v>0</v>
      </c>
      <c r="S2053" s="248">
        <f t="shared" si="311"/>
        <v>0</v>
      </c>
      <c r="T2053" s="248">
        <f t="shared" si="312"/>
        <v>0</v>
      </c>
      <c r="U2053" s="248">
        <f t="shared" si="313"/>
        <v>0</v>
      </c>
      <c r="V2053" s="13"/>
      <c r="W2053" s="7"/>
      <c r="AT2053" s="130"/>
      <c r="BF2053" s="33">
        <f t="shared" si="319"/>
        <v>41242</v>
      </c>
      <c r="BG2053" s="34">
        <f t="shared" si="314"/>
        <v>82.88000000000001</v>
      </c>
      <c r="BH2053" s="32">
        <f t="shared" si="315"/>
        <v>1</v>
      </c>
      <c r="BI2053" s="32">
        <f t="shared" si="316"/>
        <v>0</v>
      </c>
      <c r="BJ2053" s="69">
        <f t="shared" si="317"/>
        <v>0</v>
      </c>
      <c r="BK2053" s="158" t="str">
        <f t="shared" si="318"/>
        <v/>
      </c>
    </row>
    <row r="2054" spans="1:63" ht="12" customHeight="1" x14ac:dyDescent="0.2">
      <c r="A2054" s="8"/>
      <c r="B2054" s="7"/>
      <c r="C2054" s="7"/>
      <c r="D2054" s="7"/>
      <c r="E2054" s="7"/>
      <c r="F2054" s="7"/>
      <c r="G2054" s="7"/>
      <c r="H2054" s="7"/>
      <c r="I2054" s="10"/>
      <c r="J2054" s="25"/>
      <c r="K2054" s="250"/>
      <c r="L2054" s="31"/>
      <c r="M2054" s="9"/>
      <c r="N2054" s="11" t="s">
        <v>25</v>
      </c>
      <c r="O2054" s="39"/>
      <c r="P2054" s="47"/>
      <c r="Q2054" s="13"/>
      <c r="R2054" s="248">
        <f t="shared" si="310"/>
        <v>0</v>
      </c>
      <c r="S2054" s="248">
        <f t="shared" si="311"/>
        <v>0</v>
      </c>
      <c r="T2054" s="248">
        <f t="shared" si="312"/>
        <v>0</v>
      </c>
      <c r="U2054" s="248">
        <f t="shared" si="313"/>
        <v>0</v>
      </c>
      <c r="V2054" s="13"/>
      <c r="W2054" s="7"/>
      <c r="AT2054" s="130"/>
      <c r="BF2054" s="33">
        <f t="shared" si="319"/>
        <v>41242</v>
      </c>
      <c r="BG2054" s="34">
        <f t="shared" si="314"/>
        <v>82.88000000000001</v>
      </c>
      <c r="BH2054" s="32">
        <f t="shared" si="315"/>
        <v>1</v>
      </c>
      <c r="BI2054" s="32">
        <f t="shared" si="316"/>
        <v>0</v>
      </c>
      <c r="BJ2054" s="69">
        <f t="shared" si="317"/>
        <v>0</v>
      </c>
      <c r="BK2054" s="158" t="str">
        <f t="shared" si="318"/>
        <v/>
      </c>
    </row>
    <row r="2055" spans="1:63" ht="12" customHeight="1" x14ac:dyDescent="0.2">
      <c r="A2055" s="8"/>
      <c r="B2055" s="7"/>
      <c r="C2055" s="7"/>
      <c r="D2055" s="7"/>
      <c r="E2055" s="7"/>
      <c r="F2055" s="7"/>
      <c r="G2055" s="7"/>
      <c r="H2055" s="7"/>
      <c r="I2055" s="10"/>
      <c r="J2055" s="25"/>
      <c r="K2055" s="250"/>
      <c r="L2055" s="31"/>
      <c r="M2055" s="9"/>
      <c r="N2055" s="11" t="s">
        <v>25</v>
      </c>
      <c r="O2055" s="39"/>
      <c r="P2055" s="47"/>
      <c r="Q2055" s="13"/>
      <c r="R2055" s="248">
        <f t="shared" si="310"/>
        <v>0</v>
      </c>
      <c r="S2055" s="248">
        <f t="shared" si="311"/>
        <v>0</v>
      </c>
      <c r="T2055" s="248">
        <f t="shared" si="312"/>
        <v>0</v>
      </c>
      <c r="U2055" s="248">
        <f t="shared" si="313"/>
        <v>0</v>
      </c>
      <c r="V2055" s="13"/>
      <c r="W2055" s="7"/>
      <c r="AT2055" s="130"/>
      <c r="BF2055" s="33">
        <f t="shared" si="319"/>
        <v>41242</v>
      </c>
      <c r="BG2055" s="34">
        <f t="shared" si="314"/>
        <v>82.88000000000001</v>
      </c>
      <c r="BH2055" s="32">
        <f t="shared" si="315"/>
        <v>1</v>
      </c>
      <c r="BI2055" s="32">
        <f t="shared" si="316"/>
        <v>0</v>
      </c>
      <c r="BJ2055" s="69">
        <f t="shared" si="317"/>
        <v>0</v>
      </c>
      <c r="BK2055" s="158" t="str">
        <f t="shared" si="318"/>
        <v/>
      </c>
    </row>
    <row r="2056" spans="1:63" ht="12" customHeight="1" x14ac:dyDescent="0.2">
      <c r="A2056" s="8"/>
      <c r="B2056" s="7"/>
      <c r="C2056" s="7"/>
      <c r="D2056" s="7"/>
      <c r="E2056" s="7"/>
      <c r="F2056" s="7"/>
      <c r="G2056" s="7"/>
      <c r="H2056" s="7"/>
      <c r="I2056" s="10"/>
      <c r="J2056" s="25"/>
      <c r="K2056" s="250"/>
      <c r="L2056" s="31"/>
      <c r="M2056" s="9"/>
      <c r="N2056" s="11" t="s">
        <v>25</v>
      </c>
      <c r="O2056" s="39"/>
      <c r="P2056" s="47"/>
      <c r="Q2056" s="13"/>
      <c r="R2056" s="248">
        <f t="shared" si="310"/>
        <v>0</v>
      </c>
      <c r="S2056" s="248">
        <f t="shared" si="311"/>
        <v>0</v>
      </c>
      <c r="T2056" s="248">
        <f t="shared" si="312"/>
        <v>0</v>
      </c>
      <c r="U2056" s="248">
        <f t="shared" si="313"/>
        <v>0</v>
      </c>
      <c r="V2056" s="13"/>
      <c r="W2056" s="7"/>
      <c r="AT2056" s="130"/>
      <c r="BF2056" s="33">
        <f t="shared" si="319"/>
        <v>41242</v>
      </c>
      <c r="BG2056" s="34">
        <f t="shared" si="314"/>
        <v>82.88000000000001</v>
      </c>
      <c r="BH2056" s="32">
        <f t="shared" si="315"/>
        <v>1</v>
      </c>
      <c r="BI2056" s="32">
        <f t="shared" si="316"/>
        <v>0</v>
      </c>
      <c r="BJ2056" s="69">
        <f t="shared" si="317"/>
        <v>0</v>
      </c>
      <c r="BK2056" s="158" t="str">
        <f t="shared" si="318"/>
        <v/>
      </c>
    </row>
    <row r="2057" spans="1:63" ht="12" customHeight="1" x14ac:dyDescent="0.2">
      <c r="A2057" s="8"/>
      <c r="B2057" s="7"/>
      <c r="C2057" s="7"/>
      <c r="D2057" s="7"/>
      <c r="E2057" s="7"/>
      <c r="F2057" s="7"/>
      <c r="G2057" s="7"/>
      <c r="H2057" s="7"/>
      <c r="I2057" s="10"/>
      <c r="J2057" s="25"/>
      <c r="K2057" s="250"/>
      <c r="L2057" s="31"/>
      <c r="M2057" s="9"/>
      <c r="N2057" s="11" t="s">
        <v>25</v>
      </c>
      <c r="O2057" s="39"/>
      <c r="P2057" s="47"/>
      <c r="Q2057" s="13"/>
      <c r="R2057" s="248">
        <f t="shared" si="310"/>
        <v>0</v>
      </c>
      <c r="S2057" s="248">
        <f t="shared" si="311"/>
        <v>0</v>
      </c>
      <c r="T2057" s="248">
        <f t="shared" si="312"/>
        <v>0</v>
      </c>
      <c r="U2057" s="248">
        <f t="shared" si="313"/>
        <v>0</v>
      </c>
      <c r="V2057" s="13"/>
      <c r="W2057" s="7"/>
      <c r="AT2057" s="130"/>
      <c r="BF2057" s="33">
        <f t="shared" si="319"/>
        <v>41242</v>
      </c>
      <c r="BG2057" s="34">
        <f t="shared" si="314"/>
        <v>82.88000000000001</v>
      </c>
      <c r="BH2057" s="32">
        <f t="shared" si="315"/>
        <v>1</v>
      </c>
      <c r="BI2057" s="32">
        <f t="shared" si="316"/>
        <v>0</v>
      </c>
      <c r="BJ2057" s="69">
        <f t="shared" si="317"/>
        <v>0</v>
      </c>
      <c r="BK2057" s="158" t="str">
        <f t="shared" si="318"/>
        <v/>
      </c>
    </row>
    <row r="2058" spans="1:63" ht="12" customHeight="1" x14ac:dyDescent="0.2">
      <c r="A2058" s="8"/>
      <c r="B2058" s="7"/>
      <c r="C2058" s="7"/>
      <c r="D2058" s="7"/>
      <c r="E2058" s="7"/>
      <c r="F2058" s="7"/>
      <c r="G2058" s="7"/>
      <c r="H2058" s="7"/>
      <c r="I2058" s="10"/>
      <c r="J2058" s="25"/>
      <c r="K2058" s="250"/>
      <c r="L2058" s="31"/>
      <c r="M2058" s="9"/>
      <c r="N2058" s="11" t="s">
        <v>25</v>
      </c>
      <c r="O2058" s="39"/>
      <c r="P2058" s="47"/>
      <c r="Q2058" s="13"/>
      <c r="R2058" s="248">
        <f t="shared" si="310"/>
        <v>0</v>
      </c>
      <c r="S2058" s="248">
        <f t="shared" si="311"/>
        <v>0</v>
      </c>
      <c r="T2058" s="248">
        <f t="shared" si="312"/>
        <v>0</v>
      </c>
      <c r="U2058" s="248">
        <f t="shared" si="313"/>
        <v>0</v>
      </c>
      <c r="V2058" s="13"/>
      <c r="W2058" s="7"/>
      <c r="AT2058" s="130"/>
      <c r="BF2058" s="33">
        <f t="shared" si="319"/>
        <v>41242</v>
      </c>
      <c r="BG2058" s="34">
        <f t="shared" si="314"/>
        <v>82.88000000000001</v>
      </c>
      <c r="BH2058" s="32">
        <f t="shared" si="315"/>
        <v>1</v>
      </c>
      <c r="BI2058" s="32">
        <f t="shared" si="316"/>
        <v>0</v>
      </c>
      <c r="BJ2058" s="69">
        <f t="shared" si="317"/>
        <v>0</v>
      </c>
      <c r="BK2058" s="158" t="str">
        <f t="shared" si="318"/>
        <v/>
      </c>
    </row>
    <row r="2059" spans="1:63" ht="12" customHeight="1" x14ac:dyDescent="0.2">
      <c r="A2059" s="8"/>
      <c r="B2059" s="7"/>
      <c r="C2059" s="7"/>
      <c r="D2059" s="7"/>
      <c r="E2059" s="7"/>
      <c r="F2059" s="7"/>
      <c r="G2059" s="7"/>
      <c r="H2059" s="7"/>
      <c r="I2059" s="10"/>
      <c r="J2059" s="25"/>
      <c r="K2059" s="250"/>
      <c r="L2059" s="31"/>
      <c r="M2059" s="9"/>
      <c r="N2059" s="11" t="s">
        <v>25</v>
      </c>
      <c r="O2059" s="39"/>
      <c r="P2059" s="47"/>
      <c r="Q2059" s="13"/>
      <c r="R2059" s="248">
        <f t="shared" ref="R2059:R2122" si="320">IF(N2059&lt;&gt;"M",ROUND(IF(M2059&lt;&gt;"Y",IF(P2059&lt;&gt;"Y",K2059,K2059*(BH2059-1)),0),ROUNDING),"")</f>
        <v>0</v>
      </c>
      <c r="S2059" s="248">
        <f t="shared" ref="S2059:S2122" si="321">IF(N2059&lt;&gt;"M",ROUND(IF(O2059&gt;0,IF(M2059="Y",BI2059*(1-O2059),IF(BI2059&gt;R2059,R2059 + (BI2059 - R2059)*(1-O2059),BI2059)),BI2059),ROUNDING),"")</f>
        <v>0</v>
      </c>
      <c r="T2059" s="248">
        <f t="shared" ref="T2059:T2122" si="322">IF(N2059&lt;&gt;"M",ROUND(IF(O2059&gt;0,IF(M2059="Y",BJ2059*(1-O2059),IF(BJ2059&gt;R2059,R2059 + (BJ2059 - R2059)*(1-O2059),BJ2059)),BJ2059),ROUNDING),"")</f>
        <v>0</v>
      </c>
      <c r="U2059" s="248">
        <f t="shared" ref="U2059:U2122" si="323">IF(N2059&lt;&gt;"M",ROUND(IF(OR(N2059="P",N2059=""),0,IF(OR(M2059="N",M2059=""),T2059-R2059,T2059)),ROUNDING),"")</f>
        <v>0</v>
      </c>
      <c r="V2059" s="13"/>
      <c r="W2059" s="7"/>
      <c r="AT2059" s="130"/>
      <c r="BF2059" s="33">
        <f t="shared" si="319"/>
        <v>41242</v>
      </c>
      <c r="BG2059" s="34">
        <f t="shared" ref="BG2059:BG2122" si="324">IF(N2059&lt;&gt;"M",BG2058+U2059,BG2058)</f>
        <v>82.88000000000001</v>
      </c>
      <c r="BH2059" s="32">
        <f t="shared" ref="BH2059:BH2122" si="325">IF(L2059&lt;&gt;"",IF(ODDS_TYPE=1,L2059,IF(ODDS_TYPE=2,IF(L2059&gt;0,1+L2059/100,IF(L2059&lt;0,1-100/L2059,1)),IF(ODDS_TYPE=3,1+L2059,IF(ODDS_TYPE=4,1+L2059,IF(ODDS_TYPE=5,IF(L2059&gt;0,1+L2059,1-1/L2059),IF(ODDS_TYPE=6,IF(L2059&gt;=0,L2059+1,1-1/L2059),1)))))),1)</f>
        <v>1</v>
      </c>
      <c r="BI2059" s="32">
        <f t="shared" ref="BI2059:BI2122" si="326">IF(P2059&lt;&gt;"Y",IF(M2059&lt;&gt;"Y",K2059*BH2059,K2059*BH2059 - K2059),IF(M2059&lt;&gt;"Y",K2059*BH2059,K2059))</f>
        <v>0</v>
      </c>
      <c r="BJ2059" s="69">
        <f t="shared" ref="BJ2059:BJ2122" si="327">IF(P2059&lt;&gt;"Y",
IF(M2059&lt;&gt;"Y",
IF(N2059="Y",K2059*BH2059,IF(N2059="P",0,IF(OR(N2059="R",N2059="PU"),K2059,IF(N2059="H",K2059*BH2059*0.5,IF(N2059="HW",K2059*0.5*(1 + BH2059),IF(N2059="HL",K2059*0.5,0)))))),
IF(N2059="Y",K2059*BH2059 - K2059,IF(N2059="P",0,IF(OR(N2059="R",N2059="PU"),0,IF(N2059="H",IF(BH2059&gt;2,0.5*K2059*BH2059 - K2059,0),IF(N2059="HW",K2059*0.5*(1 + BH2059) - K2059,IF(N2059="HL",0,0))))))),
IF(M2059&lt;&gt;"Y",
IF(N2059="Y",K2059*BH2059,IF(N2059="P",0,IF(OR(N2059="R",N2059="PU"),K2059*(BH2059-1),IF(N2059="H",K2059*BH2059*0.5,IF(N2059="HW",K2059*(BH2059-1)*0.5,IF(N2059="HL",K2059*BH2059 - K2059*0.5,0)))))),
IF(N2059="Y",K2059,IF(N2059="P",0,IF(OR(N2059="R",N2059="PU"),0,IF(N2059="H",IF(BH2059&lt;2,K2059*BH2059*0.5 - K2059*(BH2059-1),0),IF(N2059="HW",0,IF(N2059="HL",K2059*0.5,0)))))))
)</f>
        <v>0</v>
      </c>
      <c r="BK2059" s="158" t="str">
        <f t="shared" ref="BK2059:BK2122" si="328">IF(FILT_M=1,IF(LEN(C2059)&gt;0,C2059,""),IF(FILT_M=2,IF(LEN(E2059)&gt;0,E2059,""),IF(FILT_M=3,IF(LEN(F2059)&gt;0,F2059,""),IF(FILT_M=4,IF(LEN(G2059)&gt;0,G2059,""),""))))</f>
        <v/>
      </c>
    </row>
    <row r="2060" spans="1:63" ht="12" customHeight="1" x14ac:dyDescent="0.2">
      <c r="A2060" s="8"/>
      <c r="B2060" s="7"/>
      <c r="C2060" s="7"/>
      <c r="D2060" s="7"/>
      <c r="E2060" s="7"/>
      <c r="F2060" s="7"/>
      <c r="G2060" s="7"/>
      <c r="H2060" s="7"/>
      <c r="I2060" s="10"/>
      <c r="J2060" s="25"/>
      <c r="K2060" s="250"/>
      <c r="L2060" s="31"/>
      <c r="M2060" s="9"/>
      <c r="N2060" s="11" t="s">
        <v>25</v>
      </c>
      <c r="O2060" s="39"/>
      <c r="P2060" s="47"/>
      <c r="Q2060" s="13"/>
      <c r="R2060" s="248">
        <f t="shared" si="320"/>
        <v>0</v>
      </c>
      <c r="S2060" s="248">
        <f t="shared" si="321"/>
        <v>0</v>
      </c>
      <c r="T2060" s="248">
        <f t="shared" si="322"/>
        <v>0</v>
      </c>
      <c r="U2060" s="248">
        <f t="shared" si="323"/>
        <v>0</v>
      </c>
      <c r="V2060" s="13"/>
      <c r="W2060" s="7"/>
      <c r="AT2060" s="130"/>
      <c r="BF2060" s="33">
        <f t="shared" ref="BF2060:BF2123" si="329">IF(A2060&gt;2,A2060,BF2059)</f>
        <v>41242</v>
      </c>
      <c r="BG2060" s="34">
        <f t="shared" si="324"/>
        <v>82.88000000000001</v>
      </c>
      <c r="BH2060" s="32">
        <f t="shared" si="325"/>
        <v>1</v>
      </c>
      <c r="BI2060" s="32">
        <f t="shared" si="326"/>
        <v>0</v>
      </c>
      <c r="BJ2060" s="69">
        <f t="shared" si="327"/>
        <v>0</v>
      </c>
      <c r="BK2060" s="158" t="str">
        <f t="shared" si="328"/>
        <v/>
      </c>
    </row>
    <row r="2061" spans="1:63" ht="12" customHeight="1" x14ac:dyDescent="0.2">
      <c r="A2061" s="8"/>
      <c r="B2061" s="7"/>
      <c r="C2061" s="7"/>
      <c r="D2061" s="7"/>
      <c r="E2061" s="7"/>
      <c r="F2061" s="7"/>
      <c r="G2061" s="7"/>
      <c r="H2061" s="7"/>
      <c r="I2061" s="10"/>
      <c r="J2061" s="25"/>
      <c r="K2061" s="250"/>
      <c r="L2061" s="31"/>
      <c r="M2061" s="9"/>
      <c r="N2061" s="11" t="s">
        <v>25</v>
      </c>
      <c r="O2061" s="39"/>
      <c r="P2061" s="47"/>
      <c r="Q2061" s="13"/>
      <c r="R2061" s="248">
        <f t="shared" si="320"/>
        <v>0</v>
      </c>
      <c r="S2061" s="248">
        <f t="shared" si="321"/>
        <v>0</v>
      </c>
      <c r="T2061" s="248">
        <f t="shared" si="322"/>
        <v>0</v>
      </c>
      <c r="U2061" s="248">
        <f t="shared" si="323"/>
        <v>0</v>
      </c>
      <c r="V2061" s="13"/>
      <c r="W2061" s="7"/>
      <c r="AT2061" s="130"/>
      <c r="BF2061" s="33">
        <f t="shared" si="329"/>
        <v>41242</v>
      </c>
      <c r="BG2061" s="34">
        <f t="shared" si="324"/>
        <v>82.88000000000001</v>
      </c>
      <c r="BH2061" s="32">
        <f t="shared" si="325"/>
        <v>1</v>
      </c>
      <c r="BI2061" s="32">
        <f t="shared" si="326"/>
        <v>0</v>
      </c>
      <c r="BJ2061" s="69">
        <f t="shared" si="327"/>
        <v>0</v>
      </c>
      <c r="BK2061" s="158" t="str">
        <f t="shared" si="328"/>
        <v/>
      </c>
    </row>
    <row r="2062" spans="1:63" ht="12" customHeight="1" x14ac:dyDescent="0.2">
      <c r="A2062" s="8"/>
      <c r="B2062" s="7"/>
      <c r="C2062" s="7"/>
      <c r="D2062" s="7"/>
      <c r="E2062" s="7"/>
      <c r="F2062" s="7"/>
      <c r="G2062" s="7"/>
      <c r="H2062" s="7"/>
      <c r="I2062" s="10"/>
      <c r="J2062" s="25"/>
      <c r="K2062" s="250"/>
      <c r="L2062" s="31"/>
      <c r="M2062" s="9"/>
      <c r="N2062" s="11" t="s">
        <v>25</v>
      </c>
      <c r="O2062" s="39"/>
      <c r="P2062" s="47"/>
      <c r="Q2062" s="13"/>
      <c r="R2062" s="248">
        <f t="shared" si="320"/>
        <v>0</v>
      </c>
      <c r="S2062" s="248">
        <f t="shared" si="321"/>
        <v>0</v>
      </c>
      <c r="T2062" s="248">
        <f t="shared" si="322"/>
        <v>0</v>
      </c>
      <c r="U2062" s="248">
        <f t="shared" si="323"/>
        <v>0</v>
      </c>
      <c r="V2062" s="13"/>
      <c r="W2062" s="7"/>
      <c r="AT2062" s="130"/>
      <c r="BF2062" s="33">
        <f t="shared" si="329"/>
        <v>41242</v>
      </c>
      <c r="BG2062" s="34">
        <f t="shared" si="324"/>
        <v>82.88000000000001</v>
      </c>
      <c r="BH2062" s="32">
        <f t="shared" si="325"/>
        <v>1</v>
      </c>
      <c r="BI2062" s="32">
        <f t="shared" si="326"/>
        <v>0</v>
      </c>
      <c r="BJ2062" s="69">
        <f t="shared" si="327"/>
        <v>0</v>
      </c>
      <c r="BK2062" s="158" t="str">
        <f t="shared" si="328"/>
        <v/>
      </c>
    </row>
    <row r="2063" spans="1:63" ht="12" customHeight="1" x14ac:dyDescent="0.2">
      <c r="A2063" s="8"/>
      <c r="B2063" s="7"/>
      <c r="C2063" s="7"/>
      <c r="D2063" s="7"/>
      <c r="E2063" s="7"/>
      <c r="F2063" s="7"/>
      <c r="G2063" s="7"/>
      <c r="H2063" s="7"/>
      <c r="I2063" s="10"/>
      <c r="J2063" s="25"/>
      <c r="K2063" s="250"/>
      <c r="L2063" s="31"/>
      <c r="M2063" s="9"/>
      <c r="N2063" s="11" t="s">
        <v>25</v>
      </c>
      <c r="O2063" s="39"/>
      <c r="P2063" s="47"/>
      <c r="Q2063" s="13"/>
      <c r="R2063" s="248">
        <f t="shared" si="320"/>
        <v>0</v>
      </c>
      <c r="S2063" s="248">
        <f t="shared" si="321"/>
        <v>0</v>
      </c>
      <c r="T2063" s="248">
        <f t="shared" si="322"/>
        <v>0</v>
      </c>
      <c r="U2063" s="248">
        <f t="shared" si="323"/>
        <v>0</v>
      </c>
      <c r="V2063" s="13"/>
      <c r="W2063" s="7"/>
      <c r="AT2063" s="130"/>
      <c r="BF2063" s="33">
        <f t="shared" si="329"/>
        <v>41242</v>
      </c>
      <c r="BG2063" s="34">
        <f t="shared" si="324"/>
        <v>82.88000000000001</v>
      </c>
      <c r="BH2063" s="32">
        <f t="shared" si="325"/>
        <v>1</v>
      </c>
      <c r="BI2063" s="32">
        <f t="shared" si="326"/>
        <v>0</v>
      </c>
      <c r="BJ2063" s="69">
        <f t="shared" si="327"/>
        <v>0</v>
      </c>
      <c r="BK2063" s="158" t="str">
        <f t="shared" si="328"/>
        <v/>
      </c>
    </row>
    <row r="2064" spans="1:63" ht="12" customHeight="1" x14ac:dyDescent="0.2">
      <c r="A2064" s="8"/>
      <c r="B2064" s="7"/>
      <c r="C2064" s="7"/>
      <c r="D2064" s="7"/>
      <c r="E2064" s="7"/>
      <c r="F2064" s="7"/>
      <c r="G2064" s="7"/>
      <c r="H2064" s="7"/>
      <c r="I2064" s="10"/>
      <c r="J2064" s="25"/>
      <c r="K2064" s="250"/>
      <c r="L2064" s="31"/>
      <c r="M2064" s="9"/>
      <c r="N2064" s="11" t="s">
        <v>25</v>
      </c>
      <c r="O2064" s="39"/>
      <c r="P2064" s="47"/>
      <c r="Q2064" s="13"/>
      <c r="R2064" s="248">
        <f t="shared" si="320"/>
        <v>0</v>
      </c>
      <c r="S2064" s="248">
        <f t="shared" si="321"/>
        <v>0</v>
      </c>
      <c r="T2064" s="248">
        <f t="shared" si="322"/>
        <v>0</v>
      </c>
      <c r="U2064" s="248">
        <f t="shared" si="323"/>
        <v>0</v>
      </c>
      <c r="V2064" s="13"/>
      <c r="W2064" s="7"/>
      <c r="AT2064" s="130"/>
      <c r="BF2064" s="33">
        <f t="shared" si="329"/>
        <v>41242</v>
      </c>
      <c r="BG2064" s="34">
        <f t="shared" si="324"/>
        <v>82.88000000000001</v>
      </c>
      <c r="BH2064" s="32">
        <f t="shared" si="325"/>
        <v>1</v>
      </c>
      <c r="BI2064" s="32">
        <f t="shared" si="326"/>
        <v>0</v>
      </c>
      <c r="BJ2064" s="69">
        <f t="shared" si="327"/>
        <v>0</v>
      </c>
      <c r="BK2064" s="158" t="str">
        <f t="shared" si="328"/>
        <v/>
      </c>
    </row>
    <row r="2065" spans="1:63" ht="12" customHeight="1" x14ac:dyDescent="0.2">
      <c r="A2065" s="8"/>
      <c r="B2065" s="7"/>
      <c r="C2065" s="7"/>
      <c r="D2065" s="7"/>
      <c r="E2065" s="7"/>
      <c r="F2065" s="7"/>
      <c r="G2065" s="7"/>
      <c r="H2065" s="7"/>
      <c r="I2065" s="10"/>
      <c r="J2065" s="25"/>
      <c r="K2065" s="250"/>
      <c r="L2065" s="31"/>
      <c r="M2065" s="9"/>
      <c r="N2065" s="11" t="s">
        <v>25</v>
      </c>
      <c r="O2065" s="39"/>
      <c r="P2065" s="47"/>
      <c r="Q2065" s="13"/>
      <c r="R2065" s="248">
        <f t="shared" si="320"/>
        <v>0</v>
      </c>
      <c r="S2065" s="248">
        <f t="shared" si="321"/>
        <v>0</v>
      </c>
      <c r="T2065" s="248">
        <f t="shared" si="322"/>
        <v>0</v>
      </c>
      <c r="U2065" s="248">
        <f t="shared" si="323"/>
        <v>0</v>
      </c>
      <c r="V2065" s="13"/>
      <c r="W2065" s="7"/>
      <c r="AT2065" s="130"/>
      <c r="BF2065" s="33">
        <f t="shared" si="329"/>
        <v>41242</v>
      </c>
      <c r="BG2065" s="34">
        <f t="shared" si="324"/>
        <v>82.88000000000001</v>
      </c>
      <c r="BH2065" s="32">
        <f t="shared" si="325"/>
        <v>1</v>
      </c>
      <c r="BI2065" s="32">
        <f t="shared" si="326"/>
        <v>0</v>
      </c>
      <c r="BJ2065" s="69">
        <f t="shared" si="327"/>
        <v>0</v>
      </c>
      <c r="BK2065" s="158" t="str">
        <f t="shared" si="328"/>
        <v/>
      </c>
    </row>
    <row r="2066" spans="1:63" ht="12" customHeight="1" x14ac:dyDescent="0.2">
      <c r="A2066" s="8"/>
      <c r="B2066" s="7"/>
      <c r="C2066" s="7"/>
      <c r="D2066" s="7"/>
      <c r="E2066" s="7"/>
      <c r="F2066" s="7"/>
      <c r="G2066" s="7"/>
      <c r="H2066" s="7"/>
      <c r="I2066" s="10"/>
      <c r="J2066" s="25"/>
      <c r="K2066" s="250"/>
      <c r="L2066" s="31"/>
      <c r="M2066" s="9"/>
      <c r="N2066" s="11" t="s">
        <v>25</v>
      </c>
      <c r="O2066" s="39"/>
      <c r="P2066" s="47"/>
      <c r="Q2066" s="13"/>
      <c r="R2066" s="248">
        <f t="shared" si="320"/>
        <v>0</v>
      </c>
      <c r="S2066" s="248">
        <f t="shared" si="321"/>
        <v>0</v>
      </c>
      <c r="T2066" s="248">
        <f t="shared" si="322"/>
        <v>0</v>
      </c>
      <c r="U2066" s="248">
        <f t="shared" si="323"/>
        <v>0</v>
      </c>
      <c r="V2066" s="13"/>
      <c r="W2066" s="7"/>
      <c r="AT2066" s="130"/>
      <c r="BF2066" s="33">
        <f t="shared" si="329"/>
        <v>41242</v>
      </c>
      <c r="BG2066" s="34">
        <f t="shared" si="324"/>
        <v>82.88000000000001</v>
      </c>
      <c r="BH2066" s="32">
        <f t="shared" si="325"/>
        <v>1</v>
      </c>
      <c r="BI2066" s="32">
        <f t="shared" si="326"/>
        <v>0</v>
      </c>
      <c r="BJ2066" s="69">
        <f t="shared" si="327"/>
        <v>0</v>
      </c>
      <c r="BK2066" s="158" t="str">
        <f t="shared" si="328"/>
        <v/>
      </c>
    </row>
    <row r="2067" spans="1:63" ht="12" customHeight="1" x14ac:dyDescent="0.2">
      <c r="A2067" s="8"/>
      <c r="B2067" s="7"/>
      <c r="C2067" s="7"/>
      <c r="D2067" s="7"/>
      <c r="E2067" s="7"/>
      <c r="F2067" s="7"/>
      <c r="G2067" s="7"/>
      <c r="H2067" s="7"/>
      <c r="I2067" s="10"/>
      <c r="J2067" s="25"/>
      <c r="K2067" s="250"/>
      <c r="L2067" s="31"/>
      <c r="M2067" s="9"/>
      <c r="N2067" s="11" t="s">
        <v>25</v>
      </c>
      <c r="O2067" s="39"/>
      <c r="P2067" s="47"/>
      <c r="Q2067" s="13"/>
      <c r="R2067" s="248">
        <f t="shared" si="320"/>
        <v>0</v>
      </c>
      <c r="S2067" s="248">
        <f t="shared" si="321"/>
        <v>0</v>
      </c>
      <c r="T2067" s="248">
        <f t="shared" si="322"/>
        <v>0</v>
      </c>
      <c r="U2067" s="248">
        <f t="shared" si="323"/>
        <v>0</v>
      </c>
      <c r="V2067" s="13"/>
      <c r="W2067" s="7"/>
      <c r="AT2067" s="130"/>
      <c r="BF2067" s="33">
        <f t="shared" si="329"/>
        <v>41242</v>
      </c>
      <c r="BG2067" s="34">
        <f t="shared" si="324"/>
        <v>82.88000000000001</v>
      </c>
      <c r="BH2067" s="32">
        <f t="shared" si="325"/>
        <v>1</v>
      </c>
      <c r="BI2067" s="32">
        <f t="shared" si="326"/>
        <v>0</v>
      </c>
      <c r="BJ2067" s="69">
        <f t="shared" si="327"/>
        <v>0</v>
      </c>
      <c r="BK2067" s="158" t="str">
        <f t="shared" si="328"/>
        <v/>
      </c>
    </row>
    <row r="2068" spans="1:63" ht="12" customHeight="1" x14ac:dyDescent="0.2">
      <c r="A2068" s="8"/>
      <c r="B2068" s="7"/>
      <c r="C2068" s="7"/>
      <c r="D2068" s="7"/>
      <c r="E2068" s="7"/>
      <c r="F2068" s="7"/>
      <c r="G2068" s="7"/>
      <c r="H2068" s="7"/>
      <c r="I2068" s="10"/>
      <c r="J2068" s="25"/>
      <c r="K2068" s="250"/>
      <c r="L2068" s="31"/>
      <c r="M2068" s="9"/>
      <c r="N2068" s="11" t="s">
        <v>25</v>
      </c>
      <c r="O2068" s="39"/>
      <c r="P2068" s="47"/>
      <c r="Q2068" s="13"/>
      <c r="R2068" s="248">
        <f t="shared" si="320"/>
        <v>0</v>
      </c>
      <c r="S2068" s="248">
        <f t="shared" si="321"/>
        <v>0</v>
      </c>
      <c r="T2068" s="248">
        <f t="shared" si="322"/>
        <v>0</v>
      </c>
      <c r="U2068" s="248">
        <f t="shared" si="323"/>
        <v>0</v>
      </c>
      <c r="V2068" s="13"/>
      <c r="W2068" s="7"/>
      <c r="AT2068" s="130"/>
      <c r="BF2068" s="33">
        <f t="shared" si="329"/>
        <v>41242</v>
      </c>
      <c r="BG2068" s="34">
        <f t="shared" si="324"/>
        <v>82.88000000000001</v>
      </c>
      <c r="BH2068" s="32">
        <f t="shared" si="325"/>
        <v>1</v>
      </c>
      <c r="BI2068" s="32">
        <f t="shared" si="326"/>
        <v>0</v>
      </c>
      <c r="BJ2068" s="69">
        <f t="shared" si="327"/>
        <v>0</v>
      </c>
      <c r="BK2068" s="158" t="str">
        <f t="shared" si="328"/>
        <v/>
      </c>
    </row>
    <row r="2069" spans="1:63" ht="12" customHeight="1" x14ac:dyDescent="0.2">
      <c r="A2069" s="8"/>
      <c r="B2069" s="7"/>
      <c r="C2069" s="7"/>
      <c r="D2069" s="7"/>
      <c r="E2069" s="7"/>
      <c r="F2069" s="7"/>
      <c r="G2069" s="7"/>
      <c r="H2069" s="7"/>
      <c r="I2069" s="10"/>
      <c r="J2069" s="25"/>
      <c r="K2069" s="250"/>
      <c r="L2069" s="31"/>
      <c r="M2069" s="9"/>
      <c r="N2069" s="11" t="s">
        <v>25</v>
      </c>
      <c r="O2069" s="39"/>
      <c r="P2069" s="47"/>
      <c r="Q2069" s="13"/>
      <c r="R2069" s="248">
        <f t="shared" si="320"/>
        <v>0</v>
      </c>
      <c r="S2069" s="248">
        <f t="shared" si="321"/>
        <v>0</v>
      </c>
      <c r="T2069" s="248">
        <f t="shared" si="322"/>
        <v>0</v>
      </c>
      <c r="U2069" s="248">
        <f t="shared" si="323"/>
        <v>0</v>
      </c>
      <c r="V2069" s="13"/>
      <c r="W2069" s="7"/>
      <c r="AT2069" s="130"/>
      <c r="BF2069" s="33">
        <f t="shared" si="329"/>
        <v>41242</v>
      </c>
      <c r="BG2069" s="34">
        <f t="shared" si="324"/>
        <v>82.88000000000001</v>
      </c>
      <c r="BH2069" s="32">
        <f t="shared" si="325"/>
        <v>1</v>
      </c>
      <c r="BI2069" s="32">
        <f t="shared" si="326"/>
        <v>0</v>
      </c>
      <c r="BJ2069" s="69">
        <f t="shared" si="327"/>
        <v>0</v>
      </c>
      <c r="BK2069" s="158" t="str">
        <f t="shared" si="328"/>
        <v/>
      </c>
    </row>
    <row r="2070" spans="1:63" ht="12" customHeight="1" x14ac:dyDescent="0.2">
      <c r="A2070" s="8"/>
      <c r="B2070" s="7"/>
      <c r="C2070" s="7"/>
      <c r="D2070" s="7"/>
      <c r="E2070" s="7"/>
      <c r="F2070" s="7"/>
      <c r="G2070" s="7"/>
      <c r="H2070" s="7"/>
      <c r="I2070" s="10"/>
      <c r="J2070" s="25"/>
      <c r="K2070" s="250"/>
      <c r="L2070" s="31"/>
      <c r="M2070" s="9"/>
      <c r="N2070" s="11" t="s">
        <v>25</v>
      </c>
      <c r="O2070" s="39"/>
      <c r="P2070" s="47"/>
      <c r="Q2070" s="13"/>
      <c r="R2070" s="248">
        <f t="shared" si="320"/>
        <v>0</v>
      </c>
      <c r="S2070" s="248">
        <f t="shared" si="321"/>
        <v>0</v>
      </c>
      <c r="T2070" s="248">
        <f t="shared" si="322"/>
        <v>0</v>
      </c>
      <c r="U2070" s="248">
        <f t="shared" si="323"/>
        <v>0</v>
      </c>
      <c r="V2070" s="13"/>
      <c r="W2070" s="7"/>
      <c r="AT2070" s="130"/>
      <c r="BF2070" s="33">
        <f t="shared" si="329"/>
        <v>41242</v>
      </c>
      <c r="BG2070" s="34">
        <f t="shared" si="324"/>
        <v>82.88000000000001</v>
      </c>
      <c r="BH2070" s="32">
        <f t="shared" si="325"/>
        <v>1</v>
      </c>
      <c r="BI2070" s="32">
        <f t="shared" si="326"/>
        <v>0</v>
      </c>
      <c r="BJ2070" s="69">
        <f t="shared" si="327"/>
        <v>0</v>
      </c>
      <c r="BK2070" s="158" t="str">
        <f t="shared" si="328"/>
        <v/>
      </c>
    </row>
    <row r="2071" spans="1:63" ht="12" customHeight="1" x14ac:dyDescent="0.2">
      <c r="A2071" s="8"/>
      <c r="B2071" s="7"/>
      <c r="C2071" s="7"/>
      <c r="D2071" s="7"/>
      <c r="E2071" s="7"/>
      <c r="F2071" s="7"/>
      <c r="G2071" s="7"/>
      <c r="H2071" s="7"/>
      <c r="I2071" s="10"/>
      <c r="J2071" s="25"/>
      <c r="K2071" s="250"/>
      <c r="L2071" s="31"/>
      <c r="M2071" s="9"/>
      <c r="N2071" s="11" t="s">
        <v>25</v>
      </c>
      <c r="O2071" s="39"/>
      <c r="P2071" s="47"/>
      <c r="Q2071" s="13"/>
      <c r="R2071" s="248">
        <f t="shared" si="320"/>
        <v>0</v>
      </c>
      <c r="S2071" s="248">
        <f t="shared" si="321"/>
        <v>0</v>
      </c>
      <c r="T2071" s="248">
        <f t="shared" si="322"/>
        <v>0</v>
      </c>
      <c r="U2071" s="248">
        <f t="shared" si="323"/>
        <v>0</v>
      </c>
      <c r="V2071" s="13"/>
      <c r="W2071" s="7"/>
      <c r="AT2071" s="130"/>
      <c r="BF2071" s="33">
        <f t="shared" si="329"/>
        <v>41242</v>
      </c>
      <c r="BG2071" s="34">
        <f t="shared" si="324"/>
        <v>82.88000000000001</v>
      </c>
      <c r="BH2071" s="32">
        <f t="shared" si="325"/>
        <v>1</v>
      </c>
      <c r="BI2071" s="32">
        <f t="shared" si="326"/>
        <v>0</v>
      </c>
      <c r="BJ2071" s="69">
        <f t="shared" si="327"/>
        <v>0</v>
      </c>
      <c r="BK2071" s="158" t="str">
        <f t="shared" si="328"/>
        <v/>
      </c>
    </row>
    <row r="2072" spans="1:63" ht="12" customHeight="1" x14ac:dyDescent="0.2">
      <c r="A2072" s="8"/>
      <c r="B2072" s="7"/>
      <c r="C2072" s="7"/>
      <c r="D2072" s="7"/>
      <c r="E2072" s="7"/>
      <c r="F2072" s="7"/>
      <c r="G2072" s="7"/>
      <c r="H2072" s="7"/>
      <c r="I2072" s="10"/>
      <c r="J2072" s="25"/>
      <c r="K2072" s="250"/>
      <c r="L2072" s="31"/>
      <c r="M2072" s="9"/>
      <c r="N2072" s="11" t="s">
        <v>25</v>
      </c>
      <c r="O2072" s="39"/>
      <c r="P2072" s="47"/>
      <c r="Q2072" s="13"/>
      <c r="R2072" s="248">
        <f t="shared" si="320"/>
        <v>0</v>
      </c>
      <c r="S2072" s="248">
        <f t="shared" si="321"/>
        <v>0</v>
      </c>
      <c r="T2072" s="248">
        <f t="shared" si="322"/>
        <v>0</v>
      </c>
      <c r="U2072" s="248">
        <f t="shared" si="323"/>
        <v>0</v>
      </c>
      <c r="V2072" s="13"/>
      <c r="W2072" s="7"/>
      <c r="AT2072" s="130"/>
      <c r="BF2072" s="33">
        <f t="shared" si="329"/>
        <v>41242</v>
      </c>
      <c r="BG2072" s="34">
        <f t="shared" si="324"/>
        <v>82.88000000000001</v>
      </c>
      <c r="BH2072" s="32">
        <f t="shared" si="325"/>
        <v>1</v>
      </c>
      <c r="BI2072" s="32">
        <f t="shared" si="326"/>
        <v>0</v>
      </c>
      <c r="BJ2072" s="69">
        <f t="shared" si="327"/>
        <v>0</v>
      </c>
      <c r="BK2072" s="158" t="str">
        <f t="shared" si="328"/>
        <v/>
      </c>
    </row>
    <row r="2073" spans="1:63" ht="12" customHeight="1" x14ac:dyDescent="0.2">
      <c r="A2073" s="8"/>
      <c r="B2073" s="7"/>
      <c r="C2073" s="7"/>
      <c r="D2073" s="7"/>
      <c r="E2073" s="7"/>
      <c r="F2073" s="7"/>
      <c r="G2073" s="7"/>
      <c r="H2073" s="7"/>
      <c r="I2073" s="10"/>
      <c r="J2073" s="25"/>
      <c r="K2073" s="250"/>
      <c r="L2073" s="31"/>
      <c r="M2073" s="9"/>
      <c r="N2073" s="11" t="s">
        <v>25</v>
      </c>
      <c r="O2073" s="39"/>
      <c r="P2073" s="47"/>
      <c r="Q2073" s="13"/>
      <c r="R2073" s="248">
        <f t="shared" si="320"/>
        <v>0</v>
      </c>
      <c r="S2073" s="248">
        <f t="shared" si="321"/>
        <v>0</v>
      </c>
      <c r="T2073" s="248">
        <f t="shared" si="322"/>
        <v>0</v>
      </c>
      <c r="U2073" s="248">
        <f t="shared" si="323"/>
        <v>0</v>
      </c>
      <c r="V2073" s="13"/>
      <c r="W2073" s="7"/>
      <c r="AT2073" s="130"/>
      <c r="BF2073" s="33">
        <f t="shared" si="329"/>
        <v>41242</v>
      </c>
      <c r="BG2073" s="34">
        <f t="shared" si="324"/>
        <v>82.88000000000001</v>
      </c>
      <c r="BH2073" s="32">
        <f t="shared" si="325"/>
        <v>1</v>
      </c>
      <c r="BI2073" s="32">
        <f t="shared" si="326"/>
        <v>0</v>
      </c>
      <c r="BJ2073" s="69">
        <f t="shared" si="327"/>
        <v>0</v>
      </c>
      <c r="BK2073" s="158" t="str">
        <f t="shared" si="328"/>
        <v/>
      </c>
    </row>
    <row r="2074" spans="1:63" ht="12" customHeight="1" x14ac:dyDescent="0.2">
      <c r="A2074" s="8"/>
      <c r="B2074" s="7"/>
      <c r="C2074" s="7"/>
      <c r="D2074" s="7"/>
      <c r="E2074" s="7"/>
      <c r="F2074" s="7"/>
      <c r="G2074" s="7"/>
      <c r="H2074" s="7"/>
      <c r="I2074" s="10"/>
      <c r="J2074" s="25"/>
      <c r="K2074" s="250"/>
      <c r="L2074" s="31"/>
      <c r="M2074" s="9"/>
      <c r="N2074" s="11" t="s">
        <v>25</v>
      </c>
      <c r="O2074" s="39"/>
      <c r="P2074" s="47"/>
      <c r="Q2074" s="13"/>
      <c r="R2074" s="248">
        <f t="shared" si="320"/>
        <v>0</v>
      </c>
      <c r="S2074" s="248">
        <f t="shared" si="321"/>
        <v>0</v>
      </c>
      <c r="T2074" s="248">
        <f t="shared" si="322"/>
        <v>0</v>
      </c>
      <c r="U2074" s="248">
        <f t="shared" si="323"/>
        <v>0</v>
      </c>
      <c r="V2074" s="13"/>
      <c r="W2074" s="7"/>
      <c r="AT2074" s="130"/>
      <c r="BF2074" s="33">
        <f t="shared" si="329"/>
        <v>41242</v>
      </c>
      <c r="BG2074" s="34">
        <f t="shared" si="324"/>
        <v>82.88000000000001</v>
      </c>
      <c r="BH2074" s="32">
        <f t="shared" si="325"/>
        <v>1</v>
      </c>
      <c r="BI2074" s="32">
        <f t="shared" si="326"/>
        <v>0</v>
      </c>
      <c r="BJ2074" s="69">
        <f t="shared" si="327"/>
        <v>0</v>
      </c>
      <c r="BK2074" s="158" t="str">
        <f t="shared" si="328"/>
        <v/>
      </c>
    </row>
    <row r="2075" spans="1:63" ht="12" customHeight="1" x14ac:dyDescent="0.2">
      <c r="A2075" s="8"/>
      <c r="B2075" s="7"/>
      <c r="C2075" s="7"/>
      <c r="D2075" s="7"/>
      <c r="E2075" s="7"/>
      <c r="F2075" s="7"/>
      <c r="G2075" s="7"/>
      <c r="H2075" s="7"/>
      <c r="I2075" s="10"/>
      <c r="J2075" s="25"/>
      <c r="K2075" s="250"/>
      <c r="L2075" s="31"/>
      <c r="M2075" s="9"/>
      <c r="N2075" s="11" t="s">
        <v>25</v>
      </c>
      <c r="O2075" s="39"/>
      <c r="P2075" s="47"/>
      <c r="Q2075" s="13"/>
      <c r="R2075" s="248">
        <f t="shared" si="320"/>
        <v>0</v>
      </c>
      <c r="S2075" s="248">
        <f t="shared" si="321"/>
        <v>0</v>
      </c>
      <c r="T2075" s="248">
        <f t="shared" si="322"/>
        <v>0</v>
      </c>
      <c r="U2075" s="248">
        <f t="shared" si="323"/>
        <v>0</v>
      </c>
      <c r="V2075" s="13"/>
      <c r="W2075" s="7"/>
      <c r="AT2075" s="130"/>
      <c r="BF2075" s="33">
        <f t="shared" si="329"/>
        <v>41242</v>
      </c>
      <c r="BG2075" s="34">
        <f t="shared" si="324"/>
        <v>82.88000000000001</v>
      </c>
      <c r="BH2075" s="32">
        <f t="shared" si="325"/>
        <v>1</v>
      </c>
      <c r="BI2075" s="32">
        <f t="shared" si="326"/>
        <v>0</v>
      </c>
      <c r="BJ2075" s="69">
        <f t="shared" si="327"/>
        <v>0</v>
      </c>
      <c r="BK2075" s="158" t="str">
        <f t="shared" si="328"/>
        <v/>
      </c>
    </row>
    <row r="2076" spans="1:63" ht="12" customHeight="1" x14ac:dyDescent="0.2">
      <c r="A2076" s="8"/>
      <c r="B2076" s="7"/>
      <c r="C2076" s="7"/>
      <c r="D2076" s="7"/>
      <c r="E2076" s="7"/>
      <c r="F2076" s="7"/>
      <c r="G2076" s="7"/>
      <c r="H2076" s="7"/>
      <c r="I2076" s="10"/>
      <c r="J2076" s="25"/>
      <c r="K2076" s="250"/>
      <c r="L2076" s="31"/>
      <c r="M2076" s="9"/>
      <c r="N2076" s="11" t="s">
        <v>25</v>
      </c>
      <c r="O2076" s="39"/>
      <c r="P2076" s="47"/>
      <c r="Q2076" s="13"/>
      <c r="R2076" s="248">
        <f t="shared" si="320"/>
        <v>0</v>
      </c>
      <c r="S2076" s="248">
        <f t="shared" si="321"/>
        <v>0</v>
      </c>
      <c r="T2076" s="248">
        <f t="shared" si="322"/>
        <v>0</v>
      </c>
      <c r="U2076" s="248">
        <f t="shared" si="323"/>
        <v>0</v>
      </c>
      <c r="V2076" s="13"/>
      <c r="W2076" s="7"/>
      <c r="AT2076" s="130"/>
      <c r="BF2076" s="33">
        <f t="shared" si="329"/>
        <v>41242</v>
      </c>
      <c r="BG2076" s="34">
        <f t="shared" si="324"/>
        <v>82.88000000000001</v>
      </c>
      <c r="BH2076" s="32">
        <f t="shared" si="325"/>
        <v>1</v>
      </c>
      <c r="BI2076" s="32">
        <f t="shared" si="326"/>
        <v>0</v>
      </c>
      <c r="BJ2076" s="69">
        <f t="shared" si="327"/>
        <v>0</v>
      </c>
      <c r="BK2076" s="158" t="str">
        <f t="shared" si="328"/>
        <v/>
      </c>
    </row>
    <row r="2077" spans="1:63" ht="12" customHeight="1" x14ac:dyDescent="0.2">
      <c r="A2077" s="8"/>
      <c r="B2077" s="7"/>
      <c r="C2077" s="7"/>
      <c r="D2077" s="7"/>
      <c r="E2077" s="7"/>
      <c r="F2077" s="7"/>
      <c r="G2077" s="7"/>
      <c r="H2077" s="7"/>
      <c r="I2077" s="10"/>
      <c r="J2077" s="25"/>
      <c r="K2077" s="250"/>
      <c r="L2077" s="31"/>
      <c r="M2077" s="9"/>
      <c r="N2077" s="11" t="s">
        <v>25</v>
      </c>
      <c r="O2077" s="39"/>
      <c r="P2077" s="47"/>
      <c r="Q2077" s="13"/>
      <c r="R2077" s="248">
        <f t="shared" si="320"/>
        <v>0</v>
      </c>
      <c r="S2077" s="248">
        <f t="shared" si="321"/>
        <v>0</v>
      </c>
      <c r="T2077" s="248">
        <f t="shared" si="322"/>
        <v>0</v>
      </c>
      <c r="U2077" s="248">
        <f t="shared" si="323"/>
        <v>0</v>
      </c>
      <c r="V2077" s="13"/>
      <c r="W2077" s="7"/>
      <c r="AT2077" s="130"/>
      <c r="BF2077" s="33">
        <f t="shared" si="329"/>
        <v>41242</v>
      </c>
      <c r="BG2077" s="34">
        <f t="shared" si="324"/>
        <v>82.88000000000001</v>
      </c>
      <c r="BH2077" s="32">
        <f t="shared" si="325"/>
        <v>1</v>
      </c>
      <c r="BI2077" s="32">
        <f t="shared" si="326"/>
        <v>0</v>
      </c>
      <c r="BJ2077" s="69">
        <f t="shared" si="327"/>
        <v>0</v>
      </c>
      <c r="BK2077" s="158" t="str">
        <f t="shared" si="328"/>
        <v/>
      </c>
    </row>
    <row r="2078" spans="1:63" ht="12" customHeight="1" x14ac:dyDescent="0.2">
      <c r="A2078" s="8"/>
      <c r="B2078" s="7"/>
      <c r="C2078" s="7"/>
      <c r="D2078" s="7"/>
      <c r="E2078" s="7"/>
      <c r="F2078" s="7"/>
      <c r="G2078" s="7"/>
      <c r="H2078" s="7"/>
      <c r="I2078" s="10"/>
      <c r="J2078" s="25"/>
      <c r="K2078" s="250"/>
      <c r="L2078" s="31"/>
      <c r="M2078" s="9"/>
      <c r="N2078" s="11" t="s">
        <v>25</v>
      </c>
      <c r="O2078" s="39"/>
      <c r="P2078" s="47"/>
      <c r="Q2078" s="13"/>
      <c r="R2078" s="248">
        <f t="shared" si="320"/>
        <v>0</v>
      </c>
      <c r="S2078" s="248">
        <f t="shared" si="321"/>
        <v>0</v>
      </c>
      <c r="T2078" s="248">
        <f t="shared" si="322"/>
        <v>0</v>
      </c>
      <c r="U2078" s="248">
        <f t="shared" si="323"/>
        <v>0</v>
      </c>
      <c r="V2078" s="13"/>
      <c r="W2078" s="7"/>
      <c r="AT2078" s="130"/>
      <c r="BF2078" s="33">
        <f t="shared" si="329"/>
        <v>41242</v>
      </c>
      <c r="BG2078" s="34">
        <f t="shared" si="324"/>
        <v>82.88000000000001</v>
      </c>
      <c r="BH2078" s="32">
        <f t="shared" si="325"/>
        <v>1</v>
      </c>
      <c r="BI2078" s="32">
        <f t="shared" si="326"/>
        <v>0</v>
      </c>
      <c r="BJ2078" s="69">
        <f t="shared" si="327"/>
        <v>0</v>
      </c>
      <c r="BK2078" s="158" t="str">
        <f t="shared" si="328"/>
        <v/>
      </c>
    </row>
    <row r="2079" spans="1:63" ht="12" customHeight="1" x14ac:dyDescent="0.2">
      <c r="A2079" s="8"/>
      <c r="B2079" s="7"/>
      <c r="C2079" s="7"/>
      <c r="D2079" s="7"/>
      <c r="E2079" s="7"/>
      <c r="F2079" s="7"/>
      <c r="G2079" s="7"/>
      <c r="H2079" s="7"/>
      <c r="I2079" s="10"/>
      <c r="J2079" s="25"/>
      <c r="K2079" s="250"/>
      <c r="L2079" s="31"/>
      <c r="M2079" s="9"/>
      <c r="N2079" s="11" t="s">
        <v>25</v>
      </c>
      <c r="O2079" s="39"/>
      <c r="P2079" s="47"/>
      <c r="Q2079" s="13"/>
      <c r="R2079" s="248">
        <f t="shared" si="320"/>
        <v>0</v>
      </c>
      <c r="S2079" s="248">
        <f t="shared" si="321"/>
        <v>0</v>
      </c>
      <c r="T2079" s="248">
        <f t="shared" si="322"/>
        <v>0</v>
      </c>
      <c r="U2079" s="248">
        <f t="shared" si="323"/>
        <v>0</v>
      </c>
      <c r="V2079" s="13"/>
      <c r="W2079" s="7"/>
      <c r="AT2079" s="130"/>
      <c r="BF2079" s="33">
        <f t="shared" si="329"/>
        <v>41242</v>
      </c>
      <c r="BG2079" s="34">
        <f t="shared" si="324"/>
        <v>82.88000000000001</v>
      </c>
      <c r="BH2079" s="32">
        <f t="shared" si="325"/>
        <v>1</v>
      </c>
      <c r="BI2079" s="32">
        <f t="shared" si="326"/>
        <v>0</v>
      </c>
      <c r="BJ2079" s="69">
        <f t="shared" si="327"/>
        <v>0</v>
      </c>
      <c r="BK2079" s="158" t="str">
        <f t="shared" si="328"/>
        <v/>
      </c>
    </row>
    <row r="2080" spans="1:63" ht="12" customHeight="1" x14ac:dyDescent="0.2">
      <c r="A2080" s="8"/>
      <c r="B2080" s="7"/>
      <c r="C2080" s="7"/>
      <c r="D2080" s="7"/>
      <c r="E2080" s="7"/>
      <c r="F2080" s="7"/>
      <c r="G2080" s="7"/>
      <c r="H2080" s="7"/>
      <c r="I2080" s="10"/>
      <c r="J2080" s="25"/>
      <c r="K2080" s="250"/>
      <c r="L2080" s="31"/>
      <c r="M2080" s="9"/>
      <c r="N2080" s="11" t="s">
        <v>25</v>
      </c>
      <c r="O2080" s="39"/>
      <c r="P2080" s="47"/>
      <c r="Q2080" s="13"/>
      <c r="R2080" s="248">
        <f t="shared" si="320"/>
        <v>0</v>
      </c>
      <c r="S2080" s="248">
        <f t="shared" si="321"/>
        <v>0</v>
      </c>
      <c r="T2080" s="248">
        <f t="shared" si="322"/>
        <v>0</v>
      </c>
      <c r="U2080" s="248">
        <f t="shared" si="323"/>
        <v>0</v>
      </c>
      <c r="V2080" s="13"/>
      <c r="W2080" s="7"/>
      <c r="AT2080" s="130"/>
      <c r="BF2080" s="33">
        <f t="shared" si="329"/>
        <v>41242</v>
      </c>
      <c r="BG2080" s="34">
        <f t="shared" si="324"/>
        <v>82.88000000000001</v>
      </c>
      <c r="BH2080" s="32">
        <f t="shared" si="325"/>
        <v>1</v>
      </c>
      <c r="BI2080" s="32">
        <f t="shared" si="326"/>
        <v>0</v>
      </c>
      <c r="BJ2080" s="69">
        <f t="shared" si="327"/>
        <v>0</v>
      </c>
      <c r="BK2080" s="158" t="str">
        <f t="shared" si="328"/>
        <v/>
      </c>
    </row>
    <row r="2081" spans="1:63" ht="12" customHeight="1" x14ac:dyDescent="0.2">
      <c r="A2081" s="8"/>
      <c r="B2081" s="7"/>
      <c r="C2081" s="7"/>
      <c r="D2081" s="7"/>
      <c r="E2081" s="7"/>
      <c r="F2081" s="7"/>
      <c r="G2081" s="7"/>
      <c r="H2081" s="7"/>
      <c r="I2081" s="10"/>
      <c r="J2081" s="25"/>
      <c r="K2081" s="250"/>
      <c r="L2081" s="31"/>
      <c r="M2081" s="9"/>
      <c r="N2081" s="11" t="s">
        <v>25</v>
      </c>
      <c r="O2081" s="39"/>
      <c r="P2081" s="47"/>
      <c r="Q2081" s="13"/>
      <c r="R2081" s="248">
        <f t="shared" si="320"/>
        <v>0</v>
      </c>
      <c r="S2081" s="248">
        <f t="shared" si="321"/>
        <v>0</v>
      </c>
      <c r="T2081" s="248">
        <f t="shared" si="322"/>
        <v>0</v>
      </c>
      <c r="U2081" s="248">
        <f t="shared" si="323"/>
        <v>0</v>
      </c>
      <c r="V2081" s="13"/>
      <c r="W2081" s="7"/>
      <c r="AT2081" s="130"/>
      <c r="BF2081" s="33">
        <f t="shared" si="329"/>
        <v>41242</v>
      </c>
      <c r="BG2081" s="34">
        <f t="shared" si="324"/>
        <v>82.88000000000001</v>
      </c>
      <c r="BH2081" s="32">
        <f t="shared" si="325"/>
        <v>1</v>
      </c>
      <c r="BI2081" s="32">
        <f t="shared" si="326"/>
        <v>0</v>
      </c>
      <c r="BJ2081" s="69">
        <f t="shared" si="327"/>
        <v>0</v>
      </c>
      <c r="BK2081" s="158" t="str">
        <f t="shared" si="328"/>
        <v/>
      </c>
    </row>
    <row r="2082" spans="1:63" ht="12" customHeight="1" x14ac:dyDescent="0.2">
      <c r="A2082" s="8"/>
      <c r="B2082" s="7"/>
      <c r="C2082" s="7"/>
      <c r="D2082" s="7"/>
      <c r="E2082" s="7"/>
      <c r="F2082" s="7"/>
      <c r="G2082" s="7"/>
      <c r="H2082" s="7"/>
      <c r="I2082" s="10"/>
      <c r="J2082" s="25"/>
      <c r="K2082" s="250"/>
      <c r="L2082" s="31"/>
      <c r="M2082" s="9"/>
      <c r="N2082" s="11" t="s">
        <v>25</v>
      </c>
      <c r="O2082" s="39"/>
      <c r="P2082" s="47"/>
      <c r="Q2082" s="13"/>
      <c r="R2082" s="248">
        <f t="shared" si="320"/>
        <v>0</v>
      </c>
      <c r="S2082" s="248">
        <f t="shared" si="321"/>
        <v>0</v>
      </c>
      <c r="T2082" s="248">
        <f t="shared" si="322"/>
        <v>0</v>
      </c>
      <c r="U2082" s="248">
        <f t="shared" si="323"/>
        <v>0</v>
      </c>
      <c r="V2082" s="13"/>
      <c r="W2082" s="7"/>
      <c r="AT2082" s="130"/>
      <c r="BF2082" s="33">
        <f t="shared" si="329"/>
        <v>41242</v>
      </c>
      <c r="BG2082" s="34">
        <f t="shared" si="324"/>
        <v>82.88000000000001</v>
      </c>
      <c r="BH2082" s="32">
        <f t="shared" si="325"/>
        <v>1</v>
      </c>
      <c r="BI2082" s="32">
        <f t="shared" si="326"/>
        <v>0</v>
      </c>
      <c r="BJ2082" s="69">
        <f t="shared" si="327"/>
        <v>0</v>
      </c>
      <c r="BK2082" s="158" t="str">
        <f t="shared" si="328"/>
        <v/>
      </c>
    </row>
    <row r="2083" spans="1:63" ht="12" customHeight="1" x14ac:dyDescent="0.2">
      <c r="A2083" s="8"/>
      <c r="B2083" s="7"/>
      <c r="C2083" s="7"/>
      <c r="D2083" s="7"/>
      <c r="E2083" s="7"/>
      <c r="F2083" s="7"/>
      <c r="G2083" s="7"/>
      <c r="H2083" s="7"/>
      <c r="I2083" s="10"/>
      <c r="J2083" s="25"/>
      <c r="K2083" s="250"/>
      <c r="L2083" s="31"/>
      <c r="M2083" s="9"/>
      <c r="N2083" s="11" t="s">
        <v>25</v>
      </c>
      <c r="O2083" s="39"/>
      <c r="P2083" s="47"/>
      <c r="Q2083" s="13"/>
      <c r="R2083" s="248">
        <f t="shared" si="320"/>
        <v>0</v>
      </c>
      <c r="S2083" s="248">
        <f t="shared" si="321"/>
        <v>0</v>
      </c>
      <c r="T2083" s="248">
        <f t="shared" si="322"/>
        <v>0</v>
      </c>
      <c r="U2083" s="248">
        <f t="shared" si="323"/>
        <v>0</v>
      </c>
      <c r="V2083" s="13"/>
      <c r="W2083" s="7"/>
      <c r="AT2083" s="130"/>
      <c r="BF2083" s="33">
        <f t="shared" si="329"/>
        <v>41242</v>
      </c>
      <c r="BG2083" s="34">
        <f t="shared" si="324"/>
        <v>82.88000000000001</v>
      </c>
      <c r="BH2083" s="32">
        <f t="shared" si="325"/>
        <v>1</v>
      </c>
      <c r="BI2083" s="32">
        <f t="shared" si="326"/>
        <v>0</v>
      </c>
      <c r="BJ2083" s="69">
        <f t="shared" si="327"/>
        <v>0</v>
      </c>
      <c r="BK2083" s="158" t="str">
        <f t="shared" si="328"/>
        <v/>
      </c>
    </row>
    <row r="2084" spans="1:63" ht="12" customHeight="1" x14ac:dyDescent="0.2">
      <c r="A2084" s="8"/>
      <c r="B2084" s="7"/>
      <c r="C2084" s="7"/>
      <c r="D2084" s="7"/>
      <c r="E2084" s="7"/>
      <c r="F2084" s="7"/>
      <c r="G2084" s="7"/>
      <c r="H2084" s="7"/>
      <c r="I2084" s="10"/>
      <c r="J2084" s="25"/>
      <c r="K2084" s="250"/>
      <c r="L2084" s="31"/>
      <c r="M2084" s="9"/>
      <c r="N2084" s="11" t="s">
        <v>25</v>
      </c>
      <c r="O2084" s="39"/>
      <c r="P2084" s="47"/>
      <c r="Q2084" s="13"/>
      <c r="R2084" s="248">
        <f t="shared" si="320"/>
        <v>0</v>
      </c>
      <c r="S2084" s="248">
        <f t="shared" si="321"/>
        <v>0</v>
      </c>
      <c r="T2084" s="248">
        <f t="shared" si="322"/>
        <v>0</v>
      </c>
      <c r="U2084" s="248">
        <f t="shared" si="323"/>
        <v>0</v>
      </c>
      <c r="V2084" s="13"/>
      <c r="W2084" s="7"/>
      <c r="AT2084" s="130"/>
      <c r="BF2084" s="33">
        <f t="shared" si="329"/>
        <v>41242</v>
      </c>
      <c r="BG2084" s="34">
        <f t="shared" si="324"/>
        <v>82.88000000000001</v>
      </c>
      <c r="BH2084" s="32">
        <f t="shared" si="325"/>
        <v>1</v>
      </c>
      <c r="BI2084" s="32">
        <f t="shared" si="326"/>
        <v>0</v>
      </c>
      <c r="BJ2084" s="69">
        <f t="shared" si="327"/>
        <v>0</v>
      </c>
      <c r="BK2084" s="158" t="str">
        <f t="shared" si="328"/>
        <v/>
      </c>
    </row>
    <row r="2085" spans="1:63" ht="12" customHeight="1" x14ac:dyDescent="0.2">
      <c r="A2085" s="8"/>
      <c r="B2085" s="7"/>
      <c r="C2085" s="7"/>
      <c r="D2085" s="7"/>
      <c r="E2085" s="7"/>
      <c r="F2085" s="7"/>
      <c r="G2085" s="7"/>
      <c r="H2085" s="7"/>
      <c r="I2085" s="10"/>
      <c r="J2085" s="25"/>
      <c r="K2085" s="250"/>
      <c r="L2085" s="31"/>
      <c r="M2085" s="9"/>
      <c r="N2085" s="11" t="s">
        <v>25</v>
      </c>
      <c r="O2085" s="39"/>
      <c r="P2085" s="47"/>
      <c r="Q2085" s="13"/>
      <c r="R2085" s="248">
        <f t="shared" si="320"/>
        <v>0</v>
      </c>
      <c r="S2085" s="248">
        <f t="shared" si="321"/>
        <v>0</v>
      </c>
      <c r="T2085" s="248">
        <f t="shared" si="322"/>
        <v>0</v>
      </c>
      <c r="U2085" s="248">
        <f t="shared" si="323"/>
        <v>0</v>
      </c>
      <c r="V2085" s="13"/>
      <c r="W2085" s="7"/>
      <c r="AT2085" s="130"/>
      <c r="BF2085" s="33">
        <f t="shared" si="329"/>
        <v>41242</v>
      </c>
      <c r="BG2085" s="34">
        <f t="shared" si="324"/>
        <v>82.88000000000001</v>
      </c>
      <c r="BH2085" s="32">
        <f t="shared" si="325"/>
        <v>1</v>
      </c>
      <c r="BI2085" s="32">
        <f t="shared" si="326"/>
        <v>0</v>
      </c>
      <c r="BJ2085" s="69">
        <f t="shared" si="327"/>
        <v>0</v>
      </c>
      <c r="BK2085" s="158" t="str">
        <f t="shared" si="328"/>
        <v/>
      </c>
    </row>
    <row r="2086" spans="1:63" ht="12" customHeight="1" x14ac:dyDescent="0.2">
      <c r="A2086" s="8"/>
      <c r="B2086" s="7"/>
      <c r="C2086" s="7"/>
      <c r="D2086" s="7"/>
      <c r="E2086" s="7"/>
      <c r="F2086" s="7"/>
      <c r="G2086" s="7"/>
      <c r="H2086" s="7"/>
      <c r="I2086" s="10"/>
      <c r="J2086" s="25"/>
      <c r="K2086" s="250"/>
      <c r="L2086" s="31"/>
      <c r="M2086" s="9"/>
      <c r="N2086" s="11" t="s">
        <v>25</v>
      </c>
      <c r="O2086" s="39"/>
      <c r="P2086" s="47"/>
      <c r="Q2086" s="13"/>
      <c r="R2086" s="248">
        <f t="shared" si="320"/>
        <v>0</v>
      </c>
      <c r="S2086" s="248">
        <f t="shared" si="321"/>
        <v>0</v>
      </c>
      <c r="T2086" s="248">
        <f t="shared" si="322"/>
        <v>0</v>
      </c>
      <c r="U2086" s="248">
        <f t="shared" si="323"/>
        <v>0</v>
      </c>
      <c r="V2086" s="13"/>
      <c r="W2086" s="7"/>
      <c r="AT2086" s="130"/>
      <c r="BF2086" s="33">
        <f t="shared" si="329"/>
        <v>41242</v>
      </c>
      <c r="BG2086" s="34">
        <f t="shared" si="324"/>
        <v>82.88000000000001</v>
      </c>
      <c r="BH2086" s="32">
        <f t="shared" si="325"/>
        <v>1</v>
      </c>
      <c r="BI2086" s="32">
        <f t="shared" si="326"/>
        <v>0</v>
      </c>
      <c r="BJ2086" s="69">
        <f t="shared" si="327"/>
        <v>0</v>
      </c>
      <c r="BK2086" s="158" t="str">
        <f t="shared" si="328"/>
        <v/>
      </c>
    </row>
    <row r="2087" spans="1:63" ht="12" customHeight="1" x14ac:dyDescent="0.2">
      <c r="A2087" s="8"/>
      <c r="B2087" s="7"/>
      <c r="C2087" s="7"/>
      <c r="D2087" s="7"/>
      <c r="E2087" s="7"/>
      <c r="F2087" s="7"/>
      <c r="G2087" s="7"/>
      <c r="H2087" s="7"/>
      <c r="I2087" s="10"/>
      <c r="J2087" s="25"/>
      <c r="K2087" s="250"/>
      <c r="L2087" s="31"/>
      <c r="M2087" s="9"/>
      <c r="N2087" s="11" t="s">
        <v>25</v>
      </c>
      <c r="O2087" s="39"/>
      <c r="P2087" s="47"/>
      <c r="Q2087" s="13"/>
      <c r="R2087" s="248">
        <f t="shared" si="320"/>
        <v>0</v>
      </c>
      <c r="S2087" s="248">
        <f t="shared" si="321"/>
        <v>0</v>
      </c>
      <c r="T2087" s="248">
        <f t="shared" si="322"/>
        <v>0</v>
      </c>
      <c r="U2087" s="248">
        <f t="shared" si="323"/>
        <v>0</v>
      </c>
      <c r="V2087" s="13"/>
      <c r="W2087" s="7"/>
      <c r="AT2087" s="130"/>
      <c r="BF2087" s="33">
        <f t="shared" si="329"/>
        <v>41242</v>
      </c>
      <c r="BG2087" s="34">
        <f t="shared" si="324"/>
        <v>82.88000000000001</v>
      </c>
      <c r="BH2087" s="32">
        <f t="shared" si="325"/>
        <v>1</v>
      </c>
      <c r="BI2087" s="32">
        <f t="shared" si="326"/>
        <v>0</v>
      </c>
      <c r="BJ2087" s="69">
        <f t="shared" si="327"/>
        <v>0</v>
      </c>
      <c r="BK2087" s="158" t="str">
        <f t="shared" si="328"/>
        <v/>
      </c>
    </row>
    <row r="2088" spans="1:63" ht="12" customHeight="1" x14ac:dyDescent="0.2">
      <c r="A2088" s="8"/>
      <c r="B2088" s="7"/>
      <c r="C2088" s="7"/>
      <c r="D2088" s="7"/>
      <c r="E2088" s="7"/>
      <c r="F2088" s="7"/>
      <c r="G2088" s="7"/>
      <c r="H2088" s="7"/>
      <c r="I2088" s="10"/>
      <c r="J2088" s="25"/>
      <c r="K2088" s="250"/>
      <c r="L2088" s="31"/>
      <c r="M2088" s="9"/>
      <c r="N2088" s="11" t="s">
        <v>25</v>
      </c>
      <c r="O2088" s="39"/>
      <c r="P2088" s="47"/>
      <c r="Q2088" s="13"/>
      <c r="R2088" s="248">
        <f t="shared" si="320"/>
        <v>0</v>
      </c>
      <c r="S2088" s="248">
        <f t="shared" si="321"/>
        <v>0</v>
      </c>
      <c r="T2088" s="248">
        <f t="shared" si="322"/>
        <v>0</v>
      </c>
      <c r="U2088" s="248">
        <f t="shared" si="323"/>
        <v>0</v>
      </c>
      <c r="V2088" s="13"/>
      <c r="W2088" s="7"/>
      <c r="AT2088" s="130"/>
      <c r="BF2088" s="33">
        <f t="shared" si="329"/>
        <v>41242</v>
      </c>
      <c r="BG2088" s="34">
        <f t="shared" si="324"/>
        <v>82.88000000000001</v>
      </c>
      <c r="BH2088" s="32">
        <f t="shared" si="325"/>
        <v>1</v>
      </c>
      <c r="BI2088" s="32">
        <f t="shared" si="326"/>
        <v>0</v>
      </c>
      <c r="BJ2088" s="69">
        <f t="shared" si="327"/>
        <v>0</v>
      </c>
      <c r="BK2088" s="158" t="str">
        <f t="shared" si="328"/>
        <v/>
      </c>
    </row>
    <row r="2089" spans="1:63" ht="12" customHeight="1" x14ac:dyDescent="0.2">
      <c r="A2089" s="8"/>
      <c r="B2089" s="7"/>
      <c r="C2089" s="7"/>
      <c r="D2089" s="7"/>
      <c r="E2089" s="7"/>
      <c r="F2089" s="7"/>
      <c r="G2089" s="7"/>
      <c r="H2089" s="7"/>
      <c r="I2089" s="10"/>
      <c r="J2089" s="25"/>
      <c r="K2089" s="250"/>
      <c r="L2089" s="31"/>
      <c r="M2089" s="9"/>
      <c r="N2089" s="11" t="s">
        <v>25</v>
      </c>
      <c r="O2089" s="39"/>
      <c r="P2089" s="47"/>
      <c r="Q2089" s="13"/>
      <c r="R2089" s="248">
        <f t="shared" si="320"/>
        <v>0</v>
      </c>
      <c r="S2089" s="248">
        <f t="shared" si="321"/>
        <v>0</v>
      </c>
      <c r="T2089" s="248">
        <f t="shared" si="322"/>
        <v>0</v>
      </c>
      <c r="U2089" s="248">
        <f t="shared" si="323"/>
        <v>0</v>
      </c>
      <c r="V2089" s="13"/>
      <c r="W2089" s="7"/>
      <c r="AT2089" s="130"/>
      <c r="BF2089" s="33">
        <f t="shared" si="329"/>
        <v>41242</v>
      </c>
      <c r="BG2089" s="34">
        <f t="shared" si="324"/>
        <v>82.88000000000001</v>
      </c>
      <c r="BH2089" s="32">
        <f t="shared" si="325"/>
        <v>1</v>
      </c>
      <c r="BI2089" s="32">
        <f t="shared" si="326"/>
        <v>0</v>
      </c>
      <c r="BJ2089" s="69">
        <f t="shared" si="327"/>
        <v>0</v>
      </c>
      <c r="BK2089" s="158" t="str">
        <f t="shared" si="328"/>
        <v/>
      </c>
    </row>
    <row r="2090" spans="1:63" ht="12" customHeight="1" x14ac:dyDescent="0.2">
      <c r="A2090" s="8"/>
      <c r="B2090" s="7"/>
      <c r="C2090" s="7"/>
      <c r="D2090" s="7"/>
      <c r="E2090" s="7"/>
      <c r="F2090" s="7"/>
      <c r="G2090" s="7"/>
      <c r="H2090" s="7"/>
      <c r="I2090" s="10"/>
      <c r="J2090" s="25"/>
      <c r="K2090" s="250"/>
      <c r="L2090" s="31"/>
      <c r="M2090" s="9"/>
      <c r="N2090" s="11" t="s">
        <v>25</v>
      </c>
      <c r="O2090" s="39"/>
      <c r="P2090" s="47"/>
      <c r="Q2090" s="13"/>
      <c r="R2090" s="248">
        <f t="shared" si="320"/>
        <v>0</v>
      </c>
      <c r="S2090" s="248">
        <f t="shared" si="321"/>
        <v>0</v>
      </c>
      <c r="T2090" s="248">
        <f t="shared" si="322"/>
        <v>0</v>
      </c>
      <c r="U2090" s="248">
        <f t="shared" si="323"/>
        <v>0</v>
      </c>
      <c r="V2090" s="13"/>
      <c r="W2090" s="7"/>
      <c r="AT2090" s="130"/>
      <c r="BF2090" s="33">
        <f t="shared" si="329"/>
        <v>41242</v>
      </c>
      <c r="BG2090" s="34">
        <f t="shared" si="324"/>
        <v>82.88000000000001</v>
      </c>
      <c r="BH2090" s="32">
        <f t="shared" si="325"/>
        <v>1</v>
      </c>
      <c r="BI2090" s="32">
        <f t="shared" si="326"/>
        <v>0</v>
      </c>
      <c r="BJ2090" s="69">
        <f t="shared" si="327"/>
        <v>0</v>
      </c>
      <c r="BK2090" s="158" t="str">
        <f t="shared" si="328"/>
        <v/>
      </c>
    </row>
    <row r="2091" spans="1:63" ht="12" customHeight="1" x14ac:dyDescent="0.2">
      <c r="A2091" s="8"/>
      <c r="B2091" s="7"/>
      <c r="C2091" s="7"/>
      <c r="D2091" s="7"/>
      <c r="E2091" s="7"/>
      <c r="F2091" s="7"/>
      <c r="G2091" s="7"/>
      <c r="H2091" s="7"/>
      <c r="I2091" s="10"/>
      <c r="J2091" s="25"/>
      <c r="K2091" s="250"/>
      <c r="L2091" s="31"/>
      <c r="M2091" s="9"/>
      <c r="N2091" s="11" t="s">
        <v>25</v>
      </c>
      <c r="O2091" s="39"/>
      <c r="P2091" s="47"/>
      <c r="Q2091" s="13"/>
      <c r="R2091" s="248">
        <f t="shared" si="320"/>
        <v>0</v>
      </c>
      <c r="S2091" s="248">
        <f t="shared" si="321"/>
        <v>0</v>
      </c>
      <c r="T2091" s="248">
        <f t="shared" si="322"/>
        <v>0</v>
      </c>
      <c r="U2091" s="248">
        <f t="shared" si="323"/>
        <v>0</v>
      </c>
      <c r="V2091" s="13"/>
      <c r="W2091" s="7"/>
      <c r="AT2091" s="130"/>
      <c r="BF2091" s="33">
        <f t="shared" si="329"/>
        <v>41242</v>
      </c>
      <c r="BG2091" s="34">
        <f t="shared" si="324"/>
        <v>82.88000000000001</v>
      </c>
      <c r="BH2091" s="32">
        <f t="shared" si="325"/>
        <v>1</v>
      </c>
      <c r="BI2091" s="32">
        <f t="shared" si="326"/>
        <v>0</v>
      </c>
      <c r="BJ2091" s="69">
        <f t="shared" si="327"/>
        <v>0</v>
      </c>
      <c r="BK2091" s="158" t="str">
        <f t="shared" si="328"/>
        <v/>
      </c>
    </row>
    <row r="2092" spans="1:63" ht="12" customHeight="1" x14ac:dyDescent="0.2">
      <c r="A2092" s="8"/>
      <c r="B2092" s="7"/>
      <c r="C2092" s="7"/>
      <c r="D2092" s="7"/>
      <c r="E2092" s="7"/>
      <c r="F2092" s="7"/>
      <c r="G2092" s="7"/>
      <c r="H2092" s="7"/>
      <c r="I2092" s="10"/>
      <c r="J2092" s="25"/>
      <c r="K2092" s="250"/>
      <c r="L2092" s="31"/>
      <c r="M2092" s="9"/>
      <c r="N2092" s="11" t="s">
        <v>25</v>
      </c>
      <c r="O2092" s="39"/>
      <c r="P2092" s="47"/>
      <c r="Q2092" s="13"/>
      <c r="R2092" s="248">
        <f t="shared" si="320"/>
        <v>0</v>
      </c>
      <c r="S2092" s="248">
        <f t="shared" si="321"/>
        <v>0</v>
      </c>
      <c r="T2092" s="248">
        <f t="shared" si="322"/>
        <v>0</v>
      </c>
      <c r="U2092" s="248">
        <f t="shared" si="323"/>
        <v>0</v>
      </c>
      <c r="V2092" s="13"/>
      <c r="W2092" s="7"/>
      <c r="AT2092" s="130"/>
      <c r="BF2092" s="33">
        <f t="shared" si="329"/>
        <v>41242</v>
      </c>
      <c r="BG2092" s="34">
        <f t="shared" si="324"/>
        <v>82.88000000000001</v>
      </c>
      <c r="BH2092" s="32">
        <f t="shared" si="325"/>
        <v>1</v>
      </c>
      <c r="BI2092" s="32">
        <f t="shared" si="326"/>
        <v>0</v>
      </c>
      <c r="BJ2092" s="69">
        <f t="shared" si="327"/>
        <v>0</v>
      </c>
      <c r="BK2092" s="158" t="str">
        <f t="shared" si="328"/>
        <v/>
      </c>
    </row>
    <row r="2093" spans="1:63" ht="12" customHeight="1" x14ac:dyDescent="0.2">
      <c r="A2093" s="8"/>
      <c r="B2093" s="7"/>
      <c r="C2093" s="7"/>
      <c r="D2093" s="7"/>
      <c r="E2093" s="7"/>
      <c r="F2093" s="7"/>
      <c r="G2093" s="7"/>
      <c r="H2093" s="7"/>
      <c r="I2093" s="10"/>
      <c r="J2093" s="25"/>
      <c r="K2093" s="250"/>
      <c r="L2093" s="31"/>
      <c r="M2093" s="9"/>
      <c r="N2093" s="11" t="s">
        <v>25</v>
      </c>
      <c r="O2093" s="39"/>
      <c r="P2093" s="47"/>
      <c r="Q2093" s="13"/>
      <c r="R2093" s="248">
        <f t="shared" si="320"/>
        <v>0</v>
      </c>
      <c r="S2093" s="248">
        <f t="shared" si="321"/>
        <v>0</v>
      </c>
      <c r="T2093" s="248">
        <f t="shared" si="322"/>
        <v>0</v>
      </c>
      <c r="U2093" s="248">
        <f t="shared" si="323"/>
        <v>0</v>
      </c>
      <c r="V2093" s="13"/>
      <c r="W2093" s="7"/>
      <c r="AT2093" s="130"/>
      <c r="BF2093" s="33">
        <f t="shared" si="329"/>
        <v>41242</v>
      </c>
      <c r="BG2093" s="34">
        <f t="shared" si="324"/>
        <v>82.88000000000001</v>
      </c>
      <c r="BH2093" s="32">
        <f t="shared" si="325"/>
        <v>1</v>
      </c>
      <c r="BI2093" s="32">
        <f t="shared" si="326"/>
        <v>0</v>
      </c>
      <c r="BJ2093" s="69">
        <f t="shared" si="327"/>
        <v>0</v>
      </c>
      <c r="BK2093" s="158" t="str">
        <f t="shared" si="328"/>
        <v/>
      </c>
    </row>
    <row r="2094" spans="1:63" ht="12" customHeight="1" x14ac:dyDescent="0.2">
      <c r="A2094" s="8"/>
      <c r="B2094" s="7"/>
      <c r="C2094" s="7"/>
      <c r="D2094" s="7"/>
      <c r="E2094" s="7"/>
      <c r="F2094" s="7"/>
      <c r="G2094" s="7"/>
      <c r="H2094" s="7"/>
      <c r="I2094" s="10"/>
      <c r="J2094" s="25"/>
      <c r="K2094" s="250"/>
      <c r="L2094" s="31"/>
      <c r="M2094" s="9"/>
      <c r="N2094" s="11" t="s">
        <v>25</v>
      </c>
      <c r="O2094" s="39"/>
      <c r="P2094" s="47"/>
      <c r="Q2094" s="13"/>
      <c r="R2094" s="248">
        <f t="shared" si="320"/>
        <v>0</v>
      </c>
      <c r="S2094" s="248">
        <f t="shared" si="321"/>
        <v>0</v>
      </c>
      <c r="T2094" s="248">
        <f t="shared" si="322"/>
        <v>0</v>
      </c>
      <c r="U2094" s="248">
        <f t="shared" si="323"/>
        <v>0</v>
      </c>
      <c r="V2094" s="13"/>
      <c r="W2094" s="7"/>
      <c r="AT2094" s="130"/>
      <c r="BF2094" s="33">
        <f t="shared" si="329"/>
        <v>41242</v>
      </c>
      <c r="BG2094" s="34">
        <f t="shared" si="324"/>
        <v>82.88000000000001</v>
      </c>
      <c r="BH2094" s="32">
        <f t="shared" si="325"/>
        <v>1</v>
      </c>
      <c r="BI2094" s="32">
        <f t="shared" si="326"/>
        <v>0</v>
      </c>
      <c r="BJ2094" s="69">
        <f t="shared" si="327"/>
        <v>0</v>
      </c>
      <c r="BK2094" s="158" t="str">
        <f t="shared" si="328"/>
        <v/>
      </c>
    </row>
    <row r="2095" spans="1:63" ht="12" customHeight="1" x14ac:dyDescent="0.2">
      <c r="A2095" s="8"/>
      <c r="B2095" s="7"/>
      <c r="C2095" s="7"/>
      <c r="D2095" s="7"/>
      <c r="E2095" s="7"/>
      <c r="F2095" s="7"/>
      <c r="G2095" s="7"/>
      <c r="H2095" s="7"/>
      <c r="I2095" s="10"/>
      <c r="J2095" s="25"/>
      <c r="K2095" s="250"/>
      <c r="L2095" s="31"/>
      <c r="M2095" s="9"/>
      <c r="N2095" s="11" t="s">
        <v>25</v>
      </c>
      <c r="O2095" s="39"/>
      <c r="P2095" s="47"/>
      <c r="Q2095" s="13"/>
      <c r="R2095" s="248">
        <f t="shared" si="320"/>
        <v>0</v>
      </c>
      <c r="S2095" s="248">
        <f t="shared" si="321"/>
        <v>0</v>
      </c>
      <c r="T2095" s="248">
        <f t="shared" si="322"/>
        <v>0</v>
      </c>
      <c r="U2095" s="248">
        <f t="shared" si="323"/>
        <v>0</v>
      </c>
      <c r="V2095" s="13"/>
      <c r="W2095" s="7"/>
      <c r="AT2095" s="130"/>
      <c r="BF2095" s="33">
        <f t="shared" si="329"/>
        <v>41242</v>
      </c>
      <c r="BG2095" s="34">
        <f t="shared" si="324"/>
        <v>82.88000000000001</v>
      </c>
      <c r="BH2095" s="32">
        <f t="shared" si="325"/>
        <v>1</v>
      </c>
      <c r="BI2095" s="32">
        <f t="shared" si="326"/>
        <v>0</v>
      </c>
      <c r="BJ2095" s="69">
        <f t="shared" si="327"/>
        <v>0</v>
      </c>
      <c r="BK2095" s="158" t="str">
        <f t="shared" si="328"/>
        <v/>
      </c>
    </row>
    <row r="2096" spans="1:63" ht="12" customHeight="1" x14ac:dyDescent="0.2">
      <c r="A2096" s="8"/>
      <c r="B2096" s="7"/>
      <c r="C2096" s="7"/>
      <c r="D2096" s="7"/>
      <c r="E2096" s="7"/>
      <c r="F2096" s="7"/>
      <c r="G2096" s="7"/>
      <c r="H2096" s="7"/>
      <c r="I2096" s="10"/>
      <c r="J2096" s="25"/>
      <c r="K2096" s="250"/>
      <c r="L2096" s="31"/>
      <c r="M2096" s="9"/>
      <c r="N2096" s="11" t="s">
        <v>25</v>
      </c>
      <c r="O2096" s="39"/>
      <c r="P2096" s="47"/>
      <c r="Q2096" s="13"/>
      <c r="R2096" s="248">
        <f t="shared" si="320"/>
        <v>0</v>
      </c>
      <c r="S2096" s="248">
        <f t="shared" si="321"/>
        <v>0</v>
      </c>
      <c r="T2096" s="248">
        <f t="shared" si="322"/>
        <v>0</v>
      </c>
      <c r="U2096" s="248">
        <f t="shared" si="323"/>
        <v>0</v>
      </c>
      <c r="V2096" s="13"/>
      <c r="W2096" s="7"/>
      <c r="AT2096" s="130"/>
      <c r="BF2096" s="33">
        <f t="shared" si="329"/>
        <v>41242</v>
      </c>
      <c r="BG2096" s="34">
        <f t="shared" si="324"/>
        <v>82.88000000000001</v>
      </c>
      <c r="BH2096" s="32">
        <f t="shared" si="325"/>
        <v>1</v>
      </c>
      <c r="BI2096" s="32">
        <f t="shared" si="326"/>
        <v>0</v>
      </c>
      <c r="BJ2096" s="69">
        <f t="shared" si="327"/>
        <v>0</v>
      </c>
      <c r="BK2096" s="158" t="str">
        <f t="shared" si="328"/>
        <v/>
      </c>
    </row>
    <row r="2097" spans="1:63" ht="12" customHeight="1" x14ac:dyDescent="0.2">
      <c r="A2097" s="8"/>
      <c r="B2097" s="7"/>
      <c r="C2097" s="7"/>
      <c r="D2097" s="7"/>
      <c r="E2097" s="7"/>
      <c r="F2097" s="7"/>
      <c r="G2097" s="7"/>
      <c r="H2097" s="7"/>
      <c r="I2097" s="10"/>
      <c r="J2097" s="25"/>
      <c r="K2097" s="250"/>
      <c r="L2097" s="31"/>
      <c r="M2097" s="9"/>
      <c r="N2097" s="11" t="s">
        <v>25</v>
      </c>
      <c r="O2097" s="39"/>
      <c r="P2097" s="47"/>
      <c r="Q2097" s="13"/>
      <c r="R2097" s="248">
        <f t="shared" si="320"/>
        <v>0</v>
      </c>
      <c r="S2097" s="248">
        <f t="shared" si="321"/>
        <v>0</v>
      </c>
      <c r="T2097" s="248">
        <f t="shared" si="322"/>
        <v>0</v>
      </c>
      <c r="U2097" s="248">
        <f t="shared" si="323"/>
        <v>0</v>
      </c>
      <c r="V2097" s="13"/>
      <c r="W2097" s="7"/>
      <c r="AT2097" s="130"/>
      <c r="BF2097" s="33">
        <f t="shared" si="329"/>
        <v>41242</v>
      </c>
      <c r="BG2097" s="34">
        <f t="shared" si="324"/>
        <v>82.88000000000001</v>
      </c>
      <c r="BH2097" s="32">
        <f t="shared" si="325"/>
        <v>1</v>
      </c>
      <c r="BI2097" s="32">
        <f t="shared" si="326"/>
        <v>0</v>
      </c>
      <c r="BJ2097" s="69">
        <f t="shared" si="327"/>
        <v>0</v>
      </c>
      <c r="BK2097" s="158" t="str">
        <f t="shared" si="328"/>
        <v/>
      </c>
    </row>
    <row r="2098" spans="1:63" ht="12" customHeight="1" x14ac:dyDescent="0.2">
      <c r="A2098" s="8"/>
      <c r="B2098" s="7"/>
      <c r="C2098" s="7"/>
      <c r="D2098" s="7"/>
      <c r="E2098" s="7"/>
      <c r="F2098" s="7"/>
      <c r="G2098" s="7"/>
      <c r="H2098" s="7"/>
      <c r="I2098" s="10"/>
      <c r="J2098" s="25"/>
      <c r="K2098" s="250"/>
      <c r="L2098" s="31"/>
      <c r="M2098" s="9"/>
      <c r="N2098" s="11" t="s">
        <v>25</v>
      </c>
      <c r="O2098" s="39"/>
      <c r="P2098" s="47"/>
      <c r="Q2098" s="13"/>
      <c r="R2098" s="248">
        <f t="shared" si="320"/>
        <v>0</v>
      </c>
      <c r="S2098" s="248">
        <f t="shared" si="321"/>
        <v>0</v>
      </c>
      <c r="T2098" s="248">
        <f t="shared" si="322"/>
        <v>0</v>
      </c>
      <c r="U2098" s="248">
        <f t="shared" si="323"/>
        <v>0</v>
      </c>
      <c r="V2098" s="13"/>
      <c r="W2098" s="7"/>
      <c r="AT2098" s="130"/>
      <c r="BF2098" s="33">
        <f t="shared" si="329"/>
        <v>41242</v>
      </c>
      <c r="BG2098" s="34">
        <f t="shared" si="324"/>
        <v>82.88000000000001</v>
      </c>
      <c r="BH2098" s="32">
        <f t="shared" si="325"/>
        <v>1</v>
      </c>
      <c r="BI2098" s="32">
        <f t="shared" si="326"/>
        <v>0</v>
      </c>
      <c r="BJ2098" s="69">
        <f t="shared" si="327"/>
        <v>0</v>
      </c>
      <c r="BK2098" s="158" t="str">
        <f t="shared" si="328"/>
        <v/>
      </c>
    </row>
    <row r="2099" spans="1:63" ht="12" customHeight="1" x14ac:dyDescent="0.2">
      <c r="A2099" s="8"/>
      <c r="B2099" s="7"/>
      <c r="C2099" s="7"/>
      <c r="D2099" s="7"/>
      <c r="E2099" s="7"/>
      <c r="F2099" s="7"/>
      <c r="G2099" s="7"/>
      <c r="H2099" s="7"/>
      <c r="I2099" s="10"/>
      <c r="J2099" s="25"/>
      <c r="K2099" s="250"/>
      <c r="L2099" s="31"/>
      <c r="M2099" s="9"/>
      <c r="N2099" s="11" t="s">
        <v>25</v>
      </c>
      <c r="O2099" s="39"/>
      <c r="P2099" s="47"/>
      <c r="Q2099" s="13"/>
      <c r="R2099" s="248">
        <f t="shared" si="320"/>
        <v>0</v>
      </c>
      <c r="S2099" s="248">
        <f t="shared" si="321"/>
        <v>0</v>
      </c>
      <c r="T2099" s="248">
        <f t="shared" si="322"/>
        <v>0</v>
      </c>
      <c r="U2099" s="248">
        <f t="shared" si="323"/>
        <v>0</v>
      </c>
      <c r="V2099" s="13"/>
      <c r="W2099" s="7"/>
      <c r="AT2099" s="130"/>
      <c r="BF2099" s="33">
        <f t="shared" si="329"/>
        <v>41242</v>
      </c>
      <c r="BG2099" s="34">
        <f t="shared" si="324"/>
        <v>82.88000000000001</v>
      </c>
      <c r="BH2099" s="32">
        <f t="shared" si="325"/>
        <v>1</v>
      </c>
      <c r="BI2099" s="32">
        <f t="shared" si="326"/>
        <v>0</v>
      </c>
      <c r="BJ2099" s="69">
        <f t="shared" si="327"/>
        <v>0</v>
      </c>
      <c r="BK2099" s="158" t="str">
        <f t="shared" si="328"/>
        <v/>
      </c>
    </row>
    <row r="2100" spans="1:63" ht="12" customHeight="1" x14ac:dyDescent="0.2">
      <c r="A2100" s="8"/>
      <c r="B2100" s="7"/>
      <c r="C2100" s="7"/>
      <c r="D2100" s="7"/>
      <c r="E2100" s="7"/>
      <c r="F2100" s="7"/>
      <c r="G2100" s="7"/>
      <c r="H2100" s="7"/>
      <c r="I2100" s="10"/>
      <c r="J2100" s="25"/>
      <c r="K2100" s="250"/>
      <c r="L2100" s="31"/>
      <c r="M2100" s="9"/>
      <c r="N2100" s="11" t="s">
        <v>25</v>
      </c>
      <c r="O2100" s="39"/>
      <c r="P2100" s="47"/>
      <c r="Q2100" s="13"/>
      <c r="R2100" s="248">
        <f t="shared" si="320"/>
        <v>0</v>
      </c>
      <c r="S2100" s="248">
        <f t="shared" si="321"/>
        <v>0</v>
      </c>
      <c r="T2100" s="248">
        <f t="shared" si="322"/>
        <v>0</v>
      </c>
      <c r="U2100" s="248">
        <f t="shared" si="323"/>
        <v>0</v>
      </c>
      <c r="V2100" s="13"/>
      <c r="W2100" s="7"/>
      <c r="AT2100" s="130"/>
      <c r="BF2100" s="33">
        <f t="shared" si="329"/>
        <v>41242</v>
      </c>
      <c r="BG2100" s="34">
        <f t="shared" si="324"/>
        <v>82.88000000000001</v>
      </c>
      <c r="BH2100" s="32">
        <f t="shared" si="325"/>
        <v>1</v>
      </c>
      <c r="BI2100" s="32">
        <f t="shared" si="326"/>
        <v>0</v>
      </c>
      <c r="BJ2100" s="69">
        <f t="shared" si="327"/>
        <v>0</v>
      </c>
      <c r="BK2100" s="158" t="str">
        <f t="shared" si="328"/>
        <v/>
      </c>
    </row>
    <row r="2101" spans="1:63" ht="12" customHeight="1" x14ac:dyDescent="0.2">
      <c r="A2101" s="8"/>
      <c r="B2101" s="7"/>
      <c r="C2101" s="7"/>
      <c r="D2101" s="7"/>
      <c r="E2101" s="7"/>
      <c r="F2101" s="7"/>
      <c r="G2101" s="7"/>
      <c r="H2101" s="7"/>
      <c r="I2101" s="10"/>
      <c r="J2101" s="25"/>
      <c r="K2101" s="250"/>
      <c r="L2101" s="31"/>
      <c r="M2101" s="9"/>
      <c r="N2101" s="11" t="s">
        <v>25</v>
      </c>
      <c r="O2101" s="39"/>
      <c r="P2101" s="47"/>
      <c r="Q2101" s="13"/>
      <c r="R2101" s="248">
        <f t="shared" si="320"/>
        <v>0</v>
      </c>
      <c r="S2101" s="248">
        <f t="shared" si="321"/>
        <v>0</v>
      </c>
      <c r="T2101" s="248">
        <f t="shared" si="322"/>
        <v>0</v>
      </c>
      <c r="U2101" s="248">
        <f t="shared" si="323"/>
        <v>0</v>
      </c>
      <c r="V2101" s="13"/>
      <c r="W2101" s="7"/>
      <c r="AT2101" s="130"/>
      <c r="BF2101" s="33">
        <f t="shared" si="329"/>
        <v>41242</v>
      </c>
      <c r="BG2101" s="34">
        <f t="shared" si="324"/>
        <v>82.88000000000001</v>
      </c>
      <c r="BH2101" s="32">
        <f t="shared" si="325"/>
        <v>1</v>
      </c>
      <c r="BI2101" s="32">
        <f t="shared" si="326"/>
        <v>0</v>
      </c>
      <c r="BJ2101" s="69">
        <f t="shared" si="327"/>
        <v>0</v>
      </c>
      <c r="BK2101" s="158" t="str">
        <f t="shared" si="328"/>
        <v/>
      </c>
    </row>
    <row r="2102" spans="1:63" ht="12" customHeight="1" x14ac:dyDescent="0.2">
      <c r="A2102" s="8"/>
      <c r="B2102" s="7"/>
      <c r="C2102" s="7"/>
      <c r="D2102" s="7"/>
      <c r="E2102" s="7"/>
      <c r="F2102" s="7"/>
      <c r="G2102" s="7"/>
      <c r="H2102" s="7"/>
      <c r="I2102" s="10"/>
      <c r="J2102" s="25"/>
      <c r="K2102" s="250"/>
      <c r="L2102" s="31"/>
      <c r="M2102" s="9"/>
      <c r="N2102" s="11" t="s">
        <v>25</v>
      </c>
      <c r="O2102" s="39"/>
      <c r="P2102" s="47"/>
      <c r="Q2102" s="13"/>
      <c r="R2102" s="248">
        <f t="shared" si="320"/>
        <v>0</v>
      </c>
      <c r="S2102" s="248">
        <f t="shared" si="321"/>
        <v>0</v>
      </c>
      <c r="T2102" s="248">
        <f t="shared" si="322"/>
        <v>0</v>
      </c>
      <c r="U2102" s="248">
        <f t="shared" si="323"/>
        <v>0</v>
      </c>
      <c r="V2102" s="13"/>
      <c r="W2102" s="7"/>
      <c r="AT2102" s="130"/>
      <c r="BF2102" s="33">
        <f t="shared" si="329"/>
        <v>41242</v>
      </c>
      <c r="BG2102" s="34">
        <f t="shared" si="324"/>
        <v>82.88000000000001</v>
      </c>
      <c r="BH2102" s="32">
        <f t="shared" si="325"/>
        <v>1</v>
      </c>
      <c r="BI2102" s="32">
        <f t="shared" si="326"/>
        <v>0</v>
      </c>
      <c r="BJ2102" s="69">
        <f t="shared" si="327"/>
        <v>0</v>
      </c>
      <c r="BK2102" s="158" t="str">
        <f t="shared" si="328"/>
        <v/>
      </c>
    </row>
    <row r="2103" spans="1:63" ht="12" customHeight="1" x14ac:dyDescent="0.2">
      <c r="A2103" s="8"/>
      <c r="B2103" s="7"/>
      <c r="C2103" s="7"/>
      <c r="D2103" s="7"/>
      <c r="E2103" s="7"/>
      <c r="F2103" s="7"/>
      <c r="G2103" s="7"/>
      <c r="H2103" s="7"/>
      <c r="I2103" s="10"/>
      <c r="J2103" s="25"/>
      <c r="K2103" s="250"/>
      <c r="L2103" s="31"/>
      <c r="M2103" s="9"/>
      <c r="N2103" s="11" t="s">
        <v>25</v>
      </c>
      <c r="O2103" s="39"/>
      <c r="P2103" s="47"/>
      <c r="Q2103" s="13"/>
      <c r="R2103" s="248">
        <f t="shared" si="320"/>
        <v>0</v>
      </c>
      <c r="S2103" s="248">
        <f t="shared" si="321"/>
        <v>0</v>
      </c>
      <c r="T2103" s="248">
        <f t="shared" si="322"/>
        <v>0</v>
      </c>
      <c r="U2103" s="248">
        <f t="shared" si="323"/>
        <v>0</v>
      </c>
      <c r="V2103" s="13"/>
      <c r="W2103" s="7"/>
      <c r="AT2103" s="130"/>
      <c r="BF2103" s="33">
        <f t="shared" si="329"/>
        <v>41242</v>
      </c>
      <c r="BG2103" s="34">
        <f t="shared" si="324"/>
        <v>82.88000000000001</v>
      </c>
      <c r="BH2103" s="32">
        <f t="shared" si="325"/>
        <v>1</v>
      </c>
      <c r="BI2103" s="32">
        <f t="shared" si="326"/>
        <v>0</v>
      </c>
      <c r="BJ2103" s="69">
        <f t="shared" si="327"/>
        <v>0</v>
      </c>
      <c r="BK2103" s="158" t="str">
        <f t="shared" si="328"/>
        <v/>
      </c>
    </row>
    <row r="2104" spans="1:63" ht="12" customHeight="1" x14ac:dyDescent="0.2">
      <c r="A2104" s="8"/>
      <c r="B2104" s="7"/>
      <c r="C2104" s="7"/>
      <c r="D2104" s="7"/>
      <c r="E2104" s="7"/>
      <c r="F2104" s="7"/>
      <c r="G2104" s="7"/>
      <c r="H2104" s="7"/>
      <c r="I2104" s="10"/>
      <c r="J2104" s="25"/>
      <c r="K2104" s="250"/>
      <c r="L2104" s="31"/>
      <c r="M2104" s="9"/>
      <c r="N2104" s="11" t="s">
        <v>25</v>
      </c>
      <c r="O2104" s="39"/>
      <c r="P2104" s="47"/>
      <c r="Q2104" s="13"/>
      <c r="R2104" s="248">
        <f t="shared" si="320"/>
        <v>0</v>
      </c>
      <c r="S2104" s="248">
        <f t="shared" si="321"/>
        <v>0</v>
      </c>
      <c r="T2104" s="248">
        <f t="shared" si="322"/>
        <v>0</v>
      </c>
      <c r="U2104" s="248">
        <f t="shared" si="323"/>
        <v>0</v>
      </c>
      <c r="V2104" s="13"/>
      <c r="W2104" s="7"/>
      <c r="AT2104" s="130"/>
      <c r="BF2104" s="33">
        <f t="shared" si="329"/>
        <v>41242</v>
      </c>
      <c r="BG2104" s="34">
        <f t="shared" si="324"/>
        <v>82.88000000000001</v>
      </c>
      <c r="BH2104" s="32">
        <f t="shared" si="325"/>
        <v>1</v>
      </c>
      <c r="BI2104" s="32">
        <f t="shared" si="326"/>
        <v>0</v>
      </c>
      <c r="BJ2104" s="69">
        <f t="shared" si="327"/>
        <v>0</v>
      </c>
      <c r="BK2104" s="158" t="str">
        <f t="shared" si="328"/>
        <v/>
      </c>
    </row>
    <row r="2105" spans="1:63" ht="12" customHeight="1" x14ac:dyDescent="0.2">
      <c r="A2105" s="8"/>
      <c r="B2105" s="7"/>
      <c r="C2105" s="7"/>
      <c r="D2105" s="7"/>
      <c r="E2105" s="7"/>
      <c r="F2105" s="7"/>
      <c r="G2105" s="7"/>
      <c r="H2105" s="7"/>
      <c r="I2105" s="10"/>
      <c r="J2105" s="25"/>
      <c r="K2105" s="250"/>
      <c r="L2105" s="31"/>
      <c r="M2105" s="9"/>
      <c r="N2105" s="11" t="s">
        <v>25</v>
      </c>
      <c r="O2105" s="39"/>
      <c r="P2105" s="47"/>
      <c r="Q2105" s="13"/>
      <c r="R2105" s="248">
        <f t="shared" si="320"/>
        <v>0</v>
      </c>
      <c r="S2105" s="248">
        <f t="shared" si="321"/>
        <v>0</v>
      </c>
      <c r="T2105" s="248">
        <f t="shared" si="322"/>
        <v>0</v>
      </c>
      <c r="U2105" s="248">
        <f t="shared" si="323"/>
        <v>0</v>
      </c>
      <c r="V2105" s="13"/>
      <c r="W2105" s="7"/>
      <c r="AT2105" s="130"/>
      <c r="BF2105" s="33">
        <f t="shared" si="329"/>
        <v>41242</v>
      </c>
      <c r="BG2105" s="34">
        <f t="shared" si="324"/>
        <v>82.88000000000001</v>
      </c>
      <c r="BH2105" s="32">
        <f t="shared" si="325"/>
        <v>1</v>
      </c>
      <c r="BI2105" s="32">
        <f t="shared" si="326"/>
        <v>0</v>
      </c>
      <c r="BJ2105" s="69">
        <f t="shared" si="327"/>
        <v>0</v>
      </c>
      <c r="BK2105" s="158" t="str">
        <f t="shared" si="328"/>
        <v/>
      </c>
    </row>
    <row r="2106" spans="1:63" ht="12" customHeight="1" x14ac:dyDescent="0.2">
      <c r="A2106" s="8"/>
      <c r="B2106" s="7"/>
      <c r="C2106" s="7"/>
      <c r="D2106" s="7"/>
      <c r="E2106" s="7"/>
      <c r="F2106" s="7"/>
      <c r="G2106" s="7"/>
      <c r="H2106" s="7"/>
      <c r="I2106" s="10"/>
      <c r="J2106" s="25"/>
      <c r="K2106" s="250"/>
      <c r="L2106" s="31"/>
      <c r="M2106" s="9"/>
      <c r="N2106" s="11" t="s">
        <v>25</v>
      </c>
      <c r="O2106" s="39"/>
      <c r="P2106" s="47"/>
      <c r="Q2106" s="13"/>
      <c r="R2106" s="248">
        <f t="shared" si="320"/>
        <v>0</v>
      </c>
      <c r="S2106" s="248">
        <f t="shared" si="321"/>
        <v>0</v>
      </c>
      <c r="T2106" s="248">
        <f t="shared" si="322"/>
        <v>0</v>
      </c>
      <c r="U2106" s="248">
        <f t="shared" si="323"/>
        <v>0</v>
      </c>
      <c r="V2106" s="13"/>
      <c r="W2106" s="7"/>
      <c r="AT2106" s="130"/>
      <c r="BF2106" s="33">
        <f t="shared" si="329"/>
        <v>41242</v>
      </c>
      <c r="BG2106" s="34">
        <f t="shared" si="324"/>
        <v>82.88000000000001</v>
      </c>
      <c r="BH2106" s="32">
        <f t="shared" si="325"/>
        <v>1</v>
      </c>
      <c r="BI2106" s="32">
        <f t="shared" si="326"/>
        <v>0</v>
      </c>
      <c r="BJ2106" s="69">
        <f t="shared" si="327"/>
        <v>0</v>
      </c>
      <c r="BK2106" s="158" t="str">
        <f t="shared" si="328"/>
        <v/>
      </c>
    </row>
    <row r="2107" spans="1:63" ht="12" customHeight="1" x14ac:dyDescent="0.2">
      <c r="A2107" s="8"/>
      <c r="B2107" s="7"/>
      <c r="C2107" s="7"/>
      <c r="D2107" s="7"/>
      <c r="E2107" s="7"/>
      <c r="F2107" s="7"/>
      <c r="G2107" s="7"/>
      <c r="H2107" s="7"/>
      <c r="I2107" s="10"/>
      <c r="J2107" s="25"/>
      <c r="K2107" s="250"/>
      <c r="L2107" s="31"/>
      <c r="M2107" s="9"/>
      <c r="N2107" s="11" t="s">
        <v>25</v>
      </c>
      <c r="O2107" s="39"/>
      <c r="P2107" s="47"/>
      <c r="Q2107" s="13"/>
      <c r="R2107" s="248">
        <f t="shared" si="320"/>
        <v>0</v>
      </c>
      <c r="S2107" s="248">
        <f t="shared" si="321"/>
        <v>0</v>
      </c>
      <c r="T2107" s="248">
        <f t="shared" si="322"/>
        <v>0</v>
      </c>
      <c r="U2107" s="248">
        <f t="shared" si="323"/>
        <v>0</v>
      </c>
      <c r="V2107" s="13"/>
      <c r="W2107" s="7"/>
      <c r="AT2107" s="130"/>
      <c r="BF2107" s="33">
        <f t="shared" si="329"/>
        <v>41242</v>
      </c>
      <c r="BG2107" s="34">
        <f t="shared" si="324"/>
        <v>82.88000000000001</v>
      </c>
      <c r="BH2107" s="32">
        <f t="shared" si="325"/>
        <v>1</v>
      </c>
      <c r="BI2107" s="32">
        <f t="shared" si="326"/>
        <v>0</v>
      </c>
      <c r="BJ2107" s="69">
        <f t="shared" si="327"/>
        <v>0</v>
      </c>
      <c r="BK2107" s="158" t="str">
        <f t="shared" si="328"/>
        <v/>
      </c>
    </row>
    <row r="2108" spans="1:63" ht="12" customHeight="1" x14ac:dyDescent="0.2">
      <c r="A2108" s="8"/>
      <c r="B2108" s="7"/>
      <c r="C2108" s="7"/>
      <c r="D2108" s="7"/>
      <c r="E2108" s="7"/>
      <c r="F2108" s="7"/>
      <c r="G2108" s="7"/>
      <c r="H2108" s="7"/>
      <c r="I2108" s="10"/>
      <c r="J2108" s="25"/>
      <c r="K2108" s="250"/>
      <c r="L2108" s="31"/>
      <c r="M2108" s="9"/>
      <c r="N2108" s="11" t="s">
        <v>25</v>
      </c>
      <c r="O2108" s="39"/>
      <c r="P2108" s="47"/>
      <c r="Q2108" s="13"/>
      <c r="R2108" s="248">
        <f t="shared" si="320"/>
        <v>0</v>
      </c>
      <c r="S2108" s="248">
        <f t="shared" si="321"/>
        <v>0</v>
      </c>
      <c r="T2108" s="248">
        <f t="shared" si="322"/>
        <v>0</v>
      </c>
      <c r="U2108" s="248">
        <f t="shared" si="323"/>
        <v>0</v>
      </c>
      <c r="V2108" s="13"/>
      <c r="W2108" s="7"/>
      <c r="AT2108" s="130"/>
      <c r="BF2108" s="33">
        <f t="shared" si="329"/>
        <v>41242</v>
      </c>
      <c r="BG2108" s="34">
        <f t="shared" si="324"/>
        <v>82.88000000000001</v>
      </c>
      <c r="BH2108" s="32">
        <f t="shared" si="325"/>
        <v>1</v>
      </c>
      <c r="BI2108" s="32">
        <f t="shared" si="326"/>
        <v>0</v>
      </c>
      <c r="BJ2108" s="69">
        <f t="shared" si="327"/>
        <v>0</v>
      </c>
      <c r="BK2108" s="158" t="str">
        <f t="shared" si="328"/>
        <v/>
      </c>
    </row>
    <row r="2109" spans="1:63" ht="12" customHeight="1" x14ac:dyDescent="0.2">
      <c r="A2109" s="8"/>
      <c r="B2109" s="7"/>
      <c r="C2109" s="7"/>
      <c r="D2109" s="7"/>
      <c r="E2109" s="7"/>
      <c r="F2109" s="7"/>
      <c r="G2109" s="7"/>
      <c r="H2109" s="7"/>
      <c r="I2109" s="10"/>
      <c r="J2109" s="25"/>
      <c r="K2109" s="250"/>
      <c r="L2109" s="31"/>
      <c r="M2109" s="9"/>
      <c r="N2109" s="11" t="s">
        <v>25</v>
      </c>
      <c r="O2109" s="39"/>
      <c r="P2109" s="47"/>
      <c r="Q2109" s="13"/>
      <c r="R2109" s="248">
        <f t="shared" si="320"/>
        <v>0</v>
      </c>
      <c r="S2109" s="248">
        <f t="shared" si="321"/>
        <v>0</v>
      </c>
      <c r="T2109" s="248">
        <f t="shared" si="322"/>
        <v>0</v>
      </c>
      <c r="U2109" s="248">
        <f t="shared" si="323"/>
        <v>0</v>
      </c>
      <c r="V2109" s="13"/>
      <c r="W2109" s="7"/>
      <c r="AT2109" s="130"/>
      <c r="BF2109" s="33">
        <f t="shared" si="329"/>
        <v>41242</v>
      </c>
      <c r="BG2109" s="34">
        <f t="shared" si="324"/>
        <v>82.88000000000001</v>
      </c>
      <c r="BH2109" s="32">
        <f t="shared" si="325"/>
        <v>1</v>
      </c>
      <c r="BI2109" s="32">
        <f t="shared" si="326"/>
        <v>0</v>
      </c>
      <c r="BJ2109" s="69">
        <f t="shared" si="327"/>
        <v>0</v>
      </c>
      <c r="BK2109" s="158" t="str">
        <f t="shared" si="328"/>
        <v/>
      </c>
    </row>
    <row r="2110" spans="1:63" ht="12" customHeight="1" x14ac:dyDescent="0.2">
      <c r="A2110" s="8"/>
      <c r="B2110" s="7"/>
      <c r="C2110" s="7"/>
      <c r="D2110" s="7"/>
      <c r="E2110" s="7"/>
      <c r="F2110" s="7"/>
      <c r="G2110" s="7"/>
      <c r="H2110" s="7"/>
      <c r="I2110" s="10"/>
      <c r="J2110" s="25"/>
      <c r="K2110" s="250"/>
      <c r="L2110" s="31"/>
      <c r="M2110" s="9"/>
      <c r="N2110" s="11" t="s">
        <v>25</v>
      </c>
      <c r="O2110" s="39"/>
      <c r="P2110" s="47"/>
      <c r="Q2110" s="13"/>
      <c r="R2110" s="248">
        <f t="shared" si="320"/>
        <v>0</v>
      </c>
      <c r="S2110" s="248">
        <f t="shared" si="321"/>
        <v>0</v>
      </c>
      <c r="T2110" s="248">
        <f t="shared" si="322"/>
        <v>0</v>
      </c>
      <c r="U2110" s="248">
        <f t="shared" si="323"/>
        <v>0</v>
      </c>
      <c r="V2110" s="13"/>
      <c r="W2110" s="7"/>
      <c r="AT2110" s="130"/>
      <c r="BF2110" s="33">
        <f t="shared" si="329"/>
        <v>41242</v>
      </c>
      <c r="BG2110" s="34">
        <f t="shared" si="324"/>
        <v>82.88000000000001</v>
      </c>
      <c r="BH2110" s="32">
        <f t="shared" si="325"/>
        <v>1</v>
      </c>
      <c r="BI2110" s="32">
        <f t="shared" si="326"/>
        <v>0</v>
      </c>
      <c r="BJ2110" s="69">
        <f t="shared" si="327"/>
        <v>0</v>
      </c>
      <c r="BK2110" s="158" t="str">
        <f t="shared" si="328"/>
        <v/>
      </c>
    </row>
    <row r="2111" spans="1:63" ht="12" customHeight="1" x14ac:dyDescent="0.2">
      <c r="A2111" s="8"/>
      <c r="B2111" s="7"/>
      <c r="C2111" s="7"/>
      <c r="D2111" s="7"/>
      <c r="E2111" s="7"/>
      <c r="F2111" s="7"/>
      <c r="G2111" s="7"/>
      <c r="H2111" s="7"/>
      <c r="I2111" s="10"/>
      <c r="J2111" s="25"/>
      <c r="K2111" s="250"/>
      <c r="L2111" s="31"/>
      <c r="M2111" s="9"/>
      <c r="N2111" s="11" t="s">
        <v>25</v>
      </c>
      <c r="O2111" s="39"/>
      <c r="P2111" s="47"/>
      <c r="Q2111" s="13"/>
      <c r="R2111" s="248">
        <f t="shared" si="320"/>
        <v>0</v>
      </c>
      <c r="S2111" s="248">
        <f t="shared" si="321"/>
        <v>0</v>
      </c>
      <c r="T2111" s="248">
        <f t="shared" si="322"/>
        <v>0</v>
      </c>
      <c r="U2111" s="248">
        <f t="shared" si="323"/>
        <v>0</v>
      </c>
      <c r="V2111" s="13"/>
      <c r="W2111" s="7"/>
      <c r="AT2111" s="130"/>
      <c r="BF2111" s="33">
        <f t="shared" si="329"/>
        <v>41242</v>
      </c>
      <c r="BG2111" s="34">
        <f t="shared" si="324"/>
        <v>82.88000000000001</v>
      </c>
      <c r="BH2111" s="32">
        <f t="shared" si="325"/>
        <v>1</v>
      </c>
      <c r="BI2111" s="32">
        <f t="shared" si="326"/>
        <v>0</v>
      </c>
      <c r="BJ2111" s="69">
        <f t="shared" si="327"/>
        <v>0</v>
      </c>
      <c r="BK2111" s="158" t="str">
        <f t="shared" si="328"/>
        <v/>
      </c>
    </row>
    <row r="2112" spans="1:63" ht="12" customHeight="1" x14ac:dyDescent="0.2">
      <c r="A2112" s="8"/>
      <c r="B2112" s="7"/>
      <c r="C2112" s="7"/>
      <c r="D2112" s="7"/>
      <c r="E2112" s="7"/>
      <c r="F2112" s="7"/>
      <c r="G2112" s="7"/>
      <c r="H2112" s="7"/>
      <c r="I2112" s="10"/>
      <c r="J2112" s="25"/>
      <c r="K2112" s="250"/>
      <c r="L2112" s="31"/>
      <c r="M2112" s="9"/>
      <c r="N2112" s="11" t="s">
        <v>25</v>
      </c>
      <c r="O2112" s="39"/>
      <c r="P2112" s="47"/>
      <c r="Q2112" s="13"/>
      <c r="R2112" s="248">
        <f t="shared" si="320"/>
        <v>0</v>
      </c>
      <c r="S2112" s="248">
        <f t="shared" si="321"/>
        <v>0</v>
      </c>
      <c r="T2112" s="248">
        <f t="shared" si="322"/>
        <v>0</v>
      </c>
      <c r="U2112" s="248">
        <f t="shared" si="323"/>
        <v>0</v>
      </c>
      <c r="V2112" s="13"/>
      <c r="W2112" s="7"/>
      <c r="AT2112" s="130"/>
      <c r="BF2112" s="33">
        <f t="shared" si="329"/>
        <v>41242</v>
      </c>
      <c r="BG2112" s="34">
        <f t="shared" si="324"/>
        <v>82.88000000000001</v>
      </c>
      <c r="BH2112" s="32">
        <f t="shared" si="325"/>
        <v>1</v>
      </c>
      <c r="BI2112" s="32">
        <f t="shared" si="326"/>
        <v>0</v>
      </c>
      <c r="BJ2112" s="69">
        <f t="shared" si="327"/>
        <v>0</v>
      </c>
      <c r="BK2112" s="158" t="str">
        <f t="shared" si="328"/>
        <v/>
      </c>
    </row>
    <row r="2113" spans="1:63" ht="12" customHeight="1" x14ac:dyDescent="0.2">
      <c r="A2113" s="8"/>
      <c r="B2113" s="7"/>
      <c r="C2113" s="7"/>
      <c r="D2113" s="7"/>
      <c r="E2113" s="7"/>
      <c r="F2113" s="7"/>
      <c r="G2113" s="7"/>
      <c r="H2113" s="7"/>
      <c r="I2113" s="10"/>
      <c r="J2113" s="25"/>
      <c r="K2113" s="250"/>
      <c r="L2113" s="31"/>
      <c r="M2113" s="9"/>
      <c r="N2113" s="11" t="s">
        <v>25</v>
      </c>
      <c r="O2113" s="39"/>
      <c r="P2113" s="47"/>
      <c r="Q2113" s="13"/>
      <c r="R2113" s="248">
        <f t="shared" si="320"/>
        <v>0</v>
      </c>
      <c r="S2113" s="248">
        <f t="shared" si="321"/>
        <v>0</v>
      </c>
      <c r="T2113" s="248">
        <f t="shared" si="322"/>
        <v>0</v>
      </c>
      <c r="U2113" s="248">
        <f t="shared" si="323"/>
        <v>0</v>
      </c>
      <c r="V2113" s="13"/>
      <c r="W2113" s="7"/>
      <c r="AT2113" s="130"/>
      <c r="BF2113" s="33">
        <f t="shared" si="329"/>
        <v>41242</v>
      </c>
      <c r="BG2113" s="34">
        <f t="shared" si="324"/>
        <v>82.88000000000001</v>
      </c>
      <c r="BH2113" s="32">
        <f t="shared" si="325"/>
        <v>1</v>
      </c>
      <c r="BI2113" s="32">
        <f t="shared" si="326"/>
        <v>0</v>
      </c>
      <c r="BJ2113" s="69">
        <f t="shared" si="327"/>
        <v>0</v>
      </c>
      <c r="BK2113" s="158" t="str">
        <f t="shared" si="328"/>
        <v/>
      </c>
    </row>
    <row r="2114" spans="1:63" ht="12" customHeight="1" x14ac:dyDescent="0.2">
      <c r="A2114" s="8"/>
      <c r="B2114" s="7"/>
      <c r="C2114" s="7"/>
      <c r="D2114" s="7"/>
      <c r="E2114" s="7"/>
      <c r="F2114" s="7"/>
      <c r="G2114" s="7"/>
      <c r="H2114" s="7"/>
      <c r="I2114" s="10"/>
      <c r="J2114" s="25"/>
      <c r="K2114" s="250"/>
      <c r="L2114" s="31"/>
      <c r="M2114" s="9"/>
      <c r="N2114" s="11" t="s">
        <v>25</v>
      </c>
      <c r="O2114" s="39"/>
      <c r="P2114" s="47"/>
      <c r="Q2114" s="13"/>
      <c r="R2114" s="248">
        <f t="shared" si="320"/>
        <v>0</v>
      </c>
      <c r="S2114" s="248">
        <f t="shared" si="321"/>
        <v>0</v>
      </c>
      <c r="T2114" s="248">
        <f t="shared" si="322"/>
        <v>0</v>
      </c>
      <c r="U2114" s="248">
        <f t="shared" si="323"/>
        <v>0</v>
      </c>
      <c r="V2114" s="13"/>
      <c r="W2114" s="7"/>
      <c r="AT2114" s="130"/>
      <c r="BF2114" s="33">
        <f t="shared" si="329"/>
        <v>41242</v>
      </c>
      <c r="BG2114" s="34">
        <f t="shared" si="324"/>
        <v>82.88000000000001</v>
      </c>
      <c r="BH2114" s="32">
        <f t="shared" si="325"/>
        <v>1</v>
      </c>
      <c r="BI2114" s="32">
        <f t="shared" si="326"/>
        <v>0</v>
      </c>
      <c r="BJ2114" s="69">
        <f t="shared" si="327"/>
        <v>0</v>
      </c>
      <c r="BK2114" s="158" t="str">
        <f t="shared" si="328"/>
        <v/>
      </c>
    </row>
    <row r="2115" spans="1:63" ht="12" customHeight="1" x14ac:dyDescent="0.2">
      <c r="A2115" s="8"/>
      <c r="B2115" s="7"/>
      <c r="C2115" s="7"/>
      <c r="D2115" s="7"/>
      <c r="E2115" s="7"/>
      <c r="F2115" s="7"/>
      <c r="G2115" s="7"/>
      <c r="H2115" s="7"/>
      <c r="I2115" s="10"/>
      <c r="J2115" s="25"/>
      <c r="K2115" s="250"/>
      <c r="L2115" s="31"/>
      <c r="M2115" s="9"/>
      <c r="N2115" s="11" t="s">
        <v>25</v>
      </c>
      <c r="O2115" s="39"/>
      <c r="P2115" s="47"/>
      <c r="Q2115" s="13"/>
      <c r="R2115" s="248">
        <f t="shared" si="320"/>
        <v>0</v>
      </c>
      <c r="S2115" s="248">
        <f t="shared" si="321"/>
        <v>0</v>
      </c>
      <c r="T2115" s="248">
        <f t="shared" si="322"/>
        <v>0</v>
      </c>
      <c r="U2115" s="248">
        <f t="shared" si="323"/>
        <v>0</v>
      </c>
      <c r="V2115" s="13"/>
      <c r="W2115" s="7"/>
      <c r="AT2115" s="130"/>
      <c r="BF2115" s="33">
        <f t="shared" si="329"/>
        <v>41242</v>
      </c>
      <c r="BG2115" s="34">
        <f t="shared" si="324"/>
        <v>82.88000000000001</v>
      </c>
      <c r="BH2115" s="32">
        <f t="shared" si="325"/>
        <v>1</v>
      </c>
      <c r="BI2115" s="32">
        <f t="shared" si="326"/>
        <v>0</v>
      </c>
      <c r="BJ2115" s="69">
        <f t="shared" si="327"/>
        <v>0</v>
      </c>
      <c r="BK2115" s="158" t="str">
        <f t="shared" si="328"/>
        <v/>
      </c>
    </row>
    <row r="2116" spans="1:63" ht="12" customHeight="1" x14ac:dyDescent="0.2">
      <c r="A2116" s="8"/>
      <c r="B2116" s="7"/>
      <c r="C2116" s="7"/>
      <c r="D2116" s="7"/>
      <c r="E2116" s="7"/>
      <c r="F2116" s="7"/>
      <c r="G2116" s="7"/>
      <c r="H2116" s="7"/>
      <c r="I2116" s="10"/>
      <c r="J2116" s="25"/>
      <c r="K2116" s="250"/>
      <c r="L2116" s="31"/>
      <c r="M2116" s="9"/>
      <c r="N2116" s="11" t="s">
        <v>25</v>
      </c>
      <c r="O2116" s="39"/>
      <c r="P2116" s="47"/>
      <c r="Q2116" s="13"/>
      <c r="R2116" s="248">
        <f t="shared" si="320"/>
        <v>0</v>
      </c>
      <c r="S2116" s="248">
        <f t="shared" si="321"/>
        <v>0</v>
      </c>
      <c r="T2116" s="248">
        <f t="shared" si="322"/>
        <v>0</v>
      </c>
      <c r="U2116" s="248">
        <f t="shared" si="323"/>
        <v>0</v>
      </c>
      <c r="V2116" s="13"/>
      <c r="W2116" s="7"/>
      <c r="AT2116" s="130"/>
      <c r="BF2116" s="33">
        <f t="shared" si="329"/>
        <v>41242</v>
      </c>
      <c r="BG2116" s="34">
        <f t="shared" si="324"/>
        <v>82.88000000000001</v>
      </c>
      <c r="BH2116" s="32">
        <f t="shared" si="325"/>
        <v>1</v>
      </c>
      <c r="BI2116" s="32">
        <f t="shared" si="326"/>
        <v>0</v>
      </c>
      <c r="BJ2116" s="69">
        <f t="shared" si="327"/>
        <v>0</v>
      </c>
      <c r="BK2116" s="158" t="str">
        <f t="shared" si="328"/>
        <v/>
      </c>
    </row>
    <row r="2117" spans="1:63" ht="12" customHeight="1" x14ac:dyDescent="0.2">
      <c r="A2117" s="8"/>
      <c r="B2117" s="7"/>
      <c r="C2117" s="7"/>
      <c r="D2117" s="7"/>
      <c r="E2117" s="7"/>
      <c r="F2117" s="7"/>
      <c r="G2117" s="7"/>
      <c r="H2117" s="7"/>
      <c r="I2117" s="10"/>
      <c r="J2117" s="25"/>
      <c r="K2117" s="250"/>
      <c r="L2117" s="31"/>
      <c r="M2117" s="9"/>
      <c r="N2117" s="11" t="s">
        <v>25</v>
      </c>
      <c r="O2117" s="39"/>
      <c r="P2117" s="47"/>
      <c r="Q2117" s="13"/>
      <c r="R2117" s="248">
        <f t="shared" si="320"/>
        <v>0</v>
      </c>
      <c r="S2117" s="248">
        <f t="shared" si="321"/>
        <v>0</v>
      </c>
      <c r="T2117" s="248">
        <f t="shared" si="322"/>
        <v>0</v>
      </c>
      <c r="U2117" s="248">
        <f t="shared" si="323"/>
        <v>0</v>
      </c>
      <c r="V2117" s="13"/>
      <c r="W2117" s="7"/>
      <c r="AT2117" s="130"/>
      <c r="BF2117" s="33">
        <f t="shared" si="329"/>
        <v>41242</v>
      </c>
      <c r="BG2117" s="34">
        <f t="shared" si="324"/>
        <v>82.88000000000001</v>
      </c>
      <c r="BH2117" s="32">
        <f t="shared" si="325"/>
        <v>1</v>
      </c>
      <c r="BI2117" s="32">
        <f t="shared" si="326"/>
        <v>0</v>
      </c>
      <c r="BJ2117" s="69">
        <f t="shared" si="327"/>
        <v>0</v>
      </c>
      <c r="BK2117" s="158" t="str">
        <f t="shared" si="328"/>
        <v/>
      </c>
    </row>
    <row r="2118" spans="1:63" ht="12" customHeight="1" x14ac:dyDescent="0.2">
      <c r="A2118" s="8"/>
      <c r="B2118" s="7"/>
      <c r="C2118" s="7"/>
      <c r="D2118" s="7"/>
      <c r="E2118" s="7"/>
      <c r="F2118" s="7"/>
      <c r="G2118" s="7"/>
      <c r="H2118" s="7"/>
      <c r="I2118" s="10"/>
      <c r="J2118" s="25"/>
      <c r="K2118" s="250"/>
      <c r="L2118" s="31"/>
      <c r="M2118" s="9"/>
      <c r="N2118" s="11" t="s">
        <v>25</v>
      </c>
      <c r="O2118" s="39"/>
      <c r="P2118" s="47"/>
      <c r="Q2118" s="13"/>
      <c r="R2118" s="248">
        <f t="shared" si="320"/>
        <v>0</v>
      </c>
      <c r="S2118" s="248">
        <f t="shared" si="321"/>
        <v>0</v>
      </c>
      <c r="T2118" s="248">
        <f t="shared" si="322"/>
        <v>0</v>
      </c>
      <c r="U2118" s="248">
        <f t="shared" si="323"/>
        <v>0</v>
      </c>
      <c r="V2118" s="13"/>
      <c r="W2118" s="7"/>
      <c r="AT2118" s="130"/>
      <c r="BF2118" s="33">
        <f t="shared" si="329"/>
        <v>41242</v>
      </c>
      <c r="BG2118" s="34">
        <f t="shared" si="324"/>
        <v>82.88000000000001</v>
      </c>
      <c r="BH2118" s="32">
        <f t="shared" si="325"/>
        <v>1</v>
      </c>
      <c r="BI2118" s="32">
        <f t="shared" si="326"/>
        <v>0</v>
      </c>
      <c r="BJ2118" s="69">
        <f t="shared" si="327"/>
        <v>0</v>
      </c>
      <c r="BK2118" s="158" t="str">
        <f t="shared" si="328"/>
        <v/>
      </c>
    </row>
    <row r="2119" spans="1:63" ht="12" customHeight="1" x14ac:dyDescent="0.2">
      <c r="A2119" s="8"/>
      <c r="B2119" s="7"/>
      <c r="C2119" s="7"/>
      <c r="D2119" s="7"/>
      <c r="E2119" s="7"/>
      <c r="F2119" s="7"/>
      <c r="G2119" s="7"/>
      <c r="H2119" s="7"/>
      <c r="I2119" s="10"/>
      <c r="J2119" s="25"/>
      <c r="K2119" s="250"/>
      <c r="L2119" s="31"/>
      <c r="M2119" s="9"/>
      <c r="N2119" s="11" t="s">
        <v>25</v>
      </c>
      <c r="O2119" s="39"/>
      <c r="P2119" s="47"/>
      <c r="Q2119" s="13"/>
      <c r="R2119" s="248">
        <f t="shared" si="320"/>
        <v>0</v>
      </c>
      <c r="S2119" s="248">
        <f t="shared" si="321"/>
        <v>0</v>
      </c>
      <c r="T2119" s="248">
        <f t="shared" si="322"/>
        <v>0</v>
      </c>
      <c r="U2119" s="248">
        <f t="shared" si="323"/>
        <v>0</v>
      </c>
      <c r="V2119" s="13"/>
      <c r="W2119" s="7"/>
      <c r="AT2119" s="130"/>
      <c r="BF2119" s="33">
        <f t="shared" si="329"/>
        <v>41242</v>
      </c>
      <c r="BG2119" s="34">
        <f t="shared" si="324"/>
        <v>82.88000000000001</v>
      </c>
      <c r="BH2119" s="32">
        <f t="shared" si="325"/>
        <v>1</v>
      </c>
      <c r="BI2119" s="32">
        <f t="shared" si="326"/>
        <v>0</v>
      </c>
      <c r="BJ2119" s="69">
        <f t="shared" si="327"/>
        <v>0</v>
      </c>
      <c r="BK2119" s="158" t="str">
        <f t="shared" si="328"/>
        <v/>
      </c>
    </row>
    <row r="2120" spans="1:63" ht="12" customHeight="1" x14ac:dyDescent="0.2">
      <c r="A2120" s="8"/>
      <c r="B2120" s="7"/>
      <c r="C2120" s="7"/>
      <c r="D2120" s="7"/>
      <c r="E2120" s="7"/>
      <c r="F2120" s="7"/>
      <c r="G2120" s="7"/>
      <c r="H2120" s="7"/>
      <c r="I2120" s="10"/>
      <c r="J2120" s="25"/>
      <c r="K2120" s="250"/>
      <c r="L2120" s="31"/>
      <c r="M2120" s="9"/>
      <c r="N2120" s="11" t="s">
        <v>25</v>
      </c>
      <c r="O2120" s="39"/>
      <c r="P2120" s="47"/>
      <c r="Q2120" s="13"/>
      <c r="R2120" s="248">
        <f t="shared" si="320"/>
        <v>0</v>
      </c>
      <c r="S2120" s="248">
        <f t="shared" si="321"/>
        <v>0</v>
      </c>
      <c r="T2120" s="248">
        <f t="shared" si="322"/>
        <v>0</v>
      </c>
      <c r="U2120" s="248">
        <f t="shared" si="323"/>
        <v>0</v>
      </c>
      <c r="V2120" s="13"/>
      <c r="W2120" s="7"/>
      <c r="AT2120" s="130"/>
      <c r="BF2120" s="33">
        <f t="shared" si="329"/>
        <v>41242</v>
      </c>
      <c r="BG2120" s="34">
        <f t="shared" si="324"/>
        <v>82.88000000000001</v>
      </c>
      <c r="BH2120" s="32">
        <f t="shared" si="325"/>
        <v>1</v>
      </c>
      <c r="BI2120" s="32">
        <f t="shared" si="326"/>
        <v>0</v>
      </c>
      <c r="BJ2120" s="69">
        <f t="shared" si="327"/>
        <v>0</v>
      </c>
      <c r="BK2120" s="158" t="str">
        <f t="shared" si="328"/>
        <v/>
      </c>
    </row>
    <row r="2121" spans="1:63" ht="12" customHeight="1" x14ac:dyDescent="0.2">
      <c r="A2121" s="8"/>
      <c r="B2121" s="7"/>
      <c r="C2121" s="7"/>
      <c r="D2121" s="7"/>
      <c r="E2121" s="7"/>
      <c r="F2121" s="7"/>
      <c r="G2121" s="7"/>
      <c r="H2121" s="7"/>
      <c r="I2121" s="10"/>
      <c r="J2121" s="25"/>
      <c r="K2121" s="250"/>
      <c r="L2121" s="31"/>
      <c r="M2121" s="9"/>
      <c r="N2121" s="11" t="s">
        <v>25</v>
      </c>
      <c r="O2121" s="39"/>
      <c r="P2121" s="47"/>
      <c r="Q2121" s="13"/>
      <c r="R2121" s="248">
        <f t="shared" si="320"/>
        <v>0</v>
      </c>
      <c r="S2121" s="248">
        <f t="shared" si="321"/>
        <v>0</v>
      </c>
      <c r="T2121" s="248">
        <f t="shared" si="322"/>
        <v>0</v>
      </c>
      <c r="U2121" s="248">
        <f t="shared" si="323"/>
        <v>0</v>
      </c>
      <c r="V2121" s="13"/>
      <c r="W2121" s="7"/>
      <c r="AT2121" s="130"/>
      <c r="BF2121" s="33">
        <f t="shared" si="329"/>
        <v>41242</v>
      </c>
      <c r="BG2121" s="34">
        <f t="shared" si="324"/>
        <v>82.88000000000001</v>
      </c>
      <c r="BH2121" s="32">
        <f t="shared" si="325"/>
        <v>1</v>
      </c>
      <c r="BI2121" s="32">
        <f t="shared" si="326"/>
        <v>0</v>
      </c>
      <c r="BJ2121" s="69">
        <f t="shared" si="327"/>
        <v>0</v>
      </c>
      <c r="BK2121" s="158" t="str">
        <f t="shared" si="328"/>
        <v/>
      </c>
    </row>
    <row r="2122" spans="1:63" ht="12" customHeight="1" x14ac:dyDescent="0.2">
      <c r="A2122" s="8"/>
      <c r="B2122" s="7"/>
      <c r="C2122" s="7"/>
      <c r="D2122" s="7"/>
      <c r="E2122" s="7"/>
      <c r="F2122" s="7"/>
      <c r="G2122" s="7"/>
      <c r="H2122" s="7"/>
      <c r="I2122" s="10"/>
      <c r="J2122" s="25"/>
      <c r="K2122" s="250"/>
      <c r="L2122" s="31"/>
      <c r="M2122" s="9"/>
      <c r="N2122" s="11" t="s">
        <v>25</v>
      </c>
      <c r="O2122" s="39"/>
      <c r="P2122" s="47"/>
      <c r="Q2122" s="13"/>
      <c r="R2122" s="248">
        <f t="shared" si="320"/>
        <v>0</v>
      </c>
      <c r="S2122" s="248">
        <f t="shared" si="321"/>
        <v>0</v>
      </c>
      <c r="T2122" s="248">
        <f t="shared" si="322"/>
        <v>0</v>
      </c>
      <c r="U2122" s="248">
        <f t="shared" si="323"/>
        <v>0</v>
      </c>
      <c r="V2122" s="13"/>
      <c r="W2122" s="7"/>
      <c r="AT2122" s="130"/>
      <c r="BF2122" s="33">
        <f t="shared" si="329"/>
        <v>41242</v>
      </c>
      <c r="BG2122" s="34">
        <f t="shared" si="324"/>
        <v>82.88000000000001</v>
      </c>
      <c r="BH2122" s="32">
        <f t="shared" si="325"/>
        <v>1</v>
      </c>
      <c r="BI2122" s="32">
        <f t="shared" si="326"/>
        <v>0</v>
      </c>
      <c r="BJ2122" s="69">
        <f t="shared" si="327"/>
        <v>0</v>
      </c>
      <c r="BK2122" s="158" t="str">
        <f t="shared" si="328"/>
        <v/>
      </c>
    </row>
    <row r="2123" spans="1:63" ht="12" customHeight="1" x14ac:dyDescent="0.2">
      <c r="A2123" s="8"/>
      <c r="B2123" s="7"/>
      <c r="C2123" s="7"/>
      <c r="D2123" s="7"/>
      <c r="E2123" s="7"/>
      <c r="F2123" s="7"/>
      <c r="G2123" s="7"/>
      <c r="H2123" s="7"/>
      <c r="I2123" s="10"/>
      <c r="J2123" s="25"/>
      <c r="K2123" s="250"/>
      <c r="L2123" s="31"/>
      <c r="M2123" s="9"/>
      <c r="N2123" s="11" t="s">
        <v>25</v>
      </c>
      <c r="O2123" s="39"/>
      <c r="P2123" s="47"/>
      <c r="Q2123" s="13"/>
      <c r="R2123" s="248">
        <f t="shared" ref="R2123:R2186" si="330">IF(N2123&lt;&gt;"M",ROUND(IF(M2123&lt;&gt;"Y",IF(P2123&lt;&gt;"Y",K2123,K2123*(BH2123-1)),0),ROUNDING),"")</f>
        <v>0</v>
      </c>
      <c r="S2123" s="248">
        <f t="shared" ref="S2123:S2186" si="331">IF(N2123&lt;&gt;"M",ROUND(IF(O2123&gt;0,IF(M2123="Y",BI2123*(1-O2123),IF(BI2123&gt;R2123,R2123 + (BI2123 - R2123)*(1-O2123),BI2123)),BI2123),ROUNDING),"")</f>
        <v>0</v>
      </c>
      <c r="T2123" s="248">
        <f t="shared" ref="T2123:T2186" si="332">IF(N2123&lt;&gt;"M",ROUND(IF(O2123&gt;0,IF(M2123="Y",BJ2123*(1-O2123),IF(BJ2123&gt;R2123,R2123 + (BJ2123 - R2123)*(1-O2123),BJ2123)),BJ2123),ROUNDING),"")</f>
        <v>0</v>
      </c>
      <c r="U2123" s="248">
        <f t="shared" ref="U2123:U2186" si="333">IF(N2123&lt;&gt;"M",ROUND(IF(OR(N2123="P",N2123=""),0,IF(OR(M2123="N",M2123=""),T2123-R2123,T2123)),ROUNDING),"")</f>
        <v>0</v>
      </c>
      <c r="V2123" s="13"/>
      <c r="W2123" s="7"/>
      <c r="AT2123" s="130"/>
      <c r="BF2123" s="33">
        <f t="shared" si="329"/>
        <v>41242</v>
      </c>
      <c r="BG2123" s="34">
        <f t="shared" ref="BG2123:BG2186" si="334">IF(N2123&lt;&gt;"M",BG2122+U2123,BG2122)</f>
        <v>82.88000000000001</v>
      </c>
      <c r="BH2123" s="32">
        <f t="shared" ref="BH2123:BH2186" si="335">IF(L2123&lt;&gt;"",IF(ODDS_TYPE=1,L2123,IF(ODDS_TYPE=2,IF(L2123&gt;0,1+L2123/100,IF(L2123&lt;0,1-100/L2123,1)),IF(ODDS_TYPE=3,1+L2123,IF(ODDS_TYPE=4,1+L2123,IF(ODDS_TYPE=5,IF(L2123&gt;0,1+L2123,1-1/L2123),IF(ODDS_TYPE=6,IF(L2123&gt;=0,L2123+1,1-1/L2123),1)))))),1)</f>
        <v>1</v>
      </c>
      <c r="BI2123" s="32">
        <f t="shared" ref="BI2123:BI2186" si="336">IF(P2123&lt;&gt;"Y",IF(M2123&lt;&gt;"Y",K2123*BH2123,K2123*BH2123 - K2123),IF(M2123&lt;&gt;"Y",K2123*BH2123,K2123))</f>
        <v>0</v>
      </c>
      <c r="BJ2123" s="69">
        <f t="shared" ref="BJ2123:BJ2186" si="337">IF(P2123&lt;&gt;"Y",
IF(M2123&lt;&gt;"Y",
IF(N2123="Y",K2123*BH2123,IF(N2123="P",0,IF(OR(N2123="R",N2123="PU"),K2123,IF(N2123="H",K2123*BH2123*0.5,IF(N2123="HW",K2123*0.5*(1 + BH2123),IF(N2123="HL",K2123*0.5,0)))))),
IF(N2123="Y",K2123*BH2123 - K2123,IF(N2123="P",0,IF(OR(N2123="R",N2123="PU"),0,IF(N2123="H",IF(BH2123&gt;2,0.5*K2123*BH2123 - K2123,0),IF(N2123="HW",K2123*0.5*(1 + BH2123) - K2123,IF(N2123="HL",0,0))))))),
IF(M2123&lt;&gt;"Y",
IF(N2123="Y",K2123*BH2123,IF(N2123="P",0,IF(OR(N2123="R",N2123="PU"),K2123*(BH2123-1),IF(N2123="H",K2123*BH2123*0.5,IF(N2123="HW",K2123*(BH2123-1)*0.5,IF(N2123="HL",K2123*BH2123 - K2123*0.5,0)))))),
IF(N2123="Y",K2123,IF(N2123="P",0,IF(OR(N2123="R",N2123="PU"),0,IF(N2123="H",IF(BH2123&lt;2,K2123*BH2123*0.5 - K2123*(BH2123-1),0),IF(N2123="HW",0,IF(N2123="HL",K2123*0.5,0)))))))
)</f>
        <v>0</v>
      </c>
      <c r="BK2123" s="158" t="str">
        <f t="shared" ref="BK2123:BK2186" si="338">IF(FILT_M=1,IF(LEN(C2123)&gt;0,C2123,""),IF(FILT_M=2,IF(LEN(E2123)&gt;0,E2123,""),IF(FILT_M=3,IF(LEN(F2123)&gt;0,F2123,""),IF(FILT_M=4,IF(LEN(G2123)&gt;0,G2123,""),""))))</f>
        <v/>
      </c>
    </row>
    <row r="2124" spans="1:63" ht="12" customHeight="1" x14ac:dyDescent="0.2">
      <c r="A2124" s="8"/>
      <c r="B2124" s="7"/>
      <c r="C2124" s="7"/>
      <c r="D2124" s="7"/>
      <c r="E2124" s="7"/>
      <c r="F2124" s="7"/>
      <c r="G2124" s="7"/>
      <c r="H2124" s="7"/>
      <c r="I2124" s="10"/>
      <c r="J2124" s="25"/>
      <c r="K2124" s="250"/>
      <c r="L2124" s="31"/>
      <c r="M2124" s="9"/>
      <c r="N2124" s="11" t="s">
        <v>25</v>
      </c>
      <c r="O2124" s="39"/>
      <c r="P2124" s="47"/>
      <c r="Q2124" s="13"/>
      <c r="R2124" s="248">
        <f t="shared" si="330"/>
        <v>0</v>
      </c>
      <c r="S2124" s="248">
        <f t="shared" si="331"/>
        <v>0</v>
      </c>
      <c r="T2124" s="248">
        <f t="shared" si="332"/>
        <v>0</v>
      </c>
      <c r="U2124" s="248">
        <f t="shared" si="333"/>
        <v>0</v>
      </c>
      <c r="V2124" s="13"/>
      <c r="W2124" s="7"/>
      <c r="AT2124" s="130"/>
      <c r="BF2124" s="33">
        <f t="shared" ref="BF2124:BF2187" si="339">IF(A2124&gt;2,A2124,BF2123)</f>
        <v>41242</v>
      </c>
      <c r="BG2124" s="34">
        <f t="shared" si="334"/>
        <v>82.88000000000001</v>
      </c>
      <c r="BH2124" s="32">
        <f t="shared" si="335"/>
        <v>1</v>
      </c>
      <c r="BI2124" s="32">
        <f t="shared" si="336"/>
        <v>0</v>
      </c>
      <c r="BJ2124" s="69">
        <f t="shared" si="337"/>
        <v>0</v>
      </c>
      <c r="BK2124" s="158" t="str">
        <f t="shared" si="338"/>
        <v/>
      </c>
    </row>
    <row r="2125" spans="1:63" ht="12" customHeight="1" x14ac:dyDescent="0.2">
      <c r="A2125" s="8"/>
      <c r="B2125" s="7"/>
      <c r="C2125" s="7"/>
      <c r="D2125" s="7"/>
      <c r="E2125" s="7"/>
      <c r="F2125" s="7"/>
      <c r="G2125" s="7"/>
      <c r="H2125" s="7"/>
      <c r="I2125" s="10"/>
      <c r="J2125" s="25"/>
      <c r="K2125" s="250"/>
      <c r="L2125" s="31"/>
      <c r="M2125" s="9"/>
      <c r="N2125" s="11" t="s">
        <v>25</v>
      </c>
      <c r="O2125" s="39"/>
      <c r="P2125" s="47"/>
      <c r="Q2125" s="13"/>
      <c r="R2125" s="248">
        <f t="shared" si="330"/>
        <v>0</v>
      </c>
      <c r="S2125" s="248">
        <f t="shared" si="331"/>
        <v>0</v>
      </c>
      <c r="T2125" s="248">
        <f t="shared" si="332"/>
        <v>0</v>
      </c>
      <c r="U2125" s="248">
        <f t="shared" si="333"/>
        <v>0</v>
      </c>
      <c r="V2125" s="13"/>
      <c r="W2125" s="7"/>
      <c r="AT2125" s="130"/>
      <c r="BF2125" s="33">
        <f t="shared" si="339"/>
        <v>41242</v>
      </c>
      <c r="BG2125" s="34">
        <f t="shared" si="334"/>
        <v>82.88000000000001</v>
      </c>
      <c r="BH2125" s="32">
        <f t="shared" si="335"/>
        <v>1</v>
      </c>
      <c r="BI2125" s="32">
        <f t="shared" si="336"/>
        <v>0</v>
      </c>
      <c r="BJ2125" s="69">
        <f t="shared" si="337"/>
        <v>0</v>
      </c>
      <c r="BK2125" s="158" t="str">
        <f t="shared" si="338"/>
        <v/>
      </c>
    </row>
    <row r="2126" spans="1:63" ht="12" customHeight="1" x14ac:dyDescent="0.2">
      <c r="A2126" s="8"/>
      <c r="B2126" s="7"/>
      <c r="C2126" s="7"/>
      <c r="D2126" s="7"/>
      <c r="E2126" s="7"/>
      <c r="F2126" s="7"/>
      <c r="G2126" s="7"/>
      <c r="H2126" s="7"/>
      <c r="I2126" s="10"/>
      <c r="J2126" s="25"/>
      <c r="K2126" s="250"/>
      <c r="L2126" s="31"/>
      <c r="M2126" s="9"/>
      <c r="N2126" s="11" t="s">
        <v>25</v>
      </c>
      <c r="O2126" s="39"/>
      <c r="P2126" s="47"/>
      <c r="Q2126" s="13"/>
      <c r="R2126" s="248">
        <f t="shared" si="330"/>
        <v>0</v>
      </c>
      <c r="S2126" s="248">
        <f t="shared" si="331"/>
        <v>0</v>
      </c>
      <c r="T2126" s="248">
        <f t="shared" si="332"/>
        <v>0</v>
      </c>
      <c r="U2126" s="248">
        <f t="shared" si="333"/>
        <v>0</v>
      </c>
      <c r="V2126" s="13"/>
      <c r="W2126" s="7"/>
      <c r="AT2126" s="130"/>
      <c r="BF2126" s="33">
        <f t="shared" si="339"/>
        <v>41242</v>
      </c>
      <c r="BG2126" s="34">
        <f t="shared" si="334"/>
        <v>82.88000000000001</v>
      </c>
      <c r="BH2126" s="32">
        <f t="shared" si="335"/>
        <v>1</v>
      </c>
      <c r="BI2126" s="32">
        <f t="shared" si="336"/>
        <v>0</v>
      </c>
      <c r="BJ2126" s="69">
        <f t="shared" si="337"/>
        <v>0</v>
      </c>
      <c r="BK2126" s="158" t="str">
        <f t="shared" si="338"/>
        <v/>
      </c>
    </row>
    <row r="2127" spans="1:63" ht="12" customHeight="1" x14ac:dyDescent="0.2">
      <c r="A2127" s="8"/>
      <c r="B2127" s="7"/>
      <c r="C2127" s="7"/>
      <c r="D2127" s="7"/>
      <c r="E2127" s="7"/>
      <c r="F2127" s="7"/>
      <c r="G2127" s="7"/>
      <c r="H2127" s="7"/>
      <c r="I2127" s="10"/>
      <c r="J2127" s="25"/>
      <c r="K2127" s="250"/>
      <c r="L2127" s="31"/>
      <c r="M2127" s="9"/>
      <c r="N2127" s="11" t="s">
        <v>25</v>
      </c>
      <c r="O2127" s="39"/>
      <c r="P2127" s="47"/>
      <c r="Q2127" s="13"/>
      <c r="R2127" s="248">
        <f t="shared" si="330"/>
        <v>0</v>
      </c>
      <c r="S2127" s="248">
        <f t="shared" si="331"/>
        <v>0</v>
      </c>
      <c r="T2127" s="248">
        <f t="shared" si="332"/>
        <v>0</v>
      </c>
      <c r="U2127" s="248">
        <f t="shared" si="333"/>
        <v>0</v>
      </c>
      <c r="V2127" s="13"/>
      <c r="W2127" s="7"/>
      <c r="AT2127" s="130"/>
      <c r="BF2127" s="33">
        <f t="shared" si="339"/>
        <v>41242</v>
      </c>
      <c r="BG2127" s="34">
        <f t="shared" si="334"/>
        <v>82.88000000000001</v>
      </c>
      <c r="BH2127" s="32">
        <f t="shared" si="335"/>
        <v>1</v>
      </c>
      <c r="BI2127" s="32">
        <f t="shared" si="336"/>
        <v>0</v>
      </c>
      <c r="BJ2127" s="69">
        <f t="shared" si="337"/>
        <v>0</v>
      </c>
      <c r="BK2127" s="158" t="str">
        <f t="shared" si="338"/>
        <v/>
      </c>
    </row>
    <row r="2128" spans="1:63" ht="12" customHeight="1" x14ac:dyDescent="0.2">
      <c r="A2128" s="8"/>
      <c r="B2128" s="7"/>
      <c r="C2128" s="7"/>
      <c r="D2128" s="7"/>
      <c r="E2128" s="7"/>
      <c r="F2128" s="7"/>
      <c r="G2128" s="7"/>
      <c r="H2128" s="7"/>
      <c r="I2128" s="10"/>
      <c r="J2128" s="25"/>
      <c r="K2128" s="250"/>
      <c r="L2128" s="31"/>
      <c r="M2128" s="9"/>
      <c r="N2128" s="11" t="s">
        <v>25</v>
      </c>
      <c r="O2128" s="39"/>
      <c r="P2128" s="47"/>
      <c r="Q2128" s="13"/>
      <c r="R2128" s="248">
        <f t="shared" si="330"/>
        <v>0</v>
      </c>
      <c r="S2128" s="248">
        <f t="shared" si="331"/>
        <v>0</v>
      </c>
      <c r="T2128" s="248">
        <f t="shared" si="332"/>
        <v>0</v>
      </c>
      <c r="U2128" s="248">
        <f t="shared" si="333"/>
        <v>0</v>
      </c>
      <c r="V2128" s="13"/>
      <c r="W2128" s="7"/>
      <c r="AT2128" s="130"/>
      <c r="BF2128" s="33">
        <f t="shared" si="339"/>
        <v>41242</v>
      </c>
      <c r="BG2128" s="34">
        <f t="shared" si="334"/>
        <v>82.88000000000001</v>
      </c>
      <c r="BH2128" s="32">
        <f t="shared" si="335"/>
        <v>1</v>
      </c>
      <c r="BI2128" s="32">
        <f t="shared" si="336"/>
        <v>0</v>
      </c>
      <c r="BJ2128" s="69">
        <f t="shared" si="337"/>
        <v>0</v>
      </c>
      <c r="BK2128" s="158" t="str">
        <f t="shared" si="338"/>
        <v/>
      </c>
    </row>
    <row r="2129" spans="1:63" ht="12" customHeight="1" x14ac:dyDescent="0.2">
      <c r="A2129" s="8"/>
      <c r="B2129" s="7"/>
      <c r="C2129" s="7"/>
      <c r="D2129" s="7"/>
      <c r="E2129" s="7"/>
      <c r="F2129" s="7"/>
      <c r="G2129" s="7"/>
      <c r="H2129" s="7"/>
      <c r="I2129" s="10"/>
      <c r="J2129" s="25"/>
      <c r="K2129" s="250"/>
      <c r="L2129" s="31"/>
      <c r="M2129" s="9"/>
      <c r="N2129" s="11" t="s">
        <v>25</v>
      </c>
      <c r="O2129" s="39"/>
      <c r="P2129" s="47"/>
      <c r="Q2129" s="13"/>
      <c r="R2129" s="248">
        <f t="shared" si="330"/>
        <v>0</v>
      </c>
      <c r="S2129" s="248">
        <f t="shared" si="331"/>
        <v>0</v>
      </c>
      <c r="T2129" s="248">
        <f t="shared" si="332"/>
        <v>0</v>
      </c>
      <c r="U2129" s="248">
        <f t="shared" si="333"/>
        <v>0</v>
      </c>
      <c r="V2129" s="13"/>
      <c r="W2129" s="7"/>
      <c r="AT2129" s="130"/>
      <c r="BF2129" s="33">
        <f t="shared" si="339"/>
        <v>41242</v>
      </c>
      <c r="BG2129" s="34">
        <f t="shared" si="334"/>
        <v>82.88000000000001</v>
      </c>
      <c r="BH2129" s="32">
        <f t="shared" si="335"/>
        <v>1</v>
      </c>
      <c r="BI2129" s="32">
        <f t="shared" si="336"/>
        <v>0</v>
      </c>
      <c r="BJ2129" s="69">
        <f t="shared" si="337"/>
        <v>0</v>
      </c>
      <c r="BK2129" s="158" t="str">
        <f t="shared" si="338"/>
        <v/>
      </c>
    </row>
    <row r="2130" spans="1:63" ht="12" customHeight="1" x14ac:dyDescent="0.2">
      <c r="A2130" s="8"/>
      <c r="B2130" s="7"/>
      <c r="C2130" s="7"/>
      <c r="D2130" s="7"/>
      <c r="E2130" s="7"/>
      <c r="F2130" s="7"/>
      <c r="G2130" s="7"/>
      <c r="H2130" s="7"/>
      <c r="I2130" s="10"/>
      <c r="J2130" s="25"/>
      <c r="K2130" s="250"/>
      <c r="L2130" s="31"/>
      <c r="M2130" s="9"/>
      <c r="N2130" s="11" t="s">
        <v>25</v>
      </c>
      <c r="O2130" s="39"/>
      <c r="P2130" s="47"/>
      <c r="Q2130" s="13"/>
      <c r="R2130" s="248">
        <f t="shared" si="330"/>
        <v>0</v>
      </c>
      <c r="S2130" s="248">
        <f t="shared" si="331"/>
        <v>0</v>
      </c>
      <c r="T2130" s="248">
        <f t="shared" si="332"/>
        <v>0</v>
      </c>
      <c r="U2130" s="248">
        <f t="shared" si="333"/>
        <v>0</v>
      </c>
      <c r="V2130" s="13"/>
      <c r="W2130" s="7"/>
      <c r="AT2130" s="130"/>
      <c r="BF2130" s="33">
        <f t="shared" si="339"/>
        <v>41242</v>
      </c>
      <c r="BG2130" s="34">
        <f t="shared" si="334"/>
        <v>82.88000000000001</v>
      </c>
      <c r="BH2130" s="32">
        <f t="shared" si="335"/>
        <v>1</v>
      </c>
      <c r="BI2130" s="32">
        <f t="shared" si="336"/>
        <v>0</v>
      </c>
      <c r="BJ2130" s="69">
        <f t="shared" si="337"/>
        <v>0</v>
      </c>
      <c r="BK2130" s="158" t="str">
        <f t="shared" si="338"/>
        <v/>
      </c>
    </row>
    <row r="2131" spans="1:63" ht="12" customHeight="1" x14ac:dyDescent="0.2">
      <c r="A2131" s="8"/>
      <c r="B2131" s="7"/>
      <c r="C2131" s="7"/>
      <c r="D2131" s="7"/>
      <c r="E2131" s="7"/>
      <c r="F2131" s="7"/>
      <c r="G2131" s="7"/>
      <c r="H2131" s="7"/>
      <c r="I2131" s="10"/>
      <c r="J2131" s="25"/>
      <c r="K2131" s="250"/>
      <c r="L2131" s="31"/>
      <c r="M2131" s="9"/>
      <c r="N2131" s="11" t="s">
        <v>25</v>
      </c>
      <c r="O2131" s="39"/>
      <c r="P2131" s="47"/>
      <c r="Q2131" s="13"/>
      <c r="R2131" s="248">
        <f t="shared" si="330"/>
        <v>0</v>
      </c>
      <c r="S2131" s="248">
        <f t="shared" si="331"/>
        <v>0</v>
      </c>
      <c r="T2131" s="248">
        <f t="shared" si="332"/>
        <v>0</v>
      </c>
      <c r="U2131" s="248">
        <f t="shared" si="333"/>
        <v>0</v>
      </c>
      <c r="V2131" s="13"/>
      <c r="W2131" s="7"/>
      <c r="AT2131" s="130"/>
      <c r="BF2131" s="33">
        <f t="shared" si="339"/>
        <v>41242</v>
      </c>
      <c r="BG2131" s="34">
        <f t="shared" si="334"/>
        <v>82.88000000000001</v>
      </c>
      <c r="BH2131" s="32">
        <f t="shared" si="335"/>
        <v>1</v>
      </c>
      <c r="BI2131" s="32">
        <f t="shared" si="336"/>
        <v>0</v>
      </c>
      <c r="BJ2131" s="69">
        <f t="shared" si="337"/>
        <v>0</v>
      </c>
      <c r="BK2131" s="158" t="str">
        <f t="shared" si="338"/>
        <v/>
      </c>
    </row>
    <row r="2132" spans="1:63" ht="12" customHeight="1" x14ac:dyDescent="0.2">
      <c r="A2132" s="8"/>
      <c r="B2132" s="7"/>
      <c r="C2132" s="7"/>
      <c r="D2132" s="7"/>
      <c r="E2132" s="7"/>
      <c r="F2132" s="7"/>
      <c r="G2132" s="7"/>
      <c r="H2132" s="7"/>
      <c r="I2132" s="10"/>
      <c r="J2132" s="25"/>
      <c r="K2132" s="250"/>
      <c r="L2132" s="31"/>
      <c r="M2132" s="9"/>
      <c r="N2132" s="11" t="s">
        <v>25</v>
      </c>
      <c r="O2132" s="39"/>
      <c r="P2132" s="47"/>
      <c r="Q2132" s="13"/>
      <c r="R2132" s="248">
        <f t="shared" si="330"/>
        <v>0</v>
      </c>
      <c r="S2132" s="248">
        <f t="shared" si="331"/>
        <v>0</v>
      </c>
      <c r="T2132" s="248">
        <f t="shared" si="332"/>
        <v>0</v>
      </c>
      <c r="U2132" s="248">
        <f t="shared" si="333"/>
        <v>0</v>
      </c>
      <c r="V2132" s="13"/>
      <c r="W2132" s="7"/>
      <c r="AT2132" s="130"/>
      <c r="BF2132" s="33">
        <f t="shared" si="339"/>
        <v>41242</v>
      </c>
      <c r="BG2132" s="34">
        <f t="shared" si="334"/>
        <v>82.88000000000001</v>
      </c>
      <c r="BH2132" s="32">
        <f t="shared" si="335"/>
        <v>1</v>
      </c>
      <c r="BI2132" s="32">
        <f t="shared" si="336"/>
        <v>0</v>
      </c>
      <c r="BJ2132" s="69">
        <f t="shared" si="337"/>
        <v>0</v>
      </c>
      <c r="BK2132" s="158" t="str">
        <f t="shared" si="338"/>
        <v/>
      </c>
    </row>
    <row r="2133" spans="1:63" ht="12" customHeight="1" x14ac:dyDescent="0.2">
      <c r="A2133" s="8"/>
      <c r="B2133" s="7"/>
      <c r="C2133" s="7"/>
      <c r="D2133" s="7"/>
      <c r="E2133" s="7"/>
      <c r="F2133" s="7"/>
      <c r="G2133" s="7"/>
      <c r="H2133" s="7"/>
      <c r="I2133" s="10"/>
      <c r="J2133" s="25"/>
      <c r="K2133" s="250"/>
      <c r="L2133" s="31"/>
      <c r="M2133" s="9"/>
      <c r="N2133" s="11" t="s">
        <v>25</v>
      </c>
      <c r="O2133" s="39"/>
      <c r="P2133" s="47"/>
      <c r="Q2133" s="13"/>
      <c r="R2133" s="248">
        <f t="shared" si="330"/>
        <v>0</v>
      </c>
      <c r="S2133" s="248">
        <f t="shared" si="331"/>
        <v>0</v>
      </c>
      <c r="T2133" s="248">
        <f t="shared" si="332"/>
        <v>0</v>
      </c>
      <c r="U2133" s="248">
        <f t="shared" si="333"/>
        <v>0</v>
      </c>
      <c r="V2133" s="13"/>
      <c r="W2133" s="7"/>
      <c r="AT2133" s="130"/>
      <c r="BF2133" s="33">
        <f t="shared" si="339"/>
        <v>41242</v>
      </c>
      <c r="BG2133" s="34">
        <f t="shared" si="334"/>
        <v>82.88000000000001</v>
      </c>
      <c r="BH2133" s="32">
        <f t="shared" si="335"/>
        <v>1</v>
      </c>
      <c r="BI2133" s="32">
        <f t="shared" si="336"/>
        <v>0</v>
      </c>
      <c r="BJ2133" s="69">
        <f t="shared" si="337"/>
        <v>0</v>
      </c>
      <c r="BK2133" s="158" t="str">
        <f t="shared" si="338"/>
        <v/>
      </c>
    </row>
    <row r="2134" spans="1:63" ht="12" customHeight="1" x14ac:dyDescent="0.2">
      <c r="A2134" s="8"/>
      <c r="B2134" s="7"/>
      <c r="C2134" s="7"/>
      <c r="D2134" s="7"/>
      <c r="E2134" s="7"/>
      <c r="F2134" s="7"/>
      <c r="G2134" s="7"/>
      <c r="H2134" s="7"/>
      <c r="I2134" s="10"/>
      <c r="J2134" s="25"/>
      <c r="K2134" s="250"/>
      <c r="L2134" s="31"/>
      <c r="M2134" s="9"/>
      <c r="N2134" s="11" t="s">
        <v>25</v>
      </c>
      <c r="O2134" s="39"/>
      <c r="P2134" s="47"/>
      <c r="Q2134" s="13"/>
      <c r="R2134" s="248">
        <f t="shared" si="330"/>
        <v>0</v>
      </c>
      <c r="S2134" s="248">
        <f t="shared" si="331"/>
        <v>0</v>
      </c>
      <c r="T2134" s="248">
        <f t="shared" si="332"/>
        <v>0</v>
      </c>
      <c r="U2134" s="248">
        <f t="shared" si="333"/>
        <v>0</v>
      </c>
      <c r="V2134" s="13"/>
      <c r="W2134" s="7"/>
      <c r="AT2134" s="130"/>
      <c r="BF2134" s="33">
        <f t="shared" si="339"/>
        <v>41242</v>
      </c>
      <c r="BG2134" s="34">
        <f t="shared" si="334"/>
        <v>82.88000000000001</v>
      </c>
      <c r="BH2134" s="32">
        <f t="shared" si="335"/>
        <v>1</v>
      </c>
      <c r="BI2134" s="32">
        <f t="shared" si="336"/>
        <v>0</v>
      </c>
      <c r="BJ2134" s="69">
        <f t="shared" si="337"/>
        <v>0</v>
      </c>
      <c r="BK2134" s="158" t="str">
        <f t="shared" si="338"/>
        <v/>
      </c>
    </row>
    <row r="2135" spans="1:63" ht="12" customHeight="1" x14ac:dyDescent="0.2">
      <c r="A2135" s="8"/>
      <c r="B2135" s="7"/>
      <c r="C2135" s="7"/>
      <c r="D2135" s="7"/>
      <c r="E2135" s="7"/>
      <c r="F2135" s="7"/>
      <c r="G2135" s="7"/>
      <c r="H2135" s="7"/>
      <c r="I2135" s="10"/>
      <c r="J2135" s="25"/>
      <c r="K2135" s="250"/>
      <c r="L2135" s="31"/>
      <c r="M2135" s="9"/>
      <c r="N2135" s="11" t="s">
        <v>25</v>
      </c>
      <c r="O2135" s="39"/>
      <c r="P2135" s="47"/>
      <c r="Q2135" s="13"/>
      <c r="R2135" s="248">
        <f t="shared" si="330"/>
        <v>0</v>
      </c>
      <c r="S2135" s="248">
        <f t="shared" si="331"/>
        <v>0</v>
      </c>
      <c r="T2135" s="248">
        <f t="shared" si="332"/>
        <v>0</v>
      </c>
      <c r="U2135" s="248">
        <f t="shared" si="333"/>
        <v>0</v>
      </c>
      <c r="V2135" s="13"/>
      <c r="W2135" s="7"/>
      <c r="AT2135" s="130"/>
      <c r="BF2135" s="33">
        <f t="shared" si="339"/>
        <v>41242</v>
      </c>
      <c r="BG2135" s="34">
        <f t="shared" si="334"/>
        <v>82.88000000000001</v>
      </c>
      <c r="BH2135" s="32">
        <f t="shared" si="335"/>
        <v>1</v>
      </c>
      <c r="BI2135" s="32">
        <f t="shared" si="336"/>
        <v>0</v>
      </c>
      <c r="BJ2135" s="69">
        <f t="shared" si="337"/>
        <v>0</v>
      </c>
      <c r="BK2135" s="158" t="str">
        <f t="shared" si="338"/>
        <v/>
      </c>
    </row>
    <row r="2136" spans="1:63" ht="12" customHeight="1" x14ac:dyDescent="0.2">
      <c r="A2136" s="8"/>
      <c r="B2136" s="7"/>
      <c r="C2136" s="7"/>
      <c r="D2136" s="7"/>
      <c r="E2136" s="7"/>
      <c r="F2136" s="7"/>
      <c r="G2136" s="7"/>
      <c r="H2136" s="7"/>
      <c r="I2136" s="10"/>
      <c r="J2136" s="25"/>
      <c r="K2136" s="250"/>
      <c r="L2136" s="31"/>
      <c r="M2136" s="9"/>
      <c r="N2136" s="11" t="s">
        <v>25</v>
      </c>
      <c r="O2136" s="39"/>
      <c r="P2136" s="47"/>
      <c r="Q2136" s="13"/>
      <c r="R2136" s="248">
        <f t="shared" si="330"/>
        <v>0</v>
      </c>
      <c r="S2136" s="248">
        <f t="shared" si="331"/>
        <v>0</v>
      </c>
      <c r="T2136" s="248">
        <f t="shared" si="332"/>
        <v>0</v>
      </c>
      <c r="U2136" s="248">
        <f t="shared" si="333"/>
        <v>0</v>
      </c>
      <c r="V2136" s="13"/>
      <c r="W2136" s="7"/>
      <c r="AT2136" s="130"/>
      <c r="BF2136" s="33">
        <f t="shared" si="339"/>
        <v>41242</v>
      </c>
      <c r="BG2136" s="34">
        <f t="shared" si="334"/>
        <v>82.88000000000001</v>
      </c>
      <c r="BH2136" s="32">
        <f t="shared" si="335"/>
        <v>1</v>
      </c>
      <c r="BI2136" s="32">
        <f t="shared" si="336"/>
        <v>0</v>
      </c>
      <c r="BJ2136" s="69">
        <f t="shared" si="337"/>
        <v>0</v>
      </c>
      <c r="BK2136" s="158" t="str">
        <f t="shared" si="338"/>
        <v/>
      </c>
    </row>
    <row r="2137" spans="1:63" ht="12" customHeight="1" x14ac:dyDescent="0.2">
      <c r="A2137" s="8"/>
      <c r="B2137" s="7"/>
      <c r="C2137" s="7"/>
      <c r="D2137" s="7"/>
      <c r="E2137" s="7"/>
      <c r="F2137" s="7"/>
      <c r="G2137" s="7"/>
      <c r="H2137" s="7"/>
      <c r="I2137" s="10"/>
      <c r="J2137" s="25"/>
      <c r="K2137" s="250"/>
      <c r="L2137" s="31"/>
      <c r="M2137" s="9"/>
      <c r="N2137" s="11" t="s">
        <v>25</v>
      </c>
      <c r="O2137" s="39"/>
      <c r="P2137" s="47"/>
      <c r="Q2137" s="13"/>
      <c r="R2137" s="248">
        <f t="shared" si="330"/>
        <v>0</v>
      </c>
      <c r="S2137" s="248">
        <f t="shared" si="331"/>
        <v>0</v>
      </c>
      <c r="T2137" s="248">
        <f t="shared" si="332"/>
        <v>0</v>
      </c>
      <c r="U2137" s="248">
        <f t="shared" si="333"/>
        <v>0</v>
      </c>
      <c r="V2137" s="13"/>
      <c r="W2137" s="7"/>
      <c r="AT2137" s="130"/>
      <c r="BF2137" s="33">
        <f t="shared" si="339"/>
        <v>41242</v>
      </c>
      <c r="BG2137" s="34">
        <f t="shared" si="334"/>
        <v>82.88000000000001</v>
      </c>
      <c r="BH2137" s="32">
        <f t="shared" si="335"/>
        <v>1</v>
      </c>
      <c r="BI2137" s="32">
        <f t="shared" si="336"/>
        <v>0</v>
      </c>
      <c r="BJ2137" s="69">
        <f t="shared" si="337"/>
        <v>0</v>
      </c>
      <c r="BK2137" s="158" t="str">
        <f t="shared" si="338"/>
        <v/>
      </c>
    </row>
    <row r="2138" spans="1:63" ht="12" customHeight="1" x14ac:dyDescent="0.2">
      <c r="A2138" s="8"/>
      <c r="B2138" s="7"/>
      <c r="C2138" s="7"/>
      <c r="D2138" s="7"/>
      <c r="E2138" s="7"/>
      <c r="F2138" s="7"/>
      <c r="G2138" s="7"/>
      <c r="H2138" s="7"/>
      <c r="I2138" s="10"/>
      <c r="J2138" s="25"/>
      <c r="K2138" s="250"/>
      <c r="L2138" s="31"/>
      <c r="M2138" s="9"/>
      <c r="N2138" s="11" t="s">
        <v>25</v>
      </c>
      <c r="O2138" s="39"/>
      <c r="P2138" s="47"/>
      <c r="Q2138" s="13"/>
      <c r="R2138" s="248">
        <f t="shared" si="330"/>
        <v>0</v>
      </c>
      <c r="S2138" s="248">
        <f t="shared" si="331"/>
        <v>0</v>
      </c>
      <c r="T2138" s="248">
        <f t="shared" si="332"/>
        <v>0</v>
      </c>
      <c r="U2138" s="248">
        <f t="shared" si="333"/>
        <v>0</v>
      </c>
      <c r="V2138" s="13"/>
      <c r="W2138" s="7"/>
      <c r="AT2138" s="130"/>
      <c r="BF2138" s="33">
        <f t="shared" si="339"/>
        <v>41242</v>
      </c>
      <c r="BG2138" s="34">
        <f t="shared" si="334"/>
        <v>82.88000000000001</v>
      </c>
      <c r="BH2138" s="32">
        <f t="shared" si="335"/>
        <v>1</v>
      </c>
      <c r="BI2138" s="32">
        <f t="shared" si="336"/>
        <v>0</v>
      </c>
      <c r="BJ2138" s="69">
        <f t="shared" si="337"/>
        <v>0</v>
      </c>
      <c r="BK2138" s="158" t="str">
        <f t="shared" si="338"/>
        <v/>
      </c>
    </row>
    <row r="2139" spans="1:63" ht="12" customHeight="1" x14ac:dyDescent="0.2">
      <c r="A2139" s="8"/>
      <c r="B2139" s="7"/>
      <c r="C2139" s="7"/>
      <c r="D2139" s="7"/>
      <c r="E2139" s="7"/>
      <c r="F2139" s="7"/>
      <c r="G2139" s="7"/>
      <c r="H2139" s="7"/>
      <c r="I2139" s="10"/>
      <c r="J2139" s="25"/>
      <c r="K2139" s="250"/>
      <c r="L2139" s="31"/>
      <c r="M2139" s="9"/>
      <c r="N2139" s="11" t="s">
        <v>25</v>
      </c>
      <c r="O2139" s="39"/>
      <c r="P2139" s="47"/>
      <c r="Q2139" s="13"/>
      <c r="R2139" s="248">
        <f t="shared" si="330"/>
        <v>0</v>
      </c>
      <c r="S2139" s="248">
        <f t="shared" si="331"/>
        <v>0</v>
      </c>
      <c r="T2139" s="248">
        <f t="shared" si="332"/>
        <v>0</v>
      </c>
      <c r="U2139" s="248">
        <f t="shared" si="333"/>
        <v>0</v>
      </c>
      <c r="V2139" s="13"/>
      <c r="W2139" s="7"/>
      <c r="AT2139" s="130"/>
      <c r="BF2139" s="33">
        <f t="shared" si="339"/>
        <v>41242</v>
      </c>
      <c r="BG2139" s="34">
        <f t="shared" si="334"/>
        <v>82.88000000000001</v>
      </c>
      <c r="BH2139" s="32">
        <f t="shared" si="335"/>
        <v>1</v>
      </c>
      <c r="BI2139" s="32">
        <f t="shared" si="336"/>
        <v>0</v>
      </c>
      <c r="BJ2139" s="69">
        <f t="shared" si="337"/>
        <v>0</v>
      </c>
      <c r="BK2139" s="158" t="str">
        <f t="shared" si="338"/>
        <v/>
      </c>
    </row>
    <row r="2140" spans="1:63" ht="12" customHeight="1" x14ac:dyDescent="0.2">
      <c r="A2140" s="8"/>
      <c r="B2140" s="7"/>
      <c r="C2140" s="7"/>
      <c r="D2140" s="7"/>
      <c r="E2140" s="7"/>
      <c r="F2140" s="7"/>
      <c r="G2140" s="7"/>
      <c r="H2140" s="7"/>
      <c r="I2140" s="10"/>
      <c r="J2140" s="25"/>
      <c r="K2140" s="250"/>
      <c r="L2140" s="31"/>
      <c r="M2140" s="9"/>
      <c r="N2140" s="11" t="s">
        <v>25</v>
      </c>
      <c r="O2140" s="39"/>
      <c r="P2140" s="47"/>
      <c r="Q2140" s="13"/>
      <c r="R2140" s="248">
        <f t="shared" si="330"/>
        <v>0</v>
      </c>
      <c r="S2140" s="248">
        <f t="shared" si="331"/>
        <v>0</v>
      </c>
      <c r="T2140" s="248">
        <f t="shared" si="332"/>
        <v>0</v>
      </c>
      <c r="U2140" s="248">
        <f t="shared" si="333"/>
        <v>0</v>
      </c>
      <c r="V2140" s="13"/>
      <c r="W2140" s="7"/>
      <c r="AT2140" s="130"/>
      <c r="BF2140" s="33">
        <f t="shared" si="339"/>
        <v>41242</v>
      </c>
      <c r="BG2140" s="34">
        <f t="shared" si="334"/>
        <v>82.88000000000001</v>
      </c>
      <c r="BH2140" s="32">
        <f t="shared" si="335"/>
        <v>1</v>
      </c>
      <c r="BI2140" s="32">
        <f t="shared" si="336"/>
        <v>0</v>
      </c>
      <c r="BJ2140" s="69">
        <f t="shared" si="337"/>
        <v>0</v>
      </c>
      <c r="BK2140" s="158" t="str">
        <f t="shared" si="338"/>
        <v/>
      </c>
    </row>
    <row r="2141" spans="1:63" ht="12" customHeight="1" x14ac:dyDescent="0.2">
      <c r="A2141" s="8"/>
      <c r="B2141" s="7"/>
      <c r="C2141" s="7"/>
      <c r="D2141" s="7"/>
      <c r="E2141" s="7"/>
      <c r="F2141" s="7"/>
      <c r="G2141" s="7"/>
      <c r="H2141" s="7"/>
      <c r="I2141" s="10"/>
      <c r="J2141" s="25"/>
      <c r="K2141" s="250"/>
      <c r="L2141" s="31"/>
      <c r="M2141" s="9"/>
      <c r="N2141" s="11" t="s">
        <v>25</v>
      </c>
      <c r="O2141" s="39"/>
      <c r="P2141" s="47"/>
      <c r="Q2141" s="13"/>
      <c r="R2141" s="248">
        <f t="shared" si="330"/>
        <v>0</v>
      </c>
      <c r="S2141" s="248">
        <f t="shared" si="331"/>
        <v>0</v>
      </c>
      <c r="T2141" s="248">
        <f t="shared" si="332"/>
        <v>0</v>
      </c>
      <c r="U2141" s="248">
        <f t="shared" si="333"/>
        <v>0</v>
      </c>
      <c r="V2141" s="13"/>
      <c r="W2141" s="7"/>
      <c r="AT2141" s="130"/>
      <c r="BF2141" s="33">
        <f t="shared" si="339"/>
        <v>41242</v>
      </c>
      <c r="BG2141" s="34">
        <f t="shared" si="334"/>
        <v>82.88000000000001</v>
      </c>
      <c r="BH2141" s="32">
        <f t="shared" si="335"/>
        <v>1</v>
      </c>
      <c r="BI2141" s="32">
        <f t="shared" si="336"/>
        <v>0</v>
      </c>
      <c r="BJ2141" s="69">
        <f t="shared" si="337"/>
        <v>0</v>
      </c>
      <c r="BK2141" s="158" t="str">
        <f t="shared" si="338"/>
        <v/>
      </c>
    </row>
    <row r="2142" spans="1:63" ht="12" customHeight="1" x14ac:dyDescent="0.2">
      <c r="A2142" s="8"/>
      <c r="B2142" s="7"/>
      <c r="C2142" s="7"/>
      <c r="D2142" s="7"/>
      <c r="E2142" s="7"/>
      <c r="F2142" s="7"/>
      <c r="G2142" s="7"/>
      <c r="H2142" s="7"/>
      <c r="I2142" s="10"/>
      <c r="J2142" s="25"/>
      <c r="K2142" s="250"/>
      <c r="L2142" s="31"/>
      <c r="M2142" s="9"/>
      <c r="N2142" s="11" t="s">
        <v>25</v>
      </c>
      <c r="O2142" s="39"/>
      <c r="P2142" s="47"/>
      <c r="Q2142" s="13"/>
      <c r="R2142" s="248">
        <f t="shared" si="330"/>
        <v>0</v>
      </c>
      <c r="S2142" s="248">
        <f t="shared" si="331"/>
        <v>0</v>
      </c>
      <c r="T2142" s="248">
        <f t="shared" si="332"/>
        <v>0</v>
      </c>
      <c r="U2142" s="248">
        <f t="shared" si="333"/>
        <v>0</v>
      </c>
      <c r="V2142" s="13"/>
      <c r="W2142" s="7"/>
      <c r="AT2142" s="130"/>
      <c r="BF2142" s="33">
        <f t="shared" si="339"/>
        <v>41242</v>
      </c>
      <c r="BG2142" s="34">
        <f t="shared" si="334"/>
        <v>82.88000000000001</v>
      </c>
      <c r="BH2142" s="32">
        <f t="shared" si="335"/>
        <v>1</v>
      </c>
      <c r="BI2142" s="32">
        <f t="shared" si="336"/>
        <v>0</v>
      </c>
      <c r="BJ2142" s="69">
        <f t="shared" si="337"/>
        <v>0</v>
      </c>
      <c r="BK2142" s="158" t="str">
        <f t="shared" si="338"/>
        <v/>
      </c>
    </row>
    <row r="2143" spans="1:63" ht="12" customHeight="1" x14ac:dyDescent="0.2">
      <c r="A2143" s="8"/>
      <c r="B2143" s="7"/>
      <c r="C2143" s="7"/>
      <c r="D2143" s="7"/>
      <c r="E2143" s="7"/>
      <c r="F2143" s="7"/>
      <c r="G2143" s="7"/>
      <c r="H2143" s="7"/>
      <c r="I2143" s="10"/>
      <c r="J2143" s="25"/>
      <c r="K2143" s="250"/>
      <c r="L2143" s="31"/>
      <c r="M2143" s="9"/>
      <c r="N2143" s="11" t="s">
        <v>25</v>
      </c>
      <c r="O2143" s="39"/>
      <c r="P2143" s="47"/>
      <c r="Q2143" s="13"/>
      <c r="R2143" s="248">
        <f t="shared" si="330"/>
        <v>0</v>
      </c>
      <c r="S2143" s="248">
        <f t="shared" si="331"/>
        <v>0</v>
      </c>
      <c r="T2143" s="248">
        <f t="shared" si="332"/>
        <v>0</v>
      </c>
      <c r="U2143" s="248">
        <f t="shared" si="333"/>
        <v>0</v>
      </c>
      <c r="V2143" s="13"/>
      <c r="W2143" s="7"/>
      <c r="AT2143" s="130"/>
      <c r="BF2143" s="33">
        <f t="shared" si="339"/>
        <v>41242</v>
      </c>
      <c r="BG2143" s="34">
        <f t="shared" si="334"/>
        <v>82.88000000000001</v>
      </c>
      <c r="BH2143" s="32">
        <f t="shared" si="335"/>
        <v>1</v>
      </c>
      <c r="BI2143" s="32">
        <f t="shared" si="336"/>
        <v>0</v>
      </c>
      <c r="BJ2143" s="69">
        <f t="shared" si="337"/>
        <v>0</v>
      </c>
      <c r="BK2143" s="158" t="str">
        <f t="shared" si="338"/>
        <v/>
      </c>
    </row>
    <row r="2144" spans="1:63" ht="12" customHeight="1" x14ac:dyDescent="0.2">
      <c r="A2144" s="8"/>
      <c r="B2144" s="7"/>
      <c r="C2144" s="7"/>
      <c r="D2144" s="7"/>
      <c r="E2144" s="7"/>
      <c r="F2144" s="7"/>
      <c r="G2144" s="7"/>
      <c r="H2144" s="7"/>
      <c r="I2144" s="10"/>
      <c r="J2144" s="25"/>
      <c r="K2144" s="250"/>
      <c r="L2144" s="31"/>
      <c r="M2144" s="9"/>
      <c r="N2144" s="11" t="s">
        <v>25</v>
      </c>
      <c r="O2144" s="39"/>
      <c r="P2144" s="47"/>
      <c r="Q2144" s="13"/>
      <c r="R2144" s="248">
        <f t="shared" si="330"/>
        <v>0</v>
      </c>
      <c r="S2144" s="248">
        <f t="shared" si="331"/>
        <v>0</v>
      </c>
      <c r="T2144" s="248">
        <f t="shared" si="332"/>
        <v>0</v>
      </c>
      <c r="U2144" s="248">
        <f t="shared" si="333"/>
        <v>0</v>
      </c>
      <c r="V2144" s="13"/>
      <c r="W2144" s="7"/>
      <c r="AT2144" s="130"/>
      <c r="BF2144" s="33">
        <f t="shared" si="339"/>
        <v>41242</v>
      </c>
      <c r="BG2144" s="34">
        <f t="shared" si="334"/>
        <v>82.88000000000001</v>
      </c>
      <c r="BH2144" s="32">
        <f t="shared" si="335"/>
        <v>1</v>
      </c>
      <c r="BI2144" s="32">
        <f t="shared" si="336"/>
        <v>0</v>
      </c>
      <c r="BJ2144" s="69">
        <f t="shared" si="337"/>
        <v>0</v>
      </c>
      <c r="BK2144" s="158" t="str">
        <f t="shared" si="338"/>
        <v/>
      </c>
    </row>
    <row r="2145" spans="1:63" ht="12" customHeight="1" x14ac:dyDescent="0.2">
      <c r="A2145" s="8"/>
      <c r="B2145" s="7"/>
      <c r="C2145" s="7"/>
      <c r="D2145" s="7"/>
      <c r="E2145" s="7"/>
      <c r="F2145" s="7"/>
      <c r="G2145" s="7"/>
      <c r="H2145" s="7"/>
      <c r="I2145" s="10"/>
      <c r="J2145" s="25"/>
      <c r="K2145" s="250"/>
      <c r="L2145" s="31"/>
      <c r="M2145" s="9"/>
      <c r="N2145" s="11" t="s">
        <v>25</v>
      </c>
      <c r="O2145" s="39"/>
      <c r="P2145" s="47"/>
      <c r="Q2145" s="13"/>
      <c r="R2145" s="248">
        <f t="shared" si="330"/>
        <v>0</v>
      </c>
      <c r="S2145" s="248">
        <f t="shared" si="331"/>
        <v>0</v>
      </c>
      <c r="T2145" s="248">
        <f t="shared" si="332"/>
        <v>0</v>
      </c>
      <c r="U2145" s="248">
        <f t="shared" si="333"/>
        <v>0</v>
      </c>
      <c r="V2145" s="13"/>
      <c r="W2145" s="7"/>
      <c r="AT2145" s="130"/>
      <c r="BF2145" s="33">
        <f t="shared" si="339"/>
        <v>41242</v>
      </c>
      <c r="BG2145" s="34">
        <f t="shared" si="334"/>
        <v>82.88000000000001</v>
      </c>
      <c r="BH2145" s="32">
        <f t="shared" si="335"/>
        <v>1</v>
      </c>
      <c r="BI2145" s="32">
        <f t="shared" si="336"/>
        <v>0</v>
      </c>
      <c r="BJ2145" s="69">
        <f t="shared" si="337"/>
        <v>0</v>
      </c>
      <c r="BK2145" s="158" t="str">
        <f t="shared" si="338"/>
        <v/>
      </c>
    </row>
    <row r="2146" spans="1:63" ht="12" customHeight="1" x14ac:dyDescent="0.2">
      <c r="A2146" s="8"/>
      <c r="B2146" s="7"/>
      <c r="C2146" s="7"/>
      <c r="D2146" s="7"/>
      <c r="E2146" s="7"/>
      <c r="F2146" s="7"/>
      <c r="G2146" s="7"/>
      <c r="H2146" s="7"/>
      <c r="I2146" s="10"/>
      <c r="J2146" s="25"/>
      <c r="K2146" s="250"/>
      <c r="L2146" s="31"/>
      <c r="M2146" s="9"/>
      <c r="N2146" s="11" t="s">
        <v>25</v>
      </c>
      <c r="O2146" s="39"/>
      <c r="P2146" s="47"/>
      <c r="Q2146" s="13"/>
      <c r="R2146" s="248">
        <f t="shared" si="330"/>
        <v>0</v>
      </c>
      <c r="S2146" s="248">
        <f t="shared" si="331"/>
        <v>0</v>
      </c>
      <c r="T2146" s="248">
        <f t="shared" si="332"/>
        <v>0</v>
      </c>
      <c r="U2146" s="248">
        <f t="shared" si="333"/>
        <v>0</v>
      </c>
      <c r="V2146" s="13"/>
      <c r="W2146" s="7"/>
      <c r="AT2146" s="130"/>
      <c r="BF2146" s="33">
        <f t="shared" si="339"/>
        <v>41242</v>
      </c>
      <c r="BG2146" s="34">
        <f t="shared" si="334"/>
        <v>82.88000000000001</v>
      </c>
      <c r="BH2146" s="32">
        <f t="shared" si="335"/>
        <v>1</v>
      </c>
      <c r="BI2146" s="32">
        <f t="shared" si="336"/>
        <v>0</v>
      </c>
      <c r="BJ2146" s="69">
        <f t="shared" si="337"/>
        <v>0</v>
      </c>
      <c r="BK2146" s="158" t="str">
        <f t="shared" si="338"/>
        <v/>
      </c>
    </row>
    <row r="2147" spans="1:63" ht="12" customHeight="1" x14ac:dyDescent="0.2">
      <c r="A2147" s="8"/>
      <c r="B2147" s="7"/>
      <c r="C2147" s="7"/>
      <c r="D2147" s="7"/>
      <c r="E2147" s="7"/>
      <c r="F2147" s="7"/>
      <c r="G2147" s="7"/>
      <c r="H2147" s="7"/>
      <c r="I2147" s="10"/>
      <c r="J2147" s="25"/>
      <c r="K2147" s="250"/>
      <c r="L2147" s="31"/>
      <c r="M2147" s="9"/>
      <c r="N2147" s="11" t="s">
        <v>25</v>
      </c>
      <c r="O2147" s="39"/>
      <c r="P2147" s="47"/>
      <c r="Q2147" s="13"/>
      <c r="R2147" s="248">
        <f t="shared" si="330"/>
        <v>0</v>
      </c>
      <c r="S2147" s="248">
        <f t="shared" si="331"/>
        <v>0</v>
      </c>
      <c r="T2147" s="248">
        <f t="shared" si="332"/>
        <v>0</v>
      </c>
      <c r="U2147" s="248">
        <f t="shared" si="333"/>
        <v>0</v>
      </c>
      <c r="V2147" s="13"/>
      <c r="W2147" s="7"/>
      <c r="AT2147" s="130"/>
      <c r="BF2147" s="33">
        <f t="shared" si="339"/>
        <v>41242</v>
      </c>
      <c r="BG2147" s="34">
        <f t="shared" si="334"/>
        <v>82.88000000000001</v>
      </c>
      <c r="BH2147" s="32">
        <f t="shared" si="335"/>
        <v>1</v>
      </c>
      <c r="BI2147" s="32">
        <f t="shared" si="336"/>
        <v>0</v>
      </c>
      <c r="BJ2147" s="69">
        <f t="shared" si="337"/>
        <v>0</v>
      </c>
      <c r="BK2147" s="158" t="str">
        <f t="shared" si="338"/>
        <v/>
      </c>
    </row>
    <row r="2148" spans="1:63" ht="12" customHeight="1" x14ac:dyDescent="0.2">
      <c r="A2148" s="8"/>
      <c r="B2148" s="7"/>
      <c r="C2148" s="7"/>
      <c r="D2148" s="7"/>
      <c r="E2148" s="7"/>
      <c r="F2148" s="7"/>
      <c r="G2148" s="7"/>
      <c r="H2148" s="7"/>
      <c r="I2148" s="10"/>
      <c r="J2148" s="25"/>
      <c r="K2148" s="250"/>
      <c r="L2148" s="31"/>
      <c r="M2148" s="9"/>
      <c r="N2148" s="11" t="s">
        <v>25</v>
      </c>
      <c r="O2148" s="39"/>
      <c r="P2148" s="47"/>
      <c r="Q2148" s="13"/>
      <c r="R2148" s="248">
        <f t="shared" si="330"/>
        <v>0</v>
      </c>
      <c r="S2148" s="248">
        <f t="shared" si="331"/>
        <v>0</v>
      </c>
      <c r="T2148" s="248">
        <f t="shared" si="332"/>
        <v>0</v>
      </c>
      <c r="U2148" s="248">
        <f t="shared" si="333"/>
        <v>0</v>
      </c>
      <c r="V2148" s="13"/>
      <c r="W2148" s="7"/>
      <c r="AT2148" s="130"/>
      <c r="BF2148" s="33">
        <f t="shared" si="339"/>
        <v>41242</v>
      </c>
      <c r="BG2148" s="34">
        <f t="shared" si="334"/>
        <v>82.88000000000001</v>
      </c>
      <c r="BH2148" s="32">
        <f t="shared" si="335"/>
        <v>1</v>
      </c>
      <c r="BI2148" s="32">
        <f t="shared" si="336"/>
        <v>0</v>
      </c>
      <c r="BJ2148" s="69">
        <f t="shared" si="337"/>
        <v>0</v>
      </c>
      <c r="BK2148" s="158" t="str">
        <f t="shared" si="338"/>
        <v/>
      </c>
    </row>
    <row r="2149" spans="1:63" ht="12" customHeight="1" x14ac:dyDescent="0.2">
      <c r="A2149" s="8"/>
      <c r="B2149" s="7"/>
      <c r="C2149" s="7"/>
      <c r="D2149" s="7"/>
      <c r="E2149" s="7"/>
      <c r="F2149" s="7"/>
      <c r="G2149" s="7"/>
      <c r="H2149" s="7"/>
      <c r="I2149" s="10"/>
      <c r="J2149" s="25"/>
      <c r="K2149" s="250"/>
      <c r="L2149" s="31"/>
      <c r="M2149" s="9"/>
      <c r="N2149" s="11" t="s">
        <v>25</v>
      </c>
      <c r="O2149" s="39"/>
      <c r="P2149" s="47"/>
      <c r="Q2149" s="13"/>
      <c r="R2149" s="248">
        <f t="shared" si="330"/>
        <v>0</v>
      </c>
      <c r="S2149" s="248">
        <f t="shared" si="331"/>
        <v>0</v>
      </c>
      <c r="T2149" s="248">
        <f t="shared" si="332"/>
        <v>0</v>
      </c>
      <c r="U2149" s="248">
        <f t="shared" si="333"/>
        <v>0</v>
      </c>
      <c r="V2149" s="13"/>
      <c r="W2149" s="7"/>
      <c r="AT2149" s="130"/>
      <c r="BF2149" s="33">
        <f t="shared" si="339"/>
        <v>41242</v>
      </c>
      <c r="BG2149" s="34">
        <f t="shared" si="334"/>
        <v>82.88000000000001</v>
      </c>
      <c r="BH2149" s="32">
        <f t="shared" si="335"/>
        <v>1</v>
      </c>
      <c r="BI2149" s="32">
        <f t="shared" si="336"/>
        <v>0</v>
      </c>
      <c r="BJ2149" s="69">
        <f t="shared" si="337"/>
        <v>0</v>
      </c>
      <c r="BK2149" s="158" t="str">
        <f t="shared" si="338"/>
        <v/>
      </c>
    </row>
    <row r="2150" spans="1:63" ht="12" customHeight="1" x14ac:dyDescent="0.2">
      <c r="A2150" s="8"/>
      <c r="B2150" s="7"/>
      <c r="C2150" s="7"/>
      <c r="D2150" s="7"/>
      <c r="E2150" s="7"/>
      <c r="F2150" s="7"/>
      <c r="G2150" s="7"/>
      <c r="H2150" s="7"/>
      <c r="I2150" s="10"/>
      <c r="J2150" s="25"/>
      <c r="K2150" s="250"/>
      <c r="L2150" s="31"/>
      <c r="M2150" s="9"/>
      <c r="N2150" s="11" t="s">
        <v>25</v>
      </c>
      <c r="O2150" s="39"/>
      <c r="P2150" s="47"/>
      <c r="Q2150" s="13"/>
      <c r="R2150" s="248">
        <f t="shared" si="330"/>
        <v>0</v>
      </c>
      <c r="S2150" s="248">
        <f t="shared" si="331"/>
        <v>0</v>
      </c>
      <c r="T2150" s="248">
        <f t="shared" si="332"/>
        <v>0</v>
      </c>
      <c r="U2150" s="248">
        <f t="shared" si="333"/>
        <v>0</v>
      </c>
      <c r="V2150" s="13"/>
      <c r="W2150" s="7"/>
      <c r="AT2150" s="130"/>
      <c r="BF2150" s="33">
        <f t="shared" si="339"/>
        <v>41242</v>
      </c>
      <c r="BG2150" s="34">
        <f t="shared" si="334"/>
        <v>82.88000000000001</v>
      </c>
      <c r="BH2150" s="32">
        <f t="shared" si="335"/>
        <v>1</v>
      </c>
      <c r="BI2150" s="32">
        <f t="shared" si="336"/>
        <v>0</v>
      </c>
      <c r="BJ2150" s="69">
        <f t="shared" si="337"/>
        <v>0</v>
      </c>
      <c r="BK2150" s="158" t="str">
        <f t="shared" si="338"/>
        <v/>
      </c>
    </row>
    <row r="2151" spans="1:63" ht="12" customHeight="1" x14ac:dyDescent="0.2">
      <c r="A2151" s="8"/>
      <c r="B2151" s="7"/>
      <c r="C2151" s="7"/>
      <c r="D2151" s="7"/>
      <c r="E2151" s="7"/>
      <c r="F2151" s="7"/>
      <c r="G2151" s="7"/>
      <c r="H2151" s="7"/>
      <c r="I2151" s="10"/>
      <c r="J2151" s="25"/>
      <c r="K2151" s="250"/>
      <c r="L2151" s="31"/>
      <c r="M2151" s="9"/>
      <c r="N2151" s="11" t="s">
        <v>25</v>
      </c>
      <c r="O2151" s="39"/>
      <c r="P2151" s="47"/>
      <c r="Q2151" s="13"/>
      <c r="R2151" s="248">
        <f t="shared" si="330"/>
        <v>0</v>
      </c>
      <c r="S2151" s="248">
        <f t="shared" si="331"/>
        <v>0</v>
      </c>
      <c r="T2151" s="248">
        <f t="shared" si="332"/>
        <v>0</v>
      </c>
      <c r="U2151" s="248">
        <f t="shared" si="333"/>
        <v>0</v>
      </c>
      <c r="V2151" s="13"/>
      <c r="W2151" s="7"/>
      <c r="AT2151" s="130"/>
      <c r="BF2151" s="33">
        <f t="shared" si="339"/>
        <v>41242</v>
      </c>
      <c r="BG2151" s="34">
        <f t="shared" si="334"/>
        <v>82.88000000000001</v>
      </c>
      <c r="BH2151" s="32">
        <f t="shared" si="335"/>
        <v>1</v>
      </c>
      <c r="BI2151" s="32">
        <f t="shared" si="336"/>
        <v>0</v>
      </c>
      <c r="BJ2151" s="69">
        <f t="shared" si="337"/>
        <v>0</v>
      </c>
      <c r="BK2151" s="158" t="str">
        <f t="shared" si="338"/>
        <v/>
      </c>
    </row>
    <row r="2152" spans="1:63" ht="12" customHeight="1" x14ac:dyDescent="0.2">
      <c r="A2152" s="8"/>
      <c r="B2152" s="7"/>
      <c r="C2152" s="7"/>
      <c r="D2152" s="7"/>
      <c r="E2152" s="7"/>
      <c r="F2152" s="7"/>
      <c r="G2152" s="7"/>
      <c r="H2152" s="7"/>
      <c r="I2152" s="10"/>
      <c r="J2152" s="25"/>
      <c r="K2152" s="250"/>
      <c r="L2152" s="31"/>
      <c r="M2152" s="9"/>
      <c r="N2152" s="11" t="s">
        <v>25</v>
      </c>
      <c r="O2152" s="39"/>
      <c r="P2152" s="47"/>
      <c r="Q2152" s="13"/>
      <c r="R2152" s="248">
        <f t="shared" si="330"/>
        <v>0</v>
      </c>
      <c r="S2152" s="248">
        <f t="shared" si="331"/>
        <v>0</v>
      </c>
      <c r="T2152" s="248">
        <f t="shared" si="332"/>
        <v>0</v>
      </c>
      <c r="U2152" s="248">
        <f t="shared" si="333"/>
        <v>0</v>
      </c>
      <c r="V2152" s="13"/>
      <c r="W2152" s="7"/>
      <c r="AT2152" s="130"/>
      <c r="BF2152" s="33">
        <f t="shared" si="339"/>
        <v>41242</v>
      </c>
      <c r="BG2152" s="34">
        <f t="shared" si="334"/>
        <v>82.88000000000001</v>
      </c>
      <c r="BH2152" s="32">
        <f t="shared" si="335"/>
        <v>1</v>
      </c>
      <c r="BI2152" s="32">
        <f t="shared" si="336"/>
        <v>0</v>
      </c>
      <c r="BJ2152" s="69">
        <f t="shared" si="337"/>
        <v>0</v>
      </c>
      <c r="BK2152" s="158" t="str">
        <f t="shared" si="338"/>
        <v/>
      </c>
    </row>
    <row r="2153" spans="1:63" ht="12" customHeight="1" x14ac:dyDescent="0.2">
      <c r="A2153" s="8"/>
      <c r="B2153" s="7"/>
      <c r="C2153" s="7"/>
      <c r="D2153" s="7"/>
      <c r="E2153" s="7"/>
      <c r="F2153" s="7"/>
      <c r="G2153" s="7"/>
      <c r="H2153" s="7"/>
      <c r="I2153" s="10"/>
      <c r="J2153" s="25"/>
      <c r="K2153" s="250"/>
      <c r="L2153" s="31"/>
      <c r="M2153" s="9"/>
      <c r="N2153" s="11" t="s">
        <v>25</v>
      </c>
      <c r="O2153" s="39"/>
      <c r="P2153" s="47"/>
      <c r="Q2153" s="13"/>
      <c r="R2153" s="248">
        <f t="shared" si="330"/>
        <v>0</v>
      </c>
      <c r="S2153" s="248">
        <f t="shared" si="331"/>
        <v>0</v>
      </c>
      <c r="T2153" s="248">
        <f t="shared" si="332"/>
        <v>0</v>
      </c>
      <c r="U2153" s="248">
        <f t="shared" si="333"/>
        <v>0</v>
      </c>
      <c r="V2153" s="13"/>
      <c r="W2153" s="7"/>
      <c r="AT2153" s="130"/>
      <c r="BF2153" s="33">
        <f t="shared" si="339"/>
        <v>41242</v>
      </c>
      <c r="BG2153" s="34">
        <f t="shared" si="334"/>
        <v>82.88000000000001</v>
      </c>
      <c r="BH2153" s="32">
        <f t="shared" si="335"/>
        <v>1</v>
      </c>
      <c r="BI2153" s="32">
        <f t="shared" si="336"/>
        <v>0</v>
      </c>
      <c r="BJ2153" s="69">
        <f t="shared" si="337"/>
        <v>0</v>
      </c>
      <c r="BK2153" s="158" t="str">
        <f t="shared" si="338"/>
        <v/>
      </c>
    </row>
    <row r="2154" spans="1:63" ht="12" customHeight="1" x14ac:dyDescent="0.2">
      <c r="A2154" s="8"/>
      <c r="B2154" s="7"/>
      <c r="C2154" s="7"/>
      <c r="D2154" s="7"/>
      <c r="E2154" s="7"/>
      <c r="F2154" s="7"/>
      <c r="G2154" s="7"/>
      <c r="H2154" s="7"/>
      <c r="I2154" s="10"/>
      <c r="J2154" s="25"/>
      <c r="K2154" s="250"/>
      <c r="L2154" s="31"/>
      <c r="M2154" s="9"/>
      <c r="N2154" s="11" t="s">
        <v>25</v>
      </c>
      <c r="O2154" s="39"/>
      <c r="P2154" s="47"/>
      <c r="Q2154" s="13"/>
      <c r="R2154" s="248">
        <f t="shared" si="330"/>
        <v>0</v>
      </c>
      <c r="S2154" s="248">
        <f t="shared" si="331"/>
        <v>0</v>
      </c>
      <c r="T2154" s="248">
        <f t="shared" si="332"/>
        <v>0</v>
      </c>
      <c r="U2154" s="248">
        <f t="shared" si="333"/>
        <v>0</v>
      </c>
      <c r="V2154" s="13"/>
      <c r="W2154" s="7"/>
      <c r="AT2154" s="130"/>
      <c r="BF2154" s="33">
        <f t="shared" si="339"/>
        <v>41242</v>
      </c>
      <c r="BG2154" s="34">
        <f t="shared" si="334"/>
        <v>82.88000000000001</v>
      </c>
      <c r="BH2154" s="32">
        <f t="shared" si="335"/>
        <v>1</v>
      </c>
      <c r="BI2154" s="32">
        <f t="shared" si="336"/>
        <v>0</v>
      </c>
      <c r="BJ2154" s="69">
        <f t="shared" si="337"/>
        <v>0</v>
      </c>
      <c r="BK2154" s="158" t="str">
        <f t="shared" si="338"/>
        <v/>
      </c>
    </row>
    <row r="2155" spans="1:63" ht="12" customHeight="1" x14ac:dyDescent="0.2">
      <c r="A2155" s="8"/>
      <c r="B2155" s="7"/>
      <c r="C2155" s="7"/>
      <c r="D2155" s="7"/>
      <c r="E2155" s="7"/>
      <c r="F2155" s="7"/>
      <c r="G2155" s="7"/>
      <c r="H2155" s="7"/>
      <c r="I2155" s="10"/>
      <c r="J2155" s="25"/>
      <c r="K2155" s="250"/>
      <c r="L2155" s="31"/>
      <c r="M2155" s="9"/>
      <c r="N2155" s="11" t="s">
        <v>25</v>
      </c>
      <c r="O2155" s="39"/>
      <c r="P2155" s="47"/>
      <c r="Q2155" s="13"/>
      <c r="R2155" s="248">
        <f t="shared" si="330"/>
        <v>0</v>
      </c>
      <c r="S2155" s="248">
        <f t="shared" si="331"/>
        <v>0</v>
      </c>
      <c r="T2155" s="248">
        <f t="shared" si="332"/>
        <v>0</v>
      </c>
      <c r="U2155" s="248">
        <f t="shared" si="333"/>
        <v>0</v>
      </c>
      <c r="V2155" s="13"/>
      <c r="W2155" s="7"/>
      <c r="AT2155" s="130"/>
      <c r="BF2155" s="33">
        <f t="shared" si="339"/>
        <v>41242</v>
      </c>
      <c r="BG2155" s="34">
        <f t="shared" si="334"/>
        <v>82.88000000000001</v>
      </c>
      <c r="BH2155" s="32">
        <f t="shared" si="335"/>
        <v>1</v>
      </c>
      <c r="BI2155" s="32">
        <f t="shared" si="336"/>
        <v>0</v>
      </c>
      <c r="BJ2155" s="69">
        <f t="shared" si="337"/>
        <v>0</v>
      </c>
      <c r="BK2155" s="158" t="str">
        <f t="shared" si="338"/>
        <v/>
      </c>
    </row>
    <row r="2156" spans="1:63" ht="12" customHeight="1" x14ac:dyDescent="0.2">
      <c r="A2156" s="8"/>
      <c r="B2156" s="7"/>
      <c r="C2156" s="7"/>
      <c r="D2156" s="7"/>
      <c r="E2156" s="7"/>
      <c r="F2156" s="7"/>
      <c r="G2156" s="7"/>
      <c r="H2156" s="7"/>
      <c r="I2156" s="10"/>
      <c r="J2156" s="25"/>
      <c r="K2156" s="250"/>
      <c r="L2156" s="31"/>
      <c r="M2156" s="9"/>
      <c r="N2156" s="11" t="s">
        <v>25</v>
      </c>
      <c r="O2156" s="39"/>
      <c r="P2156" s="47"/>
      <c r="Q2156" s="13"/>
      <c r="R2156" s="248">
        <f t="shared" si="330"/>
        <v>0</v>
      </c>
      <c r="S2156" s="248">
        <f t="shared" si="331"/>
        <v>0</v>
      </c>
      <c r="T2156" s="248">
        <f t="shared" si="332"/>
        <v>0</v>
      </c>
      <c r="U2156" s="248">
        <f t="shared" si="333"/>
        <v>0</v>
      </c>
      <c r="V2156" s="13"/>
      <c r="W2156" s="7"/>
      <c r="AT2156" s="130"/>
      <c r="BF2156" s="33">
        <f t="shared" si="339"/>
        <v>41242</v>
      </c>
      <c r="BG2156" s="34">
        <f t="shared" si="334"/>
        <v>82.88000000000001</v>
      </c>
      <c r="BH2156" s="32">
        <f t="shared" si="335"/>
        <v>1</v>
      </c>
      <c r="BI2156" s="32">
        <f t="shared" si="336"/>
        <v>0</v>
      </c>
      <c r="BJ2156" s="69">
        <f t="shared" si="337"/>
        <v>0</v>
      </c>
      <c r="BK2156" s="158" t="str">
        <f t="shared" si="338"/>
        <v/>
      </c>
    </row>
    <row r="2157" spans="1:63" ht="12" customHeight="1" x14ac:dyDescent="0.2">
      <c r="A2157" s="8"/>
      <c r="B2157" s="7"/>
      <c r="C2157" s="7"/>
      <c r="D2157" s="7"/>
      <c r="E2157" s="7"/>
      <c r="F2157" s="7"/>
      <c r="G2157" s="7"/>
      <c r="H2157" s="7"/>
      <c r="I2157" s="10"/>
      <c r="J2157" s="25"/>
      <c r="K2157" s="250"/>
      <c r="L2157" s="31"/>
      <c r="M2157" s="9"/>
      <c r="N2157" s="11" t="s">
        <v>25</v>
      </c>
      <c r="O2157" s="39"/>
      <c r="P2157" s="47"/>
      <c r="Q2157" s="13"/>
      <c r="R2157" s="248">
        <f t="shared" si="330"/>
        <v>0</v>
      </c>
      <c r="S2157" s="248">
        <f t="shared" si="331"/>
        <v>0</v>
      </c>
      <c r="T2157" s="248">
        <f t="shared" si="332"/>
        <v>0</v>
      </c>
      <c r="U2157" s="248">
        <f t="shared" si="333"/>
        <v>0</v>
      </c>
      <c r="V2157" s="13"/>
      <c r="W2157" s="7"/>
      <c r="AT2157" s="130"/>
      <c r="BF2157" s="33">
        <f t="shared" si="339"/>
        <v>41242</v>
      </c>
      <c r="BG2157" s="34">
        <f t="shared" si="334"/>
        <v>82.88000000000001</v>
      </c>
      <c r="BH2157" s="32">
        <f t="shared" si="335"/>
        <v>1</v>
      </c>
      <c r="BI2157" s="32">
        <f t="shared" si="336"/>
        <v>0</v>
      </c>
      <c r="BJ2157" s="69">
        <f t="shared" si="337"/>
        <v>0</v>
      </c>
      <c r="BK2157" s="158" t="str">
        <f t="shared" si="338"/>
        <v/>
      </c>
    </row>
    <row r="2158" spans="1:63" ht="12" customHeight="1" x14ac:dyDescent="0.2">
      <c r="A2158" s="8"/>
      <c r="B2158" s="7"/>
      <c r="C2158" s="7"/>
      <c r="D2158" s="7"/>
      <c r="E2158" s="7"/>
      <c r="F2158" s="7"/>
      <c r="G2158" s="7"/>
      <c r="H2158" s="7"/>
      <c r="I2158" s="10"/>
      <c r="J2158" s="25"/>
      <c r="K2158" s="250"/>
      <c r="L2158" s="31"/>
      <c r="M2158" s="9"/>
      <c r="N2158" s="11" t="s">
        <v>25</v>
      </c>
      <c r="O2158" s="39"/>
      <c r="P2158" s="47"/>
      <c r="Q2158" s="13"/>
      <c r="R2158" s="248">
        <f t="shared" si="330"/>
        <v>0</v>
      </c>
      <c r="S2158" s="248">
        <f t="shared" si="331"/>
        <v>0</v>
      </c>
      <c r="T2158" s="248">
        <f t="shared" si="332"/>
        <v>0</v>
      </c>
      <c r="U2158" s="248">
        <f t="shared" si="333"/>
        <v>0</v>
      </c>
      <c r="V2158" s="13"/>
      <c r="W2158" s="7"/>
      <c r="AT2158" s="130"/>
      <c r="BF2158" s="33">
        <f t="shared" si="339"/>
        <v>41242</v>
      </c>
      <c r="BG2158" s="34">
        <f t="shared" si="334"/>
        <v>82.88000000000001</v>
      </c>
      <c r="BH2158" s="32">
        <f t="shared" si="335"/>
        <v>1</v>
      </c>
      <c r="BI2158" s="32">
        <f t="shared" si="336"/>
        <v>0</v>
      </c>
      <c r="BJ2158" s="69">
        <f t="shared" si="337"/>
        <v>0</v>
      </c>
      <c r="BK2158" s="158" t="str">
        <f t="shared" si="338"/>
        <v/>
      </c>
    </row>
    <row r="2159" spans="1:63" ht="12" customHeight="1" x14ac:dyDescent="0.2">
      <c r="A2159" s="8"/>
      <c r="B2159" s="7"/>
      <c r="C2159" s="7"/>
      <c r="D2159" s="7"/>
      <c r="E2159" s="7"/>
      <c r="F2159" s="7"/>
      <c r="G2159" s="7"/>
      <c r="H2159" s="7"/>
      <c r="I2159" s="10"/>
      <c r="J2159" s="25"/>
      <c r="K2159" s="250"/>
      <c r="L2159" s="31"/>
      <c r="M2159" s="9"/>
      <c r="N2159" s="11" t="s">
        <v>25</v>
      </c>
      <c r="O2159" s="39"/>
      <c r="P2159" s="47"/>
      <c r="Q2159" s="13"/>
      <c r="R2159" s="248">
        <f t="shared" si="330"/>
        <v>0</v>
      </c>
      <c r="S2159" s="248">
        <f t="shared" si="331"/>
        <v>0</v>
      </c>
      <c r="T2159" s="248">
        <f t="shared" si="332"/>
        <v>0</v>
      </c>
      <c r="U2159" s="248">
        <f t="shared" si="333"/>
        <v>0</v>
      </c>
      <c r="V2159" s="13"/>
      <c r="W2159" s="7"/>
      <c r="AT2159" s="130"/>
      <c r="BF2159" s="33">
        <f t="shared" si="339"/>
        <v>41242</v>
      </c>
      <c r="BG2159" s="34">
        <f t="shared" si="334"/>
        <v>82.88000000000001</v>
      </c>
      <c r="BH2159" s="32">
        <f t="shared" si="335"/>
        <v>1</v>
      </c>
      <c r="BI2159" s="32">
        <f t="shared" si="336"/>
        <v>0</v>
      </c>
      <c r="BJ2159" s="69">
        <f t="shared" si="337"/>
        <v>0</v>
      </c>
      <c r="BK2159" s="158" t="str">
        <f t="shared" si="338"/>
        <v/>
      </c>
    </row>
    <row r="2160" spans="1:63" ht="12" customHeight="1" x14ac:dyDescent="0.2">
      <c r="A2160" s="8"/>
      <c r="B2160" s="7"/>
      <c r="C2160" s="7"/>
      <c r="D2160" s="7"/>
      <c r="E2160" s="7"/>
      <c r="F2160" s="7"/>
      <c r="G2160" s="7"/>
      <c r="H2160" s="7"/>
      <c r="I2160" s="10"/>
      <c r="J2160" s="25"/>
      <c r="K2160" s="250"/>
      <c r="L2160" s="31"/>
      <c r="M2160" s="9"/>
      <c r="N2160" s="11" t="s">
        <v>25</v>
      </c>
      <c r="O2160" s="39"/>
      <c r="P2160" s="47"/>
      <c r="Q2160" s="13"/>
      <c r="R2160" s="248">
        <f t="shared" si="330"/>
        <v>0</v>
      </c>
      <c r="S2160" s="248">
        <f t="shared" si="331"/>
        <v>0</v>
      </c>
      <c r="T2160" s="248">
        <f t="shared" si="332"/>
        <v>0</v>
      </c>
      <c r="U2160" s="248">
        <f t="shared" si="333"/>
        <v>0</v>
      </c>
      <c r="V2160" s="13"/>
      <c r="W2160" s="7"/>
      <c r="AT2160" s="130"/>
      <c r="BF2160" s="33">
        <f t="shared" si="339"/>
        <v>41242</v>
      </c>
      <c r="BG2160" s="34">
        <f t="shared" si="334"/>
        <v>82.88000000000001</v>
      </c>
      <c r="BH2160" s="32">
        <f t="shared" si="335"/>
        <v>1</v>
      </c>
      <c r="BI2160" s="32">
        <f t="shared" si="336"/>
        <v>0</v>
      </c>
      <c r="BJ2160" s="69">
        <f t="shared" si="337"/>
        <v>0</v>
      </c>
      <c r="BK2160" s="158" t="str">
        <f t="shared" si="338"/>
        <v/>
      </c>
    </row>
    <row r="2161" spans="1:63" ht="12" customHeight="1" x14ac:dyDescent="0.2">
      <c r="A2161" s="8"/>
      <c r="B2161" s="7"/>
      <c r="C2161" s="7"/>
      <c r="D2161" s="7"/>
      <c r="E2161" s="7"/>
      <c r="F2161" s="7"/>
      <c r="G2161" s="7"/>
      <c r="H2161" s="7"/>
      <c r="I2161" s="10"/>
      <c r="J2161" s="25"/>
      <c r="K2161" s="250"/>
      <c r="L2161" s="31"/>
      <c r="M2161" s="9"/>
      <c r="N2161" s="11" t="s">
        <v>25</v>
      </c>
      <c r="O2161" s="39"/>
      <c r="P2161" s="47"/>
      <c r="Q2161" s="13"/>
      <c r="R2161" s="248">
        <f t="shared" si="330"/>
        <v>0</v>
      </c>
      <c r="S2161" s="248">
        <f t="shared" si="331"/>
        <v>0</v>
      </c>
      <c r="T2161" s="248">
        <f t="shared" si="332"/>
        <v>0</v>
      </c>
      <c r="U2161" s="248">
        <f t="shared" si="333"/>
        <v>0</v>
      </c>
      <c r="V2161" s="13"/>
      <c r="W2161" s="7"/>
      <c r="AT2161" s="130"/>
      <c r="BF2161" s="33">
        <f t="shared" si="339"/>
        <v>41242</v>
      </c>
      <c r="BG2161" s="34">
        <f t="shared" si="334"/>
        <v>82.88000000000001</v>
      </c>
      <c r="BH2161" s="32">
        <f t="shared" si="335"/>
        <v>1</v>
      </c>
      <c r="BI2161" s="32">
        <f t="shared" si="336"/>
        <v>0</v>
      </c>
      <c r="BJ2161" s="69">
        <f t="shared" si="337"/>
        <v>0</v>
      </c>
      <c r="BK2161" s="158" t="str">
        <f t="shared" si="338"/>
        <v/>
      </c>
    </row>
    <row r="2162" spans="1:63" ht="12" customHeight="1" x14ac:dyDescent="0.2">
      <c r="A2162" s="8"/>
      <c r="B2162" s="7"/>
      <c r="C2162" s="7"/>
      <c r="D2162" s="7"/>
      <c r="E2162" s="7"/>
      <c r="F2162" s="7"/>
      <c r="G2162" s="7"/>
      <c r="H2162" s="7"/>
      <c r="I2162" s="10"/>
      <c r="J2162" s="25"/>
      <c r="K2162" s="250"/>
      <c r="L2162" s="31"/>
      <c r="M2162" s="9"/>
      <c r="N2162" s="11" t="s">
        <v>25</v>
      </c>
      <c r="O2162" s="39"/>
      <c r="P2162" s="47"/>
      <c r="Q2162" s="13"/>
      <c r="R2162" s="248">
        <f t="shared" si="330"/>
        <v>0</v>
      </c>
      <c r="S2162" s="248">
        <f t="shared" si="331"/>
        <v>0</v>
      </c>
      <c r="T2162" s="248">
        <f t="shared" si="332"/>
        <v>0</v>
      </c>
      <c r="U2162" s="248">
        <f t="shared" si="333"/>
        <v>0</v>
      </c>
      <c r="V2162" s="13"/>
      <c r="W2162" s="7"/>
      <c r="AT2162" s="130"/>
      <c r="BF2162" s="33">
        <f t="shared" si="339"/>
        <v>41242</v>
      </c>
      <c r="BG2162" s="34">
        <f t="shared" si="334"/>
        <v>82.88000000000001</v>
      </c>
      <c r="BH2162" s="32">
        <f t="shared" si="335"/>
        <v>1</v>
      </c>
      <c r="BI2162" s="32">
        <f t="shared" si="336"/>
        <v>0</v>
      </c>
      <c r="BJ2162" s="69">
        <f t="shared" si="337"/>
        <v>0</v>
      </c>
      <c r="BK2162" s="158" t="str">
        <f t="shared" si="338"/>
        <v/>
      </c>
    </row>
    <row r="2163" spans="1:63" ht="12" customHeight="1" x14ac:dyDescent="0.2">
      <c r="A2163" s="8"/>
      <c r="B2163" s="7"/>
      <c r="C2163" s="7"/>
      <c r="D2163" s="7"/>
      <c r="E2163" s="7"/>
      <c r="F2163" s="7"/>
      <c r="G2163" s="7"/>
      <c r="H2163" s="7"/>
      <c r="I2163" s="10"/>
      <c r="J2163" s="25"/>
      <c r="K2163" s="250"/>
      <c r="L2163" s="31"/>
      <c r="M2163" s="9"/>
      <c r="N2163" s="11" t="s">
        <v>25</v>
      </c>
      <c r="O2163" s="39"/>
      <c r="P2163" s="47"/>
      <c r="Q2163" s="13"/>
      <c r="R2163" s="248">
        <f t="shared" si="330"/>
        <v>0</v>
      </c>
      <c r="S2163" s="248">
        <f t="shared" si="331"/>
        <v>0</v>
      </c>
      <c r="T2163" s="248">
        <f t="shared" si="332"/>
        <v>0</v>
      </c>
      <c r="U2163" s="248">
        <f t="shared" si="333"/>
        <v>0</v>
      </c>
      <c r="V2163" s="13"/>
      <c r="W2163" s="7"/>
      <c r="AT2163" s="130"/>
      <c r="BF2163" s="33">
        <f t="shared" si="339"/>
        <v>41242</v>
      </c>
      <c r="BG2163" s="34">
        <f t="shared" si="334"/>
        <v>82.88000000000001</v>
      </c>
      <c r="BH2163" s="32">
        <f t="shared" si="335"/>
        <v>1</v>
      </c>
      <c r="BI2163" s="32">
        <f t="shared" si="336"/>
        <v>0</v>
      </c>
      <c r="BJ2163" s="69">
        <f t="shared" si="337"/>
        <v>0</v>
      </c>
      <c r="BK2163" s="158" t="str">
        <f t="shared" si="338"/>
        <v/>
      </c>
    </row>
    <row r="2164" spans="1:63" ht="12" customHeight="1" x14ac:dyDescent="0.2">
      <c r="A2164" s="8"/>
      <c r="B2164" s="7"/>
      <c r="C2164" s="7"/>
      <c r="D2164" s="7"/>
      <c r="E2164" s="7"/>
      <c r="F2164" s="7"/>
      <c r="G2164" s="7"/>
      <c r="H2164" s="7"/>
      <c r="I2164" s="10"/>
      <c r="J2164" s="25"/>
      <c r="K2164" s="250"/>
      <c r="L2164" s="31"/>
      <c r="M2164" s="9"/>
      <c r="N2164" s="11" t="s">
        <v>25</v>
      </c>
      <c r="O2164" s="39"/>
      <c r="P2164" s="47"/>
      <c r="Q2164" s="13"/>
      <c r="R2164" s="248">
        <f t="shared" si="330"/>
        <v>0</v>
      </c>
      <c r="S2164" s="248">
        <f t="shared" si="331"/>
        <v>0</v>
      </c>
      <c r="T2164" s="248">
        <f t="shared" si="332"/>
        <v>0</v>
      </c>
      <c r="U2164" s="248">
        <f t="shared" si="333"/>
        <v>0</v>
      </c>
      <c r="V2164" s="13"/>
      <c r="W2164" s="7"/>
      <c r="AT2164" s="130"/>
      <c r="BF2164" s="33">
        <f t="shared" si="339"/>
        <v>41242</v>
      </c>
      <c r="BG2164" s="34">
        <f t="shared" si="334"/>
        <v>82.88000000000001</v>
      </c>
      <c r="BH2164" s="32">
        <f t="shared" si="335"/>
        <v>1</v>
      </c>
      <c r="BI2164" s="32">
        <f t="shared" si="336"/>
        <v>0</v>
      </c>
      <c r="BJ2164" s="69">
        <f t="shared" si="337"/>
        <v>0</v>
      </c>
      <c r="BK2164" s="158" t="str">
        <f t="shared" si="338"/>
        <v/>
      </c>
    </row>
    <row r="2165" spans="1:63" ht="12" customHeight="1" x14ac:dyDescent="0.2">
      <c r="A2165" s="8"/>
      <c r="B2165" s="7"/>
      <c r="C2165" s="7"/>
      <c r="D2165" s="7"/>
      <c r="E2165" s="7"/>
      <c r="F2165" s="7"/>
      <c r="G2165" s="7"/>
      <c r="H2165" s="7"/>
      <c r="I2165" s="10"/>
      <c r="J2165" s="25"/>
      <c r="K2165" s="250"/>
      <c r="L2165" s="31"/>
      <c r="M2165" s="9"/>
      <c r="N2165" s="11" t="s">
        <v>25</v>
      </c>
      <c r="O2165" s="39"/>
      <c r="P2165" s="47"/>
      <c r="Q2165" s="13"/>
      <c r="R2165" s="248">
        <f t="shared" si="330"/>
        <v>0</v>
      </c>
      <c r="S2165" s="248">
        <f t="shared" si="331"/>
        <v>0</v>
      </c>
      <c r="T2165" s="248">
        <f t="shared" si="332"/>
        <v>0</v>
      </c>
      <c r="U2165" s="248">
        <f t="shared" si="333"/>
        <v>0</v>
      </c>
      <c r="V2165" s="13"/>
      <c r="W2165" s="7"/>
      <c r="AT2165" s="130"/>
      <c r="BF2165" s="33">
        <f t="shared" si="339"/>
        <v>41242</v>
      </c>
      <c r="BG2165" s="34">
        <f t="shared" si="334"/>
        <v>82.88000000000001</v>
      </c>
      <c r="BH2165" s="32">
        <f t="shared" si="335"/>
        <v>1</v>
      </c>
      <c r="BI2165" s="32">
        <f t="shared" si="336"/>
        <v>0</v>
      </c>
      <c r="BJ2165" s="69">
        <f t="shared" si="337"/>
        <v>0</v>
      </c>
      <c r="BK2165" s="158" t="str">
        <f t="shared" si="338"/>
        <v/>
      </c>
    </row>
    <row r="2166" spans="1:63" ht="12" customHeight="1" x14ac:dyDescent="0.2">
      <c r="A2166" s="8"/>
      <c r="B2166" s="7"/>
      <c r="C2166" s="7"/>
      <c r="D2166" s="7"/>
      <c r="E2166" s="7"/>
      <c r="F2166" s="7"/>
      <c r="G2166" s="7"/>
      <c r="H2166" s="7"/>
      <c r="I2166" s="10"/>
      <c r="J2166" s="25"/>
      <c r="K2166" s="250"/>
      <c r="L2166" s="31"/>
      <c r="M2166" s="9"/>
      <c r="N2166" s="11" t="s">
        <v>25</v>
      </c>
      <c r="O2166" s="39"/>
      <c r="P2166" s="47"/>
      <c r="Q2166" s="13"/>
      <c r="R2166" s="248">
        <f t="shared" si="330"/>
        <v>0</v>
      </c>
      <c r="S2166" s="248">
        <f t="shared" si="331"/>
        <v>0</v>
      </c>
      <c r="T2166" s="248">
        <f t="shared" si="332"/>
        <v>0</v>
      </c>
      <c r="U2166" s="248">
        <f t="shared" si="333"/>
        <v>0</v>
      </c>
      <c r="V2166" s="13"/>
      <c r="W2166" s="7"/>
      <c r="AT2166" s="130"/>
      <c r="BF2166" s="33">
        <f t="shared" si="339"/>
        <v>41242</v>
      </c>
      <c r="BG2166" s="34">
        <f t="shared" si="334"/>
        <v>82.88000000000001</v>
      </c>
      <c r="BH2166" s="32">
        <f t="shared" si="335"/>
        <v>1</v>
      </c>
      <c r="BI2166" s="32">
        <f t="shared" si="336"/>
        <v>0</v>
      </c>
      <c r="BJ2166" s="69">
        <f t="shared" si="337"/>
        <v>0</v>
      </c>
      <c r="BK2166" s="158" t="str">
        <f t="shared" si="338"/>
        <v/>
      </c>
    </row>
    <row r="2167" spans="1:63" ht="12" customHeight="1" x14ac:dyDescent="0.2">
      <c r="A2167" s="8"/>
      <c r="B2167" s="7"/>
      <c r="C2167" s="7"/>
      <c r="D2167" s="7"/>
      <c r="E2167" s="7"/>
      <c r="F2167" s="7"/>
      <c r="G2167" s="7"/>
      <c r="H2167" s="7"/>
      <c r="I2167" s="10"/>
      <c r="J2167" s="25"/>
      <c r="K2167" s="250"/>
      <c r="L2167" s="31"/>
      <c r="M2167" s="9"/>
      <c r="N2167" s="11" t="s">
        <v>25</v>
      </c>
      <c r="O2167" s="39"/>
      <c r="P2167" s="47"/>
      <c r="Q2167" s="13"/>
      <c r="R2167" s="248">
        <f t="shared" si="330"/>
        <v>0</v>
      </c>
      <c r="S2167" s="248">
        <f t="shared" si="331"/>
        <v>0</v>
      </c>
      <c r="T2167" s="248">
        <f t="shared" si="332"/>
        <v>0</v>
      </c>
      <c r="U2167" s="248">
        <f t="shared" si="333"/>
        <v>0</v>
      </c>
      <c r="V2167" s="13"/>
      <c r="W2167" s="7"/>
      <c r="AT2167" s="130"/>
      <c r="BF2167" s="33">
        <f t="shared" si="339"/>
        <v>41242</v>
      </c>
      <c r="BG2167" s="34">
        <f t="shared" si="334"/>
        <v>82.88000000000001</v>
      </c>
      <c r="BH2167" s="32">
        <f t="shared" si="335"/>
        <v>1</v>
      </c>
      <c r="BI2167" s="32">
        <f t="shared" si="336"/>
        <v>0</v>
      </c>
      <c r="BJ2167" s="69">
        <f t="shared" si="337"/>
        <v>0</v>
      </c>
      <c r="BK2167" s="158" t="str">
        <f t="shared" si="338"/>
        <v/>
      </c>
    </row>
    <row r="2168" spans="1:63" ht="12" customHeight="1" x14ac:dyDescent="0.2">
      <c r="A2168" s="8"/>
      <c r="B2168" s="7"/>
      <c r="C2168" s="7"/>
      <c r="D2168" s="7"/>
      <c r="E2168" s="7"/>
      <c r="F2168" s="7"/>
      <c r="G2168" s="7"/>
      <c r="H2168" s="7"/>
      <c r="I2168" s="10"/>
      <c r="J2168" s="25"/>
      <c r="K2168" s="250"/>
      <c r="L2168" s="31"/>
      <c r="M2168" s="9"/>
      <c r="N2168" s="11" t="s">
        <v>25</v>
      </c>
      <c r="O2168" s="39"/>
      <c r="P2168" s="47"/>
      <c r="Q2168" s="13"/>
      <c r="R2168" s="248">
        <f t="shared" si="330"/>
        <v>0</v>
      </c>
      <c r="S2168" s="248">
        <f t="shared" si="331"/>
        <v>0</v>
      </c>
      <c r="T2168" s="248">
        <f t="shared" si="332"/>
        <v>0</v>
      </c>
      <c r="U2168" s="248">
        <f t="shared" si="333"/>
        <v>0</v>
      </c>
      <c r="V2168" s="13"/>
      <c r="W2168" s="7"/>
      <c r="AT2168" s="130"/>
      <c r="BF2168" s="33">
        <f t="shared" si="339"/>
        <v>41242</v>
      </c>
      <c r="BG2168" s="34">
        <f t="shared" si="334"/>
        <v>82.88000000000001</v>
      </c>
      <c r="BH2168" s="32">
        <f t="shared" si="335"/>
        <v>1</v>
      </c>
      <c r="BI2168" s="32">
        <f t="shared" si="336"/>
        <v>0</v>
      </c>
      <c r="BJ2168" s="69">
        <f t="shared" si="337"/>
        <v>0</v>
      </c>
      <c r="BK2168" s="158" t="str">
        <f t="shared" si="338"/>
        <v/>
      </c>
    </row>
    <row r="2169" spans="1:63" ht="12" customHeight="1" x14ac:dyDescent="0.2">
      <c r="A2169" s="8"/>
      <c r="B2169" s="7"/>
      <c r="C2169" s="7"/>
      <c r="D2169" s="7"/>
      <c r="E2169" s="7"/>
      <c r="F2169" s="7"/>
      <c r="G2169" s="7"/>
      <c r="H2169" s="7"/>
      <c r="I2169" s="10"/>
      <c r="J2169" s="25"/>
      <c r="K2169" s="250"/>
      <c r="L2169" s="31"/>
      <c r="M2169" s="9"/>
      <c r="N2169" s="11" t="s">
        <v>25</v>
      </c>
      <c r="O2169" s="39"/>
      <c r="P2169" s="47"/>
      <c r="Q2169" s="13"/>
      <c r="R2169" s="248">
        <f t="shared" si="330"/>
        <v>0</v>
      </c>
      <c r="S2169" s="248">
        <f t="shared" si="331"/>
        <v>0</v>
      </c>
      <c r="T2169" s="248">
        <f t="shared" si="332"/>
        <v>0</v>
      </c>
      <c r="U2169" s="248">
        <f t="shared" si="333"/>
        <v>0</v>
      </c>
      <c r="V2169" s="13"/>
      <c r="W2169" s="7"/>
      <c r="AT2169" s="130"/>
      <c r="BF2169" s="33">
        <f t="shared" si="339"/>
        <v>41242</v>
      </c>
      <c r="BG2169" s="34">
        <f t="shared" si="334"/>
        <v>82.88000000000001</v>
      </c>
      <c r="BH2169" s="32">
        <f t="shared" si="335"/>
        <v>1</v>
      </c>
      <c r="BI2169" s="32">
        <f t="shared" si="336"/>
        <v>0</v>
      </c>
      <c r="BJ2169" s="69">
        <f t="shared" si="337"/>
        <v>0</v>
      </c>
      <c r="BK2169" s="158" t="str">
        <f t="shared" si="338"/>
        <v/>
      </c>
    </row>
    <row r="2170" spans="1:63" ht="12" customHeight="1" x14ac:dyDescent="0.2">
      <c r="A2170" s="8"/>
      <c r="B2170" s="7"/>
      <c r="C2170" s="7"/>
      <c r="D2170" s="7"/>
      <c r="E2170" s="7"/>
      <c r="F2170" s="7"/>
      <c r="G2170" s="7"/>
      <c r="H2170" s="7"/>
      <c r="I2170" s="10"/>
      <c r="J2170" s="25"/>
      <c r="K2170" s="250"/>
      <c r="L2170" s="31"/>
      <c r="M2170" s="9"/>
      <c r="N2170" s="11" t="s">
        <v>25</v>
      </c>
      <c r="O2170" s="39"/>
      <c r="P2170" s="47"/>
      <c r="Q2170" s="13"/>
      <c r="R2170" s="248">
        <f t="shared" si="330"/>
        <v>0</v>
      </c>
      <c r="S2170" s="248">
        <f t="shared" si="331"/>
        <v>0</v>
      </c>
      <c r="T2170" s="248">
        <f t="shared" si="332"/>
        <v>0</v>
      </c>
      <c r="U2170" s="248">
        <f t="shared" si="333"/>
        <v>0</v>
      </c>
      <c r="V2170" s="13"/>
      <c r="W2170" s="7"/>
      <c r="AT2170" s="130"/>
      <c r="BF2170" s="33">
        <f t="shared" si="339"/>
        <v>41242</v>
      </c>
      <c r="BG2170" s="34">
        <f t="shared" si="334"/>
        <v>82.88000000000001</v>
      </c>
      <c r="BH2170" s="32">
        <f t="shared" si="335"/>
        <v>1</v>
      </c>
      <c r="BI2170" s="32">
        <f t="shared" si="336"/>
        <v>0</v>
      </c>
      <c r="BJ2170" s="69">
        <f t="shared" si="337"/>
        <v>0</v>
      </c>
      <c r="BK2170" s="158" t="str">
        <f t="shared" si="338"/>
        <v/>
      </c>
    </row>
    <row r="2171" spans="1:63" ht="12" customHeight="1" x14ac:dyDescent="0.2">
      <c r="A2171" s="8"/>
      <c r="B2171" s="7"/>
      <c r="C2171" s="7"/>
      <c r="D2171" s="7"/>
      <c r="E2171" s="7"/>
      <c r="F2171" s="7"/>
      <c r="G2171" s="7"/>
      <c r="H2171" s="7"/>
      <c r="I2171" s="10"/>
      <c r="J2171" s="25"/>
      <c r="K2171" s="250"/>
      <c r="L2171" s="31"/>
      <c r="M2171" s="9"/>
      <c r="N2171" s="11" t="s">
        <v>25</v>
      </c>
      <c r="O2171" s="39"/>
      <c r="P2171" s="47"/>
      <c r="Q2171" s="13"/>
      <c r="R2171" s="248">
        <f t="shared" si="330"/>
        <v>0</v>
      </c>
      <c r="S2171" s="248">
        <f t="shared" si="331"/>
        <v>0</v>
      </c>
      <c r="T2171" s="248">
        <f t="shared" si="332"/>
        <v>0</v>
      </c>
      <c r="U2171" s="248">
        <f t="shared" si="333"/>
        <v>0</v>
      </c>
      <c r="V2171" s="13"/>
      <c r="W2171" s="7"/>
      <c r="AT2171" s="130"/>
      <c r="BF2171" s="33">
        <f t="shared" si="339"/>
        <v>41242</v>
      </c>
      <c r="BG2171" s="34">
        <f t="shared" si="334"/>
        <v>82.88000000000001</v>
      </c>
      <c r="BH2171" s="32">
        <f t="shared" si="335"/>
        <v>1</v>
      </c>
      <c r="BI2171" s="32">
        <f t="shared" si="336"/>
        <v>0</v>
      </c>
      <c r="BJ2171" s="69">
        <f t="shared" si="337"/>
        <v>0</v>
      </c>
      <c r="BK2171" s="158" t="str">
        <f t="shared" si="338"/>
        <v/>
      </c>
    </row>
    <row r="2172" spans="1:63" ht="12" customHeight="1" x14ac:dyDescent="0.2">
      <c r="A2172" s="8"/>
      <c r="B2172" s="7"/>
      <c r="C2172" s="7"/>
      <c r="D2172" s="7"/>
      <c r="E2172" s="7"/>
      <c r="F2172" s="7"/>
      <c r="G2172" s="7"/>
      <c r="H2172" s="7"/>
      <c r="I2172" s="10"/>
      <c r="J2172" s="25"/>
      <c r="K2172" s="250"/>
      <c r="L2172" s="31"/>
      <c r="M2172" s="9"/>
      <c r="N2172" s="11" t="s">
        <v>25</v>
      </c>
      <c r="O2172" s="39"/>
      <c r="P2172" s="47"/>
      <c r="Q2172" s="13"/>
      <c r="R2172" s="248">
        <f t="shared" si="330"/>
        <v>0</v>
      </c>
      <c r="S2172" s="248">
        <f t="shared" si="331"/>
        <v>0</v>
      </c>
      <c r="T2172" s="248">
        <f t="shared" si="332"/>
        <v>0</v>
      </c>
      <c r="U2172" s="248">
        <f t="shared" si="333"/>
        <v>0</v>
      </c>
      <c r="V2172" s="13"/>
      <c r="W2172" s="7"/>
      <c r="AT2172" s="130"/>
      <c r="BF2172" s="33">
        <f t="shared" si="339"/>
        <v>41242</v>
      </c>
      <c r="BG2172" s="34">
        <f t="shared" si="334"/>
        <v>82.88000000000001</v>
      </c>
      <c r="BH2172" s="32">
        <f t="shared" si="335"/>
        <v>1</v>
      </c>
      <c r="BI2172" s="32">
        <f t="shared" si="336"/>
        <v>0</v>
      </c>
      <c r="BJ2172" s="69">
        <f t="shared" si="337"/>
        <v>0</v>
      </c>
      <c r="BK2172" s="158" t="str">
        <f t="shared" si="338"/>
        <v/>
      </c>
    </row>
    <row r="2173" spans="1:63" ht="12" customHeight="1" x14ac:dyDescent="0.2">
      <c r="A2173" s="8"/>
      <c r="B2173" s="7"/>
      <c r="C2173" s="7"/>
      <c r="D2173" s="7"/>
      <c r="E2173" s="7"/>
      <c r="F2173" s="7"/>
      <c r="G2173" s="7"/>
      <c r="H2173" s="7"/>
      <c r="I2173" s="10"/>
      <c r="J2173" s="25"/>
      <c r="K2173" s="250"/>
      <c r="L2173" s="31"/>
      <c r="M2173" s="9"/>
      <c r="N2173" s="11" t="s">
        <v>25</v>
      </c>
      <c r="O2173" s="39"/>
      <c r="P2173" s="47"/>
      <c r="Q2173" s="13"/>
      <c r="R2173" s="248">
        <f t="shared" si="330"/>
        <v>0</v>
      </c>
      <c r="S2173" s="248">
        <f t="shared" si="331"/>
        <v>0</v>
      </c>
      <c r="T2173" s="248">
        <f t="shared" si="332"/>
        <v>0</v>
      </c>
      <c r="U2173" s="248">
        <f t="shared" si="333"/>
        <v>0</v>
      </c>
      <c r="V2173" s="13"/>
      <c r="W2173" s="7"/>
      <c r="AT2173" s="130"/>
      <c r="BF2173" s="33">
        <f t="shared" si="339"/>
        <v>41242</v>
      </c>
      <c r="BG2173" s="34">
        <f t="shared" si="334"/>
        <v>82.88000000000001</v>
      </c>
      <c r="BH2173" s="32">
        <f t="shared" si="335"/>
        <v>1</v>
      </c>
      <c r="BI2173" s="32">
        <f t="shared" si="336"/>
        <v>0</v>
      </c>
      <c r="BJ2173" s="69">
        <f t="shared" si="337"/>
        <v>0</v>
      </c>
      <c r="BK2173" s="158" t="str">
        <f t="shared" si="338"/>
        <v/>
      </c>
    </row>
    <row r="2174" spans="1:63" ht="12" customHeight="1" x14ac:dyDescent="0.2">
      <c r="A2174" s="8"/>
      <c r="B2174" s="7"/>
      <c r="C2174" s="7"/>
      <c r="D2174" s="7"/>
      <c r="E2174" s="7"/>
      <c r="F2174" s="7"/>
      <c r="G2174" s="7"/>
      <c r="H2174" s="7"/>
      <c r="I2174" s="10"/>
      <c r="J2174" s="25"/>
      <c r="K2174" s="250"/>
      <c r="L2174" s="31"/>
      <c r="M2174" s="9"/>
      <c r="N2174" s="11" t="s">
        <v>25</v>
      </c>
      <c r="O2174" s="39"/>
      <c r="P2174" s="47"/>
      <c r="Q2174" s="13"/>
      <c r="R2174" s="248">
        <f t="shared" si="330"/>
        <v>0</v>
      </c>
      <c r="S2174" s="248">
        <f t="shared" si="331"/>
        <v>0</v>
      </c>
      <c r="T2174" s="248">
        <f t="shared" si="332"/>
        <v>0</v>
      </c>
      <c r="U2174" s="248">
        <f t="shared" si="333"/>
        <v>0</v>
      </c>
      <c r="V2174" s="13"/>
      <c r="W2174" s="7"/>
      <c r="AT2174" s="130"/>
      <c r="BF2174" s="33">
        <f t="shared" si="339"/>
        <v>41242</v>
      </c>
      <c r="BG2174" s="34">
        <f t="shared" si="334"/>
        <v>82.88000000000001</v>
      </c>
      <c r="BH2174" s="32">
        <f t="shared" si="335"/>
        <v>1</v>
      </c>
      <c r="BI2174" s="32">
        <f t="shared" si="336"/>
        <v>0</v>
      </c>
      <c r="BJ2174" s="69">
        <f t="shared" si="337"/>
        <v>0</v>
      </c>
      <c r="BK2174" s="158" t="str">
        <f t="shared" si="338"/>
        <v/>
      </c>
    </row>
    <row r="2175" spans="1:63" ht="12" customHeight="1" x14ac:dyDescent="0.2">
      <c r="A2175" s="8"/>
      <c r="B2175" s="7"/>
      <c r="C2175" s="7"/>
      <c r="D2175" s="7"/>
      <c r="E2175" s="7"/>
      <c r="F2175" s="7"/>
      <c r="G2175" s="7"/>
      <c r="H2175" s="7"/>
      <c r="I2175" s="10"/>
      <c r="J2175" s="25"/>
      <c r="K2175" s="250"/>
      <c r="L2175" s="31"/>
      <c r="M2175" s="9"/>
      <c r="N2175" s="11" t="s">
        <v>25</v>
      </c>
      <c r="O2175" s="39"/>
      <c r="P2175" s="47"/>
      <c r="Q2175" s="13"/>
      <c r="R2175" s="248">
        <f t="shared" si="330"/>
        <v>0</v>
      </c>
      <c r="S2175" s="248">
        <f t="shared" si="331"/>
        <v>0</v>
      </c>
      <c r="T2175" s="248">
        <f t="shared" si="332"/>
        <v>0</v>
      </c>
      <c r="U2175" s="248">
        <f t="shared" si="333"/>
        <v>0</v>
      </c>
      <c r="V2175" s="13"/>
      <c r="W2175" s="7"/>
      <c r="AT2175" s="130"/>
      <c r="BF2175" s="33">
        <f t="shared" si="339"/>
        <v>41242</v>
      </c>
      <c r="BG2175" s="34">
        <f t="shared" si="334"/>
        <v>82.88000000000001</v>
      </c>
      <c r="BH2175" s="32">
        <f t="shared" si="335"/>
        <v>1</v>
      </c>
      <c r="BI2175" s="32">
        <f t="shared" si="336"/>
        <v>0</v>
      </c>
      <c r="BJ2175" s="69">
        <f t="shared" si="337"/>
        <v>0</v>
      </c>
      <c r="BK2175" s="158" t="str">
        <f t="shared" si="338"/>
        <v/>
      </c>
    </row>
    <row r="2176" spans="1:63" ht="12" customHeight="1" x14ac:dyDescent="0.2">
      <c r="A2176" s="8"/>
      <c r="B2176" s="7"/>
      <c r="C2176" s="7"/>
      <c r="D2176" s="7"/>
      <c r="E2176" s="7"/>
      <c r="F2176" s="7"/>
      <c r="G2176" s="7"/>
      <c r="H2176" s="7"/>
      <c r="I2176" s="10"/>
      <c r="J2176" s="25"/>
      <c r="K2176" s="250"/>
      <c r="L2176" s="31"/>
      <c r="M2176" s="9"/>
      <c r="N2176" s="11" t="s">
        <v>25</v>
      </c>
      <c r="O2176" s="39"/>
      <c r="P2176" s="47"/>
      <c r="Q2176" s="13"/>
      <c r="R2176" s="248">
        <f t="shared" si="330"/>
        <v>0</v>
      </c>
      <c r="S2176" s="248">
        <f t="shared" si="331"/>
        <v>0</v>
      </c>
      <c r="T2176" s="248">
        <f t="shared" si="332"/>
        <v>0</v>
      </c>
      <c r="U2176" s="248">
        <f t="shared" si="333"/>
        <v>0</v>
      </c>
      <c r="V2176" s="13"/>
      <c r="W2176" s="7"/>
      <c r="AT2176" s="130"/>
      <c r="BF2176" s="33">
        <f t="shared" si="339"/>
        <v>41242</v>
      </c>
      <c r="BG2176" s="34">
        <f t="shared" si="334"/>
        <v>82.88000000000001</v>
      </c>
      <c r="BH2176" s="32">
        <f t="shared" si="335"/>
        <v>1</v>
      </c>
      <c r="BI2176" s="32">
        <f t="shared" si="336"/>
        <v>0</v>
      </c>
      <c r="BJ2176" s="69">
        <f t="shared" si="337"/>
        <v>0</v>
      </c>
      <c r="BK2176" s="158" t="str">
        <f t="shared" si="338"/>
        <v/>
      </c>
    </row>
    <row r="2177" spans="1:63" ht="12" customHeight="1" x14ac:dyDescent="0.2">
      <c r="A2177" s="8"/>
      <c r="B2177" s="7"/>
      <c r="C2177" s="7"/>
      <c r="D2177" s="7"/>
      <c r="E2177" s="7"/>
      <c r="F2177" s="7"/>
      <c r="G2177" s="7"/>
      <c r="H2177" s="7"/>
      <c r="I2177" s="10"/>
      <c r="J2177" s="25"/>
      <c r="K2177" s="250"/>
      <c r="L2177" s="31"/>
      <c r="M2177" s="9"/>
      <c r="N2177" s="11" t="s">
        <v>25</v>
      </c>
      <c r="O2177" s="39"/>
      <c r="P2177" s="47"/>
      <c r="Q2177" s="13"/>
      <c r="R2177" s="248">
        <f t="shared" si="330"/>
        <v>0</v>
      </c>
      <c r="S2177" s="248">
        <f t="shared" si="331"/>
        <v>0</v>
      </c>
      <c r="T2177" s="248">
        <f t="shared" si="332"/>
        <v>0</v>
      </c>
      <c r="U2177" s="248">
        <f t="shared" si="333"/>
        <v>0</v>
      </c>
      <c r="V2177" s="13"/>
      <c r="W2177" s="7"/>
      <c r="AT2177" s="130"/>
      <c r="BF2177" s="33">
        <f t="shared" si="339"/>
        <v>41242</v>
      </c>
      <c r="BG2177" s="34">
        <f t="shared" si="334"/>
        <v>82.88000000000001</v>
      </c>
      <c r="BH2177" s="32">
        <f t="shared" si="335"/>
        <v>1</v>
      </c>
      <c r="BI2177" s="32">
        <f t="shared" si="336"/>
        <v>0</v>
      </c>
      <c r="BJ2177" s="69">
        <f t="shared" si="337"/>
        <v>0</v>
      </c>
      <c r="BK2177" s="158" t="str">
        <f t="shared" si="338"/>
        <v/>
      </c>
    </row>
    <row r="2178" spans="1:63" ht="12" customHeight="1" x14ac:dyDescent="0.2">
      <c r="A2178" s="8"/>
      <c r="B2178" s="7"/>
      <c r="C2178" s="7"/>
      <c r="D2178" s="7"/>
      <c r="E2178" s="7"/>
      <c r="F2178" s="7"/>
      <c r="G2178" s="7"/>
      <c r="H2178" s="7"/>
      <c r="I2178" s="10"/>
      <c r="J2178" s="25"/>
      <c r="K2178" s="250"/>
      <c r="L2178" s="31"/>
      <c r="M2178" s="9"/>
      <c r="N2178" s="11" t="s">
        <v>25</v>
      </c>
      <c r="O2178" s="39"/>
      <c r="P2178" s="47"/>
      <c r="Q2178" s="13"/>
      <c r="R2178" s="248">
        <f t="shared" si="330"/>
        <v>0</v>
      </c>
      <c r="S2178" s="248">
        <f t="shared" si="331"/>
        <v>0</v>
      </c>
      <c r="T2178" s="248">
        <f t="shared" si="332"/>
        <v>0</v>
      </c>
      <c r="U2178" s="248">
        <f t="shared" si="333"/>
        <v>0</v>
      </c>
      <c r="V2178" s="13"/>
      <c r="W2178" s="7"/>
      <c r="AT2178" s="130"/>
      <c r="BF2178" s="33">
        <f t="shared" si="339"/>
        <v>41242</v>
      </c>
      <c r="BG2178" s="34">
        <f t="shared" si="334"/>
        <v>82.88000000000001</v>
      </c>
      <c r="BH2178" s="32">
        <f t="shared" si="335"/>
        <v>1</v>
      </c>
      <c r="BI2178" s="32">
        <f t="shared" si="336"/>
        <v>0</v>
      </c>
      <c r="BJ2178" s="69">
        <f t="shared" si="337"/>
        <v>0</v>
      </c>
      <c r="BK2178" s="158" t="str">
        <f t="shared" si="338"/>
        <v/>
      </c>
    </row>
    <row r="2179" spans="1:63" ht="12" customHeight="1" x14ac:dyDescent="0.2">
      <c r="A2179" s="8"/>
      <c r="B2179" s="7"/>
      <c r="C2179" s="7"/>
      <c r="D2179" s="7"/>
      <c r="E2179" s="7"/>
      <c r="F2179" s="7"/>
      <c r="G2179" s="7"/>
      <c r="H2179" s="7"/>
      <c r="I2179" s="10"/>
      <c r="J2179" s="25"/>
      <c r="K2179" s="250"/>
      <c r="L2179" s="31"/>
      <c r="M2179" s="9"/>
      <c r="N2179" s="11" t="s">
        <v>25</v>
      </c>
      <c r="O2179" s="39"/>
      <c r="P2179" s="47"/>
      <c r="Q2179" s="13"/>
      <c r="R2179" s="248">
        <f t="shared" si="330"/>
        <v>0</v>
      </c>
      <c r="S2179" s="248">
        <f t="shared" si="331"/>
        <v>0</v>
      </c>
      <c r="T2179" s="248">
        <f t="shared" si="332"/>
        <v>0</v>
      </c>
      <c r="U2179" s="248">
        <f t="shared" si="333"/>
        <v>0</v>
      </c>
      <c r="V2179" s="13"/>
      <c r="W2179" s="7"/>
      <c r="AT2179" s="130"/>
      <c r="BF2179" s="33">
        <f t="shared" si="339"/>
        <v>41242</v>
      </c>
      <c r="BG2179" s="34">
        <f t="shared" si="334"/>
        <v>82.88000000000001</v>
      </c>
      <c r="BH2179" s="32">
        <f t="shared" si="335"/>
        <v>1</v>
      </c>
      <c r="BI2179" s="32">
        <f t="shared" si="336"/>
        <v>0</v>
      </c>
      <c r="BJ2179" s="69">
        <f t="shared" si="337"/>
        <v>0</v>
      </c>
      <c r="BK2179" s="158" t="str">
        <f t="shared" si="338"/>
        <v/>
      </c>
    </row>
    <row r="2180" spans="1:63" ht="12" customHeight="1" x14ac:dyDescent="0.2">
      <c r="A2180" s="8"/>
      <c r="B2180" s="7"/>
      <c r="C2180" s="7"/>
      <c r="D2180" s="7"/>
      <c r="E2180" s="7"/>
      <c r="F2180" s="7"/>
      <c r="G2180" s="7"/>
      <c r="H2180" s="7"/>
      <c r="I2180" s="10"/>
      <c r="J2180" s="25"/>
      <c r="K2180" s="250"/>
      <c r="L2180" s="31"/>
      <c r="M2180" s="9"/>
      <c r="N2180" s="11" t="s">
        <v>25</v>
      </c>
      <c r="O2180" s="39"/>
      <c r="P2180" s="47"/>
      <c r="Q2180" s="13"/>
      <c r="R2180" s="248">
        <f t="shared" si="330"/>
        <v>0</v>
      </c>
      <c r="S2180" s="248">
        <f t="shared" si="331"/>
        <v>0</v>
      </c>
      <c r="T2180" s="248">
        <f t="shared" si="332"/>
        <v>0</v>
      </c>
      <c r="U2180" s="248">
        <f t="shared" si="333"/>
        <v>0</v>
      </c>
      <c r="V2180" s="13"/>
      <c r="W2180" s="7"/>
      <c r="AT2180" s="130"/>
      <c r="BF2180" s="33">
        <f t="shared" si="339"/>
        <v>41242</v>
      </c>
      <c r="BG2180" s="34">
        <f t="shared" si="334"/>
        <v>82.88000000000001</v>
      </c>
      <c r="BH2180" s="32">
        <f t="shared" si="335"/>
        <v>1</v>
      </c>
      <c r="BI2180" s="32">
        <f t="shared" si="336"/>
        <v>0</v>
      </c>
      <c r="BJ2180" s="69">
        <f t="shared" si="337"/>
        <v>0</v>
      </c>
      <c r="BK2180" s="158" t="str">
        <f t="shared" si="338"/>
        <v/>
      </c>
    </row>
    <row r="2181" spans="1:63" ht="12" customHeight="1" x14ac:dyDescent="0.2">
      <c r="A2181" s="8"/>
      <c r="B2181" s="7"/>
      <c r="C2181" s="7"/>
      <c r="D2181" s="7"/>
      <c r="E2181" s="7"/>
      <c r="F2181" s="7"/>
      <c r="G2181" s="7"/>
      <c r="H2181" s="7"/>
      <c r="I2181" s="10"/>
      <c r="J2181" s="25"/>
      <c r="K2181" s="250"/>
      <c r="L2181" s="31"/>
      <c r="M2181" s="9"/>
      <c r="N2181" s="11" t="s">
        <v>25</v>
      </c>
      <c r="O2181" s="39"/>
      <c r="P2181" s="47"/>
      <c r="Q2181" s="13"/>
      <c r="R2181" s="248">
        <f t="shared" si="330"/>
        <v>0</v>
      </c>
      <c r="S2181" s="248">
        <f t="shared" si="331"/>
        <v>0</v>
      </c>
      <c r="T2181" s="248">
        <f t="shared" si="332"/>
        <v>0</v>
      </c>
      <c r="U2181" s="248">
        <f t="shared" si="333"/>
        <v>0</v>
      </c>
      <c r="V2181" s="13"/>
      <c r="W2181" s="7"/>
      <c r="AT2181" s="130"/>
      <c r="BF2181" s="33">
        <f t="shared" si="339"/>
        <v>41242</v>
      </c>
      <c r="BG2181" s="34">
        <f t="shared" si="334"/>
        <v>82.88000000000001</v>
      </c>
      <c r="BH2181" s="32">
        <f t="shared" si="335"/>
        <v>1</v>
      </c>
      <c r="BI2181" s="32">
        <f t="shared" si="336"/>
        <v>0</v>
      </c>
      <c r="BJ2181" s="69">
        <f t="shared" si="337"/>
        <v>0</v>
      </c>
      <c r="BK2181" s="158" t="str">
        <f t="shared" si="338"/>
        <v/>
      </c>
    </row>
    <row r="2182" spans="1:63" ht="12" customHeight="1" x14ac:dyDescent="0.2">
      <c r="A2182" s="8"/>
      <c r="B2182" s="7"/>
      <c r="C2182" s="7"/>
      <c r="D2182" s="7"/>
      <c r="E2182" s="7"/>
      <c r="F2182" s="7"/>
      <c r="G2182" s="7"/>
      <c r="H2182" s="7"/>
      <c r="I2182" s="10"/>
      <c r="J2182" s="25"/>
      <c r="K2182" s="250"/>
      <c r="L2182" s="31"/>
      <c r="M2182" s="9"/>
      <c r="N2182" s="11" t="s">
        <v>25</v>
      </c>
      <c r="O2182" s="39"/>
      <c r="P2182" s="47"/>
      <c r="Q2182" s="13"/>
      <c r="R2182" s="248">
        <f t="shared" si="330"/>
        <v>0</v>
      </c>
      <c r="S2182" s="248">
        <f t="shared" si="331"/>
        <v>0</v>
      </c>
      <c r="T2182" s="248">
        <f t="shared" si="332"/>
        <v>0</v>
      </c>
      <c r="U2182" s="248">
        <f t="shared" si="333"/>
        <v>0</v>
      </c>
      <c r="V2182" s="13"/>
      <c r="W2182" s="7"/>
      <c r="AT2182" s="130"/>
      <c r="BF2182" s="33">
        <f t="shared" si="339"/>
        <v>41242</v>
      </c>
      <c r="BG2182" s="34">
        <f t="shared" si="334"/>
        <v>82.88000000000001</v>
      </c>
      <c r="BH2182" s="32">
        <f t="shared" si="335"/>
        <v>1</v>
      </c>
      <c r="BI2182" s="32">
        <f t="shared" si="336"/>
        <v>0</v>
      </c>
      <c r="BJ2182" s="69">
        <f t="shared" si="337"/>
        <v>0</v>
      </c>
      <c r="BK2182" s="158" t="str">
        <f t="shared" si="338"/>
        <v/>
      </c>
    </row>
    <row r="2183" spans="1:63" ht="12" customHeight="1" x14ac:dyDescent="0.2">
      <c r="A2183" s="8"/>
      <c r="B2183" s="7"/>
      <c r="C2183" s="7"/>
      <c r="D2183" s="7"/>
      <c r="E2183" s="7"/>
      <c r="F2183" s="7"/>
      <c r="G2183" s="7"/>
      <c r="H2183" s="7"/>
      <c r="I2183" s="10"/>
      <c r="J2183" s="25"/>
      <c r="K2183" s="250"/>
      <c r="L2183" s="31"/>
      <c r="M2183" s="9"/>
      <c r="N2183" s="11" t="s">
        <v>25</v>
      </c>
      <c r="O2183" s="39"/>
      <c r="P2183" s="47"/>
      <c r="Q2183" s="13"/>
      <c r="R2183" s="248">
        <f t="shared" si="330"/>
        <v>0</v>
      </c>
      <c r="S2183" s="248">
        <f t="shared" si="331"/>
        <v>0</v>
      </c>
      <c r="T2183" s="248">
        <f t="shared" si="332"/>
        <v>0</v>
      </c>
      <c r="U2183" s="248">
        <f t="shared" si="333"/>
        <v>0</v>
      </c>
      <c r="V2183" s="13"/>
      <c r="W2183" s="7"/>
      <c r="AT2183" s="130"/>
      <c r="BF2183" s="33">
        <f t="shared" si="339"/>
        <v>41242</v>
      </c>
      <c r="BG2183" s="34">
        <f t="shared" si="334"/>
        <v>82.88000000000001</v>
      </c>
      <c r="BH2183" s="32">
        <f t="shared" si="335"/>
        <v>1</v>
      </c>
      <c r="BI2183" s="32">
        <f t="shared" si="336"/>
        <v>0</v>
      </c>
      <c r="BJ2183" s="69">
        <f t="shared" si="337"/>
        <v>0</v>
      </c>
      <c r="BK2183" s="158" t="str">
        <f t="shared" si="338"/>
        <v/>
      </c>
    </row>
    <row r="2184" spans="1:63" ht="12" customHeight="1" x14ac:dyDescent="0.2">
      <c r="A2184" s="8"/>
      <c r="B2184" s="7"/>
      <c r="C2184" s="7"/>
      <c r="D2184" s="7"/>
      <c r="E2184" s="7"/>
      <c r="F2184" s="7"/>
      <c r="G2184" s="7"/>
      <c r="H2184" s="7"/>
      <c r="I2184" s="10"/>
      <c r="J2184" s="25"/>
      <c r="K2184" s="250"/>
      <c r="L2184" s="31"/>
      <c r="M2184" s="9"/>
      <c r="N2184" s="11" t="s">
        <v>25</v>
      </c>
      <c r="O2184" s="39"/>
      <c r="P2184" s="47"/>
      <c r="Q2184" s="13"/>
      <c r="R2184" s="248">
        <f t="shared" si="330"/>
        <v>0</v>
      </c>
      <c r="S2184" s="248">
        <f t="shared" si="331"/>
        <v>0</v>
      </c>
      <c r="T2184" s="248">
        <f t="shared" si="332"/>
        <v>0</v>
      </c>
      <c r="U2184" s="248">
        <f t="shared" si="333"/>
        <v>0</v>
      </c>
      <c r="V2184" s="13"/>
      <c r="W2184" s="7"/>
      <c r="AT2184" s="130"/>
      <c r="BF2184" s="33">
        <f t="shared" si="339"/>
        <v>41242</v>
      </c>
      <c r="BG2184" s="34">
        <f t="shared" si="334"/>
        <v>82.88000000000001</v>
      </c>
      <c r="BH2184" s="32">
        <f t="shared" si="335"/>
        <v>1</v>
      </c>
      <c r="BI2184" s="32">
        <f t="shared" si="336"/>
        <v>0</v>
      </c>
      <c r="BJ2184" s="69">
        <f t="shared" si="337"/>
        <v>0</v>
      </c>
      <c r="BK2184" s="158" t="str">
        <f t="shared" si="338"/>
        <v/>
      </c>
    </row>
    <row r="2185" spans="1:63" ht="12" customHeight="1" x14ac:dyDescent="0.2">
      <c r="A2185" s="8"/>
      <c r="B2185" s="7"/>
      <c r="C2185" s="7"/>
      <c r="D2185" s="7"/>
      <c r="E2185" s="7"/>
      <c r="F2185" s="7"/>
      <c r="G2185" s="7"/>
      <c r="H2185" s="7"/>
      <c r="I2185" s="10"/>
      <c r="J2185" s="25"/>
      <c r="K2185" s="250"/>
      <c r="L2185" s="31"/>
      <c r="M2185" s="9"/>
      <c r="N2185" s="11" t="s">
        <v>25</v>
      </c>
      <c r="O2185" s="39"/>
      <c r="P2185" s="47"/>
      <c r="Q2185" s="13"/>
      <c r="R2185" s="248">
        <f t="shared" si="330"/>
        <v>0</v>
      </c>
      <c r="S2185" s="248">
        <f t="shared" si="331"/>
        <v>0</v>
      </c>
      <c r="T2185" s="248">
        <f t="shared" si="332"/>
        <v>0</v>
      </c>
      <c r="U2185" s="248">
        <f t="shared" si="333"/>
        <v>0</v>
      </c>
      <c r="V2185" s="13"/>
      <c r="W2185" s="7"/>
      <c r="AT2185" s="130"/>
      <c r="BF2185" s="33">
        <f t="shared" si="339"/>
        <v>41242</v>
      </c>
      <c r="BG2185" s="34">
        <f t="shared" si="334"/>
        <v>82.88000000000001</v>
      </c>
      <c r="BH2185" s="32">
        <f t="shared" si="335"/>
        <v>1</v>
      </c>
      <c r="BI2185" s="32">
        <f t="shared" si="336"/>
        <v>0</v>
      </c>
      <c r="BJ2185" s="69">
        <f t="shared" si="337"/>
        <v>0</v>
      </c>
      <c r="BK2185" s="158" t="str">
        <f t="shared" si="338"/>
        <v/>
      </c>
    </row>
    <row r="2186" spans="1:63" ht="12" customHeight="1" x14ac:dyDescent="0.2">
      <c r="A2186" s="8"/>
      <c r="B2186" s="7"/>
      <c r="C2186" s="7"/>
      <c r="D2186" s="7"/>
      <c r="E2186" s="7"/>
      <c r="F2186" s="7"/>
      <c r="G2186" s="7"/>
      <c r="H2186" s="7"/>
      <c r="I2186" s="10"/>
      <c r="J2186" s="25"/>
      <c r="K2186" s="250"/>
      <c r="L2186" s="31"/>
      <c r="M2186" s="9"/>
      <c r="N2186" s="11" t="s">
        <v>25</v>
      </c>
      <c r="O2186" s="39"/>
      <c r="P2186" s="47"/>
      <c r="Q2186" s="13"/>
      <c r="R2186" s="248">
        <f t="shared" si="330"/>
        <v>0</v>
      </c>
      <c r="S2186" s="248">
        <f t="shared" si="331"/>
        <v>0</v>
      </c>
      <c r="T2186" s="248">
        <f t="shared" si="332"/>
        <v>0</v>
      </c>
      <c r="U2186" s="248">
        <f t="shared" si="333"/>
        <v>0</v>
      </c>
      <c r="V2186" s="13"/>
      <c r="W2186" s="7"/>
      <c r="AT2186" s="130"/>
      <c r="BF2186" s="33">
        <f t="shared" si="339"/>
        <v>41242</v>
      </c>
      <c r="BG2186" s="34">
        <f t="shared" si="334"/>
        <v>82.88000000000001</v>
      </c>
      <c r="BH2186" s="32">
        <f t="shared" si="335"/>
        <v>1</v>
      </c>
      <c r="BI2186" s="32">
        <f t="shared" si="336"/>
        <v>0</v>
      </c>
      <c r="BJ2186" s="69">
        <f t="shared" si="337"/>
        <v>0</v>
      </c>
      <c r="BK2186" s="158" t="str">
        <f t="shared" si="338"/>
        <v/>
      </c>
    </row>
    <row r="2187" spans="1:63" ht="12" customHeight="1" x14ac:dyDescent="0.2">
      <c r="A2187" s="8"/>
      <c r="B2187" s="7"/>
      <c r="C2187" s="7"/>
      <c r="D2187" s="7"/>
      <c r="E2187" s="7"/>
      <c r="F2187" s="7"/>
      <c r="G2187" s="7"/>
      <c r="H2187" s="7"/>
      <c r="I2187" s="10"/>
      <c r="J2187" s="25"/>
      <c r="K2187" s="250"/>
      <c r="L2187" s="31"/>
      <c r="M2187" s="9"/>
      <c r="N2187" s="11" t="s">
        <v>25</v>
      </c>
      <c r="O2187" s="39"/>
      <c r="P2187" s="47"/>
      <c r="Q2187" s="13"/>
      <c r="R2187" s="248">
        <f t="shared" ref="R2187:R2250" si="340">IF(N2187&lt;&gt;"M",ROUND(IF(M2187&lt;&gt;"Y",IF(P2187&lt;&gt;"Y",K2187,K2187*(BH2187-1)),0),ROUNDING),"")</f>
        <v>0</v>
      </c>
      <c r="S2187" s="248">
        <f t="shared" ref="S2187:S2250" si="341">IF(N2187&lt;&gt;"M",ROUND(IF(O2187&gt;0,IF(M2187="Y",BI2187*(1-O2187),IF(BI2187&gt;R2187,R2187 + (BI2187 - R2187)*(1-O2187),BI2187)),BI2187),ROUNDING),"")</f>
        <v>0</v>
      </c>
      <c r="T2187" s="248">
        <f t="shared" ref="T2187:T2250" si="342">IF(N2187&lt;&gt;"M",ROUND(IF(O2187&gt;0,IF(M2187="Y",BJ2187*(1-O2187),IF(BJ2187&gt;R2187,R2187 + (BJ2187 - R2187)*(1-O2187),BJ2187)),BJ2187),ROUNDING),"")</f>
        <v>0</v>
      </c>
      <c r="U2187" s="248">
        <f t="shared" ref="U2187:U2250" si="343">IF(N2187&lt;&gt;"M",ROUND(IF(OR(N2187="P",N2187=""),0,IF(OR(M2187="N",M2187=""),T2187-R2187,T2187)),ROUNDING),"")</f>
        <v>0</v>
      </c>
      <c r="V2187" s="13"/>
      <c r="W2187" s="7"/>
      <c r="AT2187" s="130"/>
      <c r="BF2187" s="33">
        <f t="shared" si="339"/>
        <v>41242</v>
      </c>
      <c r="BG2187" s="34">
        <f t="shared" ref="BG2187:BG2250" si="344">IF(N2187&lt;&gt;"M",BG2186+U2187,BG2186)</f>
        <v>82.88000000000001</v>
      </c>
      <c r="BH2187" s="32">
        <f t="shared" ref="BH2187:BH2250" si="345">IF(L2187&lt;&gt;"",IF(ODDS_TYPE=1,L2187,IF(ODDS_TYPE=2,IF(L2187&gt;0,1+L2187/100,IF(L2187&lt;0,1-100/L2187,1)),IF(ODDS_TYPE=3,1+L2187,IF(ODDS_TYPE=4,1+L2187,IF(ODDS_TYPE=5,IF(L2187&gt;0,1+L2187,1-1/L2187),IF(ODDS_TYPE=6,IF(L2187&gt;=0,L2187+1,1-1/L2187),1)))))),1)</f>
        <v>1</v>
      </c>
      <c r="BI2187" s="32">
        <f t="shared" ref="BI2187:BI2250" si="346">IF(P2187&lt;&gt;"Y",IF(M2187&lt;&gt;"Y",K2187*BH2187,K2187*BH2187 - K2187),IF(M2187&lt;&gt;"Y",K2187*BH2187,K2187))</f>
        <v>0</v>
      </c>
      <c r="BJ2187" s="69">
        <f t="shared" ref="BJ2187:BJ2250" si="347">IF(P2187&lt;&gt;"Y",
IF(M2187&lt;&gt;"Y",
IF(N2187="Y",K2187*BH2187,IF(N2187="P",0,IF(OR(N2187="R",N2187="PU"),K2187,IF(N2187="H",K2187*BH2187*0.5,IF(N2187="HW",K2187*0.5*(1 + BH2187),IF(N2187="HL",K2187*0.5,0)))))),
IF(N2187="Y",K2187*BH2187 - K2187,IF(N2187="P",0,IF(OR(N2187="R",N2187="PU"),0,IF(N2187="H",IF(BH2187&gt;2,0.5*K2187*BH2187 - K2187,0),IF(N2187="HW",K2187*0.5*(1 + BH2187) - K2187,IF(N2187="HL",0,0))))))),
IF(M2187&lt;&gt;"Y",
IF(N2187="Y",K2187*BH2187,IF(N2187="P",0,IF(OR(N2187="R",N2187="PU"),K2187*(BH2187-1),IF(N2187="H",K2187*BH2187*0.5,IF(N2187="HW",K2187*(BH2187-1)*0.5,IF(N2187="HL",K2187*BH2187 - K2187*0.5,0)))))),
IF(N2187="Y",K2187,IF(N2187="P",0,IF(OR(N2187="R",N2187="PU"),0,IF(N2187="H",IF(BH2187&lt;2,K2187*BH2187*0.5 - K2187*(BH2187-1),0),IF(N2187="HW",0,IF(N2187="HL",K2187*0.5,0)))))))
)</f>
        <v>0</v>
      </c>
      <c r="BK2187" s="158" t="str">
        <f t="shared" ref="BK2187:BK2250" si="348">IF(FILT_M=1,IF(LEN(C2187)&gt;0,C2187,""),IF(FILT_M=2,IF(LEN(E2187)&gt;0,E2187,""),IF(FILT_M=3,IF(LEN(F2187)&gt;0,F2187,""),IF(FILT_M=4,IF(LEN(G2187)&gt;0,G2187,""),""))))</f>
        <v/>
      </c>
    </row>
    <row r="2188" spans="1:63" ht="12" customHeight="1" x14ac:dyDescent="0.2">
      <c r="A2188" s="8"/>
      <c r="B2188" s="7"/>
      <c r="C2188" s="7"/>
      <c r="D2188" s="7"/>
      <c r="E2188" s="7"/>
      <c r="F2188" s="7"/>
      <c r="G2188" s="7"/>
      <c r="H2188" s="7"/>
      <c r="I2188" s="10"/>
      <c r="J2188" s="25"/>
      <c r="K2188" s="250"/>
      <c r="L2188" s="31"/>
      <c r="M2188" s="9"/>
      <c r="N2188" s="11" t="s">
        <v>25</v>
      </c>
      <c r="O2188" s="39"/>
      <c r="P2188" s="47"/>
      <c r="Q2188" s="13"/>
      <c r="R2188" s="248">
        <f t="shared" si="340"/>
        <v>0</v>
      </c>
      <c r="S2188" s="248">
        <f t="shared" si="341"/>
        <v>0</v>
      </c>
      <c r="T2188" s="248">
        <f t="shared" si="342"/>
        <v>0</v>
      </c>
      <c r="U2188" s="248">
        <f t="shared" si="343"/>
        <v>0</v>
      </c>
      <c r="V2188" s="13"/>
      <c r="W2188" s="7"/>
      <c r="AT2188" s="130"/>
      <c r="BF2188" s="33">
        <f t="shared" ref="BF2188:BF2251" si="349">IF(A2188&gt;2,A2188,BF2187)</f>
        <v>41242</v>
      </c>
      <c r="BG2188" s="34">
        <f t="shared" si="344"/>
        <v>82.88000000000001</v>
      </c>
      <c r="BH2188" s="32">
        <f t="shared" si="345"/>
        <v>1</v>
      </c>
      <c r="BI2188" s="32">
        <f t="shared" si="346"/>
        <v>0</v>
      </c>
      <c r="BJ2188" s="69">
        <f t="shared" si="347"/>
        <v>0</v>
      </c>
      <c r="BK2188" s="158" t="str">
        <f t="shared" si="348"/>
        <v/>
      </c>
    </row>
    <row r="2189" spans="1:63" ht="12" customHeight="1" x14ac:dyDescent="0.2">
      <c r="A2189" s="8"/>
      <c r="B2189" s="7"/>
      <c r="C2189" s="7"/>
      <c r="D2189" s="7"/>
      <c r="E2189" s="7"/>
      <c r="F2189" s="7"/>
      <c r="G2189" s="7"/>
      <c r="H2189" s="7"/>
      <c r="I2189" s="10"/>
      <c r="J2189" s="25"/>
      <c r="K2189" s="250"/>
      <c r="L2189" s="31"/>
      <c r="M2189" s="9"/>
      <c r="N2189" s="11" t="s">
        <v>25</v>
      </c>
      <c r="O2189" s="39"/>
      <c r="P2189" s="47"/>
      <c r="Q2189" s="13"/>
      <c r="R2189" s="248">
        <f t="shared" si="340"/>
        <v>0</v>
      </c>
      <c r="S2189" s="248">
        <f t="shared" si="341"/>
        <v>0</v>
      </c>
      <c r="T2189" s="248">
        <f t="shared" si="342"/>
        <v>0</v>
      </c>
      <c r="U2189" s="248">
        <f t="shared" si="343"/>
        <v>0</v>
      </c>
      <c r="V2189" s="13"/>
      <c r="W2189" s="7"/>
      <c r="AT2189" s="130"/>
      <c r="BF2189" s="33">
        <f t="shared" si="349"/>
        <v>41242</v>
      </c>
      <c r="BG2189" s="34">
        <f t="shared" si="344"/>
        <v>82.88000000000001</v>
      </c>
      <c r="BH2189" s="32">
        <f t="shared" si="345"/>
        <v>1</v>
      </c>
      <c r="BI2189" s="32">
        <f t="shared" si="346"/>
        <v>0</v>
      </c>
      <c r="BJ2189" s="69">
        <f t="shared" si="347"/>
        <v>0</v>
      </c>
      <c r="BK2189" s="158" t="str">
        <f t="shared" si="348"/>
        <v/>
      </c>
    </row>
    <row r="2190" spans="1:63" ht="12" customHeight="1" x14ac:dyDescent="0.2">
      <c r="A2190" s="8"/>
      <c r="B2190" s="7"/>
      <c r="C2190" s="7"/>
      <c r="D2190" s="7"/>
      <c r="E2190" s="7"/>
      <c r="F2190" s="7"/>
      <c r="G2190" s="7"/>
      <c r="H2190" s="7"/>
      <c r="I2190" s="10"/>
      <c r="J2190" s="25"/>
      <c r="K2190" s="250"/>
      <c r="L2190" s="31"/>
      <c r="M2190" s="9"/>
      <c r="N2190" s="11" t="s">
        <v>25</v>
      </c>
      <c r="O2190" s="39"/>
      <c r="P2190" s="47"/>
      <c r="Q2190" s="13"/>
      <c r="R2190" s="248">
        <f t="shared" si="340"/>
        <v>0</v>
      </c>
      <c r="S2190" s="248">
        <f t="shared" si="341"/>
        <v>0</v>
      </c>
      <c r="T2190" s="248">
        <f t="shared" si="342"/>
        <v>0</v>
      </c>
      <c r="U2190" s="248">
        <f t="shared" si="343"/>
        <v>0</v>
      </c>
      <c r="V2190" s="13"/>
      <c r="W2190" s="7"/>
      <c r="AT2190" s="130"/>
      <c r="BF2190" s="33">
        <f t="shared" si="349"/>
        <v>41242</v>
      </c>
      <c r="BG2190" s="34">
        <f t="shared" si="344"/>
        <v>82.88000000000001</v>
      </c>
      <c r="BH2190" s="32">
        <f t="shared" si="345"/>
        <v>1</v>
      </c>
      <c r="BI2190" s="32">
        <f t="shared" si="346"/>
        <v>0</v>
      </c>
      <c r="BJ2190" s="69">
        <f t="shared" si="347"/>
        <v>0</v>
      </c>
      <c r="BK2190" s="158" t="str">
        <f t="shared" si="348"/>
        <v/>
      </c>
    </row>
    <row r="2191" spans="1:63" ht="12" customHeight="1" x14ac:dyDescent="0.2">
      <c r="A2191" s="8"/>
      <c r="B2191" s="7"/>
      <c r="C2191" s="7"/>
      <c r="D2191" s="7"/>
      <c r="E2191" s="7"/>
      <c r="F2191" s="7"/>
      <c r="G2191" s="7"/>
      <c r="H2191" s="7"/>
      <c r="I2191" s="10"/>
      <c r="J2191" s="25"/>
      <c r="K2191" s="250"/>
      <c r="L2191" s="31"/>
      <c r="M2191" s="9"/>
      <c r="N2191" s="11" t="s">
        <v>25</v>
      </c>
      <c r="O2191" s="39"/>
      <c r="P2191" s="47"/>
      <c r="Q2191" s="13"/>
      <c r="R2191" s="248">
        <f t="shared" si="340"/>
        <v>0</v>
      </c>
      <c r="S2191" s="248">
        <f t="shared" si="341"/>
        <v>0</v>
      </c>
      <c r="T2191" s="248">
        <f t="shared" si="342"/>
        <v>0</v>
      </c>
      <c r="U2191" s="248">
        <f t="shared" si="343"/>
        <v>0</v>
      </c>
      <c r="V2191" s="13"/>
      <c r="W2191" s="7"/>
      <c r="AT2191" s="130"/>
      <c r="BF2191" s="33">
        <f t="shared" si="349"/>
        <v>41242</v>
      </c>
      <c r="BG2191" s="34">
        <f t="shared" si="344"/>
        <v>82.88000000000001</v>
      </c>
      <c r="BH2191" s="32">
        <f t="shared" si="345"/>
        <v>1</v>
      </c>
      <c r="BI2191" s="32">
        <f t="shared" si="346"/>
        <v>0</v>
      </c>
      <c r="BJ2191" s="69">
        <f t="shared" si="347"/>
        <v>0</v>
      </c>
      <c r="BK2191" s="158" t="str">
        <f t="shared" si="348"/>
        <v/>
      </c>
    </row>
    <row r="2192" spans="1:63" ht="12" customHeight="1" x14ac:dyDescent="0.2">
      <c r="A2192" s="8"/>
      <c r="B2192" s="7"/>
      <c r="C2192" s="7"/>
      <c r="D2192" s="7"/>
      <c r="E2192" s="7"/>
      <c r="F2192" s="7"/>
      <c r="G2192" s="7"/>
      <c r="H2192" s="7"/>
      <c r="I2192" s="10"/>
      <c r="J2192" s="25"/>
      <c r="K2192" s="250"/>
      <c r="L2192" s="31"/>
      <c r="M2192" s="9"/>
      <c r="N2192" s="11" t="s">
        <v>25</v>
      </c>
      <c r="O2192" s="39"/>
      <c r="P2192" s="47"/>
      <c r="Q2192" s="13"/>
      <c r="R2192" s="248">
        <f t="shared" si="340"/>
        <v>0</v>
      </c>
      <c r="S2192" s="248">
        <f t="shared" si="341"/>
        <v>0</v>
      </c>
      <c r="T2192" s="248">
        <f t="shared" si="342"/>
        <v>0</v>
      </c>
      <c r="U2192" s="248">
        <f t="shared" si="343"/>
        <v>0</v>
      </c>
      <c r="V2192" s="13"/>
      <c r="W2192" s="7"/>
      <c r="AT2192" s="130"/>
      <c r="BF2192" s="33">
        <f t="shared" si="349"/>
        <v>41242</v>
      </c>
      <c r="BG2192" s="34">
        <f t="shared" si="344"/>
        <v>82.88000000000001</v>
      </c>
      <c r="BH2192" s="32">
        <f t="shared" si="345"/>
        <v>1</v>
      </c>
      <c r="BI2192" s="32">
        <f t="shared" si="346"/>
        <v>0</v>
      </c>
      <c r="BJ2192" s="69">
        <f t="shared" si="347"/>
        <v>0</v>
      </c>
      <c r="BK2192" s="158" t="str">
        <f t="shared" si="348"/>
        <v/>
      </c>
    </row>
    <row r="2193" spans="1:63" ht="12" customHeight="1" x14ac:dyDescent="0.2">
      <c r="A2193" s="8"/>
      <c r="B2193" s="7"/>
      <c r="C2193" s="7"/>
      <c r="D2193" s="7"/>
      <c r="E2193" s="7"/>
      <c r="F2193" s="7"/>
      <c r="G2193" s="7"/>
      <c r="H2193" s="7"/>
      <c r="I2193" s="10"/>
      <c r="J2193" s="25"/>
      <c r="K2193" s="250"/>
      <c r="L2193" s="31"/>
      <c r="M2193" s="9"/>
      <c r="N2193" s="11" t="s">
        <v>25</v>
      </c>
      <c r="O2193" s="39"/>
      <c r="P2193" s="47"/>
      <c r="Q2193" s="13"/>
      <c r="R2193" s="248">
        <f t="shared" si="340"/>
        <v>0</v>
      </c>
      <c r="S2193" s="248">
        <f t="shared" si="341"/>
        <v>0</v>
      </c>
      <c r="T2193" s="248">
        <f t="shared" si="342"/>
        <v>0</v>
      </c>
      <c r="U2193" s="248">
        <f t="shared" si="343"/>
        <v>0</v>
      </c>
      <c r="V2193" s="13"/>
      <c r="W2193" s="7"/>
      <c r="AT2193" s="130"/>
      <c r="BF2193" s="33">
        <f t="shared" si="349"/>
        <v>41242</v>
      </c>
      <c r="BG2193" s="34">
        <f t="shared" si="344"/>
        <v>82.88000000000001</v>
      </c>
      <c r="BH2193" s="32">
        <f t="shared" si="345"/>
        <v>1</v>
      </c>
      <c r="BI2193" s="32">
        <f t="shared" si="346"/>
        <v>0</v>
      </c>
      <c r="BJ2193" s="69">
        <f t="shared" si="347"/>
        <v>0</v>
      </c>
      <c r="BK2193" s="158" t="str">
        <f t="shared" si="348"/>
        <v/>
      </c>
    </row>
    <row r="2194" spans="1:63" ht="12" customHeight="1" x14ac:dyDescent="0.2">
      <c r="A2194" s="8"/>
      <c r="B2194" s="7"/>
      <c r="C2194" s="7"/>
      <c r="D2194" s="7"/>
      <c r="E2194" s="7"/>
      <c r="F2194" s="7"/>
      <c r="G2194" s="7"/>
      <c r="H2194" s="7"/>
      <c r="I2194" s="10"/>
      <c r="J2194" s="25"/>
      <c r="K2194" s="250"/>
      <c r="L2194" s="31"/>
      <c r="M2194" s="9"/>
      <c r="N2194" s="11" t="s">
        <v>25</v>
      </c>
      <c r="O2194" s="39"/>
      <c r="P2194" s="47"/>
      <c r="Q2194" s="13"/>
      <c r="R2194" s="248">
        <f t="shared" si="340"/>
        <v>0</v>
      </c>
      <c r="S2194" s="248">
        <f t="shared" si="341"/>
        <v>0</v>
      </c>
      <c r="T2194" s="248">
        <f t="shared" si="342"/>
        <v>0</v>
      </c>
      <c r="U2194" s="248">
        <f t="shared" si="343"/>
        <v>0</v>
      </c>
      <c r="V2194" s="13"/>
      <c r="W2194" s="7"/>
      <c r="AT2194" s="130"/>
      <c r="BF2194" s="33">
        <f t="shared" si="349"/>
        <v>41242</v>
      </c>
      <c r="BG2194" s="34">
        <f t="shared" si="344"/>
        <v>82.88000000000001</v>
      </c>
      <c r="BH2194" s="32">
        <f t="shared" si="345"/>
        <v>1</v>
      </c>
      <c r="BI2194" s="32">
        <f t="shared" si="346"/>
        <v>0</v>
      </c>
      <c r="BJ2194" s="69">
        <f t="shared" si="347"/>
        <v>0</v>
      </c>
      <c r="BK2194" s="158" t="str">
        <f t="shared" si="348"/>
        <v/>
      </c>
    </row>
    <row r="2195" spans="1:63" ht="12" customHeight="1" x14ac:dyDescent="0.2">
      <c r="A2195" s="8"/>
      <c r="B2195" s="7"/>
      <c r="C2195" s="7"/>
      <c r="D2195" s="7"/>
      <c r="E2195" s="7"/>
      <c r="F2195" s="7"/>
      <c r="G2195" s="7"/>
      <c r="H2195" s="7"/>
      <c r="I2195" s="10"/>
      <c r="J2195" s="25"/>
      <c r="K2195" s="250"/>
      <c r="L2195" s="31"/>
      <c r="M2195" s="9"/>
      <c r="N2195" s="11" t="s">
        <v>25</v>
      </c>
      <c r="O2195" s="39"/>
      <c r="P2195" s="47"/>
      <c r="Q2195" s="13"/>
      <c r="R2195" s="248">
        <f t="shared" si="340"/>
        <v>0</v>
      </c>
      <c r="S2195" s="248">
        <f t="shared" si="341"/>
        <v>0</v>
      </c>
      <c r="T2195" s="248">
        <f t="shared" si="342"/>
        <v>0</v>
      </c>
      <c r="U2195" s="248">
        <f t="shared" si="343"/>
        <v>0</v>
      </c>
      <c r="V2195" s="13"/>
      <c r="W2195" s="7"/>
      <c r="AT2195" s="130"/>
      <c r="BF2195" s="33">
        <f t="shared" si="349"/>
        <v>41242</v>
      </c>
      <c r="BG2195" s="34">
        <f t="shared" si="344"/>
        <v>82.88000000000001</v>
      </c>
      <c r="BH2195" s="32">
        <f t="shared" si="345"/>
        <v>1</v>
      </c>
      <c r="BI2195" s="32">
        <f t="shared" si="346"/>
        <v>0</v>
      </c>
      <c r="BJ2195" s="69">
        <f t="shared" si="347"/>
        <v>0</v>
      </c>
      <c r="BK2195" s="158" t="str">
        <f t="shared" si="348"/>
        <v/>
      </c>
    </row>
    <row r="2196" spans="1:63" ht="12" customHeight="1" x14ac:dyDescent="0.2">
      <c r="A2196" s="8"/>
      <c r="B2196" s="7"/>
      <c r="C2196" s="7"/>
      <c r="D2196" s="7"/>
      <c r="E2196" s="7"/>
      <c r="F2196" s="7"/>
      <c r="G2196" s="7"/>
      <c r="H2196" s="7"/>
      <c r="I2196" s="10"/>
      <c r="J2196" s="25"/>
      <c r="K2196" s="250"/>
      <c r="L2196" s="31"/>
      <c r="M2196" s="9"/>
      <c r="N2196" s="11" t="s">
        <v>25</v>
      </c>
      <c r="O2196" s="39"/>
      <c r="P2196" s="47"/>
      <c r="Q2196" s="13"/>
      <c r="R2196" s="248">
        <f t="shared" si="340"/>
        <v>0</v>
      </c>
      <c r="S2196" s="248">
        <f t="shared" si="341"/>
        <v>0</v>
      </c>
      <c r="T2196" s="248">
        <f t="shared" si="342"/>
        <v>0</v>
      </c>
      <c r="U2196" s="248">
        <f t="shared" si="343"/>
        <v>0</v>
      </c>
      <c r="V2196" s="13"/>
      <c r="W2196" s="7"/>
      <c r="AT2196" s="130"/>
      <c r="BF2196" s="33">
        <f t="shared" si="349"/>
        <v>41242</v>
      </c>
      <c r="BG2196" s="34">
        <f t="shared" si="344"/>
        <v>82.88000000000001</v>
      </c>
      <c r="BH2196" s="32">
        <f t="shared" si="345"/>
        <v>1</v>
      </c>
      <c r="BI2196" s="32">
        <f t="shared" si="346"/>
        <v>0</v>
      </c>
      <c r="BJ2196" s="69">
        <f t="shared" si="347"/>
        <v>0</v>
      </c>
      <c r="BK2196" s="158" t="str">
        <f t="shared" si="348"/>
        <v/>
      </c>
    </row>
    <row r="2197" spans="1:63" ht="12" customHeight="1" x14ac:dyDescent="0.2">
      <c r="A2197" s="8"/>
      <c r="B2197" s="7"/>
      <c r="C2197" s="7"/>
      <c r="D2197" s="7"/>
      <c r="E2197" s="7"/>
      <c r="F2197" s="7"/>
      <c r="G2197" s="7"/>
      <c r="H2197" s="7"/>
      <c r="I2197" s="10"/>
      <c r="J2197" s="25"/>
      <c r="K2197" s="250"/>
      <c r="L2197" s="31"/>
      <c r="M2197" s="9"/>
      <c r="N2197" s="11" t="s">
        <v>25</v>
      </c>
      <c r="O2197" s="39"/>
      <c r="P2197" s="47"/>
      <c r="Q2197" s="13"/>
      <c r="R2197" s="248">
        <f t="shared" si="340"/>
        <v>0</v>
      </c>
      <c r="S2197" s="248">
        <f t="shared" si="341"/>
        <v>0</v>
      </c>
      <c r="T2197" s="248">
        <f t="shared" si="342"/>
        <v>0</v>
      </c>
      <c r="U2197" s="248">
        <f t="shared" si="343"/>
        <v>0</v>
      </c>
      <c r="V2197" s="13"/>
      <c r="W2197" s="7"/>
      <c r="AT2197" s="130"/>
      <c r="BF2197" s="33">
        <f t="shared" si="349"/>
        <v>41242</v>
      </c>
      <c r="BG2197" s="34">
        <f t="shared" si="344"/>
        <v>82.88000000000001</v>
      </c>
      <c r="BH2197" s="32">
        <f t="shared" si="345"/>
        <v>1</v>
      </c>
      <c r="BI2197" s="32">
        <f t="shared" si="346"/>
        <v>0</v>
      </c>
      <c r="BJ2197" s="69">
        <f t="shared" si="347"/>
        <v>0</v>
      </c>
      <c r="BK2197" s="158" t="str">
        <f t="shared" si="348"/>
        <v/>
      </c>
    </row>
    <row r="2198" spans="1:63" ht="12" customHeight="1" x14ac:dyDescent="0.2">
      <c r="A2198" s="8"/>
      <c r="B2198" s="7"/>
      <c r="C2198" s="7"/>
      <c r="D2198" s="7"/>
      <c r="E2198" s="7"/>
      <c r="F2198" s="7"/>
      <c r="G2198" s="7"/>
      <c r="H2198" s="7"/>
      <c r="I2198" s="10"/>
      <c r="J2198" s="25"/>
      <c r="K2198" s="250"/>
      <c r="L2198" s="31"/>
      <c r="M2198" s="9"/>
      <c r="N2198" s="11" t="s">
        <v>25</v>
      </c>
      <c r="O2198" s="39"/>
      <c r="P2198" s="47"/>
      <c r="Q2198" s="13"/>
      <c r="R2198" s="248">
        <f t="shared" si="340"/>
        <v>0</v>
      </c>
      <c r="S2198" s="248">
        <f t="shared" si="341"/>
        <v>0</v>
      </c>
      <c r="T2198" s="248">
        <f t="shared" si="342"/>
        <v>0</v>
      </c>
      <c r="U2198" s="248">
        <f t="shared" si="343"/>
        <v>0</v>
      </c>
      <c r="V2198" s="13"/>
      <c r="W2198" s="7"/>
      <c r="AT2198" s="130"/>
      <c r="BF2198" s="33">
        <f t="shared" si="349"/>
        <v>41242</v>
      </c>
      <c r="BG2198" s="34">
        <f t="shared" si="344"/>
        <v>82.88000000000001</v>
      </c>
      <c r="BH2198" s="32">
        <f t="shared" si="345"/>
        <v>1</v>
      </c>
      <c r="BI2198" s="32">
        <f t="shared" si="346"/>
        <v>0</v>
      </c>
      <c r="BJ2198" s="69">
        <f t="shared" si="347"/>
        <v>0</v>
      </c>
      <c r="BK2198" s="158" t="str">
        <f t="shared" si="348"/>
        <v/>
      </c>
    </row>
    <row r="2199" spans="1:63" ht="12" customHeight="1" x14ac:dyDescent="0.2">
      <c r="A2199" s="8"/>
      <c r="B2199" s="7"/>
      <c r="C2199" s="7"/>
      <c r="D2199" s="7"/>
      <c r="E2199" s="7"/>
      <c r="F2199" s="7"/>
      <c r="G2199" s="7"/>
      <c r="H2199" s="7"/>
      <c r="I2199" s="10"/>
      <c r="J2199" s="25"/>
      <c r="K2199" s="250"/>
      <c r="L2199" s="31"/>
      <c r="M2199" s="9"/>
      <c r="N2199" s="11" t="s">
        <v>25</v>
      </c>
      <c r="O2199" s="39"/>
      <c r="P2199" s="47"/>
      <c r="Q2199" s="13"/>
      <c r="R2199" s="248">
        <f t="shared" si="340"/>
        <v>0</v>
      </c>
      <c r="S2199" s="248">
        <f t="shared" si="341"/>
        <v>0</v>
      </c>
      <c r="T2199" s="248">
        <f t="shared" si="342"/>
        <v>0</v>
      </c>
      <c r="U2199" s="248">
        <f t="shared" si="343"/>
        <v>0</v>
      </c>
      <c r="V2199" s="13"/>
      <c r="W2199" s="7"/>
      <c r="AT2199" s="130"/>
      <c r="BF2199" s="33">
        <f t="shared" si="349"/>
        <v>41242</v>
      </c>
      <c r="BG2199" s="34">
        <f t="shared" si="344"/>
        <v>82.88000000000001</v>
      </c>
      <c r="BH2199" s="32">
        <f t="shared" si="345"/>
        <v>1</v>
      </c>
      <c r="BI2199" s="32">
        <f t="shared" si="346"/>
        <v>0</v>
      </c>
      <c r="BJ2199" s="69">
        <f t="shared" si="347"/>
        <v>0</v>
      </c>
      <c r="BK2199" s="158" t="str">
        <f t="shared" si="348"/>
        <v/>
      </c>
    </row>
    <row r="2200" spans="1:63" ht="12" customHeight="1" x14ac:dyDescent="0.2">
      <c r="A2200" s="8"/>
      <c r="B2200" s="7"/>
      <c r="C2200" s="7"/>
      <c r="D2200" s="7"/>
      <c r="E2200" s="7"/>
      <c r="F2200" s="7"/>
      <c r="G2200" s="7"/>
      <c r="H2200" s="7"/>
      <c r="I2200" s="10"/>
      <c r="J2200" s="25"/>
      <c r="K2200" s="250"/>
      <c r="L2200" s="31"/>
      <c r="M2200" s="9"/>
      <c r="N2200" s="11" t="s">
        <v>25</v>
      </c>
      <c r="O2200" s="39"/>
      <c r="P2200" s="47"/>
      <c r="Q2200" s="13"/>
      <c r="R2200" s="248">
        <f t="shared" si="340"/>
        <v>0</v>
      </c>
      <c r="S2200" s="248">
        <f t="shared" si="341"/>
        <v>0</v>
      </c>
      <c r="T2200" s="248">
        <f t="shared" si="342"/>
        <v>0</v>
      </c>
      <c r="U2200" s="248">
        <f t="shared" si="343"/>
        <v>0</v>
      </c>
      <c r="V2200" s="13"/>
      <c r="W2200" s="7"/>
      <c r="AT2200" s="130"/>
      <c r="BF2200" s="33">
        <f t="shared" si="349"/>
        <v>41242</v>
      </c>
      <c r="BG2200" s="34">
        <f t="shared" si="344"/>
        <v>82.88000000000001</v>
      </c>
      <c r="BH2200" s="32">
        <f t="shared" si="345"/>
        <v>1</v>
      </c>
      <c r="BI2200" s="32">
        <f t="shared" si="346"/>
        <v>0</v>
      </c>
      <c r="BJ2200" s="69">
        <f t="shared" si="347"/>
        <v>0</v>
      </c>
      <c r="BK2200" s="158" t="str">
        <f t="shared" si="348"/>
        <v/>
      </c>
    </row>
    <row r="2201" spans="1:63" ht="12" customHeight="1" x14ac:dyDescent="0.2">
      <c r="A2201" s="8"/>
      <c r="B2201" s="7"/>
      <c r="C2201" s="7"/>
      <c r="D2201" s="7"/>
      <c r="E2201" s="7"/>
      <c r="F2201" s="7"/>
      <c r="G2201" s="7"/>
      <c r="H2201" s="7"/>
      <c r="I2201" s="10"/>
      <c r="J2201" s="25"/>
      <c r="K2201" s="250"/>
      <c r="L2201" s="31"/>
      <c r="M2201" s="9"/>
      <c r="N2201" s="11" t="s">
        <v>25</v>
      </c>
      <c r="O2201" s="39"/>
      <c r="P2201" s="47"/>
      <c r="Q2201" s="13"/>
      <c r="R2201" s="248">
        <f t="shared" si="340"/>
        <v>0</v>
      </c>
      <c r="S2201" s="248">
        <f t="shared" si="341"/>
        <v>0</v>
      </c>
      <c r="T2201" s="248">
        <f t="shared" si="342"/>
        <v>0</v>
      </c>
      <c r="U2201" s="248">
        <f t="shared" si="343"/>
        <v>0</v>
      </c>
      <c r="V2201" s="13"/>
      <c r="W2201" s="7"/>
      <c r="AT2201" s="130"/>
      <c r="BF2201" s="33">
        <f t="shared" si="349"/>
        <v>41242</v>
      </c>
      <c r="BG2201" s="34">
        <f t="shared" si="344"/>
        <v>82.88000000000001</v>
      </c>
      <c r="BH2201" s="32">
        <f t="shared" si="345"/>
        <v>1</v>
      </c>
      <c r="BI2201" s="32">
        <f t="shared" si="346"/>
        <v>0</v>
      </c>
      <c r="BJ2201" s="69">
        <f t="shared" si="347"/>
        <v>0</v>
      </c>
      <c r="BK2201" s="158" t="str">
        <f t="shared" si="348"/>
        <v/>
      </c>
    </row>
    <row r="2202" spans="1:63" ht="12" customHeight="1" x14ac:dyDescent="0.2">
      <c r="A2202" s="8"/>
      <c r="B2202" s="7"/>
      <c r="C2202" s="7"/>
      <c r="D2202" s="7"/>
      <c r="E2202" s="7"/>
      <c r="F2202" s="7"/>
      <c r="G2202" s="7"/>
      <c r="H2202" s="7"/>
      <c r="I2202" s="10"/>
      <c r="J2202" s="25"/>
      <c r="K2202" s="250"/>
      <c r="L2202" s="31"/>
      <c r="M2202" s="9"/>
      <c r="N2202" s="11" t="s">
        <v>25</v>
      </c>
      <c r="O2202" s="39"/>
      <c r="P2202" s="47"/>
      <c r="Q2202" s="13"/>
      <c r="R2202" s="248">
        <f t="shared" si="340"/>
        <v>0</v>
      </c>
      <c r="S2202" s="248">
        <f t="shared" si="341"/>
        <v>0</v>
      </c>
      <c r="T2202" s="248">
        <f t="shared" si="342"/>
        <v>0</v>
      </c>
      <c r="U2202" s="248">
        <f t="shared" si="343"/>
        <v>0</v>
      </c>
      <c r="V2202" s="13"/>
      <c r="W2202" s="7"/>
      <c r="AT2202" s="130"/>
      <c r="BF2202" s="33">
        <f t="shared" si="349"/>
        <v>41242</v>
      </c>
      <c r="BG2202" s="34">
        <f t="shared" si="344"/>
        <v>82.88000000000001</v>
      </c>
      <c r="BH2202" s="32">
        <f t="shared" si="345"/>
        <v>1</v>
      </c>
      <c r="BI2202" s="32">
        <f t="shared" si="346"/>
        <v>0</v>
      </c>
      <c r="BJ2202" s="69">
        <f t="shared" si="347"/>
        <v>0</v>
      </c>
      <c r="BK2202" s="158" t="str">
        <f t="shared" si="348"/>
        <v/>
      </c>
    </row>
    <row r="2203" spans="1:63" ht="12" customHeight="1" x14ac:dyDescent="0.2">
      <c r="A2203" s="8"/>
      <c r="B2203" s="7"/>
      <c r="C2203" s="7"/>
      <c r="D2203" s="7"/>
      <c r="E2203" s="7"/>
      <c r="F2203" s="7"/>
      <c r="G2203" s="7"/>
      <c r="H2203" s="7"/>
      <c r="I2203" s="10"/>
      <c r="J2203" s="25"/>
      <c r="K2203" s="250"/>
      <c r="L2203" s="31"/>
      <c r="M2203" s="9"/>
      <c r="N2203" s="11" t="s">
        <v>25</v>
      </c>
      <c r="O2203" s="39"/>
      <c r="P2203" s="47"/>
      <c r="Q2203" s="13"/>
      <c r="R2203" s="248">
        <f t="shared" si="340"/>
        <v>0</v>
      </c>
      <c r="S2203" s="248">
        <f t="shared" si="341"/>
        <v>0</v>
      </c>
      <c r="T2203" s="248">
        <f t="shared" si="342"/>
        <v>0</v>
      </c>
      <c r="U2203" s="248">
        <f t="shared" si="343"/>
        <v>0</v>
      </c>
      <c r="V2203" s="13"/>
      <c r="W2203" s="7"/>
      <c r="AT2203" s="130"/>
      <c r="BF2203" s="33">
        <f t="shared" si="349"/>
        <v>41242</v>
      </c>
      <c r="BG2203" s="34">
        <f t="shared" si="344"/>
        <v>82.88000000000001</v>
      </c>
      <c r="BH2203" s="32">
        <f t="shared" si="345"/>
        <v>1</v>
      </c>
      <c r="BI2203" s="32">
        <f t="shared" si="346"/>
        <v>0</v>
      </c>
      <c r="BJ2203" s="69">
        <f t="shared" si="347"/>
        <v>0</v>
      </c>
      <c r="BK2203" s="158" t="str">
        <f t="shared" si="348"/>
        <v/>
      </c>
    </row>
    <row r="2204" spans="1:63" ht="12" customHeight="1" x14ac:dyDescent="0.2">
      <c r="A2204" s="8"/>
      <c r="B2204" s="7"/>
      <c r="C2204" s="7"/>
      <c r="D2204" s="7"/>
      <c r="E2204" s="7"/>
      <c r="F2204" s="7"/>
      <c r="G2204" s="7"/>
      <c r="H2204" s="7"/>
      <c r="I2204" s="10"/>
      <c r="J2204" s="25"/>
      <c r="K2204" s="250"/>
      <c r="L2204" s="31"/>
      <c r="M2204" s="9"/>
      <c r="N2204" s="11" t="s">
        <v>25</v>
      </c>
      <c r="O2204" s="39"/>
      <c r="P2204" s="47"/>
      <c r="Q2204" s="13"/>
      <c r="R2204" s="248">
        <f t="shared" si="340"/>
        <v>0</v>
      </c>
      <c r="S2204" s="248">
        <f t="shared" si="341"/>
        <v>0</v>
      </c>
      <c r="T2204" s="248">
        <f t="shared" si="342"/>
        <v>0</v>
      </c>
      <c r="U2204" s="248">
        <f t="shared" si="343"/>
        <v>0</v>
      </c>
      <c r="V2204" s="13"/>
      <c r="W2204" s="7"/>
      <c r="AT2204" s="130"/>
      <c r="BF2204" s="33">
        <f t="shared" si="349"/>
        <v>41242</v>
      </c>
      <c r="BG2204" s="34">
        <f t="shared" si="344"/>
        <v>82.88000000000001</v>
      </c>
      <c r="BH2204" s="32">
        <f t="shared" si="345"/>
        <v>1</v>
      </c>
      <c r="BI2204" s="32">
        <f t="shared" si="346"/>
        <v>0</v>
      </c>
      <c r="BJ2204" s="69">
        <f t="shared" si="347"/>
        <v>0</v>
      </c>
      <c r="BK2204" s="158" t="str">
        <f t="shared" si="348"/>
        <v/>
      </c>
    </row>
    <row r="2205" spans="1:63" ht="12" customHeight="1" x14ac:dyDescent="0.2">
      <c r="A2205" s="8"/>
      <c r="B2205" s="7"/>
      <c r="C2205" s="7"/>
      <c r="D2205" s="7"/>
      <c r="E2205" s="7"/>
      <c r="F2205" s="7"/>
      <c r="G2205" s="7"/>
      <c r="H2205" s="7"/>
      <c r="I2205" s="10"/>
      <c r="J2205" s="25"/>
      <c r="K2205" s="250"/>
      <c r="L2205" s="31"/>
      <c r="M2205" s="9"/>
      <c r="N2205" s="11" t="s">
        <v>25</v>
      </c>
      <c r="O2205" s="39"/>
      <c r="P2205" s="47"/>
      <c r="Q2205" s="13"/>
      <c r="R2205" s="248">
        <f t="shared" si="340"/>
        <v>0</v>
      </c>
      <c r="S2205" s="248">
        <f t="shared" si="341"/>
        <v>0</v>
      </c>
      <c r="T2205" s="248">
        <f t="shared" si="342"/>
        <v>0</v>
      </c>
      <c r="U2205" s="248">
        <f t="shared" si="343"/>
        <v>0</v>
      </c>
      <c r="V2205" s="13"/>
      <c r="W2205" s="7"/>
      <c r="AT2205" s="130"/>
      <c r="BF2205" s="33">
        <f t="shared" si="349"/>
        <v>41242</v>
      </c>
      <c r="BG2205" s="34">
        <f t="shared" si="344"/>
        <v>82.88000000000001</v>
      </c>
      <c r="BH2205" s="32">
        <f t="shared" si="345"/>
        <v>1</v>
      </c>
      <c r="BI2205" s="32">
        <f t="shared" si="346"/>
        <v>0</v>
      </c>
      <c r="BJ2205" s="69">
        <f t="shared" si="347"/>
        <v>0</v>
      </c>
      <c r="BK2205" s="158" t="str">
        <f t="shared" si="348"/>
        <v/>
      </c>
    </row>
    <row r="2206" spans="1:63" ht="12" customHeight="1" x14ac:dyDescent="0.2">
      <c r="A2206" s="8"/>
      <c r="B2206" s="7"/>
      <c r="C2206" s="7"/>
      <c r="D2206" s="7"/>
      <c r="E2206" s="7"/>
      <c r="F2206" s="7"/>
      <c r="G2206" s="7"/>
      <c r="H2206" s="7"/>
      <c r="I2206" s="10"/>
      <c r="J2206" s="25"/>
      <c r="K2206" s="250"/>
      <c r="L2206" s="31"/>
      <c r="M2206" s="9"/>
      <c r="N2206" s="11" t="s">
        <v>25</v>
      </c>
      <c r="O2206" s="39"/>
      <c r="P2206" s="47"/>
      <c r="Q2206" s="13"/>
      <c r="R2206" s="248">
        <f t="shared" si="340"/>
        <v>0</v>
      </c>
      <c r="S2206" s="248">
        <f t="shared" si="341"/>
        <v>0</v>
      </c>
      <c r="T2206" s="248">
        <f t="shared" si="342"/>
        <v>0</v>
      </c>
      <c r="U2206" s="248">
        <f t="shared" si="343"/>
        <v>0</v>
      </c>
      <c r="V2206" s="13"/>
      <c r="W2206" s="7"/>
      <c r="AT2206" s="130"/>
      <c r="BF2206" s="33">
        <f t="shared" si="349"/>
        <v>41242</v>
      </c>
      <c r="BG2206" s="34">
        <f t="shared" si="344"/>
        <v>82.88000000000001</v>
      </c>
      <c r="BH2206" s="32">
        <f t="shared" si="345"/>
        <v>1</v>
      </c>
      <c r="BI2206" s="32">
        <f t="shared" si="346"/>
        <v>0</v>
      </c>
      <c r="BJ2206" s="69">
        <f t="shared" si="347"/>
        <v>0</v>
      </c>
      <c r="BK2206" s="158" t="str">
        <f t="shared" si="348"/>
        <v/>
      </c>
    </row>
    <row r="2207" spans="1:63" ht="12" customHeight="1" x14ac:dyDescent="0.2">
      <c r="A2207" s="8"/>
      <c r="B2207" s="7"/>
      <c r="C2207" s="7"/>
      <c r="D2207" s="7"/>
      <c r="E2207" s="7"/>
      <c r="F2207" s="7"/>
      <c r="G2207" s="7"/>
      <c r="H2207" s="7"/>
      <c r="I2207" s="10"/>
      <c r="J2207" s="25"/>
      <c r="K2207" s="250"/>
      <c r="L2207" s="31"/>
      <c r="M2207" s="9"/>
      <c r="N2207" s="11" t="s">
        <v>25</v>
      </c>
      <c r="O2207" s="39"/>
      <c r="P2207" s="47"/>
      <c r="Q2207" s="13"/>
      <c r="R2207" s="248">
        <f t="shared" si="340"/>
        <v>0</v>
      </c>
      <c r="S2207" s="248">
        <f t="shared" si="341"/>
        <v>0</v>
      </c>
      <c r="T2207" s="248">
        <f t="shared" si="342"/>
        <v>0</v>
      </c>
      <c r="U2207" s="248">
        <f t="shared" si="343"/>
        <v>0</v>
      </c>
      <c r="V2207" s="13"/>
      <c r="W2207" s="7"/>
      <c r="AT2207" s="130"/>
      <c r="BF2207" s="33">
        <f t="shared" si="349"/>
        <v>41242</v>
      </c>
      <c r="BG2207" s="34">
        <f t="shared" si="344"/>
        <v>82.88000000000001</v>
      </c>
      <c r="BH2207" s="32">
        <f t="shared" si="345"/>
        <v>1</v>
      </c>
      <c r="BI2207" s="32">
        <f t="shared" si="346"/>
        <v>0</v>
      </c>
      <c r="BJ2207" s="69">
        <f t="shared" si="347"/>
        <v>0</v>
      </c>
      <c r="BK2207" s="158" t="str">
        <f t="shared" si="348"/>
        <v/>
      </c>
    </row>
    <row r="2208" spans="1:63" ht="12" customHeight="1" x14ac:dyDescent="0.2">
      <c r="A2208" s="8"/>
      <c r="B2208" s="7"/>
      <c r="C2208" s="7"/>
      <c r="D2208" s="7"/>
      <c r="E2208" s="7"/>
      <c r="F2208" s="7"/>
      <c r="G2208" s="7"/>
      <c r="H2208" s="7"/>
      <c r="I2208" s="10"/>
      <c r="J2208" s="25"/>
      <c r="K2208" s="250"/>
      <c r="L2208" s="31"/>
      <c r="M2208" s="9"/>
      <c r="N2208" s="11" t="s">
        <v>25</v>
      </c>
      <c r="O2208" s="39"/>
      <c r="P2208" s="47"/>
      <c r="Q2208" s="13"/>
      <c r="R2208" s="248">
        <f t="shared" si="340"/>
        <v>0</v>
      </c>
      <c r="S2208" s="248">
        <f t="shared" si="341"/>
        <v>0</v>
      </c>
      <c r="T2208" s="248">
        <f t="shared" si="342"/>
        <v>0</v>
      </c>
      <c r="U2208" s="248">
        <f t="shared" si="343"/>
        <v>0</v>
      </c>
      <c r="V2208" s="13"/>
      <c r="W2208" s="7"/>
      <c r="AT2208" s="130"/>
      <c r="BF2208" s="33">
        <f t="shared" si="349"/>
        <v>41242</v>
      </c>
      <c r="BG2208" s="34">
        <f t="shared" si="344"/>
        <v>82.88000000000001</v>
      </c>
      <c r="BH2208" s="32">
        <f t="shared" si="345"/>
        <v>1</v>
      </c>
      <c r="BI2208" s="32">
        <f t="shared" si="346"/>
        <v>0</v>
      </c>
      <c r="BJ2208" s="69">
        <f t="shared" si="347"/>
        <v>0</v>
      </c>
      <c r="BK2208" s="158" t="str">
        <f t="shared" si="348"/>
        <v/>
      </c>
    </row>
    <row r="2209" spans="1:63" ht="12" customHeight="1" x14ac:dyDescent="0.2">
      <c r="A2209" s="8"/>
      <c r="B2209" s="7"/>
      <c r="C2209" s="7"/>
      <c r="D2209" s="7"/>
      <c r="E2209" s="7"/>
      <c r="F2209" s="7"/>
      <c r="G2209" s="7"/>
      <c r="H2209" s="7"/>
      <c r="I2209" s="10"/>
      <c r="J2209" s="25"/>
      <c r="K2209" s="250"/>
      <c r="L2209" s="31"/>
      <c r="M2209" s="9"/>
      <c r="N2209" s="11" t="s">
        <v>25</v>
      </c>
      <c r="O2209" s="39"/>
      <c r="P2209" s="47"/>
      <c r="Q2209" s="13"/>
      <c r="R2209" s="248">
        <f t="shared" si="340"/>
        <v>0</v>
      </c>
      <c r="S2209" s="248">
        <f t="shared" si="341"/>
        <v>0</v>
      </c>
      <c r="T2209" s="248">
        <f t="shared" si="342"/>
        <v>0</v>
      </c>
      <c r="U2209" s="248">
        <f t="shared" si="343"/>
        <v>0</v>
      </c>
      <c r="V2209" s="13"/>
      <c r="W2209" s="7"/>
      <c r="AT2209" s="130"/>
      <c r="BF2209" s="33">
        <f t="shared" si="349"/>
        <v>41242</v>
      </c>
      <c r="BG2209" s="34">
        <f t="shared" si="344"/>
        <v>82.88000000000001</v>
      </c>
      <c r="BH2209" s="32">
        <f t="shared" si="345"/>
        <v>1</v>
      </c>
      <c r="BI2209" s="32">
        <f t="shared" si="346"/>
        <v>0</v>
      </c>
      <c r="BJ2209" s="69">
        <f t="shared" si="347"/>
        <v>0</v>
      </c>
      <c r="BK2209" s="158" t="str">
        <f t="shared" si="348"/>
        <v/>
      </c>
    </row>
    <row r="2210" spans="1:63" ht="12" customHeight="1" x14ac:dyDescent="0.2">
      <c r="A2210" s="8"/>
      <c r="B2210" s="7"/>
      <c r="C2210" s="7"/>
      <c r="D2210" s="7"/>
      <c r="E2210" s="7"/>
      <c r="F2210" s="7"/>
      <c r="G2210" s="7"/>
      <c r="H2210" s="7"/>
      <c r="I2210" s="10"/>
      <c r="J2210" s="25"/>
      <c r="K2210" s="250"/>
      <c r="L2210" s="31"/>
      <c r="M2210" s="9"/>
      <c r="N2210" s="11" t="s">
        <v>25</v>
      </c>
      <c r="O2210" s="39"/>
      <c r="P2210" s="47"/>
      <c r="Q2210" s="13"/>
      <c r="R2210" s="248">
        <f t="shared" si="340"/>
        <v>0</v>
      </c>
      <c r="S2210" s="248">
        <f t="shared" si="341"/>
        <v>0</v>
      </c>
      <c r="T2210" s="248">
        <f t="shared" si="342"/>
        <v>0</v>
      </c>
      <c r="U2210" s="248">
        <f t="shared" si="343"/>
        <v>0</v>
      </c>
      <c r="V2210" s="13"/>
      <c r="W2210" s="7"/>
      <c r="AT2210" s="130"/>
      <c r="BF2210" s="33">
        <f t="shared" si="349"/>
        <v>41242</v>
      </c>
      <c r="BG2210" s="34">
        <f t="shared" si="344"/>
        <v>82.88000000000001</v>
      </c>
      <c r="BH2210" s="32">
        <f t="shared" si="345"/>
        <v>1</v>
      </c>
      <c r="BI2210" s="32">
        <f t="shared" si="346"/>
        <v>0</v>
      </c>
      <c r="BJ2210" s="69">
        <f t="shared" si="347"/>
        <v>0</v>
      </c>
      <c r="BK2210" s="158" t="str">
        <f t="shared" si="348"/>
        <v/>
      </c>
    </row>
    <row r="2211" spans="1:63" ht="12" customHeight="1" x14ac:dyDescent="0.2">
      <c r="A2211" s="8"/>
      <c r="B2211" s="7"/>
      <c r="C2211" s="7"/>
      <c r="D2211" s="7"/>
      <c r="E2211" s="7"/>
      <c r="F2211" s="7"/>
      <c r="G2211" s="7"/>
      <c r="H2211" s="7"/>
      <c r="I2211" s="10"/>
      <c r="J2211" s="25"/>
      <c r="K2211" s="250"/>
      <c r="L2211" s="31"/>
      <c r="M2211" s="9"/>
      <c r="N2211" s="11" t="s">
        <v>25</v>
      </c>
      <c r="O2211" s="39"/>
      <c r="P2211" s="47"/>
      <c r="Q2211" s="13"/>
      <c r="R2211" s="248">
        <f t="shared" si="340"/>
        <v>0</v>
      </c>
      <c r="S2211" s="248">
        <f t="shared" si="341"/>
        <v>0</v>
      </c>
      <c r="T2211" s="248">
        <f t="shared" si="342"/>
        <v>0</v>
      </c>
      <c r="U2211" s="248">
        <f t="shared" si="343"/>
        <v>0</v>
      </c>
      <c r="V2211" s="13"/>
      <c r="W2211" s="7"/>
      <c r="AT2211" s="130"/>
      <c r="BF2211" s="33">
        <f t="shared" si="349"/>
        <v>41242</v>
      </c>
      <c r="BG2211" s="34">
        <f t="shared" si="344"/>
        <v>82.88000000000001</v>
      </c>
      <c r="BH2211" s="32">
        <f t="shared" si="345"/>
        <v>1</v>
      </c>
      <c r="BI2211" s="32">
        <f t="shared" si="346"/>
        <v>0</v>
      </c>
      <c r="BJ2211" s="69">
        <f t="shared" si="347"/>
        <v>0</v>
      </c>
      <c r="BK2211" s="158" t="str">
        <f t="shared" si="348"/>
        <v/>
      </c>
    </row>
    <row r="2212" spans="1:63" ht="12" customHeight="1" x14ac:dyDescent="0.2">
      <c r="A2212" s="8"/>
      <c r="B2212" s="7"/>
      <c r="C2212" s="7"/>
      <c r="D2212" s="7"/>
      <c r="E2212" s="7"/>
      <c r="F2212" s="7"/>
      <c r="G2212" s="7"/>
      <c r="H2212" s="7"/>
      <c r="I2212" s="10"/>
      <c r="J2212" s="25"/>
      <c r="K2212" s="250"/>
      <c r="L2212" s="31"/>
      <c r="M2212" s="9"/>
      <c r="N2212" s="11" t="s">
        <v>25</v>
      </c>
      <c r="O2212" s="39"/>
      <c r="P2212" s="47"/>
      <c r="Q2212" s="13"/>
      <c r="R2212" s="248">
        <f t="shared" si="340"/>
        <v>0</v>
      </c>
      <c r="S2212" s="248">
        <f t="shared" si="341"/>
        <v>0</v>
      </c>
      <c r="T2212" s="248">
        <f t="shared" si="342"/>
        <v>0</v>
      </c>
      <c r="U2212" s="248">
        <f t="shared" si="343"/>
        <v>0</v>
      </c>
      <c r="V2212" s="13"/>
      <c r="W2212" s="7"/>
      <c r="AT2212" s="130"/>
      <c r="BF2212" s="33">
        <f t="shared" si="349"/>
        <v>41242</v>
      </c>
      <c r="BG2212" s="34">
        <f t="shared" si="344"/>
        <v>82.88000000000001</v>
      </c>
      <c r="BH2212" s="32">
        <f t="shared" si="345"/>
        <v>1</v>
      </c>
      <c r="BI2212" s="32">
        <f t="shared" si="346"/>
        <v>0</v>
      </c>
      <c r="BJ2212" s="69">
        <f t="shared" si="347"/>
        <v>0</v>
      </c>
      <c r="BK2212" s="158" t="str">
        <f t="shared" si="348"/>
        <v/>
      </c>
    </row>
    <row r="2213" spans="1:63" ht="12" customHeight="1" x14ac:dyDescent="0.2">
      <c r="A2213" s="8"/>
      <c r="B2213" s="7"/>
      <c r="C2213" s="7"/>
      <c r="D2213" s="7"/>
      <c r="E2213" s="7"/>
      <c r="F2213" s="7"/>
      <c r="G2213" s="7"/>
      <c r="H2213" s="7"/>
      <c r="I2213" s="10"/>
      <c r="J2213" s="25"/>
      <c r="K2213" s="250"/>
      <c r="L2213" s="31"/>
      <c r="M2213" s="9"/>
      <c r="N2213" s="11" t="s">
        <v>25</v>
      </c>
      <c r="O2213" s="39"/>
      <c r="P2213" s="47"/>
      <c r="Q2213" s="13"/>
      <c r="R2213" s="248">
        <f t="shared" si="340"/>
        <v>0</v>
      </c>
      <c r="S2213" s="248">
        <f t="shared" si="341"/>
        <v>0</v>
      </c>
      <c r="T2213" s="248">
        <f t="shared" si="342"/>
        <v>0</v>
      </c>
      <c r="U2213" s="248">
        <f t="shared" si="343"/>
        <v>0</v>
      </c>
      <c r="V2213" s="13"/>
      <c r="W2213" s="7"/>
      <c r="AT2213" s="130"/>
      <c r="BF2213" s="33">
        <f t="shared" si="349"/>
        <v>41242</v>
      </c>
      <c r="BG2213" s="34">
        <f t="shared" si="344"/>
        <v>82.88000000000001</v>
      </c>
      <c r="BH2213" s="32">
        <f t="shared" si="345"/>
        <v>1</v>
      </c>
      <c r="BI2213" s="32">
        <f t="shared" si="346"/>
        <v>0</v>
      </c>
      <c r="BJ2213" s="69">
        <f t="shared" si="347"/>
        <v>0</v>
      </c>
      <c r="BK2213" s="158" t="str">
        <f t="shared" si="348"/>
        <v/>
      </c>
    </row>
    <row r="2214" spans="1:63" ht="12" customHeight="1" x14ac:dyDescent="0.2">
      <c r="A2214" s="8"/>
      <c r="B2214" s="7"/>
      <c r="C2214" s="7"/>
      <c r="D2214" s="7"/>
      <c r="E2214" s="7"/>
      <c r="F2214" s="7"/>
      <c r="G2214" s="7"/>
      <c r="H2214" s="7"/>
      <c r="I2214" s="10"/>
      <c r="J2214" s="25"/>
      <c r="K2214" s="250"/>
      <c r="L2214" s="31"/>
      <c r="M2214" s="9"/>
      <c r="N2214" s="11" t="s">
        <v>25</v>
      </c>
      <c r="O2214" s="39"/>
      <c r="P2214" s="47"/>
      <c r="Q2214" s="13"/>
      <c r="R2214" s="248">
        <f t="shared" si="340"/>
        <v>0</v>
      </c>
      <c r="S2214" s="248">
        <f t="shared" si="341"/>
        <v>0</v>
      </c>
      <c r="T2214" s="248">
        <f t="shared" si="342"/>
        <v>0</v>
      </c>
      <c r="U2214" s="248">
        <f t="shared" si="343"/>
        <v>0</v>
      </c>
      <c r="V2214" s="13"/>
      <c r="W2214" s="7"/>
      <c r="AT2214" s="130"/>
      <c r="BF2214" s="33">
        <f t="shared" si="349"/>
        <v>41242</v>
      </c>
      <c r="BG2214" s="34">
        <f t="shared" si="344"/>
        <v>82.88000000000001</v>
      </c>
      <c r="BH2214" s="32">
        <f t="shared" si="345"/>
        <v>1</v>
      </c>
      <c r="BI2214" s="32">
        <f t="shared" si="346"/>
        <v>0</v>
      </c>
      <c r="BJ2214" s="69">
        <f t="shared" si="347"/>
        <v>0</v>
      </c>
      <c r="BK2214" s="158" t="str">
        <f t="shared" si="348"/>
        <v/>
      </c>
    </row>
    <row r="2215" spans="1:63" ht="12" customHeight="1" x14ac:dyDescent="0.2">
      <c r="A2215" s="8"/>
      <c r="B2215" s="7"/>
      <c r="C2215" s="7"/>
      <c r="D2215" s="7"/>
      <c r="E2215" s="7"/>
      <c r="F2215" s="7"/>
      <c r="G2215" s="7"/>
      <c r="H2215" s="7"/>
      <c r="I2215" s="10"/>
      <c r="J2215" s="25"/>
      <c r="K2215" s="250"/>
      <c r="L2215" s="31"/>
      <c r="M2215" s="9"/>
      <c r="N2215" s="11" t="s">
        <v>25</v>
      </c>
      <c r="O2215" s="39"/>
      <c r="P2215" s="47"/>
      <c r="Q2215" s="13"/>
      <c r="R2215" s="248">
        <f t="shared" si="340"/>
        <v>0</v>
      </c>
      <c r="S2215" s="248">
        <f t="shared" si="341"/>
        <v>0</v>
      </c>
      <c r="T2215" s="248">
        <f t="shared" si="342"/>
        <v>0</v>
      </c>
      <c r="U2215" s="248">
        <f t="shared" si="343"/>
        <v>0</v>
      </c>
      <c r="V2215" s="13"/>
      <c r="W2215" s="7"/>
      <c r="AT2215" s="130"/>
      <c r="BF2215" s="33">
        <f t="shared" si="349"/>
        <v>41242</v>
      </c>
      <c r="BG2215" s="34">
        <f t="shared" si="344"/>
        <v>82.88000000000001</v>
      </c>
      <c r="BH2215" s="32">
        <f t="shared" si="345"/>
        <v>1</v>
      </c>
      <c r="BI2215" s="32">
        <f t="shared" si="346"/>
        <v>0</v>
      </c>
      <c r="BJ2215" s="69">
        <f t="shared" si="347"/>
        <v>0</v>
      </c>
      <c r="BK2215" s="158" t="str">
        <f t="shared" si="348"/>
        <v/>
      </c>
    </row>
    <row r="2216" spans="1:63" ht="12" customHeight="1" x14ac:dyDescent="0.2">
      <c r="A2216" s="8"/>
      <c r="B2216" s="7"/>
      <c r="C2216" s="7"/>
      <c r="D2216" s="7"/>
      <c r="E2216" s="7"/>
      <c r="F2216" s="7"/>
      <c r="G2216" s="7"/>
      <c r="H2216" s="7"/>
      <c r="I2216" s="10"/>
      <c r="J2216" s="25"/>
      <c r="K2216" s="250"/>
      <c r="L2216" s="31"/>
      <c r="M2216" s="9"/>
      <c r="N2216" s="11" t="s">
        <v>25</v>
      </c>
      <c r="O2216" s="39"/>
      <c r="P2216" s="47"/>
      <c r="Q2216" s="13"/>
      <c r="R2216" s="248">
        <f t="shared" si="340"/>
        <v>0</v>
      </c>
      <c r="S2216" s="248">
        <f t="shared" si="341"/>
        <v>0</v>
      </c>
      <c r="T2216" s="248">
        <f t="shared" si="342"/>
        <v>0</v>
      </c>
      <c r="U2216" s="248">
        <f t="shared" si="343"/>
        <v>0</v>
      </c>
      <c r="V2216" s="13"/>
      <c r="W2216" s="7"/>
      <c r="AT2216" s="130"/>
      <c r="BF2216" s="33">
        <f t="shared" si="349"/>
        <v>41242</v>
      </c>
      <c r="BG2216" s="34">
        <f t="shared" si="344"/>
        <v>82.88000000000001</v>
      </c>
      <c r="BH2216" s="32">
        <f t="shared" si="345"/>
        <v>1</v>
      </c>
      <c r="BI2216" s="32">
        <f t="shared" si="346"/>
        <v>0</v>
      </c>
      <c r="BJ2216" s="69">
        <f t="shared" si="347"/>
        <v>0</v>
      </c>
      <c r="BK2216" s="158" t="str">
        <f t="shared" si="348"/>
        <v/>
      </c>
    </row>
    <row r="2217" spans="1:63" ht="12" customHeight="1" x14ac:dyDescent="0.2">
      <c r="A2217" s="8"/>
      <c r="B2217" s="7"/>
      <c r="C2217" s="7"/>
      <c r="D2217" s="7"/>
      <c r="E2217" s="7"/>
      <c r="F2217" s="7"/>
      <c r="G2217" s="7"/>
      <c r="H2217" s="7"/>
      <c r="I2217" s="10"/>
      <c r="J2217" s="25"/>
      <c r="K2217" s="250"/>
      <c r="L2217" s="31"/>
      <c r="M2217" s="9"/>
      <c r="N2217" s="11" t="s">
        <v>25</v>
      </c>
      <c r="O2217" s="39"/>
      <c r="P2217" s="47"/>
      <c r="Q2217" s="13"/>
      <c r="R2217" s="248">
        <f t="shared" si="340"/>
        <v>0</v>
      </c>
      <c r="S2217" s="248">
        <f t="shared" si="341"/>
        <v>0</v>
      </c>
      <c r="T2217" s="248">
        <f t="shared" si="342"/>
        <v>0</v>
      </c>
      <c r="U2217" s="248">
        <f t="shared" si="343"/>
        <v>0</v>
      </c>
      <c r="V2217" s="13"/>
      <c r="W2217" s="7"/>
      <c r="AT2217" s="130"/>
      <c r="BF2217" s="33">
        <f t="shared" si="349"/>
        <v>41242</v>
      </c>
      <c r="BG2217" s="34">
        <f t="shared" si="344"/>
        <v>82.88000000000001</v>
      </c>
      <c r="BH2217" s="32">
        <f t="shared" si="345"/>
        <v>1</v>
      </c>
      <c r="BI2217" s="32">
        <f t="shared" si="346"/>
        <v>0</v>
      </c>
      <c r="BJ2217" s="69">
        <f t="shared" si="347"/>
        <v>0</v>
      </c>
      <c r="BK2217" s="158" t="str">
        <f t="shared" si="348"/>
        <v/>
      </c>
    </row>
    <row r="2218" spans="1:63" ht="12" customHeight="1" x14ac:dyDescent="0.2">
      <c r="A2218" s="8"/>
      <c r="B2218" s="7"/>
      <c r="C2218" s="7"/>
      <c r="D2218" s="7"/>
      <c r="E2218" s="7"/>
      <c r="F2218" s="7"/>
      <c r="G2218" s="7"/>
      <c r="H2218" s="7"/>
      <c r="I2218" s="10"/>
      <c r="J2218" s="25"/>
      <c r="K2218" s="250"/>
      <c r="L2218" s="31"/>
      <c r="M2218" s="9"/>
      <c r="N2218" s="11" t="s">
        <v>25</v>
      </c>
      <c r="O2218" s="39"/>
      <c r="P2218" s="47"/>
      <c r="Q2218" s="13"/>
      <c r="R2218" s="248">
        <f t="shared" si="340"/>
        <v>0</v>
      </c>
      <c r="S2218" s="248">
        <f t="shared" si="341"/>
        <v>0</v>
      </c>
      <c r="T2218" s="248">
        <f t="shared" si="342"/>
        <v>0</v>
      </c>
      <c r="U2218" s="248">
        <f t="shared" si="343"/>
        <v>0</v>
      </c>
      <c r="V2218" s="13"/>
      <c r="W2218" s="7"/>
      <c r="AT2218" s="130"/>
      <c r="BF2218" s="33">
        <f t="shared" si="349"/>
        <v>41242</v>
      </c>
      <c r="BG2218" s="34">
        <f t="shared" si="344"/>
        <v>82.88000000000001</v>
      </c>
      <c r="BH2218" s="32">
        <f t="shared" si="345"/>
        <v>1</v>
      </c>
      <c r="BI2218" s="32">
        <f t="shared" si="346"/>
        <v>0</v>
      </c>
      <c r="BJ2218" s="69">
        <f t="shared" si="347"/>
        <v>0</v>
      </c>
      <c r="BK2218" s="158" t="str">
        <f t="shared" si="348"/>
        <v/>
      </c>
    </row>
    <row r="2219" spans="1:63" ht="12" customHeight="1" x14ac:dyDescent="0.2">
      <c r="A2219" s="8"/>
      <c r="B2219" s="7"/>
      <c r="C2219" s="7"/>
      <c r="D2219" s="7"/>
      <c r="E2219" s="7"/>
      <c r="F2219" s="7"/>
      <c r="G2219" s="7"/>
      <c r="H2219" s="7"/>
      <c r="I2219" s="10"/>
      <c r="J2219" s="25"/>
      <c r="K2219" s="250"/>
      <c r="L2219" s="31"/>
      <c r="M2219" s="9"/>
      <c r="N2219" s="11" t="s">
        <v>25</v>
      </c>
      <c r="O2219" s="39"/>
      <c r="P2219" s="47"/>
      <c r="Q2219" s="13"/>
      <c r="R2219" s="248">
        <f t="shared" si="340"/>
        <v>0</v>
      </c>
      <c r="S2219" s="248">
        <f t="shared" si="341"/>
        <v>0</v>
      </c>
      <c r="T2219" s="248">
        <f t="shared" si="342"/>
        <v>0</v>
      </c>
      <c r="U2219" s="248">
        <f t="shared" si="343"/>
        <v>0</v>
      </c>
      <c r="V2219" s="13"/>
      <c r="W2219" s="7"/>
      <c r="AT2219" s="130"/>
      <c r="BF2219" s="33">
        <f t="shared" si="349"/>
        <v>41242</v>
      </c>
      <c r="BG2219" s="34">
        <f t="shared" si="344"/>
        <v>82.88000000000001</v>
      </c>
      <c r="BH2219" s="32">
        <f t="shared" si="345"/>
        <v>1</v>
      </c>
      <c r="BI2219" s="32">
        <f t="shared" si="346"/>
        <v>0</v>
      </c>
      <c r="BJ2219" s="69">
        <f t="shared" si="347"/>
        <v>0</v>
      </c>
      <c r="BK2219" s="158" t="str">
        <f t="shared" si="348"/>
        <v/>
      </c>
    </row>
    <row r="2220" spans="1:63" ht="12" customHeight="1" x14ac:dyDescent="0.2">
      <c r="A2220" s="8"/>
      <c r="B2220" s="7"/>
      <c r="C2220" s="7"/>
      <c r="D2220" s="7"/>
      <c r="E2220" s="7"/>
      <c r="F2220" s="7"/>
      <c r="G2220" s="7"/>
      <c r="H2220" s="7"/>
      <c r="I2220" s="10"/>
      <c r="J2220" s="25"/>
      <c r="K2220" s="250"/>
      <c r="L2220" s="31"/>
      <c r="M2220" s="9"/>
      <c r="N2220" s="11" t="s">
        <v>25</v>
      </c>
      <c r="O2220" s="39"/>
      <c r="P2220" s="47"/>
      <c r="Q2220" s="13"/>
      <c r="R2220" s="248">
        <f t="shared" si="340"/>
        <v>0</v>
      </c>
      <c r="S2220" s="248">
        <f t="shared" si="341"/>
        <v>0</v>
      </c>
      <c r="T2220" s="248">
        <f t="shared" si="342"/>
        <v>0</v>
      </c>
      <c r="U2220" s="248">
        <f t="shared" si="343"/>
        <v>0</v>
      </c>
      <c r="V2220" s="13"/>
      <c r="W2220" s="7"/>
      <c r="AT2220" s="130"/>
      <c r="BF2220" s="33">
        <f t="shared" si="349"/>
        <v>41242</v>
      </c>
      <c r="BG2220" s="34">
        <f t="shared" si="344"/>
        <v>82.88000000000001</v>
      </c>
      <c r="BH2220" s="32">
        <f t="shared" si="345"/>
        <v>1</v>
      </c>
      <c r="BI2220" s="32">
        <f t="shared" si="346"/>
        <v>0</v>
      </c>
      <c r="BJ2220" s="69">
        <f t="shared" si="347"/>
        <v>0</v>
      </c>
      <c r="BK2220" s="158" t="str">
        <f t="shared" si="348"/>
        <v/>
      </c>
    </row>
    <row r="2221" spans="1:63" ht="12" customHeight="1" x14ac:dyDescent="0.2">
      <c r="A2221" s="8"/>
      <c r="B2221" s="7"/>
      <c r="C2221" s="7"/>
      <c r="D2221" s="7"/>
      <c r="E2221" s="7"/>
      <c r="F2221" s="7"/>
      <c r="G2221" s="7"/>
      <c r="H2221" s="7"/>
      <c r="I2221" s="10"/>
      <c r="J2221" s="25"/>
      <c r="K2221" s="250"/>
      <c r="L2221" s="31"/>
      <c r="M2221" s="9"/>
      <c r="N2221" s="11" t="s">
        <v>25</v>
      </c>
      <c r="O2221" s="39"/>
      <c r="P2221" s="47"/>
      <c r="Q2221" s="13"/>
      <c r="R2221" s="248">
        <f t="shared" si="340"/>
        <v>0</v>
      </c>
      <c r="S2221" s="248">
        <f t="shared" si="341"/>
        <v>0</v>
      </c>
      <c r="T2221" s="248">
        <f t="shared" si="342"/>
        <v>0</v>
      </c>
      <c r="U2221" s="248">
        <f t="shared" si="343"/>
        <v>0</v>
      </c>
      <c r="V2221" s="13"/>
      <c r="W2221" s="7"/>
      <c r="AT2221" s="130"/>
      <c r="BF2221" s="33">
        <f t="shared" si="349"/>
        <v>41242</v>
      </c>
      <c r="BG2221" s="34">
        <f t="shared" si="344"/>
        <v>82.88000000000001</v>
      </c>
      <c r="BH2221" s="32">
        <f t="shared" si="345"/>
        <v>1</v>
      </c>
      <c r="BI2221" s="32">
        <f t="shared" si="346"/>
        <v>0</v>
      </c>
      <c r="BJ2221" s="69">
        <f t="shared" si="347"/>
        <v>0</v>
      </c>
      <c r="BK2221" s="158" t="str">
        <f t="shared" si="348"/>
        <v/>
      </c>
    </row>
    <row r="2222" spans="1:63" ht="12" customHeight="1" x14ac:dyDescent="0.2">
      <c r="A2222" s="8"/>
      <c r="B2222" s="7"/>
      <c r="C2222" s="7"/>
      <c r="D2222" s="7"/>
      <c r="E2222" s="7"/>
      <c r="F2222" s="7"/>
      <c r="G2222" s="7"/>
      <c r="H2222" s="7"/>
      <c r="I2222" s="10"/>
      <c r="J2222" s="25"/>
      <c r="K2222" s="250"/>
      <c r="L2222" s="31"/>
      <c r="M2222" s="9"/>
      <c r="N2222" s="11" t="s">
        <v>25</v>
      </c>
      <c r="O2222" s="39"/>
      <c r="P2222" s="47"/>
      <c r="Q2222" s="13"/>
      <c r="R2222" s="248">
        <f t="shared" si="340"/>
        <v>0</v>
      </c>
      <c r="S2222" s="248">
        <f t="shared" si="341"/>
        <v>0</v>
      </c>
      <c r="T2222" s="248">
        <f t="shared" si="342"/>
        <v>0</v>
      </c>
      <c r="U2222" s="248">
        <f t="shared" si="343"/>
        <v>0</v>
      </c>
      <c r="V2222" s="13"/>
      <c r="W2222" s="7"/>
      <c r="AT2222" s="130"/>
      <c r="BF2222" s="33">
        <f t="shared" si="349"/>
        <v>41242</v>
      </c>
      <c r="BG2222" s="34">
        <f t="shared" si="344"/>
        <v>82.88000000000001</v>
      </c>
      <c r="BH2222" s="32">
        <f t="shared" si="345"/>
        <v>1</v>
      </c>
      <c r="BI2222" s="32">
        <f t="shared" si="346"/>
        <v>0</v>
      </c>
      <c r="BJ2222" s="69">
        <f t="shared" si="347"/>
        <v>0</v>
      </c>
      <c r="BK2222" s="158" t="str">
        <f t="shared" si="348"/>
        <v/>
      </c>
    </row>
    <row r="2223" spans="1:63" ht="12" customHeight="1" x14ac:dyDescent="0.2">
      <c r="A2223" s="8"/>
      <c r="B2223" s="7"/>
      <c r="C2223" s="7"/>
      <c r="D2223" s="7"/>
      <c r="E2223" s="7"/>
      <c r="F2223" s="7"/>
      <c r="G2223" s="7"/>
      <c r="H2223" s="7"/>
      <c r="I2223" s="10"/>
      <c r="J2223" s="25"/>
      <c r="K2223" s="250"/>
      <c r="L2223" s="31"/>
      <c r="M2223" s="9"/>
      <c r="N2223" s="11" t="s">
        <v>25</v>
      </c>
      <c r="O2223" s="39"/>
      <c r="P2223" s="47"/>
      <c r="Q2223" s="13"/>
      <c r="R2223" s="248">
        <f t="shared" si="340"/>
        <v>0</v>
      </c>
      <c r="S2223" s="248">
        <f t="shared" si="341"/>
        <v>0</v>
      </c>
      <c r="T2223" s="248">
        <f t="shared" si="342"/>
        <v>0</v>
      </c>
      <c r="U2223" s="248">
        <f t="shared" si="343"/>
        <v>0</v>
      </c>
      <c r="V2223" s="13"/>
      <c r="W2223" s="7"/>
      <c r="AT2223" s="130"/>
      <c r="BF2223" s="33">
        <f t="shared" si="349"/>
        <v>41242</v>
      </c>
      <c r="BG2223" s="34">
        <f t="shared" si="344"/>
        <v>82.88000000000001</v>
      </c>
      <c r="BH2223" s="32">
        <f t="shared" si="345"/>
        <v>1</v>
      </c>
      <c r="BI2223" s="32">
        <f t="shared" si="346"/>
        <v>0</v>
      </c>
      <c r="BJ2223" s="69">
        <f t="shared" si="347"/>
        <v>0</v>
      </c>
      <c r="BK2223" s="158" t="str">
        <f t="shared" si="348"/>
        <v/>
      </c>
    </row>
    <row r="2224" spans="1:63" ht="12" customHeight="1" x14ac:dyDescent="0.2">
      <c r="A2224" s="8"/>
      <c r="B2224" s="7"/>
      <c r="C2224" s="7"/>
      <c r="D2224" s="7"/>
      <c r="E2224" s="7"/>
      <c r="F2224" s="7"/>
      <c r="G2224" s="7"/>
      <c r="H2224" s="7"/>
      <c r="I2224" s="10"/>
      <c r="J2224" s="25"/>
      <c r="K2224" s="250"/>
      <c r="L2224" s="31"/>
      <c r="M2224" s="9"/>
      <c r="N2224" s="11" t="s">
        <v>25</v>
      </c>
      <c r="O2224" s="39"/>
      <c r="P2224" s="47"/>
      <c r="Q2224" s="13"/>
      <c r="R2224" s="248">
        <f t="shared" si="340"/>
        <v>0</v>
      </c>
      <c r="S2224" s="248">
        <f t="shared" si="341"/>
        <v>0</v>
      </c>
      <c r="T2224" s="248">
        <f t="shared" si="342"/>
        <v>0</v>
      </c>
      <c r="U2224" s="248">
        <f t="shared" si="343"/>
        <v>0</v>
      </c>
      <c r="V2224" s="13"/>
      <c r="W2224" s="7"/>
      <c r="AT2224" s="130"/>
      <c r="BF2224" s="33">
        <f t="shared" si="349"/>
        <v>41242</v>
      </c>
      <c r="BG2224" s="34">
        <f t="shared" si="344"/>
        <v>82.88000000000001</v>
      </c>
      <c r="BH2224" s="32">
        <f t="shared" si="345"/>
        <v>1</v>
      </c>
      <c r="BI2224" s="32">
        <f t="shared" si="346"/>
        <v>0</v>
      </c>
      <c r="BJ2224" s="69">
        <f t="shared" si="347"/>
        <v>0</v>
      </c>
      <c r="BK2224" s="158" t="str">
        <f t="shared" si="348"/>
        <v/>
      </c>
    </row>
    <row r="2225" spans="1:63" ht="12" customHeight="1" x14ac:dyDescent="0.2">
      <c r="A2225" s="8"/>
      <c r="B2225" s="7"/>
      <c r="C2225" s="7"/>
      <c r="D2225" s="7"/>
      <c r="E2225" s="7"/>
      <c r="F2225" s="7"/>
      <c r="G2225" s="7"/>
      <c r="H2225" s="7"/>
      <c r="I2225" s="10"/>
      <c r="J2225" s="25"/>
      <c r="K2225" s="250"/>
      <c r="L2225" s="31"/>
      <c r="M2225" s="9"/>
      <c r="N2225" s="11" t="s">
        <v>25</v>
      </c>
      <c r="O2225" s="39"/>
      <c r="P2225" s="47"/>
      <c r="Q2225" s="13"/>
      <c r="R2225" s="248">
        <f t="shared" si="340"/>
        <v>0</v>
      </c>
      <c r="S2225" s="248">
        <f t="shared" si="341"/>
        <v>0</v>
      </c>
      <c r="T2225" s="248">
        <f t="shared" si="342"/>
        <v>0</v>
      </c>
      <c r="U2225" s="248">
        <f t="shared" si="343"/>
        <v>0</v>
      </c>
      <c r="V2225" s="13"/>
      <c r="W2225" s="7"/>
      <c r="AT2225" s="130"/>
      <c r="BF2225" s="33">
        <f t="shared" si="349"/>
        <v>41242</v>
      </c>
      <c r="BG2225" s="34">
        <f t="shared" si="344"/>
        <v>82.88000000000001</v>
      </c>
      <c r="BH2225" s="32">
        <f t="shared" si="345"/>
        <v>1</v>
      </c>
      <c r="BI2225" s="32">
        <f t="shared" si="346"/>
        <v>0</v>
      </c>
      <c r="BJ2225" s="69">
        <f t="shared" si="347"/>
        <v>0</v>
      </c>
      <c r="BK2225" s="158" t="str">
        <f t="shared" si="348"/>
        <v/>
      </c>
    </row>
    <row r="2226" spans="1:63" ht="12" customHeight="1" x14ac:dyDescent="0.2">
      <c r="A2226" s="8"/>
      <c r="B2226" s="7"/>
      <c r="C2226" s="7"/>
      <c r="D2226" s="7"/>
      <c r="E2226" s="7"/>
      <c r="F2226" s="7"/>
      <c r="G2226" s="7"/>
      <c r="H2226" s="7"/>
      <c r="I2226" s="10"/>
      <c r="J2226" s="25"/>
      <c r="K2226" s="250"/>
      <c r="L2226" s="31"/>
      <c r="M2226" s="9"/>
      <c r="N2226" s="11" t="s">
        <v>25</v>
      </c>
      <c r="O2226" s="39"/>
      <c r="P2226" s="47"/>
      <c r="Q2226" s="13"/>
      <c r="R2226" s="248">
        <f t="shared" si="340"/>
        <v>0</v>
      </c>
      <c r="S2226" s="248">
        <f t="shared" si="341"/>
        <v>0</v>
      </c>
      <c r="T2226" s="248">
        <f t="shared" si="342"/>
        <v>0</v>
      </c>
      <c r="U2226" s="248">
        <f t="shared" si="343"/>
        <v>0</v>
      </c>
      <c r="V2226" s="13"/>
      <c r="W2226" s="7"/>
      <c r="AT2226" s="130"/>
      <c r="BF2226" s="33">
        <f t="shared" si="349"/>
        <v>41242</v>
      </c>
      <c r="BG2226" s="34">
        <f t="shared" si="344"/>
        <v>82.88000000000001</v>
      </c>
      <c r="BH2226" s="32">
        <f t="shared" si="345"/>
        <v>1</v>
      </c>
      <c r="BI2226" s="32">
        <f t="shared" si="346"/>
        <v>0</v>
      </c>
      <c r="BJ2226" s="69">
        <f t="shared" si="347"/>
        <v>0</v>
      </c>
      <c r="BK2226" s="158" t="str">
        <f t="shared" si="348"/>
        <v/>
      </c>
    </row>
    <row r="2227" spans="1:63" ht="12" customHeight="1" x14ac:dyDescent="0.2">
      <c r="A2227" s="8"/>
      <c r="B2227" s="7"/>
      <c r="C2227" s="7"/>
      <c r="D2227" s="7"/>
      <c r="E2227" s="7"/>
      <c r="F2227" s="7"/>
      <c r="G2227" s="7"/>
      <c r="H2227" s="7"/>
      <c r="I2227" s="10"/>
      <c r="J2227" s="25"/>
      <c r="K2227" s="250"/>
      <c r="L2227" s="31"/>
      <c r="M2227" s="9"/>
      <c r="N2227" s="11" t="s">
        <v>25</v>
      </c>
      <c r="O2227" s="39"/>
      <c r="P2227" s="47"/>
      <c r="Q2227" s="13"/>
      <c r="R2227" s="248">
        <f t="shared" si="340"/>
        <v>0</v>
      </c>
      <c r="S2227" s="248">
        <f t="shared" si="341"/>
        <v>0</v>
      </c>
      <c r="T2227" s="248">
        <f t="shared" si="342"/>
        <v>0</v>
      </c>
      <c r="U2227" s="248">
        <f t="shared" si="343"/>
        <v>0</v>
      </c>
      <c r="V2227" s="13"/>
      <c r="W2227" s="7"/>
      <c r="AT2227" s="130"/>
      <c r="BF2227" s="33">
        <f t="shared" si="349"/>
        <v>41242</v>
      </c>
      <c r="BG2227" s="34">
        <f t="shared" si="344"/>
        <v>82.88000000000001</v>
      </c>
      <c r="BH2227" s="32">
        <f t="shared" si="345"/>
        <v>1</v>
      </c>
      <c r="BI2227" s="32">
        <f t="shared" si="346"/>
        <v>0</v>
      </c>
      <c r="BJ2227" s="69">
        <f t="shared" si="347"/>
        <v>0</v>
      </c>
      <c r="BK2227" s="158" t="str">
        <f t="shared" si="348"/>
        <v/>
      </c>
    </row>
    <row r="2228" spans="1:63" ht="12" customHeight="1" x14ac:dyDescent="0.2">
      <c r="A2228" s="8"/>
      <c r="B2228" s="7"/>
      <c r="C2228" s="7"/>
      <c r="D2228" s="7"/>
      <c r="E2228" s="7"/>
      <c r="F2228" s="7"/>
      <c r="G2228" s="7"/>
      <c r="H2228" s="7"/>
      <c r="I2228" s="10"/>
      <c r="J2228" s="25"/>
      <c r="K2228" s="250"/>
      <c r="L2228" s="31"/>
      <c r="M2228" s="9"/>
      <c r="N2228" s="11" t="s">
        <v>25</v>
      </c>
      <c r="O2228" s="39"/>
      <c r="P2228" s="47"/>
      <c r="Q2228" s="13"/>
      <c r="R2228" s="248">
        <f t="shared" si="340"/>
        <v>0</v>
      </c>
      <c r="S2228" s="248">
        <f t="shared" si="341"/>
        <v>0</v>
      </c>
      <c r="T2228" s="248">
        <f t="shared" si="342"/>
        <v>0</v>
      </c>
      <c r="U2228" s="248">
        <f t="shared" si="343"/>
        <v>0</v>
      </c>
      <c r="V2228" s="13"/>
      <c r="W2228" s="7"/>
      <c r="AT2228" s="130"/>
      <c r="BF2228" s="33">
        <f t="shared" si="349"/>
        <v>41242</v>
      </c>
      <c r="BG2228" s="34">
        <f t="shared" si="344"/>
        <v>82.88000000000001</v>
      </c>
      <c r="BH2228" s="32">
        <f t="shared" si="345"/>
        <v>1</v>
      </c>
      <c r="BI2228" s="32">
        <f t="shared" si="346"/>
        <v>0</v>
      </c>
      <c r="BJ2228" s="69">
        <f t="shared" si="347"/>
        <v>0</v>
      </c>
      <c r="BK2228" s="158" t="str">
        <f t="shared" si="348"/>
        <v/>
      </c>
    </row>
    <row r="2229" spans="1:63" ht="12" customHeight="1" x14ac:dyDescent="0.2">
      <c r="A2229" s="8"/>
      <c r="B2229" s="7"/>
      <c r="C2229" s="7"/>
      <c r="D2229" s="7"/>
      <c r="E2229" s="7"/>
      <c r="F2229" s="7"/>
      <c r="G2229" s="7"/>
      <c r="H2229" s="7"/>
      <c r="I2229" s="10"/>
      <c r="J2229" s="25"/>
      <c r="K2229" s="250"/>
      <c r="L2229" s="31"/>
      <c r="M2229" s="9"/>
      <c r="N2229" s="11" t="s">
        <v>25</v>
      </c>
      <c r="O2229" s="39"/>
      <c r="P2229" s="47"/>
      <c r="Q2229" s="13"/>
      <c r="R2229" s="248">
        <f t="shared" si="340"/>
        <v>0</v>
      </c>
      <c r="S2229" s="248">
        <f t="shared" si="341"/>
        <v>0</v>
      </c>
      <c r="T2229" s="248">
        <f t="shared" si="342"/>
        <v>0</v>
      </c>
      <c r="U2229" s="248">
        <f t="shared" si="343"/>
        <v>0</v>
      </c>
      <c r="V2229" s="13"/>
      <c r="W2229" s="7"/>
      <c r="AT2229" s="130"/>
      <c r="BF2229" s="33">
        <f t="shared" si="349"/>
        <v>41242</v>
      </c>
      <c r="BG2229" s="34">
        <f t="shared" si="344"/>
        <v>82.88000000000001</v>
      </c>
      <c r="BH2229" s="32">
        <f t="shared" si="345"/>
        <v>1</v>
      </c>
      <c r="BI2229" s="32">
        <f t="shared" si="346"/>
        <v>0</v>
      </c>
      <c r="BJ2229" s="69">
        <f t="shared" si="347"/>
        <v>0</v>
      </c>
      <c r="BK2229" s="158" t="str">
        <f t="shared" si="348"/>
        <v/>
      </c>
    </row>
    <row r="2230" spans="1:63" ht="12" customHeight="1" x14ac:dyDescent="0.2">
      <c r="A2230" s="8"/>
      <c r="B2230" s="7"/>
      <c r="C2230" s="7"/>
      <c r="D2230" s="7"/>
      <c r="E2230" s="7"/>
      <c r="F2230" s="7"/>
      <c r="G2230" s="7"/>
      <c r="H2230" s="7"/>
      <c r="I2230" s="10"/>
      <c r="J2230" s="25"/>
      <c r="K2230" s="250"/>
      <c r="L2230" s="31"/>
      <c r="M2230" s="9"/>
      <c r="N2230" s="11" t="s">
        <v>25</v>
      </c>
      <c r="O2230" s="39"/>
      <c r="P2230" s="47"/>
      <c r="Q2230" s="13"/>
      <c r="R2230" s="248">
        <f t="shared" si="340"/>
        <v>0</v>
      </c>
      <c r="S2230" s="248">
        <f t="shared" si="341"/>
        <v>0</v>
      </c>
      <c r="T2230" s="248">
        <f t="shared" si="342"/>
        <v>0</v>
      </c>
      <c r="U2230" s="248">
        <f t="shared" si="343"/>
        <v>0</v>
      </c>
      <c r="V2230" s="13"/>
      <c r="W2230" s="7"/>
      <c r="AT2230" s="130"/>
      <c r="BF2230" s="33">
        <f t="shared" si="349"/>
        <v>41242</v>
      </c>
      <c r="BG2230" s="34">
        <f t="shared" si="344"/>
        <v>82.88000000000001</v>
      </c>
      <c r="BH2230" s="32">
        <f t="shared" si="345"/>
        <v>1</v>
      </c>
      <c r="BI2230" s="32">
        <f t="shared" si="346"/>
        <v>0</v>
      </c>
      <c r="BJ2230" s="69">
        <f t="shared" si="347"/>
        <v>0</v>
      </c>
      <c r="BK2230" s="158" t="str">
        <f t="shared" si="348"/>
        <v/>
      </c>
    </row>
    <row r="2231" spans="1:63" ht="12" customHeight="1" x14ac:dyDescent="0.2">
      <c r="A2231" s="8"/>
      <c r="B2231" s="7"/>
      <c r="C2231" s="7"/>
      <c r="D2231" s="7"/>
      <c r="E2231" s="7"/>
      <c r="F2231" s="7"/>
      <c r="G2231" s="7"/>
      <c r="H2231" s="7"/>
      <c r="I2231" s="10"/>
      <c r="J2231" s="25"/>
      <c r="K2231" s="250"/>
      <c r="L2231" s="31"/>
      <c r="M2231" s="9"/>
      <c r="N2231" s="11" t="s">
        <v>25</v>
      </c>
      <c r="O2231" s="39"/>
      <c r="P2231" s="47"/>
      <c r="Q2231" s="13"/>
      <c r="R2231" s="248">
        <f t="shared" si="340"/>
        <v>0</v>
      </c>
      <c r="S2231" s="248">
        <f t="shared" si="341"/>
        <v>0</v>
      </c>
      <c r="T2231" s="248">
        <f t="shared" si="342"/>
        <v>0</v>
      </c>
      <c r="U2231" s="248">
        <f t="shared" si="343"/>
        <v>0</v>
      </c>
      <c r="V2231" s="13"/>
      <c r="W2231" s="7"/>
      <c r="AT2231" s="130"/>
      <c r="BF2231" s="33">
        <f t="shared" si="349"/>
        <v>41242</v>
      </c>
      <c r="BG2231" s="34">
        <f t="shared" si="344"/>
        <v>82.88000000000001</v>
      </c>
      <c r="BH2231" s="32">
        <f t="shared" si="345"/>
        <v>1</v>
      </c>
      <c r="BI2231" s="32">
        <f t="shared" si="346"/>
        <v>0</v>
      </c>
      <c r="BJ2231" s="69">
        <f t="shared" si="347"/>
        <v>0</v>
      </c>
      <c r="BK2231" s="158" t="str">
        <f t="shared" si="348"/>
        <v/>
      </c>
    </row>
    <row r="2232" spans="1:63" ht="12" customHeight="1" x14ac:dyDescent="0.2">
      <c r="A2232" s="8"/>
      <c r="B2232" s="7"/>
      <c r="C2232" s="7"/>
      <c r="D2232" s="7"/>
      <c r="E2232" s="7"/>
      <c r="F2232" s="7"/>
      <c r="G2232" s="7"/>
      <c r="H2232" s="7"/>
      <c r="I2232" s="10"/>
      <c r="J2232" s="25"/>
      <c r="K2232" s="250"/>
      <c r="L2232" s="31"/>
      <c r="M2232" s="9"/>
      <c r="N2232" s="11" t="s">
        <v>25</v>
      </c>
      <c r="O2232" s="39"/>
      <c r="P2232" s="47"/>
      <c r="Q2232" s="13"/>
      <c r="R2232" s="248">
        <f t="shared" si="340"/>
        <v>0</v>
      </c>
      <c r="S2232" s="248">
        <f t="shared" si="341"/>
        <v>0</v>
      </c>
      <c r="T2232" s="248">
        <f t="shared" si="342"/>
        <v>0</v>
      </c>
      <c r="U2232" s="248">
        <f t="shared" si="343"/>
        <v>0</v>
      </c>
      <c r="V2232" s="13"/>
      <c r="W2232" s="7"/>
      <c r="AT2232" s="130"/>
      <c r="BF2232" s="33">
        <f t="shared" si="349"/>
        <v>41242</v>
      </c>
      <c r="BG2232" s="34">
        <f t="shared" si="344"/>
        <v>82.88000000000001</v>
      </c>
      <c r="BH2232" s="32">
        <f t="shared" si="345"/>
        <v>1</v>
      </c>
      <c r="BI2232" s="32">
        <f t="shared" si="346"/>
        <v>0</v>
      </c>
      <c r="BJ2232" s="69">
        <f t="shared" si="347"/>
        <v>0</v>
      </c>
      <c r="BK2232" s="158" t="str">
        <f t="shared" si="348"/>
        <v/>
      </c>
    </row>
    <row r="2233" spans="1:63" ht="12" customHeight="1" x14ac:dyDescent="0.2">
      <c r="A2233" s="8"/>
      <c r="B2233" s="7"/>
      <c r="C2233" s="7"/>
      <c r="D2233" s="7"/>
      <c r="E2233" s="7"/>
      <c r="F2233" s="7"/>
      <c r="G2233" s="7"/>
      <c r="H2233" s="7"/>
      <c r="I2233" s="10"/>
      <c r="J2233" s="25"/>
      <c r="K2233" s="250"/>
      <c r="L2233" s="31"/>
      <c r="M2233" s="9"/>
      <c r="N2233" s="11" t="s">
        <v>25</v>
      </c>
      <c r="O2233" s="39"/>
      <c r="P2233" s="47"/>
      <c r="Q2233" s="13"/>
      <c r="R2233" s="248">
        <f t="shared" si="340"/>
        <v>0</v>
      </c>
      <c r="S2233" s="248">
        <f t="shared" si="341"/>
        <v>0</v>
      </c>
      <c r="T2233" s="248">
        <f t="shared" si="342"/>
        <v>0</v>
      </c>
      <c r="U2233" s="248">
        <f t="shared" si="343"/>
        <v>0</v>
      </c>
      <c r="V2233" s="13"/>
      <c r="W2233" s="7"/>
      <c r="AT2233" s="130"/>
      <c r="BF2233" s="33">
        <f t="shared" si="349"/>
        <v>41242</v>
      </c>
      <c r="BG2233" s="34">
        <f t="shared" si="344"/>
        <v>82.88000000000001</v>
      </c>
      <c r="BH2233" s="32">
        <f t="shared" si="345"/>
        <v>1</v>
      </c>
      <c r="BI2233" s="32">
        <f t="shared" si="346"/>
        <v>0</v>
      </c>
      <c r="BJ2233" s="69">
        <f t="shared" si="347"/>
        <v>0</v>
      </c>
      <c r="BK2233" s="158" t="str">
        <f t="shared" si="348"/>
        <v/>
      </c>
    </row>
    <row r="2234" spans="1:63" ht="12" customHeight="1" x14ac:dyDescent="0.2">
      <c r="A2234" s="8"/>
      <c r="B2234" s="7"/>
      <c r="C2234" s="7"/>
      <c r="D2234" s="7"/>
      <c r="E2234" s="7"/>
      <c r="F2234" s="7"/>
      <c r="G2234" s="7"/>
      <c r="H2234" s="7"/>
      <c r="I2234" s="10"/>
      <c r="J2234" s="25"/>
      <c r="K2234" s="250"/>
      <c r="L2234" s="31"/>
      <c r="M2234" s="9"/>
      <c r="N2234" s="11" t="s">
        <v>25</v>
      </c>
      <c r="O2234" s="39"/>
      <c r="P2234" s="47"/>
      <c r="Q2234" s="13"/>
      <c r="R2234" s="248">
        <f t="shared" si="340"/>
        <v>0</v>
      </c>
      <c r="S2234" s="248">
        <f t="shared" si="341"/>
        <v>0</v>
      </c>
      <c r="T2234" s="248">
        <f t="shared" si="342"/>
        <v>0</v>
      </c>
      <c r="U2234" s="248">
        <f t="shared" si="343"/>
        <v>0</v>
      </c>
      <c r="V2234" s="13"/>
      <c r="W2234" s="7"/>
      <c r="AT2234" s="130"/>
      <c r="BF2234" s="33">
        <f t="shared" si="349"/>
        <v>41242</v>
      </c>
      <c r="BG2234" s="34">
        <f t="shared" si="344"/>
        <v>82.88000000000001</v>
      </c>
      <c r="BH2234" s="32">
        <f t="shared" si="345"/>
        <v>1</v>
      </c>
      <c r="BI2234" s="32">
        <f t="shared" si="346"/>
        <v>0</v>
      </c>
      <c r="BJ2234" s="69">
        <f t="shared" si="347"/>
        <v>0</v>
      </c>
      <c r="BK2234" s="158" t="str">
        <f t="shared" si="348"/>
        <v/>
      </c>
    </row>
    <row r="2235" spans="1:63" ht="12" customHeight="1" x14ac:dyDescent="0.2">
      <c r="A2235" s="8"/>
      <c r="B2235" s="7"/>
      <c r="C2235" s="7"/>
      <c r="D2235" s="7"/>
      <c r="E2235" s="7"/>
      <c r="F2235" s="7"/>
      <c r="G2235" s="7"/>
      <c r="H2235" s="7"/>
      <c r="I2235" s="10"/>
      <c r="J2235" s="25"/>
      <c r="K2235" s="250"/>
      <c r="L2235" s="31"/>
      <c r="M2235" s="9"/>
      <c r="N2235" s="11" t="s">
        <v>25</v>
      </c>
      <c r="O2235" s="39"/>
      <c r="P2235" s="47"/>
      <c r="Q2235" s="13"/>
      <c r="R2235" s="248">
        <f t="shared" si="340"/>
        <v>0</v>
      </c>
      <c r="S2235" s="248">
        <f t="shared" si="341"/>
        <v>0</v>
      </c>
      <c r="T2235" s="248">
        <f t="shared" si="342"/>
        <v>0</v>
      </c>
      <c r="U2235" s="248">
        <f t="shared" si="343"/>
        <v>0</v>
      </c>
      <c r="V2235" s="13"/>
      <c r="W2235" s="7"/>
      <c r="AT2235" s="130"/>
      <c r="BF2235" s="33">
        <f t="shared" si="349"/>
        <v>41242</v>
      </c>
      <c r="BG2235" s="34">
        <f t="shared" si="344"/>
        <v>82.88000000000001</v>
      </c>
      <c r="BH2235" s="32">
        <f t="shared" si="345"/>
        <v>1</v>
      </c>
      <c r="BI2235" s="32">
        <f t="shared" si="346"/>
        <v>0</v>
      </c>
      <c r="BJ2235" s="69">
        <f t="shared" si="347"/>
        <v>0</v>
      </c>
      <c r="BK2235" s="158" t="str">
        <f t="shared" si="348"/>
        <v/>
      </c>
    </row>
    <row r="2236" spans="1:63" ht="12" customHeight="1" x14ac:dyDescent="0.2">
      <c r="A2236" s="8"/>
      <c r="B2236" s="7"/>
      <c r="C2236" s="7"/>
      <c r="D2236" s="7"/>
      <c r="E2236" s="7"/>
      <c r="F2236" s="7"/>
      <c r="G2236" s="7"/>
      <c r="H2236" s="7"/>
      <c r="I2236" s="10"/>
      <c r="J2236" s="25"/>
      <c r="K2236" s="250"/>
      <c r="L2236" s="31"/>
      <c r="M2236" s="9"/>
      <c r="N2236" s="11" t="s">
        <v>25</v>
      </c>
      <c r="O2236" s="39"/>
      <c r="P2236" s="47"/>
      <c r="Q2236" s="13"/>
      <c r="R2236" s="248">
        <f t="shared" si="340"/>
        <v>0</v>
      </c>
      <c r="S2236" s="248">
        <f t="shared" si="341"/>
        <v>0</v>
      </c>
      <c r="T2236" s="248">
        <f t="shared" si="342"/>
        <v>0</v>
      </c>
      <c r="U2236" s="248">
        <f t="shared" si="343"/>
        <v>0</v>
      </c>
      <c r="V2236" s="13"/>
      <c r="W2236" s="7"/>
      <c r="AT2236" s="130"/>
      <c r="BF2236" s="33">
        <f t="shared" si="349"/>
        <v>41242</v>
      </c>
      <c r="BG2236" s="34">
        <f t="shared" si="344"/>
        <v>82.88000000000001</v>
      </c>
      <c r="BH2236" s="32">
        <f t="shared" si="345"/>
        <v>1</v>
      </c>
      <c r="BI2236" s="32">
        <f t="shared" si="346"/>
        <v>0</v>
      </c>
      <c r="BJ2236" s="69">
        <f t="shared" si="347"/>
        <v>0</v>
      </c>
      <c r="BK2236" s="158" t="str">
        <f t="shared" si="348"/>
        <v/>
      </c>
    </row>
    <row r="2237" spans="1:63" ht="12" customHeight="1" x14ac:dyDescent="0.2">
      <c r="A2237" s="8"/>
      <c r="B2237" s="7"/>
      <c r="C2237" s="7"/>
      <c r="D2237" s="7"/>
      <c r="E2237" s="7"/>
      <c r="F2237" s="7"/>
      <c r="G2237" s="7"/>
      <c r="H2237" s="7"/>
      <c r="I2237" s="10"/>
      <c r="J2237" s="25"/>
      <c r="K2237" s="250"/>
      <c r="L2237" s="31"/>
      <c r="M2237" s="9"/>
      <c r="N2237" s="11" t="s">
        <v>25</v>
      </c>
      <c r="O2237" s="39"/>
      <c r="P2237" s="47"/>
      <c r="Q2237" s="13"/>
      <c r="R2237" s="248">
        <f t="shared" si="340"/>
        <v>0</v>
      </c>
      <c r="S2237" s="248">
        <f t="shared" si="341"/>
        <v>0</v>
      </c>
      <c r="T2237" s="248">
        <f t="shared" si="342"/>
        <v>0</v>
      </c>
      <c r="U2237" s="248">
        <f t="shared" si="343"/>
        <v>0</v>
      </c>
      <c r="V2237" s="13"/>
      <c r="W2237" s="7"/>
      <c r="AT2237" s="130"/>
      <c r="BF2237" s="33">
        <f t="shared" si="349"/>
        <v>41242</v>
      </c>
      <c r="BG2237" s="34">
        <f t="shared" si="344"/>
        <v>82.88000000000001</v>
      </c>
      <c r="BH2237" s="32">
        <f t="shared" si="345"/>
        <v>1</v>
      </c>
      <c r="BI2237" s="32">
        <f t="shared" si="346"/>
        <v>0</v>
      </c>
      <c r="BJ2237" s="69">
        <f t="shared" si="347"/>
        <v>0</v>
      </c>
      <c r="BK2237" s="158" t="str">
        <f t="shared" si="348"/>
        <v/>
      </c>
    </row>
    <row r="2238" spans="1:63" ht="12" customHeight="1" x14ac:dyDescent="0.2">
      <c r="A2238" s="8"/>
      <c r="B2238" s="7"/>
      <c r="C2238" s="7"/>
      <c r="D2238" s="7"/>
      <c r="E2238" s="7"/>
      <c r="F2238" s="7"/>
      <c r="G2238" s="7"/>
      <c r="H2238" s="7"/>
      <c r="I2238" s="10"/>
      <c r="J2238" s="25"/>
      <c r="K2238" s="250"/>
      <c r="L2238" s="31"/>
      <c r="M2238" s="9"/>
      <c r="N2238" s="11" t="s">
        <v>25</v>
      </c>
      <c r="O2238" s="39"/>
      <c r="P2238" s="47"/>
      <c r="Q2238" s="13"/>
      <c r="R2238" s="248">
        <f t="shared" si="340"/>
        <v>0</v>
      </c>
      <c r="S2238" s="248">
        <f t="shared" si="341"/>
        <v>0</v>
      </c>
      <c r="T2238" s="248">
        <f t="shared" si="342"/>
        <v>0</v>
      </c>
      <c r="U2238" s="248">
        <f t="shared" si="343"/>
        <v>0</v>
      </c>
      <c r="V2238" s="13"/>
      <c r="W2238" s="7"/>
      <c r="AT2238" s="130"/>
      <c r="BF2238" s="33">
        <f t="shared" si="349"/>
        <v>41242</v>
      </c>
      <c r="BG2238" s="34">
        <f t="shared" si="344"/>
        <v>82.88000000000001</v>
      </c>
      <c r="BH2238" s="32">
        <f t="shared" si="345"/>
        <v>1</v>
      </c>
      <c r="BI2238" s="32">
        <f t="shared" si="346"/>
        <v>0</v>
      </c>
      <c r="BJ2238" s="69">
        <f t="shared" si="347"/>
        <v>0</v>
      </c>
      <c r="BK2238" s="158" t="str">
        <f t="shared" si="348"/>
        <v/>
      </c>
    </row>
    <row r="2239" spans="1:63" ht="12" customHeight="1" x14ac:dyDescent="0.2">
      <c r="A2239" s="8"/>
      <c r="B2239" s="7"/>
      <c r="C2239" s="7"/>
      <c r="D2239" s="7"/>
      <c r="E2239" s="7"/>
      <c r="F2239" s="7"/>
      <c r="G2239" s="7"/>
      <c r="H2239" s="7"/>
      <c r="I2239" s="10"/>
      <c r="J2239" s="25"/>
      <c r="K2239" s="250"/>
      <c r="L2239" s="31"/>
      <c r="M2239" s="9"/>
      <c r="N2239" s="11" t="s">
        <v>25</v>
      </c>
      <c r="O2239" s="39"/>
      <c r="P2239" s="47"/>
      <c r="Q2239" s="13"/>
      <c r="R2239" s="248">
        <f t="shared" si="340"/>
        <v>0</v>
      </c>
      <c r="S2239" s="248">
        <f t="shared" si="341"/>
        <v>0</v>
      </c>
      <c r="T2239" s="248">
        <f t="shared" si="342"/>
        <v>0</v>
      </c>
      <c r="U2239" s="248">
        <f t="shared" si="343"/>
        <v>0</v>
      </c>
      <c r="V2239" s="13"/>
      <c r="W2239" s="7"/>
      <c r="AT2239" s="130"/>
      <c r="BF2239" s="33">
        <f t="shared" si="349"/>
        <v>41242</v>
      </c>
      <c r="BG2239" s="34">
        <f t="shared" si="344"/>
        <v>82.88000000000001</v>
      </c>
      <c r="BH2239" s="32">
        <f t="shared" si="345"/>
        <v>1</v>
      </c>
      <c r="BI2239" s="32">
        <f t="shared" si="346"/>
        <v>0</v>
      </c>
      <c r="BJ2239" s="69">
        <f t="shared" si="347"/>
        <v>0</v>
      </c>
      <c r="BK2239" s="158" t="str">
        <f t="shared" si="348"/>
        <v/>
      </c>
    </row>
    <row r="2240" spans="1:63" ht="12" customHeight="1" x14ac:dyDescent="0.2">
      <c r="A2240" s="8"/>
      <c r="B2240" s="7"/>
      <c r="C2240" s="7"/>
      <c r="D2240" s="7"/>
      <c r="E2240" s="7"/>
      <c r="F2240" s="7"/>
      <c r="G2240" s="7"/>
      <c r="H2240" s="7"/>
      <c r="I2240" s="10"/>
      <c r="J2240" s="25"/>
      <c r="K2240" s="250"/>
      <c r="L2240" s="31"/>
      <c r="M2240" s="9"/>
      <c r="N2240" s="11" t="s">
        <v>25</v>
      </c>
      <c r="O2240" s="39"/>
      <c r="P2240" s="47"/>
      <c r="Q2240" s="13"/>
      <c r="R2240" s="248">
        <f t="shared" si="340"/>
        <v>0</v>
      </c>
      <c r="S2240" s="248">
        <f t="shared" si="341"/>
        <v>0</v>
      </c>
      <c r="T2240" s="248">
        <f t="shared" si="342"/>
        <v>0</v>
      </c>
      <c r="U2240" s="248">
        <f t="shared" si="343"/>
        <v>0</v>
      </c>
      <c r="V2240" s="13"/>
      <c r="W2240" s="7"/>
      <c r="AT2240" s="130"/>
      <c r="BF2240" s="33">
        <f t="shared" si="349"/>
        <v>41242</v>
      </c>
      <c r="BG2240" s="34">
        <f t="shared" si="344"/>
        <v>82.88000000000001</v>
      </c>
      <c r="BH2240" s="32">
        <f t="shared" si="345"/>
        <v>1</v>
      </c>
      <c r="BI2240" s="32">
        <f t="shared" si="346"/>
        <v>0</v>
      </c>
      <c r="BJ2240" s="69">
        <f t="shared" si="347"/>
        <v>0</v>
      </c>
      <c r="BK2240" s="158" t="str">
        <f t="shared" si="348"/>
        <v/>
      </c>
    </row>
    <row r="2241" spans="1:63" ht="12" customHeight="1" x14ac:dyDescent="0.2">
      <c r="A2241" s="8"/>
      <c r="B2241" s="7"/>
      <c r="C2241" s="7"/>
      <c r="D2241" s="7"/>
      <c r="E2241" s="7"/>
      <c r="F2241" s="7"/>
      <c r="G2241" s="7"/>
      <c r="H2241" s="7"/>
      <c r="I2241" s="10"/>
      <c r="J2241" s="25"/>
      <c r="K2241" s="250"/>
      <c r="L2241" s="31"/>
      <c r="M2241" s="9"/>
      <c r="N2241" s="11" t="s">
        <v>25</v>
      </c>
      <c r="O2241" s="39"/>
      <c r="P2241" s="47"/>
      <c r="Q2241" s="13"/>
      <c r="R2241" s="248">
        <f t="shared" si="340"/>
        <v>0</v>
      </c>
      <c r="S2241" s="248">
        <f t="shared" si="341"/>
        <v>0</v>
      </c>
      <c r="T2241" s="248">
        <f t="shared" si="342"/>
        <v>0</v>
      </c>
      <c r="U2241" s="248">
        <f t="shared" si="343"/>
        <v>0</v>
      </c>
      <c r="V2241" s="13"/>
      <c r="W2241" s="7"/>
      <c r="AT2241" s="130"/>
      <c r="BF2241" s="33">
        <f t="shared" si="349"/>
        <v>41242</v>
      </c>
      <c r="BG2241" s="34">
        <f t="shared" si="344"/>
        <v>82.88000000000001</v>
      </c>
      <c r="BH2241" s="32">
        <f t="shared" si="345"/>
        <v>1</v>
      </c>
      <c r="BI2241" s="32">
        <f t="shared" si="346"/>
        <v>0</v>
      </c>
      <c r="BJ2241" s="69">
        <f t="shared" si="347"/>
        <v>0</v>
      </c>
      <c r="BK2241" s="158" t="str">
        <f t="shared" si="348"/>
        <v/>
      </c>
    </row>
    <row r="2242" spans="1:63" ht="12" customHeight="1" x14ac:dyDescent="0.2">
      <c r="A2242" s="8"/>
      <c r="B2242" s="7"/>
      <c r="C2242" s="7"/>
      <c r="D2242" s="7"/>
      <c r="E2242" s="7"/>
      <c r="F2242" s="7"/>
      <c r="G2242" s="7"/>
      <c r="H2242" s="7"/>
      <c r="I2242" s="10"/>
      <c r="J2242" s="25"/>
      <c r="K2242" s="250"/>
      <c r="L2242" s="31"/>
      <c r="M2242" s="9"/>
      <c r="N2242" s="11" t="s">
        <v>25</v>
      </c>
      <c r="O2242" s="39"/>
      <c r="P2242" s="47"/>
      <c r="Q2242" s="13"/>
      <c r="R2242" s="248">
        <f t="shared" si="340"/>
        <v>0</v>
      </c>
      <c r="S2242" s="248">
        <f t="shared" si="341"/>
        <v>0</v>
      </c>
      <c r="T2242" s="248">
        <f t="shared" si="342"/>
        <v>0</v>
      </c>
      <c r="U2242" s="248">
        <f t="shared" si="343"/>
        <v>0</v>
      </c>
      <c r="V2242" s="13"/>
      <c r="W2242" s="7"/>
      <c r="AT2242" s="130"/>
      <c r="BF2242" s="33">
        <f t="shared" si="349"/>
        <v>41242</v>
      </c>
      <c r="BG2242" s="34">
        <f t="shared" si="344"/>
        <v>82.88000000000001</v>
      </c>
      <c r="BH2242" s="32">
        <f t="shared" si="345"/>
        <v>1</v>
      </c>
      <c r="BI2242" s="32">
        <f t="shared" si="346"/>
        <v>0</v>
      </c>
      <c r="BJ2242" s="69">
        <f t="shared" si="347"/>
        <v>0</v>
      </c>
      <c r="BK2242" s="158" t="str">
        <f t="shared" si="348"/>
        <v/>
      </c>
    </row>
    <row r="2243" spans="1:63" ht="12" customHeight="1" x14ac:dyDescent="0.2">
      <c r="A2243" s="8"/>
      <c r="B2243" s="7"/>
      <c r="C2243" s="7"/>
      <c r="D2243" s="7"/>
      <c r="E2243" s="7"/>
      <c r="F2243" s="7"/>
      <c r="G2243" s="7"/>
      <c r="H2243" s="7"/>
      <c r="I2243" s="10"/>
      <c r="J2243" s="25"/>
      <c r="K2243" s="250"/>
      <c r="L2243" s="31"/>
      <c r="M2243" s="9"/>
      <c r="N2243" s="11" t="s">
        <v>25</v>
      </c>
      <c r="O2243" s="39"/>
      <c r="P2243" s="47"/>
      <c r="Q2243" s="13"/>
      <c r="R2243" s="248">
        <f t="shared" si="340"/>
        <v>0</v>
      </c>
      <c r="S2243" s="248">
        <f t="shared" si="341"/>
        <v>0</v>
      </c>
      <c r="T2243" s="248">
        <f t="shared" si="342"/>
        <v>0</v>
      </c>
      <c r="U2243" s="248">
        <f t="shared" si="343"/>
        <v>0</v>
      </c>
      <c r="V2243" s="13"/>
      <c r="W2243" s="7"/>
      <c r="AT2243" s="130"/>
      <c r="BF2243" s="33">
        <f t="shared" si="349"/>
        <v>41242</v>
      </c>
      <c r="BG2243" s="34">
        <f t="shared" si="344"/>
        <v>82.88000000000001</v>
      </c>
      <c r="BH2243" s="32">
        <f t="shared" si="345"/>
        <v>1</v>
      </c>
      <c r="BI2243" s="32">
        <f t="shared" si="346"/>
        <v>0</v>
      </c>
      <c r="BJ2243" s="69">
        <f t="shared" si="347"/>
        <v>0</v>
      </c>
      <c r="BK2243" s="158" t="str">
        <f t="shared" si="348"/>
        <v/>
      </c>
    </row>
    <row r="2244" spans="1:63" ht="12" customHeight="1" x14ac:dyDescent="0.2">
      <c r="A2244" s="8"/>
      <c r="B2244" s="7"/>
      <c r="C2244" s="7"/>
      <c r="D2244" s="7"/>
      <c r="E2244" s="7"/>
      <c r="F2244" s="7"/>
      <c r="G2244" s="7"/>
      <c r="H2244" s="7"/>
      <c r="I2244" s="10"/>
      <c r="J2244" s="25"/>
      <c r="K2244" s="250"/>
      <c r="L2244" s="31"/>
      <c r="M2244" s="9"/>
      <c r="N2244" s="11" t="s">
        <v>25</v>
      </c>
      <c r="O2244" s="39"/>
      <c r="P2244" s="47"/>
      <c r="Q2244" s="13"/>
      <c r="R2244" s="248">
        <f t="shared" si="340"/>
        <v>0</v>
      </c>
      <c r="S2244" s="248">
        <f t="shared" si="341"/>
        <v>0</v>
      </c>
      <c r="T2244" s="248">
        <f t="shared" si="342"/>
        <v>0</v>
      </c>
      <c r="U2244" s="248">
        <f t="shared" si="343"/>
        <v>0</v>
      </c>
      <c r="V2244" s="13"/>
      <c r="W2244" s="7"/>
      <c r="AT2244" s="130"/>
      <c r="BF2244" s="33">
        <f t="shared" si="349"/>
        <v>41242</v>
      </c>
      <c r="BG2244" s="34">
        <f t="shared" si="344"/>
        <v>82.88000000000001</v>
      </c>
      <c r="BH2244" s="32">
        <f t="shared" si="345"/>
        <v>1</v>
      </c>
      <c r="BI2244" s="32">
        <f t="shared" si="346"/>
        <v>0</v>
      </c>
      <c r="BJ2244" s="69">
        <f t="shared" si="347"/>
        <v>0</v>
      </c>
      <c r="BK2244" s="158" t="str">
        <f t="shared" si="348"/>
        <v/>
      </c>
    </row>
    <row r="2245" spans="1:63" ht="12" customHeight="1" x14ac:dyDescent="0.2">
      <c r="A2245" s="8"/>
      <c r="B2245" s="7"/>
      <c r="C2245" s="7"/>
      <c r="D2245" s="7"/>
      <c r="E2245" s="7"/>
      <c r="F2245" s="7"/>
      <c r="G2245" s="7"/>
      <c r="H2245" s="7"/>
      <c r="I2245" s="10"/>
      <c r="J2245" s="25"/>
      <c r="K2245" s="250"/>
      <c r="L2245" s="31"/>
      <c r="M2245" s="9"/>
      <c r="N2245" s="11" t="s">
        <v>25</v>
      </c>
      <c r="O2245" s="39"/>
      <c r="P2245" s="47"/>
      <c r="Q2245" s="13"/>
      <c r="R2245" s="248">
        <f t="shared" si="340"/>
        <v>0</v>
      </c>
      <c r="S2245" s="248">
        <f t="shared" si="341"/>
        <v>0</v>
      </c>
      <c r="T2245" s="248">
        <f t="shared" si="342"/>
        <v>0</v>
      </c>
      <c r="U2245" s="248">
        <f t="shared" si="343"/>
        <v>0</v>
      </c>
      <c r="V2245" s="13"/>
      <c r="W2245" s="7"/>
      <c r="AT2245" s="130"/>
      <c r="BF2245" s="33">
        <f t="shared" si="349"/>
        <v>41242</v>
      </c>
      <c r="BG2245" s="34">
        <f t="shared" si="344"/>
        <v>82.88000000000001</v>
      </c>
      <c r="BH2245" s="32">
        <f t="shared" si="345"/>
        <v>1</v>
      </c>
      <c r="BI2245" s="32">
        <f t="shared" si="346"/>
        <v>0</v>
      </c>
      <c r="BJ2245" s="69">
        <f t="shared" si="347"/>
        <v>0</v>
      </c>
      <c r="BK2245" s="158" t="str">
        <f t="shared" si="348"/>
        <v/>
      </c>
    </row>
    <row r="2246" spans="1:63" ht="12" customHeight="1" x14ac:dyDescent="0.2">
      <c r="A2246" s="8"/>
      <c r="B2246" s="7"/>
      <c r="C2246" s="7"/>
      <c r="D2246" s="7"/>
      <c r="E2246" s="7"/>
      <c r="F2246" s="7"/>
      <c r="G2246" s="7"/>
      <c r="H2246" s="7"/>
      <c r="I2246" s="10"/>
      <c r="J2246" s="25"/>
      <c r="K2246" s="250"/>
      <c r="L2246" s="31"/>
      <c r="M2246" s="9"/>
      <c r="N2246" s="11" t="s">
        <v>25</v>
      </c>
      <c r="O2246" s="39"/>
      <c r="P2246" s="47"/>
      <c r="Q2246" s="13"/>
      <c r="R2246" s="248">
        <f t="shared" si="340"/>
        <v>0</v>
      </c>
      <c r="S2246" s="248">
        <f t="shared" si="341"/>
        <v>0</v>
      </c>
      <c r="T2246" s="248">
        <f t="shared" si="342"/>
        <v>0</v>
      </c>
      <c r="U2246" s="248">
        <f t="shared" si="343"/>
        <v>0</v>
      </c>
      <c r="V2246" s="13"/>
      <c r="W2246" s="7"/>
      <c r="AT2246" s="130"/>
      <c r="BF2246" s="33">
        <f t="shared" si="349"/>
        <v>41242</v>
      </c>
      <c r="BG2246" s="34">
        <f t="shared" si="344"/>
        <v>82.88000000000001</v>
      </c>
      <c r="BH2246" s="32">
        <f t="shared" si="345"/>
        <v>1</v>
      </c>
      <c r="BI2246" s="32">
        <f t="shared" si="346"/>
        <v>0</v>
      </c>
      <c r="BJ2246" s="69">
        <f t="shared" si="347"/>
        <v>0</v>
      </c>
      <c r="BK2246" s="158" t="str">
        <f t="shared" si="348"/>
        <v/>
      </c>
    </row>
    <row r="2247" spans="1:63" ht="12" customHeight="1" x14ac:dyDescent="0.2">
      <c r="A2247" s="8"/>
      <c r="B2247" s="7"/>
      <c r="C2247" s="7"/>
      <c r="D2247" s="7"/>
      <c r="E2247" s="7"/>
      <c r="F2247" s="7"/>
      <c r="G2247" s="7"/>
      <c r="H2247" s="7"/>
      <c r="I2247" s="10"/>
      <c r="J2247" s="25"/>
      <c r="K2247" s="250"/>
      <c r="L2247" s="31"/>
      <c r="M2247" s="9"/>
      <c r="N2247" s="11" t="s">
        <v>25</v>
      </c>
      <c r="O2247" s="39"/>
      <c r="P2247" s="47"/>
      <c r="Q2247" s="13"/>
      <c r="R2247" s="248">
        <f t="shared" si="340"/>
        <v>0</v>
      </c>
      <c r="S2247" s="248">
        <f t="shared" si="341"/>
        <v>0</v>
      </c>
      <c r="T2247" s="248">
        <f t="shared" si="342"/>
        <v>0</v>
      </c>
      <c r="U2247" s="248">
        <f t="shared" si="343"/>
        <v>0</v>
      </c>
      <c r="V2247" s="13"/>
      <c r="W2247" s="7"/>
      <c r="AT2247" s="130"/>
      <c r="BF2247" s="33">
        <f t="shared" si="349"/>
        <v>41242</v>
      </c>
      <c r="BG2247" s="34">
        <f t="shared" si="344"/>
        <v>82.88000000000001</v>
      </c>
      <c r="BH2247" s="32">
        <f t="shared" si="345"/>
        <v>1</v>
      </c>
      <c r="BI2247" s="32">
        <f t="shared" si="346"/>
        <v>0</v>
      </c>
      <c r="BJ2247" s="69">
        <f t="shared" si="347"/>
        <v>0</v>
      </c>
      <c r="BK2247" s="158" t="str">
        <f t="shared" si="348"/>
        <v/>
      </c>
    </row>
    <row r="2248" spans="1:63" ht="12" customHeight="1" x14ac:dyDescent="0.2">
      <c r="A2248" s="8"/>
      <c r="B2248" s="7"/>
      <c r="C2248" s="7"/>
      <c r="D2248" s="7"/>
      <c r="E2248" s="7"/>
      <c r="F2248" s="7"/>
      <c r="G2248" s="7"/>
      <c r="H2248" s="7"/>
      <c r="I2248" s="10"/>
      <c r="J2248" s="25"/>
      <c r="K2248" s="250"/>
      <c r="L2248" s="31"/>
      <c r="M2248" s="9"/>
      <c r="N2248" s="11" t="s">
        <v>25</v>
      </c>
      <c r="O2248" s="39"/>
      <c r="P2248" s="47"/>
      <c r="Q2248" s="13"/>
      <c r="R2248" s="248">
        <f t="shared" si="340"/>
        <v>0</v>
      </c>
      <c r="S2248" s="248">
        <f t="shared" si="341"/>
        <v>0</v>
      </c>
      <c r="T2248" s="248">
        <f t="shared" si="342"/>
        <v>0</v>
      </c>
      <c r="U2248" s="248">
        <f t="shared" si="343"/>
        <v>0</v>
      </c>
      <c r="V2248" s="13"/>
      <c r="W2248" s="7"/>
      <c r="AT2248" s="130"/>
      <c r="BF2248" s="33">
        <f t="shared" si="349"/>
        <v>41242</v>
      </c>
      <c r="BG2248" s="34">
        <f t="shared" si="344"/>
        <v>82.88000000000001</v>
      </c>
      <c r="BH2248" s="32">
        <f t="shared" si="345"/>
        <v>1</v>
      </c>
      <c r="BI2248" s="32">
        <f t="shared" si="346"/>
        <v>0</v>
      </c>
      <c r="BJ2248" s="69">
        <f t="shared" si="347"/>
        <v>0</v>
      </c>
      <c r="BK2248" s="158" t="str">
        <f t="shared" si="348"/>
        <v/>
      </c>
    </row>
    <row r="2249" spans="1:63" ht="12" customHeight="1" x14ac:dyDescent="0.2">
      <c r="A2249" s="8"/>
      <c r="B2249" s="7"/>
      <c r="C2249" s="7"/>
      <c r="D2249" s="7"/>
      <c r="E2249" s="7"/>
      <c r="F2249" s="7"/>
      <c r="G2249" s="7"/>
      <c r="H2249" s="7"/>
      <c r="I2249" s="10"/>
      <c r="J2249" s="25"/>
      <c r="K2249" s="250"/>
      <c r="L2249" s="31"/>
      <c r="M2249" s="9"/>
      <c r="N2249" s="11" t="s">
        <v>25</v>
      </c>
      <c r="O2249" s="39"/>
      <c r="P2249" s="47"/>
      <c r="Q2249" s="13"/>
      <c r="R2249" s="248">
        <f t="shared" si="340"/>
        <v>0</v>
      </c>
      <c r="S2249" s="248">
        <f t="shared" si="341"/>
        <v>0</v>
      </c>
      <c r="T2249" s="248">
        <f t="shared" si="342"/>
        <v>0</v>
      </c>
      <c r="U2249" s="248">
        <f t="shared" si="343"/>
        <v>0</v>
      </c>
      <c r="V2249" s="13"/>
      <c r="W2249" s="7"/>
      <c r="AT2249" s="130"/>
      <c r="BF2249" s="33">
        <f t="shared" si="349"/>
        <v>41242</v>
      </c>
      <c r="BG2249" s="34">
        <f t="shared" si="344"/>
        <v>82.88000000000001</v>
      </c>
      <c r="BH2249" s="32">
        <f t="shared" si="345"/>
        <v>1</v>
      </c>
      <c r="BI2249" s="32">
        <f t="shared" si="346"/>
        <v>0</v>
      </c>
      <c r="BJ2249" s="69">
        <f t="shared" si="347"/>
        <v>0</v>
      </c>
      <c r="BK2249" s="158" t="str">
        <f t="shared" si="348"/>
        <v/>
      </c>
    </row>
    <row r="2250" spans="1:63" ht="12" customHeight="1" x14ac:dyDescent="0.2">
      <c r="A2250" s="8"/>
      <c r="B2250" s="7"/>
      <c r="C2250" s="7"/>
      <c r="D2250" s="7"/>
      <c r="E2250" s="7"/>
      <c r="F2250" s="7"/>
      <c r="G2250" s="7"/>
      <c r="H2250" s="7"/>
      <c r="I2250" s="10"/>
      <c r="J2250" s="25"/>
      <c r="K2250" s="250"/>
      <c r="L2250" s="31"/>
      <c r="M2250" s="9"/>
      <c r="N2250" s="11" t="s">
        <v>25</v>
      </c>
      <c r="O2250" s="39"/>
      <c r="P2250" s="47"/>
      <c r="Q2250" s="13"/>
      <c r="R2250" s="248">
        <f t="shared" si="340"/>
        <v>0</v>
      </c>
      <c r="S2250" s="248">
        <f t="shared" si="341"/>
        <v>0</v>
      </c>
      <c r="T2250" s="248">
        <f t="shared" si="342"/>
        <v>0</v>
      </c>
      <c r="U2250" s="248">
        <f t="shared" si="343"/>
        <v>0</v>
      </c>
      <c r="V2250" s="13"/>
      <c r="W2250" s="7"/>
      <c r="AT2250" s="130"/>
      <c r="BF2250" s="33">
        <f t="shared" si="349"/>
        <v>41242</v>
      </c>
      <c r="BG2250" s="34">
        <f t="shared" si="344"/>
        <v>82.88000000000001</v>
      </c>
      <c r="BH2250" s="32">
        <f t="shared" si="345"/>
        <v>1</v>
      </c>
      <c r="BI2250" s="32">
        <f t="shared" si="346"/>
        <v>0</v>
      </c>
      <c r="BJ2250" s="69">
        <f t="shared" si="347"/>
        <v>0</v>
      </c>
      <c r="BK2250" s="158" t="str">
        <f t="shared" si="348"/>
        <v/>
      </c>
    </row>
    <row r="2251" spans="1:63" ht="12" customHeight="1" x14ac:dyDescent="0.2">
      <c r="A2251" s="8"/>
      <c r="B2251" s="7"/>
      <c r="C2251" s="7"/>
      <c r="D2251" s="7"/>
      <c r="E2251" s="7"/>
      <c r="F2251" s="7"/>
      <c r="G2251" s="7"/>
      <c r="H2251" s="7"/>
      <c r="I2251" s="10"/>
      <c r="J2251" s="25"/>
      <c r="K2251" s="250"/>
      <c r="L2251" s="31"/>
      <c r="M2251" s="9"/>
      <c r="N2251" s="11" t="s">
        <v>25</v>
      </c>
      <c r="O2251" s="39"/>
      <c r="P2251" s="47"/>
      <c r="Q2251" s="13"/>
      <c r="R2251" s="248">
        <f t="shared" ref="R2251:R2314" si="350">IF(N2251&lt;&gt;"M",ROUND(IF(M2251&lt;&gt;"Y",IF(P2251&lt;&gt;"Y",K2251,K2251*(BH2251-1)),0),ROUNDING),"")</f>
        <v>0</v>
      </c>
      <c r="S2251" s="248">
        <f t="shared" ref="S2251:S2314" si="351">IF(N2251&lt;&gt;"M",ROUND(IF(O2251&gt;0,IF(M2251="Y",BI2251*(1-O2251),IF(BI2251&gt;R2251,R2251 + (BI2251 - R2251)*(1-O2251),BI2251)),BI2251),ROUNDING),"")</f>
        <v>0</v>
      </c>
      <c r="T2251" s="248">
        <f t="shared" ref="T2251:T2314" si="352">IF(N2251&lt;&gt;"M",ROUND(IF(O2251&gt;0,IF(M2251="Y",BJ2251*(1-O2251),IF(BJ2251&gt;R2251,R2251 + (BJ2251 - R2251)*(1-O2251),BJ2251)),BJ2251),ROUNDING),"")</f>
        <v>0</v>
      </c>
      <c r="U2251" s="248">
        <f t="shared" ref="U2251:U2314" si="353">IF(N2251&lt;&gt;"M",ROUND(IF(OR(N2251="P",N2251=""),0,IF(OR(M2251="N",M2251=""),T2251-R2251,T2251)),ROUNDING),"")</f>
        <v>0</v>
      </c>
      <c r="V2251" s="13"/>
      <c r="W2251" s="7"/>
      <c r="AT2251" s="130"/>
      <c r="BF2251" s="33">
        <f t="shared" si="349"/>
        <v>41242</v>
      </c>
      <c r="BG2251" s="34">
        <f t="shared" ref="BG2251:BG2314" si="354">IF(N2251&lt;&gt;"M",BG2250+U2251,BG2250)</f>
        <v>82.88000000000001</v>
      </c>
      <c r="BH2251" s="32">
        <f t="shared" ref="BH2251:BH2314" si="355">IF(L2251&lt;&gt;"",IF(ODDS_TYPE=1,L2251,IF(ODDS_TYPE=2,IF(L2251&gt;0,1+L2251/100,IF(L2251&lt;0,1-100/L2251,1)),IF(ODDS_TYPE=3,1+L2251,IF(ODDS_TYPE=4,1+L2251,IF(ODDS_TYPE=5,IF(L2251&gt;0,1+L2251,1-1/L2251),IF(ODDS_TYPE=6,IF(L2251&gt;=0,L2251+1,1-1/L2251),1)))))),1)</f>
        <v>1</v>
      </c>
      <c r="BI2251" s="32">
        <f t="shared" ref="BI2251:BI2314" si="356">IF(P2251&lt;&gt;"Y",IF(M2251&lt;&gt;"Y",K2251*BH2251,K2251*BH2251 - K2251),IF(M2251&lt;&gt;"Y",K2251*BH2251,K2251))</f>
        <v>0</v>
      </c>
      <c r="BJ2251" s="69">
        <f t="shared" ref="BJ2251:BJ2314" si="357">IF(P2251&lt;&gt;"Y",
IF(M2251&lt;&gt;"Y",
IF(N2251="Y",K2251*BH2251,IF(N2251="P",0,IF(OR(N2251="R",N2251="PU"),K2251,IF(N2251="H",K2251*BH2251*0.5,IF(N2251="HW",K2251*0.5*(1 + BH2251),IF(N2251="HL",K2251*0.5,0)))))),
IF(N2251="Y",K2251*BH2251 - K2251,IF(N2251="P",0,IF(OR(N2251="R",N2251="PU"),0,IF(N2251="H",IF(BH2251&gt;2,0.5*K2251*BH2251 - K2251,0),IF(N2251="HW",K2251*0.5*(1 + BH2251) - K2251,IF(N2251="HL",0,0))))))),
IF(M2251&lt;&gt;"Y",
IF(N2251="Y",K2251*BH2251,IF(N2251="P",0,IF(OR(N2251="R",N2251="PU"),K2251*(BH2251-1),IF(N2251="H",K2251*BH2251*0.5,IF(N2251="HW",K2251*(BH2251-1)*0.5,IF(N2251="HL",K2251*BH2251 - K2251*0.5,0)))))),
IF(N2251="Y",K2251,IF(N2251="P",0,IF(OR(N2251="R",N2251="PU"),0,IF(N2251="H",IF(BH2251&lt;2,K2251*BH2251*0.5 - K2251*(BH2251-1),0),IF(N2251="HW",0,IF(N2251="HL",K2251*0.5,0)))))))
)</f>
        <v>0</v>
      </c>
      <c r="BK2251" s="158" t="str">
        <f t="shared" ref="BK2251:BK2314" si="358">IF(FILT_M=1,IF(LEN(C2251)&gt;0,C2251,""),IF(FILT_M=2,IF(LEN(E2251)&gt;0,E2251,""),IF(FILT_M=3,IF(LEN(F2251)&gt;0,F2251,""),IF(FILT_M=4,IF(LEN(G2251)&gt;0,G2251,""),""))))</f>
        <v/>
      </c>
    </row>
    <row r="2252" spans="1:63" ht="12" customHeight="1" x14ac:dyDescent="0.2">
      <c r="A2252" s="8"/>
      <c r="B2252" s="7"/>
      <c r="C2252" s="7"/>
      <c r="D2252" s="7"/>
      <c r="E2252" s="7"/>
      <c r="F2252" s="7"/>
      <c r="G2252" s="7"/>
      <c r="H2252" s="7"/>
      <c r="I2252" s="10"/>
      <c r="J2252" s="25"/>
      <c r="K2252" s="250"/>
      <c r="L2252" s="31"/>
      <c r="M2252" s="9"/>
      <c r="N2252" s="11" t="s">
        <v>25</v>
      </c>
      <c r="O2252" s="39"/>
      <c r="P2252" s="47"/>
      <c r="Q2252" s="13"/>
      <c r="R2252" s="248">
        <f t="shared" si="350"/>
        <v>0</v>
      </c>
      <c r="S2252" s="248">
        <f t="shared" si="351"/>
        <v>0</v>
      </c>
      <c r="T2252" s="248">
        <f t="shared" si="352"/>
        <v>0</v>
      </c>
      <c r="U2252" s="248">
        <f t="shared" si="353"/>
        <v>0</v>
      </c>
      <c r="V2252" s="13"/>
      <c r="W2252" s="7"/>
      <c r="AT2252" s="130"/>
      <c r="BF2252" s="33">
        <f t="shared" ref="BF2252:BF2315" si="359">IF(A2252&gt;2,A2252,BF2251)</f>
        <v>41242</v>
      </c>
      <c r="BG2252" s="34">
        <f t="shared" si="354"/>
        <v>82.88000000000001</v>
      </c>
      <c r="BH2252" s="32">
        <f t="shared" si="355"/>
        <v>1</v>
      </c>
      <c r="BI2252" s="32">
        <f t="shared" si="356"/>
        <v>0</v>
      </c>
      <c r="BJ2252" s="69">
        <f t="shared" si="357"/>
        <v>0</v>
      </c>
      <c r="BK2252" s="158" t="str">
        <f t="shared" si="358"/>
        <v/>
      </c>
    </row>
    <row r="2253" spans="1:63" ht="12" customHeight="1" x14ac:dyDescent="0.2">
      <c r="A2253" s="8"/>
      <c r="B2253" s="7"/>
      <c r="C2253" s="7"/>
      <c r="D2253" s="7"/>
      <c r="E2253" s="7"/>
      <c r="F2253" s="7"/>
      <c r="G2253" s="7"/>
      <c r="H2253" s="7"/>
      <c r="I2253" s="10"/>
      <c r="J2253" s="25"/>
      <c r="K2253" s="250"/>
      <c r="L2253" s="31"/>
      <c r="M2253" s="9"/>
      <c r="N2253" s="11" t="s">
        <v>25</v>
      </c>
      <c r="O2253" s="39"/>
      <c r="P2253" s="47"/>
      <c r="Q2253" s="13"/>
      <c r="R2253" s="248">
        <f t="shared" si="350"/>
        <v>0</v>
      </c>
      <c r="S2253" s="248">
        <f t="shared" si="351"/>
        <v>0</v>
      </c>
      <c r="T2253" s="248">
        <f t="shared" si="352"/>
        <v>0</v>
      </c>
      <c r="U2253" s="248">
        <f t="shared" si="353"/>
        <v>0</v>
      </c>
      <c r="V2253" s="13"/>
      <c r="W2253" s="7"/>
      <c r="AT2253" s="130"/>
      <c r="BF2253" s="33">
        <f t="shared" si="359"/>
        <v>41242</v>
      </c>
      <c r="BG2253" s="34">
        <f t="shared" si="354"/>
        <v>82.88000000000001</v>
      </c>
      <c r="BH2253" s="32">
        <f t="shared" si="355"/>
        <v>1</v>
      </c>
      <c r="BI2253" s="32">
        <f t="shared" si="356"/>
        <v>0</v>
      </c>
      <c r="BJ2253" s="69">
        <f t="shared" si="357"/>
        <v>0</v>
      </c>
      <c r="BK2253" s="158" t="str">
        <f t="shared" si="358"/>
        <v/>
      </c>
    </row>
    <row r="2254" spans="1:63" ht="12" customHeight="1" x14ac:dyDescent="0.2">
      <c r="A2254" s="8"/>
      <c r="B2254" s="7"/>
      <c r="C2254" s="7"/>
      <c r="D2254" s="7"/>
      <c r="E2254" s="7"/>
      <c r="F2254" s="7"/>
      <c r="G2254" s="7"/>
      <c r="H2254" s="7"/>
      <c r="I2254" s="10"/>
      <c r="J2254" s="25"/>
      <c r="K2254" s="250"/>
      <c r="L2254" s="31"/>
      <c r="M2254" s="9"/>
      <c r="N2254" s="11" t="s">
        <v>25</v>
      </c>
      <c r="O2254" s="39"/>
      <c r="P2254" s="47"/>
      <c r="Q2254" s="13"/>
      <c r="R2254" s="248">
        <f t="shared" si="350"/>
        <v>0</v>
      </c>
      <c r="S2254" s="248">
        <f t="shared" si="351"/>
        <v>0</v>
      </c>
      <c r="T2254" s="248">
        <f t="shared" si="352"/>
        <v>0</v>
      </c>
      <c r="U2254" s="248">
        <f t="shared" si="353"/>
        <v>0</v>
      </c>
      <c r="V2254" s="13"/>
      <c r="W2254" s="7"/>
      <c r="AT2254" s="130"/>
      <c r="BF2254" s="33">
        <f t="shared" si="359"/>
        <v>41242</v>
      </c>
      <c r="BG2254" s="34">
        <f t="shared" si="354"/>
        <v>82.88000000000001</v>
      </c>
      <c r="BH2254" s="32">
        <f t="shared" si="355"/>
        <v>1</v>
      </c>
      <c r="BI2254" s="32">
        <f t="shared" si="356"/>
        <v>0</v>
      </c>
      <c r="BJ2254" s="69">
        <f t="shared" si="357"/>
        <v>0</v>
      </c>
      <c r="BK2254" s="158" t="str">
        <f t="shared" si="358"/>
        <v/>
      </c>
    </row>
    <row r="2255" spans="1:63" ht="12" customHeight="1" x14ac:dyDescent="0.2">
      <c r="A2255" s="8"/>
      <c r="B2255" s="7"/>
      <c r="C2255" s="7"/>
      <c r="D2255" s="7"/>
      <c r="E2255" s="7"/>
      <c r="F2255" s="7"/>
      <c r="G2255" s="7"/>
      <c r="H2255" s="7"/>
      <c r="I2255" s="10"/>
      <c r="J2255" s="25"/>
      <c r="K2255" s="250"/>
      <c r="L2255" s="31"/>
      <c r="M2255" s="9"/>
      <c r="N2255" s="11" t="s">
        <v>25</v>
      </c>
      <c r="O2255" s="39"/>
      <c r="P2255" s="47"/>
      <c r="Q2255" s="13"/>
      <c r="R2255" s="248">
        <f t="shared" si="350"/>
        <v>0</v>
      </c>
      <c r="S2255" s="248">
        <f t="shared" si="351"/>
        <v>0</v>
      </c>
      <c r="T2255" s="248">
        <f t="shared" si="352"/>
        <v>0</v>
      </c>
      <c r="U2255" s="248">
        <f t="shared" si="353"/>
        <v>0</v>
      </c>
      <c r="V2255" s="13"/>
      <c r="W2255" s="7"/>
      <c r="AT2255" s="130"/>
      <c r="BF2255" s="33">
        <f t="shared" si="359"/>
        <v>41242</v>
      </c>
      <c r="BG2255" s="34">
        <f t="shared" si="354"/>
        <v>82.88000000000001</v>
      </c>
      <c r="BH2255" s="32">
        <f t="shared" si="355"/>
        <v>1</v>
      </c>
      <c r="BI2255" s="32">
        <f t="shared" si="356"/>
        <v>0</v>
      </c>
      <c r="BJ2255" s="69">
        <f t="shared" si="357"/>
        <v>0</v>
      </c>
      <c r="BK2255" s="158" t="str">
        <f t="shared" si="358"/>
        <v/>
      </c>
    </row>
    <row r="2256" spans="1:63" ht="12" customHeight="1" x14ac:dyDescent="0.2">
      <c r="A2256" s="8"/>
      <c r="B2256" s="7"/>
      <c r="C2256" s="7"/>
      <c r="D2256" s="7"/>
      <c r="E2256" s="7"/>
      <c r="F2256" s="7"/>
      <c r="G2256" s="7"/>
      <c r="H2256" s="7"/>
      <c r="I2256" s="10"/>
      <c r="J2256" s="25"/>
      <c r="K2256" s="250"/>
      <c r="L2256" s="31"/>
      <c r="M2256" s="9"/>
      <c r="N2256" s="11" t="s">
        <v>25</v>
      </c>
      <c r="O2256" s="39"/>
      <c r="P2256" s="47"/>
      <c r="Q2256" s="13"/>
      <c r="R2256" s="248">
        <f t="shared" si="350"/>
        <v>0</v>
      </c>
      <c r="S2256" s="248">
        <f t="shared" si="351"/>
        <v>0</v>
      </c>
      <c r="T2256" s="248">
        <f t="shared" si="352"/>
        <v>0</v>
      </c>
      <c r="U2256" s="248">
        <f t="shared" si="353"/>
        <v>0</v>
      </c>
      <c r="V2256" s="13"/>
      <c r="W2256" s="7"/>
      <c r="AT2256" s="130"/>
      <c r="BF2256" s="33">
        <f t="shared" si="359"/>
        <v>41242</v>
      </c>
      <c r="BG2256" s="34">
        <f t="shared" si="354"/>
        <v>82.88000000000001</v>
      </c>
      <c r="BH2256" s="32">
        <f t="shared" si="355"/>
        <v>1</v>
      </c>
      <c r="BI2256" s="32">
        <f t="shared" si="356"/>
        <v>0</v>
      </c>
      <c r="BJ2256" s="69">
        <f t="shared" si="357"/>
        <v>0</v>
      </c>
      <c r="BK2256" s="158" t="str">
        <f t="shared" si="358"/>
        <v/>
      </c>
    </row>
    <row r="2257" spans="1:63" ht="12" customHeight="1" x14ac:dyDescent="0.2">
      <c r="A2257" s="8"/>
      <c r="B2257" s="7"/>
      <c r="C2257" s="7"/>
      <c r="D2257" s="7"/>
      <c r="E2257" s="7"/>
      <c r="F2257" s="7"/>
      <c r="G2257" s="7"/>
      <c r="H2257" s="7"/>
      <c r="I2257" s="10"/>
      <c r="J2257" s="25"/>
      <c r="K2257" s="250"/>
      <c r="L2257" s="31"/>
      <c r="M2257" s="9"/>
      <c r="N2257" s="11" t="s">
        <v>25</v>
      </c>
      <c r="O2257" s="39"/>
      <c r="P2257" s="47"/>
      <c r="Q2257" s="13"/>
      <c r="R2257" s="248">
        <f t="shared" si="350"/>
        <v>0</v>
      </c>
      <c r="S2257" s="248">
        <f t="shared" si="351"/>
        <v>0</v>
      </c>
      <c r="T2257" s="248">
        <f t="shared" si="352"/>
        <v>0</v>
      </c>
      <c r="U2257" s="248">
        <f t="shared" si="353"/>
        <v>0</v>
      </c>
      <c r="V2257" s="13"/>
      <c r="W2257" s="7"/>
      <c r="AT2257" s="130"/>
      <c r="BF2257" s="33">
        <f t="shared" si="359"/>
        <v>41242</v>
      </c>
      <c r="BG2257" s="34">
        <f t="shared" si="354"/>
        <v>82.88000000000001</v>
      </c>
      <c r="BH2257" s="32">
        <f t="shared" si="355"/>
        <v>1</v>
      </c>
      <c r="BI2257" s="32">
        <f t="shared" si="356"/>
        <v>0</v>
      </c>
      <c r="BJ2257" s="69">
        <f t="shared" si="357"/>
        <v>0</v>
      </c>
      <c r="BK2257" s="158" t="str">
        <f t="shared" si="358"/>
        <v/>
      </c>
    </row>
    <row r="2258" spans="1:63" ht="12" customHeight="1" x14ac:dyDescent="0.2">
      <c r="A2258" s="8"/>
      <c r="B2258" s="7"/>
      <c r="C2258" s="7"/>
      <c r="D2258" s="7"/>
      <c r="E2258" s="7"/>
      <c r="F2258" s="7"/>
      <c r="G2258" s="7"/>
      <c r="H2258" s="7"/>
      <c r="I2258" s="10"/>
      <c r="J2258" s="25"/>
      <c r="K2258" s="250"/>
      <c r="L2258" s="31"/>
      <c r="M2258" s="9"/>
      <c r="N2258" s="11" t="s">
        <v>25</v>
      </c>
      <c r="O2258" s="39"/>
      <c r="P2258" s="47"/>
      <c r="Q2258" s="13"/>
      <c r="R2258" s="248">
        <f t="shared" si="350"/>
        <v>0</v>
      </c>
      <c r="S2258" s="248">
        <f t="shared" si="351"/>
        <v>0</v>
      </c>
      <c r="T2258" s="248">
        <f t="shared" si="352"/>
        <v>0</v>
      </c>
      <c r="U2258" s="248">
        <f t="shared" si="353"/>
        <v>0</v>
      </c>
      <c r="V2258" s="13"/>
      <c r="W2258" s="7"/>
      <c r="AT2258" s="130"/>
      <c r="BF2258" s="33">
        <f t="shared" si="359"/>
        <v>41242</v>
      </c>
      <c r="BG2258" s="34">
        <f t="shared" si="354"/>
        <v>82.88000000000001</v>
      </c>
      <c r="BH2258" s="32">
        <f t="shared" si="355"/>
        <v>1</v>
      </c>
      <c r="BI2258" s="32">
        <f t="shared" si="356"/>
        <v>0</v>
      </c>
      <c r="BJ2258" s="69">
        <f t="shared" si="357"/>
        <v>0</v>
      </c>
      <c r="BK2258" s="158" t="str">
        <f t="shared" si="358"/>
        <v/>
      </c>
    </row>
    <row r="2259" spans="1:63" ht="12" customHeight="1" x14ac:dyDescent="0.2">
      <c r="A2259" s="8"/>
      <c r="B2259" s="7"/>
      <c r="C2259" s="7"/>
      <c r="D2259" s="7"/>
      <c r="E2259" s="7"/>
      <c r="F2259" s="7"/>
      <c r="G2259" s="7"/>
      <c r="H2259" s="7"/>
      <c r="I2259" s="10"/>
      <c r="J2259" s="25"/>
      <c r="K2259" s="250"/>
      <c r="L2259" s="31"/>
      <c r="M2259" s="9"/>
      <c r="N2259" s="11" t="s">
        <v>25</v>
      </c>
      <c r="O2259" s="39"/>
      <c r="P2259" s="47"/>
      <c r="Q2259" s="13"/>
      <c r="R2259" s="248">
        <f t="shared" si="350"/>
        <v>0</v>
      </c>
      <c r="S2259" s="248">
        <f t="shared" si="351"/>
        <v>0</v>
      </c>
      <c r="T2259" s="248">
        <f t="shared" si="352"/>
        <v>0</v>
      </c>
      <c r="U2259" s="248">
        <f t="shared" si="353"/>
        <v>0</v>
      </c>
      <c r="V2259" s="13"/>
      <c r="W2259" s="7"/>
      <c r="AT2259" s="130"/>
      <c r="BF2259" s="33">
        <f t="shared" si="359"/>
        <v>41242</v>
      </c>
      <c r="BG2259" s="34">
        <f t="shared" si="354"/>
        <v>82.88000000000001</v>
      </c>
      <c r="BH2259" s="32">
        <f t="shared" si="355"/>
        <v>1</v>
      </c>
      <c r="BI2259" s="32">
        <f t="shared" si="356"/>
        <v>0</v>
      </c>
      <c r="BJ2259" s="69">
        <f t="shared" si="357"/>
        <v>0</v>
      </c>
      <c r="BK2259" s="158" t="str">
        <f t="shared" si="358"/>
        <v/>
      </c>
    </row>
    <row r="2260" spans="1:63" ht="12" customHeight="1" x14ac:dyDescent="0.2">
      <c r="A2260" s="8"/>
      <c r="B2260" s="7"/>
      <c r="C2260" s="7"/>
      <c r="D2260" s="7"/>
      <c r="E2260" s="7"/>
      <c r="F2260" s="7"/>
      <c r="G2260" s="7"/>
      <c r="H2260" s="7"/>
      <c r="I2260" s="10"/>
      <c r="J2260" s="25"/>
      <c r="K2260" s="250"/>
      <c r="L2260" s="31"/>
      <c r="M2260" s="9"/>
      <c r="N2260" s="11" t="s">
        <v>25</v>
      </c>
      <c r="O2260" s="39"/>
      <c r="P2260" s="47"/>
      <c r="Q2260" s="13"/>
      <c r="R2260" s="248">
        <f t="shared" si="350"/>
        <v>0</v>
      </c>
      <c r="S2260" s="248">
        <f t="shared" si="351"/>
        <v>0</v>
      </c>
      <c r="T2260" s="248">
        <f t="shared" si="352"/>
        <v>0</v>
      </c>
      <c r="U2260" s="248">
        <f t="shared" si="353"/>
        <v>0</v>
      </c>
      <c r="V2260" s="13"/>
      <c r="W2260" s="7"/>
      <c r="AT2260" s="130"/>
      <c r="BF2260" s="33">
        <f t="shared" si="359"/>
        <v>41242</v>
      </c>
      <c r="BG2260" s="34">
        <f t="shared" si="354"/>
        <v>82.88000000000001</v>
      </c>
      <c r="BH2260" s="32">
        <f t="shared" si="355"/>
        <v>1</v>
      </c>
      <c r="BI2260" s="32">
        <f t="shared" si="356"/>
        <v>0</v>
      </c>
      <c r="BJ2260" s="69">
        <f t="shared" si="357"/>
        <v>0</v>
      </c>
      <c r="BK2260" s="158" t="str">
        <f t="shared" si="358"/>
        <v/>
      </c>
    </row>
    <row r="2261" spans="1:63" ht="12" customHeight="1" x14ac:dyDescent="0.2">
      <c r="A2261" s="8"/>
      <c r="B2261" s="7"/>
      <c r="C2261" s="7"/>
      <c r="D2261" s="7"/>
      <c r="E2261" s="7"/>
      <c r="F2261" s="7"/>
      <c r="G2261" s="7"/>
      <c r="H2261" s="7"/>
      <c r="I2261" s="10"/>
      <c r="J2261" s="25"/>
      <c r="K2261" s="250"/>
      <c r="L2261" s="31"/>
      <c r="M2261" s="9"/>
      <c r="N2261" s="11" t="s">
        <v>25</v>
      </c>
      <c r="O2261" s="39"/>
      <c r="P2261" s="47"/>
      <c r="Q2261" s="13"/>
      <c r="R2261" s="248">
        <f t="shared" si="350"/>
        <v>0</v>
      </c>
      <c r="S2261" s="248">
        <f t="shared" si="351"/>
        <v>0</v>
      </c>
      <c r="T2261" s="248">
        <f t="shared" si="352"/>
        <v>0</v>
      </c>
      <c r="U2261" s="248">
        <f t="shared" si="353"/>
        <v>0</v>
      </c>
      <c r="V2261" s="13"/>
      <c r="W2261" s="7"/>
      <c r="AT2261" s="130"/>
      <c r="BF2261" s="33">
        <f t="shared" si="359"/>
        <v>41242</v>
      </c>
      <c r="BG2261" s="34">
        <f t="shared" si="354"/>
        <v>82.88000000000001</v>
      </c>
      <c r="BH2261" s="32">
        <f t="shared" si="355"/>
        <v>1</v>
      </c>
      <c r="BI2261" s="32">
        <f t="shared" si="356"/>
        <v>0</v>
      </c>
      <c r="BJ2261" s="69">
        <f t="shared" si="357"/>
        <v>0</v>
      </c>
      <c r="BK2261" s="158" t="str">
        <f t="shared" si="358"/>
        <v/>
      </c>
    </row>
    <row r="2262" spans="1:63" ht="12" customHeight="1" x14ac:dyDescent="0.2">
      <c r="A2262" s="8"/>
      <c r="B2262" s="7"/>
      <c r="C2262" s="7"/>
      <c r="D2262" s="7"/>
      <c r="E2262" s="7"/>
      <c r="F2262" s="7"/>
      <c r="G2262" s="7"/>
      <c r="H2262" s="7"/>
      <c r="I2262" s="10"/>
      <c r="J2262" s="25"/>
      <c r="K2262" s="250"/>
      <c r="L2262" s="31"/>
      <c r="M2262" s="9"/>
      <c r="N2262" s="11" t="s">
        <v>25</v>
      </c>
      <c r="O2262" s="39"/>
      <c r="P2262" s="47"/>
      <c r="Q2262" s="13"/>
      <c r="R2262" s="248">
        <f t="shared" si="350"/>
        <v>0</v>
      </c>
      <c r="S2262" s="248">
        <f t="shared" si="351"/>
        <v>0</v>
      </c>
      <c r="T2262" s="248">
        <f t="shared" si="352"/>
        <v>0</v>
      </c>
      <c r="U2262" s="248">
        <f t="shared" si="353"/>
        <v>0</v>
      </c>
      <c r="V2262" s="13"/>
      <c r="W2262" s="7"/>
      <c r="AT2262" s="130"/>
      <c r="BF2262" s="33">
        <f t="shared" si="359"/>
        <v>41242</v>
      </c>
      <c r="BG2262" s="34">
        <f t="shared" si="354"/>
        <v>82.88000000000001</v>
      </c>
      <c r="BH2262" s="32">
        <f t="shared" si="355"/>
        <v>1</v>
      </c>
      <c r="BI2262" s="32">
        <f t="shared" si="356"/>
        <v>0</v>
      </c>
      <c r="BJ2262" s="69">
        <f t="shared" si="357"/>
        <v>0</v>
      </c>
      <c r="BK2262" s="158" t="str">
        <f t="shared" si="358"/>
        <v/>
      </c>
    </row>
    <row r="2263" spans="1:63" ht="12" customHeight="1" x14ac:dyDescent="0.2">
      <c r="A2263" s="8"/>
      <c r="B2263" s="7"/>
      <c r="C2263" s="7"/>
      <c r="D2263" s="7"/>
      <c r="E2263" s="7"/>
      <c r="F2263" s="7"/>
      <c r="G2263" s="7"/>
      <c r="H2263" s="7"/>
      <c r="I2263" s="10"/>
      <c r="J2263" s="25"/>
      <c r="K2263" s="250"/>
      <c r="L2263" s="31"/>
      <c r="M2263" s="9"/>
      <c r="N2263" s="11" t="s">
        <v>25</v>
      </c>
      <c r="O2263" s="39"/>
      <c r="P2263" s="47"/>
      <c r="Q2263" s="13"/>
      <c r="R2263" s="248">
        <f t="shared" si="350"/>
        <v>0</v>
      </c>
      <c r="S2263" s="248">
        <f t="shared" si="351"/>
        <v>0</v>
      </c>
      <c r="T2263" s="248">
        <f t="shared" si="352"/>
        <v>0</v>
      </c>
      <c r="U2263" s="248">
        <f t="shared" si="353"/>
        <v>0</v>
      </c>
      <c r="V2263" s="13"/>
      <c r="W2263" s="7"/>
      <c r="AT2263" s="130"/>
      <c r="BF2263" s="33">
        <f t="shared" si="359"/>
        <v>41242</v>
      </c>
      <c r="BG2263" s="34">
        <f t="shared" si="354"/>
        <v>82.88000000000001</v>
      </c>
      <c r="BH2263" s="32">
        <f t="shared" si="355"/>
        <v>1</v>
      </c>
      <c r="BI2263" s="32">
        <f t="shared" si="356"/>
        <v>0</v>
      </c>
      <c r="BJ2263" s="69">
        <f t="shared" si="357"/>
        <v>0</v>
      </c>
      <c r="BK2263" s="158" t="str">
        <f t="shared" si="358"/>
        <v/>
      </c>
    </row>
    <row r="2264" spans="1:63" ht="12" customHeight="1" x14ac:dyDescent="0.2">
      <c r="A2264" s="8"/>
      <c r="B2264" s="7"/>
      <c r="C2264" s="7"/>
      <c r="D2264" s="7"/>
      <c r="E2264" s="7"/>
      <c r="F2264" s="7"/>
      <c r="G2264" s="7"/>
      <c r="H2264" s="7"/>
      <c r="I2264" s="10"/>
      <c r="J2264" s="25"/>
      <c r="K2264" s="250"/>
      <c r="L2264" s="31"/>
      <c r="M2264" s="9"/>
      <c r="N2264" s="11" t="s">
        <v>25</v>
      </c>
      <c r="O2264" s="39"/>
      <c r="P2264" s="47"/>
      <c r="Q2264" s="13"/>
      <c r="R2264" s="248">
        <f t="shared" si="350"/>
        <v>0</v>
      </c>
      <c r="S2264" s="248">
        <f t="shared" si="351"/>
        <v>0</v>
      </c>
      <c r="T2264" s="248">
        <f t="shared" si="352"/>
        <v>0</v>
      </c>
      <c r="U2264" s="248">
        <f t="shared" si="353"/>
        <v>0</v>
      </c>
      <c r="V2264" s="13"/>
      <c r="W2264" s="7"/>
      <c r="AT2264" s="130"/>
      <c r="BF2264" s="33">
        <f t="shared" si="359"/>
        <v>41242</v>
      </c>
      <c r="BG2264" s="34">
        <f t="shared" si="354"/>
        <v>82.88000000000001</v>
      </c>
      <c r="BH2264" s="32">
        <f t="shared" si="355"/>
        <v>1</v>
      </c>
      <c r="BI2264" s="32">
        <f t="shared" si="356"/>
        <v>0</v>
      </c>
      <c r="BJ2264" s="69">
        <f t="shared" si="357"/>
        <v>0</v>
      </c>
      <c r="BK2264" s="158" t="str">
        <f t="shared" si="358"/>
        <v/>
      </c>
    </row>
    <row r="2265" spans="1:63" ht="12" customHeight="1" x14ac:dyDescent="0.2">
      <c r="A2265" s="8"/>
      <c r="B2265" s="7"/>
      <c r="C2265" s="7"/>
      <c r="D2265" s="7"/>
      <c r="E2265" s="7"/>
      <c r="F2265" s="7"/>
      <c r="G2265" s="7"/>
      <c r="H2265" s="7"/>
      <c r="I2265" s="10"/>
      <c r="J2265" s="25"/>
      <c r="K2265" s="250"/>
      <c r="L2265" s="31"/>
      <c r="M2265" s="9"/>
      <c r="N2265" s="11" t="s">
        <v>25</v>
      </c>
      <c r="O2265" s="39"/>
      <c r="P2265" s="47"/>
      <c r="Q2265" s="13"/>
      <c r="R2265" s="248">
        <f t="shared" si="350"/>
        <v>0</v>
      </c>
      <c r="S2265" s="248">
        <f t="shared" si="351"/>
        <v>0</v>
      </c>
      <c r="T2265" s="248">
        <f t="shared" si="352"/>
        <v>0</v>
      </c>
      <c r="U2265" s="248">
        <f t="shared" si="353"/>
        <v>0</v>
      </c>
      <c r="V2265" s="13"/>
      <c r="W2265" s="7"/>
      <c r="AT2265" s="130"/>
      <c r="BF2265" s="33">
        <f t="shared" si="359"/>
        <v>41242</v>
      </c>
      <c r="BG2265" s="34">
        <f t="shared" si="354"/>
        <v>82.88000000000001</v>
      </c>
      <c r="BH2265" s="32">
        <f t="shared" si="355"/>
        <v>1</v>
      </c>
      <c r="BI2265" s="32">
        <f t="shared" si="356"/>
        <v>0</v>
      </c>
      <c r="BJ2265" s="69">
        <f t="shared" si="357"/>
        <v>0</v>
      </c>
      <c r="BK2265" s="158" t="str">
        <f t="shared" si="358"/>
        <v/>
      </c>
    </row>
    <row r="2266" spans="1:63" ht="12" customHeight="1" x14ac:dyDescent="0.2">
      <c r="A2266" s="8"/>
      <c r="B2266" s="7"/>
      <c r="C2266" s="7"/>
      <c r="D2266" s="7"/>
      <c r="E2266" s="7"/>
      <c r="F2266" s="7"/>
      <c r="G2266" s="7"/>
      <c r="H2266" s="7"/>
      <c r="I2266" s="10"/>
      <c r="J2266" s="25"/>
      <c r="K2266" s="250"/>
      <c r="L2266" s="31"/>
      <c r="M2266" s="9"/>
      <c r="N2266" s="11" t="s">
        <v>25</v>
      </c>
      <c r="O2266" s="39"/>
      <c r="P2266" s="47"/>
      <c r="Q2266" s="13"/>
      <c r="R2266" s="248">
        <f t="shared" si="350"/>
        <v>0</v>
      </c>
      <c r="S2266" s="248">
        <f t="shared" si="351"/>
        <v>0</v>
      </c>
      <c r="T2266" s="248">
        <f t="shared" si="352"/>
        <v>0</v>
      </c>
      <c r="U2266" s="248">
        <f t="shared" si="353"/>
        <v>0</v>
      </c>
      <c r="V2266" s="13"/>
      <c r="W2266" s="7"/>
      <c r="AT2266" s="130"/>
      <c r="BF2266" s="33">
        <f t="shared" si="359"/>
        <v>41242</v>
      </c>
      <c r="BG2266" s="34">
        <f t="shared" si="354"/>
        <v>82.88000000000001</v>
      </c>
      <c r="BH2266" s="32">
        <f t="shared" si="355"/>
        <v>1</v>
      </c>
      <c r="BI2266" s="32">
        <f t="shared" si="356"/>
        <v>0</v>
      </c>
      <c r="BJ2266" s="69">
        <f t="shared" si="357"/>
        <v>0</v>
      </c>
      <c r="BK2266" s="158" t="str">
        <f t="shared" si="358"/>
        <v/>
      </c>
    </row>
    <row r="2267" spans="1:63" ht="12" customHeight="1" x14ac:dyDescent="0.2">
      <c r="A2267" s="8"/>
      <c r="B2267" s="7"/>
      <c r="C2267" s="7"/>
      <c r="D2267" s="7"/>
      <c r="E2267" s="7"/>
      <c r="F2267" s="7"/>
      <c r="G2267" s="7"/>
      <c r="H2267" s="7"/>
      <c r="I2267" s="10"/>
      <c r="J2267" s="25"/>
      <c r="K2267" s="250"/>
      <c r="L2267" s="31"/>
      <c r="M2267" s="9"/>
      <c r="N2267" s="11" t="s">
        <v>25</v>
      </c>
      <c r="O2267" s="39"/>
      <c r="P2267" s="47"/>
      <c r="Q2267" s="13"/>
      <c r="R2267" s="248">
        <f t="shared" si="350"/>
        <v>0</v>
      </c>
      <c r="S2267" s="248">
        <f t="shared" si="351"/>
        <v>0</v>
      </c>
      <c r="T2267" s="248">
        <f t="shared" si="352"/>
        <v>0</v>
      </c>
      <c r="U2267" s="248">
        <f t="shared" si="353"/>
        <v>0</v>
      </c>
      <c r="V2267" s="13"/>
      <c r="W2267" s="7"/>
      <c r="AT2267" s="130"/>
      <c r="BF2267" s="33">
        <f t="shared" si="359"/>
        <v>41242</v>
      </c>
      <c r="BG2267" s="34">
        <f t="shared" si="354"/>
        <v>82.88000000000001</v>
      </c>
      <c r="BH2267" s="32">
        <f t="shared" si="355"/>
        <v>1</v>
      </c>
      <c r="BI2267" s="32">
        <f t="shared" si="356"/>
        <v>0</v>
      </c>
      <c r="BJ2267" s="69">
        <f t="shared" si="357"/>
        <v>0</v>
      </c>
      <c r="BK2267" s="158" t="str">
        <f t="shared" si="358"/>
        <v/>
      </c>
    </row>
    <row r="2268" spans="1:63" ht="12" customHeight="1" x14ac:dyDescent="0.2">
      <c r="A2268" s="8"/>
      <c r="B2268" s="7"/>
      <c r="C2268" s="7"/>
      <c r="D2268" s="7"/>
      <c r="E2268" s="7"/>
      <c r="F2268" s="7"/>
      <c r="G2268" s="7"/>
      <c r="H2268" s="7"/>
      <c r="I2268" s="10"/>
      <c r="J2268" s="25"/>
      <c r="K2268" s="250"/>
      <c r="L2268" s="31"/>
      <c r="M2268" s="9"/>
      <c r="N2268" s="11" t="s">
        <v>25</v>
      </c>
      <c r="O2268" s="39"/>
      <c r="P2268" s="47"/>
      <c r="Q2268" s="13"/>
      <c r="R2268" s="248">
        <f t="shared" si="350"/>
        <v>0</v>
      </c>
      <c r="S2268" s="248">
        <f t="shared" si="351"/>
        <v>0</v>
      </c>
      <c r="T2268" s="248">
        <f t="shared" si="352"/>
        <v>0</v>
      </c>
      <c r="U2268" s="248">
        <f t="shared" si="353"/>
        <v>0</v>
      </c>
      <c r="V2268" s="13"/>
      <c r="W2268" s="7"/>
      <c r="AT2268" s="130"/>
      <c r="BF2268" s="33">
        <f t="shared" si="359"/>
        <v>41242</v>
      </c>
      <c r="BG2268" s="34">
        <f t="shared" si="354"/>
        <v>82.88000000000001</v>
      </c>
      <c r="BH2268" s="32">
        <f t="shared" si="355"/>
        <v>1</v>
      </c>
      <c r="BI2268" s="32">
        <f t="shared" si="356"/>
        <v>0</v>
      </c>
      <c r="BJ2268" s="69">
        <f t="shared" si="357"/>
        <v>0</v>
      </c>
      <c r="BK2268" s="158" t="str">
        <f t="shared" si="358"/>
        <v/>
      </c>
    </row>
    <row r="2269" spans="1:63" ht="12" customHeight="1" x14ac:dyDescent="0.2">
      <c r="A2269" s="8"/>
      <c r="B2269" s="7"/>
      <c r="C2269" s="7"/>
      <c r="D2269" s="7"/>
      <c r="E2269" s="7"/>
      <c r="F2269" s="7"/>
      <c r="G2269" s="7"/>
      <c r="H2269" s="7"/>
      <c r="I2269" s="10"/>
      <c r="J2269" s="25"/>
      <c r="K2269" s="250"/>
      <c r="L2269" s="31"/>
      <c r="M2269" s="9"/>
      <c r="N2269" s="11" t="s">
        <v>25</v>
      </c>
      <c r="O2269" s="39"/>
      <c r="P2269" s="47"/>
      <c r="Q2269" s="13"/>
      <c r="R2269" s="248">
        <f t="shared" si="350"/>
        <v>0</v>
      </c>
      <c r="S2269" s="248">
        <f t="shared" si="351"/>
        <v>0</v>
      </c>
      <c r="T2269" s="248">
        <f t="shared" si="352"/>
        <v>0</v>
      </c>
      <c r="U2269" s="248">
        <f t="shared" si="353"/>
        <v>0</v>
      </c>
      <c r="V2269" s="13"/>
      <c r="W2269" s="7"/>
      <c r="AT2269" s="130"/>
      <c r="BF2269" s="33">
        <f t="shared" si="359"/>
        <v>41242</v>
      </c>
      <c r="BG2269" s="34">
        <f t="shared" si="354"/>
        <v>82.88000000000001</v>
      </c>
      <c r="BH2269" s="32">
        <f t="shared" si="355"/>
        <v>1</v>
      </c>
      <c r="BI2269" s="32">
        <f t="shared" si="356"/>
        <v>0</v>
      </c>
      <c r="BJ2269" s="69">
        <f t="shared" si="357"/>
        <v>0</v>
      </c>
      <c r="BK2269" s="158" t="str">
        <f t="shared" si="358"/>
        <v/>
      </c>
    </row>
    <row r="2270" spans="1:63" ht="12" customHeight="1" x14ac:dyDescent="0.2">
      <c r="A2270" s="8"/>
      <c r="B2270" s="7"/>
      <c r="C2270" s="7"/>
      <c r="D2270" s="7"/>
      <c r="E2270" s="7"/>
      <c r="F2270" s="7"/>
      <c r="G2270" s="7"/>
      <c r="H2270" s="7"/>
      <c r="I2270" s="10"/>
      <c r="J2270" s="25"/>
      <c r="K2270" s="250"/>
      <c r="L2270" s="31"/>
      <c r="M2270" s="9"/>
      <c r="N2270" s="11" t="s">
        <v>25</v>
      </c>
      <c r="O2270" s="39"/>
      <c r="P2270" s="47"/>
      <c r="Q2270" s="13"/>
      <c r="R2270" s="248">
        <f t="shared" si="350"/>
        <v>0</v>
      </c>
      <c r="S2270" s="248">
        <f t="shared" si="351"/>
        <v>0</v>
      </c>
      <c r="T2270" s="248">
        <f t="shared" si="352"/>
        <v>0</v>
      </c>
      <c r="U2270" s="248">
        <f t="shared" si="353"/>
        <v>0</v>
      </c>
      <c r="V2270" s="13"/>
      <c r="W2270" s="7"/>
      <c r="AT2270" s="130"/>
      <c r="BF2270" s="33">
        <f t="shared" si="359"/>
        <v>41242</v>
      </c>
      <c r="BG2270" s="34">
        <f t="shared" si="354"/>
        <v>82.88000000000001</v>
      </c>
      <c r="BH2270" s="32">
        <f t="shared" si="355"/>
        <v>1</v>
      </c>
      <c r="BI2270" s="32">
        <f t="shared" si="356"/>
        <v>0</v>
      </c>
      <c r="BJ2270" s="69">
        <f t="shared" si="357"/>
        <v>0</v>
      </c>
      <c r="BK2270" s="158" t="str">
        <f t="shared" si="358"/>
        <v/>
      </c>
    </row>
    <row r="2271" spans="1:63" ht="12" customHeight="1" x14ac:dyDescent="0.2">
      <c r="A2271" s="8"/>
      <c r="B2271" s="7"/>
      <c r="C2271" s="7"/>
      <c r="D2271" s="7"/>
      <c r="E2271" s="7"/>
      <c r="F2271" s="7"/>
      <c r="G2271" s="7"/>
      <c r="H2271" s="7"/>
      <c r="I2271" s="10"/>
      <c r="J2271" s="25"/>
      <c r="K2271" s="250"/>
      <c r="L2271" s="31"/>
      <c r="M2271" s="9"/>
      <c r="N2271" s="11" t="s">
        <v>25</v>
      </c>
      <c r="O2271" s="39"/>
      <c r="P2271" s="47"/>
      <c r="Q2271" s="13"/>
      <c r="R2271" s="248">
        <f t="shared" si="350"/>
        <v>0</v>
      </c>
      <c r="S2271" s="248">
        <f t="shared" si="351"/>
        <v>0</v>
      </c>
      <c r="T2271" s="248">
        <f t="shared" si="352"/>
        <v>0</v>
      </c>
      <c r="U2271" s="248">
        <f t="shared" si="353"/>
        <v>0</v>
      </c>
      <c r="V2271" s="13"/>
      <c r="W2271" s="7"/>
      <c r="AT2271" s="130"/>
      <c r="BF2271" s="33">
        <f t="shared" si="359"/>
        <v>41242</v>
      </c>
      <c r="BG2271" s="34">
        <f t="shared" si="354"/>
        <v>82.88000000000001</v>
      </c>
      <c r="BH2271" s="32">
        <f t="shared" si="355"/>
        <v>1</v>
      </c>
      <c r="BI2271" s="32">
        <f t="shared" si="356"/>
        <v>0</v>
      </c>
      <c r="BJ2271" s="69">
        <f t="shared" si="357"/>
        <v>0</v>
      </c>
      <c r="BK2271" s="158" t="str">
        <f t="shared" si="358"/>
        <v/>
      </c>
    </row>
    <row r="2272" spans="1:63" ht="12" customHeight="1" x14ac:dyDescent="0.2">
      <c r="A2272" s="8"/>
      <c r="B2272" s="7"/>
      <c r="C2272" s="7"/>
      <c r="D2272" s="7"/>
      <c r="E2272" s="7"/>
      <c r="F2272" s="7"/>
      <c r="G2272" s="7"/>
      <c r="H2272" s="7"/>
      <c r="I2272" s="10"/>
      <c r="J2272" s="25"/>
      <c r="K2272" s="250"/>
      <c r="L2272" s="31"/>
      <c r="M2272" s="9"/>
      <c r="N2272" s="11" t="s">
        <v>25</v>
      </c>
      <c r="O2272" s="39"/>
      <c r="P2272" s="47"/>
      <c r="Q2272" s="13"/>
      <c r="R2272" s="248">
        <f t="shared" si="350"/>
        <v>0</v>
      </c>
      <c r="S2272" s="248">
        <f t="shared" si="351"/>
        <v>0</v>
      </c>
      <c r="T2272" s="248">
        <f t="shared" si="352"/>
        <v>0</v>
      </c>
      <c r="U2272" s="248">
        <f t="shared" si="353"/>
        <v>0</v>
      </c>
      <c r="V2272" s="13"/>
      <c r="W2272" s="7"/>
      <c r="AT2272" s="130"/>
      <c r="BF2272" s="33">
        <f t="shared" si="359"/>
        <v>41242</v>
      </c>
      <c r="BG2272" s="34">
        <f t="shared" si="354"/>
        <v>82.88000000000001</v>
      </c>
      <c r="BH2272" s="32">
        <f t="shared" si="355"/>
        <v>1</v>
      </c>
      <c r="BI2272" s="32">
        <f t="shared" si="356"/>
        <v>0</v>
      </c>
      <c r="BJ2272" s="69">
        <f t="shared" si="357"/>
        <v>0</v>
      </c>
      <c r="BK2272" s="158" t="str">
        <f t="shared" si="358"/>
        <v/>
      </c>
    </row>
    <row r="2273" spans="1:63" ht="12" customHeight="1" x14ac:dyDescent="0.2">
      <c r="A2273" s="8"/>
      <c r="B2273" s="7"/>
      <c r="C2273" s="7"/>
      <c r="D2273" s="7"/>
      <c r="E2273" s="7"/>
      <c r="F2273" s="7"/>
      <c r="G2273" s="7"/>
      <c r="H2273" s="7"/>
      <c r="I2273" s="10"/>
      <c r="J2273" s="25"/>
      <c r="K2273" s="250"/>
      <c r="L2273" s="31"/>
      <c r="M2273" s="9"/>
      <c r="N2273" s="11" t="s">
        <v>25</v>
      </c>
      <c r="O2273" s="39"/>
      <c r="P2273" s="47"/>
      <c r="Q2273" s="13"/>
      <c r="R2273" s="248">
        <f t="shared" si="350"/>
        <v>0</v>
      </c>
      <c r="S2273" s="248">
        <f t="shared" si="351"/>
        <v>0</v>
      </c>
      <c r="T2273" s="248">
        <f t="shared" si="352"/>
        <v>0</v>
      </c>
      <c r="U2273" s="248">
        <f t="shared" si="353"/>
        <v>0</v>
      </c>
      <c r="V2273" s="13"/>
      <c r="W2273" s="7"/>
      <c r="AT2273" s="130"/>
      <c r="BF2273" s="33">
        <f t="shared" si="359"/>
        <v>41242</v>
      </c>
      <c r="BG2273" s="34">
        <f t="shared" si="354"/>
        <v>82.88000000000001</v>
      </c>
      <c r="BH2273" s="32">
        <f t="shared" si="355"/>
        <v>1</v>
      </c>
      <c r="BI2273" s="32">
        <f t="shared" si="356"/>
        <v>0</v>
      </c>
      <c r="BJ2273" s="69">
        <f t="shared" si="357"/>
        <v>0</v>
      </c>
      <c r="BK2273" s="158" t="str">
        <f t="shared" si="358"/>
        <v/>
      </c>
    </row>
    <row r="2274" spans="1:63" ht="12" customHeight="1" x14ac:dyDescent="0.2">
      <c r="A2274" s="8"/>
      <c r="B2274" s="7"/>
      <c r="C2274" s="7"/>
      <c r="D2274" s="7"/>
      <c r="E2274" s="7"/>
      <c r="F2274" s="7"/>
      <c r="G2274" s="7"/>
      <c r="H2274" s="7"/>
      <c r="I2274" s="10"/>
      <c r="J2274" s="25"/>
      <c r="K2274" s="250"/>
      <c r="L2274" s="31"/>
      <c r="M2274" s="9"/>
      <c r="N2274" s="11" t="s">
        <v>25</v>
      </c>
      <c r="O2274" s="39"/>
      <c r="P2274" s="47"/>
      <c r="Q2274" s="13"/>
      <c r="R2274" s="248">
        <f t="shared" si="350"/>
        <v>0</v>
      </c>
      <c r="S2274" s="248">
        <f t="shared" si="351"/>
        <v>0</v>
      </c>
      <c r="T2274" s="248">
        <f t="shared" si="352"/>
        <v>0</v>
      </c>
      <c r="U2274" s="248">
        <f t="shared" si="353"/>
        <v>0</v>
      </c>
      <c r="V2274" s="13"/>
      <c r="W2274" s="7"/>
      <c r="AT2274" s="130"/>
      <c r="BF2274" s="33">
        <f t="shared" si="359"/>
        <v>41242</v>
      </c>
      <c r="BG2274" s="34">
        <f t="shared" si="354"/>
        <v>82.88000000000001</v>
      </c>
      <c r="BH2274" s="32">
        <f t="shared" si="355"/>
        <v>1</v>
      </c>
      <c r="BI2274" s="32">
        <f t="shared" si="356"/>
        <v>0</v>
      </c>
      <c r="BJ2274" s="69">
        <f t="shared" si="357"/>
        <v>0</v>
      </c>
      <c r="BK2274" s="158" t="str">
        <f t="shared" si="358"/>
        <v/>
      </c>
    </row>
    <row r="2275" spans="1:63" ht="12" customHeight="1" x14ac:dyDescent="0.2">
      <c r="A2275" s="8"/>
      <c r="B2275" s="7"/>
      <c r="C2275" s="7"/>
      <c r="D2275" s="7"/>
      <c r="E2275" s="7"/>
      <c r="F2275" s="7"/>
      <c r="G2275" s="7"/>
      <c r="H2275" s="7"/>
      <c r="I2275" s="10"/>
      <c r="J2275" s="25"/>
      <c r="K2275" s="250"/>
      <c r="L2275" s="31"/>
      <c r="M2275" s="9"/>
      <c r="N2275" s="11" t="s">
        <v>25</v>
      </c>
      <c r="O2275" s="39"/>
      <c r="P2275" s="47"/>
      <c r="Q2275" s="13"/>
      <c r="R2275" s="248">
        <f t="shared" si="350"/>
        <v>0</v>
      </c>
      <c r="S2275" s="248">
        <f t="shared" si="351"/>
        <v>0</v>
      </c>
      <c r="T2275" s="248">
        <f t="shared" si="352"/>
        <v>0</v>
      </c>
      <c r="U2275" s="248">
        <f t="shared" si="353"/>
        <v>0</v>
      </c>
      <c r="V2275" s="13"/>
      <c r="W2275" s="7"/>
      <c r="AT2275" s="130"/>
      <c r="BF2275" s="33">
        <f t="shared" si="359"/>
        <v>41242</v>
      </c>
      <c r="BG2275" s="34">
        <f t="shared" si="354"/>
        <v>82.88000000000001</v>
      </c>
      <c r="BH2275" s="32">
        <f t="shared" si="355"/>
        <v>1</v>
      </c>
      <c r="BI2275" s="32">
        <f t="shared" si="356"/>
        <v>0</v>
      </c>
      <c r="BJ2275" s="69">
        <f t="shared" si="357"/>
        <v>0</v>
      </c>
      <c r="BK2275" s="158" t="str">
        <f t="shared" si="358"/>
        <v/>
      </c>
    </row>
    <row r="2276" spans="1:63" ht="12" customHeight="1" x14ac:dyDescent="0.2">
      <c r="A2276" s="8"/>
      <c r="B2276" s="7"/>
      <c r="C2276" s="7"/>
      <c r="D2276" s="7"/>
      <c r="E2276" s="7"/>
      <c r="F2276" s="7"/>
      <c r="G2276" s="7"/>
      <c r="H2276" s="7"/>
      <c r="I2276" s="10"/>
      <c r="J2276" s="25"/>
      <c r="K2276" s="250"/>
      <c r="L2276" s="31"/>
      <c r="M2276" s="9"/>
      <c r="N2276" s="11" t="s">
        <v>25</v>
      </c>
      <c r="O2276" s="39"/>
      <c r="P2276" s="47"/>
      <c r="Q2276" s="13"/>
      <c r="R2276" s="248">
        <f t="shared" si="350"/>
        <v>0</v>
      </c>
      <c r="S2276" s="248">
        <f t="shared" si="351"/>
        <v>0</v>
      </c>
      <c r="T2276" s="248">
        <f t="shared" si="352"/>
        <v>0</v>
      </c>
      <c r="U2276" s="248">
        <f t="shared" si="353"/>
        <v>0</v>
      </c>
      <c r="V2276" s="13"/>
      <c r="W2276" s="7"/>
      <c r="AT2276" s="130"/>
      <c r="BF2276" s="33">
        <f t="shared" si="359"/>
        <v>41242</v>
      </c>
      <c r="BG2276" s="34">
        <f t="shared" si="354"/>
        <v>82.88000000000001</v>
      </c>
      <c r="BH2276" s="32">
        <f t="shared" si="355"/>
        <v>1</v>
      </c>
      <c r="BI2276" s="32">
        <f t="shared" si="356"/>
        <v>0</v>
      </c>
      <c r="BJ2276" s="69">
        <f t="shared" si="357"/>
        <v>0</v>
      </c>
      <c r="BK2276" s="158" t="str">
        <f t="shared" si="358"/>
        <v/>
      </c>
    </row>
    <row r="2277" spans="1:63" ht="12" customHeight="1" x14ac:dyDescent="0.2">
      <c r="A2277" s="8"/>
      <c r="B2277" s="7"/>
      <c r="C2277" s="7"/>
      <c r="D2277" s="7"/>
      <c r="E2277" s="7"/>
      <c r="F2277" s="7"/>
      <c r="G2277" s="7"/>
      <c r="H2277" s="7"/>
      <c r="I2277" s="10"/>
      <c r="J2277" s="25"/>
      <c r="K2277" s="250"/>
      <c r="L2277" s="31"/>
      <c r="M2277" s="9"/>
      <c r="N2277" s="11" t="s">
        <v>25</v>
      </c>
      <c r="O2277" s="39"/>
      <c r="P2277" s="47"/>
      <c r="Q2277" s="13"/>
      <c r="R2277" s="248">
        <f t="shared" si="350"/>
        <v>0</v>
      </c>
      <c r="S2277" s="248">
        <f t="shared" si="351"/>
        <v>0</v>
      </c>
      <c r="T2277" s="248">
        <f t="shared" si="352"/>
        <v>0</v>
      </c>
      <c r="U2277" s="248">
        <f t="shared" si="353"/>
        <v>0</v>
      </c>
      <c r="V2277" s="13"/>
      <c r="W2277" s="7"/>
      <c r="AT2277" s="130"/>
      <c r="BF2277" s="33">
        <f t="shared" si="359"/>
        <v>41242</v>
      </c>
      <c r="BG2277" s="34">
        <f t="shared" si="354"/>
        <v>82.88000000000001</v>
      </c>
      <c r="BH2277" s="32">
        <f t="shared" si="355"/>
        <v>1</v>
      </c>
      <c r="BI2277" s="32">
        <f t="shared" si="356"/>
        <v>0</v>
      </c>
      <c r="BJ2277" s="69">
        <f t="shared" si="357"/>
        <v>0</v>
      </c>
      <c r="BK2277" s="158" t="str">
        <f t="shared" si="358"/>
        <v/>
      </c>
    </row>
    <row r="2278" spans="1:63" ht="12" customHeight="1" x14ac:dyDescent="0.2">
      <c r="A2278" s="8"/>
      <c r="B2278" s="7"/>
      <c r="C2278" s="7"/>
      <c r="D2278" s="7"/>
      <c r="E2278" s="7"/>
      <c r="F2278" s="7"/>
      <c r="G2278" s="7"/>
      <c r="H2278" s="7"/>
      <c r="I2278" s="10"/>
      <c r="J2278" s="25"/>
      <c r="K2278" s="250"/>
      <c r="L2278" s="31"/>
      <c r="M2278" s="9"/>
      <c r="N2278" s="11" t="s">
        <v>25</v>
      </c>
      <c r="O2278" s="39"/>
      <c r="P2278" s="47"/>
      <c r="Q2278" s="13"/>
      <c r="R2278" s="248">
        <f t="shared" si="350"/>
        <v>0</v>
      </c>
      <c r="S2278" s="248">
        <f t="shared" si="351"/>
        <v>0</v>
      </c>
      <c r="T2278" s="248">
        <f t="shared" si="352"/>
        <v>0</v>
      </c>
      <c r="U2278" s="248">
        <f t="shared" si="353"/>
        <v>0</v>
      </c>
      <c r="V2278" s="13"/>
      <c r="W2278" s="7"/>
      <c r="AT2278" s="130"/>
      <c r="BF2278" s="33">
        <f t="shared" si="359"/>
        <v>41242</v>
      </c>
      <c r="BG2278" s="34">
        <f t="shared" si="354"/>
        <v>82.88000000000001</v>
      </c>
      <c r="BH2278" s="32">
        <f t="shared" si="355"/>
        <v>1</v>
      </c>
      <c r="BI2278" s="32">
        <f t="shared" si="356"/>
        <v>0</v>
      </c>
      <c r="BJ2278" s="69">
        <f t="shared" si="357"/>
        <v>0</v>
      </c>
      <c r="BK2278" s="158" t="str">
        <f t="shared" si="358"/>
        <v/>
      </c>
    </row>
    <row r="2279" spans="1:63" ht="12" customHeight="1" x14ac:dyDescent="0.2">
      <c r="A2279" s="8"/>
      <c r="B2279" s="7"/>
      <c r="C2279" s="7"/>
      <c r="D2279" s="7"/>
      <c r="E2279" s="7"/>
      <c r="F2279" s="7"/>
      <c r="G2279" s="7"/>
      <c r="H2279" s="7"/>
      <c r="I2279" s="10"/>
      <c r="J2279" s="25"/>
      <c r="K2279" s="250"/>
      <c r="L2279" s="31"/>
      <c r="M2279" s="9"/>
      <c r="N2279" s="11" t="s">
        <v>25</v>
      </c>
      <c r="O2279" s="39"/>
      <c r="P2279" s="47"/>
      <c r="Q2279" s="13"/>
      <c r="R2279" s="248">
        <f t="shared" si="350"/>
        <v>0</v>
      </c>
      <c r="S2279" s="248">
        <f t="shared" si="351"/>
        <v>0</v>
      </c>
      <c r="T2279" s="248">
        <f t="shared" si="352"/>
        <v>0</v>
      </c>
      <c r="U2279" s="248">
        <f t="shared" si="353"/>
        <v>0</v>
      </c>
      <c r="V2279" s="13"/>
      <c r="W2279" s="7"/>
      <c r="AT2279" s="130"/>
      <c r="BF2279" s="33">
        <f t="shared" si="359"/>
        <v>41242</v>
      </c>
      <c r="BG2279" s="34">
        <f t="shared" si="354"/>
        <v>82.88000000000001</v>
      </c>
      <c r="BH2279" s="32">
        <f t="shared" si="355"/>
        <v>1</v>
      </c>
      <c r="BI2279" s="32">
        <f t="shared" si="356"/>
        <v>0</v>
      </c>
      <c r="BJ2279" s="69">
        <f t="shared" si="357"/>
        <v>0</v>
      </c>
      <c r="BK2279" s="158" t="str">
        <f t="shared" si="358"/>
        <v/>
      </c>
    </row>
    <row r="2280" spans="1:63" ht="12" customHeight="1" x14ac:dyDescent="0.2">
      <c r="A2280" s="8"/>
      <c r="B2280" s="7"/>
      <c r="C2280" s="7"/>
      <c r="D2280" s="7"/>
      <c r="E2280" s="7"/>
      <c r="F2280" s="7"/>
      <c r="G2280" s="7"/>
      <c r="H2280" s="7"/>
      <c r="I2280" s="10"/>
      <c r="J2280" s="25"/>
      <c r="K2280" s="250"/>
      <c r="L2280" s="31"/>
      <c r="M2280" s="9"/>
      <c r="N2280" s="11" t="s">
        <v>25</v>
      </c>
      <c r="O2280" s="39"/>
      <c r="P2280" s="47"/>
      <c r="Q2280" s="13"/>
      <c r="R2280" s="248">
        <f t="shared" si="350"/>
        <v>0</v>
      </c>
      <c r="S2280" s="248">
        <f t="shared" si="351"/>
        <v>0</v>
      </c>
      <c r="T2280" s="248">
        <f t="shared" si="352"/>
        <v>0</v>
      </c>
      <c r="U2280" s="248">
        <f t="shared" si="353"/>
        <v>0</v>
      </c>
      <c r="V2280" s="13"/>
      <c r="W2280" s="7"/>
      <c r="AT2280" s="130"/>
      <c r="BF2280" s="33">
        <f t="shared" si="359"/>
        <v>41242</v>
      </c>
      <c r="BG2280" s="34">
        <f t="shared" si="354"/>
        <v>82.88000000000001</v>
      </c>
      <c r="BH2280" s="32">
        <f t="shared" si="355"/>
        <v>1</v>
      </c>
      <c r="BI2280" s="32">
        <f t="shared" si="356"/>
        <v>0</v>
      </c>
      <c r="BJ2280" s="69">
        <f t="shared" si="357"/>
        <v>0</v>
      </c>
      <c r="BK2280" s="158" t="str">
        <f t="shared" si="358"/>
        <v/>
      </c>
    </row>
    <row r="2281" spans="1:63" ht="12" customHeight="1" x14ac:dyDescent="0.2">
      <c r="A2281" s="8"/>
      <c r="B2281" s="7"/>
      <c r="C2281" s="7"/>
      <c r="D2281" s="7"/>
      <c r="E2281" s="7"/>
      <c r="F2281" s="7"/>
      <c r="G2281" s="7"/>
      <c r="H2281" s="7"/>
      <c r="I2281" s="10"/>
      <c r="J2281" s="25"/>
      <c r="K2281" s="250"/>
      <c r="L2281" s="31"/>
      <c r="M2281" s="9"/>
      <c r="N2281" s="11" t="s">
        <v>25</v>
      </c>
      <c r="O2281" s="39"/>
      <c r="P2281" s="47"/>
      <c r="Q2281" s="13"/>
      <c r="R2281" s="248">
        <f t="shared" si="350"/>
        <v>0</v>
      </c>
      <c r="S2281" s="248">
        <f t="shared" si="351"/>
        <v>0</v>
      </c>
      <c r="T2281" s="248">
        <f t="shared" si="352"/>
        <v>0</v>
      </c>
      <c r="U2281" s="248">
        <f t="shared" si="353"/>
        <v>0</v>
      </c>
      <c r="V2281" s="13"/>
      <c r="W2281" s="7"/>
      <c r="AT2281" s="130"/>
      <c r="BF2281" s="33">
        <f t="shared" si="359"/>
        <v>41242</v>
      </c>
      <c r="BG2281" s="34">
        <f t="shared" si="354"/>
        <v>82.88000000000001</v>
      </c>
      <c r="BH2281" s="32">
        <f t="shared" si="355"/>
        <v>1</v>
      </c>
      <c r="BI2281" s="32">
        <f t="shared" si="356"/>
        <v>0</v>
      </c>
      <c r="BJ2281" s="69">
        <f t="shared" si="357"/>
        <v>0</v>
      </c>
      <c r="BK2281" s="158" t="str">
        <f t="shared" si="358"/>
        <v/>
      </c>
    </row>
    <row r="2282" spans="1:63" ht="12" customHeight="1" x14ac:dyDescent="0.2">
      <c r="A2282" s="8"/>
      <c r="B2282" s="7"/>
      <c r="C2282" s="7"/>
      <c r="D2282" s="7"/>
      <c r="E2282" s="7"/>
      <c r="F2282" s="7"/>
      <c r="G2282" s="7"/>
      <c r="H2282" s="7"/>
      <c r="I2282" s="10"/>
      <c r="J2282" s="25"/>
      <c r="K2282" s="250"/>
      <c r="L2282" s="31"/>
      <c r="M2282" s="9"/>
      <c r="N2282" s="11" t="s">
        <v>25</v>
      </c>
      <c r="O2282" s="39"/>
      <c r="P2282" s="47"/>
      <c r="Q2282" s="13"/>
      <c r="R2282" s="248">
        <f t="shared" si="350"/>
        <v>0</v>
      </c>
      <c r="S2282" s="248">
        <f t="shared" si="351"/>
        <v>0</v>
      </c>
      <c r="T2282" s="248">
        <f t="shared" si="352"/>
        <v>0</v>
      </c>
      <c r="U2282" s="248">
        <f t="shared" si="353"/>
        <v>0</v>
      </c>
      <c r="V2282" s="13"/>
      <c r="W2282" s="7"/>
      <c r="AT2282" s="130"/>
      <c r="BF2282" s="33">
        <f t="shared" si="359"/>
        <v>41242</v>
      </c>
      <c r="BG2282" s="34">
        <f t="shared" si="354"/>
        <v>82.88000000000001</v>
      </c>
      <c r="BH2282" s="32">
        <f t="shared" si="355"/>
        <v>1</v>
      </c>
      <c r="BI2282" s="32">
        <f t="shared" si="356"/>
        <v>0</v>
      </c>
      <c r="BJ2282" s="69">
        <f t="shared" si="357"/>
        <v>0</v>
      </c>
      <c r="BK2282" s="158" t="str">
        <f t="shared" si="358"/>
        <v/>
      </c>
    </row>
    <row r="2283" spans="1:63" ht="12" customHeight="1" x14ac:dyDescent="0.2">
      <c r="A2283" s="8"/>
      <c r="B2283" s="7"/>
      <c r="C2283" s="7"/>
      <c r="D2283" s="7"/>
      <c r="E2283" s="7"/>
      <c r="F2283" s="7"/>
      <c r="G2283" s="7"/>
      <c r="H2283" s="7"/>
      <c r="I2283" s="10"/>
      <c r="J2283" s="25"/>
      <c r="K2283" s="250"/>
      <c r="L2283" s="31"/>
      <c r="M2283" s="9"/>
      <c r="N2283" s="11" t="s">
        <v>25</v>
      </c>
      <c r="O2283" s="39"/>
      <c r="P2283" s="47"/>
      <c r="Q2283" s="13"/>
      <c r="R2283" s="248">
        <f t="shared" si="350"/>
        <v>0</v>
      </c>
      <c r="S2283" s="248">
        <f t="shared" si="351"/>
        <v>0</v>
      </c>
      <c r="T2283" s="248">
        <f t="shared" si="352"/>
        <v>0</v>
      </c>
      <c r="U2283" s="248">
        <f t="shared" si="353"/>
        <v>0</v>
      </c>
      <c r="V2283" s="13"/>
      <c r="W2283" s="7"/>
      <c r="AT2283" s="130"/>
      <c r="BF2283" s="33">
        <f t="shared" si="359"/>
        <v>41242</v>
      </c>
      <c r="BG2283" s="34">
        <f t="shared" si="354"/>
        <v>82.88000000000001</v>
      </c>
      <c r="BH2283" s="32">
        <f t="shared" si="355"/>
        <v>1</v>
      </c>
      <c r="BI2283" s="32">
        <f t="shared" si="356"/>
        <v>0</v>
      </c>
      <c r="BJ2283" s="69">
        <f t="shared" si="357"/>
        <v>0</v>
      </c>
      <c r="BK2283" s="158" t="str">
        <f t="shared" si="358"/>
        <v/>
      </c>
    </row>
    <row r="2284" spans="1:63" ht="12" customHeight="1" x14ac:dyDescent="0.2">
      <c r="A2284" s="8"/>
      <c r="B2284" s="7"/>
      <c r="C2284" s="7"/>
      <c r="D2284" s="7"/>
      <c r="E2284" s="7"/>
      <c r="F2284" s="7"/>
      <c r="G2284" s="7"/>
      <c r="H2284" s="7"/>
      <c r="I2284" s="10"/>
      <c r="J2284" s="25"/>
      <c r="K2284" s="250"/>
      <c r="L2284" s="31"/>
      <c r="M2284" s="9"/>
      <c r="N2284" s="11" t="s">
        <v>25</v>
      </c>
      <c r="O2284" s="39"/>
      <c r="P2284" s="47"/>
      <c r="Q2284" s="13"/>
      <c r="R2284" s="248">
        <f t="shared" si="350"/>
        <v>0</v>
      </c>
      <c r="S2284" s="248">
        <f t="shared" si="351"/>
        <v>0</v>
      </c>
      <c r="T2284" s="248">
        <f t="shared" si="352"/>
        <v>0</v>
      </c>
      <c r="U2284" s="248">
        <f t="shared" si="353"/>
        <v>0</v>
      </c>
      <c r="V2284" s="13"/>
      <c r="W2284" s="7"/>
      <c r="AT2284" s="130"/>
      <c r="BF2284" s="33">
        <f t="shared" si="359"/>
        <v>41242</v>
      </c>
      <c r="BG2284" s="34">
        <f t="shared" si="354"/>
        <v>82.88000000000001</v>
      </c>
      <c r="BH2284" s="32">
        <f t="shared" si="355"/>
        <v>1</v>
      </c>
      <c r="BI2284" s="32">
        <f t="shared" si="356"/>
        <v>0</v>
      </c>
      <c r="BJ2284" s="69">
        <f t="shared" si="357"/>
        <v>0</v>
      </c>
      <c r="BK2284" s="158" t="str">
        <f t="shared" si="358"/>
        <v/>
      </c>
    </row>
    <row r="2285" spans="1:63" ht="12" customHeight="1" x14ac:dyDescent="0.2">
      <c r="A2285" s="8"/>
      <c r="B2285" s="7"/>
      <c r="C2285" s="7"/>
      <c r="D2285" s="7"/>
      <c r="E2285" s="7"/>
      <c r="F2285" s="7"/>
      <c r="G2285" s="7"/>
      <c r="H2285" s="7"/>
      <c r="I2285" s="10"/>
      <c r="J2285" s="25"/>
      <c r="K2285" s="250"/>
      <c r="L2285" s="31"/>
      <c r="M2285" s="9"/>
      <c r="N2285" s="11" t="s">
        <v>25</v>
      </c>
      <c r="O2285" s="39"/>
      <c r="P2285" s="47"/>
      <c r="Q2285" s="13"/>
      <c r="R2285" s="248">
        <f t="shared" si="350"/>
        <v>0</v>
      </c>
      <c r="S2285" s="248">
        <f t="shared" si="351"/>
        <v>0</v>
      </c>
      <c r="T2285" s="248">
        <f t="shared" si="352"/>
        <v>0</v>
      </c>
      <c r="U2285" s="248">
        <f t="shared" si="353"/>
        <v>0</v>
      </c>
      <c r="V2285" s="13"/>
      <c r="W2285" s="7"/>
      <c r="AT2285" s="130"/>
      <c r="BF2285" s="33">
        <f t="shared" si="359"/>
        <v>41242</v>
      </c>
      <c r="BG2285" s="34">
        <f t="shared" si="354"/>
        <v>82.88000000000001</v>
      </c>
      <c r="BH2285" s="32">
        <f t="shared" si="355"/>
        <v>1</v>
      </c>
      <c r="BI2285" s="32">
        <f t="shared" si="356"/>
        <v>0</v>
      </c>
      <c r="BJ2285" s="69">
        <f t="shared" si="357"/>
        <v>0</v>
      </c>
      <c r="BK2285" s="158" t="str">
        <f t="shared" si="358"/>
        <v/>
      </c>
    </row>
    <row r="2286" spans="1:63" ht="12" customHeight="1" x14ac:dyDescent="0.2">
      <c r="A2286" s="8"/>
      <c r="B2286" s="7"/>
      <c r="C2286" s="7"/>
      <c r="D2286" s="7"/>
      <c r="E2286" s="7"/>
      <c r="F2286" s="7"/>
      <c r="G2286" s="7"/>
      <c r="H2286" s="7"/>
      <c r="I2286" s="10"/>
      <c r="J2286" s="25"/>
      <c r="K2286" s="250"/>
      <c r="L2286" s="31"/>
      <c r="M2286" s="9"/>
      <c r="N2286" s="11" t="s">
        <v>25</v>
      </c>
      <c r="O2286" s="39"/>
      <c r="P2286" s="47"/>
      <c r="Q2286" s="13"/>
      <c r="R2286" s="248">
        <f t="shared" si="350"/>
        <v>0</v>
      </c>
      <c r="S2286" s="248">
        <f t="shared" si="351"/>
        <v>0</v>
      </c>
      <c r="T2286" s="248">
        <f t="shared" si="352"/>
        <v>0</v>
      </c>
      <c r="U2286" s="248">
        <f t="shared" si="353"/>
        <v>0</v>
      </c>
      <c r="V2286" s="13"/>
      <c r="W2286" s="7"/>
      <c r="AT2286" s="130"/>
      <c r="BF2286" s="33">
        <f t="shared" si="359"/>
        <v>41242</v>
      </c>
      <c r="BG2286" s="34">
        <f t="shared" si="354"/>
        <v>82.88000000000001</v>
      </c>
      <c r="BH2286" s="32">
        <f t="shared" si="355"/>
        <v>1</v>
      </c>
      <c r="BI2286" s="32">
        <f t="shared" si="356"/>
        <v>0</v>
      </c>
      <c r="BJ2286" s="69">
        <f t="shared" si="357"/>
        <v>0</v>
      </c>
      <c r="BK2286" s="158" t="str">
        <f t="shared" si="358"/>
        <v/>
      </c>
    </row>
    <row r="2287" spans="1:63" ht="12" customHeight="1" x14ac:dyDescent="0.2">
      <c r="A2287" s="8"/>
      <c r="B2287" s="7"/>
      <c r="C2287" s="7"/>
      <c r="D2287" s="7"/>
      <c r="E2287" s="7"/>
      <c r="F2287" s="7"/>
      <c r="G2287" s="7"/>
      <c r="H2287" s="7"/>
      <c r="I2287" s="10"/>
      <c r="J2287" s="25"/>
      <c r="K2287" s="250"/>
      <c r="L2287" s="31"/>
      <c r="M2287" s="9"/>
      <c r="N2287" s="11" t="s">
        <v>25</v>
      </c>
      <c r="O2287" s="39"/>
      <c r="P2287" s="47"/>
      <c r="Q2287" s="13"/>
      <c r="R2287" s="248">
        <f t="shared" si="350"/>
        <v>0</v>
      </c>
      <c r="S2287" s="248">
        <f t="shared" si="351"/>
        <v>0</v>
      </c>
      <c r="T2287" s="248">
        <f t="shared" si="352"/>
        <v>0</v>
      </c>
      <c r="U2287" s="248">
        <f t="shared" si="353"/>
        <v>0</v>
      </c>
      <c r="V2287" s="13"/>
      <c r="W2287" s="7"/>
      <c r="AT2287" s="130"/>
      <c r="BF2287" s="33">
        <f t="shared" si="359"/>
        <v>41242</v>
      </c>
      <c r="BG2287" s="34">
        <f t="shared" si="354"/>
        <v>82.88000000000001</v>
      </c>
      <c r="BH2287" s="32">
        <f t="shared" si="355"/>
        <v>1</v>
      </c>
      <c r="BI2287" s="32">
        <f t="shared" si="356"/>
        <v>0</v>
      </c>
      <c r="BJ2287" s="69">
        <f t="shared" si="357"/>
        <v>0</v>
      </c>
      <c r="BK2287" s="158" t="str">
        <f t="shared" si="358"/>
        <v/>
      </c>
    </row>
    <row r="2288" spans="1:63" ht="12" customHeight="1" x14ac:dyDescent="0.2">
      <c r="A2288" s="8"/>
      <c r="B2288" s="7"/>
      <c r="C2288" s="7"/>
      <c r="D2288" s="7"/>
      <c r="E2288" s="7"/>
      <c r="F2288" s="7"/>
      <c r="G2288" s="7"/>
      <c r="H2288" s="7"/>
      <c r="I2288" s="10"/>
      <c r="J2288" s="25"/>
      <c r="K2288" s="250"/>
      <c r="L2288" s="31"/>
      <c r="M2288" s="9"/>
      <c r="N2288" s="11" t="s">
        <v>25</v>
      </c>
      <c r="O2288" s="39"/>
      <c r="P2288" s="47"/>
      <c r="Q2288" s="13"/>
      <c r="R2288" s="248">
        <f t="shared" si="350"/>
        <v>0</v>
      </c>
      <c r="S2288" s="248">
        <f t="shared" si="351"/>
        <v>0</v>
      </c>
      <c r="T2288" s="248">
        <f t="shared" si="352"/>
        <v>0</v>
      </c>
      <c r="U2288" s="248">
        <f t="shared" si="353"/>
        <v>0</v>
      </c>
      <c r="V2288" s="13"/>
      <c r="W2288" s="7"/>
      <c r="AT2288" s="130"/>
      <c r="BF2288" s="33">
        <f t="shared" si="359"/>
        <v>41242</v>
      </c>
      <c r="BG2288" s="34">
        <f t="shared" si="354"/>
        <v>82.88000000000001</v>
      </c>
      <c r="BH2288" s="32">
        <f t="shared" si="355"/>
        <v>1</v>
      </c>
      <c r="BI2288" s="32">
        <f t="shared" si="356"/>
        <v>0</v>
      </c>
      <c r="BJ2288" s="69">
        <f t="shared" si="357"/>
        <v>0</v>
      </c>
      <c r="BK2288" s="158" t="str">
        <f t="shared" si="358"/>
        <v/>
      </c>
    </row>
    <row r="2289" spans="1:63" ht="12" customHeight="1" x14ac:dyDescent="0.2">
      <c r="A2289" s="8"/>
      <c r="B2289" s="7"/>
      <c r="C2289" s="7"/>
      <c r="D2289" s="7"/>
      <c r="E2289" s="7"/>
      <c r="F2289" s="7"/>
      <c r="G2289" s="7"/>
      <c r="H2289" s="7"/>
      <c r="I2289" s="10"/>
      <c r="J2289" s="25"/>
      <c r="K2289" s="250"/>
      <c r="L2289" s="31"/>
      <c r="M2289" s="9"/>
      <c r="N2289" s="11" t="s">
        <v>25</v>
      </c>
      <c r="O2289" s="39"/>
      <c r="P2289" s="47"/>
      <c r="Q2289" s="13"/>
      <c r="R2289" s="248">
        <f t="shared" si="350"/>
        <v>0</v>
      </c>
      <c r="S2289" s="248">
        <f t="shared" si="351"/>
        <v>0</v>
      </c>
      <c r="T2289" s="248">
        <f t="shared" si="352"/>
        <v>0</v>
      </c>
      <c r="U2289" s="248">
        <f t="shared" si="353"/>
        <v>0</v>
      </c>
      <c r="V2289" s="13"/>
      <c r="W2289" s="7"/>
      <c r="AT2289" s="130"/>
      <c r="BF2289" s="33">
        <f t="shared" si="359"/>
        <v>41242</v>
      </c>
      <c r="BG2289" s="34">
        <f t="shared" si="354"/>
        <v>82.88000000000001</v>
      </c>
      <c r="BH2289" s="32">
        <f t="shared" si="355"/>
        <v>1</v>
      </c>
      <c r="BI2289" s="32">
        <f t="shared" si="356"/>
        <v>0</v>
      </c>
      <c r="BJ2289" s="69">
        <f t="shared" si="357"/>
        <v>0</v>
      </c>
      <c r="BK2289" s="158" t="str">
        <f t="shared" si="358"/>
        <v/>
      </c>
    </row>
    <row r="2290" spans="1:63" ht="12" customHeight="1" x14ac:dyDescent="0.2">
      <c r="A2290" s="8"/>
      <c r="B2290" s="7"/>
      <c r="C2290" s="7"/>
      <c r="D2290" s="7"/>
      <c r="E2290" s="7"/>
      <c r="F2290" s="7"/>
      <c r="G2290" s="7"/>
      <c r="H2290" s="7"/>
      <c r="I2290" s="10"/>
      <c r="J2290" s="25"/>
      <c r="K2290" s="250"/>
      <c r="L2290" s="31"/>
      <c r="M2290" s="9"/>
      <c r="N2290" s="11" t="s">
        <v>25</v>
      </c>
      <c r="O2290" s="39"/>
      <c r="P2290" s="47"/>
      <c r="Q2290" s="13"/>
      <c r="R2290" s="248">
        <f t="shared" si="350"/>
        <v>0</v>
      </c>
      <c r="S2290" s="248">
        <f t="shared" si="351"/>
        <v>0</v>
      </c>
      <c r="T2290" s="248">
        <f t="shared" si="352"/>
        <v>0</v>
      </c>
      <c r="U2290" s="248">
        <f t="shared" si="353"/>
        <v>0</v>
      </c>
      <c r="V2290" s="13"/>
      <c r="W2290" s="7"/>
      <c r="AT2290" s="130"/>
      <c r="BF2290" s="33">
        <f t="shared" si="359"/>
        <v>41242</v>
      </c>
      <c r="BG2290" s="34">
        <f t="shared" si="354"/>
        <v>82.88000000000001</v>
      </c>
      <c r="BH2290" s="32">
        <f t="shared" si="355"/>
        <v>1</v>
      </c>
      <c r="BI2290" s="32">
        <f t="shared" si="356"/>
        <v>0</v>
      </c>
      <c r="BJ2290" s="69">
        <f t="shared" si="357"/>
        <v>0</v>
      </c>
      <c r="BK2290" s="158" t="str">
        <f t="shared" si="358"/>
        <v/>
      </c>
    </row>
    <row r="2291" spans="1:63" ht="12" customHeight="1" x14ac:dyDescent="0.2">
      <c r="A2291" s="8"/>
      <c r="B2291" s="7"/>
      <c r="C2291" s="7"/>
      <c r="D2291" s="7"/>
      <c r="E2291" s="7"/>
      <c r="F2291" s="7"/>
      <c r="G2291" s="7"/>
      <c r="H2291" s="7"/>
      <c r="I2291" s="10"/>
      <c r="J2291" s="25"/>
      <c r="K2291" s="250"/>
      <c r="L2291" s="31"/>
      <c r="M2291" s="9"/>
      <c r="N2291" s="11" t="s">
        <v>25</v>
      </c>
      <c r="O2291" s="39"/>
      <c r="P2291" s="47"/>
      <c r="Q2291" s="13"/>
      <c r="R2291" s="248">
        <f t="shared" si="350"/>
        <v>0</v>
      </c>
      <c r="S2291" s="248">
        <f t="shared" si="351"/>
        <v>0</v>
      </c>
      <c r="T2291" s="248">
        <f t="shared" si="352"/>
        <v>0</v>
      </c>
      <c r="U2291" s="248">
        <f t="shared" si="353"/>
        <v>0</v>
      </c>
      <c r="V2291" s="13"/>
      <c r="W2291" s="7"/>
      <c r="AT2291" s="130"/>
      <c r="BF2291" s="33">
        <f t="shared" si="359"/>
        <v>41242</v>
      </c>
      <c r="BG2291" s="34">
        <f t="shared" si="354"/>
        <v>82.88000000000001</v>
      </c>
      <c r="BH2291" s="32">
        <f t="shared" si="355"/>
        <v>1</v>
      </c>
      <c r="BI2291" s="32">
        <f t="shared" si="356"/>
        <v>0</v>
      </c>
      <c r="BJ2291" s="69">
        <f t="shared" si="357"/>
        <v>0</v>
      </c>
      <c r="BK2291" s="158" t="str">
        <f t="shared" si="358"/>
        <v/>
      </c>
    </row>
    <row r="2292" spans="1:63" ht="12" customHeight="1" x14ac:dyDescent="0.2">
      <c r="A2292" s="8"/>
      <c r="B2292" s="7"/>
      <c r="C2292" s="7"/>
      <c r="D2292" s="7"/>
      <c r="E2292" s="7"/>
      <c r="F2292" s="7"/>
      <c r="G2292" s="7"/>
      <c r="H2292" s="7"/>
      <c r="I2292" s="10"/>
      <c r="J2292" s="25"/>
      <c r="K2292" s="250"/>
      <c r="L2292" s="31"/>
      <c r="M2292" s="9"/>
      <c r="N2292" s="11" t="s">
        <v>25</v>
      </c>
      <c r="O2292" s="39"/>
      <c r="P2292" s="47"/>
      <c r="Q2292" s="13"/>
      <c r="R2292" s="248">
        <f t="shared" si="350"/>
        <v>0</v>
      </c>
      <c r="S2292" s="248">
        <f t="shared" si="351"/>
        <v>0</v>
      </c>
      <c r="T2292" s="248">
        <f t="shared" si="352"/>
        <v>0</v>
      </c>
      <c r="U2292" s="248">
        <f t="shared" si="353"/>
        <v>0</v>
      </c>
      <c r="V2292" s="13"/>
      <c r="W2292" s="7"/>
      <c r="AT2292" s="130"/>
      <c r="BF2292" s="33">
        <f t="shared" si="359"/>
        <v>41242</v>
      </c>
      <c r="BG2292" s="34">
        <f t="shared" si="354"/>
        <v>82.88000000000001</v>
      </c>
      <c r="BH2292" s="32">
        <f t="shared" si="355"/>
        <v>1</v>
      </c>
      <c r="BI2292" s="32">
        <f t="shared" si="356"/>
        <v>0</v>
      </c>
      <c r="BJ2292" s="69">
        <f t="shared" si="357"/>
        <v>0</v>
      </c>
      <c r="BK2292" s="158" t="str">
        <f t="shared" si="358"/>
        <v/>
      </c>
    </row>
    <row r="2293" spans="1:63" ht="12" customHeight="1" x14ac:dyDescent="0.2">
      <c r="A2293" s="8"/>
      <c r="B2293" s="7"/>
      <c r="C2293" s="7"/>
      <c r="D2293" s="7"/>
      <c r="E2293" s="7"/>
      <c r="F2293" s="7"/>
      <c r="G2293" s="7"/>
      <c r="H2293" s="7"/>
      <c r="I2293" s="10"/>
      <c r="J2293" s="25"/>
      <c r="K2293" s="250"/>
      <c r="L2293" s="31"/>
      <c r="M2293" s="9"/>
      <c r="N2293" s="11" t="s">
        <v>25</v>
      </c>
      <c r="O2293" s="39"/>
      <c r="P2293" s="47"/>
      <c r="Q2293" s="13"/>
      <c r="R2293" s="248">
        <f t="shared" si="350"/>
        <v>0</v>
      </c>
      <c r="S2293" s="248">
        <f t="shared" si="351"/>
        <v>0</v>
      </c>
      <c r="T2293" s="248">
        <f t="shared" si="352"/>
        <v>0</v>
      </c>
      <c r="U2293" s="248">
        <f t="shared" si="353"/>
        <v>0</v>
      </c>
      <c r="V2293" s="13"/>
      <c r="W2293" s="7"/>
      <c r="AT2293" s="130"/>
      <c r="BF2293" s="33">
        <f t="shared" si="359"/>
        <v>41242</v>
      </c>
      <c r="BG2293" s="34">
        <f t="shared" si="354"/>
        <v>82.88000000000001</v>
      </c>
      <c r="BH2293" s="32">
        <f t="shared" si="355"/>
        <v>1</v>
      </c>
      <c r="BI2293" s="32">
        <f t="shared" si="356"/>
        <v>0</v>
      </c>
      <c r="BJ2293" s="69">
        <f t="shared" si="357"/>
        <v>0</v>
      </c>
      <c r="BK2293" s="158" t="str">
        <f t="shared" si="358"/>
        <v/>
      </c>
    </row>
    <row r="2294" spans="1:63" ht="12" customHeight="1" x14ac:dyDescent="0.2">
      <c r="A2294" s="8"/>
      <c r="B2294" s="7"/>
      <c r="C2294" s="7"/>
      <c r="D2294" s="7"/>
      <c r="E2294" s="7"/>
      <c r="F2294" s="7"/>
      <c r="G2294" s="7"/>
      <c r="H2294" s="7"/>
      <c r="I2294" s="10"/>
      <c r="J2294" s="25"/>
      <c r="K2294" s="250"/>
      <c r="L2294" s="31"/>
      <c r="M2294" s="9"/>
      <c r="N2294" s="11" t="s">
        <v>25</v>
      </c>
      <c r="O2294" s="39"/>
      <c r="P2294" s="47"/>
      <c r="Q2294" s="13"/>
      <c r="R2294" s="248">
        <f t="shared" si="350"/>
        <v>0</v>
      </c>
      <c r="S2294" s="248">
        <f t="shared" si="351"/>
        <v>0</v>
      </c>
      <c r="T2294" s="248">
        <f t="shared" si="352"/>
        <v>0</v>
      </c>
      <c r="U2294" s="248">
        <f t="shared" si="353"/>
        <v>0</v>
      </c>
      <c r="V2294" s="13"/>
      <c r="W2294" s="7"/>
      <c r="AT2294" s="130"/>
      <c r="BF2294" s="33">
        <f t="shared" si="359"/>
        <v>41242</v>
      </c>
      <c r="BG2294" s="34">
        <f t="shared" si="354"/>
        <v>82.88000000000001</v>
      </c>
      <c r="BH2294" s="32">
        <f t="shared" si="355"/>
        <v>1</v>
      </c>
      <c r="BI2294" s="32">
        <f t="shared" si="356"/>
        <v>0</v>
      </c>
      <c r="BJ2294" s="69">
        <f t="shared" si="357"/>
        <v>0</v>
      </c>
      <c r="BK2294" s="158" t="str">
        <f t="shared" si="358"/>
        <v/>
      </c>
    </row>
    <row r="2295" spans="1:63" ht="12" customHeight="1" x14ac:dyDescent="0.2">
      <c r="A2295" s="8"/>
      <c r="B2295" s="7"/>
      <c r="C2295" s="7"/>
      <c r="D2295" s="7"/>
      <c r="E2295" s="7"/>
      <c r="F2295" s="7"/>
      <c r="G2295" s="7"/>
      <c r="H2295" s="7"/>
      <c r="I2295" s="10"/>
      <c r="J2295" s="25"/>
      <c r="K2295" s="250"/>
      <c r="L2295" s="31"/>
      <c r="M2295" s="9"/>
      <c r="N2295" s="11" t="s">
        <v>25</v>
      </c>
      <c r="O2295" s="39"/>
      <c r="P2295" s="47"/>
      <c r="Q2295" s="13"/>
      <c r="R2295" s="248">
        <f t="shared" si="350"/>
        <v>0</v>
      </c>
      <c r="S2295" s="248">
        <f t="shared" si="351"/>
        <v>0</v>
      </c>
      <c r="T2295" s="248">
        <f t="shared" si="352"/>
        <v>0</v>
      </c>
      <c r="U2295" s="248">
        <f t="shared" si="353"/>
        <v>0</v>
      </c>
      <c r="V2295" s="13"/>
      <c r="W2295" s="7"/>
      <c r="AT2295" s="130"/>
      <c r="BF2295" s="33">
        <f t="shared" si="359"/>
        <v>41242</v>
      </c>
      <c r="BG2295" s="34">
        <f t="shared" si="354"/>
        <v>82.88000000000001</v>
      </c>
      <c r="BH2295" s="32">
        <f t="shared" si="355"/>
        <v>1</v>
      </c>
      <c r="BI2295" s="32">
        <f t="shared" si="356"/>
        <v>0</v>
      </c>
      <c r="BJ2295" s="69">
        <f t="shared" si="357"/>
        <v>0</v>
      </c>
      <c r="BK2295" s="158" t="str">
        <f t="shared" si="358"/>
        <v/>
      </c>
    </row>
    <row r="2296" spans="1:63" ht="12" customHeight="1" x14ac:dyDescent="0.2">
      <c r="A2296" s="8"/>
      <c r="B2296" s="7"/>
      <c r="C2296" s="7"/>
      <c r="D2296" s="7"/>
      <c r="E2296" s="7"/>
      <c r="F2296" s="7"/>
      <c r="G2296" s="7"/>
      <c r="H2296" s="7"/>
      <c r="I2296" s="10"/>
      <c r="J2296" s="25"/>
      <c r="K2296" s="250"/>
      <c r="L2296" s="31"/>
      <c r="M2296" s="9"/>
      <c r="N2296" s="11" t="s">
        <v>25</v>
      </c>
      <c r="O2296" s="39"/>
      <c r="P2296" s="47"/>
      <c r="Q2296" s="13"/>
      <c r="R2296" s="248">
        <f t="shared" si="350"/>
        <v>0</v>
      </c>
      <c r="S2296" s="248">
        <f t="shared" si="351"/>
        <v>0</v>
      </c>
      <c r="T2296" s="248">
        <f t="shared" si="352"/>
        <v>0</v>
      </c>
      <c r="U2296" s="248">
        <f t="shared" si="353"/>
        <v>0</v>
      </c>
      <c r="V2296" s="13"/>
      <c r="W2296" s="7"/>
      <c r="AT2296" s="130"/>
      <c r="BF2296" s="33">
        <f t="shared" si="359"/>
        <v>41242</v>
      </c>
      <c r="BG2296" s="34">
        <f t="shared" si="354"/>
        <v>82.88000000000001</v>
      </c>
      <c r="BH2296" s="32">
        <f t="shared" si="355"/>
        <v>1</v>
      </c>
      <c r="BI2296" s="32">
        <f t="shared" si="356"/>
        <v>0</v>
      </c>
      <c r="BJ2296" s="69">
        <f t="shared" si="357"/>
        <v>0</v>
      </c>
      <c r="BK2296" s="158" t="str">
        <f t="shared" si="358"/>
        <v/>
      </c>
    </row>
    <row r="2297" spans="1:63" ht="12" customHeight="1" x14ac:dyDescent="0.2">
      <c r="A2297" s="8"/>
      <c r="B2297" s="7"/>
      <c r="C2297" s="7"/>
      <c r="D2297" s="7"/>
      <c r="E2297" s="7"/>
      <c r="F2297" s="7"/>
      <c r="G2297" s="7"/>
      <c r="H2297" s="7"/>
      <c r="I2297" s="10"/>
      <c r="J2297" s="25"/>
      <c r="K2297" s="250"/>
      <c r="L2297" s="31"/>
      <c r="M2297" s="9"/>
      <c r="N2297" s="11" t="s">
        <v>25</v>
      </c>
      <c r="O2297" s="39"/>
      <c r="P2297" s="47"/>
      <c r="Q2297" s="13"/>
      <c r="R2297" s="248">
        <f t="shared" si="350"/>
        <v>0</v>
      </c>
      <c r="S2297" s="248">
        <f t="shared" si="351"/>
        <v>0</v>
      </c>
      <c r="T2297" s="248">
        <f t="shared" si="352"/>
        <v>0</v>
      </c>
      <c r="U2297" s="248">
        <f t="shared" si="353"/>
        <v>0</v>
      </c>
      <c r="V2297" s="13"/>
      <c r="W2297" s="7"/>
      <c r="AT2297" s="130"/>
      <c r="BF2297" s="33">
        <f t="shared" si="359"/>
        <v>41242</v>
      </c>
      <c r="BG2297" s="34">
        <f t="shared" si="354"/>
        <v>82.88000000000001</v>
      </c>
      <c r="BH2297" s="32">
        <f t="shared" si="355"/>
        <v>1</v>
      </c>
      <c r="BI2297" s="32">
        <f t="shared" si="356"/>
        <v>0</v>
      </c>
      <c r="BJ2297" s="69">
        <f t="shared" si="357"/>
        <v>0</v>
      </c>
      <c r="BK2297" s="158" t="str">
        <f t="shared" si="358"/>
        <v/>
      </c>
    </row>
    <row r="2298" spans="1:63" ht="12" customHeight="1" x14ac:dyDescent="0.2">
      <c r="A2298" s="8"/>
      <c r="B2298" s="7"/>
      <c r="C2298" s="7"/>
      <c r="D2298" s="7"/>
      <c r="E2298" s="7"/>
      <c r="F2298" s="7"/>
      <c r="G2298" s="7"/>
      <c r="H2298" s="7"/>
      <c r="I2298" s="10"/>
      <c r="J2298" s="25"/>
      <c r="K2298" s="250"/>
      <c r="L2298" s="31"/>
      <c r="M2298" s="9"/>
      <c r="N2298" s="11" t="s">
        <v>25</v>
      </c>
      <c r="O2298" s="39"/>
      <c r="P2298" s="47"/>
      <c r="Q2298" s="13"/>
      <c r="R2298" s="248">
        <f t="shared" si="350"/>
        <v>0</v>
      </c>
      <c r="S2298" s="248">
        <f t="shared" si="351"/>
        <v>0</v>
      </c>
      <c r="T2298" s="248">
        <f t="shared" si="352"/>
        <v>0</v>
      </c>
      <c r="U2298" s="248">
        <f t="shared" si="353"/>
        <v>0</v>
      </c>
      <c r="V2298" s="13"/>
      <c r="W2298" s="7"/>
      <c r="AT2298" s="130"/>
      <c r="BF2298" s="33">
        <f t="shared" si="359"/>
        <v>41242</v>
      </c>
      <c r="BG2298" s="34">
        <f t="shared" si="354"/>
        <v>82.88000000000001</v>
      </c>
      <c r="BH2298" s="32">
        <f t="shared" si="355"/>
        <v>1</v>
      </c>
      <c r="BI2298" s="32">
        <f t="shared" si="356"/>
        <v>0</v>
      </c>
      <c r="BJ2298" s="69">
        <f t="shared" si="357"/>
        <v>0</v>
      </c>
      <c r="BK2298" s="158" t="str">
        <f t="shared" si="358"/>
        <v/>
      </c>
    </row>
    <row r="2299" spans="1:63" ht="12" customHeight="1" x14ac:dyDescent="0.2">
      <c r="A2299" s="8"/>
      <c r="B2299" s="7"/>
      <c r="C2299" s="7"/>
      <c r="D2299" s="7"/>
      <c r="E2299" s="7"/>
      <c r="F2299" s="7"/>
      <c r="G2299" s="7"/>
      <c r="H2299" s="7"/>
      <c r="I2299" s="10"/>
      <c r="J2299" s="25"/>
      <c r="K2299" s="250"/>
      <c r="L2299" s="31"/>
      <c r="M2299" s="9"/>
      <c r="N2299" s="11" t="s">
        <v>25</v>
      </c>
      <c r="O2299" s="39"/>
      <c r="P2299" s="47"/>
      <c r="Q2299" s="13"/>
      <c r="R2299" s="248">
        <f t="shared" si="350"/>
        <v>0</v>
      </c>
      <c r="S2299" s="248">
        <f t="shared" si="351"/>
        <v>0</v>
      </c>
      <c r="T2299" s="248">
        <f t="shared" si="352"/>
        <v>0</v>
      </c>
      <c r="U2299" s="248">
        <f t="shared" si="353"/>
        <v>0</v>
      </c>
      <c r="V2299" s="13"/>
      <c r="W2299" s="7"/>
      <c r="AT2299" s="130"/>
      <c r="BF2299" s="33">
        <f t="shared" si="359"/>
        <v>41242</v>
      </c>
      <c r="BG2299" s="34">
        <f t="shared" si="354"/>
        <v>82.88000000000001</v>
      </c>
      <c r="BH2299" s="32">
        <f t="shared" si="355"/>
        <v>1</v>
      </c>
      <c r="BI2299" s="32">
        <f t="shared" si="356"/>
        <v>0</v>
      </c>
      <c r="BJ2299" s="69">
        <f t="shared" si="357"/>
        <v>0</v>
      </c>
      <c r="BK2299" s="158" t="str">
        <f t="shared" si="358"/>
        <v/>
      </c>
    </row>
    <row r="2300" spans="1:63" ht="12" customHeight="1" x14ac:dyDescent="0.2">
      <c r="A2300" s="8"/>
      <c r="B2300" s="7"/>
      <c r="C2300" s="7"/>
      <c r="D2300" s="7"/>
      <c r="E2300" s="7"/>
      <c r="F2300" s="7"/>
      <c r="G2300" s="7"/>
      <c r="H2300" s="7"/>
      <c r="I2300" s="10"/>
      <c r="J2300" s="25"/>
      <c r="K2300" s="250"/>
      <c r="L2300" s="31"/>
      <c r="M2300" s="9"/>
      <c r="N2300" s="11" t="s">
        <v>25</v>
      </c>
      <c r="O2300" s="39"/>
      <c r="P2300" s="47"/>
      <c r="Q2300" s="13"/>
      <c r="R2300" s="248">
        <f t="shared" si="350"/>
        <v>0</v>
      </c>
      <c r="S2300" s="248">
        <f t="shared" si="351"/>
        <v>0</v>
      </c>
      <c r="T2300" s="248">
        <f t="shared" si="352"/>
        <v>0</v>
      </c>
      <c r="U2300" s="248">
        <f t="shared" si="353"/>
        <v>0</v>
      </c>
      <c r="V2300" s="13"/>
      <c r="W2300" s="7"/>
      <c r="AT2300" s="130"/>
      <c r="BF2300" s="33">
        <f t="shared" si="359"/>
        <v>41242</v>
      </c>
      <c r="BG2300" s="34">
        <f t="shared" si="354"/>
        <v>82.88000000000001</v>
      </c>
      <c r="BH2300" s="32">
        <f t="shared" si="355"/>
        <v>1</v>
      </c>
      <c r="BI2300" s="32">
        <f t="shared" si="356"/>
        <v>0</v>
      </c>
      <c r="BJ2300" s="69">
        <f t="shared" si="357"/>
        <v>0</v>
      </c>
      <c r="BK2300" s="158" t="str">
        <f t="shared" si="358"/>
        <v/>
      </c>
    </row>
    <row r="2301" spans="1:63" ht="12" customHeight="1" x14ac:dyDescent="0.2">
      <c r="A2301" s="8"/>
      <c r="B2301" s="7"/>
      <c r="C2301" s="7"/>
      <c r="D2301" s="7"/>
      <c r="E2301" s="7"/>
      <c r="F2301" s="7"/>
      <c r="G2301" s="7"/>
      <c r="H2301" s="7"/>
      <c r="I2301" s="10"/>
      <c r="J2301" s="25"/>
      <c r="K2301" s="250"/>
      <c r="L2301" s="31"/>
      <c r="M2301" s="9"/>
      <c r="N2301" s="11" t="s">
        <v>25</v>
      </c>
      <c r="O2301" s="39"/>
      <c r="P2301" s="47"/>
      <c r="Q2301" s="13"/>
      <c r="R2301" s="248">
        <f t="shared" si="350"/>
        <v>0</v>
      </c>
      <c r="S2301" s="248">
        <f t="shared" si="351"/>
        <v>0</v>
      </c>
      <c r="T2301" s="248">
        <f t="shared" si="352"/>
        <v>0</v>
      </c>
      <c r="U2301" s="248">
        <f t="shared" si="353"/>
        <v>0</v>
      </c>
      <c r="V2301" s="13"/>
      <c r="W2301" s="7"/>
      <c r="AT2301" s="130"/>
      <c r="BF2301" s="33">
        <f t="shared" si="359"/>
        <v>41242</v>
      </c>
      <c r="BG2301" s="34">
        <f t="shared" si="354"/>
        <v>82.88000000000001</v>
      </c>
      <c r="BH2301" s="32">
        <f t="shared" si="355"/>
        <v>1</v>
      </c>
      <c r="BI2301" s="32">
        <f t="shared" si="356"/>
        <v>0</v>
      </c>
      <c r="BJ2301" s="69">
        <f t="shared" si="357"/>
        <v>0</v>
      </c>
      <c r="BK2301" s="158" t="str">
        <f t="shared" si="358"/>
        <v/>
      </c>
    </row>
    <row r="2302" spans="1:63" ht="12" customHeight="1" x14ac:dyDescent="0.2">
      <c r="A2302" s="8"/>
      <c r="B2302" s="7"/>
      <c r="C2302" s="7"/>
      <c r="D2302" s="7"/>
      <c r="E2302" s="7"/>
      <c r="F2302" s="7"/>
      <c r="G2302" s="7"/>
      <c r="H2302" s="7"/>
      <c r="I2302" s="10"/>
      <c r="J2302" s="25"/>
      <c r="K2302" s="250"/>
      <c r="L2302" s="31"/>
      <c r="M2302" s="9"/>
      <c r="N2302" s="11" t="s">
        <v>25</v>
      </c>
      <c r="O2302" s="39"/>
      <c r="P2302" s="47"/>
      <c r="Q2302" s="13"/>
      <c r="R2302" s="248">
        <f t="shared" si="350"/>
        <v>0</v>
      </c>
      <c r="S2302" s="248">
        <f t="shared" si="351"/>
        <v>0</v>
      </c>
      <c r="T2302" s="248">
        <f t="shared" si="352"/>
        <v>0</v>
      </c>
      <c r="U2302" s="248">
        <f t="shared" si="353"/>
        <v>0</v>
      </c>
      <c r="V2302" s="13"/>
      <c r="W2302" s="7"/>
      <c r="AT2302" s="130"/>
      <c r="BF2302" s="33">
        <f t="shared" si="359"/>
        <v>41242</v>
      </c>
      <c r="BG2302" s="34">
        <f t="shared" si="354"/>
        <v>82.88000000000001</v>
      </c>
      <c r="BH2302" s="32">
        <f t="shared" si="355"/>
        <v>1</v>
      </c>
      <c r="BI2302" s="32">
        <f t="shared" si="356"/>
        <v>0</v>
      </c>
      <c r="BJ2302" s="69">
        <f t="shared" si="357"/>
        <v>0</v>
      </c>
      <c r="BK2302" s="158" t="str">
        <f t="shared" si="358"/>
        <v/>
      </c>
    </row>
    <row r="2303" spans="1:63" ht="12" customHeight="1" x14ac:dyDescent="0.2">
      <c r="A2303" s="8"/>
      <c r="B2303" s="7"/>
      <c r="C2303" s="7"/>
      <c r="D2303" s="7"/>
      <c r="E2303" s="7"/>
      <c r="F2303" s="7"/>
      <c r="G2303" s="7"/>
      <c r="H2303" s="7"/>
      <c r="I2303" s="10"/>
      <c r="J2303" s="25"/>
      <c r="K2303" s="250"/>
      <c r="L2303" s="31"/>
      <c r="M2303" s="9"/>
      <c r="N2303" s="11" t="s">
        <v>25</v>
      </c>
      <c r="O2303" s="39"/>
      <c r="P2303" s="47"/>
      <c r="Q2303" s="13"/>
      <c r="R2303" s="248">
        <f t="shared" si="350"/>
        <v>0</v>
      </c>
      <c r="S2303" s="248">
        <f t="shared" si="351"/>
        <v>0</v>
      </c>
      <c r="T2303" s="248">
        <f t="shared" si="352"/>
        <v>0</v>
      </c>
      <c r="U2303" s="248">
        <f t="shared" si="353"/>
        <v>0</v>
      </c>
      <c r="V2303" s="13"/>
      <c r="W2303" s="7"/>
      <c r="AT2303" s="130"/>
      <c r="BF2303" s="33">
        <f t="shared" si="359"/>
        <v>41242</v>
      </c>
      <c r="BG2303" s="34">
        <f t="shared" si="354"/>
        <v>82.88000000000001</v>
      </c>
      <c r="BH2303" s="32">
        <f t="shared" si="355"/>
        <v>1</v>
      </c>
      <c r="BI2303" s="32">
        <f t="shared" si="356"/>
        <v>0</v>
      </c>
      <c r="BJ2303" s="69">
        <f t="shared" si="357"/>
        <v>0</v>
      </c>
      <c r="BK2303" s="158" t="str">
        <f t="shared" si="358"/>
        <v/>
      </c>
    </row>
    <row r="2304" spans="1:63" ht="12" customHeight="1" x14ac:dyDescent="0.2">
      <c r="A2304" s="8"/>
      <c r="B2304" s="7"/>
      <c r="C2304" s="7"/>
      <c r="D2304" s="7"/>
      <c r="E2304" s="7"/>
      <c r="F2304" s="7"/>
      <c r="G2304" s="7"/>
      <c r="H2304" s="7"/>
      <c r="I2304" s="10"/>
      <c r="J2304" s="25"/>
      <c r="K2304" s="250"/>
      <c r="L2304" s="31"/>
      <c r="M2304" s="9"/>
      <c r="N2304" s="11" t="s">
        <v>25</v>
      </c>
      <c r="O2304" s="39"/>
      <c r="P2304" s="47"/>
      <c r="Q2304" s="13"/>
      <c r="R2304" s="248">
        <f t="shared" si="350"/>
        <v>0</v>
      </c>
      <c r="S2304" s="248">
        <f t="shared" si="351"/>
        <v>0</v>
      </c>
      <c r="T2304" s="248">
        <f t="shared" si="352"/>
        <v>0</v>
      </c>
      <c r="U2304" s="248">
        <f t="shared" si="353"/>
        <v>0</v>
      </c>
      <c r="V2304" s="13"/>
      <c r="W2304" s="7"/>
      <c r="AT2304" s="130"/>
      <c r="BF2304" s="33">
        <f t="shared" si="359"/>
        <v>41242</v>
      </c>
      <c r="BG2304" s="34">
        <f t="shared" si="354"/>
        <v>82.88000000000001</v>
      </c>
      <c r="BH2304" s="32">
        <f t="shared" si="355"/>
        <v>1</v>
      </c>
      <c r="BI2304" s="32">
        <f t="shared" si="356"/>
        <v>0</v>
      </c>
      <c r="BJ2304" s="69">
        <f t="shared" si="357"/>
        <v>0</v>
      </c>
      <c r="BK2304" s="158" t="str">
        <f t="shared" si="358"/>
        <v/>
      </c>
    </row>
    <row r="2305" spans="1:63" ht="12" customHeight="1" x14ac:dyDescent="0.2">
      <c r="A2305" s="8"/>
      <c r="B2305" s="7"/>
      <c r="C2305" s="7"/>
      <c r="D2305" s="7"/>
      <c r="E2305" s="7"/>
      <c r="F2305" s="7"/>
      <c r="G2305" s="7"/>
      <c r="H2305" s="7"/>
      <c r="I2305" s="10"/>
      <c r="J2305" s="25"/>
      <c r="K2305" s="250"/>
      <c r="L2305" s="31"/>
      <c r="M2305" s="9"/>
      <c r="N2305" s="11" t="s">
        <v>25</v>
      </c>
      <c r="O2305" s="39"/>
      <c r="P2305" s="47"/>
      <c r="Q2305" s="13"/>
      <c r="R2305" s="248">
        <f t="shared" si="350"/>
        <v>0</v>
      </c>
      <c r="S2305" s="248">
        <f t="shared" si="351"/>
        <v>0</v>
      </c>
      <c r="T2305" s="248">
        <f t="shared" si="352"/>
        <v>0</v>
      </c>
      <c r="U2305" s="248">
        <f t="shared" si="353"/>
        <v>0</v>
      </c>
      <c r="V2305" s="13"/>
      <c r="W2305" s="7"/>
      <c r="AT2305" s="130"/>
      <c r="BF2305" s="33">
        <f t="shared" si="359"/>
        <v>41242</v>
      </c>
      <c r="BG2305" s="34">
        <f t="shared" si="354"/>
        <v>82.88000000000001</v>
      </c>
      <c r="BH2305" s="32">
        <f t="shared" si="355"/>
        <v>1</v>
      </c>
      <c r="BI2305" s="32">
        <f t="shared" si="356"/>
        <v>0</v>
      </c>
      <c r="BJ2305" s="69">
        <f t="shared" si="357"/>
        <v>0</v>
      </c>
      <c r="BK2305" s="158" t="str">
        <f t="shared" si="358"/>
        <v/>
      </c>
    </row>
    <row r="2306" spans="1:63" ht="12" customHeight="1" x14ac:dyDescent="0.2">
      <c r="A2306" s="8"/>
      <c r="B2306" s="7"/>
      <c r="C2306" s="7"/>
      <c r="D2306" s="7"/>
      <c r="E2306" s="7"/>
      <c r="F2306" s="7"/>
      <c r="G2306" s="7"/>
      <c r="H2306" s="7"/>
      <c r="I2306" s="10"/>
      <c r="J2306" s="25"/>
      <c r="K2306" s="250"/>
      <c r="L2306" s="31"/>
      <c r="M2306" s="9"/>
      <c r="N2306" s="11" t="s">
        <v>25</v>
      </c>
      <c r="O2306" s="39"/>
      <c r="P2306" s="47"/>
      <c r="Q2306" s="13"/>
      <c r="R2306" s="248">
        <f t="shared" si="350"/>
        <v>0</v>
      </c>
      <c r="S2306" s="248">
        <f t="shared" si="351"/>
        <v>0</v>
      </c>
      <c r="T2306" s="248">
        <f t="shared" si="352"/>
        <v>0</v>
      </c>
      <c r="U2306" s="248">
        <f t="shared" si="353"/>
        <v>0</v>
      </c>
      <c r="V2306" s="13"/>
      <c r="W2306" s="7"/>
      <c r="AT2306" s="130"/>
      <c r="BF2306" s="33">
        <f t="shared" si="359"/>
        <v>41242</v>
      </c>
      <c r="BG2306" s="34">
        <f t="shared" si="354"/>
        <v>82.88000000000001</v>
      </c>
      <c r="BH2306" s="32">
        <f t="shared" si="355"/>
        <v>1</v>
      </c>
      <c r="BI2306" s="32">
        <f t="shared" si="356"/>
        <v>0</v>
      </c>
      <c r="BJ2306" s="69">
        <f t="shared" si="357"/>
        <v>0</v>
      </c>
      <c r="BK2306" s="158" t="str">
        <f t="shared" si="358"/>
        <v/>
      </c>
    </row>
    <row r="2307" spans="1:63" ht="12" customHeight="1" x14ac:dyDescent="0.2">
      <c r="A2307" s="8"/>
      <c r="B2307" s="7"/>
      <c r="C2307" s="7"/>
      <c r="D2307" s="7"/>
      <c r="E2307" s="7"/>
      <c r="F2307" s="7"/>
      <c r="G2307" s="7"/>
      <c r="H2307" s="7"/>
      <c r="I2307" s="10"/>
      <c r="J2307" s="25"/>
      <c r="K2307" s="250"/>
      <c r="L2307" s="31"/>
      <c r="M2307" s="9"/>
      <c r="N2307" s="11" t="s">
        <v>25</v>
      </c>
      <c r="O2307" s="39"/>
      <c r="P2307" s="47"/>
      <c r="Q2307" s="13"/>
      <c r="R2307" s="248">
        <f t="shared" si="350"/>
        <v>0</v>
      </c>
      <c r="S2307" s="248">
        <f t="shared" si="351"/>
        <v>0</v>
      </c>
      <c r="T2307" s="248">
        <f t="shared" si="352"/>
        <v>0</v>
      </c>
      <c r="U2307" s="248">
        <f t="shared" si="353"/>
        <v>0</v>
      </c>
      <c r="V2307" s="13"/>
      <c r="W2307" s="7"/>
      <c r="AT2307" s="130"/>
      <c r="BF2307" s="33">
        <f t="shared" si="359"/>
        <v>41242</v>
      </c>
      <c r="BG2307" s="34">
        <f t="shared" si="354"/>
        <v>82.88000000000001</v>
      </c>
      <c r="BH2307" s="32">
        <f t="shared" si="355"/>
        <v>1</v>
      </c>
      <c r="BI2307" s="32">
        <f t="shared" si="356"/>
        <v>0</v>
      </c>
      <c r="BJ2307" s="69">
        <f t="shared" si="357"/>
        <v>0</v>
      </c>
      <c r="BK2307" s="158" t="str">
        <f t="shared" si="358"/>
        <v/>
      </c>
    </row>
    <row r="2308" spans="1:63" ht="12" customHeight="1" x14ac:dyDescent="0.2">
      <c r="A2308" s="8"/>
      <c r="B2308" s="7"/>
      <c r="C2308" s="7"/>
      <c r="D2308" s="7"/>
      <c r="E2308" s="7"/>
      <c r="F2308" s="7"/>
      <c r="G2308" s="7"/>
      <c r="H2308" s="7"/>
      <c r="I2308" s="10"/>
      <c r="J2308" s="25"/>
      <c r="K2308" s="250"/>
      <c r="L2308" s="31"/>
      <c r="M2308" s="9"/>
      <c r="N2308" s="11" t="s">
        <v>25</v>
      </c>
      <c r="O2308" s="39"/>
      <c r="P2308" s="47"/>
      <c r="Q2308" s="13"/>
      <c r="R2308" s="248">
        <f t="shared" si="350"/>
        <v>0</v>
      </c>
      <c r="S2308" s="248">
        <f t="shared" si="351"/>
        <v>0</v>
      </c>
      <c r="T2308" s="248">
        <f t="shared" si="352"/>
        <v>0</v>
      </c>
      <c r="U2308" s="248">
        <f t="shared" si="353"/>
        <v>0</v>
      </c>
      <c r="V2308" s="13"/>
      <c r="W2308" s="7"/>
      <c r="AT2308" s="130"/>
      <c r="BF2308" s="33">
        <f t="shared" si="359"/>
        <v>41242</v>
      </c>
      <c r="BG2308" s="34">
        <f t="shared" si="354"/>
        <v>82.88000000000001</v>
      </c>
      <c r="BH2308" s="32">
        <f t="shared" si="355"/>
        <v>1</v>
      </c>
      <c r="BI2308" s="32">
        <f t="shared" si="356"/>
        <v>0</v>
      </c>
      <c r="BJ2308" s="69">
        <f t="shared" si="357"/>
        <v>0</v>
      </c>
      <c r="BK2308" s="158" t="str">
        <f t="shared" si="358"/>
        <v/>
      </c>
    </row>
    <row r="2309" spans="1:63" ht="12" customHeight="1" x14ac:dyDescent="0.2">
      <c r="A2309" s="8"/>
      <c r="B2309" s="7"/>
      <c r="C2309" s="7"/>
      <c r="D2309" s="7"/>
      <c r="E2309" s="7"/>
      <c r="F2309" s="7"/>
      <c r="G2309" s="7"/>
      <c r="H2309" s="7"/>
      <c r="I2309" s="10"/>
      <c r="J2309" s="25"/>
      <c r="K2309" s="250"/>
      <c r="L2309" s="31"/>
      <c r="M2309" s="9"/>
      <c r="N2309" s="11" t="s">
        <v>25</v>
      </c>
      <c r="O2309" s="39"/>
      <c r="P2309" s="47"/>
      <c r="Q2309" s="13"/>
      <c r="R2309" s="248">
        <f t="shared" si="350"/>
        <v>0</v>
      </c>
      <c r="S2309" s="248">
        <f t="shared" si="351"/>
        <v>0</v>
      </c>
      <c r="T2309" s="248">
        <f t="shared" si="352"/>
        <v>0</v>
      </c>
      <c r="U2309" s="248">
        <f t="shared" si="353"/>
        <v>0</v>
      </c>
      <c r="V2309" s="13"/>
      <c r="W2309" s="7"/>
      <c r="AT2309" s="130"/>
      <c r="BF2309" s="33">
        <f t="shared" si="359"/>
        <v>41242</v>
      </c>
      <c r="BG2309" s="34">
        <f t="shared" si="354"/>
        <v>82.88000000000001</v>
      </c>
      <c r="BH2309" s="32">
        <f t="shared" si="355"/>
        <v>1</v>
      </c>
      <c r="BI2309" s="32">
        <f t="shared" si="356"/>
        <v>0</v>
      </c>
      <c r="BJ2309" s="69">
        <f t="shared" si="357"/>
        <v>0</v>
      </c>
      <c r="BK2309" s="158" t="str">
        <f t="shared" si="358"/>
        <v/>
      </c>
    </row>
    <row r="2310" spans="1:63" ht="12" customHeight="1" x14ac:dyDescent="0.2">
      <c r="A2310" s="8"/>
      <c r="B2310" s="7"/>
      <c r="C2310" s="7"/>
      <c r="D2310" s="7"/>
      <c r="E2310" s="7"/>
      <c r="F2310" s="7"/>
      <c r="G2310" s="7"/>
      <c r="H2310" s="7"/>
      <c r="I2310" s="10"/>
      <c r="J2310" s="25"/>
      <c r="K2310" s="250"/>
      <c r="L2310" s="31"/>
      <c r="M2310" s="9"/>
      <c r="N2310" s="11" t="s">
        <v>25</v>
      </c>
      <c r="O2310" s="39"/>
      <c r="P2310" s="47"/>
      <c r="Q2310" s="13"/>
      <c r="R2310" s="248">
        <f t="shared" si="350"/>
        <v>0</v>
      </c>
      <c r="S2310" s="248">
        <f t="shared" si="351"/>
        <v>0</v>
      </c>
      <c r="T2310" s="248">
        <f t="shared" si="352"/>
        <v>0</v>
      </c>
      <c r="U2310" s="248">
        <f t="shared" si="353"/>
        <v>0</v>
      </c>
      <c r="V2310" s="13"/>
      <c r="W2310" s="7"/>
      <c r="AT2310" s="130"/>
      <c r="BF2310" s="33">
        <f t="shared" si="359"/>
        <v>41242</v>
      </c>
      <c r="BG2310" s="34">
        <f t="shared" si="354"/>
        <v>82.88000000000001</v>
      </c>
      <c r="BH2310" s="32">
        <f t="shared" si="355"/>
        <v>1</v>
      </c>
      <c r="BI2310" s="32">
        <f t="shared" si="356"/>
        <v>0</v>
      </c>
      <c r="BJ2310" s="69">
        <f t="shared" si="357"/>
        <v>0</v>
      </c>
      <c r="BK2310" s="158" t="str">
        <f t="shared" si="358"/>
        <v/>
      </c>
    </row>
    <row r="2311" spans="1:63" ht="12" customHeight="1" x14ac:dyDescent="0.2">
      <c r="A2311" s="8"/>
      <c r="B2311" s="7"/>
      <c r="C2311" s="7"/>
      <c r="D2311" s="7"/>
      <c r="E2311" s="7"/>
      <c r="F2311" s="7"/>
      <c r="G2311" s="7"/>
      <c r="H2311" s="7"/>
      <c r="I2311" s="10"/>
      <c r="J2311" s="25"/>
      <c r="K2311" s="250"/>
      <c r="L2311" s="31"/>
      <c r="M2311" s="9"/>
      <c r="N2311" s="11" t="s">
        <v>25</v>
      </c>
      <c r="O2311" s="39"/>
      <c r="P2311" s="47"/>
      <c r="Q2311" s="13"/>
      <c r="R2311" s="248">
        <f t="shared" si="350"/>
        <v>0</v>
      </c>
      <c r="S2311" s="248">
        <f t="shared" si="351"/>
        <v>0</v>
      </c>
      <c r="T2311" s="248">
        <f t="shared" si="352"/>
        <v>0</v>
      </c>
      <c r="U2311" s="248">
        <f t="shared" si="353"/>
        <v>0</v>
      </c>
      <c r="V2311" s="13"/>
      <c r="W2311" s="7"/>
      <c r="AT2311" s="130"/>
      <c r="BF2311" s="33">
        <f t="shared" si="359"/>
        <v>41242</v>
      </c>
      <c r="BG2311" s="34">
        <f t="shared" si="354"/>
        <v>82.88000000000001</v>
      </c>
      <c r="BH2311" s="32">
        <f t="shared" si="355"/>
        <v>1</v>
      </c>
      <c r="BI2311" s="32">
        <f t="shared" si="356"/>
        <v>0</v>
      </c>
      <c r="BJ2311" s="69">
        <f t="shared" si="357"/>
        <v>0</v>
      </c>
      <c r="BK2311" s="158" t="str">
        <f t="shared" si="358"/>
        <v/>
      </c>
    </row>
    <row r="2312" spans="1:63" ht="12" customHeight="1" x14ac:dyDescent="0.2">
      <c r="A2312" s="8"/>
      <c r="B2312" s="7"/>
      <c r="C2312" s="7"/>
      <c r="D2312" s="7"/>
      <c r="E2312" s="7"/>
      <c r="F2312" s="7"/>
      <c r="G2312" s="7"/>
      <c r="H2312" s="7"/>
      <c r="I2312" s="10"/>
      <c r="J2312" s="25"/>
      <c r="K2312" s="250"/>
      <c r="L2312" s="31"/>
      <c r="M2312" s="9"/>
      <c r="N2312" s="11" t="s">
        <v>25</v>
      </c>
      <c r="O2312" s="39"/>
      <c r="P2312" s="47"/>
      <c r="Q2312" s="13"/>
      <c r="R2312" s="248">
        <f t="shared" si="350"/>
        <v>0</v>
      </c>
      <c r="S2312" s="248">
        <f t="shared" si="351"/>
        <v>0</v>
      </c>
      <c r="T2312" s="248">
        <f t="shared" si="352"/>
        <v>0</v>
      </c>
      <c r="U2312" s="248">
        <f t="shared" si="353"/>
        <v>0</v>
      </c>
      <c r="V2312" s="13"/>
      <c r="W2312" s="7"/>
      <c r="AT2312" s="130"/>
      <c r="BF2312" s="33">
        <f t="shared" si="359"/>
        <v>41242</v>
      </c>
      <c r="BG2312" s="34">
        <f t="shared" si="354"/>
        <v>82.88000000000001</v>
      </c>
      <c r="BH2312" s="32">
        <f t="shared" si="355"/>
        <v>1</v>
      </c>
      <c r="BI2312" s="32">
        <f t="shared" si="356"/>
        <v>0</v>
      </c>
      <c r="BJ2312" s="69">
        <f t="shared" si="357"/>
        <v>0</v>
      </c>
      <c r="BK2312" s="158" t="str">
        <f t="shared" si="358"/>
        <v/>
      </c>
    </row>
    <row r="2313" spans="1:63" ht="12" customHeight="1" x14ac:dyDescent="0.2">
      <c r="A2313" s="8"/>
      <c r="B2313" s="7"/>
      <c r="C2313" s="7"/>
      <c r="D2313" s="7"/>
      <c r="E2313" s="7"/>
      <c r="F2313" s="7"/>
      <c r="G2313" s="7"/>
      <c r="H2313" s="7"/>
      <c r="I2313" s="10"/>
      <c r="J2313" s="25"/>
      <c r="K2313" s="250"/>
      <c r="L2313" s="31"/>
      <c r="M2313" s="9"/>
      <c r="N2313" s="11" t="s">
        <v>25</v>
      </c>
      <c r="O2313" s="39"/>
      <c r="P2313" s="47"/>
      <c r="Q2313" s="13"/>
      <c r="R2313" s="248">
        <f t="shared" si="350"/>
        <v>0</v>
      </c>
      <c r="S2313" s="248">
        <f t="shared" si="351"/>
        <v>0</v>
      </c>
      <c r="T2313" s="248">
        <f t="shared" si="352"/>
        <v>0</v>
      </c>
      <c r="U2313" s="248">
        <f t="shared" si="353"/>
        <v>0</v>
      </c>
      <c r="V2313" s="13"/>
      <c r="W2313" s="7"/>
      <c r="AT2313" s="130"/>
      <c r="BF2313" s="33">
        <f t="shared" si="359"/>
        <v>41242</v>
      </c>
      <c r="BG2313" s="34">
        <f t="shared" si="354"/>
        <v>82.88000000000001</v>
      </c>
      <c r="BH2313" s="32">
        <f t="shared" si="355"/>
        <v>1</v>
      </c>
      <c r="BI2313" s="32">
        <f t="shared" si="356"/>
        <v>0</v>
      </c>
      <c r="BJ2313" s="69">
        <f t="shared" si="357"/>
        <v>0</v>
      </c>
      <c r="BK2313" s="158" t="str">
        <f t="shared" si="358"/>
        <v/>
      </c>
    </row>
    <row r="2314" spans="1:63" ht="12" customHeight="1" x14ac:dyDescent="0.2">
      <c r="A2314" s="8"/>
      <c r="B2314" s="7"/>
      <c r="C2314" s="7"/>
      <c r="D2314" s="7"/>
      <c r="E2314" s="7"/>
      <c r="F2314" s="7"/>
      <c r="G2314" s="7"/>
      <c r="H2314" s="7"/>
      <c r="I2314" s="10"/>
      <c r="J2314" s="25"/>
      <c r="K2314" s="250"/>
      <c r="L2314" s="31"/>
      <c r="M2314" s="9"/>
      <c r="N2314" s="11" t="s">
        <v>25</v>
      </c>
      <c r="O2314" s="39"/>
      <c r="P2314" s="47"/>
      <c r="Q2314" s="13"/>
      <c r="R2314" s="248">
        <f t="shared" si="350"/>
        <v>0</v>
      </c>
      <c r="S2314" s="248">
        <f t="shared" si="351"/>
        <v>0</v>
      </c>
      <c r="T2314" s="248">
        <f t="shared" si="352"/>
        <v>0</v>
      </c>
      <c r="U2314" s="248">
        <f t="shared" si="353"/>
        <v>0</v>
      </c>
      <c r="V2314" s="13"/>
      <c r="W2314" s="7"/>
      <c r="AT2314" s="130"/>
      <c r="BF2314" s="33">
        <f t="shared" si="359"/>
        <v>41242</v>
      </c>
      <c r="BG2314" s="34">
        <f t="shared" si="354"/>
        <v>82.88000000000001</v>
      </c>
      <c r="BH2314" s="32">
        <f t="shared" si="355"/>
        <v>1</v>
      </c>
      <c r="BI2314" s="32">
        <f t="shared" si="356"/>
        <v>0</v>
      </c>
      <c r="BJ2314" s="69">
        <f t="shared" si="357"/>
        <v>0</v>
      </c>
      <c r="BK2314" s="158" t="str">
        <f t="shared" si="358"/>
        <v/>
      </c>
    </row>
    <row r="2315" spans="1:63" ht="12" customHeight="1" x14ac:dyDescent="0.2">
      <c r="A2315" s="8"/>
      <c r="B2315" s="7"/>
      <c r="C2315" s="7"/>
      <c r="D2315" s="7"/>
      <c r="E2315" s="7"/>
      <c r="F2315" s="7"/>
      <c r="G2315" s="7"/>
      <c r="H2315" s="7"/>
      <c r="I2315" s="10"/>
      <c r="J2315" s="25"/>
      <c r="K2315" s="250"/>
      <c r="L2315" s="31"/>
      <c r="M2315" s="9"/>
      <c r="N2315" s="11" t="s">
        <v>25</v>
      </c>
      <c r="O2315" s="39"/>
      <c r="P2315" s="47"/>
      <c r="Q2315" s="13"/>
      <c r="R2315" s="248">
        <f t="shared" ref="R2315:R2378" si="360">IF(N2315&lt;&gt;"M",ROUND(IF(M2315&lt;&gt;"Y",IF(P2315&lt;&gt;"Y",K2315,K2315*(BH2315-1)),0),ROUNDING),"")</f>
        <v>0</v>
      </c>
      <c r="S2315" s="248">
        <f t="shared" ref="S2315:S2378" si="361">IF(N2315&lt;&gt;"M",ROUND(IF(O2315&gt;0,IF(M2315="Y",BI2315*(1-O2315),IF(BI2315&gt;R2315,R2315 + (BI2315 - R2315)*(1-O2315),BI2315)),BI2315),ROUNDING),"")</f>
        <v>0</v>
      </c>
      <c r="T2315" s="248">
        <f t="shared" ref="T2315:T2378" si="362">IF(N2315&lt;&gt;"M",ROUND(IF(O2315&gt;0,IF(M2315="Y",BJ2315*(1-O2315),IF(BJ2315&gt;R2315,R2315 + (BJ2315 - R2315)*(1-O2315),BJ2315)),BJ2315),ROUNDING),"")</f>
        <v>0</v>
      </c>
      <c r="U2315" s="248">
        <f t="shared" ref="U2315:U2378" si="363">IF(N2315&lt;&gt;"M",ROUND(IF(OR(N2315="P",N2315=""),0,IF(OR(M2315="N",M2315=""),T2315-R2315,T2315)),ROUNDING),"")</f>
        <v>0</v>
      </c>
      <c r="V2315" s="13"/>
      <c r="W2315" s="7"/>
      <c r="AT2315" s="130"/>
      <c r="BF2315" s="33">
        <f t="shared" si="359"/>
        <v>41242</v>
      </c>
      <c r="BG2315" s="34">
        <f t="shared" ref="BG2315:BG2378" si="364">IF(N2315&lt;&gt;"M",BG2314+U2315,BG2314)</f>
        <v>82.88000000000001</v>
      </c>
      <c r="BH2315" s="32">
        <f t="shared" ref="BH2315:BH2378" si="365">IF(L2315&lt;&gt;"",IF(ODDS_TYPE=1,L2315,IF(ODDS_TYPE=2,IF(L2315&gt;0,1+L2315/100,IF(L2315&lt;0,1-100/L2315,1)),IF(ODDS_TYPE=3,1+L2315,IF(ODDS_TYPE=4,1+L2315,IF(ODDS_TYPE=5,IF(L2315&gt;0,1+L2315,1-1/L2315),IF(ODDS_TYPE=6,IF(L2315&gt;=0,L2315+1,1-1/L2315),1)))))),1)</f>
        <v>1</v>
      </c>
      <c r="BI2315" s="32">
        <f t="shared" ref="BI2315:BI2378" si="366">IF(P2315&lt;&gt;"Y",IF(M2315&lt;&gt;"Y",K2315*BH2315,K2315*BH2315 - K2315),IF(M2315&lt;&gt;"Y",K2315*BH2315,K2315))</f>
        <v>0</v>
      </c>
      <c r="BJ2315" s="69">
        <f t="shared" ref="BJ2315:BJ2378" si="367">IF(P2315&lt;&gt;"Y",
IF(M2315&lt;&gt;"Y",
IF(N2315="Y",K2315*BH2315,IF(N2315="P",0,IF(OR(N2315="R",N2315="PU"),K2315,IF(N2315="H",K2315*BH2315*0.5,IF(N2315="HW",K2315*0.5*(1 + BH2315),IF(N2315="HL",K2315*0.5,0)))))),
IF(N2315="Y",K2315*BH2315 - K2315,IF(N2315="P",0,IF(OR(N2315="R",N2315="PU"),0,IF(N2315="H",IF(BH2315&gt;2,0.5*K2315*BH2315 - K2315,0),IF(N2315="HW",K2315*0.5*(1 + BH2315) - K2315,IF(N2315="HL",0,0))))))),
IF(M2315&lt;&gt;"Y",
IF(N2315="Y",K2315*BH2315,IF(N2315="P",0,IF(OR(N2315="R",N2315="PU"),K2315*(BH2315-1),IF(N2315="H",K2315*BH2315*0.5,IF(N2315="HW",K2315*(BH2315-1)*0.5,IF(N2315="HL",K2315*BH2315 - K2315*0.5,0)))))),
IF(N2315="Y",K2315,IF(N2315="P",0,IF(OR(N2315="R",N2315="PU"),0,IF(N2315="H",IF(BH2315&lt;2,K2315*BH2315*0.5 - K2315*(BH2315-1),0),IF(N2315="HW",0,IF(N2315="HL",K2315*0.5,0)))))))
)</f>
        <v>0</v>
      </c>
      <c r="BK2315" s="158" t="str">
        <f t="shared" ref="BK2315:BK2378" si="368">IF(FILT_M=1,IF(LEN(C2315)&gt;0,C2315,""),IF(FILT_M=2,IF(LEN(E2315)&gt;0,E2315,""),IF(FILT_M=3,IF(LEN(F2315)&gt;0,F2315,""),IF(FILT_M=4,IF(LEN(G2315)&gt;0,G2315,""),""))))</f>
        <v/>
      </c>
    </row>
    <row r="2316" spans="1:63" ht="12" customHeight="1" x14ac:dyDescent="0.2">
      <c r="A2316" s="8"/>
      <c r="B2316" s="7"/>
      <c r="C2316" s="7"/>
      <c r="D2316" s="7"/>
      <c r="E2316" s="7"/>
      <c r="F2316" s="7"/>
      <c r="G2316" s="7"/>
      <c r="H2316" s="7"/>
      <c r="I2316" s="10"/>
      <c r="J2316" s="25"/>
      <c r="K2316" s="250"/>
      <c r="L2316" s="31"/>
      <c r="M2316" s="9"/>
      <c r="N2316" s="11" t="s">
        <v>25</v>
      </c>
      <c r="O2316" s="39"/>
      <c r="P2316" s="47"/>
      <c r="Q2316" s="13"/>
      <c r="R2316" s="248">
        <f t="shared" si="360"/>
        <v>0</v>
      </c>
      <c r="S2316" s="248">
        <f t="shared" si="361"/>
        <v>0</v>
      </c>
      <c r="T2316" s="248">
        <f t="shared" si="362"/>
        <v>0</v>
      </c>
      <c r="U2316" s="248">
        <f t="shared" si="363"/>
        <v>0</v>
      </c>
      <c r="V2316" s="13"/>
      <c r="W2316" s="7"/>
      <c r="AT2316" s="130"/>
      <c r="BF2316" s="33">
        <f t="shared" ref="BF2316:BF2379" si="369">IF(A2316&gt;2,A2316,BF2315)</f>
        <v>41242</v>
      </c>
      <c r="BG2316" s="34">
        <f t="shared" si="364"/>
        <v>82.88000000000001</v>
      </c>
      <c r="BH2316" s="32">
        <f t="shared" si="365"/>
        <v>1</v>
      </c>
      <c r="BI2316" s="32">
        <f t="shared" si="366"/>
        <v>0</v>
      </c>
      <c r="BJ2316" s="69">
        <f t="shared" si="367"/>
        <v>0</v>
      </c>
      <c r="BK2316" s="158" t="str">
        <f t="shared" si="368"/>
        <v/>
      </c>
    </row>
    <row r="2317" spans="1:63" ht="12" customHeight="1" x14ac:dyDescent="0.2">
      <c r="A2317" s="8"/>
      <c r="B2317" s="7"/>
      <c r="C2317" s="7"/>
      <c r="D2317" s="7"/>
      <c r="E2317" s="7"/>
      <c r="F2317" s="7"/>
      <c r="G2317" s="7"/>
      <c r="H2317" s="7"/>
      <c r="I2317" s="10"/>
      <c r="J2317" s="25"/>
      <c r="K2317" s="250"/>
      <c r="L2317" s="31"/>
      <c r="M2317" s="9"/>
      <c r="N2317" s="11" t="s">
        <v>25</v>
      </c>
      <c r="O2317" s="39"/>
      <c r="P2317" s="47"/>
      <c r="Q2317" s="13"/>
      <c r="R2317" s="248">
        <f t="shared" si="360"/>
        <v>0</v>
      </c>
      <c r="S2317" s="248">
        <f t="shared" si="361"/>
        <v>0</v>
      </c>
      <c r="T2317" s="248">
        <f t="shared" si="362"/>
        <v>0</v>
      </c>
      <c r="U2317" s="248">
        <f t="shared" si="363"/>
        <v>0</v>
      </c>
      <c r="V2317" s="13"/>
      <c r="W2317" s="7"/>
      <c r="AT2317" s="130"/>
      <c r="BF2317" s="33">
        <f t="shared" si="369"/>
        <v>41242</v>
      </c>
      <c r="BG2317" s="34">
        <f t="shared" si="364"/>
        <v>82.88000000000001</v>
      </c>
      <c r="BH2317" s="32">
        <f t="shared" si="365"/>
        <v>1</v>
      </c>
      <c r="BI2317" s="32">
        <f t="shared" si="366"/>
        <v>0</v>
      </c>
      <c r="BJ2317" s="69">
        <f t="shared" si="367"/>
        <v>0</v>
      </c>
      <c r="BK2317" s="158" t="str">
        <f t="shared" si="368"/>
        <v/>
      </c>
    </row>
    <row r="2318" spans="1:63" ht="12" customHeight="1" x14ac:dyDescent="0.2">
      <c r="A2318" s="8"/>
      <c r="B2318" s="7"/>
      <c r="C2318" s="7"/>
      <c r="D2318" s="7"/>
      <c r="E2318" s="7"/>
      <c r="F2318" s="7"/>
      <c r="G2318" s="7"/>
      <c r="H2318" s="7"/>
      <c r="I2318" s="10"/>
      <c r="J2318" s="25"/>
      <c r="K2318" s="250"/>
      <c r="L2318" s="31"/>
      <c r="M2318" s="9"/>
      <c r="N2318" s="11" t="s">
        <v>25</v>
      </c>
      <c r="O2318" s="39"/>
      <c r="P2318" s="47"/>
      <c r="Q2318" s="13"/>
      <c r="R2318" s="248">
        <f t="shared" si="360"/>
        <v>0</v>
      </c>
      <c r="S2318" s="248">
        <f t="shared" si="361"/>
        <v>0</v>
      </c>
      <c r="T2318" s="248">
        <f t="shared" si="362"/>
        <v>0</v>
      </c>
      <c r="U2318" s="248">
        <f t="shared" si="363"/>
        <v>0</v>
      </c>
      <c r="V2318" s="13"/>
      <c r="W2318" s="7"/>
      <c r="AT2318" s="130"/>
      <c r="BF2318" s="33">
        <f t="shared" si="369"/>
        <v>41242</v>
      </c>
      <c r="BG2318" s="34">
        <f t="shared" si="364"/>
        <v>82.88000000000001</v>
      </c>
      <c r="BH2318" s="32">
        <f t="shared" si="365"/>
        <v>1</v>
      </c>
      <c r="BI2318" s="32">
        <f t="shared" si="366"/>
        <v>0</v>
      </c>
      <c r="BJ2318" s="69">
        <f t="shared" si="367"/>
        <v>0</v>
      </c>
      <c r="BK2318" s="158" t="str">
        <f t="shared" si="368"/>
        <v/>
      </c>
    </row>
    <row r="2319" spans="1:63" ht="12" customHeight="1" x14ac:dyDescent="0.2">
      <c r="A2319" s="8"/>
      <c r="B2319" s="7"/>
      <c r="C2319" s="7"/>
      <c r="D2319" s="7"/>
      <c r="E2319" s="7"/>
      <c r="F2319" s="7"/>
      <c r="G2319" s="7"/>
      <c r="H2319" s="7"/>
      <c r="I2319" s="10"/>
      <c r="J2319" s="25"/>
      <c r="K2319" s="250"/>
      <c r="L2319" s="31"/>
      <c r="M2319" s="9"/>
      <c r="N2319" s="11" t="s">
        <v>25</v>
      </c>
      <c r="O2319" s="39"/>
      <c r="P2319" s="47"/>
      <c r="Q2319" s="13"/>
      <c r="R2319" s="248">
        <f t="shared" si="360"/>
        <v>0</v>
      </c>
      <c r="S2319" s="248">
        <f t="shared" si="361"/>
        <v>0</v>
      </c>
      <c r="T2319" s="248">
        <f t="shared" si="362"/>
        <v>0</v>
      </c>
      <c r="U2319" s="248">
        <f t="shared" si="363"/>
        <v>0</v>
      </c>
      <c r="V2319" s="13"/>
      <c r="W2319" s="7"/>
      <c r="AT2319" s="130"/>
      <c r="BF2319" s="33">
        <f t="shared" si="369"/>
        <v>41242</v>
      </c>
      <c r="BG2319" s="34">
        <f t="shared" si="364"/>
        <v>82.88000000000001</v>
      </c>
      <c r="BH2319" s="32">
        <f t="shared" si="365"/>
        <v>1</v>
      </c>
      <c r="BI2319" s="32">
        <f t="shared" si="366"/>
        <v>0</v>
      </c>
      <c r="BJ2319" s="69">
        <f t="shared" si="367"/>
        <v>0</v>
      </c>
      <c r="BK2319" s="158" t="str">
        <f t="shared" si="368"/>
        <v/>
      </c>
    </row>
    <row r="2320" spans="1:63" ht="12" customHeight="1" x14ac:dyDescent="0.2">
      <c r="A2320" s="8"/>
      <c r="B2320" s="7"/>
      <c r="C2320" s="7"/>
      <c r="D2320" s="7"/>
      <c r="E2320" s="7"/>
      <c r="F2320" s="7"/>
      <c r="G2320" s="7"/>
      <c r="H2320" s="7"/>
      <c r="I2320" s="10"/>
      <c r="J2320" s="25"/>
      <c r="K2320" s="250"/>
      <c r="L2320" s="31"/>
      <c r="M2320" s="9"/>
      <c r="N2320" s="11" t="s">
        <v>25</v>
      </c>
      <c r="O2320" s="39"/>
      <c r="P2320" s="47"/>
      <c r="Q2320" s="13"/>
      <c r="R2320" s="248">
        <f t="shared" si="360"/>
        <v>0</v>
      </c>
      <c r="S2320" s="248">
        <f t="shared" si="361"/>
        <v>0</v>
      </c>
      <c r="T2320" s="248">
        <f t="shared" si="362"/>
        <v>0</v>
      </c>
      <c r="U2320" s="248">
        <f t="shared" si="363"/>
        <v>0</v>
      </c>
      <c r="V2320" s="13"/>
      <c r="W2320" s="7"/>
      <c r="AT2320" s="130"/>
      <c r="BF2320" s="33">
        <f t="shared" si="369"/>
        <v>41242</v>
      </c>
      <c r="BG2320" s="34">
        <f t="shared" si="364"/>
        <v>82.88000000000001</v>
      </c>
      <c r="BH2320" s="32">
        <f t="shared" si="365"/>
        <v>1</v>
      </c>
      <c r="BI2320" s="32">
        <f t="shared" si="366"/>
        <v>0</v>
      </c>
      <c r="BJ2320" s="69">
        <f t="shared" si="367"/>
        <v>0</v>
      </c>
      <c r="BK2320" s="158" t="str">
        <f t="shared" si="368"/>
        <v/>
      </c>
    </row>
    <row r="2321" spans="1:63" ht="12" customHeight="1" x14ac:dyDescent="0.2">
      <c r="A2321" s="8"/>
      <c r="B2321" s="7"/>
      <c r="C2321" s="7"/>
      <c r="D2321" s="7"/>
      <c r="E2321" s="7"/>
      <c r="F2321" s="7"/>
      <c r="G2321" s="7"/>
      <c r="H2321" s="7"/>
      <c r="I2321" s="10"/>
      <c r="J2321" s="25"/>
      <c r="K2321" s="250"/>
      <c r="L2321" s="31"/>
      <c r="M2321" s="9"/>
      <c r="N2321" s="11" t="s">
        <v>25</v>
      </c>
      <c r="O2321" s="39"/>
      <c r="P2321" s="47"/>
      <c r="Q2321" s="13"/>
      <c r="R2321" s="248">
        <f t="shared" si="360"/>
        <v>0</v>
      </c>
      <c r="S2321" s="248">
        <f t="shared" si="361"/>
        <v>0</v>
      </c>
      <c r="T2321" s="248">
        <f t="shared" si="362"/>
        <v>0</v>
      </c>
      <c r="U2321" s="248">
        <f t="shared" si="363"/>
        <v>0</v>
      </c>
      <c r="V2321" s="13"/>
      <c r="W2321" s="7"/>
      <c r="AT2321" s="130"/>
      <c r="BF2321" s="33">
        <f t="shared" si="369"/>
        <v>41242</v>
      </c>
      <c r="BG2321" s="34">
        <f t="shared" si="364"/>
        <v>82.88000000000001</v>
      </c>
      <c r="BH2321" s="32">
        <f t="shared" si="365"/>
        <v>1</v>
      </c>
      <c r="BI2321" s="32">
        <f t="shared" si="366"/>
        <v>0</v>
      </c>
      <c r="BJ2321" s="69">
        <f t="shared" si="367"/>
        <v>0</v>
      </c>
      <c r="BK2321" s="158" t="str">
        <f t="shared" si="368"/>
        <v/>
      </c>
    </row>
    <row r="2322" spans="1:63" ht="12" customHeight="1" x14ac:dyDescent="0.2">
      <c r="A2322" s="8"/>
      <c r="B2322" s="7"/>
      <c r="C2322" s="7"/>
      <c r="D2322" s="7"/>
      <c r="E2322" s="7"/>
      <c r="F2322" s="7"/>
      <c r="G2322" s="7"/>
      <c r="H2322" s="7"/>
      <c r="I2322" s="10"/>
      <c r="J2322" s="25"/>
      <c r="K2322" s="250"/>
      <c r="L2322" s="31"/>
      <c r="M2322" s="9"/>
      <c r="N2322" s="11" t="s">
        <v>25</v>
      </c>
      <c r="O2322" s="39"/>
      <c r="P2322" s="47"/>
      <c r="Q2322" s="13"/>
      <c r="R2322" s="248">
        <f t="shared" si="360"/>
        <v>0</v>
      </c>
      <c r="S2322" s="248">
        <f t="shared" si="361"/>
        <v>0</v>
      </c>
      <c r="T2322" s="248">
        <f t="shared" si="362"/>
        <v>0</v>
      </c>
      <c r="U2322" s="248">
        <f t="shared" si="363"/>
        <v>0</v>
      </c>
      <c r="V2322" s="13"/>
      <c r="W2322" s="7"/>
      <c r="AT2322" s="130"/>
      <c r="BF2322" s="33">
        <f t="shared" si="369"/>
        <v>41242</v>
      </c>
      <c r="BG2322" s="34">
        <f t="shared" si="364"/>
        <v>82.88000000000001</v>
      </c>
      <c r="BH2322" s="32">
        <f t="shared" si="365"/>
        <v>1</v>
      </c>
      <c r="BI2322" s="32">
        <f t="shared" si="366"/>
        <v>0</v>
      </c>
      <c r="BJ2322" s="69">
        <f t="shared" si="367"/>
        <v>0</v>
      </c>
      <c r="BK2322" s="158" t="str">
        <f t="shared" si="368"/>
        <v/>
      </c>
    </row>
    <row r="2323" spans="1:63" ht="12" customHeight="1" x14ac:dyDescent="0.2">
      <c r="A2323" s="8"/>
      <c r="B2323" s="7"/>
      <c r="C2323" s="7"/>
      <c r="D2323" s="7"/>
      <c r="E2323" s="7"/>
      <c r="F2323" s="7"/>
      <c r="G2323" s="7"/>
      <c r="H2323" s="7"/>
      <c r="I2323" s="10"/>
      <c r="J2323" s="25"/>
      <c r="K2323" s="250"/>
      <c r="L2323" s="31"/>
      <c r="M2323" s="9"/>
      <c r="N2323" s="11" t="s">
        <v>25</v>
      </c>
      <c r="O2323" s="39"/>
      <c r="P2323" s="47"/>
      <c r="Q2323" s="13"/>
      <c r="R2323" s="248">
        <f t="shared" si="360"/>
        <v>0</v>
      </c>
      <c r="S2323" s="248">
        <f t="shared" si="361"/>
        <v>0</v>
      </c>
      <c r="T2323" s="248">
        <f t="shared" si="362"/>
        <v>0</v>
      </c>
      <c r="U2323" s="248">
        <f t="shared" si="363"/>
        <v>0</v>
      </c>
      <c r="V2323" s="13"/>
      <c r="W2323" s="7"/>
      <c r="AT2323" s="130"/>
      <c r="BF2323" s="33">
        <f t="shared" si="369"/>
        <v>41242</v>
      </c>
      <c r="BG2323" s="34">
        <f t="shared" si="364"/>
        <v>82.88000000000001</v>
      </c>
      <c r="BH2323" s="32">
        <f t="shared" si="365"/>
        <v>1</v>
      </c>
      <c r="BI2323" s="32">
        <f t="shared" si="366"/>
        <v>0</v>
      </c>
      <c r="BJ2323" s="69">
        <f t="shared" si="367"/>
        <v>0</v>
      </c>
      <c r="BK2323" s="158" t="str">
        <f t="shared" si="368"/>
        <v/>
      </c>
    </row>
    <row r="2324" spans="1:63" ht="12" customHeight="1" x14ac:dyDescent="0.2">
      <c r="A2324" s="8"/>
      <c r="B2324" s="7"/>
      <c r="C2324" s="7"/>
      <c r="D2324" s="7"/>
      <c r="E2324" s="7"/>
      <c r="F2324" s="7"/>
      <c r="G2324" s="7"/>
      <c r="H2324" s="7"/>
      <c r="I2324" s="10"/>
      <c r="J2324" s="25"/>
      <c r="K2324" s="250"/>
      <c r="L2324" s="31"/>
      <c r="M2324" s="9"/>
      <c r="N2324" s="11" t="s">
        <v>25</v>
      </c>
      <c r="O2324" s="39"/>
      <c r="P2324" s="47"/>
      <c r="Q2324" s="13"/>
      <c r="R2324" s="248">
        <f t="shared" si="360"/>
        <v>0</v>
      </c>
      <c r="S2324" s="248">
        <f t="shared" si="361"/>
        <v>0</v>
      </c>
      <c r="T2324" s="248">
        <f t="shared" si="362"/>
        <v>0</v>
      </c>
      <c r="U2324" s="248">
        <f t="shared" si="363"/>
        <v>0</v>
      </c>
      <c r="V2324" s="13"/>
      <c r="W2324" s="7"/>
      <c r="AT2324" s="130"/>
      <c r="BF2324" s="33">
        <f t="shared" si="369"/>
        <v>41242</v>
      </c>
      <c r="BG2324" s="34">
        <f t="shared" si="364"/>
        <v>82.88000000000001</v>
      </c>
      <c r="BH2324" s="32">
        <f t="shared" si="365"/>
        <v>1</v>
      </c>
      <c r="BI2324" s="32">
        <f t="shared" si="366"/>
        <v>0</v>
      </c>
      <c r="BJ2324" s="69">
        <f t="shared" si="367"/>
        <v>0</v>
      </c>
      <c r="BK2324" s="158" t="str">
        <f t="shared" si="368"/>
        <v/>
      </c>
    </row>
    <row r="2325" spans="1:63" ht="12" customHeight="1" x14ac:dyDescent="0.2">
      <c r="A2325" s="8"/>
      <c r="B2325" s="7"/>
      <c r="C2325" s="7"/>
      <c r="D2325" s="7"/>
      <c r="E2325" s="7"/>
      <c r="F2325" s="7"/>
      <c r="G2325" s="7"/>
      <c r="H2325" s="7"/>
      <c r="I2325" s="10"/>
      <c r="J2325" s="25"/>
      <c r="K2325" s="250"/>
      <c r="L2325" s="31"/>
      <c r="M2325" s="9"/>
      <c r="N2325" s="11" t="s">
        <v>25</v>
      </c>
      <c r="O2325" s="39"/>
      <c r="P2325" s="47"/>
      <c r="Q2325" s="13"/>
      <c r="R2325" s="248">
        <f t="shared" si="360"/>
        <v>0</v>
      </c>
      <c r="S2325" s="248">
        <f t="shared" si="361"/>
        <v>0</v>
      </c>
      <c r="T2325" s="248">
        <f t="shared" si="362"/>
        <v>0</v>
      </c>
      <c r="U2325" s="248">
        <f t="shared" si="363"/>
        <v>0</v>
      </c>
      <c r="V2325" s="13"/>
      <c r="W2325" s="7"/>
      <c r="AT2325" s="130"/>
      <c r="BF2325" s="33">
        <f t="shared" si="369"/>
        <v>41242</v>
      </c>
      <c r="BG2325" s="34">
        <f t="shared" si="364"/>
        <v>82.88000000000001</v>
      </c>
      <c r="BH2325" s="32">
        <f t="shared" si="365"/>
        <v>1</v>
      </c>
      <c r="BI2325" s="32">
        <f t="shared" si="366"/>
        <v>0</v>
      </c>
      <c r="BJ2325" s="69">
        <f t="shared" si="367"/>
        <v>0</v>
      </c>
      <c r="BK2325" s="158" t="str">
        <f t="shared" si="368"/>
        <v/>
      </c>
    </row>
    <row r="2326" spans="1:63" ht="12" customHeight="1" x14ac:dyDescent="0.2">
      <c r="A2326" s="8"/>
      <c r="B2326" s="7"/>
      <c r="C2326" s="7"/>
      <c r="D2326" s="7"/>
      <c r="E2326" s="7"/>
      <c r="F2326" s="7"/>
      <c r="G2326" s="7"/>
      <c r="H2326" s="7"/>
      <c r="I2326" s="10"/>
      <c r="J2326" s="25"/>
      <c r="K2326" s="250"/>
      <c r="L2326" s="31"/>
      <c r="M2326" s="9"/>
      <c r="N2326" s="11" t="s">
        <v>25</v>
      </c>
      <c r="O2326" s="39"/>
      <c r="P2326" s="47"/>
      <c r="Q2326" s="13"/>
      <c r="R2326" s="248">
        <f t="shared" si="360"/>
        <v>0</v>
      </c>
      <c r="S2326" s="248">
        <f t="shared" si="361"/>
        <v>0</v>
      </c>
      <c r="T2326" s="248">
        <f t="shared" si="362"/>
        <v>0</v>
      </c>
      <c r="U2326" s="248">
        <f t="shared" si="363"/>
        <v>0</v>
      </c>
      <c r="V2326" s="13"/>
      <c r="W2326" s="7"/>
      <c r="AT2326" s="130"/>
      <c r="BF2326" s="33">
        <f t="shared" si="369"/>
        <v>41242</v>
      </c>
      <c r="BG2326" s="34">
        <f t="shared" si="364"/>
        <v>82.88000000000001</v>
      </c>
      <c r="BH2326" s="32">
        <f t="shared" si="365"/>
        <v>1</v>
      </c>
      <c r="BI2326" s="32">
        <f t="shared" si="366"/>
        <v>0</v>
      </c>
      <c r="BJ2326" s="69">
        <f t="shared" si="367"/>
        <v>0</v>
      </c>
      <c r="BK2326" s="158" t="str">
        <f t="shared" si="368"/>
        <v/>
      </c>
    </row>
    <row r="2327" spans="1:63" ht="12" customHeight="1" x14ac:dyDescent="0.2">
      <c r="A2327" s="8"/>
      <c r="B2327" s="7"/>
      <c r="C2327" s="7"/>
      <c r="D2327" s="7"/>
      <c r="E2327" s="7"/>
      <c r="F2327" s="7"/>
      <c r="G2327" s="7"/>
      <c r="H2327" s="7"/>
      <c r="I2327" s="10"/>
      <c r="J2327" s="25"/>
      <c r="K2327" s="250"/>
      <c r="L2327" s="31"/>
      <c r="M2327" s="9"/>
      <c r="N2327" s="11" t="s">
        <v>25</v>
      </c>
      <c r="O2327" s="39"/>
      <c r="P2327" s="47"/>
      <c r="Q2327" s="13"/>
      <c r="R2327" s="248">
        <f t="shared" si="360"/>
        <v>0</v>
      </c>
      <c r="S2327" s="248">
        <f t="shared" si="361"/>
        <v>0</v>
      </c>
      <c r="T2327" s="248">
        <f t="shared" si="362"/>
        <v>0</v>
      </c>
      <c r="U2327" s="248">
        <f t="shared" si="363"/>
        <v>0</v>
      </c>
      <c r="V2327" s="13"/>
      <c r="W2327" s="7"/>
      <c r="AT2327" s="130"/>
      <c r="BF2327" s="33">
        <f t="shared" si="369"/>
        <v>41242</v>
      </c>
      <c r="BG2327" s="34">
        <f t="shared" si="364"/>
        <v>82.88000000000001</v>
      </c>
      <c r="BH2327" s="32">
        <f t="shared" si="365"/>
        <v>1</v>
      </c>
      <c r="BI2327" s="32">
        <f t="shared" si="366"/>
        <v>0</v>
      </c>
      <c r="BJ2327" s="69">
        <f t="shared" si="367"/>
        <v>0</v>
      </c>
      <c r="BK2327" s="158" t="str">
        <f t="shared" si="368"/>
        <v/>
      </c>
    </row>
    <row r="2328" spans="1:63" ht="12" customHeight="1" x14ac:dyDescent="0.2">
      <c r="A2328" s="8"/>
      <c r="B2328" s="7"/>
      <c r="C2328" s="7"/>
      <c r="D2328" s="7"/>
      <c r="E2328" s="7"/>
      <c r="F2328" s="7"/>
      <c r="G2328" s="7"/>
      <c r="H2328" s="7"/>
      <c r="I2328" s="10"/>
      <c r="J2328" s="25"/>
      <c r="K2328" s="250"/>
      <c r="L2328" s="31"/>
      <c r="M2328" s="9"/>
      <c r="N2328" s="11" t="s">
        <v>25</v>
      </c>
      <c r="O2328" s="39"/>
      <c r="P2328" s="47"/>
      <c r="Q2328" s="13"/>
      <c r="R2328" s="248">
        <f t="shared" si="360"/>
        <v>0</v>
      </c>
      <c r="S2328" s="248">
        <f t="shared" si="361"/>
        <v>0</v>
      </c>
      <c r="T2328" s="248">
        <f t="shared" si="362"/>
        <v>0</v>
      </c>
      <c r="U2328" s="248">
        <f t="shared" si="363"/>
        <v>0</v>
      </c>
      <c r="V2328" s="13"/>
      <c r="W2328" s="7"/>
      <c r="AT2328" s="130"/>
      <c r="BF2328" s="33">
        <f t="shared" si="369"/>
        <v>41242</v>
      </c>
      <c r="BG2328" s="34">
        <f t="shared" si="364"/>
        <v>82.88000000000001</v>
      </c>
      <c r="BH2328" s="32">
        <f t="shared" si="365"/>
        <v>1</v>
      </c>
      <c r="BI2328" s="32">
        <f t="shared" si="366"/>
        <v>0</v>
      </c>
      <c r="BJ2328" s="69">
        <f t="shared" si="367"/>
        <v>0</v>
      </c>
      <c r="BK2328" s="158" t="str">
        <f t="shared" si="368"/>
        <v/>
      </c>
    </row>
    <row r="2329" spans="1:63" ht="12" customHeight="1" x14ac:dyDescent="0.2">
      <c r="A2329" s="8"/>
      <c r="B2329" s="7"/>
      <c r="C2329" s="7"/>
      <c r="D2329" s="7"/>
      <c r="E2329" s="7"/>
      <c r="F2329" s="7"/>
      <c r="G2329" s="7"/>
      <c r="H2329" s="7"/>
      <c r="I2329" s="10"/>
      <c r="J2329" s="25"/>
      <c r="K2329" s="250"/>
      <c r="L2329" s="31"/>
      <c r="M2329" s="9"/>
      <c r="N2329" s="11" t="s">
        <v>25</v>
      </c>
      <c r="O2329" s="39"/>
      <c r="P2329" s="47"/>
      <c r="Q2329" s="13"/>
      <c r="R2329" s="248">
        <f t="shared" si="360"/>
        <v>0</v>
      </c>
      <c r="S2329" s="248">
        <f t="shared" si="361"/>
        <v>0</v>
      </c>
      <c r="T2329" s="248">
        <f t="shared" si="362"/>
        <v>0</v>
      </c>
      <c r="U2329" s="248">
        <f t="shared" si="363"/>
        <v>0</v>
      </c>
      <c r="V2329" s="13"/>
      <c r="W2329" s="7"/>
      <c r="AT2329" s="130"/>
      <c r="BF2329" s="33">
        <f t="shared" si="369"/>
        <v>41242</v>
      </c>
      <c r="BG2329" s="34">
        <f t="shared" si="364"/>
        <v>82.88000000000001</v>
      </c>
      <c r="BH2329" s="32">
        <f t="shared" si="365"/>
        <v>1</v>
      </c>
      <c r="BI2329" s="32">
        <f t="shared" si="366"/>
        <v>0</v>
      </c>
      <c r="BJ2329" s="69">
        <f t="shared" si="367"/>
        <v>0</v>
      </c>
      <c r="BK2329" s="158" t="str">
        <f t="shared" si="368"/>
        <v/>
      </c>
    </row>
    <row r="2330" spans="1:63" ht="12" customHeight="1" x14ac:dyDescent="0.2">
      <c r="A2330" s="8"/>
      <c r="B2330" s="7"/>
      <c r="C2330" s="7"/>
      <c r="D2330" s="7"/>
      <c r="E2330" s="7"/>
      <c r="F2330" s="7"/>
      <c r="G2330" s="7"/>
      <c r="H2330" s="7"/>
      <c r="I2330" s="10"/>
      <c r="J2330" s="25"/>
      <c r="K2330" s="250"/>
      <c r="L2330" s="31"/>
      <c r="M2330" s="9"/>
      <c r="N2330" s="11" t="s">
        <v>25</v>
      </c>
      <c r="O2330" s="39"/>
      <c r="P2330" s="47"/>
      <c r="Q2330" s="13"/>
      <c r="R2330" s="248">
        <f t="shared" si="360"/>
        <v>0</v>
      </c>
      <c r="S2330" s="248">
        <f t="shared" si="361"/>
        <v>0</v>
      </c>
      <c r="T2330" s="248">
        <f t="shared" si="362"/>
        <v>0</v>
      </c>
      <c r="U2330" s="248">
        <f t="shared" si="363"/>
        <v>0</v>
      </c>
      <c r="V2330" s="13"/>
      <c r="W2330" s="7"/>
      <c r="AT2330" s="130"/>
      <c r="BF2330" s="33">
        <f t="shared" si="369"/>
        <v>41242</v>
      </c>
      <c r="BG2330" s="34">
        <f t="shared" si="364"/>
        <v>82.88000000000001</v>
      </c>
      <c r="BH2330" s="32">
        <f t="shared" si="365"/>
        <v>1</v>
      </c>
      <c r="BI2330" s="32">
        <f t="shared" si="366"/>
        <v>0</v>
      </c>
      <c r="BJ2330" s="69">
        <f t="shared" si="367"/>
        <v>0</v>
      </c>
      <c r="BK2330" s="158" t="str">
        <f t="shared" si="368"/>
        <v/>
      </c>
    </row>
    <row r="2331" spans="1:63" ht="12" customHeight="1" x14ac:dyDescent="0.2">
      <c r="A2331" s="8"/>
      <c r="B2331" s="7"/>
      <c r="C2331" s="7"/>
      <c r="D2331" s="7"/>
      <c r="E2331" s="7"/>
      <c r="F2331" s="7"/>
      <c r="G2331" s="7"/>
      <c r="H2331" s="7"/>
      <c r="I2331" s="10"/>
      <c r="J2331" s="25"/>
      <c r="K2331" s="250"/>
      <c r="L2331" s="31"/>
      <c r="M2331" s="9"/>
      <c r="N2331" s="11" t="s">
        <v>25</v>
      </c>
      <c r="O2331" s="39"/>
      <c r="P2331" s="47"/>
      <c r="Q2331" s="13"/>
      <c r="R2331" s="248">
        <f t="shared" si="360"/>
        <v>0</v>
      </c>
      <c r="S2331" s="248">
        <f t="shared" si="361"/>
        <v>0</v>
      </c>
      <c r="T2331" s="248">
        <f t="shared" si="362"/>
        <v>0</v>
      </c>
      <c r="U2331" s="248">
        <f t="shared" si="363"/>
        <v>0</v>
      </c>
      <c r="V2331" s="13"/>
      <c r="W2331" s="7"/>
      <c r="AT2331" s="130"/>
      <c r="BF2331" s="33">
        <f t="shared" si="369"/>
        <v>41242</v>
      </c>
      <c r="BG2331" s="34">
        <f t="shared" si="364"/>
        <v>82.88000000000001</v>
      </c>
      <c r="BH2331" s="32">
        <f t="shared" si="365"/>
        <v>1</v>
      </c>
      <c r="BI2331" s="32">
        <f t="shared" si="366"/>
        <v>0</v>
      </c>
      <c r="BJ2331" s="69">
        <f t="shared" si="367"/>
        <v>0</v>
      </c>
      <c r="BK2331" s="158" t="str">
        <f t="shared" si="368"/>
        <v/>
      </c>
    </row>
    <row r="2332" spans="1:63" ht="12" customHeight="1" x14ac:dyDescent="0.2">
      <c r="A2332" s="8"/>
      <c r="B2332" s="7"/>
      <c r="C2332" s="7"/>
      <c r="D2332" s="7"/>
      <c r="E2332" s="7"/>
      <c r="F2332" s="7"/>
      <c r="G2332" s="7"/>
      <c r="H2332" s="7"/>
      <c r="I2332" s="10"/>
      <c r="J2332" s="25"/>
      <c r="K2332" s="250"/>
      <c r="L2332" s="31"/>
      <c r="M2332" s="9"/>
      <c r="N2332" s="11" t="s">
        <v>25</v>
      </c>
      <c r="O2332" s="39"/>
      <c r="P2332" s="47"/>
      <c r="Q2332" s="13"/>
      <c r="R2332" s="248">
        <f t="shared" si="360"/>
        <v>0</v>
      </c>
      <c r="S2332" s="248">
        <f t="shared" si="361"/>
        <v>0</v>
      </c>
      <c r="T2332" s="248">
        <f t="shared" si="362"/>
        <v>0</v>
      </c>
      <c r="U2332" s="248">
        <f t="shared" si="363"/>
        <v>0</v>
      </c>
      <c r="V2332" s="13"/>
      <c r="W2332" s="7"/>
      <c r="AT2332" s="130"/>
      <c r="BF2332" s="33">
        <f t="shared" si="369"/>
        <v>41242</v>
      </c>
      <c r="BG2332" s="34">
        <f t="shared" si="364"/>
        <v>82.88000000000001</v>
      </c>
      <c r="BH2332" s="32">
        <f t="shared" si="365"/>
        <v>1</v>
      </c>
      <c r="BI2332" s="32">
        <f t="shared" si="366"/>
        <v>0</v>
      </c>
      <c r="BJ2332" s="69">
        <f t="shared" si="367"/>
        <v>0</v>
      </c>
      <c r="BK2332" s="158" t="str">
        <f t="shared" si="368"/>
        <v/>
      </c>
    </row>
    <row r="2333" spans="1:63" ht="12" customHeight="1" x14ac:dyDescent="0.2">
      <c r="A2333" s="8"/>
      <c r="B2333" s="7"/>
      <c r="C2333" s="7"/>
      <c r="D2333" s="7"/>
      <c r="E2333" s="7"/>
      <c r="F2333" s="7"/>
      <c r="G2333" s="7"/>
      <c r="H2333" s="7"/>
      <c r="I2333" s="10"/>
      <c r="J2333" s="25"/>
      <c r="K2333" s="250"/>
      <c r="L2333" s="31"/>
      <c r="M2333" s="9"/>
      <c r="N2333" s="11" t="s">
        <v>25</v>
      </c>
      <c r="O2333" s="39"/>
      <c r="P2333" s="47"/>
      <c r="Q2333" s="13"/>
      <c r="R2333" s="248">
        <f t="shared" si="360"/>
        <v>0</v>
      </c>
      <c r="S2333" s="248">
        <f t="shared" si="361"/>
        <v>0</v>
      </c>
      <c r="T2333" s="248">
        <f t="shared" si="362"/>
        <v>0</v>
      </c>
      <c r="U2333" s="248">
        <f t="shared" si="363"/>
        <v>0</v>
      </c>
      <c r="V2333" s="13"/>
      <c r="W2333" s="7"/>
      <c r="AT2333" s="130"/>
      <c r="BF2333" s="33">
        <f t="shared" si="369"/>
        <v>41242</v>
      </c>
      <c r="BG2333" s="34">
        <f t="shared" si="364"/>
        <v>82.88000000000001</v>
      </c>
      <c r="BH2333" s="32">
        <f t="shared" si="365"/>
        <v>1</v>
      </c>
      <c r="BI2333" s="32">
        <f t="shared" si="366"/>
        <v>0</v>
      </c>
      <c r="BJ2333" s="69">
        <f t="shared" si="367"/>
        <v>0</v>
      </c>
      <c r="BK2333" s="158" t="str">
        <f t="shared" si="368"/>
        <v/>
      </c>
    </row>
    <row r="2334" spans="1:63" ht="12" customHeight="1" x14ac:dyDescent="0.2">
      <c r="A2334" s="8"/>
      <c r="B2334" s="7"/>
      <c r="C2334" s="7"/>
      <c r="D2334" s="7"/>
      <c r="E2334" s="7"/>
      <c r="F2334" s="7"/>
      <c r="G2334" s="7"/>
      <c r="H2334" s="7"/>
      <c r="I2334" s="10"/>
      <c r="J2334" s="25"/>
      <c r="K2334" s="250"/>
      <c r="L2334" s="31"/>
      <c r="M2334" s="9"/>
      <c r="N2334" s="11" t="s">
        <v>25</v>
      </c>
      <c r="O2334" s="39"/>
      <c r="P2334" s="47"/>
      <c r="Q2334" s="13"/>
      <c r="R2334" s="248">
        <f t="shared" si="360"/>
        <v>0</v>
      </c>
      <c r="S2334" s="248">
        <f t="shared" si="361"/>
        <v>0</v>
      </c>
      <c r="T2334" s="248">
        <f t="shared" si="362"/>
        <v>0</v>
      </c>
      <c r="U2334" s="248">
        <f t="shared" si="363"/>
        <v>0</v>
      </c>
      <c r="V2334" s="13"/>
      <c r="W2334" s="7"/>
      <c r="AT2334" s="130"/>
      <c r="BF2334" s="33">
        <f t="shared" si="369"/>
        <v>41242</v>
      </c>
      <c r="BG2334" s="34">
        <f t="shared" si="364"/>
        <v>82.88000000000001</v>
      </c>
      <c r="BH2334" s="32">
        <f t="shared" si="365"/>
        <v>1</v>
      </c>
      <c r="BI2334" s="32">
        <f t="shared" si="366"/>
        <v>0</v>
      </c>
      <c r="BJ2334" s="69">
        <f t="shared" si="367"/>
        <v>0</v>
      </c>
      <c r="BK2334" s="158" t="str">
        <f t="shared" si="368"/>
        <v/>
      </c>
    </row>
    <row r="2335" spans="1:63" ht="12" customHeight="1" x14ac:dyDescent="0.2">
      <c r="A2335" s="8"/>
      <c r="B2335" s="7"/>
      <c r="C2335" s="7"/>
      <c r="D2335" s="7"/>
      <c r="E2335" s="7"/>
      <c r="F2335" s="7"/>
      <c r="G2335" s="7"/>
      <c r="H2335" s="7"/>
      <c r="I2335" s="10"/>
      <c r="J2335" s="25"/>
      <c r="K2335" s="250"/>
      <c r="L2335" s="31"/>
      <c r="M2335" s="9"/>
      <c r="N2335" s="11" t="s">
        <v>25</v>
      </c>
      <c r="O2335" s="39"/>
      <c r="P2335" s="47"/>
      <c r="Q2335" s="13"/>
      <c r="R2335" s="248">
        <f t="shared" si="360"/>
        <v>0</v>
      </c>
      <c r="S2335" s="248">
        <f t="shared" si="361"/>
        <v>0</v>
      </c>
      <c r="T2335" s="248">
        <f t="shared" si="362"/>
        <v>0</v>
      </c>
      <c r="U2335" s="248">
        <f t="shared" si="363"/>
        <v>0</v>
      </c>
      <c r="V2335" s="13"/>
      <c r="W2335" s="7"/>
      <c r="AT2335" s="130"/>
      <c r="BF2335" s="33">
        <f t="shared" si="369"/>
        <v>41242</v>
      </c>
      <c r="BG2335" s="34">
        <f t="shared" si="364"/>
        <v>82.88000000000001</v>
      </c>
      <c r="BH2335" s="32">
        <f t="shared" si="365"/>
        <v>1</v>
      </c>
      <c r="BI2335" s="32">
        <f t="shared" si="366"/>
        <v>0</v>
      </c>
      <c r="BJ2335" s="69">
        <f t="shared" si="367"/>
        <v>0</v>
      </c>
      <c r="BK2335" s="158" t="str">
        <f t="shared" si="368"/>
        <v/>
      </c>
    </row>
    <row r="2336" spans="1:63" ht="12" customHeight="1" x14ac:dyDescent="0.2">
      <c r="A2336" s="8"/>
      <c r="B2336" s="7"/>
      <c r="C2336" s="7"/>
      <c r="D2336" s="7"/>
      <c r="E2336" s="7"/>
      <c r="F2336" s="7"/>
      <c r="G2336" s="7"/>
      <c r="H2336" s="7"/>
      <c r="I2336" s="10"/>
      <c r="J2336" s="25"/>
      <c r="K2336" s="250"/>
      <c r="L2336" s="31"/>
      <c r="M2336" s="9"/>
      <c r="N2336" s="11" t="s">
        <v>25</v>
      </c>
      <c r="O2336" s="39"/>
      <c r="P2336" s="47"/>
      <c r="Q2336" s="13"/>
      <c r="R2336" s="248">
        <f t="shared" si="360"/>
        <v>0</v>
      </c>
      <c r="S2336" s="248">
        <f t="shared" si="361"/>
        <v>0</v>
      </c>
      <c r="T2336" s="248">
        <f t="shared" si="362"/>
        <v>0</v>
      </c>
      <c r="U2336" s="248">
        <f t="shared" si="363"/>
        <v>0</v>
      </c>
      <c r="V2336" s="13"/>
      <c r="W2336" s="7"/>
      <c r="AT2336" s="130"/>
      <c r="BF2336" s="33">
        <f t="shared" si="369"/>
        <v>41242</v>
      </c>
      <c r="BG2336" s="34">
        <f t="shared" si="364"/>
        <v>82.88000000000001</v>
      </c>
      <c r="BH2336" s="32">
        <f t="shared" si="365"/>
        <v>1</v>
      </c>
      <c r="BI2336" s="32">
        <f t="shared" si="366"/>
        <v>0</v>
      </c>
      <c r="BJ2336" s="69">
        <f t="shared" si="367"/>
        <v>0</v>
      </c>
      <c r="BK2336" s="158" t="str">
        <f t="shared" si="368"/>
        <v/>
      </c>
    </row>
    <row r="2337" spans="1:63" ht="12" customHeight="1" x14ac:dyDescent="0.2">
      <c r="A2337" s="8"/>
      <c r="B2337" s="7"/>
      <c r="C2337" s="7"/>
      <c r="D2337" s="7"/>
      <c r="E2337" s="7"/>
      <c r="F2337" s="7"/>
      <c r="G2337" s="7"/>
      <c r="H2337" s="7"/>
      <c r="I2337" s="10"/>
      <c r="J2337" s="25"/>
      <c r="K2337" s="250"/>
      <c r="L2337" s="31"/>
      <c r="M2337" s="9"/>
      <c r="N2337" s="11" t="s">
        <v>25</v>
      </c>
      <c r="O2337" s="39"/>
      <c r="P2337" s="47"/>
      <c r="Q2337" s="13"/>
      <c r="R2337" s="248">
        <f t="shared" si="360"/>
        <v>0</v>
      </c>
      <c r="S2337" s="248">
        <f t="shared" si="361"/>
        <v>0</v>
      </c>
      <c r="T2337" s="248">
        <f t="shared" si="362"/>
        <v>0</v>
      </c>
      <c r="U2337" s="248">
        <f t="shared" si="363"/>
        <v>0</v>
      </c>
      <c r="V2337" s="13"/>
      <c r="W2337" s="7"/>
      <c r="AT2337" s="130"/>
      <c r="BF2337" s="33">
        <f t="shared" si="369"/>
        <v>41242</v>
      </c>
      <c r="BG2337" s="34">
        <f t="shared" si="364"/>
        <v>82.88000000000001</v>
      </c>
      <c r="BH2337" s="32">
        <f t="shared" si="365"/>
        <v>1</v>
      </c>
      <c r="BI2337" s="32">
        <f t="shared" si="366"/>
        <v>0</v>
      </c>
      <c r="BJ2337" s="69">
        <f t="shared" si="367"/>
        <v>0</v>
      </c>
      <c r="BK2337" s="158" t="str">
        <f t="shared" si="368"/>
        <v/>
      </c>
    </row>
    <row r="2338" spans="1:63" ht="12" customHeight="1" x14ac:dyDescent="0.2">
      <c r="A2338" s="8"/>
      <c r="B2338" s="7"/>
      <c r="C2338" s="7"/>
      <c r="D2338" s="7"/>
      <c r="E2338" s="7"/>
      <c r="F2338" s="7"/>
      <c r="G2338" s="7"/>
      <c r="H2338" s="7"/>
      <c r="I2338" s="10"/>
      <c r="J2338" s="25"/>
      <c r="K2338" s="250"/>
      <c r="L2338" s="31"/>
      <c r="M2338" s="9"/>
      <c r="N2338" s="11" t="s">
        <v>25</v>
      </c>
      <c r="O2338" s="39"/>
      <c r="P2338" s="47"/>
      <c r="Q2338" s="13"/>
      <c r="R2338" s="248">
        <f t="shared" si="360"/>
        <v>0</v>
      </c>
      <c r="S2338" s="248">
        <f t="shared" si="361"/>
        <v>0</v>
      </c>
      <c r="T2338" s="248">
        <f t="shared" si="362"/>
        <v>0</v>
      </c>
      <c r="U2338" s="248">
        <f t="shared" si="363"/>
        <v>0</v>
      </c>
      <c r="V2338" s="13"/>
      <c r="W2338" s="7"/>
      <c r="AT2338" s="130"/>
      <c r="BF2338" s="33">
        <f t="shared" si="369"/>
        <v>41242</v>
      </c>
      <c r="BG2338" s="34">
        <f t="shared" si="364"/>
        <v>82.88000000000001</v>
      </c>
      <c r="BH2338" s="32">
        <f t="shared" si="365"/>
        <v>1</v>
      </c>
      <c r="BI2338" s="32">
        <f t="shared" si="366"/>
        <v>0</v>
      </c>
      <c r="BJ2338" s="69">
        <f t="shared" si="367"/>
        <v>0</v>
      </c>
      <c r="BK2338" s="158" t="str">
        <f t="shared" si="368"/>
        <v/>
      </c>
    </row>
    <row r="2339" spans="1:63" ht="12" customHeight="1" x14ac:dyDescent="0.2">
      <c r="A2339" s="8"/>
      <c r="B2339" s="7"/>
      <c r="C2339" s="7"/>
      <c r="D2339" s="7"/>
      <c r="E2339" s="7"/>
      <c r="F2339" s="7"/>
      <c r="G2339" s="7"/>
      <c r="H2339" s="7"/>
      <c r="I2339" s="10"/>
      <c r="J2339" s="25"/>
      <c r="K2339" s="250"/>
      <c r="L2339" s="31"/>
      <c r="M2339" s="9"/>
      <c r="N2339" s="11" t="s">
        <v>25</v>
      </c>
      <c r="O2339" s="39"/>
      <c r="P2339" s="47"/>
      <c r="Q2339" s="13"/>
      <c r="R2339" s="248">
        <f t="shared" si="360"/>
        <v>0</v>
      </c>
      <c r="S2339" s="248">
        <f t="shared" si="361"/>
        <v>0</v>
      </c>
      <c r="T2339" s="248">
        <f t="shared" si="362"/>
        <v>0</v>
      </c>
      <c r="U2339" s="248">
        <f t="shared" si="363"/>
        <v>0</v>
      </c>
      <c r="V2339" s="13"/>
      <c r="W2339" s="7"/>
      <c r="AT2339" s="130"/>
      <c r="BF2339" s="33">
        <f t="shared" si="369"/>
        <v>41242</v>
      </c>
      <c r="BG2339" s="34">
        <f t="shared" si="364"/>
        <v>82.88000000000001</v>
      </c>
      <c r="BH2339" s="32">
        <f t="shared" si="365"/>
        <v>1</v>
      </c>
      <c r="BI2339" s="32">
        <f t="shared" si="366"/>
        <v>0</v>
      </c>
      <c r="BJ2339" s="69">
        <f t="shared" si="367"/>
        <v>0</v>
      </c>
      <c r="BK2339" s="158" t="str">
        <f t="shared" si="368"/>
        <v/>
      </c>
    </row>
    <row r="2340" spans="1:63" ht="12" customHeight="1" x14ac:dyDescent="0.2">
      <c r="A2340" s="8"/>
      <c r="B2340" s="7"/>
      <c r="C2340" s="7"/>
      <c r="D2340" s="7"/>
      <c r="E2340" s="7"/>
      <c r="F2340" s="7"/>
      <c r="G2340" s="7"/>
      <c r="H2340" s="7"/>
      <c r="I2340" s="10"/>
      <c r="J2340" s="25"/>
      <c r="K2340" s="250"/>
      <c r="L2340" s="31"/>
      <c r="M2340" s="9"/>
      <c r="N2340" s="11" t="s">
        <v>25</v>
      </c>
      <c r="O2340" s="39"/>
      <c r="P2340" s="47"/>
      <c r="Q2340" s="13"/>
      <c r="R2340" s="248">
        <f t="shared" si="360"/>
        <v>0</v>
      </c>
      <c r="S2340" s="248">
        <f t="shared" si="361"/>
        <v>0</v>
      </c>
      <c r="T2340" s="248">
        <f t="shared" si="362"/>
        <v>0</v>
      </c>
      <c r="U2340" s="248">
        <f t="shared" si="363"/>
        <v>0</v>
      </c>
      <c r="V2340" s="13"/>
      <c r="W2340" s="7"/>
      <c r="AT2340" s="130"/>
      <c r="BF2340" s="33">
        <f t="shared" si="369"/>
        <v>41242</v>
      </c>
      <c r="BG2340" s="34">
        <f t="shared" si="364"/>
        <v>82.88000000000001</v>
      </c>
      <c r="BH2340" s="32">
        <f t="shared" si="365"/>
        <v>1</v>
      </c>
      <c r="BI2340" s="32">
        <f t="shared" si="366"/>
        <v>0</v>
      </c>
      <c r="BJ2340" s="69">
        <f t="shared" si="367"/>
        <v>0</v>
      </c>
      <c r="BK2340" s="158" t="str">
        <f t="shared" si="368"/>
        <v/>
      </c>
    </row>
    <row r="2341" spans="1:63" ht="12" customHeight="1" x14ac:dyDescent="0.2">
      <c r="A2341" s="8"/>
      <c r="B2341" s="7"/>
      <c r="C2341" s="7"/>
      <c r="D2341" s="7"/>
      <c r="E2341" s="7"/>
      <c r="F2341" s="7"/>
      <c r="G2341" s="7"/>
      <c r="H2341" s="7"/>
      <c r="I2341" s="10"/>
      <c r="J2341" s="25"/>
      <c r="K2341" s="250"/>
      <c r="L2341" s="31"/>
      <c r="M2341" s="9"/>
      <c r="N2341" s="11" t="s">
        <v>25</v>
      </c>
      <c r="O2341" s="39"/>
      <c r="P2341" s="47"/>
      <c r="Q2341" s="13"/>
      <c r="R2341" s="248">
        <f t="shared" si="360"/>
        <v>0</v>
      </c>
      <c r="S2341" s="248">
        <f t="shared" si="361"/>
        <v>0</v>
      </c>
      <c r="T2341" s="248">
        <f t="shared" si="362"/>
        <v>0</v>
      </c>
      <c r="U2341" s="248">
        <f t="shared" si="363"/>
        <v>0</v>
      </c>
      <c r="V2341" s="13"/>
      <c r="W2341" s="7"/>
      <c r="AT2341" s="130"/>
      <c r="BF2341" s="33">
        <f t="shared" si="369"/>
        <v>41242</v>
      </c>
      <c r="BG2341" s="34">
        <f t="shared" si="364"/>
        <v>82.88000000000001</v>
      </c>
      <c r="BH2341" s="32">
        <f t="shared" si="365"/>
        <v>1</v>
      </c>
      <c r="BI2341" s="32">
        <f t="shared" si="366"/>
        <v>0</v>
      </c>
      <c r="BJ2341" s="69">
        <f t="shared" si="367"/>
        <v>0</v>
      </c>
      <c r="BK2341" s="158" t="str">
        <f t="shared" si="368"/>
        <v/>
      </c>
    </row>
    <row r="2342" spans="1:63" ht="12" customHeight="1" x14ac:dyDescent="0.2">
      <c r="A2342" s="8"/>
      <c r="B2342" s="7"/>
      <c r="C2342" s="7"/>
      <c r="D2342" s="7"/>
      <c r="E2342" s="7"/>
      <c r="F2342" s="7"/>
      <c r="G2342" s="7"/>
      <c r="H2342" s="7"/>
      <c r="I2342" s="10"/>
      <c r="J2342" s="25"/>
      <c r="K2342" s="250"/>
      <c r="L2342" s="31"/>
      <c r="M2342" s="9"/>
      <c r="N2342" s="11" t="s">
        <v>25</v>
      </c>
      <c r="O2342" s="39"/>
      <c r="P2342" s="47"/>
      <c r="Q2342" s="13"/>
      <c r="R2342" s="248">
        <f t="shared" si="360"/>
        <v>0</v>
      </c>
      <c r="S2342" s="248">
        <f t="shared" si="361"/>
        <v>0</v>
      </c>
      <c r="T2342" s="248">
        <f t="shared" si="362"/>
        <v>0</v>
      </c>
      <c r="U2342" s="248">
        <f t="shared" si="363"/>
        <v>0</v>
      </c>
      <c r="V2342" s="13"/>
      <c r="W2342" s="7"/>
      <c r="AT2342" s="130"/>
      <c r="BF2342" s="33">
        <f t="shared" si="369"/>
        <v>41242</v>
      </c>
      <c r="BG2342" s="34">
        <f t="shared" si="364"/>
        <v>82.88000000000001</v>
      </c>
      <c r="BH2342" s="32">
        <f t="shared" si="365"/>
        <v>1</v>
      </c>
      <c r="BI2342" s="32">
        <f t="shared" si="366"/>
        <v>0</v>
      </c>
      <c r="BJ2342" s="69">
        <f t="shared" si="367"/>
        <v>0</v>
      </c>
      <c r="BK2342" s="158" t="str">
        <f t="shared" si="368"/>
        <v/>
      </c>
    </row>
    <row r="2343" spans="1:63" ht="12" customHeight="1" x14ac:dyDescent="0.2">
      <c r="A2343" s="8"/>
      <c r="B2343" s="7"/>
      <c r="C2343" s="7"/>
      <c r="D2343" s="7"/>
      <c r="E2343" s="7"/>
      <c r="F2343" s="7"/>
      <c r="G2343" s="7"/>
      <c r="H2343" s="7"/>
      <c r="I2343" s="10"/>
      <c r="J2343" s="25"/>
      <c r="K2343" s="250"/>
      <c r="L2343" s="31"/>
      <c r="M2343" s="9"/>
      <c r="N2343" s="11" t="s">
        <v>25</v>
      </c>
      <c r="O2343" s="39"/>
      <c r="P2343" s="47"/>
      <c r="Q2343" s="13"/>
      <c r="R2343" s="248">
        <f t="shared" si="360"/>
        <v>0</v>
      </c>
      <c r="S2343" s="248">
        <f t="shared" si="361"/>
        <v>0</v>
      </c>
      <c r="T2343" s="248">
        <f t="shared" si="362"/>
        <v>0</v>
      </c>
      <c r="U2343" s="248">
        <f t="shared" si="363"/>
        <v>0</v>
      </c>
      <c r="V2343" s="13"/>
      <c r="W2343" s="7"/>
      <c r="AT2343" s="130"/>
      <c r="BF2343" s="33">
        <f t="shared" si="369"/>
        <v>41242</v>
      </c>
      <c r="BG2343" s="34">
        <f t="shared" si="364"/>
        <v>82.88000000000001</v>
      </c>
      <c r="BH2343" s="32">
        <f t="shared" si="365"/>
        <v>1</v>
      </c>
      <c r="BI2343" s="32">
        <f t="shared" si="366"/>
        <v>0</v>
      </c>
      <c r="BJ2343" s="69">
        <f t="shared" si="367"/>
        <v>0</v>
      </c>
      <c r="BK2343" s="158" t="str">
        <f t="shared" si="368"/>
        <v/>
      </c>
    </row>
    <row r="2344" spans="1:63" ht="12" customHeight="1" x14ac:dyDescent="0.2">
      <c r="A2344" s="8"/>
      <c r="B2344" s="7"/>
      <c r="C2344" s="7"/>
      <c r="D2344" s="7"/>
      <c r="E2344" s="7"/>
      <c r="F2344" s="7"/>
      <c r="G2344" s="7"/>
      <c r="H2344" s="7"/>
      <c r="I2344" s="10"/>
      <c r="J2344" s="25"/>
      <c r="K2344" s="250"/>
      <c r="L2344" s="31"/>
      <c r="M2344" s="9"/>
      <c r="N2344" s="11" t="s">
        <v>25</v>
      </c>
      <c r="O2344" s="39"/>
      <c r="P2344" s="47"/>
      <c r="Q2344" s="13"/>
      <c r="R2344" s="248">
        <f t="shared" si="360"/>
        <v>0</v>
      </c>
      <c r="S2344" s="248">
        <f t="shared" si="361"/>
        <v>0</v>
      </c>
      <c r="T2344" s="248">
        <f t="shared" si="362"/>
        <v>0</v>
      </c>
      <c r="U2344" s="248">
        <f t="shared" si="363"/>
        <v>0</v>
      </c>
      <c r="V2344" s="13"/>
      <c r="W2344" s="7"/>
      <c r="AT2344" s="130"/>
      <c r="BF2344" s="33">
        <f t="shared" si="369"/>
        <v>41242</v>
      </c>
      <c r="BG2344" s="34">
        <f t="shared" si="364"/>
        <v>82.88000000000001</v>
      </c>
      <c r="BH2344" s="32">
        <f t="shared" si="365"/>
        <v>1</v>
      </c>
      <c r="BI2344" s="32">
        <f t="shared" si="366"/>
        <v>0</v>
      </c>
      <c r="BJ2344" s="69">
        <f t="shared" si="367"/>
        <v>0</v>
      </c>
      <c r="BK2344" s="158" t="str">
        <f t="shared" si="368"/>
        <v/>
      </c>
    </row>
    <row r="2345" spans="1:63" ht="12" customHeight="1" x14ac:dyDescent="0.2">
      <c r="A2345" s="8"/>
      <c r="B2345" s="7"/>
      <c r="C2345" s="7"/>
      <c r="D2345" s="7"/>
      <c r="E2345" s="7"/>
      <c r="F2345" s="7"/>
      <c r="G2345" s="7"/>
      <c r="H2345" s="7"/>
      <c r="I2345" s="10"/>
      <c r="J2345" s="25"/>
      <c r="K2345" s="250"/>
      <c r="L2345" s="31"/>
      <c r="M2345" s="9"/>
      <c r="N2345" s="11" t="s">
        <v>25</v>
      </c>
      <c r="O2345" s="39"/>
      <c r="P2345" s="47"/>
      <c r="Q2345" s="13"/>
      <c r="R2345" s="248">
        <f t="shared" si="360"/>
        <v>0</v>
      </c>
      <c r="S2345" s="248">
        <f t="shared" si="361"/>
        <v>0</v>
      </c>
      <c r="T2345" s="248">
        <f t="shared" si="362"/>
        <v>0</v>
      </c>
      <c r="U2345" s="248">
        <f t="shared" si="363"/>
        <v>0</v>
      </c>
      <c r="V2345" s="13"/>
      <c r="W2345" s="7"/>
      <c r="AT2345" s="130"/>
      <c r="BF2345" s="33">
        <f t="shared" si="369"/>
        <v>41242</v>
      </c>
      <c r="BG2345" s="34">
        <f t="shared" si="364"/>
        <v>82.88000000000001</v>
      </c>
      <c r="BH2345" s="32">
        <f t="shared" si="365"/>
        <v>1</v>
      </c>
      <c r="BI2345" s="32">
        <f t="shared" si="366"/>
        <v>0</v>
      </c>
      <c r="BJ2345" s="69">
        <f t="shared" si="367"/>
        <v>0</v>
      </c>
      <c r="BK2345" s="158" t="str">
        <f t="shared" si="368"/>
        <v/>
      </c>
    </row>
    <row r="2346" spans="1:63" ht="12" customHeight="1" x14ac:dyDescent="0.2">
      <c r="A2346" s="8"/>
      <c r="B2346" s="7"/>
      <c r="C2346" s="7"/>
      <c r="D2346" s="7"/>
      <c r="E2346" s="7"/>
      <c r="F2346" s="7"/>
      <c r="G2346" s="7"/>
      <c r="H2346" s="7"/>
      <c r="I2346" s="10"/>
      <c r="J2346" s="25"/>
      <c r="K2346" s="250"/>
      <c r="L2346" s="31"/>
      <c r="M2346" s="9"/>
      <c r="N2346" s="11" t="s">
        <v>25</v>
      </c>
      <c r="O2346" s="39"/>
      <c r="P2346" s="47"/>
      <c r="Q2346" s="13"/>
      <c r="R2346" s="248">
        <f t="shared" si="360"/>
        <v>0</v>
      </c>
      <c r="S2346" s="248">
        <f t="shared" si="361"/>
        <v>0</v>
      </c>
      <c r="T2346" s="248">
        <f t="shared" si="362"/>
        <v>0</v>
      </c>
      <c r="U2346" s="248">
        <f t="shared" si="363"/>
        <v>0</v>
      </c>
      <c r="V2346" s="13"/>
      <c r="W2346" s="7"/>
      <c r="AT2346" s="130"/>
      <c r="BF2346" s="33">
        <f t="shared" si="369"/>
        <v>41242</v>
      </c>
      <c r="BG2346" s="34">
        <f t="shared" si="364"/>
        <v>82.88000000000001</v>
      </c>
      <c r="BH2346" s="32">
        <f t="shared" si="365"/>
        <v>1</v>
      </c>
      <c r="BI2346" s="32">
        <f t="shared" si="366"/>
        <v>0</v>
      </c>
      <c r="BJ2346" s="69">
        <f t="shared" si="367"/>
        <v>0</v>
      </c>
      <c r="BK2346" s="158" t="str">
        <f t="shared" si="368"/>
        <v/>
      </c>
    </row>
    <row r="2347" spans="1:63" ht="12" customHeight="1" x14ac:dyDescent="0.2">
      <c r="A2347" s="8"/>
      <c r="B2347" s="7"/>
      <c r="C2347" s="7"/>
      <c r="D2347" s="7"/>
      <c r="E2347" s="7"/>
      <c r="F2347" s="7"/>
      <c r="G2347" s="7"/>
      <c r="H2347" s="7"/>
      <c r="I2347" s="10"/>
      <c r="J2347" s="25"/>
      <c r="K2347" s="250"/>
      <c r="L2347" s="31"/>
      <c r="M2347" s="9"/>
      <c r="N2347" s="11" t="s">
        <v>25</v>
      </c>
      <c r="O2347" s="39"/>
      <c r="P2347" s="47"/>
      <c r="Q2347" s="13"/>
      <c r="R2347" s="248">
        <f t="shared" si="360"/>
        <v>0</v>
      </c>
      <c r="S2347" s="248">
        <f t="shared" si="361"/>
        <v>0</v>
      </c>
      <c r="T2347" s="248">
        <f t="shared" si="362"/>
        <v>0</v>
      </c>
      <c r="U2347" s="248">
        <f t="shared" si="363"/>
        <v>0</v>
      </c>
      <c r="V2347" s="13"/>
      <c r="W2347" s="7"/>
      <c r="AT2347" s="130"/>
      <c r="BF2347" s="33">
        <f t="shared" si="369"/>
        <v>41242</v>
      </c>
      <c r="BG2347" s="34">
        <f t="shared" si="364"/>
        <v>82.88000000000001</v>
      </c>
      <c r="BH2347" s="32">
        <f t="shared" si="365"/>
        <v>1</v>
      </c>
      <c r="BI2347" s="32">
        <f t="shared" si="366"/>
        <v>0</v>
      </c>
      <c r="BJ2347" s="69">
        <f t="shared" si="367"/>
        <v>0</v>
      </c>
      <c r="BK2347" s="158" t="str">
        <f t="shared" si="368"/>
        <v/>
      </c>
    </row>
    <row r="2348" spans="1:63" ht="12" customHeight="1" x14ac:dyDescent="0.2">
      <c r="A2348" s="8"/>
      <c r="B2348" s="7"/>
      <c r="C2348" s="7"/>
      <c r="D2348" s="7"/>
      <c r="E2348" s="7"/>
      <c r="F2348" s="7"/>
      <c r="G2348" s="7"/>
      <c r="H2348" s="7"/>
      <c r="I2348" s="10"/>
      <c r="J2348" s="25"/>
      <c r="K2348" s="250"/>
      <c r="L2348" s="31"/>
      <c r="M2348" s="9"/>
      <c r="N2348" s="11" t="s">
        <v>25</v>
      </c>
      <c r="O2348" s="39"/>
      <c r="P2348" s="47"/>
      <c r="Q2348" s="13"/>
      <c r="R2348" s="248">
        <f t="shared" si="360"/>
        <v>0</v>
      </c>
      <c r="S2348" s="248">
        <f t="shared" si="361"/>
        <v>0</v>
      </c>
      <c r="T2348" s="248">
        <f t="shared" si="362"/>
        <v>0</v>
      </c>
      <c r="U2348" s="248">
        <f t="shared" si="363"/>
        <v>0</v>
      </c>
      <c r="V2348" s="13"/>
      <c r="W2348" s="7"/>
      <c r="AT2348" s="130"/>
      <c r="BF2348" s="33">
        <f t="shared" si="369"/>
        <v>41242</v>
      </c>
      <c r="BG2348" s="34">
        <f t="shared" si="364"/>
        <v>82.88000000000001</v>
      </c>
      <c r="BH2348" s="32">
        <f t="shared" si="365"/>
        <v>1</v>
      </c>
      <c r="BI2348" s="32">
        <f t="shared" si="366"/>
        <v>0</v>
      </c>
      <c r="BJ2348" s="69">
        <f t="shared" si="367"/>
        <v>0</v>
      </c>
      <c r="BK2348" s="158" t="str">
        <f t="shared" si="368"/>
        <v/>
      </c>
    </row>
    <row r="2349" spans="1:63" ht="12" customHeight="1" x14ac:dyDescent="0.2">
      <c r="A2349" s="8"/>
      <c r="B2349" s="7"/>
      <c r="C2349" s="7"/>
      <c r="D2349" s="7"/>
      <c r="E2349" s="7"/>
      <c r="F2349" s="7"/>
      <c r="G2349" s="7"/>
      <c r="H2349" s="7"/>
      <c r="I2349" s="10"/>
      <c r="J2349" s="25"/>
      <c r="K2349" s="250"/>
      <c r="L2349" s="31"/>
      <c r="M2349" s="9"/>
      <c r="N2349" s="11" t="s">
        <v>25</v>
      </c>
      <c r="O2349" s="39"/>
      <c r="P2349" s="47"/>
      <c r="Q2349" s="13"/>
      <c r="R2349" s="248">
        <f t="shared" si="360"/>
        <v>0</v>
      </c>
      <c r="S2349" s="248">
        <f t="shared" si="361"/>
        <v>0</v>
      </c>
      <c r="T2349" s="248">
        <f t="shared" si="362"/>
        <v>0</v>
      </c>
      <c r="U2349" s="248">
        <f t="shared" si="363"/>
        <v>0</v>
      </c>
      <c r="V2349" s="13"/>
      <c r="W2349" s="7"/>
      <c r="AT2349" s="130"/>
      <c r="BF2349" s="33">
        <f t="shared" si="369"/>
        <v>41242</v>
      </c>
      <c r="BG2349" s="34">
        <f t="shared" si="364"/>
        <v>82.88000000000001</v>
      </c>
      <c r="BH2349" s="32">
        <f t="shared" si="365"/>
        <v>1</v>
      </c>
      <c r="BI2349" s="32">
        <f t="shared" si="366"/>
        <v>0</v>
      </c>
      <c r="BJ2349" s="69">
        <f t="shared" si="367"/>
        <v>0</v>
      </c>
      <c r="BK2349" s="158" t="str">
        <f t="shared" si="368"/>
        <v/>
      </c>
    </row>
    <row r="2350" spans="1:63" ht="12" customHeight="1" x14ac:dyDescent="0.2">
      <c r="A2350" s="8"/>
      <c r="B2350" s="7"/>
      <c r="C2350" s="7"/>
      <c r="D2350" s="7"/>
      <c r="E2350" s="7"/>
      <c r="F2350" s="7"/>
      <c r="G2350" s="7"/>
      <c r="H2350" s="7"/>
      <c r="I2350" s="10"/>
      <c r="J2350" s="25"/>
      <c r="K2350" s="250"/>
      <c r="L2350" s="31"/>
      <c r="M2350" s="9"/>
      <c r="N2350" s="11" t="s">
        <v>25</v>
      </c>
      <c r="O2350" s="39"/>
      <c r="P2350" s="47"/>
      <c r="Q2350" s="13"/>
      <c r="R2350" s="248">
        <f t="shared" si="360"/>
        <v>0</v>
      </c>
      <c r="S2350" s="248">
        <f t="shared" si="361"/>
        <v>0</v>
      </c>
      <c r="T2350" s="248">
        <f t="shared" si="362"/>
        <v>0</v>
      </c>
      <c r="U2350" s="248">
        <f t="shared" si="363"/>
        <v>0</v>
      </c>
      <c r="V2350" s="13"/>
      <c r="W2350" s="7"/>
      <c r="AT2350" s="130"/>
      <c r="BF2350" s="33">
        <f t="shared" si="369"/>
        <v>41242</v>
      </c>
      <c r="BG2350" s="34">
        <f t="shared" si="364"/>
        <v>82.88000000000001</v>
      </c>
      <c r="BH2350" s="32">
        <f t="shared" si="365"/>
        <v>1</v>
      </c>
      <c r="BI2350" s="32">
        <f t="shared" si="366"/>
        <v>0</v>
      </c>
      <c r="BJ2350" s="69">
        <f t="shared" si="367"/>
        <v>0</v>
      </c>
      <c r="BK2350" s="158" t="str">
        <f t="shared" si="368"/>
        <v/>
      </c>
    </row>
    <row r="2351" spans="1:63" ht="12" customHeight="1" x14ac:dyDescent="0.2">
      <c r="A2351" s="8"/>
      <c r="B2351" s="7"/>
      <c r="C2351" s="7"/>
      <c r="D2351" s="7"/>
      <c r="E2351" s="7"/>
      <c r="F2351" s="7"/>
      <c r="G2351" s="7"/>
      <c r="H2351" s="7"/>
      <c r="I2351" s="10"/>
      <c r="J2351" s="25"/>
      <c r="K2351" s="250"/>
      <c r="L2351" s="31"/>
      <c r="M2351" s="9"/>
      <c r="N2351" s="11" t="s">
        <v>25</v>
      </c>
      <c r="O2351" s="39"/>
      <c r="P2351" s="47"/>
      <c r="Q2351" s="13"/>
      <c r="R2351" s="248">
        <f t="shared" si="360"/>
        <v>0</v>
      </c>
      <c r="S2351" s="248">
        <f t="shared" si="361"/>
        <v>0</v>
      </c>
      <c r="T2351" s="248">
        <f t="shared" si="362"/>
        <v>0</v>
      </c>
      <c r="U2351" s="248">
        <f t="shared" si="363"/>
        <v>0</v>
      </c>
      <c r="V2351" s="13"/>
      <c r="W2351" s="7"/>
      <c r="AT2351" s="130"/>
      <c r="BF2351" s="33">
        <f t="shared" si="369"/>
        <v>41242</v>
      </c>
      <c r="BG2351" s="34">
        <f t="shared" si="364"/>
        <v>82.88000000000001</v>
      </c>
      <c r="BH2351" s="32">
        <f t="shared" si="365"/>
        <v>1</v>
      </c>
      <c r="BI2351" s="32">
        <f t="shared" si="366"/>
        <v>0</v>
      </c>
      <c r="BJ2351" s="69">
        <f t="shared" si="367"/>
        <v>0</v>
      </c>
      <c r="BK2351" s="158" t="str">
        <f t="shared" si="368"/>
        <v/>
      </c>
    </row>
    <row r="2352" spans="1:63" ht="12" customHeight="1" x14ac:dyDescent="0.2">
      <c r="A2352" s="8"/>
      <c r="B2352" s="7"/>
      <c r="C2352" s="7"/>
      <c r="D2352" s="7"/>
      <c r="E2352" s="7"/>
      <c r="F2352" s="7"/>
      <c r="G2352" s="7"/>
      <c r="H2352" s="7"/>
      <c r="I2352" s="10"/>
      <c r="J2352" s="25"/>
      <c r="K2352" s="250"/>
      <c r="L2352" s="31"/>
      <c r="M2352" s="9"/>
      <c r="N2352" s="11" t="s">
        <v>25</v>
      </c>
      <c r="O2352" s="39"/>
      <c r="P2352" s="47"/>
      <c r="Q2352" s="13"/>
      <c r="R2352" s="248">
        <f t="shared" si="360"/>
        <v>0</v>
      </c>
      <c r="S2352" s="248">
        <f t="shared" si="361"/>
        <v>0</v>
      </c>
      <c r="T2352" s="248">
        <f t="shared" si="362"/>
        <v>0</v>
      </c>
      <c r="U2352" s="248">
        <f t="shared" si="363"/>
        <v>0</v>
      </c>
      <c r="V2352" s="13"/>
      <c r="W2352" s="7"/>
      <c r="AT2352" s="130"/>
      <c r="BF2352" s="33">
        <f t="shared" si="369"/>
        <v>41242</v>
      </c>
      <c r="BG2352" s="34">
        <f t="shared" si="364"/>
        <v>82.88000000000001</v>
      </c>
      <c r="BH2352" s="32">
        <f t="shared" si="365"/>
        <v>1</v>
      </c>
      <c r="BI2352" s="32">
        <f t="shared" si="366"/>
        <v>0</v>
      </c>
      <c r="BJ2352" s="69">
        <f t="shared" si="367"/>
        <v>0</v>
      </c>
      <c r="BK2352" s="158" t="str">
        <f t="shared" si="368"/>
        <v/>
      </c>
    </row>
    <row r="2353" spans="1:63" ht="12" customHeight="1" x14ac:dyDescent="0.2">
      <c r="A2353" s="8"/>
      <c r="B2353" s="7"/>
      <c r="C2353" s="7"/>
      <c r="D2353" s="7"/>
      <c r="E2353" s="7"/>
      <c r="F2353" s="7"/>
      <c r="G2353" s="7"/>
      <c r="H2353" s="7"/>
      <c r="I2353" s="10"/>
      <c r="J2353" s="25"/>
      <c r="K2353" s="250"/>
      <c r="L2353" s="31"/>
      <c r="M2353" s="9"/>
      <c r="N2353" s="11" t="s">
        <v>25</v>
      </c>
      <c r="O2353" s="39"/>
      <c r="P2353" s="47"/>
      <c r="Q2353" s="13"/>
      <c r="R2353" s="248">
        <f t="shared" si="360"/>
        <v>0</v>
      </c>
      <c r="S2353" s="248">
        <f t="shared" si="361"/>
        <v>0</v>
      </c>
      <c r="T2353" s="248">
        <f t="shared" si="362"/>
        <v>0</v>
      </c>
      <c r="U2353" s="248">
        <f t="shared" si="363"/>
        <v>0</v>
      </c>
      <c r="V2353" s="13"/>
      <c r="W2353" s="7"/>
      <c r="AT2353" s="130"/>
      <c r="BF2353" s="33">
        <f t="shared" si="369"/>
        <v>41242</v>
      </c>
      <c r="BG2353" s="34">
        <f t="shared" si="364"/>
        <v>82.88000000000001</v>
      </c>
      <c r="BH2353" s="32">
        <f t="shared" si="365"/>
        <v>1</v>
      </c>
      <c r="BI2353" s="32">
        <f t="shared" si="366"/>
        <v>0</v>
      </c>
      <c r="BJ2353" s="69">
        <f t="shared" si="367"/>
        <v>0</v>
      </c>
      <c r="BK2353" s="158" t="str">
        <f t="shared" si="368"/>
        <v/>
      </c>
    </row>
    <row r="2354" spans="1:63" ht="12" customHeight="1" x14ac:dyDescent="0.2">
      <c r="A2354" s="8"/>
      <c r="B2354" s="7"/>
      <c r="C2354" s="7"/>
      <c r="D2354" s="7"/>
      <c r="E2354" s="7"/>
      <c r="F2354" s="7"/>
      <c r="G2354" s="7"/>
      <c r="H2354" s="7"/>
      <c r="I2354" s="10"/>
      <c r="J2354" s="25"/>
      <c r="K2354" s="250"/>
      <c r="L2354" s="31"/>
      <c r="M2354" s="9"/>
      <c r="N2354" s="11" t="s">
        <v>25</v>
      </c>
      <c r="O2354" s="39"/>
      <c r="P2354" s="47"/>
      <c r="Q2354" s="13"/>
      <c r="R2354" s="248">
        <f t="shared" si="360"/>
        <v>0</v>
      </c>
      <c r="S2354" s="248">
        <f t="shared" si="361"/>
        <v>0</v>
      </c>
      <c r="T2354" s="248">
        <f t="shared" si="362"/>
        <v>0</v>
      </c>
      <c r="U2354" s="248">
        <f t="shared" si="363"/>
        <v>0</v>
      </c>
      <c r="V2354" s="13"/>
      <c r="W2354" s="7"/>
      <c r="AT2354" s="130"/>
      <c r="BF2354" s="33">
        <f t="shared" si="369"/>
        <v>41242</v>
      </c>
      <c r="BG2354" s="34">
        <f t="shared" si="364"/>
        <v>82.88000000000001</v>
      </c>
      <c r="BH2354" s="32">
        <f t="shared" si="365"/>
        <v>1</v>
      </c>
      <c r="BI2354" s="32">
        <f t="shared" si="366"/>
        <v>0</v>
      </c>
      <c r="BJ2354" s="69">
        <f t="shared" si="367"/>
        <v>0</v>
      </c>
      <c r="BK2354" s="158" t="str">
        <f t="shared" si="368"/>
        <v/>
      </c>
    </row>
    <row r="2355" spans="1:63" ht="12" customHeight="1" x14ac:dyDescent="0.2">
      <c r="A2355" s="8"/>
      <c r="B2355" s="7"/>
      <c r="C2355" s="7"/>
      <c r="D2355" s="7"/>
      <c r="E2355" s="7"/>
      <c r="F2355" s="7"/>
      <c r="G2355" s="7"/>
      <c r="H2355" s="7"/>
      <c r="I2355" s="10"/>
      <c r="J2355" s="25"/>
      <c r="K2355" s="250"/>
      <c r="L2355" s="31"/>
      <c r="M2355" s="9"/>
      <c r="N2355" s="11" t="s">
        <v>25</v>
      </c>
      <c r="O2355" s="39"/>
      <c r="P2355" s="47"/>
      <c r="Q2355" s="13"/>
      <c r="R2355" s="248">
        <f t="shared" si="360"/>
        <v>0</v>
      </c>
      <c r="S2355" s="248">
        <f t="shared" si="361"/>
        <v>0</v>
      </c>
      <c r="T2355" s="248">
        <f t="shared" si="362"/>
        <v>0</v>
      </c>
      <c r="U2355" s="248">
        <f t="shared" si="363"/>
        <v>0</v>
      </c>
      <c r="V2355" s="13"/>
      <c r="W2355" s="7"/>
      <c r="AT2355" s="130"/>
      <c r="BF2355" s="33">
        <f t="shared" si="369"/>
        <v>41242</v>
      </c>
      <c r="BG2355" s="34">
        <f t="shared" si="364"/>
        <v>82.88000000000001</v>
      </c>
      <c r="BH2355" s="32">
        <f t="shared" si="365"/>
        <v>1</v>
      </c>
      <c r="BI2355" s="32">
        <f t="shared" si="366"/>
        <v>0</v>
      </c>
      <c r="BJ2355" s="69">
        <f t="shared" si="367"/>
        <v>0</v>
      </c>
      <c r="BK2355" s="158" t="str">
        <f t="shared" si="368"/>
        <v/>
      </c>
    </row>
    <row r="2356" spans="1:63" ht="12" customHeight="1" x14ac:dyDescent="0.2">
      <c r="A2356" s="8"/>
      <c r="B2356" s="7"/>
      <c r="C2356" s="7"/>
      <c r="D2356" s="7"/>
      <c r="E2356" s="7"/>
      <c r="F2356" s="7"/>
      <c r="G2356" s="7"/>
      <c r="H2356" s="7"/>
      <c r="I2356" s="10"/>
      <c r="J2356" s="25"/>
      <c r="K2356" s="250"/>
      <c r="L2356" s="31"/>
      <c r="M2356" s="9"/>
      <c r="N2356" s="11" t="s">
        <v>25</v>
      </c>
      <c r="O2356" s="39"/>
      <c r="P2356" s="47"/>
      <c r="Q2356" s="13"/>
      <c r="R2356" s="248">
        <f t="shared" si="360"/>
        <v>0</v>
      </c>
      <c r="S2356" s="248">
        <f t="shared" si="361"/>
        <v>0</v>
      </c>
      <c r="T2356" s="248">
        <f t="shared" si="362"/>
        <v>0</v>
      </c>
      <c r="U2356" s="248">
        <f t="shared" si="363"/>
        <v>0</v>
      </c>
      <c r="V2356" s="13"/>
      <c r="W2356" s="7"/>
      <c r="AT2356" s="130"/>
      <c r="BF2356" s="33">
        <f t="shared" si="369"/>
        <v>41242</v>
      </c>
      <c r="BG2356" s="34">
        <f t="shared" si="364"/>
        <v>82.88000000000001</v>
      </c>
      <c r="BH2356" s="32">
        <f t="shared" si="365"/>
        <v>1</v>
      </c>
      <c r="BI2356" s="32">
        <f t="shared" si="366"/>
        <v>0</v>
      </c>
      <c r="BJ2356" s="69">
        <f t="shared" si="367"/>
        <v>0</v>
      </c>
      <c r="BK2356" s="158" t="str">
        <f t="shared" si="368"/>
        <v/>
      </c>
    </row>
    <row r="2357" spans="1:63" ht="12" customHeight="1" x14ac:dyDescent="0.2">
      <c r="A2357" s="8"/>
      <c r="B2357" s="7"/>
      <c r="C2357" s="7"/>
      <c r="D2357" s="7"/>
      <c r="E2357" s="7"/>
      <c r="F2357" s="7"/>
      <c r="G2357" s="7"/>
      <c r="H2357" s="7"/>
      <c r="I2357" s="10"/>
      <c r="J2357" s="25"/>
      <c r="K2357" s="250"/>
      <c r="L2357" s="31"/>
      <c r="M2357" s="9"/>
      <c r="N2357" s="11" t="s">
        <v>25</v>
      </c>
      <c r="O2357" s="39"/>
      <c r="P2357" s="47"/>
      <c r="Q2357" s="13"/>
      <c r="R2357" s="248">
        <f t="shared" si="360"/>
        <v>0</v>
      </c>
      <c r="S2357" s="248">
        <f t="shared" si="361"/>
        <v>0</v>
      </c>
      <c r="T2357" s="248">
        <f t="shared" si="362"/>
        <v>0</v>
      </c>
      <c r="U2357" s="248">
        <f t="shared" si="363"/>
        <v>0</v>
      </c>
      <c r="V2357" s="13"/>
      <c r="W2357" s="7"/>
      <c r="AT2357" s="130"/>
      <c r="BF2357" s="33">
        <f t="shared" si="369"/>
        <v>41242</v>
      </c>
      <c r="BG2357" s="34">
        <f t="shared" si="364"/>
        <v>82.88000000000001</v>
      </c>
      <c r="BH2357" s="32">
        <f t="shared" si="365"/>
        <v>1</v>
      </c>
      <c r="BI2357" s="32">
        <f t="shared" si="366"/>
        <v>0</v>
      </c>
      <c r="BJ2357" s="69">
        <f t="shared" si="367"/>
        <v>0</v>
      </c>
      <c r="BK2357" s="158" t="str">
        <f t="shared" si="368"/>
        <v/>
      </c>
    </row>
    <row r="2358" spans="1:63" ht="12" customHeight="1" x14ac:dyDescent="0.2">
      <c r="A2358" s="8"/>
      <c r="B2358" s="7"/>
      <c r="C2358" s="7"/>
      <c r="D2358" s="7"/>
      <c r="E2358" s="7"/>
      <c r="F2358" s="7"/>
      <c r="G2358" s="7"/>
      <c r="H2358" s="7"/>
      <c r="I2358" s="10"/>
      <c r="J2358" s="25"/>
      <c r="K2358" s="250"/>
      <c r="L2358" s="31"/>
      <c r="M2358" s="9"/>
      <c r="N2358" s="11" t="s">
        <v>25</v>
      </c>
      <c r="O2358" s="39"/>
      <c r="P2358" s="47"/>
      <c r="Q2358" s="13"/>
      <c r="R2358" s="248">
        <f t="shared" si="360"/>
        <v>0</v>
      </c>
      <c r="S2358" s="248">
        <f t="shared" si="361"/>
        <v>0</v>
      </c>
      <c r="T2358" s="248">
        <f t="shared" si="362"/>
        <v>0</v>
      </c>
      <c r="U2358" s="248">
        <f t="shared" si="363"/>
        <v>0</v>
      </c>
      <c r="V2358" s="13"/>
      <c r="W2358" s="7"/>
      <c r="AT2358" s="130"/>
      <c r="BF2358" s="33">
        <f t="shared" si="369"/>
        <v>41242</v>
      </c>
      <c r="BG2358" s="34">
        <f t="shared" si="364"/>
        <v>82.88000000000001</v>
      </c>
      <c r="BH2358" s="32">
        <f t="shared" si="365"/>
        <v>1</v>
      </c>
      <c r="BI2358" s="32">
        <f t="shared" si="366"/>
        <v>0</v>
      </c>
      <c r="BJ2358" s="69">
        <f t="shared" si="367"/>
        <v>0</v>
      </c>
      <c r="BK2358" s="158" t="str">
        <f t="shared" si="368"/>
        <v/>
      </c>
    </row>
    <row r="2359" spans="1:63" ht="12" customHeight="1" x14ac:dyDescent="0.2">
      <c r="A2359" s="8"/>
      <c r="B2359" s="7"/>
      <c r="C2359" s="7"/>
      <c r="D2359" s="7"/>
      <c r="E2359" s="7"/>
      <c r="F2359" s="7"/>
      <c r="G2359" s="7"/>
      <c r="H2359" s="7"/>
      <c r="I2359" s="10"/>
      <c r="J2359" s="25"/>
      <c r="K2359" s="250"/>
      <c r="L2359" s="31"/>
      <c r="M2359" s="9"/>
      <c r="N2359" s="11" t="s">
        <v>25</v>
      </c>
      <c r="O2359" s="39"/>
      <c r="P2359" s="47"/>
      <c r="Q2359" s="13"/>
      <c r="R2359" s="248">
        <f t="shared" si="360"/>
        <v>0</v>
      </c>
      <c r="S2359" s="248">
        <f t="shared" si="361"/>
        <v>0</v>
      </c>
      <c r="T2359" s="248">
        <f t="shared" si="362"/>
        <v>0</v>
      </c>
      <c r="U2359" s="248">
        <f t="shared" si="363"/>
        <v>0</v>
      </c>
      <c r="V2359" s="13"/>
      <c r="W2359" s="7"/>
      <c r="AT2359" s="130"/>
      <c r="BF2359" s="33">
        <f t="shared" si="369"/>
        <v>41242</v>
      </c>
      <c r="BG2359" s="34">
        <f t="shared" si="364"/>
        <v>82.88000000000001</v>
      </c>
      <c r="BH2359" s="32">
        <f t="shared" si="365"/>
        <v>1</v>
      </c>
      <c r="BI2359" s="32">
        <f t="shared" si="366"/>
        <v>0</v>
      </c>
      <c r="BJ2359" s="69">
        <f t="shared" si="367"/>
        <v>0</v>
      </c>
      <c r="BK2359" s="158" t="str">
        <f t="shared" si="368"/>
        <v/>
      </c>
    </row>
    <row r="2360" spans="1:63" ht="12" customHeight="1" x14ac:dyDescent="0.2">
      <c r="A2360" s="8"/>
      <c r="B2360" s="7"/>
      <c r="C2360" s="7"/>
      <c r="D2360" s="7"/>
      <c r="E2360" s="7"/>
      <c r="F2360" s="7"/>
      <c r="G2360" s="7"/>
      <c r="H2360" s="7"/>
      <c r="I2360" s="10"/>
      <c r="J2360" s="25"/>
      <c r="K2360" s="250"/>
      <c r="L2360" s="31"/>
      <c r="M2360" s="9"/>
      <c r="N2360" s="11" t="s">
        <v>25</v>
      </c>
      <c r="O2360" s="39"/>
      <c r="P2360" s="47"/>
      <c r="Q2360" s="13"/>
      <c r="R2360" s="248">
        <f t="shared" si="360"/>
        <v>0</v>
      </c>
      <c r="S2360" s="248">
        <f t="shared" si="361"/>
        <v>0</v>
      </c>
      <c r="T2360" s="248">
        <f t="shared" si="362"/>
        <v>0</v>
      </c>
      <c r="U2360" s="248">
        <f t="shared" si="363"/>
        <v>0</v>
      </c>
      <c r="V2360" s="13"/>
      <c r="W2360" s="7"/>
      <c r="AT2360" s="130"/>
      <c r="BF2360" s="33">
        <f t="shared" si="369"/>
        <v>41242</v>
      </c>
      <c r="BG2360" s="34">
        <f t="shared" si="364"/>
        <v>82.88000000000001</v>
      </c>
      <c r="BH2360" s="32">
        <f t="shared" si="365"/>
        <v>1</v>
      </c>
      <c r="BI2360" s="32">
        <f t="shared" si="366"/>
        <v>0</v>
      </c>
      <c r="BJ2360" s="69">
        <f t="shared" si="367"/>
        <v>0</v>
      </c>
      <c r="BK2360" s="158" t="str">
        <f t="shared" si="368"/>
        <v/>
      </c>
    </row>
    <row r="2361" spans="1:63" ht="12" customHeight="1" x14ac:dyDescent="0.2">
      <c r="A2361" s="8"/>
      <c r="B2361" s="7"/>
      <c r="C2361" s="7"/>
      <c r="D2361" s="7"/>
      <c r="E2361" s="7"/>
      <c r="F2361" s="7"/>
      <c r="G2361" s="7"/>
      <c r="H2361" s="7"/>
      <c r="I2361" s="10"/>
      <c r="J2361" s="25"/>
      <c r="K2361" s="250"/>
      <c r="L2361" s="31"/>
      <c r="M2361" s="9"/>
      <c r="N2361" s="11" t="s">
        <v>25</v>
      </c>
      <c r="O2361" s="39"/>
      <c r="P2361" s="47"/>
      <c r="Q2361" s="13"/>
      <c r="R2361" s="248">
        <f t="shared" si="360"/>
        <v>0</v>
      </c>
      <c r="S2361" s="248">
        <f t="shared" si="361"/>
        <v>0</v>
      </c>
      <c r="T2361" s="248">
        <f t="shared" si="362"/>
        <v>0</v>
      </c>
      <c r="U2361" s="248">
        <f t="shared" si="363"/>
        <v>0</v>
      </c>
      <c r="V2361" s="13"/>
      <c r="W2361" s="7"/>
      <c r="AT2361" s="130"/>
      <c r="BF2361" s="33">
        <f t="shared" si="369"/>
        <v>41242</v>
      </c>
      <c r="BG2361" s="34">
        <f t="shared" si="364"/>
        <v>82.88000000000001</v>
      </c>
      <c r="BH2361" s="32">
        <f t="shared" si="365"/>
        <v>1</v>
      </c>
      <c r="BI2361" s="32">
        <f t="shared" si="366"/>
        <v>0</v>
      </c>
      <c r="BJ2361" s="69">
        <f t="shared" si="367"/>
        <v>0</v>
      </c>
      <c r="BK2361" s="158" t="str">
        <f t="shared" si="368"/>
        <v/>
      </c>
    </row>
    <row r="2362" spans="1:63" ht="12" customHeight="1" x14ac:dyDescent="0.2">
      <c r="A2362" s="8"/>
      <c r="B2362" s="7"/>
      <c r="C2362" s="7"/>
      <c r="D2362" s="7"/>
      <c r="E2362" s="7"/>
      <c r="F2362" s="7"/>
      <c r="G2362" s="7"/>
      <c r="H2362" s="7"/>
      <c r="I2362" s="10"/>
      <c r="J2362" s="25"/>
      <c r="K2362" s="250"/>
      <c r="L2362" s="31"/>
      <c r="M2362" s="9"/>
      <c r="N2362" s="11" t="s">
        <v>25</v>
      </c>
      <c r="O2362" s="39"/>
      <c r="P2362" s="47"/>
      <c r="Q2362" s="13"/>
      <c r="R2362" s="248">
        <f t="shared" si="360"/>
        <v>0</v>
      </c>
      <c r="S2362" s="248">
        <f t="shared" si="361"/>
        <v>0</v>
      </c>
      <c r="T2362" s="248">
        <f t="shared" si="362"/>
        <v>0</v>
      </c>
      <c r="U2362" s="248">
        <f t="shared" si="363"/>
        <v>0</v>
      </c>
      <c r="V2362" s="13"/>
      <c r="W2362" s="7"/>
      <c r="AT2362" s="130"/>
      <c r="BF2362" s="33">
        <f t="shared" si="369"/>
        <v>41242</v>
      </c>
      <c r="BG2362" s="34">
        <f t="shared" si="364"/>
        <v>82.88000000000001</v>
      </c>
      <c r="BH2362" s="32">
        <f t="shared" si="365"/>
        <v>1</v>
      </c>
      <c r="BI2362" s="32">
        <f t="shared" si="366"/>
        <v>0</v>
      </c>
      <c r="BJ2362" s="69">
        <f t="shared" si="367"/>
        <v>0</v>
      </c>
      <c r="BK2362" s="158" t="str">
        <f t="shared" si="368"/>
        <v/>
      </c>
    </row>
    <row r="2363" spans="1:63" ht="12" customHeight="1" x14ac:dyDescent="0.2">
      <c r="A2363" s="8"/>
      <c r="B2363" s="7"/>
      <c r="C2363" s="7"/>
      <c r="D2363" s="7"/>
      <c r="E2363" s="7"/>
      <c r="F2363" s="7"/>
      <c r="G2363" s="7"/>
      <c r="H2363" s="7"/>
      <c r="I2363" s="10"/>
      <c r="J2363" s="25"/>
      <c r="K2363" s="250"/>
      <c r="L2363" s="31"/>
      <c r="M2363" s="9"/>
      <c r="N2363" s="11" t="s">
        <v>25</v>
      </c>
      <c r="O2363" s="39"/>
      <c r="P2363" s="47"/>
      <c r="Q2363" s="13"/>
      <c r="R2363" s="248">
        <f t="shared" si="360"/>
        <v>0</v>
      </c>
      <c r="S2363" s="248">
        <f t="shared" si="361"/>
        <v>0</v>
      </c>
      <c r="T2363" s="248">
        <f t="shared" si="362"/>
        <v>0</v>
      </c>
      <c r="U2363" s="248">
        <f t="shared" si="363"/>
        <v>0</v>
      </c>
      <c r="V2363" s="13"/>
      <c r="W2363" s="7"/>
      <c r="AT2363" s="130"/>
      <c r="BF2363" s="33">
        <f t="shared" si="369"/>
        <v>41242</v>
      </c>
      <c r="BG2363" s="34">
        <f t="shared" si="364"/>
        <v>82.88000000000001</v>
      </c>
      <c r="BH2363" s="32">
        <f t="shared" si="365"/>
        <v>1</v>
      </c>
      <c r="BI2363" s="32">
        <f t="shared" si="366"/>
        <v>0</v>
      </c>
      <c r="BJ2363" s="69">
        <f t="shared" si="367"/>
        <v>0</v>
      </c>
      <c r="BK2363" s="158" t="str">
        <f t="shared" si="368"/>
        <v/>
      </c>
    </row>
    <row r="2364" spans="1:63" ht="12" customHeight="1" x14ac:dyDescent="0.2">
      <c r="A2364" s="8"/>
      <c r="B2364" s="7"/>
      <c r="C2364" s="7"/>
      <c r="D2364" s="7"/>
      <c r="E2364" s="7"/>
      <c r="F2364" s="7"/>
      <c r="G2364" s="7"/>
      <c r="H2364" s="7"/>
      <c r="I2364" s="10"/>
      <c r="J2364" s="25"/>
      <c r="K2364" s="250"/>
      <c r="L2364" s="31"/>
      <c r="M2364" s="9"/>
      <c r="N2364" s="11" t="s">
        <v>25</v>
      </c>
      <c r="O2364" s="39"/>
      <c r="P2364" s="47"/>
      <c r="Q2364" s="13"/>
      <c r="R2364" s="248">
        <f t="shared" si="360"/>
        <v>0</v>
      </c>
      <c r="S2364" s="248">
        <f t="shared" si="361"/>
        <v>0</v>
      </c>
      <c r="T2364" s="248">
        <f t="shared" si="362"/>
        <v>0</v>
      </c>
      <c r="U2364" s="248">
        <f t="shared" si="363"/>
        <v>0</v>
      </c>
      <c r="V2364" s="13"/>
      <c r="W2364" s="7"/>
      <c r="AT2364" s="130"/>
      <c r="BF2364" s="33">
        <f t="shared" si="369"/>
        <v>41242</v>
      </c>
      <c r="BG2364" s="34">
        <f t="shared" si="364"/>
        <v>82.88000000000001</v>
      </c>
      <c r="BH2364" s="32">
        <f t="shared" si="365"/>
        <v>1</v>
      </c>
      <c r="BI2364" s="32">
        <f t="shared" si="366"/>
        <v>0</v>
      </c>
      <c r="BJ2364" s="69">
        <f t="shared" si="367"/>
        <v>0</v>
      </c>
      <c r="BK2364" s="158" t="str">
        <f t="shared" si="368"/>
        <v/>
      </c>
    </row>
    <row r="2365" spans="1:63" ht="12" customHeight="1" x14ac:dyDescent="0.2">
      <c r="A2365" s="8"/>
      <c r="B2365" s="7"/>
      <c r="C2365" s="7"/>
      <c r="D2365" s="7"/>
      <c r="E2365" s="7"/>
      <c r="F2365" s="7"/>
      <c r="G2365" s="7"/>
      <c r="H2365" s="7"/>
      <c r="I2365" s="10"/>
      <c r="J2365" s="25"/>
      <c r="K2365" s="250"/>
      <c r="L2365" s="31"/>
      <c r="M2365" s="9"/>
      <c r="N2365" s="11" t="s">
        <v>25</v>
      </c>
      <c r="O2365" s="39"/>
      <c r="P2365" s="47"/>
      <c r="Q2365" s="13"/>
      <c r="R2365" s="248">
        <f t="shared" si="360"/>
        <v>0</v>
      </c>
      <c r="S2365" s="248">
        <f t="shared" si="361"/>
        <v>0</v>
      </c>
      <c r="T2365" s="248">
        <f t="shared" si="362"/>
        <v>0</v>
      </c>
      <c r="U2365" s="248">
        <f t="shared" si="363"/>
        <v>0</v>
      </c>
      <c r="V2365" s="13"/>
      <c r="W2365" s="7"/>
      <c r="AT2365" s="130"/>
      <c r="BF2365" s="33">
        <f t="shared" si="369"/>
        <v>41242</v>
      </c>
      <c r="BG2365" s="34">
        <f t="shared" si="364"/>
        <v>82.88000000000001</v>
      </c>
      <c r="BH2365" s="32">
        <f t="shared" si="365"/>
        <v>1</v>
      </c>
      <c r="BI2365" s="32">
        <f t="shared" si="366"/>
        <v>0</v>
      </c>
      <c r="BJ2365" s="69">
        <f t="shared" si="367"/>
        <v>0</v>
      </c>
      <c r="BK2365" s="158" t="str">
        <f t="shared" si="368"/>
        <v/>
      </c>
    </row>
    <row r="2366" spans="1:63" ht="12" customHeight="1" x14ac:dyDescent="0.2">
      <c r="A2366" s="8"/>
      <c r="B2366" s="7"/>
      <c r="C2366" s="7"/>
      <c r="D2366" s="7"/>
      <c r="E2366" s="7"/>
      <c r="F2366" s="7"/>
      <c r="G2366" s="7"/>
      <c r="H2366" s="7"/>
      <c r="I2366" s="10"/>
      <c r="J2366" s="25"/>
      <c r="K2366" s="250"/>
      <c r="L2366" s="31"/>
      <c r="M2366" s="9"/>
      <c r="N2366" s="11" t="s">
        <v>25</v>
      </c>
      <c r="O2366" s="39"/>
      <c r="P2366" s="47"/>
      <c r="Q2366" s="13"/>
      <c r="R2366" s="248">
        <f t="shared" si="360"/>
        <v>0</v>
      </c>
      <c r="S2366" s="248">
        <f t="shared" si="361"/>
        <v>0</v>
      </c>
      <c r="T2366" s="248">
        <f t="shared" si="362"/>
        <v>0</v>
      </c>
      <c r="U2366" s="248">
        <f t="shared" si="363"/>
        <v>0</v>
      </c>
      <c r="V2366" s="13"/>
      <c r="W2366" s="7"/>
      <c r="AT2366" s="130"/>
      <c r="BF2366" s="33">
        <f t="shared" si="369"/>
        <v>41242</v>
      </c>
      <c r="BG2366" s="34">
        <f t="shared" si="364"/>
        <v>82.88000000000001</v>
      </c>
      <c r="BH2366" s="32">
        <f t="shared" si="365"/>
        <v>1</v>
      </c>
      <c r="BI2366" s="32">
        <f t="shared" si="366"/>
        <v>0</v>
      </c>
      <c r="BJ2366" s="69">
        <f t="shared" si="367"/>
        <v>0</v>
      </c>
      <c r="BK2366" s="158" t="str">
        <f t="shared" si="368"/>
        <v/>
      </c>
    </row>
    <row r="2367" spans="1:63" ht="12" customHeight="1" x14ac:dyDescent="0.2">
      <c r="A2367" s="8"/>
      <c r="B2367" s="7"/>
      <c r="C2367" s="7"/>
      <c r="D2367" s="7"/>
      <c r="E2367" s="7"/>
      <c r="F2367" s="7"/>
      <c r="G2367" s="7"/>
      <c r="H2367" s="7"/>
      <c r="I2367" s="10"/>
      <c r="J2367" s="25"/>
      <c r="K2367" s="250"/>
      <c r="L2367" s="31"/>
      <c r="M2367" s="9"/>
      <c r="N2367" s="11" t="s">
        <v>25</v>
      </c>
      <c r="O2367" s="39"/>
      <c r="P2367" s="47"/>
      <c r="Q2367" s="13"/>
      <c r="R2367" s="248">
        <f t="shared" si="360"/>
        <v>0</v>
      </c>
      <c r="S2367" s="248">
        <f t="shared" si="361"/>
        <v>0</v>
      </c>
      <c r="T2367" s="248">
        <f t="shared" si="362"/>
        <v>0</v>
      </c>
      <c r="U2367" s="248">
        <f t="shared" si="363"/>
        <v>0</v>
      </c>
      <c r="V2367" s="13"/>
      <c r="W2367" s="7"/>
      <c r="AT2367" s="130"/>
      <c r="BF2367" s="33">
        <f t="shared" si="369"/>
        <v>41242</v>
      </c>
      <c r="BG2367" s="34">
        <f t="shared" si="364"/>
        <v>82.88000000000001</v>
      </c>
      <c r="BH2367" s="32">
        <f t="shared" si="365"/>
        <v>1</v>
      </c>
      <c r="BI2367" s="32">
        <f t="shared" si="366"/>
        <v>0</v>
      </c>
      <c r="BJ2367" s="69">
        <f t="shared" si="367"/>
        <v>0</v>
      </c>
      <c r="BK2367" s="158" t="str">
        <f t="shared" si="368"/>
        <v/>
      </c>
    </row>
    <row r="2368" spans="1:63" ht="12" customHeight="1" x14ac:dyDescent="0.2">
      <c r="A2368" s="8"/>
      <c r="B2368" s="7"/>
      <c r="C2368" s="7"/>
      <c r="D2368" s="7"/>
      <c r="E2368" s="7"/>
      <c r="F2368" s="7"/>
      <c r="G2368" s="7"/>
      <c r="H2368" s="7"/>
      <c r="I2368" s="10"/>
      <c r="J2368" s="25"/>
      <c r="K2368" s="250"/>
      <c r="L2368" s="31"/>
      <c r="M2368" s="9"/>
      <c r="N2368" s="11" t="s">
        <v>25</v>
      </c>
      <c r="O2368" s="39"/>
      <c r="P2368" s="47"/>
      <c r="Q2368" s="13"/>
      <c r="R2368" s="248">
        <f t="shared" si="360"/>
        <v>0</v>
      </c>
      <c r="S2368" s="248">
        <f t="shared" si="361"/>
        <v>0</v>
      </c>
      <c r="T2368" s="248">
        <f t="shared" si="362"/>
        <v>0</v>
      </c>
      <c r="U2368" s="248">
        <f t="shared" si="363"/>
        <v>0</v>
      </c>
      <c r="V2368" s="13"/>
      <c r="W2368" s="7"/>
      <c r="AT2368" s="130"/>
      <c r="BF2368" s="33">
        <f t="shared" si="369"/>
        <v>41242</v>
      </c>
      <c r="BG2368" s="34">
        <f t="shared" si="364"/>
        <v>82.88000000000001</v>
      </c>
      <c r="BH2368" s="32">
        <f t="shared" si="365"/>
        <v>1</v>
      </c>
      <c r="BI2368" s="32">
        <f t="shared" si="366"/>
        <v>0</v>
      </c>
      <c r="BJ2368" s="69">
        <f t="shared" si="367"/>
        <v>0</v>
      </c>
      <c r="BK2368" s="158" t="str">
        <f t="shared" si="368"/>
        <v/>
      </c>
    </row>
    <row r="2369" spans="1:63" ht="12" customHeight="1" x14ac:dyDescent="0.2">
      <c r="A2369" s="8"/>
      <c r="B2369" s="7"/>
      <c r="C2369" s="7"/>
      <c r="D2369" s="7"/>
      <c r="E2369" s="7"/>
      <c r="F2369" s="7"/>
      <c r="G2369" s="7"/>
      <c r="H2369" s="7"/>
      <c r="I2369" s="10"/>
      <c r="J2369" s="25"/>
      <c r="K2369" s="250"/>
      <c r="L2369" s="31"/>
      <c r="M2369" s="9"/>
      <c r="N2369" s="11" t="s">
        <v>25</v>
      </c>
      <c r="O2369" s="39"/>
      <c r="P2369" s="47"/>
      <c r="Q2369" s="13"/>
      <c r="R2369" s="248">
        <f t="shared" si="360"/>
        <v>0</v>
      </c>
      <c r="S2369" s="248">
        <f t="shared" si="361"/>
        <v>0</v>
      </c>
      <c r="T2369" s="248">
        <f t="shared" si="362"/>
        <v>0</v>
      </c>
      <c r="U2369" s="248">
        <f t="shared" si="363"/>
        <v>0</v>
      </c>
      <c r="V2369" s="13"/>
      <c r="W2369" s="7"/>
      <c r="AT2369" s="130"/>
      <c r="BF2369" s="33">
        <f t="shared" si="369"/>
        <v>41242</v>
      </c>
      <c r="BG2369" s="34">
        <f t="shared" si="364"/>
        <v>82.88000000000001</v>
      </c>
      <c r="BH2369" s="32">
        <f t="shared" si="365"/>
        <v>1</v>
      </c>
      <c r="BI2369" s="32">
        <f t="shared" si="366"/>
        <v>0</v>
      </c>
      <c r="BJ2369" s="69">
        <f t="shared" si="367"/>
        <v>0</v>
      </c>
      <c r="BK2369" s="158" t="str">
        <f t="shared" si="368"/>
        <v/>
      </c>
    </row>
    <row r="2370" spans="1:63" ht="12" customHeight="1" x14ac:dyDescent="0.2">
      <c r="A2370" s="8"/>
      <c r="B2370" s="7"/>
      <c r="C2370" s="7"/>
      <c r="D2370" s="7"/>
      <c r="E2370" s="7"/>
      <c r="F2370" s="7"/>
      <c r="G2370" s="7"/>
      <c r="H2370" s="7"/>
      <c r="I2370" s="10"/>
      <c r="J2370" s="25"/>
      <c r="K2370" s="250"/>
      <c r="L2370" s="31"/>
      <c r="M2370" s="9"/>
      <c r="N2370" s="11" t="s">
        <v>25</v>
      </c>
      <c r="O2370" s="39"/>
      <c r="P2370" s="47"/>
      <c r="Q2370" s="13"/>
      <c r="R2370" s="248">
        <f t="shared" si="360"/>
        <v>0</v>
      </c>
      <c r="S2370" s="248">
        <f t="shared" si="361"/>
        <v>0</v>
      </c>
      <c r="T2370" s="248">
        <f t="shared" si="362"/>
        <v>0</v>
      </c>
      <c r="U2370" s="248">
        <f t="shared" si="363"/>
        <v>0</v>
      </c>
      <c r="V2370" s="13"/>
      <c r="W2370" s="7"/>
      <c r="AT2370" s="130"/>
      <c r="BF2370" s="33">
        <f t="shared" si="369"/>
        <v>41242</v>
      </c>
      <c r="BG2370" s="34">
        <f t="shared" si="364"/>
        <v>82.88000000000001</v>
      </c>
      <c r="BH2370" s="32">
        <f t="shared" si="365"/>
        <v>1</v>
      </c>
      <c r="BI2370" s="32">
        <f t="shared" si="366"/>
        <v>0</v>
      </c>
      <c r="BJ2370" s="69">
        <f t="shared" si="367"/>
        <v>0</v>
      </c>
      <c r="BK2370" s="158" t="str">
        <f t="shared" si="368"/>
        <v/>
      </c>
    </row>
    <row r="2371" spans="1:63" ht="12" customHeight="1" x14ac:dyDescent="0.2">
      <c r="A2371" s="8"/>
      <c r="B2371" s="7"/>
      <c r="C2371" s="7"/>
      <c r="D2371" s="7"/>
      <c r="E2371" s="7"/>
      <c r="F2371" s="7"/>
      <c r="G2371" s="7"/>
      <c r="H2371" s="7"/>
      <c r="I2371" s="10"/>
      <c r="J2371" s="25"/>
      <c r="K2371" s="250"/>
      <c r="L2371" s="31"/>
      <c r="M2371" s="9"/>
      <c r="N2371" s="11" t="s">
        <v>25</v>
      </c>
      <c r="O2371" s="39"/>
      <c r="P2371" s="47"/>
      <c r="Q2371" s="13"/>
      <c r="R2371" s="248">
        <f t="shared" si="360"/>
        <v>0</v>
      </c>
      <c r="S2371" s="248">
        <f t="shared" si="361"/>
        <v>0</v>
      </c>
      <c r="T2371" s="248">
        <f t="shared" si="362"/>
        <v>0</v>
      </c>
      <c r="U2371" s="248">
        <f t="shared" si="363"/>
        <v>0</v>
      </c>
      <c r="V2371" s="13"/>
      <c r="W2371" s="7"/>
      <c r="AT2371" s="130"/>
      <c r="BF2371" s="33">
        <f t="shared" si="369"/>
        <v>41242</v>
      </c>
      <c r="BG2371" s="34">
        <f t="shared" si="364"/>
        <v>82.88000000000001</v>
      </c>
      <c r="BH2371" s="32">
        <f t="shared" si="365"/>
        <v>1</v>
      </c>
      <c r="BI2371" s="32">
        <f t="shared" si="366"/>
        <v>0</v>
      </c>
      <c r="BJ2371" s="69">
        <f t="shared" si="367"/>
        <v>0</v>
      </c>
      <c r="BK2371" s="158" t="str">
        <f t="shared" si="368"/>
        <v/>
      </c>
    </row>
    <row r="2372" spans="1:63" ht="12" customHeight="1" x14ac:dyDescent="0.2">
      <c r="A2372" s="8"/>
      <c r="B2372" s="7"/>
      <c r="C2372" s="7"/>
      <c r="D2372" s="7"/>
      <c r="E2372" s="7"/>
      <c r="F2372" s="7"/>
      <c r="G2372" s="7"/>
      <c r="H2372" s="7"/>
      <c r="I2372" s="10"/>
      <c r="J2372" s="25"/>
      <c r="K2372" s="250"/>
      <c r="L2372" s="31"/>
      <c r="M2372" s="9"/>
      <c r="N2372" s="11" t="s">
        <v>25</v>
      </c>
      <c r="O2372" s="39"/>
      <c r="P2372" s="47"/>
      <c r="Q2372" s="13"/>
      <c r="R2372" s="248">
        <f t="shared" si="360"/>
        <v>0</v>
      </c>
      <c r="S2372" s="248">
        <f t="shared" si="361"/>
        <v>0</v>
      </c>
      <c r="T2372" s="248">
        <f t="shared" si="362"/>
        <v>0</v>
      </c>
      <c r="U2372" s="248">
        <f t="shared" si="363"/>
        <v>0</v>
      </c>
      <c r="V2372" s="13"/>
      <c r="W2372" s="7"/>
      <c r="AT2372" s="130"/>
      <c r="BF2372" s="33">
        <f t="shared" si="369"/>
        <v>41242</v>
      </c>
      <c r="BG2372" s="34">
        <f t="shared" si="364"/>
        <v>82.88000000000001</v>
      </c>
      <c r="BH2372" s="32">
        <f t="shared" si="365"/>
        <v>1</v>
      </c>
      <c r="BI2372" s="32">
        <f t="shared" si="366"/>
        <v>0</v>
      </c>
      <c r="BJ2372" s="69">
        <f t="shared" si="367"/>
        <v>0</v>
      </c>
      <c r="BK2372" s="158" t="str">
        <f t="shared" si="368"/>
        <v/>
      </c>
    </row>
    <row r="2373" spans="1:63" ht="12" customHeight="1" x14ac:dyDescent="0.2">
      <c r="A2373" s="8"/>
      <c r="B2373" s="7"/>
      <c r="C2373" s="7"/>
      <c r="D2373" s="7"/>
      <c r="E2373" s="7"/>
      <c r="F2373" s="7"/>
      <c r="G2373" s="7"/>
      <c r="H2373" s="7"/>
      <c r="I2373" s="10"/>
      <c r="J2373" s="25"/>
      <c r="K2373" s="250"/>
      <c r="L2373" s="31"/>
      <c r="M2373" s="9"/>
      <c r="N2373" s="11" t="s">
        <v>25</v>
      </c>
      <c r="O2373" s="39"/>
      <c r="P2373" s="47"/>
      <c r="Q2373" s="13"/>
      <c r="R2373" s="248">
        <f t="shared" si="360"/>
        <v>0</v>
      </c>
      <c r="S2373" s="248">
        <f t="shared" si="361"/>
        <v>0</v>
      </c>
      <c r="T2373" s="248">
        <f t="shared" si="362"/>
        <v>0</v>
      </c>
      <c r="U2373" s="248">
        <f t="shared" si="363"/>
        <v>0</v>
      </c>
      <c r="V2373" s="13"/>
      <c r="W2373" s="7"/>
      <c r="AT2373" s="130"/>
      <c r="BF2373" s="33">
        <f t="shared" si="369"/>
        <v>41242</v>
      </c>
      <c r="BG2373" s="34">
        <f t="shared" si="364"/>
        <v>82.88000000000001</v>
      </c>
      <c r="BH2373" s="32">
        <f t="shared" si="365"/>
        <v>1</v>
      </c>
      <c r="BI2373" s="32">
        <f t="shared" si="366"/>
        <v>0</v>
      </c>
      <c r="BJ2373" s="69">
        <f t="shared" si="367"/>
        <v>0</v>
      </c>
      <c r="BK2373" s="158" t="str">
        <f t="shared" si="368"/>
        <v/>
      </c>
    </row>
    <row r="2374" spans="1:63" ht="12" customHeight="1" x14ac:dyDescent="0.2">
      <c r="A2374" s="8"/>
      <c r="B2374" s="7"/>
      <c r="C2374" s="7"/>
      <c r="D2374" s="7"/>
      <c r="E2374" s="7"/>
      <c r="F2374" s="7"/>
      <c r="G2374" s="7"/>
      <c r="H2374" s="7"/>
      <c r="I2374" s="10"/>
      <c r="J2374" s="25"/>
      <c r="K2374" s="250"/>
      <c r="L2374" s="31"/>
      <c r="M2374" s="9"/>
      <c r="N2374" s="11" t="s">
        <v>25</v>
      </c>
      <c r="O2374" s="39"/>
      <c r="P2374" s="47"/>
      <c r="Q2374" s="13"/>
      <c r="R2374" s="248">
        <f t="shared" si="360"/>
        <v>0</v>
      </c>
      <c r="S2374" s="248">
        <f t="shared" si="361"/>
        <v>0</v>
      </c>
      <c r="T2374" s="248">
        <f t="shared" si="362"/>
        <v>0</v>
      </c>
      <c r="U2374" s="248">
        <f t="shared" si="363"/>
        <v>0</v>
      </c>
      <c r="V2374" s="13"/>
      <c r="W2374" s="7"/>
      <c r="AT2374" s="130"/>
      <c r="BF2374" s="33">
        <f t="shared" si="369"/>
        <v>41242</v>
      </c>
      <c r="BG2374" s="34">
        <f t="shared" si="364"/>
        <v>82.88000000000001</v>
      </c>
      <c r="BH2374" s="32">
        <f t="shared" si="365"/>
        <v>1</v>
      </c>
      <c r="BI2374" s="32">
        <f t="shared" si="366"/>
        <v>0</v>
      </c>
      <c r="BJ2374" s="69">
        <f t="shared" si="367"/>
        <v>0</v>
      </c>
      <c r="BK2374" s="158" t="str">
        <f t="shared" si="368"/>
        <v/>
      </c>
    </row>
    <row r="2375" spans="1:63" ht="12" customHeight="1" x14ac:dyDescent="0.2">
      <c r="A2375" s="8"/>
      <c r="B2375" s="7"/>
      <c r="C2375" s="7"/>
      <c r="D2375" s="7"/>
      <c r="E2375" s="7"/>
      <c r="F2375" s="7"/>
      <c r="G2375" s="7"/>
      <c r="H2375" s="7"/>
      <c r="I2375" s="10"/>
      <c r="J2375" s="25"/>
      <c r="K2375" s="250"/>
      <c r="L2375" s="31"/>
      <c r="M2375" s="9"/>
      <c r="N2375" s="11" t="s">
        <v>25</v>
      </c>
      <c r="O2375" s="39"/>
      <c r="P2375" s="47"/>
      <c r="Q2375" s="13"/>
      <c r="R2375" s="248">
        <f t="shared" si="360"/>
        <v>0</v>
      </c>
      <c r="S2375" s="248">
        <f t="shared" si="361"/>
        <v>0</v>
      </c>
      <c r="T2375" s="248">
        <f t="shared" si="362"/>
        <v>0</v>
      </c>
      <c r="U2375" s="248">
        <f t="shared" si="363"/>
        <v>0</v>
      </c>
      <c r="V2375" s="13"/>
      <c r="W2375" s="7"/>
      <c r="AT2375" s="130"/>
      <c r="BF2375" s="33">
        <f t="shared" si="369"/>
        <v>41242</v>
      </c>
      <c r="BG2375" s="34">
        <f t="shared" si="364"/>
        <v>82.88000000000001</v>
      </c>
      <c r="BH2375" s="32">
        <f t="shared" si="365"/>
        <v>1</v>
      </c>
      <c r="BI2375" s="32">
        <f t="shared" si="366"/>
        <v>0</v>
      </c>
      <c r="BJ2375" s="69">
        <f t="shared" si="367"/>
        <v>0</v>
      </c>
      <c r="BK2375" s="158" t="str">
        <f t="shared" si="368"/>
        <v/>
      </c>
    </row>
    <row r="2376" spans="1:63" ht="12" customHeight="1" x14ac:dyDescent="0.2">
      <c r="A2376" s="8"/>
      <c r="B2376" s="7"/>
      <c r="C2376" s="7"/>
      <c r="D2376" s="7"/>
      <c r="E2376" s="7"/>
      <c r="F2376" s="7"/>
      <c r="G2376" s="7"/>
      <c r="H2376" s="7"/>
      <c r="I2376" s="10"/>
      <c r="J2376" s="25"/>
      <c r="K2376" s="250"/>
      <c r="L2376" s="31"/>
      <c r="M2376" s="9"/>
      <c r="N2376" s="11" t="s">
        <v>25</v>
      </c>
      <c r="O2376" s="39"/>
      <c r="P2376" s="47"/>
      <c r="Q2376" s="13"/>
      <c r="R2376" s="248">
        <f t="shared" si="360"/>
        <v>0</v>
      </c>
      <c r="S2376" s="248">
        <f t="shared" si="361"/>
        <v>0</v>
      </c>
      <c r="T2376" s="248">
        <f t="shared" si="362"/>
        <v>0</v>
      </c>
      <c r="U2376" s="248">
        <f t="shared" si="363"/>
        <v>0</v>
      </c>
      <c r="V2376" s="13"/>
      <c r="W2376" s="7"/>
      <c r="AT2376" s="130"/>
      <c r="BF2376" s="33">
        <f t="shared" si="369"/>
        <v>41242</v>
      </c>
      <c r="BG2376" s="34">
        <f t="shared" si="364"/>
        <v>82.88000000000001</v>
      </c>
      <c r="BH2376" s="32">
        <f t="shared" si="365"/>
        <v>1</v>
      </c>
      <c r="BI2376" s="32">
        <f t="shared" si="366"/>
        <v>0</v>
      </c>
      <c r="BJ2376" s="69">
        <f t="shared" si="367"/>
        <v>0</v>
      </c>
      <c r="BK2376" s="158" t="str">
        <f t="shared" si="368"/>
        <v/>
      </c>
    </row>
    <row r="2377" spans="1:63" ht="12" customHeight="1" x14ac:dyDescent="0.2">
      <c r="A2377" s="8"/>
      <c r="B2377" s="7"/>
      <c r="C2377" s="7"/>
      <c r="D2377" s="7"/>
      <c r="E2377" s="7"/>
      <c r="F2377" s="7"/>
      <c r="G2377" s="7"/>
      <c r="H2377" s="7"/>
      <c r="I2377" s="10"/>
      <c r="J2377" s="25"/>
      <c r="K2377" s="250"/>
      <c r="L2377" s="31"/>
      <c r="M2377" s="9"/>
      <c r="N2377" s="11" t="s">
        <v>25</v>
      </c>
      <c r="O2377" s="39"/>
      <c r="P2377" s="47"/>
      <c r="Q2377" s="13"/>
      <c r="R2377" s="248">
        <f t="shared" si="360"/>
        <v>0</v>
      </c>
      <c r="S2377" s="248">
        <f t="shared" si="361"/>
        <v>0</v>
      </c>
      <c r="T2377" s="248">
        <f t="shared" si="362"/>
        <v>0</v>
      </c>
      <c r="U2377" s="248">
        <f t="shared" si="363"/>
        <v>0</v>
      </c>
      <c r="V2377" s="13"/>
      <c r="W2377" s="7"/>
      <c r="AT2377" s="130"/>
      <c r="BF2377" s="33">
        <f t="shared" si="369"/>
        <v>41242</v>
      </c>
      <c r="BG2377" s="34">
        <f t="shared" si="364"/>
        <v>82.88000000000001</v>
      </c>
      <c r="BH2377" s="32">
        <f t="shared" si="365"/>
        <v>1</v>
      </c>
      <c r="BI2377" s="32">
        <f t="shared" si="366"/>
        <v>0</v>
      </c>
      <c r="BJ2377" s="69">
        <f t="shared" si="367"/>
        <v>0</v>
      </c>
      <c r="BK2377" s="158" t="str">
        <f t="shared" si="368"/>
        <v/>
      </c>
    </row>
    <row r="2378" spans="1:63" ht="12" customHeight="1" x14ac:dyDescent="0.2">
      <c r="A2378" s="8"/>
      <c r="B2378" s="7"/>
      <c r="C2378" s="7"/>
      <c r="D2378" s="7"/>
      <c r="E2378" s="7"/>
      <c r="F2378" s="7"/>
      <c r="G2378" s="7"/>
      <c r="H2378" s="7"/>
      <c r="I2378" s="10"/>
      <c r="J2378" s="25"/>
      <c r="K2378" s="250"/>
      <c r="L2378" s="31"/>
      <c r="M2378" s="9"/>
      <c r="N2378" s="11" t="s">
        <v>25</v>
      </c>
      <c r="O2378" s="39"/>
      <c r="P2378" s="47"/>
      <c r="Q2378" s="13"/>
      <c r="R2378" s="248">
        <f t="shared" si="360"/>
        <v>0</v>
      </c>
      <c r="S2378" s="248">
        <f t="shared" si="361"/>
        <v>0</v>
      </c>
      <c r="T2378" s="248">
        <f t="shared" si="362"/>
        <v>0</v>
      </c>
      <c r="U2378" s="248">
        <f t="shared" si="363"/>
        <v>0</v>
      </c>
      <c r="V2378" s="13"/>
      <c r="W2378" s="7"/>
      <c r="AT2378" s="130"/>
      <c r="BF2378" s="33">
        <f t="shared" si="369"/>
        <v>41242</v>
      </c>
      <c r="BG2378" s="34">
        <f t="shared" si="364"/>
        <v>82.88000000000001</v>
      </c>
      <c r="BH2378" s="32">
        <f t="shared" si="365"/>
        <v>1</v>
      </c>
      <c r="BI2378" s="32">
        <f t="shared" si="366"/>
        <v>0</v>
      </c>
      <c r="BJ2378" s="69">
        <f t="shared" si="367"/>
        <v>0</v>
      </c>
      <c r="BK2378" s="158" t="str">
        <f t="shared" si="368"/>
        <v/>
      </c>
    </row>
    <row r="2379" spans="1:63" ht="12" customHeight="1" x14ac:dyDescent="0.2">
      <c r="A2379" s="8"/>
      <c r="B2379" s="7"/>
      <c r="C2379" s="7"/>
      <c r="D2379" s="7"/>
      <c r="E2379" s="7"/>
      <c r="F2379" s="7"/>
      <c r="G2379" s="7"/>
      <c r="H2379" s="7"/>
      <c r="I2379" s="10"/>
      <c r="J2379" s="25"/>
      <c r="K2379" s="250"/>
      <c r="L2379" s="31"/>
      <c r="M2379" s="9"/>
      <c r="N2379" s="11" t="s">
        <v>25</v>
      </c>
      <c r="O2379" s="39"/>
      <c r="P2379" s="47"/>
      <c r="Q2379" s="13"/>
      <c r="R2379" s="248">
        <f t="shared" ref="R2379:R2442" si="370">IF(N2379&lt;&gt;"M",ROUND(IF(M2379&lt;&gt;"Y",IF(P2379&lt;&gt;"Y",K2379,K2379*(BH2379-1)),0),ROUNDING),"")</f>
        <v>0</v>
      </c>
      <c r="S2379" s="248">
        <f t="shared" ref="S2379:S2442" si="371">IF(N2379&lt;&gt;"M",ROUND(IF(O2379&gt;0,IF(M2379="Y",BI2379*(1-O2379),IF(BI2379&gt;R2379,R2379 + (BI2379 - R2379)*(1-O2379),BI2379)),BI2379),ROUNDING),"")</f>
        <v>0</v>
      </c>
      <c r="T2379" s="248">
        <f t="shared" ref="T2379:T2442" si="372">IF(N2379&lt;&gt;"M",ROUND(IF(O2379&gt;0,IF(M2379="Y",BJ2379*(1-O2379),IF(BJ2379&gt;R2379,R2379 + (BJ2379 - R2379)*(1-O2379),BJ2379)),BJ2379),ROUNDING),"")</f>
        <v>0</v>
      </c>
      <c r="U2379" s="248">
        <f t="shared" ref="U2379:U2442" si="373">IF(N2379&lt;&gt;"M",ROUND(IF(OR(N2379="P",N2379=""),0,IF(OR(M2379="N",M2379=""),T2379-R2379,T2379)),ROUNDING),"")</f>
        <v>0</v>
      </c>
      <c r="V2379" s="13"/>
      <c r="W2379" s="7"/>
      <c r="AT2379" s="130"/>
      <c r="BF2379" s="33">
        <f t="shared" si="369"/>
        <v>41242</v>
      </c>
      <c r="BG2379" s="34">
        <f t="shared" ref="BG2379:BG2442" si="374">IF(N2379&lt;&gt;"M",BG2378+U2379,BG2378)</f>
        <v>82.88000000000001</v>
      </c>
      <c r="BH2379" s="32">
        <f t="shared" ref="BH2379:BH2442" si="375">IF(L2379&lt;&gt;"",IF(ODDS_TYPE=1,L2379,IF(ODDS_TYPE=2,IF(L2379&gt;0,1+L2379/100,IF(L2379&lt;0,1-100/L2379,1)),IF(ODDS_TYPE=3,1+L2379,IF(ODDS_TYPE=4,1+L2379,IF(ODDS_TYPE=5,IF(L2379&gt;0,1+L2379,1-1/L2379),IF(ODDS_TYPE=6,IF(L2379&gt;=0,L2379+1,1-1/L2379),1)))))),1)</f>
        <v>1</v>
      </c>
      <c r="BI2379" s="32">
        <f t="shared" ref="BI2379:BI2442" si="376">IF(P2379&lt;&gt;"Y",IF(M2379&lt;&gt;"Y",K2379*BH2379,K2379*BH2379 - K2379),IF(M2379&lt;&gt;"Y",K2379*BH2379,K2379))</f>
        <v>0</v>
      </c>
      <c r="BJ2379" s="69">
        <f t="shared" ref="BJ2379:BJ2442" si="377">IF(P2379&lt;&gt;"Y",
IF(M2379&lt;&gt;"Y",
IF(N2379="Y",K2379*BH2379,IF(N2379="P",0,IF(OR(N2379="R",N2379="PU"),K2379,IF(N2379="H",K2379*BH2379*0.5,IF(N2379="HW",K2379*0.5*(1 + BH2379),IF(N2379="HL",K2379*0.5,0)))))),
IF(N2379="Y",K2379*BH2379 - K2379,IF(N2379="P",0,IF(OR(N2379="R",N2379="PU"),0,IF(N2379="H",IF(BH2379&gt;2,0.5*K2379*BH2379 - K2379,0),IF(N2379="HW",K2379*0.5*(1 + BH2379) - K2379,IF(N2379="HL",0,0))))))),
IF(M2379&lt;&gt;"Y",
IF(N2379="Y",K2379*BH2379,IF(N2379="P",0,IF(OR(N2379="R",N2379="PU"),K2379*(BH2379-1),IF(N2379="H",K2379*BH2379*0.5,IF(N2379="HW",K2379*(BH2379-1)*0.5,IF(N2379="HL",K2379*BH2379 - K2379*0.5,0)))))),
IF(N2379="Y",K2379,IF(N2379="P",0,IF(OR(N2379="R",N2379="PU"),0,IF(N2379="H",IF(BH2379&lt;2,K2379*BH2379*0.5 - K2379*(BH2379-1),0),IF(N2379="HW",0,IF(N2379="HL",K2379*0.5,0)))))))
)</f>
        <v>0</v>
      </c>
      <c r="BK2379" s="158" t="str">
        <f t="shared" ref="BK2379:BK2442" si="378">IF(FILT_M=1,IF(LEN(C2379)&gt;0,C2379,""),IF(FILT_M=2,IF(LEN(E2379)&gt;0,E2379,""),IF(FILT_M=3,IF(LEN(F2379)&gt;0,F2379,""),IF(FILT_M=4,IF(LEN(G2379)&gt;0,G2379,""),""))))</f>
        <v/>
      </c>
    </row>
    <row r="2380" spans="1:63" ht="12" customHeight="1" x14ac:dyDescent="0.2">
      <c r="A2380" s="8"/>
      <c r="B2380" s="7"/>
      <c r="C2380" s="7"/>
      <c r="D2380" s="7"/>
      <c r="E2380" s="7"/>
      <c r="F2380" s="7"/>
      <c r="G2380" s="7"/>
      <c r="H2380" s="7"/>
      <c r="I2380" s="10"/>
      <c r="J2380" s="25"/>
      <c r="K2380" s="250"/>
      <c r="L2380" s="31"/>
      <c r="M2380" s="9"/>
      <c r="N2380" s="11" t="s">
        <v>25</v>
      </c>
      <c r="O2380" s="39"/>
      <c r="P2380" s="47"/>
      <c r="Q2380" s="13"/>
      <c r="R2380" s="248">
        <f t="shared" si="370"/>
        <v>0</v>
      </c>
      <c r="S2380" s="248">
        <f t="shared" si="371"/>
        <v>0</v>
      </c>
      <c r="T2380" s="248">
        <f t="shared" si="372"/>
        <v>0</v>
      </c>
      <c r="U2380" s="248">
        <f t="shared" si="373"/>
        <v>0</v>
      </c>
      <c r="V2380" s="13"/>
      <c r="W2380" s="7"/>
      <c r="AT2380" s="130"/>
      <c r="BF2380" s="33">
        <f t="shared" ref="BF2380:BF2443" si="379">IF(A2380&gt;2,A2380,BF2379)</f>
        <v>41242</v>
      </c>
      <c r="BG2380" s="34">
        <f t="shared" si="374"/>
        <v>82.88000000000001</v>
      </c>
      <c r="BH2380" s="32">
        <f t="shared" si="375"/>
        <v>1</v>
      </c>
      <c r="BI2380" s="32">
        <f t="shared" si="376"/>
        <v>0</v>
      </c>
      <c r="BJ2380" s="69">
        <f t="shared" si="377"/>
        <v>0</v>
      </c>
      <c r="BK2380" s="158" t="str">
        <f t="shared" si="378"/>
        <v/>
      </c>
    </row>
    <row r="2381" spans="1:63" ht="12" customHeight="1" x14ac:dyDescent="0.2">
      <c r="A2381" s="8"/>
      <c r="B2381" s="7"/>
      <c r="C2381" s="7"/>
      <c r="D2381" s="7"/>
      <c r="E2381" s="7"/>
      <c r="F2381" s="7"/>
      <c r="G2381" s="7"/>
      <c r="H2381" s="7"/>
      <c r="I2381" s="10"/>
      <c r="J2381" s="25"/>
      <c r="K2381" s="250"/>
      <c r="L2381" s="31"/>
      <c r="M2381" s="9"/>
      <c r="N2381" s="11" t="s">
        <v>25</v>
      </c>
      <c r="O2381" s="39"/>
      <c r="P2381" s="47"/>
      <c r="Q2381" s="13"/>
      <c r="R2381" s="248">
        <f t="shared" si="370"/>
        <v>0</v>
      </c>
      <c r="S2381" s="248">
        <f t="shared" si="371"/>
        <v>0</v>
      </c>
      <c r="T2381" s="248">
        <f t="shared" si="372"/>
        <v>0</v>
      </c>
      <c r="U2381" s="248">
        <f t="shared" si="373"/>
        <v>0</v>
      </c>
      <c r="V2381" s="13"/>
      <c r="W2381" s="7"/>
      <c r="AT2381" s="130"/>
      <c r="BF2381" s="33">
        <f t="shared" si="379"/>
        <v>41242</v>
      </c>
      <c r="BG2381" s="34">
        <f t="shared" si="374"/>
        <v>82.88000000000001</v>
      </c>
      <c r="BH2381" s="32">
        <f t="shared" si="375"/>
        <v>1</v>
      </c>
      <c r="BI2381" s="32">
        <f t="shared" si="376"/>
        <v>0</v>
      </c>
      <c r="BJ2381" s="69">
        <f t="shared" si="377"/>
        <v>0</v>
      </c>
      <c r="BK2381" s="158" t="str">
        <f t="shared" si="378"/>
        <v/>
      </c>
    </row>
    <row r="2382" spans="1:63" ht="12" customHeight="1" x14ac:dyDescent="0.2">
      <c r="A2382" s="8"/>
      <c r="B2382" s="7"/>
      <c r="C2382" s="7"/>
      <c r="D2382" s="7"/>
      <c r="E2382" s="7"/>
      <c r="F2382" s="7"/>
      <c r="G2382" s="7"/>
      <c r="H2382" s="7"/>
      <c r="I2382" s="10"/>
      <c r="J2382" s="25"/>
      <c r="K2382" s="250"/>
      <c r="L2382" s="31"/>
      <c r="M2382" s="9"/>
      <c r="N2382" s="11" t="s">
        <v>25</v>
      </c>
      <c r="O2382" s="39"/>
      <c r="P2382" s="47"/>
      <c r="Q2382" s="13"/>
      <c r="R2382" s="248">
        <f t="shared" si="370"/>
        <v>0</v>
      </c>
      <c r="S2382" s="248">
        <f t="shared" si="371"/>
        <v>0</v>
      </c>
      <c r="T2382" s="248">
        <f t="shared" si="372"/>
        <v>0</v>
      </c>
      <c r="U2382" s="248">
        <f t="shared" si="373"/>
        <v>0</v>
      </c>
      <c r="V2382" s="13"/>
      <c r="W2382" s="7"/>
      <c r="AT2382" s="130"/>
      <c r="BF2382" s="33">
        <f t="shared" si="379"/>
        <v>41242</v>
      </c>
      <c r="BG2382" s="34">
        <f t="shared" si="374"/>
        <v>82.88000000000001</v>
      </c>
      <c r="BH2382" s="32">
        <f t="shared" si="375"/>
        <v>1</v>
      </c>
      <c r="BI2382" s="32">
        <f t="shared" si="376"/>
        <v>0</v>
      </c>
      <c r="BJ2382" s="69">
        <f t="shared" si="377"/>
        <v>0</v>
      </c>
      <c r="BK2382" s="158" t="str">
        <f t="shared" si="378"/>
        <v/>
      </c>
    </row>
    <row r="2383" spans="1:63" ht="12" customHeight="1" x14ac:dyDescent="0.2">
      <c r="A2383" s="8"/>
      <c r="B2383" s="7"/>
      <c r="C2383" s="7"/>
      <c r="D2383" s="7"/>
      <c r="E2383" s="7"/>
      <c r="F2383" s="7"/>
      <c r="G2383" s="7"/>
      <c r="H2383" s="7"/>
      <c r="I2383" s="10"/>
      <c r="J2383" s="25"/>
      <c r="K2383" s="250"/>
      <c r="L2383" s="31"/>
      <c r="M2383" s="9"/>
      <c r="N2383" s="11" t="s">
        <v>25</v>
      </c>
      <c r="O2383" s="39"/>
      <c r="P2383" s="47"/>
      <c r="Q2383" s="13"/>
      <c r="R2383" s="248">
        <f t="shared" si="370"/>
        <v>0</v>
      </c>
      <c r="S2383" s="248">
        <f t="shared" si="371"/>
        <v>0</v>
      </c>
      <c r="T2383" s="248">
        <f t="shared" si="372"/>
        <v>0</v>
      </c>
      <c r="U2383" s="248">
        <f t="shared" si="373"/>
        <v>0</v>
      </c>
      <c r="V2383" s="13"/>
      <c r="W2383" s="7"/>
      <c r="AT2383" s="130"/>
      <c r="BF2383" s="33">
        <f t="shared" si="379"/>
        <v>41242</v>
      </c>
      <c r="BG2383" s="34">
        <f t="shared" si="374"/>
        <v>82.88000000000001</v>
      </c>
      <c r="BH2383" s="32">
        <f t="shared" si="375"/>
        <v>1</v>
      </c>
      <c r="BI2383" s="32">
        <f t="shared" si="376"/>
        <v>0</v>
      </c>
      <c r="BJ2383" s="69">
        <f t="shared" si="377"/>
        <v>0</v>
      </c>
      <c r="BK2383" s="158" t="str">
        <f t="shared" si="378"/>
        <v/>
      </c>
    </row>
    <row r="2384" spans="1:63" ht="12" customHeight="1" x14ac:dyDescent="0.2">
      <c r="A2384" s="8"/>
      <c r="B2384" s="7"/>
      <c r="C2384" s="7"/>
      <c r="D2384" s="7"/>
      <c r="E2384" s="7"/>
      <c r="F2384" s="7"/>
      <c r="G2384" s="7"/>
      <c r="H2384" s="7"/>
      <c r="I2384" s="10"/>
      <c r="J2384" s="25"/>
      <c r="K2384" s="250"/>
      <c r="L2384" s="31"/>
      <c r="M2384" s="9"/>
      <c r="N2384" s="11" t="s">
        <v>25</v>
      </c>
      <c r="O2384" s="39"/>
      <c r="P2384" s="47"/>
      <c r="Q2384" s="13"/>
      <c r="R2384" s="248">
        <f t="shared" si="370"/>
        <v>0</v>
      </c>
      <c r="S2384" s="248">
        <f t="shared" si="371"/>
        <v>0</v>
      </c>
      <c r="T2384" s="248">
        <f t="shared" si="372"/>
        <v>0</v>
      </c>
      <c r="U2384" s="248">
        <f t="shared" si="373"/>
        <v>0</v>
      </c>
      <c r="V2384" s="13"/>
      <c r="W2384" s="7"/>
      <c r="AT2384" s="130"/>
      <c r="BF2384" s="33">
        <f t="shared" si="379"/>
        <v>41242</v>
      </c>
      <c r="BG2384" s="34">
        <f t="shared" si="374"/>
        <v>82.88000000000001</v>
      </c>
      <c r="BH2384" s="32">
        <f t="shared" si="375"/>
        <v>1</v>
      </c>
      <c r="BI2384" s="32">
        <f t="shared" si="376"/>
        <v>0</v>
      </c>
      <c r="BJ2384" s="69">
        <f t="shared" si="377"/>
        <v>0</v>
      </c>
      <c r="BK2384" s="158" t="str">
        <f t="shared" si="378"/>
        <v/>
      </c>
    </row>
    <row r="2385" spans="1:63" ht="12" customHeight="1" x14ac:dyDescent="0.2">
      <c r="A2385" s="8"/>
      <c r="B2385" s="7"/>
      <c r="C2385" s="7"/>
      <c r="D2385" s="7"/>
      <c r="E2385" s="7"/>
      <c r="F2385" s="7"/>
      <c r="G2385" s="7"/>
      <c r="H2385" s="7"/>
      <c r="I2385" s="10"/>
      <c r="J2385" s="25"/>
      <c r="K2385" s="250"/>
      <c r="L2385" s="31"/>
      <c r="M2385" s="9"/>
      <c r="N2385" s="11" t="s">
        <v>25</v>
      </c>
      <c r="O2385" s="39"/>
      <c r="P2385" s="47"/>
      <c r="Q2385" s="13"/>
      <c r="R2385" s="248">
        <f t="shared" si="370"/>
        <v>0</v>
      </c>
      <c r="S2385" s="248">
        <f t="shared" si="371"/>
        <v>0</v>
      </c>
      <c r="T2385" s="248">
        <f t="shared" si="372"/>
        <v>0</v>
      </c>
      <c r="U2385" s="248">
        <f t="shared" si="373"/>
        <v>0</v>
      </c>
      <c r="V2385" s="13"/>
      <c r="W2385" s="7"/>
      <c r="AT2385" s="130"/>
      <c r="BF2385" s="33">
        <f t="shared" si="379"/>
        <v>41242</v>
      </c>
      <c r="BG2385" s="34">
        <f t="shared" si="374"/>
        <v>82.88000000000001</v>
      </c>
      <c r="BH2385" s="32">
        <f t="shared" si="375"/>
        <v>1</v>
      </c>
      <c r="BI2385" s="32">
        <f t="shared" si="376"/>
        <v>0</v>
      </c>
      <c r="BJ2385" s="69">
        <f t="shared" si="377"/>
        <v>0</v>
      </c>
      <c r="BK2385" s="158" t="str">
        <f t="shared" si="378"/>
        <v/>
      </c>
    </row>
    <row r="2386" spans="1:63" ht="12" customHeight="1" x14ac:dyDescent="0.2">
      <c r="A2386" s="8"/>
      <c r="B2386" s="7"/>
      <c r="C2386" s="7"/>
      <c r="D2386" s="7"/>
      <c r="E2386" s="7"/>
      <c r="F2386" s="7"/>
      <c r="G2386" s="7"/>
      <c r="H2386" s="7"/>
      <c r="I2386" s="10"/>
      <c r="J2386" s="25"/>
      <c r="K2386" s="250"/>
      <c r="L2386" s="31"/>
      <c r="M2386" s="9"/>
      <c r="N2386" s="11" t="s">
        <v>25</v>
      </c>
      <c r="O2386" s="39"/>
      <c r="P2386" s="47"/>
      <c r="Q2386" s="13"/>
      <c r="R2386" s="248">
        <f t="shared" si="370"/>
        <v>0</v>
      </c>
      <c r="S2386" s="248">
        <f t="shared" si="371"/>
        <v>0</v>
      </c>
      <c r="T2386" s="248">
        <f t="shared" si="372"/>
        <v>0</v>
      </c>
      <c r="U2386" s="248">
        <f t="shared" si="373"/>
        <v>0</v>
      </c>
      <c r="V2386" s="13"/>
      <c r="W2386" s="7"/>
      <c r="AT2386" s="130"/>
      <c r="BF2386" s="33">
        <f t="shared" si="379"/>
        <v>41242</v>
      </c>
      <c r="BG2386" s="34">
        <f t="shared" si="374"/>
        <v>82.88000000000001</v>
      </c>
      <c r="BH2386" s="32">
        <f t="shared" si="375"/>
        <v>1</v>
      </c>
      <c r="BI2386" s="32">
        <f t="shared" si="376"/>
        <v>0</v>
      </c>
      <c r="BJ2386" s="69">
        <f t="shared" si="377"/>
        <v>0</v>
      </c>
      <c r="BK2386" s="158" t="str">
        <f t="shared" si="378"/>
        <v/>
      </c>
    </row>
    <row r="2387" spans="1:63" ht="12" customHeight="1" x14ac:dyDescent="0.2">
      <c r="A2387" s="8"/>
      <c r="B2387" s="7"/>
      <c r="C2387" s="7"/>
      <c r="D2387" s="7"/>
      <c r="E2387" s="7"/>
      <c r="F2387" s="7"/>
      <c r="G2387" s="7"/>
      <c r="H2387" s="7"/>
      <c r="I2387" s="10"/>
      <c r="J2387" s="25"/>
      <c r="K2387" s="250"/>
      <c r="L2387" s="31"/>
      <c r="M2387" s="9"/>
      <c r="N2387" s="11" t="s">
        <v>25</v>
      </c>
      <c r="O2387" s="39"/>
      <c r="P2387" s="47"/>
      <c r="Q2387" s="13"/>
      <c r="R2387" s="248">
        <f t="shared" si="370"/>
        <v>0</v>
      </c>
      <c r="S2387" s="248">
        <f t="shared" si="371"/>
        <v>0</v>
      </c>
      <c r="T2387" s="248">
        <f t="shared" si="372"/>
        <v>0</v>
      </c>
      <c r="U2387" s="248">
        <f t="shared" si="373"/>
        <v>0</v>
      </c>
      <c r="V2387" s="13"/>
      <c r="W2387" s="7"/>
      <c r="AT2387" s="130"/>
      <c r="BF2387" s="33">
        <f t="shared" si="379"/>
        <v>41242</v>
      </c>
      <c r="BG2387" s="34">
        <f t="shared" si="374"/>
        <v>82.88000000000001</v>
      </c>
      <c r="BH2387" s="32">
        <f t="shared" si="375"/>
        <v>1</v>
      </c>
      <c r="BI2387" s="32">
        <f t="shared" si="376"/>
        <v>0</v>
      </c>
      <c r="BJ2387" s="69">
        <f t="shared" si="377"/>
        <v>0</v>
      </c>
      <c r="BK2387" s="158" t="str">
        <f t="shared" si="378"/>
        <v/>
      </c>
    </row>
    <row r="2388" spans="1:63" ht="12" customHeight="1" x14ac:dyDescent="0.2">
      <c r="A2388" s="8"/>
      <c r="B2388" s="7"/>
      <c r="C2388" s="7"/>
      <c r="D2388" s="7"/>
      <c r="E2388" s="7"/>
      <c r="F2388" s="7"/>
      <c r="G2388" s="7"/>
      <c r="H2388" s="7"/>
      <c r="I2388" s="10"/>
      <c r="J2388" s="25"/>
      <c r="K2388" s="250"/>
      <c r="L2388" s="31"/>
      <c r="M2388" s="9"/>
      <c r="N2388" s="11" t="s">
        <v>25</v>
      </c>
      <c r="O2388" s="39"/>
      <c r="P2388" s="47"/>
      <c r="Q2388" s="13"/>
      <c r="R2388" s="248">
        <f t="shared" si="370"/>
        <v>0</v>
      </c>
      <c r="S2388" s="248">
        <f t="shared" si="371"/>
        <v>0</v>
      </c>
      <c r="T2388" s="248">
        <f t="shared" si="372"/>
        <v>0</v>
      </c>
      <c r="U2388" s="248">
        <f t="shared" si="373"/>
        <v>0</v>
      </c>
      <c r="V2388" s="13"/>
      <c r="W2388" s="7"/>
      <c r="AT2388" s="130"/>
      <c r="BF2388" s="33">
        <f t="shared" si="379"/>
        <v>41242</v>
      </c>
      <c r="BG2388" s="34">
        <f t="shared" si="374"/>
        <v>82.88000000000001</v>
      </c>
      <c r="BH2388" s="32">
        <f t="shared" si="375"/>
        <v>1</v>
      </c>
      <c r="BI2388" s="32">
        <f t="shared" si="376"/>
        <v>0</v>
      </c>
      <c r="BJ2388" s="69">
        <f t="shared" si="377"/>
        <v>0</v>
      </c>
      <c r="BK2388" s="158" t="str">
        <f t="shared" si="378"/>
        <v/>
      </c>
    </row>
    <row r="2389" spans="1:63" ht="12" customHeight="1" x14ac:dyDescent="0.2">
      <c r="A2389" s="8"/>
      <c r="B2389" s="7"/>
      <c r="C2389" s="7"/>
      <c r="D2389" s="7"/>
      <c r="E2389" s="7"/>
      <c r="F2389" s="7"/>
      <c r="G2389" s="7"/>
      <c r="H2389" s="7"/>
      <c r="I2389" s="10"/>
      <c r="J2389" s="25"/>
      <c r="K2389" s="250"/>
      <c r="L2389" s="31"/>
      <c r="M2389" s="9"/>
      <c r="N2389" s="11" t="s">
        <v>25</v>
      </c>
      <c r="O2389" s="39"/>
      <c r="P2389" s="47"/>
      <c r="Q2389" s="13"/>
      <c r="R2389" s="248">
        <f t="shared" si="370"/>
        <v>0</v>
      </c>
      <c r="S2389" s="248">
        <f t="shared" si="371"/>
        <v>0</v>
      </c>
      <c r="T2389" s="248">
        <f t="shared" si="372"/>
        <v>0</v>
      </c>
      <c r="U2389" s="248">
        <f t="shared" si="373"/>
        <v>0</v>
      </c>
      <c r="V2389" s="13"/>
      <c r="W2389" s="7"/>
      <c r="AT2389" s="130"/>
      <c r="BF2389" s="33">
        <f t="shared" si="379"/>
        <v>41242</v>
      </c>
      <c r="BG2389" s="34">
        <f t="shared" si="374"/>
        <v>82.88000000000001</v>
      </c>
      <c r="BH2389" s="32">
        <f t="shared" si="375"/>
        <v>1</v>
      </c>
      <c r="BI2389" s="32">
        <f t="shared" si="376"/>
        <v>0</v>
      </c>
      <c r="BJ2389" s="69">
        <f t="shared" si="377"/>
        <v>0</v>
      </c>
      <c r="BK2389" s="158" t="str">
        <f t="shared" si="378"/>
        <v/>
      </c>
    </row>
    <row r="2390" spans="1:63" ht="12" customHeight="1" x14ac:dyDescent="0.2">
      <c r="A2390" s="8"/>
      <c r="B2390" s="7"/>
      <c r="C2390" s="7"/>
      <c r="D2390" s="7"/>
      <c r="E2390" s="7"/>
      <c r="F2390" s="7"/>
      <c r="G2390" s="7"/>
      <c r="H2390" s="7"/>
      <c r="I2390" s="10"/>
      <c r="J2390" s="25"/>
      <c r="K2390" s="250"/>
      <c r="L2390" s="31"/>
      <c r="M2390" s="9"/>
      <c r="N2390" s="11" t="s">
        <v>25</v>
      </c>
      <c r="O2390" s="39"/>
      <c r="P2390" s="47"/>
      <c r="Q2390" s="13"/>
      <c r="R2390" s="248">
        <f t="shared" si="370"/>
        <v>0</v>
      </c>
      <c r="S2390" s="248">
        <f t="shared" si="371"/>
        <v>0</v>
      </c>
      <c r="T2390" s="248">
        <f t="shared" si="372"/>
        <v>0</v>
      </c>
      <c r="U2390" s="248">
        <f t="shared" si="373"/>
        <v>0</v>
      </c>
      <c r="V2390" s="13"/>
      <c r="W2390" s="7"/>
      <c r="AT2390" s="130"/>
      <c r="BF2390" s="33">
        <f t="shared" si="379"/>
        <v>41242</v>
      </c>
      <c r="BG2390" s="34">
        <f t="shared" si="374"/>
        <v>82.88000000000001</v>
      </c>
      <c r="BH2390" s="32">
        <f t="shared" si="375"/>
        <v>1</v>
      </c>
      <c r="BI2390" s="32">
        <f t="shared" si="376"/>
        <v>0</v>
      </c>
      <c r="BJ2390" s="69">
        <f t="shared" si="377"/>
        <v>0</v>
      </c>
      <c r="BK2390" s="158" t="str">
        <f t="shared" si="378"/>
        <v/>
      </c>
    </row>
    <row r="2391" spans="1:63" ht="12" customHeight="1" x14ac:dyDescent="0.2">
      <c r="A2391" s="8"/>
      <c r="B2391" s="7"/>
      <c r="C2391" s="7"/>
      <c r="D2391" s="7"/>
      <c r="E2391" s="7"/>
      <c r="F2391" s="7"/>
      <c r="G2391" s="7"/>
      <c r="H2391" s="7"/>
      <c r="I2391" s="10"/>
      <c r="J2391" s="25"/>
      <c r="K2391" s="250"/>
      <c r="L2391" s="31"/>
      <c r="M2391" s="9"/>
      <c r="N2391" s="11" t="s">
        <v>25</v>
      </c>
      <c r="O2391" s="39"/>
      <c r="P2391" s="47"/>
      <c r="Q2391" s="13"/>
      <c r="R2391" s="248">
        <f t="shared" si="370"/>
        <v>0</v>
      </c>
      <c r="S2391" s="248">
        <f t="shared" si="371"/>
        <v>0</v>
      </c>
      <c r="T2391" s="248">
        <f t="shared" si="372"/>
        <v>0</v>
      </c>
      <c r="U2391" s="248">
        <f t="shared" si="373"/>
        <v>0</v>
      </c>
      <c r="V2391" s="13"/>
      <c r="W2391" s="7"/>
      <c r="AT2391" s="130"/>
      <c r="BF2391" s="33">
        <f t="shared" si="379"/>
        <v>41242</v>
      </c>
      <c r="BG2391" s="34">
        <f t="shared" si="374"/>
        <v>82.88000000000001</v>
      </c>
      <c r="BH2391" s="32">
        <f t="shared" si="375"/>
        <v>1</v>
      </c>
      <c r="BI2391" s="32">
        <f t="shared" si="376"/>
        <v>0</v>
      </c>
      <c r="BJ2391" s="69">
        <f t="shared" si="377"/>
        <v>0</v>
      </c>
      <c r="BK2391" s="158" t="str">
        <f t="shared" si="378"/>
        <v/>
      </c>
    </row>
    <row r="2392" spans="1:63" ht="12" customHeight="1" x14ac:dyDescent="0.2">
      <c r="A2392" s="8"/>
      <c r="B2392" s="7"/>
      <c r="C2392" s="7"/>
      <c r="D2392" s="7"/>
      <c r="E2392" s="7"/>
      <c r="F2392" s="7"/>
      <c r="G2392" s="7"/>
      <c r="H2392" s="7"/>
      <c r="I2392" s="10"/>
      <c r="J2392" s="25"/>
      <c r="K2392" s="250"/>
      <c r="L2392" s="31"/>
      <c r="M2392" s="9"/>
      <c r="N2392" s="11" t="s">
        <v>25</v>
      </c>
      <c r="O2392" s="39"/>
      <c r="P2392" s="47"/>
      <c r="Q2392" s="13"/>
      <c r="R2392" s="248">
        <f t="shared" si="370"/>
        <v>0</v>
      </c>
      <c r="S2392" s="248">
        <f t="shared" si="371"/>
        <v>0</v>
      </c>
      <c r="T2392" s="248">
        <f t="shared" si="372"/>
        <v>0</v>
      </c>
      <c r="U2392" s="248">
        <f t="shared" si="373"/>
        <v>0</v>
      </c>
      <c r="V2392" s="13"/>
      <c r="W2392" s="7"/>
      <c r="AT2392" s="130"/>
      <c r="BF2392" s="33">
        <f t="shared" si="379"/>
        <v>41242</v>
      </c>
      <c r="BG2392" s="34">
        <f t="shared" si="374"/>
        <v>82.88000000000001</v>
      </c>
      <c r="BH2392" s="32">
        <f t="shared" si="375"/>
        <v>1</v>
      </c>
      <c r="BI2392" s="32">
        <f t="shared" si="376"/>
        <v>0</v>
      </c>
      <c r="BJ2392" s="69">
        <f t="shared" si="377"/>
        <v>0</v>
      </c>
      <c r="BK2392" s="158" t="str">
        <f t="shared" si="378"/>
        <v/>
      </c>
    </row>
    <row r="2393" spans="1:63" ht="12" customHeight="1" x14ac:dyDescent="0.2">
      <c r="A2393" s="8"/>
      <c r="B2393" s="7"/>
      <c r="C2393" s="7"/>
      <c r="D2393" s="7"/>
      <c r="E2393" s="7"/>
      <c r="F2393" s="7"/>
      <c r="G2393" s="7"/>
      <c r="H2393" s="7"/>
      <c r="I2393" s="10"/>
      <c r="J2393" s="25"/>
      <c r="K2393" s="250"/>
      <c r="L2393" s="31"/>
      <c r="M2393" s="9"/>
      <c r="N2393" s="11" t="s">
        <v>25</v>
      </c>
      <c r="O2393" s="39"/>
      <c r="P2393" s="47"/>
      <c r="Q2393" s="13"/>
      <c r="R2393" s="248">
        <f t="shared" si="370"/>
        <v>0</v>
      </c>
      <c r="S2393" s="248">
        <f t="shared" si="371"/>
        <v>0</v>
      </c>
      <c r="T2393" s="248">
        <f t="shared" si="372"/>
        <v>0</v>
      </c>
      <c r="U2393" s="248">
        <f t="shared" si="373"/>
        <v>0</v>
      </c>
      <c r="V2393" s="13"/>
      <c r="W2393" s="7"/>
      <c r="AT2393" s="130"/>
      <c r="BF2393" s="33">
        <f t="shared" si="379"/>
        <v>41242</v>
      </c>
      <c r="BG2393" s="34">
        <f t="shared" si="374"/>
        <v>82.88000000000001</v>
      </c>
      <c r="BH2393" s="32">
        <f t="shared" si="375"/>
        <v>1</v>
      </c>
      <c r="BI2393" s="32">
        <f t="shared" si="376"/>
        <v>0</v>
      </c>
      <c r="BJ2393" s="69">
        <f t="shared" si="377"/>
        <v>0</v>
      </c>
      <c r="BK2393" s="158" t="str">
        <f t="shared" si="378"/>
        <v/>
      </c>
    </row>
    <row r="2394" spans="1:63" ht="12" customHeight="1" x14ac:dyDescent="0.2">
      <c r="A2394" s="8"/>
      <c r="B2394" s="7"/>
      <c r="C2394" s="7"/>
      <c r="D2394" s="7"/>
      <c r="E2394" s="7"/>
      <c r="F2394" s="7"/>
      <c r="G2394" s="7"/>
      <c r="H2394" s="7"/>
      <c r="I2394" s="10"/>
      <c r="J2394" s="25"/>
      <c r="K2394" s="250"/>
      <c r="L2394" s="31"/>
      <c r="M2394" s="9"/>
      <c r="N2394" s="11" t="s">
        <v>25</v>
      </c>
      <c r="O2394" s="39"/>
      <c r="P2394" s="47"/>
      <c r="Q2394" s="13"/>
      <c r="R2394" s="248">
        <f t="shared" si="370"/>
        <v>0</v>
      </c>
      <c r="S2394" s="248">
        <f t="shared" si="371"/>
        <v>0</v>
      </c>
      <c r="T2394" s="248">
        <f t="shared" si="372"/>
        <v>0</v>
      </c>
      <c r="U2394" s="248">
        <f t="shared" si="373"/>
        <v>0</v>
      </c>
      <c r="V2394" s="13"/>
      <c r="W2394" s="7"/>
      <c r="AT2394" s="130"/>
      <c r="BF2394" s="33">
        <f t="shared" si="379"/>
        <v>41242</v>
      </c>
      <c r="BG2394" s="34">
        <f t="shared" si="374"/>
        <v>82.88000000000001</v>
      </c>
      <c r="BH2394" s="32">
        <f t="shared" si="375"/>
        <v>1</v>
      </c>
      <c r="BI2394" s="32">
        <f t="shared" si="376"/>
        <v>0</v>
      </c>
      <c r="BJ2394" s="69">
        <f t="shared" si="377"/>
        <v>0</v>
      </c>
      <c r="BK2394" s="158" t="str">
        <f t="shared" si="378"/>
        <v/>
      </c>
    </row>
    <row r="2395" spans="1:63" ht="12" customHeight="1" x14ac:dyDescent="0.2">
      <c r="A2395" s="8"/>
      <c r="B2395" s="7"/>
      <c r="C2395" s="7"/>
      <c r="D2395" s="7"/>
      <c r="E2395" s="7"/>
      <c r="F2395" s="7"/>
      <c r="G2395" s="7"/>
      <c r="H2395" s="7"/>
      <c r="I2395" s="10"/>
      <c r="J2395" s="25"/>
      <c r="K2395" s="250"/>
      <c r="L2395" s="31"/>
      <c r="M2395" s="9"/>
      <c r="N2395" s="11" t="s">
        <v>25</v>
      </c>
      <c r="O2395" s="39"/>
      <c r="P2395" s="47"/>
      <c r="Q2395" s="13"/>
      <c r="R2395" s="248">
        <f t="shared" si="370"/>
        <v>0</v>
      </c>
      <c r="S2395" s="248">
        <f t="shared" si="371"/>
        <v>0</v>
      </c>
      <c r="T2395" s="248">
        <f t="shared" si="372"/>
        <v>0</v>
      </c>
      <c r="U2395" s="248">
        <f t="shared" si="373"/>
        <v>0</v>
      </c>
      <c r="V2395" s="13"/>
      <c r="W2395" s="7"/>
      <c r="AT2395" s="130"/>
      <c r="BF2395" s="33">
        <f t="shared" si="379"/>
        <v>41242</v>
      </c>
      <c r="BG2395" s="34">
        <f t="shared" si="374"/>
        <v>82.88000000000001</v>
      </c>
      <c r="BH2395" s="32">
        <f t="shared" si="375"/>
        <v>1</v>
      </c>
      <c r="BI2395" s="32">
        <f t="shared" si="376"/>
        <v>0</v>
      </c>
      <c r="BJ2395" s="69">
        <f t="shared" si="377"/>
        <v>0</v>
      </c>
      <c r="BK2395" s="158" t="str">
        <f t="shared" si="378"/>
        <v/>
      </c>
    </row>
    <row r="2396" spans="1:63" ht="12" customHeight="1" x14ac:dyDescent="0.2">
      <c r="A2396" s="8"/>
      <c r="B2396" s="7"/>
      <c r="C2396" s="7"/>
      <c r="D2396" s="7"/>
      <c r="E2396" s="7"/>
      <c r="F2396" s="7"/>
      <c r="G2396" s="7"/>
      <c r="H2396" s="7"/>
      <c r="I2396" s="10"/>
      <c r="J2396" s="25"/>
      <c r="K2396" s="250"/>
      <c r="L2396" s="31"/>
      <c r="M2396" s="9"/>
      <c r="N2396" s="11" t="s">
        <v>25</v>
      </c>
      <c r="O2396" s="39"/>
      <c r="P2396" s="47"/>
      <c r="Q2396" s="13"/>
      <c r="R2396" s="248">
        <f t="shared" si="370"/>
        <v>0</v>
      </c>
      <c r="S2396" s="248">
        <f t="shared" si="371"/>
        <v>0</v>
      </c>
      <c r="T2396" s="248">
        <f t="shared" si="372"/>
        <v>0</v>
      </c>
      <c r="U2396" s="248">
        <f t="shared" si="373"/>
        <v>0</v>
      </c>
      <c r="V2396" s="13"/>
      <c r="W2396" s="7"/>
      <c r="AT2396" s="130"/>
      <c r="BF2396" s="33">
        <f t="shared" si="379"/>
        <v>41242</v>
      </c>
      <c r="BG2396" s="34">
        <f t="shared" si="374"/>
        <v>82.88000000000001</v>
      </c>
      <c r="BH2396" s="32">
        <f t="shared" si="375"/>
        <v>1</v>
      </c>
      <c r="BI2396" s="32">
        <f t="shared" si="376"/>
        <v>0</v>
      </c>
      <c r="BJ2396" s="69">
        <f t="shared" si="377"/>
        <v>0</v>
      </c>
      <c r="BK2396" s="158" t="str">
        <f t="shared" si="378"/>
        <v/>
      </c>
    </row>
    <row r="2397" spans="1:63" ht="12" customHeight="1" x14ac:dyDescent="0.2">
      <c r="A2397" s="8"/>
      <c r="B2397" s="7"/>
      <c r="C2397" s="7"/>
      <c r="D2397" s="7"/>
      <c r="E2397" s="7"/>
      <c r="F2397" s="7"/>
      <c r="G2397" s="7"/>
      <c r="H2397" s="7"/>
      <c r="I2397" s="10"/>
      <c r="J2397" s="25"/>
      <c r="K2397" s="250"/>
      <c r="L2397" s="31"/>
      <c r="M2397" s="9"/>
      <c r="N2397" s="11" t="s">
        <v>25</v>
      </c>
      <c r="O2397" s="39"/>
      <c r="P2397" s="47"/>
      <c r="Q2397" s="13"/>
      <c r="R2397" s="248">
        <f t="shared" si="370"/>
        <v>0</v>
      </c>
      <c r="S2397" s="248">
        <f t="shared" si="371"/>
        <v>0</v>
      </c>
      <c r="T2397" s="248">
        <f t="shared" si="372"/>
        <v>0</v>
      </c>
      <c r="U2397" s="248">
        <f t="shared" si="373"/>
        <v>0</v>
      </c>
      <c r="V2397" s="13"/>
      <c r="W2397" s="7"/>
      <c r="AT2397" s="130"/>
      <c r="BF2397" s="33">
        <f t="shared" si="379"/>
        <v>41242</v>
      </c>
      <c r="BG2397" s="34">
        <f t="shared" si="374"/>
        <v>82.88000000000001</v>
      </c>
      <c r="BH2397" s="32">
        <f t="shared" si="375"/>
        <v>1</v>
      </c>
      <c r="BI2397" s="32">
        <f t="shared" si="376"/>
        <v>0</v>
      </c>
      <c r="BJ2397" s="69">
        <f t="shared" si="377"/>
        <v>0</v>
      </c>
      <c r="BK2397" s="158" t="str">
        <f t="shared" si="378"/>
        <v/>
      </c>
    </row>
    <row r="2398" spans="1:63" ht="12" customHeight="1" x14ac:dyDescent="0.2">
      <c r="A2398" s="8"/>
      <c r="B2398" s="7"/>
      <c r="C2398" s="7"/>
      <c r="D2398" s="7"/>
      <c r="E2398" s="7"/>
      <c r="F2398" s="7"/>
      <c r="G2398" s="7"/>
      <c r="H2398" s="7"/>
      <c r="I2398" s="10"/>
      <c r="J2398" s="25"/>
      <c r="K2398" s="250"/>
      <c r="L2398" s="31"/>
      <c r="M2398" s="9"/>
      <c r="N2398" s="11" t="s">
        <v>25</v>
      </c>
      <c r="O2398" s="39"/>
      <c r="P2398" s="47"/>
      <c r="Q2398" s="13"/>
      <c r="R2398" s="248">
        <f t="shared" si="370"/>
        <v>0</v>
      </c>
      <c r="S2398" s="248">
        <f t="shared" si="371"/>
        <v>0</v>
      </c>
      <c r="T2398" s="248">
        <f t="shared" si="372"/>
        <v>0</v>
      </c>
      <c r="U2398" s="248">
        <f t="shared" si="373"/>
        <v>0</v>
      </c>
      <c r="V2398" s="13"/>
      <c r="W2398" s="7"/>
      <c r="AT2398" s="130"/>
      <c r="BF2398" s="33">
        <f t="shared" si="379"/>
        <v>41242</v>
      </c>
      <c r="BG2398" s="34">
        <f t="shared" si="374"/>
        <v>82.88000000000001</v>
      </c>
      <c r="BH2398" s="32">
        <f t="shared" si="375"/>
        <v>1</v>
      </c>
      <c r="BI2398" s="32">
        <f t="shared" si="376"/>
        <v>0</v>
      </c>
      <c r="BJ2398" s="69">
        <f t="shared" si="377"/>
        <v>0</v>
      </c>
      <c r="BK2398" s="158" t="str">
        <f t="shared" si="378"/>
        <v/>
      </c>
    </row>
    <row r="2399" spans="1:63" ht="12" customHeight="1" x14ac:dyDescent="0.2">
      <c r="A2399" s="8"/>
      <c r="B2399" s="7"/>
      <c r="C2399" s="7"/>
      <c r="D2399" s="7"/>
      <c r="E2399" s="7"/>
      <c r="F2399" s="7"/>
      <c r="G2399" s="7"/>
      <c r="H2399" s="7"/>
      <c r="I2399" s="10"/>
      <c r="J2399" s="25"/>
      <c r="K2399" s="250"/>
      <c r="L2399" s="31"/>
      <c r="M2399" s="9"/>
      <c r="N2399" s="11" t="s">
        <v>25</v>
      </c>
      <c r="O2399" s="39"/>
      <c r="P2399" s="47"/>
      <c r="Q2399" s="13"/>
      <c r="R2399" s="248">
        <f t="shared" si="370"/>
        <v>0</v>
      </c>
      <c r="S2399" s="248">
        <f t="shared" si="371"/>
        <v>0</v>
      </c>
      <c r="T2399" s="248">
        <f t="shared" si="372"/>
        <v>0</v>
      </c>
      <c r="U2399" s="248">
        <f t="shared" si="373"/>
        <v>0</v>
      </c>
      <c r="V2399" s="13"/>
      <c r="W2399" s="7"/>
      <c r="AT2399" s="130"/>
      <c r="BF2399" s="33">
        <f t="shared" si="379"/>
        <v>41242</v>
      </c>
      <c r="BG2399" s="34">
        <f t="shared" si="374"/>
        <v>82.88000000000001</v>
      </c>
      <c r="BH2399" s="32">
        <f t="shared" si="375"/>
        <v>1</v>
      </c>
      <c r="BI2399" s="32">
        <f t="shared" si="376"/>
        <v>0</v>
      </c>
      <c r="BJ2399" s="69">
        <f t="shared" si="377"/>
        <v>0</v>
      </c>
      <c r="BK2399" s="158" t="str">
        <f t="shared" si="378"/>
        <v/>
      </c>
    </row>
    <row r="2400" spans="1:63" ht="12" customHeight="1" x14ac:dyDescent="0.2">
      <c r="A2400" s="8"/>
      <c r="B2400" s="7"/>
      <c r="C2400" s="7"/>
      <c r="D2400" s="7"/>
      <c r="E2400" s="7"/>
      <c r="F2400" s="7"/>
      <c r="G2400" s="7"/>
      <c r="H2400" s="7"/>
      <c r="I2400" s="10"/>
      <c r="J2400" s="25"/>
      <c r="K2400" s="250"/>
      <c r="L2400" s="31"/>
      <c r="M2400" s="9"/>
      <c r="N2400" s="11" t="s">
        <v>25</v>
      </c>
      <c r="O2400" s="39"/>
      <c r="P2400" s="47"/>
      <c r="Q2400" s="13"/>
      <c r="R2400" s="248">
        <f t="shared" si="370"/>
        <v>0</v>
      </c>
      <c r="S2400" s="248">
        <f t="shared" si="371"/>
        <v>0</v>
      </c>
      <c r="T2400" s="248">
        <f t="shared" si="372"/>
        <v>0</v>
      </c>
      <c r="U2400" s="248">
        <f t="shared" si="373"/>
        <v>0</v>
      </c>
      <c r="V2400" s="13"/>
      <c r="W2400" s="7"/>
      <c r="AT2400" s="130"/>
      <c r="BF2400" s="33">
        <f t="shared" si="379"/>
        <v>41242</v>
      </c>
      <c r="BG2400" s="34">
        <f t="shared" si="374"/>
        <v>82.88000000000001</v>
      </c>
      <c r="BH2400" s="32">
        <f t="shared" si="375"/>
        <v>1</v>
      </c>
      <c r="BI2400" s="32">
        <f t="shared" si="376"/>
        <v>0</v>
      </c>
      <c r="BJ2400" s="69">
        <f t="shared" si="377"/>
        <v>0</v>
      </c>
      <c r="BK2400" s="158" t="str">
        <f t="shared" si="378"/>
        <v/>
      </c>
    </row>
    <row r="2401" spans="1:63" ht="12" customHeight="1" x14ac:dyDescent="0.2">
      <c r="A2401" s="8"/>
      <c r="B2401" s="7"/>
      <c r="C2401" s="7"/>
      <c r="D2401" s="7"/>
      <c r="E2401" s="7"/>
      <c r="F2401" s="7"/>
      <c r="G2401" s="7"/>
      <c r="H2401" s="7"/>
      <c r="I2401" s="10"/>
      <c r="J2401" s="25"/>
      <c r="K2401" s="250"/>
      <c r="L2401" s="31"/>
      <c r="M2401" s="9"/>
      <c r="N2401" s="11" t="s">
        <v>25</v>
      </c>
      <c r="O2401" s="39"/>
      <c r="P2401" s="47"/>
      <c r="Q2401" s="13"/>
      <c r="R2401" s="248">
        <f t="shared" si="370"/>
        <v>0</v>
      </c>
      <c r="S2401" s="248">
        <f t="shared" si="371"/>
        <v>0</v>
      </c>
      <c r="T2401" s="248">
        <f t="shared" si="372"/>
        <v>0</v>
      </c>
      <c r="U2401" s="248">
        <f t="shared" si="373"/>
        <v>0</v>
      </c>
      <c r="V2401" s="13"/>
      <c r="W2401" s="7"/>
      <c r="AT2401" s="130"/>
      <c r="BF2401" s="33">
        <f t="shared" si="379"/>
        <v>41242</v>
      </c>
      <c r="BG2401" s="34">
        <f t="shared" si="374"/>
        <v>82.88000000000001</v>
      </c>
      <c r="BH2401" s="32">
        <f t="shared" si="375"/>
        <v>1</v>
      </c>
      <c r="BI2401" s="32">
        <f t="shared" si="376"/>
        <v>0</v>
      </c>
      <c r="BJ2401" s="69">
        <f t="shared" si="377"/>
        <v>0</v>
      </c>
      <c r="BK2401" s="158" t="str">
        <f t="shared" si="378"/>
        <v/>
      </c>
    </row>
    <row r="2402" spans="1:63" ht="12" customHeight="1" x14ac:dyDescent="0.2">
      <c r="A2402" s="8"/>
      <c r="B2402" s="7"/>
      <c r="C2402" s="7"/>
      <c r="D2402" s="7"/>
      <c r="E2402" s="7"/>
      <c r="F2402" s="7"/>
      <c r="G2402" s="7"/>
      <c r="H2402" s="7"/>
      <c r="I2402" s="10"/>
      <c r="J2402" s="25"/>
      <c r="K2402" s="250"/>
      <c r="L2402" s="31"/>
      <c r="M2402" s="9"/>
      <c r="N2402" s="11" t="s">
        <v>25</v>
      </c>
      <c r="O2402" s="39"/>
      <c r="P2402" s="47"/>
      <c r="Q2402" s="13"/>
      <c r="R2402" s="248">
        <f t="shared" si="370"/>
        <v>0</v>
      </c>
      <c r="S2402" s="248">
        <f t="shared" si="371"/>
        <v>0</v>
      </c>
      <c r="T2402" s="248">
        <f t="shared" si="372"/>
        <v>0</v>
      </c>
      <c r="U2402" s="248">
        <f t="shared" si="373"/>
        <v>0</v>
      </c>
      <c r="V2402" s="13"/>
      <c r="W2402" s="7"/>
      <c r="AT2402" s="130"/>
      <c r="BF2402" s="33">
        <f t="shared" si="379"/>
        <v>41242</v>
      </c>
      <c r="BG2402" s="34">
        <f t="shared" si="374"/>
        <v>82.88000000000001</v>
      </c>
      <c r="BH2402" s="32">
        <f t="shared" si="375"/>
        <v>1</v>
      </c>
      <c r="BI2402" s="32">
        <f t="shared" si="376"/>
        <v>0</v>
      </c>
      <c r="BJ2402" s="69">
        <f t="shared" si="377"/>
        <v>0</v>
      </c>
      <c r="BK2402" s="158" t="str">
        <f t="shared" si="378"/>
        <v/>
      </c>
    </row>
    <row r="2403" spans="1:63" ht="12" customHeight="1" x14ac:dyDescent="0.2">
      <c r="A2403" s="8"/>
      <c r="B2403" s="7"/>
      <c r="C2403" s="7"/>
      <c r="D2403" s="7"/>
      <c r="E2403" s="7"/>
      <c r="F2403" s="7"/>
      <c r="G2403" s="7"/>
      <c r="H2403" s="7"/>
      <c r="I2403" s="10"/>
      <c r="J2403" s="25"/>
      <c r="K2403" s="250"/>
      <c r="L2403" s="31"/>
      <c r="M2403" s="9"/>
      <c r="N2403" s="11" t="s">
        <v>25</v>
      </c>
      <c r="O2403" s="39"/>
      <c r="P2403" s="47"/>
      <c r="Q2403" s="13"/>
      <c r="R2403" s="248">
        <f t="shared" si="370"/>
        <v>0</v>
      </c>
      <c r="S2403" s="248">
        <f t="shared" si="371"/>
        <v>0</v>
      </c>
      <c r="T2403" s="248">
        <f t="shared" si="372"/>
        <v>0</v>
      </c>
      <c r="U2403" s="248">
        <f t="shared" si="373"/>
        <v>0</v>
      </c>
      <c r="V2403" s="13"/>
      <c r="W2403" s="7"/>
      <c r="AT2403" s="130"/>
      <c r="BF2403" s="33">
        <f t="shared" si="379"/>
        <v>41242</v>
      </c>
      <c r="BG2403" s="34">
        <f t="shared" si="374"/>
        <v>82.88000000000001</v>
      </c>
      <c r="BH2403" s="32">
        <f t="shared" si="375"/>
        <v>1</v>
      </c>
      <c r="BI2403" s="32">
        <f t="shared" si="376"/>
        <v>0</v>
      </c>
      <c r="BJ2403" s="69">
        <f t="shared" si="377"/>
        <v>0</v>
      </c>
      <c r="BK2403" s="158" t="str">
        <f t="shared" si="378"/>
        <v/>
      </c>
    </row>
    <row r="2404" spans="1:63" ht="12" customHeight="1" x14ac:dyDescent="0.2">
      <c r="A2404" s="8"/>
      <c r="B2404" s="7"/>
      <c r="C2404" s="7"/>
      <c r="D2404" s="7"/>
      <c r="E2404" s="7"/>
      <c r="F2404" s="7"/>
      <c r="G2404" s="7"/>
      <c r="H2404" s="7"/>
      <c r="I2404" s="10"/>
      <c r="J2404" s="25"/>
      <c r="K2404" s="250"/>
      <c r="L2404" s="31"/>
      <c r="M2404" s="9"/>
      <c r="N2404" s="11" t="s">
        <v>25</v>
      </c>
      <c r="O2404" s="39"/>
      <c r="P2404" s="47"/>
      <c r="Q2404" s="13"/>
      <c r="R2404" s="248">
        <f t="shared" si="370"/>
        <v>0</v>
      </c>
      <c r="S2404" s="248">
        <f t="shared" si="371"/>
        <v>0</v>
      </c>
      <c r="T2404" s="248">
        <f t="shared" si="372"/>
        <v>0</v>
      </c>
      <c r="U2404" s="248">
        <f t="shared" si="373"/>
        <v>0</v>
      </c>
      <c r="V2404" s="13"/>
      <c r="W2404" s="7"/>
      <c r="AT2404" s="130"/>
      <c r="BF2404" s="33">
        <f t="shared" si="379"/>
        <v>41242</v>
      </c>
      <c r="BG2404" s="34">
        <f t="shared" si="374"/>
        <v>82.88000000000001</v>
      </c>
      <c r="BH2404" s="32">
        <f t="shared" si="375"/>
        <v>1</v>
      </c>
      <c r="BI2404" s="32">
        <f t="shared" si="376"/>
        <v>0</v>
      </c>
      <c r="BJ2404" s="69">
        <f t="shared" si="377"/>
        <v>0</v>
      </c>
      <c r="BK2404" s="158" t="str">
        <f t="shared" si="378"/>
        <v/>
      </c>
    </row>
    <row r="2405" spans="1:63" ht="12" customHeight="1" x14ac:dyDescent="0.2">
      <c r="A2405" s="8"/>
      <c r="B2405" s="7"/>
      <c r="C2405" s="7"/>
      <c r="D2405" s="7"/>
      <c r="E2405" s="7"/>
      <c r="F2405" s="7"/>
      <c r="G2405" s="7"/>
      <c r="H2405" s="7"/>
      <c r="I2405" s="10"/>
      <c r="J2405" s="25"/>
      <c r="K2405" s="250"/>
      <c r="L2405" s="31"/>
      <c r="M2405" s="9"/>
      <c r="N2405" s="11" t="s">
        <v>25</v>
      </c>
      <c r="O2405" s="39"/>
      <c r="P2405" s="47"/>
      <c r="Q2405" s="13"/>
      <c r="R2405" s="248">
        <f t="shared" si="370"/>
        <v>0</v>
      </c>
      <c r="S2405" s="248">
        <f t="shared" si="371"/>
        <v>0</v>
      </c>
      <c r="T2405" s="248">
        <f t="shared" si="372"/>
        <v>0</v>
      </c>
      <c r="U2405" s="248">
        <f t="shared" si="373"/>
        <v>0</v>
      </c>
      <c r="V2405" s="13"/>
      <c r="W2405" s="7"/>
      <c r="AT2405" s="130"/>
      <c r="BF2405" s="33">
        <f t="shared" si="379"/>
        <v>41242</v>
      </c>
      <c r="BG2405" s="34">
        <f t="shared" si="374"/>
        <v>82.88000000000001</v>
      </c>
      <c r="BH2405" s="32">
        <f t="shared" si="375"/>
        <v>1</v>
      </c>
      <c r="BI2405" s="32">
        <f t="shared" si="376"/>
        <v>0</v>
      </c>
      <c r="BJ2405" s="69">
        <f t="shared" si="377"/>
        <v>0</v>
      </c>
      <c r="BK2405" s="158" t="str">
        <f t="shared" si="378"/>
        <v/>
      </c>
    </row>
    <row r="2406" spans="1:63" ht="12" customHeight="1" x14ac:dyDescent="0.2">
      <c r="A2406" s="8"/>
      <c r="B2406" s="7"/>
      <c r="C2406" s="7"/>
      <c r="D2406" s="7"/>
      <c r="E2406" s="7"/>
      <c r="F2406" s="7"/>
      <c r="G2406" s="7"/>
      <c r="H2406" s="7"/>
      <c r="I2406" s="10"/>
      <c r="J2406" s="25"/>
      <c r="K2406" s="250"/>
      <c r="L2406" s="31"/>
      <c r="M2406" s="9"/>
      <c r="N2406" s="11" t="s">
        <v>25</v>
      </c>
      <c r="O2406" s="39"/>
      <c r="P2406" s="47"/>
      <c r="Q2406" s="13"/>
      <c r="R2406" s="248">
        <f t="shared" si="370"/>
        <v>0</v>
      </c>
      <c r="S2406" s="248">
        <f t="shared" si="371"/>
        <v>0</v>
      </c>
      <c r="T2406" s="248">
        <f t="shared" si="372"/>
        <v>0</v>
      </c>
      <c r="U2406" s="248">
        <f t="shared" si="373"/>
        <v>0</v>
      </c>
      <c r="V2406" s="13"/>
      <c r="W2406" s="7"/>
      <c r="AT2406" s="130"/>
      <c r="BF2406" s="33">
        <f t="shared" si="379"/>
        <v>41242</v>
      </c>
      <c r="BG2406" s="34">
        <f t="shared" si="374"/>
        <v>82.88000000000001</v>
      </c>
      <c r="BH2406" s="32">
        <f t="shared" si="375"/>
        <v>1</v>
      </c>
      <c r="BI2406" s="32">
        <f t="shared" si="376"/>
        <v>0</v>
      </c>
      <c r="BJ2406" s="69">
        <f t="shared" si="377"/>
        <v>0</v>
      </c>
      <c r="BK2406" s="158" t="str">
        <f t="shared" si="378"/>
        <v/>
      </c>
    </row>
    <row r="2407" spans="1:63" ht="12" customHeight="1" x14ac:dyDescent="0.2">
      <c r="A2407" s="8"/>
      <c r="B2407" s="7"/>
      <c r="C2407" s="7"/>
      <c r="D2407" s="7"/>
      <c r="E2407" s="7"/>
      <c r="F2407" s="7"/>
      <c r="G2407" s="7"/>
      <c r="H2407" s="7"/>
      <c r="I2407" s="10"/>
      <c r="J2407" s="25"/>
      <c r="K2407" s="250"/>
      <c r="L2407" s="31"/>
      <c r="M2407" s="9"/>
      <c r="N2407" s="11" t="s">
        <v>25</v>
      </c>
      <c r="O2407" s="39"/>
      <c r="P2407" s="47"/>
      <c r="Q2407" s="13"/>
      <c r="R2407" s="248">
        <f t="shared" si="370"/>
        <v>0</v>
      </c>
      <c r="S2407" s="248">
        <f t="shared" si="371"/>
        <v>0</v>
      </c>
      <c r="T2407" s="248">
        <f t="shared" si="372"/>
        <v>0</v>
      </c>
      <c r="U2407" s="248">
        <f t="shared" si="373"/>
        <v>0</v>
      </c>
      <c r="V2407" s="13"/>
      <c r="W2407" s="7"/>
      <c r="AT2407" s="130"/>
      <c r="BF2407" s="33">
        <f t="shared" si="379"/>
        <v>41242</v>
      </c>
      <c r="BG2407" s="34">
        <f t="shared" si="374"/>
        <v>82.88000000000001</v>
      </c>
      <c r="BH2407" s="32">
        <f t="shared" si="375"/>
        <v>1</v>
      </c>
      <c r="BI2407" s="32">
        <f t="shared" si="376"/>
        <v>0</v>
      </c>
      <c r="BJ2407" s="69">
        <f t="shared" si="377"/>
        <v>0</v>
      </c>
      <c r="BK2407" s="158" t="str">
        <f t="shared" si="378"/>
        <v/>
      </c>
    </row>
    <row r="2408" spans="1:63" ht="12" customHeight="1" x14ac:dyDescent="0.2">
      <c r="A2408" s="8"/>
      <c r="B2408" s="7"/>
      <c r="C2408" s="7"/>
      <c r="D2408" s="7"/>
      <c r="E2408" s="7"/>
      <c r="F2408" s="7"/>
      <c r="G2408" s="7"/>
      <c r="H2408" s="7"/>
      <c r="I2408" s="10"/>
      <c r="J2408" s="25"/>
      <c r="K2408" s="250"/>
      <c r="L2408" s="31"/>
      <c r="M2408" s="9"/>
      <c r="N2408" s="11" t="s">
        <v>25</v>
      </c>
      <c r="O2408" s="39"/>
      <c r="P2408" s="47"/>
      <c r="Q2408" s="13"/>
      <c r="R2408" s="248">
        <f t="shared" si="370"/>
        <v>0</v>
      </c>
      <c r="S2408" s="248">
        <f t="shared" si="371"/>
        <v>0</v>
      </c>
      <c r="T2408" s="248">
        <f t="shared" si="372"/>
        <v>0</v>
      </c>
      <c r="U2408" s="248">
        <f t="shared" si="373"/>
        <v>0</v>
      </c>
      <c r="V2408" s="13"/>
      <c r="W2408" s="7"/>
      <c r="AT2408" s="130"/>
      <c r="BF2408" s="33">
        <f t="shared" si="379"/>
        <v>41242</v>
      </c>
      <c r="BG2408" s="34">
        <f t="shared" si="374"/>
        <v>82.88000000000001</v>
      </c>
      <c r="BH2408" s="32">
        <f t="shared" si="375"/>
        <v>1</v>
      </c>
      <c r="BI2408" s="32">
        <f t="shared" si="376"/>
        <v>0</v>
      </c>
      <c r="BJ2408" s="69">
        <f t="shared" si="377"/>
        <v>0</v>
      </c>
      <c r="BK2408" s="158" t="str">
        <f t="shared" si="378"/>
        <v/>
      </c>
    </row>
    <row r="2409" spans="1:63" ht="12" customHeight="1" x14ac:dyDescent="0.2">
      <c r="A2409" s="8"/>
      <c r="B2409" s="7"/>
      <c r="C2409" s="7"/>
      <c r="D2409" s="7"/>
      <c r="E2409" s="7"/>
      <c r="F2409" s="7"/>
      <c r="G2409" s="7"/>
      <c r="H2409" s="7"/>
      <c r="I2409" s="10"/>
      <c r="J2409" s="25"/>
      <c r="K2409" s="250"/>
      <c r="L2409" s="31"/>
      <c r="M2409" s="9"/>
      <c r="N2409" s="11" t="s">
        <v>25</v>
      </c>
      <c r="O2409" s="39"/>
      <c r="P2409" s="47"/>
      <c r="Q2409" s="13"/>
      <c r="R2409" s="248">
        <f t="shared" si="370"/>
        <v>0</v>
      </c>
      <c r="S2409" s="248">
        <f t="shared" si="371"/>
        <v>0</v>
      </c>
      <c r="T2409" s="248">
        <f t="shared" si="372"/>
        <v>0</v>
      </c>
      <c r="U2409" s="248">
        <f t="shared" si="373"/>
        <v>0</v>
      </c>
      <c r="V2409" s="13"/>
      <c r="W2409" s="7"/>
      <c r="AT2409" s="130"/>
      <c r="BF2409" s="33">
        <f t="shared" si="379"/>
        <v>41242</v>
      </c>
      <c r="BG2409" s="34">
        <f t="shared" si="374"/>
        <v>82.88000000000001</v>
      </c>
      <c r="BH2409" s="32">
        <f t="shared" si="375"/>
        <v>1</v>
      </c>
      <c r="BI2409" s="32">
        <f t="shared" si="376"/>
        <v>0</v>
      </c>
      <c r="BJ2409" s="69">
        <f t="shared" si="377"/>
        <v>0</v>
      </c>
      <c r="BK2409" s="158" t="str">
        <f t="shared" si="378"/>
        <v/>
      </c>
    </row>
    <row r="2410" spans="1:63" ht="12" customHeight="1" x14ac:dyDescent="0.2">
      <c r="A2410" s="8"/>
      <c r="B2410" s="7"/>
      <c r="C2410" s="7"/>
      <c r="D2410" s="7"/>
      <c r="E2410" s="7"/>
      <c r="F2410" s="7"/>
      <c r="G2410" s="7"/>
      <c r="H2410" s="7"/>
      <c r="I2410" s="10"/>
      <c r="J2410" s="25"/>
      <c r="K2410" s="250"/>
      <c r="L2410" s="31"/>
      <c r="M2410" s="9"/>
      <c r="N2410" s="11" t="s">
        <v>25</v>
      </c>
      <c r="O2410" s="39"/>
      <c r="P2410" s="47"/>
      <c r="Q2410" s="13"/>
      <c r="R2410" s="248">
        <f t="shared" si="370"/>
        <v>0</v>
      </c>
      <c r="S2410" s="248">
        <f t="shared" si="371"/>
        <v>0</v>
      </c>
      <c r="T2410" s="248">
        <f t="shared" si="372"/>
        <v>0</v>
      </c>
      <c r="U2410" s="248">
        <f t="shared" si="373"/>
        <v>0</v>
      </c>
      <c r="V2410" s="13"/>
      <c r="W2410" s="7"/>
      <c r="AT2410" s="130"/>
      <c r="BF2410" s="33">
        <f t="shared" si="379"/>
        <v>41242</v>
      </c>
      <c r="BG2410" s="34">
        <f t="shared" si="374"/>
        <v>82.88000000000001</v>
      </c>
      <c r="BH2410" s="32">
        <f t="shared" si="375"/>
        <v>1</v>
      </c>
      <c r="BI2410" s="32">
        <f t="shared" si="376"/>
        <v>0</v>
      </c>
      <c r="BJ2410" s="69">
        <f t="shared" si="377"/>
        <v>0</v>
      </c>
      <c r="BK2410" s="158" t="str">
        <f t="shared" si="378"/>
        <v/>
      </c>
    </row>
    <row r="2411" spans="1:63" ht="12" customHeight="1" x14ac:dyDescent="0.2">
      <c r="A2411" s="8"/>
      <c r="B2411" s="7"/>
      <c r="C2411" s="7"/>
      <c r="D2411" s="7"/>
      <c r="E2411" s="7"/>
      <c r="F2411" s="7"/>
      <c r="G2411" s="7"/>
      <c r="H2411" s="7"/>
      <c r="I2411" s="10"/>
      <c r="J2411" s="25"/>
      <c r="K2411" s="250"/>
      <c r="L2411" s="31"/>
      <c r="M2411" s="9"/>
      <c r="N2411" s="11" t="s">
        <v>25</v>
      </c>
      <c r="O2411" s="39"/>
      <c r="P2411" s="47"/>
      <c r="Q2411" s="13"/>
      <c r="R2411" s="248">
        <f t="shared" si="370"/>
        <v>0</v>
      </c>
      <c r="S2411" s="248">
        <f t="shared" si="371"/>
        <v>0</v>
      </c>
      <c r="T2411" s="248">
        <f t="shared" si="372"/>
        <v>0</v>
      </c>
      <c r="U2411" s="248">
        <f t="shared" si="373"/>
        <v>0</v>
      </c>
      <c r="V2411" s="13"/>
      <c r="W2411" s="7"/>
      <c r="AT2411" s="130"/>
      <c r="BF2411" s="33">
        <f t="shared" si="379"/>
        <v>41242</v>
      </c>
      <c r="BG2411" s="34">
        <f t="shared" si="374"/>
        <v>82.88000000000001</v>
      </c>
      <c r="BH2411" s="32">
        <f t="shared" si="375"/>
        <v>1</v>
      </c>
      <c r="BI2411" s="32">
        <f t="shared" si="376"/>
        <v>0</v>
      </c>
      <c r="BJ2411" s="69">
        <f t="shared" si="377"/>
        <v>0</v>
      </c>
      <c r="BK2411" s="158" t="str">
        <f t="shared" si="378"/>
        <v/>
      </c>
    </row>
    <row r="2412" spans="1:63" ht="12" customHeight="1" x14ac:dyDescent="0.2">
      <c r="A2412" s="8"/>
      <c r="B2412" s="7"/>
      <c r="C2412" s="7"/>
      <c r="D2412" s="7"/>
      <c r="E2412" s="7"/>
      <c r="F2412" s="7"/>
      <c r="G2412" s="7"/>
      <c r="H2412" s="7"/>
      <c r="I2412" s="10"/>
      <c r="J2412" s="25"/>
      <c r="K2412" s="250"/>
      <c r="L2412" s="31"/>
      <c r="M2412" s="9"/>
      <c r="N2412" s="11" t="s">
        <v>25</v>
      </c>
      <c r="O2412" s="39"/>
      <c r="P2412" s="47"/>
      <c r="Q2412" s="13"/>
      <c r="R2412" s="248">
        <f t="shared" si="370"/>
        <v>0</v>
      </c>
      <c r="S2412" s="248">
        <f t="shared" si="371"/>
        <v>0</v>
      </c>
      <c r="T2412" s="248">
        <f t="shared" si="372"/>
        <v>0</v>
      </c>
      <c r="U2412" s="248">
        <f t="shared" si="373"/>
        <v>0</v>
      </c>
      <c r="V2412" s="13"/>
      <c r="W2412" s="7"/>
      <c r="AT2412" s="130"/>
      <c r="BF2412" s="33">
        <f t="shared" si="379"/>
        <v>41242</v>
      </c>
      <c r="BG2412" s="34">
        <f t="shared" si="374"/>
        <v>82.88000000000001</v>
      </c>
      <c r="BH2412" s="32">
        <f t="shared" si="375"/>
        <v>1</v>
      </c>
      <c r="BI2412" s="32">
        <f t="shared" si="376"/>
        <v>0</v>
      </c>
      <c r="BJ2412" s="69">
        <f t="shared" si="377"/>
        <v>0</v>
      </c>
      <c r="BK2412" s="158" t="str">
        <f t="shared" si="378"/>
        <v/>
      </c>
    </row>
    <row r="2413" spans="1:63" ht="12" customHeight="1" x14ac:dyDescent="0.2">
      <c r="A2413" s="8"/>
      <c r="B2413" s="7"/>
      <c r="C2413" s="7"/>
      <c r="D2413" s="7"/>
      <c r="E2413" s="7"/>
      <c r="F2413" s="7"/>
      <c r="G2413" s="7"/>
      <c r="H2413" s="7"/>
      <c r="I2413" s="10"/>
      <c r="J2413" s="25"/>
      <c r="K2413" s="250"/>
      <c r="L2413" s="31"/>
      <c r="M2413" s="9"/>
      <c r="N2413" s="11" t="s">
        <v>25</v>
      </c>
      <c r="O2413" s="39"/>
      <c r="P2413" s="47"/>
      <c r="Q2413" s="13"/>
      <c r="R2413" s="248">
        <f t="shared" si="370"/>
        <v>0</v>
      </c>
      <c r="S2413" s="248">
        <f t="shared" si="371"/>
        <v>0</v>
      </c>
      <c r="T2413" s="248">
        <f t="shared" si="372"/>
        <v>0</v>
      </c>
      <c r="U2413" s="248">
        <f t="shared" si="373"/>
        <v>0</v>
      </c>
      <c r="V2413" s="13"/>
      <c r="W2413" s="7"/>
      <c r="AT2413" s="130"/>
      <c r="BF2413" s="33">
        <f t="shared" si="379"/>
        <v>41242</v>
      </c>
      <c r="BG2413" s="34">
        <f t="shared" si="374"/>
        <v>82.88000000000001</v>
      </c>
      <c r="BH2413" s="32">
        <f t="shared" si="375"/>
        <v>1</v>
      </c>
      <c r="BI2413" s="32">
        <f t="shared" si="376"/>
        <v>0</v>
      </c>
      <c r="BJ2413" s="69">
        <f t="shared" si="377"/>
        <v>0</v>
      </c>
      <c r="BK2413" s="158" t="str">
        <f t="shared" si="378"/>
        <v/>
      </c>
    </row>
    <row r="2414" spans="1:63" ht="12" customHeight="1" x14ac:dyDescent="0.2">
      <c r="A2414" s="8"/>
      <c r="B2414" s="7"/>
      <c r="C2414" s="7"/>
      <c r="D2414" s="7"/>
      <c r="E2414" s="7"/>
      <c r="F2414" s="7"/>
      <c r="G2414" s="7"/>
      <c r="H2414" s="7"/>
      <c r="I2414" s="10"/>
      <c r="J2414" s="25"/>
      <c r="K2414" s="250"/>
      <c r="L2414" s="31"/>
      <c r="M2414" s="9"/>
      <c r="N2414" s="11" t="s">
        <v>25</v>
      </c>
      <c r="O2414" s="39"/>
      <c r="P2414" s="47"/>
      <c r="Q2414" s="13"/>
      <c r="R2414" s="248">
        <f t="shared" si="370"/>
        <v>0</v>
      </c>
      <c r="S2414" s="248">
        <f t="shared" si="371"/>
        <v>0</v>
      </c>
      <c r="T2414" s="248">
        <f t="shared" si="372"/>
        <v>0</v>
      </c>
      <c r="U2414" s="248">
        <f t="shared" si="373"/>
        <v>0</v>
      </c>
      <c r="V2414" s="13"/>
      <c r="W2414" s="7"/>
      <c r="AT2414" s="130"/>
      <c r="BF2414" s="33">
        <f t="shared" si="379"/>
        <v>41242</v>
      </c>
      <c r="BG2414" s="34">
        <f t="shared" si="374"/>
        <v>82.88000000000001</v>
      </c>
      <c r="BH2414" s="32">
        <f t="shared" si="375"/>
        <v>1</v>
      </c>
      <c r="BI2414" s="32">
        <f t="shared" si="376"/>
        <v>0</v>
      </c>
      <c r="BJ2414" s="69">
        <f t="shared" si="377"/>
        <v>0</v>
      </c>
      <c r="BK2414" s="158" t="str">
        <f t="shared" si="378"/>
        <v/>
      </c>
    </row>
    <row r="2415" spans="1:63" ht="12" customHeight="1" x14ac:dyDescent="0.2">
      <c r="A2415" s="8"/>
      <c r="B2415" s="7"/>
      <c r="C2415" s="7"/>
      <c r="D2415" s="7"/>
      <c r="E2415" s="7"/>
      <c r="F2415" s="7"/>
      <c r="G2415" s="7"/>
      <c r="H2415" s="7"/>
      <c r="I2415" s="10"/>
      <c r="J2415" s="25"/>
      <c r="K2415" s="250"/>
      <c r="L2415" s="31"/>
      <c r="M2415" s="9"/>
      <c r="N2415" s="11" t="s">
        <v>25</v>
      </c>
      <c r="O2415" s="39"/>
      <c r="P2415" s="47"/>
      <c r="Q2415" s="13"/>
      <c r="R2415" s="248">
        <f t="shared" si="370"/>
        <v>0</v>
      </c>
      <c r="S2415" s="248">
        <f t="shared" si="371"/>
        <v>0</v>
      </c>
      <c r="T2415" s="248">
        <f t="shared" si="372"/>
        <v>0</v>
      </c>
      <c r="U2415" s="248">
        <f t="shared" si="373"/>
        <v>0</v>
      </c>
      <c r="V2415" s="13"/>
      <c r="W2415" s="7"/>
      <c r="AT2415" s="130"/>
      <c r="BF2415" s="33">
        <f t="shared" si="379"/>
        <v>41242</v>
      </c>
      <c r="BG2415" s="34">
        <f t="shared" si="374"/>
        <v>82.88000000000001</v>
      </c>
      <c r="BH2415" s="32">
        <f t="shared" si="375"/>
        <v>1</v>
      </c>
      <c r="BI2415" s="32">
        <f t="shared" si="376"/>
        <v>0</v>
      </c>
      <c r="BJ2415" s="69">
        <f t="shared" si="377"/>
        <v>0</v>
      </c>
      <c r="BK2415" s="158" t="str">
        <f t="shared" si="378"/>
        <v/>
      </c>
    </row>
    <row r="2416" spans="1:63" ht="12" customHeight="1" x14ac:dyDescent="0.2">
      <c r="A2416" s="8"/>
      <c r="B2416" s="7"/>
      <c r="C2416" s="7"/>
      <c r="D2416" s="7"/>
      <c r="E2416" s="7"/>
      <c r="F2416" s="7"/>
      <c r="G2416" s="7"/>
      <c r="H2416" s="7"/>
      <c r="I2416" s="10"/>
      <c r="J2416" s="25"/>
      <c r="K2416" s="250"/>
      <c r="L2416" s="31"/>
      <c r="M2416" s="9"/>
      <c r="N2416" s="11" t="s">
        <v>25</v>
      </c>
      <c r="O2416" s="39"/>
      <c r="P2416" s="47"/>
      <c r="Q2416" s="13"/>
      <c r="R2416" s="248">
        <f t="shared" si="370"/>
        <v>0</v>
      </c>
      <c r="S2416" s="248">
        <f t="shared" si="371"/>
        <v>0</v>
      </c>
      <c r="T2416" s="248">
        <f t="shared" si="372"/>
        <v>0</v>
      </c>
      <c r="U2416" s="248">
        <f t="shared" si="373"/>
        <v>0</v>
      </c>
      <c r="V2416" s="13"/>
      <c r="W2416" s="7"/>
      <c r="AT2416" s="130"/>
      <c r="BF2416" s="33">
        <f t="shared" si="379"/>
        <v>41242</v>
      </c>
      <c r="BG2416" s="34">
        <f t="shared" si="374"/>
        <v>82.88000000000001</v>
      </c>
      <c r="BH2416" s="32">
        <f t="shared" si="375"/>
        <v>1</v>
      </c>
      <c r="BI2416" s="32">
        <f t="shared" si="376"/>
        <v>0</v>
      </c>
      <c r="BJ2416" s="69">
        <f t="shared" si="377"/>
        <v>0</v>
      </c>
      <c r="BK2416" s="158" t="str">
        <f t="shared" si="378"/>
        <v/>
      </c>
    </row>
    <row r="2417" spans="1:63" ht="12" customHeight="1" x14ac:dyDescent="0.2">
      <c r="A2417" s="8"/>
      <c r="B2417" s="7"/>
      <c r="C2417" s="7"/>
      <c r="D2417" s="7"/>
      <c r="E2417" s="7"/>
      <c r="F2417" s="7"/>
      <c r="G2417" s="7"/>
      <c r="H2417" s="7"/>
      <c r="I2417" s="10"/>
      <c r="J2417" s="25"/>
      <c r="K2417" s="250"/>
      <c r="L2417" s="31"/>
      <c r="M2417" s="9"/>
      <c r="N2417" s="11" t="s">
        <v>25</v>
      </c>
      <c r="O2417" s="39"/>
      <c r="P2417" s="47"/>
      <c r="Q2417" s="13"/>
      <c r="R2417" s="248">
        <f t="shared" si="370"/>
        <v>0</v>
      </c>
      <c r="S2417" s="248">
        <f t="shared" si="371"/>
        <v>0</v>
      </c>
      <c r="T2417" s="248">
        <f t="shared" si="372"/>
        <v>0</v>
      </c>
      <c r="U2417" s="248">
        <f t="shared" si="373"/>
        <v>0</v>
      </c>
      <c r="V2417" s="13"/>
      <c r="W2417" s="7"/>
      <c r="AT2417" s="130"/>
      <c r="BF2417" s="33">
        <f t="shared" si="379"/>
        <v>41242</v>
      </c>
      <c r="BG2417" s="34">
        <f t="shared" si="374"/>
        <v>82.88000000000001</v>
      </c>
      <c r="BH2417" s="32">
        <f t="shared" si="375"/>
        <v>1</v>
      </c>
      <c r="BI2417" s="32">
        <f t="shared" si="376"/>
        <v>0</v>
      </c>
      <c r="BJ2417" s="69">
        <f t="shared" si="377"/>
        <v>0</v>
      </c>
      <c r="BK2417" s="158" t="str">
        <f t="shared" si="378"/>
        <v/>
      </c>
    </row>
    <row r="2418" spans="1:63" ht="12" customHeight="1" x14ac:dyDescent="0.2">
      <c r="A2418" s="8"/>
      <c r="B2418" s="7"/>
      <c r="C2418" s="7"/>
      <c r="D2418" s="7"/>
      <c r="E2418" s="7"/>
      <c r="F2418" s="7"/>
      <c r="G2418" s="7"/>
      <c r="H2418" s="7"/>
      <c r="I2418" s="10"/>
      <c r="J2418" s="25"/>
      <c r="K2418" s="250"/>
      <c r="L2418" s="31"/>
      <c r="M2418" s="9"/>
      <c r="N2418" s="11" t="s">
        <v>25</v>
      </c>
      <c r="O2418" s="39"/>
      <c r="P2418" s="47"/>
      <c r="Q2418" s="13"/>
      <c r="R2418" s="248">
        <f t="shared" si="370"/>
        <v>0</v>
      </c>
      <c r="S2418" s="248">
        <f t="shared" si="371"/>
        <v>0</v>
      </c>
      <c r="T2418" s="248">
        <f t="shared" si="372"/>
        <v>0</v>
      </c>
      <c r="U2418" s="248">
        <f t="shared" si="373"/>
        <v>0</v>
      </c>
      <c r="V2418" s="13"/>
      <c r="W2418" s="7"/>
      <c r="AT2418" s="130"/>
      <c r="BF2418" s="33">
        <f t="shared" si="379"/>
        <v>41242</v>
      </c>
      <c r="BG2418" s="34">
        <f t="shared" si="374"/>
        <v>82.88000000000001</v>
      </c>
      <c r="BH2418" s="32">
        <f t="shared" si="375"/>
        <v>1</v>
      </c>
      <c r="BI2418" s="32">
        <f t="shared" si="376"/>
        <v>0</v>
      </c>
      <c r="BJ2418" s="69">
        <f t="shared" si="377"/>
        <v>0</v>
      </c>
      <c r="BK2418" s="158" t="str">
        <f t="shared" si="378"/>
        <v/>
      </c>
    </row>
    <row r="2419" spans="1:63" ht="12" customHeight="1" x14ac:dyDescent="0.2">
      <c r="A2419" s="8"/>
      <c r="B2419" s="7"/>
      <c r="C2419" s="7"/>
      <c r="D2419" s="7"/>
      <c r="E2419" s="7"/>
      <c r="F2419" s="7"/>
      <c r="G2419" s="7"/>
      <c r="H2419" s="7"/>
      <c r="I2419" s="10"/>
      <c r="J2419" s="25"/>
      <c r="K2419" s="250"/>
      <c r="L2419" s="31"/>
      <c r="M2419" s="9"/>
      <c r="N2419" s="11" t="s">
        <v>25</v>
      </c>
      <c r="O2419" s="39"/>
      <c r="P2419" s="47"/>
      <c r="Q2419" s="13"/>
      <c r="R2419" s="248">
        <f t="shared" si="370"/>
        <v>0</v>
      </c>
      <c r="S2419" s="248">
        <f t="shared" si="371"/>
        <v>0</v>
      </c>
      <c r="T2419" s="248">
        <f t="shared" si="372"/>
        <v>0</v>
      </c>
      <c r="U2419" s="248">
        <f t="shared" si="373"/>
        <v>0</v>
      </c>
      <c r="V2419" s="13"/>
      <c r="W2419" s="7"/>
      <c r="AT2419" s="130"/>
      <c r="BF2419" s="33">
        <f t="shared" si="379"/>
        <v>41242</v>
      </c>
      <c r="BG2419" s="34">
        <f t="shared" si="374"/>
        <v>82.88000000000001</v>
      </c>
      <c r="BH2419" s="32">
        <f t="shared" si="375"/>
        <v>1</v>
      </c>
      <c r="BI2419" s="32">
        <f t="shared" si="376"/>
        <v>0</v>
      </c>
      <c r="BJ2419" s="69">
        <f t="shared" si="377"/>
        <v>0</v>
      </c>
      <c r="BK2419" s="158" t="str">
        <f t="shared" si="378"/>
        <v/>
      </c>
    </row>
    <row r="2420" spans="1:63" ht="12" customHeight="1" x14ac:dyDescent="0.2">
      <c r="A2420" s="8"/>
      <c r="B2420" s="7"/>
      <c r="C2420" s="7"/>
      <c r="D2420" s="7"/>
      <c r="E2420" s="7"/>
      <c r="F2420" s="7"/>
      <c r="G2420" s="7"/>
      <c r="H2420" s="7"/>
      <c r="I2420" s="10"/>
      <c r="J2420" s="25"/>
      <c r="K2420" s="250"/>
      <c r="L2420" s="31"/>
      <c r="M2420" s="9"/>
      <c r="N2420" s="11" t="s">
        <v>25</v>
      </c>
      <c r="O2420" s="39"/>
      <c r="P2420" s="47"/>
      <c r="Q2420" s="13"/>
      <c r="R2420" s="248">
        <f t="shared" si="370"/>
        <v>0</v>
      </c>
      <c r="S2420" s="248">
        <f t="shared" si="371"/>
        <v>0</v>
      </c>
      <c r="T2420" s="248">
        <f t="shared" si="372"/>
        <v>0</v>
      </c>
      <c r="U2420" s="248">
        <f t="shared" si="373"/>
        <v>0</v>
      </c>
      <c r="V2420" s="13"/>
      <c r="W2420" s="7"/>
      <c r="AT2420" s="130"/>
      <c r="BF2420" s="33">
        <f t="shared" si="379"/>
        <v>41242</v>
      </c>
      <c r="BG2420" s="34">
        <f t="shared" si="374"/>
        <v>82.88000000000001</v>
      </c>
      <c r="BH2420" s="32">
        <f t="shared" si="375"/>
        <v>1</v>
      </c>
      <c r="BI2420" s="32">
        <f t="shared" si="376"/>
        <v>0</v>
      </c>
      <c r="BJ2420" s="69">
        <f t="shared" si="377"/>
        <v>0</v>
      </c>
      <c r="BK2420" s="158" t="str">
        <f t="shared" si="378"/>
        <v/>
      </c>
    </row>
    <row r="2421" spans="1:63" ht="12" customHeight="1" x14ac:dyDescent="0.2">
      <c r="A2421" s="8"/>
      <c r="B2421" s="7"/>
      <c r="C2421" s="7"/>
      <c r="D2421" s="7"/>
      <c r="E2421" s="7"/>
      <c r="F2421" s="7"/>
      <c r="G2421" s="7"/>
      <c r="H2421" s="7"/>
      <c r="I2421" s="10"/>
      <c r="J2421" s="25"/>
      <c r="K2421" s="250"/>
      <c r="L2421" s="31"/>
      <c r="M2421" s="9"/>
      <c r="N2421" s="11" t="s">
        <v>25</v>
      </c>
      <c r="O2421" s="39"/>
      <c r="P2421" s="47"/>
      <c r="Q2421" s="13"/>
      <c r="R2421" s="248">
        <f t="shared" si="370"/>
        <v>0</v>
      </c>
      <c r="S2421" s="248">
        <f t="shared" si="371"/>
        <v>0</v>
      </c>
      <c r="T2421" s="248">
        <f t="shared" si="372"/>
        <v>0</v>
      </c>
      <c r="U2421" s="248">
        <f t="shared" si="373"/>
        <v>0</v>
      </c>
      <c r="V2421" s="13"/>
      <c r="W2421" s="7"/>
      <c r="AT2421" s="130"/>
      <c r="BF2421" s="33">
        <f t="shared" si="379"/>
        <v>41242</v>
      </c>
      <c r="BG2421" s="34">
        <f t="shared" si="374"/>
        <v>82.88000000000001</v>
      </c>
      <c r="BH2421" s="32">
        <f t="shared" si="375"/>
        <v>1</v>
      </c>
      <c r="BI2421" s="32">
        <f t="shared" si="376"/>
        <v>0</v>
      </c>
      <c r="BJ2421" s="69">
        <f t="shared" si="377"/>
        <v>0</v>
      </c>
      <c r="BK2421" s="158" t="str">
        <f t="shared" si="378"/>
        <v/>
      </c>
    </row>
    <row r="2422" spans="1:63" ht="12" customHeight="1" x14ac:dyDescent="0.2">
      <c r="A2422" s="8"/>
      <c r="B2422" s="7"/>
      <c r="C2422" s="7"/>
      <c r="D2422" s="7"/>
      <c r="E2422" s="7"/>
      <c r="F2422" s="7"/>
      <c r="G2422" s="7"/>
      <c r="H2422" s="7"/>
      <c r="I2422" s="10"/>
      <c r="J2422" s="25"/>
      <c r="K2422" s="250"/>
      <c r="L2422" s="31"/>
      <c r="M2422" s="9"/>
      <c r="N2422" s="11" t="s">
        <v>25</v>
      </c>
      <c r="O2422" s="39"/>
      <c r="P2422" s="47"/>
      <c r="Q2422" s="13"/>
      <c r="R2422" s="248">
        <f t="shared" si="370"/>
        <v>0</v>
      </c>
      <c r="S2422" s="248">
        <f t="shared" si="371"/>
        <v>0</v>
      </c>
      <c r="T2422" s="248">
        <f t="shared" si="372"/>
        <v>0</v>
      </c>
      <c r="U2422" s="248">
        <f t="shared" si="373"/>
        <v>0</v>
      </c>
      <c r="V2422" s="13"/>
      <c r="W2422" s="7"/>
      <c r="AT2422" s="130"/>
      <c r="BF2422" s="33">
        <f t="shared" si="379"/>
        <v>41242</v>
      </c>
      <c r="BG2422" s="34">
        <f t="shared" si="374"/>
        <v>82.88000000000001</v>
      </c>
      <c r="BH2422" s="32">
        <f t="shared" si="375"/>
        <v>1</v>
      </c>
      <c r="BI2422" s="32">
        <f t="shared" si="376"/>
        <v>0</v>
      </c>
      <c r="BJ2422" s="69">
        <f t="shared" si="377"/>
        <v>0</v>
      </c>
      <c r="BK2422" s="158" t="str">
        <f t="shared" si="378"/>
        <v/>
      </c>
    </row>
    <row r="2423" spans="1:63" ht="12" customHeight="1" x14ac:dyDescent="0.2">
      <c r="A2423" s="8"/>
      <c r="B2423" s="7"/>
      <c r="C2423" s="7"/>
      <c r="D2423" s="7"/>
      <c r="E2423" s="7"/>
      <c r="F2423" s="7"/>
      <c r="G2423" s="7"/>
      <c r="H2423" s="7"/>
      <c r="I2423" s="10"/>
      <c r="J2423" s="25"/>
      <c r="K2423" s="250"/>
      <c r="L2423" s="31"/>
      <c r="M2423" s="9"/>
      <c r="N2423" s="11" t="s">
        <v>25</v>
      </c>
      <c r="O2423" s="39"/>
      <c r="P2423" s="47"/>
      <c r="Q2423" s="13"/>
      <c r="R2423" s="248">
        <f t="shared" si="370"/>
        <v>0</v>
      </c>
      <c r="S2423" s="248">
        <f t="shared" si="371"/>
        <v>0</v>
      </c>
      <c r="T2423" s="248">
        <f t="shared" si="372"/>
        <v>0</v>
      </c>
      <c r="U2423" s="248">
        <f t="shared" si="373"/>
        <v>0</v>
      </c>
      <c r="V2423" s="13"/>
      <c r="W2423" s="7"/>
      <c r="AT2423" s="130"/>
      <c r="BF2423" s="33">
        <f t="shared" si="379"/>
        <v>41242</v>
      </c>
      <c r="BG2423" s="34">
        <f t="shared" si="374"/>
        <v>82.88000000000001</v>
      </c>
      <c r="BH2423" s="32">
        <f t="shared" si="375"/>
        <v>1</v>
      </c>
      <c r="BI2423" s="32">
        <f t="shared" si="376"/>
        <v>0</v>
      </c>
      <c r="BJ2423" s="69">
        <f t="shared" si="377"/>
        <v>0</v>
      </c>
      <c r="BK2423" s="158" t="str">
        <f t="shared" si="378"/>
        <v/>
      </c>
    </row>
    <row r="2424" spans="1:63" ht="12" customHeight="1" x14ac:dyDescent="0.2">
      <c r="A2424" s="8"/>
      <c r="B2424" s="7"/>
      <c r="C2424" s="7"/>
      <c r="D2424" s="7"/>
      <c r="E2424" s="7"/>
      <c r="F2424" s="7"/>
      <c r="G2424" s="7"/>
      <c r="H2424" s="7"/>
      <c r="I2424" s="10"/>
      <c r="J2424" s="25"/>
      <c r="K2424" s="250"/>
      <c r="L2424" s="31"/>
      <c r="M2424" s="9"/>
      <c r="N2424" s="11" t="s">
        <v>25</v>
      </c>
      <c r="O2424" s="39"/>
      <c r="P2424" s="47"/>
      <c r="Q2424" s="13"/>
      <c r="R2424" s="248">
        <f t="shared" si="370"/>
        <v>0</v>
      </c>
      <c r="S2424" s="248">
        <f t="shared" si="371"/>
        <v>0</v>
      </c>
      <c r="T2424" s="248">
        <f t="shared" si="372"/>
        <v>0</v>
      </c>
      <c r="U2424" s="248">
        <f t="shared" si="373"/>
        <v>0</v>
      </c>
      <c r="V2424" s="13"/>
      <c r="W2424" s="7"/>
      <c r="AT2424" s="130"/>
      <c r="BF2424" s="33">
        <f t="shared" si="379"/>
        <v>41242</v>
      </c>
      <c r="BG2424" s="34">
        <f t="shared" si="374"/>
        <v>82.88000000000001</v>
      </c>
      <c r="BH2424" s="32">
        <f t="shared" si="375"/>
        <v>1</v>
      </c>
      <c r="BI2424" s="32">
        <f t="shared" si="376"/>
        <v>0</v>
      </c>
      <c r="BJ2424" s="69">
        <f t="shared" si="377"/>
        <v>0</v>
      </c>
      <c r="BK2424" s="158" t="str">
        <f t="shared" si="378"/>
        <v/>
      </c>
    </row>
    <row r="2425" spans="1:63" ht="12" customHeight="1" x14ac:dyDescent="0.2">
      <c r="A2425" s="8"/>
      <c r="B2425" s="7"/>
      <c r="C2425" s="7"/>
      <c r="D2425" s="7"/>
      <c r="E2425" s="7"/>
      <c r="F2425" s="7"/>
      <c r="G2425" s="7"/>
      <c r="H2425" s="7"/>
      <c r="I2425" s="10"/>
      <c r="J2425" s="25"/>
      <c r="K2425" s="250"/>
      <c r="L2425" s="31"/>
      <c r="M2425" s="9"/>
      <c r="N2425" s="11" t="s">
        <v>25</v>
      </c>
      <c r="O2425" s="39"/>
      <c r="P2425" s="47"/>
      <c r="Q2425" s="13"/>
      <c r="R2425" s="248">
        <f t="shared" si="370"/>
        <v>0</v>
      </c>
      <c r="S2425" s="248">
        <f t="shared" si="371"/>
        <v>0</v>
      </c>
      <c r="T2425" s="248">
        <f t="shared" si="372"/>
        <v>0</v>
      </c>
      <c r="U2425" s="248">
        <f t="shared" si="373"/>
        <v>0</v>
      </c>
      <c r="V2425" s="13"/>
      <c r="W2425" s="7"/>
      <c r="AT2425" s="130"/>
      <c r="BF2425" s="33">
        <f t="shared" si="379"/>
        <v>41242</v>
      </c>
      <c r="BG2425" s="34">
        <f t="shared" si="374"/>
        <v>82.88000000000001</v>
      </c>
      <c r="BH2425" s="32">
        <f t="shared" si="375"/>
        <v>1</v>
      </c>
      <c r="BI2425" s="32">
        <f t="shared" si="376"/>
        <v>0</v>
      </c>
      <c r="BJ2425" s="69">
        <f t="shared" si="377"/>
        <v>0</v>
      </c>
      <c r="BK2425" s="158" t="str">
        <f t="shared" si="378"/>
        <v/>
      </c>
    </row>
    <row r="2426" spans="1:63" ht="12" customHeight="1" x14ac:dyDescent="0.2">
      <c r="A2426" s="8"/>
      <c r="B2426" s="7"/>
      <c r="C2426" s="7"/>
      <c r="D2426" s="7"/>
      <c r="E2426" s="7"/>
      <c r="F2426" s="7"/>
      <c r="G2426" s="7"/>
      <c r="H2426" s="7"/>
      <c r="I2426" s="10"/>
      <c r="J2426" s="25"/>
      <c r="K2426" s="250"/>
      <c r="L2426" s="31"/>
      <c r="M2426" s="9"/>
      <c r="N2426" s="11" t="s">
        <v>25</v>
      </c>
      <c r="O2426" s="39"/>
      <c r="P2426" s="47"/>
      <c r="Q2426" s="13"/>
      <c r="R2426" s="248">
        <f t="shared" si="370"/>
        <v>0</v>
      </c>
      <c r="S2426" s="248">
        <f t="shared" si="371"/>
        <v>0</v>
      </c>
      <c r="T2426" s="248">
        <f t="shared" si="372"/>
        <v>0</v>
      </c>
      <c r="U2426" s="248">
        <f t="shared" si="373"/>
        <v>0</v>
      </c>
      <c r="V2426" s="13"/>
      <c r="W2426" s="7"/>
      <c r="AT2426" s="130"/>
      <c r="BF2426" s="33">
        <f t="shared" si="379"/>
        <v>41242</v>
      </c>
      <c r="BG2426" s="34">
        <f t="shared" si="374"/>
        <v>82.88000000000001</v>
      </c>
      <c r="BH2426" s="32">
        <f t="shared" si="375"/>
        <v>1</v>
      </c>
      <c r="BI2426" s="32">
        <f t="shared" si="376"/>
        <v>0</v>
      </c>
      <c r="BJ2426" s="69">
        <f t="shared" si="377"/>
        <v>0</v>
      </c>
      <c r="BK2426" s="158" t="str">
        <f t="shared" si="378"/>
        <v/>
      </c>
    </row>
    <row r="2427" spans="1:63" ht="12" customHeight="1" x14ac:dyDescent="0.2">
      <c r="A2427" s="8"/>
      <c r="B2427" s="7"/>
      <c r="C2427" s="7"/>
      <c r="D2427" s="7"/>
      <c r="E2427" s="7"/>
      <c r="F2427" s="7"/>
      <c r="G2427" s="7"/>
      <c r="H2427" s="7"/>
      <c r="I2427" s="10"/>
      <c r="J2427" s="25"/>
      <c r="K2427" s="250"/>
      <c r="L2427" s="31"/>
      <c r="M2427" s="9"/>
      <c r="N2427" s="11" t="s">
        <v>25</v>
      </c>
      <c r="O2427" s="39"/>
      <c r="P2427" s="47"/>
      <c r="Q2427" s="13"/>
      <c r="R2427" s="248">
        <f t="shared" si="370"/>
        <v>0</v>
      </c>
      <c r="S2427" s="248">
        <f t="shared" si="371"/>
        <v>0</v>
      </c>
      <c r="T2427" s="248">
        <f t="shared" si="372"/>
        <v>0</v>
      </c>
      <c r="U2427" s="248">
        <f t="shared" si="373"/>
        <v>0</v>
      </c>
      <c r="V2427" s="13"/>
      <c r="W2427" s="7"/>
      <c r="AT2427" s="130"/>
      <c r="BF2427" s="33">
        <f t="shared" si="379"/>
        <v>41242</v>
      </c>
      <c r="BG2427" s="34">
        <f t="shared" si="374"/>
        <v>82.88000000000001</v>
      </c>
      <c r="BH2427" s="32">
        <f t="shared" si="375"/>
        <v>1</v>
      </c>
      <c r="BI2427" s="32">
        <f t="shared" si="376"/>
        <v>0</v>
      </c>
      <c r="BJ2427" s="69">
        <f t="shared" si="377"/>
        <v>0</v>
      </c>
      <c r="BK2427" s="158" t="str">
        <f t="shared" si="378"/>
        <v/>
      </c>
    </row>
    <row r="2428" spans="1:63" ht="12" customHeight="1" x14ac:dyDescent="0.2">
      <c r="A2428" s="8"/>
      <c r="B2428" s="7"/>
      <c r="C2428" s="7"/>
      <c r="D2428" s="7"/>
      <c r="E2428" s="7"/>
      <c r="F2428" s="7"/>
      <c r="G2428" s="7"/>
      <c r="H2428" s="7"/>
      <c r="I2428" s="10"/>
      <c r="J2428" s="25"/>
      <c r="K2428" s="250"/>
      <c r="L2428" s="31"/>
      <c r="M2428" s="9"/>
      <c r="N2428" s="11" t="s">
        <v>25</v>
      </c>
      <c r="O2428" s="39"/>
      <c r="P2428" s="47"/>
      <c r="Q2428" s="13"/>
      <c r="R2428" s="248">
        <f t="shared" si="370"/>
        <v>0</v>
      </c>
      <c r="S2428" s="248">
        <f t="shared" si="371"/>
        <v>0</v>
      </c>
      <c r="T2428" s="248">
        <f t="shared" si="372"/>
        <v>0</v>
      </c>
      <c r="U2428" s="248">
        <f t="shared" si="373"/>
        <v>0</v>
      </c>
      <c r="V2428" s="13"/>
      <c r="W2428" s="7"/>
      <c r="AT2428" s="130"/>
      <c r="BF2428" s="33">
        <f t="shared" si="379"/>
        <v>41242</v>
      </c>
      <c r="BG2428" s="34">
        <f t="shared" si="374"/>
        <v>82.88000000000001</v>
      </c>
      <c r="BH2428" s="32">
        <f t="shared" si="375"/>
        <v>1</v>
      </c>
      <c r="BI2428" s="32">
        <f t="shared" si="376"/>
        <v>0</v>
      </c>
      <c r="BJ2428" s="69">
        <f t="shared" si="377"/>
        <v>0</v>
      </c>
      <c r="BK2428" s="158" t="str">
        <f t="shared" si="378"/>
        <v/>
      </c>
    </row>
    <row r="2429" spans="1:63" ht="12" customHeight="1" x14ac:dyDescent="0.2">
      <c r="A2429" s="8"/>
      <c r="B2429" s="7"/>
      <c r="C2429" s="7"/>
      <c r="D2429" s="7"/>
      <c r="E2429" s="7"/>
      <c r="F2429" s="7"/>
      <c r="G2429" s="7"/>
      <c r="H2429" s="7"/>
      <c r="I2429" s="10"/>
      <c r="J2429" s="25"/>
      <c r="K2429" s="250"/>
      <c r="L2429" s="31"/>
      <c r="M2429" s="9"/>
      <c r="N2429" s="11" t="s">
        <v>25</v>
      </c>
      <c r="O2429" s="39"/>
      <c r="P2429" s="47"/>
      <c r="Q2429" s="13"/>
      <c r="R2429" s="248">
        <f t="shared" si="370"/>
        <v>0</v>
      </c>
      <c r="S2429" s="248">
        <f t="shared" si="371"/>
        <v>0</v>
      </c>
      <c r="T2429" s="248">
        <f t="shared" si="372"/>
        <v>0</v>
      </c>
      <c r="U2429" s="248">
        <f t="shared" si="373"/>
        <v>0</v>
      </c>
      <c r="V2429" s="13"/>
      <c r="W2429" s="7"/>
      <c r="AT2429" s="130"/>
      <c r="BF2429" s="33">
        <f t="shared" si="379"/>
        <v>41242</v>
      </c>
      <c r="BG2429" s="34">
        <f t="shared" si="374"/>
        <v>82.88000000000001</v>
      </c>
      <c r="BH2429" s="32">
        <f t="shared" si="375"/>
        <v>1</v>
      </c>
      <c r="BI2429" s="32">
        <f t="shared" si="376"/>
        <v>0</v>
      </c>
      <c r="BJ2429" s="69">
        <f t="shared" si="377"/>
        <v>0</v>
      </c>
      <c r="BK2429" s="158" t="str">
        <f t="shared" si="378"/>
        <v/>
      </c>
    </row>
    <row r="2430" spans="1:63" ht="12" customHeight="1" x14ac:dyDescent="0.2">
      <c r="A2430" s="8"/>
      <c r="B2430" s="7"/>
      <c r="C2430" s="7"/>
      <c r="D2430" s="7"/>
      <c r="E2430" s="7"/>
      <c r="F2430" s="7"/>
      <c r="G2430" s="7"/>
      <c r="H2430" s="7"/>
      <c r="I2430" s="10"/>
      <c r="J2430" s="25"/>
      <c r="K2430" s="250"/>
      <c r="L2430" s="31"/>
      <c r="M2430" s="9"/>
      <c r="N2430" s="11" t="s">
        <v>25</v>
      </c>
      <c r="O2430" s="39"/>
      <c r="P2430" s="47"/>
      <c r="Q2430" s="13"/>
      <c r="R2430" s="248">
        <f t="shared" si="370"/>
        <v>0</v>
      </c>
      <c r="S2430" s="248">
        <f t="shared" si="371"/>
        <v>0</v>
      </c>
      <c r="T2430" s="248">
        <f t="shared" si="372"/>
        <v>0</v>
      </c>
      <c r="U2430" s="248">
        <f t="shared" si="373"/>
        <v>0</v>
      </c>
      <c r="V2430" s="13"/>
      <c r="W2430" s="7"/>
      <c r="AT2430" s="130"/>
      <c r="BF2430" s="33">
        <f t="shared" si="379"/>
        <v>41242</v>
      </c>
      <c r="BG2430" s="34">
        <f t="shared" si="374"/>
        <v>82.88000000000001</v>
      </c>
      <c r="BH2430" s="32">
        <f t="shared" si="375"/>
        <v>1</v>
      </c>
      <c r="BI2430" s="32">
        <f t="shared" si="376"/>
        <v>0</v>
      </c>
      <c r="BJ2430" s="69">
        <f t="shared" si="377"/>
        <v>0</v>
      </c>
      <c r="BK2430" s="158" t="str">
        <f t="shared" si="378"/>
        <v/>
      </c>
    </row>
    <row r="2431" spans="1:63" ht="12" customHeight="1" x14ac:dyDescent="0.2">
      <c r="A2431" s="8"/>
      <c r="B2431" s="7"/>
      <c r="C2431" s="7"/>
      <c r="D2431" s="7"/>
      <c r="E2431" s="7"/>
      <c r="F2431" s="7"/>
      <c r="G2431" s="7"/>
      <c r="H2431" s="7"/>
      <c r="I2431" s="10"/>
      <c r="J2431" s="25"/>
      <c r="K2431" s="250"/>
      <c r="L2431" s="31"/>
      <c r="M2431" s="9"/>
      <c r="N2431" s="11" t="s">
        <v>25</v>
      </c>
      <c r="O2431" s="39"/>
      <c r="P2431" s="47"/>
      <c r="Q2431" s="13"/>
      <c r="R2431" s="248">
        <f t="shared" si="370"/>
        <v>0</v>
      </c>
      <c r="S2431" s="248">
        <f t="shared" si="371"/>
        <v>0</v>
      </c>
      <c r="T2431" s="248">
        <f t="shared" si="372"/>
        <v>0</v>
      </c>
      <c r="U2431" s="248">
        <f t="shared" si="373"/>
        <v>0</v>
      </c>
      <c r="V2431" s="13"/>
      <c r="W2431" s="7"/>
      <c r="AT2431" s="130"/>
      <c r="BF2431" s="33">
        <f t="shared" si="379"/>
        <v>41242</v>
      </c>
      <c r="BG2431" s="34">
        <f t="shared" si="374"/>
        <v>82.88000000000001</v>
      </c>
      <c r="BH2431" s="32">
        <f t="shared" si="375"/>
        <v>1</v>
      </c>
      <c r="BI2431" s="32">
        <f t="shared" si="376"/>
        <v>0</v>
      </c>
      <c r="BJ2431" s="69">
        <f t="shared" si="377"/>
        <v>0</v>
      </c>
      <c r="BK2431" s="158" t="str">
        <f t="shared" si="378"/>
        <v/>
      </c>
    </row>
    <row r="2432" spans="1:63" ht="12" customHeight="1" x14ac:dyDescent="0.2">
      <c r="A2432" s="8"/>
      <c r="B2432" s="7"/>
      <c r="C2432" s="7"/>
      <c r="D2432" s="7"/>
      <c r="E2432" s="7"/>
      <c r="F2432" s="7"/>
      <c r="G2432" s="7"/>
      <c r="H2432" s="7"/>
      <c r="I2432" s="10"/>
      <c r="J2432" s="25"/>
      <c r="K2432" s="250"/>
      <c r="L2432" s="31"/>
      <c r="M2432" s="9"/>
      <c r="N2432" s="11" t="s">
        <v>25</v>
      </c>
      <c r="O2432" s="39"/>
      <c r="P2432" s="47"/>
      <c r="Q2432" s="13"/>
      <c r="R2432" s="248">
        <f t="shared" si="370"/>
        <v>0</v>
      </c>
      <c r="S2432" s="248">
        <f t="shared" si="371"/>
        <v>0</v>
      </c>
      <c r="T2432" s="248">
        <f t="shared" si="372"/>
        <v>0</v>
      </c>
      <c r="U2432" s="248">
        <f t="shared" si="373"/>
        <v>0</v>
      </c>
      <c r="V2432" s="13"/>
      <c r="W2432" s="7"/>
      <c r="AT2432" s="130"/>
      <c r="BF2432" s="33">
        <f t="shared" si="379"/>
        <v>41242</v>
      </c>
      <c r="BG2432" s="34">
        <f t="shared" si="374"/>
        <v>82.88000000000001</v>
      </c>
      <c r="BH2432" s="32">
        <f t="shared" si="375"/>
        <v>1</v>
      </c>
      <c r="BI2432" s="32">
        <f t="shared" si="376"/>
        <v>0</v>
      </c>
      <c r="BJ2432" s="69">
        <f t="shared" si="377"/>
        <v>0</v>
      </c>
      <c r="BK2432" s="158" t="str">
        <f t="shared" si="378"/>
        <v/>
      </c>
    </row>
    <row r="2433" spans="1:63" ht="12" customHeight="1" x14ac:dyDescent="0.2">
      <c r="A2433" s="8"/>
      <c r="B2433" s="7"/>
      <c r="C2433" s="7"/>
      <c r="D2433" s="7"/>
      <c r="E2433" s="7"/>
      <c r="F2433" s="7"/>
      <c r="G2433" s="7"/>
      <c r="H2433" s="7"/>
      <c r="I2433" s="10"/>
      <c r="J2433" s="25"/>
      <c r="K2433" s="250"/>
      <c r="L2433" s="31"/>
      <c r="M2433" s="9"/>
      <c r="N2433" s="11" t="s">
        <v>25</v>
      </c>
      <c r="O2433" s="39"/>
      <c r="P2433" s="47"/>
      <c r="Q2433" s="13"/>
      <c r="R2433" s="248">
        <f t="shared" si="370"/>
        <v>0</v>
      </c>
      <c r="S2433" s="248">
        <f t="shared" si="371"/>
        <v>0</v>
      </c>
      <c r="T2433" s="248">
        <f t="shared" si="372"/>
        <v>0</v>
      </c>
      <c r="U2433" s="248">
        <f t="shared" si="373"/>
        <v>0</v>
      </c>
      <c r="V2433" s="13"/>
      <c r="W2433" s="7"/>
      <c r="AT2433" s="130"/>
      <c r="BF2433" s="33">
        <f t="shared" si="379"/>
        <v>41242</v>
      </c>
      <c r="BG2433" s="34">
        <f t="shared" si="374"/>
        <v>82.88000000000001</v>
      </c>
      <c r="BH2433" s="32">
        <f t="shared" si="375"/>
        <v>1</v>
      </c>
      <c r="BI2433" s="32">
        <f t="shared" si="376"/>
        <v>0</v>
      </c>
      <c r="BJ2433" s="69">
        <f t="shared" si="377"/>
        <v>0</v>
      </c>
      <c r="BK2433" s="158" t="str">
        <f t="shared" si="378"/>
        <v/>
      </c>
    </row>
    <row r="2434" spans="1:63" ht="12" customHeight="1" x14ac:dyDescent="0.2">
      <c r="A2434" s="8"/>
      <c r="B2434" s="7"/>
      <c r="C2434" s="7"/>
      <c r="D2434" s="7"/>
      <c r="E2434" s="7"/>
      <c r="F2434" s="7"/>
      <c r="G2434" s="7"/>
      <c r="H2434" s="7"/>
      <c r="I2434" s="10"/>
      <c r="J2434" s="25"/>
      <c r="K2434" s="250"/>
      <c r="L2434" s="31"/>
      <c r="M2434" s="9"/>
      <c r="N2434" s="11" t="s">
        <v>25</v>
      </c>
      <c r="O2434" s="39"/>
      <c r="P2434" s="47"/>
      <c r="Q2434" s="13"/>
      <c r="R2434" s="248">
        <f t="shared" si="370"/>
        <v>0</v>
      </c>
      <c r="S2434" s="248">
        <f t="shared" si="371"/>
        <v>0</v>
      </c>
      <c r="T2434" s="248">
        <f t="shared" si="372"/>
        <v>0</v>
      </c>
      <c r="U2434" s="248">
        <f t="shared" si="373"/>
        <v>0</v>
      </c>
      <c r="V2434" s="13"/>
      <c r="W2434" s="7"/>
      <c r="AT2434" s="130"/>
      <c r="BF2434" s="33">
        <f t="shared" si="379"/>
        <v>41242</v>
      </c>
      <c r="BG2434" s="34">
        <f t="shared" si="374"/>
        <v>82.88000000000001</v>
      </c>
      <c r="BH2434" s="32">
        <f t="shared" si="375"/>
        <v>1</v>
      </c>
      <c r="BI2434" s="32">
        <f t="shared" si="376"/>
        <v>0</v>
      </c>
      <c r="BJ2434" s="69">
        <f t="shared" si="377"/>
        <v>0</v>
      </c>
      <c r="BK2434" s="158" t="str">
        <f t="shared" si="378"/>
        <v/>
      </c>
    </row>
    <row r="2435" spans="1:63" ht="12" customHeight="1" x14ac:dyDescent="0.2">
      <c r="A2435" s="8"/>
      <c r="B2435" s="7"/>
      <c r="C2435" s="7"/>
      <c r="D2435" s="7"/>
      <c r="E2435" s="7"/>
      <c r="F2435" s="7"/>
      <c r="G2435" s="7"/>
      <c r="H2435" s="7"/>
      <c r="I2435" s="10"/>
      <c r="J2435" s="25"/>
      <c r="K2435" s="250"/>
      <c r="L2435" s="31"/>
      <c r="M2435" s="9"/>
      <c r="N2435" s="11" t="s">
        <v>25</v>
      </c>
      <c r="O2435" s="39"/>
      <c r="P2435" s="47"/>
      <c r="Q2435" s="13"/>
      <c r="R2435" s="248">
        <f t="shared" si="370"/>
        <v>0</v>
      </c>
      <c r="S2435" s="248">
        <f t="shared" si="371"/>
        <v>0</v>
      </c>
      <c r="T2435" s="248">
        <f t="shared" si="372"/>
        <v>0</v>
      </c>
      <c r="U2435" s="248">
        <f t="shared" si="373"/>
        <v>0</v>
      </c>
      <c r="V2435" s="13"/>
      <c r="W2435" s="7"/>
      <c r="AT2435" s="130"/>
      <c r="BF2435" s="33">
        <f t="shared" si="379"/>
        <v>41242</v>
      </c>
      <c r="BG2435" s="34">
        <f t="shared" si="374"/>
        <v>82.88000000000001</v>
      </c>
      <c r="BH2435" s="32">
        <f t="shared" si="375"/>
        <v>1</v>
      </c>
      <c r="BI2435" s="32">
        <f t="shared" si="376"/>
        <v>0</v>
      </c>
      <c r="BJ2435" s="69">
        <f t="shared" si="377"/>
        <v>0</v>
      </c>
      <c r="BK2435" s="158" t="str">
        <f t="shared" si="378"/>
        <v/>
      </c>
    </row>
    <row r="2436" spans="1:63" ht="12" customHeight="1" x14ac:dyDescent="0.2">
      <c r="A2436" s="8"/>
      <c r="B2436" s="7"/>
      <c r="C2436" s="7"/>
      <c r="D2436" s="7"/>
      <c r="E2436" s="7"/>
      <c r="F2436" s="7"/>
      <c r="G2436" s="7"/>
      <c r="H2436" s="7"/>
      <c r="I2436" s="10"/>
      <c r="J2436" s="25"/>
      <c r="K2436" s="250"/>
      <c r="L2436" s="31"/>
      <c r="M2436" s="9"/>
      <c r="N2436" s="11" t="s">
        <v>25</v>
      </c>
      <c r="O2436" s="39"/>
      <c r="P2436" s="47"/>
      <c r="Q2436" s="13"/>
      <c r="R2436" s="248">
        <f t="shared" si="370"/>
        <v>0</v>
      </c>
      <c r="S2436" s="248">
        <f t="shared" si="371"/>
        <v>0</v>
      </c>
      <c r="T2436" s="248">
        <f t="shared" si="372"/>
        <v>0</v>
      </c>
      <c r="U2436" s="248">
        <f t="shared" si="373"/>
        <v>0</v>
      </c>
      <c r="V2436" s="13"/>
      <c r="W2436" s="7"/>
      <c r="AT2436" s="130"/>
      <c r="BF2436" s="33">
        <f t="shared" si="379"/>
        <v>41242</v>
      </c>
      <c r="BG2436" s="34">
        <f t="shared" si="374"/>
        <v>82.88000000000001</v>
      </c>
      <c r="BH2436" s="32">
        <f t="shared" si="375"/>
        <v>1</v>
      </c>
      <c r="BI2436" s="32">
        <f t="shared" si="376"/>
        <v>0</v>
      </c>
      <c r="BJ2436" s="69">
        <f t="shared" si="377"/>
        <v>0</v>
      </c>
      <c r="BK2436" s="158" t="str">
        <f t="shared" si="378"/>
        <v/>
      </c>
    </row>
    <row r="2437" spans="1:63" ht="12" customHeight="1" x14ac:dyDescent="0.2">
      <c r="A2437" s="8"/>
      <c r="B2437" s="7"/>
      <c r="C2437" s="7"/>
      <c r="D2437" s="7"/>
      <c r="E2437" s="7"/>
      <c r="F2437" s="7"/>
      <c r="G2437" s="7"/>
      <c r="H2437" s="7"/>
      <c r="I2437" s="10"/>
      <c r="J2437" s="25"/>
      <c r="K2437" s="250"/>
      <c r="L2437" s="31"/>
      <c r="M2437" s="9"/>
      <c r="N2437" s="11" t="s">
        <v>25</v>
      </c>
      <c r="O2437" s="39"/>
      <c r="P2437" s="47"/>
      <c r="Q2437" s="13"/>
      <c r="R2437" s="248">
        <f t="shared" si="370"/>
        <v>0</v>
      </c>
      <c r="S2437" s="248">
        <f t="shared" si="371"/>
        <v>0</v>
      </c>
      <c r="T2437" s="248">
        <f t="shared" si="372"/>
        <v>0</v>
      </c>
      <c r="U2437" s="248">
        <f t="shared" si="373"/>
        <v>0</v>
      </c>
      <c r="V2437" s="13"/>
      <c r="W2437" s="7"/>
      <c r="AT2437" s="130"/>
      <c r="BF2437" s="33">
        <f t="shared" si="379"/>
        <v>41242</v>
      </c>
      <c r="BG2437" s="34">
        <f t="shared" si="374"/>
        <v>82.88000000000001</v>
      </c>
      <c r="BH2437" s="32">
        <f t="shared" si="375"/>
        <v>1</v>
      </c>
      <c r="BI2437" s="32">
        <f t="shared" si="376"/>
        <v>0</v>
      </c>
      <c r="BJ2437" s="69">
        <f t="shared" si="377"/>
        <v>0</v>
      </c>
      <c r="BK2437" s="158" t="str">
        <f t="shared" si="378"/>
        <v/>
      </c>
    </row>
    <row r="2438" spans="1:63" ht="12" customHeight="1" x14ac:dyDescent="0.2">
      <c r="A2438" s="8"/>
      <c r="B2438" s="7"/>
      <c r="C2438" s="7"/>
      <c r="D2438" s="7"/>
      <c r="E2438" s="7"/>
      <c r="F2438" s="7"/>
      <c r="G2438" s="7"/>
      <c r="H2438" s="7"/>
      <c r="I2438" s="10"/>
      <c r="J2438" s="25"/>
      <c r="K2438" s="250"/>
      <c r="L2438" s="31"/>
      <c r="M2438" s="9"/>
      <c r="N2438" s="11" t="s">
        <v>25</v>
      </c>
      <c r="O2438" s="39"/>
      <c r="P2438" s="47"/>
      <c r="Q2438" s="13"/>
      <c r="R2438" s="248">
        <f t="shared" si="370"/>
        <v>0</v>
      </c>
      <c r="S2438" s="248">
        <f t="shared" si="371"/>
        <v>0</v>
      </c>
      <c r="T2438" s="248">
        <f t="shared" si="372"/>
        <v>0</v>
      </c>
      <c r="U2438" s="248">
        <f t="shared" si="373"/>
        <v>0</v>
      </c>
      <c r="V2438" s="13"/>
      <c r="W2438" s="7"/>
      <c r="AT2438" s="130"/>
      <c r="BF2438" s="33">
        <f t="shared" si="379"/>
        <v>41242</v>
      </c>
      <c r="BG2438" s="34">
        <f t="shared" si="374"/>
        <v>82.88000000000001</v>
      </c>
      <c r="BH2438" s="32">
        <f t="shared" si="375"/>
        <v>1</v>
      </c>
      <c r="BI2438" s="32">
        <f t="shared" si="376"/>
        <v>0</v>
      </c>
      <c r="BJ2438" s="69">
        <f t="shared" si="377"/>
        <v>0</v>
      </c>
      <c r="BK2438" s="158" t="str">
        <f t="shared" si="378"/>
        <v/>
      </c>
    </row>
    <row r="2439" spans="1:63" ht="12" customHeight="1" x14ac:dyDescent="0.2">
      <c r="A2439" s="8"/>
      <c r="B2439" s="7"/>
      <c r="C2439" s="7"/>
      <c r="D2439" s="7"/>
      <c r="E2439" s="7"/>
      <c r="F2439" s="7"/>
      <c r="G2439" s="7"/>
      <c r="H2439" s="7"/>
      <c r="I2439" s="10"/>
      <c r="J2439" s="25"/>
      <c r="K2439" s="250"/>
      <c r="L2439" s="31"/>
      <c r="M2439" s="9"/>
      <c r="N2439" s="11" t="s">
        <v>25</v>
      </c>
      <c r="O2439" s="39"/>
      <c r="P2439" s="47"/>
      <c r="Q2439" s="13"/>
      <c r="R2439" s="248">
        <f t="shared" si="370"/>
        <v>0</v>
      </c>
      <c r="S2439" s="248">
        <f t="shared" si="371"/>
        <v>0</v>
      </c>
      <c r="T2439" s="248">
        <f t="shared" si="372"/>
        <v>0</v>
      </c>
      <c r="U2439" s="248">
        <f t="shared" si="373"/>
        <v>0</v>
      </c>
      <c r="V2439" s="13"/>
      <c r="W2439" s="7"/>
      <c r="AT2439" s="130"/>
      <c r="BF2439" s="33">
        <f t="shared" si="379"/>
        <v>41242</v>
      </c>
      <c r="BG2439" s="34">
        <f t="shared" si="374"/>
        <v>82.88000000000001</v>
      </c>
      <c r="BH2439" s="32">
        <f t="shared" si="375"/>
        <v>1</v>
      </c>
      <c r="BI2439" s="32">
        <f t="shared" si="376"/>
        <v>0</v>
      </c>
      <c r="BJ2439" s="69">
        <f t="shared" si="377"/>
        <v>0</v>
      </c>
      <c r="BK2439" s="158" t="str">
        <f t="shared" si="378"/>
        <v/>
      </c>
    </row>
    <row r="2440" spans="1:63" ht="12" customHeight="1" x14ac:dyDescent="0.2">
      <c r="A2440" s="8"/>
      <c r="B2440" s="7"/>
      <c r="C2440" s="7"/>
      <c r="D2440" s="7"/>
      <c r="E2440" s="7"/>
      <c r="F2440" s="7"/>
      <c r="G2440" s="7"/>
      <c r="H2440" s="7"/>
      <c r="I2440" s="10"/>
      <c r="J2440" s="25"/>
      <c r="K2440" s="250"/>
      <c r="L2440" s="31"/>
      <c r="M2440" s="9"/>
      <c r="N2440" s="11" t="s">
        <v>25</v>
      </c>
      <c r="O2440" s="39"/>
      <c r="P2440" s="47"/>
      <c r="Q2440" s="13"/>
      <c r="R2440" s="248">
        <f t="shared" si="370"/>
        <v>0</v>
      </c>
      <c r="S2440" s="248">
        <f t="shared" si="371"/>
        <v>0</v>
      </c>
      <c r="T2440" s="248">
        <f t="shared" si="372"/>
        <v>0</v>
      </c>
      <c r="U2440" s="248">
        <f t="shared" si="373"/>
        <v>0</v>
      </c>
      <c r="V2440" s="13"/>
      <c r="W2440" s="7"/>
      <c r="AT2440" s="130"/>
      <c r="BF2440" s="33">
        <f t="shared" si="379"/>
        <v>41242</v>
      </c>
      <c r="BG2440" s="34">
        <f t="shared" si="374"/>
        <v>82.88000000000001</v>
      </c>
      <c r="BH2440" s="32">
        <f t="shared" si="375"/>
        <v>1</v>
      </c>
      <c r="BI2440" s="32">
        <f t="shared" si="376"/>
        <v>0</v>
      </c>
      <c r="BJ2440" s="69">
        <f t="shared" si="377"/>
        <v>0</v>
      </c>
      <c r="BK2440" s="158" t="str">
        <f t="shared" si="378"/>
        <v/>
      </c>
    </row>
    <row r="2441" spans="1:63" ht="12" customHeight="1" x14ac:dyDescent="0.2">
      <c r="A2441" s="8"/>
      <c r="B2441" s="7"/>
      <c r="C2441" s="7"/>
      <c r="D2441" s="7"/>
      <c r="E2441" s="7"/>
      <c r="F2441" s="7"/>
      <c r="G2441" s="7"/>
      <c r="H2441" s="7"/>
      <c r="I2441" s="10"/>
      <c r="J2441" s="25"/>
      <c r="K2441" s="250"/>
      <c r="L2441" s="31"/>
      <c r="M2441" s="9"/>
      <c r="N2441" s="11" t="s">
        <v>25</v>
      </c>
      <c r="O2441" s="39"/>
      <c r="P2441" s="47"/>
      <c r="Q2441" s="13"/>
      <c r="R2441" s="248">
        <f t="shared" si="370"/>
        <v>0</v>
      </c>
      <c r="S2441" s="248">
        <f t="shared" si="371"/>
        <v>0</v>
      </c>
      <c r="T2441" s="248">
        <f t="shared" si="372"/>
        <v>0</v>
      </c>
      <c r="U2441" s="248">
        <f t="shared" si="373"/>
        <v>0</v>
      </c>
      <c r="V2441" s="13"/>
      <c r="W2441" s="7"/>
      <c r="AT2441" s="130"/>
      <c r="BF2441" s="33">
        <f t="shared" si="379"/>
        <v>41242</v>
      </c>
      <c r="BG2441" s="34">
        <f t="shared" si="374"/>
        <v>82.88000000000001</v>
      </c>
      <c r="BH2441" s="32">
        <f t="shared" si="375"/>
        <v>1</v>
      </c>
      <c r="BI2441" s="32">
        <f t="shared" si="376"/>
        <v>0</v>
      </c>
      <c r="BJ2441" s="69">
        <f t="shared" si="377"/>
        <v>0</v>
      </c>
      <c r="BK2441" s="158" t="str">
        <f t="shared" si="378"/>
        <v/>
      </c>
    </row>
    <row r="2442" spans="1:63" ht="12" customHeight="1" x14ac:dyDescent="0.2">
      <c r="A2442" s="8"/>
      <c r="B2442" s="7"/>
      <c r="C2442" s="7"/>
      <c r="D2442" s="7"/>
      <c r="E2442" s="7"/>
      <c r="F2442" s="7"/>
      <c r="G2442" s="7"/>
      <c r="H2442" s="7"/>
      <c r="I2442" s="10"/>
      <c r="J2442" s="25"/>
      <c r="K2442" s="250"/>
      <c r="L2442" s="31"/>
      <c r="M2442" s="9"/>
      <c r="N2442" s="11" t="s">
        <v>25</v>
      </c>
      <c r="O2442" s="39"/>
      <c r="P2442" s="47"/>
      <c r="Q2442" s="13"/>
      <c r="R2442" s="248">
        <f t="shared" si="370"/>
        <v>0</v>
      </c>
      <c r="S2442" s="248">
        <f t="shared" si="371"/>
        <v>0</v>
      </c>
      <c r="T2442" s="248">
        <f t="shared" si="372"/>
        <v>0</v>
      </c>
      <c r="U2442" s="248">
        <f t="shared" si="373"/>
        <v>0</v>
      </c>
      <c r="V2442" s="13"/>
      <c r="W2442" s="7"/>
      <c r="AT2442" s="130"/>
      <c r="BF2442" s="33">
        <f t="shared" si="379"/>
        <v>41242</v>
      </c>
      <c r="BG2442" s="34">
        <f t="shared" si="374"/>
        <v>82.88000000000001</v>
      </c>
      <c r="BH2442" s="32">
        <f t="shared" si="375"/>
        <v>1</v>
      </c>
      <c r="BI2442" s="32">
        <f t="shared" si="376"/>
        <v>0</v>
      </c>
      <c r="BJ2442" s="69">
        <f t="shared" si="377"/>
        <v>0</v>
      </c>
      <c r="BK2442" s="158" t="str">
        <f t="shared" si="378"/>
        <v/>
      </c>
    </row>
    <row r="2443" spans="1:63" ht="12" customHeight="1" x14ac:dyDescent="0.2">
      <c r="A2443" s="8"/>
      <c r="B2443" s="7"/>
      <c r="C2443" s="7"/>
      <c r="D2443" s="7"/>
      <c r="E2443" s="7"/>
      <c r="F2443" s="7"/>
      <c r="G2443" s="7"/>
      <c r="H2443" s="7"/>
      <c r="I2443" s="10"/>
      <c r="J2443" s="25"/>
      <c r="K2443" s="250"/>
      <c r="L2443" s="31"/>
      <c r="M2443" s="9"/>
      <c r="N2443" s="11" t="s">
        <v>25</v>
      </c>
      <c r="O2443" s="39"/>
      <c r="P2443" s="47"/>
      <c r="Q2443" s="13"/>
      <c r="R2443" s="248">
        <f t="shared" ref="R2443:R2506" si="380">IF(N2443&lt;&gt;"M",ROUND(IF(M2443&lt;&gt;"Y",IF(P2443&lt;&gt;"Y",K2443,K2443*(BH2443-1)),0),ROUNDING),"")</f>
        <v>0</v>
      </c>
      <c r="S2443" s="248">
        <f t="shared" ref="S2443:S2506" si="381">IF(N2443&lt;&gt;"M",ROUND(IF(O2443&gt;0,IF(M2443="Y",BI2443*(1-O2443),IF(BI2443&gt;R2443,R2443 + (BI2443 - R2443)*(1-O2443),BI2443)),BI2443),ROUNDING),"")</f>
        <v>0</v>
      </c>
      <c r="T2443" s="248">
        <f t="shared" ref="T2443:T2506" si="382">IF(N2443&lt;&gt;"M",ROUND(IF(O2443&gt;0,IF(M2443="Y",BJ2443*(1-O2443),IF(BJ2443&gt;R2443,R2443 + (BJ2443 - R2443)*(1-O2443),BJ2443)),BJ2443),ROUNDING),"")</f>
        <v>0</v>
      </c>
      <c r="U2443" s="248">
        <f t="shared" ref="U2443:U2506" si="383">IF(N2443&lt;&gt;"M",ROUND(IF(OR(N2443="P",N2443=""),0,IF(OR(M2443="N",M2443=""),T2443-R2443,T2443)),ROUNDING),"")</f>
        <v>0</v>
      </c>
      <c r="V2443" s="13"/>
      <c r="W2443" s="7"/>
      <c r="AT2443" s="130"/>
      <c r="BF2443" s="33">
        <f t="shared" si="379"/>
        <v>41242</v>
      </c>
      <c r="BG2443" s="34">
        <f t="shared" ref="BG2443:BG2506" si="384">IF(N2443&lt;&gt;"M",BG2442+U2443,BG2442)</f>
        <v>82.88000000000001</v>
      </c>
      <c r="BH2443" s="32">
        <f t="shared" ref="BH2443:BH2506" si="385">IF(L2443&lt;&gt;"",IF(ODDS_TYPE=1,L2443,IF(ODDS_TYPE=2,IF(L2443&gt;0,1+L2443/100,IF(L2443&lt;0,1-100/L2443,1)),IF(ODDS_TYPE=3,1+L2443,IF(ODDS_TYPE=4,1+L2443,IF(ODDS_TYPE=5,IF(L2443&gt;0,1+L2443,1-1/L2443),IF(ODDS_TYPE=6,IF(L2443&gt;=0,L2443+1,1-1/L2443),1)))))),1)</f>
        <v>1</v>
      </c>
      <c r="BI2443" s="32">
        <f t="shared" ref="BI2443:BI2506" si="386">IF(P2443&lt;&gt;"Y",IF(M2443&lt;&gt;"Y",K2443*BH2443,K2443*BH2443 - K2443),IF(M2443&lt;&gt;"Y",K2443*BH2443,K2443))</f>
        <v>0</v>
      </c>
      <c r="BJ2443" s="69">
        <f t="shared" ref="BJ2443:BJ2506" si="387">IF(P2443&lt;&gt;"Y",
IF(M2443&lt;&gt;"Y",
IF(N2443="Y",K2443*BH2443,IF(N2443="P",0,IF(OR(N2443="R",N2443="PU"),K2443,IF(N2443="H",K2443*BH2443*0.5,IF(N2443="HW",K2443*0.5*(1 + BH2443),IF(N2443="HL",K2443*0.5,0)))))),
IF(N2443="Y",K2443*BH2443 - K2443,IF(N2443="P",0,IF(OR(N2443="R",N2443="PU"),0,IF(N2443="H",IF(BH2443&gt;2,0.5*K2443*BH2443 - K2443,0),IF(N2443="HW",K2443*0.5*(1 + BH2443) - K2443,IF(N2443="HL",0,0))))))),
IF(M2443&lt;&gt;"Y",
IF(N2443="Y",K2443*BH2443,IF(N2443="P",0,IF(OR(N2443="R",N2443="PU"),K2443*(BH2443-1),IF(N2443="H",K2443*BH2443*0.5,IF(N2443="HW",K2443*(BH2443-1)*0.5,IF(N2443="HL",K2443*BH2443 - K2443*0.5,0)))))),
IF(N2443="Y",K2443,IF(N2443="P",0,IF(OR(N2443="R",N2443="PU"),0,IF(N2443="H",IF(BH2443&lt;2,K2443*BH2443*0.5 - K2443*(BH2443-1),0),IF(N2443="HW",0,IF(N2443="HL",K2443*0.5,0)))))))
)</f>
        <v>0</v>
      </c>
      <c r="BK2443" s="158" t="str">
        <f t="shared" ref="BK2443:BK2506" si="388">IF(FILT_M=1,IF(LEN(C2443)&gt;0,C2443,""),IF(FILT_M=2,IF(LEN(E2443)&gt;0,E2443,""),IF(FILT_M=3,IF(LEN(F2443)&gt;0,F2443,""),IF(FILT_M=4,IF(LEN(G2443)&gt;0,G2443,""),""))))</f>
        <v/>
      </c>
    </row>
    <row r="2444" spans="1:63" ht="12" customHeight="1" x14ac:dyDescent="0.2">
      <c r="A2444" s="8"/>
      <c r="B2444" s="7"/>
      <c r="C2444" s="7"/>
      <c r="D2444" s="7"/>
      <c r="E2444" s="7"/>
      <c r="F2444" s="7"/>
      <c r="G2444" s="7"/>
      <c r="H2444" s="7"/>
      <c r="I2444" s="10"/>
      <c r="J2444" s="25"/>
      <c r="K2444" s="250"/>
      <c r="L2444" s="31"/>
      <c r="M2444" s="9"/>
      <c r="N2444" s="11" t="s">
        <v>25</v>
      </c>
      <c r="O2444" s="39"/>
      <c r="P2444" s="47"/>
      <c r="Q2444" s="13"/>
      <c r="R2444" s="248">
        <f t="shared" si="380"/>
        <v>0</v>
      </c>
      <c r="S2444" s="248">
        <f t="shared" si="381"/>
        <v>0</v>
      </c>
      <c r="T2444" s="248">
        <f t="shared" si="382"/>
        <v>0</v>
      </c>
      <c r="U2444" s="248">
        <f t="shared" si="383"/>
        <v>0</v>
      </c>
      <c r="V2444" s="13"/>
      <c r="W2444" s="7"/>
      <c r="AT2444" s="130"/>
      <c r="BF2444" s="33">
        <f t="shared" ref="BF2444:BF2507" si="389">IF(A2444&gt;2,A2444,BF2443)</f>
        <v>41242</v>
      </c>
      <c r="BG2444" s="34">
        <f t="shared" si="384"/>
        <v>82.88000000000001</v>
      </c>
      <c r="BH2444" s="32">
        <f t="shared" si="385"/>
        <v>1</v>
      </c>
      <c r="BI2444" s="32">
        <f t="shared" si="386"/>
        <v>0</v>
      </c>
      <c r="BJ2444" s="69">
        <f t="shared" si="387"/>
        <v>0</v>
      </c>
      <c r="BK2444" s="158" t="str">
        <f t="shared" si="388"/>
        <v/>
      </c>
    </row>
    <row r="2445" spans="1:63" ht="12" customHeight="1" x14ac:dyDescent="0.2">
      <c r="A2445" s="8"/>
      <c r="B2445" s="7"/>
      <c r="C2445" s="7"/>
      <c r="D2445" s="7"/>
      <c r="E2445" s="7"/>
      <c r="F2445" s="7"/>
      <c r="G2445" s="7"/>
      <c r="H2445" s="7"/>
      <c r="I2445" s="10"/>
      <c r="J2445" s="25"/>
      <c r="K2445" s="250"/>
      <c r="L2445" s="31"/>
      <c r="M2445" s="9"/>
      <c r="N2445" s="11" t="s">
        <v>25</v>
      </c>
      <c r="O2445" s="39"/>
      <c r="P2445" s="47"/>
      <c r="Q2445" s="13"/>
      <c r="R2445" s="248">
        <f t="shared" si="380"/>
        <v>0</v>
      </c>
      <c r="S2445" s="248">
        <f t="shared" si="381"/>
        <v>0</v>
      </c>
      <c r="T2445" s="248">
        <f t="shared" si="382"/>
        <v>0</v>
      </c>
      <c r="U2445" s="248">
        <f t="shared" si="383"/>
        <v>0</v>
      </c>
      <c r="V2445" s="13"/>
      <c r="W2445" s="7"/>
      <c r="AT2445" s="130"/>
      <c r="BF2445" s="33">
        <f t="shared" si="389"/>
        <v>41242</v>
      </c>
      <c r="BG2445" s="34">
        <f t="shared" si="384"/>
        <v>82.88000000000001</v>
      </c>
      <c r="BH2445" s="32">
        <f t="shared" si="385"/>
        <v>1</v>
      </c>
      <c r="BI2445" s="32">
        <f t="shared" si="386"/>
        <v>0</v>
      </c>
      <c r="BJ2445" s="69">
        <f t="shared" si="387"/>
        <v>0</v>
      </c>
      <c r="BK2445" s="158" t="str">
        <f t="shared" si="388"/>
        <v/>
      </c>
    </row>
    <row r="2446" spans="1:63" ht="12" customHeight="1" x14ac:dyDescent="0.2">
      <c r="A2446" s="8"/>
      <c r="B2446" s="7"/>
      <c r="C2446" s="7"/>
      <c r="D2446" s="7"/>
      <c r="E2446" s="7"/>
      <c r="F2446" s="7"/>
      <c r="G2446" s="7"/>
      <c r="H2446" s="7"/>
      <c r="I2446" s="10"/>
      <c r="J2446" s="25"/>
      <c r="K2446" s="250"/>
      <c r="L2446" s="31"/>
      <c r="M2446" s="9"/>
      <c r="N2446" s="11" t="s">
        <v>25</v>
      </c>
      <c r="O2446" s="39"/>
      <c r="P2446" s="47"/>
      <c r="Q2446" s="13"/>
      <c r="R2446" s="248">
        <f t="shared" si="380"/>
        <v>0</v>
      </c>
      <c r="S2446" s="248">
        <f t="shared" si="381"/>
        <v>0</v>
      </c>
      <c r="T2446" s="248">
        <f t="shared" si="382"/>
        <v>0</v>
      </c>
      <c r="U2446" s="248">
        <f t="shared" si="383"/>
        <v>0</v>
      </c>
      <c r="V2446" s="13"/>
      <c r="W2446" s="7"/>
      <c r="AT2446" s="130"/>
      <c r="BF2446" s="33">
        <f t="shared" si="389"/>
        <v>41242</v>
      </c>
      <c r="BG2446" s="34">
        <f t="shared" si="384"/>
        <v>82.88000000000001</v>
      </c>
      <c r="BH2446" s="32">
        <f t="shared" si="385"/>
        <v>1</v>
      </c>
      <c r="BI2446" s="32">
        <f t="shared" si="386"/>
        <v>0</v>
      </c>
      <c r="BJ2446" s="69">
        <f t="shared" si="387"/>
        <v>0</v>
      </c>
      <c r="BK2446" s="158" t="str">
        <f t="shared" si="388"/>
        <v/>
      </c>
    </row>
    <row r="2447" spans="1:63" ht="12" customHeight="1" x14ac:dyDescent="0.2">
      <c r="A2447" s="8"/>
      <c r="B2447" s="7"/>
      <c r="C2447" s="7"/>
      <c r="D2447" s="7"/>
      <c r="E2447" s="7"/>
      <c r="F2447" s="7"/>
      <c r="G2447" s="7"/>
      <c r="H2447" s="7"/>
      <c r="I2447" s="10"/>
      <c r="J2447" s="25"/>
      <c r="K2447" s="250"/>
      <c r="L2447" s="31"/>
      <c r="M2447" s="9"/>
      <c r="N2447" s="11" t="s">
        <v>25</v>
      </c>
      <c r="O2447" s="39"/>
      <c r="P2447" s="47"/>
      <c r="Q2447" s="13"/>
      <c r="R2447" s="248">
        <f t="shared" si="380"/>
        <v>0</v>
      </c>
      <c r="S2447" s="248">
        <f t="shared" si="381"/>
        <v>0</v>
      </c>
      <c r="T2447" s="248">
        <f t="shared" si="382"/>
        <v>0</v>
      </c>
      <c r="U2447" s="248">
        <f t="shared" si="383"/>
        <v>0</v>
      </c>
      <c r="V2447" s="13"/>
      <c r="W2447" s="7"/>
      <c r="AT2447" s="130"/>
      <c r="BF2447" s="33">
        <f t="shared" si="389"/>
        <v>41242</v>
      </c>
      <c r="BG2447" s="34">
        <f t="shared" si="384"/>
        <v>82.88000000000001</v>
      </c>
      <c r="BH2447" s="32">
        <f t="shared" si="385"/>
        <v>1</v>
      </c>
      <c r="BI2447" s="32">
        <f t="shared" si="386"/>
        <v>0</v>
      </c>
      <c r="BJ2447" s="69">
        <f t="shared" si="387"/>
        <v>0</v>
      </c>
      <c r="BK2447" s="158" t="str">
        <f t="shared" si="388"/>
        <v/>
      </c>
    </row>
    <row r="2448" spans="1:63" ht="12" customHeight="1" x14ac:dyDescent="0.2">
      <c r="A2448" s="8"/>
      <c r="B2448" s="7"/>
      <c r="C2448" s="7"/>
      <c r="D2448" s="7"/>
      <c r="E2448" s="7"/>
      <c r="F2448" s="7"/>
      <c r="G2448" s="7"/>
      <c r="H2448" s="7"/>
      <c r="I2448" s="10"/>
      <c r="J2448" s="25"/>
      <c r="K2448" s="250"/>
      <c r="L2448" s="31"/>
      <c r="M2448" s="9"/>
      <c r="N2448" s="11" t="s">
        <v>25</v>
      </c>
      <c r="O2448" s="39"/>
      <c r="P2448" s="47"/>
      <c r="Q2448" s="13"/>
      <c r="R2448" s="248">
        <f t="shared" si="380"/>
        <v>0</v>
      </c>
      <c r="S2448" s="248">
        <f t="shared" si="381"/>
        <v>0</v>
      </c>
      <c r="T2448" s="248">
        <f t="shared" si="382"/>
        <v>0</v>
      </c>
      <c r="U2448" s="248">
        <f t="shared" si="383"/>
        <v>0</v>
      </c>
      <c r="V2448" s="13"/>
      <c r="W2448" s="7"/>
      <c r="AT2448" s="130"/>
      <c r="BF2448" s="33">
        <f t="shared" si="389"/>
        <v>41242</v>
      </c>
      <c r="BG2448" s="34">
        <f t="shared" si="384"/>
        <v>82.88000000000001</v>
      </c>
      <c r="BH2448" s="32">
        <f t="shared" si="385"/>
        <v>1</v>
      </c>
      <c r="BI2448" s="32">
        <f t="shared" si="386"/>
        <v>0</v>
      </c>
      <c r="BJ2448" s="69">
        <f t="shared" si="387"/>
        <v>0</v>
      </c>
      <c r="BK2448" s="158" t="str">
        <f t="shared" si="388"/>
        <v/>
      </c>
    </row>
    <row r="2449" spans="1:63" ht="12" customHeight="1" x14ac:dyDescent="0.2">
      <c r="A2449" s="8"/>
      <c r="B2449" s="7"/>
      <c r="C2449" s="7"/>
      <c r="D2449" s="7"/>
      <c r="E2449" s="7"/>
      <c r="F2449" s="7"/>
      <c r="G2449" s="7"/>
      <c r="H2449" s="7"/>
      <c r="I2449" s="10"/>
      <c r="J2449" s="25"/>
      <c r="K2449" s="250"/>
      <c r="L2449" s="31"/>
      <c r="M2449" s="9"/>
      <c r="N2449" s="11" t="s">
        <v>25</v>
      </c>
      <c r="O2449" s="39"/>
      <c r="P2449" s="47"/>
      <c r="Q2449" s="13"/>
      <c r="R2449" s="248">
        <f t="shared" si="380"/>
        <v>0</v>
      </c>
      <c r="S2449" s="248">
        <f t="shared" si="381"/>
        <v>0</v>
      </c>
      <c r="T2449" s="248">
        <f t="shared" si="382"/>
        <v>0</v>
      </c>
      <c r="U2449" s="248">
        <f t="shared" si="383"/>
        <v>0</v>
      </c>
      <c r="V2449" s="13"/>
      <c r="W2449" s="7"/>
      <c r="AT2449" s="130"/>
      <c r="BF2449" s="33">
        <f t="shared" si="389"/>
        <v>41242</v>
      </c>
      <c r="BG2449" s="34">
        <f t="shared" si="384"/>
        <v>82.88000000000001</v>
      </c>
      <c r="BH2449" s="32">
        <f t="shared" si="385"/>
        <v>1</v>
      </c>
      <c r="BI2449" s="32">
        <f t="shared" si="386"/>
        <v>0</v>
      </c>
      <c r="BJ2449" s="69">
        <f t="shared" si="387"/>
        <v>0</v>
      </c>
      <c r="BK2449" s="158" t="str">
        <f t="shared" si="388"/>
        <v/>
      </c>
    </row>
    <row r="2450" spans="1:63" ht="12" customHeight="1" x14ac:dyDescent="0.2">
      <c r="A2450" s="8"/>
      <c r="B2450" s="7"/>
      <c r="C2450" s="7"/>
      <c r="D2450" s="7"/>
      <c r="E2450" s="7"/>
      <c r="F2450" s="7"/>
      <c r="G2450" s="7"/>
      <c r="H2450" s="7"/>
      <c r="I2450" s="10"/>
      <c r="J2450" s="25"/>
      <c r="K2450" s="250"/>
      <c r="L2450" s="31"/>
      <c r="M2450" s="9"/>
      <c r="N2450" s="11" t="s">
        <v>25</v>
      </c>
      <c r="O2450" s="39"/>
      <c r="P2450" s="47"/>
      <c r="Q2450" s="13"/>
      <c r="R2450" s="248">
        <f t="shared" si="380"/>
        <v>0</v>
      </c>
      <c r="S2450" s="248">
        <f t="shared" si="381"/>
        <v>0</v>
      </c>
      <c r="T2450" s="248">
        <f t="shared" si="382"/>
        <v>0</v>
      </c>
      <c r="U2450" s="248">
        <f t="shared" si="383"/>
        <v>0</v>
      </c>
      <c r="V2450" s="13"/>
      <c r="W2450" s="7"/>
      <c r="AT2450" s="130"/>
      <c r="BF2450" s="33">
        <f t="shared" si="389"/>
        <v>41242</v>
      </c>
      <c r="BG2450" s="34">
        <f t="shared" si="384"/>
        <v>82.88000000000001</v>
      </c>
      <c r="BH2450" s="32">
        <f t="shared" si="385"/>
        <v>1</v>
      </c>
      <c r="BI2450" s="32">
        <f t="shared" si="386"/>
        <v>0</v>
      </c>
      <c r="BJ2450" s="69">
        <f t="shared" si="387"/>
        <v>0</v>
      </c>
      <c r="BK2450" s="158" t="str">
        <f t="shared" si="388"/>
        <v/>
      </c>
    </row>
    <row r="2451" spans="1:63" ht="12" customHeight="1" x14ac:dyDescent="0.2">
      <c r="A2451" s="8"/>
      <c r="B2451" s="7"/>
      <c r="C2451" s="7"/>
      <c r="D2451" s="7"/>
      <c r="E2451" s="7"/>
      <c r="F2451" s="7"/>
      <c r="G2451" s="7"/>
      <c r="H2451" s="7"/>
      <c r="I2451" s="10"/>
      <c r="J2451" s="25"/>
      <c r="K2451" s="250"/>
      <c r="L2451" s="31"/>
      <c r="M2451" s="9"/>
      <c r="N2451" s="11" t="s">
        <v>25</v>
      </c>
      <c r="O2451" s="39"/>
      <c r="P2451" s="47"/>
      <c r="Q2451" s="13"/>
      <c r="R2451" s="248">
        <f t="shared" si="380"/>
        <v>0</v>
      </c>
      <c r="S2451" s="248">
        <f t="shared" si="381"/>
        <v>0</v>
      </c>
      <c r="T2451" s="248">
        <f t="shared" si="382"/>
        <v>0</v>
      </c>
      <c r="U2451" s="248">
        <f t="shared" si="383"/>
        <v>0</v>
      </c>
      <c r="V2451" s="13"/>
      <c r="W2451" s="7"/>
      <c r="AT2451" s="130"/>
      <c r="BF2451" s="33">
        <f t="shared" si="389"/>
        <v>41242</v>
      </c>
      <c r="BG2451" s="34">
        <f t="shared" si="384"/>
        <v>82.88000000000001</v>
      </c>
      <c r="BH2451" s="32">
        <f t="shared" si="385"/>
        <v>1</v>
      </c>
      <c r="BI2451" s="32">
        <f t="shared" si="386"/>
        <v>0</v>
      </c>
      <c r="BJ2451" s="69">
        <f t="shared" si="387"/>
        <v>0</v>
      </c>
      <c r="BK2451" s="158" t="str">
        <f t="shared" si="388"/>
        <v/>
      </c>
    </row>
    <row r="2452" spans="1:63" ht="12" customHeight="1" x14ac:dyDescent="0.2">
      <c r="A2452" s="8"/>
      <c r="B2452" s="7"/>
      <c r="C2452" s="7"/>
      <c r="D2452" s="7"/>
      <c r="E2452" s="7"/>
      <c r="F2452" s="7"/>
      <c r="G2452" s="7"/>
      <c r="H2452" s="7"/>
      <c r="I2452" s="10"/>
      <c r="J2452" s="25"/>
      <c r="K2452" s="250"/>
      <c r="L2452" s="31"/>
      <c r="M2452" s="9"/>
      <c r="N2452" s="11" t="s">
        <v>25</v>
      </c>
      <c r="O2452" s="39"/>
      <c r="P2452" s="47"/>
      <c r="Q2452" s="13"/>
      <c r="R2452" s="248">
        <f t="shared" si="380"/>
        <v>0</v>
      </c>
      <c r="S2452" s="248">
        <f t="shared" si="381"/>
        <v>0</v>
      </c>
      <c r="T2452" s="248">
        <f t="shared" si="382"/>
        <v>0</v>
      </c>
      <c r="U2452" s="248">
        <f t="shared" si="383"/>
        <v>0</v>
      </c>
      <c r="V2452" s="13"/>
      <c r="W2452" s="7"/>
      <c r="AT2452" s="130"/>
      <c r="BF2452" s="33">
        <f t="shared" si="389"/>
        <v>41242</v>
      </c>
      <c r="BG2452" s="34">
        <f t="shared" si="384"/>
        <v>82.88000000000001</v>
      </c>
      <c r="BH2452" s="32">
        <f t="shared" si="385"/>
        <v>1</v>
      </c>
      <c r="BI2452" s="32">
        <f t="shared" si="386"/>
        <v>0</v>
      </c>
      <c r="BJ2452" s="69">
        <f t="shared" si="387"/>
        <v>0</v>
      </c>
      <c r="BK2452" s="158" t="str">
        <f t="shared" si="388"/>
        <v/>
      </c>
    </row>
    <row r="2453" spans="1:63" ht="12" customHeight="1" x14ac:dyDescent="0.2">
      <c r="A2453" s="8"/>
      <c r="B2453" s="7"/>
      <c r="C2453" s="7"/>
      <c r="D2453" s="7"/>
      <c r="E2453" s="7"/>
      <c r="F2453" s="7"/>
      <c r="G2453" s="7"/>
      <c r="H2453" s="7"/>
      <c r="I2453" s="10"/>
      <c r="J2453" s="25"/>
      <c r="K2453" s="250"/>
      <c r="L2453" s="31"/>
      <c r="M2453" s="9"/>
      <c r="N2453" s="11" t="s">
        <v>25</v>
      </c>
      <c r="O2453" s="39"/>
      <c r="P2453" s="47"/>
      <c r="Q2453" s="13"/>
      <c r="R2453" s="248">
        <f t="shared" si="380"/>
        <v>0</v>
      </c>
      <c r="S2453" s="248">
        <f t="shared" si="381"/>
        <v>0</v>
      </c>
      <c r="T2453" s="248">
        <f t="shared" si="382"/>
        <v>0</v>
      </c>
      <c r="U2453" s="248">
        <f t="shared" si="383"/>
        <v>0</v>
      </c>
      <c r="V2453" s="13"/>
      <c r="W2453" s="7"/>
      <c r="AT2453" s="130"/>
      <c r="BF2453" s="33">
        <f t="shared" si="389"/>
        <v>41242</v>
      </c>
      <c r="BG2453" s="34">
        <f t="shared" si="384"/>
        <v>82.88000000000001</v>
      </c>
      <c r="BH2453" s="32">
        <f t="shared" si="385"/>
        <v>1</v>
      </c>
      <c r="BI2453" s="32">
        <f t="shared" si="386"/>
        <v>0</v>
      </c>
      <c r="BJ2453" s="69">
        <f t="shared" si="387"/>
        <v>0</v>
      </c>
      <c r="BK2453" s="158" t="str">
        <f t="shared" si="388"/>
        <v/>
      </c>
    </row>
    <row r="2454" spans="1:63" ht="12" customHeight="1" x14ac:dyDescent="0.2">
      <c r="A2454" s="8"/>
      <c r="B2454" s="7"/>
      <c r="C2454" s="7"/>
      <c r="D2454" s="7"/>
      <c r="E2454" s="7"/>
      <c r="F2454" s="7"/>
      <c r="G2454" s="7"/>
      <c r="H2454" s="7"/>
      <c r="I2454" s="10"/>
      <c r="J2454" s="25"/>
      <c r="K2454" s="250"/>
      <c r="L2454" s="31"/>
      <c r="M2454" s="9"/>
      <c r="N2454" s="11" t="s">
        <v>25</v>
      </c>
      <c r="O2454" s="39"/>
      <c r="P2454" s="47"/>
      <c r="Q2454" s="13"/>
      <c r="R2454" s="248">
        <f t="shared" si="380"/>
        <v>0</v>
      </c>
      <c r="S2454" s="248">
        <f t="shared" si="381"/>
        <v>0</v>
      </c>
      <c r="T2454" s="248">
        <f t="shared" si="382"/>
        <v>0</v>
      </c>
      <c r="U2454" s="248">
        <f t="shared" si="383"/>
        <v>0</v>
      </c>
      <c r="V2454" s="13"/>
      <c r="W2454" s="7"/>
      <c r="AT2454" s="130"/>
      <c r="BF2454" s="33">
        <f t="shared" si="389"/>
        <v>41242</v>
      </c>
      <c r="BG2454" s="34">
        <f t="shared" si="384"/>
        <v>82.88000000000001</v>
      </c>
      <c r="BH2454" s="32">
        <f t="shared" si="385"/>
        <v>1</v>
      </c>
      <c r="BI2454" s="32">
        <f t="shared" si="386"/>
        <v>0</v>
      </c>
      <c r="BJ2454" s="69">
        <f t="shared" si="387"/>
        <v>0</v>
      </c>
      <c r="BK2454" s="158" t="str">
        <f t="shared" si="388"/>
        <v/>
      </c>
    </row>
    <row r="2455" spans="1:63" ht="12" customHeight="1" x14ac:dyDescent="0.2">
      <c r="A2455" s="8"/>
      <c r="B2455" s="7"/>
      <c r="C2455" s="7"/>
      <c r="D2455" s="7"/>
      <c r="E2455" s="7"/>
      <c r="F2455" s="7"/>
      <c r="G2455" s="7"/>
      <c r="H2455" s="7"/>
      <c r="I2455" s="10"/>
      <c r="J2455" s="25"/>
      <c r="K2455" s="250"/>
      <c r="L2455" s="31"/>
      <c r="M2455" s="9"/>
      <c r="N2455" s="11" t="s">
        <v>25</v>
      </c>
      <c r="O2455" s="39"/>
      <c r="P2455" s="47"/>
      <c r="Q2455" s="13"/>
      <c r="R2455" s="248">
        <f t="shared" si="380"/>
        <v>0</v>
      </c>
      <c r="S2455" s="248">
        <f t="shared" si="381"/>
        <v>0</v>
      </c>
      <c r="T2455" s="248">
        <f t="shared" si="382"/>
        <v>0</v>
      </c>
      <c r="U2455" s="248">
        <f t="shared" si="383"/>
        <v>0</v>
      </c>
      <c r="V2455" s="13"/>
      <c r="W2455" s="7"/>
      <c r="AT2455" s="130"/>
      <c r="BF2455" s="33">
        <f t="shared" si="389"/>
        <v>41242</v>
      </c>
      <c r="BG2455" s="34">
        <f t="shared" si="384"/>
        <v>82.88000000000001</v>
      </c>
      <c r="BH2455" s="32">
        <f t="shared" si="385"/>
        <v>1</v>
      </c>
      <c r="BI2455" s="32">
        <f t="shared" si="386"/>
        <v>0</v>
      </c>
      <c r="BJ2455" s="69">
        <f t="shared" si="387"/>
        <v>0</v>
      </c>
      <c r="BK2455" s="158" t="str">
        <f t="shared" si="388"/>
        <v/>
      </c>
    </row>
    <row r="2456" spans="1:63" ht="12" customHeight="1" x14ac:dyDescent="0.2">
      <c r="A2456" s="8"/>
      <c r="B2456" s="7"/>
      <c r="C2456" s="7"/>
      <c r="D2456" s="7"/>
      <c r="E2456" s="7"/>
      <c r="F2456" s="7"/>
      <c r="G2456" s="7"/>
      <c r="H2456" s="7"/>
      <c r="I2456" s="10"/>
      <c r="J2456" s="25"/>
      <c r="K2456" s="250"/>
      <c r="L2456" s="31"/>
      <c r="M2456" s="9"/>
      <c r="N2456" s="11" t="s">
        <v>25</v>
      </c>
      <c r="O2456" s="39"/>
      <c r="P2456" s="47"/>
      <c r="Q2456" s="13"/>
      <c r="R2456" s="248">
        <f t="shared" si="380"/>
        <v>0</v>
      </c>
      <c r="S2456" s="248">
        <f t="shared" si="381"/>
        <v>0</v>
      </c>
      <c r="T2456" s="248">
        <f t="shared" si="382"/>
        <v>0</v>
      </c>
      <c r="U2456" s="248">
        <f t="shared" si="383"/>
        <v>0</v>
      </c>
      <c r="V2456" s="13"/>
      <c r="W2456" s="7"/>
      <c r="AT2456" s="130"/>
      <c r="BF2456" s="33">
        <f t="shared" si="389"/>
        <v>41242</v>
      </c>
      <c r="BG2456" s="34">
        <f t="shared" si="384"/>
        <v>82.88000000000001</v>
      </c>
      <c r="BH2456" s="32">
        <f t="shared" si="385"/>
        <v>1</v>
      </c>
      <c r="BI2456" s="32">
        <f t="shared" si="386"/>
        <v>0</v>
      </c>
      <c r="BJ2456" s="69">
        <f t="shared" si="387"/>
        <v>0</v>
      </c>
      <c r="BK2456" s="158" t="str">
        <f t="shared" si="388"/>
        <v/>
      </c>
    </row>
    <row r="2457" spans="1:63" ht="12" customHeight="1" x14ac:dyDescent="0.2">
      <c r="A2457" s="8"/>
      <c r="B2457" s="7"/>
      <c r="C2457" s="7"/>
      <c r="D2457" s="7"/>
      <c r="E2457" s="7"/>
      <c r="F2457" s="7"/>
      <c r="G2457" s="7"/>
      <c r="H2457" s="7"/>
      <c r="I2457" s="10"/>
      <c r="J2457" s="25"/>
      <c r="K2457" s="250"/>
      <c r="L2457" s="31"/>
      <c r="M2457" s="9"/>
      <c r="N2457" s="11" t="s">
        <v>25</v>
      </c>
      <c r="O2457" s="39"/>
      <c r="P2457" s="47"/>
      <c r="Q2457" s="13"/>
      <c r="R2457" s="248">
        <f t="shared" si="380"/>
        <v>0</v>
      </c>
      <c r="S2457" s="248">
        <f t="shared" si="381"/>
        <v>0</v>
      </c>
      <c r="T2457" s="248">
        <f t="shared" si="382"/>
        <v>0</v>
      </c>
      <c r="U2457" s="248">
        <f t="shared" si="383"/>
        <v>0</v>
      </c>
      <c r="V2457" s="13"/>
      <c r="W2457" s="7"/>
      <c r="AT2457" s="130"/>
      <c r="BF2457" s="33">
        <f t="shared" si="389"/>
        <v>41242</v>
      </c>
      <c r="BG2457" s="34">
        <f t="shared" si="384"/>
        <v>82.88000000000001</v>
      </c>
      <c r="BH2457" s="32">
        <f t="shared" si="385"/>
        <v>1</v>
      </c>
      <c r="BI2457" s="32">
        <f t="shared" si="386"/>
        <v>0</v>
      </c>
      <c r="BJ2457" s="69">
        <f t="shared" si="387"/>
        <v>0</v>
      </c>
      <c r="BK2457" s="158" t="str">
        <f t="shared" si="388"/>
        <v/>
      </c>
    </row>
    <row r="2458" spans="1:63" ht="12" customHeight="1" x14ac:dyDescent="0.2">
      <c r="A2458" s="8"/>
      <c r="B2458" s="7"/>
      <c r="C2458" s="7"/>
      <c r="D2458" s="7"/>
      <c r="E2458" s="7"/>
      <c r="F2458" s="7"/>
      <c r="G2458" s="7"/>
      <c r="H2458" s="7"/>
      <c r="I2458" s="10"/>
      <c r="J2458" s="25"/>
      <c r="K2458" s="250"/>
      <c r="L2458" s="31"/>
      <c r="M2458" s="9"/>
      <c r="N2458" s="11" t="s">
        <v>25</v>
      </c>
      <c r="O2458" s="39"/>
      <c r="P2458" s="47"/>
      <c r="Q2458" s="13"/>
      <c r="R2458" s="248">
        <f t="shared" si="380"/>
        <v>0</v>
      </c>
      <c r="S2458" s="248">
        <f t="shared" si="381"/>
        <v>0</v>
      </c>
      <c r="T2458" s="248">
        <f t="shared" si="382"/>
        <v>0</v>
      </c>
      <c r="U2458" s="248">
        <f t="shared" si="383"/>
        <v>0</v>
      </c>
      <c r="V2458" s="13"/>
      <c r="W2458" s="7"/>
      <c r="AT2458" s="130"/>
      <c r="BF2458" s="33">
        <f t="shared" si="389"/>
        <v>41242</v>
      </c>
      <c r="BG2458" s="34">
        <f t="shared" si="384"/>
        <v>82.88000000000001</v>
      </c>
      <c r="BH2458" s="32">
        <f t="shared" si="385"/>
        <v>1</v>
      </c>
      <c r="BI2458" s="32">
        <f t="shared" si="386"/>
        <v>0</v>
      </c>
      <c r="BJ2458" s="69">
        <f t="shared" si="387"/>
        <v>0</v>
      </c>
      <c r="BK2458" s="158" t="str">
        <f t="shared" si="388"/>
        <v/>
      </c>
    </row>
    <row r="2459" spans="1:63" ht="12" customHeight="1" x14ac:dyDescent="0.2">
      <c r="A2459" s="8"/>
      <c r="B2459" s="7"/>
      <c r="C2459" s="7"/>
      <c r="D2459" s="7"/>
      <c r="E2459" s="7"/>
      <c r="F2459" s="7"/>
      <c r="G2459" s="7"/>
      <c r="H2459" s="7"/>
      <c r="I2459" s="10"/>
      <c r="J2459" s="25"/>
      <c r="K2459" s="250"/>
      <c r="L2459" s="31"/>
      <c r="M2459" s="9"/>
      <c r="N2459" s="11" t="s">
        <v>25</v>
      </c>
      <c r="O2459" s="39"/>
      <c r="P2459" s="47"/>
      <c r="Q2459" s="13"/>
      <c r="R2459" s="248">
        <f t="shared" si="380"/>
        <v>0</v>
      </c>
      <c r="S2459" s="248">
        <f t="shared" si="381"/>
        <v>0</v>
      </c>
      <c r="T2459" s="248">
        <f t="shared" si="382"/>
        <v>0</v>
      </c>
      <c r="U2459" s="248">
        <f t="shared" si="383"/>
        <v>0</v>
      </c>
      <c r="V2459" s="13"/>
      <c r="W2459" s="7"/>
      <c r="AT2459" s="130"/>
      <c r="BF2459" s="33">
        <f t="shared" si="389"/>
        <v>41242</v>
      </c>
      <c r="BG2459" s="34">
        <f t="shared" si="384"/>
        <v>82.88000000000001</v>
      </c>
      <c r="BH2459" s="32">
        <f t="shared" si="385"/>
        <v>1</v>
      </c>
      <c r="BI2459" s="32">
        <f t="shared" si="386"/>
        <v>0</v>
      </c>
      <c r="BJ2459" s="69">
        <f t="shared" si="387"/>
        <v>0</v>
      </c>
      <c r="BK2459" s="158" t="str">
        <f t="shared" si="388"/>
        <v/>
      </c>
    </row>
    <row r="2460" spans="1:63" ht="12" customHeight="1" x14ac:dyDescent="0.2">
      <c r="A2460" s="8"/>
      <c r="B2460" s="7"/>
      <c r="C2460" s="7"/>
      <c r="D2460" s="7"/>
      <c r="E2460" s="7"/>
      <c r="F2460" s="7"/>
      <c r="G2460" s="7"/>
      <c r="H2460" s="7"/>
      <c r="I2460" s="10"/>
      <c r="J2460" s="25"/>
      <c r="K2460" s="250"/>
      <c r="L2460" s="31"/>
      <c r="M2460" s="9"/>
      <c r="N2460" s="11" t="s">
        <v>25</v>
      </c>
      <c r="O2460" s="39"/>
      <c r="P2460" s="47"/>
      <c r="Q2460" s="13"/>
      <c r="R2460" s="248">
        <f t="shared" si="380"/>
        <v>0</v>
      </c>
      <c r="S2460" s="248">
        <f t="shared" si="381"/>
        <v>0</v>
      </c>
      <c r="T2460" s="248">
        <f t="shared" si="382"/>
        <v>0</v>
      </c>
      <c r="U2460" s="248">
        <f t="shared" si="383"/>
        <v>0</v>
      </c>
      <c r="V2460" s="13"/>
      <c r="W2460" s="7"/>
      <c r="AT2460" s="130"/>
      <c r="BF2460" s="33">
        <f t="shared" si="389"/>
        <v>41242</v>
      </c>
      <c r="BG2460" s="34">
        <f t="shared" si="384"/>
        <v>82.88000000000001</v>
      </c>
      <c r="BH2460" s="32">
        <f t="shared" si="385"/>
        <v>1</v>
      </c>
      <c r="BI2460" s="32">
        <f t="shared" si="386"/>
        <v>0</v>
      </c>
      <c r="BJ2460" s="69">
        <f t="shared" si="387"/>
        <v>0</v>
      </c>
      <c r="BK2460" s="158" t="str">
        <f t="shared" si="388"/>
        <v/>
      </c>
    </row>
    <row r="2461" spans="1:63" ht="12" customHeight="1" x14ac:dyDescent="0.2">
      <c r="A2461" s="8"/>
      <c r="B2461" s="7"/>
      <c r="C2461" s="7"/>
      <c r="D2461" s="7"/>
      <c r="E2461" s="7"/>
      <c r="F2461" s="7"/>
      <c r="G2461" s="7"/>
      <c r="H2461" s="7"/>
      <c r="I2461" s="10"/>
      <c r="J2461" s="25"/>
      <c r="K2461" s="250"/>
      <c r="L2461" s="31"/>
      <c r="M2461" s="9"/>
      <c r="N2461" s="11" t="s">
        <v>25</v>
      </c>
      <c r="O2461" s="39"/>
      <c r="P2461" s="47"/>
      <c r="Q2461" s="13"/>
      <c r="R2461" s="248">
        <f t="shared" si="380"/>
        <v>0</v>
      </c>
      <c r="S2461" s="248">
        <f t="shared" si="381"/>
        <v>0</v>
      </c>
      <c r="T2461" s="248">
        <f t="shared" si="382"/>
        <v>0</v>
      </c>
      <c r="U2461" s="248">
        <f t="shared" si="383"/>
        <v>0</v>
      </c>
      <c r="V2461" s="13"/>
      <c r="W2461" s="7"/>
      <c r="AT2461" s="130"/>
      <c r="BF2461" s="33">
        <f t="shared" si="389"/>
        <v>41242</v>
      </c>
      <c r="BG2461" s="34">
        <f t="shared" si="384"/>
        <v>82.88000000000001</v>
      </c>
      <c r="BH2461" s="32">
        <f t="shared" si="385"/>
        <v>1</v>
      </c>
      <c r="BI2461" s="32">
        <f t="shared" si="386"/>
        <v>0</v>
      </c>
      <c r="BJ2461" s="69">
        <f t="shared" si="387"/>
        <v>0</v>
      </c>
      <c r="BK2461" s="158" t="str">
        <f t="shared" si="388"/>
        <v/>
      </c>
    </row>
    <row r="2462" spans="1:63" ht="12" customHeight="1" x14ac:dyDescent="0.2">
      <c r="A2462" s="8"/>
      <c r="B2462" s="7"/>
      <c r="C2462" s="7"/>
      <c r="D2462" s="7"/>
      <c r="E2462" s="7"/>
      <c r="F2462" s="7"/>
      <c r="G2462" s="7"/>
      <c r="H2462" s="7"/>
      <c r="I2462" s="10"/>
      <c r="J2462" s="25"/>
      <c r="K2462" s="250"/>
      <c r="L2462" s="31"/>
      <c r="M2462" s="9"/>
      <c r="N2462" s="11" t="s">
        <v>25</v>
      </c>
      <c r="O2462" s="39"/>
      <c r="P2462" s="47"/>
      <c r="Q2462" s="13"/>
      <c r="R2462" s="248">
        <f t="shared" si="380"/>
        <v>0</v>
      </c>
      <c r="S2462" s="248">
        <f t="shared" si="381"/>
        <v>0</v>
      </c>
      <c r="T2462" s="248">
        <f t="shared" si="382"/>
        <v>0</v>
      </c>
      <c r="U2462" s="248">
        <f t="shared" si="383"/>
        <v>0</v>
      </c>
      <c r="V2462" s="13"/>
      <c r="W2462" s="7"/>
      <c r="AT2462" s="130"/>
      <c r="BF2462" s="33">
        <f t="shared" si="389"/>
        <v>41242</v>
      </c>
      <c r="BG2462" s="34">
        <f t="shared" si="384"/>
        <v>82.88000000000001</v>
      </c>
      <c r="BH2462" s="32">
        <f t="shared" si="385"/>
        <v>1</v>
      </c>
      <c r="BI2462" s="32">
        <f t="shared" si="386"/>
        <v>0</v>
      </c>
      <c r="BJ2462" s="69">
        <f t="shared" si="387"/>
        <v>0</v>
      </c>
      <c r="BK2462" s="158" t="str">
        <f t="shared" si="388"/>
        <v/>
      </c>
    </row>
    <row r="2463" spans="1:63" ht="12" customHeight="1" x14ac:dyDescent="0.2">
      <c r="A2463" s="8"/>
      <c r="B2463" s="7"/>
      <c r="C2463" s="7"/>
      <c r="D2463" s="7"/>
      <c r="E2463" s="7"/>
      <c r="F2463" s="7"/>
      <c r="G2463" s="7"/>
      <c r="H2463" s="7"/>
      <c r="I2463" s="10"/>
      <c r="J2463" s="25"/>
      <c r="K2463" s="250"/>
      <c r="L2463" s="31"/>
      <c r="M2463" s="9"/>
      <c r="N2463" s="11" t="s">
        <v>25</v>
      </c>
      <c r="O2463" s="39"/>
      <c r="P2463" s="47"/>
      <c r="Q2463" s="13"/>
      <c r="R2463" s="248">
        <f t="shared" si="380"/>
        <v>0</v>
      </c>
      <c r="S2463" s="248">
        <f t="shared" si="381"/>
        <v>0</v>
      </c>
      <c r="T2463" s="248">
        <f t="shared" si="382"/>
        <v>0</v>
      </c>
      <c r="U2463" s="248">
        <f t="shared" si="383"/>
        <v>0</v>
      </c>
      <c r="V2463" s="13"/>
      <c r="W2463" s="7"/>
      <c r="AT2463" s="130"/>
      <c r="BF2463" s="33">
        <f t="shared" si="389"/>
        <v>41242</v>
      </c>
      <c r="BG2463" s="34">
        <f t="shared" si="384"/>
        <v>82.88000000000001</v>
      </c>
      <c r="BH2463" s="32">
        <f t="shared" si="385"/>
        <v>1</v>
      </c>
      <c r="BI2463" s="32">
        <f t="shared" si="386"/>
        <v>0</v>
      </c>
      <c r="BJ2463" s="69">
        <f t="shared" si="387"/>
        <v>0</v>
      </c>
      <c r="BK2463" s="158" t="str">
        <f t="shared" si="388"/>
        <v/>
      </c>
    </row>
    <row r="2464" spans="1:63" ht="12" customHeight="1" x14ac:dyDescent="0.2">
      <c r="A2464" s="8"/>
      <c r="B2464" s="7"/>
      <c r="C2464" s="7"/>
      <c r="D2464" s="7"/>
      <c r="E2464" s="7"/>
      <c r="F2464" s="7"/>
      <c r="G2464" s="7"/>
      <c r="H2464" s="7"/>
      <c r="I2464" s="10"/>
      <c r="J2464" s="25"/>
      <c r="K2464" s="250"/>
      <c r="L2464" s="31"/>
      <c r="M2464" s="9"/>
      <c r="N2464" s="11" t="s">
        <v>25</v>
      </c>
      <c r="O2464" s="39"/>
      <c r="P2464" s="47"/>
      <c r="Q2464" s="13"/>
      <c r="R2464" s="248">
        <f t="shared" si="380"/>
        <v>0</v>
      </c>
      <c r="S2464" s="248">
        <f t="shared" si="381"/>
        <v>0</v>
      </c>
      <c r="T2464" s="248">
        <f t="shared" si="382"/>
        <v>0</v>
      </c>
      <c r="U2464" s="248">
        <f t="shared" si="383"/>
        <v>0</v>
      </c>
      <c r="V2464" s="13"/>
      <c r="W2464" s="7"/>
      <c r="AT2464" s="130"/>
      <c r="BF2464" s="33">
        <f t="shared" si="389"/>
        <v>41242</v>
      </c>
      <c r="BG2464" s="34">
        <f t="shared" si="384"/>
        <v>82.88000000000001</v>
      </c>
      <c r="BH2464" s="32">
        <f t="shared" si="385"/>
        <v>1</v>
      </c>
      <c r="BI2464" s="32">
        <f t="shared" si="386"/>
        <v>0</v>
      </c>
      <c r="BJ2464" s="69">
        <f t="shared" si="387"/>
        <v>0</v>
      </c>
      <c r="BK2464" s="158" t="str">
        <f t="shared" si="388"/>
        <v/>
      </c>
    </row>
    <row r="2465" spans="1:63" ht="12" customHeight="1" x14ac:dyDescent="0.2">
      <c r="A2465" s="8"/>
      <c r="B2465" s="7"/>
      <c r="C2465" s="7"/>
      <c r="D2465" s="7"/>
      <c r="E2465" s="7"/>
      <c r="F2465" s="7"/>
      <c r="G2465" s="7"/>
      <c r="H2465" s="7"/>
      <c r="I2465" s="10"/>
      <c r="J2465" s="25"/>
      <c r="K2465" s="250"/>
      <c r="L2465" s="31"/>
      <c r="M2465" s="9"/>
      <c r="N2465" s="11" t="s">
        <v>25</v>
      </c>
      <c r="O2465" s="39"/>
      <c r="P2465" s="47"/>
      <c r="Q2465" s="13"/>
      <c r="R2465" s="248">
        <f t="shared" si="380"/>
        <v>0</v>
      </c>
      <c r="S2465" s="248">
        <f t="shared" si="381"/>
        <v>0</v>
      </c>
      <c r="T2465" s="248">
        <f t="shared" si="382"/>
        <v>0</v>
      </c>
      <c r="U2465" s="248">
        <f t="shared" si="383"/>
        <v>0</v>
      </c>
      <c r="V2465" s="13"/>
      <c r="W2465" s="7"/>
      <c r="AT2465" s="130"/>
      <c r="BF2465" s="33">
        <f t="shared" si="389"/>
        <v>41242</v>
      </c>
      <c r="BG2465" s="34">
        <f t="shared" si="384"/>
        <v>82.88000000000001</v>
      </c>
      <c r="BH2465" s="32">
        <f t="shared" si="385"/>
        <v>1</v>
      </c>
      <c r="BI2465" s="32">
        <f t="shared" si="386"/>
        <v>0</v>
      </c>
      <c r="BJ2465" s="69">
        <f t="shared" si="387"/>
        <v>0</v>
      </c>
      <c r="BK2465" s="158" t="str">
        <f t="shared" si="388"/>
        <v/>
      </c>
    </row>
    <row r="2466" spans="1:63" ht="12" customHeight="1" x14ac:dyDescent="0.2">
      <c r="A2466" s="8"/>
      <c r="B2466" s="7"/>
      <c r="C2466" s="7"/>
      <c r="D2466" s="7"/>
      <c r="E2466" s="7"/>
      <c r="F2466" s="7"/>
      <c r="G2466" s="7"/>
      <c r="H2466" s="7"/>
      <c r="I2466" s="10"/>
      <c r="J2466" s="25"/>
      <c r="K2466" s="250"/>
      <c r="L2466" s="31"/>
      <c r="M2466" s="9"/>
      <c r="N2466" s="11" t="s">
        <v>25</v>
      </c>
      <c r="O2466" s="39"/>
      <c r="P2466" s="47"/>
      <c r="Q2466" s="13"/>
      <c r="R2466" s="248">
        <f t="shared" si="380"/>
        <v>0</v>
      </c>
      <c r="S2466" s="248">
        <f t="shared" si="381"/>
        <v>0</v>
      </c>
      <c r="T2466" s="248">
        <f t="shared" si="382"/>
        <v>0</v>
      </c>
      <c r="U2466" s="248">
        <f t="shared" si="383"/>
        <v>0</v>
      </c>
      <c r="V2466" s="13"/>
      <c r="W2466" s="7"/>
      <c r="AT2466" s="130"/>
      <c r="BF2466" s="33">
        <f t="shared" si="389"/>
        <v>41242</v>
      </c>
      <c r="BG2466" s="34">
        <f t="shared" si="384"/>
        <v>82.88000000000001</v>
      </c>
      <c r="BH2466" s="32">
        <f t="shared" si="385"/>
        <v>1</v>
      </c>
      <c r="BI2466" s="32">
        <f t="shared" si="386"/>
        <v>0</v>
      </c>
      <c r="BJ2466" s="69">
        <f t="shared" si="387"/>
        <v>0</v>
      </c>
      <c r="BK2466" s="158" t="str">
        <f t="shared" si="388"/>
        <v/>
      </c>
    </row>
    <row r="2467" spans="1:63" ht="12" customHeight="1" x14ac:dyDescent="0.2">
      <c r="A2467" s="8"/>
      <c r="B2467" s="7"/>
      <c r="C2467" s="7"/>
      <c r="D2467" s="7"/>
      <c r="E2467" s="7"/>
      <c r="F2467" s="7"/>
      <c r="G2467" s="7"/>
      <c r="H2467" s="7"/>
      <c r="I2467" s="10"/>
      <c r="J2467" s="25"/>
      <c r="K2467" s="250"/>
      <c r="L2467" s="31"/>
      <c r="M2467" s="9"/>
      <c r="N2467" s="11" t="s">
        <v>25</v>
      </c>
      <c r="O2467" s="39"/>
      <c r="P2467" s="47"/>
      <c r="Q2467" s="13"/>
      <c r="R2467" s="248">
        <f t="shared" si="380"/>
        <v>0</v>
      </c>
      <c r="S2467" s="248">
        <f t="shared" si="381"/>
        <v>0</v>
      </c>
      <c r="T2467" s="248">
        <f t="shared" si="382"/>
        <v>0</v>
      </c>
      <c r="U2467" s="248">
        <f t="shared" si="383"/>
        <v>0</v>
      </c>
      <c r="V2467" s="13"/>
      <c r="W2467" s="7"/>
      <c r="AT2467" s="130"/>
      <c r="BF2467" s="33">
        <f t="shared" si="389"/>
        <v>41242</v>
      </c>
      <c r="BG2467" s="34">
        <f t="shared" si="384"/>
        <v>82.88000000000001</v>
      </c>
      <c r="BH2467" s="32">
        <f t="shared" si="385"/>
        <v>1</v>
      </c>
      <c r="BI2467" s="32">
        <f t="shared" si="386"/>
        <v>0</v>
      </c>
      <c r="BJ2467" s="69">
        <f t="shared" si="387"/>
        <v>0</v>
      </c>
      <c r="BK2467" s="158" t="str">
        <f t="shared" si="388"/>
        <v/>
      </c>
    </row>
    <row r="2468" spans="1:63" ht="12" customHeight="1" x14ac:dyDescent="0.2">
      <c r="A2468" s="8"/>
      <c r="B2468" s="7"/>
      <c r="C2468" s="7"/>
      <c r="D2468" s="7"/>
      <c r="E2468" s="7"/>
      <c r="F2468" s="7"/>
      <c r="G2468" s="7"/>
      <c r="H2468" s="7"/>
      <c r="I2468" s="10"/>
      <c r="J2468" s="25"/>
      <c r="K2468" s="250"/>
      <c r="L2468" s="31"/>
      <c r="M2468" s="9"/>
      <c r="N2468" s="11" t="s">
        <v>25</v>
      </c>
      <c r="O2468" s="39"/>
      <c r="P2468" s="47"/>
      <c r="Q2468" s="13"/>
      <c r="R2468" s="248">
        <f t="shared" si="380"/>
        <v>0</v>
      </c>
      <c r="S2468" s="248">
        <f t="shared" si="381"/>
        <v>0</v>
      </c>
      <c r="T2468" s="248">
        <f t="shared" si="382"/>
        <v>0</v>
      </c>
      <c r="U2468" s="248">
        <f t="shared" si="383"/>
        <v>0</v>
      </c>
      <c r="V2468" s="13"/>
      <c r="W2468" s="7"/>
      <c r="AT2468" s="130"/>
      <c r="BF2468" s="33">
        <f t="shared" si="389"/>
        <v>41242</v>
      </c>
      <c r="BG2468" s="34">
        <f t="shared" si="384"/>
        <v>82.88000000000001</v>
      </c>
      <c r="BH2468" s="32">
        <f t="shared" si="385"/>
        <v>1</v>
      </c>
      <c r="BI2468" s="32">
        <f t="shared" si="386"/>
        <v>0</v>
      </c>
      <c r="BJ2468" s="69">
        <f t="shared" si="387"/>
        <v>0</v>
      </c>
      <c r="BK2468" s="158" t="str">
        <f t="shared" si="388"/>
        <v/>
      </c>
    </row>
    <row r="2469" spans="1:63" ht="12" customHeight="1" x14ac:dyDescent="0.2">
      <c r="A2469" s="8"/>
      <c r="B2469" s="7"/>
      <c r="C2469" s="7"/>
      <c r="D2469" s="7"/>
      <c r="E2469" s="7"/>
      <c r="F2469" s="7"/>
      <c r="G2469" s="7"/>
      <c r="H2469" s="7"/>
      <c r="I2469" s="10"/>
      <c r="J2469" s="25"/>
      <c r="K2469" s="250"/>
      <c r="L2469" s="31"/>
      <c r="M2469" s="9"/>
      <c r="N2469" s="11" t="s">
        <v>25</v>
      </c>
      <c r="O2469" s="39"/>
      <c r="P2469" s="47"/>
      <c r="Q2469" s="13"/>
      <c r="R2469" s="248">
        <f t="shared" si="380"/>
        <v>0</v>
      </c>
      <c r="S2469" s="248">
        <f t="shared" si="381"/>
        <v>0</v>
      </c>
      <c r="T2469" s="248">
        <f t="shared" si="382"/>
        <v>0</v>
      </c>
      <c r="U2469" s="248">
        <f t="shared" si="383"/>
        <v>0</v>
      </c>
      <c r="V2469" s="13"/>
      <c r="W2469" s="7"/>
      <c r="AT2469" s="130"/>
      <c r="BF2469" s="33">
        <f t="shared" si="389"/>
        <v>41242</v>
      </c>
      <c r="BG2469" s="34">
        <f t="shared" si="384"/>
        <v>82.88000000000001</v>
      </c>
      <c r="BH2469" s="32">
        <f t="shared" si="385"/>
        <v>1</v>
      </c>
      <c r="BI2469" s="32">
        <f t="shared" si="386"/>
        <v>0</v>
      </c>
      <c r="BJ2469" s="69">
        <f t="shared" si="387"/>
        <v>0</v>
      </c>
      <c r="BK2469" s="158" t="str">
        <f t="shared" si="388"/>
        <v/>
      </c>
    </row>
    <row r="2470" spans="1:63" ht="12" customHeight="1" x14ac:dyDescent="0.2">
      <c r="A2470" s="8"/>
      <c r="B2470" s="7"/>
      <c r="C2470" s="7"/>
      <c r="D2470" s="7"/>
      <c r="E2470" s="7"/>
      <c r="F2470" s="7"/>
      <c r="G2470" s="7"/>
      <c r="H2470" s="7"/>
      <c r="I2470" s="10"/>
      <c r="J2470" s="25"/>
      <c r="K2470" s="250"/>
      <c r="L2470" s="31"/>
      <c r="M2470" s="9"/>
      <c r="N2470" s="11" t="s">
        <v>25</v>
      </c>
      <c r="O2470" s="39"/>
      <c r="P2470" s="47"/>
      <c r="Q2470" s="13"/>
      <c r="R2470" s="248">
        <f t="shared" si="380"/>
        <v>0</v>
      </c>
      <c r="S2470" s="248">
        <f t="shared" si="381"/>
        <v>0</v>
      </c>
      <c r="T2470" s="248">
        <f t="shared" si="382"/>
        <v>0</v>
      </c>
      <c r="U2470" s="248">
        <f t="shared" si="383"/>
        <v>0</v>
      </c>
      <c r="V2470" s="13"/>
      <c r="W2470" s="7"/>
      <c r="AT2470" s="130"/>
      <c r="BF2470" s="33">
        <f t="shared" si="389"/>
        <v>41242</v>
      </c>
      <c r="BG2470" s="34">
        <f t="shared" si="384"/>
        <v>82.88000000000001</v>
      </c>
      <c r="BH2470" s="32">
        <f t="shared" si="385"/>
        <v>1</v>
      </c>
      <c r="BI2470" s="32">
        <f t="shared" si="386"/>
        <v>0</v>
      </c>
      <c r="BJ2470" s="69">
        <f t="shared" si="387"/>
        <v>0</v>
      </c>
      <c r="BK2470" s="158" t="str">
        <f t="shared" si="388"/>
        <v/>
      </c>
    </row>
    <row r="2471" spans="1:63" ht="12" customHeight="1" x14ac:dyDescent="0.2">
      <c r="A2471" s="8"/>
      <c r="B2471" s="7"/>
      <c r="C2471" s="7"/>
      <c r="D2471" s="7"/>
      <c r="E2471" s="7"/>
      <c r="F2471" s="7"/>
      <c r="G2471" s="7"/>
      <c r="H2471" s="7"/>
      <c r="I2471" s="10"/>
      <c r="J2471" s="25"/>
      <c r="K2471" s="250"/>
      <c r="L2471" s="31"/>
      <c r="M2471" s="9"/>
      <c r="N2471" s="11" t="s">
        <v>25</v>
      </c>
      <c r="O2471" s="39"/>
      <c r="P2471" s="47"/>
      <c r="Q2471" s="13"/>
      <c r="R2471" s="248">
        <f t="shared" si="380"/>
        <v>0</v>
      </c>
      <c r="S2471" s="248">
        <f t="shared" si="381"/>
        <v>0</v>
      </c>
      <c r="T2471" s="248">
        <f t="shared" si="382"/>
        <v>0</v>
      </c>
      <c r="U2471" s="248">
        <f t="shared" si="383"/>
        <v>0</v>
      </c>
      <c r="V2471" s="13"/>
      <c r="W2471" s="7"/>
      <c r="AT2471" s="130"/>
      <c r="BF2471" s="33">
        <f t="shared" si="389"/>
        <v>41242</v>
      </c>
      <c r="BG2471" s="34">
        <f t="shared" si="384"/>
        <v>82.88000000000001</v>
      </c>
      <c r="BH2471" s="32">
        <f t="shared" si="385"/>
        <v>1</v>
      </c>
      <c r="BI2471" s="32">
        <f t="shared" si="386"/>
        <v>0</v>
      </c>
      <c r="BJ2471" s="69">
        <f t="shared" si="387"/>
        <v>0</v>
      </c>
      <c r="BK2471" s="158" t="str">
        <f t="shared" si="388"/>
        <v/>
      </c>
    </row>
    <row r="2472" spans="1:63" ht="12" customHeight="1" x14ac:dyDescent="0.2">
      <c r="A2472" s="8"/>
      <c r="B2472" s="7"/>
      <c r="C2472" s="7"/>
      <c r="D2472" s="7"/>
      <c r="E2472" s="7"/>
      <c r="F2472" s="7"/>
      <c r="G2472" s="7"/>
      <c r="H2472" s="7"/>
      <c r="I2472" s="10"/>
      <c r="J2472" s="25"/>
      <c r="K2472" s="250"/>
      <c r="L2472" s="31"/>
      <c r="M2472" s="9"/>
      <c r="N2472" s="11" t="s">
        <v>25</v>
      </c>
      <c r="O2472" s="39"/>
      <c r="P2472" s="47"/>
      <c r="Q2472" s="13"/>
      <c r="R2472" s="248">
        <f t="shared" si="380"/>
        <v>0</v>
      </c>
      <c r="S2472" s="248">
        <f t="shared" si="381"/>
        <v>0</v>
      </c>
      <c r="T2472" s="248">
        <f t="shared" si="382"/>
        <v>0</v>
      </c>
      <c r="U2472" s="248">
        <f t="shared" si="383"/>
        <v>0</v>
      </c>
      <c r="V2472" s="13"/>
      <c r="W2472" s="7"/>
      <c r="AT2472" s="130"/>
      <c r="BF2472" s="33">
        <f t="shared" si="389"/>
        <v>41242</v>
      </c>
      <c r="BG2472" s="34">
        <f t="shared" si="384"/>
        <v>82.88000000000001</v>
      </c>
      <c r="BH2472" s="32">
        <f t="shared" si="385"/>
        <v>1</v>
      </c>
      <c r="BI2472" s="32">
        <f t="shared" si="386"/>
        <v>0</v>
      </c>
      <c r="BJ2472" s="69">
        <f t="shared" si="387"/>
        <v>0</v>
      </c>
      <c r="BK2472" s="158" t="str">
        <f t="shared" si="388"/>
        <v/>
      </c>
    </row>
    <row r="2473" spans="1:63" ht="12" customHeight="1" x14ac:dyDescent="0.2">
      <c r="A2473" s="8"/>
      <c r="B2473" s="7"/>
      <c r="C2473" s="7"/>
      <c r="D2473" s="7"/>
      <c r="E2473" s="7"/>
      <c r="F2473" s="7"/>
      <c r="G2473" s="7"/>
      <c r="H2473" s="7"/>
      <c r="I2473" s="10"/>
      <c r="J2473" s="25"/>
      <c r="K2473" s="250"/>
      <c r="L2473" s="31"/>
      <c r="M2473" s="9"/>
      <c r="N2473" s="11" t="s">
        <v>25</v>
      </c>
      <c r="O2473" s="39"/>
      <c r="P2473" s="47"/>
      <c r="Q2473" s="13"/>
      <c r="R2473" s="248">
        <f t="shared" si="380"/>
        <v>0</v>
      </c>
      <c r="S2473" s="248">
        <f t="shared" si="381"/>
        <v>0</v>
      </c>
      <c r="T2473" s="248">
        <f t="shared" si="382"/>
        <v>0</v>
      </c>
      <c r="U2473" s="248">
        <f t="shared" si="383"/>
        <v>0</v>
      </c>
      <c r="V2473" s="13"/>
      <c r="W2473" s="7"/>
      <c r="AT2473" s="130"/>
      <c r="BF2473" s="33">
        <f t="shared" si="389"/>
        <v>41242</v>
      </c>
      <c r="BG2473" s="34">
        <f t="shared" si="384"/>
        <v>82.88000000000001</v>
      </c>
      <c r="BH2473" s="32">
        <f t="shared" si="385"/>
        <v>1</v>
      </c>
      <c r="BI2473" s="32">
        <f t="shared" si="386"/>
        <v>0</v>
      </c>
      <c r="BJ2473" s="69">
        <f t="shared" si="387"/>
        <v>0</v>
      </c>
      <c r="BK2473" s="158" t="str">
        <f t="shared" si="388"/>
        <v/>
      </c>
    </row>
    <row r="2474" spans="1:63" ht="12" customHeight="1" x14ac:dyDescent="0.2">
      <c r="A2474" s="8"/>
      <c r="B2474" s="7"/>
      <c r="C2474" s="7"/>
      <c r="D2474" s="7"/>
      <c r="E2474" s="7"/>
      <c r="F2474" s="7"/>
      <c r="G2474" s="7"/>
      <c r="H2474" s="7"/>
      <c r="I2474" s="10"/>
      <c r="J2474" s="25"/>
      <c r="K2474" s="250"/>
      <c r="L2474" s="31"/>
      <c r="M2474" s="9"/>
      <c r="N2474" s="11" t="s">
        <v>25</v>
      </c>
      <c r="O2474" s="39"/>
      <c r="P2474" s="47"/>
      <c r="Q2474" s="13"/>
      <c r="R2474" s="248">
        <f t="shared" si="380"/>
        <v>0</v>
      </c>
      <c r="S2474" s="248">
        <f t="shared" si="381"/>
        <v>0</v>
      </c>
      <c r="T2474" s="248">
        <f t="shared" si="382"/>
        <v>0</v>
      </c>
      <c r="U2474" s="248">
        <f t="shared" si="383"/>
        <v>0</v>
      </c>
      <c r="V2474" s="13"/>
      <c r="W2474" s="7"/>
      <c r="AT2474" s="130"/>
      <c r="BF2474" s="33">
        <f t="shared" si="389"/>
        <v>41242</v>
      </c>
      <c r="BG2474" s="34">
        <f t="shared" si="384"/>
        <v>82.88000000000001</v>
      </c>
      <c r="BH2474" s="32">
        <f t="shared" si="385"/>
        <v>1</v>
      </c>
      <c r="BI2474" s="32">
        <f t="shared" si="386"/>
        <v>0</v>
      </c>
      <c r="BJ2474" s="69">
        <f t="shared" si="387"/>
        <v>0</v>
      </c>
      <c r="BK2474" s="158" t="str">
        <f t="shared" si="388"/>
        <v/>
      </c>
    </row>
    <row r="2475" spans="1:63" ht="12" customHeight="1" x14ac:dyDescent="0.2">
      <c r="A2475" s="8"/>
      <c r="B2475" s="7"/>
      <c r="C2475" s="7"/>
      <c r="D2475" s="7"/>
      <c r="E2475" s="7"/>
      <c r="F2475" s="7"/>
      <c r="G2475" s="7"/>
      <c r="H2475" s="7"/>
      <c r="I2475" s="10"/>
      <c r="J2475" s="25"/>
      <c r="K2475" s="250"/>
      <c r="L2475" s="31"/>
      <c r="M2475" s="9"/>
      <c r="N2475" s="11" t="s">
        <v>25</v>
      </c>
      <c r="O2475" s="39"/>
      <c r="P2475" s="47"/>
      <c r="Q2475" s="13"/>
      <c r="R2475" s="248">
        <f t="shared" si="380"/>
        <v>0</v>
      </c>
      <c r="S2475" s="248">
        <f t="shared" si="381"/>
        <v>0</v>
      </c>
      <c r="T2475" s="248">
        <f t="shared" si="382"/>
        <v>0</v>
      </c>
      <c r="U2475" s="248">
        <f t="shared" si="383"/>
        <v>0</v>
      </c>
      <c r="V2475" s="13"/>
      <c r="W2475" s="7"/>
      <c r="AT2475" s="130"/>
      <c r="BF2475" s="33">
        <f t="shared" si="389"/>
        <v>41242</v>
      </c>
      <c r="BG2475" s="34">
        <f t="shared" si="384"/>
        <v>82.88000000000001</v>
      </c>
      <c r="BH2475" s="32">
        <f t="shared" si="385"/>
        <v>1</v>
      </c>
      <c r="BI2475" s="32">
        <f t="shared" si="386"/>
        <v>0</v>
      </c>
      <c r="BJ2475" s="69">
        <f t="shared" si="387"/>
        <v>0</v>
      </c>
      <c r="BK2475" s="158" t="str">
        <f t="shared" si="388"/>
        <v/>
      </c>
    </row>
    <row r="2476" spans="1:63" ht="12" customHeight="1" x14ac:dyDescent="0.2">
      <c r="A2476" s="8"/>
      <c r="B2476" s="7"/>
      <c r="C2476" s="7"/>
      <c r="D2476" s="7"/>
      <c r="E2476" s="7"/>
      <c r="F2476" s="7"/>
      <c r="G2476" s="7"/>
      <c r="H2476" s="7"/>
      <c r="I2476" s="10"/>
      <c r="J2476" s="25"/>
      <c r="K2476" s="250"/>
      <c r="L2476" s="31"/>
      <c r="M2476" s="9"/>
      <c r="N2476" s="11" t="s">
        <v>25</v>
      </c>
      <c r="O2476" s="39"/>
      <c r="P2476" s="47"/>
      <c r="Q2476" s="13"/>
      <c r="R2476" s="248">
        <f t="shared" si="380"/>
        <v>0</v>
      </c>
      <c r="S2476" s="248">
        <f t="shared" si="381"/>
        <v>0</v>
      </c>
      <c r="T2476" s="248">
        <f t="shared" si="382"/>
        <v>0</v>
      </c>
      <c r="U2476" s="248">
        <f t="shared" si="383"/>
        <v>0</v>
      </c>
      <c r="V2476" s="13"/>
      <c r="W2476" s="7"/>
      <c r="AT2476" s="130"/>
      <c r="BF2476" s="33">
        <f t="shared" si="389"/>
        <v>41242</v>
      </c>
      <c r="BG2476" s="34">
        <f t="shared" si="384"/>
        <v>82.88000000000001</v>
      </c>
      <c r="BH2476" s="32">
        <f t="shared" si="385"/>
        <v>1</v>
      </c>
      <c r="BI2476" s="32">
        <f t="shared" si="386"/>
        <v>0</v>
      </c>
      <c r="BJ2476" s="69">
        <f t="shared" si="387"/>
        <v>0</v>
      </c>
      <c r="BK2476" s="158" t="str">
        <f t="shared" si="388"/>
        <v/>
      </c>
    </row>
    <row r="2477" spans="1:63" ht="12" customHeight="1" x14ac:dyDescent="0.2">
      <c r="A2477" s="8"/>
      <c r="B2477" s="7"/>
      <c r="C2477" s="7"/>
      <c r="D2477" s="7"/>
      <c r="E2477" s="7"/>
      <c r="F2477" s="7"/>
      <c r="G2477" s="7"/>
      <c r="H2477" s="7"/>
      <c r="I2477" s="10"/>
      <c r="J2477" s="25"/>
      <c r="K2477" s="250"/>
      <c r="L2477" s="31"/>
      <c r="M2477" s="9"/>
      <c r="N2477" s="11" t="s">
        <v>25</v>
      </c>
      <c r="O2477" s="39"/>
      <c r="P2477" s="47"/>
      <c r="Q2477" s="13"/>
      <c r="R2477" s="248">
        <f t="shared" si="380"/>
        <v>0</v>
      </c>
      <c r="S2477" s="248">
        <f t="shared" si="381"/>
        <v>0</v>
      </c>
      <c r="T2477" s="248">
        <f t="shared" si="382"/>
        <v>0</v>
      </c>
      <c r="U2477" s="248">
        <f t="shared" si="383"/>
        <v>0</v>
      </c>
      <c r="V2477" s="13"/>
      <c r="W2477" s="7"/>
      <c r="AT2477" s="130"/>
      <c r="BF2477" s="33">
        <f t="shared" si="389"/>
        <v>41242</v>
      </c>
      <c r="BG2477" s="34">
        <f t="shared" si="384"/>
        <v>82.88000000000001</v>
      </c>
      <c r="BH2477" s="32">
        <f t="shared" si="385"/>
        <v>1</v>
      </c>
      <c r="BI2477" s="32">
        <f t="shared" si="386"/>
        <v>0</v>
      </c>
      <c r="BJ2477" s="69">
        <f t="shared" si="387"/>
        <v>0</v>
      </c>
      <c r="BK2477" s="158" t="str">
        <f t="shared" si="388"/>
        <v/>
      </c>
    </row>
    <row r="2478" spans="1:63" ht="12" customHeight="1" x14ac:dyDescent="0.2">
      <c r="A2478" s="8"/>
      <c r="B2478" s="7"/>
      <c r="C2478" s="7"/>
      <c r="D2478" s="7"/>
      <c r="E2478" s="7"/>
      <c r="F2478" s="7"/>
      <c r="G2478" s="7"/>
      <c r="H2478" s="7"/>
      <c r="I2478" s="10"/>
      <c r="J2478" s="25"/>
      <c r="K2478" s="250"/>
      <c r="L2478" s="31"/>
      <c r="M2478" s="9"/>
      <c r="N2478" s="11" t="s">
        <v>25</v>
      </c>
      <c r="O2478" s="39"/>
      <c r="P2478" s="47"/>
      <c r="Q2478" s="13"/>
      <c r="R2478" s="248">
        <f t="shared" si="380"/>
        <v>0</v>
      </c>
      <c r="S2478" s="248">
        <f t="shared" si="381"/>
        <v>0</v>
      </c>
      <c r="T2478" s="248">
        <f t="shared" si="382"/>
        <v>0</v>
      </c>
      <c r="U2478" s="248">
        <f t="shared" si="383"/>
        <v>0</v>
      </c>
      <c r="V2478" s="13"/>
      <c r="W2478" s="7"/>
      <c r="AT2478" s="130"/>
      <c r="BF2478" s="33">
        <f t="shared" si="389"/>
        <v>41242</v>
      </c>
      <c r="BG2478" s="34">
        <f t="shared" si="384"/>
        <v>82.88000000000001</v>
      </c>
      <c r="BH2478" s="32">
        <f t="shared" si="385"/>
        <v>1</v>
      </c>
      <c r="BI2478" s="32">
        <f t="shared" si="386"/>
        <v>0</v>
      </c>
      <c r="BJ2478" s="69">
        <f t="shared" si="387"/>
        <v>0</v>
      </c>
      <c r="BK2478" s="158" t="str">
        <f t="shared" si="388"/>
        <v/>
      </c>
    </row>
    <row r="2479" spans="1:63" ht="12" customHeight="1" x14ac:dyDescent="0.2">
      <c r="A2479" s="8"/>
      <c r="B2479" s="7"/>
      <c r="C2479" s="7"/>
      <c r="D2479" s="7"/>
      <c r="E2479" s="7"/>
      <c r="F2479" s="7"/>
      <c r="G2479" s="7"/>
      <c r="H2479" s="7"/>
      <c r="I2479" s="10"/>
      <c r="J2479" s="25"/>
      <c r="K2479" s="250"/>
      <c r="L2479" s="31"/>
      <c r="M2479" s="9"/>
      <c r="N2479" s="11" t="s">
        <v>25</v>
      </c>
      <c r="O2479" s="39"/>
      <c r="P2479" s="47"/>
      <c r="Q2479" s="13"/>
      <c r="R2479" s="248">
        <f t="shared" si="380"/>
        <v>0</v>
      </c>
      <c r="S2479" s="248">
        <f t="shared" si="381"/>
        <v>0</v>
      </c>
      <c r="T2479" s="248">
        <f t="shared" si="382"/>
        <v>0</v>
      </c>
      <c r="U2479" s="248">
        <f t="shared" si="383"/>
        <v>0</v>
      </c>
      <c r="V2479" s="13"/>
      <c r="W2479" s="7"/>
      <c r="AT2479" s="130"/>
      <c r="BF2479" s="33">
        <f t="shared" si="389"/>
        <v>41242</v>
      </c>
      <c r="BG2479" s="34">
        <f t="shared" si="384"/>
        <v>82.88000000000001</v>
      </c>
      <c r="BH2479" s="32">
        <f t="shared" si="385"/>
        <v>1</v>
      </c>
      <c r="BI2479" s="32">
        <f t="shared" si="386"/>
        <v>0</v>
      </c>
      <c r="BJ2479" s="69">
        <f t="shared" si="387"/>
        <v>0</v>
      </c>
      <c r="BK2479" s="158" t="str">
        <f t="shared" si="388"/>
        <v/>
      </c>
    </row>
    <row r="2480" spans="1:63" ht="12" customHeight="1" x14ac:dyDescent="0.2">
      <c r="A2480" s="8"/>
      <c r="B2480" s="7"/>
      <c r="C2480" s="7"/>
      <c r="D2480" s="7"/>
      <c r="E2480" s="7"/>
      <c r="F2480" s="7"/>
      <c r="G2480" s="7"/>
      <c r="H2480" s="7"/>
      <c r="I2480" s="10"/>
      <c r="J2480" s="25"/>
      <c r="K2480" s="250"/>
      <c r="L2480" s="31"/>
      <c r="M2480" s="9"/>
      <c r="N2480" s="11" t="s">
        <v>25</v>
      </c>
      <c r="O2480" s="39"/>
      <c r="P2480" s="47"/>
      <c r="Q2480" s="13"/>
      <c r="R2480" s="248">
        <f t="shared" si="380"/>
        <v>0</v>
      </c>
      <c r="S2480" s="248">
        <f t="shared" si="381"/>
        <v>0</v>
      </c>
      <c r="T2480" s="248">
        <f t="shared" si="382"/>
        <v>0</v>
      </c>
      <c r="U2480" s="248">
        <f t="shared" si="383"/>
        <v>0</v>
      </c>
      <c r="V2480" s="13"/>
      <c r="W2480" s="7"/>
      <c r="AT2480" s="130"/>
      <c r="BF2480" s="33">
        <f t="shared" si="389"/>
        <v>41242</v>
      </c>
      <c r="BG2480" s="34">
        <f t="shared" si="384"/>
        <v>82.88000000000001</v>
      </c>
      <c r="BH2480" s="32">
        <f t="shared" si="385"/>
        <v>1</v>
      </c>
      <c r="BI2480" s="32">
        <f t="shared" si="386"/>
        <v>0</v>
      </c>
      <c r="BJ2480" s="69">
        <f t="shared" si="387"/>
        <v>0</v>
      </c>
      <c r="BK2480" s="158" t="str">
        <f t="shared" si="388"/>
        <v/>
      </c>
    </row>
    <row r="2481" spans="1:63" ht="12" customHeight="1" x14ac:dyDescent="0.2">
      <c r="A2481" s="8"/>
      <c r="B2481" s="7"/>
      <c r="C2481" s="7"/>
      <c r="D2481" s="7"/>
      <c r="E2481" s="7"/>
      <c r="F2481" s="7"/>
      <c r="G2481" s="7"/>
      <c r="H2481" s="7"/>
      <c r="I2481" s="10"/>
      <c r="J2481" s="25"/>
      <c r="K2481" s="250"/>
      <c r="L2481" s="31"/>
      <c r="M2481" s="9"/>
      <c r="N2481" s="11" t="s">
        <v>25</v>
      </c>
      <c r="O2481" s="39"/>
      <c r="P2481" s="47"/>
      <c r="Q2481" s="13"/>
      <c r="R2481" s="248">
        <f t="shared" si="380"/>
        <v>0</v>
      </c>
      <c r="S2481" s="248">
        <f t="shared" si="381"/>
        <v>0</v>
      </c>
      <c r="T2481" s="248">
        <f t="shared" si="382"/>
        <v>0</v>
      </c>
      <c r="U2481" s="248">
        <f t="shared" si="383"/>
        <v>0</v>
      </c>
      <c r="V2481" s="13"/>
      <c r="W2481" s="7"/>
      <c r="AT2481" s="130"/>
      <c r="BF2481" s="33">
        <f t="shared" si="389"/>
        <v>41242</v>
      </c>
      <c r="BG2481" s="34">
        <f t="shared" si="384"/>
        <v>82.88000000000001</v>
      </c>
      <c r="BH2481" s="32">
        <f t="shared" si="385"/>
        <v>1</v>
      </c>
      <c r="BI2481" s="32">
        <f t="shared" si="386"/>
        <v>0</v>
      </c>
      <c r="BJ2481" s="69">
        <f t="shared" si="387"/>
        <v>0</v>
      </c>
      <c r="BK2481" s="158" t="str">
        <f t="shared" si="388"/>
        <v/>
      </c>
    </row>
    <row r="2482" spans="1:63" ht="12" customHeight="1" x14ac:dyDescent="0.2">
      <c r="A2482" s="8"/>
      <c r="B2482" s="7"/>
      <c r="C2482" s="7"/>
      <c r="D2482" s="7"/>
      <c r="E2482" s="7"/>
      <c r="F2482" s="7"/>
      <c r="G2482" s="7"/>
      <c r="H2482" s="7"/>
      <c r="I2482" s="10"/>
      <c r="J2482" s="25"/>
      <c r="K2482" s="250"/>
      <c r="L2482" s="31"/>
      <c r="M2482" s="9"/>
      <c r="N2482" s="11" t="s">
        <v>25</v>
      </c>
      <c r="O2482" s="39"/>
      <c r="P2482" s="47"/>
      <c r="Q2482" s="13"/>
      <c r="R2482" s="248">
        <f t="shared" si="380"/>
        <v>0</v>
      </c>
      <c r="S2482" s="248">
        <f t="shared" si="381"/>
        <v>0</v>
      </c>
      <c r="T2482" s="248">
        <f t="shared" si="382"/>
        <v>0</v>
      </c>
      <c r="U2482" s="248">
        <f t="shared" si="383"/>
        <v>0</v>
      </c>
      <c r="V2482" s="13"/>
      <c r="W2482" s="7"/>
      <c r="AT2482" s="130"/>
      <c r="BF2482" s="33">
        <f t="shared" si="389"/>
        <v>41242</v>
      </c>
      <c r="BG2482" s="34">
        <f t="shared" si="384"/>
        <v>82.88000000000001</v>
      </c>
      <c r="BH2482" s="32">
        <f t="shared" si="385"/>
        <v>1</v>
      </c>
      <c r="BI2482" s="32">
        <f t="shared" si="386"/>
        <v>0</v>
      </c>
      <c r="BJ2482" s="69">
        <f t="shared" si="387"/>
        <v>0</v>
      </c>
      <c r="BK2482" s="158" t="str">
        <f t="shared" si="388"/>
        <v/>
      </c>
    </row>
    <row r="2483" spans="1:63" ht="12" customHeight="1" x14ac:dyDescent="0.2">
      <c r="A2483" s="8"/>
      <c r="B2483" s="7"/>
      <c r="C2483" s="7"/>
      <c r="D2483" s="7"/>
      <c r="E2483" s="7"/>
      <c r="F2483" s="7"/>
      <c r="G2483" s="7"/>
      <c r="H2483" s="7"/>
      <c r="I2483" s="10"/>
      <c r="J2483" s="25"/>
      <c r="K2483" s="250"/>
      <c r="L2483" s="31"/>
      <c r="M2483" s="9"/>
      <c r="N2483" s="11" t="s">
        <v>25</v>
      </c>
      <c r="O2483" s="39"/>
      <c r="P2483" s="47"/>
      <c r="Q2483" s="13"/>
      <c r="R2483" s="248">
        <f t="shared" si="380"/>
        <v>0</v>
      </c>
      <c r="S2483" s="248">
        <f t="shared" si="381"/>
        <v>0</v>
      </c>
      <c r="T2483" s="248">
        <f t="shared" si="382"/>
        <v>0</v>
      </c>
      <c r="U2483" s="248">
        <f t="shared" si="383"/>
        <v>0</v>
      </c>
      <c r="V2483" s="13"/>
      <c r="W2483" s="7"/>
      <c r="AT2483" s="130"/>
      <c r="BF2483" s="33">
        <f t="shared" si="389"/>
        <v>41242</v>
      </c>
      <c r="BG2483" s="34">
        <f t="shared" si="384"/>
        <v>82.88000000000001</v>
      </c>
      <c r="BH2483" s="32">
        <f t="shared" si="385"/>
        <v>1</v>
      </c>
      <c r="BI2483" s="32">
        <f t="shared" si="386"/>
        <v>0</v>
      </c>
      <c r="BJ2483" s="69">
        <f t="shared" si="387"/>
        <v>0</v>
      </c>
      <c r="BK2483" s="158" t="str">
        <f t="shared" si="388"/>
        <v/>
      </c>
    </row>
    <row r="2484" spans="1:63" ht="12" customHeight="1" x14ac:dyDescent="0.2">
      <c r="A2484" s="8"/>
      <c r="B2484" s="7"/>
      <c r="C2484" s="7"/>
      <c r="D2484" s="7"/>
      <c r="E2484" s="7"/>
      <c r="F2484" s="7"/>
      <c r="G2484" s="7"/>
      <c r="H2484" s="7"/>
      <c r="I2484" s="10"/>
      <c r="J2484" s="25"/>
      <c r="K2484" s="250"/>
      <c r="L2484" s="31"/>
      <c r="M2484" s="9"/>
      <c r="N2484" s="11" t="s">
        <v>25</v>
      </c>
      <c r="O2484" s="39"/>
      <c r="P2484" s="47"/>
      <c r="Q2484" s="13"/>
      <c r="R2484" s="248">
        <f t="shared" si="380"/>
        <v>0</v>
      </c>
      <c r="S2484" s="248">
        <f t="shared" si="381"/>
        <v>0</v>
      </c>
      <c r="T2484" s="248">
        <f t="shared" si="382"/>
        <v>0</v>
      </c>
      <c r="U2484" s="248">
        <f t="shared" si="383"/>
        <v>0</v>
      </c>
      <c r="V2484" s="13"/>
      <c r="W2484" s="7"/>
      <c r="AT2484" s="130"/>
      <c r="BF2484" s="33">
        <f t="shared" si="389"/>
        <v>41242</v>
      </c>
      <c r="BG2484" s="34">
        <f t="shared" si="384"/>
        <v>82.88000000000001</v>
      </c>
      <c r="BH2484" s="32">
        <f t="shared" si="385"/>
        <v>1</v>
      </c>
      <c r="BI2484" s="32">
        <f t="shared" si="386"/>
        <v>0</v>
      </c>
      <c r="BJ2484" s="69">
        <f t="shared" si="387"/>
        <v>0</v>
      </c>
      <c r="BK2484" s="158" t="str">
        <f t="shared" si="388"/>
        <v/>
      </c>
    </row>
    <row r="2485" spans="1:63" ht="12" customHeight="1" x14ac:dyDescent="0.2">
      <c r="A2485" s="8"/>
      <c r="B2485" s="7"/>
      <c r="C2485" s="7"/>
      <c r="D2485" s="7"/>
      <c r="E2485" s="7"/>
      <c r="F2485" s="7"/>
      <c r="G2485" s="7"/>
      <c r="H2485" s="7"/>
      <c r="I2485" s="10"/>
      <c r="J2485" s="25"/>
      <c r="K2485" s="250"/>
      <c r="L2485" s="31"/>
      <c r="M2485" s="9"/>
      <c r="N2485" s="11" t="s">
        <v>25</v>
      </c>
      <c r="O2485" s="39"/>
      <c r="P2485" s="47"/>
      <c r="Q2485" s="13"/>
      <c r="R2485" s="248">
        <f t="shared" si="380"/>
        <v>0</v>
      </c>
      <c r="S2485" s="248">
        <f t="shared" si="381"/>
        <v>0</v>
      </c>
      <c r="T2485" s="248">
        <f t="shared" si="382"/>
        <v>0</v>
      </c>
      <c r="U2485" s="248">
        <f t="shared" si="383"/>
        <v>0</v>
      </c>
      <c r="V2485" s="13"/>
      <c r="W2485" s="7"/>
      <c r="AT2485" s="130"/>
      <c r="BF2485" s="33">
        <f t="shared" si="389"/>
        <v>41242</v>
      </c>
      <c r="BG2485" s="34">
        <f t="shared" si="384"/>
        <v>82.88000000000001</v>
      </c>
      <c r="BH2485" s="32">
        <f t="shared" si="385"/>
        <v>1</v>
      </c>
      <c r="BI2485" s="32">
        <f t="shared" si="386"/>
        <v>0</v>
      </c>
      <c r="BJ2485" s="69">
        <f t="shared" si="387"/>
        <v>0</v>
      </c>
      <c r="BK2485" s="158" t="str">
        <f t="shared" si="388"/>
        <v/>
      </c>
    </row>
    <row r="2486" spans="1:63" ht="12" customHeight="1" x14ac:dyDescent="0.2">
      <c r="A2486" s="8"/>
      <c r="B2486" s="7"/>
      <c r="C2486" s="7"/>
      <c r="D2486" s="7"/>
      <c r="E2486" s="7"/>
      <c r="F2486" s="7"/>
      <c r="G2486" s="7"/>
      <c r="H2486" s="7"/>
      <c r="I2486" s="10"/>
      <c r="J2486" s="25"/>
      <c r="K2486" s="250"/>
      <c r="L2486" s="31"/>
      <c r="M2486" s="9"/>
      <c r="N2486" s="11" t="s">
        <v>25</v>
      </c>
      <c r="O2486" s="39"/>
      <c r="P2486" s="47"/>
      <c r="Q2486" s="13"/>
      <c r="R2486" s="248">
        <f t="shared" si="380"/>
        <v>0</v>
      </c>
      <c r="S2486" s="248">
        <f t="shared" si="381"/>
        <v>0</v>
      </c>
      <c r="T2486" s="248">
        <f t="shared" si="382"/>
        <v>0</v>
      </c>
      <c r="U2486" s="248">
        <f t="shared" si="383"/>
        <v>0</v>
      </c>
      <c r="V2486" s="13"/>
      <c r="W2486" s="7"/>
      <c r="AT2486" s="130"/>
      <c r="BF2486" s="33">
        <f t="shared" si="389"/>
        <v>41242</v>
      </c>
      <c r="BG2486" s="34">
        <f t="shared" si="384"/>
        <v>82.88000000000001</v>
      </c>
      <c r="BH2486" s="32">
        <f t="shared" si="385"/>
        <v>1</v>
      </c>
      <c r="BI2486" s="32">
        <f t="shared" si="386"/>
        <v>0</v>
      </c>
      <c r="BJ2486" s="69">
        <f t="shared" si="387"/>
        <v>0</v>
      </c>
      <c r="BK2486" s="158" t="str">
        <f t="shared" si="388"/>
        <v/>
      </c>
    </row>
    <row r="2487" spans="1:63" ht="12" customHeight="1" x14ac:dyDescent="0.2">
      <c r="A2487" s="8"/>
      <c r="B2487" s="7"/>
      <c r="C2487" s="7"/>
      <c r="D2487" s="7"/>
      <c r="E2487" s="7"/>
      <c r="F2487" s="7"/>
      <c r="G2487" s="7"/>
      <c r="H2487" s="7"/>
      <c r="I2487" s="10"/>
      <c r="J2487" s="25"/>
      <c r="K2487" s="250"/>
      <c r="L2487" s="31"/>
      <c r="M2487" s="9"/>
      <c r="N2487" s="11" t="s">
        <v>25</v>
      </c>
      <c r="O2487" s="39"/>
      <c r="P2487" s="47"/>
      <c r="Q2487" s="13"/>
      <c r="R2487" s="248">
        <f t="shared" si="380"/>
        <v>0</v>
      </c>
      <c r="S2487" s="248">
        <f t="shared" si="381"/>
        <v>0</v>
      </c>
      <c r="T2487" s="248">
        <f t="shared" si="382"/>
        <v>0</v>
      </c>
      <c r="U2487" s="248">
        <f t="shared" si="383"/>
        <v>0</v>
      </c>
      <c r="V2487" s="13"/>
      <c r="W2487" s="7"/>
      <c r="AT2487" s="130"/>
      <c r="BF2487" s="33">
        <f t="shared" si="389"/>
        <v>41242</v>
      </c>
      <c r="BG2487" s="34">
        <f t="shared" si="384"/>
        <v>82.88000000000001</v>
      </c>
      <c r="BH2487" s="32">
        <f t="shared" si="385"/>
        <v>1</v>
      </c>
      <c r="BI2487" s="32">
        <f t="shared" si="386"/>
        <v>0</v>
      </c>
      <c r="BJ2487" s="69">
        <f t="shared" si="387"/>
        <v>0</v>
      </c>
      <c r="BK2487" s="158" t="str">
        <f t="shared" si="388"/>
        <v/>
      </c>
    </row>
    <row r="2488" spans="1:63" ht="12" customHeight="1" x14ac:dyDescent="0.2">
      <c r="A2488" s="8"/>
      <c r="B2488" s="7"/>
      <c r="C2488" s="7"/>
      <c r="D2488" s="7"/>
      <c r="E2488" s="7"/>
      <c r="F2488" s="7"/>
      <c r="G2488" s="7"/>
      <c r="H2488" s="7"/>
      <c r="I2488" s="10"/>
      <c r="J2488" s="25"/>
      <c r="K2488" s="250"/>
      <c r="L2488" s="31"/>
      <c r="M2488" s="9"/>
      <c r="N2488" s="11" t="s">
        <v>25</v>
      </c>
      <c r="O2488" s="39"/>
      <c r="P2488" s="47"/>
      <c r="Q2488" s="13"/>
      <c r="R2488" s="248">
        <f t="shared" si="380"/>
        <v>0</v>
      </c>
      <c r="S2488" s="248">
        <f t="shared" si="381"/>
        <v>0</v>
      </c>
      <c r="T2488" s="248">
        <f t="shared" si="382"/>
        <v>0</v>
      </c>
      <c r="U2488" s="248">
        <f t="shared" si="383"/>
        <v>0</v>
      </c>
      <c r="V2488" s="13"/>
      <c r="W2488" s="7"/>
      <c r="AT2488" s="130"/>
      <c r="BF2488" s="33">
        <f t="shared" si="389"/>
        <v>41242</v>
      </c>
      <c r="BG2488" s="34">
        <f t="shared" si="384"/>
        <v>82.88000000000001</v>
      </c>
      <c r="BH2488" s="32">
        <f t="shared" si="385"/>
        <v>1</v>
      </c>
      <c r="BI2488" s="32">
        <f t="shared" si="386"/>
        <v>0</v>
      </c>
      <c r="BJ2488" s="69">
        <f t="shared" si="387"/>
        <v>0</v>
      </c>
      <c r="BK2488" s="158" t="str">
        <f t="shared" si="388"/>
        <v/>
      </c>
    </row>
    <row r="2489" spans="1:63" ht="12" customHeight="1" x14ac:dyDescent="0.2">
      <c r="A2489" s="8"/>
      <c r="B2489" s="7"/>
      <c r="C2489" s="7"/>
      <c r="D2489" s="7"/>
      <c r="E2489" s="7"/>
      <c r="F2489" s="7"/>
      <c r="G2489" s="7"/>
      <c r="H2489" s="7"/>
      <c r="I2489" s="10"/>
      <c r="J2489" s="25"/>
      <c r="K2489" s="250"/>
      <c r="L2489" s="31"/>
      <c r="M2489" s="9"/>
      <c r="N2489" s="11" t="s">
        <v>25</v>
      </c>
      <c r="O2489" s="39"/>
      <c r="P2489" s="47"/>
      <c r="Q2489" s="13"/>
      <c r="R2489" s="248">
        <f t="shared" si="380"/>
        <v>0</v>
      </c>
      <c r="S2489" s="248">
        <f t="shared" si="381"/>
        <v>0</v>
      </c>
      <c r="T2489" s="248">
        <f t="shared" si="382"/>
        <v>0</v>
      </c>
      <c r="U2489" s="248">
        <f t="shared" si="383"/>
        <v>0</v>
      </c>
      <c r="V2489" s="13"/>
      <c r="W2489" s="7"/>
      <c r="AT2489" s="130"/>
      <c r="BF2489" s="33">
        <f t="shared" si="389"/>
        <v>41242</v>
      </c>
      <c r="BG2489" s="34">
        <f t="shared" si="384"/>
        <v>82.88000000000001</v>
      </c>
      <c r="BH2489" s="32">
        <f t="shared" si="385"/>
        <v>1</v>
      </c>
      <c r="BI2489" s="32">
        <f t="shared" si="386"/>
        <v>0</v>
      </c>
      <c r="BJ2489" s="69">
        <f t="shared" si="387"/>
        <v>0</v>
      </c>
      <c r="BK2489" s="158" t="str">
        <f t="shared" si="388"/>
        <v/>
      </c>
    </row>
    <row r="2490" spans="1:63" ht="12" customHeight="1" x14ac:dyDescent="0.2">
      <c r="A2490" s="8"/>
      <c r="B2490" s="7"/>
      <c r="C2490" s="7"/>
      <c r="D2490" s="7"/>
      <c r="E2490" s="7"/>
      <c r="F2490" s="7"/>
      <c r="G2490" s="7"/>
      <c r="H2490" s="7"/>
      <c r="I2490" s="10"/>
      <c r="J2490" s="25"/>
      <c r="K2490" s="250"/>
      <c r="L2490" s="31"/>
      <c r="M2490" s="9"/>
      <c r="N2490" s="11" t="s">
        <v>25</v>
      </c>
      <c r="O2490" s="39"/>
      <c r="P2490" s="47"/>
      <c r="Q2490" s="13"/>
      <c r="R2490" s="248">
        <f t="shared" si="380"/>
        <v>0</v>
      </c>
      <c r="S2490" s="248">
        <f t="shared" si="381"/>
        <v>0</v>
      </c>
      <c r="T2490" s="248">
        <f t="shared" si="382"/>
        <v>0</v>
      </c>
      <c r="U2490" s="248">
        <f t="shared" si="383"/>
        <v>0</v>
      </c>
      <c r="V2490" s="13"/>
      <c r="W2490" s="7"/>
      <c r="AT2490" s="130"/>
      <c r="BF2490" s="33">
        <f t="shared" si="389"/>
        <v>41242</v>
      </c>
      <c r="BG2490" s="34">
        <f t="shared" si="384"/>
        <v>82.88000000000001</v>
      </c>
      <c r="BH2490" s="32">
        <f t="shared" si="385"/>
        <v>1</v>
      </c>
      <c r="BI2490" s="32">
        <f t="shared" si="386"/>
        <v>0</v>
      </c>
      <c r="BJ2490" s="69">
        <f t="shared" si="387"/>
        <v>0</v>
      </c>
      <c r="BK2490" s="158" t="str">
        <f t="shared" si="388"/>
        <v/>
      </c>
    </row>
    <row r="2491" spans="1:63" ht="12" customHeight="1" x14ac:dyDescent="0.2">
      <c r="A2491" s="8"/>
      <c r="B2491" s="7"/>
      <c r="C2491" s="7"/>
      <c r="D2491" s="7"/>
      <c r="E2491" s="7"/>
      <c r="F2491" s="7"/>
      <c r="G2491" s="7"/>
      <c r="H2491" s="7"/>
      <c r="I2491" s="10"/>
      <c r="J2491" s="25"/>
      <c r="K2491" s="250"/>
      <c r="L2491" s="31"/>
      <c r="M2491" s="9"/>
      <c r="N2491" s="11" t="s">
        <v>25</v>
      </c>
      <c r="O2491" s="39"/>
      <c r="P2491" s="47"/>
      <c r="Q2491" s="13"/>
      <c r="R2491" s="248">
        <f t="shared" si="380"/>
        <v>0</v>
      </c>
      <c r="S2491" s="248">
        <f t="shared" si="381"/>
        <v>0</v>
      </c>
      <c r="T2491" s="248">
        <f t="shared" si="382"/>
        <v>0</v>
      </c>
      <c r="U2491" s="248">
        <f t="shared" si="383"/>
        <v>0</v>
      </c>
      <c r="V2491" s="13"/>
      <c r="W2491" s="7"/>
      <c r="AT2491" s="130"/>
      <c r="BF2491" s="33">
        <f t="shared" si="389"/>
        <v>41242</v>
      </c>
      <c r="BG2491" s="34">
        <f t="shared" si="384"/>
        <v>82.88000000000001</v>
      </c>
      <c r="BH2491" s="32">
        <f t="shared" si="385"/>
        <v>1</v>
      </c>
      <c r="BI2491" s="32">
        <f t="shared" si="386"/>
        <v>0</v>
      </c>
      <c r="BJ2491" s="69">
        <f t="shared" si="387"/>
        <v>0</v>
      </c>
      <c r="BK2491" s="158" t="str">
        <f t="shared" si="388"/>
        <v/>
      </c>
    </row>
    <row r="2492" spans="1:63" ht="12" customHeight="1" x14ac:dyDescent="0.2">
      <c r="A2492" s="8"/>
      <c r="B2492" s="7"/>
      <c r="C2492" s="7"/>
      <c r="D2492" s="7"/>
      <c r="E2492" s="7"/>
      <c r="F2492" s="7"/>
      <c r="G2492" s="7"/>
      <c r="H2492" s="7"/>
      <c r="I2492" s="10"/>
      <c r="J2492" s="25"/>
      <c r="K2492" s="250"/>
      <c r="L2492" s="31"/>
      <c r="M2492" s="9"/>
      <c r="N2492" s="11" t="s">
        <v>25</v>
      </c>
      <c r="O2492" s="39"/>
      <c r="P2492" s="47"/>
      <c r="Q2492" s="13"/>
      <c r="R2492" s="248">
        <f t="shared" si="380"/>
        <v>0</v>
      </c>
      <c r="S2492" s="248">
        <f t="shared" si="381"/>
        <v>0</v>
      </c>
      <c r="T2492" s="248">
        <f t="shared" si="382"/>
        <v>0</v>
      </c>
      <c r="U2492" s="248">
        <f t="shared" si="383"/>
        <v>0</v>
      </c>
      <c r="V2492" s="13"/>
      <c r="W2492" s="7"/>
      <c r="AT2492" s="130"/>
      <c r="BF2492" s="33">
        <f t="shared" si="389"/>
        <v>41242</v>
      </c>
      <c r="BG2492" s="34">
        <f t="shared" si="384"/>
        <v>82.88000000000001</v>
      </c>
      <c r="BH2492" s="32">
        <f t="shared" si="385"/>
        <v>1</v>
      </c>
      <c r="BI2492" s="32">
        <f t="shared" si="386"/>
        <v>0</v>
      </c>
      <c r="BJ2492" s="69">
        <f t="shared" si="387"/>
        <v>0</v>
      </c>
      <c r="BK2492" s="158" t="str">
        <f t="shared" si="388"/>
        <v/>
      </c>
    </row>
    <row r="2493" spans="1:63" ht="12" customHeight="1" x14ac:dyDescent="0.2">
      <c r="A2493" s="8"/>
      <c r="B2493" s="7"/>
      <c r="C2493" s="7"/>
      <c r="D2493" s="7"/>
      <c r="E2493" s="7"/>
      <c r="F2493" s="7"/>
      <c r="G2493" s="7"/>
      <c r="H2493" s="7"/>
      <c r="I2493" s="10"/>
      <c r="J2493" s="25"/>
      <c r="K2493" s="250"/>
      <c r="L2493" s="31"/>
      <c r="M2493" s="9"/>
      <c r="N2493" s="11" t="s">
        <v>25</v>
      </c>
      <c r="O2493" s="39"/>
      <c r="P2493" s="47"/>
      <c r="Q2493" s="13"/>
      <c r="R2493" s="248">
        <f t="shared" si="380"/>
        <v>0</v>
      </c>
      <c r="S2493" s="248">
        <f t="shared" si="381"/>
        <v>0</v>
      </c>
      <c r="T2493" s="248">
        <f t="shared" si="382"/>
        <v>0</v>
      </c>
      <c r="U2493" s="248">
        <f t="shared" si="383"/>
        <v>0</v>
      </c>
      <c r="V2493" s="13"/>
      <c r="W2493" s="7"/>
      <c r="AT2493" s="130"/>
      <c r="BF2493" s="33">
        <f t="shared" si="389"/>
        <v>41242</v>
      </c>
      <c r="BG2493" s="34">
        <f t="shared" si="384"/>
        <v>82.88000000000001</v>
      </c>
      <c r="BH2493" s="32">
        <f t="shared" si="385"/>
        <v>1</v>
      </c>
      <c r="BI2493" s="32">
        <f t="shared" si="386"/>
        <v>0</v>
      </c>
      <c r="BJ2493" s="69">
        <f t="shared" si="387"/>
        <v>0</v>
      </c>
      <c r="BK2493" s="158" t="str">
        <f t="shared" si="388"/>
        <v/>
      </c>
    </row>
    <row r="2494" spans="1:63" ht="12" customHeight="1" x14ac:dyDescent="0.2">
      <c r="A2494" s="8"/>
      <c r="B2494" s="7"/>
      <c r="C2494" s="7"/>
      <c r="D2494" s="7"/>
      <c r="E2494" s="7"/>
      <c r="F2494" s="7"/>
      <c r="G2494" s="7"/>
      <c r="H2494" s="7"/>
      <c r="I2494" s="10"/>
      <c r="J2494" s="25"/>
      <c r="K2494" s="250"/>
      <c r="L2494" s="31"/>
      <c r="M2494" s="9"/>
      <c r="N2494" s="11" t="s">
        <v>25</v>
      </c>
      <c r="O2494" s="39"/>
      <c r="P2494" s="47"/>
      <c r="Q2494" s="13"/>
      <c r="R2494" s="248">
        <f t="shared" si="380"/>
        <v>0</v>
      </c>
      <c r="S2494" s="248">
        <f t="shared" si="381"/>
        <v>0</v>
      </c>
      <c r="T2494" s="248">
        <f t="shared" si="382"/>
        <v>0</v>
      </c>
      <c r="U2494" s="248">
        <f t="shared" si="383"/>
        <v>0</v>
      </c>
      <c r="V2494" s="13"/>
      <c r="W2494" s="7"/>
      <c r="AT2494" s="130"/>
      <c r="BF2494" s="33">
        <f t="shared" si="389"/>
        <v>41242</v>
      </c>
      <c r="BG2494" s="34">
        <f t="shared" si="384"/>
        <v>82.88000000000001</v>
      </c>
      <c r="BH2494" s="32">
        <f t="shared" si="385"/>
        <v>1</v>
      </c>
      <c r="BI2494" s="32">
        <f t="shared" si="386"/>
        <v>0</v>
      </c>
      <c r="BJ2494" s="69">
        <f t="shared" si="387"/>
        <v>0</v>
      </c>
      <c r="BK2494" s="158" t="str">
        <f t="shared" si="388"/>
        <v/>
      </c>
    </row>
    <row r="2495" spans="1:63" ht="12" customHeight="1" x14ac:dyDescent="0.2">
      <c r="A2495" s="8"/>
      <c r="B2495" s="7"/>
      <c r="C2495" s="7"/>
      <c r="D2495" s="7"/>
      <c r="E2495" s="7"/>
      <c r="F2495" s="7"/>
      <c r="G2495" s="7"/>
      <c r="H2495" s="7"/>
      <c r="I2495" s="10"/>
      <c r="J2495" s="25"/>
      <c r="K2495" s="250"/>
      <c r="L2495" s="31"/>
      <c r="M2495" s="9"/>
      <c r="N2495" s="11" t="s">
        <v>25</v>
      </c>
      <c r="O2495" s="39"/>
      <c r="P2495" s="47"/>
      <c r="Q2495" s="13"/>
      <c r="R2495" s="248">
        <f t="shared" si="380"/>
        <v>0</v>
      </c>
      <c r="S2495" s="248">
        <f t="shared" si="381"/>
        <v>0</v>
      </c>
      <c r="T2495" s="248">
        <f t="shared" si="382"/>
        <v>0</v>
      </c>
      <c r="U2495" s="248">
        <f t="shared" si="383"/>
        <v>0</v>
      </c>
      <c r="V2495" s="13"/>
      <c r="W2495" s="7"/>
      <c r="AT2495" s="130"/>
      <c r="BF2495" s="33">
        <f t="shared" si="389"/>
        <v>41242</v>
      </c>
      <c r="BG2495" s="34">
        <f t="shared" si="384"/>
        <v>82.88000000000001</v>
      </c>
      <c r="BH2495" s="32">
        <f t="shared" si="385"/>
        <v>1</v>
      </c>
      <c r="BI2495" s="32">
        <f t="shared" si="386"/>
        <v>0</v>
      </c>
      <c r="BJ2495" s="69">
        <f t="shared" si="387"/>
        <v>0</v>
      </c>
      <c r="BK2495" s="158" t="str">
        <f t="shared" si="388"/>
        <v/>
      </c>
    </row>
    <row r="2496" spans="1:63" ht="12" customHeight="1" x14ac:dyDescent="0.2">
      <c r="A2496" s="8"/>
      <c r="B2496" s="7"/>
      <c r="C2496" s="7"/>
      <c r="D2496" s="7"/>
      <c r="E2496" s="7"/>
      <c r="F2496" s="7"/>
      <c r="G2496" s="7"/>
      <c r="H2496" s="7"/>
      <c r="I2496" s="10"/>
      <c r="J2496" s="25"/>
      <c r="K2496" s="250"/>
      <c r="L2496" s="31"/>
      <c r="M2496" s="9"/>
      <c r="N2496" s="11" t="s">
        <v>25</v>
      </c>
      <c r="O2496" s="39"/>
      <c r="P2496" s="47"/>
      <c r="Q2496" s="13"/>
      <c r="R2496" s="248">
        <f t="shared" si="380"/>
        <v>0</v>
      </c>
      <c r="S2496" s="248">
        <f t="shared" si="381"/>
        <v>0</v>
      </c>
      <c r="T2496" s="248">
        <f t="shared" si="382"/>
        <v>0</v>
      </c>
      <c r="U2496" s="248">
        <f t="shared" si="383"/>
        <v>0</v>
      </c>
      <c r="V2496" s="13"/>
      <c r="W2496" s="7"/>
      <c r="AT2496" s="130"/>
      <c r="BF2496" s="33">
        <f t="shared" si="389"/>
        <v>41242</v>
      </c>
      <c r="BG2496" s="34">
        <f t="shared" si="384"/>
        <v>82.88000000000001</v>
      </c>
      <c r="BH2496" s="32">
        <f t="shared" si="385"/>
        <v>1</v>
      </c>
      <c r="BI2496" s="32">
        <f t="shared" si="386"/>
        <v>0</v>
      </c>
      <c r="BJ2496" s="69">
        <f t="shared" si="387"/>
        <v>0</v>
      </c>
      <c r="BK2496" s="158" t="str">
        <f t="shared" si="388"/>
        <v/>
      </c>
    </row>
    <row r="2497" spans="1:63" ht="12" customHeight="1" x14ac:dyDescent="0.2">
      <c r="A2497" s="8"/>
      <c r="B2497" s="7"/>
      <c r="C2497" s="7"/>
      <c r="D2497" s="7"/>
      <c r="E2497" s="7"/>
      <c r="F2497" s="7"/>
      <c r="G2497" s="7"/>
      <c r="H2497" s="7"/>
      <c r="I2497" s="10"/>
      <c r="J2497" s="25"/>
      <c r="K2497" s="250"/>
      <c r="L2497" s="31"/>
      <c r="M2497" s="9"/>
      <c r="N2497" s="11" t="s">
        <v>25</v>
      </c>
      <c r="O2497" s="39"/>
      <c r="P2497" s="47"/>
      <c r="Q2497" s="13"/>
      <c r="R2497" s="248">
        <f t="shared" si="380"/>
        <v>0</v>
      </c>
      <c r="S2497" s="248">
        <f t="shared" si="381"/>
        <v>0</v>
      </c>
      <c r="T2497" s="248">
        <f t="shared" si="382"/>
        <v>0</v>
      </c>
      <c r="U2497" s="248">
        <f t="shared" si="383"/>
        <v>0</v>
      </c>
      <c r="V2497" s="13"/>
      <c r="W2497" s="7"/>
      <c r="AT2497" s="130"/>
      <c r="BF2497" s="33">
        <f t="shared" si="389"/>
        <v>41242</v>
      </c>
      <c r="BG2497" s="34">
        <f t="shared" si="384"/>
        <v>82.88000000000001</v>
      </c>
      <c r="BH2497" s="32">
        <f t="shared" si="385"/>
        <v>1</v>
      </c>
      <c r="BI2497" s="32">
        <f t="shared" si="386"/>
        <v>0</v>
      </c>
      <c r="BJ2497" s="69">
        <f t="shared" si="387"/>
        <v>0</v>
      </c>
      <c r="BK2497" s="158" t="str">
        <f t="shared" si="388"/>
        <v/>
      </c>
    </row>
    <row r="2498" spans="1:63" ht="12" customHeight="1" x14ac:dyDescent="0.2">
      <c r="A2498" s="8"/>
      <c r="B2498" s="7"/>
      <c r="C2498" s="7"/>
      <c r="D2498" s="7"/>
      <c r="E2498" s="7"/>
      <c r="F2498" s="7"/>
      <c r="G2498" s="7"/>
      <c r="H2498" s="7"/>
      <c r="I2498" s="10"/>
      <c r="J2498" s="25"/>
      <c r="K2498" s="250"/>
      <c r="L2498" s="31"/>
      <c r="M2498" s="9"/>
      <c r="N2498" s="11" t="s">
        <v>25</v>
      </c>
      <c r="O2498" s="39"/>
      <c r="P2498" s="47"/>
      <c r="Q2498" s="13"/>
      <c r="R2498" s="248">
        <f t="shared" si="380"/>
        <v>0</v>
      </c>
      <c r="S2498" s="248">
        <f t="shared" si="381"/>
        <v>0</v>
      </c>
      <c r="T2498" s="248">
        <f t="shared" si="382"/>
        <v>0</v>
      </c>
      <c r="U2498" s="248">
        <f t="shared" si="383"/>
        <v>0</v>
      </c>
      <c r="V2498" s="13"/>
      <c r="W2498" s="7"/>
      <c r="AT2498" s="130"/>
      <c r="BF2498" s="33">
        <f t="shared" si="389"/>
        <v>41242</v>
      </c>
      <c r="BG2498" s="34">
        <f t="shared" si="384"/>
        <v>82.88000000000001</v>
      </c>
      <c r="BH2498" s="32">
        <f t="shared" si="385"/>
        <v>1</v>
      </c>
      <c r="BI2498" s="32">
        <f t="shared" si="386"/>
        <v>0</v>
      </c>
      <c r="BJ2498" s="69">
        <f t="shared" si="387"/>
        <v>0</v>
      </c>
      <c r="BK2498" s="158" t="str">
        <f t="shared" si="388"/>
        <v/>
      </c>
    </row>
    <row r="2499" spans="1:63" ht="12" customHeight="1" x14ac:dyDescent="0.2">
      <c r="A2499" s="8"/>
      <c r="B2499" s="7"/>
      <c r="C2499" s="7"/>
      <c r="D2499" s="7"/>
      <c r="E2499" s="7"/>
      <c r="F2499" s="7"/>
      <c r="G2499" s="7"/>
      <c r="H2499" s="7"/>
      <c r="I2499" s="10"/>
      <c r="J2499" s="25"/>
      <c r="K2499" s="250"/>
      <c r="L2499" s="31"/>
      <c r="M2499" s="9"/>
      <c r="N2499" s="11" t="s">
        <v>25</v>
      </c>
      <c r="O2499" s="39"/>
      <c r="P2499" s="47"/>
      <c r="Q2499" s="13"/>
      <c r="R2499" s="248">
        <f t="shared" si="380"/>
        <v>0</v>
      </c>
      <c r="S2499" s="248">
        <f t="shared" si="381"/>
        <v>0</v>
      </c>
      <c r="T2499" s="248">
        <f t="shared" si="382"/>
        <v>0</v>
      </c>
      <c r="U2499" s="248">
        <f t="shared" si="383"/>
        <v>0</v>
      </c>
      <c r="V2499" s="13"/>
      <c r="W2499" s="7"/>
      <c r="AT2499" s="130"/>
      <c r="BF2499" s="33">
        <f t="shared" si="389"/>
        <v>41242</v>
      </c>
      <c r="BG2499" s="34">
        <f t="shared" si="384"/>
        <v>82.88000000000001</v>
      </c>
      <c r="BH2499" s="32">
        <f t="shared" si="385"/>
        <v>1</v>
      </c>
      <c r="BI2499" s="32">
        <f t="shared" si="386"/>
        <v>0</v>
      </c>
      <c r="BJ2499" s="69">
        <f t="shared" si="387"/>
        <v>0</v>
      </c>
      <c r="BK2499" s="158" t="str">
        <f t="shared" si="388"/>
        <v/>
      </c>
    </row>
    <row r="2500" spans="1:63" ht="12" customHeight="1" x14ac:dyDescent="0.2">
      <c r="A2500" s="8"/>
      <c r="B2500" s="7"/>
      <c r="C2500" s="7"/>
      <c r="D2500" s="7"/>
      <c r="E2500" s="7"/>
      <c r="F2500" s="7"/>
      <c r="G2500" s="7"/>
      <c r="H2500" s="7"/>
      <c r="I2500" s="10"/>
      <c r="J2500" s="25"/>
      <c r="K2500" s="250"/>
      <c r="L2500" s="31"/>
      <c r="M2500" s="9"/>
      <c r="N2500" s="11" t="s">
        <v>25</v>
      </c>
      <c r="O2500" s="39"/>
      <c r="P2500" s="47"/>
      <c r="Q2500" s="13"/>
      <c r="R2500" s="248">
        <f t="shared" si="380"/>
        <v>0</v>
      </c>
      <c r="S2500" s="248">
        <f t="shared" si="381"/>
        <v>0</v>
      </c>
      <c r="T2500" s="248">
        <f t="shared" si="382"/>
        <v>0</v>
      </c>
      <c r="U2500" s="248">
        <f t="shared" si="383"/>
        <v>0</v>
      </c>
      <c r="V2500" s="13"/>
      <c r="W2500" s="7"/>
      <c r="AT2500" s="130"/>
      <c r="BF2500" s="33">
        <f t="shared" si="389"/>
        <v>41242</v>
      </c>
      <c r="BG2500" s="34">
        <f t="shared" si="384"/>
        <v>82.88000000000001</v>
      </c>
      <c r="BH2500" s="32">
        <f t="shared" si="385"/>
        <v>1</v>
      </c>
      <c r="BI2500" s="32">
        <f t="shared" si="386"/>
        <v>0</v>
      </c>
      <c r="BJ2500" s="69">
        <f t="shared" si="387"/>
        <v>0</v>
      </c>
      <c r="BK2500" s="158" t="str">
        <f t="shared" si="388"/>
        <v/>
      </c>
    </row>
    <row r="2501" spans="1:63" ht="12" customHeight="1" x14ac:dyDescent="0.2">
      <c r="A2501" s="8"/>
      <c r="B2501" s="7"/>
      <c r="C2501" s="7"/>
      <c r="D2501" s="7"/>
      <c r="E2501" s="7"/>
      <c r="F2501" s="7"/>
      <c r="G2501" s="7"/>
      <c r="H2501" s="7"/>
      <c r="I2501" s="10"/>
      <c r="J2501" s="25"/>
      <c r="K2501" s="250"/>
      <c r="L2501" s="31"/>
      <c r="M2501" s="9"/>
      <c r="N2501" s="11" t="s">
        <v>25</v>
      </c>
      <c r="O2501" s="39"/>
      <c r="P2501" s="47"/>
      <c r="Q2501" s="13"/>
      <c r="R2501" s="248">
        <f t="shared" si="380"/>
        <v>0</v>
      </c>
      <c r="S2501" s="248">
        <f t="shared" si="381"/>
        <v>0</v>
      </c>
      <c r="T2501" s="248">
        <f t="shared" si="382"/>
        <v>0</v>
      </c>
      <c r="U2501" s="248">
        <f t="shared" si="383"/>
        <v>0</v>
      </c>
      <c r="V2501" s="13"/>
      <c r="W2501" s="7"/>
      <c r="AT2501" s="130"/>
      <c r="BF2501" s="33">
        <f t="shared" si="389"/>
        <v>41242</v>
      </c>
      <c r="BG2501" s="34">
        <f t="shared" si="384"/>
        <v>82.88000000000001</v>
      </c>
      <c r="BH2501" s="32">
        <f t="shared" si="385"/>
        <v>1</v>
      </c>
      <c r="BI2501" s="32">
        <f t="shared" si="386"/>
        <v>0</v>
      </c>
      <c r="BJ2501" s="69">
        <f t="shared" si="387"/>
        <v>0</v>
      </c>
      <c r="BK2501" s="158" t="str">
        <f t="shared" si="388"/>
        <v/>
      </c>
    </row>
    <row r="2502" spans="1:63" ht="12" customHeight="1" x14ac:dyDescent="0.2">
      <c r="A2502" s="8"/>
      <c r="B2502" s="7"/>
      <c r="C2502" s="7"/>
      <c r="D2502" s="7"/>
      <c r="E2502" s="7"/>
      <c r="F2502" s="7"/>
      <c r="G2502" s="7"/>
      <c r="H2502" s="7"/>
      <c r="I2502" s="10"/>
      <c r="J2502" s="25"/>
      <c r="K2502" s="250"/>
      <c r="L2502" s="31"/>
      <c r="M2502" s="9"/>
      <c r="N2502" s="11" t="s">
        <v>25</v>
      </c>
      <c r="O2502" s="39"/>
      <c r="P2502" s="47"/>
      <c r="Q2502" s="13"/>
      <c r="R2502" s="248">
        <f t="shared" si="380"/>
        <v>0</v>
      </c>
      <c r="S2502" s="248">
        <f t="shared" si="381"/>
        <v>0</v>
      </c>
      <c r="T2502" s="248">
        <f t="shared" si="382"/>
        <v>0</v>
      </c>
      <c r="U2502" s="248">
        <f t="shared" si="383"/>
        <v>0</v>
      </c>
      <c r="V2502" s="13"/>
      <c r="W2502" s="7"/>
      <c r="AT2502" s="130"/>
      <c r="BF2502" s="33">
        <f t="shared" si="389"/>
        <v>41242</v>
      </c>
      <c r="BG2502" s="34">
        <f t="shared" si="384"/>
        <v>82.88000000000001</v>
      </c>
      <c r="BH2502" s="32">
        <f t="shared" si="385"/>
        <v>1</v>
      </c>
      <c r="BI2502" s="32">
        <f t="shared" si="386"/>
        <v>0</v>
      </c>
      <c r="BJ2502" s="69">
        <f t="shared" si="387"/>
        <v>0</v>
      </c>
      <c r="BK2502" s="158" t="str">
        <f t="shared" si="388"/>
        <v/>
      </c>
    </row>
    <row r="2503" spans="1:63" ht="12" customHeight="1" x14ac:dyDescent="0.2">
      <c r="A2503" s="8"/>
      <c r="B2503" s="7"/>
      <c r="C2503" s="7"/>
      <c r="D2503" s="7"/>
      <c r="E2503" s="7"/>
      <c r="F2503" s="7"/>
      <c r="G2503" s="7"/>
      <c r="H2503" s="7"/>
      <c r="I2503" s="10"/>
      <c r="J2503" s="25"/>
      <c r="K2503" s="250"/>
      <c r="L2503" s="31"/>
      <c r="M2503" s="9"/>
      <c r="N2503" s="11" t="s">
        <v>25</v>
      </c>
      <c r="O2503" s="39"/>
      <c r="P2503" s="47"/>
      <c r="Q2503" s="13"/>
      <c r="R2503" s="248">
        <f t="shared" si="380"/>
        <v>0</v>
      </c>
      <c r="S2503" s="248">
        <f t="shared" si="381"/>
        <v>0</v>
      </c>
      <c r="T2503" s="248">
        <f t="shared" si="382"/>
        <v>0</v>
      </c>
      <c r="U2503" s="248">
        <f t="shared" si="383"/>
        <v>0</v>
      </c>
      <c r="V2503" s="13"/>
      <c r="W2503" s="7"/>
      <c r="AT2503" s="130"/>
      <c r="BF2503" s="33">
        <f t="shared" si="389"/>
        <v>41242</v>
      </c>
      <c r="BG2503" s="34">
        <f t="shared" si="384"/>
        <v>82.88000000000001</v>
      </c>
      <c r="BH2503" s="32">
        <f t="shared" si="385"/>
        <v>1</v>
      </c>
      <c r="BI2503" s="32">
        <f t="shared" si="386"/>
        <v>0</v>
      </c>
      <c r="BJ2503" s="69">
        <f t="shared" si="387"/>
        <v>0</v>
      </c>
      <c r="BK2503" s="158" t="str">
        <f t="shared" si="388"/>
        <v/>
      </c>
    </row>
    <row r="2504" spans="1:63" ht="12" customHeight="1" x14ac:dyDescent="0.2">
      <c r="A2504" s="8"/>
      <c r="B2504" s="7"/>
      <c r="C2504" s="7"/>
      <c r="D2504" s="7"/>
      <c r="E2504" s="7"/>
      <c r="F2504" s="7"/>
      <c r="G2504" s="7"/>
      <c r="H2504" s="7"/>
      <c r="I2504" s="10"/>
      <c r="J2504" s="25"/>
      <c r="K2504" s="250"/>
      <c r="L2504" s="31"/>
      <c r="M2504" s="9"/>
      <c r="N2504" s="11" t="s">
        <v>25</v>
      </c>
      <c r="O2504" s="39"/>
      <c r="P2504" s="47"/>
      <c r="Q2504" s="13"/>
      <c r="R2504" s="248">
        <f t="shared" si="380"/>
        <v>0</v>
      </c>
      <c r="S2504" s="248">
        <f t="shared" si="381"/>
        <v>0</v>
      </c>
      <c r="T2504" s="248">
        <f t="shared" si="382"/>
        <v>0</v>
      </c>
      <c r="U2504" s="248">
        <f t="shared" si="383"/>
        <v>0</v>
      </c>
      <c r="V2504" s="13"/>
      <c r="W2504" s="7"/>
      <c r="AT2504" s="130"/>
      <c r="BF2504" s="33">
        <f t="shared" si="389"/>
        <v>41242</v>
      </c>
      <c r="BG2504" s="34">
        <f t="shared" si="384"/>
        <v>82.88000000000001</v>
      </c>
      <c r="BH2504" s="32">
        <f t="shared" si="385"/>
        <v>1</v>
      </c>
      <c r="BI2504" s="32">
        <f t="shared" si="386"/>
        <v>0</v>
      </c>
      <c r="BJ2504" s="69">
        <f t="shared" si="387"/>
        <v>0</v>
      </c>
      <c r="BK2504" s="158" t="str">
        <f t="shared" si="388"/>
        <v/>
      </c>
    </row>
    <row r="2505" spans="1:63" ht="12" customHeight="1" x14ac:dyDescent="0.2">
      <c r="A2505" s="8"/>
      <c r="B2505" s="7"/>
      <c r="C2505" s="7"/>
      <c r="D2505" s="7"/>
      <c r="E2505" s="7"/>
      <c r="F2505" s="7"/>
      <c r="G2505" s="7"/>
      <c r="H2505" s="7"/>
      <c r="I2505" s="10"/>
      <c r="J2505" s="25"/>
      <c r="K2505" s="250"/>
      <c r="L2505" s="31"/>
      <c r="M2505" s="9"/>
      <c r="N2505" s="11" t="s">
        <v>25</v>
      </c>
      <c r="O2505" s="39"/>
      <c r="P2505" s="47"/>
      <c r="Q2505" s="13"/>
      <c r="R2505" s="248">
        <f t="shared" si="380"/>
        <v>0</v>
      </c>
      <c r="S2505" s="248">
        <f t="shared" si="381"/>
        <v>0</v>
      </c>
      <c r="T2505" s="248">
        <f t="shared" si="382"/>
        <v>0</v>
      </c>
      <c r="U2505" s="248">
        <f t="shared" si="383"/>
        <v>0</v>
      </c>
      <c r="V2505" s="13"/>
      <c r="W2505" s="7"/>
      <c r="AT2505" s="130"/>
      <c r="BF2505" s="33">
        <f t="shared" si="389"/>
        <v>41242</v>
      </c>
      <c r="BG2505" s="34">
        <f t="shared" si="384"/>
        <v>82.88000000000001</v>
      </c>
      <c r="BH2505" s="32">
        <f t="shared" si="385"/>
        <v>1</v>
      </c>
      <c r="BI2505" s="32">
        <f t="shared" si="386"/>
        <v>0</v>
      </c>
      <c r="BJ2505" s="69">
        <f t="shared" si="387"/>
        <v>0</v>
      </c>
      <c r="BK2505" s="158" t="str">
        <f t="shared" si="388"/>
        <v/>
      </c>
    </row>
    <row r="2506" spans="1:63" ht="12" customHeight="1" x14ac:dyDescent="0.2">
      <c r="A2506" s="8"/>
      <c r="B2506" s="7"/>
      <c r="C2506" s="7"/>
      <c r="D2506" s="7"/>
      <c r="E2506" s="7"/>
      <c r="F2506" s="7"/>
      <c r="G2506" s="7"/>
      <c r="H2506" s="7"/>
      <c r="I2506" s="10"/>
      <c r="J2506" s="25"/>
      <c r="K2506" s="250"/>
      <c r="L2506" s="31"/>
      <c r="M2506" s="9"/>
      <c r="N2506" s="11" t="s">
        <v>25</v>
      </c>
      <c r="O2506" s="39"/>
      <c r="P2506" s="47"/>
      <c r="Q2506" s="13"/>
      <c r="R2506" s="248">
        <f t="shared" si="380"/>
        <v>0</v>
      </c>
      <c r="S2506" s="248">
        <f t="shared" si="381"/>
        <v>0</v>
      </c>
      <c r="T2506" s="248">
        <f t="shared" si="382"/>
        <v>0</v>
      </c>
      <c r="U2506" s="248">
        <f t="shared" si="383"/>
        <v>0</v>
      </c>
      <c r="V2506" s="13"/>
      <c r="W2506" s="7"/>
      <c r="AT2506" s="130"/>
      <c r="BF2506" s="33">
        <f t="shared" si="389"/>
        <v>41242</v>
      </c>
      <c r="BG2506" s="34">
        <f t="shared" si="384"/>
        <v>82.88000000000001</v>
      </c>
      <c r="BH2506" s="32">
        <f t="shared" si="385"/>
        <v>1</v>
      </c>
      <c r="BI2506" s="32">
        <f t="shared" si="386"/>
        <v>0</v>
      </c>
      <c r="BJ2506" s="69">
        <f t="shared" si="387"/>
        <v>0</v>
      </c>
      <c r="BK2506" s="158" t="str">
        <f t="shared" si="388"/>
        <v/>
      </c>
    </row>
    <row r="2507" spans="1:63" ht="12" customHeight="1" x14ac:dyDescent="0.2">
      <c r="A2507" s="8"/>
      <c r="B2507" s="7"/>
      <c r="C2507" s="7"/>
      <c r="D2507" s="7"/>
      <c r="E2507" s="7"/>
      <c r="F2507" s="7"/>
      <c r="G2507" s="7"/>
      <c r="H2507" s="7"/>
      <c r="I2507" s="10"/>
      <c r="J2507" s="25"/>
      <c r="K2507" s="250"/>
      <c r="L2507" s="31"/>
      <c r="M2507" s="9"/>
      <c r="N2507" s="11" t="s">
        <v>25</v>
      </c>
      <c r="O2507" s="39"/>
      <c r="P2507" s="47"/>
      <c r="Q2507" s="13"/>
      <c r="R2507" s="248">
        <f t="shared" ref="R2507:R2570" si="390">IF(N2507&lt;&gt;"M",ROUND(IF(M2507&lt;&gt;"Y",IF(P2507&lt;&gt;"Y",K2507,K2507*(BH2507-1)),0),ROUNDING),"")</f>
        <v>0</v>
      </c>
      <c r="S2507" s="248">
        <f t="shared" ref="S2507:S2570" si="391">IF(N2507&lt;&gt;"M",ROUND(IF(O2507&gt;0,IF(M2507="Y",BI2507*(1-O2507),IF(BI2507&gt;R2507,R2507 + (BI2507 - R2507)*(1-O2507),BI2507)),BI2507),ROUNDING),"")</f>
        <v>0</v>
      </c>
      <c r="T2507" s="248">
        <f t="shared" ref="T2507:T2570" si="392">IF(N2507&lt;&gt;"M",ROUND(IF(O2507&gt;0,IF(M2507="Y",BJ2507*(1-O2507),IF(BJ2507&gt;R2507,R2507 + (BJ2507 - R2507)*(1-O2507),BJ2507)),BJ2507),ROUNDING),"")</f>
        <v>0</v>
      </c>
      <c r="U2507" s="248">
        <f t="shared" ref="U2507:U2570" si="393">IF(N2507&lt;&gt;"M",ROUND(IF(OR(N2507="P",N2507=""),0,IF(OR(M2507="N",M2507=""),T2507-R2507,T2507)),ROUNDING),"")</f>
        <v>0</v>
      </c>
      <c r="V2507" s="13"/>
      <c r="W2507" s="7"/>
      <c r="AT2507" s="130"/>
      <c r="BF2507" s="33">
        <f t="shared" si="389"/>
        <v>41242</v>
      </c>
      <c r="BG2507" s="34">
        <f t="shared" ref="BG2507:BG2570" si="394">IF(N2507&lt;&gt;"M",BG2506+U2507,BG2506)</f>
        <v>82.88000000000001</v>
      </c>
      <c r="BH2507" s="32">
        <f t="shared" ref="BH2507:BH2570" si="395">IF(L2507&lt;&gt;"",IF(ODDS_TYPE=1,L2507,IF(ODDS_TYPE=2,IF(L2507&gt;0,1+L2507/100,IF(L2507&lt;0,1-100/L2507,1)),IF(ODDS_TYPE=3,1+L2507,IF(ODDS_TYPE=4,1+L2507,IF(ODDS_TYPE=5,IF(L2507&gt;0,1+L2507,1-1/L2507),IF(ODDS_TYPE=6,IF(L2507&gt;=0,L2507+1,1-1/L2507),1)))))),1)</f>
        <v>1</v>
      </c>
      <c r="BI2507" s="32">
        <f t="shared" ref="BI2507:BI2570" si="396">IF(P2507&lt;&gt;"Y",IF(M2507&lt;&gt;"Y",K2507*BH2507,K2507*BH2507 - K2507),IF(M2507&lt;&gt;"Y",K2507*BH2507,K2507))</f>
        <v>0</v>
      </c>
      <c r="BJ2507" s="69">
        <f t="shared" ref="BJ2507:BJ2570" si="397">IF(P2507&lt;&gt;"Y",
IF(M2507&lt;&gt;"Y",
IF(N2507="Y",K2507*BH2507,IF(N2507="P",0,IF(OR(N2507="R",N2507="PU"),K2507,IF(N2507="H",K2507*BH2507*0.5,IF(N2507="HW",K2507*0.5*(1 + BH2507),IF(N2507="HL",K2507*0.5,0)))))),
IF(N2507="Y",K2507*BH2507 - K2507,IF(N2507="P",0,IF(OR(N2507="R",N2507="PU"),0,IF(N2507="H",IF(BH2507&gt;2,0.5*K2507*BH2507 - K2507,0),IF(N2507="HW",K2507*0.5*(1 + BH2507) - K2507,IF(N2507="HL",0,0))))))),
IF(M2507&lt;&gt;"Y",
IF(N2507="Y",K2507*BH2507,IF(N2507="P",0,IF(OR(N2507="R",N2507="PU"),K2507*(BH2507-1),IF(N2507="H",K2507*BH2507*0.5,IF(N2507="HW",K2507*(BH2507-1)*0.5,IF(N2507="HL",K2507*BH2507 - K2507*0.5,0)))))),
IF(N2507="Y",K2507,IF(N2507="P",0,IF(OR(N2507="R",N2507="PU"),0,IF(N2507="H",IF(BH2507&lt;2,K2507*BH2507*0.5 - K2507*(BH2507-1),0),IF(N2507="HW",0,IF(N2507="HL",K2507*0.5,0)))))))
)</f>
        <v>0</v>
      </c>
      <c r="BK2507" s="158" t="str">
        <f t="shared" ref="BK2507:BK2570" si="398">IF(FILT_M=1,IF(LEN(C2507)&gt;0,C2507,""),IF(FILT_M=2,IF(LEN(E2507)&gt;0,E2507,""),IF(FILT_M=3,IF(LEN(F2507)&gt;0,F2507,""),IF(FILT_M=4,IF(LEN(G2507)&gt;0,G2507,""),""))))</f>
        <v/>
      </c>
    </row>
    <row r="2508" spans="1:63" ht="12" customHeight="1" x14ac:dyDescent="0.2">
      <c r="A2508" s="8"/>
      <c r="B2508" s="7"/>
      <c r="C2508" s="7"/>
      <c r="D2508" s="7"/>
      <c r="E2508" s="7"/>
      <c r="F2508" s="7"/>
      <c r="G2508" s="7"/>
      <c r="H2508" s="7"/>
      <c r="I2508" s="10"/>
      <c r="J2508" s="25"/>
      <c r="K2508" s="250"/>
      <c r="L2508" s="31"/>
      <c r="M2508" s="9"/>
      <c r="N2508" s="11" t="s">
        <v>25</v>
      </c>
      <c r="O2508" s="39"/>
      <c r="P2508" s="47"/>
      <c r="Q2508" s="13"/>
      <c r="R2508" s="248">
        <f t="shared" si="390"/>
        <v>0</v>
      </c>
      <c r="S2508" s="248">
        <f t="shared" si="391"/>
        <v>0</v>
      </c>
      <c r="T2508" s="248">
        <f t="shared" si="392"/>
        <v>0</v>
      </c>
      <c r="U2508" s="248">
        <f t="shared" si="393"/>
        <v>0</v>
      </c>
      <c r="V2508" s="13"/>
      <c r="W2508" s="7"/>
      <c r="AT2508" s="130"/>
      <c r="BF2508" s="33">
        <f t="shared" ref="BF2508:BF2571" si="399">IF(A2508&gt;2,A2508,BF2507)</f>
        <v>41242</v>
      </c>
      <c r="BG2508" s="34">
        <f t="shared" si="394"/>
        <v>82.88000000000001</v>
      </c>
      <c r="BH2508" s="32">
        <f t="shared" si="395"/>
        <v>1</v>
      </c>
      <c r="BI2508" s="32">
        <f t="shared" si="396"/>
        <v>0</v>
      </c>
      <c r="BJ2508" s="69">
        <f t="shared" si="397"/>
        <v>0</v>
      </c>
      <c r="BK2508" s="158" t="str">
        <f t="shared" si="398"/>
        <v/>
      </c>
    </row>
    <row r="2509" spans="1:63" ht="12" customHeight="1" x14ac:dyDescent="0.2">
      <c r="A2509" s="8"/>
      <c r="B2509" s="7"/>
      <c r="C2509" s="7"/>
      <c r="D2509" s="7"/>
      <c r="E2509" s="7"/>
      <c r="F2509" s="7"/>
      <c r="G2509" s="7"/>
      <c r="H2509" s="7"/>
      <c r="I2509" s="10"/>
      <c r="J2509" s="25"/>
      <c r="K2509" s="250"/>
      <c r="L2509" s="31"/>
      <c r="M2509" s="9"/>
      <c r="N2509" s="11" t="s">
        <v>25</v>
      </c>
      <c r="O2509" s="39"/>
      <c r="P2509" s="47"/>
      <c r="Q2509" s="13"/>
      <c r="R2509" s="248">
        <f t="shared" si="390"/>
        <v>0</v>
      </c>
      <c r="S2509" s="248">
        <f t="shared" si="391"/>
        <v>0</v>
      </c>
      <c r="T2509" s="248">
        <f t="shared" si="392"/>
        <v>0</v>
      </c>
      <c r="U2509" s="248">
        <f t="shared" si="393"/>
        <v>0</v>
      </c>
      <c r="V2509" s="13"/>
      <c r="W2509" s="7"/>
      <c r="AT2509" s="130"/>
      <c r="BF2509" s="33">
        <f t="shared" si="399"/>
        <v>41242</v>
      </c>
      <c r="BG2509" s="34">
        <f t="shared" si="394"/>
        <v>82.88000000000001</v>
      </c>
      <c r="BH2509" s="32">
        <f t="shared" si="395"/>
        <v>1</v>
      </c>
      <c r="BI2509" s="32">
        <f t="shared" si="396"/>
        <v>0</v>
      </c>
      <c r="BJ2509" s="69">
        <f t="shared" si="397"/>
        <v>0</v>
      </c>
      <c r="BK2509" s="158" t="str">
        <f t="shared" si="398"/>
        <v/>
      </c>
    </row>
    <row r="2510" spans="1:63" ht="12" customHeight="1" x14ac:dyDescent="0.2">
      <c r="A2510" s="8"/>
      <c r="B2510" s="7"/>
      <c r="C2510" s="7"/>
      <c r="D2510" s="7"/>
      <c r="E2510" s="7"/>
      <c r="F2510" s="7"/>
      <c r="G2510" s="7"/>
      <c r="H2510" s="7"/>
      <c r="I2510" s="10"/>
      <c r="J2510" s="25"/>
      <c r="K2510" s="250"/>
      <c r="L2510" s="31"/>
      <c r="M2510" s="9"/>
      <c r="N2510" s="11" t="s">
        <v>25</v>
      </c>
      <c r="O2510" s="39"/>
      <c r="P2510" s="47"/>
      <c r="Q2510" s="13"/>
      <c r="R2510" s="248">
        <f t="shared" si="390"/>
        <v>0</v>
      </c>
      <c r="S2510" s="248">
        <f t="shared" si="391"/>
        <v>0</v>
      </c>
      <c r="T2510" s="248">
        <f t="shared" si="392"/>
        <v>0</v>
      </c>
      <c r="U2510" s="248">
        <f t="shared" si="393"/>
        <v>0</v>
      </c>
      <c r="V2510" s="13"/>
      <c r="W2510" s="7"/>
      <c r="AT2510" s="130"/>
      <c r="BF2510" s="33">
        <f t="shared" si="399"/>
        <v>41242</v>
      </c>
      <c r="BG2510" s="34">
        <f t="shared" si="394"/>
        <v>82.88000000000001</v>
      </c>
      <c r="BH2510" s="32">
        <f t="shared" si="395"/>
        <v>1</v>
      </c>
      <c r="BI2510" s="32">
        <f t="shared" si="396"/>
        <v>0</v>
      </c>
      <c r="BJ2510" s="69">
        <f t="shared" si="397"/>
        <v>0</v>
      </c>
      <c r="BK2510" s="158" t="str">
        <f t="shared" si="398"/>
        <v/>
      </c>
    </row>
    <row r="2511" spans="1:63" ht="12" customHeight="1" x14ac:dyDescent="0.2">
      <c r="A2511" s="8"/>
      <c r="B2511" s="7"/>
      <c r="C2511" s="7"/>
      <c r="D2511" s="7"/>
      <c r="E2511" s="7"/>
      <c r="F2511" s="7"/>
      <c r="G2511" s="7"/>
      <c r="H2511" s="7"/>
      <c r="I2511" s="10"/>
      <c r="J2511" s="25"/>
      <c r="K2511" s="250"/>
      <c r="L2511" s="31"/>
      <c r="M2511" s="9"/>
      <c r="N2511" s="11" t="s">
        <v>25</v>
      </c>
      <c r="O2511" s="39"/>
      <c r="P2511" s="47"/>
      <c r="Q2511" s="13"/>
      <c r="R2511" s="248">
        <f t="shared" si="390"/>
        <v>0</v>
      </c>
      <c r="S2511" s="248">
        <f t="shared" si="391"/>
        <v>0</v>
      </c>
      <c r="T2511" s="248">
        <f t="shared" si="392"/>
        <v>0</v>
      </c>
      <c r="U2511" s="248">
        <f t="shared" si="393"/>
        <v>0</v>
      </c>
      <c r="V2511" s="13"/>
      <c r="W2511" s="7"/>
      <c r="AT2511" s="130"/>
      <c r="BF2511" s="33">
        <f t="shared" si="399"/>
        <v>41242</v>
      </c>
      <c r="BG2511" s="34">
        <f t="shared" si="394"/>
        <v>82.88000000000001</v>
      </c>
      <c r="BH2511" s="32">
        <f t="shared" si="395"/>
        <v>1</v>
      </c>
      <c r="BI2511" s="32">
        <f t="shared" si="396"/>
        <v>0</v>
      </c>
      <c r="BJ2511" s="69">
        <f t="shared" si="397"/>
        <v>0</v>
      </c>
      <c r="BK2511" s="158" t="str">
        <f t="shared" si="398"/>
        <v/>
      </c>
    </row>
    <row r="2512" spans="1:63" ht="12" customHeight="1" x14ac:dyDescent="0.2">
      <c r="A2512" s="8"/>
      <c r="B2512" s="7"/>
      <c r="C2512" s="7"/>
      <c r="D2512" s="7"/>
      <c r="E2512" s="7"/>
      <c r="F2512" s="7"/>
      <c r="G2512" s="7"/>
      <c r="H2512" s="7"/>
      <c r="I2512" s="10"/>
      <c r="J2512" s="25"/>
      <c r="K2512" s="250"/>
      <c r="L2512" s="31"/>
      <c r="M2512" s="9"/>
      <c r="N2512" s="11" t="s">
        <v>25</v>
      </c>
      <c r="O2512" s="39"/>
      <c r="P2512" s="47"/>
      <c r="Q2512" s="13"/>
      <c r="R2512" s="248">
        <f t="shared" si="390"/>
        <v>0</v>
      </c>
      <c r="S2512" s="248">
        <f t="shared" si="391"/>
        <v>0</v>
      </c>
      <c r="T2512" s="248">
        <f t="shared" si="392"/>
        <v>0</v>
      </c>
      <c r="U2512" s="248">
        <f t="shared" si="393"/>
        <v>0</v>
      </c>
      <c r="V2512" s="13"/>
      <c r="W2512" s="7"/>
      <c r="AT2512" s="130"/>
      <c r="BF2512" s="33">
        <f t="shared" si="399"/>
        <v>41242</v>
      </c>
      <c r="BG2512" s="34">
        <f t="shared" si="394"/>
        <v>82.88000000000001</v>
      </c>
      <c r="BH2512" s="32">
        <f t="shared" si="395"/>
        <v>1</v>
      </c>
      <c r="BI2512" s="32">
        <f t="shared" si="396"/>
        <v>0</v>
      </c>
      <c r="BJ2512" s="69">
        <f t="shared" si="397"/>
        <v>0</v>
      </c>
      <c r="BK2512" s="158" t="str">
        <f t="shared" si="398"/>
        <v/>
      </c>
    </row>
    <row r="2513" spans="1:63" ht="12" customHeight="1" x14ac:dyDescent="0.2">
      <c r="A2513" s="8"/>
      <c r="B2513" s="7"/>
      <c r="C2513" s="7"/>
      <c r="D2513" s="7"/>
      <c r="E2513" s="7"/>
      <c r="F2513" s="7"/>
      <c r="G2513" s="7"/>
      <c r="H2513" s="7"/>
      <c r="I2513" s="10"/>
      <c r="J2513" s="25"/>
      <c r="K2513" s="250"/>
      <c r="L2513" s="31"/>
      <c r="M2513" s="9"/>
      <c r="N2513" s="11" t="s">
        <v>25</v>
      </c>
      <c r="O2513" s="39"/>
      <c r="P2513" s="47"/>
      <c r="Q2513" s="13"/>
      <c r="R2513" s="248">
        <f t="shared" si="390"/>
        <v>0</v>
      </c>
      <c r="S2513" s="248">
        <f t="shared" si="391"/>
        <v>0</v>
      </c>
      <c r="T2513" s="248">
        <f t="shared" si="392"/>
        <v>0</v>
      </c>
      <c r="U2513" s="248">
        <f t="shared" si="393"/>
        <v>0</v>
      </c>
      <c r="V2513" s="13"/>
      <c r="W2513" s="7"/>
      <c r="AT2513" s="130"/>
      <c r="BF2513" s="33">
        <f t="shared" si="399"/>
        <v>41242</v>
      </c>
      <c r="BG2513" s="34">
        <f t="shared" si="394"/>
        <v>82.88000000000001</v>
      </c>
      <c r="BH2513" s="32">
        <f t="shared" si="395"/>
        <v>1</v>
      </c>
      <c r="BI2513" s="32">
        <f t="shared" si="396"/>
        <v>0</v>
      </c>
      <c r="BJ2513" s="69">
        <f t="shared" si="397"/>
        <v>0</v>
      </c>
      <c r="BK2513" s="158" t="str">
        <f t="shared" si="398"/>
        <v/>
      </c>
    </row>
    <row r="2514" spans="1:63" ht="12" customHeight="1" x14ac:dyDescent="0.2">
      <c r="A2514" s="8"/>
      <c r="B2514" s="7"/>
      <c r="C2514" s="7"/>
      <c r="D2514" s="7"/>
      <c r="E2514" s="7"/>
      <c r="F2514" s="7"/>
      <c r="G2514" s="7"/>
      <c r="H2514" s="7"/>
      <c r="I2514" s="10"/>
      <c r="J2514" s="25"/>
      <c r="K2514" s="250"/>
      <c r="L2514" s="31"/>
      <c r="M2514" s="9"/>
      <c r="N2514" s="11" t="s">
        <v>25</v>
      </c>
      <c r="O2514" s="39"/>
      <c r="P2514" s="47"/>
      <c r="Q2514" s="13"/>
      <c r="R2514" s="248">
        <f t="shared" si="390"/>
        <v>0</v>
      </c>
      <c r="S2514" s="248">
        <f t="shared" si="391"/>
        <v>0</v>
      </c>
      <c r="T2514" s="248">
        <f t="shared" si="392"/>
        <v>0</v>
      </c>
      <c r="U2514" s="248">
        <f t="shared" si="393"/>
        <v>0</v>
      </c>
      <c r="V2514" s="13"/>
      <c r="W2514" s="7"/>
      <c r="AT2514" s="130"/>
      <c r="BF2514" s="33">
        <f t="shared" si="399"/>
        <v>41242</v>
      </c>
      <c r="BG2514" s="34">
        <f t="shared" si="394"/>
        <v>82.88000000000001</v>
      </c>
      <c r="BH2514" s="32">
        <f t="shared" si="395"/>
        <v>1</v>
      </c>
      <c r="BI2514" s="32">
        <f t="shared" si="396"/>
        <v>0</v>
      </c>
      <c r="BJ2514" s="69">
        <f t="shared" si="397"/>
        <v>0</v>
      </c>
      <c r="BK2514" s="158" t="str">
        <f t="shared" si="398"/>
        <v/>
      </c>
    </row>
    <row r="2515" spans="1:63" ht="12" customHeight="1" x14ac:dyDescent="0.2">
      <c r="A2515" s="8"/>
      <c r="B2515" s="7"/>
      <c r="C2515" s="7"/>
      <c r="D2515" s="7"/>
      <c r="E2515" s="7"/>
      <c r="F2515" s="7"/>
      <c r="G2515" s="7"/>
      <c r="H2515" s="7"/>
      <c r="I2515" s="10"/>
      <c r="J2515" s="25"/>
      <c r="K2515" s="250"/>
      <c r="L2515" s="31"/>
      <c r="M2515" s="9"/>
      <c r="N2515" s="11" t="s">
        <v>25</v>
      </c>
      <c r="O2515" s="39"/>
      <c r="P2515" s="47"/>
      <c r="Q2515" s="13"/>
      <c r="R2515" s="248">
        <f t="shared" si="390"/>
        <v>0</v>
      </c>
      <c r="S2515" s="248">
        <f t="shared" si="391"/>
        <v>0</v>
      </c>
      <c r="T2515" s="248">
        <f t="shared" si="392"/>
        <v>0</v>
      </c>
      <c r="U2515" s="248">
        <f t="shared" si="393"/>
        <v>0</v>
      </c>
      <c r="V2515" s="13"/>
      <c r="W2515" s="7"/>
      <c r="AT2515" s="130"/>
      <c r="BF2515" s="33">
        <f t="shared" si="399"/>
        <v>41242</v>
      </c>
      <c r="BG2515" s="34">
        <f t="shared" si="394"/>
        <v>82.88000000000001</v>
      </c>
      <c r="BH2515" s="32">
        <f t="shared" si="395"/>
        <v>1</v>
      </c>
      <c r="BI2515" s="32">
        <f t="shared" si="396"/>
        <v>0</v>
      </c>
      <c r="BJ2515" s="69">
        <f t="shared" si="397"/>
        <v>0</v>
      </c>
      <c r="BK2515" s="158" t="str">
        <f t="shared" si="398"/>
        <v/>
      </c>
    </row>
    <row r="2516" spans="1:63" ht="12" customHeight="1" x14ac:dyDescent="0.2">
      <c r="A2516" s="8"/>
      <c r="B2516" s="7"/>
      <c r="C2516" s="7"/>
      <c r="D2516" s="7"/>
      <c r="E2516" s="7"/>
      <c r="F2516" s="7"/>
      <c r="G2516" s="7"/>
      <c r="H2516" s="7"/>
      <c r="I2516" s="10"/>
      <c r="J2516" s="25"/>
      <c r="K2516" s="250"/>
      <c r="L2516" s="31"/>
      <c r="M2516" s="9"/>
      <c r="N2516" s="11" t="s">
        <v>25</v>
      </c>
      <c r="O2516" s="39"/>
      <c r="P2516" s="47"/>
      <c r="Q2516" s="13"/>
      <c r="R2516" s="248">
        <f t="shared" si="390"/>
        <v>0</v>
      </c>
      <c r="S2516" s="248">
        <f t="shared" si="391"/>
        <v>0</v>
      </c>
      <c r="T2516" s="248">
        <f t="shared" si="392"/>
        <v>0</v>
      </c>
      <c r="U2516" s="248">
        <f t="shared" si="393"/>
        <v>0</v>
      </c>
      <c r="V2516" s="13"/>
      <c r="W2516" s="7"/>
      <c r="AT2516" s="130"/>
      <c r="BF2516" s="33">
        <f t="shared" si="399"/>
        <v>41242</v>
      </c>
      <c r="BG2516" s="34">
        <f t="shared" si="394"/>
        <v>82.88000000000001</v>
      </c>
      <c r="BH2516" s="32">
        <f t="shared" si="395"/>
        <v>1</v>
      </c>
      <c r="BI2516" s="32">
        <f t="shared" si="396"/>
        <v>0</v>
      </c>
      <c r="BJ2516" s="69">
        <f t="shared" si="397"/>
        <v>0</v>
      </c>
      <c r="BK2516" s="158" t="str">
        <f t="shared" si="398"/>
        <v/>
      </c>
    </row>
    <row r="2517" spans="1:63" ht="12" customHeight="1" x14ac:dyDescent="0.2">
      <c r="A2517" s="8"/>
      <c r="B2517" s="7"/>
      <c r="C2517" s="7"/>
      <c r="D2517" s="7"/>
      <c r="E2517" s="7"/>
      <c r="F2517" s="7"/>
      <c r="G2517" s="7"/>
      <c r="H2517" s="7"/>
      <c r="I2517" s="10"/>
      <c r="J2517" s="25"/>
      <c r="K2517" s="250"/>
      <c r="L2517" s="31"/>
      <c r="M2517" s="9"/>
      <c r="N2517" s="11" t="s">
        <v>25</v>
      </c>
      <c r="O2517" s="39"/>
      <c r="P2517" s="47"/>
      <c r="Q2517" s="13"/>
      <c r="R2517" s="248">
        <f t="shared" si="390"/>
        <v>0</v>
      </c>
      <c r="S2517" s="248">
        <f t="shared" si="391"/>
        <v>0</v>
      </c>
      <c r="T2517" s="248">
        <f t="shared" si="392"/>
        <v>0</v>
      </c>
      <c r="U2517" s="248">
        <f t="shared" si="393"/>
        <v>0</v>
      </c>
      <c r="V2517" s="13"/>
      <c r="W2517" s="7"/>
      <c r="AT2517" s="130"/>
      <c r="BF2517" s="33">
        <f t="shared" si="399"/>
        <v>41242</v>
      </c>
      <c r="BG2517" s="34">
        <f t="shared" si="394"/>
        <v>82.88000000000001</v>
      </c>
      <c r="BH2517" s="32">
        <f t="shared" si="395"/>
        <v>1</v>
      </c>
      <c r="BI2517" s="32">
        <f t="shared" si="396"/>
        <v>0</v>
      </c>
      <c r="BJ2517" s="69">
        <f t="shared" si="397"/>
        <v>0</v>
      </c>
      <c r="BK2517" s="158" t="str">
        <f t="shared" si="398"/>
        <v/>
      </c>
    </row>
    <row r="2518" spans="1:63" ht="12" customHeight="1" x14ac:dyDescent="0.2">
      <c r="A2518" s="8"/>
      <c r="B2518" s="7"/>
      <c r="C2518" s="7"/>
      <c r="D2518" s="7"/>
      <c r="E2518" s="7"/>
      <c r="F2518" s="7"/>
      <c r="G2518" s="7"/>
      <c r="H2518" s="7"/>
      <c r="I2518" s="10"/>
      <c r="J2518" s="25"/>
      <c r="K2518" s="250"/>
      <c r="L2518" s="31"/>
      <c r="M2518" s="9"/>
      <c r="N2518" s="11" t="s">
        <v>25</v>
      </c>
      <c r="O2518" s="39"/>
      <c r="P2518" s="47"/>
      <c r="Q2518" s="13"/>
      <c r="R2518" s="248">
        <f t="shared" si="390"/>
        <v>0</v>
      </c>
      <c r="S2518" s="248">
        <f t="shared" si="391"/>
        <v>0</v>
      </c>
      <c r="T2518" s="248">
        <f t="shared" si="392"/>
        <v>0</v>
      </c>
      <c r="U2518" s="248">
        <f t="shared" si="393"/>
        <v>0</v>
      </c>
      <c r="V2518" s="13"/>
      <c r="W2518" s="7"/>
      <c r="AT2518" s="130"/>
      <c r="BF2518" s="33">
        <f t="shared" si="399"/>
        <v>41242</v>
      </c>
      <c r="BG2518" s="34">
        <f t="shared" si="394"/>
        <v>82.88000000000001</v>
      </c>
      <c r="BH2518" s="32">
        <f t="shared" si="395"/>
        <v>1</v>
      </c>
      <c r="BI2518" s="32">
        <f t="shared" si="396"/>
        <v>0</v>
      </c>
      <c r="BJ2518" s="69">
        <f t="shared" si="397"/>
        <v>0</v>
      </c>
      <c r="BK2518" s="158" t="str">
        <f t="shared" si="398"/>
        <v/>
      </c>
    </row>
    <row r="2519" spans="1:63" ht="12" customHeight="1" x14ac:dyDescent="0.2">
      <c r="A2519" s="8"/>
      <c r="B2519" s="7"/>
      <c r="C2519" s="7"/>
      <c r="D2519" s="7"/>
      <c r="E2519" s="7"/>
      <c r="F2519" s="7"/>
      <c r="G2519" s="7"/>
      <c r="H2519" s="7"/>
      <c r="I2519" s="10"/>
      <c r="J2519" s="25"/>
      <c r="K2519" s="250"/>
      <c r="L2519" s="31"/>
      <c r="M2519" s="9"/>
      <c r="N2519" s="11" t="s">
        <v>25</v>
      </c>
      <c r="O2519" s="39"/>
      <c r="P2519" s="47"/>
      <c r="Q2519" s="13"/>
      <c r="R2519" s="248">
        <f t="shared" si="390"/>
        <v>0</v>
      </c>
      <c r="S2519" s="248">
        <f t="shared" si="391"/>
        <v>0</v>
      </c>
      <c r="T2519" s="248">
        <f t="shared" si="392"/>
        <v>0</v>
      </c>
      <c r="U2519" s="248">
        <f t="shared" si="393"/>
        <v>0</v>
      </c>
      <c r="V2519" s="13"/>
      <c r="W2519" s="7"/>
      <c r="AT2519" s="130"/>
      <c r="BF2519" s="33">
        <f t="shared" si="399"/>
        <v>41242</v>
      </c>
      <c r="BG2519" s="34">
        <f t="shared" si="394"/>
        <v>82.88000000000001</v>
      </c>
      <c r="BH2519" s="32">
        <f t="shared" si="395"/>
        <v>1</v>
      </c>
      <c r="BI2519" s="32">
        <f t="shared" si="396"/>
        <v>0</v>
      </c>
      <c r="BJ2519" s="69">
        <f t="shared" si="397"/>
        <v>0</v>
      </c>
      <c r="BK2519" s="158" t="str">
        <f t="shared" si="398"/>
        <v/>
      </c>
    </row>
    <row r="2520" spans="1:63" ht="12" customHeight="1" x14ac:dyDescent="0.2">
      <c r="A2520" s="8"/>
      <c r="B2520" s="7"/>
      <c r="C2520" s="7"/>
      <c r="D2520" s="7"/>
      <c r="E2520" s="7"/>
      <c r="F2520" s="7"/>
      <c r="G2520" s="7"/>
      <c r="H2520" s="7"/>
      <c r="I2520" s="10"/>
      <c r="J2520" s="25"/>
      <c r="K2520" s="250"/>
      <c r="L2520" s="31"/>
      <c r="M2520" s="9"/>
      <c r="N2520" s="11" t="s">
        <v>25</v>
      </c>
      <c r="O2520" s="39"/>
      <c r="P2520" s="47"/>
      <c r="Q2520" s="13"/>
      <c r="R2520" s="248">
        <f t="shared" si="390"/>
        <v>0</v>
      </c>
      <c r="S2520" s="248">
        <f t="shared" si="391"/>
        <v>0</v>
      </c>
      <c r="T2520" s="248">
        <f t="shared" si="392"/>
        <v>0</v>
      </c>
      <c r="U2520" s="248">
        <f t="shared" si="393"/>
        <v>0</v>
      </c>
      <c r="V2520" s="13"/>
      <c r="W2520" s="7"/>
      <c r="AT2520" s="130"/>
      <c r="BF2520" s="33">
        <f t="shared" si="399"/>
        <v>41242</v>
      </c>
      <c r="BG2520" s="34">
        <f t="shared" si="394"/>
        <v>82.88000000000001</v>
      </c>
      <c r="BH2520" s="32">
        <f t="shared" si="395"/>
        <v>1</v>
      </c>
      <c r="BI2520" s="32">
        <f t="shared" si="396"/>
        <v>0</v>
      </c>
      <c r="BJ2520" s="69">
        <f t="shared" si="397"/>
        <v>0</v>
      </c>
      <c r="BK2520" s="158" t="str">
        <f t="shared" si="398"/>
        <v/>
      </c>
    </row>
    <row r="2521" spans="1:63" ht="12" customHeight="1" x14ac:dyDescent="0.2">
      <c r="A2521" s="8"/>
      <c r="B2521" s="7"/>
      <c r="C2521" s="7"/>
      <c r="D2521" s="7"/>
      <c r="E2521" s="7"/>
      <c r="F2521" s="7"/>
      <c r="G2521" s="7"/>
      <c r="H2521" s="7"/>
      <c r="I2521" s="10"/>
      <c r="J2521" s="25"/>
      <c r="K2521" s="250"/>
      <c r="L2521" s="31"/>
      <c r="M2521" s="9"/>
      <c r="N2521" s="11" t="s">
        <v>25</v>
      </c>
      <c r="O2521" s="39"/>
      <c r="P2521" s="47"/>
      <c r="Q2521" s="13"/>
      <c r="R2521" s="248">
        <f t="shared" si="390"/>
        <v>0</v>
      </c>
      <c r="S2521" s="248">
        <f t="shared" si="391"/>
        <v>0</v>
      </c>
      <c r="T2521" s="248">
        <f t="shared" si="392"/>
        <v>0</v>
      </c>
      <c r="U2521" s="248">
        <f t="shared" si="393"/>
        <v>0</v>
      </c>
      <c r="V2521" s="13"/>
      <c r="W2521" s="7"/>
      <c r="AT2521" s="130"/>
      <c r="BF2521" s="33">
        <f t="shared" si="399"/>
        <v>41242</v>
      </c>
      <c r="BG2521" s="34">
        <f t="shared" si="394"/>
        <v>82.88000000000001</v>
      </c>
      <c r="BH2521" s="32">
        <f t="shared" si="395"/>
        <v>1</v>
      </c>
      <c r="BI2521" s="32">
        <f t="shared" si="396"/>
        <v>0</v>
      </c>
      <c r="BJ2521" s="69">
        <f t="shared" si="397"/>
        <v>0</v>
      </c>
      <c r="BK2521" s="158" t="str">
        <f t="shared" si="398"/>
        <v/>
      </c>
    </row>
    <row r="2522" spans="1:63" ht="12" customHeight="1" x14ac:dyDescent="0.2">
      <c r="A2522" s="8"/>
      <c r="B2522" s="7"/>
      <c r="C2522" s="7"/>
      <c r="D2522" s="7"/>
      <c r="E2522" s="7"/>
      <c r="F2522" s="7"/>
      <c r="G2522" s="7"/>
      <c r="H2522" s="7"/>
      <c r="I2522" s="10"/>
      <c r="J2522" s="25"/>
      <c r="K2522" s="250"/>
      <c r="L2522" s="31"/>
      <c r="M2522" s="9"/>
      <c r="N2522" s="11" t="s">
        <v>25</v>
      </c>
      <c r="O2522" s="39"/>
      <c r="P2522" s="47"/>
      <c r="Q2522" s="13"/>
      <c r="R2522" s="248">
        <f t="shared" si="390"/>
        <v>0</v>
      </c>
      <c r="S2522" s="248">
        <f t="shared" si="391"/>
        <v>0</v>
      </c>
      <c r="T2522" s="248">
        <f t="shared" si="392"/>
        <v>0</v>
      </c>
      <c r="U2522" s="248">
        <f t="shared" si="393"/>
        <v>0</v>
      </c>
      <c r="V2522" s="13"/>
      <c r="W2522" s="7"/>
      <c r="AT2522" s="130"/>
      <c r="BF2522" s="33">
        <f t="shared" si="399"/>
        <v>41242</v>
      </c>
      <c r="BG2522" s="34">
        <f t="shared" si="394"/>
        <v>82.88000000000001</v>
      </c>
      <c r="BH2522" s="32">
        <f t="shared" si="395"/>
        <v>1</v>
      </c>
      <c r="BI2522" s="32">
        <f t="shared" si="396"/>
        <v>0</v>
      </c>
      <c r="BJ2522" s="69">
        <f t="shared" si="397"/>
        <v>0</v>
      </c>
      <c r="BK2522" s="158" t="str">
        <f t="shared" si="398"/>
        <v/>
      </c>
    </row>
    <row r="2523" spans="1:63" ht="12" customHeight="1" x14ac:dyDescent="0.2">
      <c r="A2523" s="8"/>
      <c r="B2523" s="7"/>
      <c r="C2523" s="7"/>
      <c r="D2523" s="7"/>
      <c r="E2523" s="7"/>
      <c r="F2523" s="7"/>
      <c r="G2523" s="7"/>
      <c r="H2523" s="7"/>
      <c r="I2523" s="10"/>
      <c r="J2523" s="25"/>
      <c r="K2523" s="250"/>
      <c r="L2523" s="31"/>
      <c r="M2523" s="9"/>
      <c r="N2523" s="11" t="s">
        <v>25</v>
      </c>
      <c r="O2523" s="39"/>
      <c r="P2523" s="47"/>
      <c r="Q2523" s="13"/>
      <c r="R2523" s="248">
        <f t="shared" si="390"/>
        <v>0</v>
      </c>
      <c r="S2523" s="248">
        <f t="shared" si="391"/>
        <v>0</v>
      </c>
      <c r="T2523" s="248">
        <f t="shared" si="392"/>
        <v>0</v>
      </c>
      <c r="U2523" s="248">
        <f t="shared" si="393"/>
        <v>0</v>
      </c>
      <c r="V2523" s="13"/>
      <c r="W2523" s="7"/>
      <c r="AT2523" s="130"/>
      <c r="BF2523" s="33">
        <f t="shared" si="399"/>
        <v>41242</v>
      </c>
      <c r="BG2523" s="34">
        <f t="shared" si="394"/>
        <v>82.88000000000001</v>
      </c>
      <c r="BH2523" s="32">
        <f t="shared" si="395"/>
        <v>1</v>
      </c>
      <c r="BI2523" s="32">
        <f t="shared" si="396"/>
        <v>0</v>
      </c>
      <c r="BJ2523" s="69">
        <f t="shared" si="397"/>
        <v>0</v>
      </c>
      <c r="BK2523" s="158" t="str">
        <f t="shared" si="398"/>
        <v/>
      </c>
    </row>
    <row r="2524" spans="1:63" ht="12" customHeight="1" x14ac:dyDescent="0.2">
      <c r="A2524" s="8"/>
      <c r="B2524" s="7"/>
      <c r="C2524" s="7"/>
      <c r="D2524" s="7"/>
      <c r="E2524" s="7"/>
      <c r="F2524" s="7"/>
      <c r="G2524" s="7"/>
      <c r="H2524" s="7"/>
      <c r="I2524" s="10"/>
      <c r="J2524" s="25"/>
      <c r="K2524" s="250"/>
      <c r="L2524" s="31"/>
      <c r="M2524" s="9"/>
      <c r="N2524" s="11" t="s">
        <v>25</v>
      </c>
      <c r="O2524" s="39"/>
      <c r="P2524" s="47"/>
      <c r="Q2524" s="13"/>
      <c r="R2524" s="248">
        <f t="shared" si="390"/>
        <v>0</v>
      </c>
      <c r="S2524" s="248">
        <f t="shared" si="391"/>
        <v>0</v>
      </c>
      <c r="T2524" s="248">
        <f t="shared" si="392"/>
        <v>0</v>
      </c>
      <c r="U2524" s="248">
        <f t="shared" si="393"/>
        <v>0</v>
      </c>
      <c r="V2524" s="13"/>
      <c r="W2524" s="7"/>
      <c r="AT2524" s="130"/>
      <c r="BF2524" s="33">
        <f t="shared" si="399"/>
        <v>41242</v>
      </c>
      <c r="BG2524" s="34">
        <f t="shared" si="394"/>
        <v>82.88000000000001</v>
      </c>
      <c r="BH2524" s="32">
        <f t="shared" si="395"/>
        <v>1</v>
      </c>
      <c r="BI2524" s="32">
        <f t="shared" si="396"/>
        <v>0</v>
      </c>
      <c r="BJ2524" s="69">
        <f t="shared" si="397"/>
        <v>0</v>
      </c>
      <c r="BK2524" s="158" t="str">
        <f t="shared" si="398"/>
        <v/>
      </c>
    </row>
    <row r="2525" spans="1:63" ht="12" customHeight="1" x14ac:dyDescent="0.2">
      <c r="A2525" s="8"/>
      <c r="B2525" s="7"/>
      <c r="C2525" s="7"/>
      <c r="D2525" s="7"/>
      <c r="E2525" s="7"/>
      <c r="F2525" s="7"/>
      <c r="G2525" s="7"/>
      <c r="H2525" s="7"/>
      <c r="I2525" s="10"/>
      <c r="J2525" s="25"/>
      <c r="K2525" s="250"/>
      <c r="L2525" s="31"/>
      <c r="M2525" s="9"/>
      <c r="N2525" s="11" t="s">
        <v>25</v>
      </c>
      <c r="O2525" s="39"/>
      <c r="P2525" s="47"/>
      <c r="Q2525" s="13"/>
      <c r="R2525" s="248">
        <f t="shared" si="390"/>
        <v>0</v>
      </c>
      <c r="S2525" s="248">
        <f t="shared" si="391"/>
        <v>0</v>
      </c>
      <c r="T2525" s="248">
        <f t="shared" si="392"/>
        <v>0</v>
      </c>
      <c r="U2525" s="248">
        <f t="shared" si="393"/>
        <v>0</v>
      </c>
      <c r="V2525" s="13"/>
      <c r="W2525" s="7"/>
      <c r="AT2525" s="130"/>
      <c r="BF2525" s="33">
        <f t="shared" si="399"/>
        <v>41242</v>
      </c>
      <c r="BG2525" s="34">
        <f t="shared" si="394"/>
        <v>82.88000000000001</v>
      </c>
      <c r="BH2525" s="32">
        <f t="shared" si="395"/>
        <v>1</v>
      </c>
      <c r="BI2525" s="32">
        <f t="shared" si="396"/>
        <v>0</v>
      </c>
      <c r="BJ2525" s="69">
        <f t="shared" si="397"/>
        <v>0</v>
      </c>
      <c r="BK2525" s="158" t="str">
        <f t="shared" si="398"/>
        <v/>
      </c>
    </row>
    <row r="2526" spans="1:63" ht="12" customHeight="1" x14ac:dyDescent="0.2">
      <c r="A2526" s="8"/>
      <c r="B2526" s="7"/>
      <c r="C2526" s="7"/>
      <c r="D2526" s="7"/>
      <c r="E2526" s="7"/>
      <c r="F2526" s="7"/>
      <c r="G2526" s="7"/>
      <c r="H2526" s="7"/>
      <c r="I2526" s="10"/>
      <c r="J2526" s="25"/>
      <c r="K2526" s="250"/>
      <c r="L2526" s="31"/>
      <c r="M2526" s="9"/>
      <c r="N2526" s="11" t="s">
        <v>25</v>
      </c>
      <c r="O2526" s="39"/>
      <c r="P2526" s="47"/>
      <c r="Q2526" s="13"/>
      <c r="R2526" s="248">
        <f t="shared" si="390"/>
        <v>0</v>
      </c>
      <c r="S2526" s="248">
        <f t="shared" si="391"/>
        <v>0</v>
      </c>
      <c r="T2526" s="248">
        <f t="shared" si="392"/>
        <v>0</v>
      </c>
      <c r="U2526" s="248">
        <f t="shared" si="393"/>
        <v>0</v>
      </c>
      <c r="V2526" s="13"/>
      <c r="W2526" s="7"/>
      <c r="AT2526" s="130"/>
      <c r="BF2526" s="33">
        <f t="shared" si="399"/>
        <v>41242</v>
      </c>
      <c r="BG2526" s="34">
        <f t="shared" si="394"/>
        <v>82.88000000000001</v>
      </c>
      <c r="BH2526" s="32">
        <f t="shared" si="395"/>
        <v>1</v>
      </c>
      <c r="BI2526" s="32">
        <f t="shared" si="396"/>
        <v>0</v>
      </c>
      <c r="BJ2526" s="69">
        <f t="shared" si="397"/>
        <v>0</v>
      </c>
      <c r="BK2526" s="158" t="str">
        <f t="shared" si="398"/>
        <v/>
      </c>
    </row>
    <row r="2527" spans="1:63" ht="12" customHeight="1" x14ac:dyDescent="0.2">
      <c r="A2527" s="8"/>
      <c r="B2527" s="7"/>
      <c r="C2527" s="7"/>
      <c r="D2527" s="7"/>
      <c r="E2527" s="7"/>
      <c r="F2527" s="7"/>
      <c r="G2527" s="7"/>
      <c r="H2527" s="7"/>
      <c r="I2527" s="10"/>
      <c r="J2527" s="25"/>
      <c r="K2527" s="250"/>
      <c r="L2527" s="31"/>
      <c r="M2527" s="9"/>
      <c r="N2527" s="11" t="s">
        <v>25</v>
      </c>
      <c r="O2527" s="39"/>
      <c r="P2527" s="47"/>
      <c r="Q2527" s="13"/>
      <c r="R2527" s="248">
        <f t="shared" si="390"/>
        <v>0</v>
      </c>
      <c r="S2527" s="248">
        <f t="shared" si="391"/>
        <v>0</v>
      </c>
      <c r="T2527" s="248">
        <f t="shared" si="392"/>
        <v>0</v>
      </c>
      <c r="U2527" s="248">
        <f t="shared" si="393"/>
        <v>0</v>
      </c>
      <c r="V2527" s="13"/>
      <c r="W2527" s="7"/>
      <c r="AT2527" s="130"/>
      <c r="BF2527" s="33">
        <f t="shared" si="399"/>
        <v>41242</v>
      </c>
      <c r="BG2527" s="34">
        <f t="shared" si="394"/>
        <v>82.88000000000001</v>
      </c>
      <c r="BH2527" s="32">
        <f t="shared" si="395"/>
        <v>1</v>
      </c>
      <c r="BI2527" s="32">
        <f t="shared" si="396"/>
        <v>0</v>
      </c>
      <c r="BJ2527" s="69">
        <f t="shared" si="397"/>
        <v>0</v>
      </c>
      <c r="BK2527" s="158" t="str">
        <f t="shared" si="398"/>
        <v/>
      </c>
    </row>
    <row r="2528" spans="1:63" ht="12" customHeight="1" x14ac:dyDescent="0.2">
      <c r="A2528" s="8"/>
      <c r="B2528" s="7"/>
      <c r="C2528" s="7"/>
      <c r="D2528" s="7"/>
      <c r="E2528" s="7"/>
      <c r="F2528" s="7"/>
      <c r="G2528" s="7"/>
      <c r="H2528" s="7"/>
      <c r="I2528" s="10"/>
      <c r="J2528" s="25"/>
      <c r="K2528" s="250"/>
      <c r="L2528" s="31"/>
      <c r="M2528" s="9"/>
      <c r="N2528" s="11" t="s">
        <v>25</v>
      </c>
      <c r="O2528" s="39"/>
      <c r="P2528" s="47"/>
      <c r="Q2528" s="13"/>
      <c r="R2528" s="248">
        <f t="shared" si="390"/>
        <v>0</v>
      </c>
      <c r="S2528" s="248">
        <f t="shared" si="391"/>
        <v>0</v>
      </c>
      <c r="T2528" s="248">
        <f t="shared" si="392"/>
        <v>0</v>
      </c>
      <c r="U2528" s="248">
        <f t="shared" si="393"/>
        <v>0</v>
      </c>
      <c r="V2528" s="13"/>
      <c r="W2528" s="7"/>
      <c r="AT2528" s="130"/>
      <c r="BF2528" s="33">
        <f t="shared" si="399"/>
        <v>41242</v>
      </c>
      <c r="BG2528" s="34">
        <f t="shared" si="394"/>
        <v>82.88000000000001</v>
      </c>
      <c r="BH2528" s="32">
        <f t="shared" si="395"/>
        <v>1</v>
      </c>
      <c r="BI2528" s="32">
        <f t="shared" si="396"/>
        <v>0</v>
      </c>
      <c r="BJ2528" s="69">
        <f t="shared" si="397"/>
        <v>0</v>
      </c>
      <c r="BK2528" s="158" t="str">
        <f t="shared" si="398"/>
        <v/>
      </c>
    </row>
    <row r="2529" spans="1:63" ht="12" customHeight="1" x14ac:dyDescent="0.2">
      <c r="A2529" s="8"/>
      <c r="B2529" s="7"/>
      <c r="C2529" s="7"/>
      <c r="D2529" s="7"/>
      <c r="E2529" s="7"/>
      <c r="F2529" s="7"/>
      <c r="G2529" s="7"/>
      <c r="H2529" s="7"/>
      <c r="I2529" s="10"/>
      <c r="J2529" s="25"/>
      <c r="K2529" s="250"/>
      <c r="L2529" s="31"/>
      <c r="M2529" s="9"/>
      <c r="N2529" s="11" t="s">
        <v>25</v>
      </c>
      <c r="O2529" s="39"/>
      <c r="P2529" s="47"/>
      <c r="Q2529" s="13"/>
      <c r="R2529" s="248">
        <f t="shared" si="390"/>
        <v>0</v>
      </c>
      <c r="S2529" s="248">
        <f t="shared" si="391"/>
        <v>0</v>
      </c>
      <c r="T2529" s="248">
        <f t="shared" si="392"/>
        <v>0</v>
      </c>
      <c r="U2529" s="248">
        <f t="shared" si="393"/>
        <v>0</v>
      </c>
      <c r="V2529" s="13"/>
      <c r="W2529" s="7"/>
      <c r="AT2529" s="130"/>
      <c r="BF2529" s="33">
        <f t="shared" si="399"/>
        <v>41242</v>
      </c>
      <c r="BG2529" s="34">
        <f t="shared" si="394"/>
        <v>82.88000000000001</v>
      </c>
      <c r="BH2529" s="32">
        <f t="shared" si="395"/>
        <v>1</v>
      </c>
      <c r="BI2529" s="32">
        <f t="shared" si="396"/>
        <v>0</v>
      </c>
      <c r="BJ2529" s="69">
        <f t="shared" si="397"/>
        <v>0</v>
      </c>
      <c r="BK2529" s="158" t="str">
        <f t="shared" si="398"/>
        <v/>
      </c>
    </row>
    <row r="2530" spans="1:63" ht="12" customHeight="1" x14ac:dyDescent="0.2">
      <c r="A2530" s="8"/>
      <c r="B2530" s="7"/>
      <c r="C2530" s="7"/>
      <c r="D2530" s="7"/>
      <c r="E2530" s="7"/>
      <c r="F2530" s="7"/>
      <c r="G2530" s="7"/>
      <c r="H2530" s="7"/>
      <c r="I2530" s="10"/>
      <c r="J2530" s="25"/>
      <c r="K2530" s="250"/>
      <c r="L2530" s="31"/>
      <c r="M2530" s="9"/>
      <c r="N2530" s="11" t="s">
        <v>25</v>
      </c>
      <c r="O2530" s="39"/>
      <c r="P2530" s="47"/>
      <c r="Q2530" s="13"/>
      <c r="R2530" s="248">
        <f t="shared" si="390"/>
        <v>0</v>
      </c>
      <c r="S2530" s="248">
        <f t="shared" si="391"/>
        <v>0</v>
      </c>
      <c r="T2530" s="248">
        <f t="shared" si="392"/>
        <v>0</v>
      </c>
      <c r="U2530" s="248">
        <f t="shared" si="393"/>
        <v>0</v>
      </c>
      <c r="V2530" s="13"/>
      <c r="W2530" s="7"/>
      <c r="AT2530" s="130"/>
      <c r="BF2530" s="33">
        <f t="shared" si="399"/>
        <v>41242</v>
      </c>
      <c r="BG2530" s="34">
        <f t="shared" si="394"/>
        <v>82.88000000000001</v>
      </c>
      <c r="BH2530" s="32">
        <f t="shared" si="395"/>
        <v>1</v>
      </c>
      <c r="BI2530" s="32">
        <f t="shared" si="396"/>
        <v>0</v>
      </c>
      <c r="BJ2530" s="69">
        <f t="shared" si="397"/>
        <v>0</v>
      </c>
      <c r="BK2530" s="158" t="str">
        <f t="shared" si="398"/>
        <v/>
      </c>
    </row>
    <row r="2531" spans="1:63" ht="12" customHeight="1" x14ac:dyDescent="0.2">
      <c r="A2531" s="8"/>
      <c r="B2531" s="7"/>
      <c r="C2531" s="7"/>
      <c r="D2531" s="7"/>
      <c r="E2531" s="7"/>
      <c r="F2531" s="7"/>
      <c r="G2531" s="7"/>
      <c r="H2531" s="7"/>
      <c r="I2531" s="10"/>
      <c r="J2531" s="25"/>
      <c r="K2531" s="250"/>
      <c r="L2531" s="31"/>
      <c r="M2531" s="9"/>
      <c r="N2531" s="11" t="s">
        <v>25</v>
      </c>
      <c r="O2531" s="39"/>
      <c r="P2531" s="47"/>
      <c r="Q2531" s="13"/>
      <c r="R2531" s="248">
        <f t="shared" si="390"/>
        <v>0</v>
      </c>
      <c r="S2531" s="248">
        <f t="shared" si="391"/>
        <v>0</v>
      </c>
      <c r="T2531" s="248">
        <f t="shared" si="392"/>
        <v>0</v>
      </c>
      <c r="U2531" s="248">
        <f t="shared" si="393"/>
        <v>0</v>
      </c>
      <c r="V2531" s="13"/>
      <c r="W2531" s="7"/>
      <c r="AT2531" s="130"/>
      <c r="BF2531" s="33">
        <f t="shared" si="399"/>
        <v>41242</v>
      </c>
      <c r="BG2531" s="34">
        <f t="shared" si="394"/>
        <v>82.88000000000001</v>
      </c>
      <c r="BH2531" s="32">
        <f t="shared" si="395"/>
        <v>1</v>
      </c>
      <c r="BI2531" s="32">
        <f t="shared" si="396"/>
        <v>0</v>
      </c>
      <c r="BJ2531" s="69">
        <f t="shared" si="397"/>
        <v>0</v>
      </c>
      <c r="BK2531" s="158" t="str">
        <f t="shared" si="398"/>
        <v/>
      </c>
    </row>
    <row r="2532" spans="1:63" ht="12" customHeight="1" x14ac:dyDescent="0.2">
      <c r="A2532" s="8"/>
      <c r="B2532" s="7"/>
      <c r="C2532" s="7"/>
      <c r="D2532" s="7"/>
      <c r="E2532" s="7"/>
      <c r="F2532" s="7"/>
      <c r="G2532" s="7"/>
      <c r="H2532" s="7"/>
      <c r="I2532" s="10"/>
      <c r="J2532" s="25"/>
      <c r="K2532" s="250"/>
      <c r="L2532" s="31"/>
      <c r="M2532" s="9"/>
      <c r="N2532" s="11" t="s">
        <v>25</v>
      </c>
      <c r="O2532" s="39"/>
      <c r="P2532" s="47"/>
      <c r="Q2532" s="13"/>
      <c r="R2532" s="248">
        <f t="shared" si="390"/>
        <v>0</v>
      </c>
      <c r="S2532" s="248">
        <f t="shared" si="391"/>
        <v>0</v>
      </c>
      <c r="T2532" s="248">
        <f t="shared" si="392"/>
        <v>0</v>
      </c>
      <c r="U2532" s="248">
        <f t="shared" si="393"/>
        <v>0</v>
      </c>
      <c r="V2532" s="13"/>
      <c r="W2532" s="7"/>
      <c r="AT2532" s="130"/>
      <c r="BF2532" s="33">
        <f t="shared" si="399"/>
        <v>41242</v>
      </c>
      <c r="BG2532" s="34">
        <f t="shared" si="394"/>
        <v>82.88000000000001</v>
      </c>
      <c r="BH2532" s="32">
        <f t="shared" si="395"/>
        <v>1</v>
      </c>
      <c r="BI2532" s="32">
        <f t="shared" si="396"/>
        <v>0</v>
      </c>
      <c r="BJ2532" s="69">
        <f t="shared" si="397"/>
        <v>0</v>
      </c>
      <c r="BK2532" s="158" t="str">
        <f t="shared" si="398"/>
        <v/>
      </c>
    </row>
    <row r="2533" spans="1:63" ht="12" customHeight="1" x14ac:dyDescent="0.2">
      <c r="A2533" s="8"/>
      <c r="B2533" s="7"/>
      <c r="C2533" s="7"/>
      <c r="D2533" s="7"/>
      <c r="E2533" s="7"/>
      <c r="F2533" s="7"/>
      <c r="G2533" s="7"/>
      <c r="H2533" s="7"/>
      <c r="I2533" s="10"/>
      <c r="J2533" s="25"/>
      <c r="K2533" s="250"/>
      <c r="L2533" s="31"/>
      <c r="M2533" s="9"/>
      <c r="N2533" s="11" t="s">
        <v>25</v>
      </c>
      <c r="O2533" s="39"/>
      <c r="P2533" s="47"/>
      <c r="Q2533" s="13"/>
      <c r="R2533" s="248">
        <f t="shared" si="390"/>
        <v>0</v>
      </c>
      <c r="S2533" s="248">
        <f t="shared" si="391"/>
        <v>0</v>
      </c>
      <c r="T2533" s="248">
        <f t="shared" si="392"/>
        <v>0</v>
      </c>
      <c r="U2533" s="248">
        <f t="shared" si="393"/>
        <v>0</v>
      </c>
      <c r="V2533" s="13"/>
      <c r="W2533" s="7"/>
      <c r="AT2533" s="130"/>
      <c r="BF2533" s="33">
        <f t="shared" si="399"/>
        <v>41242</v>
      </c>
      <c r="BG2533" s="34">
        <f t="shared" si="394"/>
        <v>82.88000000000001</v>
      </c>
      <c r="BH2533" s="32">
        <f t="shared" si="395"/>
        <v>1</v>
      </c>
      <c r="BI2533" s="32">
        <f t="shared" si="396"/>
        <v>0</v>
      </c>
      <c r="BJ2533" s="69">
        <f t="shared" si="397"/>
        <v>0</v>
      </c>
      <c r="BK2533" s="158" t="str">
        <f t="shared" si="398"/>
        <v/>
      </c>
    </row>
    <row r="2534" spans="1:63" ht="12" customHeight="1" x14ac:dyDescent="0.2">
      <c r="A2534" s="8"/>
      <c r="B2534" s="7"/>
      <c r="C2534" s="7"/>
      <c r="D2534" s="7"/>
      <c r="E2534" s="7"/>
      <c r="F2534" s="7"/>
      <c r="G2534" s="7"/>
      <c r="H2534" s="7"/>
      <c r="I2534" s="10"/>
      <c r="J2534" s="25"/>
      <c r="K2534" s="250"/>
      <c r="L2534" s="31"/>
      <c r="M2534" s="9"/>
      <c r="N2534" s="11" t="s">
        <v>25</v>
      </c>
      <c r="O2534" s="39"/>
      <c r="P2534" s="47"/>
      <c r="Q2534" s="13"/>
      <c r="R2534" s="248">
        <f t="shared" si="390"/>
        <v>0</v>
      </c>
      <c r="S2534" s="248">
        <f t="shared" si="391"/>
        <v>0</v>
      </c>
      <c r="T2534" s="248">
        <f t="shared" si="392"/>
        <v>0</v>
      </c>
      <c r="U2534" s="248">
        <f t="shared" si="393"/>
        <v>0</v>
      </c>
      <c r="V2534" s="13"/>
      <c r="W2534" s="7"/>
      <c r="AT2534" s="130"/>
      <c r="BF2534" s="33">
        <f t="shared" si="399"/>
        <v>41242</v>
      </c>
      <c r="BG2534" s="34">
        <f t="shared" si="394"/>
        <v>82.88000000000001</v>
      </c>
      <c r="BH2534" s="32">
        <f t="shared" si="395"/>
        <v>1</v>
      </c>
      <c r="BI2534" s="32">
        <f t="shared" si="396"/>
        <v>0</v>
      </c>
      <c r="BJ2534" s="69">
        <f t="shared" si="397"/>
        <v>0</v>
      </c>
      <c r="BK2534" s="158" t="str">
        <f t="shared" si="398"/>
        <v/>
      </c>
    </row>
    <row r="2535" spans="1:63" ht="12" customHeight="1" x14ac:dyDescent="0.2">
      <c r="A2535" s="8"/>
      <c r="B2535" s="7"/>
      <c r="C2535" s="7"/>
      <c r="D2535" s="7"/>
      <c r="E2535" s="7"/>
      <c r="F2535" s="7"/>
      <c r="G2535" s="7"/>
      <c r="H2535" s="7"/>
      <c r="I2535" s="10"/>
      <c r="J2535" s="25"/>
      <c r="K2535" s="250"/>
      <c r="L2535" s="31"/>
      <c r="M2535" s="9"/>
      <c r="N2535" s="11" t="s">
        <v>25</v>
      </c>
      <c r="O2535" s="39"/>
      <c r="P2535" s="47"/>
      <c r="Q2535" s="13"/>
      <c r="R2535" s="248">
        <f t="shared" si="390"/>
        <v>0</v>
      </c>
      <c r="S2535" s="248">
        <f t="shared" si="391"/>
        <v>0</v>
      </c>
      <c r="T2535" s="248">
        <f t="shared" si="392"/>
        <v>0</v>
      </c>
      <c r="U2535" s="248">
        <f t="shared" si="393"/>
        <v>0</v>
      </c>
      <c r="V2535" s="13"/>
      <c r="W2535" s="7"/>
      <c r="AT2535" s="130"/>
      <c r="BF2535" s="33">
        <f t="shared" si="399"/>
        <v>41242</v>
      </c>
      <c r="BG2535" s="34">
        <f t="shared" si="394"/>
        <v>82.88000000000001</v>
      </c>
      <c r="BH2535" s="32">
        <f t="shared" si="395"/>
        <v>1</v>
      </c>
      <c r="BI2535" s="32">
        <f t="shared" si="396"/>
        <v>0</v>
      </c>
      <c r="BJ2535" s="69">
        <f t="shared" si="397"/>
        <v>0</v>
      </c>
      <c r="BK2535" s="158" t="str">
        <f t="shared" si="398"/>
        <v/>
      </c>
    </row>
    <row r="2536" spans="1:63" ht="12" customHeight="1" x14ac:dyDescent="0.2">
      <c r="A2536" s="8"/>
      <c r="B2536" s="7"/>
      <c r="C2536" s="7"/>
      <c r="D2536" s="7"/>
      <c r="E2536" s="7"/>
      <c r="F2536" s="7"/>
      <c r="G2536" s="7"/>
      <c r="H2536" s="7"/>
      <c r="I2536" s="10"/>
      <c r="J2536" s="25"/>
      <c r="K2536" s="250"/>
      <c r="L2536" s="31"/>
      <c r="M2536" s="9"/>
      <c r="N2536" s="11" t="s">
        <v>25</v>
      </c>
      <c r="O2536" s="39"/>
      <c r="P2536" s="47"/>
      <c r="Q2536" s="13"/>
      <c r="R2536" s="248">
        <f t="shared" si="390"/>
        <v>0</v>
      </c>
      <c r="S2536" s="248">
        <f t="shared" si="391"/>
        <v>0</v>
      </c>
      <c r="T2536" s="248">
        <f t="shared" si="392"/>
        <v>0</v>
      </c>
      <c r="U2536" s="248">
        <f t="shared" si="393"/>
        <v>0</v>
      </c>
      <c r="V2536" s="13"/>
      <c r="W2536" s="7"/>
      <c r="AT2536" s="130"/>
      <c r="BF2536" s="33">
        <f t="shared" si="399"/>
        <v>41242</v>
      </c>
      <c r="BG2536" s="34">
        <f t="shared" si="394"/>
        <v>82.88000000000001</v>
      </c>
      <c r="BH2536" s="32">
        <f t="shared" si="395"/>
        <v>1</v>
      </c>
      <c r="BI2536" s="32">
        <f t="shared" si="396"/>
        <v>0</v>
      </c>
      <c r="BJ2536" s="69">
        <f t="shared" si="397"/>
        <v>0</v>
      </c>
      <c r="BK2536" s="158" t="str">
        <f t="shared" si="398"/>
        <v/>
      </c>
    </row>
    <row r="2537" spans="1:63" ht="12" customHeight="1" x14ac:dyDescent="0.2">
      <c r="A2537" s="8"/>
      <c r="B2537" s="7"/>
      <c r="C2537" s="7"/>
      <c r="D2537" s="7"/>
      <c r="E2537" s="7"/>
      <c r="F2537" s="7"/>
      <c r="G2537" s="7"/>
      <c r="H2537" s="7"/>
      <c r="I2537" s="10"/>
      <c r="J2537" s="25"/>
      <c r="K2537" s="250"/>
      <c r="L2537" s="31"/>
      <c r="M2537" s="9"/>
      <c r="N2537" s="11" t="s">
        <v>25</v>
      </c>
      <c r="O2537" s="39"/>
      <c r="P2537" s="47"/>
      <c r="Q2537" s="13"/>
      <c r="R2537" s="248">
        <f t="shared" si="390"/>
        <v>0</v>
      </c>
      <c r="S2537" s="248">
        <f t="shared" si="391"/>
        <v>0</v>
      </c>
      <c r="T2537" s="248">
        <f t="shared" si="392"/>
        <v>0</v>
      </c>
      <c r="U2537" s="248">
        <f t="shared" si="393"/>
        <v>0</v>
      </c>
      <c r="V2537" s="13"/>
      <c r="W2537" s="7"/>
      <c r="AT2537" s="130"/>
      <c r="BF2537" s="33">
        <f t="shared" si="399"/>
        <v>41242</v>
      </c>
      <c r="BG2537" s="34">
        <f t="shared" si="394"/>
        <v>82.88000000000001</v>
      </c>
      <c r="BH2537" s="32">
        <f t="shared" si="395"/>
        <v>1</v>
      </c>
      <c r="BI2537" s="32">
        <f t="shared" si="396"/>
        <v>0</v>
      </c>
      <c r="BJ2537" s="69">
        <f t="shared" si="397"/>
        <v>0</v>
      </c>
      <c r="BK2537" s="158" t="str">
        <f t="shared" si="398"/>
        <v/>
      </c>
    </row>
    <row r="2538" spans="1:63" ht="12" customHeight="1" x14ac:dyDescent="0.2">
      <c r="A2538" s="8"/>
      <c r="B2538" s="7"/>
      <c r="C2538" s="7"/>
      <c r="D2538" s="7"/>
      <c r="E2538" s="7"/>
      <c r="F2538" s="7"/>
      <c r="G2538" s="7"/>
      <c r="H2538" s="7"/>
      <c r="I2538" s="10"/>
      <c r="J2538" s="25"/>
      <c r="K2538" s="250"/>
      <c r="L2538" s="31"/>
      <c r="M2538" s="9"/>
      <c r="N2538" s="11" t="s">
        <v>25</v>
      </c>
      <c r="O2538" s="39"/>
      <c r="P2538" s="47"/>
      <c r="Q2538" s="13"/>
      <c r="R2538" s="248">
        <f t="shared" si="390"/>
        <v>0</v>
      </c>
      <c r="S2538" s="248">
        <f t="shared" si="391"/>
        <v>0</v>
      </c>
      <c r="T2538" s="248">
        <f t="shared" si="392"/>
        <v>0</v>
      </c>
      <c r="U2538" s="248">
        <f t="shared" si="393"/>
        <v>0</v>
      </c>
      <c r="V2538" s="13"/>
      <c r="W2538" s="7"/>
      <c r="AT2538" s="130"/>
      <c r="BF2538" s="33">
        <f t="shared" si="399"/>
        <v>41242</v>
      </c>
      <c r="BG2538" s="34">
        <f t="shared" si="394"/>
        <v>82.88000000000001</v>
      </c>
      <c r="BH2538" s="32">
        <f t="shared" si="395"/>
        <v>1</v>
      </c>
      <c r="BI2538" s="32">
        <f t="shared" si="396"/>
        <v>0</v>
      </c>
      <c r="BJ2538" s="69">
        <f t="shared" si="397"/>
        <v>0</v>
      </c>
      <c r="BK2538" s="158" t="str">
        <f t="shared" si="398"/>
        <v/>
      </c>
    </row>
    <row r="2539" spans="1:63" ht="12" customHeight="1" x14ac:dyDescent="0.2">
      <c r="A2539" s="8"/>
      <c r="B2539" s="7"/>
      <c r="C2539" s="7"/>
      <c r="D2539" s="7"/>
      <c r="E2539" s="7"/>
      <c r="F2539" s="7"/>
      <c r="G2539" s="7"/>
      <c r="H2539" s="7"/>
      <c r="I2539" s="10"/>
      <c r="J2539" s="25"/>
      <c r="K2539" s="250"/>
      <c r="L2539" s="31"/>
      <c r="M2539" s="9"/>
      <c r="N2539" s="11" t="s">
        <v>25</v>
      </c>
      <c r="O2539" s="39"/>
      <c r="P2539" s="47"/>
      <c r="Q2539" s="13"/>
      <c r="R2539" s="248">
        <f t="shared" si="390"/>
        <v>0</v>
      </c>
      <c r="S2539" s="248">
        <f t="shared" si="391"/>
        <v>0</v>
      </c>
      <c r="T2539" s="248">
        <f t="shared" si="392"/>
        <v>0</v>
      </c>
      <c r="U2539" s="248">
        <f t="shared" si="393"/>
        <v>0</v>
      </c>
      <c r="V2539" s="13"/>
      <c r="W2539" s="7"/>
      <c r="AT2539" s="130"/>
      <c r="BF2539" s="33">
        <f t="shared" si="399"/>
        <v>41242</v>
      </c>
      <c r="BG2539" s="34">
        <f t="shared" si="394"/>
        <v>82.88000000000001</v>
      </c>
      <c r="BH2539" s="32">
        <f t="shared" si="395"/>
        <v>1</v>
      </c>
      <c r="BI2539" s="32">
        <f t="shared" si="396"/>
        <v>0</v>
      </c>
      <c r="BJ2539" s="69">
        <f t="shared" si="397"/>
        <v>0</v>
      </c>
      <c r="BK2539" s="158" t="str">
        <f t="shared" si="398"/>
        <v/>
      </c>
    </row>
    <row r="2540" spans="1:63" ht="12" customHeight="1" x14ac:dyDescent="0.2">
      <c r="A2540" s="8"/>
      <c r="B2540" s="7"/>
      <c r="C2540" s="7"/>
      <c r="D2540" s="7"/>
      <c r="E2540" s="7"/>
      <c r="F2540" s="7"/>
      <c r="G2540" s="7"/>
      <c r="H2540" s="7"/>
      <c r="I2540" s="10"/>
      <c r="J2540" s="25"/>
      <c r="K2540" s="250"/>
      <c r="L2540" s="31"/>
      <c r="M2540" s="9"/>
      <c r="N2540" s="11" t="s">
        <v>25</v>
      </c>
      <c r="O2540" s="39"/>
      <c r="P2540" s="47"/>
      <c r="Q2540" s="13"/>
      <c r="R2540" s="248">
        <f t="shared" si="390"/>
        <v>0</v>
      </c>
      <c r="S2540" s="248">
        <f t="shared" si="391"/>
        <v>0</v>
      </c>
      <c r="T2540" s="248">
        <f t="shared" si="392"/>
        <v>0</v>
      </c>
      <c r="U2540" s="248">
        <f t="shared" si="393"/>
        <v>0</v>
      </c>
      <c r="V2540" s="13"/>
      <c r="W2540" s="7"/>
      <c r="AT2540" s="130"/>
      <c r="BF2540" s="33">
        <f t="shared" si="399"/>
        <v>41242</v>
      </c>
      <c r="BG2540" s="34">
        <f t="shared" si="394"/>
        <v>82.88000000000001</v>
      </c>
      <c r="BH2540" s="32">
        <f t="shared" si="395"/>
        <v>1</v>
      </c>
      <c r="BI2540" s="32">
        <f t="shared" si="396"/>
        <v>0</v>
      </c>
      <c r="BJ2540" s="69">
        <f t="shared" si="397"/>
        <v>0</v>
      </c>
      <c r="BK2540" s="158" t="str">
        <f t="shared" si="398"/>
        <v/>
      </c>
    </row>
    <row r="2541" spans="1:63" ht="12" customHeight="1" x14ac:dyDescent="0.2">
      <c r="A2541" s="8"/>
      <c r="B2541" s="7"/>
      <c r="C2541" s="7"/>
      <c r="D2541" s="7"/>
      <c r="E2541" s="7"/>
      <c r="F2541" s="7"/>
      <c r="G2541" s="7"/>
      <c r="H2541" s="7"/>
      <c r="I2541" s="10"/>
      <c r="J2541" s="25"/>
      <c r="K2541" s="250"/>
      <c r="L2541" s="31"/>
      <c r="M2541" s="9"/>
      <c r="N2541" s="11" t="s">
        <v>25</v>
      </c>
      <c r="O2541" s="39"/>
      <c r="P2541" s="47"/>
      <c r="Q2541" s="13"/>
      <c r="R2541" s="248">
        <f t="shared" si="390"/>
        <v>0</v>
      </c>
      <c r="S2541" s="248">
        <f t="shared" si="391"/>
        <v>0</v>
      </c>
      <c r="T2541" s="248">
        <f t="shared" si="392"/>
        <v>0</v>
      </c>
      <c r="U2541" s="248">
        <f t="shared" si="393"/>
        <v>0</v>
      </c>
      <c r="V2541" s="13"/>
      <c r="W2541" s="7"/>
      <c r="AT2541" s="130"/>
      <c r="BF2541" s="33">
        <f t="shared" si="399"/>
        <v>41242</v>
      </c>
      <c r="BG2541" s="34">
        <f t="shared" si="394"/>
        <v>82.88000000000001</v>
      </c>
      <c r="BH2541" s="32">
        <f t="shared" si="395"/>
        <v>1</v>
      </c>
      <c r="BI2541" s="32">
        <f t="shared" si="396"/>
        <v>0</v>
      </c>
      <c r="BJ2541" s="69">
        <f t="shared" si="397"/>
        <v>0</v>
      </c>
      <c r="BK2541" s="158" t="str">
        <f t="shared" si="398"/>
        <v/>
      </c>
    </row>
    <row r="2542" spans="1:63" ht="12" customHeight="1" x14ac:dyDescent="0.2">
      <c r="A2542" s="8"/>
      <c r="B2542" s="7"/>
      <c r="C2542" s="7"/>
      <c r="D2542" s="7"/>
      <c r="E2542" s="7"/>
      <c r="F2542" s="7"/>
      <c r="G2542" s="7"/>
      <c r="H2542" s="7"/>
      <c r="I2542" s="10"/>
      <c r="J2542" s="25"/>
      <c r="K2542" s="250"/>
      <c r="L2542" s="31"/>
      <c r="M2542" s="9"/>
      <c r="N2542" s="11" t="s">
        <v>25</v>
      </c>
      <c r="O2542" s="39"/>
      <c r="P2542" s="47"/>
      <c r="Q2542" s="13"/>
      <c r="R2542" s="248">
        <f t="shared" si="390"/>
        <v>0</v>
      </c>
      <c r="S2542" s="248">
        <f t="shared" si="391"/>
        <v>0</v>
      </c>
      <c r="T2542" s="248">
        <f t="shared" si="392"/>
        <v>0</v>
      </c>
      <c r="U2542" s="248">
        <f t="shared" si="393"/>
        <v>0</v>
      </c>
      <c r="V2542" s="13"/>
      <c r="W2542" s="7"/>
      <c r="AT2542" s="130"/>
      <c r="BF2542" s="33">
        <f t="shared" si="399"/>
        <v>41242</v>
      </c>
      <c r="BG2542" s="34">
        <f t="shared" si="394"/>
        <v>82.88000000000001</v>
      </c>
      <c r="BH2542" s="32">
        <f t="shared" si="395"/>
        <v>1</v>
      </c>
      <c r="BI2542" s="32">
        <f t="shared" si="396"/>
        <v>0</v>
      </c>
      <c r="BJ2542" s="69">
        <f t="shared" si="397"/>
        <v>0</v>
      </c>
      <c r="BK2542" s="158" t="str">
        <f t="shared" si="398"/>
        <v/>
      </c>
    </row>
    <row r="2543" spans="1:63" ht="12" customHeight="1" x14ac:dyDescent="0.2">
      <c r="A2543" s="8"/>
      <c r="B2543" s="7"/>
      <c r="C2543" s="7"/>
      <c r="D2543" s="7"/>
      <c r="E2543" s="7"/>
      <c r="F2543" s="7"/>
      <c r="G2543" s="7"/>
      <c r="H2543" s="7"/>
      <c r="I2543" s="10"/>
      <c r="J2543" s="25"/>
      <c r="K2543" s="250"/>
      <c r="L2543" s="31"/>
      <c r="M2543" s="9"/>
      <c r="N2543" s="11" t="s">
        <v>25</v>
      </c>
      <c r="O2543" s="39"/>
      <c r="P2543" s="47"/>
      <c r="Q2543" s="13"/>
      <c r="R2543" s="248">
        <f t="shared" si="390"/>
        <v>0</v>
      </c>
      <c r="S2543" s="248">
        <f t="shared" si="391"/>
        <v>0</v>
      </c>
      <c r="T2543" s="248">
        <f t="shared" si="392"/>
        <v>0</v>
      </c>
      <c r="U2543" s="248">
        <f t="shared" si="393"/>
        <v>0</v>
      </c>
      <c r="V2543" s="13"/>
      <c r="W2543" s="7"/>
      <c r="AT2543" s="130"/>
      <c r="BF2543" s="33">
        <f t="shared" si="399"/>
        <v>41242</v>
      </c>
      <c r="BG2543" s="34">
        <f t="shared" si="394"/>
        <v>82.88000000000001</v>
      </c>
      <c r="BH2543" s="32">
        <f t="shared" si="395"/>
        <v>1</v>
      </c>
      <c r="BI2543" s="32">
        <f t="shared" si="396"/>
        <v>0</v>
      </c>
      <c r="BJ2543" s="69">
        <f t="shared" si="397"/>
        <v>0</v>
      </c>
      <c r="BK2543" s="158" t="str">
        <f t="shared" si="398"/>
        <v/>
      </c>
    </row>
    <row r="2544" spans="1:63" ht="12" customHeight="1" x14ac:dyDescent="0.2">
      <c r="A2544" s="8"/>
      <c r="B2544" s="7"/>
      <c r="C2544" s="7"/>
      <c r="D2544" s="7"/>
      <c r="E2544" s="7"/>
      <c r="F2544" s="7"/>
      <c r="G2544" s="7"/>
      <c r="H2544" s="7"/>
      <c r="I2544" s="10"/>
      <c r="J2544" s="25"/>
      <c r="K2544" s="250"/>
      <c r="L2544" s="31"/>
      <c r="M2544" s="9"/>
      <c r="N2544" s="11" t="s">
        <v>25</v>
      </c>
      <c r="O2544" s="39"/>
      <c r="P2544" s="47"/>
      <c r="Q2544" s="13"/>
      <c r="R2544" s="248">
        <f t="shared" si="390"/>
        <v>0</v>
      </c>
      <c r="S2544" s="248">
        <f t="shared" si="391"/>
        <v>0</v>
      </c>
      <c r="T2544" s="248">
        <f t="shared" si="392"/>
        <v>0</v>
      </c>
      <c r="U2544" s="248">
        <f t="shared" si="393"/>
        <v>0</v>
      </c>
      <c r="V2544" s="13"/>
      <c r="W2544" s="7"/>
      <c r="AT2544" s="130"/>
      <c r="BF2544" s="33">
        <f t="shared" si="399"/>
        <v>41242</v>
      </c>
      <c r="BG2544" s="34">
        <f t="shared" si="394"/>
        <v>82.88000000000001</v>
      </c>
      <c r="BH2544" s="32">
        <f t="shared" si="395"/>
        <v>1</v>
      </c>
      <c r="BI2544" s="32">
        <f t="shared" si="396"/>
        <v>0</v>
      </c>
      <c r="BJ2544" s="69">
        <f t="shared" si="397"/>
        <v>0</v>
      </c>
      <c r="BK2544" s="158" t="str">
        <f t="shared" si="398"/>
        <v/>
      </c>
    </row>
    <row r="2545" spans="1:63" ht="12" customHeight="1" x14ac:dyDescent="0.2">
      <c r="A2545" s="8"/>
      <c r="B2545" s="7"/>
      <c r="C2545" s="7"/>
      <c r="D2545" s="7"/>
      <c r="E2545" s="7"/>
      <c r="F2545" s="7"/>
      <c r="G2545" s="7"/>
      <c r="H2545" s="7"/>
      <c r="I2545" s="10"/>
      <c r="J2545" s="25"/>
      <c r="K2545" s="250"/>
      <c r="L2545" s="31"/>
      <c r="M2545" s="9"/>
      <c r="N2545" s="11" t="s">
        <v>25</v>
      </c>
      <c r="O2545" s="39"/>
      <c r="P2545" s="47"/>
      <c r="Q2545" s="13"/>
      <c r="R2545" s="248">
        <f t="shared" si="390"/>
        <v>0</v>
      </c>
      <c r="S2545" s="248">
        <f t="shared" si="391"/>
        <v>0</v>
      </c>
      <c r="T2545" s="248">
        <f t="shared" si="392"/>
        <v>0</v>
      </c>
      <c r="U2545" s="248">
        <f t="shared" si="393"/>
        <v>0</v>
      </c>
      <c r="V2545" s="13"/>
      <c r="W2545" s="7"/>
      <c r="AT2545" s="130"/>
      <c r="BF2545" s="33">
        <f t="shared" si="399"/>
        <v>41242</v>
      </c>
      <c r="BG2545" s="34">
        <f t="shared" si="394"/>
        <v>82.88000000000001</v>
      </c>
      <c r="BH2545" s="32">
        <f t="shared" si="395"/>
        <v>1</v>
      </c>
      <c r="BI2545" s="32">
        <f t="shared" si="396"/>
        <v>0</v>
      </c>
      <c r="BJ2545" s="69">
        <f t="shared" si="397"/>
        <v>0</v>
      </c>
      <c r="BK2545" s="158" t="str">
        <f t="shared" si="398"/>
        <v/>
      </c>
    </row>
    <row r="2546" spans="1:63" ht="12" customHeight="1" x14ac:dyDescent="0.2">
      <c r="A2546" s="8"/>
      <c r="B2546" s="7"/>
      <c r="C2546" s="7"/>
      <c r="D2546" s="7"/>
      <c r="E2546" s="7"/>
      <c r="F2546" s="7"/>
      <c r="G2546" s="7"/>
      <c r="H2546" s="7"/>
      <c r="I2546" s="10"/>
      <c r="J2546" s="25"/>
      <c r="K2546" s="250"/>
      <c r="L2546" s="31"/>
      <c r="M2546" s="9"/>
      <c r="N2546" s="11" t="s">
        <v>25</v>
      </c>
      <c r="O2546" s="39"/>
      <c r="P2546" s="47"/>
      <c r="Q2546" s="13"/>
      <c r="R2546" s="248">
        <f t="shared" si="390"/>
        <v>0</v>
      </c>
      <c r="S2546" s="248">
        <f t="shared" si="391"/>
        <v>0</v>
      </c>
      <c r="T2546" s="248">
        <f t="shared" si="392"/>
        <v>0</v>
      </c>
      <c r="U2546" s="248">
        <f t="shared" si="393"/>
        <v>0</v>
      </c>
      <c r="V2546" s="13"/>
      <c r="W2546" s="7"/>
      <c r="AT2546" s="130"/>
      <c r="BF2546" s="33">
        <f t="shared" si="399"/>
        <v>41242</v>
      </c>
      <c r="BG2546" s="34">
        <f t="shared" si="394"/>
        <v>82.88000000000001</v>
      </c>
      <c r="BH2546" s="32">
        <f t="shared" si="395"/>
        <v>1</v>
      </c>
      <c r="BI2546" s="32">
        <f t="shared" si="396"/>
        <v>0</v>
      </c>
      <c r="BJ2546" s="69">
        <f t="shared" si="397"/>
        <v>0</v>
      </c>
      <c r="BK2546" s="158" t="str">
        <f t="shared" si="398"/>
        <v/>
      </c>
    </row>
    <row r="2547" spans="1:63" ht="12" customHeight="1" x14ac:dyDescent="0.2">
      <c r="A2547" s="8"/>
      <c r="B2547" s="7"/>
      <c r="C2547" s="7"/>
      <c r="D2547" s="7"/>
      <c r="E2547" s="7"/>
      <c r="F2547" s="7"/>
      <c r="G2547" s="7"/>
      <c r="H2547" s="7"/>
      <c r="I2547" s="10"/>
      <c r="J2547" s="25"/>
      <c r="K2547" s="250"/>
      <c r="L2547" s="31"/>
      <c r="M2547" s="9"/>
      <c r="N2547" s="11" t="s">
        <v>25</v>
      </c>
      <c r="O2547" s="39"/>
      <c r="P2547" s="47"/>
      <c r="Q2547" s="13"/>
      <c r="R2547" s="248">
        <f t="shared" si="390"/>
        <v>0</v>
      </c>
      <c r="S2547" s="248">
        <f t="shared" si="391"/>
        <v>0</v>
      </c>
      <c r="T2547" s="248">
        <f t="shared" si="392"/>
        <v>0</v>
      </c>
      <c r="U2547" s="248">
        <f t="shared" si="393"/>
        <v>0</v>
      </c>
      <c r="V2547" s="13"/>
      <c r="W2547" s="7"/>
      <c r="AT2547" s="130"/>
      <c r="BF2547" s="33">
        <f t="shared" si="399"/>
        <v>41242</v>
      </c>
      <c r="BG2547" s="34">
        <f t="shared" si="394"/>
        <v>82.88000000000001</v>
      </c>
      <c r="BH2547" s="32">
        <f t="shared" si="395"/>
        <v>1</v>
      </c>
      <c r="BI2547" s="32">
        <f t="shared" si="396"/>
        <v>0</v>
      </c>
      <c r="BJ2547" s="69">
        <f t="shared" si="397"/>
        <v>0</v>
      </c>
      <c r="BK2547" s="158" t="str">
        <f t="shared" si="398"/>
        <v/>
      </c>
    </row>
    <row r="2548" spans="1:63" ht="12" customHeight="1" x14ac:dyDescent="0.2">
      <c r="A2548" s="8"/>
      <c r="B2548" s="7"/>
      <c r="C2548" s="7"/>
      <c r="D2548" s="7"/>
      <c r="E2548" s="7"/>
      <c r="F2548" s="7"/>
      <c r="G2548" s="7"/>
      <c r="H2548" s="7"/>
      <c r="I2548" s="10"/>
      <c r="J2548" s="25"/>
      <c r="K2548" s="250"/>
      <c r="L2548" s="31"/>
      <c r="M2548" s="9"/>
      <c r="N2548" s="11" t="s">
        <v>25</v>
      </c>
      <c r="O2548" s="39"/>
      <c r="P2548" s="47"/>
      <c r="Q2548" s="13"/>
      <c r="R2548" s="248">
        <f t="shared" si="390"/>
        <v>0</v>
      </c>
      <c r="S2548" s="248">
        <f t="shared" si="391"/>
        <v>0</v>
      </c>
      <c r="T2548" s="248">
        <f t="shared" si="392"/>
        <v>0</v>
      </c>
      <c r="U2548" s="248">
        <f t="shared" si="393"/>
        <v>0</v>
      </c>
      <c r="V2548" s="13"/>
      <c r="W2548" s="7"/>
      <c r="AT2548" s="130"/>
      <c r="BF2548" s="33">
        <f t="shared" si="399"/>
        <v>41242</v>
      </c>
      <c r="BG2548" s="34">
        <f t="shared" si="394"/>
        <v>82.88000000000001</v>
      </c>
      <c r="BH2548" s="32">
        <f t="shared" si="395"/>
        <v>1</v>
      </c>
      <c r="BI2548" s="32">
        <f t="shared" si="396"/>
        <v>0</v>
      </c>
      <c r="BJ2548" s="69">
        <f t="shared" si="397"/>
        <v>0</v>
      </c>
      <c r="BK2548" s="158" t="str">
        <f t="shared" si="398"/>
        <v/>
      </c>
    </row>
    <row r="2549" spans="1:63" ht="12" customHeight="1" x14ac:dyDescent="0.2">
      <c r="A2549" s="8"/>
      <c r="B2549" s="7"/>
      <c r="C2549" s="7"/>
      <c r="D2549" s="7"/>
      <c r="E2549" s="7"/>
      <c r="F2549" s="7"/>
      <c r="G2549" s="7"/>
      <c r="H2549" s="7"/>
      <c r="I2549" s="10"/>
      <c r="J2549" s="25"/>
      <c r="K2549" s="250"/>
      <c r="L2549" s="31"/>
      <c r="M2549" s="9"/>
      <c r="N2549" s="11" t="s">
        <v>25</v>
      </c>
      <c r="O2549" s="39"/>
      <c r="P2549" s="47"/>
      <c r="Q2549" s="13"/>
      <c r="R2549" s="248">
        <f t="shared" si="390"/>
        <v>0</v>
      </c>
      <c r="S2549" s="248">
        <f t="shared" si="391"/>
        <v>0</v>
      </c>
      <c r="T2549" s="248">
        <f t="shared" si="392"/>
        <v>0</v>
      </c>
      <c r="U2549" s="248">
        <f t="shared" si="393"/>
        <v>0</v>
      </c>
      <c r="V2549" s="13"/>
      <c r="W2549" s="7"/>
      <c r="AT2549" s="130"/>
      <c r="BF2549" s="33">
        <f t="shared" si="399"/>
        <v>41242</v>
      </c>
      <c r="BG2549" s="34">
        <f t="shared" si="394"/>
        <v>82.88000000000001</v>
      </c>
      <c r="BH2549" s="32">
        <f t="shared" si="395"/>
        <v>1</v>
      </c>
      <c r="BI2549" s="32">
        <f t="shared" si="396"/>
        <v>0</v>
      </c>
      <c r="BJ2549" s="69">
        <f t="shared" si="397"/>
        <v>0</v>
      </c>
      <c r="BK2549" s="158" t="str">
        <f t="shared" si="398"/>
        <v/>
      </c>
    </row>
    <row r="2550" spans="1:63" ht="12" customHeight="1" x14ac:dyDescent="0.2">
      <c r="A2550" s="8"/>
      <c r="B2550" s="7"/>
      <c r="C2550" s="7"/>
      <c r="D2550" s="7"/>
      <c r="E2550" s="7"/>
      <c r="F2550" s="7"/>
      <c r="G2550" s="7"/>
      <c r="H2550" s="7"/>
      <c r="I2550" s="10"/>
      <c r="J2550" s="25"/>
      <c r="K2550" s="250"/>
      <c r="L2550" s="31"/>
      <c r="M2550" s="9"/>
      <c r="N2550" s="11" t="s">
        <v>25</v>
      </c>
      <c r="O2550" s="39"/>
      <c r="P2550" s="47"/>
      <c r="Q2550" s="13"/>
      <c r="R2550" s="248">
        <f t="shared" si="390"/>
        <v>0</v>
      </c>
      <c r="S2550" s="248">
        <f t="shared" si="391"/>
        <v>0</v>
      </c>
      <c r="T2550" s="248">
        <f t="shared" si="392"/>
        <v>0</v>
      </c>
      <c r="U2550" s="248">
        <f t="shared" si="393"/>
        <v>0</v>
      </c>
      <c r="V2550" s="13"/>
      <c r="W2550" s="7"/>
      <c r="AT2550" s="130"/>
      <c r="BF2550" s="33">
        <f t="shared" si="399"/>
        <v>41242</v>
      </c>
      <c r="BG2550" s="34">
        <f t="shared" si="394"/>
        <v>82.88000000000001</v>
      </c>
      <c r="BH2550" s="32">
        <f t="shared" si="395"/>
        <v>1</v>
      </c>
      <c r="BI2550" s="32">
        <f t="shared" si="396"/>
        <v>0</v>
      </c>
      <c r="BJ2550" s="69">
        <f t="shared" si="397"/>
        <v>0</v>
      </c>
      <c r="BK2550" s="158" t="str">
        <f t="shared" si="398"/>
        <v/>
      </c>
    </row>
    <row r="2551" spans="1:63" ht="12" customHeight="1" x14ac:dyDescent="0.2">
      <c r="A2551" s="8"/>
      <c r="B2551" s="7"/>
      <c r="C2551" s="7"/>
      <c r="D2551" s="7"/>
      <c r="E2551" s="7"/>
      <c r="F2551" s="7"/>
      <c r="G2551" s="7"/>
      <c r="H2551" s="7"/>
      <c r="I2551" s="10"/>
      <c r="J2551" s="25"/>
      <c r="K2551" s="250"/>
      <c r="L2551" s="31"/>
      <c r="M2551" s="9"/>
      <c r="N2551" s="11" t="s">
        <v>25</v>
      </c>
      <c r="O2551" s="39"/>
      <c r="P2551" s="47"/>
      <c r="Q2551" s="13"/>
      <c r="R2551" s="248">
        <f t="shared" si="390"/>
        <v>0</v>
      </c>
      <c r="S2551" s="248">
        <f t="shared" si="391"/>
        <v>0</v>
      </c>
      <c r="T2551" s="248">
        <f t="shared" si="392"/>
        <v>0</v>
      </c>
      <c r="U2551" s="248">
        <f t="shared" si="393"/>
        <v>0</v>
      </c>
      <c r="V2551" s="13"/>
      <c r="W2551" s="7"/>
      <c r="AT2551" s="130"/>
      <c r="BF2551" s="33">
        <f t="shared" si="399"/>
        <v>41242</v>
      </c>
      <c r="BG2551" s="34">
        <f t="shared" si="394"/>
        <v>82.88000000000001</v>
      </c>
      <c r="BH2551" s="32">
        <f t="shared" si="395"/>
        <v>1</v>
      </c>
      <c r="BI2551" s="32">
        <f t="shared" si="396"/>
        <v>0</v>
      </c>
      <c r="BJ2551" s="69">
        <f t="shared" si="397"/>
        <v>0</v>
      </c>
      <c r="BK2551" s="158" t="str">
        <f t="shared" si="398"/>
        <v/>
      </c>
    </row>
    <row r="2552" spans="1:63" ht="12" customHeight="1" x14ac:dyDescent="0.2">
      <c r="A2552" s="8"/>
      <c r="B2552" s="7"/>
      <c r="C2552" s="7"/>
      <c r="D2552" s="7"/>
      <c r="E2552" s="7"/>
      <c r="F2552" s="7"/>
      <c r="G2552" s="7"/>
      <c r="H2552" s="7"/>
      <c r="I2552" s="10"/>
      <c r="J2552" s="25"/>
      <c r="K2552" s="250"/>
      <c r="L2552" s="31"/>
      <c r="M2552" s="9"/>
      <c r="N2552" s="11" t="s">
        <v>25</v>
      </c>
      <c r="O2552" s="39"/>
      <c r="P2552" s="47"/>
      <c r="Q2552" s="13"/>
      <c r="R2552" s="248">
        <f t="shared" si="390"/>
        <v>0</v>
      </c>
      <c r="S2552" s="248">
        <f t="shared" si="391"/>
        <v>0</v>
      </c>
      <c r="T2552" s="248">
        <f t="shared" si="392"/>
        <v>0</v>
      </c>
      <c r="U2552" s="248">
        <f t="shared" si="393"/>
        <v>0</v>
      </c>
      <c r="V2552" s="13"/>
      <c r="W2552" s="7"/>
      <c r="AT2552" s="130"/>
      <c r="BF2552" s="33">
        <f t="shared" si="399"/>
        <v>41242</v>
      </c>
      <c r="BG2552" s="34">
        <f t="shared" si="394"/>
        <v>82.88000000000001</v>
      </c>
      <c r="BH2552" s="32">
        <f t="shared" si="395"/>
        <v>1</v>
      </c>
      <c r="BI2552" s="32">
        <f t="shared" si="396"/>
        <v>0</v>
      </c>
      <c r="BJ2552" s="69">
        <f t="shared" si="397"/>
        <v>0</v>
      </c>
      <c r="BK2552" s="158" t="str">
        <f t="shared" si="398"/>
        <v/>
      </c>
    </row>
    <row r="2553" spans="1:63" ht="12" customHeight="1" x14ac:dyDescent="0.2">
      <c r="A2553" s="8"/>
      <c r="B2553" s="7"/>
      <c r="C2553" s="7"/>
      <c r="D2553" s="7"/>
      <c r="E2553" s="7"/>
      <c r="F2553" s="7"/>
      <c r="G2553" s="7"/>
      <c r="H2553" s="7"/>
      <c r="I2553" s="10"/>
      <c r="J2553" s="25"/>
      <c r="K2553" s="250"/>
      <c r="L2553" s="31"/>
      <c r="M2553" s="9"/>
      <c r="N2553" s="11" t="s">
        <v>25</v>
      </c>
      <c r="O2553" s="39"/>
      <c r="P2553" s="47"/>
      <c r="Q2553" s="13"/>
      <c r="R2553" s="248">
        <f t="shared" si="390"/>
        <v>0</v>
      </c>
      <c r="S2553" s="248">
        <f t="shared" si="391"/>
        <v>0</v>
      </c>
      <c r="T2553" s="248">
        <f t="shared" si="392"/>
        <v>0</v>
      </c>
      <c r="U2553" s="248">
        <f t="shared" si="393"/>
        <v>0</v>
      </c>
      <c r="V2553" s="13"/>
      <c r="W2553" s="7"/>
      <c r="AT2553" s="130"/>
      <c r="BF2553" s="33">
        <f t="shared" si="399"/>
        <v>41242</v>
      </c>
      <c r="BG2553" s="34">
        <f t="shared" si="394"/>
        <v>82.88000000000001</v>
      </c>
      <c r="BH2553" s="32">
        <f t="shared" si="395"/>
        <v>1</v>
      </c>
      <c r="BI2553" s="32">
        <f t="shared" si="396"/>
        <v>0</v>
      </c>
      <c r="BJ2553" s="69">
        <f t="shared" si="397"/>
        <v>0</v>
      </c>
      <c r="BK2553" s="158" t="str">
        <f t="shared" si="398"/>
        <v/>
      </c>
    </row>
    <row r="2554" spans="1:63" ht="12" customHeight="1" x14ac:dyDescent="0.2">
      <c r="A2554" s="8"/>
      <c r="B2554" s="7"/>
      <c r="C2554" s="7"/>
      <c r="D2554" s="7"/>
      <c r="E2554" s="7"/>
      <c r="F2554" s="7"/>
      <c r="G2554" s="7"/>
      <c r="H2554" s="7"/>
      <c r="I2554" s="10"/>
      <c r="J2554" s="25"/>
      <c r="K2554" s="250"/>
      <c r="L2554" s="31"/>
      <c r="M2554" s="9"/>
      <c r="N2554" s="11" t="s">
        <v>25</v>
      </c>
      <c r="O2554" s="39"/>
      <c r="P2554" s="47"/>
      <c r="Q2554" s="13"/>
      <c r="R2554" s="248">
        <f t="shared" si="390"/>
        <v>0</v>
      </c>
      <c r="S2554" s="248">
        <f t="shared" si="391"/>
        <v>0</v>
      </c>
      <c r="T2554" s="248">
        <f t="shared" si="392"/>
        <v>0</v>
      </c>
      <c r="U2554" s="248">
        <f t="shared" si="393"/>
        <v>0</v>
      </c>
      <c r="V2554" s="13"/>
      <c r="W2554" s="7"/>
      <c r="AT2554" s="130"/>
      <c r="BF2554" s="33">
        <f t="shared" si="399"/>
        <v>41242</v>
      </c>
      <c r="BG2554" s="34">
        <f t="shared" si="394"/>
        <v>82.88000000000001</v>
      </c>
      <c r="BH2554" s="32">
        <f t="shared" si="395"/>
        <v>1</v>
      </c>
      <c r="BI2554" s="32">
        <f t="shared" si="396"/>
        <v>0</v>
      </c>
      <c r="BJ2554" s="69">
        <f t="shared" si="397"/>
        <v>0</v>
      </c>
      <c r="BK2554" s="158" t="str">
        <f t="shared" si="398"/>
        <v/>
      </c>
    </row>
    <row r="2555" spans="1:63" ht="12" customHeight="1" x14ac:dyDescent="0.2">
      <c r="A2555" s="8"/>
      <c r="B2555" s="7"/>
      <c r="C2555" s="7"/>
      <c r="D2555" s="7"/>
      <c r="E2555" s="7"/>
      <c r="F2555" s="7"/>
      <c r="G2555" s="7"/>
      <c r="H2555" s="7"/>
      <c r="I2555" s="10"/>
      <c r="J2555" s="25"/>
      <c r="K2555" s="250"/>
      <c r="L2555" s="31"/>
      <c r="M2555" s="9"/>
      <c r="N2555" s="11" t="s">
        <v>25</v>
      </c>
      <c r="O2555" s="39"/>
      <c r="P2555" s="47"/>
      <c r="Q2555" s="13"/>
      <c r="R2555" s="248">
        <f t="shared" si="390"/>
        <v>0</v>
      </c>
      <c r="S2555" s="248">
        <f t="shared" si="391"/>
        <v>0</v>
      </c>
      <c r="T2555" s="248">
        <f t="shared" si="392"/>
        <v>0</v>
      </c>
      <c r="U2555" s="248">
        <f t="shared" si="393"/>
        <v>0</v>
      </c>
      <c r="V2555" s="13"/>
      <c r="W2555" s="7"/>
      <c r="AT2555" s="130"/>
      <c r="BF2555" s="33">
        <f t="shared" si="399"/>
        <v>41242</v>
      </c>
      <c r="BG2555" s="34">
        <f t="shared" si="394"/>
        <v>82.88000000000001</v>
      </c>
      <c r="BH2555" s="32">
        <f t="shared" si="395"/>
        <v>1</v>
      </c>
      <c r="BI2555" s="32">
        <f t="shared" si="396"/>
        <v>0</v>
      </c>
      <c r="BJ2555" s="69">
        <f t="shared" si="397"/>
        <v>0</v>
      </c>
      <c r="BK2555" s="158" t="str">
        <f t="shared" si="398"/>
        <v/>
      </c>
    </row>
    <row r="2556" spans="1:63" ht="12" customHeight="1" x14ac:dyDescent="0.2">
      <c r="A2556" s="8"/>
      <c r="B2556" s="7"/>
      <c r="C2556" s="7"/>
      <c r="D2556" s="7"/>
      <c r="E2556" s="7"/>
      <c r="F2556" s="7"/>
      <c r="G2556" s="7"/>
      <c r="H2556" s="7"/>
      <c r="I2556" s="10"/>
      <c r="J2556" s="25"/>
      <c r="K2556" s="250"/>
      <c r="L2556" s="31"/>
      <c r="M2556" s="9"/>
      <c r="N2556" s="11" t="s">
        <v>25</v>
      </c>
      <c r="O2556" s="39"/>
      <c r="P2556" s="47"/>
      <c r="Q2556" s="13"/>
      <c r="R2556" s="248">
        <f t="shared" si="390"/>
        <v>0</v>
      </c>
      <c r="S2556" s="248">
        <f t="shared" si="391"/>
        <v>0</v>
      </c>
      <c r="T2556" s="248">
        <f t="shared" si="392"/>
        <v>0</v>
      </c>
      <c r="U2556" s="248">
        <f t="shared" si="393"/>
        <v>0</v>
      </c>
      <c r="V2556" s="13"/>
      <c r="W2556" s="7"/>
      <c r="AT2556" s="130"/>
      <c r="BF2556" s="33">
        <f t="shared" si="399"/>
        <v>41242</v>
      </c>
      <c r="BG2556" s="34">
        <f t="shared" si="394"/>
        <v>82.88000000000001</v>
      </c>
      <c r="BH2556" s="32">
        <f t="shared" si="395"/>
        <v>1</v>
      </c>
      <c r="BI2556" s="32">
        <f t="shared" si="396"/>
        <v>0</v>
      </c>
      <c r="BJ2556" s="69">
        <f t="shared" si="397"/>
        <v>0</v>
      </c>
      <c r="BK2556" s="158" t="str">
        <f t="shared" si="398"/>
        <v/>
      </c>
    </row>
    <row r="2557" spans="1:63" ht="12" customHeight="1" x14ac:dyDescent="0.2">
      <c r="A2557" s="8"/>
      <c r="B2557" s="7"/>
      <c r="C2557" s="7"/>
      <c r="D2557" s="7"/>
      <c r="E2557" s="7"/>
      <c r="F2557" s="7"/>
      <c r="G2557" s="7"/>
      <c r="H2557" s="7"/>
      <c r="I2557" s="10"/>
      <c r="J2557" s="25"/>
      <c r="K2557" s="250"/>
      <c r="L2557" s="31"/>
      <c r="M2557" s="9"/>
      <c r="N2557" s="11" t="s">
        <v>25</v>
      </c>
      <c r="O2557" s="39"/>
      <c r="P2557" s="47"/>
      <c r="Q2557" s="13"/>
      <c r="R2557" s="248">
        <f t="shared" si="390"/>
        <v>0</v>
      </c>
      <c r="S2557" s="248">
        <f t="shared" si="391"/>
        <v>0</v>
      </c>
      <c r="T2557" s="248">
        <f t="shared" si="392"/>
        <v>0</v>
      </c>
      <c r="U2557" s="248">
        <f t="shared" si="393"/>
        <v>0</v>
      </c>
      <c r="V2557" s="13"/>
      <c r="W2557" s="7"/>
      <c r="AT2557" s="130"/>
      <c r="BF2557" s="33">
        <f t="shared" si="399"/>
        <v>41242</v>
      </c>
      <c r="BG2557" s="34">
        <f t="shared" si="394"/>
        <v>82.88000000000001</v>
      </c>
      <c r="BH2557" s="32">
        <f t="shared" si="395"/>
        <v>1</v>
      </c>
      <c r="BI2557" s="32">
        <f t="shared" si="396"/>
        <v>0</v>
      </c>
      <c r="BJ2557" s="69">
        <f t="shared" si="397"/>
        <v>0</v>
      </c>
      <c r="BK2557" s="158" t="str">
        <f t="shared" si="398"/>
        <v/>
      </c>
    </row>
    <row r="2558" spans="1:63" ht="12" customHeight="1" x14ac:dyDescent="0.2">
      <c r="A2558" s="8"/>
      <c r="B2558" s="7"/>
      <c r="C2558" s="7"/>
      <c r="D2558" s="7"/>
      <c r="E2558" s="7"/>
      <c r="F2558" s="7"/>
      <c r="G2558" s="7"/>
      <c r="H2558" s="7"/>
      <c r="I2558" s="10"/>
      <c r="J2558" s="25"/>
      <c r="K2558" s="250"/>
      <c r="L2558" s="31"/>
      <c r="M2558" s="9"/>
      <c r="N2558" s="11" t="s">
        <v>25</v>
      </c>
      <c r="O2558" s="39"/>
      <c r="P2558" s="47"/>
      <c r="Q2558" s="13"/>
      <c r="R2558" s="248">
        <f t="shared" si="390"/>
        <v>0</v>
      </c>
      <c r="S2558" s="248">
        <f t="shared" si="391"/>
        <v>0</v>
      </c>
      <c r="T2558" s="248">
        <f t="shared" si="392"/>
        <v>0</v>
      </c>
      <c r="U2558" s="248">
        <f t="shared" si="393"/>
        <v>0</v>
      </c>
      <c r="V2558" s="13"/>
      <c r="W2558" s="7"/>
      <c r="AT2558" s="130"/>
      <c r="BF2558" s="33">
        <f t="shared" si="399"/>
        <v>41242</v>
      </c>
      <c r="BG2558" s="34">
        <f t="shared" si="394"/>
        <v>82.88000000000001</v>
      </c>
      <c r="BH2558" s="32">
        <f t="shared" si="395"/>
        <v>1</v>
      </c>
      <c r="BI2558" s="32">
        <f t="shared" si="396"/>
        <v>0</v>
      </c>
      <c r="BJ2558" s="69">
        <f t="shared" si="397"/>
        <v>0</v>
      </c>
      <c r="BK2558" s="158" t="str">
        <f t="shared" si="398"/>
        <v/>
      </c>
    </row>
    <row r="2559" spans="1:63" ht="12" customHeight="1" x14ac:dyDescent="0.2">
      <c r="A2559" s="8"/>
      <c r="B2559" s="7"/>
      <c r="C2559" s="7"/>
      <c r="D2559" s="7"/>
      <c r="E2559" s="7"/>
      <c r="F2559" s="7"/>
      <c r="G2559" s="7"/>
      <c r="H2559" s="7"/>
      <c r="I2559" s="10"/>
      <c r="J2559" s="25"/>
      <c r="K2559" s="250"/>
      <c r="L2559" s="31"/>
      <c r="M2559" s="9"/>
      <c r="N2559" s="11" t="s">
        <v>25</v>
      </c>
      <c r="O2559" s="39"/>
      <c r="P2559" s="47"/>
      <c r="Q2559" s="13"/>
      <c r="R2559" s="248">
        <f t="shared" si="390"/>
        <v>0</v>
      </c>
      <c r="S2559" s="248">
        <f t="shared" si="391"/>
        <v>0</v>
      </c>
      <c r="T2559" s="248">
        <f t="shared" si="392"/>
        <v>0</v>
      </c>
      <c r="U2559" s="248">
        <f t="shared" si="393"/>
        <v>0</v>
      </c>
      <c r="V2559" s="13"/>
      <c r="W2559" s="7"/>
      <c r="AT2559" s="130"/>
      <c r="BF2559" s="33">
        <f t="shared" si="399"/>
        <v>41242</v>
      </c>
      <c r="BG2559" s="34">
        <f t="shared" si="394"/>
        <v>82.88000000000001</v>
      </c>
      <c r="BH2559" s="32">
        <f t="shared" si="395"/>
        <v>1</v>
      </c>
      <c r="BI2559" s="32">
        <f t="shared" si="396"/>
        <v>0</v>
      </c>
      <c r="BJ2559" s="69">
        <f t="shared" si="397"/>
        <v>0</v>
      </c>
      <c r="BK2559" s="158" t="str">
        <f t="shared" si="398"/>
        <v/>
      </c>
    </row>
    <row r="2560" spans="1:63" ht="12" customHeight="1" x14ac:dyDescent="0.2">
      <c r="A2560" s="8"/>
      <c r="B2560" s="7"/>
      <c r="C2560" s="7"/>
      <c r="D2560" s="7"/>
      <c r="E2560" s="7"/>
      <c r="F2560" s="7"/>
      <c r="G2560" s="7"/>
      <c r="H2560" s="7"/>
      <c r="I2560" s="10"/>
      <c r="J2560" s="25"/>
      <c r="K2560" s="250"/>
      <c r="L2560" s="31"/>
      <c r="M2560" s="9"/>
      <c r="N2560" s="11" t="s">
        <v>25</v>
      </c>
      <c r="O2560" s="39"/>
      <c r="P2560" s="47"/>
      <c r="Q2560" s="13"/>
      <c r="R2560" s="248">
        <f t="shared" si="390"/>
        <v>0</v>
      </c>
      <c r="S2560" s="248">
        <f t="shared" si="391"/>
        <v>0</v>
      </c>
      <c r="T2560" s="248">
        <f t="shared" si="392"/>
        <v>0</v>
      </c>
      <c r="U2560" s="248">
        <f t="shared" si="393"/>
        <v>0</v>
      </c>
      <c r="V2560" s="13"/>
      <c r="W2560" s="7"/>
      <c r="AT2560" s="130"/>
      <c r="BF2560" s="33">
        <f t="shared" si="399"/>
        <v>41242</v>
      </c>
      <c r="BG2560" s="34">
        <f t="shared" si="394"/>
        <v>82.88000000000001</v>
      </c>
      <c r="BH2560" s="32">
        <f t="shared" si="395"/>
        <v>1</v>
      </c>
      <c r="BI2560" s="32">
        <f t="shared" si="396"/>
        <v>0</v>
      </c>
      <c r="BJ2560" s="69">
        <f t="shared" si="397"/>
        <v>0</v>
      </c>
      <c r="BK2560" s="158" t="str">
        <f t="shared" si="398"/>
        <v/>
      </c>
    </row>
    <row r="2561" spans="1:63" ht="12" customHeight="1" x14ac:dyDescent="0.2">
      <c r="A2561" s="8"/>
      <c r="B2561" s="7"/>
      <c r="C2561" s="7"/>
      <c r="D2561" s="7"/>
      <c r="E2561" s="7"/>
      <c r="F2561" s="7"/>
      <c r="G2561" s="7"/>
      <c r="H2561" s="7"/>
      <c r="I2561" s="10"/>
      <c r="J2561" s="25"/>
      <c r="K2561" s="250"/>
      <c r="L2561" s="31"/>
      <c r="M2561" s="9"/>
      <c r="N2561" s="11" t="s">
        <v>25</v>
      </c>
      <c r="O2561" s="39"/>
      <c r="P2561" s="47"/>
      <c r="Q2561" s="13"/>
      <c r="R2561" s="248">
        <f t="shared" si="390"/>
        <v>0</v>
      </c>
      <c r="S2561" s="248">
        <f t="shared" si="391"/>
        <v>0</v>
      </c>
      <c r="T2561" s="248">
        <f t="shared" si="392"/>
        <v>0</v>
      </c>
      <c r="U2561" s="248">
        <f t="shared" si="393"/>
        <v>0</v>
      </c>
      <c r="V2561" s="13"/>
      <c r="W2561" s="7"/>
      <c r="AT2561" s="130"/>
      <c r="BF2561" s="33">
        <f t="shared" si="399"/>
        <v>41242</v>
      </c>
      <c r="BG2561" s="34">
        <f t="shared" si="394"/>
        <v>82.88000000000001</v>
      </c>
      <c r="BH2561" s="32">
        <f t="shared" si="395"/>
        <v>1</v>
      </c>
      <c r="BI2561" s="32">
        <f t="shared" si="396"/>
        <v>0</v>
      </c>
      <c r="BJ2561" s="69">
        <f t="shared" si="397"/>
        <v>0</v>
      </c>
      <c r="BK2561" s="158" t="str">
        <f t="shared" si="398"/>
        <v/>
      </c>
    </row>
    <row r="2562" spans="1:63" ht="12" customHeight="1" x14ac:dyDescent="0.2">
      <c r="A2562" s="8"/>
      <c r="B2562" s="7"/>
      <c r="C2562" s="7"/>
      <c r="D2562" s="7"/>
      <c r="E2562" s="7"/>
      <c r="F2562" s="7"/>
      <c r="G2562" s="7"/>
      <c r="H2562" s="7"/>
      <c r="I2562" s="10"/>
      <c r="J2562" s="25"/>
      <c r="K2562" s="250"/>
      <c r="L2562" s="31"/>
      <c r="M2562" s="9"/>
      <c r="N2562" s="11" t="s">
        <v>25</v>
      </c>
      <c r="O2562" s="39"/>
      <c r="P2562" s="47"/>
      <c r="Q2562" s="13"/>
      <c r="R2562" s="248">
        <f t="shared" si="390"/>
        <v>0</v>
      </c>
      <c r="S2562" s="248">
        <f t="shared" si="391"/>
        <v>0</v>
      </c>
      <c r="T2562" s="248">
        <f t="shared" si="392"/>
        <v>0</v>
      </c>
      <c r="U2562" s="248">
        <f t="shared" si="393"/>
        <v>0</v>
      </c>
      <c r="V2562" s="13"/>
      <c r="W2562" s="7"/>
      <c r="AT2562" s="130"/>
      <c r="BF2562" s="33">
        <f t="shared" si="399"/>
        <v>41242</v>
      </c>
      <c r="BG2562" s="34">
        <f t="shared" si="394"/>
        <v>82.88000000000001</v>
      </c>
      <c r="BH2562" s="32">
        <f t="shared" si="395"/>
        <v>1</v>
      </c>
      <c r="BI2562" s="32">
        <f t="shared" si="396"/>
        <v>0</v>
      </c>
      <c r="BJ2562" s="69">
        <f t="shared" si="397"/>
        <v>0</v>
      </c>
      <c r="BK2562" s="158" t="str">
        <f t="shared" si="398"/>
        <v/>
      </c>
    </row>
    <row r="2563" spans="1:63" ht="12" customHeight="1" x14ac:dyDescent="0.2">
      <c r="A2563" s="8"/>
      <c r="B2563" s="7"/>
      <c r="C2563" s="7"/>
      <c r="D2563" s="7"/>
      <c r="E2563" s="7"/>
      <c r="F2563" s="7"/>
      <c r="G2563" s="7"/>
      <c r="H2563" s="7"/>
      <c r="I2563" s="10"/>
      <c r="J2563" s="25"/>
      <c r="K2563" s="250"/>
      <c r="L2563" s="31"/>
      <c r="M2563" s="9"/>
      <c r="N2563" s="11" t="s">
        <v>25</v>
      </c>
      <c r="O2563" s="39"/>
      <c r="P2563" s="47"/>
      <c r="Q2563" s="13"/>
      <c r="R2563" s="248">
        <f t="shared" si="390"/>
        <v>0</v>
      </c>
      <c r="S2563" s="248">
        <f t="shared" si="391"/>
        <v>0</v>
      </c>
      <c r="T2563" s="248">
        <f t="shared" si="392"/>
        <v>0</v>
      </c>
      <c r="U2563" s="248">
        <f t="shared" si="393"/>
        <v>0</v>
      </c>
      <c r="V2563" s="13"/>
      <c r="W2563" s="7"/>
      <c r="AT2563" s="130"/>
      <c r="BF2563" s="33">
        <f t="shared" si="399"/>
        <v>41242</v>
      </c>
      <c r="BG2563" s="34">
        <f t="shared" si="394"/>
        <v>82.88000000000001</v>
      </c>
      <c r="BH2563" s="32">
        <f t="shared" si="395"/>
        <v>1</v>
      </c>
      <c r="BI2563" s="32">
        <f t="shared" si="396"/>
        <v>0</v>
      </c>
      <c r="BJ2563" s="69">
        <f t="shared" si="397"/>
        <v>0</v>
      </c>
      <c r="BK2563" s="158" t="str">
        <f t="shared" si="398"/>
        <v/>
      </c>
    </row>
    <row r="2564" spans="1:63" ht="12" customHeight="1" x14ac:dyDescent="0.2">
      <c r="A2564" s="8"/>
      <c r="B2564" s="7"/>
      <c r="C2564" s="7"/>
      <c r="D2564" s="7"/>
      <c r="E2564" s="7"/>
      <c r="F2564" s="7"/>
      <c r="G2564" s="7"/>
      <c r="H2564" s="7"/>
      <c r="I2564" s="10"/>
      <c r="J2564" s="25"/>
      <c r="K2564" s="250"/>
      <c r="L2564" s="31"/>
      <c r="M2564" s="9"/>
      <c r="N2564" s="11" t="s">
        <v>25</v>
      </c>
      <c r="O2564" s="39"/>
      <c r="P2564" s="47"/>
      <c r="Q2564" s="13"/>
      <c r="R2564" s="248">
        <f t="shared" si="390"/>
        <v>0</v>
      </c>
      <c r="S2564" s="248">
        <f t="shared" si="391"/>
        <v>0</v>
      </c>
      <c r="T2564" s="248">
        <f t="shared" si="392"/>
        <v>0</v>
      </c>
      <c r="U2564" s="248">
        <f t="shared" si="393"/>
        <v>0</v>
      </c>
      <c r="V2564" s="13"/>
      <c r="W2564" s="7"/>
      <c r="AT2564" s="130"/>
      <c r="BF2564" s="33">
        <f t="shared" si="399"/>
        <v>41242</v>
      </c>
      <c r="BG2564" s="34">
        <f t="shared" si="394"/>
        <v>82.88000000000001</v>
      </c>
      <c r="BH2564" s="32">
        <f t="shared" si="395"/>
        <v>1</v>
      </c>
      <c r="BI2564" s="32">
        <f t="shared" si="396"/>
        <v>0</v>
      </c>
      <c r="BJ2564" s="69">
        <f t="shared" si="397"/>
        <v>0</v>
      </c>
      <c r="BK2564" s="158" t="str">
        <f t="shared" si="398"/>
        <v/>
      </c>
    </row>
    <row r="2565" spans="1:63" ht="12" customHeight="1" x14ac:dyDescent="0.2">
      <c r="A2565" s="8"/>
      <c r="B2565" s="7"/>
      <c r="C2565" s="7"/>
      <c r="D2565" s="7"/>
      <c r="E2565" s="7"/>
      <c r="F2565" s="7"/>
      <c r="G2565" s="7"/>
      <c r="H2565" s="7"/>
      <c r="I2565" s="10"/>
      <c r="J2565" s="25"/>
      <c r="K2565" s="250"/>
      <c r="L2565" s="31"/>
      <c r="M2565" s="9"/>
      <c r="N2565" s="11" t="s">
        <v>25</v>
      </c>
      <c r="O2565" s="39"/>
      <c r="P2565" s="47"/>
      <c r="Q2565" s="13"/>
      <c r="R2565" s="248">
        <f t="shared" si="390"/>
        <v>0</v>
      </c>
      <c r="S2565" s="248">
        <f t="shared" si="391"/>
        <v>0</v>
      </c>
      <c r="T2565" s="248">
        <f t="shared" si="392"/>
        <v>0</v>
      </c>
      <c r="U2565" s="248">
        <f t="shared" si="393"/>
        <v>0</v>
      </c>
      <c r="V2565" s="13"/>
      <c r="W2565" s="7"/>
      <c r="AT2565" s="130"/>
      <c r="BF2565" s="33">
        <f t="shared" si="399"/>
        <v>41242</v>
      </c>
      <c r="BG2565" s="34">
        <f t="shared" si="394"/>
        <v>82.88000000000001</v>
      </c>
      <c r="BH2565" s="32">
        <f t="shared" si="395"/>
        <v>1</v>
      </c>
      <c r="BI2565" s="32">
        <f t="shared" si="396"/>
        <v>0</v>
      </c>
      <c r="BJ2565" s="69">
        <f t="shared" si="397"/>
        <v>0</v>
      </c>
      <c r="BK2565" s="158" t="str">
        <f t="shared" si="398"/>
        <v/>
      </c>
    </row>
    <row r="2566" spans="1:63" ht="12" customHeight="1" x14ac:dyDescent="0.2">
      <c r="A2566" s="8"/>
      <c r="B2566" s="7"/>
      <c r="C2566" s="7"/>
      <c r="D2566" s="7"/>
      <c r="E2566" s="7"/>
      <c r="F2566" s="7"/>
      <c r="G2566" s="7"/>
      <c r="H2566" s="7"/>
      <c r="I2566" s="10"/>
      <c r="J2566" s="25"/>
      <c r="K2566" s="250"/>
      <c r="L2566" s="31"/>
      <c r="M2566" s="9"/>
      <c r="N2566" s="11" t="s">
        <v>25</v>
      </c>
      <c r="O2566" s="39"/>
      <c r="P2566" s="47"/>
      <c r="Q2566" s="13"/>
      <c r="R2566" s="248">
        <f t="shared" si="390"/>
        <v>0</v>
      </c>
      <c r="S2566" s="248">
        <f t="shared" si="391"/>
        <v>0</v>
      </c>
      <c r="T2566" s="248">
        <f t="shared" si="392"/>
        <v>0</v>
      </c>
      <c r="U2566" s="248">
        <f t="shared" si="393"/>
        <v>0</v>
      </c>
      <c r="V2566" s="13"/>
      <c r="W2566" s="7"/>
      <c r="AT2566" s="130"/>
      <c r="BF2566" s="33">
        <f t="shared" si="399"/>
        <v>41242</v>
      </c>
      <c r="BG2566" s="34">
        <f t="shared" si="394"/>
        <v>82.88000000000001</v>
      </c>
      <c r="BH2566" s="32">
        <f t="shared" si="395"/>
        <v>1</v>
      </c>
      <c r="BI2566" s="32">
        <f t="shared" si="396"/>
        <v>0</v>
      </c>
      <c r="BJ2566" s="69">
        <f t="shared" si="397"/>
        <v>0</v>
      </c>
      <c r="BK2566" s="158" t="str">
        <f t="shared" si="398"/>
        <v/>
      </c>
    </row>
    <row r="2567" spans="1:63" ht="12" customHeight="1" x14ac:dyDescent="0.2">
      <c r="A2567" s="8"/>
      <c r="B2567" s="7"/>
      <c r="C2567" s="7"/>
      <c r="D2567" s="7"/>
      <c r="E2567" s="7"/>
      <c r="F2567" s="7"/>
      <c r="G2567" s="7"/>
      <c r="H2567" s="7"/>
      <c r="I2567" s="10"/>
      <c r="J2567" s="25"/>
      <c r="K2567" s="250"/>
      <c r="L2567" s="31"/>
      <c r="M2567" s="9"/>
      <c r="N2567" s="11" t="s">
        <v>25</v>
      </c>
      <c r="O2567" s="39"/>
      <c r="P2567" s="47"/>
      <c r="Q2567" s="13"/>
      <c r="R2567" s="248">
        <f t="shared" si="390"/>
        <v>0</v>
      </c>
      <c r="S2567" s="248">
        <f t="shared" si="391"/>
        <v>0</v>
      </c>
      <c r="T2567" s="248">
        <f t="shared" si="392"/>
        <v>0</v>
      </c>
      <c r="U2567" s="248">
        <f t="shared" si="393"/>
        <v>0</v>
      </c>
      <c r="V2567" s="13"/>
      <c r="W2567" s="7"/>
      <c r="AT2567" s="130"/>
      <c r="BF2567" s="33">
        <f t="shared" si="399"/>
        <v>41242</v>
      </c>
      <c r="BG2567" s="34">
        <f t="shared" si="394"/>
        <v>82.88000000000001</v>
      </c>
      <c r="BH2567" s="32">
        <f t="shared" si="395"/>
        <v>1</v>
      </c>
      <c r="BI2567" s="32">
        <f t="shared" si="396"/>
        <v>0</v>
      </c>
      <c r="BJ2567" s="69">
        <f t="shared" si="397"/>
        <v>0</v>
      </c>
      <c r="BK2567" s="158" t="str">
        <f t="shared" si="398"/>
        <v/>
      </c>
    </row>
    <row r="2568" spans="1:63" ht="12" customHeight="1" x14ac:dyDescent="0.2">
      <c r="A2568" s="8"/>
      <c r="B2568" s="7"/>
      <c r="C2568" s="7"/>
      <c r="D2568" s="7"/>
      <c r="E2568" s="7"/>
      <c r="F2568" s="7"/>
      <c r="G2568" s="7"/>
      <c r="H2568" s="7"/>
      <c r="I2568" s="10"/>
      <c r="J2568" s="25"/>
      <c r="K2568" s="250"/>
      <c r="L2568" s="31"/>
      <c r="M2568" s="9"/>
      <c r="N2568" s="11" t="s">
        <v>25</v>
      </c>
      <c r="O2568" s="39"/>
      <c r="P2568" s="47"/>
      <c r="Q2568" s="13"/>
      <c r="R2568" s="248">
        <f t="shared" si="390"/>
        <v>0</v>
      </c>
      <c r="S2568" s="248">
        <f t="shared" si="391"/>
        <v>0</v>
      </c>
      <c r="T2568" s="248">
        <f t="shared" si="392"/>
        <v>0</v>
      </c>
      <c r="U2568" s="248">
        <f t="shared" si="393"/>
        <v>0</v>
      </c>
      <c r="V2568" s="13"/>
      <c r="W2568" s="7"/>
      <c r="AT2568" s="130"/>
      <c r="BF2568" s="33">
        <f t="shared" si="399"/>
        <v>41242</v>
      </c>
      <c r="BG2568" s="34">
        <f t="shared" si="394"/>
        <v>82.88000000000001</v>
      </c>
      <c r="BH2568" s="32">
        <f t="shared" si="395"/>
        <v>1</v>
      </c>
      <c r="BI2568" s="32">
        <f t="shared" si="396"/>
        <v>0</v>
      </c>
      <c r="BJ2568" s="69">
        <f t="shared" si="397"/>
        <v>0</v>
      </c>
      <c r="BK2568" s="158" t="str">
        <f t="shared" si="398"/>
        <v/>
      </c>
    </row>
    <row r="2569" spans="1:63" ht="12" customHeight="1" x14ac:dyDescent="0.2">
      <c r="A2569" s="8"/>
      <c r="B2569" s="7"/>
      <c r="C2569" s="7"/>
      <c r="D2569" s="7"/>
      <c r="E2569" s="7"/>
      <c r="F2569" s="7"/>
      <c r="G2569" s="7"/>
      <c r="H2569" s="7"/>
      <c r="I2569" s="10"/>
      <c r="J2569" s="25"/>
      <c r="K2569" s="250"/>
      <c r="L2569" s="31"/>
      <c r="M2569" s="9"/>
      <c r="N2569" s="11" t="s">
        <v>25</v>
      </c>
      <c r="O2569" s="39"/>
      <c r="P2569" s="47"/>
      <c r="Q2569" s="13"/>
      <c r="R2569" s="248">
        <f t="shared" si="390"/>
        <v>0</v>
      </c>
      <c r="S2569" s="248">
        <f t="shared" si="391"/>
        <v>0</v>
      </c>
      <c r="T2569" s="248">
        <f t="shared" si="392"/>
        <v>0</v>
      </c>
      <c r="U2569" s="248">
        <f t="shared" si="393"/>
        <v>0</v>
      </c>
      <c r="V2569" s="13"/>
      <c r="W2569" s="7"/>
      <c r="AT2569" s="130"/>
      <c r="BF2569" s="33">
        <f t="shared" si="399"/>
        <v>41242</v>
      </c>
      <c r="BG2569" s="34">
        <f t="shared" si="394"/>
        <v>82.88000000000001</v>
      </c>
      <c r="BH2569" s="32">
        <f t="shared" si="395"/>
        <v>1</v>
      </c>
      <c r="BI2569" s="32">
        <f t="shared" si="396"/>
        <v>0</v>
      </c>
      <c r="BJ2569" s="69">
        <f t="shared" si="397"/>
        <v>0</v>
      </c>
      <c r="BK2569" s="158" t="str">
        <f t="shared" si="398"/>
        <v/>
      </c>
    </row>
    <row r="2570" spans="1:63" ht="12" customHeight="1" x14ac:dyDescent="0.2">
      <c r="A2570" s="8"/>
      <c r="B2570" s="7"/>
      <c r="C2570" s="7"/>
      <c r="D2570" s="7"/>
      <c r="E2570" s="7"/>
      <c r="F2570" s="7"/>
      <c r="G2570" s="7"/>
      <c r="H2570" s="7"/>
      <c r="I2570" s="10"/>
      <c r="J2570" s="25"/>
      <c r="K2570" s="250"/>
      <c r="L2570" s="31"/>
      <c r="M2570" s="9"/>
      <c r="N2570" s="11" t="s">
        <v>25</v>
      </c>
      <c r="O2570" s="39"/>
      <c r="P2570" s="47"/>
      <c r="Q2570" s="13"/>
      <c r="R2570" s="248">
        <f t="shared" si="390"/>
        <v>0</v>
      </c>
      <c r="S2570" s="248">
        <f t="shared" si="391"/>
        <v>0</v>
      </c>
      <c r="T2570" s="248">
        <f t="shared" si="392"/>
        <v>0</v>
      </c>
      <c r="U2570" s="248">
        <f t="shared" si="393"/>
        <v>0</v>
      </c>
      <c r="V2570" s="13"/>
      <c r="W2570" s="7"/>
      <c r="AT2570" s="130"/>
      <c r="BF2570" s="33">
        <f t="shared" si="399"/>
        <v>41242</v>
      </c>
      <c r="BG2570" s="34">
        <f t="shared" si="394"/>
        <v>82.88000000000001</v>
      </c>
      <c r="BH2570" s="32">
        <f t="shared" si="395"/>
        <v>1</v>
      </c>
      <c r="BI2570" s="32">
        <f t="shared" si="396"/>
        <v>0</v>
      </c>
      <c r="BJ2570" s="69">
        <f t="shared" si="397"/>
        <v>0</v>
      </c>
      <c r="BK2570" s="158" t="str">
        <f t="shared" si="398"/>
        <v/>
      </c>
    </row>
    <row r="2571" spans="1:63" ht="12" customHeight="1" x14ac:dyDescent="0.2">
      <c r="A2571" s="8"/>
      <c r="B2571" s="7"/>
      <c r="C2571" s="7"/>
      <c r="D2571" s="7"/>
      <c r="E2571" s="7"/>
      <c r="F2571" s="7"/>
      <c r="G2571" s="7"/>
      <c r="H2571" s="7"/>
      <c r="I2571" s="10"/>
      <c r="J2571" s="25"/>
      <c r="K2571" s="250"/>
      <c r="L2571" s="31"/>
      <c r="M2571" s="9"/>
      <c r="N2571" s="11" t="s">
        <v>25</v>
      </c>
      <c r="O2571" s="39"/>
      <c r="P2571" s="47"/>
      <c r="Q2571" s="13"/>
      <c r="R2571" s="248">
        <f t="shared" ref="R2571:R2634" si="400">IF(N2571&lt;&gt;"M",ROUND(IF(M2571&lt;&gt;"Y",IF(P2571&lt;&gt;"Y",K2571,K2571*(BH2571-1)),0),ROUNDING),"")</f>
        <v>0</v>
      </c>
      <c r="S2571" s="248">
        <f t="shared" ref="S2571:S2634" si="401">IF(N2571&lt;&gt;"M",ROUND(IF(O2571&gt;0,IF(M2571="Y",BI2571*(1-O2571),IF(BI2571&gt;R2571,R2571 + (BI2571 - R2571)*(1-O2571),BI2571)),BI2571),ROUNDING),"")</f>
        <v>0</v>
      </c>
      <c r="T2571" s="248">
        <f t="shared" ref="T2571:T2634" si="402">IF(N2571&lt;&gt;"M",ROUND(IF(O2571&gt;0,IF(M2571="Y",BJ2571*(1-O2571),IF(BJ2571&gt;R2571,R2571 + (BJ2571 - R2571)*(1-O2571),BJ2571)),BJ2571),ROUNDING),"")</f>
        <v>0</v>
      </c>
      <c r="U2571" s="248">
        <f t="shared" ref="U2571:U2634" si="403">IF(N2571&lt;&gt;"M",ROUND(IF(OR(N2571="P",N2571=""),0,IF(OR(M2571="N",M2571=""),T2571-R2571,T2571)),ROUNDING),"")</f>
        <v>0</v>
      </c>
      <c r="V2571" s="13"/>
      <c r="W2571" s="7"/>
      <c r="AT2571" s="130"/>
      <c r="BF2571" s="33">
        <f t="shared" si="399"/>
        <v>41242</v>
      </c>
      <c r="BG2571" s="34">
        <f t="shared" ref="BG2571:BG2634" si="404">IF(N2571&lt;&gt;"M",BG2570+U2571,BG2570)</f>
        <v>82.88000000000001</v>
      </c>
      <c r="BH2571" s="32">
        <f t="shared" ref="BH2571:BH2634" si="405">IF(L2571&lt;&gt;"",IF(ODDS_TYPE=1,L2571,IF(ODDS_TYPE=2,IF(L2571&gt;0,1+L2571/100,IF(L2571&lt;0,1-100/L2571,1)),IF(ODDS_TYPE=3,1+L2571,IF(ODDS_TYPE=4,1+L2571,IF(ODDS_TYPE=5,IF(L2571&gt;0,1+L2571,1-1/L2571),IF(ODDS_TYPE=6,IF(L2571&gt;=0,L2571+1,1-1/L2571),1)))))),1)</f>
        <v>1</v>
      </c>
      <c r="BI2571" s="32">
        <f t="shared" ref="BI2571:BI2634" si="406">IF(P2571&lt;&gt;"Y",IF(M2571&lt;&gt;"Y",K2571*BH2571,K2571*BH2571 - K2571),IF(M2571&lt;&gt;"Y",K2571*BH2571,K2571))</f>
        <v>0</v>
      </c>
      <c r="BJ2571" s="69">
        <f t="shared" ref="BJ2571:BJ2634" si="407">IF(P2571&lt;&gt;"Y",
IF(M2571&lt;&gt;"Y",
IF(N2571="Y",K2571*BH2571,IF(N2571="P",0,IF(OR(N2571="R",N2571="PU"),K2571,IF(N2571="H",K2571*BH2571*0.5,IF(N2571="HW",K2571*0.5*(1 + BH2571),IF(N2571="HL",K2571*0.5,0)))))),
IF(N2571="Y",K2571*BH2571 - K2571,IF(N2571="P",0,IF(OR(N2571="R",N2571="PU"),0,IF(N2571="H",IF(BH2571&gt;2,0.5*K2571*BH2571 - K2571,0),IF(N2571="HW",K2571*0.5*(1 + BH2571) - K2571,IF(N2571="HL",0,0))))))),
IF(M2571&lt;&gt;"Y",
IF(N2571="Y",K2571*BH2571,IF(N2571="P",0,IF(OR(N2571="R",N2571="PU"),K2571*(BH2571-1),IF(N2571="H",K2571*BH2571*0.5,IF(N2571="HW",K2571*(BH2571-1)*0.5,IF(N2571="HL",K2571*BH2571 - K2571*0.5,0)))))),
IF(N2571="Y",K2571,IF(N2571="P",0,IF(OR(N2571="R",N2571="PU"),0,IF(N2571="H",IF(BH2571&lt;2,K2571*BH2571*0.5 - K2571*(BH2571-1),0),IF(N2571="HW",0,IF(N2571="HL",K2571*0.5,0)))))))
)</f>
        <v>0</v>
      </c>
      <c r="BK2571" s="158" t="str">
        <f t="shared" ref="BK2571:BK2634" si="408">IF(FILT_M=1,IF(LEN(C2571)&gt;0,C2571,""),IF(FILT_M=2,IF(LEN(E2571)&gt;0,E2571,""),IF(FILT_M=3,IF(LEN(F2571)&gt;0,F2571,""),IF(FILT_M=4,IF(LEN(G2571)&gt;0,G2571,""),""))))</f>
        <v/>
      </c>
    </row>
    <row r="2572" spans="1:63" ht="12" customHeight="1" x14ac:dyDescent="0.2">
      <c r="A2572" s="8"/>
      <c r="B2572" s="7"/>
      <c r="C2572" s="7"/>
      <c r="D2572" s="7"/>
      <c r="E2572" s="7"/>
      <c r="F2572" s="7"/>
      <c r="G2572" s="7"/>
      <c r="H2572" s="7"/>
      <c r="I2572" s="10"/>
      <c r="J2572" s="25"/>
      <c r="K2572" s="250"/>
      <c r="L2572" s="31"/>
      <c r="M2572" s="9"/>
      <c r="N2572" s="11" t="s">
        <v>25</v>
      </c>
      <c r="O2572" s="39"/>
      <c r="P2572" s="47"/>
      <c r="Q2572" s="13"/>
      <c r="R2572" s="248">
        <f t="shared" si="400"/>
        <v>0</v>
      </c>
      <c r="S2572" s="248">
        <f t="shared" si="401"/>
        <v>0</v>
      </c>
      <c r="T2572" s="248">
        <f t="shared" si="402"/>
        <v>0</v>
      </c>
      <c r="U2572" s="248">
        <f t="shared" si="403"/>
        <v>0</v>
      </c>
      <c r="V2572" s="13"/>
      <c r="W2572" s="7"/>
      <c r="AT2572" s="130"/>
      <c r="BF2572" s="33">
        <f t="shared" ref="BF2572:BF2635" si="409">IF(A2572&gt;2,A2572,BF2571)</f>
        <v>41242</v>
      </c>
      <c r="BG2572" s="34">
        <f t="shared" si="404"/>
        <v>82.88000000000001</v>
      </c>
      <c r="BH2572" s="32">
        <f t="shared" si="405"/>
        <v>1</v>
      </c>
      <c r="BI2572" s="32">
        <f t="shared" si="406"/>
        <v>0</v>
      </c>
      <c r="BJ2572" s="69">
        <f t="shared" si="407"/>
        <v>0</v>
      </c>
      <c r="BK2572" s="158" t="str">
        <f t="shared" si="408"/>
        <v/>
      </c>
    </row>
    <row r="2573" spans="1:63" ht="12" customHeight="1" x14ac:dyDescent="0.2">
      <c r="A2573" s="8"/>
      <c r="B2573" s="7"/>
      <c r="C2573" s="7"/>
      <c r="D2573" s="7"/>
      <c r="E2573" s="7"/>
      <c r="F2573" s="7"/>
      <c r="G2573" s="7"/>
      <c r="H2573" s="7"/>
      <c r="I2573" s="10"/>
      <c r="J2573" s="25"/>
      <c r="K2573" s="250"/>
      <c r="L2573" s="31"/>
      <c r="M2573" s="9"/>
      <c r="N2573" s="11" t="s">
        <v>25</v>
      </c>
      <c r="O2573" s="39"/>
      <c r="P2573" s="47"/>
      <c r="Q2573" s="13"/>
      <c r="R2573" s="248">
        <f t="shared" si="400"/>
        <v>0</v>
      </c>
      <c r="S2573" s="248">
        <f t="shared" si="401"/>
        <v>0</v>
      </c>
      <c r="T2573" s="248">
        <f t="shared" si="402"/>
        <v>0</v>
      </c>
      <c r="U2573" s="248">
        <f t="shared" si="403"/>
        <v>0</v>
      </c>
      <c r="V2573" s="13"/>
      <c r="W2573" s="7"/>
      <c r="AT2573" s="130"/>
      <c r="BF2573" s="33">
        <f t="shared" si="409"/>
        <v>41242</v>
      </c>
      <c r="BG2573" s="34">
        <f t="shared" si="404"/>
        <v>82.88000000000001</v>
      </c>
      <c r="BH2573" s="32">
        <f t="shared" si="405"/>
        <v>1</v>
      </c>
      <c r="BI2573" s="32">
        <f t="shared" si="406"/>
        <v>0</v>
      </c>
      <c r="BJ2573" s="69">
        <f t="shared" si="407"/>
        <v>0</v>
      </c>
      <c r="BK2573" s="158" t="str">
        <f t="shared" si="408"/>
        <v/>
      </c>
    </row>
    <row r="2574" spans="1:63" ht="12" customHeight="1" x14ac:dyDescent="0.2">
      <c r="A2574" s="8"/>
      <c r="B2574" s="7"/>
      <c r="C2574" s="7"/>
      <c r="D2574" s="7"/>
      <c r="E2574" s="7"/>
      <c r="F2574" s="7"/>
      <c r="G2574" s="7"/>
      <c r="H2574" s="7"/>
      <c r="I2574" s="10"/>
      <c r="J2574" s="25"/>
      <c r="K2574" s="250"/>
      <c r="L2574" s="31"/>
      <c r="M2574" s="9"/>
      <c r="N2574" s="11" t="s">
        <v>25</v>
      </c>
      <c r="O2574" s="39"/>
      <c r="P2574" s="47"/>
      <c r="Q2574" s="13"/>
      <c r="R2574" s="248">
        <f t="shared" si="400"/>
        <v>0</v>
      </c>
      <c r="S2574" s="248">
        <f t="shared" si="401"/>
        <v>0</v>
      </c>
      <c r="T2574" s="248">
        <f t="shared" si="402"/>
        <v>0</v>
      </c>
      <c r="U2574" s="248">
        <f t="shared" si="403"/>
        <v>0</v>
      </c>
      <c r="V2574" s="13"/>
      <c r="W2574" s="7"/>
      <c r="AT2574" s="130"/>
      <c r="BF2574" s="33">
        <f t="shared" si="409"/>
        <v>41242</v>
      </c>
      <c r="BG2574" s="34">
        <f t="shared" si="404"/>
        <v>82.88000000000001</v>
      </c>
      <c r="BH2574" s="32">
        <f t="shared" si="405"/>
        <v>1</v>
      </c>
      <c r="BI2574" s="32">
        <f t="shared" si="406"/>
        <v>0</v>
      </c>
      <c r="BJ2574" s="69">
        <f t="shared" si="407"/>
        <v>0</v>
      </c>
      <c r="BK2574" s="158" t="str">
        <f t="shared" si="408"/>
        <v/>
      </c>
    </row>
    <row r="2575" spans="1:63" ht="12" customHeight="1" x14ac:dyDescent="0.2">
      <c r="A2575" s="8"/>
      <c r="B2575" s="7"/>
      <c r="C2575" s="7"/>
      <c r="D2575" s="7"/>
      <c r="E2575" s="7"/>
      <c r="F2575" s="7"/>
      <c r="G2575" s="7"/>
      <c r="H2575" s="7"/>
      <c r="I2575" s="10"/>
      <c r="J2575" s="25"/>
      <c r="K2575" s="250"/>
      <c r="L2575" s="31"/>
      <c r="M2575" s="9"/>
      <c r="N2575" s="11" t="s">
        <v>25</v>
      </c>
      <c r="O2575" s="39"/>
      <c r="P2575" s="47"/>
      <c r="Q2575" s="13"/>
      <c r="R2575" s="248">
        <f t="shared" si="400"/>
        <v>0</v>
      </c>
      <c r="S2575" s="248">
        <f t="shared" si="401"/>
        <v>0</v>
      </c>
      <c r="T2575" s="248">
        <f t="shared" si="402"/>
        <v>0</v>
      </c>
      <c r="U2575" s="248">
        <f t="shared" si="403"/>
        <v>0</v>
      </c>
      <c r="V2575" s="13"/>
      <c r="W2575" s="7"/>
      <c r="AT2575" s="130"/>
      <c r="BF2575" s="33">
        <f t="shared" si="409"/>
        <v>41242</v>
      </c>
      <c r="BG2575" s="34">
        <f t="shared" si="404"/>
        <v>82.88000000000001</v>
      </c>
      <c r="BH2575" s="32">
        <f t="shared" si="405"/>
        <v>1</v>
      </c>
      <c r="BI2575" s="32">
        <f t="shared" si="406"/>
        <v>0</v>
      </c>
      <c r="BJ2575" s="69">
        <f t="shared" si="407"/>
        <v>0</v>
      </c>
      <c r="BK2575" s="158" t="str">
        <f t="shared" si="408"/>
        <v/>
      </c>
    </row>
    <row r="2576" spans="1:63" ht="12" customHeight="1" x14ac:dyDescent="0.2">
      <c r="A2576" s="8"/>
      <c r="B2576" s="7"/>
      <c r="C2576" s="7"/>
      <c r="D2576" s="7"/>
      <c r="E2576" s="7"/>
      <c r="F2576" s="7"/>
      <c r="G2576" s="7"/>
      <c r="H2576" s="7"/>
      <c r="I2576" s="10"/>
      <c r="J2576" s="25"/>
      <c r="K2576" s="250"/>
      <c r="L2576" s="31"/>
      <c r="M2576" s="9"/>
      <c r="N2576" s="11" t="s">
        <v>25</v>
      </c>
      <c r="O2576" s="39"/>
      <c r="P2576" s="47"/>
      <c r="Q2576" s="13"/>
      <c r="R2576" s="248">
        <f t="shared" si="400"/>
        <v>0</v>
      </c>
      <c r="S2576" s="248">
        <f t="shared" si="401"/>
        <v>0</v>
      </c>
      <c r="T2576" s="248">
        <f t="shared" si="402"/>
        <v>0</v>
      </c>
      <c r="U2576" s="248">
        <f t="shared" si="403"/>
        <v>0</v>
      </c>
      <c r="V2576" s="13"/>
      <c r="W2576" s="7"/>
      <c r="AT2576" s="130"/>
      <c r="BF2576" s="33">
        <f t="shared" si="409"/>
        <v>41242</v>
      </c>
      <c r="BG2576" s="34">
        <f t="shared" si="404"/>
        <v>82.88000000000001</v>
      </c>
      <c r="BH2576" s="32">
        <f t="shared" si="405"/>
        <v>1</v>
      </c>
      <c r="BI2576" s="32">
        <f t="shared" si="406"/>
        <v>0</v>
      </c>
      <c r="BJ2576" s="69">
        <f t="shared" si="407"/>
        <v>0</v>
      </c>
      <c r="BK2576" s="158" t="str">
        <f t="shared" si="408"/>
        <v/>
      </c>
    </row>
    <row r="2577" spans="1:63" ht="12" customHeight="1" x14ac:dyDescent="0.2">
      <c r="A2577" s="8"/>
      <c r="B2577" s="7"/>
      <c r="C2577" s="7"/>
      <c r="D2577" s="7"/>
      <c r="E2577" s="7"/>
      <c r="F2577" s="7"/>
      <c r="G2577" s="7"/>
      <c r="H2577" s="7"/>
      <c r="I2577" s="10"/>
      <c r="J2577" s="25"/>
      <c r="K2577" s="250"/>
      <c r="L2577" s="31"/>
      <c r="M2577" s="9"/>
      <c r="N2577" s="11" t="s">
        <v>25</v>
      </c>
      <c r="O2577" s="39"/>
      <c r="P2577" s="47"/>
      <c r="Q2577" s="13"/>
      <c r="R2577" s="248">
        <f t="shared" si="400"/>
        <v>0</v>
      </c>
      <c r="S2577" s="248">
        <f t="shared" si="401"/>
        <v>0</v>
      </c>
      <c r="T2577" s="248">
        <f t="shared" si="402"/>
        <v>0</v>
      </c>
      <c r="U2577" s="248">
        <f t="shared" si="403"/>
        <v>0</v>
      </c>
      <c r="V2577" s="13"/>
      <c r="W2577" s="7"/>
      <c r="AT2577" s="130"/>
      <c r="BF2577" s="33">
        <f t="shared" si="409"/>
        <v>41242</v>
      </c>
      <c r="BG2577" s="34">
        <f t="shared" si="404"/>
        <v>82.88000000000001</v>
      </c>
      <c r="BH2577" s="32">
        <f t="shared" si="405"/>
        <v>1</v>
      </c>
      <c r="BI2577" s="32">
        <f t="shared" si="406"/>
        <v>0</v>
      </c>
      <c r="BJ2577" s="69">
        <f t="shared" si="407"/>
        <v>0</v>
      </c>
      <c r="BK2577" s="158" t="str">
        <f t="shared" si="408"/>
        <v/>
      </c>
    </row>
    <row r="2578" spans="1:63" ht="12" customHeight="1" x14ac:dyDescent="0.2">
      <c r="A2578" s="8"/>
      <c r="B2578" s="7"/>
      <c r="C2578" s="7"/>
      <c r="D2578" s="7"/>
      <c r="E2578" s="7"/>
      <c r="F2578" s="7"/>
      <c r="G2578" s="7"/>
      <c r="H2578" s="7"/>
      <c r="I2578" s="10"/>
      <c r="J2578" s="25"/>
      <c r="K2578" s="250"/>
      <c r="L2578" s="31"/>
      <c r="M2578" s="9"/>
      <c r="N2578" s="11" t="s">
        <v>25</v>
      </c>
      <c r="O2578" s="39"/>
      <c r="P2578" s="47"/>
      <c r="Q2578" s="13"/>
      <c r="R2578" s="248">
        <f t="shared" si="400"/>
        <v>0</v>
      </c>
      <c r="S2578" s="248">
        <f t="shared" si="401"/>
        <v>0</v>
      </c>
      <c r="T2578" s="248">
        <f t="shared" si="402"/>
        <v>0</v>
      </c>
      <c r="U2578" s="248">
        <f t="shared" si="403"/>
        <v>0</v>
      </c>
      <c r="V2578" s="13"/>
      <c r="W2578" s="7"/>
      <c r="AT2578" s="130"/>
      <c r="BF2578" s="33">
        <f t="shared" si="409"/>
        <v>41242</v>
      </c>
      <c r="BG2578" s="34">
        <f t="shared" si="404"/>
        <v>82.88000000000001</v>
      </c>
      <c r="BH2578" s="32">
        <f t="shared" si="405"/>
        <v>1</v>
      </c>
      <c r="BI2578" s="32">
        <f t="shared" si="406"/>
        <v>0</v>
      </c>
      <c r="BJ2578" s="69">
        <f t="shared" si="407"/>
        <v>0</v>
      </c>
      <c r="BK2578" s="158" t="str">
        <f t="shared" si="408"/>
        <v/>
      </c>
    </row>
    <row r="2579" spans="1:63" ht="12" customHeight="1" x14ac:dyDescent="0.2">
      <c r="A2579" s="8"/>
      <c r="B2579" s="7"/>
      <c r="C2579" s="7"/>
      <c r="D2579" s="7"/>
      <c r="E2579" s="7"/>
      <c r="F2579" s="7"/>
      <c r="G2579" s="7"/>
      <c r="H2579" s="7"/>
      <c r="I2579" s="10"/>
      <c r="J2579" s="25"/>
      <c r="K2579" s="250"/>
      <c r="L2579" s="31"/>
      <c r="M2579" s="9"/>
      <c r="N2579" s="11" t="s">
        <v>25</v>
      </c>
      <c r="O2579" s="39"/>
      <c r="P2579" s="47"/>
      <c r="Q2579" s="13"/>
      <c r="R2579" s="248">
        <f t="shared" si="400"/>
        <v>0</v>
      </c>
      <c r="S2579" s="248">
        <f t="shared" si="401"/>
        <v>0</v>
      </c>
      <c r="T2579" s="248">
        <f t="shared" si="402"/>
        <v>0</v>
      </c>
      <c r="U2579" s="248">
        <f t="shared" si="403"/>
        <v>0</v>
      </c>
      <c r="V2579" s="13"/>
      <c r="W2579" s="7"/>
      <c r="AT2579" s="130"/>
      <c r="BF2579" s="33">
        <f t="shared" si="409"/>
        <v>41242</v>
      </c>
      <c r="BG2579" s="34">
        <f t="shared" si="404"/>
        <v>82.88000000000001</v>
      </c>
      <c r="BH2579" s="32">
        <f t="shared" si="405"/>
        <v>1</v>
      </c>
      <c r="BI2579" s="32">
        <f t="shared" si="406"/>
        <v>0</v>
      </c>
      <c r="BJ2579" s="69">
        <f t="shared" si="407"/>
        <v>0</v>
      </c>
      <c r="BK2579" s="158" t="str">
        <f t="shared" si="408"/>
        <v/>
      </c>
    </row>
    <row r="2580" spans="1:63" ht="12" customHeight="1" x14ac:dyDescent="0.2">
      <c r="A2580" s="8"/>
      <c r="B2580" s="7"/>
      <c r="C2580" s="7"/>
      <c r="D2580" s="7"/>
      <c r="E2580" s="7"/>
      <c r="F2580" s="7"/>
      <c r="G2580" s="7"/>
      <c r="H2580" s="7"/>
      <c r="I2580" s="10"/>
      <c r="J2580" s="25"/>
      <c r="K2580" s="250"/>
      <c r="L2580" s="31"/>
      <c r="M2580" s="9"/>
      <c r="N2580" s="11" t="s">
        <v>25</v>
      </c>
      <c r="O2580" s="39"/>
      <c r="P2580" s="47"/>
      <c r="Q2580" s="13"/>
      <c r="R2580" s="248">
        <f t="shared" si="400"/>
        <v>0</v>
      </c>
      <c r="S2580" s="248">
        <f t="shared" si="401"/>
        <v>0</v>
      </c>
      <c r="T2580" s="248">
        <f t="shared" si="402"/>
        <v>0</v>
      </c>
      <c r="U2580" s="248">
        <f t="shared" si="403"/>
        <v>0</v>
      </c>
      <c r="V2580" s="13"/>
      <c r="W2580" s="7"/>
      <c r="AT2580" s="130"/>
      <c r="BF2580" s="33">
        <f t="shared" si="409"/>
        <v>41242</v>
      </c>
      <c r="BG2580" s="34">
        <f t="shared" si="404"/>
        <v>82.88000000000001</v>
      </c>
      <c r="BH2580" s="32">
        <f t="shared" si="405"/>
        <v>1</v>
      </c>
      <c r="BI2580" s="32">
        <f t="shared" si="406"/>
        <v>0</v>
      </c>
      <c r="BJ2580" s="69">
        <f t="shared" si="407"/>
        <v>0</v>
      </c>
      <c r="BK2580" s="158" t="str">
        <f t="shared" si="408"/>
        <v/>
      </c>
    </row>
    <row r="2581" spans="1:63" ht="12" customHeight="1" x14ac:dyDescent="0.2">
      <c r="A2581" s="8"/>
      <c r="B2581" s="7"/>
      <c r="C2581" s="7"/>
      <c r="D2581" s="7"/>
      <c r="E2581" s="7"/>
      <c r="F2581" s="7"/>
      <c r="G2581" s="7"/>
      <c r="H2581" s="7"/>
      <c r="I2581" s="10"/>
      <c r="J2581" s="25"/>
      <c r="K2581" s="250"/>
      <c r="L2581" s="31"/>
      <c r="M2581" s="9"/>
      <c r="N2581" s="11" t="s">
        <v>25</v>
      </c>
      <c r="O2581" s="39"/>
      <c r="P2581" s="47"/>
      <c r="Q2581" s="13"/>
      <c r="R2581" s="248">
        <f t="shared" si="400"/>
        <v>0</v>
      </c>
      <c r="S2581" s="248">
        <f t="shared" si="401"/>
        <v>0</v>
      </c>
      <c r="T2581" s="248">
        <f t="shared" si="402"/>
        <v>0</v>
      </c>
      <c r="U2581" s="248">
        <f t="shared" si="403"/>
        <v>0</v>
      </c>
      <c r="V2581" s="13"/>
      <c r="W2581" s="7"/>
      <c r="AT2581" s="130"/>
      <c r="BF2581" s="33">
        <f t="shared" si="409"/>
        <v>41242</v>
      </c>
      <c r="BG2581" s="34">
        <f t="shared" si="404"/>
        <v>82.88000000000001</v>
      </c>
      <c r="BH2581" s="32">
        <f t="shared" si="405"/>
        <v>1</v>
      </c>
      <c r="BI2581" s="32">
        <f t="shared" si="406"/>
        <v>0</v>
      </c>
      <c r="BJ2581" s="69">
        <f t="shared" si="407"/>
        <v>0</v>
      </c>
      <c r="BK2581" s="158" t="str">
        <f t="shared" si="408"/>
        <v/>
      </c>
    </row>
    <row r="2582" spans="1:63" ht="12" customHeight="1" x14ac:dyDescent="0.2">
      <c r="A2582" s="8"/>
      <c r="B2582" s="7"/>
      <c r="C2582" s="7"/>
      <c r="D2582" s="7"/>
      <c r="E2582" s="7"/>
      <c r="F2582" s="7"/>
      <c r="G2582" s="7"/>
      <c r="H2582" s="7"/>
      <c r="I2582" s="10"/>
      <c r="J2582" s="25"/>
      <c r="K2582" s="250"/>
      <c r="L2582" s="31"/>
      <c r="M2582" s="9"/>
      <c r="N2582" s="11" t="s">
        <v>25</v>
      </c>
      <c r="O2582" s="39"/>
      <c r="P2582" s="47"/>
      <c r="Q2582" s="13"/>
      <c r="R2582" s="248">
        <f t="shared" si="400"/>
        <v>0</v>
      </c>
      <c r="S2582" s="248">
        <f t="shared" si="401"/>
        <v>0</v>
      </c>
      <c r="T2582" s="248">
        <f t="shared" si="402"/>
        <v>0</v>
      </c>
      <c r="U2582" s="248">
        <f t="shared" si="403"/>
        <v>0</v>
      </c>
      <c r="V2582" s="13"/>
      <c r="W2582" s="7"/>
      <c r="AT2582" s="130"/>
      <c r="BF2582" s="33">
        <f t="shared" si="409"/>
        <v>41242</v>
      </c>
      <c r="BG2582" s="34">
        <f t="shared" si="404"/>
        <v>82.88000000000001</v>
      </c>
      <c r="BH2582" s="32">
        <f t="shared" si="405"/>
        <v>1</v>
      </c>
      <c r="BI2582" s="32">
        <f t="shared" si="406"/>
        <v>0</v>
      </c>
      <c r="BJ2582" s="69">
        <f t="shared" si="407"/>
        <v>0</v>
      </c>
      <c r="BK2582" s="158" t="str">
        <f t="shared" si="408"/>
        <v/>
      </c>
    </row>
    <row r="2583" spans="1:63" ht="12" customHeight="1" x14ac:dyDescent="0.2">
      <c r="A2583" s="8"/>
      <c r="B2583" s="7"/>
      <c r="C2583" s="7"/>
      <c r="D2583" s="7"/>
      <c r="E2583" s="7"/>
      <c r="F2583" s="7"/>
      <c r="G2583" s="7"/>
      <c r="H2583" s="7"/>
      <c r="I2583" s="10"/>
      <c r="J2583" s="25"/>
      <c r="K2583" s="250"/>
      <c r="L2583" s="31"/>
      <c r="M2583" s="9"/>
      <c r="N2583" s="11" t="s">
        <v>25</v>
      </c>
      <c r="O2583" s="39"/>
      <c r="P2583" s="47"/>
      <c r="Q2583" s="13"/>
      <c r="R2583" s="248">
        <f t="shared" si="400"/>
        <v>0</v>
      </c>
      <c r="S2583" s="248">
        <f t="shared" si="401"/>
        <v>0</v>
      </c>
      <c r="T2583" s="248">
        <f t="shared" si="402"/>
        <v>0</v>
      </c>
      <c r="U2583" s="248">
        <f t="shared" si="403"/>
        <v>0</v>
      </c>
      <c r="V2583" s="13"/>
      <c r="W2583" s="7"/>
      <c r="AT2583" s="130"/>
      <c r="BF2583" s="33">
        <f t="shared" si="409"/>
        <v>41242</v>
      </c>
      <c r="BG2583" s="34">
        <f t="shared" si="404"/>
        <v>82.88000000000001</v>
      </c>
      <c r="BH2583" s="32">
        <f t="shared" si="405"/>
        <v>1</v>
      </c>
      <c r="BI2583" s="32">
        <f t="shared" si="406"/>
        <v>0</v>
      </c>
      <c r="BJ2583" s="69">
        <f t="shared" si="407"/>
        <v>0</v>
      </c>
      <c r="BK2583" s="158" t="str">
        <f t="shared" si="408"/>
        <v/>
      </c>
    </row>
    <row r="2584" spans="1:63" ht="12" customHeight="1" x14ac:dyDescent="0.2">
      <c r="A2584" s="8"/>
      <c r="B2584" s="7"/>
      <c r="C2584" s="7"/>
      <c r="D2584" s="7"/>
      <c r="E2584" s="7"/>
      <c r="F2584" s="7"/>
      <c r="G2584" s="7"/>
      <c r="H2584" s="7"/>
      <c r="I2584" s="10"/>
      <c r="J2584" s="25"/>
      <c r="K2584" s="250"/>
      <c r="L2584" s="31"/>
      <c r="M2584" s="9"/>
      <c r="N2584" s="11" t="s">
        <v>25</v>
      </c>
      <c r="O2584" s="39"/>
      <c r="P2584" s="47"/>
      <c r="Q2584" s="13"/>
      <c r="R2584" s="248">
        <f t="shared" si="400"/>
        <v>0</v>
      </c>
      <c r="S2584" s="248">
        <f t="shared" si="401"/>
        <v>0</v>
      </c>
      <c r="T2584" s="248">
        <f t="shared" si="402"/>
        <v>0</v>
      </c>
      <c r="U2584" s="248">
        <f t="shared" si="403"/>
        <v>0</v>
      </c>
      <c r="V2584" s="13"/>
      <c r="W2584" s="7"/>
      <c r="AT2584" s="130"/>
      <c r="BF2584" s="33">
        <f t="shared" si="409"/>
        <v>41242</v>
      </c>
      <c r="BG2584" s="34">
        <f t="shared" si="404"/>
        <v>82.88000000000001</v>
      </c>
      <c r="BH2584" s="32">
        <f t="shared" si="405"/>
        <v>1</v>
      </c>
      <c r="BI2584" s="32">
        <f t="shared" si="406"/>
        <v>0</v>
      </c>
      <c r="BJ2584" s="69">
        <f t="shared" si="407"/>
        <v>0</v>
      </c>
      <c r="BK2584" s="158" t="str">
        <f t="shared" si="408"/>
        <v/>
      </c>
    </row>
    <row r="2585" spans="1:63" ht="12" customHeight="1" x14ac:dyDescent="0.2">
      <c r="A2585" s="8"/>
      <c r="B2585" s="7"/>
      <c r="C2585" s="7"/>
      <c r="D2585" s="7"/>
      <c r="E2585" s="7"/>
      <c r="F2585" s="7"/>
      <c r="G2585" s="7"/>
      <c r="H2585" s="7"/>
      <c r="I2585" s="10"/>
      <c r="J2585" s="25"/>
      <c r="K2585" s="250"/>
      <c r="L2585" s="31"/>
      <c r="M2585" s="9"/>
      <c r="N2585" s="11" t="s">
        <v>25</v>
      </c>
      <c r="O2585" s="39"/>
      <c r="P2585" s="47"/>
      <c r="Q2585" s="13"/>
      <c r="R2585" s="248">
        <f t="shared" si="400"/>
        <v>0</v>
      </c>
      <c r="S2585" s="248">
        <f t="shared" si="401"/>
        <v>0</v>
      </c>
      <c r="T2585" s="248">
        <f t="shared" si="402"/>
        <v>0</v>
      </c>
      <c r="U2585" s="248">
        <f t="shared" si="403"/>
        <v>0</v>
      </c>
      <c r="V2585" s="13"/>
      <c r="W2585" s="7"/>
      <c r="AT2585" s="130"/>
      <c r="BF2585" s="33">
        <f t="shared" si="409"/>
        <v>41242</v>
      </c>
      <c r="BG2585" s="34">
        <f t="shared" si="404"/>
        <v>82.88000000000001</v>
      </c>
      <c r="BH2585" s="32">
        <f t="shared" si="405"/>
        <v>1</v>
      </c>
      <c r="BI2585" s="32">
        <f t="shared" si="406"/>
        <v>0</v>
      </c>
      <c r="BJ2585" s="69">
        <f t="shared" si="407"/>
        <v>0</v>
      </c>
      <c r="BK2585" s="158" t="str">
        <f t="shared" si="408"/>
        <v/>
      </c>
    </row>
    <row r="2586" spans="1:63" ht="12" customHeight="1" x14ac:dyDescent="0.2">
      <c r="A2586" s="8"/>
      <c r="B2586" s="7"/>
      <c r="C2586" s="7"/>
      <c r="D2586" s="7"/>
      <c r="E2586" s="7"/>
      <c r="F2586" s="7"/>
      <c r="G2586" s="7"/>
      <c r="H2586" s="7"/>
      <c r="I2586" s="10"/>
      <c r="J2586" s="25"/>
      <c r="K2586" s="250"/>
      <c r="L2586" s="31"/>
      <c r="M2586" s="9"/>
      <c r="N2586" s="11" t="s">
        <v>25</v>
      </c>
      <c r="O2586" s="39"/>
      <c r="P2586" s="47"/>
      <c r="Q2586" s="13"/>
      <c r="R2586" s="248">
        <f t="shared" si="400"/>
        <v>0</v>
      </c>
      <c r="S2586" s="248">
        <f t="shared" si="401"/>
        <v>0</v>
      </c>
      <c r="T2586" s="248">
        <f t="shared" si="402"/>
        <v>0</v>
      </c>
      <c r="U2586" s="248">
        <f t="shared" si="403"/>
        <v>0</v>
      </c>
      <c r="V2586" s="13"/>
      <c r="W2586" s="7"/>
      <c r="AT2586" s="130"/>
      <c r="BF2586" s="33">
        <f t="shared" si="409"/>
        <v>41242</v>
      </c>
      <c r="BG2586" s="34">
        <f t="shared" si="404"/>
        <v>82.88000000000001</v>
      </c>
      <c r="BH2586" s="32">
        <f t="shared" si="405"/>
        <v>1</v>
      </c>
      <c r="BI2586" s="32">
        <f t="shared" si="406"/>
        <v>0</v>
      </c>
      <c r="BJ2586" s="69">
        <f t="shared" si="407"/>
        <v>0</v>
      </c>
      <c r="BK2586" s="158" t="str">
        <f t="shared" si="408"/>
        <v/>
      </c>
    </row>
    <row r="2587" spans="1:63" ht="12" customHeight="1" x14ac:dyDescent="0.2">
      <c r="A2587" s="8"/>
      <c r="B2587" s="7"/>
      <c r="C2587" s="7"/>
      <c r="D2587" s="7"/>
      <c r="E2587" s="7"/>
      <c r="F2587" s="7"/>
      <c r="G2587" s="7"/>
      <c r="H2587" s="7"/>
      <c r="I2587" s="10"/>
      <c r="J2587" s="25"/>
      <c r="K2587" s="250"/>
      <c r="L2587" s="31"/>
      <c r="M2587" s="9"/>
      <c r="N2587" s="11" t="s">
        <v>25</v>
      </c>
      <c r="O2587" s="39"/>
      <c r="P2587" s="47"/>
      <c r="Q2587" s="13"/>
      <c r="R2587" s="248">
        <f t="shared" si="400"/>
        <v>0</v>
      </c>
      <c r="S2587" s="248">
        <f t="shared" si="401"/>
        <v>0</v>
      </c>
      <c r="T2587" s="248">
        <f t="shared" si="402"/>
        <v>0</v>
      </c>
      <c r="U2587" s="248">
        <f t="shared" si="403"/>
        <v>0</v>
      </c>
      <c r="V2587" s="13"/>
      <c r="W2587" s="7"/>
      <c r="AT2587" s="130"/>
      <c r="BF2587" s="33">
        <f t="shared" si="409"/>
        <v>41242</v>
      </c>
      <c r="BG2587" s="34">
        <f t="shared" si="404"/>
        <v>82.88000000000001</v>
      </c>
      <c r="BH2587" s="32">
        <f t="shared" si="405"/>
        <v>1</v>
      </c>
      <c r="BI2587" s="32">
        <f t="shared" si="406"/>
        <v>0</v>
      </c>
      <c r="BJ2587" s="69">
        <f t="shared" si="407"/>
        <v>0</v>
      </c>
      <c r="BK2587" s="158" t="str">
        <f t="shared" si="408"/>
        <v/>
      </c>
    </row>
    <row r="2588" spans="1:63" ht="12" customHeight="1" x14ac:dyDescent="0.2">
      <c r="A2588" s="8"/>
      <c r="B2588" s="7"/>
      <c r="C2588" s="7"/>
      <c r="D2588" s="7"/>
      <c r="E2588" s="7"/>
      <c r="F2588" s="7"/>
      <c r="G2588" s="7"/>
      <c r="H2588" s="7"/>
      <c r="I2588" s="10"/>
      <c r="J2588" s="25"/>
      <c r="K2588" s="250"/>
      <c r="L2588" s="31"/>
      <c r="M2588" s="9"/>
      <c r="N2588" s="11" t="s">
        <v>25</v>
      </c>
      <c r="O2588" s="39"/>
      <c r="P2588" s="47"/>
      <c r="Q2588" s="13"/>
      <c r="R2588" s="248">
        <f t="shared" si="400"/>
        <v>0</v>
      </c>
      <c r="S2588" s="248">
        <f t="shared" si="401"/>
        <v>0</v>
      </c>
      <c r="T2588" s="248">
        <f t="shared" si="402"/>
        <v>0</v>
      </c>
      <c r="U2588" s="248">
        <f t="shared" si="403"/>
        <v>0</v>
      </c>
      <c r="V2588" s="13"/>
      <c r="W2588" s="7"/>
      <c r="AT2588" s="130"/>
      <c r="BF2588" s="33">
        <f t="shared" si="409"/>
        <v>41242</v>
      </c>
      <c r="BG2588" s="34">
        <f t="shared" si="404"/>
        <v>82.88000000000001</v>
      </c>
      <c r="BH2588" s="32">
        <f t="shared" si="405"/>
        <v>1</v>
      </c>
      <c r="BI2588" s="32">
        <f t="shared" si="406"/>
        <v>0</v>
      </c>
      <c r="BJ2588" s="69">
        <f t="shared" si="407"/>
        <v>0</v>
      </c>
      <c r="BK2588" s="158" t="str">
        <f t="shared" si="408"/>
        <v/>
      </c>
    </row>
    <row r="2589" spans="1:63" ht="12" customHeight="1" x14ac:dyDescent="0.2">
      <c r="A2589" s="8"/>
      <c r="B2589" s="7"/>
      <c r="C2589" s="7"/>
      <c r="D2589" s="7"/>
      <c r="E2589" s="7"/>
      <c r="F2589" s="7"/>
      <c r="G2589" s="7"/>
      <c r="H2589" s="7"/>
      <c r="I2589" s="10"/>
      <c r="J2589" s="25"/>
      <c r="K2589" s="250"/>
      <c r="L2589" s="31"/>
      <c r="M2589" s="9"/>
      <c r="N2589" s="11" t="s">
        <v>25</v>
      </c>
      <c r="O2589" s="39"/>
      <c r="P2589" s="47"/>
      <c r="Q2589" s="13"/>
      <c r="R2589" s="248">
        <f t="shared" si="400"/>
        <v>0</v>
      </c>
      <c r="S2589" s="248">
        <f t="shared" si="401"/>
        <v>0</v>
      </c>
      <c r="T2589" s="248">
        <f t="shared" si="402"/>
        <v>0</v>
      </c>
      <c r="U2589" s="248">
        <f t="shared" si="403"/>
        <v>0</v>
      </c>
      <c r="V2589" s="13"/>
      <c r="W2589" s="7"/>
      <c r="AT2589" s="130"/>
      <c r="BF2589" s="33">
        <f t="shared" si="409"/>
        <v>41242</v>
      </c>
      <c r="BG2589" s="34">
        <f t="shared" si="404"/>
        <v>82.88000000000001</v>
      </c>
      <c r="BH2589" s="32">
        <f t="shared" si="405"/>
        <v>1</v>
      </c>
      <c r="BI2589" s="32">
        <f t="shared" si="406"/>
        <v>0</v>
      </c>
      <c r="BJ2589" s="69">
        <f t="shared" si="407"/>
        <v>0</v>
      </c>
      <c r="BK2589" s="158" t="str">
        <f t="shared" si="408"/>
        <v/>
      </c>
    </row>
    <row r="2590" spans="1:63" ht="12" customHeight="1" x14ac:dyDescent="0.2">
      <c r="A2590" s="8"/>
      <c r="B2590" s="7"/>
      <c r="C2590" s="7"/>
      <c r="D2590" s="7"/>
      <c r="E2590" s="7"/>
      <c r="F2590" s="7"/>
      <c r="G2590" s="7"/>
      <c r="H2590" s="7"/>
      <c r="I2590" s="10"/>
      <c r="J2590" s="25"/>
      <c r="K2590" s="250"/>
      <c r="L2590" s="31"/>
      <c r="M2590" s="9"/>
      <c r="N2590" s="11" t="s">
        <v>25</v>
      </c>
      <c r="O2590" s="39"/>
      <c r="P2590" s="47"/>
      <c r="Q2590" s="13"/>
      <c r="R2590" s="248">
        <f t="shared" si="400"/>
        <v>0</v>
      </c>
      <c r="S2590" s="248">
        <f t="shared" si="401"/>
        <v>0</v>
      </c>
      <c r="T2590" s="248">
        <f t="shared" si="402"/>
        <v>0</v>
      </c>
      <c r="U2590" s="248">
        <f t="shared" si="403"/>
        <v>0</v>
      </c>
      <c r="V2590" s="13"/>
      <c r="W2590" s="7"/>
      <c r="AT2590" s="130"/>
      <c r="BF2590" s="33">
        <f t="shared" si="409"/>
        <v>41242</v>
      </c>
      <c r="BG2590" s="34">
        <f t="shared" si="404"/>
        <v>82.88000000000001</v>
      </c>
      <c r="BH2590" s="32">
        <f t="shared" si="405"/>
        <v>1</v>
      </c>
      <c r="BI2590" s="32">
        <f t="shared" si="406"/>
        <v>0</v>
      </c>
      <c r="BJ2590" s="69">
        <f t="shared" si="407"/>
        <v>0</v>
      </c>
      <c r="BK2590" s="158" t="str">
        <f t="shared" si="408"/>
        <v/>
      </c>
    </row>
    <row r="2591" spans="1:63" ht="12" customHeight="1" x14ac:dyDescent="0.2">
      <c r="A2591" s="8"/>
      <c r="B2591" s="7"/>
      <c r="C2591" s="7"/>
      <c r="D2591" s="7"/>
      <c r="E2591" s="7"/>
      <c r="F2591" s="7"/>
      <c r="G2591" s="7"/>
      <c r="H2591" s="7"/>
      <c r="I2591" s="10"/>
      <c r="J2591" s="25"/>
      <c r="K2591" s="250"/>
      <c r="L2591" s="31"/>
      <c r="M2591" s="9"/>
      <c r="N2591" s="11" t="s">
        <v>25</v>
      </c>
      <c r="O2591" s="39"/>
      <c r="P2591" s="47"/>
      <c r="Q2591" s="13"/>
      <c r="R2591" s="248">
        <f t="shared" si="400"/>
        <v>0</v>
      </c>
      <c r="S2591" s="248">
        <f t="shared" si="401"/>
        <v>0</v>
      </c>
      <c r="T2591" s="248">
        <f t="shared" si="402"/>
        <v>0</v>
      </c>
      <c r="U2591" s="248">
        <f t="shared" si="403"/>
        <v>0</v>
      </c>
      <c r="V2591" s="13"/>
      <c r="W2591" s="7"/>
      <c r="AT2591" s="130"/>
      <c r="BF2591" s="33">
        <f t="shared" si="409"/>
        <v>41242</v>
      </c>
      <c r="BG2591" s="34">
        <f t="shared" si="404"/>
        <v>82.88000000000001</v>
      </c>
      <c r="BH2591" s="32">
        <f t="shared" si="405"/>
        <v>1</v>
      </c>
      <c r="BI2591" s="32">
        <f t="shared" si="406"/>
        <v>0</v>
      </c>
      <c r="BJ2591" s="69">
        <f t="shared" si="407"/>
        <v>0</v>
      </c>
      <c r="BK2591" s="158" t="str">
        <f t="shared" si="408"/>
        <v/>
      </c>
    </row>
    <row r="2592" spans="1:63" ht="12" customHeight="1" x14ac:dyDescent="0.2">
      <c r="A2592" s="8"/>
      <c r="B2592" s="7"/>
      <c r="C2592" s="7"/>
      <c r="D2592" s="7"/>
      <c r="E2592" s="7"/>
      <c r="F2592" s="7"/>
      <c r="G2592" s="7"/>
      <c r="H2592" s="7"/>
      <c r="I2592" s="10"/>
      <c r="J2592" s="25"/>
      <c r="K2592" s="250"/>
      <c r="L2592" s="31"/>
      <c r="M2592" s="9"/>
      <c r="N2592" s="11" t="s">
        <v>25</v>
      </c>
      <c r="O2592" s="39"/>
      <c r="P2592" s="47"/>
      <c r="Q2592" s="13"/>
      <c r="R2592" s="248">
        <f t="shared" si="400"/>
        <v>0</v>
      </c>
      <c r="S2592" s="248">
        <f t="shared" si="401"/>
        <v>0</v>
      </c>
      <c r="T2592" s="248">
        <f t="shared" si="402"/>
        <v>0</v>
      </c>
      <c r="U2592" s="248">
        <f t="shared" si="403"/>
        <v>0</v>
      </c>
      <c r="V2592" s="13"/>
      <c r="W2592" s="7"/>
      <c r="AT2592" s="130"/>
      <c r="BF2592" s="33">
        <f t="shared" si="409"/>
        <v>41242</v>
      </c>
      <c r="BG2592" s="34">
        <f t="shared" si="404"/>
        <v>82.88000000000001</v>
      </c>
      <c r="BH2592" s="32">
        <f t="shared" si="405"/>
        <v>1</v>
      </c>
      <c r="BI2592" s="32">
        <f t="shared" si="406"/>
        <v>0</v>
      </c>
      <c r="BJ2592" s="69">
        <f t="shared" si="407"/>
        <v>0</v>
      </c>
      <c r="BK2592" s="158" t="str">
        <f t="shared" si="408"/>
        <v/>
      </c>
    </row>
    <row r="2593" spans="1:63" ht="12" customHeight="1" x14ac:dyDescent="0.2">
      <c r="A2593" s="8"/>
      <c r="B2593" s="7"/>
      <c r="C2593" s="7"/>
      <c r="D2593" s="7"/>
      <c r="E2593" s="7"/>
      <c r="F2593" s="7"/>
      <c r="G2593" s="7"/>
      <c r="H2593" s="7"/>
      <c r="I2593" s="10"/>
      <c r="J2593" s="25"/>
      <c r="K2593" s="250"/>
      <c r="L2593" s="31"/>
      <c r="M2593" s="9"/>
      <c r="N2593" s="11" t="s">
        <v>25</v>
      </c>
      <c r="O2593" s="39"/>
      <c r="P2593" s="47"/>
      <c r="Q2593" s="13"/>
      <c r="R2593" s="248">
        <f t="shared" si="400"/>
        <v>0</v>
      </c>
      <c r="S2593" s="248">
        <f t="shared" si="401"/>
        <v>0</v>
      </c>
      <c r="T2593" s="248">
        <f t="shared" si="402"/>
        <v>0</v>
      </c>
      <c r="U2593" s="248">
        <f t="shared" si="403"/>
        <v>0</v>
      </c>
      <c r="V2593" s="13"/>
      <c r="W2593" s="7"/>
      <c r="AT2593" s="130"/>
      <c r="BF2593" s="33">
        <f t="shared" si="409"/>
        <v>41242</v>
      </c>
      <c r="BG2593" s="34">
        <f t="shared" si="404"/>
        <v>82.88000000000001</v>
      </c>
      <c r="BH2593" s="32">
        <f t="shared" si="405"/>
        <v>1</v>
      </c>
      <c r="BI2593" s="32">
        <f t="shared" si="406"/>
        <v>0</v>
      </c>
      <c r="BJ2593" s="69">
        <f t="shared" si="407"/>
        <v>0</v>
      </c>
      <c r="BK2593" s="158" t="str">
        <f t="shared" si="408"/>
        <v/>
      </c>
    </row>
    <row r="2594" spans="1:63" ht="12" customHeight="1" x14ac:dyDescent="0.2">
      <c r="A2594" s="8"/>
      <c r="B2594" s="7"/>
      <c r="C2594" s="7"/>
      <c r="D2594" s="7"/>
      <c r="E2594" s="7"/>
      <c r="F2594" s="7"/>
      <c r="G2594" s="7"/>
      <c r="H2594" s="7"/>
      <c r="I2594" s="10"/>
      <c r="J2594" s="25"/>
      <c r="K2594" s="250"/>
      <c r="L2594" s="31"/>
      <c r="M2594" s="9"/>
      <c r="N2594" s="11" t="s">
        <v>25</v>
      </c>
      <c r="O2594" s="39"/>
      <c r="P2594" s="47"/>
      <c r="Q2594" s="13"/>
      <c r="R2594" s="248">
        <f t="shared" si="400"/>
        <v>0</v>
      </c>
      <c r="S2594" s="248">
        <f t="shared" si="401"/>
        <v>0</v>
      </c>
      <c r="T2594" s="248">
        <f t="shared" si="402"/>
        <v>0</v>
      </c>
      <c r="U2594" s="248">
        <f t="shared" si="403"/>
        <v>0</v>
      </c>
      <c r="V2594" s="13"/>
      <c r="W2594" s="7"/>
      <c r="AT2594" s="130"/>
      <c r="BF2594" s="33">
        <f t="shared" si="409"/>
        <v>41242</v>
      </c>
      <c r="BG2594" s="34">
        <f t="shared" si="404"/>
        <v>82.88000000000001</v>
      </c>
      <c r="BH2594" s="32">
        <f t="shared" si="405"/>
        <v>1</v>
      </c>
      <c r="BI2594" s="32">
        <f t="shared" si="406"/>
        <v>0</v>
      </c>
      <c r="BJ2594" s="69">
        <f t="shared" si="407"/>
        <v>0</v>
      </c>
      <c r="BK2594" s="158" t="str">
        <f t="shared" si="408"/>
        <v/>
      </c>
    </row>
    <row r="2595" spans="1:63" ht="12" customHeight="1" x14ac:dyDescent="0.2">
      <c r="A2595" s="8"/>
      <c r="B2595" s="7"/>
      <c r="C2595" s="7"/>
      <c r="D2595" s="7"/>
      <c r="E2595" s="7"/>
      <c r="F2595" s="7"/>
      <c r="G2595" s="7"/>
      <c r="H2595" s="7"/>
      <c r="I2595" s="10"/>
      <c r="J2595" s="25"/>
      <c r="K2595" s="250"/>
      <c r="L2595" s="31"/>
      <c r="M2595" s="9"/>
      <c r="N2595" s="11" t="s">
        <v>25</v>
      </c>
      <c r="O2595" s="39"/>
      <c r="P2595" s="47"/>
      <c r="Q2595" s="13"/>
      <c r="R2595" s="248">
        <f t="shared" si="400"/>
        <v>0</v>
      </c>
      <c r="S2595" s="248">
        <f t="shared" si="401"/>
        <v>0</v>
      </c>
      <c r="T2595" s="248">
        <f t="shared" si="402"/>
        <v>0</v>
      </c>
      <c r="U2595" s="248">
        <f t="shared" si="403"/>
        <v>0</v>
      </c>
      <c r="V2595" s="13"/>
      <c r="W2595" s="7"/>
      <c r="AT2595" s="130"/>
      <c r="BF2595" s="33">
        <f t="shared" si="409"/>
        <v>41242</v>
      </c>
      <c r="BG2595" s="34">
        <f t="shared" si="404"/>
        <v>82.88000000000001</v>
      </c>
      <c r="BH2595" s="32">
        <f t="shared" si="405"/>
        <v>1</v>
      </c>
      <c r="BI2595" s="32">
        <f t="shared" si="406"/>
        <v>0</v>
      </c>
      <c r="BJ2595" s="69">
        <f t="shared" si="407"/>
        <v>0</v>
      </c>
      <c r="BK2595" s="158" t="str">
        <f t="shared" si="408"/>
        <v/>
      </c>
    </row>
    <row r="2596" spans="1:63" ht="12" customHeight="1" x14ac:dyDescent="0.2">
      <c r="A2596" s="8"/>
      <c r="B2596" s="7"/>
      <c r="C2596" s="7"/>
      <c r="D2596" s="7"/>
      <c r="E2596" s="7"/>
      <c r="F2596" s="7"/>
      <c r="G2596" s="7"/>
      <c r="H2596" s="7"/>
      <c r="I2596" s="10"/>
      <c r="J2596" s="25"/>
      <c r="K2596" s="250"/>
      <c r="L2596" s="31"/>
      <c r="M2596" s="9"/>
      <c r="N2596" s="11" t="s">
        <v>25</v>
      </c>
      <c r="O2596" s="39"/>
      <c r="P2596" s="47"/>
      <c r="Q2596" s="13"/>
      <c r="R2596" s="248">
        <f t="shared" si="400"/>
        <v>0</v>
      </c>
      <c r="S2596" s="248">
        <f t="shared" si="401"/>
        <v>0</v>
      </c>
      <c r="T2596" s="248">
        <f t="shared" si="402"/>
        <v>0</v>
      </c>
      <c r="U2596" s="248">
        <f t="shared" si="403"/>
        <v>0</v>
      </c>
      <c r="V2596" s="13"/>
      <c r="W2596" s="7"/>
      <c r="AT2596" s="130"/>
      <c r="BF2596" s="33">
        <f t="shared" si="409"/>
        <v>41242</v>
      </c>
      <c r="BG2596" s="34">
        <f t="shared" si="404"/>
        <v>82.88000000000001</v>
      </c>
      <c r="BH2596" s="32">
        <f t="shared" si="405"/>
        <v>1</v>
      </c>
      <c r="BI2596" s="32">
        <f t="shared" si="406"/>
        <v>0</v>
      </c>
      <c r="BJ2596" s="69">
        <f t="shared" si="407"/>
        <v>0</v>
      </c>
      <c r="BK2596" s="158" t="str">
        <f t="shared" si="408"/>
        <v/>
      </c>
    </row>
    <row r="2597" spans="1:63" ht="12" customHeight="1" x14ac:dyDescent="0.2">
      <c r="A2597" s="8"/>
      <c r="B2597" s="7"/>
      <c r="C2597" s="7"/>
      <c r="D2597" s="7"/>
      <c r="E2597" s="7"/>
      <c r="F2597" s="7"/>
      <c r="G2597" s="7"/>
      <c r="H2597" s="7"/>
      <c r="I2597" s="10"/>
      <c r="J2597" s="25"/>
      <c r="K2597" s="250"/>
      <c r="L2597" s="31"/>
      <c r="M2597" s="9"/>
      <c r="N2597" s="11" t="s">
        <v>25</v>
      </c>
      <c r="O2597" s="39"/>
      <c r="P2597" s="47"/>
      <c r="Q2597" s="13"/>
      <c r="R2597" s="248">
        <f t="shared" si="400"/>
        <v>0</v>
      </c>
      <c r="S2597" s="248">
        <f t="shared" si="401"/>
        <v>0</v>
      </c>
      <c r="T2597" s="248">
        <f t="shared" si="402"/>
        <v>0</v>
      </c>
      <c r="U2597" s="248">
        <f t="shared" si="403"/>
        <v>0</v>
      </c>
      <c r="V2597" s="13"/>
      <c r="W2597" s="7"/>
      <c r="AT2597" s="130"/>
      <c r="BF2597" s="33">
        <f t="shared" si="409"/>
        <v>41242</v>
      </c>
      <c r="BG2597" s="34">
        <f t="shared" si="404"/>
        <v>82.88000000000001</v>
      </c>
      <c r="BH2597" s="32">
        <f t="shared" si="405"/>
        <v>1</v>
      </c>
      <c r="BI2597" s="32">
        <f t="shared" si="406"/>
        <v>0</v>
      </c>
      <c r="BJ2597" s="69">
        <f t="shared" si="407"/>
        <v>0</v>
      </c>
      <c r="BK2597" s="158" t="str">
        <f t="shared" si="408"/>
        <v/>
      </c>
    </row>
    <row r="2598" spans="1:63" ht="12" customHeight="1" x14ac:dyDescent="0.2">
      <c r="A2598" s="8"/>
      <c r="B2598" s="7"/>
      <c r="C2598" s="7"/>
      <c r="D2598" s="7"/>
      <c r="E2598" s="7"/>
      <c r="F2598" s="7"/>
      <c r="G2598" s="7"/>
      <c r="H2598" s="7"/>
      <c r="I2598" s="10"/>
      <c r="J2598" s="25"/>
      <c r="K2598" s="250"/>
      <c r="L2598" s="31"/>
      <c r="M2598" s="9"/>
      <c r="N2598" s="11" t="s">
        <v>25</v>
      </c>
      <c r="O2598" s="39"/>
      <c r="P2598" s="47"/>
      <c r="Q2598" s="13"/>
      <c r="R2598" s="248">
        <f t="shared" si="400"/>
        <v>0</v>
      </c>
      <c r="S2598" s="248">
        <f t="shared" si="401"/>
        <v>0</v>
      </c>
      <c r="T2598" s="248">
        <f t="shared" si="402"/>
        <v>0</v>
      </c>
      <c r="U2598" s="248">
        <f t="shared" si="403"/>
        <v>0</v>
      </c>
      <c r="V2598" s="13"/>
      <c r="W2598" s="7"/>
      <c r="AT2598" s="130"/>
      <c r="BF2598" s="33">
        <f t="shared" si="409"/>
        <v>41242</v>
      </c>
      <c r="BG2598" s="34">
        <f t="shared" si="404"/>
        <v>82.88000000000001</v>
      </c>
      <c r="BH2598" s="32">
        <f t="shared" si="405"/>
        <v>1</v>
      </c>
      <c r="BI2598" s="32">
        <f t="shared" si="406"/>
        <v>0</v>
      </c>
      <c r="BJ2598" s="69">
        <f t="shared" si="407"/>
        <v>0</v>
      </c>
      <c r="BK2598" s="158" t="str">
        <f t="shared" si="408"/>
        <v/>
      </c>
    </row>
    <row r="2599" spans="1:63" ht="12" customHeight="1" x14ac:dyDescent="0.2">
      <c r="A2599" s="8"/>
      <c r="B2599" s="7"/>
      <c r="C2599" s="7"/>
      <c r="D2599" s="7"/>
      <c r="E2599" s="7"/>
      <c r="F2599" s="7"/>
      <c r="G2599" s="7"/>
      <c r="H2599" s="7"/>
      <c r="I2599" s="10"/>
      <c r="J2599" s="25"/>
      <c r="K2599" s="250"/>
      <c r="L2599" s="31"/>
      <c r="M2599" s="9"/>
      <c r="N2599" s="11" t="s">
        <v>25</v>
      </c>
      <c r="O2599" s="39"/>
      <c r="P2599" s="47"/>
      <c r="Q2599" s="13"/>
      <c r="R2599" s="248">
        <f t="shared" si="400"/>
        <v>0</v>
      </c>
      <c r="S2599" s="248">
        <f t="shared" si="401"/>
        <v>0</v>
      </c>
      <c r="T2599" s="248">
        <f t="shared" si="402"/>
        <v>0</v>
      </c>
      <c r="U2599" s="248">
        <f t="shared" si="403"/>
        <v>0</v>
      </c>
      <c r="V2599" s="13"/>
      <c r="W2599" s="7"/>
      <c r="AT2599" s="130"/>
      <c r="BF2599" s="33">
        <f t="shared" si="409"/>
        <v>41242</v>
      </c>
      <c r="BG2599" s="34">
        <f t="shared" si="404"/>
        <v>82.88000000000001</v>
      </c>
      <c r="BH2599" s="32">
        <f t="shared" si="405"/>
        <v>1</v>
      </c>
      <c r="BI2599" s="32">
        <f t="shared" si="406"/>
        <v>0</v>
      </c>
      <c r="BJ2599" s="69">
        <f t="shared" si="407"/>
        <v>0</v>
      </c>
      <c r="BK2599" s="158" t="str">
        <f t="shared" si="408"/>
        <v/>
      </c>
    </row>
    <row r="2600" spans="1:63" ht="12" customHeight="1" x14ac:dyDescent="0.2">
      <c r="A2600" s="8"/>
      <c r="B2600" s="7"/>
      <c r="C2600" s="7"/>
      <c r="D2600" s="7"/>
      <c r="E2600" s="7"/>
      <c r="F2600" s="7"/>
      <c r="G2600" s="7"/>
      <c r="H2600" s="7"/>
      <c r="I2600" s="10"/>
      <c r="J2600" s="25"/>
      <c r="K2600" s="250"/>
      <c r="L2600" s="31"/>
      <c r="M2600" s="9"/>
      <c r="N2600" s="11" t="s">
        <v>25</v>
      </c>
      <c r="O2600" s="39"/>
      <c r="P2600" s="47"/>
      <c r="Q2600" s="13"/>
      <c r="R2600" s="248">
        <f t="shared" si="400"/>
        <v>0</v>
      </c>
      <c r="S2600" s="248">
        <f t="shared" si="401"/>
        <v>0</v>
      </c>
      <c r="T2600" s="248">
        <f t="shared" si="402"/>
        <v>0</v>
      </c>
      <c r="U2600" s="248">
        <f t="shared" si="403"/>
        <v>0</v>
      </c>
      <c r="V2600" s="13"/>
      <c r="W2600" s="7"/>
      <c r="AT2600" s="130"/>
      <c r="BF2600" s="33">
        <f t="shared" si="409"/>
        <v>41242</v>
      </c>
      <c r="BG2600" s="34">
        <f t="shared" si="404"/>
        <v>82.88000000000001</v>
      </c>
      <c r="BH2600" s="32">
        <f t="shared" si="405"/>
        <v>1</v>
      </c>
      <c r="BI2600" s="32">
        <f t="shared" si="406"/>
        <v>0</v>
      </c>
      <c r="BJ2600" s="69">
        <f t="shared" si="407"/>
        <v>0</v>
      </c>
      <c r="BK2600" s="158" t="str">
        <f t="shared" si="408"/>
        <v/>
      </c>
    </row>
    <row r="2601" spans="1:63" ht="12" customHeight="1" x14ac:dyDescent="0.2">
      <c r="A2601" s="8"/>
      <c r="B2601" s="7"/>
      <c r="C2601" s="7"/>
      <c r="D2601" s="7"/>
      <c r="E2601" s="7"/>
      <c r="F2601" s="7"/>
      <c r="G2601" s="7"/>
      <c r="H2601" s="7"/>
      <c r="I2601" s="10"/>
      <c r="J2601" s="25"/>
      <c r="K2601" s="250"/>
      <c r="L2601" s="31"/>
      <c r="M2601" s="9"/>
      <c r="N2601" s="11" t="s">
        <v>25</v>
      </c>
      <c r="O2601" s="39"/>
      <c r="P2601" s="47"/>
      <c r="Q2601" s="13"/>
      <c r="R2601" s="248">
        <f t="shared" si="400"/>
        <v>0</v>
      </c>
      <c r="S2601" s="248">
        <f t="shared" si="401"/>
        <v>0</v>
      </c>
      <c r="T2601" s="248">
        <f t="shared" si="402"/>
        <v>0</v>
      </c>
      <c r="U2601" s="248">
        <f t="shared" si="403"/>
        <v>0</v>
      </c>
      <c r="V2601" s="13"/>
      <c r="W2601" s="7"/>
      <c r="AT2601" s="130"/>
      <c r="BF2601" s="33">
        <f t="shared" si="409"/>
        <v>41242</v>
      </c>
      <c r="BG2601" s="34">
        <f t="shared" si="404"/>
        <v>82.88000000000001</v>
      </c>
      <c r="BH2601" s="32">
        <f t="shared" si="405"/>
        <v>1</v>
      </c>
      <c r="BI2601" s="32">
        <f t="shared" si="406"/>
        <v>0</v>
      </c>
      <c r="BJ2601" s="69">
        <f t="shared" si="407"/>
        <v>0</v>
      </c>
      <c r="BK2601" s="158" t="str">
        <f t="shared" si="408"/>
        <v/>
      </c>
    </row>
    <row r="2602" spans="1:63" ht="12" customHeight="1" x14ac:dyDescent="0.2">
      <c r="A2602" s="8"/>
      <c r="B2602" s="7"/>
      <c r="C2602" s="7"/>
      <c r="D2602" s="7"/>
      <c r="E2602" s="7"/>
      <c r="F2602" s="7"/>
      <c r="G2602" s="7"/>
      <c r="H2602" s="7"/>
      <c r="I2602" s="10"/>
      <c r="J2602" s="25"/>
      <c r="K2602" s="250"/>
      <c r="L2602" s="31"/>
      <c r="M2602" s="9"/>
      <c r="N2602" s="11" t="s">
        <v>25</v>
      </c>
      <c r="O2602" s="39"/>
      <c r="P2602" s="47"/>
      <c r="Q2602" s="13"/>
      <c r="R2602" s="248">
        <f t="shared" si="400"/>
        <v>0</v>
      </c>
      <c r="S2602" s="248">
        <f t="shared" si="401"/>
        <v>0</v>
      </c>
      <c r="T2602" s="248">
        <f t="shared" si="402"/>
        <v>0</v>
      </c>
      <c r="U2602" s="248">
        <f t="shared" si="403"/>
        <v>0</v>
      </c>
      <c r="V2602" s="13"/>
      <c r="W2602" s="7"/>
      <c r="AT2602" s="130"/>
      <c r="BF2602" s="33">
        <f t="shared" si="409"/>
        <v>41242</v>
      </c>
      <c r="BG2602" s="34">
        <f t="shared" si="404"/>
        <v>82.88000000000001</v>
      </c>
      <c r="BH2602" s="32">
        <f t="shared" si="405"/>
        <v>1</v>
      </c>
      <c r="BI2602" s="32">
        <f t="shared" si="406"/>
        <v>0</v>
      </c>
      <c r="BJ2602" s="69">
        <f t="shared" si="407"/>
        <v>0</v>
      </c>
      <c r="BK2602" s="158" t="str">
        <f t="shared" si="408"/>
        <v/>
      </c>
    </row>
    <row r="2603" spans="1:63" ht="12" customHeight="1" x14ac:dyDescent="0.2">
      <c r="A2603" s="8"/>
      <c r="B2603" s="7"/>
      <c r="C2603" s="7"/>
      <c r="D2603" s="7"/>
      <c r="E2603" s="7"/>
      <c r="F2603" s="7"/>
      <c r="G2603" s="7"/>
      <c r="H2603" s="7"/>
      <c r="I2603" s="10"/>
      <c r="J2603" s="25"/>
      <c r="K2603" s="250"/>
      <c r="L2603" s="31"/>
      <c r="M2603" s="9"/>
      <c r="N2603" s="11" t="s">
        <v>25</v>
      </c>
      <c r="O2603" s="39"/>
      <c r="P2603" s="47"/>
      <c r="Q2603" s="13"/>
      <c r="R2603" s="248">
        <f t="shared" si="400"/>
        <v>0</v>
      </c>
      <c r="S2603" s="248">
        <f t="shared" si="401"/>
        <v>0</v>
      </c>
      <c r="T2603" s="248">
        <f t="shared" si="402"/>
        <v>0</v>
      </c>
      <c r="U2603" s="248">
        <f t="shared" si="403"/>
        <v>0</v>
      </c>
      <c r="V2603" s="13"/>
      <c r="W2603" s="7"/>
      <c r="AT2603" s="130"/>
      <c r="BF2603" s="33">
        <f t="shared" si="409"/>
        <v>41242</v>
      </c>
      <c r="BG2603" s="34">
        <f t="shared" si="404"/>
        <v>82.88000000000001</v>
      </c>
      <c r="BH2603" s="32">
        <f t="shared" si="405"/>
        <v>1</v>
      </c>
      <c r="BI2603" s="32">
        <f t="shared" si="406"/>
        <v>0</v>
      </c>
      <c r="BJ2603" s="69">
        <f t="shared" si="407"/>
        <v>0</v>
      </c>
      <c r="BK2603" s="158" t="str">
        <f t="shared" si="408"/>
        <v/>
      </c>
    </row>
    <row r="2604" spans="1:63" ht="12" customHeight="1" x14ac:dyDescent="0.2">
      <c r="A2604" s="8"/>
      <c r="B2604" s="7"/>
      <c r="C2604" s="7"/>
      <c r="D2604" s="7"/>
      <c r="E2604" s="7"/>
      <c r="F2604" s="7"/>
      <c r="G2604" s="7"/>
      <c r="H2604" s="7"/>
      <c r="I2604" s="10"/>
      <c r="J2604" s="25"/>
      <c r="K2604" s="250"/>
      <c r="L2604" s="31"/>
      <c r="M2604" s="9"/>
      <c r="N2604" s="11" t="s">
        <v>25</v>
      </c>
      <c r="O2604" s="39"/>
      <c r="P2604" s="47"/>
      <c r="Q2604" s="13"/>
      <c r="R2604" s="248">
        <f t="shared" si="400"/>
        <v>0</v>
      </c>
      <c r="S2604" s="248">
        <f t="shared" si="401"/>
        <v>0</v>
      </c>
      <c r="T2604" s="248">
        <f t="shared" si="402"/>
        <v>0</v>
      </c>
      <c r="U2604" s="248">
        <f t="shared" si="403"/>
        <v>0</v>
      </c>
      <c r="V2604" s="13"/>
      <c r="W2604" s="7"/>
      <c r="AT2604" s="130"/>
      <c r="BF2604" s="33">
        <f t="shared" si="409"/>
        <v>41242</v>
      </c>
      <c r="BG2604" s="34">
        <f t="shared" si="404"/>
        <v>82.88000000000001</v>
      </c>
      <c r="BH2604" s="32">
        <f t="shared" si="405"/>
        <v>1</v>
      </c>
      <c r="BI2604" s="32">
        <f t="shared" si="406"/>
        <v>0</v>
      </c>
      <c r="BJ2604" s="69">
        <f t="shared" si="407"/>
        <v>0</v>
      </c>
      <c r="BK2604" s="158" t="str">
        <f t="shared" si="408"/>
        <v/>
      </c>
    </row>
    <row r="2605" spans="1:63" ht="12" customHeight="1" x14ac:dyDescent="0.2">
      <c r="A2605" s="8"/>
      <c r="B2605" s="7"/>
      <c r="C2605" s="7"/>
      <c r="D2605" s="7"/>
      <c r="E2605" s="7"/>
      <c r="F2605" s="7"/>
      <c r="G2605" s="7"/>
      <c r="H2605" s="7"/>
      <c r="I2605" s="10"/>
      <c r="J2605" s="25"/>
      <c r="K2605" s="250"/>
      <c r="L2605" s="31"/>
      <c r="M2605" s="9"/>
      <c r="N2605" s="11" t="s">
        <v>25</v>
      </c>
      <c r="O2605" s="39"/>
      <c r="P2605" s="47"/>
      <c r="Q2605" s="13"/>
      <c r="R2605" s="248">
        <f t="shared" si="400"/>
        <v>0</v>
      </c>
      <c r="S2605" s="248">
        <f t="shared" si="401"/>
        <v>0</v>
      </c>
      <c r="T2605" s="248">
        <f t="shared" si="402"/>
        <v>0</v>
      </c>
      <c r="U2605" s="248">
        <f t="shared" si="403"/>
        <v>0</v>
      </c>
      <c r="V2605" s="13"/>
      <c r="W2605" s="7"/>
      <c r="AT2605" s="130"/>
      <c r="BF2605" s="33">
        <f t="shared" si="409"/>
        <v>41242</v>
      </c>
      <c r="BG2605" s="34">
        <f t="shared" si="404"/>
        <v>82.88000000000001</v>
      </c>
      <c r="BH2605" s="32">
        <f t="shared" si="405"/>
        <v>1</v>
      </c>
      <c r="BI2605" s="32">
        <f t="shared" si="406"/>
        <v>0</v>
      </c>
      <c r="BJ2605" s="69">
        <f t="shared" si="407"/>
        <v>0</v>
      </c>
      <c r="BK2605" s="158" t="str">
        <f t="shared" si="408"/>
        <v/>
      </c>
    </row>
    <row r="2606" spans="1:63" ht="12" customHeight="1" x14ac:dyDescent="0.2">
      <c r="A2606" s="8"/>
      <c r="B2606" s="7"/>
      <c r="C2606" s="7"/>
      <c r="D2606" s="7"/>
      <c r="E2606" s="7"/>
      <c r="F2606" s="7"/>
      <c r="G2606" s="7"/>
      <c r="H2606" s="7"/>
      <c r="I2606" s="10"/>
      <c r="J2606" s="25"/>
      <c r="K2606" s="250"/>
      <c r="L2606" s="31"/>
      <c r="M2606" s="9"/>
      <c r="N2606" s="11" t="s">
        <v>25</v>
      </c>
      <c r="O2606" s="39"/>
      <c r="P2606" s="47"/>
      <c r="Q2606" s="13"/>
      <c r="R2606" s="248">
        <f t="shared" si="400"/>
        <v>0</v>
      </c>
      <c r="S2606" s="248">
        <f t="shared" si="401"/>
        <v>0</v>
      </c>
      <c r="T2606" s="248">
        <f t="shared" si="402"/>
        <v>0</v>
      </c>
      <c r="U2606" s="248">
        <f t="shared" si="403"/>
        <v>0</v>
      </c>
      <c r="V2606" s="13"/>
      <c r="W2606" s="7"/>
      <c r="AT2606" s="130"/>
      <c r="BF2606" s="33">
        <f t="shared" si="409"/>
        <v>41242</v>
      </c>
      <c r="BG2606" s="34">
        <f t="shared" si="404"/>
        <v>82.88000000000001</v>
      </c>
      <c r="BH2606" s="32">
        <f t="shared" si="405"/>
        <v>1</v>
      </c>
      <c r="BI2606" s="32">
        <f t="shared" si="406"/>
        <v>0</v>
      </c>
      <c r="BJ2606" s="69">
        <f t="shared" si="407"/>
        <v>0</v>
      </c>
      <c r="BK2606" s="158" t="str">
        <f t="shared" si="408"/>
        <v/>
      </c>
    </row>
    <row r="2607" spans="1:63" ht="12" customHeight="1" x14ac:dyDescent="0.2">
      <c r="A2607" s="8"/>
      <c r="B2607" s="7"/>
      <c r="C2607" s="7"/>
      <c r="D2607" s="7"/>
      <c r="E2607" s="7"/>
      <c r="F2607" s="7"/>
      <c r="G2607" s="7"/>
      <c r="H2607" s="7"/>
      <c r="I2607" s="10"/>
      <c r="J2607" s="25"/>
      <c r="K2607" s="250"/>
      <c r="L2607" s="31"/>
      <c r="M2607" s="9"/>
      <c r="N2607" s="11" t="s">
        <v>25</v>
      </c>
      <c r="O2607" s="39"/>
      <c r="P2607" s="47"/>
      <c r="Q2607" s="13"/>
      <c r="R2607" s="248">
        <f t="shared" si="400"/>
        <v>0</v>
      </c>
      <c r="S2607" s="248">
        <f t="shared" si="401"/>
        <v>0</v>
      </c>
      <c r="T2607" s="248">
        <f t="shared" si="402"/>
        <v>0</v>
      </c>
      <c r="U2607" s="248">
        <f t="shared" si="403"/>
        <v>0</v>
      </c>
      <c r="V2607" s="13"/>
      <c r="W2607" s="7"/>
      <c r="AT2607" s="130"/>
      <c r="BF2607" s="33">
        <f t="shared" si="409"/>
        <v>41242</v>
      </c>
      <c r="BG2607" s="34">
        <f t="shared" si="404"/>
        <v>82.88000000000001</v>
      </c>
      <c r="BH2607" s="32">
        <f t="shared" si="405"/>
        <v>1</v>
      </c>
      <c r="BI2607" s="32">
        <f t="shared" si="406"/>
        <v>0</v>
      </c>
      <c r="BJ2607" s="69">
        <f t="shared" si="407"/>
        <v>0</v>
      </c>
      <c r="BK2607" s="158" t="str">
        <f t="shared" si="408"/>
        <v/>
      </c>
    </row>
    <row r="2608" spans="1:63" ht="12" customHeight="1" x14ac:dyDescent="0.2">
      <c r="A2608" s="8"/>
      <c r="B2608" s="7"/>
      <c r="C2608" s="7"/>
      <c r="D2608" s="7"/>
      <c r="E2608" s="7"/>
      <c r="F2608" s="7"/>
      <c r="G2608" s="7"/>
      <c r="H2608" s="7"/>
      <c r="I2608" s="10"/>
      <c r="J2608" s="25"/>
      <c r="K2608" s="250"/>
      <c r="L2608" s="31"/>
      <c r="M2608" s="9"/>
      <c r="N2608" s="11" t="s">
        <v>25</v>
      </c>
      <c r="O2608" s="39"/>
      <c r="P2608" s="47"/>
      <c r="Q2608" s="13"/>
      <c r="R2608" s="248">
        <f t="shared" si="400"/>
        <v>0</v>
      </c>
      <c r="S2608" s="248">
        <f t="shared" si="401"/>
        <v>0</v>
      </c>
      <c r="T2608" s="248">
        <f t="shared" si="402"/>
        <v>0</v>
      </c>
      <c r="U2608" s="248">
        <f t="shared" si="403"/>
        <v>0</v>
      </c>
      <c r="V2608" s="13"/>
      <c r="W2608" s="7"/>
      <c r="AT2608" s="130"/>
      <c r="BF2608" s="33">
        <f t="shared" si="409"/>
        <v>41242</v>
      </c>
      <c r="BG2608" s="34">
        <f t="shared" si="404"/>
        <v>82.88000000000001</v>
      </c>
      <c r="BH2608" s="32">
        <f t="shared" si="405"/>
        <v>1</v>
      </c>
      <c r="BI2608" s="32">
        <f t="shared" si="406"/>
        <v>0</v>
      </c>
      <c r="BJ2608" s="69">
        <f t="shared" si="407"/>
        <v>0</v>
      </c>
      <c r="BK2608" s="158" t="str">
        <f t="shared" si="408"/>
        <v/>
      </c>
    </row>
    <row r="2609" spans="1:63" ht="12" customHeight="1" x14ac:dyDescent="0.2">
      <c r="A2609" s="8"/>
      <c r="B2609" s="7"/>
      <c r="C2609" s="7"/>
      <c r="D2609" s="7"/>
      <c r="E2609" s="7"/>
      <c r="F2609" s="7"/>
      <c r="G2609" s="7"/>
      <c r="H2609" s="7"/>
      <c r="I2609" s="10"/>
      <c r="J2609" s="25"/>
      <c r="K2609" s="250"/>
      <c r="L2609" s="31"/>
      <c r="M2609" s="9"/>
      <c r="N2609" s="11" t="s">
        <v>25</v>
      </c>
      <c r="O2609" s="39"/>
      <c r="P2609" s="47"/>
      <c r="Q2609" s="13"/>
      <c r="R2609" s="248">
        <f t="shared" si="400"/>
        <v>0</v>
      </c>
      <c r="S2609" s="248">
        <f t="shared" si="401"/>
        <v>0</v>
      </c>
      <c r="T2609" s="248">
        <f t="shared" si="402"/>
        <v>0</v>
      </c>
      <c r="U2609" s="248">
        <f t="shared" si="403"/>
        <v>0</v>
      </c>
      <c r="V2609" s="13"/>
      <c r="W2609" s="7"/>
      <c r="AT2609" s="130"/>
      <c r="BF2609" s="33">
        <f t="shared" si="409"/>
        <v>41242</v>
      </c>
      <c r="BG2609" s="34">
        <f t="shared" si="404"/>
        <v>82.88000000000001</v>
      </c>
      <c r="BH2609" s="32">
        <f t="shared" si="405"/>
        <v>1</v>
      </c>
      <c r="BI2609" s="32">
        <f t="shared" si="406"/>
        <v>0</v>
      </c>
      <c r="BJ2609" s="69">
        <f t="shared" si="407"/>
        <v>0</v>
      </c>
      <c r="BK2609" s="158" t="str">
        <f t="shared" si="408"/>
        <v/>
      </c>
    </row>
    <row r="2610" spans="1:63" ht="12" customHeight="1" x14ac:dyDescent="0.2">
      <c r="A2610" s="8"/>
      <c r="B2610" s="7"/>
      <c r="C2610" s="7"/>
      <c r="D2610" s="7"/>
      <c r="E2610" s="7"/>
      <c r="F2610" s="7"/>
      <c r="G2610" s="7"/>
      <c r="H2610" s="7"/>
      <c r="I2610" s="10"/>
      <c r="J2610" s="25"/>
      <c r="K2610" s="250"/>
      <c r="L2610" s="31"/>
      <c r="M2610" s="9"/>
      <c r="N2610" s="11" t="s">
        <v>25</v>
      </c>
      <c r="O2610" s="39"/>
      <c r="P2610" s="47"/>
      <c r="Q2610" s="13"/>
      <c r="R2610" s="248">
        <f t="shared" si="400"/>
        <v>0</v>
      </c>
      <c r="S2610" s="248">
        <f t="shared" si="401"/>
        <v>0</v>
      </c>
      <c r="T2610" s="248">
        <f t="shared" si="402"/>
        <v>0</v>
      </c>
      <c r="U2610" s="248">
        <f t="shared" si="403"/>
        <v>0</v>
      </c>
      <c r="V2610" s="13"/>
      <c r="W2610" s="7"/>
      <c r="AT2610" s="130"/>
      <c r="BF2610" s="33">
        <f t="shared" si="409"/>
        <v>41242</v>
      </c>
      <c r="BG2610" s="34">
        <f t="shared" si="404"/>
        <v>82.88000000000001</v>
      </c>
      <c r="BH2610" s="32">
        <f t="shared" si="405"/>
        <v>1</v>
      </c>
      <c r="BI2610" s="32">
        <f t="shared" si="406"/>
        <v>0</v>
      </c>
      <c r="BJ2610" s="69">
        <f t="shared" si="407"/>
        <v>0</v>
      </c>
      <c r="BK2610" s="158" t="str">
        <f t="shared" si="408"/>
        <v/>
      </c>
    </row>
    <row r="2611" spans="1:63" ht="12" customHeight="1" x14ac:dyDescent="0.2">
      <c r="A2611" s="8"/>
      <c r="B2611" s="7"/>
      <c r="C2611" s="7"/>
      <c r="D2611" s="7"/>
      <c r="E2611" s="7"/>
      <c r="F2611" s="7"/>
      <c r="G2611" s="7"/>
      <c r="H2611" s="7"/>
      <c r="I2611" s="10"/>
      <c r="J2611" s="25"/>
      <c r="K2611" s="250"/>
      <c r="L2611" s="31"/>
      <c r="M2611" s="9"/>
      <c r="N2611" s="11" t="s">
        <v>25</v>
      </c>
      <c r="O2611" s="39"/>
      <c r="P2611" s="47"/>
      <c r="Q2611" s="13"/>
      <c r="R2611" s="248">
        <f t="shared" si="400"/>
        <v>0</v>
      </c>
      <c r="S2611" s="248">
        <f t="shared" si="401"/>
        <v>0</v>
      </c>
      <c r="T2611" s="248">
        <f t="shared" si="402"/>
        <v>0</v>
      </c>
      <c r="U2611" s="248">
        <f t="shared" si="403"/>
        <v>0</v>
      </c>
      <c r="V2611" s="13"/>
      <c r="W2611" s="7"/>
      <c r="AT2611" s="130"/>
      <c r="BF2611" s="33">
        <f t="shared" si="409"/>
        <v>41242</v>
      </c>
      <c r="BG2611" s="34">
        <f t="shared" si="404"/>
        <v>82.88000000000001</v>
      </c>
      <c r="BH2611" s="32">
        <f t="shared" si="405"/>
        <v>1</v>
      </c>
      <c r="BI2611" s="32">
        <f t="shared" si="406"/>
        <v>0</v>
      </c>
      <c r="BJ2611" s="69">
        <f t="shared" si="407"/>
        <v>0</v>
      </c>
      <c r="BK2611" s="158" t="str">
        <f t="shared" si="408"/>
        <v/>
      </c>
    </row>
    <row r="2612" spans="1:63" ht="12" customHeight="1" x14ac:dyDescent="0.2">
      <c r="A2612" s="8"/>
      <c r="B2612" s="7"/>
      <c r="C2612" s="7"/>
      <c r="D2612" s="7"/>
      <c r="E2612" s="7"/>
      <c r="F2612" s="7"/>
      <c r="G2612" s="7"/>
      <c r="H2612" s="7"/>
      <c r="I2612" s="10"/>
      <c r="J2612" s="25"/>
      <c r="K2612" s="250"/>
      <c r="L2612" s="31"/>
      <c r="M2612" s="9"/>
      <c r="N2612" s="11" t="s">
        <v>25</v>
      </c>
      <c r="O2612" s="39"/>
      <c r="P2612" s="47"/>
      <c r="Q2612" s="13"/>
      <c r="R2612" s="248">
        <f t="shared" si="400"/>
        <v>0</v>
      </c>
      <c r="S2612" s="248">
        <f t="shared" si="401"/>
        <v>0</v>
      </c>
      <c r="T2612" s="248">
        <f t="shared" si="402"/>
        <v>0</v>
      </c>
      <c r="U2612" s="248">
        <f t="shared" si="403"/>
        <v>0</v>
      </c>
      <c r="V2612" s="13"/>
      <c r="W2612" s="7"/>
      <c r="AT2612" s="130"/>
      <c r="BF2612" s="33">
        <f t="shared" si="409"/>
        <v>41242</v>
      </c>
      <c r="BG2612" s="34">
        <f t="shared" si="404"/>
        <v>82.88000000000001</v>
      </c>
      <c r="BH2612" s="32">
        <f t="shared" si="405"/>
        <v>1</v>
      </c>
      <c r="BI2612" s="32">
        <f t="shared" si="406"/>
        <v>0</v>
      </c>
      <c r="BJ2612" s="69">
        <f t="shared" si="407"/>
        <v>0</v>
      </c>
      <c r="BK2612" s="158" t="str">
        <f t="shared" si="408"/>
        <v/>
      </c>
    </row>
    <row r="2613" spans="1:63" ht="12" customHeight="1" x14ac:dyDescent="0.2">
      <c r="A2613" s="8"/>
      <c r="B2613" s="7"/>
      <c r="C2613" s="7"/>
      <c r="D2613" s="7"/>
      <c r="E2613" s="7"/>
      <c r="F2613" s="7"/>
      <c r="G2613" s="7"/>
      <c r="H2613" s="7"/>
      <c r="I2613" s="10"/>
      <c r="J2613" s="25"/>
      <c r="K2613" s="250"/>
      <c r="L2613" s="31"/>
      <c r="M2613" s="9"/>
      <c r="N2613" s="11" t="s">
        <v>25</v>
      </c>
      <c r="O2613" s="39"/>
      <c r="P2613" s="47"/>
      <c r="Q2613" s="13"/>
      <c r="R2613" s="248">
        <f t="shared" si="400"/>
        <v>0</v>
      </c>
      <c r="S2613" s="248">
        <f t="shared" si="401"/>
        <v>0</v>
      </c>
      <c r="T2613" s="248">
        <f t="shared" si="402"/>
        <v>0</v>
      </c>
      <c r="U2613" s="248">
        <f t="shared" si="403"/>
        <v>0</v>
      </c>
      <c r="V2613" s="13"/>
      <c r="W2613" s="7"/>
      <c r="AT2613" s="130"/>
      <c r="BF2613" s="33">
        <f t="shared" si="409"/>
        <v>41242</v>
      </c>
      <c r="BG2613" s="34">
        <f t="shared" si="404"/>
        <v>82.88000000000001</v>
      </c>
      <c r="BH2613" s="32">
        <f t="shared" si="405"/>
        <v>1</v>
      </c>
      <c r="BI2613" s="32">
        <f t="shared" si="406"/>
        <v>0</v>
      </c>
      <c r="BJ2613" s="69">
        <f t="shared" si="407"/>
        <v>0</v>
      </c>
      <c r="BK2613" s="158" t="str">
        <f t="shared" si="408"/>
        <v/>
      </c>
    </row>
    <row r="2614" spans="1:63" ht="12" customHeight="1" x14ac:dyDescent="0.2">
      <c r="A2614" s="8"/>
      <c r="B2614" s="7"/>
      <c r="C2614" s="7"/>
      <c r="D2614" s="7"/>
      <c r="E2614" s="7"/>
      <c r="F2614" s="7"/>
      <c r="G2614" s="7"/>
      <c r="H2614" s="7"/>
      <c r="I2614" s="10"/>
      <c r="J2614" s="25"/>
      <c r="K2614" s="250"/>
      <c r="L2614" s="31"/>
      <c r="M2614" s="9"/>
      <c r="N2614" s="11" t="s">
        <v>25</v>
      </c>
      <c r="O2614" s="39"/>
      <c r="P2614" s="47"/>
      <c r="Q2614" s="13"/>
      <c r="R2614" s="248">
        <f t="shared" si="400"/>
        <v>0</v>
      </c>
      <c r="S2614" s="248">
        <f t="shared" si="401"/>
        <v>0</v>
      </c>
      <c r="T2614" s="248">
        <f t="shared" si="402"/>
        <v>0</v>
      </c>
      <c r="U2614" s="248">
        <f t="shared" si="403"/>
        <v>0</v>
      </c>
      <c r="V2614" s="13"/>
      <c r="W2614" s="7"/>
      <c r="AT2614" s="130"/>
      <c r="BF2614" s="33">
        <f t="shared" si="409"/>
        <v>41242</v>
      </c>
      <c r="BG2614" s="34">
        <f t="shared" si="404"/>
        <v>82.88000000000001</v>
      </c>
      <c r="BH2614" s="32">
        <f t="shared" si="405"/>
        <v>1</v>
      </c>
      <c r="BI2614" s="32">
        <f t="shared" si="406"/>
        <v>0</v>
      </c>
      <c r="BJ2614" s="69">
        <f t="shared" si="407"/>
        <v>0</v>
      </c>
      <c r="BK2614" s="158" t="str">
        <f t="shared" si="408"/>
        <v/>
      </c>
    </row>
    <row r="2615" spans="1:63" ht="12" customHeight="1" x14ac:dyDescent="0.2">
      <c r="A2615" s="8"/>
      <c r="B2615" s="7"/>
      <c r="C2615" s="7"/>
      <c r="D2615" s="7"/>
      <c r="E2615" s="7"/>
      <c r="F2615" s="7"/>
      <c r="G2615" s="7"/>
      <c r="H2615" s="7"/>
      <c r="I2615" s="10"/>
      <c r="J2615" s="25"/>
      <c r="K2615" s="250"/>
      <c r="L2615" s="31"/>
      <c r="M2615" s="9"/>
      <c r="N2615" s="11" t="s">
        <v>25</v>
      </c>
      <c r="O2615" s="39"/>
      <c r="P2615" s="47"/>
      <c r="Q2615" s="13"/>
      <c r="R2615" s="248">
        <f t="shared" si="400"/>
        <v>0</v>
      </c>
      <c r="S2615" s="248">
        <f t="shared" si="401"/>
        <v>0</v>
      </c>
      <c r="T2615" s="248">
        <f t="shared" si="402"/>
        <v>0</v>
      </c>
      <c r="U2615" s="248">
        <f t="shared" si="403"/>
        <v>0</v>
      </c>
      <c r="V2615" s="13"/>
      <c r="W2615" s="7"/>
      <c r="AT2615" s="130"/>
      <c r="BF2615" s="33">
        <f t="shared" si="409"/>
        <v>41242</v>
      </c>
      <c r="BG2615" s="34">
        <f t="shared" si="404"/>
        <v>82.88000000000001</v>
      </c>
      <c r="BH2615" s="32">
        <f t="shared" si="405"/>
        <v>1</v>
      </c>
      <c r="BI2615" s="32">
        <f t="shared" si="406"/>
        <v>0</v>
      </c>
      <c r="BJ2615" s="69">
        <f t="shared" si="407"/>
        <v>0</v>
      </c>
      <c r="BK2615" s="158" t="str">
        <f t="shared" si="408"/>
        <v/>
      </c>
    </row>
    <row r="2616" spans="1:63" ht="12" customHeight="1" x14ac:dyDescent="0.2">
      <c r="A2616" s="8"/>
      <c r="B2616" s="7"/>
      <c r="C2616" s="7"/>
      <c r="D2616" s="7"/>
      <c r="E2616" s="7"/>
      <c r="F2616" s="7"/>
      <c r="G2616" s="7"/>
      <c r="H2616" s="7"/>
      <c r="I2616" s="10"/>
      <c r="J2616" s="25"/>
      <c r="K2616" s="250"/>
      <c r="L2616" s="31"/>
      <c r="M2616" s="9"/>
      <c r="N2616" s="11" t="s">
        <v>25</v>
      </c>
      <c r="O2616" s="39"/>
      <c r="P2616" s="47"/>
      <c r="Q2616" s="13"/>
      <c r="R2616" s="248">
        <f t="shared" si="400"/>
        <v>0</v>
      </c>
      <c r="S2616" s="248">
        <f t="shared" si="401"/>
        <v>0</v>
      </c>
      <c r="T2616" s="248">
        <f t="shared" si="402"/>
        <v>0</v>
      </c>
      <c r="U2616" s="248">
        <f t="shared" si="403"/>
        <v>0</v>
      </c>
      <c r="V2616" s="13"/>
      <c r="W2616" s="7"/>
      <c r="AT2616" s="130"/>
      <c r="BF2616" s="33">
        <f t="shared" si="409"/>
        <v>41242</v>
      </c>
      <c r="BG2616" s="34">
        <f t="shared" si="404"/>
        <v>82.88000000000001</v>
      </c>
      <c r="BH2616" s="32">
        <f t="shared" si="405"/>
        <v>1</v>
      </c>
      <c r="BI2616" s="32">
        <f t="shared" si="406"/>
        <v>0</v>
      </c>
      <c r="BJ2616" s="69">
        <f t="shared" si="407"/>
        <v>0</v>
      </c>
      <c r="BK2616" s="158" t="str">
        <f t="shared" si="408"/>
        <v/>
      </c>
    </row>
    <row r="2617" spans="1:63" ht="12" customHeight="1" x14ac:dyDescent="0.2">
      <c r="A2617" s="8"/>
      <c r="B2617" s="7"/>
      <c r="C2617" s="7"/>
      <c r="D2617" s="7"/>
      <c r="E2617" s="7"/>
      <c r="F2617" s="7"/>
      <c r="G2617" s="7"/>
      <c r="H2617" s="7"/>
      <c r="I2617" s="10"/>
      <c r="J2617" s="25"/>
      <c r="K2617" s="250"/>
      <c r="L2617" s="31"/>
      <c r="M2617" s="9"/>
      <c r="N2617" s="11" t="s">
        <v>25</v>
      </c>
      <c r="O2617" s="39"/>
      <c r="P2617" s="47"/>
      <c r="Q2617" s="13"/>
      <c r="R2617" s="248">
        <f t="shared" si="400"/>
        <v>0</v>
      </c>
      <c r="S2617" s="248">
        <f t="shared" si="401"/>
        <v>0</v>
      </c>
      <c r="T2617" s="248">
        <f t="shared" si="402"/>
        <v>0</v>
      </c>
      <c r="U2617" s="248">
        <f t="shared" si="403"/>
        <v>0</v>
      </c>
      <c r="V2617" s="13"/>
      <c r="W2617" s="7"/>
      <c r="AT2617" s="130"/>
      <c r="BF2617" s="33">
        <f t="shared" si="409"/>
        <v>41242</v>
      </c>
      <c r="BG2617" s="34">
        <f t="shared" si="404"/>
        <v>82.88000000000001</v>
      </c>
      <c r="BH2617" s="32">
        <f t="shared" si="405"/>
        <v>1</v>
      </c>
      <c r="BI2617" s="32">
        <f t="shared" si="406"/>
        <v>0</v>
      </c>
      <c r="BJ2617" s="69">
        <f t="shared" si="407"/>
        <v>0</v>
      </c>
      <c r="BK2617" s="158" t="str">
        <f t="shared" si="408"/>
        <v/>
      </c>
    </row>
    <row r="2618" spans="1:63" ht="12" customHeight="1" x14ac:dyDescent="0.2">
      <c r="A2618" s="8"/>
      <c r="B2618" s="7"/>
      <c r="C2618" s="7"/>
      <c r="D2618" s="7"/>
      <c r="E2618" s="7"/>
      <c r="F2618" s="7"/>
      <c r="G2618" s="7"/>
      <c r="H2618" s="7"/>
      <c r="I2618" s="10"/>
      <c r="J2618" s="25"/>
      <c r="K2618" s="250"/>
      <c r="L2618" s="31"/>
      <c r="M2618" s="9"/>
      <c r="N2618" s="11" t="s">
        <v>25</v>
      </c>
      <c r="O2618" s="39"/>
      <c r="P2618" s="47"/>
      <c r="Q2618" s="13"/>
      <c r="R2618" s="248">
        <f t="shared" si="400"/>
        <v>0</v>
      </c>
      <c r="S2618" s="248">
        <f t="shared" si="401"/>
        <v>0</v>
      </c>
      <c r="T2618" s="248">
        <f t="shared" si="402"/>
        <v>0</v>
      </c>
      <c r="U2618" s="248">
        <f t="shared" si="403"/>
        <v>0</v>
      </c>
      <c r="V2618" s="13"/>
      <c r="W2618" s="7"/>
      <c r="AT2618" s="130"/>
      <c r="BF2618" s="33">
        <f t="shared" si="409"/>
        <v>41242</v>
      </c>
      <c r="BG2618" s="34">
        <f t="shared" si="404"/>
        <v>82.88000000000001</v>
      </c>
      <c r="BH2618" s="32">
        <f t="shared" si="405"/>
        <v>1</v>
      </c>
      <c r="BI2618" s="32">
        <f t="shared" si="406"/>
        <v>0</v>
      </c>
      <c r="BJ2618" s="69">
        <f t="shared" si="407"/>
        <v>0</v>
      </c>
      <c r="BK2618" s="158" t="str">
        <f t="shared" si="408"/>
        <v/>
      </c>
    </row>
    <row r="2619" spans="1:63" ht="12" customHeight="1" x14ac:dyDescent="0.2">
      <c r="A2619" s="8"/>
      <c r="B2619" s="7"/>
      <c r="C2619" s="7"/>
      <c r="D2619" s="7"/>
      <c r="E2619" s="7"/>
      <c r="F2619" s="7"/>
      <c r="G2619" s="7"/>
      <c r="H2619" s="7"/>
      <c r="I2619" s="10"/>
      <c r="J2619" s="25"/>
      <c r="K2619" s="250"/>
      <c r="L2619" s="31"/>
      <c r="M2619" s="9"/>
      <c r="N2619" s="11" t="s">
        <v>25</v>
      </c>
      <c r="O2619" s="39"/>
      <c r="P2619" s="47"/>
      <c r="Q2619" s="13"/>
      <c r="R2619" s="248">
        <f t="shared" si="400"/>
        <v>0</v>
      </c>
      <c r="S2619" s="248">
        <f t="shared" si="401"/>
        <v>0</v>
      </c>
      <c r="T2619" s="248">
        <f t="shared" si="402"/>
        <v>0</v>
      </c>
      <c r="U2619" s="248">
        <f t="shared" si="403"/>
        <v>0</v>
      </c>
      <c r="V2619" s="13"/>
      <c r="W2619" s="7"/>
      <c r="AT2619" s="130"/>
      <c r="BF2619" s="33">
        <f t="shared" si="409"/>
        <v>41242</v>
      </c>
      <c r="BG2619" s="34">
        <f t="shared" si="404"/>
        <v>82.88000000000001</v>
      </c>
      <c r="BH2619" s="32">
        <f t="shared" si="405"/>
        <v>1</v>
      </c>
      <c r="BI2619" s="32">
        <f t="shared" si="406"/>
        <v>0</v>
      </c>
      <c r="BJ2619" s="69">
        <f t="shared" si="407"/>
        <v>0</v>
      </c>
      <c r="BK2619" s="158" t="str">
        <f t="shared" si="408"/>
        <v/>
      </c>
    </row>
    <row r="2620" spans="1:63" ht="12" customHeight="1" x14ac:dyDescent="0.2">
      <c r="A2620" s="8"/>
      <c r="B2620" s="7"/>
      <c r="C2620" s="7"/>
      <c r="D2620" s="7"/>
      <c r="E2620" s="7"/>
      <c r="F2620" s="7"/>
      <c r="G2620" s="7"/>
      <c r="H2620" s="7"/>
      <c r="I2620" s="10"/>
      <c r="J2620" s="25"/>
      <c r="K2620" s="250"/>
      <c r="L2620" s="31"/>
      <c r="M2620" s="9"/>
      <c r="N2620" s="11" t="s">
        <v>25</v>
      </c>
      <c r="O2620" s="39"/>
      <c r="P2620" s="47"/>
      <c r="Q2620" s="13"/>
      <c r="R2620" s="248">
        <f t="shared" si="400"/>
        <v>0</v>
      </c>
      <c r="S2620" s="248">
        <f t="shared" si="401"/>
        <v>0</v>
      </c>
      <c r="T2620" s="248">
        <f t="shared" si="402"/>
        <v>0</v>
      </c>
      <c r="U2620" s="248">
        <f t="shared" si="403"/>
        <v>0</v>
      </c>
      <c r="V2620" s="13"/>
      <c r="W2620" s="7"/>
      <c r="AT2620" s="130"/>
      <c r="BF2620" s="33">
        <f t="shared" si="409"/>
        <v>41242</v>
      </c>
      <c r="BG2620" s="34">
        <f t="shared" si="404"/>
        <v>82.88000000000001</v>
      </c>
      <c r="BH2620" s="32">
        <f t="shared" si="405"/>
        <v>1</v>
      </c>
      <c r="BI2620" s="32">
        <f t="shared" si="406"/>
        <v>0</v>
      </c>
      <c r="BJ2620" s="69">
        <f t="shared" si="407"/>
        <v>0</v>
      </c>
      <c r="BK2620" s="158" t="str">
        <f t="shared" si="408"/>
        <v/>
      </c>
    </row>
    <row r="2621" spans="1:63" ht="12" customHeight="1" x14ac:dyDescent="0.2">
      <c r="A2621" s="8"/>
      <c r="B2621" s="7"/>
      <c r="C2621" s="7"/>
      <c r="D2621" s="7"/>
      <c r="E2621" s="7"/>
      <c r="F2621" s="7"/>
      <c r="G2621" s="7"/>
      <c r="H2621" s="7"/>
      <c r="I2621" s="10"/>
      <c r="J2621" s="25"/>
      <c r="K2621" s="250"/>
      <c r="L2621" s="31"/>
      <c r="M2621" s="9"/>
      <c r="N2621" s="11" t="s">
        <v>25</v>
      </c>
      <c r="O2621" s="39"/>
      <c r="P2621" s="47"/>
      <c r="Q2621" s="13"/>
      <c r="R2621" s="248">
        <f t="shared" si="400"/>
        <v>0</v>
      </c>
      <c r="S2621" s="248">
        <f t="shared" si="401"/>
        <v>0</v>
      </c>
      <c r="T2621" s="248">
        <f t="shared" si="402"/>
        <v>0</v>
      </c>
      <c r="U2621" s="248">
        <f t="shared" si="403"/>
        <v>0</v>
      </c>
      <c r="V2621" s="13"/>
      <c r="W2621" s="7"/>
      <c r="AT2621" s="130"/>
      <c r="BF2621" s="33">
        <f t="shared" si="409"/>
        <v>41242</v>
      </c>
      <c r="BG2621" s="34">
        <f t="shared" si="404"/>
        <v>82.88000000000001</v>
      </c>
      <c r="BH2621" s="32">
        <f t="shared" si="405"/>
        <v>1</v>
      </c>
      <c r="BI2621" s="32">
        <f t="shared" si="406"/>
        <v>0</v>
      </c>
      <c r="BJ2621" s="69">
        <f t="shared" si="407"/>
        <v>0</v>
      </c>
      <c r="BK2621" s="158" t="str">
        <f t="shared" si="408"/>
        <v/>
      </c>
    </row>
    <row r="2622" spans="1:63" ht="12" customHeight="1" x14ac:dyDescent="0.2">
      <c r="A2622" s="8"/>
      <c r="B2622" s="7"/>
      <c r="C2622" s="7"/>
      <c r="D2622" s="7"/>
      <c r="E2622" s="7"/>
      <c r="F2622" s="7"/>
      <c r="G2622" s="7"/>
      <c r="H2622" s="7"/>
      <c r="I2622" s="10"/>
      <c r="J2622" s="25"/>
      <c r="K2622" s="250"/>
      <c r="L2622" s="31"/>
      <c r="M2622" s="9"/>
      <c r="N2622" s="11" t="s">
        <v>25</v>
      </c>
      <c r="O2622" s="39"/>
      <c r="P2622" s="47"/>
      <c r="Q2622" s="13"/>
      <c r="R2622" s="248">
        <f t="shared" si="400"/>
        <v>0</v>
      </c>
      <c r="S2622" s="248">
        <f t="shared" si="401"/>
        <v>0</v>
      </c>
      <c r="T2622" s="248">
        <f t="shared" si="402"/>
        <v>0</v>
      </c>
      <c r="U2622" s="248">
        <f t="shared" si="403"/>
        <v>0</v>
      </c>
      <c r="V2622" s="13"/>
      <c r="W2622" s="7"/>
      <c r="AT2622" s="130"/>
      <c r="BF2622" s="33">
        <f t="shared" si="409"/>
        <v>41242</v>
      </c>
      <c r="BG2622" s="34">
        <f t="shared" si="404"/>
        <v>82.88000000000001</v>
      </c>
      <c r="BH2622" s="32">
        <f t="shared" si="405"/>
        <v>1</v>
      </c>
      <c r="BI2622" s="32">
        <f t="shared" si="406"/>
        <v>0</v>
      </c>
      <c r="BJ2622" s="69">
        <f t="shared" si="407"/>
        <v>0</v>
      </c>
      <c r="BK2622" s="158" t="str">
        <f t="shared" si="408"/>
        <v/>
      </c>
    </row>
    <row r="2623" spans="1:63" ht="12" customHeight="1" x14ac:dyDescent="0.2">
      <c r="A2623" s="8"/>
      <c r="B2623" s="7"/>
      <c r="C2623" s="7"/>
      <c r="D2623" s="7"/>
      <c r="E2623" s="7"/>
      <c r="F2623" s="7"/>
      <c r="G2623" s="7"/>
      <c r="H2623" s="7"/>
      <c r="I2623" s="10"/>
      <c r="J2623" s="25"/>
      <c r="K2623" s="250"/>
      <c r="L2623" s="31"/>
      <c r="M2623" s="9"/>
      <c r="N2623" s="11" t="s">
        <v>25</v>
      </c>
      <c r="O2623" s="39"/>
      <c r="P2623" s="47"/>
      <c r="Q2623" s="13"/>
      <c r="R2623" s="248">
        <f t="shared" si="400"/>
        <v>0</v>
      </c>
      <c r="S2623" s="248">
        <f t="shared" si="401"/>
        <v>0</v>
      </c>
      <c r="T2623" s="248">
        <f t="shared" si="402"/>
        <v>0</v>
      </c>
      <c r="U2623" s="248">
        <f t="shared" si="403"/>
        <v>0</v>
      </c>
      <c r="V2623" s="13"/>
      <c r="W2623" s="7"/>
      <c r="AT2623" s="130"/>
      <c r="BF2623" s="33">
        <f t="shared" si="409"/>
        <v>41242</v>
      </c>
      <c r="BG2623" s="34">
        <f t="shared" si="404"/>
        <v>82.88000000000001</v>
      </c>
      <c r="BH2623" s="32">
        <f t="shared" si="405"/>
        <v>1</v>
      </c>
      <c r="BI2623" s="32">
        <f t="shared" si="406"/>
        <v>0</v>
      </c>
      <c r="BJ2623" s="69">
        <f t="shared" si="407"/>
        <v>0</v>
      </c>
      <c r="BK2623" s="158" t="str">
        <f t="shared" si="408"/>
        <v/>
      </c>
    </row>
    <row r="2624" spans="1:63" ht="12" customHeight="1" x14ac:dyDescent="0.2">
      <c r="A2624" s="8"/>
      <c r="B2624" s="7"/>
      <c r="C2624" s="7"/>
      <c r="D2624" s="7"/>
      <c r="E2624" s="7"/>
      <c r="F2624" s="7"/>
      <c r="G2624" s="7"/>
      <c r="H2624" s="7"/>
      <c r="I2624" s="10"/>
      <c r="J2624" s="25"/>
      <c r="K2624" s="250"/>
      <c r="L2624" s="31"/>
      <c r="M2624" s="9"/>
      <c r="N2624" s="11" t="s">
        <v>25</v>
      </c>
      <c r="O2624" s="39"/>
      <c r="P2624" s="47"/>
      <c r="Q2624" s="13"/>
      <c r="R2624" s="248">
        <f t="shared" si="400"/>
        <v>0</v>
      </c>
      <c r="S2624" s="248">
        <f t="shared" si="401"/>
        <v>0</v>
      </c>
      <c r="T2624" s="248">
        <f t="shared" si="402"/>
        <v>0</v>
      </c>
      <c r="U2624" s="248">
        <f t="shared" si="403"/>
        <v>0</v>
      </c>
      <c r="V2624" s="13"/>
      <c r="W2624" s="7"/>
      <c r="AT2624" s="130"/>
      <c r="BF2624" s="33">
        <f t="shared" si="409"/>
        <v>41242</v>
      </c>
      <c r="BG2624" s="34">
        <f t="shared" si="404"/>
        <v>82.88000000000001</v>
      </c>
      <c r="BH2624" s="32">
        <f t="shared" si="405"/>
        <v>1</v>
      </c>
      <c r="BI2624" s="32">
        <f t="shared" si="406"/>
        <v>0</v>
      </c>
      <c r="BJ2624" s="69">
        <f t="shared" si="407"/>
        <v>0</v>
      </c>
      <c r="BK2624" s="158" t="str">
        <f t="shared" si="408"/>
        <v/>
      </c>
    </row>
    <row r="2625" spans="1:63" ht="12" customHeight="1" x14ac:dyDescent="0.2">
      <c r="A2625" s="8"/>
      <c r="B2625" s="7"/>
      <c r="C2625" s="7"/>
      <c r="D2625" s="7"/>
      <c r="E2625" s="7"/>
      <c r="F2625" s="7"/>
      <c r="G2625" s="7"/>
      <c r="H2625" s="7"/>
      <c r="I2625" s="10"/>
      <c r="J2625" s="25"/>
      <c r="K2625" s="250"/>
      <c r="L2625" s="31"/>
      <c r="M2625" s="9"/>
      <c r="N2625" s="11" t="s">
        <v>25</v>
      </c>
      <c r="O2625" s="39"/>
      <c r="P2625" s="47"/>
      <c r="Q2625" s="13"/>
      <c r="R2625" s="248">
        <f t="shared" si="400"/>
        <v>0</v>
      </c>
      <c r="S2625" s="248">
        <f t="shared" si="401"/>
        <v>0</v>
      </c>
      <c r="T2625" s="248">
        <f t="shared" si="402"/>
        <v>0</v>
      </c>
      <c r="U2625" s="248">
        <f t="shared" si="403"/>
        <v>0</v>
      </c>
      <c r="V2625" s="13"/>
      <c r="W2625" s="7"/>
      <c r="AT2625" s="130"/>
      <c r="BF2625" s="33">
        <f t="shared" si="409"/>
        <v>41242</v>
      </c>
      <c r="BG2625" s="34">
        <f t="shared" si="404"/>
        <v>82.88000000000001</v>
      </c>
      <c r="BH2625" s="32">
        <f t="shared" si="405"/>
        <v>1</v>
      </c>
      <c r="BI2625" s="32">
        <f t="shared" si="406"/>
        <v>0</v>
      </c>
      <c r="BJ2625" s="69">
        <f t="shared" si="407"/>
        <v>0</v>
      </c>
      <c r="BK2625" s="158" t="str">
        <f t="shared" si="408"/>
        <v/>
      </c>
    </row>
    <row r="2626" spans="1:63" ht="12" customHeight="1" x14ac:dyDescent="0.2">
      <c r="A2626" s="8"/>
      <c r="B2626" s="7"/>
      <c r="C2626" s="7"/>
      <c r="D2626" s="7"/>
      <c r="E2626" s="7"/>
      <c r="F2626" s="7"/>
      <c r="G2626" s="7"/>
      <c r="H2626" s="7"/>
      <c r="I2626" s="10"/>
      <c r="J2626" s="25"/>
      <c r="K2626" s="250"/>
      <c r="L2626" s="31"/>
      <c r="M2626" s="9"/>
      <c r="N2626" s="11" t="s">
        <v>25</v>
      </c>
      <c r="O2626" s="39"/>
      <c r="P2626" s="47"/>
      <c r="Q2626" s="13"/>
      <c r="R2626" s="248">
        <f t="shared" si="400"/>
        <v>0</v>
      </c>
      <c r="S2626" s="248">
        <f t="shared" si="401"/>
        <v>0</v>
      </c>
      <c r="T2626" s="248">
        <f t="shared" si="402"/>
        <v>0</v>
      </c>
      <c r="U2626" s="248">
        <f t="shared" si="403"/>
        <v>0</v>
      </c>
      <c r="V2626" s="13"/>
      <c r="W2626" s="7"/>
      <c r="AT2626" s="130"/>
      <c r="BF2626" s="33">
        <f t="shared" si="409"/>
        <v>41242</v>
      </c>
      <c r="BG2626" s="34">
        <f t="shared" si="404"/>
        <v>82.88000000000001</v>
      </c>
      <c r="BH2626" s="32">
        <f t="shared" si="405"/>
        <v>1</v>
      </c>
      <c r="BI2626" s="32">
        <f t="shared" si="406"/>
        <v>0</v>
      </c>
      <c r="BJ2626" s="69">
        <f t="shared" si="407"/>
        <v>0</v>
      </c>
      <c r="BK2626" s="158" t="str">
        <f t="shared" si="408"/>
        <v/>
      </c>
    </row>
    <row r="2627" spans="1:63" ht="12" customHeight="1" x14ac:dyDescent="0.2">
      <c r="A2627" s="8"/>
      <c r="B2627" s="7"/>
      <c r="C2627" s="7"/>
      <c r="D2627" s="7"/>
      <c r="E2627" s="7"/>
      <c r="F2627" s="7"/>
      <c r="G2627" s="7"/>
      <c r="H2627" s="7"/>
      <c r="I2627" s="10"/>
      <c r="J2627" s="25"/>
      <c r="K2627" s="250"/>
      <c r="L2627" s="31"/>
      <c r="M2627" s="9"/>
      <c r="N2627" s="11" t="s">
        <v>25</v>
      </c>
      <c r="O2627" s="39"/>
      <c r="P2627" s="47"/>
      <c r="Q2627" s="13"/>
      <c r="R2627" s="248">
        <f t="shared" si="400"/>
        <v>0</v>
      </c>
      <c r="S2627" s="248">
        <f t="shared" si="401"/>
        <v>0</v>
      </c>
      <c r="T2627" s="248">
        <f t="shared" si="402"/>
        <v>0</v>
      </c>
      <c r="U2627" s="248">
        <f t="shared" si="403"/>
        <v>0</v>
      </c>
      <c r="V2627" s="13"/>
      <c r="W2627" s="7"/>
      <c r="AT2627" s="130"/>
      <c r="BF2627" s="33">
        <f t="shared" si="409"/>
        <v>41242</v>
      </c>
      <c r="BG2627" s="34">
        <f t="shared" si="404"/>
        <v>82.88000000000001</v>
      </c>
      <c r="BH2627" s="32">
        <f t="shared" si="405"/>
        <v>1</v>
      </c>
      <c r="BI2627" s="32">
        <f t="shared" si="406"/>
        <v>0</v>
      </c>
      <c r="BJ2627" s="69">
        <f t="shared" si="407"/>
        <v>0</v>
      </c>
      <c r="BK2627" s="158" t="str">
        <f t="shared" si="408"/>
        <v/>
      </c>
    </row>
    <row r="2628" spans="1:63" ht="12" customHeight="1" x14ac:dyDescent="0.2">
      <c r="A2628" s="8"/>
      <c r="B2628" s="7"/>
      <c r="C2628" s="7"/>
      <c r="D2628" s="7"/>
      <c r="E2628" s="7"/>
      <c r="F2628" s="7"/>
      <c r="G2628" s="7"/>
      <c r="H2628" s="7"/>
      <c r="I2628" s="10"/>
      <c r="J2628" s="25"/>
      <c r="K2628" s="250"/>
      <c r="L2628" s="31"/>
      <c r="M2628" s="9"/>
      <c r="N2628" s="11" t="s">
        <v>25</v>
      </c>
      <c r="O2628" s="39"/>
      <c r="P2628" s="47"/>
      <c r="Q2628" s="13"/>
      <c r="R2628" s="248">
        <f t="shared" si="400"/>
        <v>0</v>
      </c>
      <c r="S2628" s="248">
        <f t="shared" si="401"/>
        <v>0</v>
      </c>
      <c r="T2628" s="248">
        <f t="shared" si="402"/>
        <v>0</v>
      </c>
      <c r="U2628" s="248">
        <f t="shared" si="403"/>
        <v>0</v>
      </c>
      <c r="V2628" s="13"/>
      <c r="W2628" s="7"/>
      <c r="AT2628" s="130"/>
      <c r="BF2628" s="33">
        <f t="shared" si="409"/>
        <v>41242</v>
      </c>
      <c r="BG2628" s="34">
        <f t="shared" si="404"/>
        <v>82.88000000000001</v>
      </c>
      <c r="BH2628" s="32">
        <f t="shared" si="405"/>
        <v>1</v>
      </c>
      <c r="BI2628" s="32">
        <f t="shared" si="406"/>
        <v>0</v>
      </c>
      <c r="BJ2628" s="69">
        <f t="shared" si="407"/>
        <v>0</v>
      </c>
      <c r="BK2628" s="158" t="str">
        <f t="shared" si="408"/>
        <v/>
      </c>
    </row>
    <row r="2629" spans="1:63" ht="12" customHeight="1" x14ac:dyDescent="0.2">
      <c r="A2629" s="8"/>
      <c r="B2629" s="7"/>
      <c r="C2629" s="7"/>
      <c r="D2629" s="7"/>
      <c r="E2629" s="7"/>
      <c r="F2629" s="7"/>
      <c r="G2629" s="7"/>
      <c r="H2629" s="7"/>
      <c r="I2629" s="10"/>
      <c r="J2629" s="25"/>
      <c r="K2629" s="250"/>
      <c r="L2629" s="31"/>
      <c r="M2629" s="9"/>
      <c r="N2629" s="11" t="s">
        <v>25</v>
      </c>
      <c r="O2629" s="39"/>
      <c r="P2629" s="47"/>
      <c r="Q2629" s="13"/>
      <c r="R2629" s="248">
        <f t="shared" si="400"/>
        <v>0</v>
      </c>
      <c r="S2629" s="248">
        <f t="shared" si="401"/>
        <v>0</v>
      </c>
      <c r="T2629" s="248">
        <f t="shared" si="402"/>
        <v>0</v>
      </c>
      <c r="U2629" s="248">
        <f t="shared" si="403"/>
        <v>0</v>
      </c>
      <c r="V2629" s="13"/>
      <c r="W2629" s="7"/>
      <c r="AT2629" s="130"/>
      <c r="BF2629" s="33">
        <f t="shared" si="409"/>
        <v>41242</v>
      </c>
      <c r="BG2629" s="34">
        <f t="shared" si="404"/>
        <v>82.88000000000001</v>
      </c>
      <c r="BH2629" s="32">
        <f t="shared" si="405"/>
        <v>1</v>
      </c>
      <c r="BI2629" s="32">
        <f t="shared" si="406"/>
        <v>0</v>
      </c>
      <c r="BJ2629" s="69">
        <f t="shared" si="407"/>
        <v>0</v>
      </c>
      <c r="BK2629" s="158" t="str">
        <f t="shared" si="408"/>
        <v/>
      </c>
    </row>
    <row r="2630" spans="1:63" ht="12" customHeight="1" x14ac:dyDescent="0.2">
      <c r="A2630" s="8"/>
      <c r="B2630" s="7"/>
      <c r="C2630" s="7"/>
      <c r="D2630" s="7"/>
      <c r="E2630" s="7"/>
      <c r="F2630" s="7"/>
      <c r="G2630" s="7"/>
      <c r="H2630" s="7"/>
      <c r="I2630" s="10"/>
      <c r="J2630" s="25"/>
      <c r="K2630" s="250"/>
      <c r="L2630" s="31"/>
      <c r="M2630" s="9"/>
      <c r="N2630" s="11" t="s">
        <v>25</v>
      </c>
      <c r="O2630" s="39"/>
      <c r="P2630" s="47"/>
      <c r="Q2630" s="13"/>
      <c r="R2630" s="248">
        <f t="shared" si="400"/>
        <v>0</v>
      </c>
      <c r="S2630" s="248">
        <f t="shared" si="401"/>
        <v>0</v>
      </c>
      <c r="T2630" s="248">
        <f t="shared" si="402"/>
        <v>0</v>
      </c>
      <c r="U2630" s="248">
        <f t="shared" si="403"/>
        <v>0</v>
      </c>
      <c r="V2630" s="13"/>
      <c r="W2630" s="7"/>
      <c r="AT2630" s="130"/>
      <c r="BF2630" s="33">
        <f t="shared" si="409"/>
        <v>41242</v>
      </c>
      <c r="BG2630" s="34">
        <f t="shared" si="404"/>
        <v>82.88000000000001</v>
      </c>
      <c r="BH2630" s="32">
        <f t="shared" si="405"/>
        <v>1</v>
      </c>
      <c r="BI2630" s="32">
        <f t="shared" si="406"/>
        <v>0</v>
      </c>
      <c r="BJ2630" s="69">
        <f t="shared" si="407"/>
        <v>0</v>
      </c>
      <c r="BK2630" s="158" t="str">
        <f t="shared" si="408"/>
        <v/>
      </c>
    </row>
    <row r="2631" spans="1:63" ht="12" customHeight="1" x14ac:dyDescent="0.2">
      <c r="A2631" s="8"/>
      <c r="B2631" s="7"/>
      <c r="C2631" s="7"/>
      <c r="D2631" s="7"/>
      <c r="E2631" s="7"/>
      <c r="F2631" s="7"/>
      <c r="G2631" s="7"/>
      <c r="H2631" s="7"/>
      <c r="I2631" s="10"/>
      <c r="J2631" s="25"/>
      <c r="K2631" s="250"/>
      <c r="L2631" s="31"/>
      <c r="M2631" s="9"/>
      <c r="N2631" s="11" t="s">
        <v>25</v>
      </c>
      <c r="O2631" s="39"/>
      <c r="P2631" s="47"/>
      <c r="Q2631" s="13"/>
      <c r="R2631" s="248">
        <f t="shared" si="400"/>
        <v>0</v>
      </c>
      <c r="S2631" s="248">
        <f t="shared" si="401"/>
        <v>0</v>
      </c>
      <c r="T2631" s="248">
        <f t="shared" si="402"/>
        <v>0</v>
      </c>
      <c r="U2631" s="248">
        <f t="shared" si="403"/>
        <v>0</v>
      </c>
      <c r="V2631" s="13"/>
      <c r="W2631" s="7"/>
      <c r="AT2631" s="130"/>
      <c r="BF2631" s="33">
        <f t="shared" si="409"/>
        <v>41242</v>
      </c>
      <c r="BG2631" s="34">
        <f t="shared" si="404"/>
        <v>82.88000000000001</v>
      </c>
      <c r="BH2631" s="32">
        <f t="shared" si="405"/>
        <v>1</v>
      </c>
      <c r="BI2631" s="32">
        <f t="shared" si="406"/>
        <v>0</v>
      </c>
      <c r="BJ2631" s="69">
        <f t="shared" si="407"/>
        <v>0</v>
      </c>
      <c r="BK2631" s="158" t="str">
        <f t="shared" si="408"/>
        <v/>
      </c>
    </row>
    <row r="2632" spans="1:63" ht="12" customHeight="1" x14ac:dyDescent="0.2">
      <c r="A2632" s="8"/>
      <c r="B2632" s="7"/>
      <c r="C2632" s="7"/>
      <c r="D2632" s="7"/>
      <c r="E2632" s="7"/>
      <c r="F2632" s="7"/>
      <c r="G2632" s="7"/>
      <c r="H2632" s="7"/>
      <c r="I2632" s="10"/>
      <c r="J2632" s="25"/>
      <c r="K2632" s="250"/>
      <c r="L2632" s="31"/>
      <c r="M2632" s="9"/>
      <c r="N2632" s="11" t="s">
        <v>25</v>
      </c>
      <c r="O2632" s="39"/>
      <c r="P2632" s="47"/>
      <c r="Q2632" s="13"/>
      <c r="R2632" s="248">
        <f t="shared" si="400"/>
        <v>0</v>
      </c>
      <c r="S2632" s="248">
        <f t="shared" si="401"/>
        <v>0</v>
      </c>
      <c r="T2632" s="248">
        <f t="shared" si="402"/>
        <v>0</v>
      </c>
      <c r="U2632" s="248">
        <f t="shared" si="403"/>
        <v>0</v>
      </c>
      <c r="V2632" s="13"/>
      <c r="W2632" s="7"/>
      <c r="AT2632" s="130"/>
      <c r="BF2632" s="33">
        <f t="shared" si="409"/>
        <v>41242</v>
      </c>
      <c r="BG2632" s="34">
        <f t="shared" si="404"/>
        <v>82.88000000000001</v>
      </c>
      <c r="BH2632" s="32">
        <f t="shared" si="405"/>
        <v>1</v>
      </c>
      <c r="BI2632" s="32">
        <f t="shared" si="406"/>
        <v>0</v>
      </c>
      <c r="BJ2632" s="69">
        <f t="shared" si="407"/>
        <v>0</v>
      </c>
      <c r="BK2632" s="158" t="str">
        <f t="shared" si="408"/>
        <v/>
      </c>
    </row>
    <row r="2633" spans="1:63" ht="12" customHeight="1" x14ac:dyDescent="0.2">
      <c r="A2633" s="8"/>
      <c r="B2633" s="7"/>
      <c r="C2633" s="7"/>
      <c r="D2633" s="7"/>
      <c r="E2633" s="7"/>
      <c r="F2633" s="7"/>
      <c r="G2633" s="7"/>
      <c r="H2633" s="7"/>
      <c r="I2633" s="10"/>
      <c r="J2633" s="25"/>
      <c r="K2633" s="250"/>
      <c r="L2633" s="31"/>
      <c r="M2633" s="9"/>
      <c r="N2633" s="11" t="s">
        <v>25</v>
      </c>
      <c r="O2633" s="39"/>
      <c r="P2633" s="47"/>
      <c r="Q2633" s="13"/>
      <c r="R2633" s="248">
        <f t="shared" si="400"/>
        <v>0</v>
      </c>
      <c r="S2633" s="248">
        <f t="shared" si="401"/>
        <v>0</v>
      </c>
      <c r="T2633" s="248">
        <f t="shared" si="402"/>
        <v>0</v>
      </c>
      <c r="U2633" s="248">
        <f t="shared" si="403"/>
        <v>0</v>
      </c>
      <c r="V2633" s="13"/>
      <c r="W2633" s="7"/>
      <c r="AT2633" s="130"/>
      <c r="BF2633" s="33">
        <f t="shared" si="409"/>
        <v>41242</v>
      </c>
      <c r="BG2633" s="34">
        <f t="shared" si="404"/>
        <v>82.88000000000001</v>
      </c>
      <c r="BH2633" s="32">
        <f t="shared" si="405"/>
        <v>1</v>
      </c>
      <c r="BI2633" s="32">
        <f t="shared" si="406"/>
        <v>0</v>
      </c>
      <c r="BJ2633" s="69">
        <f t="shared" si="407"/>
        <v>0</v>
      </c>
      <c r="BK2633" s="158" t="str">
        <f t="shared" si="408"/>
        <v/>
      </c>
    </row>
    <row r="2634" spans="1:63" ht="12" customHeight="1" x14ac:dyDescent="0.2">
      <c r="A2634" s="8"/>
      <c r="B2634" s="7"/>
      <c r="C2634" s="7"/>
      <c r="D2634" s="7"/>
      <c r="E2634" s="7"/>
      <c r="F2634" s="7"/>
      <c r="G2634" s="7"/>
      <c r="H2634" s="7"/>
      <c r="I2634" s="10"/>
      <c r="J2634" s="25"/>
      <c r="K2634" s="250"/>
      <c r="L2634" s="31"/>
      <c r="M2634" s="9"/>
      <c r="N2634" s="11" t="s">
        <v>25</v>
      </c>
      <c r="O2634" s="39"/>
      <c r="P2634" s="47"/>
      <c r="Q2634" s="13"/>
      <c r="R2634" s="248">
        <f t="shared" si="400"/>
        <v>0</v>
      </c>
      <c r="S2634" s="248">
        <f t="shared" si="401"/>
        <v>0</v>
      </c>
      <c r="T2634" s="248">
        <f t="shared" si="402"/>
        <v>0</v>
      </c>
      <c r="U2634" s="248">
        <f t="shared" si="403"/>
        <v>0</v>
      </c>
      <c r="V2634" s="13"/>
      <c r="W2634" s="7"/>
      <c r="AT2634" s="130"/>
      <c r="BF2634" s="33">
        <f t="shared" si="409"/>
        <v>41242</v>
      </c>
      <c r="BG2634" s="34">
        <f t="shared" si="404"/>
        <v>82.88000000000001</v>
      </c>
      <c r="BH2634" s="32">
        <f t="shared" si="405"/>
        <v>1</v>
      </c>
      <c r="BI2634" s="32">
        <f t="shared" si="406"/>
        <v>0</v>
      </c>
      <c r="BJ2634" s="69">
        <f t="shared" si="407"/>
        <v>0</v>
      </c>
      <c r="BK2634" s="158" t="str">
        <f t="shared" si="408"/>
        <v/>
      </c>
    </row>
    <row r="2635" spans="1:63" ht="12" customHeight="1" x14ac:dyDescent="0.2">
      <c r="A2635" s="8"/>
      <c r="B2635" s="7"/>
      <c r="C2635" s="7"/>
      <c r="D2635" s="7"/>
      <c r="E2635" s="7"/>
      <c r="F2635" s="7"/>
      <c r="G2635" s="7"/>
      <c r="H2635" s="7"/>
      <c r="I2635" s="10"/>
      <c r="J2635" s="25"/>
      <c r="K2635" s="250"/>
      <c r="L2635" s="31"/>
      <c r="M2635" s="9"/>
      <c r="N2635" s="11" t="s">
        <v>25</v>
      </c>
      <c r="O2635" s="39"/>
      <c r="P2635" s="47"/>
      <c r="Q2635" s="13"/>
      <c r="R2635" s="248">
        <f t="shared" ref="R2635:R2698" si="410">IF(N2635&lt;&gt;"M",ROUND(IF(M2635&lt;&gt;"Y",IF(P2635&lt;&gt;"Y",K2635,K2635*(BH2635-1)),0),ROUNDING),"")</f>
        <v>0</v>
      </c>
      <c r="S2635" s="248">
        <f t="shared" ref="S2635:S2698" si="411">IF(N2635&lt;&gt;"M",ROUND(IF(O2635&gt;0,IF(M2635="Y",BI2635*(1-O2635),IF(BI2635&gt;R2635,R2635 + (BI2635 - R2635)*(1-O2635),BI2635)),BI2635),ROUNDING),"")</f>
        <v>0</v>
      </c>
      <c r="T2635" s="248">
        <f t="shared" ref="T2635:T2698" si="412">IF(N2635&lt;&gt;"M",ROUND(IF(O2635&gt;0,IF(M2635="Y",BJ2635*(1-O2635),IF(BJ2635&gt;R2635,R2635 + (BJ2635 - R2635)*(1-O2635),BJ2635)),BJ2635),ROUNDING),"")</f>
        <v>0</v>
      </c>
      <c r="U2635" s="248">
        <f t="shared" ref="U2635:U2698" si="413">IF(N2635&lt;&gt;"M",ROUND(IF(OR(N2635="P",N2635=""),0,IF(OR(M2635="N",M2635=""),T2635-R2635,T2635)),ROUNDING),"")</f>
        <v>0</v>
      </c>
      <c r="V2635" s="13"/>
      <c r="W2635" s="7"/>
      <c r="AT2635" s="130"/>
      <c r="BF2635" s="33">
        <f t="shared" si="409"/>
        <v>41242</v>
      </c>
      <c r="BG2635" s="34">
        <f t="shared" ref="BG2635:BG2698" si="414">IF(N2635&lt;&gt;"M",BG2634+U2635,BG2634)</f>
        <v>82.88000000000001</v>
      </c>
      <c r="BH2635" s="32">
        <f t="shared" ref="BH2635:BH2698" si="415">IF(L2635&lt;&gt;"",IF(ODDS_TYPE=1,L2635,IF(ODDS_TYPE=2,IF(L2635&gt;0,1+L2635/100,IF(L2635&lt;0,1-100/L2635,1)),IF(ODDS_TYPE=3,1+L2635,IF(ODDS_TYPE=4,1+L2635,IF(ODDS_TYPE=5,IF(L2635&gt;0,1+L2635,1-1/L2635),IF(ODDS_TYPE=6,IF(L2635&gt;=0,L2635+1,1-1/L2635),1)))))),1)</f>
        <v>1</v>
      </c>
      <c r="BI2635" s="32">
        <f t="shared" ref="BI2635:BI2698" si="416">IF(P2635&lt;&gt;"Y",IF(M2635&lt;&gt;"Y",K2635*BH2635,K2635*BH2635 - K2635),IF(M2635&lt;&gt;"Y",K2635*BH2635,K2635))</f>
        <v>0</v>
      </c>
      <c r="BJ2635" s="69">
        <f t="shared" ref="BJ2635:BJ2698" si="417">IF(P2635&lt;&gt;"Y",
IF(M2635&lt;&gt;"Y",
IF(N2635="Y",K2635*BH2635,IF(N2635="P",0,IF(OR(N2635="R",N2635="PU"),K2635,IF(N2635="H",K2635*BH2635*0.5,IF(N2635="HW",K2635*0.5*(1 + BH2635),IF(N2635="HL",K2635*0.5,0)))))),
IF(N2635="Y",K2635*BH2635 - K2635,IF(N2635="P",0,IF(OR(N2635="R",N2635="PU"),0,IF(N2635="H",IF(BH2635&gt;2,0.5*K2635*BH2635 - K2635,0),IF(N2635="HW",K2635*0.5*(1 + BH2635) - K2635,IF(N2635="HL",0,0))))))),
IF(M2635&lt;&gt;"Y",
IF(N2635="Y",K2635*BH2635,IF(N2635="P",0,IF(OR(N2635="R",N2635="PU"),K2635*(BH2635-1),IF(N2635="H",K2635*BH2635*0.5,IF(N2635="HW",K2635*(BH2635-1)*0.5,IF(N2635="HL",K2635*BH2635 - K2635*0.5,0)))))),
IF(N2635="Y",K2635,IF(N2635="P",0,IF(OR(N2635="R",N2635="PU"),0,IF(N2635="H",IF(BH2635&lt;2,K2635*BH2635*0.5 - K2635*(BH2635-1),0),IF(N2635="HW",0,IF(N2635="HL",K2635*0.5,0)))))))
)</f>
        <v>0</v>
      </c>
      <c r="BK2635" s="158" t="str">
        <f t="shared" ref="BK2635:BK2698" si="418">IF(FILT_M=1,IF(LEN(C2635)&gt;0,C2635,""),IF(FILT_M=2,IF(LEN(E2635)&gt;0,E2635,""),IF(FILT_M=3,IF(LEN(F2635)&gt;0,F2635,""),IF(FILT_M=4,IF(LEN(G2635)&gt;0,G2635,""),""))))</f>
        <v/>
      </c>
    </row>
    <row r="2636" spans="1:63" ht="12" customHeight="1" x14ac:dyDescent="0.2">
      <c r="A2636" s="8"/>
      <c r="B2636" s="7"/>
      <c r="C2636" s="7"/>
      <c r="D2636" s="7"/>
      <c r="E2636" s="7"/>
      <c r="F2636" s="7"/>
      <c r="G2636" s="7"/>
      <c r="H2636" s="7"/>
      <c r="I2636" s="10"/>
      <c r="J2636" s="25"/>
      <c r="K2636" s="250"/>
      <c r="L2636" s="31"/>
      <c r="M2636" s="9"/>
      <c r="N2636" s="11" t="s">
        <v>25</v>
      </c>
      <c r="O2636" s="39"/>
      <c r="P2636" s="47"/>
      <c r="Q2636" s="13"/>
      <c r="R2636" s="248">
        <f t="shared" si="410"/>
        <v>0</v>
      </c>
      <c r="S2636" s="248">
        <f t="shared" si="411"/>
        <v>0</v>
      </c>
      <c r="T2636" s="248">
        <f t="shared" si="412"/>
        <v>0</v>
      </c>
      <c r="U2636" s="248">
        <f t="shared" si="413"/>
        <v>0</v>
      </c>
      <c r="V2636" s="13"/>
      <c r="W2636" s="7"/>
      <c r="AT2636" s="130"/>
      <c r="BF2636" s="33">
        <f t="shared" ref="BF2636:BF2699" si="419">IF(A2636&gt;2,A2636,BF2635)</f>
        <v>41242</v>
      </c>
      <c r="BG2636" s="34">
        <f t="shared" si="414"/>
        <v>82.88000000000001</v>
      </c>
      <c r="BH2636" s="32">
        <f t="shared" si="415"/>
        <v>1</v>
      </c>
      <c r="BI2636" s="32">
        <f t="shared" si="416"/>
        <v>0</v>
      </c>
      <c r="BJ2636" s="69">
        <f t="shared" si="417"/>
        <v>0</v>
      </c>
      <c r="BK2636" s="158" t="str">
        <f t="shared" si="418"/>
        <v/>
      </c>
    </row>
    <row r="2637" spans="1:63" ht="12" customHeight="1" x14ac:dyDescent="0.2">
      <c r="A2637" s="8"/>
      <c r="B2637" s="7"/>
      <c r="C2637" s="7"/>
      <c r="D2637" s="7"/>
      <c r="E2637" s="7"/>
      <c r="F2637" s="7"/>
      <c r="G2637" s="7"/>
      <c r="H2637" s="7"/>
      <c r="I2637" s="10"/>
      <c r="J2637" s="25"/>
      <c r="K2637" s="250"/>
      <c r="L2637" s="31"/>
      <c r="M2637" s="9"/>
      <c r="N2637" s="11" t="s">
        <v>25</v>
      </c>
      <c r="O2637" s="39"/>
      <c r="P2637" s="47"/>
      <c r="Q2637" s="13"/>
      <c r="R2637" s="248">
        <f t="shared" si="410"/>
        <v>0</v>
      </c>
      <c r="S2637" s="248">
        <f t="shared" si="411"/>
        <v>0</v>
      </c>
      <c r="T2637" s="248">
        <f t="shared" si="412"/>
        <v>0</v>
      </c>
      <c r="U2637" s="248">
        <f t="shared" si="413"/>
        <v>0</v>
      </c>
      <c r="V2637" s="13"/>
      <c r="W2637" s="7"/>
      <c r="AT2637" s="130"/>
      <c r="BF2637" s="33">
        <f t="shared" si="419"/>
        <v>41242</v>
      </c>
      <c r="BG2637" s="34">
        <f t="shared" si="414"/>
        <v>82.88000000000001</v>
      </c>
      <c r="BH2637" s="32">
        <f t="shared" si="415"/>
        <v>1</v>
      </c>
      <c r="BI2637" s="32">
        <f t="shared" si="416"/>
        <v>0</v>
      </c>
      <c r="BJ2637" s="69">
        <f t="shared" si="417"/>
        <v>0</v>
      </c>
      <c r="BK2637" s="158" t="str">
        <f t="shared" si="418"/>
        <v/>
      </c>
    </row>
    <row r="2638" spans="1:63" ht="12" customHeight="1" x14ac:dyDescent="0.2">
      <c r="A2638" s="8"/>
      <c r="B2638" s="7"/>
      <c r="C2638" s="7"/>
      <c r="D2638" s="7"/>
      <c r="E2638" s="7"/>
      <c r="F2638" s="7"/>
      <c r="G2638" s="7"/>
      <c r="H2638" s="7"/>
      <c r="I2638" s="10"/>
      <c r="J2638" s="25"/>
      <c r="K2638" s="250"/>
      <c r="L2638" s="31"/>
      <c r="M2638" s="9"/>
      <c r="N2638" s="11" t="s">
        <v>25</v>
      </c>
      <c r="O2638" s="39"/>
      <c r="P2638" s="47"/>
      <c r="Q2638" s="13"/>
      <c r="R2638" s="248">
        <f t="shared" si="410"/>
        <v>0</v>
      </c>
      <c r="S2638" s="248">
        <f t="shared" si="411"/>
        <v>0</v>
      </c>
      <c r="T2638" s="248">
        <f t="shared" si="412"/>
        <v>0</v>
      </c>
      <c r="U2638" s="248">
        <f t="shared" si="413"/>
        <v>0</v>
      </c>
      <c r="V2638" s="13"/>
      <c r="W2638" s="7"/>
      <c r="AT2638" s="130"/>
      <c r="BF2638" s="33">
        <f t="shared" si="419"/>
        <v>41242</v>
      </c>
      <c r="BG2638" s="34">
        <f t="shared" si="414"/>
        <v>82.88000000000001</v>
      </c>
      <c r="BH2638" s="32">
        <f t="shared" si="415"/>
        <v>1</v>
      </c>
      <c r="BI2638" s="32">
        <f t="shared" si="416"/>
        <v>0</v>
      </c>
      <c r="BJ2638" s="69">
        <f t="shared" si="417"/>
        <v>0</v>
      </c>
      <c r="BK2638" s="158" t="str">
        <f t="shared" si="418"/>
        <v/>
      </c>
    </row>
    <row r="2639" spans="1:63" ht="12" customHeight="1" x14ac:dyDescent="0.2">
      <c r="A2639" s="8"/>
      <c r="B2639" s="7"/>
      <c r="C2639" s="7"/>
      <c r="D2639" s="7"/>
      <c r="E2639" s="7"/>
      <c r="F2639" s="7"/>
      <c r="G2639" s="7"/>
      <c r="H2639" s="7"/>
      <c r="I2639" s="10"/>
      <c r="J2639" s="25"/>
      <c r="K2639" s="250"/>
      <c r="L2639" s="31"/>
      <c r="M2639" s="9"/>
      <c r="N2639" s="11" t="s">
        <v>25</v>
      </c>
      <c r="O2639" s="39"/>
      <c r="P2639" s="47"/>
      <c r="Q2639" s="13"/>
      <c r="R2639" s="248">
        <f t="shared" si="410"/>
        <v>0</v>
      </c>
      <c r="S2639" s="248">
        <f t="shared" si="411"/>
        <v>0</v>
      </c>
      <c r="T2639" s="248">
        <f t="shared" si="412"/>
        <v>0</v>
      </c>
      <c r="U2639" s="248">
        <f t="shared" si="413"/>
        <v>0</v>
      </c>
      <c r="V2639" s="13"/>
      <c r="W2639" s="7"/>
      <c r="AT2639" s="130"/>
      <c r="BF2639" s="33">
        <f t="shared" si="419"/>
        <v>41242</v>
      </c>
      <c r="BG2639" s="34">
        <f t="shared" si="414"/>
        <v>82.88000000000001</v>
      </c>
      <c r="BH2639" s="32">
        <f t="shared" si="415"/>
        <v>1</v>
      </c>
      <c r="BI2639" s="32">
        <f t="shared" si="416"/>
        <v>0</v>
      </c>
      <c r="BJ2639" s="69">
        <f t="shared" si="417"/>
        <v>0</v>
      </c>
      <c r="BK2639" s="158" t="str">
        <f t="shared" si="418"/>
        <v/>
      </c>
    </row>
    <row r="2640" spans="1:63" ht="12" customHeight="1" x14ac:dyDescent="0.2">
      <c r="A2640" s="8"/>
      <c r="B2640" s="7"/>
      <c r="C2640" s="7"/>
      <c r="D2640" s="7"/>
      <c r="E2640" s="7"/>
      <c r="F2640" s="7"/>
      <c r="G2640" s="7"/>
      <c r="H2640" s="7"/>
      <c r="I2640" s="10"/>
      <c r="J2640" s="25"/>
      <c r="K2640" s="250"/>
      <c r="L2640" s="31"/>
      <c r="M2640" s="9"/>
      <c r="N2640" s="11" t="s">
        <v>25</v>
      </c>
      <c r="O2640" s="39"/>
      <c r="P2640" s="47"/>
      <c r="Q2640" s="13"/>
      <c r="R2640" s="248">
        <f t="shared" si="410"/>
        <v>0</v>
      </c>
      <c r="S2640" s="248">
        <f t="shared" si="411"/>
        <v>0</v>
      </c>
      <c r="T2640" s="248">
        <f t="shared" si="412"/>
        <v>0</v>
      </c>
      <c r="U2640" s="248">
        <f t="shared" si="413"/>
        <v>0</v>
      </c>
      <c r="V2640" s="13"/>
      <c r="W2640" s="7"/>
      <c r="AT2640" s="130"/>
      <c r="BF2640" s="33">
        <f t="shared" si="419"/>
        <v>41242</v>
      </c>
      <c r="BG2640" s="34">
        <f t="shared" si="414"/>
        <v>82.88000000000001</v>
      </c>
      <c r="BH2640" s="32">
        <f t="shared" si="415"/>
        <v>1</v>
      </c>
      <c r="BI2640" s="32">
        <f t="shared" si="416"/>
        <v>0</v>
      </c>
      <c r="BJ2640" s="69">
        <f t="shared" si="417"/>
        <v>0</v>
      </c>
      <c r="BK2640" s="158" t="str">
        <f t="shared" si="418"/>
        <v/>
      </c>
    </row>
    <row r="2641" spans="1:63" ht="12" customHeight="1" x14ac:dyDescent="0.2">
      <c r="A2641" s="8"/>
      <c r="B2641" s="7"/>
      <c r="C2641" s="7"/>
      <c r="D2641" s="7"/>
      <c r="E2641" s="7"/>
      <c r="F2641" s="7"/>
      <c r="G2641" s="7"/>
      <c r="H2641" s="7"/>
      <c r="I2641" s="10"/>
      <c r="J2641" s="25"/>
      <c r="K2641" s="250"/>
      <c r="L2641" s="31"/>
      <c r="M2641" s="9"/>
      <c r="N2641" s="11" t="s">
        <v>25</v>
      </c>
      <c r="O2641" s="39"/>
      <c r="P2641" s="47"/>
      <c r="Q2641" s="13"/>
      <c r="R2641" s="248">
        <f t="shared" si="410"/>
        <v>0</v>
      </c>
      <c r="S2641" s="248">
        <f t="shared" si="411"/>
        <v>0</v>
      </c>
      <c r="T2641" s="248">
        <f t="shared" si="412"/>
        <v>0</v>
      </c>
      <c r="U2641" s="248">
        <f t="shared" si="413"/>
        <v>0</v>
      </c>
      <c r="V2641" s="13"/>
      <c r="W2641" s="7"/>
      <c r="AT2641" s="130"/>
      <c r="BF2641" s="33">
        <f t="shared" si="419"/>
        <v>41242</v>
      </c>
      <c r="BG2641" s="34">
        <f t="shared" si="414"/>
        <v>82.88000000000001</v>
      </c>
      <c r="BH2641" s="32">
        <f t="shared" si="415"/>
        <v>1</v>
      </c>
      <c r="BI2641" s="32">
        <f t="shared" si="416"/>
        <v>0</v>
      </c>
      <c r="BJ2641" s="69">
        <f t="shared" si="417"/>
        <v>0</v>
      </c>
      <c r="BK2641" s="158" t="str">
        <f t="shared" si="418"/>
        <v/>
      </c>
    </row>
    <row r="2642" spans="1:63" ht="12" customHeight="1" x14ac:dyDescent="0.2">
      <c r="A2642" s="8"/>
      <c r="B2642" s="7"/>
      <c r="C2642" s="7"/>
      <c r="D2642" s="7"/>
      <c r="E2642" s="7"/>
      <c r="F2642" s="7"/>
      <c r="G2642" s="7"/>
      <c r="H2642" s="7"/>
      <c r="I2642" s="10"/>
      <c r="J2642" s="25"/>
      <c r="K2642" s="250"/>
      <c r="L2642" s="31"/>
      <c r="M2642" s="9"/>
      <c r="N2642" s="11" t="s">
        <v>25</v>
      </c>
      <c r="O2642" s="39"/>
      <c r="P2642" s="47"/>
      <c r="Q2642" s="13"/>
      <c r="R2642" s="248">
        <f t="shared" si="410"/>
        <v>0</v>
      </c>
      <c r="S2642" s="248">
        <f t="shared" si="411"/>
        <v>0</v>
      </c>
      <c r="T2642" s="248">
        <f t="shared" si="412"/>
        <v>0</v>
      </c>
      <c r="U2642" s="248">
        <f t="shared" si="413"/>
        <v>0</v>
      </c>
      <c r="V2642" s="13"/>
      <c r="W2642" s="7"/>
      <c r="AT2642" s="130"/>
      <c r="BF2642" s="33">
        <f t="shared" si="419"/>
        <v>41242</v>
      </c>
      <c r="BG2642" s="34">
        <f t="shared" si="414"/>
        <v>82.88000000000001</v>
      </c>
      <c r="BH2642" s="32">
        <f t="shared" si="415"/>
        <v>1</v>
      </c>
      <c r="BI2642" s="32">
        <f t="shared" si="416"/>
        <v>0</v>
      </c>
      <c r="BJ2642" s="69">
        <f t="shared" si="417"/>
        <v>0</v>
      </c>
      <c r="BK2642" s="158" t="str">
        <f t="shared" si="418"/>
        <v/>
      </c>
    </row>
    <row r="2643" spans="1:63" ht="12" customHeight="1" x14ac:dyDescent="0.2">
      <c r="A2643" s="8"/>
      <c r="B2643" s="7"/>
      <c r="C2643" s="7"/>
      <c r="D2643" s="7"/>
      <c r="E2643" s="7"/>
      <c r="F2643" s="7"/>
      <c r="G2643" s="7"/>
      <c r="H2643" s="7"/>
      <c r="I2643" s="10"/>
      <c r="J2643" s="25"/>
      <c r="K2643" s="250"/>
      <c r="L2643" s="31"/>
      <c r="M2643" s="9"/>
      <c r="N2643" s="11" t="s">
        <v>25</v>
      </c>
      <c r="O2643" s="39"/>
      <c r="P2643" s="47"/>
      <c r="Q2643" s="13"/>
      <c r="R2643" s="248">
        <f t="shared" si="410"/>
        <v>0</v>
      </c>
      <c r="S2643" s="248">
        <f t="shared" si="411"/>
        <v>0</v>
      </c>
      <c r="T2643" s="248">
        <f t="shared" si="412"/>
        <v>0</v>
      </c>
      <c r="U2643" s="248">
        <f t="shared" si="413"/>
        <v>0</v>
      </c>
      <c r="V2643" s="13"/>
      <c r="W2643" s="7"/>
      <c r="AT2643" s="130"/>
      <c r="BF2643" s="33">
        <f t="shared" si="419"/>
        <v>41242</v>
      </c>
      <c r="BG2643" s="34">
        <f t="shared" si="414"/>
        <v>82.88000000000001</v>
      </c>
      <c r="BH2643" s="32">
        <f t="shared" si="415"/>
        <v>1</v>
      </c>
      <c r="BI2643" s="32">
        <f t="shared" si="416"/>
        <v>0</v>
      </c>
      <c r="BJ2643" s="69">
        <f t="shared" si="417"/>
        <v>0</v>
      </c>
      <c r="BK2643" s="158" t="str">
        <f t="shared" si="418"/>
        <v/>
      </c>
    </row>
    <row r="2644" spans="1:63" ht="12" customHeight="1" x14ac:dyDescent="0.2">
      <c r="A2644" s="8"/>
      <c r="B2644" s="7"/>
      <c r="C2644" s="7"/>
      <c r="D2644" s="7"/>
      <c r="E2644" s="7"/>
      <c r="F2644" s="7"/>
      <c r="G2644" s="7"/>
      <c r="H2644" s="7"/>
      <c r="I2644" s="10"/>
      <c r="J2644" s="25"/>
      <c r="K2644" s="250"/>
      <c r="L2644" s="31"/>
      <c r="M2644" s="9"/>
      <c r="N2644" s="11" t="s">
        <v>25</v>
      </c>
      <c r="O2644" s="39"/>
      <c r="P2644" s="47"/>
      <c r="Q2644" s="13"/>
      <c r="R2644" s="248">
        <f t="shared" si="410"/>
        <v>0</v>
      </c>
      <c r="S2644" s="248">
        <f t="shared" si="411"/>
        <v>0</v>
      </c>
      <c r="T2644" s="248">
        <f t="shared" si="412"/>
        <v>0</v>
      </c>
      <c r="U2644" s="248">
        <f t="shared" si="413"/>
        <v>0</v>
      </c>
      <c r="V2644" s="13"/>
      <c r="W2644" s="7"/>
      <c r="AT2644" s="130"/>
      <c r="BF2644" s="33">
        <f t="shared" si="419"/>
        <v>41242</v>
      </c>
      <c r="BG2644" s="34">
        <f t="shared" si="414"/>
        <v>82.88000000000001</v>
      </c>
      <c r="BH2644" s="32">
        <f t="shared" si="415"/>
        <v>1</v>
      </c>
      <c r="BI2644" s="32">
        <f t="shared" si="416"/>
        <v>0</v>
      </c>
      <c r="BJ2644" s="69">
        <f t="shared" si="417"/>
        <v>0</v>
      </c>
      <c r="BK2644" s="158" t="str">
        <f t="shared" si="418"/>
        <v/>
      </c>
    </row>
    <row r="2645" spans="1:63" ht="12" customHeight="1" x14ac:dyDescent="0.2">
      <c r="A2645" s="8"/>
      <c r="B2645" s="7"/>
      <c r="C2645" s="7"/>
      <c r="D2645" s="7"/>
      <c r="E2645" s="7"/>
      <c r="F2645" s="7"/>
      <c r="G2645" s="7"/>
      <c r="H2645" s="7"/>
      <c r="I2645" s="10"/>
      <c r="J2645" s="25"/>
      <c r="K2645" s="250"/>
      <c r="L2645" s="31"/>
      <c r="M2645" s="9"/>
      <c r="N2645" s="11" t="s">
        <v>25</v>
      </c>
      <c r="O2645" s="39"/>
      <c r="P2645" s="47"/>
      <c r="Q2645" s="13"/>
      <c r="R2645" s="248">
        <f t="shared" si="410"/>
        <v>0</v>
      </c>
      <c r="S2645" s="248">
        <f t="shared" si="411"/>
        <v>0</v>
      </c>
      <c r="T2645" s="248">
        <f t="shared" si="412"/>
        <v>0</v>
      </c>
      <c r="U2645" s="248">
        <f t="shared" si="413"/>
        <v>0</v>
      </c>
      <c r="V2645" s="13"/>
      <c r="W2645" s="7"/>
      <c r="AT2645" s="130"/>
      <c r="BF2645" s="33">
        <f t="shared" si="419"/>
        <v>41242</v>
      </c>
      <c r="BG2645" s="34">
        <f t="shared" si="414"/>
        <v>82.88000000000001</v>
      </c>
      <c r="BH2645" s="32">
        <f t="shared" si="415"/>
        <v>1</v>
      </c>
      <c r="BI2645" s="32">
        <f t="shared" si="416"/>
        <v>0</v>
      </c>
      <c r="BJ2645" s="69">
        <f t="shared" si="417"/>
        <v>0</v>
      </c>
      <c r="BK2645" s="158" t="str">
        <f t="shared" si="418"/>
        <v/>
      </c>
    </row>
    <row r="2646" spans="1:63" ht="12" customHeight="1" x14ac:dyDescent="0.2">
      <c r="A2646" s="8"/>
      <c r="B2646" s="7"/>
      <c r="C2646" s="7"/>
      <c r="D2646" s="7"/>
      <c r="E2646" s="7"/>
      <c r="F2646" s="7"/>
      <c r="G2646" s="7"/>
      <c r="H2646" s="7"/>
      <c r="I2646" s="10"/>
      <c r="J2646" s="25"/>
      <c r="K2646" s="250"/>
      <c r="L2646" s="31"/>
      <c r="M2646" s="9"/>
      <c r="N2646" s="11" t="s">
        <v>25</v>
      </c>
      <c r="O2646" s="39"/>
      <c r="P2646" s="47"/>
      <c r="Q2646" s="13"/>
      <c r="R2646" s="248">
        <f t="shared" si="410"/>
        <v>0</v>
      </c>
      <c r="S2646" s="248">
        <f t="shared" si="411"/>
        <v>0</v>
      </c>
      <c r="T2646" s="248">
        <f t="shared" si="412"/>
        <v>0</v>
      </c>
      <c r="U2646" s="248">
        <f t="shared" si="413"/>
        <v>0</v>
      </c>
      <c r="V2646" s="13"/>
      <c r="W2646" s="7"/>
      <c r="AT2646" s="130"/>
      <c r="BF2646" s="33">
        <f t="shared" si="419"/>
        <v>41242</v>
      </c>
      <c r="BG2646" s="34">
        <f t="shared" si="414"/>
        <v>82.88000000000001</v>
      </c>
      <c r="BH2646" s="32">
        <f t="shared" si="415"/>
        <v>1</v>
      </c>
      <c r="BI2646" s="32">
        <f t="shared" si="416"/>
        <v>0</v>
      </c>
      <c r="BJ2646" s="69">
        <f t="shared" si="417"/>
        <v>0</v>
      </c>
      <c r="BK2646" s="158" t="str">
        <f t="shared" si="418"/>
        <v/>
      </c>
    </row>
    <row r="2647" spans="1:63" ht="12" customHeight="1" x14ac:dyDescent="0.2">
      <c r="A2647" s="8"/>
      <c r="B2647" s="7"/>
      <c r="C2647" s="7"/>
      <c r="D2647" s="7"/>
      <c r="E2647" s="7"/>
      <c r="F2647" s="7"/>
      <c r="G2647" s="7"/>
      <c r="H2647" s="7"/>
      <c r="I2647" s="10"/>
      <c r="J2647" s="25"/>
      <c r="K2647" s="250"/>
      <c r="L2647" s="31"/>
      <c r="M2647" s="9"/>
      <c r="N2647" s="11" t="s">
        <v>25</v>
      </c>
      <c r="O2647" s="39"/>
      <c r="P2647" s="47"/>
      <c r="Q2647" s="13"/>
      <c r="R2647" s="248">
        <f t="shared" si="410"/>
        <v>0</v>
      </c>
      <c r="S2647" s="248">
        <f t="shared" si="411"/>
        <v>0</v>
      </c>
      <c r="T2647" s="248">
        <f t="shared" si="412"/>
        <v>0</v>
      </c>
      <c r="U2647" s="248">
        <f t="shared" si="413"/>
        <v>0</v>
      </c>
      <c r="V2647" s="13"/>
      <c r="W2647" s="7"/>
      <c r="AT2647" s="130"/>
      <c r="BF2647" s="33">
        <f t="shared" si="419"/>
        <v>41242</v>
      </c>
      <c r="BG2647" s="34">
        <f t="shared" si="414"/>
        <v>82.88000000000001</v>
      </c>
      <c r="BH2647" s="32">
        <f t="shared" si="415"/>
        <v>1</v>
      </c>
      <c r="BI2647" s="32">
        <f t="shared" si="416"/>
        <v>0</v>
      </c>
      <c r="BJ2647" s="69">
        <f t="shared" si="417"/>
        <v>0</v>
      </c>
      <c r="BK2647" s="158" t="str">
        <f t="shared" si="418"/>
        <v/>
      </c>
    </row>
    <row r="2648" spans="1:63" ht="12" customHeight="1" x14ac:dyDescent="0.2">
      <c r="A2648" s="8"/>
      <c r="B2648" s="7"/>
      <c r="C2648" s="7"/>
      <c r="D2648" s="7"/>
      <c r="E2648" s="7"/>
      <c r="F2648" s="7"/>
      <c r="G2648" s="7"/>
      <c r="H2648" s="7"/>
      <c r="I2648" s="10"/>
      <c r="J2648" s="25"/>
      <c r="K2648" s="250"/>
      <c r="L2648" s="31"/>
      <c r="M2648" s="9"/>
      <c r="N2648" s="11" t="s">
        <v>25</v>
      </c>
      <c r="O2648" s="39"/>
      <c r="P2648" s="47"/>
      <c r="Q2648" s="13"/>
      <c r="R2648" s="248">
        <f t="shared" si="410"/>
        <v>0</v>
      </c>
      <c r="S2648" s="248">
        <f t="shared" si="411"/>
        <v>0</v>
      </c>
      <c r="T2648" s="248">
        <f t="shared" si="412"/>
        <v>0</v>
      </c>
      <c r="U2648" s="248">
        <f t="shared" si="413"/>
        <v>0</v>
      </c>
      <c r="V2648" s="13"/>
      <c r="W2648" s="7"/>
      <c r="AT2648" s="130"/>
      <c r="BF2648" s="33">
        <f t="shared" si="419"/>
        <v>41242</v>
      </c>
      <c r="BG2648" s="34">
        <f t="shared" si="414"/>
        <v>82.88000000000001</v>
      </c>
      <c r="BH2648" s="32">
        <f t="shared" si="415"/>
        <v>1</v>
      </c>
      <c r="BI2648" s="32">
        <f t="shared" si="416"/>
        <v>0</v>
      </c>
      <c r="BJ2648" s="69">
        <f t="shared" si="417"/>
        <v>0</v>
      </c>
      <c r="BK2648" s="158" t="str">
        <f t="shared" si="418"/>
        <v/>
      </c>
    </row>
    <row r="2649" spans="1:63" ht="12" customHeight="1" x14ac:dyDescent="0.2">
      <c r="A2649" s="8"/>
      <c r="B2649" s="7"/>
      <c r="C2649" s="7"/>
      <c r="D2649" s="7"/>
      <c r="E2649" s="7"/>
      <c r="F2649" s="7"/>
      <c r="G2649" s="7"/>
      <c r="H2649" s="7"/>
      <c r="I2649" s="10"/>
      <c r="J2649" s="25"/>
      <c r="K2649" s="250"/>
      <c r="L2649" s="31"/>
      <c r="M2649" s="9"/>
      <c r="N2649" s="11" t="s">
        <v>25</v>
      </c>
      <c r="O2649" s="39"/>
      <c r="P2649" s="47"/>
      <c r="Q2649" s="13"/>
      <c r="R2649" s="248">
        <f t="shared" si="410"/>
        <v>0</v>
      </c>
      <c r="S2649" s="248">
        <f t="shared" si="411"/>
        <v>0</v>
      </c>
      <c r="T2649" s="248">
        <f t="shared" si="412"/>
        <v>0</v>
      </c>
      <c r="U2649" s="248">
        <f t="shared" si="413"/>
        <v>0</v>
      </c>
      <c r="V2649" s="13"/>
      <c r="W2649" s="7"/>
      <c r="AT2649" s="130"/>
      <c r="BF2649" s="33">
        <f t="shared" si="419"/>
        <v>41242</v>
      </c>
      <c r="BG2649" s="34">
        <f t="shared" si="414"/>
        <v>82.88000000000001</v>
      </c>
      <c r="BH2649" s="32">
        <f t="shared" si="415"/>
        <v>1</v>
      </c>
      <c r="BI2649" s="32">
        <f t="shared" si="416"/>
        <v>0</v>
      </c>
      <c r="BJ2649" s="69">
        <f t="shared" si="417"/>
        <v>0</v>
      </c>
      <c r="BK2649" s="158" t="str">
        <f t="shared" si="418"/>
        <v/>
      </c>
    </row>
    <row r="2650" spans="1:63" ht="12" customHeight="1" x14ac:dyDescent="0.2">
      <c r="A2650" s="8"/>
      <c r="B2650" s="7"/>
      <c r="C2650" s="7"/>
      <c r="D2650" s="7"/>
      <c r="E2650" s="7"/>
      <c r="F2650" s="7"/>
      <c r="G2650" s="7"/>
      <c r="H2650" s="7"/>
      <c r="I2650" s="10"/>
      <c r="J2650" s="25"/>
      <c r="K2650" s="250"/>
      <c r="L2650" s="31"/>
      <c r="M2650" s="9"/>
      <c r="N2650" s="11" t="s">
        <v>25</v>
      </c>
      <c r="O2650" s="39"/>
      <c r="P2650" s="47"/>
      <c r="Q2650" s="13"/>
      <c r="R2650" s="248">
        <f t="shared" si="410"/>
        <v>0</v>
      </c>
      <c r="S2650" s="248">
        <f t="shared" si="411"/>
        <v>0</v>
      </c>
      <c r="T2650" s="248">
        <f t="shared" si="412"/>
        <v>0</v>
      </c>
      <c r="U2650" s="248">
        <f t="shared" si="413"/>
        <v>0</v>
      </c>
      <c r="V2650" s="13"/>
      <c r="W2650" s="7"/>
      <c r="AT2650" s="130"/>
      <c r="BF2650" s="33">
        <f t="shared" si="419"/>
        <v>41242</v>
      </c>
      <c r="BG2650" s="34">
        <f t="shared" si="414"/>
        <v>82.88000000000001</v>
      </c>
      <c r="BH2650" s="32">
        <f t="shared" si="415"/>
        <v>1</v>
      </c>
      <c r="BI2650" s="32">
        <f t="shared" si="416"/>
        <v>0</v>
      </c>
      <c r="BJ2650" s="69">
        <f t="shared" si="417"/>
        <v>0</v>
      </c>
      <c r="BK2650" s="158" t="str">
        <f t="shared" si="418"/>
        <v/>
      </c>
    </row>
    <row r="2651" spans="1:63" ht="12" customHeight="1" x14ac:dyDescent="0.2">
      <c r="A2651" s="8"/>
      <c r="B2651" s="7"/>
      <c r="C2651" s="7"/>
      <c r="D2651" s="7"/>
      <c r="E2651" s="7"/>
      <c r="F2651" s="7"/>
      <c r="G2651" s="7"/>
      <c r="H2651" s="7"/>
      <c r="I2651" s="10"/>
      <c r="J2651" s="25"/>
      <c r="K2651" s="250"/>
      <c r="L2651" s="31"/>
      <c r="M2651" s="9"/>
      <c r="N2651" s="11" t="s">
        <v>25</v>
      </c>
      <c r="O2651" s="39"/>
      <c r="P2651" s="47"/>
      <c r="Q2651" s="13"/>
      <c r="R2651" s="248">
        <f t="shared" si="410"/>
        <v>0</v>
      </c>
      <c r="S2651" s="248">
        <f t="shared" si="411"/>
        <v>0</v>
      </c>
      <c r="T2651" s="248">
        <f t="shared" si="412"/>
        <v>0</v>
      </c>
      <c r="U2651" s="248">
        <f t="shared" si="413"/>
        <v>0</v>
      </c>
      <c r="V2651" s="13"/>
      <c r="W2651" s="7"/>
      <c r="AT2651" s="130"/>
      <c r="BF2651" s="33">
        <f t="shared" si="419"/>
        <v>41242</v>
      </c>
      <c r="BG2651" s="34">
        <f t="shared" si="414"/>
        <v>82.88000000000001</v>
      </c>
      <c r="BH2651" s="32">
        <f t="shared" si="415"/>
        <v>1</v>
      </c>
      <c r="BI2651" s="32">
        <f t="shared" si="416"/>
        <v>0</v>
      </c>
      <c r="BJ2651" s="69">
        <f t="shared" si="417"/>
        <v>0</v>
      </c>
      <c r="BK2651" s="158" t="str">
        <f t="shared" si="418"/>
        <v/>
      </c>
    </row>
    <row r="2652" spans="1:63" ht="12" customHeight="1" x14ac:dyDescent="0.2">
      <c r="A2652" s="8"/>
      <c r="B2652" s="7"/>
      <c r="C2652" s="7"/>
      <c r="D2652" s="7"/>
      <c r="E2652" s="7"/>
      <c r="F2652" s="7"/>
      <c r="G2652" s="7"/>
      <c r="H2652" s="7"/>
      <c r="I2652" s="10"/>
      <c r="J2652" s="25"/>
      <c r="K2652" s="250"/>
      <c r="L2652" s="31"/>
      <c r="M2652" s="9"/>
      <c r="N2652" s="11" t="s">
        <v>25</v>
      </c>
      <c r="O2652" s="39"/>
      <c r="P2652" s="47"/>
      <c r="Q2652" s="13"/>
      <c r="R2652" s="248">
        <f t="shared" si="410"/>
        <v>0</v>
      </c>
      <c r="S2652" s="248">
        <f t="shared" si="411"/>
        <v>0</v>
      </c>
      <c r="T2652" s="248">
        <f t="shared" si="412"/>
        <v>0</v>
      </c>
      <c r="U2652" s="248">
        <f t="shared" si="413"/>
        <v>0</v>
      </c>
      <c r="V2652" s="13"/>
      <c r="W2652" s="7"/>
      <c r="AT2652" s="130"/>
      <c r="BF2652" s="33">
        <f t="shared" si="419"/>
        <v>41242</v>
      </c>
      <c r="BG2652" s="34">
        <f t="shared" si="414"/>
        <v>82.88000000000001</v>
      </c>
      <c r="BH2652" s="32">
        <f t="shared" si="415"/>
        <v>1</v>
      </c>
      <c r="BI2652" s="32">
        <f t="shared" si="416"/>
        <v>0</v>
      </c>
      <c r="BJ2652" s="69">
        <f t="shared" si="417"/>
        <v>0</v>
      </c>
      <c r="BK2652" s="158" t="str">
        <f t="shared" si="418"/>
        <v/>
      </c>
    </row>
    <row r="2653" spans="1:63" ht="12" customHeight="1" x14ac:dyDescent="0.2">
      <c r="A2653" s="8"/>
      <c r="B2653" s="7"/>
      <c r="C2653" s="7"/>
      <c r="D2653" s="7"/>
      <c r="E2653" s="7"/>
      <c r="F2653" s="7"/>
      <c r="G2653" s="7"/>
      <c r="H2653" s="7"/>
      <c r="I2653" s="10"/>
      <c r="J2653" s="25"/>
      <c r="K2653" s="250"/>
      <c r="L2653" s="31"/>
      <c r="M2653" s="9"/>
      <c r="N2653" s="11" t="s">
        <v>25</v>
      </c>
      <c r="O2653" s="39"/>
      <c r="P2653" s="47"/>
      <c r="Q2653" s="13"/>
      <c r="R2653" s="248">
        <f t="shared" si="410"/>
        <v>0</v>
      </c>
      <c r="S2653" s="248">
        <f t="shared" si="411"/>
        <v>0</v>
      </c>
      <c r="T2653" s="248">
        <f t="shared" si="412"/>
        <v>0</v>
      </c>
      <c r="U2653" s="248">
        <f t="shared" si="413"/>
        <v>0</v>
      </c>
      <c r="V2653" s="13"/>
      <c r="W2653" s="7"/>
      <c r="AT2653" s="130"/>
      <c r="BF2653" s="33">
        <f t="shared" si="419"/>
        <v>41242</v>
      </c>
      <c r="BG2653" s="34">
        <f t="shared" si="414"/>
        <v>82.88000000000001</v>
      </c>
      <c r="BH2653" s="32">
        <f t="shared" si="415"/>
        <v>1</v>
      </c>
      <c r="BI2653" s="32">
        <f t="shared" si="416"/>
        <v>0</v>
      </c>
      <c r="BJ2653" s="69">
        <f t="shared" si="417"/>
        <v>0</v>
      </c>
      <c r="BK2653" s="158" t="str">
        <f t="shared" si="418"/>
        <v/>
      </c>
    </row>
    <row r="2654" spans="1:63" ht="12" customHeight="1" x14ac:dyDescent="0.2">
      <c r="A2654" s="8"/>
      <c r="B2654" s="7"/>
      <c r="C2654" s="7"/>
      <c r="D2654" s="7"/>
      <c r="E2654" s="7"/>
      <c r="F2654" s="7"/>
      <c r="G2654" s="7"/>
      <c r="H2654" s="7"/>
      <c r="I2654" s="10"/>
      <c r="J2654" s="25"/>
      <c r="K2654" s="250"/>
      <c r="L2654" s="31"/>
      <c r="M2654" s="9"/>
      <c r="N2654" s="11" t="s">
        <v>25</v>
      </c>
      <c r="O2654" s="39"/>
      <c r="P2654" s="47"/>
      <c r="Q2654" s="13"/>
      <c r="R2654" s="248">
        <f t="shared" si="410"/>
        <v>0</v>
      </c>
      <c r="S2654" s="248">
        <f t="shared" si="411"/>
        <v>0</v>
      </c>
      <c r="T2654" s="248">
        <f t="shared" si="412"/>
        <v>0</v>
      </c>
      <c r="U2654" s="248">
        <f t="shared" si="413"/>
        <v>0</v>
      </c>
      <c r="V2654" s="13"/>
      <c r="W2654" s="7"/>
      <c r="AT2654" s="130"/>
      <c r="BF2654" s="33">
        <f t="shared" si="419"/>
        <v>41242</v>
      </c>
      <c r="BG2654" s="34">
        <f t="shared" si="414"/>
        <v>82.88000000000001</v>
      </c>
      <c r="BH2654" s="32">
        <f t="shared" si="415"/>
        <v>1</v>
      </c>
      <c r="BI2654" s="32">
        <f t="shared" si="416"/>
        <v>0</v>
      </c>
      <c r="BJ2654" s="69">
        <f t="shared" si="417"/>
        <v>0</v>
      </c>
      <c r="BK2654" s="158" t="str">
        <f t="shared" si="418"/>
        <v/>
      </c>
    </row>
    <row r="2655" spans="1:63" ht="12" customHeight="1" x14ac:dyDescent="0.2">
      <c r="A2655" s="8"/>
      <c r="B2655" s="7"/>
      <c r="C2655" s="7"/>
      <c r="D2655" s="7"/>
      <c r="E2655" s="7"/>
      <c r="F2655" s="7"/>
      <c r="G2655" s="7"/>
      <c r="H2655" s="7"/>
      <c r="I2655" s="10"/>
      <c r="J2655" s="25"/>
      <c r="K2655" s="250"/>
      <c r="L2655" s="31"/>
      <c r="M2655" s="9"/>
      <c r="N2655" s="11" t="s">
        <v>25</v>
      </c>
      <c r="O2655" s="39"/>
      <c r="P2655" s="47"/>
      <c r="Q2655" s="13"/>
      <c r="R2655" s="248">
        <f t="shared" si="410"/>
        <v>0</v>
      </c>
      <c r="S2655" s="248">
        <f t="shared" si="411"/>
        <v>0</v>
      </c>
      <c r="T2655" s="248">
        <f t="shared" si="412"/>
        <v>0</v>
      </c>
      <c r="U2655" s="248">
        <f t="shared" si="413"/>
        <v>0</v>
      </c>
      <c r="V2655" s="13"/>
      <c r="W2655" s="7"/>
      <c r="AT2655" s="130"/>
      <c r="BF2655" s="33">
        <f t="shared" si="419"/>
        <v>41242</v>
      </c>
      <c r="BG2655" s="34">
        <f t="shared" si="414"/>
        <v>82.88000000000001</v>
      </c>
      <c r="BH2655" s="32">
        <f t="shared" si="415"/>
        <v>1</v>
      </c>
      <c r="BI2655" s="32">
        <f t="shared" si="416"/>
        <v>0</v>
      </c>
      <c r="BJ2655" s="69">
        <f t="shared" si="417"/>
        <v>0</v>
      </c>
      <c r="BK2655" s="158" t="str">
        <f t="shared" si="418"/>
        <v/>
      </c>
    </row>
    <row r="2656" spans="1:63" ht="12" customHeight="1" x14ac:dyDescent="0.2">
      <c r="A2656" s="8"/>
      <c r="B2656" s="7"/>
      <c r="C2656" s="7"/>
      <c r="D2656" s="7"/>
      <c r="E2656" s="7"/>
      <c r="F2656" s="7"/>
      <c r="G2656" s="7"/>
      <c r="H2656" s="7"/>
      <c r="I2656" s="10"/>
      <c r="J2656" s="25"/>
      <c r="K2656" s="250"/>
      <c r="L2656" s="31"/>
      <c r="M2656" s="9"/>
      <c r="N2656" s="11" t="s">
        <v>25</v>
      </c>
      <c r="O2656" s="39"/>
      <c r="P2656" s="47"/>
      <c r="Q2656" s="13"/>
      <c r="R2656" s="248">
        <f t="shared" si="410"/>
        <v>0</v>
      </c>
      <c r="S2656" s="248">
        <f t="shared" si="411"/>
        <v>0</v>
      </c>
      <c r="T2656" s="248">
        <f t="shared" si="412"/>
        <v>0</v>
      </c>
      <c r="U2656" s="248">
        <f t="shared" si="413"/>
        <v>0</v>
      </c>
      <c r="V2656" s="13"/>
      <c r="W2656" s="7"/>
      <c r="AT2656" s="130"/>
      <c r="BF2656" s="33">
        <f t="shared" si="419"/>
        <v>41242</v>
      </c>
      <c r="BG2656" s="34">
        <f t="shared" si="414"/>
        <v>82.88000000000001</v>
      </c>
      <c r="BH2656" s="32">
        <f t="shared" si="415"/>
        <v>1</v>
      </c>
      <c r="BI2656" s="32">
        <f t="shared" si="416"/>
        <v>0</v>
      </c>
      <c r="BJ2656" s="69">
        <f t="shared" si="417"/>
        <v>0</v>
      </c>
      <c r="BK2656" s="158" t="str">
        <f t="shared" si="418"/>
        <v/>
      </c>
    </row>
    <row r="2657" spans="1:63" ht="12" customHeight="1" x14ac:dyDescent="0.2">
      <c r="A2657" s="8"/>
      <c r="B2657" s="7"/>
      <c r="C2657" s="7"/>
      <c r="D2657" s="7"/>
      <c r="E2657" s="7"/>
      <c r="F2657" s="7"/>
      <c r="G2657" s="7"/>
      <c r="H2657" s="7"/>
      <c r="I2657" s="10"/>
      <c r="J2657" s="25"/>
      <c r="K2657" s="250"/>
      <c r="L2657" s="31"/>
      <c r="M2657" s="9"/>
      <c r="N2657" s="11" t="s">
        <v>25</v>
      </c>
      <c r="O2657" s="39"/>
      <c r="P2657" s="47"/>
      <c r="Q2657" s="13"/>
      <c r="R2657" s="248">
        <f t="shared" si="410"/>
        <v>0</v>
      </c>
      <c r="S2657" s="248">
        <f t="shared" si="411"/>
        <v>0</v>
      </c>
      <c r="T2657" s="248">
        <f t="shared" si="412"/>
        <v>0</v>
      </c>
      <c r="U2657" s="248">
        <f t="shared" si="413"/>
        <v>0</v>
      </c>
      <c r="V2657" s="13"/>
      <c r="W2657" s="7"/>
      <c r="AT2657" s="130"/>
      <c r="BF2657" s="33">
        <f t="shared" si="419"/>
        <v>41242</v>
      </c>
      <c r="BG2657" s="34">
        <f t="shared" si="414"/>
        <v>82.88000000000001</v>
      </c>
      <c r="BH2657" s="32">
        <f t="shared" si="415"/>
        <v>1</v>
      </c>
      <c r="BI2657" s="32">
        <f t="shared" si="416"/>
        <v>0</v>
      </c>
      <c r="BJ2657" s="69">
        <f t="shared" si="417"/>
        <v>0</v>
      </c>
      <c r="BK2657" s="158" t="str">
        <f t="shared" si="418"/>
        <v/>
      </c>
    </row>
    <row r="2658" spans="1:63" ht="12" customHeight="1" x14ac:dyDescent="0.2">
      <c r="A2658" s="8"/>
      <c r="B2658" s="7"/>
      <c r="C2658" s="7"/>
      <c r="D2658" s="7"/>
      <c r="E2658" s="7"/>
      <c r="F2658" s="7"/>
      <c r="G2658" s="7"/>
      <c r="H2658" s="7"/>
      <c r="I2658" s="10"/>
      <c r="J2658" s="25"/>
      <c r="K2658" s="250"/>
      <c r="L2658" s="31"/>
      <c r="M2658" s="9"/>
      <c r="N2658" s="11" t="s">
        <v>25</v>
      </c>
      <c r="O2658" s="39"/>
      <c r="P2658" s="47"/>
      <c r="Q2658" s="13"/>
      <c r="R2658" s="248">
        <f t="shared" si="410"/>
        <v>0</v>
      </c>
      <c r="S2658" s="248">
        <f t="shared" si="411"/>
        <v>0</v>
      </c>
      <c r="T2658" s="248">
        <f t="shared" si="412"/>
        <v>0</v>
      </c>
      <c r="U2658" s="248">
        <f t="shared" si="413"/>
        <v>0</v>
      </c>
      <c r="V2658" s="13"/>
      <c r="W2658" s="7"/>
      <c r="AT2658" s="130"/>
      <c r="BF2658" s="33">
        <f t="shared" si="419"/>
        <v>41242</v>
      </c>
      <c r="BG2658" s="34">
        <f t="shared" si="414"/>
        <v>82.88000000000001</v>
      </c>
      <c r="BH2658" s="32">
        <f t="shared" si="415"/>
        <v>1</v>
      </c>
      <c r="BI2658" s="32">
        <f t="shared" si="416"/>
        <v>0</v>
      </c>
      <c r="BJ2658" s="69">
        <f t="shared" si="417"/>
        <v>0</v>
      </c>
      <c r="BK2658" s="158" t="str">
        <f t="shared" si="418"/>
        <v/>
      </c>
    </row>
    <row r="2659" spans="1:63" ht="12" customHeight="1" x14ac:dyDescent="0.2">
      <c r="A2659" s="8"/>
      <c r="B2659" s="7"/>
      <c r="C2659" s="7"/>
      <c r="D2659" s="7"/>
      <c r="E2659" s="7"/>
      <c r="F2659" s="7"/>
      <c r="G2659" s="7"/>
      <c r="H2659" s="7"/>
      <c r="I2659" s="10"/>
      <c r="J2659" s="25"/>
      <c r="K2659" s="250"/>
      <c r="L2659" s="31"/>
      <c r="M2659" s="9"/>
      <c r="N2659" s="11" t="s">
        <v>25</v>
      </c>
      <c r="O2659" s="39"/>
      <c r="P2659" s="47"/>
      <c r="Q2659" s="13"/>
      <c r="R2659" s="248">
        <f t="shared" si="410"/>
        <v>0</v>
      </c>
      <c r="S2659" s="248">
        <f t="shared" si="411"/>
        <v>0</v>
      </c>
      <c r="T2659" s="248">
        <f t="shared" si="412"/>
        <v>0</v>
      </c>
      <c r="U2659" s="248">
        <f t="shared" si="413"/>
        <v>0</v>
      </c>
      <c r="V2659" s="13"/>
      <c r="W2659" s="7"/>
      <c r="AT2659" s="130"/>
      <c r="BF2659" s="33">
        <f t="shared" si="419"/>
        <v>41242</v>
      </c>
      <c r="BG2659" s="34">
        <f t="shared" si="414"/>
        <v>82.88000000000001</v>
      </c>
      <c r="BH2659" s="32">
        <f t="shared" si="415"/>
        <v>1</v>
      </c>
      <c r="BI2659" s="32">
        <f t="shared" si="416"/>
        <v>0</v>
      </c>
      <c r="BJ2659" s="69">
        <f t="shared" si="417"/>
        <v>0</v>
      </c>
      <c r="BK2659" s="158" t="str">
        <f t="shared" si="418"/>
        <v/>
      </c>
    </row>
    <row r="2660" spans="1:63" ht="12" customHeight="1" x14ac:dyDescent="0.2">
      <c r="A2660" s="8"/>
      <c r="B2660" s="7"/>
      <c r="C2660" s="7"/>
      <c r="D2660" s="7"/>
      <c r="E2660" s="7"/>
      <c r="F2660" s="7"/>
      <c r="G2660" s="7"/>
      <c r="H2660" s="7"/>
      <c r="I2660" s="10"/>
      <c r="J2660" s="25"/>
      <c r="K2660" s="250"/>
      <c r="L2660" s="31"/>
      <c r="M2660" s="9"/>
      <c r="N2660" s="11" t="s">
        <v>25</v>
      </c>
      <c r="O2660" s="39"/>
      <c r="P2660" s="47"/>
      <c r="Q2660" s="13"/>
      <c r="R2660" s="248">
        <f t="shared" si="410"/>
        <v>0</v>
      </c>
      <c r="S2660" s="248">
        <f t="shared" si="411"/>
        <v>0</v>
      </c>
      <c r="T2660" s="248">
        <f t="shared" si="412"/>
        <v>0</v>
      </c>
      <c r="U2660" s="248">
        <f t="shared" si="413"/>
        <v>0</v>
      </c>
      <c r="V2660" s="13"/>
      <c r="W2660" s="7"/>
      <c r="AT2660" s="130"/>
      <c r="BF2660" s="33">
        <f t="shared" si="419"/>
        <v>41242</v>
      </c>
      <c r="BG2660" s="34">
        <f t="shared" si="414"/>
        <v>82.88000000000001</v>
      </c>
      <c r="BH2660" s="32">
        <f t="shared" si="415"/>
        <v>1</v>
      </c>
      <c r="BI2660" s="32">
        <f t="shared" si="416"/>
        <v>0</v>
      </c>
      <c r="BJ2660" s="69">
        <f t="shared" si="417"/>
        <v>0</v>
      </c>
      <c r="BK2660" s="158" t="str">
        <f t="shared" si="418"/>
        <v/>
      </c>
    </row>
    <row r="2661" spans="1:63" ht="12" customHeight="1" x14ac:dyDescent="0.2">
      <c r="A2661" s="8"/>
      <c r="B2661" s="7"/>
      <c r="C2661" s="7"/>
      <c r="D2661" s="7"/>
      <c r="E2661" s="7"/>
      <c r="F2661" s="7"/>
      <c r="G2661" s="7"/>
      <c r="H2661" s="7"/>
      <c r="I2661" s="10"/>
      <c r="J2661" s="25"/>
      <c r="K2661" s="250"/>
      <c r="L2661" s="31"/>
      <c r="M2661" s="9"/>
      <c r="N2661" s="11" t="s">
        <v>25</v>
      </c>
      <c r="O2661" s="39"/>
      <c r="P2661" s="47"/>
      <c r="Q2661" s="13"/>
      <c r="R2661" s="248">
        <f t="shared" si="410"/>
        <v>0</v>
      </c>
      <c r="S2661" s="248">
        <f t="shared" si="411"/>
        <v>0</v>
      </c>
      <c r="T2661" s="248">
        <f t="shared" si="412"/>
        <v>0</v>
      </c>
      <c r="U2661" s="248">
        <f t="shared" si="413"/>
        <v>0</v>
      </c>
      <c r="V2661" s="13"/>
      <c r="W2661" s="7"/>
      <c r="AT2661" s="130"/>
      <c r="BF2661" s="33">
        <f t="shared" si="419"/>
        <v>41242</v>
      </c>
      <c r="BG2661" s="34">
        <f t="shared" si="414"/>
        <v>82.88000000000001</v>
      </c>
      <c r="BH2661" s="32">
        <f t="shared" si="415"/>
        <v>1</v>
      </c>
      <c r="BI2661" s="32">
        <f t="shared" si="416"/>
        <v>0</v>
      </c>
      <c r="BJ2661" s="69">
        <f t="shared" si="417"/>
        <v>0</v>
      </c>
      <c r="BK2661" s="158" t="str">
        <f t="shared" si="418"/>
        <v/>
      </c>
    </row>
    <row r="2662" spans="1:63" ht="12" customHeight="1" x14ac:dyDescent="0.2">
      <c r="A2662" s="8"/>
      <c r="B2662" s="7"/>
      <c r="C2662" s="7"/>
      <c r="D2662" s="7"/>
      <c r="E2662" s="7"/>
      <c r="F2662" s="7"/>
      <c r="G2662" s="7"/>
      <c r="H2662" s="7"/>
      <c r="I2662" s="10"/>
      <c r="J2662" s="25"/>
      <c r="K2662" s="250"/>
      <c r="L2662" s="31"/>
      <c r="M2662" s="9"/>
      <c r="N2662" s="11" t="s">
        <v>25</v>
      </c>
      <c r="O2662" s="39"/>
      <c r="P2662" s="47"/>
      <c r="Q2662" s="13"/>
      <c r="R2662" s="248">
        <f t="shared" si="410"/>
        <v>0</v>
      </c>
      <c r="S2662" s="248">
        <f t="shared" si="411"/>
        <v>0</v>
      </c>
      <c r="T2662" s="248">
        <f t="shared" si="412"/>
        <v>0</v>
      </c>
      <c r="U2662" s="248">
        <f t="shared" si="413"/>
        <v>0</v>
      </c>
      <c r="V2662" s="13"/>
      <c r="W2662" s="7"/>
      <c r="AT2662" s="130"/>
      <c r="BF2662" s="33">
        <f t="shared" si="419"/>
        <v>41242</v>
      </c>
      <c r="BG2662" s="34">
        <f t="shared" si="414"/>
        <v>82.88000000000001</v>
      </c>
      <c r="BH2662" s="32">
        <f t="shared" si="415"/>
        <v>1</v>
      </c>
      <c r="BI2662" s="32">
        <f t="shared" si="416"/>
        <v>0</v>
      </c>
      <c r="BJ2662" s="69">
        <f t="shared" si="417"/>
        <v>0</v>
      </c>
      <c r="BK2662" s="158" t="str">
        <f t="shared" si="418"/>
        <v/>
      </c>
    </row>
    <row r="2663" spans="1:63" ht="12" customHeight="1" x14ac:dyDescent="0.2">
      <c r="A2663" s="8"/>
      <c r="B2663" s="7"/>
      <c r="C2663" s="7"/>
      <c r="D2663" s="7"/>
      <c r="E2663" s="7"/>
      <c r="F2663" s="7"/>
      <c r="G2663" s="7"/>
      <c r="H2663" s="7"/>
      <c r="I2663" s="10"/>
      <c r="J2663" s="25"/>
      <c r="K2663" s="250"/>
      <c r="L2663" s="31"/>
      <c r="M2663" s="9"/>
      <c r="N2663" s="11" t="s">
        <v>25</v>
      </c>
      <c r="O2663" s="39"/>
      <c r="P2663" s="47"/>
      <c r="Q2663" s="13"/>
      <c r="R2663" s="248">
        <f t="shared" si="410"/>
        <v>0</v>
      </c>
      <c r="S2663" s="248">
        <f t="shared" si="411"/>
        <v>0</v>
      </c>
      <c r="T2663" s="248">
        <f t="shared" si="412"/>
        <v>0</v>
      </c>
      <c r="U2663" s="248">
        <f t="shared" si="413"/>
        <v>0</v>
      </c>
      <c r="V2663" s="13"/>
      <c r="W2663" s="7"/>
      <c r="AT2663" s="130"/>
      <c r="BF2663" s="33">
        <f t="shared" si="419"/>
        <v>41242</v>
      </c>
      <c r="BG2663" s="34">
        <f t="shared" si="414"/>
        <v>82.88000000000001</v>
      </c>
      <c r="BH2663" s="32">
        <f t="shared" si="415"/>
        <v>1</v>
      </c>
      <c r="BI2663" s="32">
        <f t="shared" si="416"/>
        <v>0</v>
      </c>
      <c r="BJ2663" s="69">
        <f t="shared" si="417"/>
        <v>0</v>
      </c>
      <c r="BK2663" s="158" t="str">
        <f t="shared" si="418"/>
        <v/>
      </c>
    </row>
    <row r="2664" spans="1:63" ht="12" customHeight="1" x14ac:dyDescent="0.2">
      <c r="A2664" s="8"/>
      <c r="B2664" s="7"/>
      <c r="C2664" s="7"/>
      <c r="D2664" s="7"/>
      <c r="E2664" s="7"/>
      <c r="F2664" s="7"/>
      <c r="G2664" s="7"/>
      <c r="H2664" s="7"/>
      <c r="I2664" s="10"/>
      <c r="J2664" s="25"/>
      <c r="K2664" s="250"/>
      <c r="L2664" s="31"/>
      <c r="M2664" s="9"/>
      <c r="N2664" s="11" t="s">
        <v>25</v>
      </c>
      <c r="O2664" s="39"/>
      <c r="P2664" s="47"/>
      <c r="Q2664" s="13"/>
      <c r="R2664" s="248">
        <f t="shared" si="410"/>
        <v>0</v>
      </c>
      <c r="S2664" s="248">
        <f t="shared" si="411"/>
        <v>0</v>
      </c>
      <c r="T2664" s="248">
        <f t="shared" si="412"/>
        <v>0</v>
      </c>
      <c r="U2664" s="248">
        <f t="shared" si="413"/>
        <v>0</v>
      </c>
      <c r="V2664" s="13"/>
      <c r="W2664" s="7"/>
      <c r="AT2664" s="130"/>
      <c r="BF2664" s="33">
        <f t="shared" si="419"/>
        <v>41242</v>
      </c>
      <c r="BG2664" s="34">
        <f t="shared" si="414"/>
        <v>82.88000000000001</v>
      </c>
      <c r="BH2664" s="32">
        <f t="shared" si="415"/>
        <v>1</v>
      </c>
      <c r="BI2664" s="32">
        <f t="shared" si="416"/>
        <v>0</v>
      </c>
      <c r="BJ2664" s="69">
        <f t="shared" si="417"/>
        <v>0</v>
      </c>
      <c r="BK2664" s="158" t="str">
        <f t="shared" si="418"/>
        <v/>
      </c>
    </row>
    <row r="2665" spans="1:63" ht="12" customHeight="1" x14ac:dyDescent="0.2">
      <c r="A2665" s="8"/>
      <c r="B2665" s="7"/>
      <c r="C2665" s="7"/>
      <c r="D2665" s="7"/>
      <c r="E2665" s="7"/>
      <c r="F2665" s="7"/>
      <c r="G2665" s="7"/>
      <c r="H2665" s="7"/>
      <c r="I2665" s="10"/>
      <c r="J2665" s="25"/>
      <c r="K2665" s="250"/>
      <c r="L2665" s="31"/>
      <c r="M2665" s="9"/>
      <c r="N2665" s="11" t="s">
        <v>25</v>
      </c>
      <c r="O2665" s="39"/>
      <c r="P2665" s="47"/>
      <c r="Q2665" s="13"/>
      <c r="R2665" s="248">
        <f t="shared" si="410"/>
        <v>0</v>
      </c>
      <c r="S2665" s="248">
        <f t="shared" si="411"/>
        <v>0</v>
      </c>
      <c r="T2665" s="248">
        <f t="shared" si="412"/>
        <v>0</v>
      </c>
      <c r="U2665" s="248">
        <f t="shared" si="413"/>
        <v>0</v>
      </c>
      <c r="V2665" s="13"/>
      <c r="W2665" s="7"/>
      <c r="AT2665" s="130"/>
      <c r="BF2665" s="33">
        <f t="shared" si="419"/>
        <v>41242</v>
      </c>
      <c r="BG2665" s="34">
        <f t="shared" si="414"/>
        <v>82.88000000000001</v>
      </c>
      <c r="BH2665" s="32">
        <f t="shared" si="415"/>
        <v>1</v>
      </c>
      <c r="BI2665" s="32">
        <f t="shared" si="416"/>
        <v>0</v>
      </c>
      <c r="BJ2665" s="69">
        <f t="shared" si="417"/>
        <v>0</v>
      </c>
      <c r="BK2665" s="158" t="str">
        <f t="shared" si="418"/>
        <v/>
      </c>
    </row>
    <row r="2666" spans="1:63" ht="12" customHeight="1" x14ac:dyDescent="0.2">
      <c r="A2666" s="8"/>
      <c r="B2666" s="7"/>
      <c r="C2666" s="7"/>
      <c r="D2666" s="7"/>
      <c r="E2666" s="7"/>
      <c r="F2666" s="7"/>
      <c r="G2666" s="7"/>
      <c r="H2666" s="7"/>
      <c r="I2666" s="10"/>
      <c r="J2666" s="25"/>
      <c r="K2666" s="250"/>
      <c r="L2666" s="31"/>
      <c r="M2666" s="9"/>
      <c r="N2666" s="11" t="s">
        <v>25</v>
      </c>
      <c r="O2666" s="39"/>
      <c r="P2666" s="47"/>
      <c r="Q2666" s="13"/>
      <c r="R2666" s="248">
        <f t="shared" si="410"/>
        <v>0</v>
      </c>
      <c r="S2666" s="248">
        <f t="shared" si="411"/>
        <v>0</v>
      </c>
      <c r="T2666" s="248">
        <f t="shared" si="412"/>
        <v>0</v>
      </c>
      <c r="U2666" s="248">
        <f t="shared" si="413"/>
        <v>0</v>
      </c>
      <c r="V2666" s="13"/>
      <c r="W2666" s="7"/>
      <c r="AT2666" s="130"/>
      <c r="BF2666" s="33">
        <f t="shared" si="419"/>
        <v>41242</v>
      </c>
      <c r="BG2666" s="34">
        <f t="shared" si="414"/>
        <v>82.88000000000001</v>
      </c>
      <c r="BH2666" s="32">
        <f t="shared" si="415"/>
        <v>1</v>
      </c>
      <c r="BI2666" s="32">
        <f t="shared" si="416"/>
        <v>0</v>
      </c>
      <c r="BJ2666" s="69">
        <f t="shared" si="417"/>
        <v>0</v>
      </c>
      <c r="BK2666" s="158" t="str">
        <f t="shared" si="418"/>
        <v/>
      </c>
    </row>
    <row r="2667" spans="1:63" ht="12" customHeight="1" x14ac:dyDescent="0.2">
      <c r="A2667" s="8"/>
      <c r="B2667" s="7"/>
      <c r="C2667" s="7"/>
      <c r="D2667" s="7"/>
      <c r="E2667" s="7"/>
      <c r="F2667" s="7"/>
      <c r="G2667" s="7"/>
      <c r="H2667" s="7"/>
      <c r="I2667" s="10"/>
      <c r="J2667" s="25"/>
      <c r="K2667" s="250"/>
      <c r="L2667" s="31"/>
      <c r="M2667" s="9"/>
      <c r="N2667" s="11" t="s">
        <v>25</v>
      </c>
      <c r="O2667" s="39"/>
      <c r="P2667" s="47"/>
      <c r="Q2667" s="13"/>
      <c r="R2667" s="248">
        <f t="shared" si="410"/>
        <v>0</v>
      </c>
      <c r="S2667" s="248">
        <f t="shared" si="411"/>
        <v>0</v>
      </c>
      <c r="T2667" s="248">
        <f t="shared" si="412"/>
        <v>0</v>
      </c>
      <c r="U2667" s="248">
        <f t="shared" si="413"/>
        <v>0</v>
      </c>
      <c r="V2667" s="13"/>
      <c r="W2667" s="7"/>
      <c r="AT2667" s="130"/>
      <c r="BF2667" s="33">
        <f t="shared" si="419"/>
        <v>41242</v>
      </c>
      <c r="BG2667" s="34">
        <f t="shared" si="414"/>
        <v>82.88000000000001</v>
      </c>
      <c r="BH2667" s="32">
        <f t="shared" si="415"/>
        <v>1</v>
      </c>
      <c r="BI2667" s="32">
        <f t="shared" si="416"/>
        <v>0</v>
      </c>
      <c r="BJ2667" s="69">
        <f t="shared" si="417"/>
        <v>0</v>
      </c>
      <c r="BK2667" s="158" t="str">
        <f t="shared" si="418"/>
        <v/>
      </c>
    </row>
    <row r="2668" spans="1:63" ht="12" customHeight="1" x14ac:dyDescent="0.2">
      <c r="A2668" s="8"/>
      <c r="B2668" s="7"/>
      <c r="C2668" s="7"/>
      <c r="D2668" s="7"/>
      <c r="E2668" s="7"/>
      <c r="F2668" s="7"/>
      <c r="G2668" s="7"/>
      <c r="H2668" s="7"/>
      <c r="I2668" s="10"/>
      <c r="J2668" s="25"/>
      <c r="K2668" s="250"/>
      <c r="L2668" s="31"/>
      <c r="M2668" s="9"/>
      <c r="N2668" s="11" t="s">
        <v>25</v>
      </c>
      <c r="O2668" s="39"/>
      <c r="P2668" s="47"/>
      <c r="Q2668" s="13"/>
      <c r="R2668" s="248">
        <f t="shared" si="410"/>
        <v>0</v>
      </c>
      <c r="S2668" s="248">
        <f t="shared" si="411"/>
        <v>0</v>
      </c>
      <c r="T2668" s="248">
        <f t="shared" si="412"/>
        <v>0</v>
      </c>
      <c r="U2668" s="248">
        <f t="shared" si="413"/>
        <v>0</v>
      </c>
      <c r="V2668" s="13"/>
      <c r="W2668" s="7"/>
      <c r="AT2668" s="130"/>
      <c r="BF2668" s="33">
        <f t="shared" si="419"/>
        <v>41242</v>
      </c>
      <c r="BG2668" s="34">
        <f t="shared" si="414"/>
        <v>82.88000000000001</v>
      </c>
      <c r="BH2668" s="32">
        <f t="shared" si="415"/>
        <v>1</v>
      </c>
      <c r="BI2668" s="32">
        <f t="shared" si="416"/>
        <v>0</v>
      </c>
      <c r="BJ2668" s="69">
        <f t="shared" si="417"/>
        <v>0</v>
      </c>
      <c r="BK2668" s="158" t="str">
        <f t="shared" si="418"/>
        <v/>
      </c>
    </row>
    <row r="2669" spans="1:63" ht="12" customHeight="1" x14ac:dyDescent="0.2">
      <c r="A2669" s="8"/>
      <c r="B2669" s="7"/>
      <c r="C2669" s="7"/>
      <c r="D2669" s="7"/>
      <c r="E2669" s="7"/>
      <c r="F2669" s="7"/>
      <c r="G2669" s="7"/>
      <c r="H2669" s="7"/>
      <c r="I2669" s="10"/>
      <c r="J2669" s="25"/>
      <c r="K2669" s="250"/>
      <c r="L2669" s="31"/>
      <c r="M2669" s="9"/>
      <c r="N2669" s="11" t="s">
        <v>25</v>
      </c>
      <c r="O2669" s="39"/>
      <c r="P2669" s="47"/>
      <c r="Q2669" s="13"/>
      <c r="R2669" s="248">
        <f t="shared" si="410"/>
        <v>0</v>
      </c>
      <c r="S2669" s="248">
        <f t="shared" si="411"/>
        <v>0</v>
      </c>
      <c r="T2669" s="248">
        <f t="shared" si="412"/>
        <v>0</v>
      </c>
      <c r="U2669" s="248">
        <f t="shared" si="413"/>
        <v>0</v>
      </c>
      <c r="V2669" s="13"/>
      <c r="W2669" s="7"/>
      <c r="AT2669" s="130"/>
      <c r="BF2669" s="33">
        <f t="shared" si="419"/>
        <v>41242</v>
      </c>
      <c r="BG2669" s="34">
        <f t="shared" si="414"/>
        <v>82.88000000000001</v>
      </c>
      <c r="BH2669" s="32">
        <f t="shared" si="415"/>
        <v>1</v>
      </c>
      <c r="BI2669" s="32">
        <f t="shared" si="416"/>
        <v>0</v>
      </c>
      <c r="BJ2669" s="69">
        <f t="shared" si="417"/>
        <v>0</v>
      </c>
      <c r="BK2669" s="158" t="str">
        <f t="shared" si="418"/>
        <v/>
      </c>
    </row>
    <row r="2670" spans="1:63" ht="12" customHeight="1" x14ac:dyDescent="0.2">
      <c r="A2670" s="8"/>
      <c r="B2670" s="7"/>
      <c r="C2670" s="7"/>
      <c r="D2670" s="7"/>
      <c r="E2670" s="7"/>
      <c r="F2670" s="7"/>
      <c r="G2670" s="7"/>
      <c r="H2670" s="7"/>
      <c r="I2670" s="10"/>
      <c r="J2670" s="25"/>
      <c r="K2670" s="250"/>
      <c r="L2670" s="31"/>
      <c r="M2670" s="9"/>
      <c r="N2670" s="11" t="s">
        <v>25</v>
      </c>
      <c r="O2670" s="39"/>
      <c r="P2670" s="47"/>
      <c r="Q2670" s="13"/>
      <c r="R2670" s="248">
        <f t="shared" si="410"/>
        <v>0</v>
      </c>
      <c r="S2670" s="248">
        <f t="shared" si="411"/>
        <v>0</v>
      </c>
      <c r="T2670" s="248">
        <f t="shared" si="412"/>
        <v>0</v>
      </c>
      <c r="U2670" s="248">
        <f t="shared" si="413"/>
        <v>0</v>
      </c>
      <c r="V2670" s="13"/>
      <c r="W2670" s="7"/>
      <c r="AT2670" s="130"/>
      <c r="BF2670" s="33">
        <f t="shared" si="419"/>
        <v>41242</v>
      </c>
      <c r="BG2670" s="34">
        <f t="shared" si="414"/>
        <v>82.88000000000001</v>
      </c>
      <c r="BH2670" s="32">
        <f t="shared" si="415"/>
        <v>1</v>
      </c>
      <c r="BI2670" s="32">
        <f t="shared" si="416"/>
        <v>0</v>
      </c>
      <c r="BJ2670" s="69">
        <f t="shared" si="417"/>
        <v>0</v>
      </c>
      <c r="BK2670" s="158" t="str">
        <f t="shared" si="418"/>
        <v/>
      </c>
    </row>
    <row r="2671" spans="1:63" ht="12" customHeight="1" x14ac:dyDescent="0.2">
      <c r="A2671" s="8"/>
      <c r="B2671" s="7"/>
      <c r="C2671" s="7"/>
      <c r="D2671" s="7"/>
      <c r="E2671" s="7"/>
      <c r="F2671" s="7"/>
      <c r="G2671" s="7"/>
      <c r="H2671" s="7"/>
      <c r="I2671" s="10"/>
      <c r="J2671" s="25"/>
      <c r="K2671" s="250"/>
      <c r="L2671" s="31"/>
      <c r="M2671" s="9"/>
      <c r="N2671" s="11" t="s">
        <v>25</v>
      </c>
      <c r="O2671" s="39"/>
      <c r="P2671" s="47"/>
      <c r="Q2671" s="13"/>
      <c r="R2671" s="248">
        <f t="shared" si="410"/>
        <v>0</v>
      </c>
      <c r="S2671" s="248">
        <f t="shared" si="411"/>
        <v>0</v>
      </c>
      <c r="T2671" s="248">
        <f t="shared" si="412"/>
        <v>0</v>
      </c>
      <c r="U2671" s="248">
        <f t="shared" si="413"/>
        <v>0</v>
      </c>
      <c r="V2671" s="13"/>
      <c r="W2671" s="7"/>
      <c r="AT2671" s="130"/>
      <c r="BF2671" s="33">
        <f t="shared" si="419"/>
        <v>41242</v>
      </c>
      <c r="BG2671" s="34">
        <f t="shared" si="414"/>
        <v>82.88000000000001</v>
      </c>
      <c r="BH2671" s="32">
        <f t="shared" si="415"/>
        <v>1</v>
      </c>
      <c r="BI2671" s="32">
        <f t="shared" si="416"/>
        <v>0</v>
      </c>
      <c r="BJ2671" s="69">
        <f t="shared" si="417"/>
        <v>0</v>
      </c>
      <c r="BK2671" s="158" t="str">
        <f t="shared" si="418"/>
        <v/>
      </c>
    </row>
    <row r="2672" spans="1:63" ht="12" customHeight="1" x14ac:dyDescent="0.2">
      <c r="A2672" s="8"/>
      <c r="B2672" s="7"/>
      <c r="C2672" s="7"/>
      <c r="D2672" s="7"/>
      <c r="E2672" s="7"/>
      <c r="F2672" s="7"/>
      <c r="G2672" s="7"/>
      <c r="H2672" s="7"/>
      <c r="I2672" s="10"/>
      <c r="J2672" s="25"/>
      <c r="K2672" s="250"/>
      <c r="L2672" s="31"/>
      <c r="M2672" s="9"/>
      <c r="N2672" s="11" t="s">
        <v>25</v>
      </c>
      <c r="O2672" s="39"/>
      <c r="P2672" s="47"/>
      <c r="Q2672" s="13"/>
      <c r="R2672" s="248">
        <f t="shared" si="410"/>
        <v>0</v>
      </c>
      <c r="S2672" s="248">
        <f t="shared" si="411"/>
        <v>0</v>
      </c>
      <c r="T2672" s="248">
        <f t="shared" si="412"/>
        <v>0</v>
      </c>
      <c r="U2672" s="248">
        <f t="shared" si="413"/>
        <v>0</v>
      </c>
      <c r="V2672" s="13"/>
      <c r="W2672" s="7"/>
      <c r="AT2672" s="130"/>
      <c r="BF2672" s="33">
        <f t="shared" si="419"/>
        <v>41242</v>
      </c>
      <c r="BG2672" s="34">
        <f t="shared" si="414"/>
        <v>82.88000000000001</v>
      </c>
      <c r="BH2672" s="32">
        <f t="shared" si="415"/>
        <v>1</v>
      </c>
      <c r="BI2672" s="32">
        <f t="shared" si="416"/>
        <v>0</v>
      </c>
      <c r="BJ2672" s="69">
        <f t="shared" si="417"/>
        <v>0</v>
      </c>
      <c r="BK2672" s="158" t="str">
        <f t="shared" si="418"/>
        <v/>
      </c>
    </row>
    <row r="2673" spans="1:63" ht="12" customHeight="1" x14ac:dyDescent="0.2">
      <c r="A2673" s="8"/>
      <c r="B2673" s="7"/>
      <c r="C2673" s="7"/>
      <c r="D2673" s="7"/>
      <c r="E2673" s="7"/>
      <c r="F2673" s="7"/>
      <c r="G2673" s="7"/>
      <c r="H2673" s="7"/>
      <c r="I2673" s="10"/>
      <c r="J2673" s="25"/>
      <c r="K2673" s="250"/>
      <c r="L2673" s="31"/>
      <c r="M2673" s="9"/>
      <c r="N2673" s="11" t="s">
        <v>25</v>
      </c>
      <c r="O2673" s="39"/>
      <c r="P2673" s="47"/>
      <c r="Q2673" s="13"/>
      <c r="R2673" s="248">
        <f t="shared" si="410"/>
        <v>0</v>
      </c>
      <c r="S2673" s="248">
        <f t="shared" si="411"/>
        <v>0</v>
      </c>
      <c r="T2673" s="248">
        <f t="shared" si="412"/>
        <v>0</v>
      </c>
      <c r="U2673" s="248">
        <f t="shared" si="413"/>
        <v>0</v>
      </c>
      <c r="V2673" s="13"/>
      <c r="W2673" s="7"/>
      <c r="AT2673" s="130"/>
      <c r="BF2673" s="33">
        <f t="shared" si="419"/>
        <v>41242</v>
      </c>
      <c r="BG2673" s="34">
        <f t="shared" si="414"/>
        <v>82.88000000000001</v>
      </c>
      <c r="BH2673" s="32">
        <f t="shared" si="415"/>
        <v>1</v>
      </c>
      <c r="BI2673" s="32">
        <f t="shared" si="416"/>
        <v>0</v>
      </c>
      <c r="BJ2673" s="69">
        <f t="shared" si="417"/>
        <v>0</v>
      </c>
      <c r="BK2673" s="158" t="str">
        <f t="shared" si="418"/>
        <v/>
      </c>
    </row>
    <row r="2674" spans="1:63" ht="12" customHeight="1" x14ac:dyDescent="0.2">
      <c r="A2674" s="8"/>
      <c r="B2674" s="7"/>
      <c r="C2674" s="7"/>
      <c r="D2674" s="7"/>
      <c r="E2674" s="7"/>
      <c r="F2674" s="7"/>
      <c r="G2674" s="7"/>
      <c r="H2674" s="7"/>
      <c r="I2674" s="10"/>
      <c r="J2674" s="25"/>
      <c r="K2674" s="250"/>
      <c r="L2674" s="31"/>
      <c r="M2674" s="9"/>
      <c r="N2674" s="11" t="s">
        <v>25</v>
      </c>
      <c r="O2674" s="39"/>
      <c r="P2674" s="47"/>
      <c r="Q2674" s="13"/>
      <c r="R2674" s="248">
        <f t="shared" si="410"/>
        <v>0</v>
      </c>
      <c r="S2674" s="248">
        <f t="shared" si="411"/>
        <v>0</v>
      </c>
      <c r="T2674" s="248">
        <f t="shared" si="412"/>
        <v>0</v>
      </c>
      <c r="U2674" s="248">
        <f t="shared" si="413"/>
        <v>0</v>
      </c>
      <c r="V2674" s="13"/>
      <c r="W2674" s="7"/>
      <c r="AT2674" s="130"/>
      <c r="BF2674" s="33">
        <f t="shared" si="419"/>
        <v>41242</v>
      </c>
      <c r="BG2674" s="34">
        <f t="shared" si="414"/>
        <v>82.88000000000001</v>
      </c>
      <c r="BH2674" s="32">
        <f t="shared" si="415"/>
        <v>1</v>
      </c>
      <c r="BI2674" s="32">
        <f t="shared" si="416"/>
        <v>0</v>
      </c>
      <c r="BJ2674" s="69">
        <f t="shared" si="417"/>
        <v>0</v>
      </c>
      <c r="BK2674" s="158" t="str">
        <f t="shared" si="418"/>
        <v/>
      </c>
    </row>
    <row r="2675" spans="1:63" ht="12" customHeight="1" x14ac:dyDescent="0.2">
      <c r="A2675" s="8"/>
      <c r="B2675" s="7"/>
      <c r="C2675" s="7"/>
      <c r="D2675" s="7"/>
      <c r="E2675" s="7"/>
      <c r="F2675" s="7"/>
      <c r="G2675" s="7"/>
      <c r="H2675" s="7"/>
      <c r="I2675" s="10"/>
      <c r="J2675" s="25"/>
      <c r="K2675" s="250"/>
      <c r="L2675" s="31"/>
      <c r="M2675" s="9"/>
      <c r="N2675" s="11" t="s">
        <v>25</v>
      </c>
      <c r="O2675" s="39"/>
      <c r="P2675" s="47"/>
      <c r="Q2675" s="13"/>
      <c r="R2675" s="248">
        <f t="shared" si="410"/>
        <v>0</v>
      </c>
      <c r="S2675" s="248">
        <f t="shared" si="411"/>
        <v>0</v>
      </c>
      <c r="T2675" s="248">
        <f t="shared" si="412"/>
        <v>0</v>
      </c>
      <c r="U2675" s="248">
        <f t="shared" si="413"/>
        <v>0</v>
      </c>
      <c r="V2675" s="13"/>
      <c r="W2675" s="7"/>
      <c r="AT2675" s="130"/>
      <c r="BF2675" s="33">
        <f t="shared" si="419"/>
        <v>41242</v>
      </c>
      <c r="BG2675" s="34">
        <f t="shared" si="414"/>
        <v>82.88000000000001</v>
      </c>
      <c r="BH2675" s="32">
        <f t="shared" si="415"/>
        <v>1</v>
      </c>
      <c r="BI2675" s="32">
        <f t="shared" si="416"/>
        <v>0</v>
      </c>
      <c r="BJ2675" s="69">
        <f t="shared" si="417"/>
        <v>0</v>
      </c>
      <c r="BK2675" s="158" t="str">
        <f t="shared" si="418"/>
        <v/>
      </c>
    </row>
    <row r="2676" spans="1:63" ht="12" customHeight="1" x14ac:dyDescent="0.2">
      <c r="A2676" s="8"/>
      <c r="B2676" s="7"/>
      <c r="C2676" s="7"/>
      <c r="D2676" s="7"/>
      <c r="E2676" s="7"/>
      <c r="F2676" s="7"/>
      <c r="G2676" s="7"/>
      <c r="H2676" s="7"/>
      <c r="I2676" s="10"/>
      <c r="J2676" s="25"/>
      <c r="K2676" s="250"/>
      <c r="L2676" s="31"/>
      <c r="M2676" s="9"/>
      <c r="N2676" s="11" t="s">
        <v>25</v>
      </c>
      <c r="O2676" s="39"/>
      <c r="P2676" s="47"/>
      <c r="Q2676" s="13"/>
      <c r="R2676" s="248">
        <f t="shared" si="410"/>
        <v>0</v>
      </c>
      <c r="S2676" s="248">
        <f t="shared" si="411"/>
        <v>0</v>
      </c>
      <c r="T2676" s="248">
        <f t="shared" si="412"/>
        <v>0</v>
      </c>
      <c r="U2676" s="248">
        <f t="shared" si="413"/>
        <v>0</v>
      </c>
      <c r="V2676" s="13"/>
      <c r="W2676" s="7"/>
      <c r="AT2676" s="130"/>
      <c r="BF2676" s="33">
        <f t="shared" si="419"/>
        <v>41242</v>
      </c>
      <c r="BG2676" s="34">
        <f t="shared" si="414"/>
        <v>82.88000000000001</v>
      </c>
      <c r="BH2676" s="32">
        <f t="shared" si="415"/>
        <v>1</v>
      </c>
      <c r="BI2676" s="32">
        <f t="shared" si="416"/>
        <v>0</v>
      </c>
      <c r="BJ2676" s="69">
        <f t="shared" si="417"/>
        <v>0</v>
      </c>
      <c r="BK2676" s="158" t="str">
        <f t="shared" si="418"/>
        <v/>
      </c>
    </row>
    <row r="2677" spans="1:63" ht="12" customHeight="1" x14ac:dyDescent="0.2">
      <c r="A2677" s="8"/>
      <c r="B2677" s="7"/>
      <c r="C2677" s="7"/>
      <c r="D2677" s="7"/>
      <c r="E2677" s="7"/>
      <c r="F2677" s="7"/>
      <c r="G2677" s="7"/>
      <c r="H2677" s="7"/>
      <c r="I2677" s="10"/>
      <c r="J2677" s="25"/>
      <c r="K2677" s="250"/>
      <c r="L2677" s="31"/>
      <c r="M2677" s="9"/>
      <c r="N2677" s="11" t="s">
        <v>25</v>
      </c>
      <c r="O2677" s="39"/>
      <c r="P2677" s="47"/>
      <c r="Q2677" s="13"/>
      <c r="R2677" s="248">
        <f t="shared" si="410"/>
        <v>0</v>
      </c>
      <c r="S2677" s="248">
        <f t="shared" si="411"/>
        <v>0</v>
      </c>
      <c r="T2677" s="248">
        <f t="shared" si="412"/>
        <v>0</v>
      </c>
      <c r="U2677" s="248">
        <f t="shared" si="413"/>
        <v>0</v>
      </c>
      <c r="V2677" s="13"/>
      <c r="W2677" s="7"/>
      <c r="AT2677" s="130"/>
      <c r="BF2677" s="33">
        <f t="shared" si="419"/>
        <v>41242</v>
      </c>
      <c r="BG2677" s="34">
        <f t="shared" si="414"/>
        <v>82.88000000000001</v>
      </c>
      <c r="BH2677" s="32">
        <f t="shared" si="415"/>
        <v>1</v>
      </c>
      <c r="BI2677" s="32">
        <f t="shared" si="416"/>
        <v>0</v>
      </c>
      <c r="BJ2677" s="69">
        <f t="shared" si="417"/>
        <v>0</v>
      </c>
      <c r="BK2677" s="158" t="str">
        <f t="shared" si="418"/>
        <v/>
      </c>
    </row>
    <row r="2678" spans="1:63" ht="12" customHeight="1" x14ac:dyDescent="0.2">
      <c r="A2678" s="8"/>
      <c r="B2678" s="7"/>
      <c r="C2678" s="7"/>
      <c r="D2678" s="7"/>
      <c r="E2678" s="7"/>
      <c r="F2678" s="7"/>
      <c r="G2678" s="7"/>
      <c r="H2678" s="7"/>
      <c r="I2678" s="10"/>
      <c r="J2678" s="25"/>
      <c r="K2678" s="250"/>
      <c r="L2678" s="31"/>
      <c r="M2678" s="9"/>
      <c r="N2678" s="11" t="s">
        <v>25</v>
      </c>
      <c r="O2678" s="39"/>
      <c r="P2678" s="47"/>
      <c r="Q2678" s="13"/>
      <c r="R2678" s="248">
        <f t="shared" si="410"/>
        <v>0</v>
      </c>
      <c r="S2678" s="248">
        <f t="shared" si="411"/>
        <v>0</v>
      </c>
      <c r="T2678" s="248">
        <f t="shared" si="412"/>
        <v>0</v>
      </c>
      <c r="U2678" s="248">
        <f t="shared" si="413"/>
        <v>0</v>
      </c>
      <c r="V2678" s="13"/>
      <c r="W2678" s="7"/>
      <c r="AT2678" s="130"/>
      <c r="BF2678" s="33">
        <f t="shared" si="419"/>
        <v>41242</v>
      </c>
      <c r="BG2678" s="34">
        <f t="shared" si="414"/>
        <v>82.88000000000001</v>
      </c>
      <c r="BH2678" s="32">
        <f t="shared" si="415"/>
        <v>1</v>
      </c>
      <c r="BI2678" s="32">
        <f t="shared" si="416"/>
        <v>0</v>
      </c>
      <c r="BJ2678" s="69">
        <f t="shared" si="417"/>
        <v>0</v>
      </c>
      <c r="BK2678" s="158" t="str">
        <f t="shared" si="418"/>
        <v/>
      </c>
    </row>
    <row r="2679" spans="1:63" ht="12" customHeight="1" x14ac:dyDescent="0.2">
      <c r="A2679" s="8"/>
      <c r="B2679" s="7"/>
      <c r="C2679" s="7"/>
      <c r="D2679" s="7"/>
      <c r="E2679" s="7"/>
      <c r="F2679" s="7"/>
      <c r="G2679" s="7"/>
      <c r="H2679" s="7"/>
      <c r="I2679" s="10"/>
      <c r="J2679" s="25"/>
      <c r="K2679" s="250"/>
      <c r="L2679" s="31"/>
      <c r="M2679" s="9"/>
      <c r="N2679" s="11" t="s">
        <v>25</v>
      </c>
      <c r="O2679" s="39"/>
      <c r="P2679" s="47"/>
      <c r="Q2679" s="13"/>
      <c r="R2679" s="248">
        <f t="shared" si="410"/>
        <v>0</v>
      </c>
      <c r="S2679" s="248">
        <f t="shared" si="411"/>
        <v>0</v>
      </c>
      <c r="T2679" s="248">
        <f t="shared" si="412"/>
        <v>0</v>
      </c>
      <c r="U2679" s="248">
        <f t="shared" si="413"/>
        <v>0</v>
      </c>
      <c r="V2679" s="13"/>
      <c r="W2679" s="7"/>
      <c r="AT2679" s="130"/>
      <c r="BF2679" s="33">
        <f t="shared" si="419"/>
        <v>41242</v>
      </c>
      <c r="BG2679" s="34">
        <f t="shared" si="414"/>
        <v>82.88000000000001</v>
      </c>
      <c r="BH2679" s="32">
        <f t="shared" si="415"/>
        <v>1</v>
      </c>
      <c r="BI2679" s="32">
        <f t="shared" si="416"/>
        <v>0</v>
      </c>
      <c r="BJ2679" s="69">
        <f t="shared" si="417"/>
        <v>0</v>
      </c>
      <c r="BK2679" s="158" t="str">
        <f t="shared" si="418"/>
        <v/>
      </c>
    </row>
    <row r="2680" spans="1:63" ht="12" customHeight="1" x14ac:dyDescent="0.2">
      <c r="A2680" s="8"/>
      <c r="B2680" s="7"/>
      <c r="C2680" s="7"/>
      <c r="D2680" s="7"/>
      <c r="E2680" s="7"/>
      <c r="F2680" s="7"/>
      <c r="G2680" s="7"/>
      <c r="H2680" s="7"/>
      <c r="I2680" s="10"/>
      <c r="J2680" s="25"/>
      <c r="K2680" s="250"/>
      <c r="L2680" s="31"/>
      <c r="M2680" s="9"/>
      <c r="N2680" s="11" t="s">
        <v>25</v>
      </c>
      <c r="O2680" s="39"/>
      <c r="P2680" s="47"/>
      <c r="Q2680" s="13"/>
      <c r="R2680" s="248">
        <f t="shared" si="410"/>
        <v>0</v>
      </c>
      <c r="S2680" s="248">
        <f t="shared" si="411"/>
        <v>0</v>
      </c>
      <c r="T2680" s="248">
        <f t="shared" si="412"/>
        <v>0</v>
      </c>
      <c r="U2680" s="248">
        <f t="shared" si="413"/>
        <v>0</v>
      </c>
      <c r="V2680" s="13"/>
      <c r="W2680" s="7"/>
      <c r="AT2680" s="130"/>
      <c r="BF2680" s="33">
        <f t="shared" si="419"/>
        <v>41242</v>
      </c>
      <c r="BG2680" s="34">
        <f t="shared" si="414"/>
        <v>82.88000000000001</v>
      </c>
      <c r="BH2680" s="32">
        <f t="shared" si="415"/>
        <v>1</v>
      </c>
      <c r="BI2680" s="32">
        <f t="shared" si="416"/>
        <v>0</v>
      </c>
      <c r="BJ2680" s="69">
        <f t="shared" si="417"/>
        <v>0</v>
      </c>
      <c r="BK2680" s="158" t="str">
        <f t="shared" si="418"/>
        <v/>
      </c>
    </row>
    <row r="2681" spans="1:63" ht="12" customHeight="1" x14ac:dyDescent="0.2">
      <c r="A2681" s="8"/>
      <c r="B2681" s="7"/>
      <c r="C2681" s="7"/>
      <c r="D2681" s="7"/>
      <c r="E2681" s="7"/>
      <c r="F2681" s="7"/>
      <c r="G2681" s="7"/>
      <c r="H2681" s="7"/>
      <c r="I2681" s="10"/>
      <c r="J2681" s="25"/>
      <c r="K2681" s="250"/>
      <c r="L2681" s="31"/>
      <c r="M2681" s="9"/>
      <c r="N2681" s="11" t="s">
        <v>25</v>
      </c>
      <c r="O2681" s="39"/>
      <c r="P2681" s="47"/>
      <c r="Q2681" s="13"/>
      <c r="R2681" s="248">
        <f t="shared" si="410"/>
        <v>0</v>
      </c>
      <c r="S2681" s="248">
        <f t="shared" si="411"/>
        <v>0</v>
      </c>
      <c r="T2681" s="248">
        <f t="shared" si="412"/>
        <v>0</v>
      </c>
      <c r="U2681" s="248">
        <f t="shared" si="413"/>
        <v>0</v>
      </c>
      <c r="V2681" s="13"/>
      <c r="W2681" s="7"/>
      <c r="AT2681" s="130"/>
      <c r="BF2681" s="33">
        <f t="shared" si="419"/>
        <v>41242</v>
      </c>
      <c r="BG2681" s="34">
        <f t="shared" si="414"/>
        <v>82.88000000000001</v>
      </c>
      <c r="BH2681" s="32">
        <f t="shared" si="415"/>
        <v>1</v>
      </c>
      <c r="BI2681" s="32">
        <f t="shared" si="416"/>
        <v>0</v>
      </c>
      <c r="BJ2681" s="69">
        <f t="shared" si="417"/>
        <v>0</v>
      </c>
      <c r="BK2681" s="158" t="str">
        <f t="shared" si="418"/>
        <v/>
      </c>
    </row>
    <row r="2682" spans="1:63" ht="12" customHeight="1" x14ac:dyDescent="0.2">
      <c r="A2682" s="8"/>
      <c r="B2682" s="7"/>
      <c r="C2682" s="7"/>
      <c r="D2682" s="7"/>
      <c r="E2682" s="7"/>
      <c r="F2682" s="7"/>
      <c r="G2682" s="7"/>
      <c r="H2682" s="7"/>
      <c r="I2682" s="10"/>
      <c r="J2682" s="25"/>
      <c r="K2682" s="250"/>
      <c r="L2682" s="31"/>
      <c r="M2682" s="9"/>
      <c r="N2682" s="11" t="s">
        <v>25</v>
      </c>
      <c r="O2682" s="39"/>
      <c r="P2682" s="47"/>
      <c r="Q2682" s="13"/>
      <c r="R2682" s="248">
        <f t="shared" si="410"/>
        <v>0</v>
      </c>
      <c r="S2682" s="248">
        <f t="shared" si="411"/>
        <v>0</v>
      </c>
      <c r="T2682" s="248">
        <f t="shared" si="412"/>
        <v>0</v>
      </c>
      <c r="U2682" s="248">
        <f t="shared" si="413"/>
        <v>0</v>
      </c>
      <c r="V2682" s="13"/>
      <c r="W2682" s="7"/>
      <c r="AT2682" s="130"/>
      <c r="BF2682" s="33">
        <f t="shared" si="419"/>
        <v>41242</v>
      </c>
      <c r="BG2682" s="34">
        <f t="shared" si="414"/>
        <v>82.88000000000001</v>
      </c>
      <c r="BH2682" s="32">
        <f t="shared" si="415"/>
        <v>1</v>
      </c>
      <c r="BI2682" s="32">
        <f t="shared" si="416"/>
        <v>0</v>
      </c>
      <c r="BJ2682" s="69">
        <f t="shared" si="417"/>
        <v>0</v>
      </c>
      <c r="BK2682" s="158" t="str">
        <f t="shared" si="418"/>
        <v/>
      </c>
    </row>
    <row r="2683" spans="1:63" ht="12" customHeight="1" x14ac:dyDescent="0.2">
      <c r="A2683" s="8"/>
      <c r="B2683" s="7"/>
      <c r="C2683" s="7"/>
      <c r="D2683" s="7"/>
      <c r="E2683" s="7"/>
      <c r="F2683" s="7"/>
      <c r="G2683" s="7"/>
      <c r="H2683" s="7"/>
      <c r="I2683" s="10"/>
      <c r="J2683" s="25"/>
      <c r="K2683" s="250"/>
      <c r="L2683" s="31"/>
      <c r="M2683" s="9"/>
      <c r="N2683" s="11" t="s">
        <v>25</v>
      </c>
      <c r="O2683" s="39"/>
      <c r="P2683" s="47"/>
      <c r="Q2683" s="13"/>
      <c r="R2683" s="248">
        <f t="shared" si="410"/>
        <v>0</v>
      </c>
      <c r="S2683" s="248">
        <f t="shared" si="411"/>
        <v>0</v>
      </c>
      <c r="T2683" s="248">
        <f t="shared" si="412"/>
        <v>0</v>
      </c>
      <c r="U2683" s="248">
        <f t="shared" si="413"/>
        <v>0</v>
      </c>
      <c r="V2683" s="13"/>
      <c r="W2683" s="7"/>
      <c r="AT2683" s="130"/>
      <c r="BF2683" s="33">
        <f t="shared" si="419"/>
        <v>41242</v>
      </c>
      <c r="BG2683" s="34">
        <f t="shared" si="414"/>
        <v>82.88000000000001</v>
      </c>
      <c r="BH2683" s="32">
        <f t="shared" si="415"/>
        <v>1</v>
      </c>
      <c r="BI2683" s="32">
        <f t="shared" si="416"/>
        <v>0</v>
      </c>
      <c r="BJ2683" s="69">
        <f t="shared" si="417"/>
        <v>0</v>
      </c>
      <c r="BK2683" s="158" t="str">
        <f t="shared" si="418"/>
        <v/>
      </c>
    </row>
    <row r="2684" spans="1:63" ht="12" customHeight="1" x14ac:dyDescent="0.2">
      <c r="A2684" s="8"/>
      <c r="B2684" s="7"/>
      <c r="C2684" s="7"/>
      <c r="D2684" s="7"/>
      <c r="E2684" s="7"/>
      <c r="F2684" s="7"/>
      <c r="G2684" s="7"/>
      <c r="H2684" s="7"/>
      <c r="I2684" s="10"/>
      <c r="J2684" s="25"/>
      <c r="K2684" s="250"/>
      <c r="L2684" s="31"/>
      <c r="M2684" s="9"/>
      <c r="N2684" s="11" t="s">
        <v>25</v>
      </c>
      <c r="O2684" s="39"/>
      <c r="P2684" s="47"/>
      <c r="Q2684" s="13"/>
      <c r="R2684" s="248">
        <f t="shared" si="410"/>
        <v>0</v>
      </c>
      <c r="S2684" s="248">
        <f t="shared" si="411"/>
        <v>0</v>
      </c>
      <c r="T2684" s="248">
        <f t="shared" si="412"/>
        <v>0</v>
      </c>
      <c r="U2684" s="248">
        <f t="shared" si="413"/>
        <v>0</v>
      </c>
      <c r="V2684" s="13"/>
      <c r="W2684" s="7"/>
      <c r="AT2684" s="130"/>
      <c r="BF2684" s="33">
        <f t="shared" si="419"/>
        <v>41242</v>
      </c>
      <c r="BG2684" s="34">
        <f t="shared" si="414"/>
        <v>82.88000000000001</v>
      </c>
      <c r="BH2684" s="32">
        <f t="shared" si="415"/>
        <v>1</v>
      </c>
      <c r="BI2684" s="32">
        <f t="shared" si="416"/>
        <v>0</v>
      </c>
      <c r="BJ2684" s="69">
        <f t="shared" si="417"/>
        <v>0</v>
      </c>
      <c r="BK2684" s="158" t="str">
        <f t="shared" si="418"/>
        <v/>
      </c>
    </row>
    <row r="2685" spans="1:63" ht="12" customHeight="1" x14ac:dyDescent="0.2">
      <c r="A2685" s="8"/>
      <c r="B2685" s="7"/>
      <c r="C2685" s="7"/>
      <c r="D2685" s="7"/>
      <c r="E2685" s="7"/>
      <c r="F2685" s="7"/>
      <c r="G2685" s="7"/>
      <c r="H2685" s="7"/>
      <c r="I2685" s="10"/>
      <c r="J2685" s="25"/>
      <c r="K2685" s="250"/>
      <c r="L2685" s="31"/>
      <c r="M2685" s="9"/>
      <c r="N2685" s="11" t="s">
        <v>25</v>
      </c>
      <c r="O2685" s="39"/>
      <c r="P2685" s="47"/>
      <c r="Q2685" s="13"/>
      <c r="R2685" s="248">
        <f t="shared" si="410"/>
        <v>0</v>
      </c>
      <c r="S2685" s="248">
        <f t="shared" si="411"/>
        <v>0</v>
      </c>
      <c r="T2685" s="248">
        <f t="shared" si="412"/>
        <v>0</v>
      </c>
      <c r="U2685" s="248">
        <f t="shared" si="413"/>
        <v>0</v>
      </c>
      <c r="V2685" s="13"/>
      <c r="W2685" s="7"/>
      <c r="AT2685" s="130"/>
      <c r="BF2685" s="33">
        <f t="shared" si="419"/>
        <v>41242</v>
      </c>
      <c r="BG2685" s="34">
        <f t="shared" si="414"/>
        <v>82.88000000000001</v>
      </c>
      <c r="BH2685" s="32">
        <f t="shared" si="415"/>
        <v>1</v>
      </c>
      <c r="BI2685" s="32">
        <f t="shared" si="416"/>
        <v>0</v>
      </c>
      <c r="BJ2685" s="69">
        <f t="shared" si="417"/>
        <v>0</v>
      </c>
      <c r="BK2685" s="158" t="str">
        <f t="shared" si="418"/>
        <v/>
      </c>
    </row>
    <row r="2686" spans="1:63" ht="12" customHeight="1" x14ac:dyDescent="0.2">
      <c r="A2686" s="8"/>
      <c r="B2686" s="7"/>
      <c r="C2686" s="7"/>
      <c r="D2686" s="7"/>
      <c r="E2686" s="7"/>
      <c r="F2686" s="7"/>
      <c r="G2686" s="7"/>
      <c r="H2686" s="7"/>
      <c r="I2686" s="10"/>
      <c r="J2686" s="25"/>
      <c r="K2686" s="250"/>
      <c r="L2686" s="31"/>
      <c r="M2686" s="9"/>
      <c r="N2686" s="11" t="s">
        <v>25</v>
      </c>
      <c r="O2686" s="39"/>
      <c r="P2686" s="47"/>
      <c r="Q2686" s="13"/>
      <c r="R2686" s="248">
        <f t="shared" si="410"/>
        <v>0</v>
      </c>
      <c r="S2686" s="248">
        <f t="shared" si="411"/>
        <v>0</v>
      </c>
      <c r="T2686" s="248">
        <f t="shared" si="412"/>
        <v>0</v>
      </c>
      <c r="U2686" s="248">
        <f t="shared" si="413"/>
        <v>0</v>
      </c>
      <c r="V2686" s="13"/>
      <c r="W2686" s="7"/>
      <c r="AT2686" s="130"/>
      <c r="BF2686" s="33">
        <f t="shared" si="419"/>
        <v>41242</v>
      </c>
      <c r="BG2686" s="34">
        <f t="shared" si="414"/>
        <v>82.88000000000001</v>
      </c>
      <c r="BH2686" s="32">
        <f t="shared" si="415"/>
        <v>1</v>
      </c>
      <c r="BI2686" s="32">
        <f t="shared" si="416"/>
        <v>0</v>
      </c>
      <c r="BJ2686" s="69">
        <f t="shared" si="417"/>
        <v>0</v>
      </c>
      <c r="BK2686" s="158" t="str">
        <f t="shared" si="418"/>
        <v/>
      </c>
    </row>
    <row r="2687" spans="1:63" ht="12" customHeight="1" x14ac:dyDescent="0.2">
      <c r="A2687" s="8"/>
      <c r="B2687" s="7"/>
      <c r="C2687" s="7"/>
      <c r="D2687" s="7"/>
      <c r="E2687" s="7"/>
      <c r="F2687" s="7"/>
      <c r="G2687" s="7"/>
      <c r="H2687" s="7"/>
      <c r="I2687" s="10"/>
      <c r="J2687" s="25"/>
      <c r="K2687" s="250"/>
      <c r="L2687" s="31"/>
      <c r="M2687" s="9"/>
      <c r="N2687" s="11" t="s">
        <v>25</v>
      </c>
      <c r="O2687" s="39"/>
      <c r="P2687" s="47"/>
      <c r="Q2687" s="13"/>
      <c r="R2687" s="248">
        <f t="shared" si="410"/>
        <v>0</v>
      </c>
      <c r="S2687" s="248">
        <f t="shared" si="411"/>
        <v>0</v>
      </c>
      <c r="T2687" s="248">
        <f t="shared" si="412"/>
        <v>0</v>
      </c>
      <c r="U2687" s="248">
        <f t="shared" si="413"/>
        <v>0</v>
      </c>
      <c r="V2687" s="13"/>
      <c r="W2687" s="7"/>
      <c r="AT2687" s="130"/>
      <c r="BF2687" s="33">
        <f t="shared" si="419"/>
        <v>41242</v>
      </c>
      <c r="BG2687" s="34">
        <f t="shared" si="414"/>
        <v>82.88000000000001</v>
      </c>
      <c r="BH2687" s="32">
        <f t="shared" si="415"/>
        <v>1</v>
      </c>
      <c r="BI2687" s="32">
        <f t="shared" si="416"/>
        <v>0</v>
      </c>
      <c r="BJ2687" s="69">
        <f t="shared" si="417"/>
        <v>0</v>
      </c>
      <c r="BK2687" s="158" t="str">
        <f t="shared" si="418"/>
        <v/>
      </c>
    </row>
    <row r="2688" spans="1:63" ht="12" customHeight="1" x14ac:dyDescent="0.2">
      <c r="A2688" s="8"/>
      <c r="B2688" s="7"/>
      <c r="C2688" s="7"/>
      <c r="D2688" s="7"/>
      <c r="E2688" s="7"/>
      <c r="F2688" s="7"/>
      <c r="G2688" s="7"/>
      <c r="H2688" s="7"/>
      <c r="I2688" s="10"/>
      <c r="J2688" s="25"/>
      <c r="K2688" s="250"/>
      <c r="L2688" s="31"/>
      <c r="M2688" s="9"/>
      <c r="N2688" s="11" t="s">
        <v>25</v>
      </c>
      <c r="O2688" s="39"/>
      <c r="P2688" s="47"/>
      <c r="Q2688" s="13"/>
      <c r="R2688" s="248">
        <f t="shared" si="410"/>
        <v>0</v>
      </c>
      <c r="S2688" s="248">
        <f t="shared" si="411"/>
        <v>0</v>
      </c>
      <c r="T2688" s="248">
        <f t="shared" si="412"/>
        <v>0</v>
      </c>
      <c r="U2688" s="248">
        <f t="shared" si="413"/>
        <v>0</v>
      </c>
      <c r="V2688" s="13"/>
      <c r="W2688" s="7"/>
      <c r="AT2688" s="130"/>
      <c r="BF2688" s="33">
        <f t="shared" si="419"/>
        <v>41242</v>
      </c>
      <c r="BG2688" s="34">
        <f t="shared" si="414"/>
        <v>82.88000000000001</v>
      </c>
      <c r="BH2688" s="32">
        <f t="shared" si="415"/>
        <v>1</v>
      </c>
      <c r="BI2688" s="32">
        <f t="shared" si="416"/>
        <v>0</v>
      </c>
      <c r="BJ2688" s="69">
        <f t="shared" si="417"/>
        <v>0</v>
      </c>
      <c r="BK2688" s="158" t="str">
        <f t="shared" si="418"/>
        <v/>
      </c>
    </row>
    <row r="2689" spans="1:63" ht="12" customHeight="1" x14ac:dyDescent="0.2">
      <c r="A2689" s="8"/>
      <c r="B2689" s="7"/>
      <c r="C2689" s="7"/>
      <c r="D2689" s="7"/>
      <c r="E2689" s="7"/>
      <c r="F2689" s="7"/>
      <c r="G2689" s="7"/>
      <c r="H2689" s="7"/>
      <c r="I2689" s="10"/>
      <c r="J2689" s="25"/>
      <c r="K2689" s="250"/>
      <c r="L2689" s="31"/>
      <c r="M2689" s="9"/>
      <c r="N2689" s="11" t="s">
        <v>25</v>
      </c>
      <c r="O2689" s="39"/>
      <c r="P2689" s="47"/>
      <c r="Q2689" s="13"/>
      <c r="R2689" s="248">
        <f t="shared" si="410"/>
        <v>0</v>
      </c>
      <c r="S2689" s="248">
        <f t="shared" si="411"/>
        <v>0</v>
      </c>
      <c r="T2689" s="248">
        <f t="shared" si="412"/>
        <v>0</v>
      </c>
      <c r="U2689" s="248">
        <f t="shared" si="413"/>
        <v>0</v>
      </c>
      <c r="V2689" s="13"/>
      <c r="W2689" s="7"/>
      <c r="AT2689" s="130"/>
      <c r="BF2689" s="33">
        <f t="shared" si="419"/>
        <v>41242</v>
      </c>
      <c r="BG2689" s="34">
        <f t="shared" si="414"/>
        <v>82.88000000000001</v>
      </c>
      <c r="BH2689" s="32">
        <f t="shared" si="415"/>
        <v>1</v>
      </c>
      <c r="BI2689" s="32">
        <f t="shared" si="416"/>
        <v>0</v>
      </c>
      <c r="BJ2689" s="69">
        <f t="shared" si="417"/>
        <v>0</v>
      </c>
      <c r="BK2689" s="158" t="str">
        <f t="shared" si="418"/>
        <v/>
      </c>
    </row>
    <row r="2690" spans="1:63" ht="12" customHeight="1" x14ac:dyDescent="0.2">
      <c r="A2690" s="8"/>
      <c r="B2690" s="7"/>
      <c r="C2690" s="7"/>
      <c r="D2690" s="7"/>
      <c r="E2690" s="7"/>
      <c r="F2690" s="7"/>
      <c r="G2690" s="7"/>
      <c r="H2690" s="7"/>
      <c r="I2690" s="10"/>
      <c r="J2690" s="25"/>
      <c r="K2690" s="250"/>
      <c r="L2690" s="31"/>
      <c r="M2690" s="9"/>
      <c r="N2690" s="11" t="s">
        <v>25</v>
      </c>
      <c r="O2690" s="39"/>
      <c r="P2690" s="47"/>
      <c r="Q2690" s="13"/>
      <c r="R2690" s="248">
        <f t="shared" si="410"/>
        <v>0</v>
      </c>
      <c r="S2690" s="248">
        <f t="shared" si="411"/>
        <v>0</v>
      </c>
      <c r="T2690" s="248">
        <f t="shared" si="412"/>
        <v>0</v>
      </c>
      <c r="U2690" s="248">
        <f t="shared" si="413"/>
        <v>0</v>
      </c>
      <c r="V2690" s="13"/>
      <c r="W2690" s="7"/>
      <c r="AT2690" s="130"/>
      <c r="BF2690" s="33">
        <f t="shared" si="419"/>
        <v>41242</v>
      </c>
      <c r="BG2690" s="34">
        <f t="shared" si="414"/>
        <v>82.88000000000001</v>
      </c>
      <c r="BH2690" s="32">
        <f t="shared" si="415"/>
        <v>1</v>
      </c>
      <c r="BI2690" s="32">
        <f t="shared" si="416"/>
        <v>0</v>
      </c>
      <c r="BJ2690" s="69">
        <f t="shared" si="417"/>
        <v>0</v>
      </c>
      <c r="BK2690" s="158" t="str">
        <f t="shared" si="418"/>
        <v/>
      </c>
    </row>
    <row r="2691" spans="1:63" ht="12" customHeight="1" x14ac:dyDescent="0.2">
      <c r="A2691" s="8"/>
      <c r="B2691" s="7"/>
      <c r="C2691" s="7"/>
      <c r="D2691" s="7"/>
      <c r="E2691" s="7"/>
      <c r="F2691" s="7"/>
      <c r="G2691" s="7"/>
      <c r="H2691" s="7"/>
      <c r="I2691" s="10"/>
      <c r="J2691" s="25"/>
      <c r="K2691" s="250"/>
      <c r="L2691" s="31"/>
      <c r="M2691" s="9"/>
      <c r="N2691" s="11" t="s">
        <v>25</v>
      </c>
      <c r="O2691" s="39"/>
      <c r="P2691" s="47"/>
      <c r="Q2691" s="13"/>
      <c r="R2691" s="248">
        <f t="shared" si="410"/>
        <v>0</v>
      </c>
      <c r="S2691" s="248">
        <f t="shared" si="411"/>
        <v>0</v>
      </c>
      <c r="T2691" s="248">
        <f t="shared" si="412"/>
        <v>0</v>
      </c>
      <c r="U2691" s="248">
        <f t="shared" si="413"/>
        <v>0</v>
      </c>
      <c r="V2691" s="13"/>
      <c r="W2691" s="7"/>
      <c r="AT2691" s="130"/>
      <c r="BF2691" s="33">
        <f t="shared" si="419"/>
        <v>41242</v>
      </c>
      <c r="BG2691" s="34">
        <f t="shared" si="414"/>
        <v>82.88000000000001</v>
      </c>
      <c r="BH2691" s="32">
        <f t="shared" si="415"/>
        <v>1</v>
      </c>
      <c r="BI2691" s="32">
        <f t="shared" si="416"/>
        <v>0</v>
      </c>
      <c r="BJ2691" s="69">
        <f t="shared" si="417"/>
        <v>0</v>
      </c>
      <c r="BK2691" s="158" t="str">
        <f t="shared" si="418"/>
        <v/>
      </c>
    </row>
    <row r="2692" spans="1:63" ht="12" customHeight="1" x14ac:dyDescent="0.2">
      <c r="A2692" s="8"/>
      <c r="B2692" s="7"/>
      <c r="C2692" s="7"/>
      <c r="D2692" s="7"/>
      <c r="E2692" s="7"/>
      <c r="F2692" s="7"/>
      <c r="G2692" s="7"/>
      <c r="H2692" s="7"/>
      <c r="I2692" s="10"/>
      <c r="J2692" s="25"/>
      <c r="K2692" s="250"/>
      <c r="L2692" s="31"/>
      <c r="M2692" s="9"/>
      <c r="N2692" s="11" t="s">
        <v>25</v>
      </c>
      <c r="O2692" s="39"/>
      <c r="P2692" s="47"/>
      <c r="Q2692" s="13"/>
      <c r="R2692" s="248">
        <f t="shared" si="410"/>
        <v>0</v>
      </c>
      <c r="S2692" s="248">
        <f t="shared" si="411"/>
        <v>0</v>
      </c>
      <c r="T2692" s="248">
        <f t="shared" si="412"/>
        <v>0</v>
      </c>
      <c r="U2692" s="248">
        <f t="shared" si="413"/>
        <v>0</v>
      </c>
      <c r="V2692" s="13"/>
      <c r="W2692" s="7"/>
      <c r="AT2692" s="130"/>
      <c r="BF2692" s="33">
        <f t="shared" si="419"/>
        <v>41242</v>
      </c>
      <c r="BG2692" s="34">
        <f t="shared" si="414"/>
        <v>82.88000000000001</v>
      </c>
      <c r="BH2692" s="32">
        <f t="shared" si="415"/>
        <v>1</v>
      </c>
      <c r="BI2692" s="32">
        <f t="shared" si="416"/>
        <v>0</v>
      </c>
      <c r="BJ2692" s="69">
        <f t="shared" si="417"/>
        <v>0</v>
      </c>
      <c r="BK2692" s="158" t="str">
        <f t="shared" si="418"/>
        <v/>
      </c>
    </row>
    <row r="2693" spans="1:63" ht="12" customHeight="1" x14ac:dyDescent="0.2">
      <c r="A2693" s="8"/>
      <c r="B2693" s="7"/>
      <c r="C2693" s="7"/>
      <c r="D2693" s="7"/>
      <c r="E2693" s="7"/>
      <c r="F2693" s="7"/>
      <c r="G2693" s="7"/>
      <c r="H2693" s="7"/>
      <c r="I2693" s="10"/>
      <c r="J2693" s="25"/>
      <c r="K2693" s="250"/>
      <c r="L2693" s="31"/>
      <c r="M2693" s="9"/>
      <c r="N2693" s="11" t="s">
        <v>25</v>
      </c>
      <c r="O2693" s="39"/>
      <c r="P2693" s="47"/>
      <c r="Q2693" s="13"/>
      <c r="R2693" s="248">
        <f t="shared" si="410"/>
        <v>0</v>
      </c>
      <c r="S2693" s="248">
        <f t="shared" si="411"/>
        <v>0</v>
      </c>
      <c r="T2693" s="248">
        <f t="shared" si="412"/>
        <v>0</v>
      </c>
      <c r="U2693" s="248">
        <f t="shared" si="413"/>
        <v>0</v>
      </c>
      <c r="V2693" s="13"/>
      <c r="W2693" s="7"/>
      <c r="AT2693" s="130"/>
      <c r="BF2693" s="33">
        <f t="shared" si="419"/>
        <v>41242</v>
      </c>
      <c r="BG2693" s="34">
        <f t="shared" si="414"/>
        <v>82.88000000000001</v>
      </c>
      <c r="BH2693" s="32">
        <f t="shared" si="415"/>
        <v>1</v>
      </c>
      <c r="BI2693" s="32">
        <f t="shared" si="416"/>
        <v>0</v>
      </c>
      <c r="BJ2693" s="69">
        <f t="shared" si="417"/>
        <v>0</v>
      </c>
      <c r="BK2693" s="158" t="str">
        <f t="shared" si="418"/>
        <v/>
      </c>
    </row>
    <row r="2694" spans="1:63" ht="12" customHeight="1" x14ac:dyDescent="0.2">
      <c r="A2694" s="8"/>
      <c r="B2694" s="7"/>
      <c r="C2694" s="7"/>
      <c r="D2694" s="7"/>
      <c r="E2694" s="7"/>
      <c r="F2694" s="7"/>
      <c r="G2694" s="7"/>
      <c r="H2694" s="7"/>
      <c r="I2694" s="10"/>
      <c r="J2694" s="25"/>
      <c r="K2694" s="250"/>
      <c r="L2694" s="31"/>
      <c r="M2694" s="9"/>
      <c r="N2694" s="11" t="s">
        <v>25</v>
      </c>
      <c r="O2694" s="39"/>
      <c r="P2694" s="47"/>
      <c r="Q2694" s="13"/>
      <c r="R2694" s="248">
        <f t="shared" si="410"/>
        <v>0</v>
      </c>
      <c r="S2694" s="248">
        <f t="shared" si="411"/>
        <v>0</v>
      </c>
      <c r="T2694" s="248">
        <f t="shared" si="412"/>
        <v>0</v>
      </c>
      <c r="U2694" s="248">
        <f t="shared" si="413"/>
        <v>0</v>
      </c>
      <c r="V2694" s="13"/>
      <c r="W2694" s="7"/>
      <c r="AT2694" s="130"/>
      <c r="BF2694" s="33">
        <f t="shared" si="419"/>
        <v>41242</v>
      </c>
      <c r="BG2694" s="34">
        <f t="shared" si="414"/>
        <v>82.88000000000001</v>
      </c>
      <c r="BH2694" s="32">
        <f t="shared" si="415"/>
        <v>1</v>
      </c>
      <c r="BI2694" s="32">
        <f t="shared" si="416"/>
        <v>0</v>
      </c>
      <c r="BJ2694" s="69">
        <f t="shared" si="417"/>
        <v>0</v>
      </c>
      <c r="BK2694" s="158" t="str">
        <f t="shared" si="418"/>
        <v/>
      </c>
    </row>
    <row r="2695" spans="1:63" ht="12" customHeight="1" x14ac:dyDescent="0.2">
      <c r="A2695" s="8"/>
      <c r="B2695" s="7"/>
      <c r="C2695" s="7"/>
      <c r="D2695" s="7"/>
      <c r="E2695" s="7"/>
      <c r="F2695" s="7"/>
      <c r="G2695" s="7"/>
      <c r="H2695" s="7"/>
      <c r="I2695" s="10"/>
      <c r="J2695" s="25"/>
      <c r="K2695" s="250"/>
      <c r="L2695" s="31"/>
      <c r="M2695" s="9"/>
      <c r="N2695" s="11" t="s">
        <v>25</v>
      </c>
      <c r="O2695" s="39"/>
      <c r="P2695" s="47"/>
      <c r="Q2695" s="13"/>
      <c r="R2695" s="248">
        <f t="shared" si="410"/>
        <v>0</v>
      </c>
      <c r="S2695" s="248">
        <f t="shared" si="411"/>
        <v>0</v>
      </c>
      <c r="T2695" s="248">
        <f t="shared" si="412"/>
        <v>0</v>
      </c>
      <c r="U2695" s="248">
        <f t="shared" si="413"/>
        <v>0</v>
      </c>
      <c r="V2695" s="13"/>
      <c r="W2695" s="7"/>
      <c r="AT2695" s="130"/>
      <c r="BF2695" s="33">
        <f t="shared" si="419"/>
        <v>41242</v>
      </c>
      <c r="BG2695" s="34">
        <f t="shared" si="414"/>
        <v>82.88000000000001</v>
      </c>
      <c r="BH2695" s="32">
        <f t="shared" si="415"/>
        <v>1</v>
      </c>
      <c r="BI2695" s="32">
        <f t="shared" si="416"/>
        <v>0</v>
      </c>
      <c r="BJ2695" s="69">
        <f t="shared" si="417"/>
        <v>0</v>
      </c>
      <c r="BK2695" s="158" t="str">
        <f t="shared" si="418"/>
        <v/>
      </c>
    </row>
    <row r="2696" spans="1:63" ht="12" customHeight="1" x14ac:dyDescent="0.2">
      <c r="A2696" s="8"/>
      <c r="B2696" s="7"/>
      <c r="C2696" s="7"/>
      <c r="D2696" s="7"/>
      <c r="E2696" s="7"/>
      <c r="F2696" s="7"/>
      <c r="G2696" s="7"/>
      <c r="H2696" s="7"/>
      <c r="I2696" s="10"/>
      <c r="J2696" s="25"/>
      <c r="K2696" s="250"/>
      <c r="L2696" s="31"/>
      <c r="M2696" s="9"/>
      <c r="N2696" s="11" t="s">
        <v>25</v>
      </c>
      <c r="O2696" s="39"/>
      <c r="P2696" s="47"/>
      <c r="Q2696" s="13"/>
      <c r="R2696" s="248">
        <f t="shared" si="410"/>
        <v>0</v>
      </c>
      <c r="S2696" s="248">
        <f t="shared" si="411"/>
        <v>0</v>
      </c>
      <c r="T2696" s="248">
        <f t="shared" si="412"/>
        <v>0</v>
      </c>
      <c r="U2696" s="248">
        <f t="shared" si="413"/>
        <v>0</v>
      </c>
      <c r="V2696" s="13"/>
      <c r="W2696" s="7"/>
      <c r="AT2696" s="130"/>
      <c r="BF2696" s="33">
        <f t="shared" si="419"/>
        <v>41242</v>
      </c>
      <c r="BG2696" s="34">
        <f t="shared" si="414"/>
        <v>82.88000000000001</v>
      </c>
      <c r="BH2696" s="32">
        <f t="shared" si="415"/>
        <v>1</v>
      </c>
      <c r="BI2696" s="32">
        <f t="shared" si="416"/>
        <v>0</v>
      </c>
      <c r="BJ2696" s="69">
        <f t="shared" si="417"/>
        <v>0</v>
      </c>
      <c r="BK2696" s="158" t="str">
        <f t="shared" si="418"/>
        <v/>
      </c>
    </row>
    <row r="2697" spans="1:63" ht="12" customHeight="1" x14ac:dyDescent="0.2">
      <c r="A2697" s="8"/>
      <c r="B2697" s="7"/>
      <c r="C2697" s="7"/>
      <c r="D2697" s="7"/>
      <c r="E2697" s="7"/>
      <c r="F2697" s="7"/>
      <c r="G2697" s="7"/>
      <c r="H2697" s="7"/>
      <c r="I2697" s="10"/>
      <c r="J2697" s="25"/>
      <c r="K2697" s="250"/>
      <c r="L2697" s="31"/>
      <c r="M2697" s="9"/>
      <c r="N2697" s="11" t="s">
        <v>25</v>
      </c>
      <c r="O2697" s="39"/>
      <c r="P2697" s="47"/>
      <c r="Q2697" s="13"/>
      <c r="R2697" s="248">
        <f t="shared" si="410"/>
        <v>0</v>
      </c>
      <c r="S2697" s="248">
        <f t="shared" si="411"/>
        <v>0</v>
      </c>
      <c r="T2697" s="248">
        <f t="shared" si="412"/>
        <v>0</v>
      </c>
      <c r="U2697" s="248">
        <f t="shared" si="413"/>
        <v>0</v>
      </c>
      <c r="V2697" s="13"/>
      <c r="W2697" s="7"/>
      <c r="AT2697" s="130"/>
      <c r="BF2697" s="33">
        <f t="shared" si="419"/>
        <v>41242</v>
      </c>
      <c r="BG2697" s="34">
        <f t="shared" si="414"/>
        <v>82.88000000000001</v>
      </c>
      <c r="BH2697" s="32">
        <f t="shared" si="415"/>
        <v>1</v>
      </c>
      <c r="BI2697" s="32">
        <f t="shared" si="416"/>
        <v>0</v>
      </c>
      <c r="BJ2697" s="69">
        <f t="shared" si="417"/>
        <v>0</v>
      </c>
      <c r="BK2697" s="158" t="str">
        <f t="shared" si="418"/>
        <v/>
      </c>
    </row>
    <row r="2698" spans="1:63" ht="12" customHeight="1" x14ac:dyDescent="0.2">
      <c r="A2698" s="8"/>
      <c r="B2698" s="7"/>
      <c r="C2698" s="7"/>
      <c r="D2698" s="7"/>
      <c r="E2698" s="7"/>
      <c r="F2698" s="7"/>
      <c r="G2698" s="7"/>
      <c r="H2698" s="7"/>
      <c r="I2698" s="10"/>
      <c r="J2698" s="25"/>
      <c r="K2698" s="250"/>
      <c r="L2698" s="31"/>
      <c r="M2698" s="9"/>
      <c r="N2698" s="11" t="s">
        <v>25</v>
      </c>
      <c r="O2698" s="39"/>
      <c r="P2698" s="47"/>
      <c r="Q2698" s="13"/>
      <c r="R2698" s="248">
        <f t="shared" si="410"/>
        <v>0</v>
      </c>
      <c r="S2698" s="248">
        <f t="shared" si="411"/>
        <v>0</v>
      </c>
      <c r="T2698" s="248">
        <f t="shared" si="412"/>
        <v>0</v>
      </c>
      <c r="U2698" s="248">
        <f t="shared" si="413"/>
        <v>0</v>
      </c>
      <c r="V2698" s="13"/>
      <c r="W2698" s="7"/>
      <c r="AT2698" s="130"/>
      <c r="BF2698" s="33">
        <f t="shared" si="419"/>
        <v>41242</v>
      </c>
      <c r="BG2698" s="34">
        <f t="shared" si="414"/>
        <v>82.88000000000001</v>
      </c>
      <c r="BH2698" s="32">
        <f t="shared" si="415"/>
        <v>1</v>
      </c>
      <c r="BI2698" s="32">
        <f t="shared" si="416"/>
        <v>0</v>
      </c>
      <c r="BJ2698" s="69">
        <f t="shared" si="417"/>
        <v>0</v>
      </c>
      <c r="BK2698" s="158" t="str">
        <f t="shared" si="418"/>
        <v/>
      </c>
    </row>
    <row r="2699" spans="1:63" ht="12" customHeight="1" x14ac:dyDescent="0.2">
      <c r="A2699" s="8"/>
      <c r="B2699" s="7"/>
      <c r="C2699" s="7"/>
      <c r="D2699" s="7"/>
      <c r="E2699" s="7"/>
      <c r="F2699" s="7"/>
      <c r="G2699" s="7"/>
      <c r="H2699" s="7"/>
      <c r="I2699" s="10"/>
      <c r="J2699" s="25"/>
      <c r="K2699" s="250"/>
      <c r="L2699" s="31"/>
      <c r="M2699" s="9"/>
      <c r="N2699" s="11" t="s">
        <v>25</v>
      </c>
      <c r="O2699" s="39"/>
      <c r="P2699" s="47"/>
      <c r="Q2699" s="13"/>
      <c r="R2699" s="248">
        <f t="shared" ref="R2699:R2762" si="420">IF(N2699&lt;&gt;"M",ROUND(IF(M2699&lt;&gt;"Y",IF(P2699&lt;&gt;"Y",K2699,K2699*(BH2699-1)),0),ROUNDING),"")</f>
        <v>0</v>
      </c>
      <c r="S2699" s="248">
        <f t="shared" ref="S2699:S2762" si="421">IF(N2699&lt;&gt;"M",ROUND(IF(O2699&gt;0,IF(M2699="Y",BI2699*(1-O2699),IF(BI2699&gt;R2699,R2699 + (BI2699 - R2699)*(1-O2699),BI2699)),BI2699),ROUNDING),"")</f>
        <v>0</v>
      </c>
      <c r="T2699" s="248">
        <f t="shared" ref="T2699:T2762" si="422">IF(N2699&lt;&gt;"M",ROUND(IF(O2699&gt;0,IF(M2699="Y",BJ2699*(1-O2699),IF(BJ2699&gt;R2699,R2699 + (BJ2699 - R2699)*(1-O2699),BJ2699)),BJ2699),ROUNDING),"")</f>
        <v>0</v>
      </c>
      <c r="U2699" s="248">
        <f t="shared" ref="U2699:U2762" si="423">IF(N2699&lt;&gt;"M",ROUND(IF(OR(N2699="P",N2699=""),0,IF(OR(M2699="N",M2699=""),T2699-R2699,T2699)),ROUNDING),"")</f>
        <v>0</v>
      </c>
      <c r="V2699" s="13"/>
      <c r="W2699" s="7"/>
      <c r="AT2699" s="130"/>
      <c r="BF2699" s="33">
        <f t="shared" si="419"/>
        <v>41242</v>
      </c>
      <c r="BG2699" s="34">
        <f t="shared" ref="BG2699:BG2762" si="424">IF(N2699&lt;&gt;"M",BG2698+U2699,BG2698)</f>
        <v>82.88000000000001</v>
      </c>
      <c r="BH2699" s="32">
        <f t="shared" ref="BH2699:BH2762" si="425">IF(L2699&lt;&gt;"",IF(ODDS_TYPE=1,L2699,IF(ODDS_TYPE=2,IF(L2699&gt;0,1+L2699/100,IF(L2699&lt;0,1-100/L2699,1)),IF(ODDS_TYPE=3,1+L2699,IF(ODDS_TYPE=4,1+L2699,IF(ODDS_TYPE=5,IF(L2699&gt;0,1+L2699,1-1/L2699),IF(ODDS_TYPE=6,IF(L2699&gt;=0,L2699+1,1-1/L2699),1)))))),1)</f>
        <v>1</v>
      </c>
      <c r="BI2699" s="32">
        <f t="shared" ref="BI2699:BI2762" si="426">IF(P2699&lt;&gt;"Y",IF(M2699&lt;&gt;"Y",K2699*BH2699,K2699*BH2699 - K2699),IF(M2699&lt;&gt;"Y",K2699*BH2699,K2699))</f>
        <v>0</v>
      </c>
      <c r="BJ2699" s="69">
        <f t="shared" ref="BJ2699:BJ2762" si="427">IF(P2699&lt;&gt;"Y",
IF(M2699&lt;&gt;"Y",
IF(N2699="Y",K2699*BH2699,IF(N2699="P",0,IF(OR(N2699="R",N2699="PU"),K2699,IF(N2699="H",K2699*BH2699*0.5,IF(N2699="HW",K2699*0.5*(1 + BH2699),IF(N2699="HL",K2699*0.5,0)))))),
IF(N2699="Y",K2699*BH2699 - K2699,IF(N2699="P",0,IF(OR(N2699="R",N2699="PU"),0,IF(N2699="H",IF(BH2699&gt;2,0.5*K2699*BH2699 - K2699,0),IF(N2699="HW",K2699*0.5*(1 + BH2699) - K2699,IF(N2699="HL",0,0))))))),
IF(M2699&lt;&gt;"Y",
IF(N2699="Y",K2699*BH2699,IF(N2699="P",0,IF(OR(N2699="R",N2699="PU"),K2699*(BH2699-1),IF(N2699="H",K2699*BH2699*0.5,IF(N2699="HW",K2699*(BH2699-1)*0.5,IF(N2699="HL",K2699*BH2699 - K2699*0.5,0)))))),
IF(N2699="Y",K2699,IF(N2699="P",0,IF(OR(N2699="R",N2699="PU"),0,IF(N2699="H",IF(BH2699&lt;2,K2699*BH2699*0.5 - K2699*(BH2699-1),0),IF(N2699="HW",0,IF(N2699="HL",K2699*0.5,0)))))))
)</f>
        <v>0</v>
      </c>
      <c r="BK2699" s="158" t="str">
        <f t="shared" ref="BK2699:BK2762" si="428">IF(FILT_M=1,IF(LEN(C2699)&gt;0,C2699,""),IF(FILT_M=2,IF(LEN(E2699)&gt;0,E2699,""),IF(FILT_M=3,IF(LEN(F2699)&gt;0,F2699,""),IF(FILT_M=4,IF(LEN(G2699)&gt;0,G2699,""),""))))</f>
        <v/>
      </c>
    </row>
    <row r="2700" spans="1:63" ht="12" customHeight="1" x14ac:dyDescent="0.2">
      <c r="A2700" s="8"/>
      <c r="B2700" s="7"/>
      <c r="C2700" s="7"/>
      <c r="D2700" s="7"/>
      <c r="E2700" s="7"/>
      <c r="F2700" s="7"/>
      <c r="G2700" s="7"/>
      <c r="H2700" s="7"/>
      <c r="I2700" s="10"/>
      <c r="J2700" s="25"/>
      <c r="K2700" s="250"/>
      <c r="L2700" s="31"/>
      <c r="M2700" s="9"/>
      <c r="N2700" s="11" t="s">
        <v>25</v>
      </c>
      <c r="O2700" s="39"/>
      <c r="P2700" s="47"/>
      <c r="Q2700" s="13"/>
      <c r="R2700" s="248">
        <f t="shared" si="420"/>
        <v>0</v>
      </c>
      <c r="S2700" s="248">
        <f t="shared" si="421"/>
        <v>0</v>
      </c>
      <c r="T2700" s="248">
        <f t="shared" si="422"/>
        <v>0</v>
      </c>
      <c r="U2700" s="248">
        <f t="shared" si="423"/>
        <v>0</v>
      </c>
      <c r="V2700" s="13"/>
      <c r="W2700" s="7"/>
      <c r="AT2700" s="130"/>
      <c r="BF2700" s="33">
        <f t="shared" ref="BF2700:BF2763" si="429">IF(A2700&gt;2,A2700,BF2699)</f>
        <v>41242</v>
      </c>
      <c r="BG2700" s="34">
        <f t="shared" si="424"/>
        <v>82.88000000000001</v>
      </c>
      <c r="BH2700" s="32">
        <f t="shared" si="425"/>
        <v>1</v>
      </c>
      <c r="BI2700" s="32">
        <f t="shared" si="426"/>
        <v>0</v>
      </c>
      <c r="BJ2700" s="69">
        <f t="shared" si="427"/>
        <v>0</v>
      </c>
      <c r="BK2700" s="158" t="str">
        <f t="shared" si="428"/>
        <v/>
      </c>
    </row>
    <row r="2701" spans="1:63" ht="12" customHeight="1" x14ac:dyDescent="0.2">
      <c r="A2701" s="8"/>
      <c r="B2701" s="7"/>
      <c r="C2701" s="7"/>
      <c r="D2701" s="7"/>
      <c r="E2701" s="7"/>
      <c r="F2701" s="7"/>
      <c r="G2701" s="7"/>
      <c r="H2701" s="7"/>
      <c r="I2701" s="10"/>
      <c r="J2701" s="25"/>
      <c r="K2701" s="250"/>
      <c r="L2701" s="31"/>
      <c r="M2701" s="9"/>
      <c r="N2701" s="11" t="s">
        <v>25</v>
      </c>
      <c r="O2701" s="39"/>
      <c r="P2701" s="47"/>
      <c r="Q2701" s="13"/>
      <c r="R2701" s="248">
        <f t="shared" si="420"/>
        <v>0</v>
      </c>
      <c r="S2701" s="248">
        <f t="shared" si="421"/>
        <v>0</v>
      </c>
      <c r="T2701" s="248">
        <f t="shared" si="422"/>
        <v>0</v>
      </c>
      <c r="U2701" s="248">
        <f t="shared" si="423"/>
        <v>0</v>
      </c>
      <c r="V2701" s="13"/>
      <c r="W2701" s="7"/>
      <c r="AT2701" s="130"/>
      <c r="BF2701" s="33">
        <f t="shared" si="429"/>
        <v>41242</v>
      </c>
      <c r="BG2701" s="34">
        <f t="shared" si="424"/>
        <v>82.88000000000001</v>
      </c>
      <c r="BH2701" s="32">
        <f t="shared" si="425"/>
        <v>1</v>
      </c>
      <c r="BI2701" s="32">
        <f t="shared" si="426"/>
        <v>0</v>
      </c>
      <c r="BJ2701" s="69">
        <f t="shared" si="427"/>
        <v>0</v>
      </c>
      <c r="BK2701" s="158" t="str">
        <f t="shared" si="428"/>
        <v/>
      </c>
    </row>
    <row r="2702" spans="1:63" ht="12" customHeight="1" x14ac:dyDescent="0.2">
      <c r="A2702" s="8"/>
      <c r="B2702" s="7"/>
      <c r="C2702" s="7"/>
      <c r="D2702" s="7"/>
      <c r="E2702" s="7"/>
      <c r="F2702" s="7"/>
      <c r="G2702" s="7"/>
      <c r="H2702" s="7"/>
      <c r="I2702" s="10"/>
      <c r="J2702" s="25"/>
      <c r="K2702" s="250"/>
      <c r="L2702" s="31"/>
      <c r="M2702" s="9"/>
      <c r="N2702" s="11" t="s">
        <v>25</v>
      </c>
      <c r="O2702" s="39"/>
      <c r="P2702" s="47"/>
      <c r="Q2702" s="13"/>
      <c r="R2702" s="248">
        <f t="shared" si="420"/>
        <v>0</v>
      </c>
      <c r="S2702" s="248">
        <f t="shared" si="421"/>
        <v>0</v>
      </c>
      <c r="T2702" s="248">
        <f t="shared" si="422"/>
        <v>0</v>
      </c>
      <c r="U2702" s="248">
        <f t="shared" si="423"/>
        <v>0</v>
      </c>
      <c r="V2702" s="13"/>
      <c r="W2702" s="7"/>
      <c r="AT2702" s="130"/>
      <c r="BF2702" s="33">
        <f t="shared" si="429"/>
        <v>41242</v>
      </c>
      <c r="BG2702" s="34">
        <f t="shared" si="424"/>
        <v>82.88000000000001</v>
      </c>
      <c r="BH2702" s="32">
        <f t="shared" si="425"/>
        <v>1</v>
      </c>
      <c r="BI2702" s="32">
        <f t="shared" si="426"/>
        <v>0</v>
      </c>
      <c r="BJ2702" s="69">
        <f t="shared" si="427"/>
        <v>0</v>
      </c>
      <c r="BK2702" s="158" t="str">
        <f t="shared" si="428"/>
        <v/>
      </c>
    </row>
    <row r="2703" spans="1:63" ht="12" customHeight="1" x14ac:dyDescent="0.2">
      <c r="A2703" s="8"/>
      <c r="B2703" s="7"/>
      <c r="C2703" s="7"/>
      <c r="D2703" s="7"/>
      <c r="E2703" s="7"/>
      <c r="F2703" s="7"/>
      <c r="G2703" s="7"/>
      <c r="H2703" s="7"/>
      <c r="I2703" s="10"/>
      <c r="J2703" s="25"/>
      <c r="K2703" s="250"/>
      <c r="L2703" s="31"/>
      <c r="M2703" s="9"/>
      <c r="N2703" s="11" t="s">
        <v>25</v>
      </c>
      <c r="O2703" s="39"/>
      <c r="P2703" s="47"/>
      <c r="Q2703" s="13"/>
      <c r="R2703" s="248">
        <f t="shared" si="420"/>
        <v>0</v>
      </c>
      <c r="S2703" s="248">
        <f t="shared" si="421"/>
        <v>0</v>
      </c>
      <c r="T2703" s="248">
        <f t="shared" si="422"/>
        <v>0</v>
      </c>
      <c r="U2703" s="248">
        <f t="shared" si="423"/>
        <v>0</v>
      </c>
      <c r="V2703" s="13"/>
      <c r="W2703" s="7"/>
      <c r="AT2703" s="130"/>
      <c r="BF2703" s="33">
        <f t="shared" si="429"/>
        <v>41242</v>
      </c>
      <c r="BG2703" s="34">
        <f t="shared" si="424"/>
        <v>82.88000000000001</v>
      </c>
      <c r="BH2703" s="32">
        <f t="shared" si="425"/>
        <v>1</v>
      </c>
      <c r="BI2703" s="32">
        <f t="shared" si="426"/>
        <v>0</v>
      </c>
      <c r="BJ2703" s="69">
        <f t="shared" si="427"/>
        <v>0</v>
      </c>
      <c r="BK2703" s="158" t="str">
        <f t="shared" si="428"/>
        <v/>
      </c>
    </row>
    <row r="2704" spans="1:63" ht="12" customHeight="1" x14ac:dyDescent="0.2">
      <c r="A2704" s="8"/>
      <c r="B2704" s="7"/>
      <c r="C2704" s="7"/>
      <c r="D2704" s="7"/>
      <c r="E2704" s="7"/>
      <c r="F2704" s="7"/>
      <c r="G2704" s="7"/>
      <c r="H2704" s="7"/>
      <c r="I2704" s="10"/>
      <c r="J2704" s="25"/>
      <c r="K2704" s="250"/>
      <c r="L2704" s="31"/>
      <c r="M2704" s="9"/>
      <c r="N2704" s="11" t="s">
        <v>25</v>
      </c>
      <c r="O2704" s="39"/>
      <c r="P2704" s="47"/>
      <c r="Q2704" s="13"/>
      <c r="R2704" s="248">
        <f t="shared" si="420"/>
        <v>0</v>
      </c>
      <c r="S2704" s="248">
        <f t="shared" si="421"/>
        <v>0</v>
      </c>
      <c r="T2704" s="248">
        <f t="shared" si="422"/>
        <v>0</v>
      </c>
      <c r="U2704" s="248">
        <f t="shared" si="423"/>
        <v>0</v>
      </c>
      <c r="V2704" s="13"/>
      <c r="W2704" s="7"/>
      <c r="AT2704" s="130"/>
      <c r="BF2704" s="33">
        <f t="shared" si="429"/>
        <v>41242</v>
      </c>
      <c r="BG2704" s="34">
        <f t="shared" si="424"/>
        <v>82.88000000000001</v>
      </c>
      <c r="BH2704" s="32">
        <f t="shared" si="425"/>
        <v>1</v>
      </c>
      <c r="BI2704" s="32">
        <f t="shared" si="426"/>
        <v>0</v>
      </c>
      <c r="BJ2704" s="69">
        <f t="shared" si="427"/>
        <v>0</v>
      </c>
      <c r="BK2704" s="158" t="str">
        <f t="shared" si="428"/>
        <v/>
      </c>
    </row>
    <row r="2705" spans="1:63" ht="12" customHeight="1" x14ac:dyDescent="0.2">
      <c r="A2705" s="8"/>
      <c r="B2705" s="7"/>
      <c r="C2705" s="7"/>
      <c r="D2705" s="7"/>
      <c r="E2705" s="7"/>
      <c r="F2705" s="7"/>
      <c r="G2705" s="7"/>
      <c r="H2705" s="7"/>
      <c r="I2705" s="10"/>
      <c r="J2705" s="25"/>
      <c r="K2705" s="250"/>
      <c r="L2705" s="31"/>
      <c r="M2705" s="9"/>
      <c r="N2705" s="11" t="s">
        <v>25</v>
      </c>
      <c r="O2705" s="39"/>
      <c r="P2705" s="47"/>
      <c r="Q2705" s="13"/>
      <c r="R2705" s="248">
        <f t="shared" si="420"/>
        <v>0</v>
      </c>
      <c r="S2705" s="248">
        <f t="shared" si="421"/>
        <v>0</v>
      </c>
      <c r="T2705" s="248">
        <f t="shared" si="422"/>
        <v>0</v>
      </c>
      <c r="U2705" s="248">
        <f t="shared" si="423"/>
        <v>0</v>
      </c>
      <c r="V2705" s="13"/>
      <c r="W2705" s="7"/>
      <c r="AT2705" s="130"/>
      <c r="BF2705" s="33">
        <f t="shared" si="429"/>
        <v>41242</v>
      </c>
      <c r="BG2705" s="34">
        <f t="shared" si="424"/>
        <v>82.88000000000001</v>
      </c>
      <c r="BH2705" s="32">
        <f t="shared" si="425"/>
        <v>1</v>
      </c>
      <c r="BI2705" s="32">
        <f t="shared" si="426"/>
        <v>0</v>
      </c>
      <c r="BJ2705" s="69">
        <f t="shared" si="427"/>
        <v>0</v>
      </c>
      <c r="BK2705" s="158" t="str">
        <f t="shared" si="428"/>
        <v/>
      </c>
    </row>
    <row r="2706" spans="1:63" ht="12" customHeight="1" x14ac:dyDescent="0.2">
      <c r="A2706" s="8"/>
      <c r="B2706" s="7"/>
      <c r="C2706" s="7"/>
      <c r="D2706" s="7"/>
      <c r="E2706" s="7"/>
      <c r="F2706" s="7"/>
      <c r="G2706" s="7"/>
      <c r="H2706" s="7"/>
      <c r="I2706" s="10"/>
      <c r="J2706" s="25"/>
      <c r="K2706" s="250"/>
      <c r="L2706" s="31"/>
      <c r="M2706" s="9"/>
      <c r="N2706" s="11" t="s">
        <v>25</v>
      </c>
      <c r="O2706" s="39"/>
      <c r="P2706" s="47"/>
      <c r="Q2706" s="13"/>
      <c r="R2706" s="248">
        <f t="shared" si="420"/>
        <v>0</v>
      </c>
      <c r="S2706" s="248">
        <f t="shared" si="421"/>
        <v>0</v>
      </c>
      <c r="T2706" s="248">
        <f t="shared" si="422"/>
        <v>0</v>
      </c>
      <c r="U2706" s="248">
        <f t="shared" si="423"/>
        <v>0</v>
      </c>
      <c r="V2706" s="13"/>
      <c r="W2706" s="7"/>
      <c r="AT2706" s="130"/>
      <c r="BF2706" s="33">
        <f t="shared" si="429"/>
        <v>41242</v>
      </c>
      <c r="BG2706" s="34">
        <f t="shared" si="424"/>
        <v>82.88000000000001</v>
      </c>
      <c r="BH2706" s="32">
        <f t="shared" si="425"/>
        <v>1</v>
      </c>
      <c r="BI2706" s="32">
        <f t="shared" si="426"/>
        <v>0</v>
      </c>
      <c r="BJ2706" s="69">
        <f t="shared" si="427"/>
        <v>0</v>
      </c>
      <c r="BK2706" s="158" t="str">
        <f t="shared" si="428"/>
        <v/>
      </c>
    </row>
    <row r="2707" spans="1:63" ht="12" customHeight="1" x14ac:dyDescent="0.2">
      <c r="A2707" s="8"/>
      <c r="B2707" s="7"/>
      <c r="C2707" s="7"/>
      <c r="D2707" s="7"/>
      <c r="E2707" s="7"/>
      <c r="F2707" s="7"/>
      <c r="G2707" s="7"/>
      <c r="H2707" s="7"/>
      <c r="I2707" s="10"/>
      <c r="J2707" s="25"/>
      <c r="K2707" s="250"/>
      <c r="L2707" s="31"/>
      <c r="M2707" s="9"/>
      <c r="N2707" s="11" t="s">
        <v>25</v>
      </c>
      <c r="O2707" s="39"/>
      <c r="P2707" s="47"/>
      <c r="Q2707" s="13"/>
      <c r="R2707" s="248">
        <f t="shared" si="420"/>
        <v>0</v>
      </c>
      <c r="S2707" s="248">
        <f t="shared" si="421"/>
        <v>0</v>
      </c>
      <c r="T2707" s="248">
        <f t="shared" si="422"/>
        <v>0</v>
      </c>
      <c r="U2707" s="248">
        <f t="shared" si="423"/>
        <v>0</v>
      </c>
      <c r="V2707" s="13"/>
      <c r="W2707" s="7"/>
      <c r="AT2707" s="130"/>
      <c r="BF2707" s="33">
        <f t="shared" si="429"/>
        <v>41242</v>
      </c>
      <c r="BG2707" s="34">
        <f t="shared" si="424"/>
        <v>82.88000000000001</v>
      </c>
      <c r="BH2707" s="32">
        <f t="shared" si="425"/>
        <v>1</v>
      </c>
      <c r="BI2707" s="32">
        <f t="shared" si="426"/>
        <v>0</v>
      </c>
      <c r="BJ2707" s="69">
        <f t="shared" si="427"/>
        <v>0</v>
      </c>
      <c r="BK2707" s="158" t="str">
        <f t="shared" si="428"/>
        <v/>
      </c>
    </row>
    <row r="2708" spans="1:63" ht="12" customHeight="1" x14ac:dyDescent="0.2">
      <c r="A2708" s="8"/>
      <c r="B2708" s="7"/>
      <c r="C2708" s="7"/>
      <c r="D2708" s="7"/>
      <c r="E2708" s="7"/>
      <c r="F2708" s="7"/>
      <c r="G2708" s="7"/>
      <c r="H2708" s="7"/>
      <c r="I2708" s="10"/>
      <c r="J2708" s="25"/>
      <c r="K2708" s="250"/>
      <c r="L2708" s="31"/>
      <c r="M2708" s="9"/>
      <c r="N2708" s="11" t="s">
        <v>25</v>
      </c>
      <c r="O2708" s="39"/>
      <c r="P2708" s="47"/>
      <c r="Q2708" s="13"/>
      <c r="R2708" s="248">
        <f t="shared" si="420"/>
        <v>0</v>
      </c>
      <c r="S2708" s="248">
        <f t="shared" si="421"/>
        <v>0</v>
      </c>
      <c r="T2708" s="248">
        <f t="shared" si="422"/>
        <v>0</v>
      </c>
      <c r="U2708" s="248">
        <f t="shared" si="423"/>
        <v>0</v>
      </c>
      <c r="V2708" s="13"/>
      <c r="W2708" s="7"/>
      <c r="AT2708" s="130"/>
      <c r="BF2708" s="33">
        <f t="shared" si="429"/>
        <v>41242</v>
      </c>
      <c r="BG2708" s="34">
        <f t="shared" si="424"/>
        <v>82.88000000000001</v>
      </c>
      <c r="BH2708" s="32">
        <f t="shared" si="425"/>
        <v>1</v>
      </c>
      <c r="BI2708" s="32">
        <f t="shared" si="426"/>
        <v>0</v>
      </c>
      <c r="BJ2708" s="69">
        <f t="shared" si="427"/>
        <v>0</v>
      </c>
      <c r="BK2708" s="158" t="str">
        <f t="shared" si="428"/>
        <v/>
      </c>
    </row>
    <row r="2709" spans="1:63" ht="12" customHeight="1" x14ac:dyDescent="0.2">
      <c r="A2709" s="8"/>
      <c r="B2709" s="7"/>
      <c r="C2709" s="7"/>
      <c r="D2709" s="7"/>
      <c r="E2709" s="7"/>
      <c r="F2709" s="7"/>
      <c r="G2709" s="7"/>
      <c r="H2709" s="7"/>
      <c r="I2709" s="10"/>
      <c r="J2709" s="25"/>
      <c r="K2709" s="250"/>
      <c r="L2709" s="31"/>
      <c r="M2709" s="9"/>
      <c r="N2709" s="11" t="s">
        <v>25</v>
      </c>
      <c r="O2709" s="39"/>
      <c r="P2709" s="47"/>
      <c r="Q2709" s="13"/>
      <c r="R2709" s="248">
        <f t="shared" si="420"/>
        <v>0</v>
      </c>
      <c r="S2709" s="248">
        <f t="shared" si="421"/>
        <v>0</v>
      </c>
      <c r="T2709" s="248">
        <f t="shared" si="422"/>
        <v>0</v>
      </c>
      <c r="U2709" s="248">
        <f t="shared" si="423"/>
        <v>0</v>
      </c>
      <c r="V2709" s="13"/>
      <c r="W2709" s="7"/>
      <c r="AT2709" s="130"/>
      <c r="BF2709" s="33">
        <f t="shared" si="429"/>
        <v>41242</v>
      </c>
      <c r="BG2709" s="34">
        <f t="shared" si="424"/>
        <v>82.88000000000001</v>
      </c>
      <c r="BH2709" s="32">
        <f t="shared" si="425"/>
        <v>1</v>
      </c>
      <c r="BI2709" s="32">
        <f t="shared" si="426"/>
        <v>0</v>
      </c>
      <c r="BJ2709" s="69">
        <f t="shared" si="427"/>
        <v>0</v>
      </c>
      <c r="BK2709" s="158" t="str">
        <f t="shared" si="428"/>
        <v/>
      </c>
    </row>
    <row r="2710" spans="1:63" ht="12" customHeight="1" x14ac:dyDescent="0.2">
      <c r="A2710" s="8"/>
      <c r="B2710" s="7"/>
      <c r="C2710" s="7"/>
      <c r="D2710" s="7"/>
      <c r="E2710" s="7"/>
      <c r="F2710" s="7"/>
      <c r="G2710" s="7"/>
      <c r="H2710" s="7"/>
      <c r="I2710" s="10"/>
      <c r="J2710" s="25"/>
      <c r="K2710" s="250"/>
      <c r="L2710" s="31"/>
      <c r="M2710" s="9"/>
      <c r="N2710" s="11" t="s">
        <v>25</v>
      </c>
      <c r="O2710" s="39"/>
      <c r="P2710" s="47"/>
      <c r="Q2710" s="13"/>
      <c r="R2710" s="248">
        <f t="shared" si="420"/>
        <v>0</v>
      </c>
      <c r="S2710" s="248">
        <f t="shared" si="421"/>
        <v>0</v>
      </c>
      <c r="T2710" s="248">
        <f t="shared" si="422"/>
        <v>0</v>
      </c>
      <c r="U2710" s="248">
        <f t="shared" si="423"/>
        <v>0</v>
      </c>
      <c r="V2710" s="13"/>
      <c r="W2710" s="7"/>
      <c r="AT2710" s="130"/>
      <c r="BF2710" s="33">
        <f t="shared" si="429"/>
        <v>41242</v>
      </c>
      <c r="BG2710" s="34">
        <f t="shared" si="424"/>
        <v>82.88000000000001</v>
      </c>
      <c r="BH2710" s="32">
        <f t="shared" si="425"/>
        <v>1</v>
      </c>
      <c r="BI2710" s="32">
        <f t="shared" si="426"/>
        <v>0</v>
      </c>
      <c r="BJ2710" s="69">
        <f t="shared" si="427"/>
        <v>0</v>
      </c>
      <c r="BK2710" s="158" t="str">
        <f t="shared" si="428"/>
        <v/>
      </c>
    </row>
    <row r="2711" spans="1:63" ht="12" customHeight="1" x14ac:dyDescent="0.2">
      <c r="A2711" s="8"/>
      <c r="B2711" s="7"/>
      <c r="C2711" s="7"/>
      <c r="D2711" s="7"/>
      <c r="E2711" s="7"/>
      <c r="F2711" s="7"/>
      <c r="G2711" s="7"/>
      <c r="H2711" s="7"/>
      <c r="I2711" s="10"/>
      <c r="J2711" s="25"/>
      <c r="K2711" s="250"/>
      <c r="L2711" s="31"/>
      <c r="M2711" s="9"/>
      <c r="N2711" s="11" t="s">
        <v>25</v>
      </c>
      <c r="O2711" s="39"/>
      <c r="P2711" s="47"/>
      <c r="Q2711" s="13"/>
      <c r="R2711" s="248">
        <f t="shared" si="420"/>
        <v>0</v>
      </c>
      <c r="S2711" s="248">
        <f t="shared" si="421"/>
        <v>0</v>
      </c>
      <c r="T2711" s="248">
        <f t="shared" si="422"/>
        <v>0</v>
      </c>
      <c r="U2711" s="248">
        <f t="shared" si="423"/>
        <v>0</v>
      </c>
      <c r="V2711" s="13"/>
      <c r="W2711" s="7"/>
      <c r="AT2711" s="130"/>
      <c r="BF2711" s="33">
        <f t="shared" si="429"/>
        <v>41242</v>
      </c>
      <c r="BG2711" s="34">
        <f t="shared" si="424"/>
        <v>82.88000000000001</v>
      </c>
      <c r="BH2711" s="32">
        <f t="shared" si="425"/>
        <v>1</v>
      </c>
      <c r="BI2711" s="32">
        <f t="shared" si="426"/>
        <v>0</v>
      </c>
      <c r="BJ2711" s="69">
        <f t="shared" si="427"/>
        <v>0</v>
      </c>
      <c r="BK2711" s="158" t="str">
        <f t="shared" si="428"/>
        <v/>
      </c>
    </row>
    <row r="2712" spans="1:63" ht="12" customHeight="1" x14ac:dyDescent="0.2">
      <c r="A2712" s="8"/>
      <c r="B2712" s="7"/>
      <c r="C2712" s="7"/>
      <c r="D2712" s="7"/>
      <c r="E2712" s="7"/>
      <c r="F2712" s="7"/>
      <c r="G2712" s="7"/>
      <c r="H2712" s="7"/>
      <c r="I2712" s="10"/>
      <c r="J2712" s="25"/>
      <c r="K2712" s="250"/>
      <c r="L2712" s="31"/>
      <c r="M2712" s="9"/>
      <c r="N2712" s="11" t="s">
        <v>25</v>
      </c>
      <c r="O2712" s="39"/>
      <c r="P2712" s="47"/>
      <c r="Q2712" s="13"/>
      <c r="R2712" s="248">
        <f t="shared" si="420"/>
        <v>0</v>
      </c>
      <c r="S2712" s="248">
        <f t="shared" si="421"/>
        <v>0</v>
      </c>
      <c r="T2712" s="248">
        <f t="shared" si="422"/>
        <v>0</v>
      </c>
      <c r="U2712" s="248">
        <f t="shared" si="423"/>
        <v>0</v>
      </c>
      <c r="V2712" s="13"/>
      <c r="W2712" s="7"/>
      <c r="AT2712" s="130"/>
      <c r="BF2712" s="33">
        <f t="shared" si="429"/>
        <v>41242</v>
      </c>
      <c r="BG2712" s="34">
        <f t="shared" si="424"/>
        <v>82.88000000000001</v>
      </c>
      <c r="BH2712" s="32">
        <f t="shared" si="425"/>
        <v>1</v>
      </c>
      <c r="BI2712" s="32">
        <f t="shared" si="426"/>
        <v>0</v>
      </c>
      <c r="BJ2712" s="69">
        <f t="shared" si="427"/>
        <v>0</v>
      </c>
      <c r="BK2712" s="158" t="str">
        <f t="shared" si="428"/>
        <v/>
      </c>
    </row>
    <row r="2713" spans="1:63" ht="12" customHeight="1" x14ac:dyDescent="0.2">
      <c r="A2713" s="8"/>
      <c r="B2713" s="7"/>
      <c r="C2713" s="7"/>
      <c r="D2713" s="7"/>
      <c r="E2713" s="7"/>
      <c r="F2713" s="7"/>
      <c r="G2713" s="7"/>
      <c r="H2713" s="7"/>
      <c r="I2713" s="10"/>
      <c r="J2713" s="25"/>
      <c r="K2713" s="250"/>
      <c r="L2713" s="31"/>
      <c r="M2713" s="9"/>
      <c r="N2713" s="11" t="s">
        <v>25</v>
      </c>
      <c r="O2713" s="39"/>
      <c r="P2713" s="47"/>
      <c r="Q2713" s="13"/>
      <c r="R2713" s="248">
        <f t="shared" si="420"/>
        <v>0</v>
      </c>
      <c r="S2713" s="248">
        <f t="shared" si="421"/>
        <v>0</v>
      </c>
      <c r="T2713" s="248">
        <f t="shared" si="422"/>
        <v>0</v>
      </c>
      <c r="U2713" s="248">
        <f t="shared" si="423"/>
        <v>0</v>
      </c>
      <c r="V2713" s="13"/>
      <c r="W2713" s="7"/>
      <c r="AT2713" s="130"/>
      <c r="BF2713" s="33">
        <f t="shared" si="429"/>
        <v>41242</v>
      </c>
      <c r="BG2713" s="34">
        <f t="shared" si="424"/>
        <v>82.88000000000001</v>
      </c>
      <c r="BH2713" s="32">
        <f t="shared" si="425"/>
        <v>1</v>
      </c>
      <c r="BI2713" s="32">
        <f t="shared" si="426"/>
        <v>0</v>
      </c>
      <c r="BJ2713" s="69">
        <f t="shared" si="427"/>
        <v>0</v>
      </c>
      <c r="BK2713" s="158" t="str">
        <f t="shared" si="428"/>
        <v/>
      </c>
    </row>
    <row r="2714" spans="1:63" ht="12" customHeight="1" x14ac:dyDescent="0.2">
      <c r="A2714" s="8"/>
      <c r="B2714" s="7"/>
      <c r="C2714" s="7"/>
      <c r="D2714" s="7"/>
      <c r="E2714" s="7"/>
      <c r="F2714" s="7"/>
      <c r="G2714" s="7"/>
      <c r="H2714" s="7"/>
      <c r="I2714" s="10"/>
      <c r="J2714" s="25"/>
      <c r="K2714" s="250"/>
      <c r="L2714" s="31"/>
      <c r="M2714" s="9"/>
      <c r="N2714" s="11" t="s">
        <v>25</v>
      </c>
      <c r="O2714" s="39"/>
      <c r="P2714" s="47"/>
      <c r="Q2714" s="13"/>
      <c r="R2714" s="248">
        <f t="shared" si="420"/>
        <v>0</v>
      </c>
      <c r="S2714" s="248">
        <f t="shared" si="421"/>
        <v>0</v>
      </c>
      <c r="T2714" s="248">
        <f t="shared" si="422"/>
        <v>0</v>
      </c>
      <c r="U2714" s="248">
        <f t="shared" si="423"/>
        <v>0</v>
      </c>
      <c r="V2714" s="13"/>
      <c r="W2714" s="7"/>
      <c r="AT2714" s="130"/>
      <c r="BF2714" s="33">
        <f t="shared" si="429"/>
        <v>41242</v>
      </c>
      <c r="BG2714" s="34">
        <f t="shared" si="424"/>
        <v>82.88000000000001</v>
      </c>
      <c r="BH2714" s="32">
        <f t="shared" si="425"/>
        <v>1</v>
      </c>
      <c r="BI2714" s="32">
        <f t="shared" si="426"/>
        <v>0</v>
      </c>
      <c r="BJ2714" s="69">
        <f t="shared" si="427"/>
        <v>0</v>
      </c>
      <c r="BK2714" s="158" t="str">
        <f t="shared" si="428"/>
        <v/>
      </c>
    </row>
    <row r="2715" spans="1:63" ht="12" customHeight="1" x14ac:dyDescent="0.2">
      <c r="A2715" s="8"/>
      <c r="B2715" s="7"/>
      <c r="C2715" s="7"/>
      <c r="D2715" s="7"/>
      <c r="E2715" s="7"/>
      <c r="F2715" s="7"/>
      <c r="G2715" s="7"/>
      <c r="H2715" s="7"/>
      <c r="I2715" s="10"/>
      <c r="J2715" s="25"/>
      <c r="K2715" s="250"/>
      <c r="L2715" s="31"/>
      <c r="M2715" s="9"/>
      <c r="N2715" s="11" t="s">
        <v>25</v>
      </c>
      <c r="O2715" s="39"/>
      <c r="P2715" s="47"/>
      <c r="Q2715" s="13"/>
      <c r="R2715" s="248">
        <f t="shared" si="420"/>
        <v>0</v>
      </c>
      <c r="S2715" s="248">
        <f t="shared" si="421"/>
        <v>0</v>
      </c>
      <c r="T2715" s="248">
        <f t="shared" si="422"/>
        <v>0</v>
      </c>
      <c r="U2715" s="248">
        <f t="shared" si="423"/>
        <v>0</v>
      </c>
      <c r="V2715" s="13"/>
      <c r="W2715" s="7"/>
      <c r="AT2715" s="130"/>
      <c r="BF2715" s="33">
        <f t="shared" si="429"/>
        <v>41242</v>
      </c>
      <c r="BG2715" s="34">
        <f t="shared" si="424"/>
        <v>82.88000000000001</v>
      </c>
      <c r="BH2715" s="32">
        <f t="shared" si="425"/>
        <v>1</v>
      </c>
      <c r="BI2715" s="32">
        <f t="shared" si="426"/>
        <v>0</v>
      </c>
      <c r="BJ2715" s="69">
        <f t="shared" si="427"/>
        <v>0</v>
      </c>
      <c r="BK2715" s="158" t="str">
        <f t="shared" si="428"/>
        <v/>
      </c>
    </row>
    <row r="2716" spans="1:63" ht="12" customHeight="1" x14ac:dyDescent="0.2">
      <c r="A2716" s="8"/>
      <c r="B2716" s="7"/>
      <c r="C2716" s="7"/>
      <c r="D2716" s="7"/>
      <c r="E2716" s="7"/>
      <c r="F2716" s="7"/>
      <c r="G2716" s="7"/>
      <c r="H2716" s="7"/>
      <c r="I2716" s="10"/>
      <c r="J2716" s="25"/>
      <c r="K2716" s="250"/>
      <c r="L2716" s="31"/>
      <c r="M2716" s="9"/>
      <c r="N2716" s="11" t="s">
        <v>25</v>
      </c>
      <c r="O2716" s="39"/>
      <c r="P2716" s="47"/>
      <c r="Q2716" s="13"/>
      <c r="R2716" s="248">
        <f t="shared" si="420"/>
        <v>0</v>
      </c>
      <c r="S2716" s="248">
        <f t="shared" si="421"/>
        <v>0</v>
      </c>
      <c r="T2716" s="248">
        <f t="shared" si="422"/>
        <v>0</v>
      </c>
      <c r="U2716" s="248">
        <f t="shared" si="423"/>
        <v>0</v>
      </c>
      <c r="V2716" s="13"/>
      <c r="W2716" s="7"/>
      <c r="AT2716" s="130"/>
      <c r="BF2716" s="33">
        <f t="shared" si="429"/>
        <v>41242</v>
      </c>
      <c r="BG2716" s="34">
        <f t="shared" si="424"/>
        <v>82.88000000000001</v>
      </c>
      <c r="BH2716" s="32">
        <f t="shared" si="425"/>
        <v>1</v>
      </c>
      <c r="BI2716" s="32">
        <f t="shared" si="426"/>
        <v>0</v>
      </c>
      <c r="BJ2716" s="69">
        <f t="shared" si="427"/>
        <v>0</v>
      </c>
      <c r="BK2716" s="158" t="str">
        <f t="shared" si="428"/>
        <v/>
      </c>
    </row>
    <row r="2717" spans="1:63" ht="12" customHeight="1" x14ac:dyDescent="0.2">
      <c r="A2717" s="8"/>
      <c r="B2717" s="7"/>
      <c r="C2717" s="7"/>
      <c r="D2717" s="7"/>
      <c r="E2717" s="7"/>
      <c r="F2717" s="7"/>
      <c r="G2717" s="7"/>
      <c r="H2717" s="7"/>
      <c r="I2717" s="10"/>
      <c r="J2717" s="25"/>
      <c r="K2717" s="250"/>
      <c r="L2717" s="31"/>
      <c r="M2717" s="9"/>
      <c r="N2717" s="11" t="s">
        <v>25</v>
      </c>
      <c r="O2717" s="39"/>
      <c r="P2717" s="47"/>
      <c r="Q2717" s="13"/>
      <c r="R2717" s="248">
        <f t="shared" si="420"/>
        <v>0</v>
      </c>
      <c r="S2717" s="248">
        <f t="shared" si="421"/>
        <v>0</v>
      </c>
      <c r="T2717" s="248">
        <f t="shared" si="422"/>
        <v>0</v>
      </c>
      <c r="U2717" s="248">
        <f t="shared" si="423"/>
        <v>0</v>
      </c>
      <c r="V2717" s="13"/>
      <c r="W2717" s="7"/>
      <c r="AT2717" s="130"/>
      <c r="BF2717" s="33">
        <f t="shared" si="429"/>
        <v>41242</v>
      </c>
      <c r="BG2717" s="34">
        <f t="shared" si="424"/>
        <v>82.88000000000001</v>
      </c>
      <c r="BH2717" s="32">
        <f t="shared" si="425"/>
        <v>1</v>
      </c>
      <c r="BI2717" s="32">
        <f t="shared" si="426"/>
        <v>0</v>
      </c>
      <c r="BJ2717" s="69">
        <f t="shared" si="427"/>
        <v>0</v>
      </c>
      <c r="BK2717" s="158" t="str">
        <f t="shared" si="428"/>
        <v/>
      </c>
    </row>
    <row r="2718" spans="1:63" ht="12" customHeight="1" x14ac:dyDescent="0.2">
      <c r="A2718" s="8"/>
      <c r="B2718" s="7"/>
      <c r="C2718" s="7"/>
      <c r="D2718" s="7"/>
      <c r="E2718" s="7"/>
      <c r="F2718" s="7"/>
      <c r="G2718" s="7"/>
      <c r="H2718" s="7"/>
      <c r="I2718" s="10"/>
      <c r="J2718" s="25"/>
      <c r="K2718" s="250"/>
      <c r="L2718" s="31"/>
      <c r="M2718" s="9"/>
      <c r="N2718" s="11" t="s">
        <v>25</v>
      </c>
      <c r="O2718" s="39"/>
      <c r="P2718" s="47"/>
      <c r="Q2718" s="13"/>
      <c r="R2718" s="248">
        <f t="shared" si="420"/>
        <v>0</v>
      </c>
      <c r="S2718" s="248">
        <f t="shared" si="421"/>
        <v>0</v>
      </c>
      <c r="T2718" s="248">
        <f t="shared" si="422"/>
        <v>0</v>
      </c>
      <c r="U2718" s="248">
        <f t="shared" si="423"/>
        <v>0</v>
      </c>
      <c r="V2718" s="13"/>
      <c r="W2718" s="7"/>
      <c r="AT2718" s="130"/>
      <c r="BF2718" s="33">
        <f t="shared" si="429"/>
        <v>41242</v>
      </c>
      <c r="BG2718" s="34">
        <f t="shared" si="424"/>
        <v>82.88000000000001</v>
      </c>
      <c r="BH2718" s="32">
        <f t="shared" si="425"/>
        <v>1</v>
      </c>
      <c r="BI2718" s="32">
        <f t="shared" si="426"/>
        <v>0</v>
      </c>
      <c r="BJ2718" s="69">
        <f t="shared" si="427"/>
        <v>0</v>
      </c>
      <c r="BK2718" s="158" t="str">
        <f t="shared" si="428"/>
        <v/>
      </c>
    </row>
    <row r="2719" spans="1:63" ht="12" customHeight="1" x14ac:dyDescent="0.2">
      <c r="A2719" s="8"/>
      <c r="B2719" s="7"/>
      <c r="C2719" s="7"/>
      <c r="D2719" s="7"/>
      <c r="E2719" s="7"/>
      <c r="F2719" s="7"/>
      <c r="G2719" s="7"/>
      <c r="H2719" s="7"/>
      <c r="I2719" s="10"/>
      <c r="J2719" s="25"/>
      <c r="K2719" s="250"/>
      <c r="L2719" s="31"/>
      <c r="M2719" s="9"/>
      <c r="N2719" s="11" t="s">
        <v>25</v>
      </c>
      <c r="O2719" s="39"/>
      <c r="P2719" s="47"/>
      <c r="Q2719" s="13"/>
      <c r="R2719" s="248">
        <f t="shared" si="420"/>
        <v>0</v>
      </c>
      <c r="S2719" s="248">
        <f t="shared" si="421"/>
        <v>0</v>
      </c>
      <c r="T2719" s="248">
        <f t="shared" si="422"/>
        <v>0</v>
      </c>
      <c r="U2719" s="248">
        <f t="shared" si="423"/>
        <v>0</v>
      </c>
      <c r="V2719" s="13"/>
      <c r="W2719" s="7"/>
      <c r="AT2719" s="130"/>
      <c r="BF2719" s="33">
        <f t="shared" si="429"/>
        <v>41242</v>
      </c>
      <c r="BG2719" s="34">
        <f t="shared" si="424"/>
        <v>82.88000000000001</v>
      </c>
      <c r="BH2719" s="32">
        <f t="shared" si="425"/>
        <v>1</v>
      </c>
      <c r="BI2719" s="32">
        <f t="shared" si="426"/>
        <v>0</v>
      </c>
      <c r="BJ2719" s="69">
        <f t="shared" si="427"/>
        <v>0</v>
      </c>
      <c r="BK2719" s="158" t="str">
        <f t="shared" si="428"/>
        <v/>
      </c>
    </row>
    <row r="2720" spans="1:63" ht="12" customHeight="1" x14ac:dyDescent="0.2">
      <c r="A2720" s="8"/>
      <c r="B2720" s="7"/>
      <c r="C2720" s="7"/>
      <c r="D2720" s="7"/>
      <c r="E2720" s="7"/>
      <c r="F2720" s="7"/>
      <c r="G2720" s="7"/>
      <c r="H2720" s="7"/>
      <c r="I2720" s="10"/>
      <c r="J2720" s="25"/>
      <c r="K2720" s="250"/>
      <c r="L2720" s="31"/>
      <c r="M2720" s="9"/>
      <c r="N2720" s="11" t="s">
        <v>25</v>
      </c>
      <c r="O2720" s="39"/>
      <c r="P2720" s="47"/>
      <c r="Q2720" s="13"/>
      <c r="R2720" s="248">
        <f t="shared" si="420"/>
        <v>0</v>
      </c>
      <c r="S2720" s="248">
        <f t="shared" si="421"/>
        <v>0</v>
      </c>
      <c r="T2720" s="248">
        <f t="shared" si="422"/>
        <v>0</v>
      </c>
      <c r="U2720" s="248">
        <f t="shared" si="423"/>
        <v>0</v>
      </c>
      <c r="V2720" s="13"/>
      <c r="W2720" s="7"/>
      <c r="AT2720" s="130"/>
      <c r="BF2720" s="33">
        <f t="shared" si="429"/>
        <v>41242</v>
      </c>
      <c r="BG2720" s="34">
        <f t="shared" si="424"/>
        <v>82.88000000000001</v>
      </c>
      <c r="BH2720" s="32">
        <f t="shared" si="425"/>
        <v>1</v>
      </c>
      <c r="BI2720" s="32">
        <f t="shared" si="426"/>
        <v>0</v>
      </c>
      <c r="BJ2720" s="69">
        <f t="shared" si="427"/>
        <v>0</v>
      </c>
      <c r="BK2720" s="158" t="str">
        <f t="shared" si="428"/>
        <v/>
      </c>
    </row>
    <row r="2721" spans="1:63" ht="12" customHeight="1" x14ac:dyDescent="0.2">
      <c r="A2721" s="8"/>
      <c r="B2721" s="7"/>
      <c r="C2721" s="7"/>
      <c r="D2721" s="7"/>
      <c r="E2721" s="7"/>
      <c r="F2721" s="7"/>
      <c r="G2721" s="7"/>
      <c r="H2721" s="7"/>
      <c r="I2721" s="10"/>
      <c r="J2721" s="25"/>
      <c r="K2721" s="250"/>
      <c r="L2721" s="31"/>
      <c r="M2721" s="9"/>
      <c r="N2721" s="11" t="s">
        <v>25</v>
      </c>
      <c r="O2721" s="39"/>
      <c r="P2721" s="47"/>
      <c r="Q2721" s="13"/>
      <c r="R2721" s="248">
        <f t="shared" si="420"/>
        <v>0</v>
      </c>
      <c r="S2721" s="248">
        <f t="shared" si="421"/>
        <v>0</v>
      </c>
      <c r="T2721" s="248">
        <f t="shared" si="422"/>
        <v>0</v>
      </c>
      <c r="U2721" s="248">
        <f t="shared" si="423"/>
        <v>0</v>
      </c>
      <c r="V2721" s="13"/>
      <c r="W2721" s="7"/>
      <c r="AT2721" s="130"/>
      <c r="BF2721" s="33">
        <f t="shared" si="429"/>
        <v>41242</v>
      </c>
      <c r="BG2721" s="34">
        <f t="shared" si="424"/>
        <v>82.88000000000001</v>
      </c>
      <c r="BH2721" s="32">
        <f t="shared" si="425"/>
        <v>1</v>
      </c>
      <c r="BI2721" s="32">
        <f t="shared" si="426"/>
        <v>0</v>
      </c>
      <c r="BJ2721" s="69">
        <f t="shared" si="427"/>
        <v>0</v>
      </c>
      <c r="BK2721" s="158" t="str">
        <f t="shared" si="428"/>
        <v/>
      </c>
    </row>
    <row r="2722" spans="1:63" ht="12" customHeight="1" x14ac:dyDescent="0.2">
      <c r="A2722" s="8"/>
      <c r="B2722" s="7"/>
      <c r="C2722" s="7"/>
      <c r="D2722" s="7"/>
      <c r="E2722" s="7"/>
      <c r="F2722" s="7"/>
      <c r="G2722" s="7"/>
      <c r="H2722" s="7"/>
      <c r="I2722" s="10"/>
      <c r="J2722" s="25"/>
      <c r="K2722" s="250"/>
      <c r="L2722" s="31"/>
      <c r="M2722" s="9"/>
      <c r="N2722" s="11" t="s">
        <v>25</v>
      </c>
      <c r="O2722" s="39"/>
      <c r="P2722" s="47"/>
      <c r="Q2722" s="13"/>
      <c r="R2722" s="248">
        <f t="shared" si="420"/>
        <v>0</v>
      </c>
      <c r="S2722" s="248">
        <f t="shared" si="421"/>
        <v>0</v>
      </c>
      <c r="T2722" s="248">
        <f t="shared" si="422"/>
        <v>0</v>
      </c>
      <c r="U2722" s="248">
        <f t="shared" si="423"/>
        <v>0</v>
      </c>
      <c r="V2722" s="13"/>
      <c r="W2722" s="7"/>
      <c r="AT2722" s="130"/>
      <c r="BF2722" s="33">
        <f t="shared" si="429"/>
        <v>41242</v>
      </c>
      <c r="BG2722" s="34">
        <f t="shared" si="424"/>
        <v>82.88000000000001</v>
      </c>
      <c r="BH2722" s="32">
        <f t="shared" si="425"/>
        <v>1</v>
      </c>
      <c r="BI2722" s="32">
        <f t="shared" si="426"/>
        <v>0</v>
      </c>
      <c r="BJ2722" s="69">
        <f t="shared" si="427"/>
        <v>0</v>
      </c>
      <c r="BK2722" s="158" t="str">
        <f t="shared" si="428"/>
        <v/>
      </c>
    </row>
    <row r="2723" spans="1:63" ht="12" customHeight="1" x14ac:dyDescent="0.2">
      <c r="A2723" s="8"/>
      <c r="B2723" s="7"/>
      <c r="C2723" s="7"/>
      <c r="D2723" s="7"/>
      <c r="E2723" s="7"/>
      <c r="F2723" s="7"/>
      <c r="G2723" s="7"/>
      <c r="H2723" s="7"/>
      <c r="I2723" s="10"/>
      <c r="J2723" s="25"/>
      <c r="K2723" s="250"/>
      <c r="L2723" s="31"/>
      <c r="M2723" s="9"/>
      <c r="N2723" s="11" t="s">
        <v>25</v>
      </c>
      <c r="O2723" s="39"/>
      <c r="P2723" s="47"/>
      <c r="Q2723" s="13"/>
      <c r="R2723" s="248">
        <f t="shared" si="420"/>
        <v>0</v>
      </c>
      <c r="S2723" s="248">
        <f t="shared" si="421"/>
        <v>0</v>
      </c>
      <c r="T2723" s="248">
        <f t="shared" si="422"/>
        <v>0</v>
      </c>
      <c r="U2723" s="248">
        <f t="shared" si="423"/>
        <v>0</v>
      </c>
      <c r="V2723" s="13"/>
      <c r="W2723" s="7"/>
      <c r="AT2723" s="130"/>
      <c r="BF2723" s="33">
        <f t="shared" si="429"/>
        <v>41242</v>
      </c>
      <c r="BG2723" s="34">
        <f t="shared" si="424"/>
        <v>82.88000000000001</v>
      </c>
      <c r="BH2723" s="32">
        <f t="shared" si="425"/>
        <v>1</v>
      </c>
      <c r="BI2723" s="32">
        <f t="shared" si="426"/>
        <v>0</v>
      </c>
      <c r="BJ2723" s="69">
        <f t="shared" si="427"/>
        <v>0</v>
      </c>
      <c r="BK2723" s="158" t="str">
        <f t="shared" si="428"/>
        <v/>
      </c>
    </row>
    <row r="2724" spans="1:63" ht="12" customHeight="1" x14ac:dyDescent="0.2">
      <c r="A2724" s="8"/>
      <c r="B2724" s="7"/>
      <c r="C2724" s="7"/>
      <c r="D2724" s="7"/>
      <c r="E2724" s="7"/>
      <c r="F2724" s="7"/>
      <c r="G2724" s="7"/>
      <c r="H2724" s="7"/>
      <c r="I2724" s="10"/>
      <c r="J2724" s="25"/>
      <c r="K2724" s="250"/>
      <c r="L2724" s="31"/>
      <c r="M2724" s="9"/>
      <c r="N2724" s="11" t="s">
        <v>25</v>
      </c>
      <c r="O2724" s="39"/>
      <c r="P2724" s="47"/>
      <c r="Q2724" s="13"/>
      <c r="R2724" s="248">
        <f t="shared" si="420"/>
        <v>0</v>
      </c>
      <c r="S2724" s="248">
        <f t="shared" si="421"/>
        <v>0</v>
      </c>
      <c r="T2724" s="248">
        <f t="shared" si="422"/>
        <v>0</v>
      </c>
      <c r="U2724" s="248">
        <f t="shared" si="423"/>
        <v>0</v>
      </c>
      <c r="V2724" s="13"/>
      <c r="W2724" s="7"/>
      <c r="AT2724" s="130"/>
      <c r="BF2724" s="33">
        <f t="shared" si="429"/>
        <v>41242</v>
      </c>
      <c r="BG2724" s="34">
        <f t="shared" si="424"/>
        <v>82.88000000000001</v>
      </c>
      <c r="BH2724" s="32">
        <f t="shared" si="425"/>
        <v>1</v>
      </c>
      <c r="BI2724" s="32">
        <f t="shared" si="426"/>
        <v>0</v>
      </c>
      <c r="BJ2724" s="69">
        <f t="shared" si="427"/>
        <v>0</v>
      </c>
      <c r="BK2724" s="158" t="str">
        <f t="shared" si="428"/>
        <v/>
      </c>
    </row>
    <row r="2725" spans="1:63" ht="12" customHeight="1" x14ac:dyDescent="0.2">
      <c r="A2725" s="8"/>
      <c r="B2725" s="7"/>
      <c r="C2725" s="7"/>
      <c r="D2725" s="7"/>
      <c r="E2725" s="7"/>
      <c r="F2725" s="7"/>
      <c r="G2725" s="7"/>
      <c r="H2725" s="7"/>
      <c r="I2725" s="10"/>
      <c r="J2725" s="25"/>
      <c r="K2725" s="250"/>
      <c r="L2725" s="31"/>
      <c r="M2725" s="9"/>
      <c r="N2725" s="11" t="s">
        <v>25</v>
      </c>
      <c r="O2725" s="39"/>
      <c r="P2725" s="47"/>
      <c r="Q2725" s="13"/>
      <c r="R2725" s="248">
        <f t="shared" si="420"/>
        <v>0</v>
      </c>
      <c r="S2725" s="248">
        <f t="shared" si="421"/>
        <v>0</v>
      </c>
      <c r="T2725" s="248">
        <f t="shared" si="422"/>
        <v>0</v>
      </c>
      <c r="U2725" s="248">
        <f t="shared" si="423"/>
        <v>0</v>
      </c>
      <c r="V2725" s="13"/>
      <c r="W2725" s="7"/>
      <c r="AT2725" s="130"/>
      <c r="BF2725" s="33">
        <f t="shared" si="429"/>
        <v>41242</v>
      </c>
      <c r="BG2725" s="34">
        <f t="shared" si="424"/>
        <v>82.88000000000001</v>
      </c>
      <c r="BH2725" s="32">
        <f t="shared" si="425"/>
        <v>1</v>
      </c>
      <c r="BI2725" s="32">
        <f t="shared" si="426"/>
        <v>0</v>
      </c>
      <c r="BJ2725" s="69">
        <f t="shared" si="427"/>
        <v>0</v>
      </c>
      <c r="BK2725" s="158" t="str">
        <f t="shared" si="428"/>
        <v/>
      </c>
    </row>
    <row r="2726" spans="1:63" ht="12" customHeight="1" x14ac:dyDescent="0.2">
      <c r="A2726" s="8"/>
      <c r="B2726" s="7"/>
      <c r="C2726" s="7"/>
      <c r="D2726" s="7"/>
      <c r="E2726" s="7"/>
      <c r="F2726" s="7"/>
      <c r="G2726" s="7"/>
      <c r="H2726" s="7"/>
      <c r="I2726" s="10"/>
      <c r="J2726" s="25"/>
      <c r="K2726" s="250"/>
      <c r="L2726" s="31"/>
      <c r="M2726" s="9"/>
      <c r="N2726" s="11" t="s">
        <v>25</v>
      </c>
      <c r="O2726" s="39"/>
      <c r="P2726" s="47"/>
      <c r="Q2726" s="13"/>
      <c r="R2726" s="248">
        <f t="shared" si="420"/>
        <v>0</v>
      </c>
      <c r="S2726" s="248">
        <f t="shared" si="421"/>
        <v>0</v>
      </c>
      <c r="T2726" s="248">
        <f t="shared" si="422"/>
        <v>0</v>
      </c>
      <c r="U2726" s="248">
        <f t="shared" si="423"/>
        <v>0</v>
      </c>
      <c r="V2726" s="13"/>
      <c r="W2726" s="7"/>
      <c r="AT2726" s="130"/>
      <c r="BF2726" s="33">
        <f t="shared" si="429"/>
        <v>41242</v>
      </c>
      <c r="BG2726" s="34">
        <f t="shared" si="424"/>
        <v>82.88000000000001</v>
      </c>
      <c r="BH2726" s="32">
        <f t="shared" si="425"/>
        <v>1</v>
      </c>
      <c r="BI2726" s="32">
        <f t="shared" si="426"/>
        <v>0</v>
      </c>
      <c r="BJ2726" s="69">
        <f t="shared" si="427"/>
        <v>0</v>
      </c>
      <c r="BK2726" s="158" t="str">
        <f t="shared" si="428"/>
        <v/>
      </c>
    </row>
    <row r="2727" spans="1:63" ht="12" customHeight="1" x14ac:dyDescent="0.2">
      <c r="A2727" s="8"/>
      <c r="B2727" s="7"/>
      <c r="C2727" s="7"/>
      <c r="D2727" s="7"/>
      <c r="E2727" s="7"/>
      <c r="F2727" s="7"/>
      <c r="G2727" s="7"/>
      <c r="H2727" s="7"/>
      <c r="I2727" s="10"/>
      <c r="J2727" s="25"/>
      <c r="K2727" s="250"/>
      <c r="L2727" s="31"/>
      <c r="M2727" s="9"/>
      <c r="N2727" s="11" t="s">
        <v>25</v>
      </c>
      <c r="O2727" s="39"/>
      <c r="P2727" s="47"/>
      <c r="Q2727" s="13"/>
      <c r="R2727" s="248">
        <f t="shared" si="420"/>
        <v>0</v>
      </c>
      <c r="S2727" s="248">
        <f t="shared" si="421"/>
        <v>0</v>
      </c>
      <c r="T2727" s="248">
        <f t="shared" si="422"/>
        <v>0</v>
      </c>
      <c r="U2727" s="248">
        <f t="shared" si="423"/>
        <v>0</v>
      </c>
      <c r="V2727" s="13"/>
      <c r="W2727" s="7"/>
      <c r="AT2727" s="130"/>
      <c r="BF2727" s="33">
        <f t="shared" si="429"/>
        <v>41242</v>
      </c>
      <c r="BG2727" s="34">
        <f t="shared" si="424"/>
        <v>82.88000000000001</v>
      </c>
      <c r="BH2727" s="32">
        <f t="shared" si="425"/>
        <v>1</v>
      </c>
      <c r="BI2727" s="32">
        <f t="shared" si="426"/>
        <v>0</v>
      </c>
      <c r="BJ2727" s="69">
        <f t="shared" si="427"/>
        <v>0</v>
      </c>
      <c r="BK2727" s="158" t="str">
        <f t="shared" si="428"/>
        <v/>
      </c>
    </row>
    <row r="2728" spans="1:63" ht="12" customHeight="1" x14ac:dyDescent="0.2">
      <c r="A2728" s="8"/>
      <c r="B2728" s="7"/>
      <c r="C2728" s="7"/>
      <c r="D2728" s="7"/>
      <c r="E2728" s="7"/>
      <c r="F2728" s="7"/>
      <c r="G2728" s="7"/>
      <c r="H2728" s="7"/>
      <c r="I2728" s="10"/>
      <c r="J2728" s="25"/>
      <c r="K2728" s="250"/>
      <c r="L2728" s="31"/>
      <c r="M2728" s="9"/>
      <c r="N2728" s="11" t="s">
        <v>25</v>
      </c>
      <c r="O2728" s="39"/>
      <c r="P2728" s="47"/>
      <c r="Q2728" s="13"/>
      <c r="R2728" s="248">
        <f t="shared" si="420"/>
        <v>0</v>
      </c>
      <c r="S2728" s="248">
        <f t="shared" si="421"/>
        <v>0</v>
      </c>
      <c r="T2728" s="248">
        <f t="shared" si="422"/>
        <v>0</v>
      </c>
      <c r="U2728" s="248">
        <f t="shared" si="423"/>
        <v>0</v>
      </c>
      <c r="V2728" s="13"/>
      <c r="W2728" s="7"/>
      <c r="AT2728" s="130"/>
      <c r="BF2728" s="33">
        <f t="shared" si="429"/>
        <v>41242</v>
      </c>
      <c r="BG2728" s="34">
        <f t="shared" si="424"/>
        <v>82.88000000000001</v>
      </c>
      <c r="BH2728" s="32">
        <f t="shared" si="425"/>
        <v>1</v>
      </c>
      <c r="BI2728" s="32">
        <f t="shared" si="426"/>
        <v>0</v>
      </c>
      <c r="BJ2728" s="69">
        <f t="shared" si="427"/>
        <v>0</v>
      </c>
      <c r="BK2728" s="158" t="str">
        <f t="shared" si="428"/>
        <v/>
      </c>
    </row>
    <row r="2729" spans="1:63" ht="12" customHeight="1" x14ac:dyDescent="0.2">
      <c r="A2729" s="8"/>
      <c r="B2729" s="7"/>
      <c r="C2729" s="7"/>
      <c r="D2729" s="7"/>
      <c r="E2729" s="7"/>
      <c r="F2729" s="7"/>
      <c r="G2729" s="7"/>
      <c r="H2729" s="7"/>
      <c r="I2729" s="10"/>
      <c r="J2729" s="25"/>
      <c r="K2729" s="250"/>
      <c r="L2729" s="31"/>
      <c r="M2729" s="9"/>
      <c r="N2729" s="11" t="s">
        <v>25</v>
      </c>
      <c r="O2729" s="39"/>
      <c r="P2729" s="47"/>
      <c r="Q2729" s="13"/>
      <c r="R2729" s="248">
        <f t="shared" si="420"/>
        <v>0</v>
      </c>
      <c r="S2729" s="248">
        <f t="shared" si="421"/>
        <v>0</v>
      </c>
      <c r="T2729" s="248">
        <f t="shared" si="422"/>
        <v>0</v>
      </c>
      <c r="U2729" s="248">
        <f t="shared" si="423"/>
        <v>0</v>
      </c>
      <c r="V2729" s="13"/>
      <c r="W2729" s="7"/>
      <c r="AT2729" s="130"/>
      <c r="BF2729" s="33">
        <f t="shared" si="429"/>
        <v>41242</v>
      </c>
      <c r="BG2729" s="34">
        <f t="shared" si="424"/>
        <v>82.88000000000001</v>
      </c>
      <c r="BH2729" s="32">
        <f t="shared" si="425"/>
        <v>1</v>
      </c>
      <c r="BI2729" s="32">
        <f t="shared" si="426"/>
        <v>0</v>
      </c>
      <c r="BJ2729" s="69">
        <f t="shared" si="427"/>
        <v>0</v>
      </c>
      <c r="BK2729" s="158" t="str">
        <f t="shared" si="428"/>
        <v/>
      </c>
    </row>
    <row r="2730" spans="1:63" ht="12" customHeight="1" x14ac:dyDescent="0.2">
      <c r="A2730" s="8"/>
      <c r="B2730" s="7"/>
      <c r="C2730" s="7"/>
      <c r="D2730" s="7"/>
      <c r="E2730" s="7"/>
      <c r="F2730" s="7"/>
      <c r="G2730" s="7"/>
      <c r="H2730" s="7"/>
      <c r="I2730" s="10"/>
      <c r="J2730" s="25"/>
      <c r="K2730" s="250"/>
      <c r="L2730" s="31"/>
      <c r="M2730" s="9"/>
      <c r="N2730" s="11" t="s">
        <v>25</v>
      </c>
      <c r="O2730" s="39"/>
      <c r="P2730" s="47"/>
      <c r="Q2730" s="13"/>
      <c r="R2730" s="248">
        <f t="shared" si="420"/>
        <v>0</v>
      </c>
      <c r="S2730" s="248">
        <f t="shared" si="421"/>
        <v>0</v>
      </c>
      <c r="T2730" s="248">
        <f t="shared" si="422"/>
        <v>0</v>
      </c>
      <c r="U2730" s="248">
        <f t="shared" si="423"/>
        <v>0</v>
      </c>
      <c r="V2730" s="13"/>
      <c r="W2730" s="7"/>
      <c r="AT2730" s="130"/>
      <c r="BF2730" s="33">
        <f t="shared" si="429"/>
        <v>41242</v>
      </c>
      <c r="BG2730" s="34">
        <f t="shared" si="424"/>
        <v>82.88000000000001</v>
      </c>
      <c r="BH2730" s="32">
        <f t="shared" si="425"/>
        <v>1</v>
      </c>
      <c r="BI2730" s="32">
        <f t="shared" si="426"/>
        <v>0</v>
      </c>
      <c r="BJ2730" s="69">
        <f t="shared" si="427"/>
        <v>0</v>
      </c>
      <c r="BK2730" s="158" t="str">
        <f t="shared" si="428"/>
        <v/>
      </c>
    </row>
    <row r="2731" spans="1:63" ht="12" customHeight="1" x14ac:dyDescent="0.2">
      <c r="A2731" s="8"/>
      <c r="B2731" s="7"/>
      <c r="C2731" s="7"/>
      <c r="D2731" s="7"/>
      <c r="E2731" s="7"/>
      <c r="F2731" s="7"/>
      <c r="G2731" s="7"/>
      <c r="H2731" s="7"/>
      <c r="I2731" s="10"/>
      <c r="J2731" s="25"/>
      <c r="K2731" s="250"/>
      <c r="L2731" s="31"/>
      <c r="M2731" s="9"/>
      <c r="N2731" s="11" t="s">
        <v>25</v>
      </c>
      <c r="O2731" s="39"/>
      <c r="P2731" s="47"/>
      <c r="Q2731" s="13"/>
      <c r="R2731" s="248">
        <f t="shared" si="420"/>
        <v>0</v>
      </c>
      <c r="S2731" s="248">
        <f t="shared" si="421"/>
        <v>0</v>
      </c>
      <c r="T2731" s="248">
        <f t="shared" si="422"/>
        <v>0</v>
      </c>
      <c r="U2731" s="248">
        <f t="shared" si="423"/>
        <v>0</v>
      </c>
      <c r="V2731" s="13"/>
      <c r="W2731" s="7"/>
      <c r="AT2731" s="130"/>
      <c r="BF2731" s="33">
        <f t="shared" si="429"/>
        <v>41242</v>
      </c>
      <c r="BG2731" s="34">
        <f t="shared" si="424"/>
        <v>82.88000000000001</v>
      </c>
      <c r="BH2731" s="32">
        <f t="shared" si="425"/>
        <v>1</v>
      </c>
      <c r="BI2731" s="32">
        <f t="shared" si="426"/>
        <v>0</v>
      </c>
      <c r="BJ2731" s="69">
        <f t="shared" si="427"/>
        <v>0</v>
      </c>
      <c r="BK2731" s="158" t="str">
        <f t="shared" si="428"/>
        <v/>
      </c>
    </row>
    <row r="2732" spans="1:63" ht="12" customHeight="1" x14ac:dyDescent="0.2">
      <c r="A2732" s="8"/>
      <c r="B2732" s="7"/>
      <c r="C2732" s="7"/>
      <c r="D2732" s="7"/>
      <c r="E2732" s="7"/>
      <c r="F2732" s="7"/>
      <c r="G2732" s="7"/>
      <c r="H2732" s="7"/>
      <c r="I2732" s="10"/>
      <c r="J2732" s="25"/>
      <c r="K2732" s="250"/>
      <c r="L2732" s="31"/>
      <c r="M2732" s="9"/>
      <c r="N2732" s="11" t="s">
        <v>25</v>
      </c>
      <c r="O2732" s="39"/>
      <c r="P2732" s="47"/>
      <c r="Q2732" s="13"/>
      <c r="R2732" s="248">
        <f t="shared" si="420"/>
        <v>0</v>
      </c>
      <c r="S2732" s="248">
        <f t="shared" si="421"/>
        <v>0</v>
      </c>
      <c r="T2732" s="248">
        <f t="shared" si="422"/>
        <v>0</v>
      </c>
      <c r="U2732" s="248">
        <f t="shared" si="423"/>
        <v>0</v>
      </c>
      <c r="V2732" s="13"/>
      <c r="W2732" s="7"/>
      <c r="AT2732" s="130"/>
      <c r="BF2732" s="33">
        <f t="shared" si="429"/>
        <v>41242</v>
      </c>
      <c r="BG2732" s="34">
        <f t="shared" si="424"/>
        <v>82.88000000000001</v>
      </c>
      <c r="BH2732" s="32">
        <f t="shared" si="425"/>
        <v>1</v>
      </c>
      <c r="BI2732" s="32">
        <f t="shared" si="426"/>
        <v>0</v>
      </c>
      <c r="BJ2732" s="69">
        <f t="shared" si="427"/>
        <v>0</v>
      </c>
      <c r="BK2732" s="158" t="str">
        <f t="shared" si="428"/>
        <v/>
      </c>
    </row>
    <row r="2733" spans="1:63" ht="12" customHeight="1" x14ac:dyDescent="0.2">
      <c r="A2733" s="8"/>
      <c r="B2733" s="7"/>
      <c r="C2733" s="7"/>
      <c r="D2733" s="7"/>
      <c r="E2733" s="7"/>
      <c r="F2733" s="7"/>
      <c r="G2733" s="7"/>
      <c r="H2733" s="7"/>
      <c r="I2733" s="10"/>
      <c r="J2733" s="25"/>
      <c r="K2733" s="250"/>
      <c r="L2733" s="31"/>
      <c r="M2733" s="9"/>
      <c r="N2733" s="11" t="s">
        <v>25</v>
      </c>
      <c r="O2733" s="39"/>
      <c r="P2733" s="47"/>
      <c r="Q2733" s="13"/>
      <c r="R2733" s="248">
        <f t="shared" si="420"/>
        <v>0</v>
      </c>
      <c r="S2733" s="248">
        <f t="shared" si="421"/>
        <v>0</v>
      </c>
      <c r="T2733" s="248">
        <f t="shared" si="422"/>
        <v>0</v>
      </c>
      <c r="U2733" s="248">
        <f t="shared" si="423"/>
        <v>0</v>
      </c>
      <c r="V2733" s="13"/>
      <c r="W2733" s="7"/>
      <c r="AT2733" s="130"/>
      <c r="BF2733" s="33">
        <f t="shared" si="429"/>
        <v>41242</v>
      </c>
      <c r="BG2733" s="34">
        <f t="shared" si="424"/>
        <v>82.88000000000001</v>
      </c>
      <c r="BH2733" s="32">
        <f t="shared" si="425"/>
        <v>1</v>
      </c>
      <c r="BI2733" s="32">
        <f t="shared" si="426"/>
        <v>0</v>
      </c>
      <c r="BJ2733" s="69">
        <f t="shared" si="427"/>
        <v>0</v>
      </c>
      <c r="BK2733" s="158" t="str">
        <f t="shared" si="428"/>
        <v/>
      </c>
    </row>
    <row r="2734" spans="1:63" ht="12" customHeight="1" x14ac:dyDescent="0.2">
      <c r="A2734" s="8"/>
      <c r="B2734" s="7"/>
      <c r="C2734" s="7"/>
      <c r="D2734" s="7"/>
      <c r="E2734" s="7"/>
      <c r="F2734" s="7"/>
      <c r="G2734" s="7"/>
      <c r="H2734" s="7"/>
      <c r="I2734" s="10"/>
      <c r="J2734" s="25"/>
      <c r="K2734" s="250"/>
      <c r="L2734" s="31"/>
      <c r="M2734" s="9"/>
      <c r="N2734" s="11" t="s">
        <v>25</v>
      </c>
      <c r="O2734" s="39"/>
      <c r="P2734" s="47"/>
      <c r="Q2734" s="13"/>
      <c r="R2734" s="248">
        <f t="shared" si="420"/>
        <v>0</v>
      </c>
      <c r="S2734" s="248">
        <f t="shared" si="421"/>
        <v>0</v>
      </c>
      <c r="T2734" s="248">
        <f t="shared" si="422"/>
        <v>0</v>
      </c>
      <c r="U2734" s="248">
        <f t="shared" si="423"/>
        <v>0</v>
      </c>
      <c r="V2734" s="13"/>
      <c r="W2734" s="7"/>
      <c r="AT2734" s="130"/>
      <c r="BF2734" s="33">
        <f t="shared" si="429"/>
        <v>41242</v>
      </c>
      <c r="BG2734" s="34">
        <f t="shared" si="424"/>
        <v>82.88000000000001</v>
      </c>
      <c r="BH2734" s="32">
        <f t="shared" si="425"/>
        <v>1</v>
      </c>
      <c r="BI2734" s="32">
        <f t="shared" si="426"/>
        <v>0</v>
      </c>
      <c r="BJ2734" s="69">
        <f t="shared" si="427"/>
        <v>0</v>
      </c>
      <c r="BK2734" s="158" t="str">
        <f t="shared" si="428"/>
        <v/>
      </c>
    </row>
    <row r="2735" spans="1:63" ht="12" customHeight="1" x14ac:dyDescent="0.2">
      <c r="A2735" s="8"/>
      <c r="B2735" s="7"/>
      <c r="C2735" s="7"/>
      <c r="D2735" s="7"/>
      <c r="E2735" s="7"/>
      <c r="F2735" s="7"/>
      <c r="G2735" s="7"/>
      <c r="H2735" s="7"/>
      <c r="I2735" s="10"/>
      <c r="J2735" s="25"/>
      <c r="K2735" s="250"/>
      <c r="L2735" s="31"/>
      <c r="M2735" s="9"/>
      <c r="N2735" s="11" t="s">
        <v>25</v>
      </c>
      <c r="O2735" s="39"/>
      <c r="P2735" s="47"/>
      <c r="Q2735" s="13"/>
      <c r="R2735" s="248">
        <f t="shared" si="420"/>
        <v>0</v>
      </c>
      <c r="S2735" s="248">
        <f t="shared" si="421"/>
        <v>0</v>
      </c>
      <c r="T2735" s="248">
        <f t="shared" si="422"/>
        <v>0</v>
      </c>
      <c r="U2735" s="248">
        <f t="shared" si="423"/>
        <v>0</v>
      </c>
      <c r="V2735" s="13"/>
      <c r="W2735" s="7"/>
      <c r="AT2735" s="130"/>
      <c r="BF2735" s="33">
        <f t="shared" si="429"/>
        <v>41242</v>
      </c>
      <c r="BG2735" s="34">
        <f t="shared" si="424"/>
        <v>82.88000000000001</v>
      </c>
      <c r="BH2735" s="32">
        <f t="shared" si="425"/>
        <v>1</v>
      </c>
      <c r="BI2735" s="32">
        <f t="shared" si="426"/>
        <v>0</v>
      </c>
      <c r="BJ2735" s="69">
        <f t="shared" si="427"/>
        <v>0</v>
      </c>
      <c r="BK2735" s="158" t="str">
        <f t="shared" si="428"/>
        <v/>
      </c>
    </row>
    <row r="2736" spans="1:63" ht="12" customHeight="1" x14ac:dyDescent="0.2">
      <c r="A2736" s="8"/>
      <c r="B2736" s="7"/>
      <c r="C2736" s="7"/>
      <c r="D2736" s="7"/>
      <c r="E2736" s="7"/>
      <c r="F2736" s="7"/>
      <c r="G2736" s="7"/>
      <c r="H2736" s="7"/>
      <c r="I2736" s="10"/>
      <c r="J2736" s="25"/>
      <c r="K2736" s="250"/>
      <c r="L2736" s="31"/>
      <c r="M2736" s="9"/>
      <c r="N2736" s="11" t="s">
        <v>25</v>
      </c>
      <c r="O2736" s="39"/>
      <c r="P2736" s="47"/>
      <c r="Q2736" s="13"/>
      <c r="R2736" s="248">
        <f t="shared" si="420"/>
        <v>0</v>
      </c>
      <c r="S2736" s="248">
        <f t="shared" si="421"/>
        <v>0</v>
      </c>
      <c r="T2736" s="248">
        <f t="shared" si="422"/>
        <v>0</v>
      </c>
      <c r="U2736" s="248">
        <f t="shared" si="423"/>
        <v>0</v>
      </c>
      <c r="V2736" s="13"/>
      <c r="W2736" s="7"/>
      <c r="AT2736" s="130"/>
      <c r="BF2736" s="33">
        <f t="shared" si="429"/>
        <v>41242</v>
      </c>
      <c r="BG2736" s="34">
        <f t="shared" si="424"/>
        <v>82.88000000000001</v>
      </c>
      <c r="BH2736" s="32">
        <f t="shared" si="425"/>
        <v>1</v>
      </c>
      <c r="BI2736" s="32">
        <f t="shared" si="426"/>
        <v>0</v>
      </c>
      <c r="BJ2736" s="69">
        <f t="shared" si="427"/>
        <v>0</v>
      </c>
      <c r="BK2736" s="158" t="str">
        <f t="shared" si="428"/>
        <v/>
      </c>
    </row>
    <row r="2737" spans="1:63" ht="12" customHeight="1" x14ac:dyDescent="0.2">
      <c r="A2737" s="8"/>
      <c r="B2737" s="7"/>
      <c r="C2737" s="7"/>
      <c r="D2737" s="7"/>
      <c r="E2737" s="7"/>
      <c r="F2737" s="7"/>
      <c r="G2737" s="7"/>
      <c r="H2737" s="7"/>
      <c r="I2737" s="10"/>
      <c r="J2737" s="25"/>
      <c r="K2737" s="250"/>
      <c r="L2737" s="31"/>
      <c r="M2737" s="9"/>
      <c r="N2737" s="11" t="s">
        <v>25</v>
      </c>
      <c r="O2737" s="39"/>
      <c r="P2737" s="47"/>
      <c r="Q2737" s="13"/>
      <c r="R2737" s="248">
        <f t="shared" si="420"/>
        <v>0</v>
      </c>
      <c r="S2737" s="248">
        <f t="shared" si="421"/>
        <v>0</v>
      </c>
      <c r="T2737" s="248">
        <f t="shared" si="422"/>
        <v>0</v>
      </c>
      <c r="U2737" s="248">
        <f t="shared" si="423"/>
        <v>0</v>
      </c>
      <c r="V2737" s="13"/>
      <c r="W2737" s="7"/>
      <c r="AT2737" s="130"/>
      <c r="BF2737" s="33">
        <f t="shared" si="429"/>
        <v>41242</v>
      </c>
      <c r="BG2737" s="34">
        <f t="shared" si="424"/>
        <v>82.88000000000001</v>
      </c>
      <c r="BH2737" s="32">
        <f t="shared" si="425"/>
        <v>1</v>
      </c>
      <c r="BI2737" s="32">
        <f t="shared" si="426"/>
        <v>0</v>
      </c>
      <c r="BJ2737" s="69">
        <f t="shared" si="427"/>
        <v>0</v>
      </c>
      <c r="BK2737" s="158" t="str">
        <f t="shared" si="428"/>
        <v/>
      </c>
    </row>
    <row r="2738" spans="1:63" ht="12" customHeight="1" x14ac:dyDescent="0.2">
      <c r="A2738" s="8"/>
      <c r="B2738" s="7"/>
      <c r="C2738" s="7"/>
      <c r="D2738" s="7"/>
      <c r="E2738" s="7"/>
      <c r="F2738" s="7"/>
      <c r="G2738" s="7"/>
      <c r="H2738" s="7"/>
      <c r="I2738" s="10"/>
      <c r="J2738" s="25"/>
      <c r="K2738" s="250"/>
      <c r="L2738" s="31"/>
      <c r="M2738" s="9"/>
      <c r="N2738" s="11" t="s">
        <v>25</v>
      </c>
      <c r="O2738" s="39"/>
      <c r="P2738" s="47"/>
      <c r="Q2738" s="13"/>
      <c r="R2738" s="248">
        <f t="shared" si="420"/>
        <v>0</v>
      </c>
      <c r="S2738" s="248">
        <f t="shared" si="421"/>
        <v>0</v>
      </c>
      <c r="T2738" s="248">
        <f t="shared" si="422"/>
        <v>0</v>
      </c>
      <c r="U2738" s="248">
        <f t="shared" si="423"/>
        <v>0</v>
      </c>
      <c r="V2738" s="13"/>
      <c r="W2738" s="7"/>
      <c r="AT2738" s="130"/>
      <c r="BF2738" s="33">
        <f t="shared" si="429"/>
        <v>41242</v>
      </c>
      <c r="BG2738" s="34">
        <f t="shared" si="424"/>
        <v>82.88000000000001</v>
      </c>
      <c r="BH2738" s="32">
        <f t="shared" si="425"/>
        <v>1</v>
      </c>
      <c r="BI2738" s="32">
        <f t="shared" si="426"/>
        <v>0</v>
      </c>
      <c r="BJ2738" s="69">
        <f t="shared" si="427"/>
        <v>0</v>
      </c>
      <c r="BK2738" s="158" t="str">
        <f t="shared" si="428"/>
        <v/>
      </c>
    </row>
    <row r="2739" spans="1:63" ht="12" customHeight="1" x14ac:dyDescent="0.2">
      <c r="A2739" s="8"/>
      <c r="B2739" s="7"/>
      <c r="C2739" s="7"/>
      <c r="D2739" s="7"/>
      <c r="E2739" s="7"/>
      <c r="F2739" s="7"/>
      <c r="G2739" s="7"/>
      <c r="H2739" s="7"/>
      <c r="I2739" s="10"/>
      <c r="J2739" s="25"/>
      <c r="K2739" s="250"/>
      <c r="L2739" s="31"/>
      <c r="M2739" s="9"/>
      <c r="N2739" s="11" t="s">
        <v>25</v>
      </c>
      <c r="O2739" s="39"/>
      <c r="P2739" s="47"/>
      <c r="Q2739" s="13"/>
      <c r="R2739" s="248">
        <f t="shared" si="420"/>
        <v>0</v>
      </c>
      <c r="S2739" s="248">
        <f t="shared" si="421"/>
        <v>0</v>
      </c>
      <c r="T2739" s="248">
        <f t="shared" si="422"/>
        <v>0</v>
      </c>
      <c r="U2739" s="248">
        <f t="shared" si="423"/>
        <v>0</v>
      </c>
      <c r="V2739" s="13"/>
      <c r="W2739" s="7"/>
      <c r="AT2739" s="130"/>
      <c r="BF2739" s="33">
        <f t="shared" si="429"/>
        <v>41242</v>
      </c>
      <c r="BG2739" s="34">
        <f t="shared" si="424"/>
        <v>82.88000000000001</v>
      </c>
      <c r="BH2739" s="32">
        <f t="shared" si="425"/>
        <v>1</v>
      </c>
      <c r="BI2739" s="32">
        <f t="shared" si="426"/>
        <v>0</v>
      </c>
      <c r="BJ2739" s="69">
        <f t="shared" si="427"/>
        <v>0</v>
      </c>
      <c r="BK2739" s="158" t="str">
        <f t="shared" si="428"/>
        <v/>
      </c>
    </row>
    <row r="2740" spans="1:63" ht="12" customHeight="1" x14ac:dyDescent="0.2">
      <c r="A2740" s="8"/>
      <c r="B2740" s="7"/>
      <c r="C2740" s="7"/>
      <c r="D2740" s="7"/>
      <c r="E2740" s="7"/>
      <c r="F2740" s="7"/>
      <c r="G2740" s="7"/>
      <c r="H2740" s="7"/>
      <c r="I2740" s="10"/>
      <c r="J2740" s="25"/>
      <c r="K2740" s="250"/>
      <c r="L2740" s="31"/>
      <c r="M2740" s="9"/>
      <c r="N2740" s="11" t="s">
        <v>25</v>
      </c>
      <c r="O2740" s="39"/>
      <c r="P2740" s="47"/>
      <c r="Q2740" s="13"/>
      <c r="R2740" s="248">
        <f t="shared" si="420"/>
        <v>0</v>
      </c>
      <c r="S2740" s="248">
        <f t="shared" si="421"/>
        <v>0</v>
      </c>
      <c r="T2740" s="248">
        <f t="shared" si="422"/>
        <v>0</v>
      </c>
      <c r="U2740" s="248">
        <f t="shared" si="423"/>
        <v>0</v>
      </c>
      <c r="V2740" s="13"/>
      <c r="W2740" s="7"/>
      <c r="AT2740" s="130"/>
      <c r="BF2740" s="33">
        <f t="shared" si="429"/>
        <v>41242</v>
      </c>
      <c r="BG2740" s="34">
        <f t="shared" si="424"/>
        <v>82.88000000000001</v>
      </c>
      <c r="BH2740" s="32">
        <f t="shared" si="425"/>
        <v>1</v>
      </c>
      <c r="BI2740" s="32">
        <f t="shared" si="426"/>
        <v>0</v>
      </c>
      <c r="BJ2740" s="69">
        <f t="shared" si="427"/>
        <v>0</v>
      </c>
      <c r="BK2740" s="158" t="str">
        <f t="shared" si="428"/>
        <v/>
      </c>
    </row>
    <row r="2741" spans="1:63" ht="12" customHeight="1" x14ac:dyDescent="0.2">
      <c r="A2741" s="8"/>
      <c r="B2741" s="7"/>
      <c r="C2741" s="7"/>
      <c r="D2741" s="7"/>
      <c r="E2741" s="7"/>
      <c r="F2741" s="7"/>
      <c r="G2741" s="7"/>
      <c r="H2741" s="7"/>
      <c r="I2741" s="10"/>
      <c r="J2741" s="25"/>
      <c r="K2741" s="250"/>
      <c r="L2741" s="31"/>
      <c r="M2741" s="9"/>
      <c r="N2741" s="11" t="s">
        <v>25</v>
      </c>
      <c r="O2741" s="39"/>
      <c r="P2741" s="47"/>
      <c r="Q2741" s="13"/>
      <c r="R2741" s="248">
        <f t="shared" si="420"/>
        <v>0</v>
      </c>
      <c r="S2741" s="248">
        <f t="shared" si="421"/>
        <v>0</v>
      </c>
      <c r="T2741" s="248">
        <f t="shared" si="422"/>
        <v>0</v>
      </c>
      <c r="U2741" s="248">
        <f t="shared" si="423"/>
        <v>0</v>
      </c>
      <c r="V2741" s="13"/>
      <c r="W2741" s="7"/>
      <c r="AT2741" s="130"/>
      <c r="BF2741" s="33">
        <f t="shared" si="429"/>
        <v>41242</v>
      </c>
      <c r="BG2741" s="34">
        <f t="shared" si="424"/>
        <v>82.88000000000001</v>
      </c>
      <c r="BH2741" s="32">
        <f t="shared" si="425"/>
        <v>1</v>
      </c>
      <c r="BI2741" s="32">
        <f t="shared" si="426"/>
        <v>0</v>
      </c>
      <c r="BJ2741" s="69">
        <f t="shared" si="427"/>
        <v>0</v>
      </c>
      <c r="BK2741" s="158" t="str">
        <f t="shared" si="428"/>
        <v/>
      </c>
    </row>
    <row r="2742" spans="1:63" ht="12" customHeight="1" x14ac:dyDescent="0.2">
      <c r="A2742" s="8"/>
      <c r="B2742" s="7"/>
      <c r="C2742" s="7"/>
      <c r="D2742" s="7"/>
      <c r="E2742" s="7"/>
      <c r="F2742" s="7"/>
      <c r="G2742" s="7"/>
      <c r="H2742" s="7"/>
      <c r="I2742" s="10"/>
      <c r="J2742" s="25"/>
      <c r="K2742" s="250"/>
      <c r="L2742" s="31"/>
      <c r="M2742" s="9"/>
      <c r="N2742" s="11" t="s">
        <v>25</v>
      </c>
      <c r="O2742" s="39"/>
      <c r="P2742" s="47"/>
      <c r="Q2742" s="13"/>
      <c r="R2742" s="248">
        <f t="shared" si="420"/>
        <v>0</v>
      </c>
      <c r="S2742" s="248">
        <f t="shared" si="421"/>
        <v>0</v>
      </c>
      <c r="T2742" s="248">
        <f t="shared" si="422"/>
        <v>0</v>
      </c>
      <c r="U2742" s="248">
        <f t="shared" si="423"/>
        <v>0</v>
      </c>
      <c r="V2742" s="13"/>
      <c r="W2742" s="7"/>
      <c r="AT2742" s="130"/>
      <c r="BF2742" s="33">
        <f t="shared" si="429"/>
        <v>41242</v>
      </c>
      <c r="BG2742" s="34">
        <f t="shared" si="424"/>
        <v>82.88000000000001</v>
      </c>
      <c r="BH2742" s="32">
        <f t="shared" si="425"/>
        <v>1</v>
      </c>
      <c r="BI2742" s="32">
        <f t="shared" si="426"/>
        <v>0</v>
      </c>
      <c r="BJ2742" s="69">
        <f t="shared" si="427"/>
        <v>0</v>
      </c>
      <c r="BK2742" s="158" t="str">
        <f t="shared" si="428"/>
        <v/>
      </c>
    </row>
    <row r="2743" spans="1:63" ht="12" customHeight="1" x14ac:dyDescent="0.2">
      <c r="A2743" s="8"/>
      <c r="B2743" s="7"/>
      <c r="C2743" s="7"/>
      <c r="D2743" s="7"/>
      <c r="E2743" s="7"/>
      <c r="F2743" s="7"/>
      <c r="G2743" s="7"/>
      <c r="H2743" s="7"/>
      <c r="I2743" s="10"/>
      <c r="J2743" s="25"/>
      <c r="K2743" s="250"/>
      <c r="L2743" s="31"/>
      <c r="M2743" s="9"/>
      <c r="N2743" s="11" t="s">
        <v>25</v>
      </c>
      <c r="O2743" s="39"/>
      <c r="P2743" s="47"/>
      <c r="Q2743" s="13"/>
      <c r="R2743" s="248">
        <f t="shared" si="420"/>
        <v>0</v>
      </c>
      <c r="S2743" s="248">
        <f t="shared" si="421"/>
        <v>0</v>
      </c>
      <c r="T2743" s="248">
        <f t="shared" si="422"/>
        <v>0</v>
      </c>
      <c r="U2743" s="248">
        <f t="shared" si="423"/>
        <v>0</v>
      </c>
      <c r="V2743" s="13"/>
      <c r="W2743" s="7"/>
      <c r="AT2743" s="130"/>
      <c r="BF2743" s="33">
        <f t="shared" si="429"/>
        <v>41242</v>
      </c>
      <c r="BG2743" s="34">
        <f t="shared" si="424"/>
        <v>82.88000000000001</v>
      </c>
      <c r="BH2743" s="32">
        <f t="shared" si="425"/>
        <v>1</v>
      </c>
      <c r="BI2743" s="32">
        <f t="shared" si="426"/>
        <v>0</v>
      </c>
      <c r="BJ2743" s="69">
        <f t="shared" si="427"/>
        <v>0</v>
      </c>
      <c r="BK2743" s="158" t="str">
        <f t="shared" si="428"/>
        <v/>
      </c>
    </row>
    <row r="2744" spans="1:63" ht="12" customHeight="1" x14ac:dyDescent="0.2">
      <c r="A2744" s="8"/>
      <c r="B2744" s="7"/>
      <c r="C2744" s="7"/>
      <c r="D2744" s="7"/>
      <c r="E2744" s="7"/>
      <c r="F2744" s="7"/>
      <c r="G2744" s="7"/>
      <c r="H2744" s="7"/>
      <c r="I2744" s="10"/>
      <c r="J2744" s="25"/>
      <c r="K2744" s="250"/>
      <c r="L2744" s="31"/>
      <c r="M2744" s="9"/>
      <c r="N2744" s="11" t="s">
        <v>25</v>
      </c>
      <c r="O2744" s="39"/>
      <c r="P2744" s="47"/>
      <c r="Q2744" s="13"/>
      <c r="R2744" s="248">
        <f t="shared" si="420"/>
        <v>0</v>
      </c>
      <c r="S2744" s="248">
        <f t="shared" si="421"/>
        <v>0</v>
      </c>
      <c r="T2744" s="248">
        <f t="shared" si="422"/>
        <v>0</v>
      </c>
      <c r="U2744" s="248">
        <f t="shared" si="423"/>
        <v>0</v>
      </c>
      <c r="V2744" s="13"/>
      <c r="W2744" s="7"/>
      <c r="AT2744" s="130"/>
      <c r="BF2744" s="33">
        <f t="shared" si="429"/>
        <v>41242</v>
      </c>
      <c r="BG2744" s="34">
        <f t="shared" si="424"/>
        <v>82.88000000000001</v>
      </c>
      <c r="BH2744" s="32">
        <f t="shared" si="425"/>
        <v>1</v>
      </c>
      <c r="BI2744" s="32">
        <f t="shared" si="426"/>
        <v>0</v>
      </c>
      <c r="BJ2744" s="69">
        <f t="shared" si="427"/>
        <v>0</v>
      </c>
      <c r="BK2744" s="158" t="str">
        <f t="shared" si="428"/>
        <v/>
      </c>
    </row>
    <row r="2745" spans="1:63" ht="12" customHeight="1" x14ac:dyDescent="0.2">
      <c r="A2745" s="8"/>
      <c r="B2745" s="7"/>
      <c r="C2745" s="7"/>
      <c r="D2745" s="7"/>
      <c r="E2745" s="7"/>
      <c r="F2745" s="7"/>
      <c r="G2745" s="7"/>
      <c r="H2745" s="7"/>
      <c r="I2745" s="10"/>
      <c r="J2745" s="25"/>
      <c r="K2745" s="250"/>
      <c r="L2745" s="31"/>
      <c r="M2745" s="9"/>
      <c r="N2745" s="11" t="s">
        <v>25</v>
      </c>
      <c r="O2745" s="39"/>
      <c r="P2745" s="47"/>
      <c r="Q2745" s="13"/>
      <c r="R2745" s="248">
        <f t="shared" si="420"/>
        <v>0</v>
      </c>
      <c r="S2745" s="248">
        <f t="shared" si="421"/>
        <v>0</v>
      </c>
      <c r="T2745" s="248">
        <f t="shared" si="422"/>
        <v>0</v>
      </c>
      <c r="U2745" s="248">
        <f t="shared" si="423"/>
        <v>0</v>
      </c>
      <c r="V2745" s="13"/>
      <c r="W2745" s="7"/>
      <c r="AT2745" s="130"/>
      <c r="BF2745" s="33">
        <f t="shared" si="429"/>
        <v>41242</v>
      </c>
      <c r="BG2745" s="34">
        <f t="shared" si="424"/>
        <v>82.88000000000001</v>
      </c>
      <c r="BH2745" s="32">
        <f t="shared" si="425"/>
        <v>1</v>
      </c>
      <c r="BI2745" s="32">
        <f t="shared" si="426"/>
        <v>0</v>
      </c>
      <c r="BJ2745" s="69">
        <f t="shared" si="427"/>
        <v>0</v>
      </c>
      <c r="BK2745" s="158" t="str">
        <f t="shared" si="428"/>
        <v/>
      </c>
    </row>
    <row r="2746" spans="1:63" ht="12" customHeight="1" x14ac:dyDescent="0.2">
      <c r="A2746" s="8"/>
      <c r="B2746" s="7"/>
      <c r="C2746" s="7"/>
      <c r="D2746" s="7"/>
      <c r="E2746" s="7"/>
      <c r="F2746" s="7"/>
      <c r="G2746" s="7"/>
      <c r="H2746" s="7"/>
      <c r="I2746" s="10"/>
      <c r="J2746" s="25"/>
      <c r="K2746" s="250"/>
      <c r="L2746" s="31"/>
      <c r="M2746" s="9"/>
      <c r="N2746" s="11" t="s">
        <v>25</v>
      </c>
      <c r="O2746" s="39"/>
      <c r="P2746" s="47"/>
      <c r="Q2746" s="13"/>
      <c r="R2746" s="248">
        <f t="shared" si="420"/>
        <v>0</v>
      </c>
      <c r="S2746" s="248">
        <f t="shared" si="421"/>
        <v>0</v>
      </c>
      <c r="T2746" s="248">
        <f t="shared" si="422"/>
        <v>0</v>
      </c>
      <c r="U2746" s="248">
        <f t="shared" si="423"/>
        <v>0</v>
      </c>
      <c r="V2746" s="13"/>
      <c r="W2746" s="7"/>
      <c r="AT2746" s="130"/>
      <c r="BF2746" s="33">
        <f t="shared" si="429"/>
        <v>41242</v>
      </c>
      <c r="BG2746" s="34">
        <f t="shared" si="424"/>
        <v>82.88000000000001</v>
      </c>
      <c r="BH2746" s="32">
        <f t="shared" si="425"/>
        <v>1</v>
      </c>
      <c r="BI2746" s="32">
        <f t="shared" si="426"/>
        <v>0</v>
      </c>
      <c r="BJ2746" s="69">
        <f t="shared" si="427"/>
        <v>0</v>
      </c>
      <c r="BK2746" s="158" t="str">
        <f t="shared" si="428"/>
        <v/>
      </c>
    </row>
    <row r="2747" spans="1:63" ht="12" customHeight="1" x14ac:dyDescent="0.2">
      <c r="A2747" s="8"/>
      <c r="B2747" s="7"/>
      <c r="C2747" s="7"/>
      <c r="D2747" s="7"/>
      <c r="E2747" s="7"/>
      <c r="F2747" s="7"/>
      <c r="G2747" s="7"/>
      <c r="H2747" s="7"/>
      <c r="I2747" s="10"/>
      <c r="J2747" s="25"/>
      <c r="K2747" s="250"/>
      <c r="L2747" s="31"/>
      <c r="M2747" s="9"/>
      <c r="N2747" s="11" t="s">
        <v>25</v>
      </c>
      <c r="O2747" s="39"/>
      <c r="P2747" s="47"/>
      <c r="Q2747" s="13"/>
      <c r="R2747" s="248">
        <f t="shared" si="420"/>
        <v>0</v>
      </c>
      <c r="S2747" s="248">
        <f t="shared" si="421"/>
        <v>0</v>
      </c>
      <c r="T2747" s="248">
        <f t="shared" si="422"/>
        <v>0</v>
      </c>
      <c r="U2747" s="248">
        <f t="shared" si="423"/>
        <v>0</v>
      </c>
      <c r="V2747" s="13"/>
      <c r="W2747" s="7"/>
      <c r="AT2747" s="130"/>
      <c r="BF2747" s="33">
        <f t="shared" si="429"/>
        <v>41242</v>
      </c>
      <c r="BG2747" s="34">
        <f t="shared" si="424"/>
        <v>82.88000000000001</v>
      </c>
      <c r="BH2747" s="32">
        <f t="shared" si="425"/>
        <v>1</v>
      </c>
      <c r="BI2747" s="32">
        <f t="shared" si="426"/>
        <v>0</v>
      </c>
      <c r="BJ2747" s="69">
        <f t="shared" si="427"/>
        <v>0</v>
      </c>
      <c r="BK2747" s="158" t="str">
        <f t="shared" si="428"/>
        <v/>
      </c>
    </row>
    <row r="2748" spans="1:63" ht="12" customHeight="1" x14ac:dyDescent="0.2">
      <c r="A2748" s="8"/>
      <c r="B2748" s="7"/>
      <c r="C2748" s="7"/>
      <c r="D2748" s="7"/>
      <c r="E2748" s="7"/>
      <c r="F2748" s="7"/>
      <c r="G2748" s="7"/>
      <c r="H2748" s="7"/>
      <c r="I2748" s="10"/>
      <c r="J2748" s="25"/>
      <c r="K2748" s="250"/>
      <c r="L2748" s="31"/>
      <c r="M2748" s="9"/>
      <c r="N2748" s="11" t="s">
        <v>25</v>
      </c>
      <c r="O2748" s="39"/>
      <c r="P2748" s="47"/>
      <c r="Q2748" s="13"/>
      <c r="R2748" s="248">
        <f t="shared" si="420"/>
        <v>0</v>
      </c>
      <c r="S2748" s="248">
        <f t="shared" si="421"/>
        <v>0</v>
      </c>
      <c r="T2748" s="248">
        <f t="shared" si="422"/>
        <v>0</v>
      </c>
      <c r="U2748" s="248">
        <f t="shared" si="423"/>
        <v>0</v>
      </c>
      <c r="V2748" s="13"/>
      <c r="W2748" s="7"/>
      <c r="AT2748" s="130"/>
      <c r="BF2748" s="33">
        <f t="shared" si="429"/>
        <v>41242</v>
      </c>
      <c r="BG2748" s="34">
        <f t="shared" si="424"/>
        <v>82.88000000000001</v>
      </c>
      <c r="BH2748" s="32">
        <f t="shared" si="425"/>
        <v>1</v>
      </c>
      <c r="BI2748" s="32">
        <f t="shared" si="426"/>
        <v>0</v>
      </c>
      <c r="BJ2748" s="69">
        <f t="shared" si="427"/>
        <v>0</v>
      </c>
      <c r="BK2748" s="158" t="str">
        <f t="shared" si="428"/>
        <v/>
      </c>
    </row>
    <row r="2749" spans="1:63" ht="12" customHeight="1" x14ac:dyDescent="0.2">
      <c r="A2749" s="8"/>
      <c r="B2749" s="7"/>
      <c r="C2749" s="7"/>
      <c r="D2749" s="7"/>
      <c r="E2749" s="7"/>
      <c r="F2749" s="7"/>
      <c r="G2749" s="7"/>
      <c r="H2749" s="7"/>
      <c r="I2749" s="10"/>
      <c r="J2749" s="25"/>
      <c r="K2749" s="250"/>
      <c r="L2749" s="31"/>
      <c r="M2749" s="9"/>
      <c r="N2749" s="11" t="s">
        <v>25</v>
      </c>
      <c r="O2749" s="39"/>
      <c r="P2749" s="47"/>
      <c r="Q2749" s="13"/>
      <c r="R2749" s="248">
        <f t="shared" si="420"/>
        <v>0</v>
      </c>
      <c r="S2749" s="248">
        <f t="shared" si="421"/>
        <v>0</v>
      </c>
      <c r="T2749" s="248">
        <f t="shared" si="422"/>
        <v>0</v>
      </c>
      <c r="U2749" s="248">
        <f t="shared" si="423"/>
        <v>0</v>
      </c>
      <c r="V2749" s="13"/>
      <c r="W2749" s="7"/>
      <c r="AT2749" s="130"/>
      <c r="BF2749" s="33">
        <f t="shared" si="429"/>
        <v>41242</v>
      </c>
      <c r="BG2749" s="34">
        <f t="shared" si="424"/>
        <v>82.88000000000001</v>
      </c>
      <c r="BH2749" s="32">
        <f t="shared" si="425"/>
        <v>1</v>
      </c>
      <c r="BI2749" s="32">
        <f t="shared" si="426"/>
        <v>0</v>
      </c>
      <c r="BJ2749" s="69">
        <f t="shared" si="427"/>
        <v>0</v>
      </c>
      <c r="BK2749" s="158" t="str">
        <f t="shared" si="428"/>
        <v/>
      </c>
    </row>
    <row r="2750" spans="1:63" ht="12" customHeight="1" x14ac:dyDescent="0.2">
      <c r="A2750" s="8"/>
      <c r="B2750" s="7"/>
      <c r="C2750" s="7"/>
      <c r="D2750" s="7"/>
      <c r="E2750" s="7"/>
      <c r="F2750" s="7"/>
      <c r="G2750" s="7"/>
      <c r="H2750" s="7"/>
      <c r="I2750" s="10"/>
      <c r="J2750" s="25"/>
      <c r="K2750" s="250"/>
      <c r="L2750" s="31"/>
      <c r="M2750" s="9"/>
      <c r="N2750" s="11" t="s">
        <v>25</v>
      </c>
      <c r="O2750" s="39"/>
      <c r="P2750" s="47"/>
      <c r="Q2750" s="13"/>
      <c r="R2750" s="248">
        <f t="shared" si="420"/>
        <v>0</v>
      </c>
      <c r="S2750" s="248">
        <f t="shared" si="421"/>
        <v>0</v>
      </c>
      <c r="T2750" s="248">
        <f t="shared" si="422"/>
        <v>0</v>
      </c>
      <c r="U2750" s="248">
        <f t="shared" si="423"/>
        <v>0</v>
      </c>
      <c r="V2750" s="13"/>
      <c r="W2750" s="7"/>
      <c r="AT2750" s="130"/>
      <c r="BF2750" s="33">
        <f t="shared" si="429"/>
        <v>41242</v>
      </c>
      <c r="BG2750" s="34">
        <f t="shared" si="424"/>
        <v>82.88000000000001</v>
      </c>
      <c r="BH2750" s="32">
        <f t="shared" si="425"/>
        <v>1</v>
      </c>
      <c r="BI2750" s="32">
        <f t="shared" si="426"/>
        <v>0</v>
      </c>
      <c r="BJ2750" s="69">
        <f t="shared" si="427"/>
        <v>0</v>
      </c>
      <c r="BK2750" s="158" t="str">
        <f t="shared" si="428"/>
        <v/>
      </c>
    </row>
    <row r="2751" spans="1:63" ht="12" customHeight="1" x14ac:dyDescent="0.2">
      <c r="A2751" s="8"/>
      <c r="B2751" s="7"/>
      <c r="C2751" s="7"/>
      <c r="D2751" s="7"/>
      <c r="E2751" s="7"/>
      <c r="F2751" s="7"/>
      <c r="G2751" s="7"/>
      <c r="H2751" s="7"/>
      <c r="I2751" s="10"/>
      <c r="J2751" s="25"/>
      <c r="K2751" s="250"/>
      <c r="L2751" s="31"/>
      <c r="M2751" s="9"/>
      <c r="N2751" s="11" t="s">
        <v>25</v>
      </c>
      <c r="O2751" s="39"/>
      <c r="P2751" s="47"/>
      <c r="Q2751" s="13"/>
      <c r="R2751" s="248">
        <f t="shared" si="420"/>
        <v>0</v>
      </c>
      <c r="S2751" s="248">
        <f t="shared" si="421"/>
        <v>0</v>
      </c>
      <c r="T2751" s="248">
        <f t="shared" si="422"/>
        <v>0</v>
      </c>
      <c r="U2751" s="248">
        <f t="shared" si="423"/>
        <v>0</v>
      </c>
      <c r="V2751" s="13"/>
      <c r="W2751" s="7"/>
      <c r="AT2751" s="130"/>
      <c r="BF2751" s="33">
        <f t="shared" si="429"/>
        <v>41242</v>
      </c>
      <c r="BG2751" s="34">
        <f t="shared" si="424"/>
        <v>82.88000000000001</v>
      </c>
      <c r="BH2751" s="32">
        <f t="shared" si="425"/>
        <v>1</v>
      </c>
      <c r="BI2751" s="32">
        <f t="shared" si="426"/>
        <v>0</v>
      </c>
      <c r="BJ2751" s="69">
        <f t="shared" si="427"/>
        <v>0</v>
      </c>
      <c r="BK2751" s="158" t="str">
        <f t="shared" si="428"/>
        <v/>
      </c>
    </row>
    <row r="2752" spans="1:63" ht="12" customHeight="1" x14ac:dyDescent="0.2">
      <c r="A2752" s="8"/>
      <c r="B2752" s="7"/>
      <c r="C2752" s="7"/>
      <c r="D2752" s="7"/>
      <c r="E2752" s="7"/>
      <c r="F2752" s="7"/>
      <c r="G2752" s="7"/>
      <c r="H2752" s="7"/>
      <c r="I2752" s="10"/>
      <c r="J2752" s="25"/>
      <c r="K2752" s="250"/>
      <c r="L2752" s="31"/>
      <c r="M2752" s="9"/>
      <c r="N2752" s="11" t="s">
        <v>25</v>
      </c>
      <c r="O2752" s="39"/>
      <c r="P2752" s="47"/>
      <c r="Q2752" s="13"/>
      <c r="R2752" s="248">
        <f t="shared" si="420"/>
        <v>0</v>
      </c>
      <c r="S2752" s="248">
        <f t="shared" si="421"/>
        <v>0</v>
      </c>
      <c r="T2752" s="248">
        <f t="shared" si="422"/>
        <v>0</v>
      </c>
      <c r="U2752" s="248">
        <f t="shared" si="423"/>
        <v>0</v>
      </c>
      <c r="V2752" s="13"/>
      <c r="W2752" s="7"/>
      <c r="AT2752" s="130"/>
      <c r="BF2752" s="33">
        <f t="shared" si="429"/>
        <v>41242</v>
      </c>
      <c r="BG2752" s="34">
        <f t="shared" si="424"/>
        <v>82.88000000000001</v>
      </c>
      <c r="BH2752" s="32">
        <f t="shared" si="425"/>
        <v>1</v>
      </c>
      <c r="BI2752" s="32">
        <f t="shared" si="426"/>
        <v>0</v>
      </c>
      <c r="BJ2752" s="69">
        <f t="shared" si="427"/>
        <v>0</v>
      </c>
      <c r="BK2752" s="158" t="str">
        <f t="shared" si="428"/>
        <v/>
      </c>
    </row>
    <row r="2753" spans="1:63" ht="12" customHeight="1" x14ac:dyDescent="0.2">
      <c r="A2753" s="8"/>
      <c r="B2753" s="7"/>
      <c r="C2753" s="7"/>
      <c r="D2753" s="7"/>
      <c r="E2753" s="7"/>
      <c r="F2753" s="7"/>
      <c r="G2753" s="7"/>
      <c r="H2753" s="7"/>
      <c r="I2753" s="10"/>
      <c r="J2753" s="25"/>
      <c r="K2753" s="250"/>
      <c r="L2753" s="31"/>
      <c r="M2753" s="9"/>
      <c r="N2753" s="11" t="s">
        <v>25</v>
      </c>
      <c r="O2753" s="39"/>
      <c r="P2753" s="47"/>
      <c r="Q2753" s="13"/>
      <c r="R2753" s="248">
        <f t="shared" si="420"/>
        <v>0</v>
      </c>
      <c r="S2753" s="248">
        <f t="shared" si="421"/>
        <v>0</v>
      </c>
      <c r="T2753" s="248">
        <f t="shared" si="422"/>
        <v>0</v>
      </c>
      <c r="U2753" s="248">
        <f t="shared" si="423"/>
        <v>0</v>
      </c>
      <c r="V2753" s="13"/>
      <c r="W2753" s="7"/>
      <c r="AT2753" s="130"/>
      <c r="BF2753" s="33">
        <f t="shared" si="429"/>
        <v>41242</v>
      </c>
      <c r="BG2753" s="34">
        <f t="shared" si="424"/>
        <v>82.88000000000001</v>
      </c>
      <c r="BH2753" s="32">
        <f t="shared" si="425"/>
        <v>1</v>
      </c>
      <c r="BI2753" s="32">
        <f t="shared" si="426"/>
        <v>0</v>
      </c>
      <c r="BJ2753" s="69">
        <f t="shared" si="427"/>
        <v>0</v>
      </c>
      <c r="BK2753" s="158" t="str">
        <f t="shared" si="428"/>
        <v/>
      </c>
    </row>
    <row r="2754" spans="1:63" ht="12" customHeight="1" x14ac:dyDescent="0.2">
      <c r="A2754" s="8"/>
      <c r="B2754" s="7"/>
      <c r="C2754" s="7"/>
      <c r="D2754" s="7"/>
      <c r="E2754" s="7"/>
      <c r="F2754" s="7"/>
      <c r="G2754" s="7"/>
      <c r="H2754" s="7"/>
      <c r="I2754" s="10"/>
      <c r="J2754" s="25"/>
      <c r="K2754" s="250"/>
      <c r="L2754" s="31"/>
      <c r="M2754" s="9"/>
      <c r="N2754" s="11" t="s">
        <v>25</v>
      </c>
      <c r="O2754" s="39"/>
      <c r="P2754" s="47"/>
      <c r="Q2754" s="13"/>
      <c r="R2754" s="248">
        <f t="shared" si="420"/>
        <v>0</v>
      </c>
      <c r="S2754" s="248">
        <f t="shared" si="421"/>
        <v>0</v>
      </c>
      <c r="T2754" s="248">
        <f t="shared" si="422"/>
        <v>0</v>
      </c>
      <c r="U2754" s="248">
        <f t="shared" si="423"/>
        <v>0</v>
      </c>
      <c r="V2754" s="13"/>
      <c r="W2754" s="7"/>
      <c r="AT2754" s="130"/>
      <c r="BF2754" s="33">
        <f t="shared" si="429"/>
        <v>41242</v>
      </c>
      <c r="BG2754" s="34">
        <f t="shared" si="424"/>
        <v>82.88000000000001</v>
      </c>
      <c r="BH2754" s="32">
        <f t="shared" si="425"/>
        <v>1</v>
      </c>
      <c r="BI2754" s="32">
        <f t="shared" si="426"/>
        <v>0</v>
      </c>
      <c r="BJ2754" s="69">
        <f t="shared" si="427"/>
        <v>0</v>
      </c>
      <c r="BK2754" s="158" t="str">
        <f t="shared" si="428"/>
        <v/>
      </c>
    </row>
    <row r="2755" spans="1:63" ht="12" customHeight="1" x14ac:dyDescent="0.2">
      <c r="A2755" s="8"/>
      <c r="B2755" s="7"/>
      <c r="C2755" s="7"/>
      <c r="D2755" s="7"/>
      <c r="E2755" s="7"/>
      <c r="F2755" s="7"/>
      <c r="G2755" s="7"/>
      <c r="H2755" s="7"/>
      <c r="I2755" s="10"/>
      <c r="J2755" s="25"/>
      <c r="K2755" s="250"/>
      <c r="L2755" s="31"/>
      <c r="M2755" s="9"/>
      <c r="N2755" s="11" t="s">
        <v>25</v>
      </c>
      <c r="O2755" s="39"/>
      <c r="P2755" s="47"/>
      <c r="Q2755" s="13"/>
      <c r="R2755" s="248">
        <f t="shared" si="420"/>
        <v>0</v>
      </c>
      <c r="S2755" s="248">
        <f t="shared" si="421"/>
        <v>0</v>
      </c>
      <c r="T2755" s="248">
        <f t="shared" si="422"/>
        <v>0</v>
      </c>
      <c r="U2755" s="248">
        <f t="shared" si="423"/>
        <v>0</v>
      </c>
      <c r="V2755" s="13"/>
      <c r="W2755" s="7"/>
      <c r="AT2755" s="130"/>
      <c r="BF2755" s="33">
        <f t="shared" si="429"/>
        <v>41242</v>
      </c>
      <c r="BG2755" s="34">
        <f t="shared" si="424"/>
        <v>82.88000000000001</v>
      </c>
      <c r="BH2755" s="32">
        <f t="shared" si="425"/>
        <v>1</v>
      </c>
      <c r="BI2755" s="32">
        <f t="shared" si="426"/>
        <v>0</v>
      </c>
      <c r="BJ2755" s="69">
        <f t="shared" si="427"/>
        <v>0</v>
      </c>
      <c r="BK2755" s="158" t="str">
        <f t="shared" si="428"/>
        <v/>
      </c>
    </row>
    <row r="2756" spans="1:63" ht="12" customHeight="1" x14ac:dyDescent="0.2">
      <c r="A2756" s="8"/>
      <c r="B2756" s="7"/>
      <c r="C2756" s="7"/>
      <c r="D2756" s="7"/>
      <c r="E2756" s="7"/>
      <c r="F2756" s="7"/>
      <c r="G2756" s="7"/>
      <c r="H2756" s="7"/>
      <c r="I2756" s="10"/>
      <c r="J2756" s="25"/>
      <c r="K2756" s="250"/>
      <c r="L2756" s="31"/>
      <c r="M2756" s="9"/>
      <c r="N2756" s="11" t="s">
        <v>25</v>
      </c>
      <c r="O2756" s="39"/>
      <c r="P2756" s="47"/>
      <c r="Q2756" s="13"/>
      <c r="R2756" s="248">
        <f t="shared" si="420"/>
        <v>0</v>
      </c>
      <c r="S2756" s="248">
        <f t="shared" si="421"/>
        <v>0</v>
      </c>
      <c r="T2756" s="248">
        <f t="shared" si="422"/>
        <v>0</v>
      </c>
      <c r="U2756" s="248">
        <f t="shared" si="423"/>
        <v>0</v>
      </c>
      <c r="V2756" s="13"/>
      <c r="W2756" s="7"/>
      <c r="AT2756" s="130"/>
      <c r="BF2756" s="33">
        <f t="shared" si="429"/>
        <v>41242</v>
      </c>
      <c r="BG2756" s="34">
        <f t="shared" si="424"/>
        <v>82.88000000000001</v>
      </c>
      <c r="BH2756" s="32">
        <f t="shared" si="425"/>
        <v>1</v>
      </c>
      <c r="BI2756" s="32">
        <f t="shared" si="426"/>
        <v>0</v>
      </c>
      <c r="BJ2756" s="69">
        <f t="shared" si="427"/>
        <v>0</v>
      </c>
      <c r="BK2756" s="158" t="str">
        <f t="shared" si="428"/>
        <v/>
      </c>
    </row>
    <row r="2757" spans="1:63" ht="12" customHeight="1" x14ac:dyDescent="0.2">
      <c r="A2757" s="8"/>
      <c r="B2757" s="7"/>
      <c r="C2757" s="7"/>
      <c r="D2757" s="7"/>
      <c r="E2757" s="7"/>
      <c r="F2757" s="7"/>
      <c r="G2757" s="7"/>
      <c r="H2757" s="7"/>
      <c r="I2757" s="10"/>
      <c r="J2757" s="25"/>
      <c r="K2757" s="250"/>
      <c r="L2757" s="31"/>
      <c r="M2757" s="9"/>
      <c r="N2757" s="11" t="s">
        <v>25</v>
      </c>
      <c r="O2757" s="39"/>
      <c r="P2757" s="47"/>
      <c r="Q2757" s="13"/>
      <c r="R2757" s="248">
        <f t="shared" si="420"/>
        <v>0</v>
      </c>
      <c r="S2757" s="248">
        <f t="shared" si="421"/>
        <v>0</v>
      </c>
      <c r="T2757" s="248">
        <f t="shared" si="422"/>
        <v>0</v>
      </c>
      <c r="U2757" s="248">
        <f t="shared" si="423"/>
        <v>0</v>
      </c>
      <c r="V2757" s="13"/>
      <c r="W2757" s="7"/>
      <c r="AT2757" s="130"/>
      <c r="BF2757" s="33">
        <f t="shared" si="429"/>
        <v>41242</v>
      </c>
      <c r="BG2757" s="34">
        <f t="shared" si="424"/>
        <v>82.88000000000001</v>
      </c>
      <c r="BH2757" s="32">
        <f t="shared" si="425"/>
        <v>1</v>
      </c>
      <c r="BI2757" s="32">
        <f t="shared" si="426"/>
        <v>0</v>
      </c>
      <c r="BJ2757" s="69">
        <f t="shared" si="427"/>
        <v>0</v>
      </c>
      <c r="BK2757" s="158" t="str">
        <f t="shared" si="428"/>
        <v/>
      </c>
    </row>
    <row r="2758" spans="1:63" ht="12" customHeight="1" x14ac:dyDescent="0.2">
      <c r="A2758" s="8"/>
      <c r="B2758" s="7"/>
      <c r="C2758" s="7"/>
      <c r="D2758" s="7"/>
      <c r="E2758" s="7"/>
      <c r="F2758" s="7"/>
      <c r="G2758" s="7"/>
      <c r="H2758" s="7"/>
      <c r="I2758" s="10"/>
      <c r="J2758" s="25"/>
      <c r="K2758" s="250"/>
      <c r="L2758" s="31"/>
      <c r="M2758" s="9"/>
      <c r="N2758" s="11" t="s">
        <v>25</v>
      </c>
      <c r="O2758" s="39"/>
      <c r="P2758" s="47"/>
      <c r="Q2758" s="13"/>
      <c r="R2758" s="248">
        <f t="shared" si="420"/>
        <v>0</v>
      </c>
      <c r="S2758" s="248">
        <f t="shared" si="421"/>
        <v>0</v>
      </c>
      <c r="T2758" s="248">
        <f t="shared" si="422"/>
        <v>0</v>
      </c>
      <c r="U2758" s="248">
        <f t="shared" si="423"/>
        <v>0</v>
      </c>
      <c r="V2758" s="13"/>
      <c r="W2758" s="7"/>
      <c r="AT2758" s="130"/>
      <c r="BF2758" s="33">
        <f t="shared" si="429"/>
        <v>41242</v>
      </c>
      <c r="BG2758" s="34">
        <f t="shared" si="424"/>
        <v>82.88000000000001</v>
      </c>
      <c r="BH2758" s="32">
        <f t="shared" si="425"/>
        <v>1</v>
      </c>
      <c r="BI2758" s="32">
        <f t="shared" si="426"/>
        <v>0</v>
      </c>
      <c r="BJ2758" s="69">
        <f t="shared" si="427"/>
        <v>0</v>
      </c>
      <c r="BK2758" s="158" t="str">
        <f t="shared" si="428"/>
        <v/>
      </c>
    </row>
    <row r="2759" spans="1:63" ht="12" customHeight="1" x14ac:dyDescent="0.2">
      <c r="A2759" s="8"/>
      <c r="B2759" s="7"/>
      <c r="C2759" s="7"/>
      <c r="D2759" s="7"/>
      <c r="E2759" s="7"/>
      <c r="F2759" s="7"/>
      <c r="G2759" s="7"/>
      <c r="H2759" s="7"/>
      <c r="I2759" s="10"/>
      <c r="J2759" s="25"/>
      <c r="K2759" s="250"/>
      <c r="L2759" s="31"/>
      <c r="M2759" s="9"/>
      <c r="N2759" s="11" t="s">
        <v>25</v>
      </c>
      <c r="O2759" s="39"/>
      <c r="P2759" s="47"/>
      <c r="Q2759" s="13"/>
      <c r="R2759" s="248">
        <f t="shared" si="420"/>
        <v>0</v>
      </c>
      <c r="S2759" s="248">
        <f t="shared" si="421"/>
        <v>0</v>
      </c>
      <c r="T2759" s="248">
        <f t="shared" si="422"/>
        <v>0</v>
      </c>
      <c r="U2759" s="248">
        <f t="shared" si="423"/>
        <v>0</v>
      </c>
      <c r="V2759" s="13"/>
      <c r="W2759" s="7"/>
      <c r="AT2759" s="130"/>
      <c r="BF2759" s="33">
        <f t="shared" si="429"/>
        <v>41242</v>
      </c>
      <c r="BG2759" s="34">
        <f t="shared" si="424"/>
        <v>82.88000000000001</v>
      </c>
      <c r="BH2759" s="32">
        <f t="shared" si="425"/>
        <v>1</v>
      </c>
      <c r="BI2759" s="32">
        <f t="shared" si="426"/>
        <v>0</v>
      </c>
      <c r="BJ2759" s="69">
        <f t="shared" si="427"/>
        <v>0</v>
      </c>
      <c r="BK2759" s="158" t="str">
        <f t="shared" si="428"/>
        <v/>
      </c>
    </row>
    <row r="2760" spans="1:63" ht="12" customHeight="1" x14ac:dyDescent="0.2">
      <c r="A2760" s="8"/>
      <c r="B2760" s="7"/>
      <c r="C2760" s="7"/>
      <c r="D2760" s="7"/>
      <c r="E2760" s="7"/>
      <c r="F2760" s="7"/>
      <c r="G2760" s="7"/>
      <c r="H2760" s="7"/>
      <c r="I2760" s="10"/>
      <c r="J2760" s="25"/>
      <c r="K2760" s="250"/>
      <c r="L2760" s="31"/>
      <c r="M2760" s="9"/>
      <c r="N2760" s="11" t="s">
        <v>25</v>
      </c>
      <c r="O2760" s="39"/>
      <c r="P2760" s="47"/>
      <c r="Q2760" s="13"/>
      <c r="R2760" s="248">
        <f t="shared" si="420"/>
        <v>0</v>
      </c>
      <c r="S2760" s="248">
        <f t="shared" si="421"/>
        <v>0</v>
      </c>
      <c r="T2760" s="248">
        <f t="shared" si="422"/>
        <v>0</v>
      </c>
      <c r="U2760" s="248">
        <f t="shared" si="423"/>
        <v>0</v>
      </c>
      <c r="V2760" s="13"/>
      <c r="W2760" s="7"/>
      <c r="AT2760" s="130"/>
      <c r="BF2760" s="33">
        <f t="shared" si="429"/>
        <v>41242</v>
      </c>
      <c r="BG2760" s="34">
        <f t="shared" si="424"/>
        <v>82.88000000000001</v>
      </c>
      <c r="BH2760" s="32">
        <f t="shared" si="425"/>
        <v>1</v>
      </c>
      <c r="BI2760" s="32">
        <f t="shared" si="426"/>
        <v>0</v>
      </c>
      <c r="BJ2760" s="69">
        <f t="shared" si="427"/>
        <v>0</v>
      </c>
      <c r="BK2760" s="158" t="str">
        <f t="shared" si="428"/>
        <v/>
      </c>
    </row>
    <row r="2761" spans="1:63" ht="12" customHeight="1" x14ac:dyDescent="0.2">
      <c r="A2761" s="8"/>
      <c r="B2761" s="7"/>
      <c r="C2761" s="7"/>
      <c r="D2761" s="7"/>
      <c r="E2761" s="7"/>
      <c r="F2761" s="7"/>
      <c r="G2761" s="7"/>
      <c r="H2761" s="7"/>
      <c r="I2761" s="10"/>
      <c r="J2761" s="25"/>
      <c r="K2761" s="250"/>
      <c r="L2761" s="31"/>
      <c r="M2761" s="9"/>
      <c r="N2761" s="11" t="s">
        <v>25</v>
      </c>
      <c r="O2761" s="39"/>
      <c r="P2761" s="47"/>
      <c r="Q2761" s="13"/>
      <c r="R2761" s="248">
        <f t="shared" si="420"/>
        <v>0</v>
      </c>
      <c r="S2761" s="248">
        <f t="shared" si="421"/>
        <v>0</v>
      </c>
      <c r="T2761" s="248">
        <f t="shared" si="422"/>
        <v>0</v>
      </c>
      <c r="U2761" s="248">
        <f t="shared" si="423"/>
        <v>0</v>
      </c>
      <c r="V2761" s="13"/>
      <c r="W2761" s="7"/>
      <c r="AT2761" s="130"/>
      <c r="BF2761" s="33">
        <f t="shared" si="429"/>
        <v>41242</v>
      </c>
      <c r="BG2761" s="34">
        <f t="shared" si="424"/>
        <v>82.88000000000001</v>
      </c>
      <c r="BH2761" s="32">
        <f t="shared" si="425"/>
        <v>1</v>
      </c>
      <c r="BI2761" s="32">
        <f t="shared" si="426"/>
        <v>0</v>
      </c>
      <c r="BJ2761" s="69">
        <f t="shared" si="427"/>
        <v>0</v>
      </c>
      <c r="BK2761" s="158" t="str">
        <f t="shared" si="428"/>
        <v/>
      </c>
    </row>
    <row r="2762" spans="1:63" ht="12" customHeight="1" x14ac:dyDescent="0.2">
      <c r="A2762" s="8"/>
      <c r="B2762" s="7"/>
      <c r="C2762" s="7"/>
      <c r="D2762" s="7"/>
      <c r="E2762" s="7"/>
      <c r="F2762" s="7"/>
      <c r="G2762" s="7"/>
      <c r="H2762" s="7"/>
      <c r="I2762" s="10"/>
      <c r="J2762" s="25"/>
      <c r="K2762" s="250"/>
      <c r="L2762" s="31"/>
      <c r="M2762" s="9"/>
      <c r="N2762" s="11" t="s">
        <v>25</v>
      </c>
      <c r="O2762" s="39"/>
      <c r="P2762" s="47"/>
      <c r="Q2762" s="13"/>
      <c r="R2762" s="248">
        <f t="shared" si="420"/>
        <v>0</v>
      </c>
      <c r="S2762" s="248">
        <f t="shared" si="421"/>
        <v>0</v>
      </c>
      <c r="T2762" s="248">
        <f t="shared" si="422"/>
        <v>0</v>
      </c>
      <c r="U2762" s="248">
        <f t="shared" si="423"/>
        <v>0</v>
      </c>
      <c r="V2762" s="13"/>
      <c r="W2762" s="7"/>
      <c r="AT2762" s="130"/>
      <c r="BF2762" s="33">
        <f t="shared" si="429"/>
        <v>41242</v>
      </c>
      <c r="BG2762" s="34">
        <f t="shared" si="424"/>
        <v>82.88000000000001</v>
      </c>
      <c r="BH2762" s="32">
        <f t="shared" si="425"/>
        <v>1</v>
      </c>
      <c r="BI2762" s="32">
        <f t="shared" si="426"/>
        <v>0</v>
      </c>
      <c r="BJ2762" s="69">
        <f t="shared" si="427"/>
        <v>0</v>
      </c>
      <c r="BK2762" s="158" t="str">
        <f t="shared" si="428"/>
        <v/>
      </c>
    </row>
    <row r="2763" spans="1:63" ht="12" customHeight="1" x14ac:dyDescent="0.2">
      <c r="A2763" s="8"/>
      <c r="B2763" s="7"/>
      <c r="C2763" s="7"/>
      <c r="D2763" s="7"/>
      <c r="E2763" s="7"/>
      <c r="F2763" s="7"/>
      <c r="G2763" s="7"/>
      <c r="H2763" s="7"/>
      <c r="I2763" s="10"/>
      <c r="J2763" s="25"/>
      <c r="K2763" s="250"/>
      <c r="L2763" s="31"/>
      <c r="M2763" s="9"/>
      <c r="N2763" s="11" t="s">
        <v>25</v>
      </c>
      <c r="O2763" s="39"/>
      <c r="P2763" s="47"/>
      <c r="Q2763" s="13"/>
      <c r="R2763" s="248">
        <f t="shared" ref="R2763:R2826" si="430">IF(N2763&lt;&gt;"M",ROUND(IF(M2763&lt;&gt;"Y",IF(P2763&lt;&gt;"Y",K2763,K2763*(BH2763-1)),0),ROUNDING),"")</f>
        <v>0</v>
      </c>
      <c r="S2763" s="248">
        <f t="shared" ref="S2763:S2826" si="431">IF(N2763&lt;&gt;"M",ROUND(IF(O2763&gt;0,IF(M2763="Y",BI2763*(1-O2763),IF(BI2763&gt;R2763,R2763 + (BI2763 - R2763)*(1-O2763),BI2763)),BI2763),ROUNDING),"")</f>
        <v>0</v>
      </c>
      <c r="T2763" s="248">
        <f t="shared" ref="T2763:T2826" si="432">IF(N2763&lt;&gt;"M",ROUND(IF(O2763&gt;0,IF(M2763="Y",BJ2763*(1-O2763),IF(BJ2763&gt;R2763,R2763 + (BJ2763 - R2763)*(1-O2763),BJ2763)),BJ2763),ROUNDING),"")</f>
        <v>0</v>
      </c>
      <c r="U2763" s="248">
        <f t="shared" ref="U2763:U2826" si="433">IF(N2763&lt;&gt;"M",ROUND(IF(OR(N2763="P",N2763=""),0,IF(OR(M2763="N",M2763=""),T2763-R2763,T2763)),ROUNDING),"")</f>
        <v>0</v>
      </c>
      <c r="V2763" s="13"/>
      <c r="W2763" s="7"/>
      <c r="AT2763" s="130"/>
      <c r="BF2763" s="33">
        <f t="shared" si="429"/>
        <v>41242</v>
      </c>
      <c r="BG2763" s="34">
        <f t="shared" ref="BG2763:BG2826" si="434">IF(N2763&lt;&gt;"M",BG2762+U2763,BG2762)</f>
        <v>82.88000000000001</v>
      </c>
      <c r="BH2763" s="32">
        <f t="shared" ref="BH2763:BH2826" si="435">IF(L2763&lt;&gt;"",IF(ODDS_TYPE=1,L2763,IF(ODDS_TYPE=2,IF(L2763&gt;0,1+L2763/100,IF(L2763&lt;0,1-100/L2763,1)),IF(ODDS_TYPE=3,1+L2763,IF(ODDS_TYPE=4,1+L2763,IF(ODDS_TYPE=5,IF(L2763&gt;0,1+L2763,1-1/L2763),IF(ODDS_TYPE=6,IF(L2763&gt;=0,L2763+1,1-1/L2763),1)))))),1)</f>
        <v>1</v>
      </c>
      <c r="BI2763" s="32">
        <f t="shared" ref="BI2763:BI2826" si="436">IF(P2763&lt;&gt;"Y",IF(M2763&lt;&gt;"Y",K2763*BH2763,K2763*BH2763 - K2763),IF(M2763&lt;&gt;"Y",K2763*BH2763,K2763))</f>
        <v>0</v>
      </c>
      <c r="BJ2763" s="69">
        <f t="shared" ref="BJ2763:BJ2826" si="437">IF(P2763&lt;&gt;"Y",
IF(M2763&lt;&gt;"Y",
IF(N2763="Y",K2763*BH2763,IF(N2763="P",0,IF(OR(N2763="R",N2763="PU"),K2763,IF(N2763="H",K2763*BH2763*0.5,IF(N2763="HW",K2763*0.5*(1 + BH2763),IF(N2763="HL",K2763*0.5,0)))))),
IF(N2763="Y",K2763*BH2763 - K2763,IF(N2763="P",0,IF(OR(N2763="R",N2763="PU"),0,IF(N2763="H",IF(BH2763&gt;2,0.5*K2763*BH2763 - K2763,0),IF(N2763="HW",K2763*0.5*(1 + BH2763) - K2763,IF(N2763="HL",0,0))))))),
IF(M2763&lt;&gt;"Y",
IF(N2763="Y",K2763*BH2763,IF(N2763="P",0,IF(OR(N2763="R",N2763="PU"),K2763*(BH2763-1),IF(N2763="H",K2763*BH2763*0.5,IF(N2763="HW",K2763*(BH2763-1)*0.5,IF(N2763="HL",K2763*BH2763 - K2763*0.5,0)))))),
IF(N2763="Y",K2763,IF(N2763="P",0,IF(OR(N2763="R",N2763="PU"),0,IF(N2763="H",IF(BH2763&lt;2,K2763*BH2763*0.5 - K2763*(BH2763-1),0),IF(N2763="HW",0,IF(N2763="HL",K2763*0.5,0)))))))
)</f>
        <v>0</v>
      </c>
      <c r="BK2763" s="158" t="str">
        <f t="shared" ref="BK2763:BK2826" si="438">IF(FILT_M=1,IF(LEN(C2763)&gt;0,C2763,""),IF(FILT_M=2,IF(LEN(E2763)&gt;0,E2763,""),IF(FILT_M=3,IF(LEN(F2763)&gt;0,F2763,""),IF(FILT_M=4,IF(LEN(G2763)&gt;0,G2763,""),""))))</f>
        <v/>
      </c>
    </row>
    <row r="2764" spans="1:63" ht="12" customHeight="1" x14ac:dyDescent="0.2">
      <c r="A2764" s="8"/>
      <c r="B2764" s="7"/>
      <c r="C2764" s="7"/>
      <c r="D2764" s="7"/>
      <c r="E2764" s="7"/>
      <c r="F2764" s="7"/>
      <c r="G2764" s="7"/>
      <c r="H2764" s="7"/>
      <c r="I2764" s="10"/>
      <c r="J2764" s="25"/>
      <c r="K2764" s="250"/>
      <c r="L2764" s="31"/>
      <c r="M2764" s="9"/>
      <c r="N2764" s="11" t="s">
        <v>25</v>
      </c>
      <c r="O2764" s="39"/>
      <c r="P2764" s="47"/>
      <c r="Q2764" s="13"/>
      <c r="R2764" s="248">
        <f t="shared" si="430"/>
        <v>0</v>
      </c>
      <c r="S2764" s="248">
        <f t="shared" si="431"/>
        <v>0</v>
      </c>
      <c r="T2764" s="248">
        <f t="shared" si="432"/>
        <v>0</v>
      </c>
      <c r="U2764" s="248">
        <f t="shared" si="433"/>
        <v>0</v>
      </c>
      <c r="V2764" s="13"/>
      <c r="W2764" s="7"/>
      <c r="AT2764" s="130"/>
      <c r="BF2764" s="33">
        <f t="shared" ref="BF2764:BF2827" si="439">IF(A2764&gt;2,A2764,BF2763)</f>
        <v>41242</v>
      </c>
      <c r="BG2764" s="34">
        <f t="shared" si="434"/>
        <v>82.88000000000001</v>
      </c>
      <c r="BH2764" s="32">
        <f t="shared" si="435"/>
        <v>1</v>
      </c>
      <c r="BI2764" s="32">
        <f t="shared" si="436"/>
        <v>0</v>
      </c>
      <c r="BJ2764" s="69">
        <f t="shared" si="437"/>
        <v>0</v>
      </c>
      <c r="BK2764" s="158" t="str">
        <f t="shared" si="438"/>
        <v/>
      </c>
    </row>
    <row r="2765" spans="1:63" ht="12" customHeight="1" x14ac:dyDescent="0.2">
      <c r="A2765" s="8"/>
      <c r="B2765" s="7"/>
      <c r="C2765" s="7"/>
      <c r="D2765" s="7"/>
      <c r="E2765" s="7"/>
      <c r="F2765" s="7"/>
      <c r="G2765" s="7"/>
      <c r="H2765" s="7"/>
      <c r="I2765" s="10"/>
      <c r="J2765" s="25"/>
      <c r="K2765" s="250"/>
      <c r="L2765" s="31"/>
      <c r="M2765" s="9"/>
      <c r="N2765" s="11" t="s">
        <v>25</v>
      </c>
      <c r="O2765" s="39"/>
      <c r="P2765" s="47"/>
      <c r="Q2765" s="13"/>
      <c r="R2765" s="248">
        <f t="shared" si="430"/>
        <v>0</v>
      </c>
      <c r="S2765" s="248">
        <f t="shared" si="431"/>
        <v>0</v>
      </c>
      <c r="T2765" s="248">
        <f t="shared" si="432"/>
        <v>0</v>
      </c>
      <c r="U2765" s="248">
        <f t="shared" si="433"/>
        <v>0</v>
      </c>
      <c r="V2765" s="13"/>
      <c r="W2765" s="7"/>
      <c r="AT2765" s="130"/>
      <c r="BF2765" s="33">
        <f t="shared" si="439"/>
        <v>41242</v>
      </c>
      <c r="BG2765" s="34">
        <f t="shared" si="434"/>
        <v>82.88000000000001</v>
      </c>
      <c r="BH2765" s="32">
        <f t="shared" si="435"/>
        <v>1</v>
      </c>
      <c r="BI2765" s="32">
        <f t="shared" si="436"/>
        <v>0</v>
      </c>
      <c r="BJ2765" s="69">
        <f t="shared" si="437"/>
        <v>0</v>
      </c>
      <c r="BK2765" s="158" t="str">
        <f t="shared" si="438"/>
        <v/>
      </c>
    </row>
    <row r="2766" spans="1:63" ht="12" customHeight="1" x14ac:dyDescent="0.2">
      <c r="A2766" s="8"/>
      <c r="B2766" s="7"/>
      <c r="C2766" s="7"/>
      <c r="D2766" s="7"/>
      <c r="E2766" s="7"/>
      <c r="F2766" s="7"/>
      <c r="G2766" s="7"/>
      <c r="H2766" s="7"/>
      <c r="I2766" s="10"/>
      <c r="J2766" s="25"/>
      <c r="K2766" s="250"/>
      <c r="L2766" s="31"/>
      <c r="M2766" s="9"/>
      <c r="N2766" s="11" t="s">
        <v>25</v>
      </c>
      <c r="O2766" s="39"/>
      <c r="P2766" s="47"/>
      <c r="Q2766" s="13"/>
      <c r="R2766" s="248">
        <f t="shared" si="430"/>
        <v>0</v>
      </c>
      <c r="S2766" s="248">
        <f t="shared" si="431"/>
        <v>0</v>
      </c>
      <c r="T2766" s="248">
        <f t="shared" si="432"/>
        <v>0</v>
      </c>
      <c r="U2766" s="248">
        <f t="shared" si="433"/>
        <v>0</v>
      </c>
      <c r="V2766" s="13"/>
      <c r="W2766" s="7"/>
      <c r="AT2766" s="130"/>
      <c r="BF2766" s="33">
        <f t="shared" si="439"/>
        <v>41242</v>
      </c>
      <c r="BG2766" s="34">
        <f t="shared" si="434"/>
        <v>82.88000000000001</v>
      </c>
      <c r="BH2766" s="32">
        <f t="shared" si="435"/>
        <v>1</v>
      </c>
      <c r="BI2766" s="32">
        <f t="shared" si="436"/>
        <v>0</v>
      </c>
      <c r="BJ2766" s="69">
        <f t="shared" si="437"/>
        <v>0</v>
      </c>
      <c r="BK2766" s="158" t="str">
        <f t="shared" si="438"/>
        <v/>
      </c>
    </row>
    <row r="2767" spans="1:63" ht="12" customHeight="1" x14ac:dyDescent="0.2">
      <c r="A2767" s="8"/>
      <c r="B2767" s="7"/>
      <c r="C2767" s="7"/>
      <c r="D2767" s="7"/>
      <c r="E2767" s="7"/>
      <c r="F2767" s="7"/>
      <c r="G2767" s="7"/>
      <c r="H2767" s="7"/>
      <c r="I2767" s="10"/>
      <c r="J2767" s="25"/>
      <c r="K2767" s="250"/>
      <c r="L2767" s="31"/>
      <c r="M2767" s="9"/>
      <c r="N2767" s="11" t="s">
        <v>25</v>
      </c>
      <c r="O2767" s="39"/>
      <c r="P2767" s="47"/>
      <c r="Q2767" s="13"/>
      <c r="R2767" s="248">
        <f t="shared" si="430"/>
        <v>0</v>
      </c>
      <c r="S2767" s="248">
        <f t="shared" si="431"/>
        <v>0</v>
      </c>
      <c r="T2767" s="248">
        <f t="shared" si="432"/>
        <v>0</v>
      </c>
      <c r="U2767" s="248">
        <f t="shared" si="433"/>
        <v>0</v>
      </c>
      <c r="V2767" s="13"/>
      <c r="W2767" s="7"/>
      <c r="AT2767" s="130"/>
      <c r="BF2767" s="33">
        <f t="shared" si="439"/>
        <v>41242</v>
      </c>
      <c r="BG2767" s="34">
        <f t="shared" si="434"/>
        <v>82.88000000000001</v>
      </c>
      <c r="BH2767" s="32">
        <f t="shared" si="435"/>
        <v>1</v>
      </c>
      <c r="BI2767" s="32">
        <f t="shared" si="436"/>
        <v>0</v>
      </c>
      <c r="BJ2767" s="69">
        <f t="shared" si="437"/>
        <v>0</v>
      </c>
      <c r="BK2767" s="158" t="str">
        <f t="shared" si="438"/>
        <v/>
      </c>
    </row>
    <row r="2768" spans="1:63" ht="12" customHeight="1" x14ac:dyDescent="0.2">
      <c r="A2768" s="8"/>
      <c r="B2768" s="7"/>
      <c r="C2768" s="7"/>
      <c r="D2768" s="7"/>
      <c r="E2768" s="7"/>
      <c r="F2768" s="7"/>
      <c r="G2768" s="7"/>
      <c r="H2768" s="7"/>
      <c r="I2768" s="10"/>
      <c r="J2768" s="25"/>
      <c r="K2768" s="250"/>
      <c r="L2768" s="31"/>
      <c r="M2768" s="9"/>
      <c r="N2768" s="11" t="s">
        <v>25</v>
      </c>
      <c r="O2768" s="39"/>
      <c r="P2768" s="47"/>
      <c r="Q2768" s="13"/>
      <c r="R2768" s="248">
        <f t="shared" si="430"/>
        <v>0</v>
      </c>
      <c r="S2768" s="248">
        <f t="shared" si="431"/>
        <v>0</v>
      </c>
      <c r="T2768" s="248">
        <f t="shared" si="432"/>
        <v>0</v>
      </c>
      <c r="U2768" s="248">
        <f t="shared" si="433"/>
        <v>0</v>
      </c>
      <c r="V2768" s="13"/>
      <c r="W2768" s="7"/>
      <c r="AT2768" s="130"/>
      <c r="BF2768" s="33">
        <f t="shared" si="439"/>
        <v>41242</v>
      </c>
      <c r="BG2768" s="34">
        <f t="shared" si="434"/>
        <v>82.88000000000001</v>
      </c>
      <c r="BH2768" s="32">
        <f t="shared" si="435"/>
        <v>1</v>
      </c>
      <c r="BI2768" s="32">
        <f t="shared" si="436"/>
        <v>0</v>
      </c>
      <c r="BJ2768" s="69">
        <f t="shared" si="437"/>
        <v>0</v>
      </c>
      <c r="BK2768" s="158" t="str">
        <f t="shared" si="438"/>
        <v/>
      </c>
    </row>
    <row r="2769" spans="1:63" ht="12" customHeight="1" x14ac:dyDescent="0.2">
      <c r="A2769" s="8"/>
      <c r="B2769" s="7"/>
      <c r="C2769" s="7"/>
      <c r="D2769" s="7"/>
      <c r="E2769" s="7"/>
      <c r="F2769" s="7"/>
      <c r="G2769" s="7"/>
      <c r="H2769" s="7"/>
      <c r="I2769" s="10"/>
      <c r="J2769" s="25"/>
      <c r="K2769" s="250"/>
      <c r="L2769" s="31"/>
      <c r="M2769" s="9"/>
      <c r="N2769" s="11" t="s">
        <v>25</v>
      </c>
      <c r="O2769" s="39"/>
      <c r="P2769" s="47"/>
      <c r="Q2769" s="13"/>
      <c r="R2769" s="248">
        <f t="shared" si="430"/>
        <v>0</v>
      </c>
      <c r="S2769" s="248">
        <f t="shared" si="431"/>
        <v>0</v>
      </c>
      <c r="T2769" s="248">
        <f t="shared" si="432"/>
        <v>0</v>
      </c>
      <c r="U2769" s="248">
        <f t="shared" si="433"/>
        <v>0</v>
      </c>
      <c r="V2769" s="13"/>
      <c r="W2769" s="7"/>
      <c r="AT2769" s="130"/>
      <c r="BF2769" s="33">
        <f t="shared" si="439"/>
        <v>41242</v>
      </c>
      <c r="BG2769" s="34">
        <f t="shared" si="434"/>
        <v>82.88000000000001</v>
      </c>
      <c r="BH2769" s="32">
        <f t="shared" si="435"/>
        <v>1</v>
      </c>
      <c r="BI2769" s="32">
        <f t="shared" si="436"/>
        <v>0</v>
      </c>
      <c r="BJ2769" s="69">
        <f t="shared" si="437"/>
        <v>0</v>
      </c>
      <c r="BK2769" s="158" t="str">
        <f t="shared" si="438"/>
        <v/>
      </c>
    </row>
    <row r="2770" spans="1:63" ht="12" customHeight="1" x14ac:dyDescent="0.2">
      <c r="A2770" s="8"/>
      <c r="B2770" s="7"/>
      <c r="C2770" s="7"/>
      <c r="D2770" s="7"/>
      <c r="E2770" s="7"/>
      <c r="F2770" s="7"/>
      <c r="G2770" s="7"/>
      <c r="H2770" s="7"/>
      <c r="I2770" s="10"/>
      <c r="J2770" s="25"/>
      <c r="K2770" s="250"/>
      <c r="L2770" s="31"/>
      <c r="M2770" s="9"/>
      <c r="N2770" s="11" t="s">
        <v>25</v>
      </c>
      <c r="O2770" s="39"/>
      <c r="P2770" s="47"/>
      <c r="Q2770" s="13"/>
      <c r="R2770" s="248">
        <f t="shared" si="430"/>
        <v>0</v>
      </c>
      <c r="S2770" s="248">
        <f t="shared" si="431"/>
        <v>0</v>
      </c>
      <c r="T2770" s="248">
        <f t="shared" si="432"/>
        <v>0</v>
      </c>
      <c r="U2770" s="248">
        <f t="shared" si="433"/>
        <v>0</v>
      </c>
      <c r="V2770" s="13"/>
      <c r="W2770" s="7"/>
      <c r="AT2770" s="130"/>
      <c r="BF2770" s="33">
        <f t="shared" si="439"/>
        <v>41242</v>
      </c>
      <c r="BG2770" s="34">
        <f t="shared" si="434"/>
        <v>82.88000000000001</v>
      </c>
      <c r="BH2770" s="32">
        <f t="shared" si="435"/>
        <v>1</v>
      </c>
      <c r="BI2770" s="32">
        <f t="shared" si="436"/>
        <v>0</v>
      </c>
      <c r="BJ2770" s="69">
        <f t="shared" si="437"/>
        <v>0</v>
      </c>
      <c r="BK2770" s="158" t="str">
        <f t="shared" si="438"/>
        <v/>
      </c>
    </row>
    <row r="2771" spans="1:63" ht="12" customHeight="1" x14ac:dyDescent="0.2">
      <c r="A2771" s="8"/>
      <c r="B2771" s="7"/>
      <c r="C2771" s="7"/>
      <c r="D2771" s="7"/>
      <c r="E2771" s="7"/>
      <c r="F2771" s="7"/>
      <c r="G2771" s="7"/>
      <c r="H2771" s="7"/>
      <c r="I2771" s="10"/>
      <c r="J2771" s="25"/>
      <c r="K2771" s="250"/>
      <c r="L2771" s="31"/>
      <c r="M2771" s="9"/>
      <c r="N2771" s="11" t="s">
        <v>25</v>
      </c>
      <c r="O2771" s="39"/>
      <c r="P2771" s="47"/>
      <c r="Q2771" s="13"/>
      <c r="R2771" s="248">
        <f t="shared" si="430"/>
        <v>0</v>
      </c>
      <c r="S2771" s="248">
        <f t="shared" si="431"/>
        <v>0</v>
      </c>
      <c r="T2771" s="248">
        <f t="shared" si="432"/>
        <v>0</v>
      </c>
      <c r="U2771" s="248">
        <f t="shared" si="433"/>
        <v>0</v>
      </c>
      <c r="V2771" s="13"/>
      <c r="W2771" s="7"/>
      <c r="AT2771" s="130"/>
      <c r="BF2771" s="33">
        <f t="shared" si="439"/>
        <v>41242</v>
      </c>
      <c r="BG2771" s="34">
        <f t="shared" si="434"/>
        <v>82.88000000000001</v>
      </c>
      <c r="BH2771" s="32">
        <f t="shared" si="435"/>
        <v>1</v>
      </c>
      <c r="BI2771" s="32">
        <f t="shared" si="436"/>
        <v>0</v>
      </c>
      <c r="BJ2771" s="69">
        <f t="shared" si="437"/>
        <v>0</v>
      </c>
      <c r="BK2771" s="158" t="str">
        <f t="shared" si="438"/>
        <v/>
      </c>
    </row>
    <row r="2772" spans="1:63" ht="12" customHeight="1" x14ac:dyDescent="0.2">
      <c r="A2772" s="8"/>
      <c r="B2772" s="7"/>
      <c r="C2772" s="7"/>
      <c r="D2772" s="7"/>
      <c r="E2772" s="7"/>
      <c r="F2772" s="7"/>
      <c r="G2772" s="7"/>
      <c r="H2772" s="7"/>
      <c r="I2772" s="10"/>
      <c r="J2772" s="25"/>
      <c r="K2772" s="250"/>
      <c r="L2772" s="31"/>
      <c r="M2772" s="9"/>
      <c r="N2772" s="11" t="s">
        <v>25</v>
      </c>
      <c r="O2772" s="39"/>
      <c r="P2772" s="47"/>
      <c r="Q2772" s="13"/>
      <c r="R2772" s="248">
        <f t="shared" si="430"/>
        <v>0</v>
      </c>
      <c r="S2772" s="248">
        <f t="shared" si="431"/>
        <v>0</v>
      </c>
      <c r="T2772" s="248">
        <f t="shared" si="432"/>
        <v>0</v>
      </c>
      <c r="U2772" s="248">
        <f t="shared" si="433"/>
        <v>0</v>
      </c>
      <c r="V2772" s="13"/>
      <c r="W2772" s="7"/>
      <c r="AT2772" s="130"/>
      <c r="BF2772" s="33">
        <f t="shared" si="439"/>
        <v>41242</v>
      </c>
      <c r="BG2772" s="34">
        <f t="shared" si="434"/>
        <v>82.88000000000001</v>
      </c>
      <c r="BH2772" s="32">
        <f t="shared" si="435"/>
        <v>1</v>
      </c>
      <c r="BI2772" s="32">
        <f t="shared" si="436"/>
        <v>0</v>
      </c>
      <c r="BJ2772" s="69">
        <f t="shared" si="437"/>
        <v>0</v>
      </c>
      <c r="BK2772" s="158" t="str">
        <f t="shared" si="438"/>
        <v/>
      </c>
    </row>
    <row r="2773" spans="1:63" ht="12" customHeight="1" x14ac:dyDescent="0.2">
      <c r="A2773" s="8"/>
      <c r="B2773" s="7"/>
      <c r="C2773" s="7"/>
      <c r="D2773" s="7"/>
      <c r="E2773" s="7"/>
      <c r="F2773" s="7"/>
      <c r="G2773" s="7"/>
      <c r="H2773" s="7"/>
      <c r="I2773" s="10"/>
      <c r="J2773" s="25"/>
      <c r="K2773" s="250"/>
      <c r="L2773" s="31"/>
      <c r="M2773" s="9"/>
      <c r="N2773" s="11" t="s">
        <v>25</v>
      </c>
      <c r="O2773" s="39"/>
      <c r="P2773" s="47"/>
      <c r="Q2773" s="13"/>
      <c r="R2773" s="248">
        <f t="shared" si="430"/>
        <v>0</v>
      </c>
      <c r="S2773" s="248">
        <f t="shared" si="431"/>
        <v>0</v>
      </c>
      <c r="T2773" s="248">
        <f t="shared" si="432"/>
        <v>0</v>
      </c>
      <c r="U2773" s="248">
        <f t="shared" si="433"/>
        <v>0</v>
      </c>
      <c r="V2773" s="13"/>
      <c r="W2773" s="7"/>
      <c r="AT2773" s="130"/>
      <c r="BF2773" s="33">
        <f t="shared" si="439"/>
        <v>41242</v>
      </c>
      <c r="BG2773" s="34">
        <f t="shared" si="434"/>
        <v>82.88000000000001</v>
      </c>
      <c r="BH2773" s="32">
        <f t="shared" si="435"/>
        <v>1</v>
      </c>
      <c r="BI2773" s="32">
        <f t="shared" si="436"/>
        <v>0</v>
      </c>
      <c r="BJ2773" s="69">
        <f t="shared" si="437"/>
        <v>0</v>
      </c>
      <c r="BK2773" s="158" t="str">
        <f t="shared" si="438"/>
        <v/>
      </c>
    </row>
    <row r="2774" spans="1:63" ht="12" customHeight="1" x14ac:dyDescent="0.2">
      <c r="A2774" s="8"/>
      <c r="B2774" s="7"/>
      <c r="C2774" s="7"/>
      <c r="D2774" s="7"/>
      <c r="E2774" s="7"/>
      <c r="F2774" s="7"/>
      <c r="G2774" s="7"/>
      <c r="H2774" s="7"/>
      <c r="I2774" s="10"/>
      <c r="J2774" s="25"/>
      <c r="K2774" s="250"/>
      <c r="L2774" s="31"/>
      <c r="M2774" s="9"/>
      <c r="N2774" s="11" t="s">
        <v>25</v>
      </c>
      <c r="O2774" s="39"/>
      <c r="P2774" s="47"/>
      <c r="Q2774" s="13"/>
      <c r="R2774" s="248">
        <f t="shared" si="430"/>
        <v>0</v>
      </c>
      <c r="S2774" s="248">
        <f t="shared" si="431"/>
        <v>0</v>
      </c>
      <c r="T2774" s="248">
        <f t="shared" si="432"/>
        <v>0</v>
      </c>
      <c r="U2774" s="248">
        <f t="shared" si="433"/>
        <v>0</v>
      </c>
      <c r="V2774" s="13"/>
      <c r="W2774" s="7"/>
      <c r="AT2774" s="130"/>
      <c r="BF2774" s="33">
        <f t="shared" si="439"/>
        <v>41242</v>
      </c>
      <c r="BG2774" s="34">
        <f t="shared" si="434"/>
        <v>82.88000000000001</v>
      </c>
      <c r="BH2774" s="32">
        <f t="shared" si="435"/>
        <v>1</v>
      </c>
      <c r="BI2774" s="32">
        <f t="shared" si="436"/>
        <v>0</v>
      </c>
      <c r="BJ2774" s="69">
        <f t="shared" si="437"/>
        <v>0</v>
      </c>
      <c r="BK2774" s="158" t="str">
        <f t="shared" si="438"/>
        <v/>
      </c>
    </row>
    <row r="2775" spans="1:63" ht="12" customHeight="1" x14ac:dyDescent="0.2">
      <c r="A2775" s="8"/>
      <c r="B2775" s="7"/>
      <c r="C2775" s="7"/>
      <c r="D2775" s="7"/>
      <c r="E2775" s="7"/>
      <c r="F2775" s="7"/>
      <c r="G2775" s="7"/>
      <c r="H2775" s="7"/>
      <c r="I2775" s="10"/>
      <c r="J2775" s="25"/>
      <c r="K2775" s="250"/>
      <c r="L2775" s="31"/>
      <c r="M2775" s="9"/>
      <c r="N2775" s="11" t="s">
        <v>25</v>
      </c>
      <c r="O2775" s="39"/>
      <c r="P2775" s="47"/>
      <c r="Q2775" s="13"/>
      <c r="R2775" s="248">
        <f t="shared" si="430"/>
        <v>0</v>
      </c>
      <c r="S2775" s="248">
        <f t="shared" si="431"/>
        <v>0</v>
      </c>
      <c r="T2775" s="248">
        <f t="shared" si="432"/>
        <v>0</v>
      </c>
      <c r="U2775" s="248">
        <f t="shared" si="433"/>
        <v>0</v>
      </c>
      <c r="V2775" s="13"/>
      <c r="W2775" s="7"/>
      <c r="AT2775" s="130"/>
      <c r="BF2775" s="33">
        <f t="shared" si="439"/>
        <v>41242</v>
      </c>
      <c r="BG2775" s="34">
        <f t="shared" si="434"/>
        <v>82.88000000000001</v>
      </c>
      <c r="BH2775" s="32">
        <f t="shared" si="435"/>
        <v>1</v>
      </c>
      <c r="BI2775" s="32">
        <f t="shared" si="436"/>
        <v>0</v>
      </c>
      <c r="BJ2775" s="69">
        <f t="shared" si="437"/>
        <v>0</v>
      </c>
      <c r="BK2775" s="158" t="str">
        <f t="shared" si="438"/>
        <v/>
      </c>
    </row>
    <row r="2776" spans="1:63" ht="12" customHeight="1" x14ac:dyDescent="0.2">
      <c r="A2776" s="8"/>
      <c r="B2776" s="7"/>
      <c r="C2776" s="7"/>
      <c r="D2776" s="7"/>
      <c r="E2776" s="7"/>
      <c r="F2776" s="7"/>
      <c r="G2776" s="7"/>
      <c r="H2776" s="7"/>
      <c r="I2776" s="10"/>
      <c r="J2776" s="25"/>
      <c r="K2776" s="250"/>
      <c r="L2776" s="31"/>
      <c r="M2776" s="9"/>
      <c r="N2776" s="11" t="s">
        <v>25</v>
      </c>
      <c r="O2776" s="39"/>
      <c r="P2776" s="47"/>
      <c r="Q2776" s="13"/>
      <c r="R2776" s="248">
        <f t="shared" si="430"/>
        <v>0</v>
      </c>
      <c r="S2776" s="248">
        <f t="shared" si="431"/>
        <v>0</v>
      </c>
      <c r="T2776" s="248">
        <f t="shared" si="432"/>
        <v>0</v>
      </c>
      <c r="U2776" s="248">
        <f t="shared" si="433"/>
        <v>0</v>
      </c>
      <c r="V2776" s="13"/>
      <c r="W2776" s="7"/>
      <c r="AT2776" s="130"/>
      <c r="BF2776" s="33">
        <f t="shared" si="439"/>
        <v>41242</v>
      </c>
      <c r="BG2776" s="34">
        <f t="shared" si="434"/>
        <v>82.88000000000001</v>
      </c>
      <c r="BH2776" s="32">
        <f t="shared" si="435"/>
        <v>1</v>
      </c>
      <c r="BI2776" s="32">
        <f t="shared" si="436"/>
        <v>0</v>
      </c>
      <c r="BJ2776" s="69">
        <f t="shared" si="437"/>
        <v>0</v>
      </c>
      <c r="BK2776" s="158" t="str">
        <f t="shared" si="438"/>
        <v/>
      </c>
    </row>
    <row r="2777" spans="1:63" ht="12" customHeight="1" x14ac:dyDescent="0.2">
      <c r="A2777" s="8"/>
      <c r="B2777" s="7"/>
      <c r="C2777" s="7"/>
      <c r="D2777" s="7"/>
      <c r="E2777" s="7"/>
      <c r="F2777" s="7"/>
      <c r="G2777" s="7"/>
      <c r="H2777" s="7"/>
      <c r="I2777" s="10"/>
      <c r="J2777" s="25"/>
      <c r="K2777" s="250"/>
      <c r="L2777" s="31"/>
      <c r="M2777" s="9"/>
      <c r="N2777" s="11" t="s">
        <v>25</v>
      </c>
      <c r="O2777" s="39"/>
      <c r="P2777" s="47"/>
      <c r="Q2777" s="13"/>
      <c r="R2777" s="248">
        <f t="shared" si="430"/>
        <v>0</v>
      </c>
      <c r="S2777" s="248">
        <f t="shared" si="431"/>
        <v>0</v>
      </c>
      <c r="T2777" s="248">
        <f t="shared" si="432"/>
        <v>0</v>
      </c>
      <c r="U2777" s="248">
        <f t="shared" si="433"/>
        <v>0</v>
      </c>
      <c r="V2777" s="13"/>
      <c r="W2777" s="7"/>
      <c r="AT2777" s="130"/>
      <c r="BF2777" s="33">
        <f t="shared" si="439"/>
        <v>41242</v>
      </c>
      <c r="BG2777" s="34">
        <f t="shared" si="434"/>
        <v>82.88000000000001</v>
      </c>
      <c r="BH2777" s="32">
        <f t="shared" si="435"/>
        <v>1</v>
      </c>
      <c r="BI2777" s="32">
        <f t="shared" si="436"/>
        <v>0</v>
      </c>
      <c r="BJ2777" s="69">
        <f t="shared" si="437"/>
        <v>0</v>
      </c>
      <c r="BK2777" s="158" t="str">
        <f t="shared" si="438"/>
        <v/>
      </c>
    </row>
    <row r="2778" spans="1:63" ht="12" customHeight="1" x14ac:dyDescent="0.2">
      <c r="A2778" s="8"/>
      <c r="B2778" s="7"/>
      <c r="C2778" s="7"/>
      <c r="D2778" s="7"/>
      <c r="E2778" s="7"/>
      <c r="F2778" s="7"/>
      <c r="G2778" s="7"/>
      <c r="H2778" s="7"/>
      <c r="I2778" s="10"/>
      <c r="J2778" s="25"/>
      <c r="K2778" s="250"/>
      <c r="L2778" s="31"/>
      <c r="M2778" s="9"/>
      <c r="N2778" s="11" t="s">
        <v>25</v>
      </c>
      <c r="O2778" s="39"/>
      <c r="P2778" s="47"/>
      <c r="Q2778" s="13"/>
      <c r="R2778" s="248">
        <f t="shared" si="430"/>
        <v>0</v>
      </c>
      <c r="S2778" s="248">
        <f t="shared" si="431"/>
        <v>0</v>
      </c>
      <c r="T2778" s="248">
        <f t="shared" si="432"/>
        <v>0</v>
      </c>
      <c r="U2778" s="248">
        <f t="shared" si="433"/>
        <v>0</v>
      </c>
      <c r="V2778" s="13"/>
      <c r="W2778" s="7"/>
      <c r="AT2778" s="130"/>
      <c r="BF2778" s="33">
        <f t="shared" si="439"/>
        <v>41242</v>
      </c>
      <c r="BG2778" s="34">
        <f t="shared" si="434"/>
        <v>82.88000000000001</v>
      </c>
      <c r="BH2778" s="32">
        <f t="shared" si="435"/>
        <v>1</v>
      </c>
      <c r="BI2778" s="32">
        <f t="shared" si="436"/>
        <v>0</v>
      </c>
      <c r="BJ2778" s="69">
        <f t="shared" si="437"/>
        <v>0</v>
      </c>
      <c r="BK2778" s="158" t="str">
        <f t="shared" si="438"/>
        <v/>
      </c>
    </row>
    <row r="2779" spans="1:63" ht="12" customHeight="1" x14ac:dyDescent="0.2">
      <c r="A2779" s="8"/>
      <c r="B2779" s="7"/>
      <c r="C2779" s="7"/>
      <c r="D2779" s="7"/>
      <c r="E2779" s="7"/>
      <c r="F2779" s="7"/>
      <c r="G2779" s="7"/>
      <c r="H2779" s="7"/>
      <c r="I2779" s="10"/>
      <c r="J2779" s="25"/>
      <c r="K2779" s="250"/>
      <c r="L2779" s="31"/>
      <c r="M2779" s="9"/>
      <c r="N2779" s="11" t="s">
        <v>25</v>
      </c>
      <c r="O2779" s="39"/>
      <c r="P2779" s="47"/>
      <c r="Q2779" s="13"/>
      <c r="R2779" s="248">
        <f t="shared" si="430"/>
        <v>0</v>
      </c>
      <c r="S2779" s="248">
        <f t="shared" si="431"/>
        <v>0</v>
      </c>
      <c r="T2779" s="248">
        <f t="shared" si="432"/>
        <v>0</v>
      </c>
      <c r="U2779" s="248">
        <f t="shared" si="433"/>
        <v>0</v>
      </c>
      <c r="V2779" s="13"/>
      <c r="W2779" s="7"/>
      <c r="AT2779" s="130"/>
      <c r="BF2779" s="33">
        <f t="shared" si="439"/>
        <v>41242</v>
      </c>
      <c r="BG2779" s="34">
        <f t="shared" si="434"/>
        <v>82.88000000000001</v>
      </c>
      <c r="BH2779" s="32">
        <f t="shared" si="435"/>
        <v>1</v>
      </c>
      <c r="BI2779" s="32">
        <f t="shared" si="436"/>
        <v>0</v>
      </c>
      <c r="BJ2779" s="69">
        <f t="shared" si="437"/>
        <v>0</v>
      </c>
      <c r="BK2779" s="158" t="str">
        <f t="shared" si="438"/>
        <v/>
      </c>
    </row>
    <row r="2780" spans="1:63" ht="12" customHeight="1" x14ac:dyDescent="0.2">
      <c r="A2780" s="8"/>
      <c r="B2780" s="7"/>
      <c r="C2780" s="7"/>
      <c r="D2780" s="7"/>
      <c r="E2780" s="7"/>
      <c r="F2780" s="7"/>
      <c r="G2780" s="7"/>
      <c r="H2780" s="7"/>
      <c r="I2780" s="10"/>
      <c r="J2780" s="25"/>
      <c r="K2780" s="250"/>
      <c r="L2780" s="31"/>
      <c r="M2780" s="9"/>
      <c r="N2780" s="11" t="s">
        <v>25</v>
      </c>
      <c r="O2780" s="39"/>
      <c r="P2780" s="47"/>
      <c r="Q2780" s="13"/>
      <c r="R2780" s="248">
        <f t="shared" si="430"/>
        <v>0</v>
      </c>
      <c r="S2780" s="248">
        <f t="shared" si="431"/>
        <v>0</v>
      </c>
      <c r="T2780" s="248">
        <f t="shared" si="432"/>
        <v>0</v>
      </c>
      <c r="U2780" s="248">
        <f t="shared" si="433"/>
        <v>0</v>
      </c>
      <c r="V2780" s="13"/>
      <c r="W2780" s="7"/>
      <c r="AT2780" s="130"/>
      <c r="BF2780" s="33">
        <f t="shared" si="439"/>
        <v>41242</v>
      </c>
      <c r="BG2780" s="34">
        <f t="shared" si="434"/>
        <v>82.88000000000001</v>
      </c>
      <c r="BH2780" s="32">
        <f t="shared" si="435"/>
        <v>1</v>
      </c>
      <c r="BI2780" s="32">
        <f t="shared" si="436"/>
        <v>0</v>
      </c>
      <c r="BJ2780" s="69">
        <f t="shared" si="437"/>
        <v>0</v>
      </c>
      <c r="BK2780" s="158" t="str">
        <f t="shared" si="438"/>
        <v/>
      </c>
    </row>
    <row r="2781" spans="1:63" ht="12" customHeight="1" x14ac:dyDescent="0.2">
      <c r="A2781" s="8"/>
      <c r="B2781" s="7"/>
      <c r="C2781" s="7"/>
      <c r="D2781" s="7"/>
      <c r="E2781" s="7"/>
      <c r="F2781" s="7"/>
      <c r="G2781" s="7"/>
      <c r="H2781" s="7"/>
      <c r="I2781" s="10"/>
      <c r="J2781" s="25"/>
      <c r="K2781" s="250"/>
      <c r="L2781" s="31"/>
      <c r="M2781" s="9"/>
      <c r="N2781" s="11" t="s">
        <v>25</v>
      </c>
      <c r="O2781" s="39"/>
      <c r="P2781" s="47"/>
      <c r="Q2781" s="13"/>
      <c r="R2781" s="248">
        <f t="shared" si="430"/>
        <v>0</v>
      </c>
      <c r="S2781" s="248">
        <f t="shared" si="431"/>
        <v>0</v>
      </c>
      <c r="T2781" s="248">
        <f t="shared" si="432"/>
        <v>0</v>
      </c>
      <c r="U2781" s="248">
        <f t="shared" si="433"/>
        <v>0</v>
      </c>
      <c r="V2781" s="13"/>
      <c r="W2781" s="7"/>
      <c r="AT2781" s="130"/>
      <c r="BF2781" s="33">
        <f t="shared" si="439"/>
        <v>41242</v>
      </c>
      <c r="BG2781" s="34">
        <f t="shared" si="434"/>
        <v>82.88000000000001</v>
      </c>
      <c r="BH2781" s="32">
        <f t="shared" si="435"/>
        <v>1</v>
      </c>
      <c r="BI2781" s="32">
        <f t="shared" si="436"/>
        <v>0</v>
      </c>
      <c r="BJ2781" s="69">
        <f t="shared" si="437"/>
        <v>0</v>
      </c>
      <c r="BK2781" s="158" t="str">
        <f t="shared" si="438"/>
        <v/>
      </c>
    </row>
    <row r="2782" spans="1:63" ht="12" customHeight="1" x14ac:dyDescent="0.2">
      <c r="A2782" s="8"/>
      <c r="B2782" s="7"/>
      <c r="C2782" s="7"/>
      <c r="D2782" s="7"/>
      <c r="E2782" s="7"/>
      <c r="F2782" s="7"/>
      <c r="G2782" s="7"/>
      <c r="H2782" s="7"/>
      <c r="I2782" s="10"/>
      <c r="J2782" s="25"/>
      <c r="K2782" s="250"/>
      <c r="L2782" s="31"/>
      <c r="M2782" s="9"/>
      <c r="N2782" s="11" t="s">
        <v>25</v>
      </c>
      <c r="O2782" s="39"/>
      <c r="P2782" s="47"/>
      <c r="Q2782" s="13"/>
      <c r="R2782" s="248">
        <f t="shared" si="430"/>
        <v>0</v>
      </c>
      <c r="S2782" s="248">
        <f t="shared" si="431"/>
        <v>0</v>
      </c>
      <c r="T2782" s="248">
        <f t="shared" si="432"/>
        <v>0</v>
      </c>
      <c r="U2782" s="248">
        <f t="shared" si="433"/>
        <v>0</v>
      </c>
      <c r="V2782" s="13"/>
      <c r="W2782" s="7"/>
      <c r="AT2782" s="130"/>
      <c r="BF2782" s="33">
        <f t="shared" si="439"/>
        <v>41242</v>
      </c>
      <c r="BG2782" s="34">
        <f t="shared" si="434"/>
        <v>82.88000000000001</v>
      </c>
      <c r="BH2782" s="32">
        <f t="shared" si="435"/>
        <v>1</v>
      </c>
      <c r="BI2782" s="32">
        <f t="shared" si="436"/>
        <v>0</v>
      </c>
      <c r="BJ2782" s="69">
        <f t="shared" si="437"/>
        <v>0</v>
      </c>
      <c r="BK2782" s="158" t="str">
        <f t="shared" si="438"/>
        <v/>
      </c>
    </row>
    <row r="2783" spans="1:63" ht="12" customHeight="1" x14ac:dyDescent="0.2">
      <c r="A2783" s="8"/>
      <c r="B2783" s="7"/>
      <c r="C2783" s="7"/>
      <c r="D2783" s="7"/>
      <c r="E2783" s="7"/>
      <c r="F2783" s="7"/>
      <c r="G2783" s="7"/>
      <c r="H2783" s="7"/>
      <c r="I2783" s="10"/>
      <c r="J2783" s="25"/>
      <c r="K2783" s="250"/>
      <c r="L2783" s="31"/>
      <c r="M2783" s="9"/>
      <c r="N2783" s="11" t="s">
        <v>25</v>
      </c>
      <c r="O2783" s="39"/>
      <c r="P2783" s="47"/>
      <c r="Q2783" s="13"/>
      <c r="R2783" s="248">
        <f t="shared" si="430"/>
        <v>0</v>
      </c>
      <c r="S2783" s="248">
        <f t="shared" si="431"/>
        <v>0</v>
      </c>
      <c r="T2783" s="248">
        <f t="shared" si="432"/>
        <v>0</v>
      </c>
      <c r="U2783" s="248">
        <f t="shared" si="433"/>
        <v>0</v>
      </c>
      <c r="V2783" s="13"/>
      <c r="W2783" s="7"/>
      <c r="AT2783" s="130"/>
      <c r="BF2783" s="33">
        <f t="shared" si="439"/>
        <v>41242</v>
      </c>
      <c r="BG2783" s="34">
        <f t="shared" si="434"/>
        <v>82.88000000000001</v>
      </c>
      <c r="BH2783" s="32">
        <f t="shared" si="435"/>
        <v>1</v>
      </c>
      <c r="BI2783" s="32">
        <f t="shared" si="436"/>
        <v>0</v>
      </c>
      <c r="BJ2783" s="69">
        <f t="shared" si="437"/>
        <v>0</v>
      </c>
      <c r="BK2783" s="158" t="str">
        <f t="shared" si="438"/>
        <v/>
      </c>
    </row>
    <row r="2784" spans="1:63" ht="12" customHeight="1" x14ac:dyDescent="0.2">
      <c r="A2784" s="8"/>
      <c r="B2784" s="7"/>
      <c r="C2784" s="7"/>
      <c r="D2784" s="7"/>
      <c r="E2784" s="7"/>
      <c r="F2784" s="7"/>
      <c r="G2784" s="7"/>
      <c r="H2784" s="7"/>
      <c r="I2784" s="10"/>
      <c r="J2784" s="25"/>
      <c r="K2784" s="250"/>
      <c r="L2784" s="31"/>
      <c r="M2784" s="9"/>
      <c r="N2784" s="11" t="s">
        <v>25</v>
      </c>
      <c r="O2784" s="39"/>
      <c r="P2784" s="47"/>
      <c r="Q2784" s="13"/>
      <c r="R2784" s="248">
        <f t="shared" si="430"/>
        <v>0</v>
      </c>
      <c r="S2784" s="248">
        <f t="shared" si="431"/>
        <v>0</v>
      </c>
      <c r="T2784" s="248">
        <f t="shared" si="432"/>
        <v>0</v>
      </c>
      <c r="U2784" s="248">
        <f t="shared" si="433"/>
        <v>0</v>
      </c>
      <c r="V2784" s="13"/>
      <c r="W2784" s="7"/>
      <c r="AT2784" s="130"/>
      <c r="BF2784" s="33">
        <f t="shared" si="439"/>
        <v>41242</v>
      </c>
      <c r="BG2784" s="34">
        <f t="shared" si="434"/>
        <v>82.88000000000001</v>
      </c>
      <c r="BH2784" s="32">
        <f t="shared" si="435"/>
        <v>1</v>
      </c>
      <c r="BI2784" s="32">
        <f t="shared" si="436"/>
        <v>0</v>
      </c>
      <c r="BJ2784" s="69">
        <f t="shared" si="437"/>
        <v>0</v>
      </c>
      <c r="BK2784" s="158" t="str">
        <f t="shared" si="438"/>
        <v/>
      </c>
    </row>
    <row r="2785" spans="1:63" ht="12" customHeight="1" x14ac:dyDescent="0.2">
      <c r="A2785" s="8"/>
      <c r="B2785" s="7"/>
      <c r="C2785" s="7"/>
      <c r="D2785" s="7"/>
      <c r="E2785" s="7"/>
      <c r="F2785" s="7"/>
      <c r="G2785" s="7"/>
      <c r="H2785" s="7"/>
      <c r="I2785" s="10"/>
      <c r="J2785" s="25"/>
      <c r="K2785" s="250"/>
      <c r="L2785" s="31"/>
      <c r="M2785" s="9"/>
      <c r="N2785" s="11" t="s">
        <v>25</v>
      </c>
      <c r="O2785" s="39"/>
      <c r="P2785" s="47"/>
      <c r="Q2785" s="13"/>
      <c r="R2785" s="248">
        <f t="shared" si="430"/>
        <v>0</v>
      </c>
      <c r="S2785" s="248">
        <f t="shared" si="431"/>
        <v>0</v>
      </c>
      <c r="T2785" s="248">
        <f t="shared" si="432"/>
        <v>0</v>
      </c>
      <c r="U2785" s="248">
        <f t="shared" si="433"/>
        <v>0</v>
      </c>
      <c r="V2785" s="13"/>
      <c r="W2785" s="7"/>
      <c r="AT2785" s="130"/>
      <c r="BF2785" s="33">
        <f t="shared" si="439"/>
        <v>41242</v>
      </c>
      <c r="BG2785" s="34">
        <f t="shared" si="434"/>
        <v>82.88000000000001</v>
      </c>
      <c r="BH2785" s="32">
        <f t="shared" si="435"/>
        <v>1</v>
      </c>
      <c r="BI2785" s="32">
        <f t="shared" si="436"/>
        <v>0</v>
      </c>
      <c r="BJ2785" s="69">
        <f t="shared" si="437"/>
        <v>0</v>
      </c>
      <c r="BK2785" s="158" t="str">
        <f t="shared" si="438"/>
        <v/>
      </c>
    </row>
    <row r="2786" spans="1:63" ht="12" customHeight="1" x14ac:dyDescent="0.2">
      <c r="A2786" s="8"/>
      <c r="B2786" s="7"/>
      <c r="C2786" s="7"/>
      <c r="D2786" s="7"/>
      <c r="E2786" s="7"/>
      <c r="F2786" s="7"/>
      <c r="G2786" s="7"/>
      <c r="H2786" s="7"/>
      <c r="I2786" s="10"/>
      <c r="J2786" s="25"/>
      <c r="K2786" s="250"/>
      <c r="L2786" s="31"/>
      <c r="M2786" s="9"/>
      <c r="N2786" s="11" t="s">
        <v>25</v>
      </c>
      <c r="O2786" s="39"/>
      <c r="P2786" s="47"/>
      <c r="Q2786" s="13"/>
      <c r="R2786" s="248">
        <f t="shared" si="430"/>
        <v>0</v>
      </c>
      <c r="S2786" s="248">
        <f t="shared" si="431"/>
        <v>0</v>
      </c>
      <c r="T2786" s="248">
        <f t="shared" si="432"/>
        <v>0</v>
      </c>
      <c r="U2786" s="248">
        <f t="shared" si="433"/>
        <v>0</v>
      </c>
      <c r="V2786" s="13"/>
      <c r="W2786" s="7"/>
      <c r="AT2786" s="130"/>
      <c r="BF2786" s="33">
        <f t="shared" si="439"/>
        <v>41242</v>
      </c>
      <c r="BG2786" s="34">
        <f t="shared" si="434"/>
        <v>82.88000000000001</v>
      </c>
      <c r="BH2786" s="32">
        <f t="shared" si="435"/>
        <v>1</v>
      </c>
      <c r="BI2786" s="32">
        <f t="shared" si="436"/>
        <v>0</v>
      </c>
      <c r="BJ2786" s="69">
        <f t="shared" si="437"/>
        <v>0</v>
      </c>
      <c r="BK2786" s="158" t="str">
        <f t="shared" si="438"/>
        <v/>
      </c>
    </row>
    <row r="2787" spans="1:63" ht="12" customHeight="1" x14ac:dyDescent="0.2">
      <c r="A2787" s="8"/>
      <c r="B2787" s="7"/>
      <c r="C2787" s="7"/>
      <c r="D2787" s="7"/>
      <c r="E2787" s="7"/>
      <c r="F2787" s="7"/>
      <c r="G2787" s="7"/>
      <c r="H2787" s="7"/>
      <c r="I2787" s="10"/>
      <c r="J2787" s="25"/>
      <c r="K2787" s="250"/>
      <c r="L2787" s="31"/>
      <c r="M2787" s="9"/>
      <c r="N2787" s="11" t="s">
        <v>25</v>
      </c>
      <c r="O2787" s="39"/>
      <c r="P2787" s="47"/>
      <c r="Q2787" s="13"/>
      <c r="R2787" s="248">
        <f t="shared" si="430"/>
        <v>0</v>
      </c>
      <c r="S2787" s="248">
        <f t="shared" si="431"/>
        <v>0</v>
      </c>
      <c r="T2787" s="248">
        <f t="shared" si="432"/>
        <v>0</v>
      </c>
      <c r="U2787" s="248">
        <f t="shared" si="433"/>
        <v>0</v>
      </c>
      <c r="V2787" s="13"/>
      <c r="W2787" s="7"/>
      <c r="AT2787" s="130"/>
      <c r="BF2787" s="33">
        <f t="shared" si="439"/>
        <v>41242</v>
      </c>
      <c r="BG2787" s="34">
        <f t="shared" si="434"/>
        <v>82.88000000000001</v>
      </c>
      <c r="BH2787" s="32">
        <f t="shared" si="435"/>
        <v>1</v>
      </c>
      <c r="BI2787" s="32">
        <f t="shared" si="436"/>
        <v>0</v>
      </c>
      <c r="BJ2787" s="69">
        <f t="shared" si="437"/>
        <v>0</v>
      </c>
      <c r="BK2787" s="158" t="str">
        <f t="shared" si="438"/>
        <v/>
      </c>
    </row>
    <row r="2788" spans="1:63" ht="12" customHeight="1" x14ac:dyDescent="0.2">
      <c r="A2788" s="8"/>
      <c r="B2788" s="7"/>
      <c r="C2788" s="7"/>
      <c r="D2788" s="7"/>
      <c r="E2788" s="7"/>
      <c r="F2788" s="7"/>
      <c r="G2788" s="7"/>
      <c r="H2788" s="7"/>
      <c r="I2788" s="10"/>
      <c r="J2788" s="25"/>
      <c r="K2788" s="250"/>
      <c r="L2788" s="31"/>
      <c r="M2788" s="9"/>
      <c r="N2788" s="11" t="s">
        <v>25</v>
      </c>
      <c r="O2788" s="39"/>
      <c r="P2788" s="47"/>
      <c r="Q2788" s="13"/>
      <c r="R2788" s="248">
        <f t="shared" si="430"/>
        <v>0</v>
      </c>
      <c r="S2788" s="248">
        <f t="shared" si="431"/>
        <v>0</v>
      </c>
      <c r="T2788" s="248">
        <f t="shared" si="432"/>
        <v>0</v>
      </c>
      <c r="U2788" s="248">
        <f t="shared" si="433"/>
        <v>0</v>
      </c>
      <c r="V2788" s="13"/>
      <c r="W2788" s="7"/>
      <c r="AT2788" s="130"/>
      <c r="BF2788" s="33">
        <f t="shared" si="439"/>
        <v>41242</v>
      </c>
      <c r="BG2788" s="34">
        <f t="shared" si="434"/>
        <v>82.88000000000001</v>
      </c>
      <c r="BH2788" s="32">
        <f t="shared" si="435"/>
        <v>1</v>
      </c>
      <c r="BI2788" s="32">
        <f t="shared" si="436"/>
        <v>0</v>
      </c>
      <c r="BJ2788" s="69">
        <f t="shared" si="437"/>
        <v>0</v>
      </c>
      <c r="BK2788" s="158" t="str">
        <f t="shared" si="438"/>
        <v/>
      </c>
    </row>
    <row r="2789" spans="1:63" ht="12" customHeight="1" x14ac:dyDescent="0.2">
      <c r="A2789" s="8"/>
      <c r="B2789" s="7"/>
      <c r="C2789" s="7"/>
      <c r="D2789" s="7"/>
      <c r="E2789" s="7"/>
      <c r="F2789" s="7"/>
      <c r="G2789" s="7"/>
      <c r="H2789" s="7"/>
      <c r="I2789" s="10"/>
      <c r="J2789" s="25"/>
      <c r="K2789" s="250"/>
      <c r="L2789" s="31"/>
      <c r="M2789" s="9"/>
      <c r="N2789" s="11" t="s">
        <v>25</v>
      </c>
      <c r="O2789" s="39"/>
      <c r="P2789" s="47"/>
      <c r="Q2789" s="13"/>
      <c r="R2789" s="248">
        <f t="shared" si="430"/>
        <v>0</v>
      </c>
      <c r="S2789" s="248">
        <f t="shared" si="431"/>
        <v>0</v>
      </c>
      <c r="T2789" s="248">
        <f t="shared" si="432"/>
        <v>0</v>
      </c>
      <c r="U2789" s="248">
        <f t="shared" si="433"/>
        <v>0</v>
      </c>
      <c r="V2789" s="13"/>
      <c r="W2789" s="7"/>
      <c r="AT2789" s="130"/>
      <c r="BF2789" s="33">
        <f t="shared" si="439"/>
        <v>41242</v>
      </c>
      <c r="BG2789" s="34">
        <f t="shared" si="434"/>
        <v>82.88000000000001</v>
      </c>
      <c r="BH2789" s="32">
        <f t="shared" si="435"/>
        <v>1</v>
      </c>
      <c r="BI2789" s="32">
        <f t="shared" si="436"/>
        <v>0</v>
      </c>
      <c r="BJ2789" s="69">
        <f t="shared" si="437"/>
        <v>0</v>
      </c>
      <c r="BK2789" s="158" t="str">
        <f t="shared" si="438"/>
        <v/>
      </c>
    </row>
    <row r="2790" spans="1:63" ht="12" customHeight="1" x14ac:dyDescent="0.2">
      <c r="A2790" s="8"/>
      <c r="B2790" s="7"/>
      <c r="C2790" s="7"/>
      <c r="D2790" s="7"/>
      <c r="E2790" s="7"/>
      <c r="F2790" s="7"/>
      <c r="G2790" s="7"/>
      <c r="H2790" s="7"/>
      <c r="I2790" s="10"/>
      <c r="J2790" s="25"/>
      <c r="K2790" s="250"/>
      <c r="L2790" s="31"/>
      <c r="M2790" s="9"/>
      <c r="N2790" s="11" t="s">
        <v>25</v>
      </c>
      <c r="O2790" s="39"/>
      <c r="P2790" s="47"/>
      <c r="Q2790" s="13"/>
      <c r="R2790" s="248">
        <f t="shared" si="430"/>
        <v>0</v>
      </c>
      <c r="S2790" s="248">
        <f t="shared" si="431"/>
        <v>0</v>
      </c>
      <c r="T2790" s="248">
        <f t="shared" si="432"/>
        <v>0</v>
      </c>
      <c r="U2790" s="248">
        <f t="shared" si="433"/>
        <v>0</v>
      </c>
      <c r="V2790" s="13"/>
      <c r="W2790" s="7"/>
      <c r="AT2790" s="130"/>
      <c r="BF2790" s="33">
        <f t="shared" si="439"/>
        <v>41242</v>
      </c>
      <c r="BG2790" s="34">
        <f t="shared" si="434"/>
        <v>82.88000000000001</v>
      </c>
      <c r="BH2790" s="32">
        <f t="shared" si="435"/>
        <v>1</v>
      </c>
      <c r="BI2790" s="32">
        <f t="shared" si="436"/>
        <v>0</v>
      </c>
      <c r="BJ2790" s="69">
        <f t="shared" si="437"/>
        <v>0</v>
      </c>
      <c r="BK2790" s="158" t="str">
        <f t="shared" si="438"/>
        <v/>
      </c>
    </row>
    <row r="2791" spans="1:63" ht="12" customHeight="1" x14ac:dyDescent="0.2">
      <c r="A2791" s="8"/>
      <c r="B2791" s="7"/>
      <c r="C2791" s="7"/>
      <c r="D2791" s="7"/>
      <c r="E2791" s="7"/>
      <c r="F2791" s="7"/>
      <c r="G2791" s="7"/>
      <c r="H2791" s="7"/>
      <c r="I2791" s="10"/>
      <c r="J2791" s="25"/>
      <c r="K2791" s="250"/>
      <c r="L2791" s="31"/>
      <c r="M2791" s="9"/>
      <c r="N2791" s="11" t="s">
        <v>25</v>
      </c>
      <c r="O2791" s="39"/>
      <c r="P2791" s="47"/>
      <c r="Q2791" s="13"/>
      <c r="R2791" s="248">
        <f t="shared" si="430"/>
        <v>0</v>
      </c>
      <c r="S2791" s="248">
        <f t="shared" si="431"/>
        <v>0</v>
      </c>
      <c r="T2791" s="248">
        <f t="shared" si="432"/>
        <v>0</v>
      </c>
      <c r="U2791" s="248">
        <f t="shared" si="433"/>
        <v>0</v>
      </c>
      <c r="V2791" s="13"/>
      <c r="W2791" s="7"/>
      <c r="AT2791" s="130"/>
      <c r="BF2791" s="33">
        <f t="shared" si="439"/>
        <v>41242</v>
      </c>
      <c r="BG2791" s="34">
        <f t="shared" si="434"/>
        <v>82.88000000000001</v>
      </c>
      <c r="BH2791" s="32">
        <f t="shared" si="435"/>
        <v>1</v>
      </c>
      <c r="BI2791" s="32">
        <f t="shared" si="436"/>
        <v>0</v>
      </c>
      <c r="BJ2791" s="69">
        <f t="shared" si="437"/>
        <v>0</v>
      </c>
      <c r="BK2791" s="158" t="str">
        <f t="shared" si="438"/>
        <v/>
      </c>
    </row>
    <row r="2792" spans="1:63" ht="12" customHeight="1" x14ac:dyDescent="0.2">
      <c r="A2792" s="8"/>
      <c r="B2792" s="7"/>
      <c r="C2792" s="7"/>
      <c r="D2792" s="7"/>
      <c r="E2792" s="7"/>
      <c r="F2792" s="7"/>
      <c r="G2792" s="7"/>
      <c r="H2792" s="7"/>
      <c r="I2792" s="10"/>
      <c r="J2792" s="25"/>
      <c r="K2792" s="250"/>
      <c r="L2792" s="31"/>
      <c r="M2792" s="9"/>
      <c r="N2792" s="11" t="s">
        <v>25</v>
      </c>
      <c r="O2792" s="39"/>
      <c r="P2792" s="47"/>
      <c r="Q2792" s="13"/>
      <c r="R2792" s="248">
        <f t="shared" si="430"/>
        <v>0</v>
      </c>
      <c r="S2792" s="248">
        <f t="shared" si="431"/>
        <v>0</v>
      </c>
      <c r="T2792" s="248">
        <f t="shared" si="432"/>
        <v>0</v>
      </c>
      <c r="U2792" s="248">
        <f t="shared" si="433"/>
        <v>0</v>
      </c>
      <c r="V2792" s="13"/>
      <c r="W2792" s="7"/>
      <c r="AT2792" s="130"/>
      <c r="BF2792" s="33">
        <f t="shared" si="439"/>
        <v>41242</v>
      </c>
      <c r="BG2792" s="34">
        <f t="shared" si="434"/>
        <v>82.88000000000001</v>
      </c>
      <c r="BH2792" s="32">
        <f t="shared" si="435"/>
        <v>1</v>
      </c>
      <c r="BI2792" s="32">
        <f t="shared" si="436"/>
        <v>0</v>
      </c>
      <c r="BJ2792" s="69">
        <f t="shared" si="437"/>
        <v>0</v>
      </c>
      <c r="BK2792" s="158" t="str">
        <f t="shared" si="438"/>
        <v/>
      </c>
    </row>
    <row r="2793" spans="1:63" ht="12" customHeight="1" x14ac:dyDescent="0.2">
      <c r="A2793" s="8"/>
      <c r="B2793" s="7"/>
      <c r="C2793" s="7"/>
      <c r="D2793" s="7"/>
      <c r="E2793" s="7"/>
      <c r="F2793" s="7"/>
      <c r="G2793" s="7"/>
      <c r="H2793" s="7"/>
      <c r="I2793" s="10"/>
      <c r="J2793" s="25"/>
      <c r="K2793" s="250"/>
      <c r="L2793" s="31"/>
      <c r="M2793" s="9"/>
      <c r="N2793" s="11" t="s">
        <v>25</v>
      </c>
      <c r="O2793" s="39"/>
      <c r="P2793" s="47"/>
      <c r="Q2793" s="13"/>
      <c r="R2793" s="248">
        <f t="shared" si="430"/>
        <v>0</v>
      </c>
      <c r="S2793" s="248">
        <f t="shared" si="431"/>
        <v>0</v>
      </c>
      <c r="T2793" s="248">
        <f t="shared" si="432"/>
        <v>0</v>
      </c>
      <c r="U2793" s="248">
        <f t="shared" si="433"/>
        <v>0</v>
      </c>
      <c r="V2793" s="13"/>
      <c r="W2793" s="7"/>
      <c r="AT2793" s="130"/>
      <c r="BF2793" s="33">
        <f t="shared" si="439"/>
        <v>41242</v>
      </c>
      <c r="BG2793" s="34">
        <f t="shared" si="434"/>
        <v>82.88000000000001</v>
      </c>
      <c r="BH2793" s="32">
        <f t="shared" si="435"/>
        <v>1</v>
      </c>
      <c r="BI2793" s="32">
        <f t="shared" si="436"/>
        <v>0</v>
      </c>
      <c r="BJ2793" s="69">
        <f t="shared" si="437"/>
        <v>0</v>
      </c>
      <c r="BK2793" s="158" t="str">
        <f t="shared" si="438"/>
        <v/>
      </c>
    </row>
    <row r="2794" spans="1:63" ht="12" customHeight="1" x14ac:dyDescent="0.2">
      <c r="A2794" s="8"/>
      <c r="B2794" s="7"/>
      <c r="C2794" s="7"/>
      <c r="D2794" s="7"/>
      <c r="E2794" s="7"/>
      <c r="F2794" s="7"/>
      <c r="G2794" s="7"/>
      <c r="H2794" s="7"/>
      <c r="I2794" s="10"/>
      <c r="J2794" s="25"/>
      <c r="K2794" s="250"/>
      <c r="L2794" s="31"/>
      <c r="M2794" s="9"/>
      <c r="N2794" s="11" t="s">
        <v>25</v>
      </c>
      <c r="O2794" s="39"/>
      <c r="P2794" s="47"/>
      <c r="Q2794" s="13"/>
      <c r="R2794" s="248">
        <f t="shared" si="430"/>
        <v>0</v>
      </c>
      <c r="S2794" s="248">
        <f t="shared" si="431"/>
        <v>0</v>
      </c>
      <c r="T2794" s="248">
        <f t="shared" si="432"/>
        <v>0</v>
      </c>
      <c r="U2794" s="248">
        <f t="shared" si="433"/>
        <v>0</v>
      </c>
      <c r="V2794" s="13"/>
      <c r="W2794" s="7"/>
      <c r="AT2794" s="130"/>
      <c r="BF2794" s="33">
        <f t="shared" si="439"/>
        <v>41242</v>
      </c>
      <c r="BG2794" s="34">
        <f t="shared" si="434"/>
        <v>82.88000000000001</v>
      </c>
      <c r="BH2794" s="32">
        <f t="shared" si="435"/>
        <v>1</v>
      </c>
      <c r="BI2794" s="32">
        <f t="shared" si="436"/>
        <v>0</v>
      </c>
      <c r="BJ2794" s="69">
        <f t="shared" si="437"/>
        <v>0</v>
      </c>
      <c r="BK2794" s="158" t="str">
        <f t="shared" si="438"/>
        <v/>
      </c>
    </row>
    <row r="2795" spans="1:63" ht="12" customHeight="1" x14ac:dyDescent="0.2">
      <c r="A2795" s="8"/>
      <c r="B2795" s="7"/>
      <c r="C2795" s="7"/>
      <c r="D2795" s="7"/>
      <c r="E2795" s="7"/>
      <c r="F2795" s="7"/>
      <c r="G2795" s="7"/>
      <c r="H2795" s="7"/>
      <c r="I2795" s="10"/>
      <c r="J2795" s="25"/>
      <c r="K2795" s="250"/>
      <c r="L2795" s="31"/>
      <c r="M2795" s="9"/>
      <c r="N2795" s="11" t="s">
        <v>25</v>
      </c>
      <c r="O2795" s="39"/>
      <c r="P2795" s="47"/>
      <c r="Q2795" s="13"/>
      <c r="R2795" s="248">
        <f t="shared" si="430"/>
        <v>0</v>
      </c>
      <c r="S2795" s="248">
        <f t="shared" si="431"/>
        <v>0</v>
      </c>
      <c r="T2795" s="248">
        <f t="shared" si="432"/>
        <v>0</v>
      </c>
      <c r="U2795" s="248">
        <f t="shared" si="433"/>
        <v>0</v>
      </c>
      <c r="V2795" s="13"/>
      <c r="W2795" s="7"/>
      <c r="AT2795" s="130"/>
      <c r="BF2795" s="33">
        <f t="shared" si="439"/>
        <v>41242</v>
      </c>
      <c r="BG2795" s="34">
        <f t="shared" si="434"/>
        <v>82.88000000000001</v>
      </c>
      <c r="BH2795" s="32">
        <f t="shared" si="435"/>
        <v>1</v>
      </c>
      <c r="BI2795" s="32">
        <f t="shared" si="436"/>
        <v>0</v>
      </c>
      <c r="BJ2795" s="69">
        <f t="shared" si="437"/>
        <v>0</v>
      </c>
      <c r="BK2795" s="158" t="str">
        <f t="shared" si="438"/>
        <v/>
      </c>
    </row>
    <row r="2796" spans="1:63" ht="12" customHeight="1" x14ac:dyDescent="0.2">
      <c r="A2796" s="8"/>
      <c r="B2796" s="7"/>
      <c r="C2796" s="7"/>
      <c r="D2796" s="7"/>
      <c r="E2796" s="7"/>
      <c r="F2796" s="7"/>
      <c r="G2796" s="7"/>
      <c r="H2796" s="7"/>
      <c r="I2796" s="10"/>
      <c r="J2796" s="25"/>
      <c r="K2796" s="250"/>
      <c r="L2796" s="31"/>
      <c r="M2796" s="9"/>
      <c r="N2796" s="11" t="s">
        <v>25</v>
      </c>
      <c r="O2796" s="39"/>
      <c r="P2796" s="47"/>
      <c r="Q2796" s="13"/>
      <c r="R2796" s="248">
        <f t="shared" si="430"/>
        <v>0</v>
      </c>
      <c r="S2796" s="248">
        <f t="shared" si="431"/>
        <v>0</v>
      </c>
      <c r="T2796" s="248">
        <f t="shared" si="432"/>
        <v>0</v>
      </c>
      <c r="U2796" s="248">
        <f t="shared" si="433"/>
        <v>0</v>
      </c>
      <c r="V2796" s="13"/>
      <c r="W2796" s="7"/>
      <c r="AT2796" s="130"/>
      <c r="BF2796" s="33">
        <f t="shared" si="439"/>
        <v>41242</v>
      </c>
      <c r="BG2796" s="34">
        <f t="shared" si="434"/>
        <v>82.88000000000001</v>
      </c>
      <c r="BH2796" s="32">
        <f t="shared" si="435"/>
        <v>1</v>
      </c>
      <c r="BI2796" s="32">
        <f t="shared" si="436"/>
        <v>0</v>
      </c>
      <c r="BJ2796" s="69">
        <f t="shared" si="437"/>
        <v>0</v>
      </c>
      <c r="BK2796" s="158" t="str">
        <f t="shared" si="438"/>
        <v/>
      </c>
    </row>
    <row r="2797" spans="1:63" ht="12" customHeight="1" x14ac:dyDescent="0.2">
      <c r="A2797" s="8"/>
      <c r="B2797" s="7"/>
      <c r="C2797" s="7"/>
      <c r="D2797" s="7"/>
      <c r="E2797" s="7"/>
      <c r="F2797" s="7"/>
      <c r="G2797" s="7"/>
      <c r="H2797" s="7"/>
      <c r="I2797" s="10"/>
      <c r="J2797" s="25"/>
      <c r="K2797" s="250"/>
      <c r="L2797" s="31"/>
      <c r="M2797" s="9"/>
      <c r="N2797" s="11" t="s">
        <v>25</v>
      </c>
      <c r="O2797" s="39"/>
      <c r="P2797" s="47"/>
      <c r="Q2797" s="13"/>
      <c r="R2797" s="248">
        <f t="shared" si="430"/>
        <v>0</v>
      </c>
      <c r="S2797" s="248">
        <f t="shared" si="431"/>
        <v>0</v>
      </c>
      <c r="T2797" s="248">
        <f t="shared" si="432"/>
        <v>0</v>
      </c>
      <c r="U2797" s="248">
        <f t="shared" si="433"/>
        <v>0</v>
      </c>
      <c r="V2797" s="13"/>
      <c r="W2797" s="7"/>
      <c r="AT2797" s="130"/>
      <c r="BF2797" s="33">
        <f t="shared" si="439"/>
        <v>41242</v>
      </c>
      <c r="BG2797" s="34">
        <f t="shared" si="434"/>
        <v>82.88000000000001</v>
      </c>
      <c r="BH2797" s="32">
        <f t="shared" si="435"/>
        <v>1</v>
      </c>
      <c r="BI2797" s="32">
        <f t="shared" si="436"/>
        <v>0</v>
      </c>
      <c r="BJ2797" s="69">
        <f t="shared" si="437"/>
        <v>0</v>
      </c>
      <c r="BK2797" s="158" t="str">
        <f t="shared" si="438"/>
        <v/>
      </c>
    </row>
    <row r="2798" spans="1:63" ht="12" customHeight="1" x14ac:dyDescent="0.2">
      <c r="A2798" s="8"/>
      <c r="B2798" s="7"/>
      <c r="C2798" s="7"/>
      <c r="D2798" s="7"/>
      <c r="E2798" s="7"/>
      <c r="F2798" s="7"/>
      <c r="G2798" s="7"/>
      <c r="H2798" s="7"/>
      <c r="I2798" s="10"/>
      <c r="J2798" s="25"/>
      <c r="K2798" s="250"/>
      <c r="L2798" s="31"/>
      <c r="M2798" s="9"/>
      <c r="N2798" s="11" t="s">
        <v>25</v>
      </c>
      <c r="O2798" s="39"/>
      <c r="P2798" s="47"/>
      <c r="Q2798" s="13"/>
      <c r="R2798" s="248">
        <f t="shared" si="430"/>
        <v>0</v>
      </c>
      <c r="S2798" s="248">
        <f t="shared" si="431"/>
        <v>0</v>
      </c>
      <c r="T2798" s="248">
        <f t="shared" si="432"/>
        <v>0</v>
      </c>
      <c r="U2798" s="248">
        <f t="shared" si="433"/>
        <v>0</v>
      </c>
      <c r="V2798" s="13"/>
      <c r="W2798" s="7"/>
      <c r="AT2798" s="130"/>
      <c r="BF2798" s="33">
        <f t="shared" si="439"/>
        <v>41242</v>
      </c>
      <c r="BG2798" s="34">
        <f t="shared" si="434"/>
        <v>82.88000000000001</v>
      </c>
      <c r="BH2798" s="32">
        <f t="shared" si="435"/>
        <v>1</v>
      </c>
      <c r="BI2798" s="32">
        <f t="shared" si="436"/>
        <v>0</v>
      </c>
      <c r="BJ2798" s="69">
        <f t="shared" si="437"/>
        <v>0</v>
      </c>
      <c r="BK2798" s="158" t="str">
        <f t="shared" si="438"/>
        <v/>
      </c>
    </row>
    <row r="2799" spans="1:63" ht="12" customHeight="1" x14ac:dyDescent="0.2">
      <c r="A2799" s="8"/>
      <c r="B2799" s="7"/>
      <c r="C2799" s="7"/>
      <c r="D2799" s="7"/>
      <c r="E2799" s="7"/>
      <c r="F2799" s="7"/>
      <c r="G2799" s="7"/>
      <c r="H2799" s="7"/>
      <c r="I2799" s="10"/>
      <c r="J2799" s="25"/>
      <c r="K2799" s="250"/>
      <c r="L2799" s="31"/>
      <c r="M2799" s="9"/>
      <c r="N2799" s="11" t="s">
        <v>25</v>
      </c>
      <c r="O2799" s="39"/>
      <c r="P2799" s="47"/>
      <c r="Q2799" s="13"/>
      <c r="R2799" s="248">
        <f t="shared" si="430"/>
        <v>0</v>
      </c>
      <c r="S2799" s="248">
        <f t="shared" si="431"/>
        <v>0</v>
      </c>
      <c r="T2799" s="248">
        <f t="shared" si="432"/>
        <v>0</v>
      </c>
      <c r="U2799" s="248">
        <f t="shared" si="433"/>
        <v>0</v>
      </c>
      <c r="V2799" s="13"/>
      <c r="W2799" s="7"/>
      <c r="AT2799" s="130"/>
      <c r="BF2799" s="33">
        <f t="shared" si="439"/>
        <v>41242</v>
      </c>
      <c r="BG2799" s="34">
        <f t="shared" si="434"/>
        <v>82.88000000000001</v>
      </c>
      <c r="BH2799" s="32">
        <f t="shared" si="435"/>
        <v>1</v>
      </c>
      <c r="BI2799" s="32">
        <f t="shared" si="436"/>
        <v>0</v>
      </c>
      <c r="BJ2799" s="69">
        <f t="shared" si="437"/>
        <v>0</v>
      </c>
      <c r="BK2799" s="158" t="str">
        <f t="shared" si="438"/>
        <v/>
      </c>
    </row>
    <row r="2800" spans="1:63" ht="12" customHeight="1" x14ac:dyDescent="0.2">
      <c r="A2800" s="8"/>
      <c r="B2800" s="7"/>
      <c r="C2800" s="7"/>
      <c r="D2800" s="7"/>
      <c r="E2800" s="7"/>
      <c r="F2800" s="7"/>
      <c r="G2800" s="7"/>
      <c r="H2800" s="7"/>
      <c r="I2800" s="10"/>
      <c r="J2800" s="25"/>
      <c r="K2800" s="250"/>
      <c r="L2800" s="31"/>
      <c r="M2800" s="9"/>
      <c r="N2800" s="11" t="s">
        <v>25</v>
      </c>
      <c r="O2800" s="39"/>
      <c r="P2800" s="47"/>
      <c r="Q2800" s="13"/>
      <c r="R2800" s="248">
        <f t="shared" si="430"/>
        <v>0</v>
      </c>
      <c r="S2800" s="248">
        <f t="shared" si="431"/>
        <v>0</v>
      </c>
      <c r="T2800" s="248">
        <f t="shared" si="432"/>
        <v>0</v>
      </c>
      <c r="U2800" s="248">
        <f t="shared" si="433"/>
        <v>0</v>
      </c>
      <c r="V2800" s="13"/>
      <c r="W2800" s="7"/>
      <c r="AT2800" s="130"/>
      <c r="BF2800" s="33">
        <f t="shared" si="439"/>
        <v>41242</v>
      </c>
      <c r="BG2800" s="34">
        <f t="shared" si="434"/>
        <v>82.88000000000001</v>
      </c>
      <c r="BH2800" s="32">
        <f t="shared" si="435"/>
        <v>1</v>
      </c>
      <c r="BI2800" s="32">
        <f t="shared" si="436"/>
        <v>0</v>
      </c>
      <c r="BJ2800" s="69">
        <f t="shared" si="437"/>
        <v>0</v>
      </c>
      <c r="BK2800" s="158" t="str">
        <f t="shared" si="438"/>
        <v/>
      </c>
    </row>
    <row r="2801" spans="1:63" ht="12" customHeight="1" x14ac:dyDescent="0.2">
      <c r="A2801" s="8"/>
      <c r="B2801" s="7"/>
      <c r="C2801" s="7"/>
      <c r="D2801" s="7"/>
      <c r="E2801" s="7"/>
      <c r="F2801" s="7"/>
      <c r="G2801" s="7"/>
      <c r="H2801" s="7"/>
      <c r="I2801" s="10"/>
      <c r="J2801" s="25"/>
      <c r="K2801" s="250"/>
      <c r="L2801" s="31"/>
      <c r="M2801" s="9"/>
      <c r="N2801" s="11" t="s">
        <v>25</v>
      </c>
      <c r="O2801" s="39"/>
      <c r="P2801" s="47"/>
      <c r="Q2801" s="13"/>
      <c r="R2801" s="248">
        <f t="shared" si="430"/>
        <v>0</v>
      </c>
      <c r="S2801" s="248">
        <f t="shared" si="431"/>
        <v>0</v>
      </c>
      <c r="T2801" s="248">
        <f t="shared" si="432"/>
        <v>0</v>
      </c>
      <c r="U2801" s="248">
        <f t="shared" si="433"/>
        <v>0</v>
      </c>
      <c r="V2801" s="13"/>
      <c r="W2801" s="7"/>
      <c r="AT2801" s="130"/>
      <c r="BF2801" s="33">
        <f t="shared" si="439"/>
        <v>41242</v>
      </c>
      <c r="BG2801" s="34">
        <f t="shared" si="434"/>
        <v>82.88000000000001</v>
      </c>
      <c r="BH2801" s="32">
        <f t="shared" si="435"/>
        <v>1</v>
      </c>
      <c r="BI2801" s="32">
        <f t="shared" si="436"/>
        <v>0</v>
      </c>
      <c r="BJ2801" s="69">
        <f t="shared" si="437"/>
        <v>0</v>
      </c>
      <c r="BK2801" s="158" t="str">
        <f t="shared" si="438"/>
        <v/>
      </c>
    </row>
    <row r="2802" spans="1:63" ht="12" customHeight="1" x14ac:dyDescent="0.2">
      <c r="A2802" s="8"/>
      <c r="B2802" s="7"/>
      <c r="C2802" s="7"/>
      <c r="D2802" s="7"/>
      <c r="E2802" s="7"/>
      <c r="F2802" s="7"/>
      <c r="G2802" s="7"/>
      <c r="H2802" s="7"/>
      <c r="I2802" s="10"/>
      <c r="J2802" s="25"/>
      <c r="K2802" s="250"/>
      <c r="L2802" s="31"/>
      <c r="M2802" s="9"/>
      <c r="N2802" s="11" t="s">
        <v>25</v>
      </c>
      <c r="O2802" s="39"/>
      <c r="P2802" s="47"/>
      <c r="Q2802" s="13"/>
      <c r="R2802" s="248">
        <f t="shared" si="430"/>
        <v>0</v>
      </c>
      <c r="S2802" s="248">
        <f t="shared" si="431"/>
        <v>0</v>
      </c>
      <c r="T2802" s="248">
        <f t="shared" si="432"/>
        <v>0</v>
      </c>
      <c r="U2802" s="248">
        <f t="shared" si="433"/>
        <v>0</v>
      </c>
      <c r="V2802" s="13"/>
      <c r="W2802" s="7"/>
      <c r="AT2802" s="130"/>
      <c r="BF2802" s="33">
        <f t="shared" si="439"/>
        <v>41242</v>
      </c>
      <c r="BG2802" s="34">
        <f t="shared" si="434"/>
        <v>82.88000000000001</v>
      </c>
      <c r="BH2802" s="32">
        <f t="shared" si="435"/>
        <v>1</v>
      </c>
      <c r="BI2802" s="32">
        <f t="shared" si="436"/>
        <v>0</v>
      </c>
      <c r="BJ2802" s="69">
        <f t="shared" si="437"/>
        <v>0</v>
      </c>
      <c r="BK2802" s="158" t="str">
        <f t="shared" si="438"/>
        <v/>
      </c>
    </row>
    <row r="2803" spans="1:63" ht="12" customHeight="1" x14ac:dyDescent="0.2">
      <c r="A2803" s="8"/>
      <c r="B2803" s="7"/>
      <c r="C2803" s="7"/>
      <c r="D2803" s="7"/>
      <c r="E2803" s="7"/>
      <c r="F2803" s="7"/>
      <c r="G2803" s="7"/>
      <c r="H2803" s="7"/>
      <c r="I2803" s="10"/>
      <c r="J2803" s="25"/>
      <c r="K2803" s="250"/>
      <c r="L2803" s="31"/>
      <c r="M2803" s="9"/>
      <c r="N2803" s="11" t="s">
        <v>25</v>
      </c>
      <c r="O2803" s="39"/>
      <c r="P2803" s="47"/>
      <c r="Q2803" s="13"/>
      <c r="R2803" s="248">
        <f t="shared" si="430"/>
        <v>0</v>
      </c>
      <c r="S2803" s="248">
        <f t="shared" si="431"/>
        <v>0</v>
      </c>
      <c r="T2803" s="248">
        <f t="shared" si="432"/>
        <v>0</v>
      </c>
      <c r="U2803" s="248">
        <f t="shared" si="433"/>
        <v>0</v>
      </c>
      <c r="V2803" s="13"/>
      <c r="W2803" s="7"/>
      <c r="AT2803" s="130"/>
      <c r="BF2803" s="33">
        <f t="shared" si="439"/>
        <v>41242</v>
      </c>
      <c r="BG2803" s="34">
        <f t="shared" si="434"/>
        <v>82.88000000000001</v>
      </c>
      <c r="BH2803" s="32">
        <f t="shared" si="435"/>
        <v>1</v>
      </c>
      <c r="BI2803" s="32">
        <f t="shared" si="436"/>
        <v>0</v>
      </c>
      <c r="BJ2803" s="69">
        <f t="shared" si="437"/>
        <v>0</v>
      </c>
      <c r="BK2803" s="158" t="str">
        <f t="shared" si="438"/>
        <v/>
      </c>
    </row>
    <row r="2804" spans="1:63" ht="12" customHeight="1" x14ac:dyDescent="0.2">
      <c r="A2804" s="8"/>
      <c r="B2804" s="7"/>
      <c r="C2804" s="7"/>
      <c r="D2804" s="7"/>
      <c r="E2804" s="7"/>
      <c r="F2804" s="7"/>
      <c r="G2804" s="7"/>
      <c r="H2804" s="7"/>
      <c r="I2804" s="10"/>
      <c r="J2804" s="25"/>
      <c r="K2804" s="250"/>
      <c r="L2804" s="31"/>
      <c r="M2804" s="9"/>
      <c r="N2804" s="11" t="s">
        <v>25</v>
      </c>
      <c r="O2804" s="39"/>
      <c r="P2804" s="47"/>
      <c r="Q2804" s="13"/>
      <c r="R2804" s="248">
        <f t="shared" si="430"/>
        <v>0</v>
      </c>
      <c r="S2804" s="248">
        <f t="shared" si="431"/>
        <v>0</v>
      </c>
      <c r="T2804" s="248">
        <f t="shared" si="432"/>
        <v>0</v>
      </c>
      <c r="U2804" s="248">
        <f t="shared" si="433"/>
        <v>0</v>
      </c>
      <c r="V2804" s="13"/>
      <c r="W2804" s="7"/>
      <c r="AT2804" s="130"/>
      <c r="BF2804" s="33">
        <f t="shared" si="439"/>
        <v>41242</v>
      </c>
      <c r="BG2804" s="34">
        <f t="shared" si="434"/>
        <v>82.88000000000001</v>
      </c>
      <c r="BH2804" s="32">
        <f t="shared" si="435"/>
        <v>1</v>
      </c>
      <c r="BI2804" s="32">
        <f t="shared" si="436"/>
        <v>0</v>
      </c>
      <c r="BJ2804" s="69">
        <f t="shared" si="437"/>
        <v>0</v>
      </c>
      <c r="BK2804" s="158" t="str">
        <f t="shared" si="438"/>
        <v/>
      </c>
    </row>
    <row r="2805" spans="1:63" ht="12" customHeight="1" x14ac:dyDescent="0.2">
      <c r="A2805" s="8"/>
      <c r="B2805" s="7"/>
      <c r="C2805" s="7"/>
      <c r="D2805" s="7"/>
      <c r="E2805" s="7"/>
      <c r="F2805" s="7"/>
      <c r="G2805" s="7"/>
      <c r="H2805" s="7"/>
      <c r="I2805" s="10"/>
      <c r="J2805" s="25"/>
      <c r="K2805" s="250"/>
      <c r="L2805" s="31"/>
      <c r="M2805" s="9"/>
      <c r="N2805" s="11" t="s">
        <v>25</v>
      </c>
      <c r="O2805" s="39"/>
      <c r="P2805" s="47"/>
      <c r="Q2805" s="13"/>
      <c r="R2805" s="248">
        <f t="shared" si="430"/>
        <v>0</v>
      </c>
      <c r="S2805" s="248">
        <f t="shared" si="431"/>
        <v>0</v>
      </c>
      <c r="T2805" s="248">
        <f t="shared" si="432"/>
        <v>0</v>
      </c>
      <c r="U2805" s="248">
        <f t="shared" si="433"/>
        <v>0</v>
      </c>
      <c r="V2805" s="13"/>
      <c r="W2805" s="7"/>
      <c r="AT2805" s="130"/>
      <c r="BF2805" s="33">
        <f t="shared" si="439"/>
        <v>41242</v>
      </c>
      <c r="BG2805" s="34">
        <f t="shared" si="434"/>
        <v>82.88000000000001</v>
      </c>
      <c r="BH2805" s="32">
        <f t="shared" si="435"/>
        <v>1</v>
      </c>
      <c r="BI2805" s="32">
        <f t="shared" si="436"/>
        <v>0</v>
      </c>
      <c r="BJ2805" s="69">
        <f t="shared" si="437"/>
        <v>0</v>
      </c>
      <c r="BK2805" s="158" t="str">
        <f t="shared" si="438"/>
        <v/>
      </c>
    </row>
    <row r="2806" spans="1:63" ht="12" customHeight="1" x14ac:dyDescent="0.2">
      <c r="A2806" s="8"/>
      <c r="B2806" s="7"/>
      <c r="C2806" s="7"/>
      <c r="D2806" s="7"/>
      <c r="E2806" s="7"/>
      <c r="F2806" s="7"/>
      <c r="G2806" s="7"/>
      <c r="H2806" s="7"/>
      <c r="I2806" s="10"/>
      <c r="J2806" s="25"/>
      <c r="K2806" s="250"/>
      <c r="L2806" s="31"/>
      <c r="M2806" s="9"/>
      <c r="N2806" s="11" t="s">
        <v>25</v>
      </c>
      <c r="O2806" s="39"/>
      <c r="P2806" s="47"/>
      <c r="Q2806" s="13"/>
      <c r="R2806" s="248">
        <f t="shared" si="430"/>
        <v>0</v>
      </c>
      <c r="S2806" s="248">
        <f t="shared" si="431"/>
        <v>0</v>
      </c>
      <c r="T2806" s="248">
        <f t="shared" si="432"/>
        <v>0</v>
      </c>
      <c r="U2806" s="248">
        <f t="shared" si="433"/>
        <v>0</v>
      </c>
      <c r="V2806" s="13"/>
      <c r="W2806" s="7"/>
      <c r="AT2806" s="130"/>
      <c r="BF2806" s="33">
        <f t="shared" si="439"/>
        <v>41242</v>
      </c>
      <c r="BG2806" s="34">
        <f t="shared" si="434"/>
        <v>82.88000000000001</v>
      </c>
      <c r="BH2806" s="32">
        <f t="shared" si="435"/>
        <v>1</v>
      </c>
      <c r="BI2806" s="32">
        <f t="shared" si="436"/>
        <v>0</v>
      </c>
      <c r="BJ2806" s="69">
        <f t="shared" si="437"/>
        <v>0</v>
      </c>
      <c r="BK2806" s="158" t="str">
        <f t="shared" si="438"/>
        <v/>
      </c>
    </row>
    <row r="2807" spans="1:63" ht="12" customHeight="1" x14ac:dyDescent="0.2">
      <c r="A2807" s="8"/>
      <c r="B2807" s="7"/>
      <c r="C2807" s="7"/>
      <c r="D2807" s="7"/>
      <c r="E2807" s="7"/>
      <c r="F2807" s="7"/>
      <c r="G2807" s="7"/>
      <c r="H2807" s="7"/>
      <c r="I2807" s="10"/>
      <c r="J2807" s="25"/>
      <c r="K2807" s="250"/>
      <c r="L2807" s="31"/>
      <c r="M2807" s="9"/>
      <c r="N2807" s="11" t="s">
        <v>25</v>
      </c>
      <c r="O2807" s="39"/>
      <c r="P2807" s="47"/>
      <c r="Q2807" s="13"/>
      <c r="R2807" s="248">
        <f t="shared" si="430"/>
        <v>0</v>
      </c>
      <c r="S2807" s="248">
        <f t="shared" si="431"/>
        <v>0</v>
      </c>
      <c r="T2807" s="248">
        <f t="shared" si="432"/>
        <v>0</v>
      </c>
      <c r="U2807" s="248">
        <f t="shared" si="433"/>
        <v>0</v>
      </c>
      <c r="V2807" s="13"/>
      <c r="W2807" s="7"/>
      <c r="AT2807" s="130"/>
      <c r="BF2807" s="33">
        <f t="shared" si="439"/>
        <v>41242</v>
      </c>
      <c r="BG2807" s="34">
        <f t="shared" si="434"/>
        <v>82.88000000000001</v>
      </c>
      <c r="BH2807" s="32">
        <f t="shared" si="435"/>
        <v>1</v>
      </c>
      <c r="BI2807" s="32">
        <f t="shared" si="436"/>
        <v>0</v>
      </c>
      <c r="BJ2807" s="69">
        <f t="shared" si="437"/>
        <v>0</v>
      </c>
      <c r="BK2807" s="158" t="str">
        <f t="shared" si="438"/>
        <v/>
      </c>
    </row>
    <row r="2808" spans="1:63" ht="12" customHeight="1" x14ac:dyDescent="0.2">
      <c r="A2808" s="8"/>
      <c r="B2808" s="7"/>
      <c r="C2808" s="7"/>
      <c r="D2808" s="7"/>
      <c r="E2808" s="7"/>
      <c r="F2808" s="7"/>
      <c r="G2808" s="7"/>
      <c r="H2808" s="7"/>
      <c r="I2808" s="10"/>
      <c r="J2808" s="25"/>
      <c r="K2808" s="250"/>
      <c r="L2808" s="31"/>
      <c r="M2808" s="9"/>
      <c r="N2808" s="11" t="s">
        <v>25</v>
      </c>
      <c r="O2808" s="39"/>
      <c r="P2808" s="47"/>
      <c r="Q2808" s="13"/>
      <c r="R2808" s="248">
        <f t="shared" si="430"/>
        <v>0</v>
      </c>
      <c r="S2808" s="248">
        <f t="shared" si="431"/>
        <v>0</v>
      </c>
      <c r="T2808" s="248">
        <f t="shared" si="432"/>
        <v>0</v>
      </c>
      <c r="U2808" s="248">
        <f t="shared" si="433"/>
        <v>0</v>
      </c>
      <c r="V2808" s="13"/>
      <c r="W2808" s="7"/>
      <c r="AT2808" s="130"/>
      <c r="BF2808" s="33">
        <f t="shared" si="439"/>
        <v>41242</v>
      </c>
      <c r="BG2808" s="34">
        <f t="shared" si="434"/>
        <v>82.88000000000001</v>
      </c>
      <c r="BH2808" s="32">
        <f t="shared" si="435"/>
        <v>1</v>
      </c>
      <c r="BI2808" s="32">
        <f t="shared" si="436"/>
        <v>0</v>
      </c>
      <c r="BJ2808" s="69">
        <f t="shared" si="437"/>
        <v>0</v>
      </c>
      <c r="BK2808" s="158" t="str">
        <f t="shared" si="438"/>
        <v/>
      </c>
    </row>
    <row r="2809" spans="1:63" ht="12" customHeight="1" x14ac:dyDescent="0.2">
      <c r="A2809" s="8"/>
      <c r="B2809" s="7"/>
      <c r="C2809" s="7"/>
      <c r="D2809" s="7"/>
      <c r="E2809" s="7"/>
      <c r="F2809" s="7"/>
      <c r="G2809" s="7"/>
      <c r="H2809" s="7"/>
      <c r="I2809" s="10"/>
      <c r="J2809" s="25"/>
      <c r="K2809" s="250"/>
      <c r="L2809" s="31"/>
      <c r="M2809" s="9"/>
      <c r="N2809" s="11" t="s">
        <v>25</v>
      </c>
      <c r="O2809" s="39"/>
      <c r="P2809" s="47"/>
      <c r="Q2809" s="13"/>
      <c r="R2809" s="248">
        <f t="shared" si="430"/>
        <v>0</v>
      </c>
      <c r="S2809" s="248">
        <f t="shared" si="431"/>
        <v>0</v>
      </c>
      <c r="T2809" s="248">
        <f t="shared" si="432"/>
        <v>0</v>
      </c>
      <c r="U2809" s="248">
        <f t="shared" si="433"/>
        <v>0</v>
      </c>
      <c r="V2809" s="13"/>
      <c r="W2809" s="7"/>
      <c r="AT2809" s="130"/>
      <c r="BF2809" s="33">
        <f t="shared" si="439"/>
        <v>41242</v>
      </c>
      <c r="BG2809" s="34">
        <f t="shared" si="434"/>
        <v>82.88000000000001</v>
      </c>
      <c r="BH2809" s="32">
        <f t="shared" si="435"/>
        <v>1</v>
      </c>
      <c r="BI2809" s="32">
        <f t="shared" si="436"/>
        <v>0</v>
      </c>
      <c r="BJ2809" s="69">
        <f t="shared" si="437"/>
        <v>0</v>
      </c>
      <c r="BK2809" s="158" t="str">
        <f t="shared" si="438"/>
        <v/>
      </c>
    </row>
    <row r="2810" spans="1:63" ht="12" customHeight="1" x14ac:dyDescent="0.2">
      <c r="A2810" s="8"/>
      <c r="B2810" s="7"/>
      <c r="C2810" s="7"/>
      <c r="D2810" s="7"/>
      <c r="E2810" s="7"/>
      <c r="F2810" s="7"/>
      <c r="G2810" s="7"/>
      <c r="H2810" s="7"/>
      <c r="I2810" s="10"/>
      <c r="J2810" s="25"/>
      <c r="K2810" s="250"/>
      <c r="L2810" s="31"/>
      <c r="M2810" s="9"/>
      <c r="N2810" s="11" t="s">
        <v>25</v>
      </c>
      <c r="O2810" s="39"/>
      <c r="P2810" s="47"/>
      <c r="Q2810" s="13"/>
      <c r="R2810" s="248">
        <f t="shared" si="430"/>
        <v>0</v>
      </c>
      <c r="S2810" s="248">
        <f t="shared" si="431"/>
        <v>0</v>
      </c>
      <c r="T2810" s="248">
        <f t="shared" si="432"/>
        <v>0</v>
      </c>
      <c r="U2810" s="248">
        <f t="shared" si="433"/>
        <v>0</v>
      </c>
      <c r="V2810" s="13"/>
      <c r="W2810" s="7"/>
      <c r="AT2810" s="130"/>
      <c r="BF2810" s="33">
        <f t="shared" si="439"/>
        <v>41242</v>
      </c>
      <c r="BG2810" s="34">
        <f t="shared" si="434"/>
        <v>82.88000000000001</v>
      </c>
      <c r="BH2810" s="32">
        <f t="shared" si="435"/>
        <v>1</v>
      </c>
      <c r="BI2810" s="32">
        <f t="shared" si="436"/>
        <v>0</v>
      </c>
      <c r="BJ2810" s="69">
        <f t="shared" si="437"/>
        <v>0</v>
      </c>
      <c r="BK2810" s="158" t="str">
        <f t="shared" si="438"/>
        <v/>
      </c>
    </row>
    <row r="2811" spans="1:63" ht="12" customHeight="1" x14ac:dyDescent="0.2">
      <c r="A2811" s="8"/>
      <c r="B2811" s="7"/>
      <c r="C2811" s="7"/>
      <c r="D2811" s="7"/>
      <c r="E2811" s="7"/>
      <c r="F2811" s="7"/>
      <c r="G2811" s="7"/>
      <c r="H2811" s="7"/>
      <c r="I2811" s="10"/>
      <c r="J2811" s="25"/>
      <c r="K2811" s="250"/>
      <c r="L2811" s="31"/>
      <c r="M2811" s="9"/>
      <c r="N2811" s="11" t="s">
        <v>25</v>
      </c>
      <c r="O2811" s="39"/>
      <c r="P2811" s="47"/>
      <c r="Q2811" s="13"/>
      <c r="R2811" s="248">
        <f t="shared" si="430"/>
        <v>0</v>
      </c>
      <c r="S2811" s="248">
        <f t="shared" si="431"/>
        <v>0</v>
      </c>
      <c r="T2811" s="248">
        <f t="shared" si="432"/>
        <v>0</v>
      </c>
      <c r="U2811" s="248">
        <f t="shared" si="433"/>
        <v>0</v>
      </c>
      <c r="V2811" s="13"/>
      <c r="W2811" s="7"/>
      <c r="AT2811" s="130"/>
      <c r="BF2811" s="33">
        <f t="shared" si="439"/>
        <v>41242</v>
      </c>
      <c r="BG2811" s="34">
        <f t="shared" si="434"/>
        <v>82.88000000000001</v>
      </c>
      <c r="BH2811" s="32">
        <f t="shared" si="435"/>
        <v>1</v>
      </c>
      <c r="BI2811" s="32">
        <f t="shared" si="436"/>
        <v>0</v>
      </c>
      <c r="BJ2811" s="69">
        <f t="shared" si="437"/>
        <v>0</v>
      </c>
      <c r="BK2811" s="158" t="str">
        <f t="shared" si="438"/>
        <v/>
      </c>
    </row>
    <row r="2812" spans="1:63" ht="12" customHeight="1" x14ac:dyDescent="0.2">
      <c r="A2812" s="8"/>
      <c r="B2812" s="7"/>
      <c r="C2812" s="7"/>
      <c r="D2812" s="7"/>
      <c r="E2812" s="7"/>
      <c r="F2812" s="7"/>
      <c r="G2812" s="7"/>
      <c r="H2812" s="7"/>
      <c r="I2812" s="10"/>
      <c r="J2812" s="25"/>
      <c r="K2812" s="250"/>
      <c r="L2812" s="31"/>
      <c r="M2812" s="9"/>
      <c r="N2812" s="11" t="s">
        <v>25</v>
      </c>
      <c r="O2812" s="39"/>
      <c r="P2812" s="47"/>
      <c r="Q2812" s="13"/>
      <c r="R2812" s="248">
        <f t="shared" si="430"/>
        <v>0</v>
      </c>
      <c r="S2812" s="248">
        <f t="shared" si="431"/>
        <v>0</v>
      </c>
      <c r="T2812" s="248">
        <f t="shared" si="432"/>
        <v>0</v>
      </c>
      <c r="U2812" s="248">
        <f t="shared" si="433"/>
        <v>0</v>
      </c>
      <c r="V2812" s="13"/>
      <c r="W2812" s="7"/>
      <c r="AT2812" s="130"/>
      <c r="BF2812" s="33">
        <f t="shared" si="439"/>
        <v>41242</v>
      </c>
      <c r="BG2812" s="34">
        <f t="shared" si="434"/>
        <v>82.88000000000001</v>
      </c>
      <c r="BH2812" s="32">
        <f t="shared" si="435"/>
        <v>1</v>
      </c>
      <c r="BI2812" s="32">
        <f t="shared" si="436"/>
        <v>0</v>
      </c>
      <c r="BJ2812" s="69">
        <f t="shared" si="437"/>
        <v>0</v>
      </c>
      <c r="BK2812" s="158" t="str">
        <f t="shared" si="438"/>
        <v/>
      </c>
    </row>
    <row r="2813" spans="1:63" ht="12" customHeight="1" x14ac:dyDescent="0.2">
      <c r="A2813" s="8"/>
      <c r="B2813" s="7"/>
      <c r="C2813" s="7"/>
      <c r="D2813" s="7"/>
      <c r="E2813" s="7"/>
      <c r="F2813" s="7"/>
      <c r="G2813" s="7"/>
      <c r="H2813" s="7"/>
      <c r="I2813" s="10"/>
      <c r="J2813" s="25"/>
      <c r="K2813" s="250"/>
      <c r="L2813" s="31"/>
      <c r="M2813" s="9"/>
      <c r="N2813" s="11" t="s">
        <v>25</v>
      </c>
      <c r="O2813" s="39"/>
      <c r="P2813" s="47"/>
      <c r="Q2813" s="13"/>
      <c r="R2813" s="248">
        <f t="shared" si="430"/>
        <v>0</v>
      </c>
      <c r="S2813" s="248">
        <f t="shared" si="431"/>
        <v>0</v>
      </c>
      <c r="T2813" s="248">
        <f t="shared" si="432"/>
        <v>0</v>
      </c>
      <c r="U2813" s="248">
        <f t="shared" si="433"/>
        <v>0</v>
      </c>
      <c r="V2813" s="13"/>
      <c r="W2813" s="7"/>
      <c r="AT2813" s="130"/>
      <c r="BF2813" s="33">
        <f t="shared" si="439"/>
        <v>41242</v>
      </c>
      <c r="BG2813" s="34">
        <f t="shared" si="434"/>
        <v>82.88000000000001</v>
      </c>
      <c r="BH2813" s="32">
        <f t="shared" si="435"/>
        <v>1</v>
      </c>
      <c r="BI2813" s="32">
        <f t="shared" si="436"/>
        <v>0</v>
      </c>
      <c r="BJ2813" s="69">
        <f t="shared" si="437"/>
        <v>0</v>
      </c>
      <c r="BK2813" s="158" t="str">
        <f t="shared" si="438"/>
        <v/>
      </c>
    </row>
    <row r="2814" spans="1:63" ht="12" customHeight="1" x14ac:dyDescent="0.2">
      <c r="A2814" s="8"/>
      <c r="B2814" s="7"/>
      <c r="C2814" s="7"/>
      <c r="D2814" s="7"/>
      <c r="E2814" s="7"/>
      <c r="F2814" s="7"/>
      <c r="G2814" s="7"/>
      <c r="H2814" s="7"/>
      <c r="I2814" s="10"/>
      <c r="J2814" s="25"/>
      <c r="K2814" s="250"/>
      <c r="L2814" s="31"/>
      <c r="M2814" s="9"/>
      <c r="N2814" s="11" t="s">
        <v>25</v>
      </c>
      <c r="O2814" s="39"/>
      <c r="P2814" s="47"/>
      <c r="Q2814" s="13"/>
      <c r="R2814" s="248">
        <f t="shared" si="430"/>
        <v>0</v>
      </c>
      <c r="S2814" s="248">
        <f t="shared" si="431"/>
        <v>0</v>
      </c>
      <c r="T2814" s="248">
        <f t="shared" si="432"/>
        <v>0</v>
      </c>
      <c r="U2814" s="248">
        <f t="shared" si="433"/>
        <v>0</v>
      </c>
      <c r="V2814" s="13"/>
      <c r="W2814" s="7"/>
      <c r="AT2814" s="130"/>
      <c r="BF2814" s="33">
        <f t="shared" si="439"/>
        <v>41242</v>
      </c>
      <c r="BG2814" s="34">
        <f t="shared" si="434"/>
        <v>82.88000000000001</v>
      </c>
      <c r="BH2814" s="32">
        <f t="shared" si="435"/>
        <v>1</v>
      </c>
      <c r="BI2814" s="32">
        <f t="shared" si="436"/>
        <v>0</v>
      </c>
      <c r="BJ2814" s="69">
        <f t="shared" si="437"/>
        <v>0</v>
      </c>
      <c r="BK2814" s="158" t="str">
        <f t="shared" si="438"/>
        <v/>
      </c>
    </row>
    <row r="2815" spans="1:63" ht="12" customHeight="1" x14ac:dyDescent="0.2">
      <c r="A2815" s="8"/>
      <c r="B2815" s="7"/>
      <c r="C2815" s="7"/>
      <c r="D2815" s="7"/>
      <c r="E2815" s="7"/>
      <c r="F2815" s="7"/>
      <c r="G2815" s="7"/>
      <c r="H2815" s="7"/>
      <c r="I2815" s="10"/>
      <c r="J2815" s="25"/>
      <c r="K2815" s="250"/>
      <c r="L2815" s="31"/>
      <c r="M2815" s="9"/>
      <c r="N2815" s="11" t="s">
        <v>25</v>
      </c>
      <c r="O2815" s="39"/>
      <c r="P2815" s="47"/>
      <c r="Q2815" s="13"/>
      <c r="R2815" s="248">
        <f t="shared" si="430"/>
        <v>0</v>
      </c>
      <c r="S2815" s="248">
        <f t="shared" si="431"/>
        <v>0</v>
      </c>
      <c r="T2815" s="248">
        <f t="shared" si="432"/>
        <v>0</v>
      </c>
      <c r="U2815" s="248">
        <f t="shared" si="433"/>
        <v>0</v>
      </c>
      <c r="V2815" s="13"/>
      <c r="W2815" s="7"/>
      <c r="AT2815" s="130"/>
      <c r="BF2815" s="33">
        <f t="shared" si="439"/>
        <v>41242</v>
      </c>
      <c r="BG2815" s="34">
        <f t="shared" si="434"/>
        <v>82.88000000000001</v>
      </c>
      <c r="BH2815" s="32">
        <f t="shared" si="435"/>
        <v>1</v>
      </c>
      <c r="BI2815" s="32">
        <f t="shared" si="436"/>
        <v>0</v>
      </c>
      <c r="BJ2815" s="69">
        <f t="shared" si="437"/>
        <v>0</v>
      </c>
      <c r="BK2815" s="158" t="str">
        <f t="shared" si="438"/>
        <v/>
      </c>
    </row>
    <row r="2816" spans="1:63" ht="12" customHeight="1" x14ac:dyDescent="0.2">
      <c r="A2816" s="8"/>
      <c r="B2816" s="7"/>
      <c r="C2816" s="7"/>
      <c r="D2816" s="7"/>
      <c r="E2816" s="7"/>
      <c r="F2816" s="7"/>
      <c r="G2816" s="7"/>
      <c r="H2816" s="7"/>
      <c r="I2816" s="10"/>
      <c r="J2816" s="25"/>
      <c r="K2816" s="250"/>
      <c r="L2816" s="31"/>
      <c r="M2816" s="9"/>
      <c r="N2816" s="11" t="s">
        <v>25</v>
      </c>
      <c r="O2816" s="39"/>
      <c r="P2816" s="47"/>
      <c r="Q2816" s="13"/>
      <c r="R2816" s="248">
        <f t="shared" si="430"/>
        <v>0</v>
      </c>
      <c r="S2816" s="248">
        <f t="shared" si="431"/>
        <v>0</v>
      </c>
      <c r="T2816" s="248">
        <f t="shared" si="432"/>
        <v>0</v>
      </c>
      <c r="U2816" s="248">
        <f t="shared" si="433"/>
        <v>0</v>
      </c>
      <c r="V2816" s="13"/>
      <c r="W2816" s="7"/>
      <c r="AT2816" s="130"/>
      <c r="BF2816" s="33">
        <f t="shared" si="439"/>
        <v>41242</v>
      </c>
      <c r="BG2816" s="34">
        <f t="shared" si="434"/>
        <v>82.88000000000001</v>
      </c>
      <c r="BH2816" s="32">
        <f t="shared" si="435"/>
        <v>1</v>
      </c>
      <c r="BI2816" s="32">
        <f t="shared" si="436"/>
        <v>0</v>
      </c>
      <c r="BJ2816" s="69">
        <f t="shared" si="437"/>
        <v>0</v>
      </c>
      <c r="BK2816" s="158" t="str">
        <f t="shared" si="438"/>
        <v/>
      </c>
    </row>
    <row r="2817" spans="1:63" ht="12" customHeight="1" x14ac:dyDescent="0.2">
      <c r="A2817" s="8"/>
      <c r="B2817" s="7"/>
      <c r="C2817" s="7"/>
      <c r="D2817" s="7"/>
      <c r="E2817" s="7"/>
      <c r="F2817" s="7"/>
      <c r="G2817" s="7"/>
      <c r="H2817" s="7"/>
      <c r="I2817" s="10"/>
      <c r="J2817" s="25"/>
      <c r="K2817" s="250"/>
      <c r="L2817" s="31"/>
      <c r="M2817" s="9"/>
      <c r="N2817" s="11" t="s">
        <v>25</v>
      </c>
      <c r="O2817" s="39"/>
      <c r="P2817" s="47"/>
      <c r="Q2817" s="13"/>
      <c r="R2817" s="248">
        <f t="shared" si="430"/>
        <v>0</v>
      </c>
      <c r="S2817" s="248">
        <f t="shared" si="431"/>
        <v>0</v>
      </c>
      <c r="T2817" s="248">
        <f t="shared" si="432"/>
        <v>0</v>
      </c>
      <c r="U2817" s="248">
        <f t="shared" si="433"/>
        <v>0</v>
      </c>
      <c r="V2817" s="13"/>
      <c r="W2817" s="7"/>
      <c r="AT2817" s="130"/>
      <c r="BF2817" s="33">
        <f t="shared" si="439"/>
        <v>41242</v>
      </c>
      <c r="BG2817" s="34">
        <f t="shared" si="434"/>
        <v>82.88000000000001</v>
      </c>
      <c r="BH2817" s="32">
        <f t="shared" si="435"/>
        <v>1</v>
      </c>
      <c r="BI2817" s="32">
        <f t="shared" si="436"/>
        <v>0</v>
      </c>
      <c r="BJ2817" s="69">
        <f t="shared" si="437"/>
        <v>0</v>
      </c>
      <c r="BK2817" s="158" t="str">
        <f t="shared" si="438"/>
        <v/>
      </c>
    </row>
    <row r="2818" spans="1:63" ht="12" customHeight="1" x14ac:dyDescent="0.2">
      <c r="A2818" s="8"/>
      <c r="B2818" s="7"/>
      <c r="C2818" s="7"/>
      <c r="D2818" s="7"/>
      <c r="E2818" s="7"/>
      <c r="F2818" s="7"/>
      <c r="G2818" s="7"/>
      <c r="H2818" s="7"/>
      <c r="I2818" s="10"/>
      <c r="J2818" s="25"/>
      <c r="K2818" s="250"/>
      <c r="L2818" s="31"/>
      <c r="M2818" s="9"/>
      <c r="N2818" s="11" t="s">
        <v>25</v>
      </c>
      <c r="O2818" s="39"/>
      <c r="P2818" s="47"/>
      <c r="Q2818" s="13"/>
      <c r="R2818" s="248">
        <f t="shared" si="430"/>
        <v>0</v>
      </c>
      <c r="S2818" s="248">
        <f t="shared" si="431"/>
        <v>0</v>
      </c>
      <c r="T2818" s="248">
        <f t="shared" si="432"/>
        <v>0</v>
      </c>
      <c r="U2818" s="248">
        <f t="shared" si="433"/>
        <v>0</v>
      </c>
      <c r="V2818" s="13"/>
      <c r="W2818" s="7"/>
      <c r="AT2818" s="130"/>
      <c r="BF2818" s="33">
        <f t="shared" si="439"/>
        <v>41242</v>
      </c>
      <c r="BG2818" s="34">
        <f t="shared" si="434"/>
        <v>82.88000000000001</v>
      </c>
      <c r="BH2818" s="32">
        <f t="shared" si="435"/>
        <v>1</v>
      </c>
      <c r="BI2818" s="32">
        <f t="shared" si="436"/>
        <v>0</v>
      </c>
      <c r="BJ2818" s="69">
        <f t="shared" si="437"/>
        <v>0</v>
      </c>
      <c r="BK2818" s="158" t="str">
        <f t="shared" si="438"/>
        <v/>
      </c>
    </row>
    <row r="2819" spans="1:63" ht="12" customHeight="1" x14ac:dyDescent="0.2">
      <c r="A2819" s="8"/>
      <c r="B2819" s="7"/>
      <c r="C2819" s="7"/>
      <c r="D2819" s="7"/>
      <c r="E2819" s="7"/>
      <c r="F2819" s="7"/>
      <c r="G2819" s="7"/>
      <c r="H2819" s="7"/>
      <c r="I2819" s="10"/>
      <c r="J2819" s="25"/>
      <c r="K2819" s="250"/>
      <c r="L2819" s="31"/>
      <c r="M2819" s="9"/>
      <c r="N2819" s="11" t="s">
        <v>25</v>
      </c>
      <c r="O2819" s="39"/>
      <c r="P2819" s="47"/>
      <c r="Q2819" s="13"/>
      <c r="R2819" s="248">
        <f t="shared" si="430"/>
        <v>0</v>
      </c>
      <c r="S2819" s="248">
        <f t="shared" si="431"/>
        <v>0</v>
      </c>
      <c r="T2819" s="248">
        <f t="shared" si="432"/>
        <v>0</v>
      </c>
      <c r="U2819" s="248">
        <f t="shared" si="433"/>
        <v>0</v>
      </c>
      <c r="V2819" s="13"/>
      <c r="W2819" s="7"/>
      <c r="AT2819" s="130"/>
      <c r="BF2819" s="33">
        <f t="shared" si="439"/>
        <v>41242</v>
      </c>
      <c r="BG2819" s="34">
        <f t="shared" si="434"/>
        <v>82.88000000000001</v>
      </c>
      <c r="BH2819" s="32">
        <f t="shared" si="435"/>
        <v>1</v>
      </c>
      <c r="BI2819" s="32">
        <f t="shared" si="436"/>
        <v>0</v>
      </c>
      <c r="BJ2819" s="69">
        <f t="shared" si="437"/>
        <v>0</v>
      </c>
      <c r="BK2819" s="158" t="str">
        <f t="shared" si="438"/>
        <v/>
      </c>
    </row>
    <row r="2820" spans="1:63" ht="12" customHeight="1" x14ac:dyDescent="0.2">
      <c r="A2820" s="8"/>
      <c r="B2820" s="7"/>
      <c r="C2820" s="7"/>
      <c r="D2820" s="7"/>
      <c r="E2820" s="7"/>
      <c r="F2820" s="7"/>
      <c r="G2820" s="7"/>
      <c r="H2820" s="7"/>
      <c r="I2820" s="10"/>
      <c r="J2820" s="25"/>
      <c r="K2820" s="250"/>
      <c r="L2820" s="31"/>
      <c r="M2820" s="9"/>
      <c r="N2820" s="11" t="s">
        <v>25</v>
      </c>
      <c r="O2820" s="39"/>
      <c r="P2820" s="47"/>
      <c r="Q2820" s="13"/>
      <c r="R2820" s="248">
        <f t="shared" si="430"/>
        <v>0</v>
      </c>
      <c r="S2820" s="248">
        <f t="shared" si="431"/>
        <v>0</v>
      </c>
      <c r="T2820" s="248">
        <f t="shared" si="432"/>
        <v>0</v>
      </c>
      <c r="U2820" s="248">
        <f t="shared" si="433"/>
        <v>0</v>
      </c>
      <c r="V2820" s="13"/>
      <c r="W2820" s="7"/>
      <c r="AT2820" s="130"/>
      <c r="BF2820" s="33">
        <f t="shared" si="439"/>
        <v>41242</v>
      </c>
      <c r="BG2820" s="34">
        <f t="shared" si="434"/>
        <v>82.88000000000001</v>
      </c>
      <c r="BH2820" s="32">
        <f t="shared" si="435"/>
        <v>1</v>
      </c>
      <c r="BI2820" s="32">
        <f t="shared" si="436"/>
        <v>0</v>
      </c>
      <c r="BJ2820" s="69">
        <f t="shared" si="437"/>
        <v>0</v>
      </c>
      <c r="BK2820" s="158" t="str">
        <f t="shared" si="438"/>
        <v/>
      </c>
    </row>
    <row r="2821" spans="1:63" ht="12" customHeight="1" x14ac:dyDescent="0.2">
      <c r="A2821" s="8"/>
      <c r="B2821" s="7"/>
      <c r="C2821" s="7"/>
      <c r="D2821" s="7"/>
      <c r="E2821" s="7"/>
      <c r="F2821" s="7"/>
      <c r="G2821" s="7"/>
      <c r="H2821" s="7"/>
      <c r="I2821" s="10"/>
      <c r="J2821" s="25"/>
      <c r="K2821" s="250"/>
      <c r="L2821" s="31"/>
      <c r="M2821" s="9"/>
      <c r="N2821" s="11" t="s">
        <v>25</v>
      </c>
      <c r="O2821" s="39"/>
      <c r="P2821" s="47"/>
      <c r="Q2821" s="13"/>
      <c r="R2821" s="248">
        <f t="shared" si="430"/>
        <v>0</v>
      </c>
      <c r="S2821" s="248">
        <f t="shared" si="431"/>
        <v>0</v>
      </c>
      <c r="T2821" s="248">
        <f t="shared" si="432"/>
        <v>0</v>
      </c>
      <c r="U2821" s="248">
        <f t="shared" si="433"/>
        <v>0</v>
      </c>
      <c r="V2821" s="13"/>
      <c r="W2821" s="7"/>
      <c r="AT2821" s="130"/>
      <c r="BF2821" s="33">
        <f t="shared" si="439"/>
        <v>41242</v>
      </c>
      <c r="BG2821" s="34">
        <f t="shared" si="434"/>
        <v>82.88000000000001</v>
      </c>
      <c r="BH2821" s="32">
        <f t="shared" si="435"/>
        <v>1</v>
      </c>
      <c r="BI2821" s="32">
        <f t="shared" si="436"/>
        <v>0</v>
      </c>
      <c r="BJ2821" s="69">
        <f t="shared" si="437"/>
        <v>0</v>
      </c>
      <c r="BK2821" s="158" t="str">
        <f t="shared" si="438"/>
        <v/>
      </c>
    </row>
    <row r="2822" spans="1:63" ht="12" customHeight="1" x14ac:dyDescent="0.2">
      <c r="A2822" s="8"/>
      <c r="B2822" s="7"/>
      <c r="C2822" s="7"/>
      <c r="D2822" s="7"/>
      <c r="E2822" s="7"/>
      <c r="F2822" s="7"/>
      <c r="G2822" s="7"/>
      <c r="H2822" s="7"/>
      <c r="I2822" s="10"/>
      <c r="J2822" s="25"/>
      <c r="K2822" s="250"/>
      <c r="L2822" s="31"/>
      <c r="M2822" s="9"/>
      <c r="N2822" s="11" t="s">
        <v>25</v>
      </c>
      <c r="O2822" s="39"/>
      <c r="P2822" s="47"/>
      <c r="Q2822" s="13"/>
      <c r="R2822" s="248">
        <f t="shared" si="430"/>
        <v>0</v>
      </c>
      <c r="S2822" s="248">
        <f t="shared" si="431"/>
        <v>0</v>
      </c>
      <c r="T2822" s="248">
        <f t="shared" si="432"/>
        <v>0</v>
      </c>
      <c r="U2822" s="248">
        <f t="shared" si="433"/>
        <v>0</v>
      </c>
      <c r="V2822" s="13"/>
      <c r="W2822" s="7"/>
      <c r="AT2822" s="130"/>
      <c r="BF2822" s="33">
        <f t="shared" si="439"/>
        <v>41242</v>
      </c>
      <c r="BG2822" s="34">
        <f t="shared" si="434"/>
        <v>82.88000000000001</v>
      </c>
      <c r="BH2822" s="32">
        <f t="shared" si="435"/>
        <v>1</v>
      </c>
      <c r="BI2822" s="32">
        <f t="shared" si="436"/>
        <v>0</v>
      </c>
      <c r="BJ2822" s="69">
        <f t="shared" si="437"/>
        <v>0</v>
      </c>
      <c r="BK2822" s="158" t="str">
        <f t="shared" si="438"/>
        <v/>
      </c>
    </row>
    <row r="2823" spans="1:63" ht="12" customHeight="1" x14ac:dyDescent="0.2">
      <c r="A2823" s="8"/>
      <c r="B2823" s="7"/>
      <c r="C2823" s="7"/>
      <c r="D2823" s="7"/>
      <c r="E2823" s="7"/>
      <c r="F2823" s="7"/>
      <c r="G2823" s="7"/>
      <c r="H2823" s="7"/>
      <c r="I2823" s="10"/>
      <c r="J2823" s="25"/>
      <c r="K2823" s="250"/>
      <c r="L2823" s="31"/>
      <c r="M2823" s="9"/>
      <c r="N2823" s="11" t="s">
        <v>25</v>
      </c>
      <c r="O2823" s="39"/>
      <c r="P2823" s="47"/>
      <c r="Q2823" s="13"/>
      <c r="R2823" s="248">
        <f t="shared" si="430"/>
        <v>0</v>
      </c>
      <c r="S2823" s="248">
        <f t="shared" si="431"/>
        <v>0</v>
      </c>
      <c r="T2823" s="248">
        <f t="shared" si="432"/>
        <v>0</v>
      </c>
      <c r="U2823" s="248">
        <f t="shared" si="433"/>
        <v>0</v>
      </c>
      <c r="V2823" s="13"/>
      <c r="W2823" s="7"/>
      <c r="AT2823" s="130"/>
      <c r="BF2823" s="33">
        <f t="shared" si="439"/>
        <v>41242</v>
      </c>
      <c r="BG2823" s="34">
        <f t="shared" si="434"/>
        <v>82.88000000000001</v>
      </c>
      <c r="BH2823" s="32">
        <f t="shared" si="435"/>
        <v>1</v>
      </c>
      <c r="BI2823" s="32">
        <f t="shared" si="436"/>
        <v>0</v>
      </c>
      <c r="BJ2823" s="69">
        <f t="shared" si="437"/>
        <v>0</v>
      </c>
      <c r="BK2823" s="158" t="str">
        <f t="shared" si="438"/>
        <v/>
      </c>
    </row>
    <row r="2824" spans="1:63" ht="12" customHeight="1" x14ac:dyDescent="0.2">
      <c r="A2824" s="8"/>
      <c r="B2824" s="7"/>
      <c r="C2824" s="7"/>
      <c r="D2824" s="7"/>
      <c r="E2824" s="7"/>
      <c r="F2824" s="7"/>
      <c r="G2824" s="7"/>
      <c r="H2824" s="7"/>
      <c r="I2824" s="10"/>
      <c r="J2824" s="25"/>
      <c r="K2824" s="250"/>
      <c r="L2824" s="31"/>
      <c r="M2824" s="9"/>
      <c r="N2824" s="11" t="s">
        <v>25</v>
      </c>
      <c r="O2824" s="39"/>
      <c r="P2824" s="47"/>
      <c r="Q2824" s="13"/>
      <c r="R2824" s="248">
        <f t="shared" si="430"/>
        <v>0</v>
      </c>
      <c r="S2824" s="248">
        <f t="shared" si="431"/>
        <v>0</v>
      </c>
      <c r="T2824" s="248">
        <f t="shared" si="432"/>
        <v>0</v>
      </c>
      <c r="U2824" s="248">
        <f t="shared" si="433"/>
        <v>0</v>
      </c>
      <c r="V2824" s="13"/>
      <c r="W2824" s="7"/>
      <c r="AT2824" s="130"/>
      <c r="BF2824" s="33">
        <f t="shared" si="439"/>
        <v>41242</v>
      </c>
      <c r="BG2824" s="34">
        <f t="shared" si="434"/>
        <v>82.88000000000001</v>
      </c>
      <c r="BH2824" s="32">
        <f t="shared" si="435"/>
        <v>1</v>
      </c>
      <c r="BI2824" s="32">
        <f t="shared" si="436"/>
        <v>0</v>
      </c>
      <c r="BJ2824" s="69">
        <f t="shared" si="437"/>
        <v>0</v>
      </c>
      <c r="BK2824" s="158" t="str">
        <f t="shared" si="438"/>
        <v/>
      </c>
    </row>
    <row r="2825" spans="1:63" ht="12" customHeight="1" x14ac:dyDescent="0.2">
      <c r="A2825" s="8"/>
      <c r="B2825" s="7"/>
      <c r="C2825" s="7"/>
      <c r="D2825" s="7"/>
      <c r="E2825" s="7"/>
      <c r="F2825" s="7"/>
      <c r="G2825" s="7"/>
      <c r="H2825" s="7"/>
      <c r="I2825" s="10"/>
      <c r="J2825" s="25"/>
      <c r="K2825" s="250"/>
      <c r="L2825" s="31"/>
      <c r="M2825" s="9"/>
      <c r="N2825" s="11" t="s">
        <v>25</v>
      </c>
      <c r="O2825" s="39"/>
      <c r="P2825" s="47"/>
      <c r="Q2825" s="13"/>
      <c r="R2825" s="248">
        <f t="shared" si="430"/>
        <v>0</v>
      </c>
      <c r="S2825" s="248">
        <f t="shared" si="431"/>
        <v>0</v>
      </c>
      <c r="T2825" s="248">
        <f t="shared" si="432"/>
        <v>0</v>
      </c>
      <c r="U2825" s="248">
        <f t="shared" si="433"/>
        <v>0</v>
      </c>
      <c r="V2825" s="13"/>
      <c r="W2825" s="7"/>
      <c r="AT2825" s="130"/>
      <c r="BF2825" s="33">
        <f t="shared" si="439"/>
        <v>41242</v>
      </c>
      <c r="BG2825" s="34">
        <f t="shared" si="434"/>
        <v>82.88000000000001</v>
      </c>
      <c r="BH2825" s="32">
        <f t="shared" si="435"/>
        <v>1</v>
      </c>
      <c r="BI2825" s="32">
        <f t="shared" si="436"/>
        <v>0</v>
      </c>
      <c r="BJ2825" s="69">
        <f t="shared" si="437"/>
        <v>0</v>
      </c>
      <c r="BK2825" s="158" t="str">
        <f t="shared" si="438"/>
        <v/>
      </c>
    </row>
    <row r="2826" spans="1:63" ht="12" customHeight="1" x14ac:dyDescent="0.2">
      <c r="A2826" s="8"/>
      <c r="B2826" s="7"/>
      <c r="C2826" s="7"/>
      <c r="D2826" s="7"/>
      <c r="E2826" s="7"/>
      <c r="F2826" s="7"/>
      <c r="G2826" s="7"/>
      <c r="H2826" s="7"/>
      <c r="I2826" s="10"/>
      <c r="J2826" s="25"/>
      <c r="K2826" s="250"/>
      <c r="L2826" s="31"/>
      <c r="M2826" s="9"/>
      <c r="N2826" s="11" t="s">
        <v>25</v>
      </c>
      <c r="O2826" s="39"/>
      <c r="P2826" s="47"/>
      <c r="Q2826" s="13"/>
      <c r="R2826" s="248">
        <f t="shared" si="430"/>
        <v>0</v>
      </c>
      <c r="S2826" s="248">
        <f t="shared" si="431"/>
        <v>0</v>
      </c>
      <c r="T2826" s="248">
        <f t="shared" si="432"/>
        <v>0</v>
      </c>
      <c r="U2826" s="248">
        <f t="shared" si="433"/>
        <v>0</v>
      </c>
      <c r="V2826" s="13"/>
      <c r="W2826" s="7"/>
      <c r="AT2826" s="130"/>
      <c r="BF2826" s="33">
        <f t="shared" si="439"/>
        <v>41242</v>
      </c>
      <c r="BG2826" s="34">
        <f t="shared" si="434"/>
        <v>82.88000000000001</v>
      </c>
      <c r="BH2826" s="32">
        <f t="shared" si="435"/>
        <v>1</v>
      </c>
      <c r="BI2826" s="32">
        <f t="shared" si="436"/>
        <v>0</v>
      </c>
      <c r="BJ2826" s="69">
        <f t="shared" si="437"/>
        <v>0</v>
      </c>
      <c r="BK2826" s="158" t="str">
        <f t="shared" si="438"/>
        <v/>
      </c>
    </row>
    <row r="2827" spans="1:63" ht="12" customHeight="1" x14ac:dyDescent="0.2">
      <c r="A2827" s="8"/>
      <c r="B2827" s="7"/>
      <c r="C2827" s="7"/>
      <c r="D2827" s="7"/>
      <c r="E2827" s="7"/>
      <c r="F2827" s="7"/>
      <c r="G2827" s="7"/>
      <c r="H2827" s="7"/>
      <c r="I2827" s="10"/>
      <c r="J2827" s="25"/>
      <c r="K2827" s="250"/>
      <c r="L2827" s="31"/>
      <c r="M2827" s="9"/>
      <c r="N2827" s="11" t="s">
        <v>25</v>
      </c>
      <c r="O2827" s="39"/>
      <c r="P2827" s="47"/>
      <c r="Q2827" s="13"/>
      <c r="R2827" s="248">
        <f t="shared" ref="R2827:R2890" si="440">IF(N2827&lt;&gt;"M",ROUND(IF(M2827&lt;&gt;"Y",IF(P2827&lt;&gt;"Y",K2827,K2827*(BH2827-1)),0),ROUNDING),"")</f>
        <v>0</v>
      </c>
      <c r="S2827" s="248">
        <f t="shared" ref="S2827:S2890" si="441">IF(N2827&lt;&gt;"M",ROUND(IF(O2827&gt;0,IF(M2827="Y",BI2827*(1-O2827),IF(BI2827&gt;R2827,R2827 + (BI2827 - R2827)*(1-O2827),BI2827)),BI2827),ROUNDING),"")</f>
        <v>0</v>
      </c>
      <c r="T2827" s="248">
        <f t="shared" ref="T2827:T2890" si="442">IF(N2827&lt;&gt;"M",ROUND(IF(O2827&gt;0,IF(M2827="Y",BJ2827*(1-O2827),IF(BJ2827&gt;R2827,R2827 + (BJ2827 - R2827)*(1-O2827),BJ2827)),BJ2827),ROUNDING),"")</f>
        <v>0</v>
      </c>
      <c r="U2827" s="248">
        <f t="shared" ref="U2827:U2890" si="443">IF(N2827&lt;&gt;"M",ROUND(IF(OR(N2827="P",N2827=""),0,IF(OR(M2827="N",M2827=""),T2827-R2827,T2827)),ROUNDING),"")</f>
        <v>0</v>
      </c>
      <c r="V2827" s="13"/>
      <c r="W2827" s="7"/>
      <c r="AT2827" s="130"/>
      <c r="BF2827" s="33">
        <f t="shared" si="439"/>
        <v>41242</v>
      </c>
      <c r="BG2827" s="34">
        <f t="shared" ref="BG2827:BG2890" si="444">IF(N2827&lt;&gt;"M",BG2826+U2827,BG2826)</f>
        <v>82.88000000000001</v>
      </c>
      <c r="BH2827" s="32">
        <f t="shared" ref="BH2827:BH2890" si="445">IF(L2827&lt;&gt;"",IF(ODDS_TYPE=1,L2827,IF(ODDS_TYPE=2,IF(L2827&gt;0,1+L2827/100,IF(L2827&lt;0,1-100/L2827,1)),IF(ODDS_TYPE=3,1+L2827,IF(ODDS_TYPE=4,1+L2827,IF(ODDS_TYPE=5,IF(L2827&gt;0,1+L2827,1-1/L2827),IF(ODDS_TYPE=6,IF(L2827&gt;=0,L2827+1,1-1/L2827),1)))))),1)</f>
        <v>1</v>
      </c>
      <c r="BI2827" s="32">
        <f t="shared" ref="BI2827:BI2890" si="446">IF(P2827&lt;&gt;"Y",IF(M2827&lt;&gt;"Y",K2827*BH2827,K2827*BH2827 - K2827),IF(M2827&lt;&gt;"Y",K2827*BH2827,K2827))</f>
        <v>0</v>
      </c>
      <c r="BJ2827" s="69">
        <f t="shared" ref="BJ2827:BJ2890" si="447">IF(P2827&lt;&gt;"Y",
IF(M2827&lt;&gt;"Y",
IF(N2827="Y",K2827*BH2827,IF(N2827="P",0,IF(OR(N2827="R",N2827="PU"),K2827,IF(N2827="H",K2827*BH2827*0.5,IF(N2827="HW",K2827*0.5*(1 + BH2827),IF(N2827="HL",K2827*0.5,0)))))),
IF(N2827="Y",K2827*BH2827 - K2827,IF(N2827="P",0,IF(OR(N2827="R",N2827="PU"),0,IF(N2827="H",IF(BH2827&gt;2,0.5*K2827*BH2827 - K2827,0),IF(N2827="HW",K2827*0.5*(1 + BH2827) - K2827,IF(N2827="HL",0,0))))))),
IF(M2827&lt;&gt;"Y",
IF(N2827="Y",K2827*BH2827,IF(N2827="P",0,IF(OR(N2827="R",N2827="PU"),K2827*(BH2827-1),IF(N2827="H",K2827*BH2827*0.5,IF(N2827="HW",K2827*(BH2827-1)*0.5,IF(N2827="HL",K2827*BH2827 - K2827*0.5,0)))))),
IF(N2827="Y",K2827,IF(N2827="P",0,IF(OR(N2827="R",N2827="PU"),0,IF(N2827="H",IF(BH2827&lt;2,K2827*BH2827*0.5 - K2827*(BH2827-1),0),IF(N2827="HW",0,IF(N2827="HL",K2827*0.5,0)))))))
)</f>
        <v>0</v>
      </c>
      <c r="BK2827" s="158" t="str">
        <f t="shared" ref="BK2827:BK2890" si="448">IF(FILT_M=1,IF(LEN(C2827)&gt;0,C2827,""),IF(FILT_M=2,IF(LEN(E2827)&gt;0,E2827,""),IF(FILT_M=3,IF(LEN(F2827)&gt;0,F2827,""),IF(FILT_M=4,IF(LEN(G2827)&gt;0,G2827,""),""))))</f>
        <v/>
      </c>
    </row>
    <row r="2828" spans="1:63" ht="12" customHeight="1" x14ac:dyDescent="0.2">
      <c r="A2828" s="8"/>
      <c r="B2828" s="7"/>
      <c r="C2828" s="7"/>
      <c r="D2828" s="7"/>
      <c r="E2828" s="7"/>
      <c r="F2828" s="7"/>
      <c r="G2828" s="7"/>
      <c r="H2828" s="7"/>
      <c r="I2828" s="10"/>
      <c r="J2828" s="25"/>
      <c r="K2828" s="250"/>
      <c r="L2828" s="31"/>
      <c r="M2828" s="9"/>
      <c r="N2828" s="11" t="s">
        <v>25</v>
      </c>
      <c r="O2828" s="39"/>
      <c r="P2828" s="47"/>
      <c r="Q2828" s="13"/>
      <c r="R2828" s="248">
        <f t="shared" si="440"/>
        <v>0</v>
      </c>
      <c r="S2828" s="248">
        <f t="shared" si="441"/>
        <v>0</v>
      </c>
      <c r="T2828" s="248">
        <f t="shared" si="442"/>
        <v>0</v>
      </c>
      <c r="U2828" s="248">
        <f t="shared" si="443"/>
        <v>0</v>
      </c>
      <c r="V2828" s="13"/>
      <c r="W2828" s="7"/>
      <c r="AT2828" s="130"/>
      <c r="BF2828" s="33">
        <f t="shared" ref="BF2828:BF2891" si="449">IF(A2828&gt;2,A2828,BF2827)</f>
        <v>41242</v>
      </c>
      <c r="BG2828" s="34">
        <f t="shared" si="444"/>
        <v>82.88000000000001</v>
      </c>
      <c r="BH2828" s="32">
        <f t="shared" si="445"/>
        <v>1</v>
      </c>
      <c r="BI2828" s="32">
        <f t="shared" si="446"/>
        <v>0</v>
      </c>
      <c r="BJ2828" s="69">
        <f t="shared" si="447"/>
        <v>0</v>
      </c>
      <c r="BK2828" s="158" t="str">
        <f t="shared" si="448"/>
        <v/>
      </c>
    </row>
    <row r="2829" spans="1:63" ht="12" customHeight="1" x14ac:dyDescent="0.2">
      <c r="A2829" s="8"/>
      <c r="B2829" s="7"/>
      <c r="C2829" s="7"/>
      <c r="D2829" s="7"/>
      <c r="E2829" s="7"/>
      <c r="F2829" s="7"/>
      <c r="G2829" s="7"/>
      <c r="H2829" s="7"/>
      <c r="I2829" s="10"/>
      <c r="J2829" s="25"/>
      <c r="K2829" s="250"/>
      <c r="L2829" s="31"/>
      <c r="M2829" s="9"/>
      <c r="N2829" s="11" t="s">
        <v>25</v>
      </c>
      <c r="O2829" s="39"/>
      <c r="P2829" s="47"/>
      <c r="Q2829" s="13"/>
      <c r="R2829" s="248">
        <f t="shared" si="440"/>
        <v>0</v>
      </c>
      <c r="S2829" s="248">
        <f t="shared" si="441"/>
        <v>0</v>
      </c>
      <c r="T2829" s="248">
        <f t="shared" si="442"/>
        <v>0</v>
      </c>
      <c r="U2829" s="248">
        <f t="shared" si="443"/>
        <v>0</v>
      </c>
      <c r="V2829" s="13"/>
      <c r="W2829" s="7"/>
      <c r="AT2829" s="130"/>
      <c r="BF2829" s="33">
        <f t="shared" si="449"/>
        <v>41242</v>
      </c>
      <c r="BG2829" s="34">
        <f t="shared" si="444"/>
        <v>82.88000000000001</v>
      </c>
      <c r="BH2829" s="32">
        <f t="shared" si="445"/>
        <v>1</v>
      </c>
      <c r="BI2829" s="32">
        <f t="shared" si="446"/>
        <v>0</v>
      </c>
      <c r="BJ2829" s="69">
        <f t="shared" si="447"/>
        <v>0</v>
      </c>
      <c r="BK2829" s="158" t="str">
        <f t="shared" si="448"/>
        <v/>
      </c>
    </row>
    <row r="2830" spans="1:63" ht="12" customHeight="1" x14ac:dyDescent="0.2">
      <c r="A2830" s="8"/>
      <c r="B2830" s="7"/>
      <c r="C2830" s="7"/>
      <c r="D2830" s="7"/>
      <c r="E2830" s="7"/>
      <c r="F2830" s="7"/>
      <c r="G2830" s="7"/>
      <c r="H2830" s="7"/>
      <c r="I2830" s="10"/>
      <c r="J2830" s="25"/>
      <c r="K2830" s="250"/>
      <c r="L2830" s="31"/>
      <c r="M2830" s="9"/>
      <c r="N2830" s="11" t="s">
        <v>25</v>
      </c>
      <c r="O2830" s="39"/>
      <c r="P2830" s="47"/>
      <c r="Q2830" s="13"/>
      <c r="R2830" s="248">
        <f t="shared" si="440"/>
        <v>0</v>
      </c>
      <c r="S2830" s="248">
        <f t="shared" si="441"/>
        <v>0</v>
      </c>
      <c r="T2830" s="248">
        <f t="shared" si="442"/>
        <v>0</v>
      </c>
      <c r="U2830" s="248">
        <f t="shared" si="443"/>
        <v>0</v>
      </c>
      <c r="V2830" s="13"/>
      <c r="W2830" s="7"/>
      <c r="AT2830" s="130"/>
      <c r="BF2830" s="33">
        <f t="shared" si="449"/>
        <v>41242</v>
      </c>
      <c r="BG2830" s="34">
        <f t="shared" si="444"/>
        <v>82.88000000000001</v>
      </c>
      <c r="BH2830" s="32">
        <f t="shared" si="445"/>
        <v>1</v>
      </c>
      <c r="BI2830" s="32">
        <f t="shared" si="446"/>
        <v>0</v>
      </c>
      <c r="BJ2830" s="69">
        <f t="shared" si="447"/>
        <v>0</v>
      </c>
      <c r="BK2830" s="158" t="str">
        <f t="shared" si="448"/>
        <v/>
      </c>
    </row>
    <row r="2831" spans="1:63" ht="12" customHeight="1" x14ac:dyDescent="0.2">
      <c r="A2831" s="8"/>
      <c r="B2831" s="7"/>
      <c r="C2831" s="7"/>
      <c r="D2831" s="7"/>
      <c r="E2831" s="7"/>
      <c r="F2831" s="7"/>
      <c r="G2831" s="7"/>
      <c r="H2831" s="7"/>
      <c r="I2831" s="10"/>
      <c r="J2831" s="25"/>
      <c r="K2831" s="250"/>
      <c r="L2831" s="31"/>
      <c r="M2831" s="9"/>
      <c r="N2831" s="11" t="s">
        <v>25</v>
      </c>
      <c r="O2831" s="39"/>
      <c r="P2831" s="47"/>
      <c r="Q2831" s="13"/>
      <c r="R2831" s="248">
        <f t="shared" si="440"/>
        <v>0</v>
      </c>
      <c r="S2831" s="248">
        <f t="shared" si="441"/>
        <v>0</v>
      </c>
      <c r="T2831" s="248">
        <f t="shared" si="442"/>
        <v>0</v>
      </c>
      <c r="U2831" s="248">
        <f t="shared" si="443"/>
        <v>0</v>
      </c>
      <c r="V2831" s="13"/>
      <c r="W2831" s="7"/>
      <c r="AT2831" s="130"/>
      <c r="BF2831" s="33">
        <f t="shared" si="449"/>
        <v>41242</v>
      </c>
      <c r="BG2831" s="34">
        <f t="shared" si="444"/>
        <v>82.88000000000001</v>
      </c>
      <c r="BH2831" s="32">
        <f t="shared" si="445"/>
        <v>1</v>
      </c>
      <c r="BI2831" s="32">
        <f t="shared" si="446"/>
        <v>0</v>
      </c>
      <c r="BJ2831" s="69">
        <f t="shared" si="447"/>
        <v>0</v>
      </c>
      <c r="BK2831" s="158" t="str">
        <f t="shared" si="448"/>
        <v/>
      </c>
    </row>
    <row r="2832" spans="1:63" ht="12" customHeight="1" x14ac:dyDescent="0.2">
      <c r="A2832" s="8"/>
      <c r="B2832" s="7"/>
      <c r="C2832" s="7"/>
      <c r="D2832" s="7"/>
      <c r="E2832" s="7"/>
      <c r="F2832" s="7"/>
      <c r="G2832" s="7"/>
      <c r="H2832" s="7"/>
      <c r="I2832" s="10"/>
      <c r="J2832" s="25"/>
      <c r="K2832" s="250"/>
      <c r="L2832" s="31"/>
      <c r="M2832" s="9"/>
      <c r="N2832" s="11" t="s">
        <v>25</v>
      </c>
      <c r="O2832" s="39"/>
      <c r="P2832" s="47"/>
      <c r="Q2832" s="13"/>
      <c r="R2832" s="248">
        <f t="shared" si="440"/>
        <v>0</v>
      </c>
      <c r="S2832" s="248">
        <f t="shared" si="441"/>
        <v>0</v>
      </c>
      <c r="T2832" s="248">
        <f t="shared" si="442"/>
        <v>0</v>
      </c>
      <c r="U2832" s="248">
        <f t="shared" si="443"/>
        <v>0</v>
      </c>
      <c r="V2832" s="13"/>
      <c r="W2832" s="7"/>
      <c r="AT2832" s="130"/>
      <c r="BF2832" s="33">
        <f t="shared" si="449"/>
        <v>41242</v>
      </c>
      <c r="BG2832" s="34">
        <f t="shared" si="444"/>
        <v>82.88000000000001</v>
      </c>
      <c r="BH2832" s="32">
        <f t="shared" si="445"/>
        <v>1</v>
      </c>
      <c r="BI2832" s="32">
        <f t="shared" si="446"/>
        <v>0</v>
      </c>
      <c r="BJ2832" s="69">
        <f t="shared" si="447"/>
        <v>0</v>
      </c>
      <c r="BK2832" s="158" t="str">
        <f t="shared" si="448"/>
        <v/>
      </c>
    </row>
    <row r="2833" spans="1:63" ht="12" customHeight="1" x14ac:dyDescent="0.2">
      <c r="A2833" s="8"/>
      <c r="B2833" s="7"/>
      <c r="C2833" s="7"/>
      <c r="D2833" s="7"/>
      <c r="E2833" s="7"/>
      <c r="F2833" s="7"/>
      <c r="G2833" s="7"/>
      <c r="H2833" s="7"/>
      <c r="I2833" s="10"/>
      <c r="J2833" s="25"/>
      <c r="K2833" s="250"/>
      <c r="L2833" s="31"/>
      <c r="M2833" s="9"/>
      <c r="N2833" s="11" t="s">
        <v>25</v>
      </c>
      <c r="O2833" s="39"/>
      <c r="P2833" s="47"/>
      <c r="Q2833" s="13"/>
      <c r="R2833" s="248">
        <f t="shared" si="440"/>
        <v>0</v>
      </c>
      <c r="S2833" s="248">
        <f t="shared" si="441"/>
        <v>0</v>
      </c>
      <c r="T2833" s="248">
        <f t="shared" si="442"/>
        <v>0</v>
      </c>
      <c r="U2833" s="248">
        <f t="shared" si="443"/>
        <v>0</v>
      </c>
      <c r="V2833" s="13"/>
      <c r="W2833" s="7"/>
      <c r="AT2833" s="130"/>
      <c r="BF2833" s="33">
        <f t="shared" si="449"/>
        <v>41242</v>
      </c>
      <c r="BG2833" s="34">
        <f t="shared" si="444"/>
        <v>82.88000000000001</v>
      </c>
      <c r="BH2833" s="32">
        <f t="shared" si="445"/>
        <v>1</v>
      </c>
      <c r="BI2833" s="32">
        <f t="shared" si="446"/>
        <v>0</v>
      </c>
      <c r="BJ2833" s="69">
        <f t="shared" si="447"/>
        <v>0</v>
      </c>
      <c r="BK2833" s="158" t="str">
        <f t="shared" si="448"/>
        <v/>
      </c>
    </row>
    <row r="2834" spans="1:63" ht="12" customHeight="1" x14ac:dyDescent="0.2">
      <c r="A2834" s="8"/>
      <c r="B2834" s="7"/>
      <c r="C2834" s="7"/>
      <c r="D2834" s="7"/>
      <c r="E2834" s="7"/>
      <c r="F2834" s="7"/>
      <c r="G2834" s="7"/>
      <c r="H2834" s="7"/>
      <c r="I2834" s="10"/>
      <c r="J2834" s="25"/>
      <c r="K2834" s="250"/>
      <c r="L2834" s="31"/>
      <c r="M2834" s="9"/>
      <c r="N2834" s="11" t="s">
        <v>25</v>
      </c>
      <c r="O2834" s="39"/>
      <c r="P2834" s="47"/>
      <c r="Q2834" s="13"/>
      <c r="R2834" s="248">
        <f t="shared" si="440"/>
        <v>0</v>
      </c>
      <c r="S2834" s="248">
        <f t="shared" si="441"/>
        <v>0</v>
      </c>
      <c r="T2834" s="248">
        <f t="shared" si="442"/>
        <v>0</v>
      </c>
      <c r="U2834" s="248">
        <f t="shared" si="443"/>
        <v>0</v>
      </c>
      <c r="V2834" s="13"/>
      <c r="W2834" s="7"/>
      <c r="AT2834" s="130"/>
      <c r="BF2834" s="33">
        <f t="shared" si="449"/>
        <v>41242</v>
      </c>
      <c r="BG2834" s="34">
        <f t="shared" si="444"/>
        <v>82.88000000000001</v>
      </c>
      <c r="BH2834" s="32">
        <f t="shared" si="445"/>
        <v>1</v>
      </c>
      <c r="BI2834" s="32">
        <f t="shared" si="446"/>
        <v>0</v>
      </c>
      <c r="BJ2834" s="69">
        <f t="shared" si="447"/>
        <v>0</v>
      </c>
      <c r="BK2834" s="158" t="str">
        <f t="shared" si="448"/>
        <v/>
      </c>
    </row>
    <row r="2835" spans="1:63" ht="12" customHeight="1" x14ac:dyDescent="0.2">
      <c r="A2835" s="8"/>
      <c r="B2835" s="7"/>
      <c r="C2835" s="7"/>
      <c r="D2835" s="7"/>
      <c r="E2835" s="7"/>
      <c r="F2835" s="7"/>
      <c r="G2835" s="7"/>
      <c r="H2835" s="7"/>
      <c r="I2835" s="10"/>
      <c r="J2835" s="25"/>
      <c r="K2835" s="250"/>
      <c r="L2835" s="31"/>
      <c r="M2835" s="9"/>
      <c r="N2835" s="11" t="s">
        <v>25</v>
      </c>
      <c r="O2835" s="39"/>
      <c r="P2835" s="47"/>
      <c r="Q2835" s="13"/>
      <c r="R2835" s="248">
        <f t="shared" si="440"/>
        <v>0</v>
      </c>
      <c r="S2835" s="248">
        <f t="shared" si="441"/>
        <v>0</v>
      </c>
      <c r="T2835" s="248">
        <f t="shared" si="442"/>
        <v>0</v>
      </c>
      <c r="U2835" s="248">
        <f t="shared" si="443"/>
        <v>0</v>
      </c>
      <c r="V2835" s="13"/>
      <c r="W2835" s="7"/>
      <c r="AT2835" s="130"/>
      <c r="BF2835" s="33">
        <f t="shared" si="449"/>
        <v>41242</v>
      </c>
      <c r="BG2835" s="34">
        <f t="shared" si="444"/>
        <v>82.88000000000001</v>
      </c>
      <c r="BH2835" s="32">
        <f t="shared" si="445"/>
        <v>1</v>
      </c>
      <c r="BI2835" s="32">
        <f t="shared" si="446"/>
        <v>0</v>
      </c>
      <c r="BJ2835" s="69">
        <f t="shared" si="447"/>
        <v>0</v>
      </c>
      <c r="BK2835" s="158" t="str">
        <f t="shared" si="448"/>
        <v/>
      </c>
    </row>
    <row r="2836" spans="1:63" ht="12" customHeight="1" x14ac:dyDescent="0.2">
      <c r="A2836" s="8"/>
      <c r="B2836" s="7"/>
      <c r="C2836" s="7"/>
      <c r="D2836" s="7"/>
      <c r="E2836" s="7"/>
      <c r="F2836" s="7"/>
      <c r="G2836" s="7"/>
      <c r="H2836" s="7"/>
      <c r="I2836" s="10"/>
      <c r="J2836" s="25"/>
      <c r="K2836" s="250"/>
      <c r="L2836" s="31"/>
      <c r="M2836" s="9"/>
      <c r="N2836" s="11" t="s">
        <v>25</v>
      </c>
      <c r="O2836" s="39"/>
      <c r="P2836" s="47"/>
      <c r="Q2836" s="13"/>
      <c r="R2836" s="248">
        <f t="shared" si="440"/>
        <v>0</v>
      </c>
      <c r="S2836" s="248">
        <f t="shared" si="441"/>
        <v>0</v>
      </c>
      <c r="T2836" s="248">
        <f t="shared" si="442"/>
        <v>0</v>
      </c>
      <c r="U2836" s="248">
        <f t="shared" si="443"/>
        <v>0</v>
      </c>
      <c r="V2836" s="13"/>
      <c r="W2836" s="7"/>
      <c r="AT2836" s="130"/>
      <c r="BF2836" s="33">
        <f t="shared" si="449"/>
        <v>41242</v>
      </c>
      <c r="BG2836" s="34">
        <f t="shared" si="444"/>
        <v>82.88000000000001</v>
      </c>
      <c r="BH2836" s="32">
        <f t="shared" si="445"/>
        <v>1</v>
      </c>
      <c r="BI2836" s="32">
        <f t="shared" si="446"/>
        <v>0</v>
      </c>
      <c r="BJ2836" s="69">
        <f t="shared" si="447"/>
        <v>0</v>
      </c>
      <c r="BK2836" s="158" t="str">
        <f t="shared" si="448"/>
        <v/>
      </c>
    </row>
    <row r="2837" spans="1:63" ht="12" customHeight="1" x14ac:dyDescent="0.2">
      <c r="A2837" s="8"/>
      <c r="B2837" s="7"/>
      <c r="C2837" s="7"/>
      <c r="D2837" s="7"/>
      <c r="E2837" s="7"/>
      <c r="F2837" s="7"/>
      <c r="G2837" s="7"/>
      <c r="H2837" s="7"/>
      <c r="I2837" s="10"/>
      <c r="J2837" s="25"/>
      <c r="K2837" s="250"/>
      <c r="L2837" s="31"/>
      <c r="M2837" s="9"/>
      <c r="N2837" s="11" t="s">
        <v>25</v>
      </c>
      <c r="O2837" s="39"/>
      <c r="P2837" s="47"/>
      <c r="Q2837" s="13"/>
      <c r="R2837" s="248">
        <f t="shared" si="440"/>
        <v>0</v>
      </c>
      <c r="S2837" s="248">
        <f t="shared" si="441"/>
        <v>0</v>
      </c>
      <c r="T2837" s="248">
        <f t="shared" si="442"/>
        <v>0</v>
      </c>
      <c r="U2837" s="248">
        <f t="shared" si="443"/>
        <v>0</v>
      </c>
      <c r="V2837" s="13"/>
      <c r="W2837" s="7"/>
      <c r="AT2837" s="130"/>
      <c r="BF2837" s="33">
        <f t="shared" si="449"/>
        <v>41242</v>
      </c>
      <c r="BG2837" s="34">
        <f t="shared" si="444"/>
        <v>82.88000000000001</v>
      </c>
      <c r="BH2837" s="32">
        <f t="shared" si="445"/>
        <v>1</v>
      </c>
      <c r="BI2837" s="32">
        <f t="shared" si="446"/>
        <v>0</v>
      </c>
      <c r="BJ2837" s="69">
        <f t="shared" si="447"/>
        <v>0</v>
      </c>
      <c r="BK2837" s="158" t="str">
        <f t="shared" si="448"/>
        <v/>
      </c>
    </row>
    <row r="2838" spans="1:63" ht="12" customHeight="1" x14ac:dyDescent="0.2">
      <c r="A2838" s="8"/>
      <c r="B2838" s="7"/>
      <c r="C2838" s="7"/>
      <c r="D2838" s="7"/>
      <c r="E2838" s="7"/>
      <c r="F2838" s="7"/>
      <c r="G2838" s="7"/>
      <c r="H2838" s="7"/>
      <c r="I2838" s="10"/>
      <c r="J2838" s="25"/>
      <c r="K2838" s="250"/>
      <c r="L2838" s="31"/>
      <c r="M2838" s="9"/>
      <c r="N2838" s="11" t="s">
        <v>25</v>
      </c>
      <c r="O2838" s="39"/>
      <c r="P2838" s="47"/>
      <c r="Q2838" s="13"/>
      <c r="R2838" s="248">
        <f t="shared" si="440"/>
        <v>0</v>
      </c>
      <c r="S2838" s="248">
        <f t="shared" si="441"/>
        <v>0</v>
      </c>
      <c r="T2838" s="248">
        <f t="shared" si="442"/>
        <v>0</v>
      </c>
      <c r="U2838" s="248">
        <f t="shared" si="443"/>
        <v>0</v>
      </c>
      <c r="V2838" s="13"/>
      <c r="W2838" s="7"/>
      <c r="AT2838" s="130"/>
      <c r="BF2838" s="33">
        <f t="shared" si="449"/>
        <v>41242</v>
      </c>
      <c r="BG2838" s="34">
        <f t="shared" si="444"/>
        <v>82.88000000000001</v>
      </c>
      <c r="BH2838" s="32">
        <f t="shared" si="445"/>
        <v>1</v>
      </c>
      <c r="BI2838" s="32">
        <f t="shared" si="446"/>
        <v>0</v>
      </c>
      <c r="BJ2838" s="69">
        <f t="shared" si="447"/>
        <v>0</v>
      </c>
      <c r="BK2838" s="158" t="str">
        <f t="shared" si="448"/>
        <v/>
      </c>
    </row>
    <row r="2839" spans="1:63" ht="12" customHeight="1" x14ac:dyDescent="0.2">
      <c r="A2839" s="8"/>
      <c r="B2839" s="7"/>
      <c r="C2839" s="7"/>
      <c r="D2839" s="7"/>
      <c r="E2839" s="7"/>
      <c r="F2839" s="7"/>
      <c r="G2839" s="7"/>
      <c r="H2839" s="7"/>
      <c r="I2839" s="10"/>
      <c r="J2839" s="25"/>
      <c r="K2839" s="250"/>
      <c r="L2839" s="31"/>
      <c r="M2839" s="9"/>
      <c r="N2839" s="11" t="s">
        <v>25</v>
      </c>
      <c r="O2839" s="39"/>
      <c r="P2839" s="47"/>
      <c r="Q2839" s="13"/>
      <c r="R2839" s="248">
        <f t="shared" si="440"/>
        <v>0</v>
      </c>
      <c r="S2839" s="248">
        <f t="shared" si="441"/>
        <v>0</v>
      </c>
      <c r="T2839" s="248">
        <f t="shared" si="442"/>
        <v>0</v>
      </c>
      <c r="U2839" s="248">
        <f t="shared" si="443"/>
        <v>0</v>
      </c>
      <c r="V2839" s="13"/>
      <c r="W2839" s="7"/>
      <c r="AT2839" s="130"/>
      <c r="BF2839" s="33">
        <f t="shared" si="449"/>
        <v>41242</v>
      </c>
      <c r="BG2839" s="34">
        <f t="shared" si="444"/>
        <v>82.88000000000001</v>
      </c>
      <c r="BH2839" s="32">
        <f t="shared" si="445"/>
        <v>1</v>
      </c>
      <c r="BI2839" s="32">
        <f t="shared" si="446"/>
        <v>0</v>
      </c>
      <c r="BJ2839" s="69">
        <f t="shared" si="447"/>
        <v>0</v>
      </c>
      <c r="BK2839" s="158" t="str">
        <f t="shared" si="448"/>
        <v/>
      </c>
    </row>
    <row r="2840" spans="1:63" ht="12" customHeight="1" x14ac:dyDescent="0.2">
      <c r="A2840" s="8"/>
      <c r="B2840" s="7"/>
      <c r="C2840" s="7"/>
      <c r="D2840" s="7"/>
      <c r="E2840" s="7"/>
      <c r="F2840" s="7"/>
      <c r="G2840" s="7"/>
      <c r="H2840" s="7"/>
      <c r="I2840" s="10"/>
      <c r="J2840" s="25"/>
      <c r="K2840" s="250"/>
      <c r="L2840" s="31"/>
      <c r="M2840" s="9"/>
      <c r="N2840" s="11" t="s">
        <v>25</v>
      </c>
      <c r="O2840" s="39"/>
      <c r="P2840" s="47"/>
      <c r="Q2840" s="13"/>
      <c r="R2840" s="248">
        <f t="shared" si="440"/>
        <v>0</v>
      </c>
      <c r="S2840" s="248">
        <f t="shared" si="441"/>
        <v>0</v>
      </c>
      <c r="T2840" s="248">
        <f t="shared" si="442"/>
        <v>0</v>
      </c>
      <c r="U2840" s="248">
        <f t="shared" si="443"/>
        <v>0</v>
      </c>
      <c r="V2840" s="13"/>
      <c r="W2840" s="7"/>
      <c r="AT2840" s="130"/>
      <c r="BF2840" s="33">
        <f t="shared" si="449"/>
        <v>41242</v>
      </c>
      <c r="BG2840" s="34">
        <f t="shared" si="444"/>
        <v>82.88000000000001</v>
      </c>
      <c r="BH2840" s="32">
        <f t="shared" si="445"/>
        <v>1</v>
      </c>
      <c r="BI2840" s="32">
        <f t="shared" si="446"/>
        <v>0</v>
      </c>
      <c r="BJ2840" s="69">
        <f t="shared" si="447"/>
        <v>0</v>
      </c>
      <c r="BK2840" s="158" t="str">
        <f t="shared" si="448"/>
        <v/>
      </c>
    </row>
    <row r="2841" spans="1:63" ht="12" customHeight="1" x14ac:dyDescent="0.2">
      <c r="A2841" s="8"/>
      <c r="B2841" s="7"/>
      <c r="C2841" s="7"/>
      <c r="D2841" s="7"/>
      <c r="E2841" s="7"/>
      <c r="F2841" s="7"/>
      <c r="G2841" s="7"/>
      <c r="H2841" s="7"/>
      <c r="I2841" s="10"/>
      <c r="J2841" s="25"/>
      <c r="K2841" s="250"/>
      <c r="L2841" s="31"/>
      <c r="M2841" s="9"/>
      <c r="N2841" s="11" t="s">
        <v>25</v>
      </c>
      <c r="O2841" s="39"/>
      <c r="P2841" s="47"/>
      <c r="Q2841" s="13"/>
      <c r="R2841" s="248">
        <f t="shared" si="440"/>
        <v>0</v>
      </c>
      <c r="S2841" s="248">
        <f t="shared" si="441"/>
        <v>0</v>
      </c>
      <c r="T2841" s="248">
        <f t="shared" si="442"/>
        <v>0</v>
      </c>
      <c r="U2841" s="248">
        <f t="shared" si="443"/>
        <v>0</v>
      </c>
      <c r="V2841" s="13"/>
      <c r="W2841" s="7"/>
      <c r="AT2841" s="130"/>
      <c r="BF2841" s="33">
        <f t="shared" si="449"/>
        <v>41242</v>
      </c>
      <c r="BG2841" s="34">
        <f t="shared" si="444"/>
        <v>82.88000000000001</v>
      </c>
      <c r="BH2841" s="32">
        <f t="shared" si="445"/>
        <v>1</v>
      </c>
      <c r="BI2841" s="32">
        <f t="shared" si="446"/>
        <v>0</v>
      </c>
      <c r="BJ2841" s="69">
        <f t="shared" si="447"/>
        <v>0</v>
      </c>
      <c r="BK2841" s="158" t="str">
        <f t="shared" si="448"/>
        <v/>
      </c>
    </row>
    <row r="2842" spans="1:63" ht="12" customHeight="1" x14ac:dyDescent="0.2">
      <c r="A2842" s="8"/>
      <c r="B2842" s="7"/>
      <c r="C2842" s="7"/>
      <c r="D2842" s="7"/>
      <c r="E2842" s="7"/>
      <c r="F2842" s="7"/>
      <c r="G2842" s="7"/>
      <c r="H2842" s="7"/>
      <c r="I2842" s="10"/>
      <c r="J2842" s="25"/>
      <c r="K2842" s="250"/>
      <c r="L2842" s="31"/>
      <c r="M2842" s="9"/>
      <c r="N2842" s="11" t="s">
        <v>25</v>
      </c>
      <c r="O2842" s="39"/>
      <c r="P2842" s="47"/>
      <c r="Q2842" s="13"/>
      <c r="R2842" s="248">
        <f t="shared" si="440"/>
        <v>0</v>
      </c>
      <c r="S2842" s="248">
        <f t="shared" si="441"/>
        <v>0</v>
      </c>
      <c r="T2842" s="248">
        <f t="shared" si="442"/>
        <v>0</v>
      </c>
      <c r="U2842" s="248">
        <f t="shared" si="443"/>
        <v>0</v>
      </c>
      <c r="V2842" s="13"/>
      <c r="W2842" s="7"/>
      <c r="AT2842" s="130"/>
      <c r="BF2842" s="33">
        <f t="shared" si="449"/>
        <v>41242</v>
      </c>
      <c r="BG2842" s="34">
        <f t="shared" si="444"/>
        <v>82.88000000000001</v>
      </c>
      <c r="BH2842" s="32">
        <f t="shared" si="445"/>
        <v>1</v>
      </c>
      <c r="BI2842" s="32">
        <f t="shared" si="446"/>
        <v>0</v>
      </c>
      <c r="BJ2842" s="69">
        <f t="shared" si="447"/>
        <v>0</v>
      </c>
      <c r="BK2842" s="158" t="str">
        <f t="shared" si="448"/>
        <v/>
      </c>
    </row>
    <row r="2843" spans="1:63" ht="12" customHeight="1" x14ac:dyDescent="0.2">
      <c r="A2843" s="8"/>
      <c r="B2843" s="7"/>
      <c r="C2843" s="7"/>
      <c r="D2843" s="7"/>
      <c r="E2843" s="7"/>
      <c r="F2843" s="7"/>
      <c r="G2843" s="7"/>
      <c r="H2843" s="7"/>
      <c r="I2843" s="10"/>
      <c r="J2843" s="25"/>
      <c r="K2843" s="250"/>
      <c r="L2843" s="31"/>
      <c r="M2843" s="9"/>
      <c r="N2843" s="11" t="s">
        <v>25</v>
      </c>
      <c r="O2843" s="39"/>
      <c r="P2843" s="47"/>
      <c r="Q2843" s="13"/>
      <c r="R2843" s="248">
        <f t="shared" si="440"/>
        <v>0</v>
      </c>
      <c r="S2843" s="248">
        <f t="shared" si="441"/>
        <v>0</v>
      </c>
      <c r="T2843" s="248">
        <f t="shared" si="442"/>
        <v>0</v>
      </c>
      <c r="U2843" s="248">
        <f t="shared" si="443"/>
        <v>0</v>
      </c>
      <c r="V2843" s="13"/>
      <c r="W2843" s="7"/>
      <c r="AT2843" s="130"/>
      <c r="BF2843" s="33">
        <f t="shared" si="449"/>
        <v>41242</v>
      </c>
      <c r="BG2843" s="34">
        <f t="shared" si="444"/>
        <v>82.88000000000001</v>
      </c>
      <c r="BH2843" s="32">
        <f t="shared" si="445"/>
        <v>1</v>
      </c>
      <c r="BI2843" s="32">
        <f t="shared" si="446"/>
        <v>0</v>
      </c>
      <c r="BJ2843" s="69">
        <f t="shared" si="447"/>
        <v>0</v>
      </c>
      <c r="BK2843" s="158" t="str">
        <f t="shared" si="448"/>
        <v/>
      </c>
    </row>
    <row r="2844" spans="1:63" ht="12" customHeight="1" x14ac:dyDescent="0.2">
      <c r="A2844" s="8"/>
      <c r="B2844" s="7"/>
      <c r="C2844" s="7"/>
      <c r="D2844" s="7"/>
      <c r="E2844" s="7"/>
      <c r="F2844" s="7"/>
      <c r="G2844" s="7"/>
      <c r="H2844" s="7"/>
      <c r="I2844" s="10"/>
      <c r="J2844" s="25"/>
      <c r="K2844" s="250"/>
      <c r="L2844" s="31"/>
      <c r="M2844" s="9"/>
      <c r="N2844" s="11" t="s">
        <v>25</v>
      </c>
      <c r="O2844" s="39"/>
      <c r="P2844" s="47"/>
      <c r="Q2844" s="13"/>
      <c r="R2844" s="248">
        <f t="shared" si="440"/>
        <v>0</v>
      </c>
      <c r="S2844" s="248">
        <f t="shared" si="441"/>
        <v>0</v>
      </c>
      <c r="T2844" s="248">
        <f t="shared" si="442"/>
        <v>0</v>
      </c>
      <c r="U2844" s="248">
        <f t="shared" si="443"/>
        <v>0</v>
      </c>
      <c r="V2844" s="13"/>
      <c r="W2844" s="7"/>
      <c r="AT2844" s="130"/>
      <c r="BF2844" s="33">
        <f t="shared" si="449"/>
        <v>41242</v>
      </c>
      <c r="BG2844" s="34">
        <f t="shared" si="444"/>
        <v>82.88000000000001</v>
      </c>
      <c r="BH2844" s="32">
        <f t="shared" si="445"/>
        <v>1</v>
      </c>
      <c r="BI2844" s="32">
        <f t="shared" si="446"/>
        <v>0</v>
      </c>
      <c r="BJ2844" s="69">
        <f t="shared" si="447"/>
        <v>0</v>
      </c>
      <c r="BK2844" s="158" t="str">
        <f t="shared" si="448"/>
        <v/>
      </c>
    </row>
    <row r="2845" spans="1:63" ht="12" customHeight="1" x14ac:dyDescent="0.2">
      <c r="A2845" s="8"/>
      <c r="B2845" s="7"/>
      <c r="C2845" s="7"/>
      <c r="D2845" s="7"/>
      <c r="E2845" s="7"/>
      <c r="F2845" s="7"/>
      <c r="G2845" s="7"/>
      <c r="H2845" s="7"/>
      <c r="I2845" s="10"/>
      <c r="J2845" s="25"/>
      <c r="K2845" s="250"/>
      <c r="L2845" s="31"/>
      <c r="M2845" s="9"/>
      <c r="N2845" s="11" t="s">
        <v>25</v>
      </c>
      <c r="O2845" s="39"/>
      <c r="P2845" s="47"/>
      <c r="Q2845" s="13"/>
      <c r="R2845" s="248">
        <f t="shared" si="440"/>
        <v>0</v>
      </c>
      <c r="S2845" s="248">
        <f t="shared" si="441"/>
        <v>0</v>
      </c>
      <c r="T2845" s="248">
        <f t="shared" si="442"/>
        <v>0</v>
      </c>
      <c r="U2845" s="248">
        <f t="shared" si="443"/>
        <v>0</v>
      </c>
      <c r="V2845" s="13"/>
      <c r="W2845" s="7"/>
      <c r="AT2845" s="130"/>
      <c r="BF2845" s="33">
        <f t="shared" si="449"/>
        <v>41242</v>
      </c>
      <c r="BG2845" s="34">
        <f t="shared" si="444"/>
        <v>82.88000000000001</v>
      </c>
      <c r="BH2845" s="32">
        <f t="shared" si="445"/>
        <v>1</v>
      </c>
      <c r="BI2845" s="32">
        <f t="shared" si="446"/>
        <v>0</v>
      </c>
      <c r="BJ2845" s="69">
        <f t="shared" si="447"/>
        <v>0</v>
      </c>
      <c r="BK2845" s="158" t="str">
        <f t="shared" si="448"/>
        <v/>
      </c>
    </row>
    <row r="2846" spans="1:63" ht="12" customHeight="1" x14ac:dyDescent="0.2">
      <c r="A2846" s="8"/>
      <c r="B2846" s="7"/>
      <c r="C2846" s="7"/>
      <c r="D2846" s="7"/>
      <c r="E2846" s="7"/>
      <c r="F2846" s="7"/>
      <c r="G2846" s="7"/>
      <c r="H2846" s="7"/>
      <c r="I2846" s="10"/>
      <c r="J2846" s="25"/>
      <c r="K2846" s="250"/>
      <c r="L2846" s="31"/>
      <c r="M2846" s="9"/>
      <c r="N2846" s="11" t="s">
        <v>25</v>
      </c>
      <c r="O2846" s="39"/>
      <c r="P2846" s="47"/>
      <c r="Q2846" s="13"/>
      <c r="R2846" s="248">
        <f t="shared" si="440"/>
        <v>0</v>
      </c>
      <c r="S2846" s="248">
        <f t="shared" si="441"/>
        <v>0</v>
      </c>
      <c r="T2846" s="248">
        <f t="shared" si="442"/>
        <v>0</v>
      </c>
      <c r="U2846" s="248">
        <f t="shared" si="443"/>
        <v>0</v>
      </c>
      <c r="V2846" s="13"/>
      <c r="W2846" s="7"/>
      <c r="AT2846" s="130"/>
      <c r="BF2846" s="33">
        <f t="shared" si="449"/>
        <v>41242</v>
      </c>
      <c r="BG2846" s="34">
        <f t="shared" si="444"/>
        <v>82.88000000000001</v>
      </c>
      <c r="BH2846" s="32">
        <f t="shared" si="445"/>
        <v>1</v>
      </c>
      <c r="BI2846" s="32">
        <f t="shared" si="446"/>
        <v>0</v>
      </c>
      <c r="BJ2846" s="69">
        <f t="shared" si="447"/>
        <v>0</v>
      </c>
      <c r="BK2846" s="158" t="str">
        <f t="shared" si="448"/>
        <v/>
      </c>
    </row>
    <row r="2847" spans="1:63" ht="12" customHeight="1" x14ac:dyDescent="0.2">
      <c r="A2847" s="8"/>
      <c r="B2847" s="7"/>
      <c r="C2847" s="7"/>
      <c r="D2847" s="7"/>
      <c r="E2847" s="7"/>
      <c r="F2847" s="7"/>
      <c r="G2847" s="7"/>
      <c r="H2847" s="7"/>
      <c r="I2847" s="10"/>
      <c r="J2847" s="25"/>
      <c r="K2847" s="250"/>
      <c r="L2847" s="31"/>
      <c r="M2847" s="9"/>
      <c r="N2847" s="11" t="s">
        <v>25</v>
      </c>
      <c r="O2847" s="39"/>
      <c r="P2847" s="47"/>
      <c r="Q2847" s="13"/>
      <c r="R2847" s="248">
        <f t="shared" si="440"/>
        <v>0</v>
      </c>
      <c r="S2847" s="248">
        <f t="shared" si="441"/>
        <v>0</v>
      </c>
      <c r="T2847" s="248">
        <f t="shared" si="442"/>
        <v>0</v>
      </c>
      <c r="U2847" s="248">
        <f t="shared" si="443"/>
        <v>0</v>
      </c>
      <c r="V2847" s="13"/>
      <c r="W2847" s="7"/>
      <c r="AT2847" s="130"/>
      <c r="BF2847" s="33">
        <f t="shared" si="449"/>
        <v>41242</v>
      </c>
      <c r="BG2847" s="34">
        <f t="shared" si="444"/>
        <v>82.88000000000001</v>
      </c>
      <c r="BH2847" s="32">
        <f t="shared" si="445"/>
        <v>1</v>
      </c>
      <c r="BI2847" s="32">
        <f t="shared" si="446"/>
        <v>0</v>
      </c>
      <c r="BJ2847" s="69">
        <f t="shared" si="447"/>
        <v>0</v>
      </c>
      <c r="BK2847" s="158" t="str">
        <f t="shared" si="448"/>
        <v/>
      </c>
    </row>
    <row r="2848" spans="1:63" ht="12" customHeight="1" x14ac:dyDescent="0.2">
      <c r="A2848" s="8"/>
      <c r="B2848" s="7"/>
      <c r="C2848" s="7"/>
      <c r="D2848" s="7"/>
      <c r="E2848" s="7"/>
      <c r="F2848" s="7"/>
      <c r="G2848" s="7"/>
      <c r="H2848" s="7"/>
      <c r="I2848" s="10"/>
      <c r="J2848" s="25"/>
      <c r="K2848" s="250"/>
      <c r="L2848" s="31"/>
      <c r="M2848" s="9"/>
      <c r="N2848" s="11" t="s">
        <v>25</v>
      </c>
      <c r="O2848" s="39"/>
      <c r="P2848" s="47"/>
      <c r="Q2848" s="13"/>
      <c r="R2848" s="248">
        <f t="shared" si="440"/>
        <v>0</v>
      </c>
      <c r="S2848" s="248">
        <f t="shared" si="441"/>
        <v>0</v>
      </c>
      <c r="T2848" s="248">
        <f t="shared" si="442"/>
        <v>0</v>
      </c>
      <c r="U2848" s="248">
        <f t="shared" si="443"/>
        <v>0</v>
      </c>
      <c r="V2848" s="13"/>
      <c r="W2848" s="7"/>
      <c r="AT2848" s="130"/>
      <c r="BF2848" s="33">
        <f t="shared" si="449"/>
        <v>41242</v>
      </c>
      <c r="BG2848" s="34">
        <f t="shared" si="444"/>
        <v>82.88000000000001</v>
      </c>
      <c r="BH2848" s="32">
        <f t="shared" si="445"/>
        <v>1</v>
      </c>
      <c r="BI2848" s="32">
        <f t="shared" si="446"/>
        <v>0</v>
      </c>
      <c r="BJ2848" s="69">
        <f t="shared" si="447"/>
        <v>0</v>
      </c>
      <c r="BK2848" s="158" t="str">
        <f t="shared" si="448"/>
        <v/>
      </c>
    </row>
    <row r="2849" spans="1:63" ht="12" customHeight="1" x14ac:dyDescent="0.2">
      <c r="A2849" s="8"/>
      <c r="B2849" s="7"/>
      <c r="C2849" s="7"/>
      <c r="D2849" s="7"/>
      <c r="E2849" s="7"/>
      <c r="F2849" s="7"/>
      <c r="G2849" s="7"/>
      <c r="H2849" s="7"/>
      <c r="I2849" s="10"/>
      <c r="J2849" s="25"/>
      <c r="K2849" s="250"/>
      <c r="L2849" s="31"/>
      <c r="M2849" s="9"/>
      <c r="N2849" s="11" t="s">
        <v>25</v>
      </c>
      <c r="O2849" s="39"/>
      <c r="P2849" s="47"/>
      <c r="Q2849" s="13"/>
      <c r="R2849" s="248">
        <f t="shared" si="440"/>
        <v>0</v>
      </c>
      <c r="S2849" s="248">
        <f t="shared" si="441"/>
        <v>0</v>
      </c>
      <c r="T2849" s="248">
        <f t="shared" si="442"/>
        <v>0</v>
      </c>
      <c r="U2849" s="248">
        <f t="shared" si="443"/>
        <v>0</v>
      </c>
      <c r="V2849" s="13"/>
      <c r="W2849" s="7"/>
      <c r="AT2849" s="130"/>
      <c r="BF2849" s="33">
        <f t="shared" si="449"/>
        <v>41242</v>
      </c>
      <c r="BG2849" s="34">
        <f t="shared" si="444"/>
        <v>82.88000000000001</v>
      </c>
      <c r="BH2849" s="32">
        <f t="shared" si="445"/>
        <v>1</v>
      </c>
      <c r="BI2849" s="32">
        <f t="shared" si="446"/>
        <v>0</v>
      </c>
      <c r="BJ2849" s="69">
        <f t="shared" si="447"/>
        <v>0</v>
      </c>
      <c r="BK2849" s="158" t="str">
        <f t="shared" si="448"/>
        <v/>
      </c>
    </row>
    <row r="2850" spans="1:63" ht="12" customHeight="1" x14ac:dyDescent="0.2">
      <c r="A2850" s="8"/>
      <c r="B2850" s="7"/>
      <c r="C2850" s="7"/>
      <c r="D2850" s="7"/>
      <c r="E2850" s="7"/>
      <c r="F2850" s="7"/>
      <c r="G2850" s="7"/>
      <c r="H2850" s="7"/>
      <c r="I2850" s="10"/>
      <c r="J2850" s="25"/>
      <c r="K2850" s="250"/>
      <c r="L2850" s="31"/>
      <c r="M2850" s="9"/>
      <c r="N2850" s="11" t="s">
        <v>25</v>
      </c>
      <c r="O2850" s="39"/>
      <c r="P2850" s="47"/>
      <c r="Q2850" s="13"/>
      <c r="R2850" s="248">
        <f t="shared" si="440"/>
        <v>0</v>
      </c>
      <c r="S2850" s="248">
        <f t="shared" si="441"/>
        <v>0</v>
      </c>
      <c r="T2850" s="248">
        <f t="shared" si="442"/>
        <v>0</v>
      </c>
      <c r="U2850" s="248">
        <f t="shared" si="443"/>
        <v>0</v>
      </c>
      <c r="V2850" s="13"/>
      <c r="W2850" s="7"/>
      <c r="AT2850" s="130"/>
      <c r="BF2850" s="33">
        <f t="shared" si="449"/>
        <v>41242</v>
      </c>
      <c r="BG2850" s="34">
        <f t="shared" si="444"/>
        <v>82.88000000000001</v>
      </c>
      <c r="BH2850" s="32">
        <f t="shared" si="445"/>
        <v>1</v>
      </c>
      <c r="BI2850" s="32">
        <f t="shared" si="446"/>
        <v>0</v>
      </c>
      <c r="BJ2850" s="69">
        <f t="shared" si="447"/>
        <v>0</v>
      </c>
      <c r="BK2850" s="158" t="str">
        <f t="shared" si="448"/>
        <v/>
      </c>
    </row>
    <row r="2851" spans="1:63" ht="12" customHeight="1" x14ac:dyDescent="0.2">
      <c r="A2851" s="8"/>
      <c r="B2851" s="7"/>
      <c r="C2851" s="7"/>
      <c r="D2851" s="7"/>
      <c r="E2851" s="7"/>
      <c r="F2851" s="7"/>
      <c r="G2851" s="7"/>
      <c r="H2851" s="7"/>
      <c r="I2851" s="10"/>
      <c r="J2851" s="25"/>
      <c r="K2851" s="250"/>
      <c r="L2851" s="31"/>
      <c r="M2851" s="9"/>
      <c r="N2851" s="11" t="s">
        <v>25</v>
      </c>
      <c r="O2851" s="39"/>
      <c r="P2851" s="47"/>
      <c r="Q2851" s="13"/>
      <c r="R2851" s="248">
        <f t="shared" si="440"/>
        <v>0</v>
      </c>
      <c r="S2851" s="248">
        <f t="shared" si="441"/>
        <v>0</v>
      </c>
      <c r="T2851" s="248">
        <f t="shared" si="442"/>
        <v>0</v>
      </c>
      <c r="U2851" s="248">
        <f t="shared" si="443"/>
        <v>0</v>
      </c>
      <c r="V2851" s="13"/>
      <c r="W2851" s="7"/>
      <c r="AT2851" s="130"/>
      <c r="BF2851" s="33">
        <f t="shared" si="449"/>
        <v>41242</v>
      </c>
      <c r="BG2851" s="34">
        <f t="shared" si="444"/>
        <v>82.88000000000001</v>
      </c>
      <c r="BH2851" s="32">
        <f t="shared" si="445"/>
        <v>1</v>
      </c>
      <c r="BI2851" s="32">
        <f t="shared" si="446"/>
        <v>0</v>
      </c>
      <c r="BJ2851" s="69">
        <f t="shared" si="447"/>
        <v>0</v>
      </c>
      <c r="BK2851" s="158" t="str">
        <f t="shared" si="448"/>
        <v/>
      </c>
    </row>
    <row r="2852" spans="1:63" ht="12" customHeight="1" x14ac:dyDescent="0.2">
      <c r="A2852" s="8"/>
      <c r="B2852" s="7"/>
      <c r="C2852" s="7"/>
      <c r="D2852" s="7"/>
      <c r="E2852" s="7"/>
      <c r="F2852" s="7"/>
      <c r="G2852" s="7"/>
      <c r="H2852" s="7"/>
      <c r="I2852" s="10"/>
      <c r="J2852" s="25"/>
      <c r="K2852" s="250"/>
      <c r="L2852" s="31"/>
      <c r="M2852" s="9"/>
      <c r="N2852" s="11" t="s">
        <v>25</v>
      </c>
      <c r="O2852" s="39"/>
      <c r="P2852" s="47"/>
      <c r="Q2852" s="13"/>
      <c r="R2852" s="248">
        <f t="shared" si="440"/>
        <v>0</v>
      </c>
      <c r="S2852" s="248">
        <f t="shared" si="441"/>
        <v>0</v>
      </c>
      <c r="T2852" s="248">
        <f t="shared" si="442"/>
        <v>0</v>
      </c>
      <c r="U2852" s="248">
        <f t="shared" si="443"/>
        <v>0</v>
      </c>
      <c r="V2852" s="13"/>
      <c r="W2852" s="7"/>
      <c r="AT2852" s="130"/>
      <c r="BF2852" s="33">
        <f t="shared" si="449"/>
        <v>41242</v>
      </c>
      <c r="BG2852" s="34">
        <f t="shared" si="444"/>
        <v>82.88000000000001</v>
      </c>
      <c r="BH2852" s="32">
        <f t="shared" si="445"/>
        <v>1</v>
      </c>
      <c r="BI2852" s="32">
        <f t="shared" si="446"/>
        <v>0</v>
      </c>
      <c r="BJ2852" s="69">
        <f t="shared" si="447"/>
        <v>0</v>
      </c>
      <c r="BK2852" s="158" t="str">
        <f t="shared" si="448"/>
        <v/>
      </c>
    </row>
    <row r="2853" spans="1:63" ht="12" customHeight="1" x14ac:dyDescent="0.2">
      <c r="A2853" s="8"/>
      <c r="B2853" s="7"/>
      <c r="C2853" s="7"/>
      <c r="D2853" s="7"/>
      <c r="E2853" s="7"/>
      <c r="F2853" s="7"/>
      <c r="G2853" s="7"/>
      <c r="H2853" s="7"/>
      <c r="I2853" s="10"/>
      <c r="J2853" s="25"/>
      <c r="K2853" s="250"/>
      <c r="L2853" s="31"/>
      <c r="M2853" s="9"/>
      <c r="N2853" s="11" t="s">
        <v>25</v>
      </c>
      <c r="O2853" s="39"/>
      <c r="P2853" s="47"/>
      <c r="Q2853" s="13"/>
      <c r="R2853" s="248">
        <f t="shared" si="440"/>
        <v>0</v>
      </c>
      <c r="S2853" s="248">
        <f t="shared" si="441"/>
        <v>0</v>
      </c>
      <c r="T2853" s="248">
        <f t="shared" si="442"/>
        <v>0</v>
      </c>
      <c r="U2853" s="248">
        <f t="shared" si="443"/>
        <v>0</v>
      </c>
      <c r="V2853" s="13"/>
      <c r="W2853" s="7"/>
      <c r="AT2853" s="130"/>
      <c r="BF2853" s="33">
        <f t="shared" si="449"/>
        <v>41242</v>
      </c>
      <c r="BG2853" s="34">
        <f t="shared" si="444"/>
        <v>82.88000000000001</v>
      </c>
      <c r="BH2853" s="32">
        <f t="shared" si="445"/>
        <v>1</v>
      </c>
      <c r="BI2853" s="32">
        <f t="shared" si="446"/>
        <v>0</v>
      </c>
      <c r="BJ2853" s="69">
        <f t="shared" si="447"/>
        <v>0</v>
      </c>
      <c r="BK2853" s="158" t="str">
        <f t="shared" si="448"/>
        <v/>
      </c>
    </row>
    <row r="2854" spans="1:63" ht="12" customHeight="1" x14ac:dyDescent="0.2">
      <c r="A2854" s="8"/>
      <c r="B2854" s="7"/>
      <c r="C2854" s="7"/>
      <c r="D2854" s="7"/>
      <c r="E2854" s="7"/>
      <c r="F2854" s="7"/>
      <c r="G2854" s="7"/>
      <c r="H2854" s="7"/>
      <c r="I2854" s="10"/>
      <c r="J2854" s="25"/>
      <c r="K2854" s="250"/>
      <c r="L2854" s="31"/>
      <c r="M2854" s="9"/>
      <c r="N2854" s="11" t="s">
        <v>25</v>
      </c>
      <c r="O2854" s="39"/>
      <c r="P2854" s="47"/>
      <c r="Q2854" s="13"/>
      <c r="R2854" s="248">
        <f t="shared" si="440"/>
        <v>0</v>
      </c>
      <c r="S2854" s="248">
        <f t="shared" si="441"/>
        <v>0</v>
      </c>
      <c r="T2854" s="248">
        <f t="shared" si="442"/>
        <v>0</v>
      </c>
      <c r="U2854" s="248">
        <f t="shared" si="443"/>
        <v>0</v>
      </c>
      <c r="V2854" s="13"/>
      <c r="W2854" s="7"/>
      <c r="AT2854" s="130"/>
      <c r="BF2854" s="33">
        <f t="shared" si="449"/>
        <v>41242</v>
      </c>
      <c r="BG2854" s="34">
        <f t="shared" si="444"/>
        <v>82.88000000000001</v>
      </c>
      <c r="BH2854" s="32">
        <f t="shared" si="445"/>
        <v>1</v>
      </c>
      <c r="BI2854" s="32">
        <f t="shared" si="446"/>
        <v>0</v>
      </c>
      <c r="BJ2854" s="69">
        <f t="shared" si="447"/>
        <v>0</v>
      </c>
      <c r="BK2854" s="158" t="str">
        <f t="shared" si="448"/>
        <v/>
      </c>
    </row>
    <row r="2855" spans="1:63" ht="12" customHeight="1" x14ac:dyDescent="0.2">
      <c r="A2855" s="8"/>
      <c r="B2855" s="7"/>
      <c r="C2855" s="7"/>
      <c r="D2855" s="7"/>
      <c r="E2855" s="7"/>
      <c r="F2855" s="7"/>
      <c r="G2855" s="7"/>
      <c r="H2855" s="7"/>
      <c r="I2855" s="10"/>
      <c r="J2855" s="25"/>
      <c r="K2855" s="250"/>
      <c r="L2855" s="31"/>
      <c r="M2855" s="9"/>
      <c r="N2855" s="11" t="s">
        <v>25</v>
      </c>
      <c r="O2855" s="39"/>
      <c r="P2855" s="47"/>
      <c r="Q2855" s="13"/>
      <c r="R2855" s="248">
        <f t="shared" si="440"/>
        <v>0</v>
      </c>
      <c r="S2855" s="248">
        <f t="shared" si="441"/>
        <v>0</v>
      </c>
      <c r="T2855" s="248">
        <f t="shared" si="442"/>
        <v>0</v>
      </c>
      <c r="U2855" s="248">
        <f t="shared" si="443"/>
        <v>0</v>
      </c>
      <c r="V2855" s="13"/>
      <c r="W2855" s="7"/>
      <c r="AT2855" s="130"/>
      <c r="BF2855" s="33">
        <f t="shared" si="449"/>
        <v>41242</v>
      </c>
      <c r="BG2855" s="34">
        <f t="shared" si="444"/>
        <v>82.88000000000001</v>
      </c>
      <c r="BH2855" s="32">
        <f t="shared" si="445"/>
        <v>1</v>
      </c>
      <c r="BI2855" s="32">
        <f t="shared" si="446"/>
        <v>0</v>
      </c>
      <c r="BJ2855" s="69">
        <f t="shared" si="447"/>
        <v>0</v>
      </c>
      <c r="BK2855" s="158" t="str">
        <f t="shared" si="448"/>
        <v/>
      </c>
    </row>
    <row r="2856" spans="1:63" ht="12" customHeight="1" x14ac:dyDescent="0.2">
      <c r="A2856" s="8"/>
      <c r="B2856" s="7"/>
      <c r="C2856" s="7"/>
      <c r="D2856" s="7"/>
      <c r="E2856" s="7"/>
      <c r="F2856" s="7"/>
      <c r="G2856" s="7"/>
      <c r="H2856" s="7"/>
      <c r="I2856" s="10"/>
      <c r="J2856" s="25"/>
      <c r="K2856" s="250"/>
      <c r="L2856" s="31"/>
      <c r="M2856" s="9"/>
      <c r="N2856" s="11" t="s">
        <v>25</v>
      </c>
      <c r="O2856" s="39"/>
      <c r="P2856" s="47"/>
      <c r="Q2856" s="13"/>
      <c r="R2856" s="248">
        <f t="shared" si="440"/>
        <v>0</v>
      </c>
      <c r="S2856" s="248">
        <f t="shared" si="441"/>
        <v>0</v>
      </c>
      <c r="T2856" s="248">
        <f t="shared" si="442"/>
        <v>0</v>
      </c>
      <c r="U2856" s="248">
        <f t="shared" si="443"/>
        <v>0</v>
      </c>
      <c r="V2856" s="13"/>
      <c r="W2856" s="7"/>
      <c r="AT2856" s="130"/>
      <c r="BF2856" s="33">
        <f t="shared" si="449"/>
        <v>41242</v>
      </c>
      <c r="BG2856" s="34">
        <f t="shared" si="444"/>
        <v>82.88000000000001</v>
      </c>
      <c r="BH2856" s="32">
        <f t="shared" si="445"/>
        <v>1</v>
      </c>
      <c r="BI2856" s="32">
        <f t="shared" si="446"/>
        <v>0</v>
      </c>
      <c r="BJ2856" s="69">
        <f t="shared" si="447"/>
        <v>0</v>
      </c>
      <c r="BK2856" s="158" t="str">
        <f t="shared" si="448"/>
        <v/>
      </c>
    </row>
    <row r="2857" spans="1:63" ht="12" customHeight="1" x14ac:dyDescent="0.2">
      <c r="A2857" s="8"/>
      <c r="B2857" s="7"/>
      <c r="C2857" s="7"/>
      <c r="D2857" s="7"/>
      <c r="E2857" s="7"/>
      <c r="F2857" s="7"/>
      <c r="G2857" s="7"/>
      <c r="H2857" s="7"/>
      <c r="I2857" s="10"/>
      <c r="J2857" s="25"/>
      <c r="K2857" s="250"/>
      <c r="L2857" s="31"/>
      <c r="M2857" s="9"/>
      <c r="N2857" s="11" t="s">
        <v>25</v>
      </c>
      <c r="O2857" s="39"/>
      <c r="P2857" s="47"/>
      <c r="Q2857" s="13"/>
      <c r="R2857" s="248">
        <f t="shared" si="440"/>
        <v>0</v>
      </c>
      <c r="S2857" s="248">
        <f t="shared" si="441"/>
        <v>0</v>
      </c>
      <c r="T2857" s="248">
        <f t="shared" si="442"/>
        <v>0</v>
      </c>
      <c r="U2857" s="248">
        <f t="shared" si="443"/>
        <v>0</v>
      </c>
      <c r="V2857" s="13"/>
      <c r="W2857" s="7"/>
      <c r="AT2857" s="130"/>
      <c r="BF2857" s="33">
        <f t="shared" si="449"/>
        <v>41242</v>
      </c>
      <c r="BG2857" s="34">
        <f t="shared" si="444"/>
        <v>82.88000000000001</v>
      </c>
      <c r="BH2857" s="32">
        <f t="shared" si="445"/>
        <v>1</v>
      </c>
      <c r="BI2857" s="32">
        <f t="shared" si="446"/>
        <v>0</v>
      </c>
      <c r="BJ2857" s="69">
        <f t="shared" si="447"/>
        <v>0</v>
      </c>
      <c r="BK2857" s="158" t="str">
        <f t="shared" si="448"/>
        <v/>
      </c>
    </row>
    <row r="2858" spans="1:63" ht="12" customHeight="1" x14ac:dyDescent="0.2">
      <c r="A2858" s="8"/>
      <c r="B2858" s="7"/>
      <c r="C2858" s="7"/>
      <c r="D2858" s="7"/>
      <c r="E2858" s="7"/>
      <c r="F2858" s="7"/>
      <c r="G2858" s="7"/>
      <c r="H2858" s="7"/>
      <c r="I2858" s="10"/>
      <c r="J2858" s="25"/>
      <c r="K2858" s="250"/>
      <c r="L2858" s="31"/>
      <c r="M2858" s="9"/>
      <c r="N2858" s="11" t="s">
        <v>25</v>
      </c>
      <c r="O2858" s="39"/>
      <c r="P2858" s="47"/>
      <c r="Q2858" s="13"/>
      <c r="R2858" s="248">
        <f t="shared" si="440"/>
        <v>0</v>
      </c>
      <c r="S2858" s="248">
        <f t="shared" si="441"/>
        <v>0</v>
      </c>
      <c r="T2858" s="248">
        <f t="shared" si="442"/>
        <v>0</v>
      </c>
      <c r="U2858" s="248">
        <f t="shared" si="443"/>
        <v>0</v>
      </c>
      <c r="V2858" s="13"/>
      <c r="W2858" s="7"/>
      <c r="AT2858" s="130"/>
      <c r="BF2858" s="33">
        <f t="shared" si="449"/>
        <v>41242</v>
      </c>
      <c r="BG2858" s="34">
        <f t="shared" si="444"/>
        <v>82.88000000000001</v>
      </c>
      <c r="BH2858" s="32">
        <f t="shared" si="445"/>
        <v>1</v>
      </c>
      <c r="BI2858" s="32">
        <f t="shared" si="446"/>
        <v>0</v>
      </c>
      <c r="BJ2858" s="69">
        <f t="shared" si="447"/>
        <v>0</v>
      </c>
      <c r="BK2858" s="158" t="str">
        <f t="shared" si="448"/>
        <v/>
      </c>
    </row>
    <row r="2859" spans="1:63" ht="12" customHeight="1" x14ac:dyDescent="0.2">
      <c r="A2859" s="8"/>
      <c r="B2859" s="7"/>
      <c r="C2859" s="7"/>
      <c r="D2859" s="7"/>
      <c r="E2859" s="7"/>
      <c r="F2859" s="7"/>
      <c r="G2859" s="7"/>
      <c r="H2859" s="7"/>
      <c r="I2859" s="10"/>
      <c r="J2859" s="25"/>
      <c r="K2859" s="250"/>
      <c r="L2859" s="31"/>
      <c r="M2859" s="9"/>
      <c r="N2859" s="11" t="s">
        <v>25</v>
      </c>
      <c r="O2859" s="39"/>
      <c r="P2859" s="47"/>
      <c r="Q2859" s="13"/>
      <c r="R2859" s="248">
        <f t="shared" si="440"/>
        <v>0</v>
      </c>
      <c r="S2859" s="248">
        <f t="shared" si="441"/>
        <v>0</v>
      </c>
      <c r="T2859" s="248">
        <f t="shared" si="442"/>
        <v>0</v>
      </c>
      <c r="U2859" s="248">
        <f t="shared" si="443"/>
        <v>0</v>
      </c>
      <c r="V2859" s="13"/>
      <c r="W2859" s="7"/>
      <c r="AT2859" s="130"/>
      <c r="BF2859" s="33">
        <f t="shared" si="449"/>
        <v>41242</v>
      </c>
      <c r="BG2859" s="34">
        <f t="shared" si="444"/>
        <v>82.88000000000001</v>
      </c>
      <c r="BH2859" s="32">
        <f t="shared" si="445"/>
        <v>1</v>
      </c>
      <c r="BI2859" s="32">
        <f t="shared" si="446"/>
        <v>0</v>
      </c>
      <c r="BJ2859" s="69">
        <f t="shared" si="447"/>
        <v>0</v>
      </c>
      <c r="BK2859" s="158" t="str">
        <f t="shared" si="448"/>
        <v/>
      </c>
    </row>
    <row r="2860" spans="1:63" ht="12" customHeight="1" x14ac:dyDescent="0.2">
      <c r="A2860" s="8"/>
      <c r="B2860" s="7"/>
      <c r="C2860" s="7"/>
      <c r="D2860" s="7"/>
      <c r="E2860" s="7"/>
      <c r="F2860" s="7"/>
      <c r="G2860" s="7"/>
      <c r="H2860" s="7"/>
      <c r="I2860" s="10"/>
      <c r="J2860" s="25"/>
      <c r="K2860" s="250"/>
      <c r="L2860" s="31"/>
      <c r="M2860" s="9"/>
      <c r="N2860" s="11" t="s">
        <v>25</v>
      </c>
      <c r="O2860" s="39"/>
      <c r="P2860" s="47"/>
      <c r="Q2860" s="13"/>
      <c r="R2860" s="248">
        <f t="shared" si="440"/>
        <v>0</v>
      </c>
      <c r="S2860" s="248">
        <f t="shared" si="441"/>
        <v>0</v>
      </c>
      <c r="T2860" s="248">
        <f t="shared" si="442"/>
        <v>0</v>
      </c>
      <c r="U2860" s="248">
        <f t="shared" si="443"/>
        <v>0</v>
      </c>
      <c r="V2860" s="13"/>
      <c r="W2860" s="7"/>
      <c r="AT2860" s="130"/>
      <c r="BF2860" s="33">
        <f t="shared" si="449"/>
        <v>41242</v>
      </c>
      <c r="BG2860" s="34">
        <f t="shared" si="444"/>
        <v>82.88000000000001</v>
      </c>
      <c r="BH2860" s="32">
        <f t="shared" si="445"/>
        <v>1</v>
      </c>
      <c r="BI2860" s="32">
        <f t="shared" si="446"/>
        <v>0</v>
      </c>
      <c r="BJ2860" s="69">
        <f t="shared" si="447"/>
        <v>0</v>
      </c>
      <c r="BK2860" s="158" t="str">
        <f t="shared" si="448"/>
        <v/>
      </c>
    </row>
    <row r="2861" spans="1:63" ht="12" customHeight="1" x14ac:dyDescent="0.2">
      <c r="A2861" s="8"/>
      <c r="B2861" s="7"/>
      <c r="C2861" s="7"/>
      <c r="D2861" s="7"/>
      <c r="E2861" s="7"/>
      <c r="F2861" s="7"/>
      <c r="G2861" s="7"/>
      <c r="H2861" s="7"/>
      <c r="I2861" s="10"/>
      <c r="J2861" s="25"/>
      <c r="K2861" s="250"/>
      <c r="L2861" s="31"/>
      <c r="M2861" s="9"/>
      <c r="N2861" s="11" t="s">
        <v>25</v>
      </c>
      <c r="O2861" s="39"/>
      <c r="P2861" s="47"/>
      <c r="Q2861" s="13"/>
      <c r="R2861" s="248">
        <f t="shared" si="440"/>
        <v>0</v>
      </c>
      <c r="S2861" s="248">
        <f t="shared" si="441"/>
        <v>0</v>
      </c>
      <c r="T2861" s="248">
        <f t="shared" si="442"/>
        <v>0</v>
      </c>
      <c r="U2861" s="248">
        <f t="shared" si="443"/>
        <v>0</v>
      </c>
      <c r="V2861" s="13"/>
      <c r="W2861" s="7"/>
      <c r="AT2861" s="130"/>
      <c r="BF2861" s="33">
        <f t="shared" si="449"/>
        <v>41242</v>
      </c>
      <c r="BG2861" s="34">
        <f t="shared" si="444"/>
        <v>82.88000000000001</v>
      </c>
      <c r="BH2861" s="32">
        <f t="shared" si="445"/>
        <v>1</v>
      </c>
      <c r="BI2861" s="32">
        <f t="shared" si="446"/>
        <v>0</v>
      </c>
      <c r="BJ2861" s="69">
        <f t="shared" si="447"/>
        <v>0</v>
      </c>
      <c r="BK2861" s="158" t="str">
        <f t="shared" si="448"/>
        <v/>
      </c>
    </row>
    <row r="2862" spans="1:63" ht="12" customHeight="1" x14ac:dyDescent="0.2">
      <c r="A2862" s="8"/>
      <c r="B2862" s="7"/>
      <c r="C2862" s="7"/>
      <c r="D2862" s="7"/>
      <c r="E2862" s="7"/>
      <c r="F2862" s="7"/>
      <c r="G2862" s="7"/>
      <c r="H2862" s="7"/>
      <c r="I2862" s="10"/>
      <c r="J2862" s="25"/>
      <c r="K2862" s="250"/>
      <c r="L2862" s="31"/>
      <c r="M2862" s="9"/>
      <c r="N2862" s="11" t="s">
        <v>25</v>
      </c>
      <c r="O2862" s="39"/>
      <c r="P2862" s="47"/>
      <c r="Q2862" s="13"/>
      <c r="R2862" s="248">
        <f t="shared" si="440"/>
        <v>0</v>
      </c>
      <c r="S2862" s="248">
        <f t="shared" si="441"/>
        <v>0</v>
      </c>
      <c r="T2862" s="248">
        <f t="shared" si="442"/>
        <v>0</v>
      </c>
      <c r="U2862" s="248">
        <f t="shared" si="443"/>
        <v>0</v>
      </c>
      <c r="V2862" s="13"/>
      <c r="W2862" s="7"/>
      <c r="AT2862" s="130"/>
      <c r="BF2862" s="33">
        <f t="shared" si="449"/>
        <v>41242</v>
      </c>
      <c r="BG2862" s="34">
        <f t="shared" si="444"/>
        <v>82.88000000000001</v>
      </c>
      <c r="BH2862" s="32">
        <f t="shared" si="445"/>
        <v>1</v>
      </c>
      <c r="BI2862" s="32">
        <f t="shared" si="446"/>
        <v>0</v>
      </c>
      <c r="BJ2862" s="69">
        <f t="shared" si="447"/>
        <v>0</v>
      </c>
      <c r="BK2862" s="158" t="str">
        <f t="shared" si="448"/>
        <v/>
      </c>
    </row>
    <row r="2863" spans="1:63" ht="12" customHeight="1" x14ac:dyDescent="0.2">
      <c r="A2863" s="8"/>
      <c r="B2863" s="7"/>
      <c r="C2863" s="7"/>
      <c r="D2863" s="7"/>
      <c r="E2863" s="7"/>
      <c r="F2863" s="7"/>
      <c r="G2863" s="7"/>
      <c r="H2863" s="7"/>
      <c r="I2863" s="10"/>
      <c r="J2863" s="25"/>
      <c r="K2863" s="250"/>
      <c r="L2863" s="31"/>
      <c r="M2863" s="9"/>
      <c r="N2863" s="11" t="s">
        <v>25</v>
      </c>
      <c r="O2863" s="39"/>
      <c r="P2863" s="47"/>
      <c r="Q2863" s="13"/>
      <c r="R2863" s="248">
        <f t="shared" si="440"/>
        <v>0</v>
      </c>
      <c r="S2863" s="248">
        <f t="shared" si="441"/>
        <v>0</v>
      </c>
      <c r="T2863" s="248">
        <f t="shared" si="442"/>
        <v>0</v>
      </c>
      <c r="U2863" s="248">
        <f t="shared" si="443"/>
        <v>0</v>
      </c>
      <c r="V2863" s="13"/>
      <c r="W2863" s="7"/>
      <c r="AT2863" s="130"/>
      <c r="BF2863" s="33">
        <f t="shared" si="449"/>
        <v>41242</v>
      </c>
      <c r="BG2863" s="34">
        <f t="shared" si="444"/>
        <v>82.88000000000001</v>
      </c>
      <c r="BH2863" s="32">
        <f t="shared" si="445"/>
        <v>1</v>
      </c>
      <c r="BI2863" s="32">
        <f t="shared" si="446"/>
        <v>0</v>
      </c>
      <c r="BJ2863" s="69">
        <f t="shared" si="447"/>
        <v>0</v>
      </c>
      <c r="BK2863" s="158" t="str">
        <f t="shared" si="448"/>
        <v/>
      </c>
    </row>
    <row r="2864" spans="1:63" ht="12" customHeight="1" x14ac:dyDescent="0.2">
      <c r="A2864" s="8"/>
      <c r="B2864" s="7"/>
      <c r="C2864" s="7"/>
      <c r="D2864" s="7"/>
      <c r="E2864" s="7"/>
      <c r="F2864" s="7"/>
      <c r="G2864" s="7"/>
      <c r="H2864" s="7"/>
      <c r="I2864" s="10"/>
      <c r="J2864" s="25"/>
      <c r="K2864" s="250"/>
      <c r="L2864" s="31"/>
      <c r="M2864" s="9"/>
      <c r="N2864" s="11" t="s">
        <v>25</v>
      </c>
      <c r="O2864" s="39"/>
      <c r="P2864" s="47"/>
      <c r="Q2864" s="13"/>
      <c r="R2864" s="248">
        <f t="shared" si="440"/>
        <v>0</v>
      </c>
      <c r="S2864" s="248">
        <f t="shared" si="441"/>
        <v>0</v>
      </c>
      <c r="T2864" s="248">
        <f t="shared" si="442"/>
        <v>0</v>
      </c>
      <c r="U2864" s="248">
        <f t="shared" si="443"/>
        <v>0</v>
      </c>
      <c r="V2864" s="13"/>
      <c r="W2864" s="7"/>
      <c r="AT2864" s="130"/>
      <c r="BF2864" s="33">
        <f t="shared" si="449"/>
        <v>41242</v>
      </c>
      <c r="BG2864" s="34">
        <f t="shared" si="444"/>
        <v>82.88000000000001</v>
      </c>
      <c r="BH2864" s="32">
        <f t="shared" si="445"/>
        <v>1</v>
      </c>
      <c r="BI2864" s="32">
        <f t="shared" si="446"/>
        <v>0</v>
      </c>
      <c r="BJ2864" s="69">
        <f t="shared" si="447"/>
        <v>0</v>
      </c>
      <c r="BK2864" s="158" t="str">
        <f t="shared" si="448"/>
        <v/>
      </c>
    </row>
    <row r="2865" spans="1:63" ht="12" customHeight="1" x14ac:dyDescent="0.2">
      <c r="A2865" s="8"/>
      <c r="B2865" s="7"/>
      <c r="C2865" s="7"/>
      <c r="D2865" s="7"/>
      <c r="E2865" s="7"/>
      <c r="F2865" s="7"/>
      <c r="G2865" s="7"/>
      <c r="H2865" s="7"/>
      <c r="I2865" s="10"/>
      <c r="J2865" s="25"/>
      <c r="K2865" s="250"/>
      <c r="L2865" s="31"/>
      <c r="M2865" s="9"/>
      <c r="N2865" s="11" t="s">
        <v>25</v>
      </c>
      <c r="O2865" s="39"/>
      <c r="P2865" s="47"/>
      <c r="Q2865" s="13"/>
      <c r="R2865" s="248">
        <f t="shared" si="440"/>
        <v>0</v>
      </c>
      <c r="S2865" s="248">
        <f t="shared" si="441"/>
        <v>0</v>
      </c>
      <c r="T2865" s="248">
        <f t="shared" si="442"/>
        <v>0</v>
      </c>
      <c r="U2865" s="248">
        <f t="shared" si="443"/>
        <v>0</v>
      </c>
      <c r="V2865" s="13"/>
      <c r="W2865" s="7"/>
      <c r="AT2865" s="130"/>
      <c r="BF2865" s="33">
        <f t="shared" si="449"/>
        <v>41242</v>
      </c>
      <c r="BG2865" s="34">
        <f t="shared" si="444"/>
        <v>82.88000000000001</v>
      </c>
      <c r="BH2865" s="32">
        <f t="shared" si="445"/>
        <v>1</v>
      </c>
      <c r="BI2865" s="32">
        <f t="shared" si="446"/>
        <v>0</v>
      </c>
      <c r="BJ2865" s="69">
        <f t="shared" si="447"/>
        <v>0</v>
      </c>
      <c r="BK2865" s="158" t="str">
        <f t="shared" si="448"/>
        <v/>
      </c>
    </row>
    <row r="2866" spans="1:63" ht="12" customHeight="1" x14ac:dyDescent="0.2">
      <c r="A2866" s="8"/>
      <c r="B2866" s="7"/>
      <c r="C2866" s="7"/>
      <c r="D2866" s="7"/>
      <c r="E2866" s="7"/>
      <c r="F2866" s="7"/>
      <c r="G2866" s="7"/>
      <c r="H2866" s="7"/>
      <c r="I2866" s="10"/>
      <c r="J2866" s="25"/>
      <c r="K2866" s="250"/>
      <c r="L2866" s="31"/>
      <c r="M2866" s="9"/>
      <c r="N2866" s="11" t="s">
        <v>25</v>
      </c>
      <c r="O2866" s="39"/>
      <c r="P2866" s="47"/>
      <c r="Q2866" s="13"/>
      <c r="R2866" s="248">
        <f t="shared" si="440"/>
        <v>0</v>
      </c>
      <c r="S2866" s="248">
        <f t="shared" si="441"/>
        <v>0</v>
      </c>
      <c r="T2866" s="248">
        <f t="shared" si="442"/>
        <v>0</v>
      </c>
      <c r="U2866" s="248">
        <f t="shared" si="443"/>
        <v>0</v>
      </c>
      <c r="V2866" s="13"/>
      <c r="W2866" s="7"/>
      <c r="AT2866" s="130"/>
      <c r="BF2866" s="33">
        <f t="shared" si="449"/>
        <v>41242</v>
      </c>
      <c r="BG2866" s="34">
        <f t="shared" si="444"/>
        <v>82.88000000000001</v>
      </c>
      <c r="BH2866" s="32">
        <f t="shared" si="445"/>
        <v>1</v>
      </c>
      <c r="BI2866" s="32">
        <f t="shared" si="446"/>
        <v>0</v>
      </c>
      <c r="BJ2866" s="69">
        <f t="shared" si="447"/>
        <v>0</v>
      </c>
      <c r="BK2866" s="158" t="str">
        <f t="shared" si="448"/>
        <v/>
      </c>
    </row>
    <row r="2867" spans="1:63" ht="12" customHeight="1" x14ac:dyDescent="0.2">
      <c r="A2867" s="8"/>
      <c r="B2867" s="7"/>
      <c r="C2867" s="7"/>
      <c r="D2867" s="7"/>
      <c r="E2867" s="7"/>
      <c r="F2867" s="7"/>
      <c r="G2867" s="7"/>
      <c r="H2867" s="7"/>
      <c r="I2867" s="10"/>
      <c r="J2867" s="25"/>
      <c r="K2867" s="250"/>
      <c r="L2867" s="31"/>
      <c r="M2867" s="9"/>
      <c r="N2867" s="11" t="s">
        <v>25</v>
      </c>
      <c r="O2867" s="39"/>
      <c r="P2867" s="47"/>
      <c r="Q2867" s="13"/>
      <c r="R2867" s="248">
        <f t="shared" si="440"/>
        <v>0</v>
      </c>
      <c r="S2867" s="248">
        <f t="shared" si="441"/>
        <v>0</v>
      </c>
      <c r="T2867" s="248">
        <f t="shared" si="442"/>
        <v>0</v>
      </c>
      <c r="U2867" s="248">
        <f t="shared" si="443"/>
        <v>0</v>
      </c>
      <c r="V2867" s="13"/>
      <c r="W2867" s="7"/>
      <c r="AT2867" s="130"/>
      <c r="BF2867" s="33">
        <f t="shared" si="449"/>
        <v>41242</v>
      </c>
      <c r="BG2867" s="34">
        <f t="shared" si="444"/>
        <v>82.88000000000001</v>
      </c>
      <c r="BH2867" s="32">
        <f t="shared" si="445"/>
        <v>1</v>
      </c>
      <c r="BI2867" s="32">
        <f t="shared" si="446"/>
        <v>0</v>
      </c>
      <c r="BJ2867" s="69">
        <f t="shared" si="447"/>
        <v>0</v>
      </c>
      <c r="BK2867" s="158" t="str">
        <f t="shared" si="448"/>
        <v/>
      </c>
    </row>
    <row r="2868" spans="1:63" ht="12" customHeight="1" x14ac:dyDescent="0.2">
      <c r="A2868" s="8"/>
      <c r="B2868" s="7"/>
      <c r="C2868" s="7"/>
      <c r="D2868" s="7"/>
      <c r="E2868" s="7"/>
      <c r="F2868" s="7"/>
      <c r="G2868" s="7"/>
      <c r="H2868" s="7"/>
      <c r="I2868" s="10"/>
      <c r="J2868" s="25"/>
      <c r="K2868" s="250"/>
      <c r="L2868" s="31"/>
      <c r="M2868" s="9"/>
      <c r="N2868" s="11" t="s">
        <v>25</v>
      </c>
      <c r="O2868" s="39"/>
      <c r="P2868" s="47"/>
      <c r="Q2868" s="13"/>
      <c r="R2868" s="248">
        <f t="shared" si="440"/>
        <v>0</v>
      </c>
      <c r="S2868" s="248">
        <f t="shared" si="441"/>
        <v>0</v>
      </c>
      <c r="T2868" s="248">
        <f t="shared" si="442"/>
        <v>0</v>
      </c>
      <c r="U2868" s="248">
        <f t="shared" si="443"/>
        <v>0</v>
      </c>
      <c r="V2868" s="13"/>
      <c r="W2868" s="7"/>
      <c r="AT2868" s="130"/>
      <c r="BF2868" s="33">
        <f t="shared" si="449"/>
        <v>41242</v>
      </c>
      <c r="BG2868" s="34">
        <f t="shared" si="444"/>
        <v>82.88000000000001</v>
      </c>
      <c r="BH2868" s="32">
        <f t="shared" si="445"/>
        <v>1</v>
      </c>
      <c r="BI2868" s="32">
        <f t="shared" si="446"/>
        <v>0</v>
      </c>
      <c r="BJ2868" s="69">
        <f t="shared" si="447"/>
        <v>0</v>
      </c>
      <c r="BK2868" s="158" t="str">
        <f t="shared" si="448"/>
        <v/>
      </c>
    </row>
    <row r="2869" spans="1:63" ht="12" customHeight="1" x14ac:dyDescent="0.2">
      <c r="A2869" s="8"/>
      <c r="B2869" s="7"/>
      <c r="C2869" s="7"/>
      <c r="D2869" s="7"/>
      <c r="E2869" s="7"/>
      <c r="F2869" s="7"/>
      <c r="G2869" s="7"/>
      <c r="H2869" s="7"/>
      <c r="I2869" s="10"/>
      <c r="J2869" s="25"/>
      <c r="K2869" s="250"/>
      <c r="L2869" s="31"/>
      <c r="M2869" s="9"/>
      <c r="N2869" s="11" t="s">
        <v>25</v>
      </c>
      <c r="O2869" s="39"/>
      <c r="P2869" s="47"/>
      <c r="Q2869" s="13"/>
      <c r="R2869" s="248">
        <f t="shared" si="440"/>
        <v>0</v>
      </c>
      <c r="S2869" s="248">
        <f t="shared" si="441"/>
        <v>0</v>
      </c>
      <c r="T2869" s="248">
        <f t="shared" si="442"/>
        <v>0</v>
      </c>
      <c r="U2869" s="248">
        <f t="shared" si="443"/>
        <v>0</v>
      </c>
      <c r="V2869" s="13"/>
      <c r="W2869" s="7"/>
      <c r="AT2869" s="130"/>
      <c r="BF2869" s="33">
        <f t="shared" si="449"/>
        <v>41242</v>
      </c>
      <c r="BG2869" s="34">
        <f t="shared" si="444"/>
        <v>82.88000000000001</v>
      </c>
      <c r="BH2869" s="32">
        <f t="shared" si="445"/>
        <v>1</v>
      </c>
      <c r="BI2869" s="32">
        <f t="shared" si="446"/>
        <v>0</v>
      </c>
      <c r="BJ2869" s="69">
        <f t="shared" si="447"/>
        <v>0</v>
      </c>
      <c r="BK2869" s="158" t="str">
        <f t="shared" si="448"/>
        <v/>
      </c>
    </row>
    <row r="2870" spans="1:63" ht="12" customHeight="1" x14ac:dyDescent="0.2">
      <c r="A2870" s="8"/>
      <c r="B2870" s="7"/>
      <c r="C2870" s="7"/>
      <c r="D2870" s="7"/>
      <c r="E2870" s="7"/>
      <c r="F2870" s="7"/>
      <c r="G2870" s="7"/>
      <c r="H2870" s="7"/>
      <c r="I2870" s="10"/>
      <c r="J2870" s="25"/>
      <c r="K2870" s="250"/>
      <c r="L2870" s="31"/>
      <c r="M2870" s="9"/>
      <c r="N2870" s="11" t="s">
        <v>25</v>
      </c>
      <c r="O2870" s="39"/>
      <c r="P2870" s="47"/>
      <c r="Q2870" s="13"/>
      <c r="R2870" s="248">
        <f t="shared" si="440"/>
        <v>0</v>
      </c>
      <c r="S2870" s="248">
        <f t="shared" si="441"/>
        <v>0</v>
      </c>
      <c r="T2870" s="248">
        <f t="shared" si="442"/>
        <v>0</v>
      </c>
      <c r="U2870" s="248">
        <f t="shared" si="443"/>
        <v>0</v>
      </c>
      <c r="V2870" s="13"/>
      <c r="W2870" s="7"/>
      <c r="AT2870" s="130"/>
      <c r="BF2870" s="33">
        <f t="shared" si="449"/>
        <v>41242</v>
      </c>
      <c r="BG2870" s="34">
        <f t="shared" si="444"/>
        <v>82.88000000000001</v>
      </c>
      <c r="BH2870" s="32">
        <f t="shared" si="445"/>
        <v>1</v>
      </c>
      <c r="BI2870" s="32">
        <f t="shared" si="446"/>
        <v>0</v>
      </c>
      <c r="BJ2870" s="69">
        <f t="shared" si="447"/>
        <v>0</v>
      </c>
      <c r="BK2870" s="158" t="str">
        <f t="shared" si="448"/>
        <v/>
      </c>
    </row>
    <row r="2871" spans="1:63" ht="12" customHeight="1" x14ac:dyDescent="0.2">
      <c r="A2871" s="8"/>
      <c r="B2871" s="7"/>
      <c r="C2871" s="7"/>
      <c r="D2871" s="7"/>
      <c r="E2871" s="7"/>
      <c r="F2871" s="7"/>
      <c r="G2871" s="7"/>
      <c r="H2871" s="7"/>
      <c r="I2871" s="10"/>
      <c r="J2871" s="25"/>
      <c r="K2871" s="250"/>
      <c r="L2871" s="31"/>
      <c r="M2871" s="9"/>
      <c r="N2871" s="11" t="s">
        <v>25</v>
      </c>
      <c r="O2871" s="39"/>
      <c r="P2871" s="47"/>
      <c r="Q2871" s="13"/>
      <c r="R2871" s="248">
        <f t="shared" si="440"/>
        <v>0</v>
      </c>
      <c r="S2871" s="248">
        <f t="shared" si="441"/>
        <v>0</v>
      </c>
      <c r="T2871" s="248">
        <f t="shared" si="442"/>
        <v>0</v>
      </c>
      <c r="U2871" s="248">
        <f t="shared" si="443"/>
        <v>0</v>
      </c>
      <c r="V2871" s="13"/>
      <c r="W2871" s="7"/>
      <c r="AT2871" s="130"/>
      <c r="BF2871" s="33">
        <f t="shared" si="449"/>
        <v>41242</v>
      </c>
      <c r="BG2871" s="34">
        <f t="shared" si="444"/>
        <v>82.88000000000001</v>
      </c>
      <c r="BH2871" s="32">
        <f t="shared" si="445"/>
        <v>1</v>
      </c>
      <c r="BI2871" s="32">
        <f t="shared" si="446"/>
        <v>0</v>
      </c>
      <c r="BJ2871" s="69">
        <f t="shared" si="447"/>
        <v>0</v>
      </c>
      <c r="BK2871" s="158" t="str">
        <f t="shared" si="448"/>
        <v/>
      </c>
    </row>
    <row r="2872" spans="1:63" ht="12" customHeight="1" x14ac:dyDescent="0.2">
      <c r="A2872" s="8"/>
      <c r="B2872" s="7"/>
      <c r="C2872" s="7"/>
      <c r="D2872" s="7"/>
      <c r="E2872" s="7"/>
      <c r="F2872" s="7"/>
      <c r="G2872" s="7"/>
      <c r="H2872" s="7"/>
      <c r="I2872" s="10"/>
      <c r="J2872" s="25"/>
      <c r="K2872" s="250"/>
      <c r="L2872" s="31"/>
      <c r="M2872" s="9"/>
      <c r="N2872" s="11" t="s">
        <v>25</v>
      </c>
      <c r="O2872" s="39"/>
      <c r="P2872" s="47"/>
      <c r="Q2872" s="13"/>
      <c r="R2872" s="248">
        <f t="shared" si="440"/>
        <v>0</v>
      </c>
      <c r="S2872" s="248">
        <f t="shared" si="441"/>
        <v>0</v>
      </c>
      <c r="T2872" s="248">
        <f t="shared" si="442"/>
        <v>0</v>
      </c>
      <c r="U2872" s="248">
        <f t="shared" si="443"/>
        <v>0</v>
      </c>
      <c r="V2872" s="13"/>
      <c r="W2872" s="7"/>
      <c r="AT2872" s="130"/>
      <c r="BF2872" s="33">
        <f t="shared" si="449"/>
        <v>41242</v>
      </c>
      <c r="BG2872" s="34">
        <f t="shared" si="444"/>
        <v>82.88000000000001</v>
      </c>
      <c r="BH2872" s="32">
        <f t="shared" si="445"/>
        <v>1</v>
      </c>
      <c r="BI2872" s="32">
        <f t="shared" si="446"/>
        <v>0</v>
      </c>
      <c r="BJ2872" s="69">
        <f t="shared" si="447"/>
        <v>0</v>
      </c>
      <c r="BK2872" s="158" t="str">
        <f t="shared" si="448"/>
        <v/>
      </c>
    </row>
    <row r="2873" spans="1:63" ht="12" customHeight="1" x14ac:dyDescent="0.2">
      <c r="A2873" s="8"/>
      <c r="B2873" s="7"/>
      <c r="C2873" s="7"/>
      <c r="D2873" s="7"/>
      <c r="E2873" s="7"/>
      <c r="F2873" s="7"/>
      <c r="G2873" s="7"/>
      <c r="H2873" s="7"/>
      <c r="I2873" s="10"/>
      <c r="J2873" s="25"/>
      <c r="K2873" s="250"/>
      <c r="L2873" s="31"/>
      <c r="M2873" s="9"/>
      <c r="N2873" s="11" t="s">
        <v>25</v>
      </c>
      <c r="O2873" s="39"/>
      <c r="P2873" s="47"/>
      <c r="Q2873" s="13"/>
      <c r="R2873" s="248">
        <f t="shared" si="440"/>
        <v>0</v>
      </c>
      <c r="S2873" s="248">
        <f t="shared" si="441"/>
        <v>0</v>
      </c>
      <c r="T2873" s="248">
        <f t="shared" si="442"/>
        <v>0</v>
      </c>
      <c r="U2873" s="248">
        <f t="shared" si="443"/>
        <v>0</v>
      </c>
      <c r="V2873" s="13"/>
      <c r="W2873" s="7"/>
      <c r="AT2873" s="130"/>
      <c r="BF2873" s="33">
        <f t="shared" si="449"/>
        <v>41242</v>
      </c>
      <c r="BG2873" s="34">
        <f t="shared" si="444"/>
        <v>82.88000000000001</v>
      </c>
      <c r="BH2873" s="32">
        <f t="shared" si="445"/>
        <v>1</v>
      </c>
      <c r="BI2873" s="32">
        <f t="shared" si="446"/>
        <v>0</v>
      </c>
      <c r="BJ2873" s="69">
        <f t="shared" si="447"/>
        <v>0</v>
      </c>
      <c r="BK2873" s="158" t="str">
        <f t="shared" si="448"/>
        <v/>
      </c>
    </row>
    <row r="2874" spans="1:63" ht="12" customHeight="1" x14ac:dyDescent="0.2">
      <c r="A2874" s="8"/>
      <c r="B2874" s="7"/>
      <c r="C2874" s="7"/>
      <c r="D2874" s="7"/>
      <c r="E2874" s="7"/>
      <c r="F2874" s="7"/>
      <c r="G2874" s="7"/>
      <c r="H2874" s="7"/>
      <c r="I2874" s="10"/>
      <c r="J2874" s="25"/>
      <c r="K2874" s="250"/>
      <c r="L2874" s="31"/>
      <c r="M2874" s="9"/>
      <c r="N2874" s="11" t="s">
        <v>25</v>
      </c>
      <c r="O2874" s="39"/>
      <c r="P2874" s="47"/>
      <c r="Q2874" s="13"/>
      <c r="R2874" s="248">
        <f t="shared" si="440"/>
        <v>0</v>
      </c>
      <c r="S2874" s="248">
        <f t="shared" si="441"/>
        <v>0</v>
      </c>
      <c r="T2874" s="248">
        <f t="shared" si="442"/>
        <v>0</v>
      </c>
      <c r="U2874" s="248">
        <f t="shared" si="443"/>
        <v>0</v>
      </c>
      <c r="V2874" s="13"/>
      <c r="W2874" s="7"/>
      <c r="AT2874" s="130"/>
      <c r="BF2874" s="33">
        <f t="shared" si="449"/>
        <v>41242</v>
      </c>
      <c r="BG2874" s="34">
        <f t="shared" si="444"/>
        <v>82.88000000000001</v>
      </c>
      <c r="BH2874" s="32">
        <f t="shared" si="445"/>
        <v>1</v>
      </c>
      <c r="BI2874" s="32">
        <f t="shared" si="446"/>
        <v>0</v>
      </c>
      <c r="BJ2874" s="69">
        <f t="shared" si="447"/>
        <v>0</v>
      </c>
      <c r="BK2874" s="158" t="str">
        <f t="shared" si="448"/>
        <v/>
      </c>
    </row>
    <row r="2875" spans="1:63" ht="12" customHeight="1" x14ac:dyDescent="0.2">
      <c r="A2875" s="8"/>
      <c r="B2875" s="7"/>
      <c r="C2875" s="7"/>
      <c r="D2875" s="7"/>
      <c r="E2875" s="7"/>
      <c r="F2875" s="7"/>
      <c r="G2875" s="7"/>
      <c r="H2875" s="7"/>
      <c r="I2875" s="10"/>
      <c r="J2875" s="25"/>
      <c r="K2875" s="250"/>
      <c r="L2875" s="31"/>
      <c r="M2875" s="9"/>
      <c r="N2875" s="11" t="s">
        <v>25</v>
      </c>
      <c r="O2875" s="39"/>
      <c r="P2875" s="47"/>
      <c r="Q2875" s="13"/>
      <c r="R2875" s="248">
        <f t="shared" si="440"/>
        <v>0</v>
      </c>
      <c r="S2875" s="248">
        <f t="shared" si="441"/>
        <v>0</v>
      </c>
      <c r="T2875" s="248">
        <f t="shared" si="442"/>
        <v>0</v>
      </c>
      <c r="U2875" s="248">
        <f t="shared" si="443"/>
        <v>0</v>
      </c>
      <c r="V2875" s="13"/>
      <c r="W2875" s="7"/>
      <c r="AT2875" s="130"/>
      <c r="BF2875" s="33">
        <f t="shared" si="449"/>
        <v>41242</v>
      </c>
      <c r="BG2875" s="34">
        <f t="shared" si="444"/>
        <v>82.88000000000001</v>
      </c>
      <c r="BH2875" s="32">
        <f t="shared" si="445"/>
        <v>1</v>
      </c>
      <c r="BI2875" s="32">
        <f t="shared" si="446"/>
        <v>0</v>
      </c>
      <c r="BJ2875" s="69">
        <f t="shared" si="447"/>
        <v>0</v>
      </c>
      <c r="BK2875" s="158" t="str">
        <f t="shared" si="448"/>
        <v/>
      </c>
    </row>
    <row r="2876" spans="1:63" ht="12" customHeight="1" x14ac:dyDescent="0.2">
      <c r="A2876" s="8"/>
      <c r="B2876" s="7"/>
      <c r="C2876" s="7"/>
      <c r="D2876" s="7"/>
      <c r="E2876" s="7"/>
      <c r="F2876" s="7"/>
      <c r="G2876" s="7"/>
      <c r="H2876" s="7"/>
      <c r="I2876" s="10"/>
      <c r="J2876" s="25"/>
      <c r="K2876" s="250"/>
      <c r="L2876" s="31"/>
      <c r="M2876" s="9"/>
      <c r="N2876" s="11" t="s">
        <v>25</v>
      </c>
      <c r="O2876" s="39"/>
      <c r="P2876" s="47"/>
      <c r="Q2876" s="13"/>
      <c r="R2876" s="248">
        <f t="shared" si="440"/>
        <v>0</v>
      </c>
      <c r="S2876" s="248">
        <f t="shared" si="441"/>
        <v>0</v>
      </c>
      <c r="T2876" s="248">
        <f t="shared" si="442"/>
        <v>0</v>
      </c>
      <c r="U2876" s="248">
        <f t="shared" si="443"/>
        <v>0</v>
      </c>
      <c r="V2876" s="13"/>
      <c r="W2876" s="7"/>
      <c r="AT2876" s="130"/>
      <c r="BF2876" s="33">
        <f t="shared" si="449"/>
        <v>41242</v>
      </c>
      <c r="BG2876" s="34">
        <f t="shared" si="444"/>
        <v>82.88000000000001</v>
      </c>
      <c r="BH2876" s="32">
        <f t="shared" si="445"/>
        <v>1</v>
      </c>
      <c r="BI2876" s="32">
        <f t="shared" si="446"/>
        <v>0</v>
      </c>
      <c r="BJ2876" s="69">
        <f t="shared" si="447"/>
        <v>0</v>
      </c>
      <c r="BK2876" s="158" t="str">
        <f t="shared" si="448"/>
        <v/>
      </c>
    </row>
    <row r="2877" spans="1:63" ht="12" customHeight="1" x14ac:dyDescent="0.2">
      <c r="A2877" s="8"/>
      <c r="B2877" s="7"/>
      <c r="C2877" s="7"/>
      <c r="D2877" s="7"/>
      <c r="E2877" s="7"/>
      <c r="F2877" s="7"/>
      <c r="G2877" s="7"/>
      <c r="H2877" s="7"/>
      <c r="I2877" s="10"/>
      <c r="J2877" s="25"/>
      <c r="K2877" s="250"/>
      <c r="L2877" s="31"/>
      <c r="M2877" s="9"/>
      <c r="N2877" s="11" t="s">
        <v>25</v>
      </c>
      <c r="O2877" s="39"/>
      <c r="P2877" s="47"/>
      <c r="Q2877" s="13"/>
      <c r="R2877" s="248">
        <f t="shared" si="440"/>
        <v>0</v>
      </c>
      <c r="S2877" s="248">
        <f t="shared" si="441"/>
        <v>0</v>
      </c>
      <c r="T2877" s="248">
        <f t="shared" si="442"/>
        <v>0</v>
      </c>
      <c r="U2877" s="248">
        <f t="shared" si="443"/>
        <v>0</v>
      </c>
      <c r="V2877" s="13"/>
      <c r="W2877" s="7"/>
      <c r="AT2877" s="130"/>
      <c r="BF2877" s="33">
        <f t="shared" si="449"/>
        <v>41242</v>
      </c>
      <c r="BG2877" s="34">
        <f t="shared" si="444"/>
        <v>82.88000000000001</v>
      </c>
      <c r="BH2877" s="32">
        <f t="shared" si="445"/>
        <v>1</v>
      </c>
      <c r="BI2877" s="32">
        <f t="shared" si="446"/>
        <v>0</v>
      </c>
      <c r="BJ2877" s="69">
        <f t="shared" si="447"/>
        <v>0</v>
      </c>
      <c r="BK2877" s="158" t="str">
        <f t="shared" si="448"/>
        <v/>
      </c>
    </row>
    <row r="2878" spans="1:63" ht="12" customHeight="1" x14ac:dyDescent="0.2">
      <c r="A2878" s="8"/>
      <c r="B2878" s="7"/>
      <c r="C2878" s="7"/>
      <c r="D2878" s="7"/>
      <c r="E2878" s="7"/>
      <c r="F2878" s="7"/>
      <c r="G2878" s="7"/>
      <c r="H2878" s="7"/>
      <c r="I2878" s="10"/>
      <c r="J2878" s="25"/>
      <c r="K2878" s="250"/>
      <c r="L2878" s="31"/>
      <c r="M2878" s="9"/>
      <c r="N2878" s="11" t="s">
        <v>25</v>
      </c>
      <c r="O2878" s="39"/>
      <c r="P2878" s="47"/>
      <c r="Q2878" s="13"/>
      <c r="R2878" s="248">
        <f t="shared" si="440"/>
        <v>0</v>
      </c>
      <c r="S2878" s="248">
        <f t="shared" si="441"/>
        <v>0</v>
      </c>
      <c r="T2878" s="248">
        <f t="shared" si="442"/>
        <v>0</v>
      </c>
      <c r="U2878" s="248">
        <f t="shared" si="443"/>
        <v>0</v>
      </c>
      <c r="V2878" s="13"/>
      <c r="W2878" s="7"/>
      <c r="AT2878" s="130"/>
      <c r="BF2878" s="33">
        <f t="shared" si="449"/>
        <v>41242</v>
      </c>
      <c r="BG2878" s="34">
        <f t="shared" si="444"/>
        <v>82.88000000000001</v>
      </c>
      <c r="BH2878" s="32">
        <f t="shared" si="445"/>
        <v>1</v>
      </c>
      <c r="BI2878" s="32">
        <f t="shared" si="446"/>
        <v>0</v>
      </c>
      <c r="BJ2878" s="69">
        <f t="shared" si="447"/>
        <v>0</v>
      </c>
      <c r="BK2878" s="158" t="str">
        <f t="shared" si="448"/>
        <v/>
      </c>
    </row>
    <row r="2879" spans="1:63" ht="12" customHeight="1" x14ac:dyDescent="0.2">
      <c r="A2879" s="8"/>
      <c r="B2879" s="7"/>
      <c r="C2879" s="7"/>
      <c r="D2879" s="7"/>
      <c r="E2879" s="7"/>
      <c r="F2879" s="7"/>
      <c r="G2879" s="7"/>
      <c r="H2879" s="7"/>
      <c r="I2879" s="10"/>
      <c r="J2879" s="25"/>
      <c r="K2879" s="250"/>
      <c r="L2879" s="31"/>
      <c r="M2879" s="9"/>
      <c r="N2879" s="11" t="s">
        <v>25</v>
      </c>
      <c r="O2879" s="39"/>
      <c r="P2879" s="47"/>
      <c r="Q2879" s="13"/>
      <c r="R2879" s="248">
        <f t="shared" si="440"/>
        <v>0</v>
      </c>
      <c r="S2879" s="248">
        <f t="shared" si="441"/>
        <v>0</v>
      </c>
      <c r="T2879" s="248">
        <f t="shared" si="442"/>
        <v>0</v>
      </c>
      <c r="U2879" s="248">
        <f t="shared" si="443"/>
        <v>0</v>
      </c>
      <c r="V2879" s="13"/>
      <c r="W2879" s="7"/>
      <c r="AT2879" s="130"/>
      <c r="BF2879" s="33">
        <f t="shared" si="449"/>
        <v>41242</v>
      </c>
      <c r="BG2879" s="34">
        <f t="shared" si="444"/>
        <v>82.88000000000001</v>
      </c>
      <c r="BH2879" s="32">
        <f t="shared" si="445"/>
        <v>1</v>
      </c>
      <c r="BI2879" s="32">
        <f t="shared" si="446"/>
        <v>0</v>
      </c>
      <c r="BJ2879" s="69">
        <f t="shared" si="447"/>
        <v>0</v>
      </c>
      <c r="BK2879" s="158" t="str">
        <f t="shared" si="448"/>
        <v/>
      </c>
    </row>
    <row r="2880" spans="1:63" ht="12" customHeight="1" x14ac:dyDescent="0.2">
      <c r="A2880" s="8"/>
      <c r="B2880" s="7"/>
      <c r="C2880" s="7"/>
      <c r="D2880" s="7"/>
      <c r="E2880" s="7"/>
      <c r="F2880" s="7"/>
      <c r="G2880" s="7"/>
      <c r="H2880" s="7"/>
      <c r="I2880" s="10"/>
      <c r="J2880" s="25"/>
      <c r="K2880" s="250"/>
      <c r="L2880" s="31"/>
      <c r="M2880" s="9"/>
      <c r="N2880" s="11" t="s">
        <v>25</v>
      </c>
      <c r="O2880" s="39"/>
      <c r="P2880" s="47"/>
      <c r="Q2880" s="13"/>
      <c r="R2880" s="248">
        <f t="shared" si="440"/>
        <v>0</v>
      </c>
      <c r="S2880" s="248">
        <f t="shared" si="441"/>
        <v>0</v>
      </c>
      <c r="T2880" s="248">
        <f t="shared" si="442"/>
        <v>0</v>
      </c>
      <c r="U2880" s="248">
        <f t="shared" si="443"/>
        <v>0</v>
      </c>
      <c r="V2880" s="13"/>
      <c r="W2880" s="7"/>
      <c r="AT2880" s="130"/>
      <c r="BF2880" s="33">
        <f t="shared" si="449"/>
        <v>41242</v>
      </c>
      <c r="BG2880" s="34">
        <f t="shared" si="444"/>
        <v>82.88000000000001</v>
      </c>
      <c r="BH2880" s="32">
        <f t="shared" si="445"/>
        <v>1</v>
      </c>
      <c r="BI2880" s="32">
        <f t="shared" si="446"/>
        <v>0</v>
      </c>
      <c r="BJ2880" s="69">
        <f t="shared" si="447"/>
        <v>0</v>
      </c>
      <c r="BK2880" s="158" t="str">
        <f t="shared" si="448"/>
        <v/>
      </c>
    </row>
    <row r="2881" spans="1:63" ht="12" customHeight="1" x14ac:dyDescent="0.2">
      <c r="A2881" s="8"/>
      <c r="B2881" s="7"/>
      <c r="C2881" s="7"/>
      <c r="D2881" s="7"/>
      <c r="E2881" s="7"/>
      <c r="F2881" s="7"/>
      <c r="G2881" s="7"/>
      <c r="H2881" s="7"/>
      <c r="I2881" s="10"/>
      <c r="J2881" s="25"/>
      <c r="K2881" s="250"/>
      <c r="L2881" s="31"/>
      <c r="M2881" s="9"/>
      <c r="N2881" s="11" t="s">
        <v>25</v>
      </c>
      <c r="O2881" s="39"/>
      <c r="P2881" s="47"/>
      <c r="Q2881" s="13"/>
      <c r="R2881" s="248">
        <f t="shared" si="440"/>
        <v>0</v>
      </c>
      <c r="S2881" s="248">
        <f t="shared" si="441"/>
        <v>0</v>
      </c>
      <c r="T2881" s="248">
        <f t="shared" si="442"/>
        <v>0</v>
      </c>
      <c r="U2881" s="248">
        <f t="shared" si="443"/>
        <v>0</v>
      </c>
      <c r="V2881" s="13"/>
      <c r="W2881" s="7"/>
      <c r="AT2881" s="130"/>
      <c r="BF2881" s="33">
        <f t="shared" si="449"/>
        <v>41242</v>
      </c>
      <c r="BG2881" s="34">
        <f t="shared" si="444"/>
        <v>82.88000000000001</v>
      </c>
      <c r="BH2881" s="32">
        <f t="shared" si="445"/>
        <v>1</v>
      </c>
      <c r="BI2881" s="32">
        <f t="shared" si="446"/>
        <v>0</v>
      </c>
      <c r="BJ2881" s="69">
        <f t="shared" si="447"/>
        <v>0</v>
      </c>
      <c r="BK2881" s="158" t="str">
        <f t="shared" si="448"/>
        <v/>
      </c>
    </row>
    <row r="2882" spans="1:63" ht="12" customHeight="1" x14ac:dyDescent="0.2">
      <c r="A2882" s="8"/>
      <c r="B2882" s="7"/>
      <c r="C2882" s="7"/>
      <c r="D2882" s="7"/>
      <c r="E2882" s="7"/>
      <c r="F2882" s="7"/>
      <c r="G2882" s="7"/>
      <c r="H2882" s="7"/>
      <c r="I2882" s="10"/>
      <c r="J2882" s="25"/>
      <c r="K2882" s="250"/>
      <c r="L2882" s="31"/>
      <c r="M2882" s="9"/>
      <c r="N2882" s="11" t="s">
        <v>25</v>
      </c>
      <c r="O2882" s="39"/>
      <c r="P2882" s="47"/>
      <c r="Q2882" s="13"/>
      <c r="R2882" s="248">
        <f t="shared" si="440"/>
        <v>0</v>
      </c>
      <c r="S2882" s="248">
        <f t="shared" si="441"/>
        <v>0</v>
      </c>
      <c r="T2882" s="248">
        <f t="shared" si="442"/>
        <v>0</v>
      </c>
      <c r="U2882" s="248">
        <f t="shared" si="443"/>
        <v>0</v>
      </c>
      <c r="V2882" s="13"/>
      <c r="W2882" s="7"/>
      <c r="AT2882" s="130"/>
      <c r="BF2882" s="33">
        <f t="shared" si="449"/>
        <v>41242</v>
      </c>
      <c r="BG2882" s="34">
        <f t="shared" si="444"/>
        <v>82.88000000000001</v>
      </c>
      <c r="BH2882" s="32">
        <f t="shared" si="445"/>
        <v>1</v>
      </c>
      <c r="BI2882" s="32">
        <f t="shared" si="446"/>
        <v>0</v>
      </c>
      <c r="BJ2882" s="69">
        <f t="shared" si="447"/>
        <v>0</v>
      </c>
      <c r="BK2882" s="158" t="str">
        <f t="shared" si="448"/>
        <v/>
      </c>
    </row>
    <row r="2883" spans="1:63" ht="12" customHeight="1" x14ac:dyDescent="0.2">
      <c r="A2883" s="8"/>
      <c r="B2883" s="7"/>
      <c r="C2883" s="7"/>
      <c r="D2883" s="7"/>
      <c r="E2883" s="7"/>
      <c r="F2883" s="7"/>
      <c r="G2883" s="7"/>
      <c r="H2883" s="7"/>
      <c r="I2883" s="10"/>
      <c r="J2883" s="25"/>
      <c r="K2883" s="250"/>
      <c r="L2883" s="31"/>
      <c r="M2883" s="9"/>
      <c r="N2883" s="11" t="s">
        <v>25</v>
      </c>
      <c r="O2883" s="39"/>
      <c r="P2883" s="47"/>
      <c r="Q2883" s="13"/>
      <c r="R2883" s="248">
        <f t="shared" si="440"/>
        <v>0</v>
      </c>
      <c r="S2883" s="248">
        <f t="shared" si="441"/>
        <v>0</v>
      </c>
      <c r="T2883" s="248">
        <f t="shared" si="442"/>
        <v>0</v>
      </c>
      <c r="U2883" s="248">
        <f t="shared" si="443"/>
        <v>0</v>
      </c>
      <c r="V2883" s="13"/>
      <c r="W2883" s="7"/>
      <c r="AT2883" s="130"/>
      <c r="BF2883" s="33">
        <f t="shared" si="449"/>
        <v>41242</v>
      </c>
      <c r="BG2883" s="34">
        <f t="shared" si="444"/>
        <v>82.88000000000001</v>
      </c>
      <c r="BH2883" s="32">
        <f t="shared" si="445"/>
        <v>1</v>
      </c>
      <c r="BI2883" s="32">
        <f t="shared" si="446"/>
        <v>0</v>
      </c>
      <c r="BJ2883" s="69">
        <f t="shared" si="447"/>
        <v>0</v>
      </c>
      <c r="BK2883" s="158" t="str">
        <f t="shared" si="448"/>
        <v/>
      </c>
    </row>
    <row r="2884" spans="1:63" ht="12" customHeight="1" x14ac:dyDescent="0.2">
      <c r="A2884" s="8"/>
      <c r="B2884" s="7"/>
      <c r="C2884" s="7"/>
      <c r="D2884" s="7"/>
      <c r="E2884" s="7"/>
      <c r="F2884" s="7"/>
      <c r="G2884" s="7"/>
      <c r="H2884" s="7"/>
      <c r="I2884" s="10"/>
      <c r="J2884" s="25"/>
      <c r="K2884" s="250"/>
      <c r="L2884" s="31"/>
      <c r="M2884" s="9"/>
      <c r="N2884" s="11" t="s">
        <v>25</v>
      </c>
      <c r="O2884" s="39"/>
      <c r="P2884" s="47"/>
      <c r="Q2884" s="13"/>
      <c r="R2884" s="248">
        <f t="shared" si="440"/>
        <v>0</v>
      </c>
      <c r="S2884" s="248">
        <f t="shared" si="441"/>
        <v>0</v>
      </c>
      <c r="T2884" s="248">
        <f t="shared" si="442"/>
        <v>0</v>
      </c>
      <c r="U2884" s="248">
        <f t="shared" si="443"/>
        <v>0</v>
      </c>
      <c r="V2884" s="13"/>
      <c r="W2884" s="7"/>
      <c r="AT2884" s="130"/>
      <c r="BF2884" s="33">
        <f t="shared" si="449"/>
        <v>41242</v>
      </c>
      <c r="BG2884" s="34">
        <f t="shared" si="444"/>
        <v>82.88000000000001</v>
      </c>
      <c r="BH2884" s="32">
        <f t="shared" si="445"/>
        <v>1</v>
      </c>
      <c r="BI2884" s="32">
        <f t="shared" si="446"/>
        <v>0</v>
      </c>
      <c r="BJ2884" s="69">
        <f t="shared" si="447"/>
        <v>0</v>
      </c>
      <c r="BK2884" s="158" t="str">
        <f t="shared" si="448"/>
        <v/>
      </c>
    </row>
    <row r="2885" spans="1:63" ht="12" customHeight="1" x14ac:dyDescent="0.2">
      <c r="A2885" s="8"/>
      <c r="B2885" s="7"/>
      <c r="C2885" s="7"/>
      <c r="D2885" s="7"/>
      <c r="E2885" s="7"/>
      <c r="F2885" s="7"/>
      <c r="G2885" s="7"/>
      <c r="H2885" s="7"/>
      <c r="I2885" s="10"/>
      <c r="J2885" s="25"/>
      <c r="K2885" s="250"/>
      <c r="L2885" s="31"/>
      <c r="M2885" s="9"/>
      <c r="N2885" s="11" t="s">
        <v>25</v>
      </c>
      <c r="O2885" s="39"/>
      <c r="P2885" s="47"/>
      <c r="Q2885" s="13"/>
      <c r="R2885" s="248">
        <f t="shared" si="440"/>
        <v>0</v>
      </c>
      <c r="S2885" s="248">
        <f t="shared" si="441"/>
        <v>0</v>
      </c>
      <c r="T2885" s="248">
        <f t="shared" si="442"/>
        <v>0</v>
      </c>
      <c r="U2885" s="248">
        <f t="shared" si="443"/>
        <v>0</v>
      </c>
      <c r="V2885" s="13"/>
      <c r="W2885" s="7"/>
      <c r="AT2885" s="130"/>
      <c r="BF2885" s="33">
        <f t="shared" si="449"/>
        <v>41242</v>
      </c>
      <c r="BG2885" s="34">
        <f t="shared" si="444"/>
        <v>82.88000000000001</v>
      </c>
      <c r="BH2885" s="32">
        <f t="shared" si="445"/>
        <v>1</v>
      </c>
      <c r="BI2885" s="32">
        <f t="shared" si="446"/>
        <v>0</v>
      </c>
      <c r="BJ2885" s="69">
        <f t="shared" si="447"/>
        <v>0</v>
      </c>
      <c r="BK2885" s="158" t="str">
        <f t="shared" si="448"/>
        <v/>
      </c>
    </row>
    <row r="2886" spans="1:63" ht="12" customHeight="1" x14ac:dyDescent="0.2">
      <c r="A2886" s="8"/>
      <c r="B2886" s="7"/>
      <c r="C2886" s="7"/>
      <c r="D2886" s="7"/>
      <c r="E2886" s="7"/>
      <c r="F2886" s="7"/>
      <c r="G2886" s="7"/>
      <c r="H2886" s="7"/>
      <c r="I2886" s="10"/>
      <c r="J2886" s="25"/>
      <c r="K2886" s="250"/>
      <c r="L2886" s="31"/>
      <c r="M2886" s="9"/>
      <c r="N2886" s="11" t="s">
        <v>25</v>
      </c>
      <c r="O2886" s="39"/>
      <c r="P2886" s="47"/>
      <c r="Q2886" s="13"/>
      <c r="R2886" s="248">
        <f t="shared" si="440"/>
        <v>0</v>
      </c>
      <c r="S2886" s="248">
        <f t="shared" si="441"/>
        <v>0</v>
      </c>
      <c r="T2886" s="248">
        <f t="shared" si="442"/>
        <v>0</v>
      </c>
      <c r="U2886" s="248">
        <f t="shared" si="443"/>
        <v>0</v>
      </c>
      <c r="V2886" s="13"/>
      <c r="W2886" s="7"/>
      <c r="AT2886" s="130"/>
      <c r="BF2886" s="33">
        <f t="shared" si="449"/>
        <v>41242</v>
      </c>
      <c r="BG2886" s="34">
        <f t="shared" si="444"/>
        <v>82.88000000000001</v>
      </c>
      <c r="BH2886" s="32">
        <f t="shared" si="445"/>
        <v>1</v>
      </c>
      <c r="BI2886" s="32">
        <f t="shared" si="446"/>
        <v>0</v>
      </c>
      <c r="BJ2886" s="69">
        <f t="shared" si="447"/>
        <v>0</v>
      </c>
      <c r="BK2886" s="158" t="str">
        <f t="shared" si="448"/>
        <v/>
      </c>
    </row>
    <row r="2887" spans="1:63" ht="12" customHeight="1" x14ac:dyDescent="0.2">
      <c r="A2887" s="8"/>
      <c r="B2887" s="7"/>
      <c r="C2887" s="7"/>
      <c r="D2887" s="7"/>
      <c r="E2887" s="7"/>
      <c r="F2887" s="7"/>
      <c r="G2887" s="7"/>
      <c r="H2887" s="7"/>
      <c r="I2887" s="10"/>
      <c r="J2887" s="25"/>
      <c r="K2887" s="250"/>
      <c r="L2887" s="31"/>
      <c r="M2887" s="9"/>
      <c r="N2887" s="11" t="s">
        <v>25</v>
      </c>
      <c r="O2887" s="39"/>
      <c r="P2887" s="47"/>
      <c r="Q2887" s="13"/>
      <c r="R2887" s="248">
        <f t="shared" si="440"/>
        <v>0</v>
      </c>
      <c r="S2887" s="248">
        <f t="shared" si="441"/>
        <v>0</v>
      </c>
      <c r="T2887" s="248">
        <f t="shared" si="442"/>
        <v>0</v>
      </c>
      <c r="U2887" s="248">
        <f t="shared" si="443"/>
        <v>0</v>
      </c>
      <c r="V2887" s="13"/>
      <c r="W2887" s="7"/>
      <c r="AT2887" s="130"/>
      <c r="BF2887" s="33">
        <f t="shared" si="449"/>
        <v>41242</v>
      </c>
      <c r="BG2887" s="34">
        <f t="shared" si="444"/>
        <v>82.88000000000001</v>
      </c>
      <c r="BH2887" s="32">
        <f t="shared" si="445"/>
        <v>1</v>
      </c>
      <c r="BI2887" s="32">
        <f t="shared" si="446"/>
        <v>0</v>
      </c>
      <c r="BJ2887" s="69">
        <f t="shared" si="447"/>
        <v>0</v>
      </c>
      <c r="BK2887" s="158" t="str">
        <f t="shared" si="448"/>
        <v/>
      </c>
    </row>
    <row r="2888" spans="1:63" ht="12" customHeight="1" x14ac:dyDescent="0.2">
      <c r="A2888" s="8"/>
      <c r="B2888" s="7"/>
      <c r="C2888" s="7"/>
      <c r="D2888" s="7"/>
      <c r="E2888" s="7"/>
      <c r="F2888" s="7"/>
      <c r="G2888" s="7"/>
      <c r="H2888" s="7"/>
      <c r="I2888" s="10"/>
      <c r="J2888" s="25"/>
      <c r="K2888" s="250"/>
      <c r="L2888" s="31"/>
      <c r="M2888" s="9"/>
      <c r="N2888" s="11" t="s">
        <v>25</v>
      </c>
      <c r="O2888" s="39"/>
      <c r="P2888" s="47"/>
      <c r="Q2888" s="13"/>
      <c r="R2888" s="248">
        <f t="shared" si="440"/>
        <v>0</v>
      </c>
      <c r="S2888" s="248">
        <f t="shared" si="441"/>
        <v>0</v>
      </c>
      <c r="T2888" s="248">
        <f t="shared" si="442"/>
        <v>0</v>
      </c>
      <c r="U2888" s="248">
        <f t="shared" si="443"/>
        <v>0</v>
      </c>
      <c r="V2888" s="13"/>
      <c r="W2888" s="7"/>
      <c r="AT2888" s="130"/>
      <c r="BF2888" s="33">
        <f t="shared" si="449"/>
        <v>41242</v>
      </c>
      <c r="BG2888" s="34">
        <f t="shared" si="444"/>
        <v>82.88000000000001</v>
      </c>
      <c r="BH2888" s="32">
        <f t="shared" si="445"/>
        <v>1</v>
      </c>
      <c r="BI2888" s="32">
        <f t="shared" si="446"/>
        <v>0</v>
      </c>
      <c r="BJ2888" s="69">
        <f t="shared" si="447"/>
        <v>0</v>
      </c>
      <c r="BK2888" s="158" t="str">
        <f t="shared" si="448"/>
        <v/>
      </c>
    </row>
    <row r="2889" spans="1:63" ht="12" customHeight="1" x14ac:dyDescent="0.2">
      <c r="A2889" s="8"/>
      <c r="B2889" s="7"/>
      <c r="C2889" s="7"/>
      <c r="D2889" s="7"/>
      <c r="E2889" s="7"/>
      <c r="F2889" s="7"/>
      <c r="G2889" s="7"/>
      <c r="H2889" s="7"/>
      <c r="I2889" s="10"/>
      <c r="J2889" s="25"/>
      <c r="K2889" s="250"/>
      <c r="L2889" s="31"/>
      <c r="M2889" s="9"/>
      <c r="N2889" s="11" t="s">
        <v>25</v>
      </c>
      <c r="O2889" s="39"/>
      <c r="P2889" s="47"/>
      <c r="Q2889" s="13"/>
      <c r="R2889" s="248">
        <f t="shared" si="440"/>
        <v>0</v>
      </c>
      <c r="S2889" s="248">
        <f t="shared" si="441"/>
        <v>0</v>
      </c>
      <c r="T2889" s="248">
        <f t="shared" si="442"/>
        <v>0</v>
      </c>
      <c r="U2889" s="248">
        <f t="shared" si="443"/>
        <v>0</v>
      </c>
      <c r="V2889" s="13"/>
      <c r="W2889" s="7"/>
      <c r="AT2889" s="130"/>
      <c r="BF2889" s="33">
        <f t="shared" si="449"/>
        <v>41242</v>
      </c>
      <c r="BG2889" s="34">
        <f t="shared" si="444"/>
        <v>82.88000000000001</v>
      </c>
      <c r="BH2889" s="32">
        <f t="shared" si="445"/>
        <v>1</v>
      </c>
      <c r="BI2889" s="32">
        <f t="shared" si="446"/>
        <v>0</v>
      </c>
      <c r="BJ2889" s="69">
        <f t="shared" si="447"/>
        <v>0</v>
      </c>
      <c r="BK2889" s="158" t="str">
        <f t="shared" si="448"/>
        <v/>
      </c>
    </row>
    <row r="2890" spans="1:63" ht="12" customHeight="1" x14ac:dyDescent="0.2">
      <c r="A2890" s="8"/>
      <c r="B2890" s="7"/>
      <c r="C2890" s="7"/>
      <c r="D2890" s="7"/>
      <c r="E2890" s="7"/>
      <c r="F2890" s="7"/>
      <c r="G2890" s="7"/>
      <c r="H2890" s="7"/>
      <c r="I2890" s="10"/>
      <c r="J2890" s="25"/>
      <c r="K2890" s="250"/>
      <c r="L2890" s="31"/>
      <c r="M2890" s="9"/>
      <c r="N2890" s="11" t="s">
        <v>25</v>
      </c>
      <c r="O2890" s="39"/>
      <c r="P2890" s="47"/>
      <c r="Q2890" s="13"/>
      <c r="R2890" s="248">
        <f t="shared" si="440"/>
        <v>0</v>
      </c>
      <c r="S2890" s="248">
        <f t="shared" si="441"/>
        <v>0</v>
      </c>
      <c r="T2890" s="248">
        <f t="shared" si="442"/>
        <v>0</v>
      </c>
      <c r="U2890" s="248">
        <f t="shared" si="443"/>
        <v>0</v>
      </c>
      <c r="V2890" s="13"/>
      <c r="W2890" s="7"/>
      <c r="AT2890" s="130"/>
      <c r="BF2890" s="33">
        <f t="shared" si="449"/>
        <v>41242</v>
      </c>
      <c r="BG2890" s="34">
        <f t="shared" si="444"/>
        <v>82.88000000000001</v>
      </c>
      <c r="BH2890" s="32">
        <f t="shared" si="445"/>
        <v>1</v>
      </c>
      <c r="BI2890" s="32">
        <f t="shared" si="446"/>
        <v>0</v>
      </c>
      <c r="BJ2890" s="69">
        <f t="shared" si="447"/>
        <v>0</v>
      </c>
      <c r="BK2890" s="158" t="str">
        <f t="shared" si="448"/>
        <v/>
      </c>
    </row>
    <row r="2891" spans="1:63" ht="12" customHeight="1" x14ac:dyDescent="0.2">
      <c r="A2891" s="8"/>
      <c r="B2891" s="7"/>
      <c r="C2891" s="7"/>
      <c r="D2891" s="7"/>
      <c r="E2891" s="7"/>
      <c r="F2891" s="7"/>
      <c r="G2891" s="7"/>
      <c r="H2891" s="7"/>
      <c r="I2891" s="10"/>
      <c r="J2891" s="25"/>
      <c r="K2891" s="250"/>
      <c r="L2891" s="31"/>
      <c r="M2891" s="9"/>
      <c r="N2891" s="11" t="s">
        <v>25</v>
      </c>
      <c r="O2891" s="39"/>
      <c r="P2891" s="47"/>
      <c r="Q2891" s="13"/>
      <c r="R2891" s="248">
        <f t="shared" ref="R2891:R2954" si="450">IF(N2891&lt;&gt;"M",ROUND(IF(M2891&lt;&gt;"Y",IF(P2891&lt;&gt;"Y",K2891,K2891*(BH2891-1)),0),ROUNDING),"")</f>
        <v>0</v>
      </c>
      <c r="S2891" s="248">
        <f t="shared" ref="S2891:S2954" si="451">IF(N2891&lt;&gt;"M",ROUND(IF(O2891&gt;0,IF(M2891="Y",BI2891*(1-O2891),IF(BI2891&gt;R2891,R2891 + (BI2891 - R2891)*(1-O2891),BI2891)),BI2891),ROUNDING),"")</f>
        <v>0</v>
      </c>
      <c r="T2891" s="248">
        <f t="shared" ref="T2891:T2954" si="452">IF(N2891&lt;&gt;"M",ROUND(IF(O2891&gt;0,IF(M2891="Y",BJ2891*(1-O2891),IF(BJ2891&gt;R2891,R2891 + (BJ2891 - R2891)*(1-O2891),BJ2891)),BJ2891),ROUNDING),"")</f>
        <v>0</v>
      </c>
      <c r="U2891" s="248">
        <f t="shared" ref="U2891:U2954" si="453">IF(N2891&lt;&gt;"M",ROUND(IF(OR(N2891="P",N2891=""),0,IF(OR(M2891="N",M2891=""),T2891-R2891,T2891)),ROUNDING),"")</f>
        <v>0</v>
      </c>
      <c r="V2891" s="13"/>
      <c r="W2891" s="7"/>
      <c r="AT2891" s="130"/>
      <c r="BF2891" s="33">
        <f t="shared" si="449"/>
        <v>41242</v>
      </c>
      <c r="BG2891" s="34">
        <f t="shared" ref="BG2891:BG2954" si="454">IF(N2891&lt;&gt;"M",BG2890+U2891,BG2890)</f>
        <v>82.88000000000001</v>
      </c>
      <c r="BH2891" s="32">
        <f t="shared" ref="BH2891:BH2954" si="455">IF(L2891&lt;&gt;"",IF(ODDS_TYPE=1,L2891,IF(ODDS_TYPE=2,IF(L2891&gt;0,1+L2891/100,IF(L2891&lt;0,1-100/L2891,1)),IF(ODDS_TYPE=3,1+L2891,IF(ODDS_TYPE=4,1+L2891,IF(ODDS_TYPE=5,IF(L2891&gt;0,1+L2891,1-1/L2891),IF(ODDS_TYPE=6,IF(L2891&gt;=0,L2891+1,1-1/L2891),1)))))),1)</f>
        <v>1</v>
      </c>
      <c r="BI2891" s="32">
        <f t="shared" ref="BI2891:BI2954" si="456">IF(P2891&lt;&gt;"Y",IF(M2891&lt;&gt;"Y",K2891*BH2891,K2891*BH2891 - K2891),IF(M2891&lt;&gt;"Y",K2891*BH2891,K2891))</f>
        <v>0</v>
      </c>
      <c r="BJ2891" s="69">
        <f t="shared" ref="BJ2891:BJ2954" si="457">IF(P2891&lt;&gt;"Y",
IF(M2891&lt;&gt;"Y",
IF(N2891="Y",K2891*BH2891,IF(N2891="P",0,IF(OR(N2891="R",N2891="PU"),K2891,IF(N2891="H",K2891*BH2891*0.5,IF(N2891="HW",K2891*0.5*(1 + BH2891),IF(N2891="HL",K2891*0.5,0)))))),
IF(N2891="Y",K2891*BH2891 - K2891,IF(N2891="P",0,IF(OR(N2891="R",N2891="PU"),0,IF(N2891="H",IF(BH2891&gt;2,0.5*K2891*BH2891 - K2891,0),IF(N2891="HW",K2891*0.5*(1 + BH2891) - K2891,IF(N2891="HL",0,0))))))),
IF(M2891&lt;&gt;"Y",
IF(N2891="Y",K2891*BH2891,IF(N2891="P",0,IF(OR(N2891="R",N2891="PU"),K2891*(BH2891-1),IF(N2891="H",K2891*BH2891*0.5,IF(N2891="HW",K2891*(BH2891-1)*0.5,IF(N2891="HL",K2891*BH2891 - K2891*0.5,0)))))),
IF(N2891="Y",K2891,IF(N2891="P",0,IF(OR(N2891="R",N2891="PU"),0,IF(N2891="H",IF(BH2891&lt;2,K2891*BH2891*0.5 - K2891*(BH2891-1),0),IF(N2891="HW",0,IF(N2891="HL",K2891*0.5,0)))))))
)</f>
        <v>0</v>
      </c>
      <c r="BK2891" s="158" t="str">
        <f t="shared" ref="BK2891:BK2954" si="458">IF(FILT_M=1,IF(LEN(C2891)&gt;0,C2891,""),IF(FILT_M=2,IF(LEN(E2891)&gt;0,E2891,""),IF(FILT_M=3,IF(LEN(F2891)&gt;0,F2891,""),IF(FILT_M=4,IF(LEN(G2891)&gt;0,G2891,""),""))))</f>
        <v/>
      </c>
    </row>
    <row r="2892" spans="1:63" ht="12" customHeight="1" x14ac:dyDescent="0.2">
      <c r="A2892" s="8"/>
      <c r="B2892" s="7"/>
      <c r="C2892" s="7"/>
      <c r="D2892" s="7"/>
      <c r="E2892" s="7"/>
      <c r="F2892" s="7"/>
      <c r="G2892" s="7"/>
      <c r="H2892" s="7"/>
      <c r="I2892" s="10"/>
      <c r="J2892" s="25"/>
      <c r="K2892" s="250"/>
      <c r="L2892" s="31"/>
      <c r="M2892" s="9"/>
      <c r="N2892" s="11" t="s">
        <v>25</v>
      </c>
      <c r="O2892" s="39"/>
      <c r="P2892" s="47"/>
      <c r="Q2892" s="13"/>
      <c r="R2892" s="248">
        <f t="shared" si="450"/>
        <v>0</v>
      </c>
      <c r="S2892" s="248">
        <f t="shared" si="451"/>
        <v>0</v>
      </c>
      <c r="T2892" s="248">
        <f t="shared" si="452"/>
        <v>0</v>
      </c>
      <c r="U2892" s="248">
        <f t="shared" si="453"/>
        <v>0</v>
      </c>
      <c r="V2892" s="13"/>
      <c r="W2892" s="7"/>
      <c r="AT2892" s="130"/>
      <c r="BF2892" s="33">
        <f t="shared" ref="BF2892:BF2955" si="459">IF(A2892&gt;2,A2892,BF2891)</f>
        <v>41242</v>
      </c>
      <c r="BG2892" s="34">
        <f t="shared" si="454"/>
        <v>82.88000000000001</v>
      </c>
      <c r="BH2892" s="32">
        <f t="shared" si="455"/>
        <v>1</v>
      </c>
      <c r="BI2892" s="32">
        <f t="shared" si="456"/>
        <v>0</v>
      </c>
      <c r="BJ2892" s="69">
        <f t="shared" si="457"/>
        <v>0</v>
      </c>
      <c r="BK2892" s="158" t="str">
        <f t="shared" si="458"/>
        <v/>
      </c>
    </row>
    <row r="2893" spans="1:63" ht="12" customHeight="1" x14ac:dyDescent="0.2">
      <c r="A2893" s="8"/>
      <c r="B2893" s="7"/>
      <c r="C2893" s="7"/>
      <c r="D2893" s="7"/>
      <c r="E2893" s="7"/>
      <c r="F2893" s="7"/>
      <c r="G2893" s="7"/>
      <c r="H2893" s="7"/>
      <c r="I2893" s="10"/>
      <c r="J2893" s="25"/>
      <c r="K2893" s="250"/>
      <c r="L2893" s="31"/>
      <c r="M2893" s="9"/>
      <c r="N2893" s="11" t="s">
        <v>25</v>
      </c>
      <c r="O2893" s="39"/>
      <c r="P2893" s="47"/>
      <c r="Q2893" s="13"/>
      <c r="R2893" s="248">
        <f t="shared" si="450"/>
        <v>0</v>
      </c>
      <c r="S2893" s="248">
        <f t="shared" si="451"/>
        <v>0</v>
      </c>
      <c r="T2893" s="248">
        <f t="shared" si="452"/>
        <v>0</v>
      </c>
      <c r="U2893" s="248">
        <f t="shared" si="453"/>
        <v>0</v>
      </c>
      <c r="V2893" s="13"/>
      <c r="W2893" s="7"/>
      <c r="AT2893" s="130"/>
      <c r="BF2893" s="33">
        <f t="shared" si="459"/>
        <v>41242</v>
      </c>
      <c r="BG2893" s="34">
        <f t="shared" si="454"/>
        <v>82.88000000000001</v>
      </c>
      <c r="BH2893" s="32">
        <f t="shared" si="455"/>
        <v>1</v>
      </c>
      <c r="BI2893" s="32">
        <f t="shared" si="456"/>
        <v>0</v>
      </c>
      <c r="BJ2893" s="69">
        <f t="shared" si="457"/>
        <v>0</v>
      </c>
      <c r="BK2893" s="158" t="str">
        <f t="shared" si="458"/>
        <v/>
      </c>
    </row>
    <row r="2894" spans="1:63" ht="12" customHeight="1" x14ac:dyDescent="0.2">
      <c r="A2894" s="8"/>
      <c r="B2894" s="7"/>
      <c r="C2894" s="7"/>
      <c r="D2894" s="7"/>
      <c r="E2894" s="7"/>
      <c r="F2894" s="7"/>
      <c r="G2894" s="7"/>
      <c r="H2894" s="7"/>
      <c r="I2894" s="10"/>
      <c r="J2894" s="25"/>
      <c r="K2894" s="250"/>
      <c r="L2894" s="31"/>
      <c r="M2894" s="9"/>
      <c r="N2894" s="11" t="s">
        <v>25</v>
      </c>
      <c r="O2894" s="39"/>
      <c r="P2894" s="47"/>
      <c r="Q2894" s="13"/>
      <c r="R2894" s="248">
        <f t="shared" si="450"/>
        <v>0</v>
      </c>
      <c r="S2894" s="248">
        <f t="shared" si="451"/>
        <v>0</v>
      </c>
      <c r="T2894" s="248">
        <f t="shared" si="452"/>
        <v>0</v>
      </c>
      <c r="U2894" s="248">
        <f t="shared" si="453"/>
        <v>0</v>
      </c>
      <c r="V2894" s="13"/>
      <c r="W2894" s="7"/>
      <c r="AT2894" s="130"/>
      <c r="BF2894" s="33">
        <f t="shared" si="459"/>
        <v>41242</v>
      </c>
      <c r="BG2894" s="34">
        <f t="shared" si="454"/>
        <v>82.88000000000001</v>
      </c>
      <c r="BH2894" s="32">
        <f t="shared" si="455"/>
        <v>1</v>
      </c>
      <c r="BI2894" s="32">
        <f t="shared" si="456"/>
        <v>0</v>
      </c>
      <c r="BJ2894" s="69">
        <f t="shared" si="457"/>
        <v>0</v>
      </c>
      <c r="BK2894" s="158" t="str">
        <f t="shared" si="458"/>
        <v/>
      </c>
    </row>
    <row r="2895" spans="1:63" ht="12" customHeight="1" x14ac:dyDescent="0.2">
      <c r="A2895" s="8"/>
      <c r="B2895" s="7"/>
      <c r="C2895" s="7"/>
      <c r="D2895" s="7"/>
      <c r="E2895" s="7"/>
      <c r="F2895" s="7"/>
      <c r="G2895" s="7"/>
      <c r="H2895" s="7"/>
      <c r="I2895" s="10"/>
      <c r="J2895" s="25"/>
      <c r="K2895" s="250"/>
      <c r="L2895" s="31"/>
      <c r="M2895" s="9"/>
      <c r="N2895" s="11" t="s">
        <v>25</v>
      </c>
      <c r="O2895" s="39"/>
      <c r="P2895" s="47"/>
      <c r="Q2895" s="13"/>
      <c r="R2895" s="248">
        <f t="shared" si="450"/>
        <v>0</v>
      </c>
      <c r="S2895" s="248">
        <f t="shared" si="451"/>
        <v>0</v>
      </c>
      <c r="T2895" s="248">
        <f t="shared" si="452"/>
        <v>0</v>
      </c>
      <c r="U2895" s="248">
        <f t="shared" si="453"/>
        <v>0</v>
      </c>
      <c r="V2895" s="13"/>
      <c r="W2895" s="7"/>
      <c r="AT2895" s="130"/>
      <c r="BF2895" s="33">
        <f t="shared" si="459"/>
        <v>41242</v>
      </c>
      <c r="BG2895" s="34">
        <f t="shared" si="454"/>
        <v>82.88000000000001</v>
      </c>
      <c r="BH2895" s="32">
        <f t="shared" si="455"/>
        <v>1</v>
      </c>
      <c r="BI2895" s="32">
        <f t="shared" si="456"/>
        <v>0</v>
      </c>
      <c r="BJ2895" s="69">
        <f t="shared" si="457"/>
        <v>0</v>
      </c>
      <c r="BK2895" s="158" t="str">
        <f t="shared" si="458"/>
        <v/>
      </c>
    </row>
    <row r="2896" spans="1:63" ht="12" customHeight="1" x14ac:dyDescent="0.2">
      <c r="A2896" s="8"/>
      <c r="B2896" s="7"/>
      <c r="C2896" s="7"/>
      <c r="D2896" s="7"/>
      <c r="E2896" s="7"/>
      <c r="F2896" s="7"/>
      <c r="G2896" s="7"/>
      <c r="H2896" s="7"/>
      <c r="I2896" s="10"/>
      <c r="J2896" s="25"/>
      <c r="K2896" s="250"/>
      <c r="L2896" s="31"/>
      <c r="M2896" s="9"/>
      <c r="N2896" s="11" t="s">
        <v>25</v>
      </c>
      <c r="O2896" s="39"/>
      <c r="P2896" s="47"/>
      <c r="Q2896" s="13"/>
      <c r="R2896" s="248">
        <f t="shared" si="450"/>
        <v>0</v>
      </c>
      <c r="S2896" s="248">
        <f t="shared" si="451"/>
        <v>0</v>
      </c>
      <c r="T2896" s="248">
        <f t="shared" si="452"/>
        <v>0</v>
      </c>
      <c r="U2896" s="248">
        <f t="shared" si="453"/>
        <v>0</v>
      </c>
      <c r="V2896" s="13"/>
      <c r="W2896" s="7"/>
      <c r="AT2896" s="130"/>
      <c r="BF2896" s="33">
        <f t="shared" si="459"/>
        <v>41242</v>
      </c>
      <c r="BG2896" s="34">
        <f t="shared" si="454"/>
        <v>82.88000000000001</v>
      </c>
      <c r="BH2896" s="32">
        <f t="shared" si="455"/>
        <v>1</v>
      </c>
      <c r="BI2896" s="32">
        <f t="shared" si="456"/>
        <v>0</v>
      </c>
      <c r="BJ2896" s="69">
        <f t="shared" si="457"/>
        <v>0</v>
      </c>
      <c r="BK2896" s="158" t="str">
        <f t="shared" si="458"/>
        <v/>
      </c>
    </row>
    <row r="2897" spans="1:63" ht="12" customHeight="1" x14ac:dyDescent="0.2">
      <c r="A2897" s="8"/>
      <c r="B2897" s="7"/>
      <c r="C2897" s="7"/>
      <c r="D2897" s="7"/>
      <c r="E2897" s="7"/>
      <c r="F2897" s="7"/>
      <c r="G2897" s="7"/>
      <c r="H2897" s="7"/>
      <c r="I2897" s="10"/>
      <c r="J2897" s="25"/>
      <c r="K2897" s="250"/>
      <c r="L2897" s="31"/>
      <c r="M2897" s="9"/>
      <c r="N2897" s="11" t="s">
        <v>25</v>
      </c>
      <c r="O2897" s="39"/>
      <c r="P2897" s="47"/>
      <c r="Q2897" s="13"/>
      <c r="R2897" s="248">
        <f t="shared" si="450"/>
        <v>0</v>
      </c>
      <c r="S2897" s="248">
        <f t="shared" si="451"/>
        <v>0</v>
      </c>
      <c r="T2897" s="248">
        <f t="shared" si="452"/>
        <v>0</v>
      </c>
      <c r="U2897" s="248">
        <f t="shared" si="453"/>
        <v>0</v>
      </c>
      <c r="V2897" s="13"/>
      <c r="W2897" s="7"/>
      <c r="AT2897" s="130"/>
      <c r="BF2897" s="33">
        <f t="shared" si="459"/>
        <v>41242</v>
      </c>
      <c r="BG2897" s="34">
        <f t="shared" si="454"/>
        <v>82.88000000000001</v>
      </c>
      <c r="BH2897" s="32">
        <f t="shared" si="455"/>
        <v>1</v>
      </c>
      <c r="BI2897" s="32">
        <f t="shared" si="456"/>
        <v>0</v>
      </c>
      <c r="BJ2897" s="69">
        <f t="shared" si="457"/>
        <v>0</v>
      </c>
      <c r="BK2897" s="158" t="str">
        <f t="shared" si="458"/>
        <v/>
      </c>
    </row>
    <row r="2898" spans="1:63" ht="12" customHeight="1" x14ac:dyDescent="0.2">
      <c r="A2898" s="8"/>
      <c r="B2898" s="7"/>
      <c r="C2898" s="7"/>
      <c r="D2898" s="7"/>
      <c r="E2898" s="7"/>
      <c r="F2898" s="7"/>
      <c r="G2898" s="7"/>
      <c r="H2898" s="7"/>
      <c r="I2898" s="10"/>
      <c r="J2898" s="25"/>
      <c r="K2898" s="250"/>
      <c r="L2898" s="31"/>
      <c r="M2898" s="9"/>
      <c r="N2898" s="11" t="s">
        <v>25</v>
      </c>
      <c r="O2898" s="39"/>
      <c r="P2898" s="47"/>
      <c r="Q2898" s="13"/>
      <c r="R2898" s="248">
        <f t="shared" si="450"/>
        <v>0</v>
      </c>
      <c r="S2898" s="248">
        <f t="shared" si="451"/>
        <v>0</v>
      </c>
      <c r="T2898" s="248">
        <f t="shared" si="452"/>
        <v>0</v>
      </c>
      <c r="U2898" s="248">
        <f t="shared" si="453"/>
        <v>0</v>
      </c>
      <c r="V2898" s="13"/>
      <c r="W2898" s="7"/>
      <c r="AT2898" s="130"/>
      <c r="BF2898" s="33">
        <f t="shared" si="459"/>
        <v>41242</v>
      </c>
      <c r="BG2898" s="34">
        <f t="shared" si="454"/>
        <v>82.88000000000001</v>
      </c>
      <c r="BH2898" s="32">
        <f t="shared" si="455"/>
        <v>1</v>
      </c>
      <c r="BI2898" s="32">
        <f t="shared" si="456"/>
        <v>0</v>
      </c>
      <c r="BJ2898" s="69">
        <f t="shared" si="457"/>
        <v>0</v>
      </c>
      <c r="BK2898" s="158" t="str">
        <f t="shared" si="458"/>
        <v/>
      </c>
    </row>
    <row r="2899" spans="1:63" ht="12" customHeight="1" x14ac:dyDescent="0.2">
      <c r="A2899" s="8"/>
      <c r="B2899" s="7"/>
      <c r="C2899" s="7"/>
      <c r="D2899" s="7"/>
      <c r="E2899" s="7"/>
      <c r="F2899" s="7"/>
      <c r="G2899" s="7"/>
      <c r="H2899" s="7"/>
      <c r="I2899" s="10"/>
      <c r="J2899" s="25"/>
      <c r="K2899" s="250"/>
      <c r="L2899" s="31"/>
      <c r="M2899" s="9"/>
      <c r="N2899" s="11" t="s">
        <v>25</v>
      </c>
      <c r="O2899" s="39"/>
      <c r="P2899" s="47"/>
      <c r="Q2899" s="13"/>
      <c r="R2899" s="248">
        <f t="shared" si="450"/>
        <v>0</v>
      </c>
      <c r="S2899" s="248">
        <f t="shared" si="451"/>
        <v>0</v>
      </c>
      <c r="T2899" s="248">
        <f t="shared" si="452"/>
        <v>0</v>
      </c>
      <c r="U2899" s="248">
        <f t="shared" si="453"/>
        <v>0</v>
      </c>
      <c r="V2899" s="13"/>
      <c r="W2899" s="7"/>
      <c r="AT2899" s="130"/>
      <c r="BF2899" s="33">
        <f t="shared" si="459"/>
        <v>41242</v>
      </c>
      <c r="BG2899" s="34">
        <f t="shared" si="454"/>
        <v>82.88000000000001</v>
      </c>
      <c r="BH2899" s="32">
        <f t="shared" si="455"/>
        <v>1</v>
      </c>
      <c r="BI2899" s="32">
        <f t="shared" si="456"/>
        <v>0</v>
      </c>
      <c r="BJ2899" s="69">
        <f t="shared" si="457"/>
        <v>0</v>
      </c>
      <c r="BK2899" s="158" t="str">
        <f t="shared" si="458"/>
        <v/>
      </c>
    </row>
    <row r="2900" spans="1:63" ht="12" customHeight="1" x14ac:dyDescent="0.2">
      <c r="A2900" s="8"/>
      <c r="B2900" s="7"/>
      <c r="C2900" s="7"/>
      <c r="D2900" s="7"/>
      <c r="E2900" s="7"/>
      <c r="F2900" s="7"/>
      <c r="G2900" s="7"/>
      <c r="H2900" s="7"/>
      <c r="I2900" s="10"/>
      <c r="J2900" s="25"/>
      <c r="K2900" s="250"/>
      <c r="L2900" s="31"/>
      <c r="M2900" s="9"/>
      <c r="N2900" s="11" t="s">
        <v>25</v>
      </c>
      <c r="O2900" s="39"/>
      <c r="P2900" s="47"/>
      <c r="Q2900" s="13"/>
      <c r="R2900" s="248">
        <f t="shared" si="450"/>
        <v>0</v>
      </c>
      <c r="S2900" s="248">
        <f t="shared" si="451"/>
        <v>0</v>
      </c>
      <c r="T2900" s="248">
        <f t="shared" si="452"/>
        <v>0</v>
      </c>
      <c r="U2900" s="248">
        <f t="shared" si="453"/>
        <v>0</v>
      </c>
      <c r="V2900" s="13"/>
      <c r="W2900" s="7"/>
      <c r="AT2900" s="130"/>
      <c r="BF2900" s="33">
        <f t="shared" si="459"/>
        <v>41242</v>
      </c>
      <c r="BG2900" s="34">
        <f t="shared" si="454"/>
        <v>82.88000000000001</v>
      </c>
      <c r="BH2900" s="32">
        <f t="shared" si="455"/>
        <v>1</v>
      </c>
      <c r="BI2900" s="32">
        <f t="shared" si="456"/>
        <v>0</v>
      </c>
      <c r="BJ2900" s="69">
        <f t="shared" si="457"/>
        <v>0</v>
      </c>
      <c r="BK2900" s="158" t="str">
        <f t="shared" si="458"/>
        <v/>
      </c>
    </row>
    <row r="2901" spans="1:63" ht="12" customHeight="1" x14ac:dyDescent="0.2">
      <c r="A2901" s="8"/>
      <c r="B2901" s="7"/>
      <c r="C2901" s="7"/>
      <c r="D2901" s="7"/>
      <c r="E2901" s="7"/>
      <c r="F2901" s="7"/>
      <c r="G2901" s="7"/>
      <c r="H2901" s="7"/>
      <c r="I2901" s="10"/>
      <c r="J2901" s="25"/>
      <c r="K2901" s="250"/>
      <c r="L2901" s="31"/>
      <c r="M2901" s="9"/>
      <c r="N2901" s="11" t="s">
        <v>25</v>
      </c>
      <c r="O2901" s="39"/>
      <c r="P2901" s="47"/>
      <c r="Q2901" s="13"/>
      <c r="R2901" s="248">
        <f t="shared" si="450"/>
        <v>0</v>
      </c>
      <c r="S2901" s="248">
        <f t="shared" si="451"/>
        <v>0</v>
      </c>
      <c r="T2901" s="248">
        <f t="shared" si="452"/>
        <v>0</v>
      </c>
      <c r="U2901" s="248">
        <f t="shared" si="453"/>
        <v>0</v>
      </c>
      <c r="V2901" s="13"/>
      <c r="W2901" s="7"/>
      <c r="AT2901" s="130"/>
      <c r="BF2901" s="33">
        <f t="shared" si="459"/>
        <v>41242</v>
      </c>
      <c r="BG2901" s="34">
        <f t="shared" si="454"/>
        <v>82.88000000000001</v>
      </c>
      <c r="BH2901" s="32">
        <f t="shared" si="455"/>
        <v>1</v>
      </c>
      <c r="BI2901" s="32">
        <f t="shared" si="456"/>
        <v>0</v>
      </c>
      <c r="BJ2901" s="69">
        <f t="shared" si="457"/>
        <v>0</v>
      </c>
      <c r="BK2901" s="158" t="str">
        <f t="shared" si="458"/>
        <v/>
      </c>
    </row>
    <row r="2902" spans="1:63" ht="12" customHeight="1" x14ac:dyDescent="0.2">
      <c r="A2902" s="8"/>
      <c r="B2902" s="7"/>
      <c r="C2902" s="7"/>
      <c r="D2902" s="7"/>
      <c r="E2902" s="7"/>
      <c r="F2902" s="7"/>
      <c r="G2902" s="7"/>
      <c r="H2902" s="7"/>
      <c r="I2902" s="10"/>
      <c r="J2902" s="25"/>
      <c r="K2902" s="250"/>
      <c r="L2902" s="31"/>
      <c r="M2902" s="9"/>
      <c r="N2902" s="11" t="s">
        <v>25</v>
      </c>
      <c r="O2902" s="39"/>
      <c r="P2902" s="47"/>
      <c r="Q2902" s="13"/>
      <c r="R2902" s="248">
        <f t="shared" si="450"/>
        <v>0</v>
      </c>
      <c r="S2902" s="248">
        <f t="shared" si="451"/>
        <v>0</v>
      </c>
      <c r="T2902" s="248">
        <f t="shared" si="452"/>
        <v>0</v>
      </c>
      <c r="U2902" s="248">
        <f t="shared" si="453"/>
        <v>0</v>
      </c>
      <c r="V2902" s="13"/>
      <c r="W2902" s="7"/>
      <c r="AT2902" s="130"/>
      <c r="BF2902" s="33">
        <f t="shared" si="459"/>
        <v>41242</v>
      </c>
      <c r="BG2902" s="34">
        <f t="shared" si="454"/>
        <v>82.88000000000001</v>
      </c>
      <c r="BH2902" s="32">
        <f t="shared" si="455"/>
        <v>1</v>
      </c>
      <c r="BI2902" s="32">
        <f t="shared" si="456"/>
        <v>0</v>
      </c>
      <c r="BJ2902" s="69">
        <f t="shared" si="457"/>
        <v>0</v>
      </c>
      <c r="BK2902" s="158" t="str">
        <f t="shared" si="458"/>
        <v/>
      </c>
    </row>
    <row r="2903" spans="1:63" ht="12" customHeight="1" x14ac:dyDescent="0.2">
      <c r="A2903" s="8"/>
      <c r="B2903" s="7"/>
      <c r="C2903" s="7"/>
      <c r="D2903" s="7"/>
      <c r="E2903" s="7"/>
      <c r="F2903" s="7"/>
      <c r="G2903" s="7"/>
      <c r="H2903" s="7"/>
      <c r="I2903" s="10"/>
      <c r="J2903" s="25"/>
      <c r="K2903" s="250"/>
      <c r="L2903" s="31"/>
      <c r="M2903" s="9"/>
      <c r="N2903" s="11" t="s">
        <v>25</v>
      </c>
      <c r="O2903" s="39"/>
      <c r="P2903" s="47"/>
      <c r="Q2903" s="13"/>
      <c r="R2903" s="248">
        <f t="shared" si="450"/>
        <v>0</v>
      </c>
      <c r="S2903" s="248">
        <f t="shared" si="451"/>
        <v>0</v>
      </c>
      <c r="T2903" s="248">
        <f t="shared" si="452"/>
        <v>0</v>
      </c>
      <c r="U2903" s="248">
        <f t="shared" si="453"/>
        <v>0</v>
      </c>
      <c r="V2903" s="13"/>
      <c r="W2903" s="7"/>
      <c r="AT2903" s="130"/>
      <c r="BF2903" s="33">
        <f t="shared" si="459"/>
        <v>41242</v>
      </c>
      <c r="BG2903" s="34">
        <f t="shared" si="454"/>
        <v>82.88000000000001</v>
      </c>
      <c r="BH2903" s="32">
        <f t="shared" si="455"/>
        <v>1</v>
      </c>
      <c r="BI2903" s="32">
        <f t="shared" si="456"/>
        <v>0</v>
      </c>
      <c r="BJ2903" s="69">
        <f t="shared" si="457"/>
        <v>0</v>
      </c>
      <c r="BK2903" s="158" t="str">
        <f t="shared" si="458"/>
        <v/>
      </c>
    </row>
    <row r="2904" spans="1:63" ht="12" customHeight="1" x14ac:dyDescent="0.2">
      <c r="A2904" s="8"/>
      <c r="B2904" s="7"/>
      <c r="C2904" s="7"/>
      <c r="D2904" s="7"/>
      <c r="E2904" s="7"/>
      <c r="F2904" s="7"/>
      <c r="G2904" s="7"/>
      <c r="H2904" s="7"/>
      <c r="I2904" s="10"/>
      <c r="J2904" s="25"/>
      <c r="K2904" s="250"/>
      <c r="L2904" s="31"/>
      <c r="M2904" s="9"/>
      <c r="N2904" s="11" t="s">
        <v>25</v>
      </c>
      <c r="O2904" s="39"/>
      <c r="P2904" s="47"/>
      <c r="Q2904" s="13"/>
      <c r="R2904" s="248">
        <f t="shared" si="450"/>
        <v>0</v>
      </c>
      <c r="S2904" s="248">
        <f t="shared" si="451"/>
        <v>0</v>
      </c>
      <c r="T2904" s="248">
        <f t="shared" si="452"/>
        <v>0</v>
      </c>
      <c r="U2904" s="248">
        <f t="shared" si="453"/>
        <v>0</v>
      </c>
      <c r="V2904" s="13"/>
      <c r="W2904" s="7"/>
      <c r="AT2904" s="130"/>
      <c r="BF2904" s="33">
        <f t="shared" si="459"/>
        <v>41242</v>
      </c>
      <c r="BG2904" s="34">
        <f t="shared" si="454"/>
        <v>82.88000000000001</v>
      </c>
      <c r="BH2904" s="32">
        <f t="shared" si="455"/>
        <v>1</v>
      </c>
      <c r="BI2904" s="32">
        <f t="shared" si="456"/>
        <v>0</v>
      </c>
      <c r="BJ2904" s="69">
        <f t="shared" si="457"/>
        <v>0</v>
      </c>
      <c r="BK2904" s="158" t="str">
        <f t="shared" si="458"/>
        <v/>
      </c>
    </row>
    <row r="2905" spans="1:63" ht="12" customHeight="1" x14ac:dyDescent="0.2">
      <c r="A2905" s="8"/>
      <c r="B2905" s="7"/>
      <c r="C2905" s="7"/>
      <c r="D2905" s="7"/>
      <c r="E2905" s="7"/>
      <c r="F2905" s="7"/>
      <c r="G2905" s="7"/>
      <c r="H2905" s="7"/>
      <c r="I2905" s="10"/>
      <c r="J2905" s="25"/>
      <c r="K2905" s="250"/>
      <c r="L2905" s="31"/>
      <c r="M2905" s="9"/>
      <c r="N2905" s="11" t="s">
        <v>25</v>
      </c>
      <c r="O2905" s="39"/>
      <c r="P2905" s="47"/>
      <c r="Q2905" s="13"/>
      <c r="R2905" s="248">
        <f t="shared" si="450"/>
        <v>0</v>
      </c>
      <c r="S2905" s="248">
        <f t="shared" si="451"/>
        <v>0</v>
      </c>
      <c r="T2905" s="248">
        <f t="shared" si="452"/>
        <v>0</v>
      </c>
      <c r="U2905" s="248">
        <f t="shared" si="453"/>
        <v>0</v>
      </c>
      <c r="V2905" s="13"/>
      <c r="W2905" s="7"/>
      <c r="AT2905" s="130"/>
      <c r="BF2905" s="33">
        <f t="shared" si="459"/>
        <v>41242</v>
      </c>
      <c r="BG2905" s="34">
        <f t="shared" si="454"/>
        <v>82.88000000000001</v>
      </c>
      <c r="BH2905" s="32">
        <f t="shared" si="455"/>
        <v>1</v>
      </c>
      <c r="BI2905" s="32">
        <f t="shared" si="456"/>
        <v>0</v>
      </c>
      <c r="BJ2905" s="69">
        <f t="shared" si="457"/>
        <v>0</v>
      </c>
      <c r="BK2905" s="158" t="str">
        <f t="shared" si="458"/>
        <v/>
      </c>
    </row>
    <row r="2906" spans="1:63" ht="12" customHeight="1" x14ac:dyDescent="0.2">
      <c r="A2906" s="8"/>
      <c r="B2906" s="7"/>
      <c r="C2906" s="7"/>
      <c r="D2906" s="7"/>
      <c r="E2906" s="7"/>
      <c r="F2906" s="7"/>
      <c r="G2906" s="7"/>
      <c r="H2906" s="7"/>
      <c r="I2906" s="10"/>
      <c r="J2906" s="25"/>
      <c r="K2906" s="250"/>
      <c r="L2906" s="31"/>
      <c r="M2906" s="9"/>
      <c r="N2906" s="11" t="s">
        <v>25</v>
      </c>
      <c r="O2906" s="39"/>
      <c r="P2906" s="47"/>
      <c r="Q2906" s="13"/>
      <c r="R2906" s="248">
        <f t="shared" si="450"/>
        <v>0</v>
      </c>
      <c r="S2906" s="248">
        <f t="shared" si="451"/>
        <v>0</v>
      </c>
      <c r="T2906" s="248">
        <f t="shared" si="452"/>
        <v>0</v>
      </c>
      <c r="U2906" s="248">
        <f t="shared" si="453"/>
        <v>0</v>
      </c>
      <c r="V2906" s="13"/>
      <c r="W2906" s="7"/>
      <c r="AT2906" s="130"/>
      <c r="BF2906" s="33">
        <f t="shared" si="459"/>
        <v>41242</v>
      </c>
      <c r="BG2906" s="34">
        <f t="shared" si="454"/>
        <v>82.88000000000001</v>
      </c>
      <c r="BH2906" s="32">
        <f t="shared" si="455"/>
        <v>1</v>
      </c>
      <c r="BI2906" s="32">
        <f t="shared" si="456"/>
        <v>0</v>
      </c>
      <c r="BJ2906" s="69">
        <f t="shared" si="457"/>
        <v>0</v>
      </c>
      <c r="BK2906" s="158" t="str">
        <f t="shared" si="458"/>
        <v/>
      </c>
    </row>
    <row r="2907" spans="1:63" ht="12" customHeight="1" x14ac:dyDescent="0.2">
      <c r="A2907" s="8"/>
      <c r="B2907" s="7"/>
      <c r="C2907" s="7"/>
      <c r="D2907" s="7"/>
      <c r="E2907" s="7"/>
      <c r="F2907" s="7"/>
      <c r="G2907" s="7"/>
      <c r="H2907" s="7"/>
      <c r="I2907" s="10"/>
      <c r="J2907" s="25"/>
      <c r="K2907" s="250"/>
      <c r="L2907" s="31"/>
      <c r="M2907" s="9"/>
      <c r="N2907" s="11" t="s">
        <v>25</v>
      </c>
      <c r="O2907" s="39"/>
      <c r="P2907" s="47"/>
      <c r="Q2907" s="13"/>
      <c r="R2907" s="248">
        <f t="shared" si="450"/>
        <v>0</v>
      </c>
      <c r="S2907" s="248">
        <f t="shared" si="451"/>
        <v>0</v>
      </c>
      <c r="T2907" s="248">
        <f t="shared" si="452"/>
        <v>0</v>
      </c>
      <c r="U2907" s="248">
        <f t="shared" si="453"/>
        <v>0</v>
      </c>
      <c r="V2907" s="13"/>
      <c r="W2907" s="7"/>
      <c r="AT2907" s="130"/>
      <c r="BF2907" s="33">
        <f t="shared" si="459"/>
        <v>41242</v>
      </c>
      <c r="BG2907" s="34">
        <f t="shared" si="454"/>
        <v>82.88000000000001</v>
      </c>
      <c r="BH2907" s="32">
        <f t="shared" si="455"/>
        <v>1</v>
      </c>
      <c r="BI2907" s="32">
        <f t="shared" si="456"/>
        <v>0</v>
      </c>
      <c r="BJ2907" s="69">
        <f t="shared" si="457"/>
        <v>0</v>
      </c>
      <c r="BK2907" s="158" t="str">
        <f t="shared" si="458"/>
        <v/>
      </c>
    </row>
    <row r="2908" spans="1:63" ht="12" customHeight="1" x14ac:dyDescent="0.2">
      <c r="A2908" s="8"/>
      <c r="B2908" s="7"/>
      <c r="C2908" s="7"/>
      <c r="D2908" s="7"/>
      <c r="E2908" s="7"/>
      <c r="F2908" s="7"/>
      <c r="G2908" s="7"/>
      <c r="H2908" s="7"/>
      <c r="I2908" s="10"/>
      <c r="J2908" s="25"/>
      <c r="K2908" s="250"/>
      <c r="L2908" s="31"/>
      <c r="M2908" s="9"/>
      <c r="N2908" s="11" t="s">
        <v>25</v>
      </c>
      <c r="O2908" s="39"/>
      <c r="P2908" s="47"/>
      <c r="Q2908" s="13"/>
      <c r="R2908" s="248">
        <f t="shared" si="450"/>
        <v>0</v>
      </c>
      <c r="S2908" s="248">
        <f t="shared" si="451"/>
        <v>0</v>
      </c>
      <c r="T2908" s="248">
        <f t="shared" si="452"/>
        <v>0</v>
      </c>
      <c r="U2908" s="248">
        <f t="shared" si="453"/>
        <v>0</v>
      </c>
      <c r="V2908" s="13"/>
      <c r="W2908" s="7"/>
      <c r="AT2908" s="130"/>
      <c r="BF2908" s="33">
        <f t="shared" si="459"/>
        <v>41242</v>
      </c>
      <c r="BG2908" s="34">
        <f t="shared" si="454"/>
        <v>82.88000000000001</v>
      </c>
      <c r="BH2908" s="32">
        <f t="shared" si="455"/>
        <v>1</v>
      </c>
      <c r="BI2908" s="32">
        <f t="shared" si="456"/>
        <v>0</v>
      </c>
      <c r="BJ2908" s="69">
        <f t="shared" si="457"/>
        <v>0</v>
      </c>
      <c r="BK2908" s="158" t="str">
        <f t="shared" si="458"/>
        <v/>
      </c>
    </row>
    <row r="2909" spans="1:63" ht="12" customHeight="1" x14ac:dyDescent="0.2">
      <c r="A2909" s="8"/>
      <c r="B2909" s="7"/>
      <c r="C2909" s="7"/>
      <c r="D2909" s="7"/>
      <c r="E2909" s="7"/>
      <c r="F2909" s="7"/>
      <c r="G2909" s="7"/>
      <c r="H2909" s="7"/>
      <c r="I2909" s="10"/>
      <c r="J2909" s="25"/>
      <c r="K2909" s="250"/>
      <c r="L2909" s="31"/>
      <c r="M2909" s="9"/>
      <c r="N2909" s="11" t="s">
        <v>25</v>
      </c>
      <c r="O2909" s="39"/>
      <c r="P2909" s="47"/>
      <c r="Q2909" s="13"/>
      <c r="R2909" s="248">
        <f t="shared" si="450"/>
        <v>0</v>
      </c>
      <c r="S2909" s="248">
        <f t="shared" si="451"/>
        <v>0</v>
      </c>
      <c r="T2909" s="248">
        <f t="shared" si="452"/>
        <v>0</v>
      </c>
      <c r="U2909" s="248">
        <f t="shared" si="453"/>
        <v>0</v>
      </c>
      <c r="V2909" s="13"/>
      <c r="W2909" s="7"/>
      <c r="AT2909" s="130"/>
      <c r="BF2909" s="33">
        <f t="shared" si="459"/>
        <v>41242</v>
      </c>
      <c r="BG2909" s="34">
        <f t="shared" si="454"/>
        <v>82.88000000000001</v>
      </c>
      <c r="BH2909" s="32">
        <f t="shared" si="455"/>
        <v>1</v>
      </c>
      <c r="BI2909" s="32">
        <f t="shared" si="456"/>
        <v>0</v>
      </c>
      <c r="BJ2909" s="69">
        <f t="shared" si="457"/>
        <v>0</v>
      </c>
      <c r="BK2909" s="158" t="str">
        <f t="shared" si="458"/>
        <v/>
      </c>
    </row>
    <row r="2910" spans="1:63" ht="12" customHeight="1" x14ac:dyDescent="0.2">
      <c r="A2910" s="8"/>
      <c r="B2910" s="7"/>
      <c r="C2910" s="7"/>
      <c r="D2910" s="7"/>
      <c r="E2910" s="7"/>
      <c r="F2910" s="7"/>
      <c r="G2910" s="7"/>
      <c r="H2910" s="7"/>
      <c r="I2910" s="10"/>
      <c r="J2910" s="25"/>
      <c r="K2910" s="250"/>
      <c r="L2910" s="31"/>
      <c r="M2910" s="9"/>
      <c r="N2910" s="11" t="s">
        <v>25</v>
      </c>
      <c r="O2910" s="39"/>
      <c r="P2910" s="47"/>
      <c r="Q2910" s="13"/>
      <c r="R2910" s="248">
        <f t="shared" si="450"/>
        <v>0</v>
      </c>
      <c r="S2910" s="248">
        <f t="shared" si="451"/>
        <v>0</v>
      </c>
      <c r="T2910" s="248">
        <f t="shared" si="452"/>
        <v>0</v>
      </c>
      <c r="U2910" s="248">
        <f t="shared" si="453"/>
        <v>0</v>
      </c>
      <c r="V2910" s="13"/>
      <c r="W2910" s="7"/>
      <c r="AT2910" s="130"/>
      <c r="BF2910" s="33">
        <f t="shared" si="459"/>
        <v>41242</v>
      </c>
      <c r="BG2910" s="34">
        <f t="shared" si="454"/>
        <v>82.88000000000001</v>
      </c>
      <c r="BH2910" s="32">
        <f t="shared" si="455"/>
        <v>1</v>
      </c>
      <c r="BI2910" s="32">
        <f t="shared" si="456"/>
        <v>0</v>
      </c>
      <c r="BJ2910" s="69">
        <f t="shared" si="457"/>
        <v>0</v>
      </c>
      <c r="BK2910" s="158" t="str">
        <f t="shared" si="458"/>
        <v/>
      </c>
    </row>
    <row r="2911" spans="1:63" ht="12" customHeight="1" x14ac:dyDescent="0.2">
      <c r="A2911" s="8"/>
      <c r="B2911" s="7"/>
      <c r="C2911" s="7"/>
      <c r="D2911" s="7"/>
      <c r="E2911" s="7"/>
      <c r="F2911" s="7"/>
      <c r="G2911" s="7"/>
      <c r="H2911" s="7"/>
      <c r="I2911" s="10"/>
      <c r="J2911" s="25"/>
      <c r="K2911" s="250"/>
      <c r="L2911" s="31"/>
      <c r="M2911" s="9"/>
      <c r="N2911" s="11" t="s">
        <v>25</v>
      </c>
      <c r="O2911" s="39"/>
      <c r="P2911" s="47"/>
      <c r="Q2911" s="13"/>
      <c r="R2911" s="248">
        <f t="shared" si="450"/>
        <v>0</v>
      </c>
      <c r="S2911" s="248">
        <f t="shared" si="451"/>
        <v>0</v>
      </c>
      <c r="T2911" s="248">
        <f t="shared" si="452"/>
        <v>0</v>
      </c>
      <c r="U2911" s="248">
        <f t="shared" si="453"/>
        <v>0</v>
      </c>
      <c r="V2911" s="13"/>
      <c r="W2911" s="7"/>
      <c r="AT2911" s="130"/>
      <c r="BF2911" s="33">
        <f t="shared" si="459"/>
        <v>41242</v>
      </c>
      <c r="BG2911" s="34">
        <f t="shared" si="454"/>
        <v>82.88000000000001</v>
      </c>
      <c r="BH2911" s="32">
        <f t="shared" si="455"/>
        <v>1</v>
      </c>
      <c r="BI2911" s="32">
        <f t="shared" si="456"/>
        <v>0</v>
      </c>
      <c r="BJ2911" s="69">
        <f t="shared" si="457"/>
        <v>0</v>
      </c>
      <c r="BK2911" s="158" t="str">
        <f t="shared" si="458"/>
        <v/>
      </c>
    </row>
    <row r="2912" spans="1:63" ht="12" customHeight="1" x14ac:dyDescent="0.2">
      <c r="A2912" s="8"/>
      <c r="B2912" s="7"/>
      <c r="C2912" s="7"/>
      <c r="D2912" s="7"/>
      <c r="E2912" s="7"/>
      <c r="F2912" s="7"/>
      <c r="G2912" s="7"/>
      <c r="H2912" s="7"/>
      <c r="I2912" s="10"/>
      <c r="J2912" s="25"/>
      <c r="K2912" s="250"/>
      <c r="L2912" s="31"/>
      <c r="M2912" s="9"/>
      <c r="N2912" s="11" t="s">
        <v>25</v>
      </c>
      <c r="O2912" s="39"/>
      <c r="P2912" s="47"/>
      <c r="Q2912" s="13"/>
      <c r="R2912" s="248">
        <f t="shared" si="450"/>
        <v>0</v>
      </c>
      <c r="S2912" s="248">
        <f t="shared" si="451"/>
        <v>0</v>
      </c>
      <c r="T2912" s="248">
        <f t="shared" si="452"/>
        <v>0</v>
      </c>
      <c r="U2912" s="248">
        <f t="shared" si="453"/>
        <v>0</v>
      </c>
      <c r="V2912" s="13"/>
      <c r="W2912" s="7"/>
      <c r="AT2912" s="130"/>
      <c r="BF2912" s="33">
        <f t="shared" si="459"/>
        <v>41242</v>
      </c>
      <c r="BG2912" s="34">
        <f t="shared" si="454"/>
        <v>82.88000000000001</v>
      </c>
      <c r="BH2912" s="32">
        <f t="shared" si="455"/>
        <v>1</v>
      </c>
      <c r="BI2912" s="32">
        <f t="shared" si="456"/>
        <v>0</v>
      </c>
      <c r="BJ2912" s="69">
        <f t="shared" si="457"/>
        <v>0</v>
      </c>
      <c r="BK2912" s="158" t="str">
        <f t="shared" si="458"/>
        <v/>
      </c>
    </row>
    <row r="2913" spans="1:63" ht="12" customHeight="1" x14ac:dyDescent="0.2">
      <c r="A2913" s="8"/>
      <c r="B2913" s="7"/>
      <c r="C2913" s="7"/>
      <c r="D2913" s="7"/>
      <c r="E2913" s="7"/>
      <c r="F2913" s="7"/>
      <c r="G2913" s="7"/>
      <c r="H2913" s="7"/>
      <c r="I2913" s="10"/>
      <c r="J2913" s="25"/>
      <c r="K2913" s="250"/>
      <c r="L2913" s="31"/>
      <c r="M2913" s="9"/>
      <c r="N2913" s="11" t="s">
        <v>25</v>
      </c>
      <c r="O2913" s="39"/>
      <c r="P2913" s="47"/>
      <c r="Q2913" s="13"/>
      <c r="R2913" s="248">
        <f t="shared" si="450"/>
        <v>0</v>
      </c>
      <c r="S2913" s="248">
        <f t="shared" si="451"/>
        <v>0</v>
      </c>
      <c r="T2913" s="248">
        <f t="shared" si="452"/>
        <v>0</v>
      </c>
      <c r="U2913" s="248">
        <f t="shared" si="453"/>
        <v>0</v>
      </c>
      <c r="V2913" s="13"/>
      <c r="W2913" s="7"/>
      <c r="AT2913" s="130"/>
      <c r="BF2913" s="33">
        <f t="shared" si="459"/>
        <v>41242</v>
      </c>
      <c r="BG2913" s="34">
        <f t="shared" si="454"/>
        <v>82.88000000000001</v>
      </c>
      <c r="BH2913" s="32">
        <f t="shared" si="455"/>
        <v>1</v>
      </c>
      <c r="BI2913" s="32">
        <f t="shared" si="456"/>
        <v>0</v>
      </c>
      <c r="BJ2913" s="69">
        <f t="shared" si="457"/>
        <v>0</v>
      </c>
      <c r="BK2913" s="158" t="str">
        <f t="shared" si="458"/>
        <v/>
      </c>
    </row>
    <row r="2914" spans="1:63" ht="12" customHeight="1" x14ac:dyDescent="0.2">
      <c r="A2914" s="8"/>
      <c r="B2914" s="7"/>
      <c r="C2914" s="7"/>
      <c r="D2914" s="7"/>
      <c r="E2914" s="7"/>
      <c r="F2914" s="7"/>
      <c r="G2914" s="7"/>
      <c r="H2914" s="7"/>
      <c r="I2914" s="10"/>
      <c r="J2914" s="25"/>
      <c r="K2914" s="250"/>
      <c r="L2914" s="31"/>
      <c r="M2914" s="9"/>
      <c r="N2914" s="11" t="s">
        <v>25</v>
      </c>
      <c r="O2914" s="39"/>
      <c r="P2914" s="47"/>
      <c r="Q2914" s="13"/>
      <c r="R2914" s="248">
        <f t="shared" si="450"/>
        <v>0</v>
      </c>
      <c r="S2914" s="248">
        <f t="shared" si="451"/>
        <v>0</v>
      </c>
      <c r="T2914" s="248">
        <f t="shared" si="452"/>
        <v>0</v>
      </c>
      <c r="U2914" s="248">
        <f t="shared" si="453"/>
        <v>0</v>
      </c>
      <c r="V2914" s="13"/>
      <c r="W2914" s="7"/>
      <c r="AT2914" s="130"/>
      <c r="BF2914" s="33">
        <f t="shared" si="459"/>
        <v>41242</v>
      </c>
      <c r="BG2914" s="34">
        <f t="shared" si="454"/>
        <v>82.88000000000001</v>
      </c>
      <c r="BH2914" s="32">
        <f t="shared" si="455"/>
        <v>1</v>
      </c>
      <c r="BI2914" s="32">
        <f t="shared" si="456"/>
        <v>0</v>
      </c>
      <c r="BJ2914" s="69">
        <f t="shared" si="457"/>
        <v>0</v>
      </c>
      <c r="BK2914" s="158" t="str">
        <f t="shared" si="458"/>
        <v/>
      </c>
    </row>
    <row r="2915" spans="1:63" ht="12" customHeight="1" x14ac:dyDescent="0.2">
      <c r="A2915" s="8"/>
      <c r="B2915" s="7"/>
      <c r="C2915" s="7"/>
      <c r="D2915" s="7"/>
      <c r="E2915" s="7"/>
      <c r="F2915" s="7"/>
      <c r="G2915" s="7"/>
      <c r="H2915" s="7"/>
      <c r="I2915" s="10"/>
      <c r="J2915" s="25"/>
      <c r="K2915" s="250"/>
      <c r="L2915" s="31"/>
      <c r="M2915" s="9"/>
      <c r="N2915" s="11" t="s">
        <v>25</v>
      </c>
      <c r="O2915" s="39"/>
      <c r="P2915" s="47"/>
      <c r="Q2915" s="13"/>
      <c r="R2915" s="248">
        <f t="shared" si="450"/>
        <v>0</v>
      </c>
      <c r="S2915" s="248">
        <f t="shared" si="451"/>
        <v>0</v>
      </c>
      <c r="T2915" s="248">
        <f t="shared" si="452"/>
        <v>0</v>
      </c>
      <c r="U2915" s="248">
        <f t="shared" si="453"/>
        <v>0</v>
      </c>
      <c r="V2915" s="13"/>
      <c r="W2915" s="7"/>
      <c r="AT2915" s="130"/>
      <c r="BF2915" s="33">
        <f t="shared" si="459"/>
        <v>41242</v>
      </c>
      <c r="BG2915" s="34">
        <f t="shared" si="454"/>
        <v>82.88000000000001</v>
      </c>
      <c r="BH2915" s="32">
        <f t="shared" si="455"/>
        <v>1</v>
      </c>
      <c r="BI2915" s="32">
        <f t="shared" si="456"/>
        <v>0</v>
      </c>
      <c r="BJ2915" s="69">
        <f t="shared" si="457"/>
        <v>0</v>
      </c>
      <c r="BK2915" s="158" t="str">
        <f t="shared" si="458"/>
        <v/>
      </c>
    </row>
    <row r="2916" spans="1:63" ht="12" customHeight="1" x14ac:dyDescent="0.2">
      <c r="A2916" s="8"/>
      <c r="B2916" s="7"/>
      <c r="C2916" s="7"/>
      <c r="D2916" s="7"/>
      <c r="E2916" s="7"/>
      <c r="F2916" s="7"/>
      <c r="G2916" s="7"/>
      <c r="H2916" s="7"/>
      <c r="I2916" s="10"/>
      <c r="J2916" s="25"/>
      <c r="K2916" s="250"/>
      <c r="L2916" s="31"/>
      <c r="M2916" s="9"/>
      <c r="N2916" s="11" t="s">
        <v>25</v>
      </c>
      <c r="O2916" s="39"/>
      <c r="P2916" s="47"/>
      <c r="Q2916" s="13"/>
      <c r="R2916" s="248">
        <f t="shared" si="450"/>
        <v>0</v>
      </c>
      <c r="S2916" s="248">
        <f t="shared" si="451"/>
        <v>0</v>
      </c>
      <c r="T2916" s="248">
        <f t="shared" si="452"/>
        <v>0</v>
      </c>
      <c r="U2916" s="248">
        <f t="shared" si="453"/>
        <v>0</v>
      </c>
      <c r="V2916" s="13"/>
      <c r="W2916" s="7"/>
      <c r="AT2916" s="130"/>
      <c r="BF2916" s="33">
        <f t="shared" si="459"/>
        <v>41242</v>
      </c>
      <c r="BG2916" s="34">
        <f t="shared" si="454"/>
        <v>82.88000000000001</v>
      </c>
      <c r="BH2916" s="32">
        <f t="shared" si="455"/>
        <v>1</v>
      </c>
      <c r="BI2916" s="32">
        <f t="shared" si="456"/>
        <v>0</v>
      </c>
      <c r="BJ2916" s="69">
        <f t="shared" si="457"/>
        <v>0</v>
      </c>
      <c r="BK2916" s="158" t="str">
        <f t="shared" si="458"/>
        <v/>
      </c>
    </row>
    <row r="2917" spans="1:63" ht="12" customHeight="1" x14ac:dyDescent="0.2">
      <c r="A2917" s="8"/>
      <c r="B2917" s="7"/>
      <c r="C2917" s="7"/>
      <c r="D2917" s="7"/>
      <c r="E2917" s="7"/>
      <c r="F2917" s="7"/>
      <c r="G2917" s="7"/>
      <c r="H2917" s="7"/>
      <c r="I2917" s="10"/>
      <c r="J2917" s="25"/>
      <c r="K2917" s="250"/>
      <c r="L2917" s="31"/>
      <c r="M2917" s="9"/>
      <c r="N2917" s="11" t="s">
        <v>25</v>
      </c>
      <c r="O2917" s="39"/>
      <c r="P2917" s="47"/>
      <c r="Q2917" s="13"/>
      <c r="R2917" s="248">
        <f t="shared" si="450"/>
        <v>0</v>
      </c>
      <c r="S2917" s="248">
        <f t="shared" si="451"/>
        <v>0</v>
      </c>
      <c r="T2917" s="248">
        <f t="shared" si="452"/>
        <v>0</v>
      </c>
      <c r="U2917" s="248">
        <f t="shared" si="453"/>
        <v>0</v>
      </c>
      <c r="V2917" s="13"/>
      <c r="W2917" s="7"/>
      <c r="AT2917" s="130"/>
      <c r="BF2917" s="33">
        <f t="shared" si="459"/>
        <v>41242</v>
      </c>
      <c r="BG2917" s="34">
        <f t="shared" si="454"/>
        <v>82.88000000000001</v>
      </c>
      <c r="BH2917" s="32">
        <f t="shared" si="455"/>
        <v>1</v>
      </c>
      <c r="BI2917" s="32">
        <f t="shared" si="456"/>
        <v>0</v>
      </c>
      <c r="BJ2917" s="69">
        <f t="shared" si="457"/>
        <v>0</v>
      </c>
      <c r="BK2917" s="158" t="str">
        <f t="shared" si="458"/>
        <v/>
      </c>
    </row>
    <row r="2918" spans="1:63" ht="12" customHeight="1" x14ac:dyDescent="0.2">
      <c r="A2918" s="8"/>
      <c r="B2918" s="7"/>
      <c r="C2918" s="7"/>
      <c r="D2918" s="7"/>
      <c r="E2918" s="7"/>
      <c r="F2918" s="7"/>
      <c r="G2918" s="7"/>
      <c r="H2918" s="7"/>
      <c r="I2918" s="10"/>
      <c r="J2918" s="25"/>
      <c r="K2918" s="250"/>
      <c r="L2918" s="31"/>
      <c r="M2918" s="9"/>
      <c r="N2918" s="11" t="s">
        <v>25</v>
      </c>
      <c r="O2918" s="39"/>
      <c r="P2918" s="47"/>
      <c r="Q2918" s="13"/>
      <c r="R2918" s="248">
        <f t="shared" si="450"/>
        <v>0</v>
      </c>
      <c r="S2918" s="248">
        <f t="shared" si="451"/>
        <v>0</v>
      </c>
      <c r="T2918" s="248">
        <f t="shared" si="452"/>
        <v>0</v>
      </c>
      <c r="U2918" s="248">
        <f t="shared" si="453"/>
        <v>0</v>
      </c>
      <c r="V2918" s="13"/>
      <c r="W2918" s="7"/>
      <c r="AT2918" s="130"/>
      <c r="BF2918" s="33">
        <f t="shared" si="459"/>
        <v>41242</v>
      </c>
      <c r="BG2918" s="34">
        <f t="shared" si="454"/>
        <v>82.88000000000001</v>
      </c>
      <c r="BH2918" s="32">
        <f t="shared" si="455"/>
        <v>1</v>
      </c>
      <c r="BI2918" s="32">
        <f t="shared" si="456"/>
        <v>0</v>
      </c>
      <c r="BJ2918" s="69">
        <f t="shared" si="457"/>
        <v>0</v>
      </c>
      <c r="BK2918" s="158" t="str">
        <f t="shared" si="458"/>
        <v/>
      </c>
    </row>
    <row r="2919" spans="1:63" ht="12" customHeight="1" x14ac:dyDescent="0.2">
      <c r="A2919" s="8"/>
      <c r="B2919" s="7"/>
      <c r="C2919" s="7"/>
      <c r="D2919" s="7"/>
      <c r="E2919" s="7"/>
      <c r="F2919" s="7"/>
      <c r="G2919" s="7"/>
      <c r="H2919" s="7"/>
      <c r="I2919" s="10"/>
      <c r="J2919" s="25"/>
      <c r="K2919" s="250"/>
      <c r="L2919" s="31"/>
      <c r="M2919" s="9"/>
      <c r="N2919" s="11" t="s">
        <v>25</v>
      </c>
      <c r="O2919" s="39"/>
      <c r="P2919" s="47"/>
      <c r="Q2919" s="13"/>
      <c r="R2919" s="248">
        <f t="shared" si="450"/>
        <v>0</v>
      </c>
      <c r="S2919" s="248">
        <f t="shared" si="451"/>
        <v>0</v>
      </c>
      <c r="T2919" s="248">
        <f t="shared" si="452"/>
        <v>0</v>
      </c>
      <c r="U2919" s="248">
        <f t="shared" si="453"/>
        <v>0</v>
      </c>
      <c r="V2919" s="13"/>
      <c r="W2919" s="7"/>
      <c r="AT2919" s="130"/>
      <c r="BF2919" s="33">
        <f t="shared" si="459"/>
        <v>41242</v>
      </c>
      <c r="BG2919" s="34">
        <f t="shared" si="454"/>
        <v>82.88000000000001</v>
      </c>
      <c r="BH2919" s="32">
        <f t="shared" si="455"/>
        <v>1</v>
      </c>
      <c r="BI2919" s="32">
        <f t="shared" si="456"/>
        <v>0</v>
      </c>
      <c r="BJ2919" s="69">
        <f t="shared" si="457"/>
        <v>0</v>
      </c>
      <c r="BK2919" s="158" t="str">
        <f t="shared" si="458"/>
        <v/>
      </c>
    </row>
    <row r="2920" spans="1:63" ht="12" customHeight="1" x14ac:dyDescent="0.2">
      <c r="A2920" s="8"/>
      <c r="B2920" s="7"/>
      <c r="C2920" s="7"/>
      <c r="D2920" s="7"/>
      <c r="E2920" s="7"/>
      <c r="F2920" s="7"/>
      <c r="G2920" s="7"/>
      <c r="H2920" s="7"/>
      <c r="I2920" s="10"/>
      <c r="J2920" s="25"/>
      <c r="K2920" s="250"/>
      <c r="L2920" s="31"/>
      <c r="M2920" s="9"/>
      <c r="N2920" s="11" t="s">
        <v>25</v>
      </c>
      <c r="O2920" s="39"/>
      <c r="P2920" s="47"/>
      <c r="Q2920" s="13"/>
      <c r="R2920" s="248">
        <f t="shared" si="450"/>
        <v>0</v>
      </c>
      <c r="S2920" s="248">
        <f t="shared" si="451"/>
        <v>0</v>
      </c>
      <c r="T2920" s="248">
        <f t="shared" si="452"/>
        <v>0</v>
      </c>
      <c r="U2920" s="248">
        <f t="shared" si="453"/>
        <v>0</v>
      </c>
      <c r="V2920" s="13"/>
      <c r="W2920" s="7"/>
      <c r="AT2920" s="130"/>
      <c r="BF2920" s="33">
        <f t="shared" si="459"/>
        <v>41242</v>
      </c>
      <c r="BG2920" s="34">
        <f t="shared" si="454"/>
        <v>82.88000000000001</v>
      </c>
      <c r="BH2920" s="32">
        <f t="shared" si="455"/>
        <v>1</v>
      </c>
      <c r="BI2920" s="32">
        <f t="shared" si="456"/>
        <v>0</v>
      </c>
      <c r="BJ2920" s="69">
        <f t="shared" si="457"/>
        <v>0</v>
      </c>
      <c r="BK2920" s="158" t="str">
        <f t="shared" si="458"/>
        <v/>
      </c>
    </row>
    <row r="2921" spans="1:63" ht="12" customHeight="1" x14ac:dyDescent="0.2">
      <c r="A2921" s="8"/>
      <c r="B2921" s="7"/>
      <c r="C2921" s="7"/>
      <c r="D2921" s="7"/>
      <c r="E2921" s="7"/>
      <c r="F2921" s="7"/>
      <c r="G2921" s="7"/>
      <c r="H2921" s="7"/>
      <c r="I2921" s="10"/>
      <c r="J2921" s="25"/>
      <c r="K2921" s="250"/>
      <c r="L2921" s="31"/>
      <c r="M2921" s="9"/>
      <c r="N2921" s="11" t="s">
        <v>25</v>
      </c>
      <c r="O2921" s="39"/>
      <c r="P2921" s="47"/>
      <c r="Q2921" s="13"/>
      <c r="R2921" s="248">
        <f t="shared" si="450"/>
        <v>0</v>
      </c>
      <c r="S2921" s="248">
        <f t="shared" si="451"/>
        <v>0</v>
      </c>
      <c r="T2921" s="248">
        <f t="shared" si="452"/>
        <v>0</v>
      </c>
      <c r="U2921" s="248">
        <f t="shared" si="453"/>
        <v>0</v>
      </c>
      <c r="V2921" s="13"/>
      <c r="W2921" s="7"/>
      <c r="AT2921" s="130"/>
      <c r="BF2921" s="33">
        <f t="shared" si="459"/>
        <v>41242</v>
      </c>
      <c r="BG2921" s="34">
        <f t="shared" si="454"/>
        <v>82.88000000000001</v>
      </c>
      <c r="BH2921" s="32">
        <f t="shared" si="455"/>
        <v>1</v>
      </c>
      <c r="BI2921" s="32">
        <f t="shared" si="456"/>
        <v>0</v>
      </c>
      <c r="BJ2921" s="69">
        <f t="shared" si="457"/>
        <v>0</v>
      </c>
      <c r="BK2921" s="158" t="str">
        <f t="shared" si="458"/>
        <v/>
      </c>
    </row>
    <row r="2922" spans="1:63" ht="12" customHeight="1" x14ac:dyDescent="0.2">
      <c r="A2922" s="8"/>
      <c r="B2922" s="7"/>
      <c r="C2922" s="7"/>
      <c r="D2922" s="7"/>
      <c r="E2922" s="7"/>
      <c r="F2922" s="7"/>
      <c r="G2922" s="7"/>
      <c r="H2922" s="7"/>
      <c r="I2922" s="10"/>
      <c r="J2922" s="25"/>
      <c r="K2922" s="250"/>
      <c r="L2922" s="31"/>
      <c r="M2922" s="9"/>
      <c r="N2922" s="11" t="s">
        <v>25</v>
      </c>
      <c r="O2922" s="39"/>
      <c r="P2922" s="47"/>
      <c r="Q2922" s="13"/>
      <c r="R2922" s="248">
        <f t="shared" si="450"/>
        <v>0</v>
      </c>
      <c r="S2922" s="248">
        <f t="shared" si="451"/>
        <v>0</v>
      </c>
      <c r="T2922" s="248">
        <f t="shared" si="452"/>
        <v>0</v>
      </c>
      <c r="U2922" s="248">
        <f t="shared" si="453"/>
        <v>0</v>
      </c>
      <c r="V2922" s="13"/>
      <c r="W2922" s="7"/>
      <c r="AT2922" s="130"/>
      <c r="BF2922" s="33">
        <f t="shared" si="459"/>
        <v>41242</v>
      </c>
      <c r="BG2922" s="34">
        <f t="shared" si="454"/>
        <v>82.88000000000001</v>
      </c>
      <c r="BH2922" s="32">
        <f t="shared" si="455"/>
        <v>1</v>
      </c>
      <c r="BI2922" s="32">
        <f t="shared" si="456"/>
        <v>0</v>
      </c>
      <c r="BJ2922" s="69">
        <f t="shared" si="457"/>
        <v>0</v>
      </c>
      <c r="BK2922" s="158" t="str">
        <f t="shared" si="458"/>
        <v/>
      </c>
    </row>
    <row r="2923" spans="1:63" ht="12" customHeight="1" x14ac:dyDescent="0.2">
      <c r="A2923" s="8"/>
      <c r="B2923" s="7"/>
      <c r="C2923" s="7"/>
      <c r="D2923" s="7"/>
      <c r="E2923" s="7"/>
      <c r="F2923" s="7"/>
      <c r="G2923" s="7"/>
      <c r="H2923" s="7"/>
      <c r="I2923" s="10"/>
      <c r="J2923" s="25"/>
      <c r="K2923" s="250"/>
      <c r="L2923" s="31"/>
      <c r="M2923" s="9"/>
      <c r="N2923" s="11" t="s">
        <v>25</v>
      </c>
      <c r="O2923" s="39"/>
      <c r="P2923" s="47"/>
      <c r="Q2923" s="13"/>
      <c r="R2923" s="248">
        <f t="shared" si="450"/>
        <v>0</v>
      </c>
      <c r="S2923" s="248">
        <f t="shared" si="451"/>
        <v>0</v>
      </c>
      <c r="T2923" s="248">
        <f t="shared" si="452"/>
        <v>0</v>
      </c>
      <c r="U2923" s="248">
        <f t="shared" si="453"/>
        <v>0</v>
      </c>
      <c r="V2923" s="13"/>
      <c r="W2923" s="7"/>
      <c r="AT2923" s="130"/>
      <c r="BF2923" s="33">
        <f t="shared" si="459"/>
        <v>41242</v>
      </c>
      <c r="BG2923" s="34">
        <f t="shared" si="454"/>
        <v>82.88000000000001</v>
      </c>
      <c r="BH2923" s="32">
        <f t="shared" si="455"/>
        <v>1</v>
      </c>
      <c r="BI2923" s="32">
        <f t="shared" si="456"/>
        <v>0</v>
      </c>
      <c r="BJ2923" s="69">
        <f t="shared" si="457"/>
        <v>0</v>
      </c>
      <c r="BK2923" s="158" t="str">
        <f t="shared" si="458"/>
        <v/>
      </c>
    </row>
    <row r="2924" spans="1:63" ht="12" customHeight="1" x14ac:dyDescent="0.2">
      <c r="A2924" s="8"/>
      <c r="B2924" s="7"/>
      <c r="C2924" s="7"/>
      <c r="D2924" s="7"/>
      <c r="E2924" s="7"/>
      <c r="F2924" s="7"/>
      <c r="G2924" s="7"/>
      <c r="H2924" s="7"/>
      <c r="I2924" s="10"/>
      <c r="J2924" s="25"/>
      <c r="K2924" s="250"/>
      <c r="L2924" s="31"/>
      <c r="M2924" s="9"/>
      <c r="N2924" s="11" t="s">
        <v>25</v>
      </c>
      <c r="O2924" s="39"/>
      <c r="P2924" s="47"/>
      <c r="Q2924" s="13"/>
      <c r="R2924" s="248">
        <f t="shared" si="450"/>
        <v>0</v>
      </c>
      <c r="S2924" s="248">
        <f t="shared" si="451"/>
        <v>0</v>
      </c>
      <c r="T2924" s="248">
        <f t="shared" si="452"/>
        <v>0</v>
      </c>
      <c r="U2924" s="248">
        <f t="shared" si="453"/>
        <v>0</v>
      </c>
      <c r="V2924" s="13"/>
      <c r="W2924" s="7"/>
      <c r="AT2924" s="130"/>
      <c r="BF2924" s="33">
        <f t="shared" si="459"/>
        <v>41242</v>
      </c>
      <c r="BG2924" s="34">
        <f t="shared" si="454"/>
        <v>82.88000000000001</v>
      </c>
      <c r="BH2924" s="32">
        <f t="shared" si="455"/>
        <v>1</v>
      </c>
      <c r="BI2924" s="32">
        <f t="shared" si="456"/>
        <v>0</v>
      </c>
      <c r="BJ2924" s="69">
        <f t="shared" si="457"/>
        <v>0</v>
      </c>
      <c r="BK2924" s="158" t="str">
        <f t="shared" si="458"/>
        <v/>
      </c>
    </row>
    <row r="2925" spans="1:63" ht="12" customHeight="1" x14ac:dyDescent="0.2">
      <c r="A2925" s="8"/>
      <c r="B2925" s="7"/>
      <c r="C2925" s="7"/>
      <c r="D2925" s="7"/>
      <c r="E2925" s="7"/>
      <c r="F2925" s="7"/>
      <c r="G2925" s="7"/>
      <c r="H2925" s="7"/>
      <c r="I2925" s="10"/>
      <c r="J2925" s="25"/>
      <c r="K2925" s="250"/>
      <c r="L2925" s="31"/>
      <c r="M2925" s="9"/>
      <c r="N2925" s="11" t="s">
        <v>25</v>
      </c>
      <c r="O2925" s="39"/>
      <c r="P2925" s="47"/>
      <c r="Q2925" s="13"/>
      <c r="R2925" s="248">
        <f t="shared" si="450"/>
        <v>0</v>
      </c>
      <c r="S2925" s="248">
        <f t="shared" si="451"/>
        <v>0</v>
      </c>
      <c r="T2925" s="248">
        <f t="shared" si="452"/>
        <v>0</v>
      </c>
      <c r="U2925" s="248">
        <f t="shared" si="453"/>
        <v>0</v>
      </c>
      <c r="V2925" s="13"/>
      <c r="W2925" s="7"/>
      <c r="AT2925" s="130"/>
      <c r="BF2925" s="33">
        <f t="shared" si="459"/>
        <v>41242</v>
      </c>
      <c r="BG2925" s="34">
        <f t="shared" si="454"/>
        <v>82.88000000000001</v>
      </c>
      <c r="BH2925" s="32">
        <f t="shared" si="455"/>
        <v>1</v>
      </c>
      <c r="BI2925" s="32">
        <f t="shared" si="456"/>
        <v>0</v>
      </c>
      <c r="BJ2925" s="69">
        <f t="shared" si="457"/>
        <v>0</v>
      </c>
      <c r="BK2925" s="158" t="str">
        <f t="shared" si="458"/>
        <v/>
      </c>
    </row>
    <row r="2926" spans="1:63" ht="12" customHeight="1" x14ac:dyDescent="0.2">
      <c r="A2926" s="8"/>
      <c r="B2926" s="7"/>
      <c r="C2926" s="7"/>
      <c r="D2926" s="7"/>
      <c r="E2926" s="7"/>
      <c r="F2926" s="7"/>
      <c r="G2926" s="7"/>
      <c r="H2926" s="7"/>
      <c r="I2926" s="10"/>
      <c r="J2926" s="25"/>
      <c r="K2926" s="250"/>
      <c r="L2926" s="31"/>
      <c r="M2926" s="9"/>
      <c r="N2926" s="11" t="s">
        <v>25</v>
      </c>
      <c r="O2926" s="39"/>
      <c r="P2926" s="47"/>
      <c r="Q2926" s="13"/>
      <c r="R2926" s="248">
        <f t="shared" si="450"/>
        <v>0</v>
      </c>
      <c r="S2926" s="248">
        <f t="shared" si="451"/>
        <v>0</v>
      </c>
      <c r="T2926" s="248">
        <f t="shared" si="452"/>
        <v>0</v>
      </c>
      <c r="U2926" s="248">
        <f t="shared" si="453"/>
        <v>0</v>
      </c>
      <c r="V2926" s="13"/>
      <c r="W2926" s="7"/>
      <c r="AT2926" s="130"/>
      <c r="BF2926" s="33">
        <f t="shared" si="459"/>
        <v>41242</v>
      </c>
      <c r="BG2926" s="34">
        <f t="shared" si="454"/>
        <v>82.88000000000001</v>
      </c>
      <c r="BH2926" s="32">
        <f t="shared" si="455"/>
        <v>1</v>
      </c>
      <c r="BI2926" s="32">
        <f t="shared" si="456"/>
        <v>0</v>
      </c>
      <c r="BJ2926" s="69">
        <f t="shared" si="457"/>
        <v>0</v>
      </c>
      <c r="BK2926" s="158" t="str">
        <f t="shared" si="458"/>
        <v/>
      </c>
    </row>
    <row r="2927" spans="1:63" ht="12" customHeight="1" x14ac:dyDescent="0.2">
      <c r="A2927" s="8"/>
      <c r="B2927" s="7"/>
      <c r="C2927" s="7"/>
      <c r="D2927" s="7"/>
      <c r="E2927" s="7"/>
      <c r="F2927" s="7"/>
      <c r="G2927" s="7"/>
      <c r="H2927" s="7"/>
      <c r="I2927" s="10"/>
      <c r="J2927" s="25"/>
      <c r="K2927" s="250"/>
      <c r="L2927" s="31"/>
      <c r="M2927" s="9"/>
      <c r="N2927" s="11" t="s">
        <v>25</v>
      </c>
      <c r="O2927" s="39"/>
      <c r="P2927" s="47"/>
      <c r="Q2927" s="13"/>
      <c r="R2927" s="248">
        <f t="shared" si="450"/>
        <v>0</v>
      </c>
      <c r="S2927" s="248">
        <f t="shared" si="451"/>
        <v>0</v>
      </c>
      <c r="T2927" s="248">
        <f t="shared" si="452"/>
        <v>0</v>
      </c>
      <c r="U2927" s="248">
        <f t="shared" si="453"/>
        <v>0</v>
      </c>
      <c r="V2927" s="13"/>
      <c r="W2927" s="7"/>
      <c r="AT2927" s="130"/>
      <c r="BF2927" s="33">
        <f t="shared" si="459"/>
        <v>41242</v>
      </c>
      <c r="BG2927" s="34">
        <f t="shared" si="454"/>
        <v>82.88000000000001</v>
      </c>
      <c r="BH2927" s="32">
        <f t="shared" si="455"/>
        <v>1</v>
      </c>
      <c r="BI2927" s="32">
        <f t="shared" si="456"/>
        <v>0</v>
      </c>
      <c r="BJ2927" s="69">
        <f t="shared" si="457"/>
        <v>0</v>
      </c>
      <c r="BK2927" s="158" t="str">
        <f t="shared" si="458"/>
        <v/>
      </c>
    </row>
    <row r="2928" spans="1:63" ht="12" customHeight="1" x14ac:dyDescent="0.2">
      <c r="A2928" s="8"/>
      <c r="B2928" s="7"/>
      <c r="C2928" s="7"/>
      <c r="D2928" s="7"/>
      <c r="E2928" s="7"/>
      <c r="F2928" s="7"/>
      <c r="G2928" s="7"/>
      <c r="H2928" s="7"/>
      <c r="I2928" s="10"/>
      <c r="J2928" s="25"/>
      <c r="K2928" s="250"/>
      <c r="L2928" s="31"/>
      <c r="M2928" s="9"/>
      <c r="N2928" s="11" t="s">
        <v>25</v>
      </c>
      <c r="O2928" s="39"/>
      <c r="P2928" s="47"/>
      <c r="Q2928" s="13"/>
      <c r="R2928" s="248">
        <f t="shared" si="450"/>
        <v>0</v>
      </c>
      <c r="S2928" s="248">
        <f t="shared" si="451"/>
        <v>0</v>
      </c>
      <c r="T2928" s="248">
        <f t="shared" si="452"/>
        <v>0</v>
      </c>
      <c r="U2928" s="248">
        <f t="shared" si="453"/>
        <v>0</v>
      </c>
      <c r="V2928" s="13"/>
      <c r="W2928" s="7"/>
      <c r="AT2928" s="130"/>
      <c r="BF2928" s="33">
        <f t="shared" si="459"/>
        <v>41242</v>
      </c>
      <c r="BG2928" s="34">
        <f t="shared" si="454"/>
        <v>82.88000000000001</v>
      </c>
      <c r="BH2928" s="32">
        <f t="shared" si="455"/>
        <v>1</v>
      </c>
      <c r="BI2928" s="32">
        <f t="shared" si="456"/>
        <v>0</v>
      </c>
      <c r="BJ2928" s="69">
        <f t="shared" si="457"/>
        <v>0</v>
      </c>
      <c r="BK2928" s="158" t="str">
        <f t="shared" si="458"/>
        <v/>
      </c>
    </row>
    <row r="2929" spans="1:63" ht="12" customHeight="1" x14ac:dyDescent="0.2">
      <c r="A2929" s="8"/>
      <c r="B2929" s="7"/>
      <c r="C2929" s="7"/>
      <c r="D2929" s="7"/>
      <c r="E2929" s="7"/>
      <c r="F2929" s="7"/>
      <c r="G2929" s="7"/>
      <c r="H2929" s="7"/>
      <c r="I2929" s="10"/>
      <c r="J2929" s="25"/>
      <c r="K2929" s="250"/>
      <c r="L2929" s="31"/>
      <c r="M2929" s="9"/>
      <c r="N2929" s="11" t="s">
        <v>25</v>
      </c>
      <c r="O2929" s="39"/>
      <c r="P2929" s="47"/>
      <c r="Q2929" s="13"/>
      <c r="R2929" s="248">
        <f t="shared" si="450"/>
        <v>0</v>
      </c>
      <c r="S2929" s="248">
        <f t="shared" si="451"/>
        <v>0</v>
      </c>
      <c r="T2929" s="248">
        <f t="shared" si="452"/>
        <v>0</v>
      </c>
      <c r="U2929" s="248">
        <f t="shared" si="453"/>
        <v>0</v>
      </c>
      <c r="V2929" s="13"/>
      <c r="W2929" s="7"/>
      <c r="AT2929" s="130"/>
      <c r="BF2929" s="33">
        <f t="shared" si="459"/>
        <v>41242</v>
      </c>
      <c r="BG2929" s="34">
        <f t="shared" si="454"/>
        <v>82.88000000000001</v>
      </c>
      <c r="BH2929" s="32">
        <f t="shared" si="455"/>
        <v>1</v>
      </c>
      <c r="BI2929" s="32">
        <f t="shared" si="456"/>
        <v>0</v>
      </c>
      <c r="BJ2929" s="69">
        <f t="shared" si="457"/>
        <v>0</v>
      </c>
      <c r="BK2929" s="158" t="str">
        <f t="shared" si="458"/>
        <v/>
      </c>
    </row>
    <row r="2930" spans="1:63" ht="12" customHeight="1" x14ac:dyDescent="0.2">
      <c r="A2930" s="8"/>
      <c r="B2930" s="7"/>
      <c r="C2930" s="7"/>
      <c r="D2930" s="7"/>
      <c r="E2930" s="7"/>
      <c r="F2930" s="7"/>
      <c r="G2930" s="7"/>
      <c r="H2930" s="7"/>
      <c r="I2930" s="10"/>
      <c r="J2930" s="25"/>
      <c r="K2930" s="250"/>
      <c r="L2930" s="31"/>
      <c r="M2930" s="9"/>
      <c r="N2930" s="11" t="s">
        <v>25</v>
      </c>
      <c r="O2930" s="39"/>
      <c r="P2930" s="47"/>
      <c r="Q2930" s="13"/>
      <c r="R2930" s="248">
        <f t="shared" si="450"/>
        <v>0</v>
      </c>
      <c r="S2930" s="248">
        <f t="shared" si="451"/>
        <v>0</v>
      </c>
      <c r="T2930" s="248">
        <f t="shared" si="452"/>
        <v>0</v>
      </c>
      <c r="U2930" s="248">
        <f t="shared" si="453"/>
        <v>0</v>
      </c>
      <c r="V2930" s="13"/>
      <c r="W2930" s="7"/>
      <c r="AT2930" s="130"/>
      <c r="BF2930" s="33">
        <f t="shared" si="459"/>
        <v>41242</v>
      </c>
      <c r="BG2930" s="34">
        <f t="shared" si="454"/>
        <v>82.88000000000001</v>
      </c>
      <c r="BH2930" s="32">
        <f t="shared" si="455"/>
        <v>1</v>
      </c>
      <c r="BI2930" s="32">
        <f t="shared" si="456"/>
        <v>0</v>
      </c>
      <c r="BJ2930" s="69">
        <f t="shared" si="457"/>
        <v>0</v>
      </c>
      <c r="BK2930" s="158" t="str">
        <f t="shared" si="458"/>
        <v/>
      </c>
    </row>
    <row r="2931" spans="1:63" ht="12" customHeight="1" x14ac:dyDescent="0.2">
      <c r="A2931" s="8"/>
      <c r="B2931" s="7"/>
      <c r="C2931" s="7"/>
      <c r="D2931" s="7"/>
      <c r="E2931" s="7"/>
      <c r="F2931" s="7"/>
      <c r="G2931" s="7"/>
      <c r="H2931" s="7"/>
      <c r="I2931" s="10"/>
      <c r="J2931" s="25"/>
      <c r="K2931" s="250"/>
      <c r="L2931" s="31"/>
      <c r="M2931" s="9"/>
      <c r="N2931" s="11" t="s">
        <v>25</v>
      </c>
      <c r="O2931" s="39"/>
      <c r="P2931" s="47"/>
      <c r="Q2931" s="13"/>
      <c r="R2931" s="248">
        <f t="shared" si="450"/>
        <v>0</v>
      </c>
      <c r="S2931" s="248">
        <f t="shared" si="451"/>
        <v>0</v>
      </c>
      <c r="T2931" s="248">
        <f t="shared" si="452"/>
        <v>0</v>
      </c>
      <c r="U2931" s="248">
        <f t="shared" si="453"/>
        <v>0</v>
      </c>
      <c r="V2931" s="13"/>
      <c r="W2931" s="7"/>
      <c r="AT2931" s="130"/>
      <c r="BF2931" s="33">
        <f t="shared" si="459"/>
        <v>41242</v>
      </c>
      <c r="BG2931" s="34">
        <f t="shared" si="454"/>
        <v>82.88000000000001</v>
      </c>
      <c r="BH2931" s="32">
        <f t="shared" si="455"/>
        <v>1</v>
      </c>
      <c r="BI2931" s="32">
        <f t="shared" si="456"/>
        <v>0</v>
      </c>
      <c r="BJ2931" s="69">
        <f t="shared" si="457"/>
        <v>0</v>
      </c>
      <c r="BK2931" s="158" t="str">
        <f t="shared" si="458"/>
        <v/>
      </c>
    </row>
    <row r="2932" spans="1:63" ht="12" customHeight="1" x14ac:dyDescent="0.2">
      <c r="A2932" s="8"/>
      <c r="B2932" s="7"/>
      <c r="C2932" s="7"/>
      <c r="D2932" s="7"/>
      <c r="E2932" s="7"/>
      <c r="F2932" s="7"/>
      <c r="G2932" s="7"/>
      <c r="H2932" s="7"/>
      <c r="I2932" s="10"/>
      <c r="J2932" s="25"/>
      <c r="K2932" s="250"/>
      <c r="L2932" s="31"/>
      <c r="M2932" s="9"/>
      <c r="N2932" s="11" t="s">
        <v>25</v>
      </c>
      <c r="O2932" s="39"/>
      <c r="P2932" s="47"/>
      <c r="Q2932" s="13"/>
      <c r="R2932" s="248">
        <f t="shared" si="450"/>
        <v>0</v>
      </c>
      <c r="S2932" s="248">
        <f t="shared" si="451"/>
        <v>0</v>
      </c>
      <c r="T2932" s="248">
        <f t="shared" si="452"/>
        <v>0</v>
      </c>
      <c r="U2932" s="248">
        <f t="shared" si="453"/>
        <v>0</v>
      </c>
      <c r="V2932" s="13"/>
      <c r="W2932" s="7"/>
      <c r="AT2932" s="130"/>
      <c r="BF2932" s="33">
        <f t="shared" si="459"/>
        <v>41242</v>
      </c>
      <c r="BG2932" s="34">
        <f t="shared" si="454"/>
        <v>82.88000000000001</v>
      </c>
      <c r="BH2932" s="32">
        <f t="shared" si="455"/>
        <v>1</v>
      </c>
      <c r="BI2932" s="32">
        <f t="shared" si="456"/>
        <v>0</v>
      </c>
      <c r="BJ2932" s="69">
        <f t="shared" si="457"/>
        <v>0</v>
      </c>
      <c r="BK2932" s="158" t="str">
        <f t="shared" si="458"/>
        <v/>
      </c>
    </row>
    <row r="2933" spans="1:63" ht="12" customHeight="1" x14ac:dyDescent="0.2">
      <c r="A2933" s="8"/>
      <c r="B2933" s="7"/>
      <c r="C2933" s="7"/>
      <c r="D2933" s="7"/>
      <c r="E2933" s="7"/>
      <c r="F2933" s="7"/>
      <c r="G2933" s="7"/>
      <c r="H2933" s="7"/>
      <c r="I2933" s="10"/>
      <c r="J2933" s="25"/>
      <c r="K2933" s="250"/>
      <c r="L2933" s="31"/>
      <c r="M2933" s="9"/>
      <c r="N2933" s="11" t="s">
        <v>25</v>
      </c>
      <c r="O2933" s="39"/>
      <c r="P2933" s="47"/>
      <c r="Q2933" s="13"/>
      <c r="R2933" s="248">
        <f t="shared" si="450"/>
        <v>0</v>
      </c>
      <c r="S2933" s="248">
        <f t="shared" si="451"/>
        <v>0</v>
      </c>
      <c r="T2933" s="248">
        <f t="shared" si="452"/>
        <v>0</v>
      </c>
      <c r="U2933" s="248">
        <f t="shared" si="453"/>
        <v>0</v>
      </c>
      <c r="V2933" s="13"/>
      <c r="W2933" s="7"/>
      <c r="AT2933" s="130"/>
      <c r="BF2933" s="33">
        <f t="shared" si="459"/>
        <v>41242</v>
      </c>
      <c r="BG2933" s="34">
        <f t="shared" si="454"/>
        <v>82.88000000000001</v>
      </c>
      <c r="BH2933" s="32">
        <f t="shared" si="455"/>
        <v>1</v>
      </c>
      <c r="BI2933" s="32">
        <f t="shared" si="456"/>
        <v>0</v>
      </c>
      <c r="BJ2933" s="69">
        <f t="shared" si="457"/>
        <v>0</v>
      </c>
      <c r="BK2933" s="158" t="str">
        <f t="shared" si="458"/>
        <v/>
      </c>
    </row>
    <row r="2934" spans="1:63" ht="12" customHeight="1" x14ac:dyDescent="0.2">
      <c r="A2934" s="8"/>
      <c r="B2934" s="7"/>
      <c r="C2934" s="7"/>
      <c r="D2934" s="7"/>
      <c r="E2934" s="7"/>
      <c r="F2934" s="7"/>
      <c r="G2934" s="7"/>
      <c r="H2934" s="7"/>
      <c r="I2934" s="10"/>
      <c r="J2934" s="25"/>
      <c r="K2934" s="250"/>
      <c r="L2934" s="31"/>
      <c r="M2934" s="9"/>
      <c r="N2934" s="11" t="s">
        <v>25</v>
      </c>
      <c r="O2934" s="39"/>
      <c r="P2934" s="47"/>
      <c r="Q2934" s="13"/>
      <c r="R2934" s="248">
        <f t="shared" si="450"/>
        <v>0</v>
      </c>
      <c r="S2934" s="248">
        <f t="shared" si="451"/>
        <v>0</v>
      </c>
      <c r="T2934" s="248">
        <f t="shared" si="452"/>
        <v>0</v>
      </c>
      <c r="U2934" s="248">
        <f t="shared" si="453"/>
        <v>0</v>
      </c>
      <c r="V2934" s="13"/>
      <c r="W2934" s="7"/>
      <c r="AT2934" s="130"/>
      <c r="BF2934" s="33">
        <f t="shared" si="459"/>
        <v>41242</v>
      </c>
      <c r="BG2934" s="34">
        <f t="shared" si="454"/>
        <v>82.88000000000001</v>
      </c>
      <c r="BH2934" s="32">
        <f t="shared" si="455"/>
        <v>1</v>
      </c>
      <c r="BI2934" s="32">
        <f t="shared" si="456"/>
        <v>0</v>
      </c>
      <c r="BJ2934" s="69">
        <f t="shared" si="457"/>
        <v>0</v>
      </c>
      <c r="BK2934" s="158" t="str">
        <f t="shared" si="458"/>
        <v/>
      </c>
    </row>
    <row r="2935" spans="1:63" ht="12" customHeight="1" x14ac:dyDescent="0.2">
      <c r="A2935" s="8"/>
      <c r="B2935" s="7"/>
      <c r="C2935" s="7"/>
      <c r="D2935" s="7"/>
      <c r="E2935" s="7"/>
      <c r="F2935" s="7"/>
      <c r="G2935" s="7"/>
      <c r="H2935" s="7"/>
      <c r="I2935" s="10"/>
      <c r="J2935" s="25"/>
      <c r="K2935" s="250"/>
      <c r="L2935" s="31"/>
      <c r="M2935" s="9"/>
      <c r="N2935" s="11" t="s">
        <v>25</v>
      </c>
      <c r="O2935" s="39"/>
      <c r="P2935" s="47"/>
      <c r="Q2935" s="13"/>
      <c r="R2935" s="248">
        <f t="shared" si="450"/>
        <v>0</v>
      </c>
      <c r="S2935" s="248">
        <f t="shared" si="451"/>
        <v>0</v>
      </c>
      <c r="T2935" s="248">
        <f t="shared" si="452"/>
        <v>0</v>
      </c>
      <c r="U2935" s="248">
        <f t="shared" si="453"/>
        <v>0</v>
      </c>
      <c r="V2935" s="13"/>
      <c r="W2935" s="7"/>
      <c r="AT2935" s="130"/>
      <c r="BF2935" s="33">
        <f t="shared" si="459"/>
        <v>41242</v>
      </c>
      <c r="BG2935" s="34">
        <f t="shared" si="454"/>
        <v>82.88000000000001</v>
      </c>
      <c r="BH2935" s="32">
        <f t="shared" si="455"/>
        <v>1</v>
      </c>
      <c r="BI2935" s="32">
        <f t="shared" si="456"/>
        <v>0</v>
      </c>
      <c r="BJ2935" s="69">
        <f t="shared" si="457"/>
        <v>0</v>
      </c>
      <c r="BK2935" s="158" t="str">
        <f t="shared" si="458"/>
        <v/>
      </c>
    </row>
    <row r="2936" spans="1:63" ht="12" customHeight="1" x14ac:dyDescent="0.2">
      <c r="A2936" s="8"/>
      <c r="B2936" s="7"/>
      <c r="C2936" s="7"/>
      <c r="D2936" s="7"/>
      <c r="E2936" s="7"/>
      <c r="F2936" s="7"/>
      <c r="G2936" s="7"/>
      <c r="H2936" s="7"/>
      <c r="I2936" s="10"/>
      <c r="J2936" s="25"/>
      <c r="K2936" s="250"/>
      <c r="L2936" s="31"/>
      <c r="M2936" s="9"/>
      <c r="N2936" s="11" t="s">
        <v>25</v>
      </c>
      <c r="O2936" s="39"/>
      <c r="P2936" s="47"/>
      <c r="Q2936" s="13"/>
      <c r="R2936" s="248">
        <f t="shared" si="450"/>
        <v>0</v>
      </c>
      <c r="S2936" s="248">
        <f t="shared" si="451"/>
        <v>0</v>
      </c>
      <c r="T2936" s="248">
        <f t="shared" si="452"/>
        <v>0</v>
      </c>
      <c r="U2936" s="248">
        <f t="shared" si="453"/>
        <v>0</v>
      </c>
      <c r="V2936" s="13"/>
      <c r="W2936" s="7"/>
      <c r="AT2936" s="130"/>
      <c r="BF2936" s="33">
        <f t="shared" si="459"/>
        <v>41242</v>
      </c>
      <c r="BG2936" s="34">
        <f t="shared" si="454"/>
        <v>82.88000000000001</v>
      </c>
      <c r="BH2936" s="32">
        <f t="shared" si="455"/>
        <v>1</v>
      </c>
      <c r="BI2936" s="32">
        <f t="shared" si="456"/>
        <v>0</v>
      </c>
      <c r="BJ2936" s="69">
        <f t="shared" si="457"/>
        <v>0</v>
      </c>
      <c r="BK2936" s="158" t="str">
        <f t="shared" si="458"/>
        <v/>
      </c>
    </row>
    <row r="2937" spans="1:63" ht="12" customHeight="1" x14ac:dyDescent="0.2">
      <c r="A2937" s="8"/>
      <c r="B2937" s="7"/>
      <c r="C2937" s="7"/>
      <c r="D2937" s="7"/>
      <c r="E2937" s="7"/>
      <c r="F2937" s="7"/>
      <c r="G2937" s="7"/>
      <c r="H2937" s="7"/>
      <c r="I2937" s="10"/>
      <c r="J2937" s="25"/>
      <c r="K2937" s="250"/>
      <c r="L2937" s="31"/>
      <c r="M2937" s="9"/>
      <c r="N2937" s="11" t="s">
        <v>25</v>
      </c>
      <c r="O2937" s="39"/>
      <c r="P2937" s="47"/>
      <c r="Q2937" s="13"/>
      <c r="R2937" s="248">
        <f t="shared" si="450"/>
        <v>0</v>
      </c>
      <c r="S2937" s="248">
        <f t="shared" si="451"/>
        <v>0</v>
      </c>
      <c r="T2937" s="248">
        <f t="shared" si="452"/>
        <v>0</v>
      </c>
      <c r="U2937" s="248">
        <f t="shared" si="453"/>
        <v>0</v>
      </c>
      <c r="V2937" s="13"/>
      <c r="W2937" s="7"/>
      <c r="AT2937" s="130"/>
      <c r="BF2937" s="33">
        <f t="shared" si="459"/>
        <v>41242</v>
      </c>
      <c r="BG2937" s="34">
        <f t="shared" si="454"/>
        <v>82.88000000000001</v>
      </c>
      <c r="BH2937" s="32">
        <f t="shared" si="455"/>
        <v>1</v>
      </c>
      <c r="BI2937" s="32">
        <f t="shared" si="456"/>
        <v>0</v>
      </c>
      <c r="BJ2937" s="69">
        <f t="shared" si="457"/>
        <v>0</v>
      </c>
      <c r="BK2937" s="158" t="str">
        <f t="shared" si="458"/>
        <v/>
      </c>
    </row>
    <row r="2938" spans="1:63" ht="12" customHeight="1" x14ac:dyDescent="0.2">
      <c r="A2938" s="8"/>
      <c r="B2938" s="7"/>
      <c r="C2938" s="7"/>
      <c r="D2938" s="7"/>
      <c r="E2938" s="7"/>
      <c r="F2938" s="7"/>
      <c r="G2938" s="7"/>
      <c r="H2938" s="7"/>
      <c r="I2938" s="10"/>
      <c r="J2938" s="25"/>
      <c r="K2938" s="250"/>
      <c r="L2938" s="31"/>
      <c r="M2938" s="9"/>
      <c r="N2938" s="11" t="s">
        <v>25</v>
      </c>
      <c r="O2938" s="39"/>
      <c r="P2938" s="47"/>
      <c r="Q2938" s="13"/>
      <c r="R2938" s="248">
        <f t="shared" si="450"/>
        <v>0</v>
      </c>
      <c r="S2938" s="248">
        <f t="shared" si="451"/>
        <v>0</v>
      </c>
      <c r="T2938" s="248">
        <f t="shared" si="452"/>
        <v>0</v>
      </c>
      <c r="U2938" s="248">
        <f t="shared" si="453"/>
        <v>0</v>
      </c>
      <c r="V2938" s="13"/>
      <c r="W2938" s="7"/>
      <c r="AT2938" s="130"/>
      <c r="BF2938" s="33">
        <f t="shared" si="459"/>
        <v>41242</v>
      </c>
      <c r="BG2938" s="34">
        <f t="shared" si="454"/>
        <v>82.88000000000001</v>
      </c>
      <c r="BH2938" s="32">
        <f t="shared" si="455"/>
        <v>1</v>
      </c>
      <c r="BI2938" s="32">
        <f t="shared" si="456"/>
        <v>0</v>
      </c>
      <c r="BJ2938" s="69">
        <f t="shared" si="457"/>
        <v>0</v>
      </c>
      <c r="BK2938" s="158" t="str">
        <f t="shared" si="458"/>
        <v/>
      </c>
    </row>
    <row r="2939" spans="1:63" ht="12" customHeight="1" x14ac:dyDescent="0.2">
      <c r="A2939" s="8"/>
      <c r="B2939" s="7"/>
      <c r="C2939" s="7"/>
      <c r="D2939" s="7"/>
      <c r="E2939" s="7"/>
      <c r="F2939" s="7"/>
      <c r="G2939" s="7"/>
      <c r="H2939" s="7"/>
      <c r="I2939" s="10"/>
      <c r="J2939" s="25"/>
      <c r="K2939" s="250"/>
      <c r="L2939" s="31"/>
      <c r="M2939" s="9"/>
      <c r="N2939" s="11" t="s">
        <v>25</v>
      </c>
      <c r="O2939" s="39"/>
      <c r="P2939" s="47"/>
      <c r="Q2939" s="13"/>
      <c r="R2939" s="248">
        <f t="shared" si="450"/>
        <v>0</v>
      </c>
      <c r="S2939" s="248">
        <f t="shared" si="451"/>
        <v>0</v>
      </c>
      <c r="T2939" s="248">
        <f t="shared" si="452"/>
        <v>0</v>
      </c>
      <c r="U2939" s="248">
        <f t="shared" si="453"/>
        <v>0</v>
      </c>
      <c r="V2939" s="13"/>
      <c r="W2939" s="7"/>
      <c r="AT2939" s="130"/>
      <c r="BF2939" s="33">
        <f t="shared" si="459"/>
        <v>41242</v>
      </c>
      <c r="BG2939" s="34">
        <f t="shared" si="454"/>
        <v>82.88000000000001</v>
      </c>
      <c r="BH2939" s="32">
        <f t="shared" si="455"/>
        <v>1</v>
      </c>
      <c r="BI2939" s="32">
        <f t="shared" si="456"/>
        <v>0</v>
      </c>
      <c r="BJ2939" s="69">
        <f t="shared" si="457"/>
        <v>0</v>
      </c>
      <c r="BK2939" s="158" t="str">
        <f t="shared" si="458"/>
        <v/>
      </c>
    </row>
    <row r="2940" spans="1:63" ht="12" customHeight="1" x14ac:dyDescent="0.2">
      <c r="A2940" s="8"/>
      <c r="B2940" s="7"/>
      <c r="C2940" s="7"/>
      <c r="D2940" s="7"/>
      <c r="E2940" s="7"/>
      <c r="F2940" s="7"/>
      <c r="G2940" s="7"/>
      <c r="H2940" s="7"/>
      <c r="I2940" s="10"/>
      <c r="J2940" s="25"/>
      <c r="K2940" s="250"/>
      <c r="L2940" s="31"/>
      <c r="M2940" s="9"/>
      <c r="N2940" s="11" t="s">
        <v>25</v>
      </c>
      <c r="O2940" s="39"/>
      <c r="P2940" s="47"/>
      <c r="Q2940" s="13"/>
      <c r="R2940" s="248">
        <f t="shared" si="450"/>
        <v>0</v>
      </c>
      <c r="S2940" s="248">
        <f t="shared" si="451"/>
        <v>0</v>
      </c>
      <c r="T2940" s="248">
        <f t="shared" si="452"/>
        <v>0</v>
      </c>
      <c r="U2940" s="248">
        <f t="shared" si="453"/>
        <v>0</v>
      </c>
      <c r="V2940" s="13"/>
      <c r="W2940" s="7"/>
      <c r="AT2940" s="130"/>
      <c r="BF2940" s="33">
        <f t="shared" si="459"/>
        <v>41242</v>
      </c>
      <c r="BG2940" s="34">
        <f t="shared" si="454"/>
        <v>82.88000000000001</v>
      </c>
      <c r="BH2940" s="32">
        <f t="shared" si="455"/>
        <v>1</v>
      </c>
      <c r="BI2940" s="32">
        <f t="shared" si="456"/>
        <v>0</v>
      </c>
      <c r="BJ2940" s="69">
        <f t="shared" si="457"/>
        <v>0</v>
      </c>
      <c r="BK2940" s="158" t="str">
        <f t="shared" si="458"/>
        <v/>
      </c>
    </row>
    <row r="2941" spans="1:63" ht="12" customHeight="1" x14ac:dyDescent="0.2">
      <c r="A2941" s="8"/>
      <c r="B2941" s="7"/>
      <c r="C2941" s="7"/>
      <c r="D2941" s="7"/>
      <c r="E2941" s="7"/>
      <c r="F2941" s="7"/>
      <c r="G2941" s="7"/>
      <c r="H2941" s="7"/>
      <c r="I2941" s="10"/>
      <c r="J2941" s="25"/>
      <c r="K2941" s="250"/>
      <c r="L2941" s="31"/>
      <c r="M2941" s="9"/>
      <c r="N2941" s="11" t="s">
        <v>25</v>
      </c>
      <c r="O2941" s="39"/>
      <c r="P2941" s="47"/>
      <c r="Q2941" s="13"/>
      <c r="R2941" s="248">
        <f t="shared" si="450"/>
        <v>0</v>
      </c>
      <c r="S2941" s="248">
        <f t="shared" si="451"/>
        <v>0</v>
      </c>
      <c r="T2941" s="248">
        <f t="shared" si="452"/>
        <v>0</v>
      </c>
      <c r="U2941" s="248">
        <f t="shared" si="453"/>
        <v>0</v>
      </c>
      <c r="V2941" s="13"/>
      <c r="W2941" s="7"/>
      <c r="AT2941" s="130"/>
      <c r="BF2941" s="33">
        <f t="shared" si="459"/>
        <v>41242</v>
      </c>
      <c r="BG2941" s="34">
        <f t="shared" si="454"/>
        <v>82.88000000000001</v>
      </c>
      <c r="BH2941" s="32">
        <f t="shared" si="455"/>
        <v>1</v>
      </c>
      <c r="BI2941" s="32">
        <f t="shared" si="456"/>
        <v>0</v>
      </c>
      <c r="BJ2941" s="69">
        <f t="shared" si="457"/>
        <v>0</v>
      </c>
      <c r="BK2941" s="158" t="str">
        <f t="shared" si="458"/>
        <v/>
      </c>
    </row>
    <row r="2942" spans="1:63" ht="12" customHeight="1" x14ac:dyDescent="0.2">
      <c r="A2942" s="8"/>
      <c r="B2942" s="7"/>
      <c r="C2942" s="7"/>
      <c r="D2942" s="7"/>
      <c r="E2942" s="7"/>
      <c r="F2942" s="7"/>
      <c r="G2942" s="7"/>
      <c r="H2942" s="7"/>
      <c r="I2942" s="10"/>
      <c r="J2942" s="25"/>
      <c r="K2942" s="250"/>
      <c r="L2942" s="31"/>
      <c r="M2942" s="9"/>
      <c r="N2942" s="11" t="s">
        <v>25</v>
      </c>
      <c r="O2942" s="39"/>
      <c r="P2942" s="47"/>
      <c r="Q2942" s="13"/>
      <c r="R2942" s="248">
        <f t="shared" si="450"/>
        <v>0</v>
      </c>
      <c r="S2942" s="248">
        <f t="shared" si="451"/>
        <v>0</v>
      </c>
      <c r="T2942" s="248">
        <f t="shared" si="452"/>
        <v>0</v>
      </c>
      <c r="U2942" s="248">
        <f t="shared" si="453"/>
        <v>0</v>
      </c>
      <c r="V2942" s="13"/>
      <c r="W2942" s="7"/>
      <c r="AT2942" s="130"/>
      <c r="BF2942" s="33">
        <f t="shared" si="459"/>
        <v>41242</v>
      </c>
      <c r="BG2942" s="34">
        <f t="shared" si="454"/>
        <v>82.88000000000001</v>
      </c>
      <c r="BH2942" s="32">
        <f t="shared" si="455"/>
        <v>1</v>
      </c>
      <c r="BI2942" s="32">
        <f t="shared" si="456"/>
        <v>0</v>
      </c>
      <c r="BJ2942" s="69">
        <f t="shared" si="457"/>
        <v>0</v>
      </c>
      <c r="BK2942" s="158" t="str">
        <f t="shared" si="458"/>
        <v/>
      </c>
    </row>
    <row r="2943" spans="1:63" ht="12" customHeight="1" x14ac:dyDescent="0.2">
      <c r="A2943" s="8"/>
      <c r="B2943" s="7"/>
      <c r="C2943" s="7"/>
      <c r="D2943" s="7"/>
      <c r="E2943" s="7"/>
      <c r="F2943" s="7"/>
      <c r="G2943" s="7"/>
      <c r="H2943" s="7"/>
      <c r="I2943" s="10"/>
      <c r="J2943" s="25"/>
      <c r="K2943" s="250"/>
      <c r="L2943" s="31"/>
      <c r="M2943" s="9"/>
      <c r="N2943" s="11" t="s">
        <v>25</v>
      </c>
      <c r="O2943" s="39"/>
      <c r="P2943" s="47"/>
      <c r="Q2943" s="13"/>
      <c r="R2943" s="248">
        <f t="shared" si="450"/>
        <v>0</v>
      </c>
      <c r="S2943" s="248">
        <f t="shared" si="451"/>
        <v>0</v>
      </c>
      <c r="T2943" s="248">
        <f t="shared" si="452"/>
        <v>0</v>
      </c>
      <c r="U2943" s="248">
        <f t="shared" si="453"/>
        <v>0</v>
      </c>
      <c r="V2943" s="13"/>
      <c r="W2943" s="7"/>
      <c r="AT2943" s="130"/>
      <c r="BF2943" s="33">
        <f t="shared" si="459"/>
        <v>41242</v>
      </c>
      <c r="BG2943" s="34">
        <f t="shared" si="454"/>
        <v>82.88000000000001</v>
      </c>
      <c r="BH2943" s="32">
        <f t="shared" si="455"/>
        <v>1</v>
      </c>
      <c r="BI2943" s="32">
        <f t="shared" si="456"/>
        <v>0</v>
      </c>
      <c r="BJ2943" s="69">
        <f t="shared" si="457"/>
        <v>0</v>
      </c>
      <c r="BK2943" s="158" t="str">
        <f t="shared" si="458"/>
        <v/>
      </c>
    </row>
    <row r="2944" spans="1:63" ht="12" customHeight="1" x14ac:dyDescent="0.2">
      <c r="A2944" s="8"/>
      <c r="B2944" s="7"/>
      <c r="C2944" s="7"/>
      <c r="D2944" s="7"/>
      <c r="E2944" s="7"/>
      <c r="F2944" s="7"/>
      <c r="G2944" s="7"/>
      <c r="H2944" s="7"/>
      <c r="I2944" s="10"/>
      <c r="J2944" s="25"/>
      <c r="K2944" s="250"/>
      <c r="L2944" s="31"/>
      <c r="M2944" s="9"/>
      <c r="N2944" s="11" t="s">
        <v>25</v>
      </c>
      <c r="O2944" s="39"/>
      <c r="P2944" s="47"/>
      <c r="Q2944" s="13"/>
      <c r="R2944" s="248">
        <f t="shared" si="450"/>
        <v>0</v>
      </c>
      <c r="S2944" s="248">
        <f t="shared" si="451"/>
        <v>0</v>
      </c>
      <c r="T2944" s="248">
        <f t="shared" si="452"/>
        <v>0</v>
      </c>
      <c r="U2944" s="248">
        <f t="shared" si="453"/>
        <v>0</v>
      </c>
      <c r="V2944" s="13"/>
      <c r="W2944" s="7"/>
      <c r="AT2944" s="130"/>
      <c r="BF2944" s="33">
        <f t="shared" si="459"/>
        <v>41242</v>
      </c>
      <c r="BG2944" s="34">
        <f t="shared" si="454"/>
        <v>82.88000000000001</v>
      </c>
      <c r="BH2944" s="32">
        <f t="shared" si="455"/>
        <v>1</v>
      </c>
      <c r="BI2944" s="32">
        <f t="shared" si="456"/>
        <v>0</v>
      </c>
      <c r="BJ2944" s="69">
        <f t="shared" si="457"/>
        <v>0</v>
      </c>
      <c r="BK2944" s="158" t="str">
        <f t="shared" si="458"/>
        <v/>
      </c>
    </row>
    <row r="2945" spans="1:63" ht="12" customHeight="1" x14ac:dyDescent="0.2">
      <c r="A2945" s="8"/>
      <c r="B2945" s="7"/>
      <c r="C2945" s="7"/>
      <c r="D2945" s="7"/>
      <c r="E2945" s="7"/>
      <c r="F2945" s="7"/>
      <c r="G2945" s="7"/>
      <c r="H2945" s="7"/>
      <c r="I2945" s="10"/>
      <c r="J2945" s="25"/>
      <c r="K2945" s="250"/>
      <c r="L2945" s="31"/>
      <c r="M2945" s="9"/>
      <c r="N2945" s="11" t="s">
        <v>25</v>
      </c>
      <c r="O2945" s="39"/>
      <c r="P2945" s="47"/>
      <c r="Q2945" s="13"/>
      <c r="R2945" s="248">
        <f t="shared" si="450"/>
        <v>0</v>
      </c>
      <c r="S2945" s="248">
        <f t="shared" si="451"/>
        <v>0</v>
      </c>
      <c r="T2945" s="248">
        <f t="shared" si="452"/>
        <v>0</v>
      </c>
      <c r="U2945" s="248">
        <f t="shared" si="453"/>
        <v>0</v>
      </c>
      <c r="V2945" s="13"/>
      <c r="W2945" s="7"/>
      <c r="AT2945" s="130"/>
      <c r="BF2945" s="33">
        <f t="shared" si="459"/>
        <v>41242</v>
      </c>
      <c r="BG2945" s="34">
        <f t="shared" si="454"/>
        <v>82.88000000000001</v>
      </c>
      <c r="BH2945" s="32">
        <f t="shared" si="455"/>
        <v>1</v>
      </c>
      <c r="BI2945" s="32">
        <f t="shared" si="456"/>
        <v>0</v>
      </c>
      <c r="BJ2945" s="69">
        <f t="shared" si="457"/>
        <v>0</v>
      </c>
      <c r="BK2945" s="158" t="str">
        <f t="shared" si="458"/>
        <v/>
      </c>
    </row>
    <row r="2946" spans="1:63" ht="12" customHeight="1" x14ac:dyDescent="0.2">
      <c r="A2946" s="8"/>
      <c r="B2946" s="7"/>
      <c r="C2946" s="7"/>
      <c r="D2946" s="7"/>
      <c r="E2946" s="7"/>
      <c r="F2946" s="7"/>
      <c r="G2946" s="7"/>
      <c r="H2946" s="7"/>
      <c r="I2946" s="10"/>
      <c r="J2946" s="25"/>
      <c r="K2946" s="250"/>
      <c r="L2946" s="31"/>
      <c r="M2946" s="9"/>
      <c r="N2946" s="11" t="s">
        <v>25</v>
      </c>
      <c r="O2946" s="39"/>
      <c r="P2946" s="47"/>
      <c r="Q2946" s="13"/>
      <c r="R2946" s="248">
        <f t="shared" si="450"/>
        <v>0</v>
      </c>
      <c r="S2946" s="248">
        <f t="shared" si="451"/>
        <v>0</v>
      </c>
      <c r="T2946" s="248">
        <f t="shared" si="452"/>
        <v>0</v>
      </c>
      <c r="U2946" s="248">
        <f t="shared" si="453"/>
        <v>0</v>
      </c>
      <c r="V2946" s="13"/>
      <c r="W2946" s="7"/>
      <c r="AT2946" s="130"/>
      <c r="BF2946" s="33">
        <f t="shared" si="459"/>
        <v>41242</v>
      </c>
      <c r="BG2946" s="34">
        <f t="shared" si="454"/>
        <v>82.88000000000001</v>
      </c>
      <c r="BH2946" s="32">
        <f t="shared" si="455"/>
        <v>1</v>
      </c>
      <c r="BI2946" s="32">
        <f t="shared" si="456"/>
        <v>0</v>
      </c>
      <c r="BJ2946" s="69">
        <f t="shared" si="457"/>
        <v>0</v>
      </c>
      <c r="BK2946" s="158" t="str">
        <f t="shared" si="458"/>
        <v/>
      </c>
    </row>
    <row r="2947" spans="1:63" ht="12" customHeight="1" x14ac:dyDescent="0.2">
      <c r="A2947" s="8"/>
      <c r="B2947" s="7"/>
      <c r="C2947" s="7"/>
      <c r="D2947" s="7"/>
      <c r="E2947" s="7"/>
      <c r="F2947" s="7"/>
      <c r="G2947" s="7"/>
      <c r="H2947" s="7"/>
      <c r="I2947" s="10"/>
      <c r="J2947" s="25"/>
      <c r="K2947" s="250"/>
      <c r="L2947" s="31"/>
      <c r="M2947" s="9"/>
      <c r="N2947" s="11" t="s">
        <v>25</v>
      </c>
      <c r="O2947" s="39"/>
      <c r="P2947" s="47"/>
      <c r="Q2947" s="13"/>
      <c r="R2947" s="248">
        <f t="shared" si="450"/>
        <v>0</v>
      </c>
      <c r="S2947" s="248">
        <f t="shared" si="451"/>
        <v>0</v>
      </c>
      <c r="T2947" s="248">
        <f t="shared" si="452"/>
        <v>0</v>
      </c>
      <c r="U2947" s="248">
        <f t="shared" si="453"/>
        <v>0</v>
      </c>
      <c r="V2947" s="13"/>
      <c r="W2947" s="7"/>
      <c r="AT2947" s="130"/>
      <c r="BF2947" s="33">
        <f t="shared" si="459"/>
        <v>41242</v>
      </c>
      <c r="BG2947" s="34">
        <f t="shared" si="454"/>
        <v>82.88000000000001</v>
      </c>
      <c r="BH2947" s="32">
        <f t="shared" si="455"/>
        <v>1</v>
      </c>
      <c r="BI2947" s="32">
        <f t="shared" si="456"/>
        <v>0</v>
      </c>
      <c r="BJ2947" s="69">
        <f t="shared" si="457"/>
        <v>0</v>
      </c>
      <c r="BK2947" s="158" t="str">
        <f t="shared" si="458"/>
        <v/>
      </c>
    </row>
    <row r="2948" spans="1:63" ht="12" customHeight="1" x14ac:dyDescent="0.2">
      <c r="A2948" s="8"/>
      <c r="B2948" s="7"/>
      <c r="C2948" s="7"/>
      <c r="D2948" s="7"/>
      <c r="E2948" s="7"/>
      <c r="F2948" s="7"/>
      <c r="G2948" s="7"/>
      <c r="H2948" s="7"/>
      <c r="I2948" s="10"/>
      <c r="J2948" s="25"/>
      <c r="K2948" s="250"/>
      <c r="L2948" s="31"/>
      <c r="M2948" s="9"/>
      <c r="N2948" s="11" t="s">
        <v>25</v>
      </c>
      <c r="O2948" s="39"/>
      <c r="P2948" s="47"/>
      <c r="Q2948" s="13"/>
      <c r="R2948" s="248">
        <f t="shared" si="450"/>
        <v>0</v>
      </c>
      <c r="S2948" s="248">
        <f t="shared" si="451"/>
        <v>0</v>
      </c>
      <c r="T2948" s="248">
        <f t="shared" si="452"/>
        <v>0</v>
      </c>
      <c r="U2948" s="248">
        <f t="shared" si="453"/>
        <v>0</v>
      </c>
      <c r="V2948" s="13"/>
      <c r="W2948" s="7"/>
      <c r="AT2948" s="130"/>
      <c r="BF2948" s="33">
        <f t="shared" si="459"/>
        <v>41242</v>
      </c>
      <c r="BG2948" s="34">
        <f t="shared" si="454"/>
        <v>82.88000000000001</v>
      </c>
      <c r="BH2948" s="32">
        <f t="shared" si="455"/>
        <v>1</v>
      </c>
      <c r="BI2948" s="32">
        <f t="shared" si="456"/>
        <v>0</v>
      </c>
      <c r="BJ2948" s="69">
        <f t="shared" si="457"/>
        <v>0</v>
      </c>
      <c r="BK2948" s="158" t="str">
        <f t="shared" si="458"/>
        <v/>
      </c>
    </row>
    <row r="2949" spans="1:63" ht="12" customHeight="1" x14ac:dyDescent="0.2">
      <c r="A2949" s="8"/>
      <c r="B2949" s="7"/>
      <c r="C2949" s="7"/>
      <c r="D2949" s="7"/>
      <c r="E2949" s="7"/>
      <c r="F2949" s="7"/>
      <c r="G2949" s="7"/>
      <c r="H2949" s="7"/>
      <c r="I2949" s="10"/>
      <c r="J2949" s="25"/>
      <c r="K2949" s="250"/>
      <c r="L2949" s="31"/>
      <c r="M2949" s="9"/>
      <c r="N2949" s="11" t="s">
        <v>25</v>
      </c>
      <c r="O2949" s="39"/>
      <c r="P2949" s="47"/>
      <c r="Q2949" s="13"/>
      <c r="R2949" s="248">
        <f t="shared" si="450"/>
        <v>0</v>
      </c>
      <c r="S2949" s="248">
        <f t="shared" si="451"/>
        <v>0</v>
      </c>
      <c r="T2949" s="248">
        <f t="shared" si="452"/>
        <v>0</v>
      </c>
      <c r="U2949" s="248">
        <f t="shared" si="453"/>
        <v>0</v>
      </c>
      <c r="V2949" s="13"/>
      <c r="W2949" s="7"/>
      <c r="AT2949" s="130"/>
      <c r="BF2949" s="33">
        <f t="shared" si="459"/>
        <v>41242</v>
      </c>
      <c r="BG2949" s="34">
        <f t="shared" si="454"/>
        <v>82.88000000000001</v>
      </c>
      <c r="BH2949" s="32">
        <f t="shared" si="455"/>
        <v>1</v>
      </c>
      <c r="BI2949" s="32">
        <f t="shared" si="456"/>
        <v>0</v>
      </c>
      <c r="BJ2949" s="69">
        <f t="shared" si="457"/>
        <v>0</v>
      </c>
      <c r="BK2949" s="158" t="str">
        <f t="shared" si="458"/>
        <v/>
      </c>
    </row>
    <row r="2950" spans="1:63" ht="12" customHeight="1" x14ac:dyDescent="0.2">
      <c r="A2950" s="8"/>
      <c r="B2950" s="7"/>
      <c r="C2950" s="7"/>
      <c r="D2950" s="7"/>
      <c r="E2950" s="7"/>
      <c r="F2950" s="7"/>
      <c r="G2950" s="7"/>
      <c r="H2950" s="7"/>
      <c r="I2950" s="10"/>
      <c r="J2950" s="25"/>
      <c r="K2950" s="250"/>
      <c r="L2950" s="31"/>
      <c r="M2950" s="9"/>
      <c r="N2950" s="11" t="s">
        <v>25</v>
      </c>
      <c r="O2950" s="39"/>
      <c r="P2950" s="47"/>
      <c r="Q2950" s="13"/>
      <c r="R2950" s="248">
        <f t="shared" si="450"/>
        <v>0</v>
      </c>
      <c r="S2950" s="248">
        <f t="shared" si="451"/>
        <v>0</v>
      </c>
      <c r="T2950" s="248">
        <f t="shared" si="452"/>
        <v>0</v>
      </c>
      <c r="U2950" s="248">
        <f t="shared" si="453"/>
        <v>0</v>
      </c>
      <c r="V2950" s="13"/>
      <c r="W2950" s="7"/>
      <c r="AT2950" s="130"/>
      <c r="BF2950" s="33">
        <f t="shared" si="459"/>
        <v>41242</v>
      </c>
      <c r="BG2950" s="34">
        <f t="shared" si="454"/>
        <v>82.88000000000001</v>
      </c>
      <c r="BH2950" s="32">
        <f t="shared" si="455"/>
        <v>1</v>
      </c>
      <c r="BI2950" s="32">
        <f t="shared" si="456"/>
        <v>0</v>
      </c>
      <c r="BJ2950" s="69">
        <f t="shared" si="457"/>
        <v>0</v>
      </c>
      <c r="BK2950" s="158" t="str">
        <f t="shared" si="458"/>
        <v/>
      </c>
    </row>
    <row r="2951" spans="1:63" ht="12" customHeight="1" x14ac:dyDescent="0.2">
      <c r="A2951" s="8"/>
      <c r="B2951" s="7"/>
      <c r="C2951" s="7"/>
      <c r="D2951" s="7"/>
      <c r="E2951" s="7"/>
      <c r="F2951" s="7"/>
      <c r="G2951" s="7"/>
      <c r="H2951" s="7"/>
      <c r="I2951" s="10"/>
      <c r="J2951" s="25"/>
      <c r="K2951" s="250"/>
      <c r="L2951" s="31"/>
      <c r="M2951" s="9"/>
      <c r="N2951" s="11" t="s">
        <v>25</v>
      </c>
      <c r="O2951" s="39"/>
      <c r="P2951" s="47"/>
      <c r="Q2951" s="13"/>
      <c r="R2951" s="248">
        <f t="shared" si="450"/>
        <v>0</v>
      </c>
      <c r="S2951" s="248">
        <f t="shared" si="451"/>
        <v>0</v>
      </c>
      <c r="T2951" s="248">
        <f t="shared" si="452"/>
        <v>0</v>
      </c>
      <c r="U2951" s="248">
        <f t="shared" si="453"/>
        <v>0</v>
      </c>
      <c r="V2951" s="13"/>
      <c r="W2951" s="7"/>
      <c r="AT2951" s="130"/>
      <c r="BF2951" s="33">
        <f t="shared" si="459"/>
        <v>41242</v>
      </c>
      <c r="BG2951" s="34">
        <f t="shared" si="454"/>
        <v>82.88000000000001</v>
      </c>
      <c r="BH2951" s="32">
        <f t="shared" si="455"/>
        <v>1</v>
      </c>
      <c r="BI2951" s="32">
        <f t="shared" si="456"/>
        <v>0</v>
      </c>
      <c r="BJ2951" s="69">
        <f t="shared" si="457"/>
        <v>0</v>
      </c>
      <c r="BK2951" s="158" t="str">
        <f t="shared" si="458"/>
        <v/>
      </c>
    </row>
    <row r="2952" spans="1:63" ht="12" customHeight="1" x14ac:dyDescent="0.2">
      <c r="A2952" s="8"/>
      <c r="B2952" s="7"/>
      <c r="C2952" s="7"/>
      <c r="D2952" s="7"/>
      <c r="E2952" s="7"/>
      <c r="F2952" s="7"/>
      <c r="G2952" s="7"/>
      <c r="H2952" s="7"/>
      <c r="I2952" s="10"/>
      <c r="J2952" s="25"/>
      <c r="K2952" s="250"/>
      <c r="L2952" s="31"/>
      <c r="M2952" s="9"/>
      <c r="N2952" s="11" t="s">
        <v>25</v>
      </c>
      <c r="O2952" s="39"/>
      <c r="P2952" s="47"/>
      <c r="Q2952" s="13"/>
      <c r="R2952" s="248">
        <f t="shared" si="450"/>
        <v>0</v>
      </c>
      <c r="S2952" s="248">
        <f t="shared" si="451"/>
        <v>0</v>
      </c>
      <c r="T2952" s="248">
        <f t="shared" si="452"/>
        <v>0</v>
      </c>
      <c r="U2952" s="248">
        <f t="shared" si="453"/>
        <v>0</v>
      </c>
      <c r="V2952" s="13"/>
      <c r="W2952" s="7"/>
      <c r="AT2952" s="130"/>
      <c r="BF2952" s="33">
        <f t="shared" si="459"/>
        <v>41242</v>
      </c>
      <c r="BG2952" s="34">
        <f t="shared" si="454"/>
        <v>82.88000000000001</v>
      </c>
      <c r="BH2952" s="32">
        <f t="shared" si="455"/>
        <v>1</v>
      </c>
      <c r="BI2952" s="32">
        <f t="shared" si="456"/>
        <v>0</v>
      </c>
      <c r="BJ2952" s="69">
        <f t="shared" si="457"/>
        <v>0</v>
      </c>
      <c r="BK2952" s="158" t="str">
        <f t="shared" si="458"/>
        <v/>
      </c>
    </row>
    <row r="2953" spans="1:63" ht="12" customHeight="1" x14ac:dyDescent="0.2">
      <c r="A2953" s="8"/>
      <c r="B2953" s="7"/>
      <c r="C2953" s="7"/>
      <c r="D2953" s="7"/>
      <c r="E2953" s="7"/>
      <c r="F2953" s="7"/>
      <c r="G2953" s="7"/>
      <c r="H2953" s="7"/>
      <c r="I2953" s="10"/>
      <c r="J2953" s="25"/>
      <c r="K2953" s="250"/>
      <c r="L2953" s="31"/>
      <c r="M2953" s="9"/>
      <c r="N2953" s="11" t="s">
        <v>25</v>
      </c>
      <c r="O2953" s="39"/>
      <c r="P2953" s="47"/>
      <c r="Q2953" s="13"/>
      <c r="R2953" s="248">
        <f t="shared" si="450"/>
        <v>0</v>
      </c>
      <c r="S2953" s="248">
        <f t="shared" si="451"/>
        <v>0</v>
      </c>
      <c r="T2953" s="248">
        <f t="shared" si="452"/>
        <v>0</v>
      </c>
      <c r="U2953" s="248">
        <f t="shared" si="453"/>
        <v>0</v>
      </c>
      <c r="V2953" s="13"/>
      <c r="W2953" s="7"/>
      <c r="AT2953" s="130"/>
      <c r="BF2953" s="33">
        <f t="shared" si="459"/>
        <v>41242</v>
      </c>
      <c r="BG2953" s="34">
        <f t="shared" si="454"/>
        <v>82.88000000000001</v>
      </c>
      <c r="BH2953" s="32">
        <f t="shared" si="455"/>
        <v>1</v>
      </c>
      <c r="BI2953" s="32">
        <f t="shared" si="456"/>
        <v>0</v>
      </c>
      <c r="BJ2953" s="69">
        <f t="shared" si="457"/>
        <v>0</v>
      </c>
      <c r="BK2953" s="158" t="str">
        <f t="shared" si="458"/>
        <v/>
      </c>
    </row>
    <row r="2954" spans="1:63" ht="12" customHeight="1" x14ac:dyDescent="0.2">
      <c r="A2954" s="8"/>
      <c r="B2954" s="7"/>
      <c r="C2954" s="7"/>
      <c r="D2954" s="7"/>
      <c r="E2954" s="7"/>
      <c r="F2954" s="7"/>
      <c r="G2954" s="7"/>
      <c r="H2954" s="7"/>
      <c r="I2954" s="10"/>
      <c r="J2954" s="25"/>
      <c r="K2954" s="250"/>
      <c r="L2954" s="31"/>
      <c r="M2954" s="9"/>
      <c r="N2954" s="11" t="s">
        <v>25</v>
      </c>
      <c r="O2954" s="39"/>
      <c r="P2954" s="47"/>
      <c r="Q2954" s="13"/>
      <c r="R2954" s="248">
        <f t="shared" si="450"/>
        <v>0</v>
      </c>
      <c r="S2954" s="248">
        <f t="shared" si="451"/>
        <v>0</v>
      </c>
      <c r="T2954" s="248">
        <f t="shared" si="452"/>
        <v>0</v>
      </c>
      <c r="U2954" s="248">
        <f t="shared" si="453"/>
        <v>0</v>
      </c>
      <c r="V2954" s="13"/>
      <c r="W2954" s="7"/>
      <c r="AT2954" s="130"/>
      <c r="BF2954" s="33">
        <f t="shared" si="459"/>
        <v>41242</v>
      </c>
      <c r="BG2954" s="34">
        <f t="shared" si="454"/>
        <v>82.88000000000001</v>
      </c>
      <c r="BH2954" s="32">
        <f t="shared" si="455"/>
        <v>1</v>
      </c>
      <c r="BI2954" s="32">
        <f t="shared" si="456"/>
        <v>0</v>
      </c>
      <c r="BJ2954" s="69">
        <f t="shared" si="457"/>
        <v>0</v>
      </c>
      <c r="BK2954" s="158" t="str">
        <f t="shared" si="458"/>
        <v/>
      </c>
    </row>
    <row r="2955" spans="1:63" ht="12" customHeight="1" x14ac:dyDescent="0.2">
      <c r="A2955" s="8"/>
      <c r="B2955" s="7"/>
      <c r="C2955" s="7"/>
      <c r="D2955" s="7"/>
      <c r="E2955" s="7"/>
      <c r="F2955" s="7"/>
      <c r="G2955" s="7"/>
      <c r="H2955" s="7"/>
      <c r="I2955" s="10"/>
      <c r="J2955" s="25"/>
      <c r="K2955" s="250"/>
      <c r="L2955" s="31"/>
      <c r="M2955" s="9"/>
      <c r="N2955" s="11" t="s">
        <v>25</v>
      </c>
      <c r="O2955" s="39"/>
      <c r="P2955" s="47"/>
      <c r="Q2955" s="13"/>
      <c r="R2955" s="248">
        <f t="shared" ref="R2955:R3018" si="460">IF(N2955&lt;&gt;"M",ROUND(IF(M2955&lt;&gt;"Y",IF(P2955&lt;&gt;"Y",K2955,K2955*(BH2955-1)),0),ROUNDING),"")</f>
        <v>0</v>
      </c>
      <c r="S2955" s="248">
        <f t="shared" ref="S2955:S3018" si="461">IF(N2955&lt;&gt;"M",ROUND(IF(O2955&gt;0,IF(M2955="Y",BI2955*(1-O2955),IF(BI2955&gt;R2955,R2955 + (BI2955 - R2955)*(1-O2955),BI2955)),BI2955),ROUNDING),"")</f>
        <v>0</v>
      </c>
      <c r="T2955" s="248">
        <f t="shared" ref="T2955:T3018" si="462">IF(N2955&lt;&gt;"M",ROUND(IF(O2955&gt;0,IF(M2955="Y",BJ2955*(1-O2955),IF(BJ2955&gt;R2955,R2955 + (BJ2955 - R2955)*(1-O2955),BJ2955)),BJ2955),ROUNDING),"")</f>
        <v>0</v>
      </c>
      <c r="U2955" s="248">
        <f t="shared" ref="U2955:U3018" si="463">IF(N2955&lt;&gt;"M",ROUND(IF(OR(N2955="P",N2955=""),0,IF(OR(M2955="N",M2955=""),T2955-R2955,T2955)),ROUNDING),"")</f>
        <v>0</v>
      </c>
      <c r="V2955" s="13"/>
      <c r="W2955" s="7"/>
      <c r="AT2955" s="130"/>
      <c r="BF2955" s="33">
        <f t="shared" si="459"/>
        <v>41242</v>
      </c>
      <c r="BG2955" s="34">
        <f t="shared" ref="BG2955:BG3018" si="464">IF(N2955&lt;&gt;"M",BG2954+U2955,BG2954)</f>
        <v>82.88000000000001</v>
      </c>
      <c r="BH2955" s="32">
        <f t="shared" ref="BH2955:BH3018" si="465">IF(L2955&lt;&gt;"",IF(ODDS_TYPE=1,L2955,IF(ODDS_TYPE=2,IF(L2955&gt;0,1+L2955/100,IF(L2955&lt;0,1-100/L2955,1)),IF(ODDS_TYPE=3,1+L2955,IF(ODDS_TYPE=4,1+L2955,IF(ODDS_TYPE=5,IF(L2955&gt;0,1+L2955,1-1/L2955),IF(ODDS_TYPE=6,IF(L2955&gt;=0,L2955+1,1-1/L2955),1)))))),1)</f>
        <v>1</v>
      </c>
      <c r="BI2955" s="32">
        <f t="shared" ref="BI2955:BI3018" si="466">IF(P2955&lt;&gt;"Y",IF(M2955&lt;&gt;"Y",K2955*BH2955,K2955*BH2955 - K2955),IF(M2955&lt;&gt;"Y",K2955*BH2955,K2955))</f>
        <v>0</v>
      </c>
      <c r="BJ2955" s="69">
        <f t="shared" ref="BJ2955:BJ3018" si="467">IF(P2955&lt;&gt;"Y",
IF(M2955&lt;&gt;"Y",
IF(N2955="Y",K2955*BH2955,IF(N2955="P",0,IF(OR(N2955="R",N2955="PU"),K2955,IF(N2955="H",K2955*BH2955*0.5,IF(N2955="HW",K2955*0.5*(1 + BH2955),IF(N2955="HL",K2955*0.5,0)))))),
IF(N2955="Y",K2955*BH2955 - K2955,IF(N2955="P",0,IF(OR(N2955="R",N2955="PU"),0,IF(N2955="H",IF(BH2955&gt;2,0.5*K2955*BH2955 - K2955,0),IF(N2955="HW",K2955*0.5*(1 + BH2955) - K2955,IF(N2955="HL",0,0))))))),
IF(M2955&lt;&gt;"Y",
IF(N2955="Y",K2955*BH2955,IF(N2955="P",0,IF(OR(N2955="R",N2955="PU"),K2955*(BH2955-1),IF(N2955="H",K2955*BH2955*0.5,IF(N2955="HW",K2955*(BH2955-1)*0.5,IF(N2955="HL",K2955*BH2955 - K2955*0.5,0)))))),
IF(N2955="Y",K2955,IF(N2955="P",0,IF(OR(N2955="R",N2955="PU"),0,IF(N2955="H",IF(BH2955&lt;2,K2955*BH2955*0.5 - K2955*(BH2955-1),0),IF(N2955="HW",0,IF(N2955="HL",K2955*0.5,0)))))))
)</f>
        <v>0</v>
      </c>
      <c r="BK2955" s="158" t="str">
        <f t="shared" ref="BK2955:BK3018" si="468">IF(FILT_M=1,IF(LEN(C2955)&gt;0,C2955,""),IF(FILT_M=2,IF(LEN(E2955)&gt;0,E2955,""),IF(FILT_M=3,IF(LEN(F2955)&gt;0,F2955,""),IF(FILT_M=4,IF(LEN(G2955)&gt;0,G2955,""),""))))</f>
        <v/>
      </c>
    </row>
    <row r="2956" spans="1:63" ht="12" customHeight="1" x14ac:dyDescent="0.2">
      <c r="A2956" s="8"/>
      <c r="B2956" s="7"/>
      <c r="C2956" s="7"/>
      <c r="D2956" s="7"/>
      <c r="E2956" s="7"/>
      <c r="F2956" s="7"/>
      <c r="G2956" s="7"/>
      <c r="H2956" s="7"/>
      <c r="I2956" s="10"/>
      <c r="J2956" s="25"/>
      <c r="K2956" s="250"/>
      <c r="L2956" s="31"/>
      <c r="M2956" s="9"/>
      <c r="N2956" s="11" t="s">
        <v>25</v>
      </c>
      <c r="O2956" s="39"/>
      <c r="P2956" s="47"/>
      <c r="Q2956" s="13"/>
      <c r="R2956" s="248">
        <f t="shared" si="460"/>
        <v>0</v>
      </c>
      <c r="S2956" s="248">
        <f t="shared" si="461"/>
        <v>0</v>
      </c>
      <c r="T2956" s="248">
        <f t="shared" si="462"/>
        <v>0</v>
      </c>
      <c r="U2956" s="248">
        <f t="shared" si="463"/>
        <v>0</v>
      </c>
      <c r="V2956" s="13"/>
      <c r="W2956" s="7"/>
      <c r="AT2956" s="130"/>
      <c r="BF2956" s="33">
        <f t="shared" ref="BF2956:BF3019" si="469">IF(A2956&gt;2,A2956,BF2955)</f>
        <v>41242</v>
      </c>
      <c r="BG2956" s="34">
        <f t="shared" si="464"/>
        <v>82.88000000000001</v>
      </c>
      <c r="BH2956" s="32">
        <f t="shared" si="465"/>
        <v>1</v>
      </c>
      <c r="BI2956" s="32">
        <f t="shared" si="466"/>
        <v>0</v>
      </c>
      <c r="BJ2956" s="69">
        <f t="shared" si="467"/>
        <v>0</v>
      </c>
      <c r="BK2956" s="158" t="str">
        <f t="shared" si="468"/>
        <v/>
      </c>
    </row>
    <row r="2957" spans="1:63" ht="12" customHeight="1" x14ac:dyDescent="0.2">
      <c r="A2957" s="8"/>
      <c r="B2957" s="7"/>
      <c r="C2957" s="7"/>
      <c r="D2957" s="7"/>
      <c r="E2957" s="7"/>
      <c r="F2957" s="7"/>
      <c r="G2957" s="7"/>
      <c r="H2957" s="7"/>
      <c r="I2957" s="10"/>
      <c r="J2957" s="25"/>
      <c r="K2957" s="250"/>
      <c r="L2957" s="31"/>
      <c r="M2957" s="9"/>
      <c r="N2957" s="11" t="s">
        <v>25</v>
      </c>
      <c r="O2957" s="39"/>
      <c r="P2957" s="47"/>
      <c r="Q2957" s="13"/>
      <c r="R2957" s="248">
        <f t="shared" si="460"/>
        <v>0</v>
      </c>
      <c r="S2957" s="248">
        <f t="shared" si="461"/>
        <v>0</v>
      </c>
      <c r="T2957" s="248">
        <f t="shared" si="462"/>
        <v>0</v>
      </c>
      <c r="U2957" s="248">
        <f t="shared" si="463"/>
        <v>0</v>
      </c>
      <c r="V2957" s="13"/>
      <c r="W2957" s="7"/>
      <c r="AT2957" s="130"/>
      <c r="BF2957" s="33">
        <f t="shared" si="469"/>
        <v>41242</v>
      </c>
      <c r="BG2957" s="34">
        <f t="shared" si="464"/>
        <v>82.88000000000001</v>
      </c>
      <c r="BH2957" s="32">
        <f t="shared" si="465"/>
        <v>1</v>
      </c>
      <c r="BI2957" s="32">
        <f t="shared" si="466"/>
        <v>0</v>
      </c>
      <c r="BJ2957" s="69">
        <f t="shared" si="467"/>
        <v>0</v>
      </c>
      <c r="BK2957" s="158" t="str">
        <f t="shared" si="468"/>
        <v/>
      </c>
    </row>
    <row r="2958" spans="1:63" ht="12" customHeight="1" x14ac:dyDescent="0.2">
      <c r="A2958" s="8"/>
      <c r="B2958" s="7"/>
      <c r="C2958" s="7"/>
      <c r="D2958" s="7"/>
      <c r="E2958" s="7"/>
      <c r="F2958" s="7"/>
      <c r="G2958" s="7"/>
      <c r="H2958" s="7"/>
      <c r="I2958" s="10"/>
      <c r="J2958" s="25"/>
      <c r="K2958" s="250"/>
      <c r="L2958" s="31"/>
      <c r="M2958" s="9"/>
      <c r="N2958" s="11" t="s">
        <v>25</v>
      </c>
      <c r="O2958" s="39"/>
      <c r="P2958" s="47"/>
      <c r="Q2958" s="13"/>
      <c r="R2958" s="248">
        <f t="shared" si="460"/>
        <v>0</v>
      </c>
      <c r="S2958" s="248">
        <f t="shared" si="461"/>
        <v>0</v>
      </c>
      <c r="T2958" s="248">
        <f t="shared" si="462"/>
        <v>0</v>
      </c>
      <c r="U2958" s="248">
        <f t="shared" si="463"/>
        <v>0</v>
      </c>
      <c r="V2958" s="13"/>
      <c r="W2958" s="7"/>
      <c r="AT2958" s="130"/>
      <c r="BF2958" s="33">
        <f t="shared" si="469"/>
        <v>41242</v>
      </c>
      <c r="BG2958" s="34">
        <f t="shared" si="464"/>
        <v>82.88000000000001</v>
      </c>
      <c r="BH2958" s="32">
        <f t="shared" si="465"/>
        <v>1</v>
      </c>
      <c r="BI2958" s="32">
        <f t="shared" si="466"/>
        <v>0</v>
      </c>
      <c r="BJ2958" s="69">
        <f t="shared" si="467"/>
        <v>0</v>
      </c>
      <c r="BK2958" s="158" t="str">
        <f t="shared" si="468"/>
        <v/>
      </c>
    </row>
    <row r="2959" spans="1:63" ht="12" customHeight="1" x14ac:dyDescent="0.2">
      <c r="A2959" s="8"/>
      <c r="B2959" s="7"/>
      <c r="C2959" s="7"/>
      <c r="D2959" s="7"/>
      <c r="E2959" s="7"/>
      <c r="F2959" s="7"/>
      <c r="G2959" s="7"/>
      <c r="H2959" s="7"/>
      <c r="I2959" s="10"/>
      <c r="J2959" s="25"/>
      <c r="K2959" s="250"/>
      <c r="L2959" s="31"/>
      <c r="M2959" s="9"/>
      <c r="N2959" s="11" t="s">
        <v>25</v>
      </c>
      <c r="O2959" s="39"/>
      <c r="P2959" s="47"/>
      <c r="Q2959" s="13"/>
      <c r="R2959" s="248">
        <f t="shared" si="460"/>
        <v>0</v>
      </c>
      <c r="S2959" s="248">
        <f t="shared" si="461"/>
        <v>0</v>
      </c>
      <c r="T2959" s="248">
        <f t="shared" si="462"/>
        <v>0</v>
      </c>
      <c r="U2959" s="248">
        <f t="shared" si="463"/>
        <v>0</v>
      </c>
      <c r="V2959" s="13"/>
      <c r="W2959" s="7"/>
      <c r="AT2959" s="130"/>
      <c r="BF2959" s="33">
        <f t="shared" si="469"/>
        <v>41242</v>
      </c>
      <c r="BG2959" s="34">
        <f t="shared" si="464"/>
        <v>82.88000000000001</v>
      </c>
      <c r="BH2959" s="32">
        <f t="shared" si="465"/>
        <v>1</v>
      </c>
      <c r="BI2959" s="32">
        <f t="shared" si="466"/>
        <v>0</v>
      </c>
      <c r="BJ2959" s="69">
        <f t="shared" si="467"/>
        <v>0</v>
      </c>
      <c r="BK2959" s="158" t="str">
        <f t="shared" si="468"/>
        <v/>
      </c>
    </row>
    <row r="2960" spans="1:63" ht="12" customHeight="1" x14ac:dyDescent="0.2">
      <c r="A2960" s="8"/>
      <c r="B2960" s="7"/>
      <c r="C2960" s="7"/>
      <c r="D2960" s="7"/>
      <c r="E2960" s="7"/>
      <c r="F2960" s="7"/>
      <c r="G2960" s="7"/>
      <c r="H2960" s="7"/>
      <c r="I2960" s="10"/>
      <c r="J2960" s="25"/>
      <c r="K2960" s="250"/>
      <c r="L2960" s="31"/>
      <c r="M2960" s="9"/>
      <c r="N2960" s="11" t="s">
        <v>25</v>
      </c>
      <c r="O2960" s="39"/>
      <c r="P2960" s="47"/>
      <c r="Q2960" s="13"/>
      <c r="R2960" s="248">
        <f t="shared" si="460"/>
        <v>0</v>
      </c>
      <c r="S2960" s="248">
        <f t="shared" si="461"/>
        <v>0</v>
      </c>
      <c r="T2960" s="248">
        <f t="shared" si="462"/>
        <v>0</v>
      </c>
      <c r="U2960" s="248">
        <f t="shared" si="463"/>
        <v>0</v>
      </c>
      <c r="V2960" s="13"/>
      <c r="W2960" s="7"/>
      <c r="AT2960" s="130"/>
      <c r="BF2960" s="33">
        <f t="shared" si="469"/>
        <v>41242</v>
      </c>
      <c r="BG2960" s="34">
        <f t="shared" si="464"/>
        <v>82.88000000000001</v>
      </c>
      <c r="BH2960" s="32">
        <f t="shared" si="465"/>
        <v>1</v>
      </c>
      <c r="BI2960" s="32">
        <f t="shared" si="466"/>
        <v>0</v>
      </c>
      <c r="BJ2960" s="69">
        <f t="shared" si="467"/>
        <v>0</v>
      </c>
      <c r="BK2960" s="158" t="str">
        <f t="shared" si="468"/>
        <v/>
      </c>
    </row>
    <row r="2961" spans="1:63" ht="12" customHeight="1" x14ac:dyDescent="0.2">
      <c r="A2961" s="8"/>
      <c r="B2961" s="7"/>
      <c r="C2961" s="7"/>
      <c r="D2961" s="7"/>
      <c r="E2961" s="7"/>
      <c r="F2961" s="7"/>
      <c r="G2961" s="7"/>
      <c r="H2961" s="7"/>
      <c r="I2961" s="10"/>
      <c r="J2961" s="25"/>
      <c r="K2961" s="250"/>
      <c r="L2961" s="31"/>
      <c r="M2961" s="9"/>
      <c r="N2961" s="11" t="s">
        <v>25</v>
      </c>
      <c r="O2961" s="39"/>
      <c r="P2961" s="47"/>
      <c r="Q2961" s="13"/>
      <c r="R2961" s="248">
        <f t="shared" si="460"/>
        <v>0</v>
      </c>
      <c r="S2961" s="248">
        <f t="shared" si="461"/>
        <v>0</v>
      </c>
      <c r="T2961" s="248">
        <f t="shared" si="462"/>
        <v>0</v>
      </c>
      <c r="U2961" s="248">
        <f t="shared" si="463"/>
        <v>0</v>
      </c>
      <c r="V2961" s="13"/>
      <c r="W2961" s="7"/>
      <c r="AT2961" s="130"/>
      <c r="BF2961" s="33">
        <f t="shared" si="469"/>
        <v>41242</v>
      </c>
      <c r="BG2961" s="34">
        <f t="shared" si="464"/>
        <v>82.88000000000001</v>
      </c>
      <c r="BH2961" s="32">
        <f t="shared" si="465"/>
        <v>1</v>
      </c>
      <c r="BI2961" s="32">
        <f t="shared" si="466"/>
        <v>0</v>
      </c>
      <c r="BJ2961" s="69">
        <f t="shared" si="467"/>
        <v>0</v>
      </c>
      <c r="BK2961" s="158" t="str">
        <f t="shared" si="468"/>
        <v/>
      </c>
    </row>
    <row r="2962" spans="1:63" ht="12" customHeight="1" x14ac:dyDescent="0.2">
      <c r="A2962" s="8"/>
      <c r="B2962" s="7"/>
      <c r="C2962" s="7"/>
      <c r="D2962" s="7"/>
      <c r="E2962" s="7"/>
      <c r="F2962" s="7"/>
      <c r="G2962" s="7"/>
      <c r="H2962" s="7"/>
      <c r="I2962" s="10"/>
      <c r="J2962" s="25"/>
      <c r="K2962" s="250"/>
      <c r="L2962" s="31"/>
      <c r="M2962" s="9"/>
      <c r="N2962" s="11" t="s">
        <v>25</v>
      </c>
      <c r="O2962" s="39"/>
      <c r="P2962" s="47"/>
      <c r="Q2962" s="13"/>
      <c r="R2962" s="248">
        <f t="shared" si="460"/>
        <v>0</v>
      </c>
      <c r="S2962" s="248">
        <f t="shared" si="461"/>
        <v>0</v>
      </c>
      <c r="T2962" s="248">
        <f t="shared" si="462"/>
        <v>0</v>
      </c>
      <c r="U2962" s="248">
        <f t="shared" si="463"/>
        <v>0</v>
      </c>
      <c r="V2962" s="13"/>
      <c r="W2962" s="7"/>
      <c r="AT2962" s="130"/>
      <c r="BF2962" s="33">
        <f t="shared" si="469"/>
        <v>41242</v>
      </c>
      <c r="BG2962" s="34">
        <f t="shared" si="464"/>
        <v>82.88000000000001</v>
      </c>
      <c r="BH2962" s="32">
        <f t="shared" si="465"/>
        <v>1</v>
      </c>
      <c r="BI2962" s="32">
        <f t="shared" si="466"/>
        <v>0</v>
      </c>
      <c r="BJ2962" s="69">
        <f t="shared" si="467"/>
        <v>0</v>
      </c>
      <c r="BK2962" s="158" t="str">
        <f t="shared" si="468"/>
        <v/>
      </c>
    </row>
    <row r="2963" spans="1:63" ht="12" customHeight="1" x14ac:dyDescent="0.2">
      <c r="A2963" s="8"/>
      <c r="B2963" s="7"/>
      <c r="C2963" s="7"/>
      <c r="D2963" s="7"/>
      <c r="E2963" s="7"/>
      <c r="F2963" s="7"/>
      <c r="G2963" s="7"/>
      <c r="H2963" s="7"/>
      <c r="I2963" s="10"/>
      <c r="J2963" s="25"/>
      <c r="K2963" s="250"/>
      <c r="L2963" s="31"/>
      <c r="M2963" s="9"/>
      <c r="N2963" s="11" t="s">
        <v>25</v>
      </c>
      <c r="O2963" s="39"/>
      <c r="P2963" s="47"/>
      <c r="Q2963" s="13"/>
      <c r="R2963" s="248">
        <f t="shared" si="460"/>
        <v>0</v>
      </c>
      <c r="S2963" s="248">
        <f t="shared" si="461"/>
        <v>0</v>
      </c>
      <c r="T2963" s="248">
        <f t="shared" si="462"/>
        <v>0</v>
      </c>
      <c r="U2963" s="248">
        <f t="shared" si="463"/>
        <v>0</v>
      </c>
      <c r="V2963" s="13"/>
      <c r="W2963" s="7"/>
      <c r="AT2963" s="130"/>
      <c r="BF2963" s="33">
        <f t="shared" si="469"/>
        <v>41242</v>
      </c>
      <c r="BG2963" s="34">
        <f t="shared" si="464"/>
        <v>82.88000000000001</v>
      </c>
      <c r="BH2963" s="32">
        <f t="shared" si="465"/>
        <v>1</v>
      </c>
      <c r="BI2963" s="32">
        <f t="shared" si="466"/>
        <v>0</v>
      </c>
      <c r="BJ2963" s="69">
        <f t="shared" si="467"/>
        <v>0</v>
      </c>
      <c r="BK2963" s="158" t="str">
        <f t="shared" si="468"/>
        <v/>
      </c>
    </row>
    <row r="2964" spans="1:63" ht="12" customHeight="1" x14ac:dyDescent="0.2">
      <c r="A2964" s="8"/>
      <c r="B2964" s="7"/>
      <c r="C2964" s="7"/>
      <c r="D2964" s="7"/>
      <c r="E2964" s="7"/>
      <c r="F2964" s="7"/>
      <c r="G2964" s="7"/>
      <c r="H2964" s="7"/>
      <c r="I2964" s="10"/>
      <c r="J2964" s="25"/>
      <c r="K2964" s="250"/>
      <c r="L2964" s="31"/>
      <c r="M2964" s="9"/>
      <c r="N2964" s="11" t="s">
        <v>25</v>
      </c>
      <c r="O2964" s="39"/>
      <c r="P2964" s="47"/>
      <c r="Q2964" s="13"/>
      <c r="R2964" s="248">
        <f t="shared" si="460"/>
        <v>0</v>
      </c>
      <c r="S2964" s="248">
        <f t="shared" si="461"/>
        <v>0</v>
      </c>
      <c r="T2964" s="248">
        <f t="shared" si="462"/>
        <v>0</v>
      </c>
      <c r="U2964" s="248">
        <f t="shared" si="463"/>
        <v>0</v>
      </c>
      <c r="V2964" s="13"/>
      <c r="W2964" s="7"/>
      <c r="AT2964" s="130"/>
      <c r="BF2964" s="33">
        <f t="shared" si="469"/>
        <v>41242</v>
      </c>
      <c r="BG2964" s="34">
        <f t="shared" si="464"/>
        <v>82.88000000000001</v>
      </c>
      <c r="BH2964" s="32">
        <f t="shared" si="465"/>
        <v>1</v>
      </c>
      <c r="BI2964" s="32">
        <f t="shared" si="466"/>
        <v>0</v>
      </c>
      <c r="BJ2964" s="69">
        <f t="shared" si="467"/>
        <v>0</v>
      </c>
      <c r="BK2964" s="158" t="str">
        <f t="shared" si="468"/>
        <v/>
      </c>
    </row>
    <row r="2965" spans="1:63" ht="12" customHeight="1" x14ac:dyDescent="0.2">
      <c r="A2965" s="8"/>
      <c r="B2965" s="7"/>
      <c r="C2965" s="7"/>
      <c r="D2965" s="7"/>
      <c r="E2965" s="7"/>
      <c r="F2965" s="7"/>
      <c r="G2965" s="7"/>
      <c r="H2965" s="7"/>
      <c r="I2965" s="10"/>
      <c r="J2965" s="25"/>
      <c r="K2965" s="250"/>
      <c r="L2965" s="31"/>
      <c r="M2965" s="9"/>
      <c r="N2965" s="11" t="s">
        <v>25</v>
      </c>
      <c r="O2965" s="39"/>
      <c r="P2965" s="47"/>
      <c r="Q2965" s="13"/>
      <c r="R2965" s="248">
        <f t="shared" si="460"/>
        <v>0</v>
      </c>
      <c r="S2965" s="248">
        <f t="shared" si="461"/>
        <v>0</v>
      </c>
      <c r="T2965" s="248">
        <f t="shared" si="462"/>
        <v>0</v>
      </c>
      <c r="U2965" s="248">
        <f t="shared" si="463"/>
        <v>0</v>
      </c>
      <c r="V2965" s="13"/>
      <c r="W2965" s="7"/>
      <c r="AT2965" s="130"/>
      <c r="BF2965" s="33">
        <f t="shared" si="469"/>
        <v>41242</v>
      </c>
      <c r="BG2965" s="34">
        <f t="shared" si="464"/>
        <v>82.88000000000001</v>
      </c>
      <c r="BH2965" s="32">
        <f t="shared" si="465"/>
        <v>1</v>
      </c>
      <c r="BI2965" s="32">
        <f t="shared" si="466"/>
        <v>0</v>
      </c>
      <c r="BJ2965" s="69">
        <f t="shared" si="467"/>
        <v>0</v>
      </c>
      <c r="BK2965" s="158" t="str">
        <f t="shared" si="468"/>
        <v/>
      </c>
    </row>
    <row r="2966" spans="1:63" ht="12" customHeight="1" x14ac:dyDescent="0.2">
      <c r="A2966" s="8"/>
      <c r="B2966" s="7"/>
      <c r="C2966" s="7"/>
      <c r="D2966" s="7"/>
      <c r="E2966" s="7"/>
      <c r="F2966" s="7"/>
      <c r="G2966" s="7"/>
      <c r="H2966" s="7"/>
      <c r="I2966" s="10"/>
      <c r="J2966" s="25"/>
      <c r="K2966" s="250"/>
      <c r="L2966" s="31"/>
      <c r="M2966" s="9"/>
      <c r="N2966" s="11" t="s">
        <v>25</v>
      </c>
      <c r="O2966" s="39"/>
      <c r="P2966" s="47"/>
      <c r="Q2966" s="13"/>
      <c r="R2966" s="248">
        <f t="shared" si="460"/>
        <v>0</v>
      </c>
      <c r="S2966" s="248">
        <f t="shared" si="461"/>
        <v>0</v>
      </c>
      <c r="T2966" s="248">
        <f t="shared" si="462"/>
        <v>0</v>
      </c>
      <c r="U2966" s="248">
        <f t="shared" si="463"/>
        <v>0</v>
      </c>
      <c r="V2966" s="13"/>
      <c r="W2966" s="7"/>
      <c r="AT2966" s="130"/>
      <c r="BF2966" s="33">
        <f t="shared" si="469"/>
        <v>41242</v>
      </c>
      <c r="BG2966" s="34">
        <f t="shared" si="464"/>
        <v>82.88000000000001</v>
      </c>
      <c r="BH2966" s="32">
        <f t="shared" si="465"/>
        <v>1</v>
      </c>
      <c r="BI2966" s="32">
        <f t="shared" si="466"/>
        <v>0</v>
      </c>
      <c r="BJ2966" s="69">
        <f t="shared" si="467"/>
        <v>0</v>
      </c>
      <c r="BK2966" s="158" t="str">
        <f t="shared" si="468"/>
        <v/>
      </c>
    </row>
    <row r="2967" spans="1:63" ht="12" customHeight="1" x14ac:dyDescent="0.2">
      <c r="A2967" s="8"/>
      <c r="B2967" s="7"/>
      <c r="C2967" s="7"/>
      <c r="D2967" s="7"/>
      <c r="E2967" s="7"/>
      <c r="F2967" s="7"/>
      <c r="G2967" s="7"/>
      <c r="H2967" s="7"/>
      <c r="I2967" s="10"/>
      <c r="J2967" s="25"/>
      <c r="K2967" s="250"/>
      <c r="L2967" s="31"/>
      <c r="M2967" s="9"/>
      <c r="N2967" s="11" t="s">
        <v>25</v>
      </c>
      <c r="O2967" s="39"/>
      <c r="P2967" s="47"/>
      <c r="Q2967" s="13"/>
      <c r="R2967" s="248">
        <f t="shared" si="460"/>
        <v>0</v>
      </c>
      <c r="S2967" s="248">
        <f t="shared" si="461"/>
        <v>0</v>
      </c>
      <c r="T2967" s="248">
        <f t="shared" si="462"/>
        <v>0</v>
      </c>
      <c r="U2967" s="248">
        <f t="shared" si="463"/>
        <v>0</v>
      </c>
      <c r="V2967" s="13"/>
      <c r="W2967" s="7"/>
      <c r="AT2967" s="130"/>
      <c r="BF2967" s="33">
        <f t="shared" si="469"/>
        <v>41242</v>
      </c>
      <c r="BG2967" s="34">
        <f t="shared" si="464"/>
        <v>82.88000000000001</v>
      </c>
      <c r="BH2967" s="32">
        <f t="shared" si="465"/>
        <v>1</v>
      </c>
      <c r="BI2967" s="32">
        <f t="shared" si="466"/>
        <v>0</v>
      </c>
      <c r="BJ2967" s="69">
        <f t="shared" si="467"/>
        <v>0</v>
      </c>
      <c r="BK2967" s="158" t="str">
        <f t="shared" si="468"/>
        <v/>
      </c>
    </row>
    <row r="2968" spans="1:63" ht="12" customHeight="1" x14ac:dyDescent="0.2">
      <c r="A2968" s="8"/>
      <c r="B2968" s="7"/>
      <c r="C2968" s="7"/>
      <c r="D2968" s="7"/>
      <c r="E2968" s="7"/>
      <c r="F2968" s="7"/>
      <c r="G2968" s="7"/>
      <c r="H2968" s="7"/>
      <c r="I2968" s="10"/>
      <c r="J2968" s="25"/>
      <c r="K2968" s="250"/>
      <c r="L2968" s="31"/>
      <c r="M2968" s="9"/>
      <c r="N2968" s="11" t="s">
        <v>25</v>
      </c>
      <c r="O2968" s="39"/>
      <c r="P2968" s="47"/>
      <c r="Q2968" s="13"/>
      <c r="R2968" s="248">
        <f t="shared" si="460"/>
        <v>0</v>
      </c>
      <c r="S2968" s="248">
        <f t="shared" si="461"/>
        <v>0</v>
      </c>
      <c r="T2968" s="248">
        <f t="shared" si="462"/>
        <v>0</v>
      </c>
      <c r="U2968" s="248">
        <f t="shared" si="463"/>
        <v>0</v>
      </c>
      <c r="V2968" s="13"/>
      <c r="W2968" s="7"/>
      <c r="AT2968" s="130"/>
      <c r="BF2968" s="33">
        <f t="shared" si="469"/>
        <v>41242</v>
      </c>
      <c r="BG2968" s="34">
        <f t="shared" si="464"/>
        <v>82.88000000000001</v>
      </c>
      <c r="BH2968" s="32">
        <f t="shared" si="465"/>
        <v>1</v>
      </c>
      <c r="BI2968" s="32">
        <f t="shared" si="466"/>
        <v>0</v>
      </c>
      <c r="BJ2968" s="69">
        <f t="shared" si="467"/>
        <v>0</v>
      </c>
      <c r="BK2968" s="158" t="str">
        <f t="shared" si="468"/>
        <v/>
      </c>
    </row>
    <row r="2969" spans="1:63" ht="12" customHeight="1" x14ac:dyDescent="0.2">
      <c r="A2969" s="8"/>
      <c r="B2969" s="7"/>
      <c r="C2969" s="7"/>
      <c r="D2969" s="7"/>
      <c r="E2969" s="7"/>
      <c r="F2969" s="7"/>
      <c r="G2969" s="7"/>
      <c r="H2969" s="7"/>
      <c r="I2969" s="10"/>
      <c r="J2969" s="25"/>
      <c r="K2969" s="250"/>
      <c r="L2969" s="31"/>
      <c r="M2969" s="9"/>
      <c r="N2969" s="11" t="s">
        <v>25</v>
      </c>
      <c r="O2969" s="39"/>
      <c r="P2969" s="47"/>
      <c r="Q2969" s="13"/>
      <c r="R2969" s="248">
        <f t="shared" si="460"/>
        <v>0</v>
      </c>
      <c r="S2969" s="248">
        <f t="shared" si="461"/>
        <v>0</v>
      </c>
      <c r="T2969" s="248">
        <f t="shared" si="462"/>
        <v>0</v>
      </c>
      <c r="U2969" s="248">
        <f t="shared" si="463"/>
        <v>0</v>
      </c>
      <c r="V2969" s="13"/>
      <c r="W2969" s="7"/>
      <c r="AT2969" s="130"/>
      <c r="BF2969" s="33">
        <f t="shared" si="469"/>
        <v>41242</v>
      </c>
      <c r="BG2969" s="34">
        <f t="shared" si="464"/>
        <v>82.88000000000001</v>
      </c>
      <c r="BH2969" s="32">
        <f t="shared" si="465"/>
        <v>1</v>
      </c>
      <c r="BI2969" s="32">
        <f t="shared" si="466"/>
        <v>0</v>
      </c>
      <c r="BJ2969" s="69">
        <f t="shared" si="467"/>
        <v>0</v>
      </c>
      <c r="BK2969" s="158" t="str">
        <f t="shared" si="468"/>
        <v/>
      </c>
    </row>
    <row r="2970" spans="1:63" ht="12" customHeight="1" x14ac:dyDescent="0.2">
      <c r="A2970" s="8"/>
      <c r="B2970" s="7"/>
      <c r="C2970" s="7"/>
      <c r="D2970" s="7"/>
      <c r="E2970" s="7"/>
      <c r="F2970" s="7"/>
      <c r="G2970" s="7"/>
      <c r="H2970" s="7"/>
      <c r="I2970" s="10"/>
      <c r="J2970" s="25"/>
      <c r="K2970" s="250"/>
      <c r="L2970" s="31"/>
      <c r="M2970" s="9"/>
      <c r="N2970" s="11" t="s">
        <v>25</v>
      </c>
      <c r="O2970" s="39"/>
      <c r="P2970" s="47"/>
      <c r="Q2970" s="13"/>
      <c r="R2970" s="248">
        <f t="shared" si="460"/>
        <v>0</v>
      </c>
      <c r="S2970" s="248">
        <f t="shared" si="461"/>
        <v>0</v>
      </c>
      <c r="T2970" s="248">
        <f t="shared" si="462"/>
        <v>0</v>
      </c>
      <c r="U2970" s="248">
        <f t="shared" si="463"/>
        <v>0</v>
      </c>
      <c r="V2970" s="13"/>
      <c r="W2970" s="7"/>
      <c r="AT2970" s="130"/>
      <c r="BF2970" s="33">
        <f t="shared" si="469"/>
        <v>41242</v>
      </c>
      <c r="BG2970" s="34">
        <f t="shared" si="464"/>
        <v>82.88000000000001</v>
      </c>
      <c r="BH2970" s="32">
        <f t="shared" si="465"/>
        <v>1</v>
      </c>
      <c r="BI2970" s="32">
        <f t="shared" si="466"/>
        <v>0</v>
      </c>
      <c r="BJ2970" s="69">
        <f t="shared" si="467"/>
        <v>0</v>
      </c>
      <c r="BK2970" s="158" t="str">
        <f t="shared" si="468"/>
        <v/>
      </c>
    </row>
    <row r="2971" spans="1:63" ht="12" customHeight="1" x14ac:dyDescent="0.2">
      <c r="A2971" s="8"/>
      <c r="B2971" s="7"/>
      <c r="C2971" s="7"/>
      <c r="D2971" s="7"/>
      <c r="E2971" s="7"/>
      <c r="F2971" s="7"/>
      <c r="G2971" s="7"/>
      <c r="H2971" s="7"/>
      <c r="I2971" s="10"/>
      <c r="J2971" s="25"/>
      <c r="K2971" s="250"/>
      <c r="L2971" s="31"/>
      <c r="M2971" s="9"/>
      <c r="N2971" s="11" t="s">
        <v>25</v>
      </c>
      <c r="O2971" s="39"/>
      <c r="P2971" s="47"/>
      <c r="Q2971" s="13"/>
      <c r="R2971" s="248">
        <f t="shared" si="460"/>
        <v>0</v>
      </c>
      <c r="S2971" s="248">
        <f t="shared" si="461"/>
        <v>0</v>
      </c>
      <c r="T2971" s="248">
        <f t="shared" si="462"/>
        <v>0</v>
      </c>
      <c r="U2971" s="248">
        <f t="shared" si="463"/>
        <v>0</v>
      </c>
      <c r="V2971" s="13"/>
      <c r="W2971" s="7"/>
      <c r="AT2971" s="130"/>
      <c r="BF2971" s="33">
        <f t="shared" si="469"/>
        <v>41242</v>
      </c>
      <c r="BG2971" s="34">
        <f t="shared" si="464"/>
        <v>82.88000000000001</v>
      </c>
      <c r="BH2971" s="32">
        <f t="shared" si="465"/>
        <v>1</v>
      </c>
      <c r="BI2971" s="32">
        <f t="shared" si="466"/>
        <v>0</v>
      </c>
      <c r="BJ2971" s="69">
        <f t="shared" si="467"/>
        <v>0</v>
      </c>
      <c r="BK2971" s="158" t="str">
        <f t="shared" si="468"/>
        <v/>
      </c>
    </row>
    <row r="2972" spans="1:63" ht="12" customHeight="1" x14ac:dyDescent="0.2">
      <c r="A2972" s="8"/>
      <c r="B2972" s="7"/>
      <c r="C2972" s="7"/>
      <c r="D2972" s="7"/>
      <c r="E2972" s="7"/>
      <c r="F2972" s="7"/>
      <c r="G2972" s="7"/>
      <c r="H2972" s="7"/>
      <c r="I2972" s="10"/>
      <c r="J2972" s="25"/>
      <c r="K2972" s="250"/>
      <c r="L2972" s="31"/>
      <c r="M2972" s="9"/>
      <c r="N2972" s="11" t="s">
        <v>25</v>
      </c>
      <c r="O2972" s="39"/>
      <c r="P2972" s="47"/>
      <c r="Q2972" s="13"/>
      <c r="R2972" s="248">
        <f t="shared" si="460"/>
        <v>0</v>
      </c>
      <c r="S2972" s="248">
        <f t="shared" si="461"/>
        <v>0</v>
      </c>
      <c r="T2972" s="248">
        <f t="shared" si="462"/>
        <v>0</v>
      </c>
      <c r="U2972" s="248">
        <f t="shared" si="463"/>
        <v>0</v>
      </c>
      <c r="V2972" s="13"/>
      <c r="W2972" s="7"/>
      <c r="AT2972" s="130"/>
      <c r="BF2972" s="33">
        <f t="shared" si="469"/>
        <v>41242</v>
      </c>
      <c r="BG2972" s="34">
        <f t="shared" si="464"/>
        <v>82.88000000000001</v>
      </c>
      <c r="BH2972" s="32">
        <f t="shared" si="465"/>
        <v>1</v>
      </c>
      <c r="BI2972" s="32">
        <f t="shared" si="466"/>
        <v>0</v>
      </c>
      <c r="BJ2972" s="69">
        <f t="shared" si="467"/>
        <v>0</v>
      </c>
      <c r="BK2972" s="158" t="str">
        <f t="shared" si="468"/>
        <v/>
      </c>
    </row>
    <row r="2973" spans="1:63" ht="12" customHeight="1" x14ac:dyDescent="0.2">
      <c r="A2973" s="8"/>
      <c r="B2973" s="7"/>
      <c r="C2973" s="7"/>
      <c r="D2973" s="7"/>
      <c r="E2973" s="7"/>
      <c r="F2973" s="7"/>
      <c r="G2973" s="7"/>
      <c r="H2973" s="7"/>
      <c r="I2973" s="10"/>
      <c r="J2973" s="25"/>
      <c r="K2973" s="250"/>
      <c r="L2973" s="31"/>
      <c r="M2973" s="9"/>
      <c r="N2973" s="11" t="s">
        <v>25</v>
      </c>
      <c r="O2973" s="39"/>
      <c r="P2973" s="47"/>
      <c r="Q2973" s="13"/>
      <c r="R2973" s="248">
        <f t="shared" si="460"/>
        <v>0</v>
      </c>
      <c r="S2973" s="248">
        <f t="shared" si="461"/>
        <v>0</v>
      </c>
      <c r="T2973" s="248">
        <f t="shared" si="462"/>
        <v>0</v>
      </c>
      <c r="U2973" s="248">
        <f t="shared" si="463"/>
        <v>0</v>
      </c>
      <c r="V2973" s="13"/>
      <c r="W2973" s="7"/>
      <c r="AT2973" s="130"/>
      <c r="BF2973" s="33">
        <f t="shared" si="469"/>
        <v>41242</v>
      </c>
      <c r="BG2973" s="34">
        <f t="shared" si="464"/>
        <v>82.88000000000001</v>
      </c>
      <c r="BH2973" s="32">
        <f t="shared" si="465"/>
        <v>1</v>
      </c>
      <c r="BI2973" s="32">
        <f t="shared" si="466"/>
        <v>0</v>
      </c>
      <c r="BJ2973" s="69">
        <f t="shared" si="467"/>
        <v>0</v>
      </c>
      <c r="BK2973" s="158" t="str">
        <f t="shared" si="468"/>
        <v/>
      </c>
    </row>
    <row r="2974" spans="1:63" ht="12" customHeight="1" x14ac:dyDescent="0.2">
      <c r="A2974" s="8"/>
      <c r="B2974" s="7"/>
      <c r="C2974" s="7"/>
      <c r="D2974" s="7"/>
      <c r="E2974" s="7"/>
      <c r="F2974" s="7"/>
      <c r="G2974" s="7"/>
      <c r="H2974" s="7"/>
      <c r="I2974" s="10"/>
      <c r="J2974" s="25"/>
      <c r="K2974" s="250"/>
      <c r="L2974" s="31"/>
      <c r="M2974" s="9"/>
      <c r="N2974" s="11" t="s">
        <v>25</v>
      </c>
      <c r="O2974" s="39"/>
      <c r="P2974" s="47"/>
      <c r="Q2974" s="13"/>
      <c r="R2974" s="248">
        <f t="shared" si="460"/>
        <v>0</v>
      </c>
      <c r="S2974" s="248">
        <f t="shared" si="461"/>
        <v>0</v>
      </c>
      <c r="T2974" s="248">
        <f t="shared" si="462"/>
        <v>0</v>
      </c>
      <c r="U2974" s="248">
        <f t="shared" si="463"/>
        <v>0</v>
      </c>
      <c r="V2974" s="13"/>
      <c r="W2974" s="7"/>
      <c r="AT2974" s="130"/>
      <c r="BF2974" s="33">
        <f t="shared" si="469"/>
        <v>41242</v>
      </c>
      <c r="BG2974" s="34">
        <f t="shared" si="464"/>
        <v>82.88000000000001</v>
      </c>
      <c r="BH2974" s="32">
        <f t="shared" si="465"/>
        <v>1</v>
      </c>
      <c r="BI2974" s="32">
        <f t="shared" si="466"/>
        <v>0</v>
      </c>
      <c r="BJ2974" s="69">
        <f t="shared" si="467"/>
        <v>0</v>
      </c>
      <c r="BK2974" s="158" t="str">
        <f t="shared" si="468"/>
        <v/>
      </c>
    </row>
    <row r="2975" spans="1:63" ht="12" customHeight="1" x14ac:dyDescent="0.2">
      <c r="A2975" s="8"/>
      <c r="B2975" s="7"/>
      <c r="C2975" s="7"/>
      <c r="D2975" s="7"/>
      <c r="E2975" s="7"/>
      <c r="F2975" s="7"/>
      <c r="G2975" s="7"/>
      <c r="H2975" s="7"/>
      <c r="I2975" s="10"/>
      <c r="J2975" s="25"/>
      <c r="K2975" s="250"/>
      <c r="L2975" s="31"/>
      <c r="M2975" s="9"/>
      <c r="N2975" s="11" t="s">
        <v>25</v>
      </c>
      <c r="O2975" s="39"/>
      <c r="P2975" s="47"/>
      <c r="Q2975" s="13"/>
      <c r="R2975" s="248">
        <f t="shared" si="460"/>
        <v>0</v>
      </c>
      <c r="S2975" s="248">
        <f t="shared" si="461"/>
        <v>0</v>
      </c>
      <c r="T2975" s="248">
        <f t="shared" si="462"/>
        <v>0</v>
      </c>
      <c r="U2975" s="248">
        <f t="shared" si="463"/>
        <v>0</v>
      </c>
      <c r="V2975" s="13"/>
      <c r="W2975" s="7"/>
      <c r="AT2975" s="130"/>
      <c r="BF2975" s="33">
        <f t="shared" si="469"/>
        <v>41242</v>
      </c>
      <c r="BG2975" s="34">
        <f t="shared" si="464"/>
        <v>82.88000000000001</v>
      </c>
      <c r="BH2975" s="32">
        <f t="shared" si="465"/>
        <v>1</v>
      </c>
      <c r="BI2975" s="32">
        <f t="shared" si="466"/>
        <v>0</v>
      </c>
      <c r="BJ2975" s="69">
        <f t="shared" si="467"/>
        <v>0</v>
      </c>
      <c r="BK2975" s="158" t="str">
        <f t="shared" si="468"/>
        <v/>
      </c>
    </row>
    <row r="2976" spans="1:63" ht="12" customHeight="1" x14ac:dyDescent="0.2">
      <c r="A2976" s="8"/>
      <c r="B2976" s="7"/>
      <c r="C2976" s="7"/>
      <c r="D2976" s="7"/>
      <c r="E2976" s="7"/>
      <c r="F2976" s="7"/>
      <c r="G2976" s="7"/>
      <c r="H2976" s="7"/>
      <c r="I2976" s="10"/>
      <c r="J2976" s="25"/>
      <c r="K2976" s="250"/>
      <c r="L2976" s="31"/>
      <c r="M2976" s="9"/>
      <c r="N2976" s="11" t="s">
        <v>25</v>
      </c>
      <c r="O2976" s="39"/>
      <c r="P2976" s="47"/>
      <c r="Q2976" s="13"/>
      <c r="R2976" s="248">
        <f t="shared" si="460"/>
        <v>0</v>
      </c>
      <c r="S2976" s="248">
        <f t="shared" si="461"/>
        <v>0</v>
      </c>
      <c r="T2976" s="248">
        <f t="shared" si="462"/>
        <v>0</v>
      </c>
      <c r="U2976" s="248">
        <f t="shared" si="463"/>
        <v>0</v>
      </c>
      <c r="V2976" s="13"/>
      <c r="W2976" s="7"/>
      <c r="AT2976" s="130"/>
      <c r="BF2976" s="33">
        <f t="shared" si="469"/>
        <v>41242</v>
      </c>
      <c r="BG2976" s="34">
        <f t="shared" si="464"/>
        <v>82.88000000000001</v>
      </c>
      <c r="BH2976" s="32">
        <f t="shared" si="465"/>
        <v>1</v>
      </c>
      <c r="BI2976" s="32">
        <f t="shared" si="466"/>
        <v>0</v>
      </c>
      <c r="BJ2976" s="69">
        <f t="shared" si="467"/>
        <v>0</v>
      </c>
      <c r="BK2976" s="158" t="str">
        <f t="shared" si="468"/>
        <v/>
      </c>
    </row>
    <row r="2977" spans="1:63" ht="12" customHeight="1" x14ac:dyDescent="0.2">
      <c r="A2977" s="8"/>
      <c r="B2977" s="7"/>
      <c r="C2977" s="7"/>
      <c r="D2977" s="7"/>
      <c r="E2977" s="7"/>
      <c r="F2977" s="7"/>
      <c r="G2977" s="7"/>
      <c r="H2977" s="7"/>
      <c r="I2977" s="10"/>
      <c r="J2977" s="25"/>
      <c r="K2977" s="250"/>
      <c r="L2977" s="31"/>
      <c r="M2977" s="9"/>
      <c r="N2977" s="11" t="s">
        <v>25</v>
      </c>
      <c r="O2977" s="39"/>
      <c r="P2977" s="47"/>
      <c r="Q2977" s="13"/>
      <c r="R2977" s="248">
        <f t="shared" si="460"/>
        <v>0</v>
      </c>
      <c r="S2977" s="248">
        <f t="shared" si="461"/>
        <v>0</v>
      </c>
      <c r="T2977" s="248">
        <f t="shared" si="462"/>
        <v>0</v>
      </c>
      <c r="U2977" s="248">
        <f t="shared" si="463"/>
        <v>0</v>
      </c>
      <c r="V2977" s="13"/>
      <c r="W2977" s="7"/>
      <c r="AT2977" s="130"/>
      <c r="BF2977" s="33">
        <f t="shared" si="469"/>
        <v>41242</v>
      </c>
      <c r="BG2977" s="34">
        <f t="shared" si="464"/>
        <v>82.88000000000001</v>
      </c>
      <c r="BH2977" s="32">
        <f t="shared" si="465"/>
        <v>1</v>
      </c>
      <c r="BI2977" s="32">
        <f t="shared" si="466"/>
        <v>0</v>
      </c>
      <c r="BJ2977" s="69">
        <f t="shared" si="467"/>
        <v>0</v>
      </c>
      <c r="BK2977" s="158" t="str">
        <f t="shared" si="468"/>
        <v/>
      </c>
    </row>
    <row r="2978" spans="1:63" ht="12" customHeight="1" x14ac:dyDescent="0.2">
      <c r="A2978" s="8"/>
      <c r="B2978" s="7"/>
      <c r="C2978" s="7"/>
      <c r="D2978" s="7"/>
      <c r="E2978" s="7"/>
      <c r="F2978" s="7"/>
      <c r="G2978" s="7"/>
      <c r="H2978" s="7"/>
      <c r="I2978" s="10"/>
      <c r="J2978" s="25"/>
      <c r="K2978" s="250"/>
      <c r="L2978" s="31"/>
      <c r="M2978" s="9"/>
      <c r="N2978" s="11" t="s">
        <v>25</v>
      </c>
      <c r="O2978" s="39"/>
      <c r="P2978" s="47"/>
      <c r="Q2978" s="13"/>
      <c r="R2978" s="248">
        <f t="shared" si="460"/>
        <v>0</v>
      </c>
      <c r="S2978" s="248">
        <f t="shared" si="461"/>
        <v>0</v>
      </c>
      <c r="T2978" s="248">
        <f t="shared" si="462"/>
        <v>0</v>
      </c>
      <c r="U2978" s="248">
        <f t="shared" si="463"/>
        <v>0</v>
      </c>
      <c r="V2978" s="13"/>
      <c r="W2978" s="7"/>
      <c r="AT2978" s="130"/>
      <c r="BF2978" s="33">
        <f t="shared" si="469"/>
        <v>41242</v>
      </c>
      <c r="BG2978" s="34">
        <f t="shared" si="464"/>
        <v>82.88000000000001</v>
      </c>
      <c r="BH2978" s="32">
        <f t="shared" si="465"/>
        <v>1</v>
      </c>
      <c r="BI2978" s="32">
        <f t="shared" si="466"/>
        <v>0</v>
      </c>
      <c r="BJ2978" s="69">
        <f t="shared" si="467"/>
        <v>0</v>
      </c>
      <c r="BK2978" s="158" t="str">
        <f t="shared" si="468"/>
        <v/>
      </c>
    </row>
    <row r="2979" spans="1:63" ht="12" customHeight="1" x14ac:dyDescent="0.2">
      <c r="A2979" s="8"/>
      <c r="B2979" s="7"/>
      <c r="C2979" s="7"/>
      <c r="D2979" s="7"/>
      <c r="E2979" s="7"/>
      <c r="F2979" s="7"/>
      <c r="G2979" s="7"/>
      <c r="H2979" s="7"/>
      <c r="I2979" s="10"/>
      <c r="J2979" s="25"/>
      <c r="K2979" s="250"/>
      <c r="L2979" s="31"/>
      <c r="M2979" s="9"/>
      <c r="N2979" s="11" t="s">
        <v>25</v>
      </c>
      <c r="O2979" s="39"/>
      <c r="P2979" s="47"/>
      <c r="Q2979" s="13"/>
      <c r="R2979" s="248">
        <f t="shared" si="460"/>
        <v>0</v>
      </c>
      <c r="S2979" s="248">
        <f t="shared" si="461"/>
        <v>0</v>
      </c>
      <c r="T2979" s="248">
        <f t="shared" si="462"/>
        <v>0</v>
      </c>
      <c r="U2979" s="248">
        <f t="shared" si="463"/>
        <v>0</v>
      </c>
      <c r="V2979" s="13"/>
      <c r="W2979" s="7"/>
      <c r="AT2979" s="130"/>
      <c r="BF2979" s="33">
        <f t="shared" si="469"/>
        <v>41242</v>
      </c>
      <c r="BG2979" s="34">
        <f t="shared" si="464"/>
        <v>82.88000000000001</v>
      </c>
      <c r="BH2979" s="32">
        <f t="shared" si="465"/>
        <v>1</v>
      </c>
      <c r="BI2979" s="32">
        <f t="shared" si="466"/>
        <v>0</v>
      </c>
      <c r="BJ2979" s="69">
        <f t="shared" si="467"/>
        <v>0</v>
      </c>
      <c r="BK2979" s="158" t="str">
        <f t="shared" si="468"/>
        <v/>
      </c>
    </row>
    <row r="2980" spans="1:63" ht="12" customHeight="1" x14ac:dyDescent="0.2">
      <c r="A2980" s="8"/>
      <c r="B2980" s="7"/>
      <c r="C2980" s="7"/>
      <c r="D2980" s="7"/>
      <c r="E2980" s="7"/>
      <c r="F2980" s="7"/>
      <c r="G2980" s="7"/>
      <c r="H2980" s="7"/>
      <c r="I2980" s="10"/>
      <c r="J2980" s="25"/>
      <c r="K2980" s="250"/>
      <c r="L2980" s="31"/>
      <c r="M2980" s="9"/>
      <c r="N2980" s="11" t="s">
        <v>25</v>
      </c>
      <c r="O2980" s="39"/>
      <c r="P2980" s="47"/>
      <c r="Q2980" s="13"/>
      <c r="R2980" s="248">
        <f t="shared" si="460"/>
        <v>0</v>
      </c>
      <c r="S2980" s="248">
        <f t="shared" si="461"/>
        <v>0</v>
      </c>
      <c r="T2980" s="248">
        <f t="shared" si="462"/>
        <v>0</v>
      </c>
      <c r="U2980" s="248">
        <f t="shared" si="463"/>
        <v>0</v>
      </c>
      <c r="V2980" s="13"/>
      <c r="W2980" s="7"/>
      <c r="AT2980" s="130"/>
      <c r="BF2980" s="33">
        <f t="shared" si="469"/>
        <v>41242</v>
      </c>
      <c r="BG2980" s="34">
        <f t="shared" si="464"/>
        <v>82.88000000000001</v>
      </c>
      <c r="BH2980" s="32">
        <f t="shared" si="465"/>
        <v>1</v>
      </c>
      <c r="BI2980" s="32">
        <f t="shared" si="466"/>
        <v>0</v>
      </c>
      <c r="BJ2980" s="69">
        <f t="shared" si="467"/>
        <v>0</v>
      </c>
      <c r="BK2980" s="158" t="str">
        <f t="shared" si="468"/>
        <v/>
      </c>
    </row>
    <row r="2981" spans="1:63" ht="12" customHeight="1" x14ac:dyDescent="0.2">
      <c r="A2981" s="8"/>
      <c r="B2981" s="7"/>
      <c r="C2981" s="7"/>
      <c r="D2981" s="7"/>
      <c r="E2981" s="7"/>
      <c r="F2981" s="7"/>
      <c r="G2981" s="7"/>
      <c r="H2981" s="7"/>
      <c r="I2981" s="10"/>
      <c r="J2981" s="25"/>
      <c r="K2981" s="250"/>
      <c r="L2981" s="31"/>
      <c r="M2981" s="9"/>
      <c r="N2981" s="11" t="s">
        <v>25</v>
      </c>
      <c r="O2981" s="39"/>
      <c r="P2981" s="47"/>
      <c r="Q2981" s="13"/>
      <c r="R2981" s="248">
        <f t="shared" si="460"/>
        <v>0</v>
      </c>
      <c r="S2981" s="248">
        <f t="shared" si="461"/>
        <v>0</v>
      </c>
      <c r="T2981" s="248">
        <f t="shared" si="462"/>
        <v>0</v>
      </c>
      <c r="U2981" s="248">
        <f t="shared" si="463"/>
        <v>0</v>
      </c>
      <c r="V2981" s="13"/>
      <c r="W2981" s="7"/>
      <c r="AT2981" s="130"/>
      <c r="BF2981" s="33">
        <f t="shared" si="469"/>
        <v>41242</v>
      </c>
      <c r="BG2981" s="34">
        <f t="shared" si="464"/>
        <v>82.88000000000001</v>
      </c>
      <c r="BH2981" s="32">
        <f t="shared" si="465"/>
        <v>1</v>
      </c>
      <c r="BI2981" s="32">
        <f t="shared" si="466"/>
        <v>0</v>
      </c>
      <c r="BJ2981" s="69">
        <f t="shared" si="467"/>
        <v>0</v>
      </c>
      <c r="BK2981" s="158" t="str">
        <f t="shared" si="468"/>
        <v/>
      </c>
    </row>
    <row r="2982" spans="1:63" ht="12" customHeight="1" x14ac:dyDescent="0.2">
      <c r="A2982" s="8"/>
      <c r="B2982" s="7"/>
      <c r="C2982" s="7"/>
      <c r="D2982" s="7"/>
      <c r="E2982" s="7"/>
      <c r="F2982" s="7"/>
      <c r="G2982" s="7"/>
      <c r="H2982" s="7"/>
      <c r="I2982" s="10"/>
      <c r="J2982" s="25"/>
      <c r="K2982" s="250"/>
      <c r="L2982" s="31"/>
      <c r="M2982" s="9"/>
      <c r="N2982" s="11" t="s">
        <v>25</v>
      </c>
      <c r="O2982" s="39"/>
      <c r="P2982" s="47"/>
      <c r="Q2982" s="13"/>
      <c r="R2982" s="248">
        <f t="shared" si="460"/>
        <v>0</v>
      </c>
      <c r="S2982" s="248">
        <f t="shared" si="461"/>
        <v>0</v>
      </c>
      <c r="T2982" s="248">
        <f t="shared" si="462"/>
        <v>0</v>
      </c>
      <c r="U2982" s="248">
        <f t="shared" si="463"/>
        <v>0</v>
      </c>
      <c r="V2982" s="13"/>
      <c r="W2982" s="7"/>
      <c r="AT2982" s="130"/>
      <c r="BF2982" s="33">
        <f t="shared" si="469"/>
        <v>41242</v>
      </c>
      <c r="BG2982" s="34">
        <f t="shared" si="464"/>
        <v>82.88000000000001</v>
      </c>
      <c r="BH2982" s="32">
        <f t="shared" si="465"/>
        <v>1</v>
      </c>
      <c r="BI2982" s="32">
        <f t="shared" si="466"/>
        <v>0</v>
      </c>
      <c r="BJ2982" s="69">
        <f t="shared" si="467"/>
        <v>0</v>
      </c>
      <c r="BK2982" s="158" t="str">
        <f t="shared" si="468"/>
        <v/>
      </c>
    </row>
    <row r="2983" spans="1:63" ht="12" customHeight="1" x14ac:dyDescent="0.2">
      <c r="A2983" s="8"/>
      <c r="B2983" s="7"/>
      <c r="C2983" s="7"/>
      <c r="D2983" s="7"/>
      <c r="E2983" s="7"/>
      <c r="F2983" s="7"/>
      <c r="G2983" s="7"/>
      <c r="H2983" s="7"/>
      <c r="I2983" s="10"/>
      <c r="J2983" s="25"/>
      <c r="K2983" s="250"/>
      <c r="L2983" s="31"/>
      <c r="M2983" s="9"/>
      <c r="N2983" s="11" t="s">
        <v>25</v>
      </c>
      <c r="O2983" s="39"/>
      <c r="P2983" s="47"/>
      <c r="Q2983" s="13"/>
      <c r="R2983" s="248">
        <f t="shared" si="460"/>
        <v>0</v>
      </c>
      <c r="S2983" s="248">
        <f t="shared" si="461"/>
        <v>0</v>
      </c>
      <c r="T2983" s="248">
        <f t="shared" si="462"/>
        <v>0</v>
      </c>
      <c r="U2983" s="248">
        <f t="shared" si="463"/>
        <v>0</v>
      </c>
      <c r="V2983" s="13"/>
      <c r="W2983" s="7"/>
      <c r="AT2983" s="130"/>
      <c r="BF2983" s="33">
        <f t="shared" si="469"/>
        <v>41242</v>
      </c>
      <c r="BG2983" s="34">
        <f t="shared" si="464"/>
        <v>82.88000000000001</v>
      </c>
      <c r="BH2983" s="32">
        <f t="shared" si="465"/>
        <v>1</v>
      </c>
      <c r="BI2983" s="32">
        <f t="shared" si="466"/>
        <v>0</v>
      </c>
      <c r="BJ2983" s="69">
        <f t="shared" si="467"/>
        <v>0</v>
      </c>
      <c r="BK2983" s="158" t="str">
        <f t="shared" si="468"/>
        <v/>
      </c>
    </row>
    <row r="2984" spans="1:63" ht="12" customHeight="1" x14ac:dyDescent="0.2">
      <c r="A2984" s="8"/>
      <c r="B2984" s="7"/>
      <c r="C2984" s="7"/>
      <c r="D2984" s="7"/>
      <c r="E2984" s="7"/>
      <c r="F2984" s="7"/>
      <c r="G2984" s="7"/>
      <c r="H2984" s="7"/>
      <c r="I2984" s="10"/>
      <c r="J2984" s="25"/>
      <c r="K2984" s="250"/>
      <c r="L2984" s="31"/>
      <c r="M2984" s="9"/>
      <c r="N2984" s="11" t="s">
        <v>25</v>
      </c>
      <c r="O2984" s="39"/>
      <c r="P2984" s="47"/>
      <c r="Q2984" s="13"/>
      <c r="R2984" s="248">
        <f t="shared" si="460"/>
        <v>0</v>
      </c>
      <c r="S2984" s="248">
        <f t="shared" si="461"/>
        <v>0</v>
      </c>
      <c r="T2984" s="248">
        <f t="shared" si="462"/>
        <v>0</v>
      </c>
      <c r="U2984" s="248">
        <f t="shared" si="463"/>
        <v>0</v>
      </c>
      <c r="V2984" s="13"/>
      <c r="W2984" s="7"/>
      <c r="AT2984" s="130"/>
      <c r="BF2984" s="33">
        <f t="shared" si="469"/>
        <v>41242</v>
      </c>
      <c r="BG2984" s="34">
        <f t="shared" si="464"/>
        <v>82.88000000000001</v>
      </c>
      <c r="BH2984" s="32">
        <f t="shared" si="465"/>
        <v>1</v>
      </c>
      <c r="BI2984" s="32">
        <f t="shared" si="466"/>
        <v>0</v>
      </c>
      <c r="BJ2984" s="69">
        <f t="shared" si="467"/>
        <v>0</v>
      </c>
      <c r="BK2984" s="158" t="str">
        <f t="shared" si="468"/>
        <v/>
      </c>
    </row>
    <row r="2985" spans="1:63" ht="12" customHeight="1" x14ac:dyDescent="0.2">
      <c r="A2985" s="8"/>
      <c r="B2985" s="7"/>
      <c r="C2985" s="7"/>
      <c r="D2985" s="7"/>
      <c r="E2985" s="7"/>
      <c r="F2985" s="7"/>
      <c r="G2985" s="7"/>
      <c r="H2985" s="7"/>
      <c r="I2985" s="10"/>
      <c r="J2985" s="25"/>
      <c r="K2985" s="250"/>
      <c r="L2985" s="31"/>
      <c r="M2985" s="9"/>
      <c r="N2985" s="11" t="s">
        <v>25</v>
      </c>
      <c r="O2985" s="39"/>
      <c r="P2985" s="47"/>
      <c r="Q2985" s="13"/>
      <c r="R2985" s="248">
        <f t="shared" si="460"/>
        <v>0</v>
      </c>
      <c r="S2985" s="248">
        <f t="shared" si="461"/>
        <v>0</v>
      </c>
      <c r="T2985" s="248">
        <f t="shared" si="462"/>
        <v>0</v>
      </c>
      <c r="U2985" s="248">
        <f t="shared" si="463"/>
        <v>0</v>
      </c>
      <c r="V2985" s="13"/>
      <c r="W2985" s="7"/>
      <c r="AT2985" s="130"/>
      <c r="BF2985" s="33">
        <f t="shared" si="469"/>
        <v>41242</v>
      </c>
      <c r="BG2985" s="34">
        <f t="shared" si="464"/>
        <v>82.88000000000001</v>
      </c>
      <c r="BH2985" s="32">
        <f t="shared" si="465"/>
        <v>1</v>
      </c>
      <c r="BI2985" s="32">
        <f t="shared" si="466"/>
        <v>0</v>
      </c>
      <c r="BJ2985" s="69">
        <f t="shared" si="467"/>
        <v>0</v>
      </c>
      <c r="BK2985" s="158" t="str">
        <f t="shared" si="468"/>
        <v/>
      </c>
    </row>
    <row r="2986" spans="1:63" ht="12" customHeight="1" x14ac:dyDescent="0.2">
      <c r="A2986" s="8"/>
      <c r="B2986" s="7"/>
      <c r="C2986" s="7"/>
      <c r="D2986" s="7"/>
      <c r="E2986" s="7"/>
      <c r="F2986" s="7"/>
      <c r="G2986" s="7"/>
      <c r="H2986" s="7"/>
      <c r="I2986" s="10"/>
      <c r="J2986" s="25"/>
      <c r="K2986" s="250"/>
      <c r="L2986" s="31"/>
      <c r="M2986" s="9"/>
      <c r="N2986" s="11" t="s">
        <v>25</v>
      </c>
      <c r="O2986" s="39"/>
      <c r="P2986" s="47"/>
      <c r="Q2986" s="13"/>
      <c r="R2986" s="248">
        <f t="shared" si="460"/>
        <v>0</v>
      </c>
      <c r="S2986" s="248">
        <f t="shared" si="461"/>
        <v>0</v>
      </c>
      <c r="T2986" s="248">
        <f t="shared" si="462"/>
        <v>0</v>
      </c>
      <c r="U2986" s="248">
        <f t="shared" si="463"/>
        <v>0</v>
      </c>
      <c r="V2986" s="13"/>
      <c r="W2986" s="7"/>
      <c r="AT2986" s="130"/>
      <c r="BF2986" s="33">
        <f t="shared" si="469"/>
        <v>41242</v>
      </c>
      <c r="BG2986" s="34">
        <f t="shared" si="464"/>
        <v>82.88000000000001</v>
      </c>
      <c r="BH2986" s="32">
        <f t="shared" si="465"/>
        <v>1</v>
      </c>
      <c r="BI2986" s="32">
        <f t="shared" si="466"/>
        <v>0</v>
      </c>
      <c r="BJ2986" s="69">
        <f t="shared" si="467"/>
        <v>0</v>
      </c>
      <c r="BK2986" s="158" t="str">
        <f t="shared" si="468"/>
        <v/>
      </c>
    </row>
    <row r="2987" spans="1:63" ht="12" customHeight="1" x14ac:dyDescent="0.2">
      <c r="A2987" s="8"/>
      <c r="B2987" s="7"/>
      <c r="C2987" s="7"/>
      <c r="D2987" s="7"/>
      <c r="E2987" s="7"/>
      <c r="F2987" s="7"/>
      <c r="G2987" s="7"/>
      <c r="H2987" s="7"/>
      <c r="I2987" s="10"/>
      <c r="J2987" s="25"/>
      <c r="K2987" s="250"/>
      <c r="L2987" s="31"/>
      <c r="M2987" s="9"/>
      <c r="N2987" s="11" t="s">
        <v>25</v>
      </c>
      <c r="O2987" s="39"/>
      <c r="P2987" s="47"/>
      <c r="Q2987" s="13"/>
      <c r="R2987" s="248">
        <f t="shared" si="460"/>
        <v>0</v>
      </c>
      <c r="S2987" s="248">
        <f t="shared" si="461"/>
        <v>0</v>
      </c>
      <c r="T2987" s="248">
        <f t="shared" si="462"/>
        <v>0</v>
      </c>
      <c r="U2987" s="248">
        <f t="shared" si="463"/>
        <v>0</v>
      </c>
      <c r="V2987" s="13"/>
      <c r="W2987" s="7"/>
      <c r="AT2987" s="130"/>
      <c r="BF2987" s="33">
        <f t="shared" si="469"/>
        <v>41242</v>
      </c>
      <c r="BG2987" s="34">
        <f t="shared" si="464"/>
        <v>82.88000000000001</v>
      </c>
      <c r="BH2987" s="32">
        <f t="shared" si="465"/>
        <v>1</v>
      </c>
      <c r="BI2987" s="32">
        <f t="shared" si="466"/>
        <v>0</v>
      </c>
      <c r="BJ2987" s="69">
        <f t="shared" si="467"/>
        <v>0</v>
      </c>
      <c r="BK2987" s="158" t="str">
        <f t="shared" si="468"/>
        <v/>
      </c>
    </row>
    <row r="2988" spans="1:63" ht="12" customHeight="1" x14ac:dyDescent="0.2">
      <c r="A2988" s="8"/>
      <c r="B2988" s="7"/>
      <c r="C2988" s="7"/>
      <c r="D2988" s="7"/>
      <c r="E2988" s="7"/>
      <c r="F2988" s="7"/>
      <c r="G2988" s="7"/>
      <c r="H2988" s="7"/>
      <c r="I2988" s="10"/>
      <c r="J2988" s="25"/>
      <c r="K2988" s="250"/>
      <c r="L2988" s="31"/>
      <c r="M2988" s="9"/>
      <c r="N2988" s="11" t="s">
        <v>25</v>
      </c>
      <c r="O2988" s="39"/>
      <c r="P2988" s="47"/>
      <c r="Q2988" s="13"/>
      <c r="R2988" s="248">
        <f t="shared" si="460"/>
        <v>0</v>
      </c>
      <c r="S2988" s="248">
        <f t="shared" si="461"/>
        <v>0</v>
      </c>
      <c r="T2988" s="248">
        <f t="shared" si="462"/>
        <v>0</v>
      </c>
      <c r="U2988" s="248">
        <f t="shared" si="463"/>
        <v>0</v>
      </c>
      <c r="V2988" s="13"/>
      <c r="W2988" s="7"/>
      <c r="AT2988" s="130"/>
      <c r="BF2988" s="33">
        <f t="shared" si="469"/>
        <v>41242</v>
      </c>
      <c r="BG2988" s="34">
        <f t="shared" si="464"/>
        <v>82.88000000000001</v>
      </c>
      <c r="BH2988" s="32">
        <f t="shared" si="465"/>
        <v>1</v>
      </c>
      <c r="BI2988" s="32">
        <f t="shared" si="466"/>
        <v>0</v>
      </c>
      <c r="BJ2988" s="69">
        <f t="shared" si="467"/>
        <v>0</v>
      </c>
      <c r="BK2988" s="158" t="str">
        <f t="shared" si="468"/>
        <v/>
      </c>
    </row>
    <row r="2989" spans="1:63" ht="12" customHeight="1" x14ac:dyDescent="0.2">
      <c r="A2989" s="8"/>
      <c r="B2989" s="7"/>
      <c r="C2989" s="7"/>
      <c r="D2989" s="7"/>
      <c r="E2989" s="7"/>
      <c r="F2989" s="7"/>
      <c r="G2989" s="7"/>
      <c r="H2989" s="7"/>
      <c r="I2989" s="10"/>
      <c r="J2989" s="25"/>
      <c r="K2989" s="250"/>
      <c r="L2989" s="31"/>
      <c r="M2989" s="9"/>
      <c r="N2989" s="11" t="s">
        <v>25</v>
      </c>
      <c r="O2989" s="39"/>
      <c r="P2989" s="47"/>
      <c r="Q2989" s="13"/>
      <c r="R2989" s="248">
        <f t="shared" si="460"/>
        <v>0</v>
      </c>
      <c r="S2989" s="248">
        <f t="shared" si="461"/>
        <v>0</v>
      </c>
      <c r="T2989" s="248">
        <f t="shared" si="462"/>
        <v>0</v>
      </c>
      <c r="U2989" s="248">
        <f t="shared" si="463"/>
        <v>0</v>
      </c>
      <c r="V2989" s="13"/>
      <c r="W2989" s="7"/>
      <c r="AT2989" s="130"/>
      <c r="BF2989" s="33">
        <f t="shared" si="469"/>
        <v>41242</v>
      </c>
      <c r="BG2989" s="34">
        <f t="shared" si="464"/>
        <v>82.88000000000001</v>
      </c>
      <c r="BH2989" s="32">
        <f t="shared" si="465"/>
        <v>1</v>
      </c>
      <c r="BI2989" s="32">
        <f t="shared" si="466"/>
        <v>0</v>
      </c>
      <c r="BJ2989" s="69">
        <f t="shared" si="467"/>
        <v>0</v>
      </c>
      <c r="BK2989" s="158" t="str">
        <f t="shared" si="468"/>
        <v/>
      </c>
    </row>
    <row r="2990" spans="1:63" ht="12" customHeight="1" x14ac:dyDescent="0.2">
      <c r="A2990" s="8"/>
      <c r="B2990" s="7"/>
      <c r="C2990" s="7"/>
      <c r="D2990" s="7"/>
      <c r="E2990" s="7"/>
      <c r="F2990" s="7"/>
      <c r="G2990" s="7"/>
      <c r="H2990" s="7"/>
      <c r="I2990" s="10"/>
      <c r="J2990" s="25"/>
      <c r="K2990" s="250"/>
      <c r="L2990" s="31"/>
      <c r="M2990" s="9"/>
      <c r="N2990" s="11" t="s">
        <v>25</v>
      </c>
      <c r="O2990" s="39"/>
      <c r="P2990" s="47"/>
      <c r="Q2990" s="13"/>
      <c r="R2990" s="248">
        <f t="shared" si="460"/>
        <v>0</v>
      </c>
      <c r="S2990" s="248">
        <f t="shared" si="461"/>
        <v>0</v>
      </c>
      <c r="T2990" s="248">
        <f t="shared" si="462"/>
        <v>0</v>
      </c>
      <c r="U2990" s="248">
        <f t="shared" si="463"/>
        <v>0</v>
      </c>
      <c r="V2990" s="13"/>
      <c r="W2990" s="7"/>
      <c r="AT2990" s="130"/>
      <c r="BF2990" s="33">
        <f t="shared" si="469"/>
        <v>41242</v>
      </c>
      <c r="BG2990" s="34">
        <f t="shared" si="464"/>
        <v>82.88000000000001</v>
      </c>
      <c r="BH2990" s="32">
        <f t="shared" si="465"/>
        <v>1</v>
      </c>
      <c r="BI2990" s="32">
        <f t="shared" si="466"/>
        <v>0</v>
      </c>
      <c r="BJ2990" s="69">
        <f t="shared" si="467"/>
        <v>0</v>
      </c>
      <c r="BK2990" s="158" t="str">
        <f t="shared" si="468"/>
        <v/>
      </c>
    </row>
    <row r="2991" spans="1:63" ht="12" customHeight="1" x14ac:dyDescent="0.2">
      <c r="A2991" s="8"/>
      <c r="B2991" s="7"/>
      <c r="C2991" s="7"/>
      <c r="D2991" s="7"/>
      <c r="E2991" s="7"/>
      <c r="F2991" s="7"/>
      <c r="G2991" s="7"/>
      <c r="H2991" s="7"/>
      <c r="I2991" s="10"/>
      <c r="J2991" s="25"/>
      <c r="K2991" s="250"/>
      <c r="L2991" s="31"/>
      <c r="M2991" s="9"/>
      <c r="N2991" s="11" t="s">
        <v>25</v>
      </c>
      <c r="O2991" s="39"/>
      <c r="P2991" s="47"/>
      <c r="Q2991" s="13"/>
      <c r="R2991" s="248">
        <f t="shared" si="460"/>
        <v>0</v>
      </c>
      <c r="S2991" s="248">
        <f t="shared" si="461"/>
        <v>0</v>
      </c>
      <c r="T2991" s="248">
        <f t="shared" si="462"/>
        <v>0</v>
      </c>
      <c r="U2991" s="248">
        <f t="shared" si="463"/>
        <v>0</v>
      </c>
      <c r="V2991" s="13"/>
      <c r="W2991" s="7"/>
      <c r="AT2991" s="130"/>
      <c r="BF2991" s="33">
        <f t="shared" si="469"/>
        <v>41242</v>
      </c>
      <c r="BG2991" s="34">
        <f t="shared" si="464"/>
        <v>82.88000000000001</v>
      </c>
      <c r="BH2991" s="32">
        <f t="shared" si="465"/>
        <v>1</v>
      </c>
      <c r="BI2991" s="32">
        <f t="shared" si="466"/>
        <v>0</v>
      </c>
      <c r="BJ2991" s="69">
        <f t="shared" si="467"/>
        <v>0</v>
      </c>
      <c r="BK2991" s="158" t="str">
        <f t="shared" si="468"/>
        <v/>
      </c>
    </row>
    <row r="2992" spans="1:63" ht="12" customHeight="1" x14ac:dyDescent="0.2">
      <c r="A2992" s="8"/>
      <c r="B2992" s="7"/>
      <c r="C2992" s="7"/>
      <c r="D2992" s="7"/>
      <c r="E2992" s="7"/>
      <c r="F2992" s="7"/>
      <c r="G2992" s="7"/>
      <c r="H2992" s="7"/>
      <c r="I2992" s="10"/>
      <c r="J2992" s="25"/>
      <c r="K2992" s="250"/>
      <c r="L2992" s="31"/>
      <c r="M2992" s="9"/>
      <c r="N2992" s="11" t="s">
        <v>25</v>
      </c>
      <c r="O2992" s="39"/>
      <c r="P2992" s="47"/>
      <c r="Q2992" s="13"/>
      <c r="R2992" s="248">
        <f t="shared" si="460"/>
        <v>0</v>
      </c>
      <c r="S2992" s="248">
        <f t="shared" si="461"/>
        <v>0</v>
      </c>
      <c r="T2992" s="248">
        <f t="shared" si="462"/>
        <v>0</v>
      </c>
      <c r="U2992" s="248">
        <f t="shared" si="463"/>
        <v>0</v>
      </c>
      <c r="V2992" s="13"/>
      <c r="W2992" s="7"/>
      <c r="AT2992" s="130"/>
      <c r="BF2992" s="33">
        <f t="shared" si="469"/>
        <v>41242</v>
      </c>
      <c r="BG2992" s="34">
        <f t="shared" si="464"/>
        <v>82.88000000000001</v>
      </c>
      <c r="BH2992" s="32">
        <f t="shared" si="465"/>
        <v>1</v>
      </c>
      <c r="BI2992" s="32">
        <f t="shared" si="466"/>
        <v>0</v>
      </c>
      <c r="BJ2992" s="69">
        <f t="shared" si="467"/>
        <v>0</v>
      </c>
      <c r="BK2992" s="158" t="str">
        <f t="shared" si="468"/>
        <v/>
      </c>
    </row>
    <row r="2993" spans="1:63" ht="12" customHeight="1" x14ac:dyDescent="0.2">
      <c r="A2993" s="8"/>
      <c r="B2993" s="7"/>
      <c r="C2993" s="7"/>
      <c r="D2993" s="7"/>
      <c r="E2993" s="7"/>
      <c r="F2993" s="7"/>
      <c r="G2993" s="7"/>
      <c r="H2993" s="7"/>
      <c r="I2993" s="10"/>
      <c r="J2993" s="25"/>
      <c r="K2993" s="250"/>
      <c r="L2993" s="31"/>
      <c r="M2993" s="9"/>
      <c r="N2993" s="11" t="s">
        <v>25</v>
      </c>
      <c r="O2993" s="39"/>
      <c r="P2993" s="47"/>
      <c r="Q2993" s="13"/>
      <c r="R2993" s="248">
        <f t="shared" si="460"/>
        <v>0</v>
      </c>
      <c r="S2993" s="248">
        <f t="shared" si="461"/>
        <v>0</v>
      </c>
      <c r="T2993" s="248">
        <f t="shared" si="462"/>
        <v>0</v>
      </c>
      <c r="U2993" s="248">
        <f t="shared" si="463"/>
        <v>0</v>
      </c>
      <c r="V2993" s="13"/>
      <c r="W2993" s="7"/>
      <c r="AT2993" s="130"/>
      <c r="BF2993" s="33">
        <f t="shared" si="469"/>
        <v>41242</v>
      </c>
      <c r="BG2993" s="34">
        <f t="shared" si="464"/>
        <v>82.88000000000001</v>
      </c>
      <c r="BH2993" s="32">
        <f t="shared" si="465"/>
        <v>1</v>
      </c>
      <c r="BI2993" s="32">
        <f t="shared" si="466"/>
        <v>0</v>
      </c>
      <c r="BJ2993" s="69">
        <f t="shared" si="467"/>
        <v>0</v>
      </c>
      <c r="BK2993" s="158" t="str">
        <f t="shared" si="468"/>
        <v/>
      </c>
    </row>
    <row r="2994" spans="1:63" ht="12" customHeight="1" x14ac:dyDescent="0.2">
      <c r="A2994" s="8"/>
      <c r="B2994" s="7"/>
      <c r="C2994" s="7"/>
      <c r="D2994" s="7"/>
      <c r="E2994" s="7"/>
      <c r="F2994" s="7"/>
      <c r="G2994" s="7"/>
      <c r="H2994" s="7"/>
      <c r="I2994" s="10"/>
      <c r="J2994" s="25"/>
      <c r="K2994" s="250"/>
      <c r="L2994" s="31"/>
      <c r="M2994" s="9"/>
      <c r="N2994" s="11" t="s">
        <v>25</v>
      </c>
      <c r="O2994" s="39"/>
      <c r="P2994" s="47"/>
      <c r="Q2994" s="13"/>
      <c r="R2994" s="248">
        <f t="shared" si="460"/>
        <v>0</v>
      </c>
      <c r="S2994" s="248">
        <f t="shared" si="461"/>
        <v>0</v>
      </c>
      <c r="T2994" s="248">
        <f t="shared" si="462"/>
        <v>0</v>
      </c>
      <c r="U2994" s="248">
        <f t="shared" si="463"/>
        <v>0</v>
      </c>
      <c r="V2994" s="13"/>
      <c r="W2994" s="7"/>
      <c r="AT2994" s="130"/>
      <c r="BF2994" s="33">
        <f t="shared" si="469"/>
        <v>41242</v>
      </c>
      <c r="BG2994" s="34">
        <f t="shared" si="464"/>
        <v>82.88000000000001</v>
      </c>
      <c r="BH2994" s="32">
        <f t="shared" si="465"/>
        <v>1</v>
      </c>
      <c r="BI2994" s="32">
        <f t="shared" si="466"/>
        <v>0</v>
      </c>
      <c r="BJ2994" s="69">
        <f t="shared" si="467"/>
        <v>0</v>
      </c>
      <c r="BK2994" s="158" t="str">
        <f t="shared" si="468"/>
        <v/>
      </c>
    </row>
    <row r="2995" spans="1:63" ht="12" customHeight="1" x14ac:dyDescent="0.2">
      <c r="A2995" s="8"/>
      <c r="B2995" s="7"/>
      <c r="C2995" s="7"/>
      <c r="D2995" s="7"/>
      <c r="E2995" s="7"/>
      <c r="F2995" s="7"/>
      <c r="G2995" s="7"/>
      <c r="H2995" s="7"/>
      <c r="I2995" s="10"/>
      <c r="J2995" s="25"/>
      <c r="K2995" s="250"/>
      <c r="L2995" s="31"/>
      <c r="M2995" s="9"/>
      <c r="N2995" s="11" t="s">
        <v>25</v>
      </c>
      <c r="O2995" s="39"/>
      <c r="P2995" s="47"/>
      <c r="Q2995" s="13"/>
      <c r="R2995" s="248">
        <f t="shared" si="460"/>
        <v>0</v>
      </c>
      <c r="S2995" s="248">
        <f t="shared" si="461"/>
        <v>0</v>
      </c>
      <c r="T2995" s="248">
        <f t="shared" si="462"/>
        <v>0</v>
      </c>
      <c r="U2995" s="248">
        <f t="shared" si="463"/>
        <v>0</v>
      </c>
      <c r="V2995" s="13"/>
      <c r="W2995" s="7"/>
      <c r="AT2995" s="130"/>
      <c r="BF2995" s="33">
        <f t="shared" si="469"/>
        <v>41242</v>
      </c>
      <c r="BG2995" s="34">
        <f t="shared" si="464"/>
        <v>82.88000000000001</v>
      </c>
      <c r="BH2995" s="32">
        <f t="shared" si="465"/>
        <v>1</v>
      </c>
      <c r="BI2995" s="32">
        <f t="shared" si="466"/>
        <v>0</v>
      </c>
      <c r="BJ2995" s="69">
        <f t="shared" si="467"/>
        <v>0</v>
      </c>
      <c r="BK2995" s="158" t="str">
        <f t="shared" si="468"/>
        <v/>
      </c>
    </row>
    <row r="2996" spans="1:63" ht="12" customHeight="1" x14ac:dyDescent="0.2">
      <c r="A2996" s="8"/>
      <c r="B2996" s="7"/>
      <c r="C2996" s="7"/>
      <c r="D2996" s="7"/>
      <c r="E2996" s="7"/>
      <c r="F2996" s="7"/>
      <c r="G2996" s="7"/>
      <c r="H2996" s="7"/>
      <c r="I2996" s="10"/>
      <c r="J2996" s="25"/>
      <c r="K2996" s="250"/>
      <c r="L2996" s="31"/>
      <c r="M2996" s="9"/>
      <c r="N2996" s="11" t="s">
        <v>25</v>
      </c>
      <c r="O2996" s="39"/>
      <c r="P2996" s="47"/>
      <c r="Q2996" s="13"/>
      <c r="R2996" s="248">
        <f t="shared" si="460"/>
        <v>0</v>
      </c>
      <c r="S2996" s="248">
        <f t="shared" si="461"/>
        <v>0</v>
      </c>
      <c r="T2996" s="248">
        <f t="shared" si="462"/>
        <v>0</v>
      </c>
      <c r="U2996" s="248">
        <f t="shared" si="463"/>
        <v>0</v>
      </c>
      <c r="V2996" s="13"/>
      <c r="W2996" s="7"/>
      <c r="AT2996" s="130"/>
      <c r="BF2996" s="33">
        <f t="shared" si="469"/>
        <v>41242</v>
      </c>
      <c r="BG2996" s="34">
        <f t="shared" si="464"/>
        <v>82.88000000000001</v>
      </c>
      <c r="BH2996" s="32">
        <f t="shared" si="465"/>
        <v>1</v>
      </c>
      <c r="BI2996" s="32">
        <f t="shared" si="466"/>
        <v>0</v>
      </c>
      <c r="BJ2996" s="69">
        <f t="shared" si="467"/>
        <v>0</v>
      </c>
      <c r="BK2996" s="158" t="str">
        <f t="shared" si="468"/>
        <v/>
      </c>
    </row>
    <row r="2997" spans="1:63" ht="12" customHeight="1" x14ac:dyDescent="0.2">
      <c r="A2997" s="8"/>
      <c r="B2997" s="7"/>
      <c r="C2997" s="7"/>
      <c r="D2997" s="7"/>
      <c r="E2997" s="7"/>
      <c r="F2997" s="7"/>
      <c r="G2997" s="7"/>
      <c r="H2997" s="7"/>
      <c r="I2997" s="10"/>
      <c r="J2997" s="25"/>
      <c r="K2997" s="250"/>
      <c r="L2997" s="31"/>
      <c r="M2997" s="9"/>
      <c r="N2997" s="11" t="s">
        <v>25</v>
      </c>
      <c r="O2997" s="39"/>
      <c r="P2997" s="47"/>
      <c r="Q2997" s="13"/>
      <c r="R2997" s="248">
        <f t="shared" si="460"/>
        <v>0</v>
      </c>
      <c r="S2997" s="248">
        <f t="shared" si="461"/>
        <v>0</v>
      </c>
      <c r="T2997" s="248">
        <f t="shared" si="462"/>
        <v>0</v>
      </c>
      <c r="U2997" s="248">
        <f t="shared" si="463"/>
        <v>0</v>
      </c>
      <c r="V2997" s="13"/>
      <c r="W2997" s="7"/>
      <c r="AT2997" s="130"/>
      <c r="BF2997" s="33">
        <f t="shared" si="469"/>
        <v>41242</v>
      </c>
      <c r="BG2997" s="34">
        <f t="shared" si="464"/>
        <v>82.88000000000001</v>
      </c>
      <c r="BH2997" s="32">
        <f t="shared" si="465"/>
        <v>1</v>
      </c>
      <c r="BI2997" s="32">
        <f t="shared" si="466"/>
        <v>0</v>
      </c>
      <c r="BJ2997" s="69">
        <f t="shared" si="467"/>
        <v>0</v>
      </c>
      <c r="BK2997" s="158" t="str">
        <f t="shared" si="468"/>
        <v/>
      </c>
    </row>
    <row r="2998" spans="1:63" ht="12" customHeight="1" x14ac:dyDescent="0.2">
      <c r="A2998" s="8"/>
      <c r="B2998" s="7"/>
      <c r="C2998" s="7"/>
      <c r="D2998" s="7"/>
      <c r="E2998" s="7"/>
      <c r="F2998" s="7"/>
      <c r="G2998" s="7"/>
      <c r="H2998" s="7"/>
      <c r="I2998" s="10"/>
      <c r="J2998" s="25"/>
      <c r="K2998" s="250"/>
      <c r="L2998" s="31"/>
      <c r="M2998" s="9"/>
      <c r="N2998" s="11" t="s">
        <v>25</v>
      </c>
      <c r="O2998" s="39"/>
      <c r="P2998" s="47"/>
      <c r="Q2998" s="13"/>
      <c r="R2998" s="248">
        <f t="shared" si="460"/>
        <v>0</v>
      </c>
      <c r="S2998" s="248">
        <f t="shared" si="461"/>
        <v>0</v>
      </c>
      <c r="T2998" s="248">
        <f t="shared" si="462"/>
        <v>0</v>
      </c>
      <c r="U2998" s="248">
        <f t="shared" si="463"/>
        <v>0</v>
      </c>
      <c r="V2998" s="13"/>
      <c r="W2998" s="7"/>
      <c r="AT2998" s="130"/>
      <c r="BF2998" s="33">
        <f t="shared" si="469"/>
        <v>41242</v>
      </c>
      <c r="BG2998" s="34">
        <f t="shared" si="464"/>
        <v>82.88000000000001</v>
      </c>
      <c r="BH2998" s="32">
        <f t="shared" si="465"/>
        <v>1</v>
      </c>
      <c r="BI2998" s="32">
        <f t="shared" si="466"/>
        <v>0</v>
      </c>
      <c r="BJ2998" s="69">
        <f t="shared" si="467"/>
        <v>0</v>
      </c>
      <c r="BK2998" s="158" t="str">
        <f t="shared" si="468"/>
        <v/>
      </c>
    </row>
    <row r="2999" spans="1:63" ht="12" customHeight="1" x14ac:dyDescent="0.2">
      <c r="A2999" s="8"/>
      <c r="B2999" s="7"/>
      <c r="C2999" s="7"/>
      <c r="D2999" s="7"/>
      <c r="E2999" s="7"/>
      <c r="F2999" s="7"/>
      <c r="G2999" s="7"/>
      <c r="H2999" s="7"/>
      <c r="I2999" s="10"/>
      <c r="J2999" s="25"/>
      <c r="K2999" s="250"/>
      <c r="L2999" s="31"/>
      <c r="M2999" s="9"/>
      <c r="N2999" s="11" t="s">
        <v>25</v>
      </c>
      <c r="O2999" s="39"/>
      <c r="P2999" s="47"/>
      <c r="Q2999" s="13"/>
      <c r="R2999" s="248">
        <f t="shared" si="460"/>
        <v>0</v>
      </c>
      <c r="S2999" s="248">
        <f t="shared" si="461"/>
        <v>0</v>
      </c>
      <c r="T2999" s="248">
        <f t="shared" si="462"/>
        <v>0</v>
      </c>
      <c r="U2999" s="248">
        <f t="shared" si="463"/>
        <v>0</v>
      </c>
      <c r="V2999" s="13"/>
      <c r="W2999" s="7"/>
      <c r="AT2999" s="130"/>
      <c r="BF2999" s="33">
        <f t="shared" si="469"/>
        <v>41242</v>
      </c>
      <c r="BG2999" s="34">
        <f t="shared" si="464"/>
        <v>82.88000000000001</v>
      </c>
      <c r="BH2999" s="32">
        <f t="shared" si="465"/>
        <v>1</v>
      </c>
      <c r="BI2999" s="32">
        <f t="shared" si="466"/>
        <v>0</v>
      </c>
      <c r="BJ2999" s="69">
        <f t="shared" si="467"/>
        <v>0</v>
      </c>
      <c r="BK2999" s="158" t="str">
        <f t="shared" si="468"/>
        <v/>
      </c>
    </row>
    <row r="3000" spans="1:63" ht="12" customHeight="1" x14ac:dyDescent="0.2">
      <c r="A3000" s="8"/>
      <c r="B3000" s="7"/>
      <c r="C3000" s="7"/>
      <c r="D3000" s="7"/>
      <c r="E3000" s="7"/>
      <c r="F3000" s="7"/>
      <c r="G3000" s="7"/>
      <c r="H3000" s="7"/>
      <c r="I3000" s="10"/>
      <c r="J3000" s="25"/>
      <c r="K3000" s="250"/>
      <c r="L3000" s="31"/>
      <c r="M3000" s="9"/>
      <c r="N3000" s="11" t="s">
        <v>25</v>
      </c>
      <c r="O3000" s="39"/>
      <c r="P3000" s="47"/>
      <c r="Q3000" s="13"/>
      <c r="R3000" s="248">
        <f t="shared" si="460"/>
        <v>0</v>
      </c>
      <c r="S3000" s="248">
        <f t="shared" si="461"/>
        <v>0</v>
      </c>
      <c r="T3000" s="248">
        <f t="shared" si="462"/>
        <v>0</v>
      </c>
      <c r="U3000" s="248">
        <f t="shared" si="463"/>
        <v>0</v>
      </c>
      <c r="V3000" s="13"/>
      <c r="W3000" s="7"/>
      <c r="AT3000" s="130"/>
      <c r="BF3000" s="33">
        <f t="shared" si="469"/>
        <v>41242</v>
      </c>
      <c r="BG3000" s="34">
        <f t="shared" si="464"/>
        <v>82.88000000000001</v>
      </c>
      <c r="BH3000" s="32">
        <f t="shared" si="465"/>
        <v>1</v>
      </c>
      <c r="BI3000" s="32">
        <f t="shared" si="466"/>
        <v>0</v>
      </c>
      <c r="BJ3000" s="69">
        <f t="shared" si="467"/>
        <v>0</v>
      </c>
      <c r="BK3000" s="158" t="str">
        <f t="shared" si="468"/>
        <v/>
      </c>
    </row>
    <row r="3001" spans="1:63" ht="12" customHeight="1" x14ac:dyDescent="0.2">
      <c r="A3001" s="8"/>
      <c r="B3001" s="7"/>
      <c r="C3001" s="7"/>
      <c r="D3001" s="7"/>
      <c r="E3001" s="7"/>
      <c r="F3001" s="7"/>
      <c r="G3001" s="7"/>
      <c r="H3001" s="7"/>
      <c r="I3001" s="10"/>
      <c r="J3001" s="25"/>
      <c r="K3001" s="250"/>
      <c r="L3001" s="31"/>
      <c r="M3001" s="9"/>
      <c r="N3001" s="11" t="s">
        <v>25</v>
      </c>
      <c r="O3001" s="39"/>
      <c r="P3001" s="47"/>
      <c r="Q3001" s="13"/>
      <c r="R3001" s="248">
        <f t="shared" si="460"/>
        <v>0</v>
      </c>
      <c r="S3001" s="248">
        <f t="shared" si="461"/>
        <v>0</v>
      </c>
      <c r="T3001" s="248">
        <f t="shared" si="462"/>
        <v>0</v>
      </c>
      <c r="U3001" s="248">
        <f t="shared" si="463"/>
        <v>0</v>
      </c>
      <c r="V3001" s="13"/>
      <c r="W3001" s="7"/>
      <c r="AT3001" s="130"/>
      <c r="BF3001" s="33">
        <f t="shared" si="469"/>
        <v>41242</v>
      </c>
      <c r="BG3001" s="34">
        <f t="shared" si="464"/>
        <v>82.88000000000001</v>
      </c>
      <c r="BH3001" s="32">
        <f t="shared" si="465"/>
        <v>1</v>
      </c>
      <c r="BI3001" s="32">
        <f t="shared" si="466"/>
        <v>0</v>
      </c>
      <c r="BJ3001" s="69">
        <f t="shared" si="467"/>
        <v>0</v>
      </c>
      <c r="BK3001" s="158" t="str">
        <f t="shared" si="468"/>
        <v/>
      </c>
    </row>
    <row r="3002" spans="1:63" ht="12" customHeight="1" x14ac:dyDescent="0.2">
      <c r="A3002" s="8"/>
      <c r="B3002" s="7"/>
      <c r="C3002" s="7"/>
      <c r="D3002" s="7"/>
      <c r="E3002" s="7"/>
      <c r="F3002" s="7"/>
      <c r="G3002" s="7"/>
      <c r="H3002" s="7"/>
      <c r="I3002" s="10"/>
      <c r="J3002" s="25"/>
      <c r="K3002" s="250"/>
      <c r="L3002" s="31"/>
      <c r="M3002" s="9"/>
      <c r="N3002" s="11" t="s">
        <v>25</v>
      </c>
      <c r="O3002" s="39"/>
      <c r="P3002" s="47"/>
      <c r="Q3002" s="13"/>
      <c r="R3002" s="248">
        <f t="shared" si="460"/>
        <v>0</v>
      </c>
      <c r="S3002" s="248">
        <f t="shared" si="461"/>
        <v>0</v>
      </c>
      <c r="T3002" s="248">
        <f t="shared" si="462"/>
        <v>0</v>
      </c>
      <c r="U3002" s="248">
        <f t="shared" si="463"/>
        <v>0</v>
      </c>
      <c r="V3002" s="13"/>
      <c r="W3002" s="7"/>
      <c r="AT3002" s="130"/>
      <c r="BF3002" s="33">
        <f t="shared" si="469"/>
        <v>41242</v>
      </c>
      <c r="BG3002" s="34">
        <f t="shared" si="464"/>
        <v>82.88000000000001</v>
      </c>
      <c r="BH3002" s="32">
        <f t="shared" si="465"/>
        <v>1</v>
      </c>
      <c r="BI3002" s="32">
        <f t="shared" si="466"/>
        <v>0</v>
      </c>
      <c r="BJ3002" s="69">
        <f t="shared" si="467"/>
        <v>0</v>
      </c>
      <c r="BK3002" s="158" t="str">
        <f t="shared" si="468"/>
        <v/>
      </c>
    </row>
    <row r="3003" spans="1:63" ht="12" customHeight="1" x14ac:dyDescent="0.2">
      <c r="A3003" s="8"/>
      <c r="B3003" s="7"/>
      <c r="C3003" s="7"/>
      <c r="D3003" s="7"/>
      <c r="E3003" s="7"/>
      <c r="F3003" s="7"/>
      <c r="G3003" s="7"/>
      <c r="H3003" s="7"/>
      <c r="I3003" s="10"/>
      <c r="J3003" s="25"/>
      <c r="K3003" s="250"/>
      <c r="L3003" s="31"/>
      <c r="M3003" s="9"/>
      <c r="N3003" s="11" t="s">
        <v>25</v>
      </c>
      <c r="O3003" s="39"/>
      <c r="P3003" s="47"/>
      <c r="Q3003" s="13"/>
      <c r="R3003" s="248">
        <f t="shared" si="460"/>
        <v>0</v>
      </c>
      <c r="S3003" s="248">
        <f t="shared" si="461"/>
        <v>0</v>
      </c>
      <c r="T3003" s="248">
        <f t="shared" si="462"/>
        <v>0</v>
      </c>
      <c r="U3003" s="248">
        <f t="shared" si="463"/>
        <v>0</v>
      </c>
      <c r="V3003" s="13"/>
      <c r="W3003" s="7"/>
      <c r="AT3003" s="130"/>
      <c r="BF3003" s="33">
        <f t="shared" si="469"/>
        <v>41242</v>
      </c>
      <c r="BG3003" s="34">
        <f t="shared" si="464"/>
        <v>82.88000000000001</v>
      </c>
      <c r="BH3003" s="32">
        <f t="shared" si="465"/>
        <v>1</v>
      </c>
      <c r="BI3003" s="32">
        <f t="shared" si="466"/>
        <v>0</v>
      </c>
      <c r="BJ3003" s="69">
        <f t="shared" si="467"/>
        <v>0</v>
      </c>
      <c r="BK3003" s="158" t="str">
        <f t="shared" si="468"/>
        <v/>
      </c>
    </row>
    <row r="3004" spans="1:63" ht="12" customHeight="1" x14ac:dyDescent="0.2">
      <c r="A3004" s="8"/>
      <c r="B3004" s="7"/>
      <c r="C3004" s="7"/>
      <c r="D3004" s="7"/>
      <c r="E3004" s="7"/>
      <c r="F3004" s="7"/>
      <c r="G3004" s="7"/>
      <c r="H3004" s="7"/>
      <c r="I3004" s="10"/>
      <c r="J3004" s="25"/>
      <c r="K3004" s="250"/>
      <c r="L3004" s="31"/>
      <c r="M3004" s="9"/>
      <c r="N3004" s="11" t="s">
        <v>25</v>
      </c>
      <c r="O3004" s="39"/>
      <c r="P3004" s="47"/>
      <c r="Q3004" s="13"/>
      <c r="R3004" s="248">
        <f t="shared" si="460"/>
        <v>0</v>
      </c>
      <c r="S3004" s="248">
        <f t="shared" si="461"/>
        <v>0</v>
      </c>
      <c r="T3004" s="248">
        <f t="shared" si="462"/>
        <v>0</v>
      </c>
      <c r="U3004" s="248">
        <f t="shared" si="463"/>
        <v>0</v>
      </c>
      <c r="V3004" s="13"/>
      <c r="W3004" s="7"/>
      <c r="AT3004" s="130"/>
      <c r="BF3004" s="33">
        <f t="shared" si="469"/>
        <v>41242</v>
      </c>
      <c r="BG3004" s="34">
        <f t="shared" si="464"/>
        <v>82.88000000000001</v>
      </c>
      <c r="BH3004" s="32">
        <f t="shared" si="465"/>
        <v>1</v>
      </c>
      <c r="BI3004" s="32">
        <f t="shared" si="466"/>
        <v>0</v>
      </c>
      <c r="BJ3004" s="69">
        <f t="shared" si="467"/>
        <v>0</v>
      </c>
      <c r="BK3004" s="158" t="str">
        <f t="shared" si="468"/>
        <v/>
      </c>
    </row>
    <row r="3005" spans="1:63" ht="12" customHeight="1" x14ac:dyDescent="0.2">
      <c r="A3005" s="8"/>
      <c r="B3005" s="7"/>
      <c r="C3005" s="7"/>
      <c r="D3005" s="7"/>
      <c r="E3005" s="7"/>
      <c r="F3005" s="7"/>
      <c r="G3005" s="7"/>
      <c r="H3005" s="7"/>
      <c r="I3005" s="10"/>
      <c r="J3005" s="25"/>
      <c r="K3005" s="250"/>
      <c r="L3005" s="31"/>
      <c r="M3005" s="9"/>
      <c r="N3005" s="11" t="s">
        <v>25</v>
      </c>
      <c r="O3005" s="39"/>
      <c r="P3005" s="47"/>
      <c r="Q3005" s="13"/>
      <c r="R3005" s="248">
        <f t="shared" si="460"/>
        <v>0</v>
      </c>
      <c r="S3005" s="248">
        <f t="shared" si="461"/>
        <v>0</v>
      </c>
      <c r="T3005" s="248">
        <f t="shared" si="462"/>
        <v>0</v>
      </c>
      <c r="U3005" s="248">
        <f t="shared" si="463"/>
        <v>0</v>
      </c>
      <c r="V3005" s="13"/>
      <c r="W3005" s="7"/>
      <c r="AT3005" s="130"/>
      <c r="BF3005" s="33">
        <f t="shared" si="469"/>
        <v>41242</v>
      </c>
      <c r="BG3005" s="34">
        <f t="shared" si="464"/>
        <v>82.88000000000001</v>
      </c>
      <c r="BH3005" s="32">
        <f t="shared" si="465"/>
        <v>1</v>
      </c>
      <c r="BI3005" s="32">
        <f t="shared" si="466"/>
        <v>0</v>
      </c>
      <c r="BJ3005" s="69">
        <f t="shared" si="467"/>
        <v>0</v>
      </c>
      <c r="BK3005" s="158" t="str">
        <f t="shared" si="468"/>
        <v/>
      </c>
    </row>
    <row r="3006" spans="1:63" ht="12" customHeight="1" x14ac:dyDescent="0.2">
      <c r="A3006" s="8"/>
      <c r="B3006" s="7"/>
      <c r="C3006" s="7"/>
      <c r="D3006" s="7"/>
      <c r="E3006" s="7"/>
      <c r="F3006" s="7"/>
      <c r="G3006" s="7"/>
      <c r="H3006" s="7"/>
      <c r="I3006" s="10"/>
      <c r="J3006" s="25"/>
      <c r="K3006" s="250"/>
      <c r="L3006" s="31"/>
      <c r="M3006" s="9"/>
      <c r="N3006" s="11" t="s">
        <v>25</v>
      </c>
      <c r="O3006" s="39"/>
      <c r="P3006" s="47"/>
      <c r="Q3006" s="13"/>
      <c r="R3006" s="248">
        <f t="shared" si="460"/>
        <v>0</v>
      </c>
      <c r="S3006" s="248">
        <f t="shared" si="461"/>
        <v>0</v>
      </c>
      <c r="T3006" s="248">
        <f t="shared" si="462"/>
        <v>0</v>
      </c>
      <c r="U3006" s="248">
        <f t="shared" si="463"/>
        <v>0</v>
      </c>
      <c r="V3006" s="13"/>
      <c r="W3006" s="7"/>
      <c r="AT3006" s="130"/>
      <c r="BF3006" s="33">
        <f t="shared" si="469"/>
        <v>41242</v>
      </c>
      <c r="BG3006" s="34">
        <f t="shared" si="464"/>
        <v>82.88000000000001</v>
      </c>
      <c r="BH3006" s="32">
        <f t="shared" si="465"/>
        <v>1</v>
      </c>
      <c r="BI3006" s="32">
        <f t="shared" si="466"/>
        <v>0</v>
      </c>
      <c r="BJ3006" s="69">
        <f t="shared" si="467"/>
        <v>0</v>
      </c>
      <c r="BK3006" s="158" t="str">
        <f t="shared" si="468"/>
        <v/>
      </c>
    </row>
    <row r="3007" spans="1:63" ht="12" customHeight="1" x14ac:dyDescent="0.2">
      <c r="A3007" s="8"/>
      <c r="B3007" s="7"/>
      <c r="C3007" s="7"/>
      <c r="D3007" s="7"/>
      <c r="E3007" s="7"/>
      <c r="F3007" s="7"/>
      <c r="G3007" s="7"/>
      <c r="H3007" s="7"/>
      <c r="I3007" s="10"/>
      <c r="J3007" s="25"/>
      <c r="K3007" s="250"/>
      <c r="L3007" s="31"/>
      <c r="M3007" s="9"/>
      <c r="N3007" s="11" t="s">
        <v>25</v>
      </c>
      <c r="O3007" s="39"/>
      <c r="P3007" s="47"/>
      <c r="Q3007" s="13"/>
      <c r="R3007" s="248">
        <f t="shared" si="460"/>
        <v>0</v>
      </c>
      <c r="S3007" s="248">
        <f t="shared" si="461"/>
        <v>0</v>
      </c>
      <c r="T3007" s="248">
        <f t="shared" si="462"/>
        <v>0</v>
      </c>
      <c r="U3007" s="248">
        <f t="shared" si="463"/>
        <v>0</v>
      </c>
      <c r="V3007" s="13"/>
      <c r="W3007" s="7"/>
      <c r="AT3007" s="130"/>
      <c r="BF3007" s="33">
        <f t="shared" si="469"/>
        <v>41242</v>
      </c>
      <c r="BG3007" s="34">
        <f t="shared" si="464"/>
        <v>82.88000000000001</v>
      </c>
      <c r="BH3007" s="32">
        <f t="shared" si="465"/>
        <v>1</v>
      </c>
      <c r="BI3007" s="32">
        <f t="shared" si="466"/>
        <v>0</v>
      </c>
      <c r="BJ3007" s="69">
        <f t="shared" si="467"/>
        <v>0</v>
      </c>
      <c r="BK3007" s="158" t="str">
        <f t="shared" si="468"/>
        <v/>
      </c>
    </row>
    <row r="3008" spans="1:63" ht="12" customHeight="1" x14ac:dyDescent="0.2">
      <c r="A3008" s="8"/>
      <c r="B3008" s="7"/>
      <c r="C3008" s="7"/>
      <c r="D3008" s="7"/>
      <c r="E3008" s="7"/>
      <c r="F3008" s="7"/>
      <c r="G3008" s="7"/>
      <c r="H3008" s="7"/>
      <c r="I3008" s="10"/>
      <c r="J3008" s="25"/>
      <c r="K3008" s="250"/>
      <c r="L3008" s="31"/>
      <c r="M3008" s="9"/>
      <c r="N3008" s="11" t="s">
        <v>25</v>
      </c>
      <c r="O3008" s="39"/>
      <c r="P3008" s="47"/>
      <c r="Q3008" s="13"/>
      <c r="R3008" s="248">
        <f t="shared" si="460"/>
        <v>0</v>
      </c>
      <c r="S3008" s="248">
        <f t="shared" si="461"/>
        <v>0</v>
      </c>
      <c r="T3008" s="248">
        <f t="shared" si="462"/>
        <v>0</v>
      </c>
      <c r="U3008" s="248">
        <f t="shared" si="463"/>
        <v>0</v>
      </c>
      <c r="V3008" s="13"/>
      <c r="W3008" s="7"/>
      <c r="AT3008" s="130"/>
      <c r="BF3008" s="33">
        <f t="shared" si="469"/>
        <v>41242</v>
      </c>
      <c r="BG3008" s="34">
        <f t="shared" si="464"/>
        <v>82.88000000000001</v>
      </c>
      <c r="BH3008" s="32">
        <f t="shared" si="465"/>
        <v>1</v>
      </c>
      <c r="BI3008" s="32">
        <f t="shared" si="466"/>
        <v>0</v>
      </c>
      <c r="BJ3008" s="69">
        <f t="shared" si="467"/>
        <v>0</v>
      </c>
      <c r="BK3008" s="158" t="str">
        <f t="shared" si="468"/>
        <v/>
      </c>
    </row>
    <row r="3009" spans="1:63" ht="12" customHeight="1" x14ac:dyDescent="0.2">
      <c r="A3009" s="8"/>
      <c r="B3009" s="7"/>
      <c r="C3009" s="7"/>
      <c r="D3009" s="7"/>
      <c r="E3009" s="7"/>
      <c r="F3009" s="7"/>
      <c r="G3009" s="7"/>
      <c r="H3009" s="7"/>
      <c r="I3009" s="10"/>
      <c r="J3009" s="25"/>
      <c r="K3009" s="250"/>
      <c r="L3009" s="31"/>
      <c r="M3009" s="9"/>
      <c r="N3009" s="11" t="s">
        <v>25</v>
      </c>
      <c r="O3009" s="39"/>
      <c r="P3009" s="47"/>
      <c r="Q3009" s="13"/>
      <c r="R3009" s="248">
        <f t="shared" si="460"/>
        <v>0</v>
      </c>
      <c r="S3009" s="248">
        <f t="shared" si="461"/>
        <v>0</v>
      </c>
      <c r="T3009" s="248">
        <f t="shared" si="462"/>
        <v>0</v>
      </c>
      <c r="U3009" s="248">
        <f t="shared" si="463"/>
        <v>0</v>
      </c>
      <c r="V3009" s="13"/>
      <c r="W3009" s="7"/>
      <c r="AT3009" s="130"/>
      <c r="BF3009" s="33">
        <f t="shared" si="469"/>
        <v>41242</v>
      </c>
      <c r="BG3009" s="34">
        <f t="shared" si="464"/>
        <v>82.88000000000001</v>
      </c>
      <c r="BH3009" s="32">
        <f t="shared" si="465"/>
        <v>1</v>
      </c>
      <c r="BI3009" s="32">
        <f t="shared" si="466"/>
        <v>0</v>
      </c>
      <c r="BJ3009" s="69">
        <f t="shared" si="467"/>
        <v>0</v>
      </c>
      <c r="BK3009" s="158" t="str">
        <f t="shared" si="468"/>
        <v/>
      </c>
    </row>
    <row r="3010" spans="1:63" ht="12" customHeight="1" x14ac:dyDescent="0.2">
      <c r="A3010" s="8"/>
      <c r="B3010" s="7"/>
      <c r="C3010" s="7"/>
      <c r="D3010" s="7"/>
      <c r="E3010" s="7"/>
      <c r="F3010" s="7"/>
      <c r="G3010" s="7"/>
      <c r="H3010" s="7"/>
      <c r="I3010" s="10"/>
      <c r="J3010" s="25"/>
      <c r="K3010" s="250"/>
      <c r="L3010" s="31"/>
      <c r="M3010" s="9"/>
      <c r="N3010" s="11" t="s">
        <v>25</v>
      </c>
      <c r="O3010" s="39"/>
      <c r="P3010" s="47"/>
      <c r="Q3010" s="13"/>
      <c r="R3010" s="248">
        <f t="shared" si="460"/>
        <v>0</v>
      </c>
      <c r="S3010" s="248">
        <f t="shared" si="461"/>
        <v>0</v>
      </c>
      <c r="T3010" s="248">
        <f t="shared" si="462"/>
        <v>0</v>
      </c>
      <c r="U3010" s="248">
        <f t="shared" si="463"/>
        <v>0</v>
      </c>
      <c r="V3010" s="13"/>
      <c r="W3010" s="7"/>
      <c r="AT3010" s="130"/>
      <c r="BF3010" s="33">
        <f t="shared" si="469"/>
        <v>41242</v>
      </c>
      <c r="BG3010" s="34">
        <f t="shared" si="464"/>
        <v>82.88000000000001</v>
      </c>
      <c r="BH3010" s="32">
        <f t="shared" si="465"/>
        <v>1</v>
      </c>
      <c r="BI3010" s="32">
        <f t="shared" si="466"/>
        <v>0</v>
      </c>
      <c r="BJ3010" s="69">
        <f t="shared" si="467"/>
        <v>0</v>
      </c>
      <c r="BK3010" s="158" t="str">
        <f t="shared" si="468"/>
        <v/>
      </c>
    </row>
    <row r="3011" spans="1:63" ht="12" customHeight="1" x14ac:dyDescent="0.2">
      <c r="A3011" s="8"/>
      <c r="B3011" s="7"/>
      <c r="C3011" s="7"/>
      <c r="D3011" s="7"/>
      <c r="E3011" s="7"/>
      <c r="F3011" s="7"/>
      <c r="G3011" s="7"/>
      <c r="H3011" s="7"/>
      <c r="I3011" s="10"/>
      <c r="J3011" s="25"/>
      <c r="K3011" s="250"/>
      <c r="L3011" s="31"/>
      <c r="M3011" s="9"/>
      <c r="N3011" s="11" t="s">
        <v>25</v>
      </c>
      <c r="O3011" s="39"/>
      <c r="P3011" s="47"/>
      <c r="Q3011" s="13"/>
      <c r="R3011" s="248">
        <f t="shared" si="460"/>
        <v>0</v>
      </c>
      <c r="S3011" s="248">
        <f t="shared" si="461"/>
        <v>0</v>
      </c>
      <c r="T3011" s="248">
        <f t="shared" si="462"/>
        <v>0</v>
      </c>
      <c r="U3011" s="248">
        <f t="shared" si="463"/>
        <v>0</v>
      </c>
      <c r="V3011" s="13"/>
      <c r="W3011" s="7"/>
      <c r="AT3011" s="130"/>
      <c r="BF3011" s="33">
        <f t="shared" si="469"/>
        <v>41242</v>
      </c>
      <c r="BG3011" s="34">
        <f t="shared" si="464"/>
        <v>82.88000000000001</v>
      </c>
      <c r="BH3011" s="32">
        <f t="shared" si="465"/>
        <v>1</v>
      </c>
      <c r="BI3011" s="32">
        <f t="shared" si="466"/>
        <v>0</v>
      </c>
      <c r="BJ3011" s="69">
        <f t="shared" si="467"/>
        <v>0</v>
      </c>
      <c r="BK3011" s="158" t="str">
        <f t="shared" si="468"/>
        <v/>
      </c>
    </row>
    <row r="3012" spans="1:63" ht="12" customHeight="1" x14ac:dyDescent="0.2">
      <c r="A3012" s="8"/>
      <c r="B3012" s="7"/>
      <c r="C3012" s="7"/>
      <c r="D3012" s="7"/>
      <c r="E3012" s="7"/>
      <c r="F3012" s="7"/>
      <c r="G3012" s="7"/>
      <c r="H3012" s="7"/>
      <c r="I3012" s="10"/>
      <c r="J3012" s="25"/>
      <c r="K3012" s="250"/>
      <c r="L3012" s="31"/>
      <c r="M3012" s="9"/>
      <c r="N3012" s="11" t="s">
        <v>25</v>
      </c>
      <c r="O3012" s="39"/>
      <c r="P3012" s="47"/>
      <c r="Q3012" s="13"/>
      <c r="R3012" s="248">
        <f t="shared" si="460"/>
        <v>0</v>
      </c>
      <c r="S3012" s="248">
        <f t="shared" si="461"/>
        <v>0</v>
      </c>
      <c r="T3012" s="248">
        <f t="shared" si="462"/>
        <v>0</v>
      </c>
      <c r="U3012" s="248">
        <f t="shared" si="463"/>
        <v>0</v>
      </c>
      <c r="V3012" s="13"/>
      <c r="W3012" s="7"/>
      <c r="AT3012" s="130"/>
      <c r="BF3012" s="33">
        <f t="shared" si="469"/>
        <v>41242</v>
      </c>
      <c r="BG3012" s="34">
        <f t="shared" si="464"/>
        <v>82.88000000000001</v>
      </c>
      <c r="BH3012" s="32">
        <f t="shared" si="465"/>
        <v>1</v>
      </c>
      <c r="BI3012" s="32">
        <f t="shared" si="466"/>
        <v>0</v>
      </c>
      <c r="BJ3012" s="69">
        <f t="shared" si="467"/>
        <v>0</v>
      </c>
      <c r="BK3012" s="158" t="str">
        <f t="shared" si="468"/>
        <v/>
      </c>
    </row>
    <row r="3013" spans="1:63" ht="12" customHeight="1" x14ac:dyDescent="0.2">
      <c r="A3013" s="8"/>
      <c r="B3013" s="7"/>
      <c r="C3013" s="7"/>
      <c r="D3013" s="7"/>
      <c r="E3013" s="7"/>
      <c r="F3013" s="7"/>
      <c r="G3013" s="7"/>
      <c r="H3013" s="7"/>
      <c r="I3013" s="10"/>
      <c r="J3013" s="25"/>
      <c r="K3013" s="250"/>
      <c r="L3013" s="31"/>
      <c r="M3013" s="9"/>
      <c r="N3013" s="11" t="s">
        <v>25</v>
      </c>
      <c r="O3013" s="39"/>
      <c r="P3013" s="47"/>
      <c r="Q3013" s="13"/>
      <c r="R3013" s="248">
        <f t="shared" si="460"/>
        <v>0</v>
      </c>
      <c r="S3013" s="248">
        <f t="shared" si="461"/>
        <v>0</v>
      </c>
      <c r="T3013" s="248">
        <f t="shared" si="462"/>
        <v>0</v>
      </c>
      <c r="U3013" s="248">
        <f t="shared" si="463"/>
        <v>0</v>
      </c>
      <c r="V3013" s="13"/>
      <c r="W3013" s="7"/>
      <c r="AT3013" s="130"/>
      <c r="BF3013" s="33">
        <f t="shared" si="469"/>
        <v>41242</v>
      </c>
      <c r="BG3013" s="34">
        <f t="shared" si="464"/>
        <v>82.88000000000001</v>
      </c>
      <c r="BH3013" s="32">
        <f t="shared" si="465"/>
        <v>1</v>
      </c>
      <c r="BI3013" s="32">
        <f t="shared" si="466"/>
        <v>0</v>
      </c>
      <c r="BJ3013" s="69">
        <f t="shared" si="467"/>
        <v>0</v>
      </c>
      <c r="BK3013" s="158" t="str">
        <f t="shared" si="468"/>
        <v/>
      </c>
    </row>
    <row r="3014" spans="1:63" ht="12" customHeight="1" x14ac:dyDescent="0.2">
      <c r="A3014" s="8"/>
      <c r="B3014" s="7"/>
      <c r="C3014" s="7"/>
      <c r="D3014" s="7"/>
      <c r="E3014" s="7"/>
      <c r="F3014" s="7"/>
      <c r="G3014" s="7"/>
      <c r="H3014" s="7"/>
      <c r="I3014" s="10"/>
      <c r="J3014" s="25"/>
      <c r="K3014" s="250"/>
      <c r="L3014" s="31"/>
      <c r="M3014" s="9"/>
      <c r="N3014" s="11" t="s">
        <v>25</v>
      </c>
      <c r="O3014" s="39"/>
      <c r="P3014" s="47"/>
      <c r="Q3014" s="13"/>
      <c r="R3014" s="248">
        <f t="shared" si="460"/>
        <v>0</v>
      </c>
      <c r="S3014" s="248">
        <f t="shared" si="461"/>
        <v>0</v>
      </c>
      <c r="T3014" s="248">
        <f t="shared" si="462"/>
        <v>0</v>
      </c>
      <c r="U3014" s="248">
        <f t="shared" si="463"/>
        <v>0</v>
      </c>
      <c r="V3014" s="13"/>
      <c r="W3014" s="7"/>
      <c r="AT3014" s="130"/>
      <c r="BF3014" s="33">
        <f t="shared" si="469"/>
        <v>41242</v>
      </c>
      <c r="BG3014" s="34">
        <f t="shared" si="464"/>
        <v>82.88000000000001</v>
      </c>
      <c r="BH3014" s="32">
        <f t="shared" si="465"/>
        <v>1</v>
      </c>
      <c r="BI3014" s="32">
        <f t="shared" si="466"/>
        <v>0</v>
      </c>
      <c r="BJ3014" s="69">
        <f t="shared" si="467"/>
        <v>0</v>
      </c>
      <c r="BK3014" s="158" t="str">
        <f t="shared" si="468"/>
        <v/>
      </c>
    </row>
    <row r="3015" spans="1:63" ht="12" customHeight="1" x14ac:dyDescent="0.2">
      <c r="A3015" s="8"/>
      <c r="B3015" s="7"/>
      <c r="C3015" s="7"/>
      <c r="D3015" s="7"/>
      <c r="E3015" s="7"/>
      <c r="F3015" s="7"/>
      <c r="G3015" s="7"/>
      <c r="H3015" s="7"/>
      <c r="I3015" s="10"/>
      <c r="J3015" s="25"/>
      <c r="K3015" s="250"/>
      <c r="L3015" s="31"/>
      <c r="M3015" s="9"/>
      <c r="N3015" s="11" t="s">
        <v>25</v>
      </c>
      <c r="O3015" s="39"/>
      <c r="P3015" s="47"/>
      <c r="Q3015" s="13"/>
      <c r="R3015" s="248">
        <f t="shared" si="460"/>
        <v>0</v>
      </c>
      <c r="S3015" s="248">
        <f t="shared" si="461"/>
        <v>0</v>
      </c>
      <c r="T3015" s="248">
        <f t="shared" si="462"/>
        <v>0</v>
      </c>
      <c r="U3015" s="248">
        <f t="shared" si="463"/>
        <v>0</v>
      </c>
      <c r="V3015" s="13"/>
      <c r="W3015" s="7"/>
      <c r="AT3015" s="130"/>
      <c r="BF3015" s="33">
        <f t="shared" si="469"/>
        <v>41242</v>
      </c>
      <c r="BG3015" s="34">
        <f t="shared" si="464"/>
        <v>82.88000000000001</v>
      </c>
      <c r="BH3015" s="32">
        <f t="shared" si="465"/>
        <v>1</v>
      </c>
      <c r="BI3015" s="32">
        <f t="shared" si="466"/>
        <v>0</v>
      </c>
      <c r="BJ3015" s="69">
        <f t="shared" si="467"/>
        <v>0</v>
      </c>
      <c r="BK3015" s="158" t="str">
        <f t="shared" si="468"/>
        <v/>
      </c>
    </row>
    <row r="3016" spans="1:63" ht="12" customHeight="1" x14ac:dyDescent="0.2">
      <c r="A3016" s="8"/>
      <c r="B3016" s="7"/>
      <c r="C3016" s="7"/>
      <c r="D3016" s="7"/>
      <c r="E3016" s="7"/>
      <c r="F3016" s="7"/>
      <c r="G3016" s="7"/>
      <c r="H3016" s="7"/>
      <c r="I3016" s="10"/>
      <c r="J3016" s="25"/>
      <c r="K3016" s="250"/>
      <c r="L3016" s="31"/>
      <c r="M3016" s="9"/>
      <c r="N3016" s="11" t="s">
        <v>25</v>
      </c>
      <c r="O3016" s="39"/>
      <c r="P3016" s="47"/>
      <c r="Q3016" s="13"/>
      <c r="R3016" s="248">
        <f t="shared" si="460"/>
        <v>0</v>
      </c>
      <c r="S3016" s="248">
        <f t="shared" si="461"/>
        <v>0</v>
      </c>
      <c r="T3016" s="248">
        <f t="shared" si="462"/>
        <v>0</v>
      </c>
      <c r="U3016" s="248">
        <f t="shared" si="463"/>
        <v>0</v>
      </c>
      <c r="V3016" s="13"/>
      <c r="W3016" s="7"/>
      <c r="AT3016" s="130"/>
      <c r="BF3016" s="33">
        <f t="shared" si="469"/>
        <v>41242</v>
      </c>
      <c r="BG3016" s="34">
        <f t="shared" si="464"/>
        <v>82.88000000000001</v>
      </c>
      <c r="BH3016" s="32">
        <f t="shared" si="465"/>
        <v>1</v>
      </c>
      <c r="BI3016" s="32">
        <f t="shared" si="466"/>
        <v>0</v>
      </c>
      <c r="BJ3016" s="69">
        <f t="shared" si="467"/>
        <v>0</v>
      </c>
      <c r="BK3016" s="158" t="str">
        <f t="shared" si="468"/>
        <v/>
      </c>
    </row>
    <row r="3017" spans="1:63" ht="12" customHeight="1" x14ac:dyDescent="0.2">
      <c r="A3017" s="8"/>
      <c r="B3017" s="7"/>
      <c r="C3017" s="7"/>
      <c r="D3017" s="7"/>
      <c r="E3017" s="7"/>
      <c r="F3017" s="7"/>
      <c r="G3017" s="7"/>
      <c r="H3017" s="7"/>
      <c r="I3017" s="10"/>
      <c r="J3017" s="25"/>
      <c r="K3017" s="250"/>
      <c r="L3017" s="31"/>
      <c r="M3017" s="9"/>
      <c r="N3017" s="11" t="s">
        <v>25</v>
      </c>
      <c r="O3017" s="39"/>
      <c r="P3017" s="47"/>
      <c r="Q3017" s="13"/>
      <c r="R3017" s="248">
        <f t="shared" si="460"/>
        <v>0</v>
      </c>
      <c r="S3017" s="248">
        <f t="shared" si="461"/>
        <v>0</v>
      </c>
      <c r="T3017" s="248">
        <f t="shared" si="462"/>
        <v>0</v>
      </c>
      <c r="U3017" s="248">
        <f t="shared" si="463"/>
        <v>0</v>
      </c>
      <c r="V3017" s="13"/>
      <c r="W3017" s="7"/>
      <c r="AT3017" s="130"/>
      <c r="BF3017" s="33">
        <f t="shared" si="469"/>
        <v>41242</v>
      </c>
      <c r="BG3017" s="34">
        <f t="shared" si="464"/>
        <v>82.88000000000001</v>
      </c>
      <c r="BH3017" s="32">
        <f t="shared" si="465"/>
        <v>1</v>
      </c>
      <c r="BI3017" s="32">
        <f t="shared" si="466"/>
        <v>0</v>
      </c>
      <c r="BJ3017" s="69">
        <f t="shared" si="467"/>
        <v>0</v>
      </c>
      <c r="BK3017" s="158" t="str">
        <f t="shared" si="468"/>
        <v/>
      </c>
    </row>
    <row r="3018" spans="1:63" ht="12" customHeight="1" x14ac:dyDescent="0.2">
      <c r="A3018" s="8"/>
      <c r="B3018" s="7"/>
      <c r="C3018" s="7"/>
      <c r="D3018" s="7"/>
      <c r="E3018" s="7"/>
      <c r="F3018" s="7"/>
      <c r="G3018" s="7"/>
      <c r="H3018" s="7"/>
      <c r="I3018" s="10"/>
      <c r="J3018" s="25"/>
      <c r="K3018" s="250"/>
      <c r="L3018" s="31"/>
      <c r="M3018" s="9"/>
      <c r="N3018" s="11" t="s">
        <v>25</v>
      </c>
      <c r="O3018" s="39"/>
      <c r="P3018" s="47"/>
      <c r="Q3018" s="13"/>
      <c r="R3018" s="248">
        <f t="shared" si="460"/>
        <v>0</v>
      </c>
      <c r="S3018" s="248">
        <f t="shared" si="461"/>
        <v>0</v>
      </c>
      <c r="T3018" s="248">
        <f t="shared" si="462"/>
        <v>0</v>
      </c>
      <c r="U3018" s="248">
        <f t="shared" si="463"/>
        <v>0</v>
      </c>
      <c r="V3018" s="13"/>
      <c r="W3018" s="7"/>
      <c r="AT3018" s="130"/>
      <c r="BF3018" s="33">
        <f t="shared" si="469"/>
        <v>41242</v>
      </c>
      <c r="BG3018" s="34">
        <f t="shared" si="464"/>
        <v>82.88000000000001</v>
      </c>
      <c r="BH3018" s="32">
        <f t="shared" si="465"/>
        <v>1</v>
      </c>
      <c r="BI3018" s="32">
        <f t="shared" si="466"/>
        <v>0</v>
      </c>
      <c r="BJ3018" s="69">
        <f t="shared" si="467"/>
        <v>0</v>
      </c>
      <c r="BK3018" s="158" t="str">
        <f t="shared" si="468"/>
        <v/>
      </c>
    </row>
    <row r="3019" spans="1:63" ht="12" customHeight="1" x14ac:dyDescent="0.2">
      <c r="A3019" s="8"/>
      <c r="B3019" s="7"/>
      <c r="C3019" s="7"/>
      <c r="D3019" s="7"/>
      <c r="E3019" s="7"/>
      <c r="F3019" s="7"/>
      <c r="G3019" s="7"/>
      <c r="H3019" s="7"/>
      <c r="I3019" s="10"/>
      <c r="J3019" s="25"/>
      <c r="K3019" s="250"/>
      <c r="L3019" s="31"/>
      <c r="M3019" s="9"/>
      <c r="N3019" s="11" t="s">
        <v>25</v>
      </c>
      <c r="O3019" s="39"/>
      <c r="P3019" s="47"/>
      <c r="Q3019" s="13"/>
      <c r="R3019" s="248">
        <f t="shared" ref="R3019:R3082" si="470">IF(N3019&lt;&gt;"M",ROUND(IF(M3019&lt;&gt;"Y",IF(P3019&lt;&gt;"Y",K3019,K3019*(BH3019-1)),0),ROUNDING),"")</f>
        <v>0</v>
      </c>
      <c r="S3019" s="248">
        <f t="shared" ref="S3019:S3082" si="471">IF(N3019&lt;&gt;"M",ROUND(IF(O3019&gt;0,IF(M3019="Y",BI3019*(1-O3019),IF(BI3019&gt;R3019,R3019 + (BI3019 - R3019)*(1-O3019),BI3019)),BI3019),ROUNDING),"")</f>
        <v>0</v>
      </c>
      <c r="T3019" s="248">
        <f t="shared" ref="T3019:T3082" si="472">IF(N3019&lt;&gt;"M",ROUND(IF(O3019&gt;0,IF(M3019="Y",BJ3019*(1-O3019),IF(BJ3019&gt;R3019,R3019 + (BJ3019 - R3019)*(1-O3019),BJ3019)),BJ3019),ROUNDING),"")</f>
        <v>0</v>
      </c>
      <c r="U3019" s="248">
        <f t="shared" ref="U3019:U3082" si="473">IF(N3019&lt;&gt;"M",ROUND(IF(OR(N3019="P",N3019=""),0,IF(OR(M3019="N",M3019=""),T3019-R3019,T3019)),ROUNDING),"")</f>
        <v>0</v>
      </c>
      <c r="V3019" s="13"/>
      <c r="W3019" s="7"/>
      <c r="AT3019" s="130"/>
      <c r="BF3019" s="33">
        <f t="shared" si="469"/>
        <v>41242</v>
      </c>
      <c r="BG3019" s="34">
        <f t="shared" ref="BG3019:BG3082" si="474">IF(N3019&lt;&gt;"M",BG3018+U3019,BG3018)</f>
        <v>82.88000000000001</v>
      </c>
      <c r="BH3019" s="32">
        <f t="shared" ref="BH3019:BH3082" si="475">IF(L3019&lt;&gt;"",IF(ODDS_TYPE=1,L3019,IF(ODDS_TYPE=2,IF(L3019&gt;0,1+L3019/100,IF(L3019&lt;0,1-100/L3019,1)),IF(ODDS_TYPE=3,1+L3019,IF(ODDS_TYPE=4,1+L3019,IF(ODDS_TYPE=5,IF(L3019&gt;0,1+L3019,1-1/L3019),IF(ODDS_TYPE=6,IF(L3019&gt;=0,L3019+1,1-1/L3019),1)))))),1)</f>
        <v>1</v>
      </c>
      <c r="BI3019" s="32">
        <f t="shared" ref="BI3019:BI3082" si="476">IF(P3019&lt;&gt;"Y",IF(M3019&lt;&gt;"Y",K3019*BH3019,K3019*BH3019 - K3019),IF(M3019&lt;&gt;"Y",K3019*BH3019,K3019))</f>
        <v>0</v>
      </c>
      <c r="BJ3019" s="69">
        <f t="shared" ref="BJ3019:BJ3082" si="477">IF(P3019&lt;&gt;"Y",
IF(M3019&lt;&gt;"Y",
IF(N3019="Y",K3019*BH3019,IF(N3019="P",0,IF(OR(N3019="R",N3019="PU"),K3019,IF(N3019="H",K3019*BH3019*0.5,IF(N3019="HW",K3019*0.5*(1 + BH3019),IF(N3019="HL",K3019*0.5,0)))))),
IF(N3019="Y",K3019*BH3019 - K3019,IF(N3019="P",0,IF(OR(N3019="R",N3019="PU"),0,IF(N3019="H",IF(BH3019&gt;2,0.5*K3019*BH3019 - K3019,0),IF(N3019="HW",K3019*0.5*(1 + BH3019) - K3019,IF(N3019="HL",0,0))))))),
IF(M3019&lt;&gt;"Y",
IF(N3019="Y",K3019*BH3019,IF(N3019="P",0,IF(OR(N3019="R",N3019="PU"),K3019*(BH3019-1),IF(N3019="H",K3019*BH3019*0.5,IF(N3019="HW",K3019*(BH3019-1)*0.5,IF(N3019="HL",K3019*BH3019 - K3019*0.5,0)))))),
IF(N3019="Y",K3019,IF(N3019="P",0,IF(OR(N3019="R",N3019="PU"),0,IF(N3019="H",IF(BH3019&lt;2,K3019*BH3019*0.5 - K3019*(BH3019-1),0),IF(N3019="HW",0,IF(N3019="HL",K3019*0.5,0)))))))
)</f>
        <v>0</v>
      </c>
      <c r="BK3019" s="158" t="str">
        <f t="shared" ref="BK3019:BK3082" si="478">IF(FILT_M=1,IF(LEN(C3019)&gt;0,C3019,""),IF(FILT_M=2,IF(LEN(E3019)&gt;0,E3019,""),IF(FILT_M=3,IF(LEN(F3019)&gt;0,F3019,""),IF(FILT_M=4,IF(LEN(G3019)&gt;0,G3019,""),""))))</f>
        <v/>
      </c>
    </row>
    <row r="3020" spans="1:63" ht="12" customHeight="1" x14ac:dyDescent="0.2">
      <c r="A3020" s="8"/>
      <c r="B3020" s="7"/>
      <c r="C3020" s="7"/>
      <c r="D3020" s="7"/>
      <c r="E3020" s="7"/>
      <c r="F3020" s="7"/>
      <c r="G3020" s="7"/>
      <c r="H3020" s="7"/>
      <c r="I3020" s="10"/>
      <c r="J3020" s="25"/>
      <c r="K3020" s="250"/>
      <c r="L3020" s="31"/>
      <c r="M3020" s="9"/>
      <c r="N3020" s="11" t="s">
        <v>25</v>
      </c>
      <c r="O3020" s="39"/>
      <c r="P3020" s="47"/>
      <c r="Q3020" s="13"/>
      <c r="R3020" s="248">
        <f t="shared" si="470"/>
        <v>0</v>
      </c>
      <c r="S3020" s="248">
        <f t="shared" si="471"/>
        <v>0</v>
      </c>
      <c r="T3020" s="248">
        <f t="shared" si="472"/>
        <v>0</v>
      </c>
      <c r="U3020" s="248">
        <f t="shared" si="473"/>
        <v>0</v>
      </c>
      <c r="V3020" s="13"/>
      <c r="W3020" s="7"/>
      <c r="AT3020" s="130"/>
      <c r="BF3020" s="33">
        <f t="shared" ref="BF3020:BF3083" si="479">IF(A3020&gt;2,A3020,BF3019)</f>
        <v>41242</v>
      </c>
      <c r="BG3020" s="34">
        <f t="shared" si="474"/>
        <v>82.88000000000001</v>
      </c>
      <c r="BH3020" s="32">
        <f t="shared" si="475"/>
        <v>1</v>
      </c>
      <c r="BI3020" s="32">
        <f t="shared" si="476"/>
        <v>0</v>
      </c>
      <c r="BJ3020" s="69">
        <f t="shared" si="477"/>
        <v>0</v>
      </c>
      <c r="BK3020" s="158" t="str">
        <f t="shared" si="478"/>
        <v/>
      </c>
    </row>
    <row r="3021" spans="1:63" ht="12" customHeight="1" x14ac:dyDescent="0.2">
      <c r="A3021" s="8"/>
      <c r="B3021" s="7"/>
      <c r="C3021" s="7"/>
      <c r="D3021" s="7"/>
      <c r="E3021" s="7"/>
      <c r="F3021" s="7"/>
      <c r="G3021" s="7"/>
      <c r="H3021" s="7"/>
      <c r="I3021" s="10"/>
      <c r="J3021" s="25"/>
      <c r="K3021" s="250"/>
      <c r="L3021" s="31"/>
      <c r="M3021" s="9"/>
      <c r="N3021" s="11" t="s">
        <v>25</v>
      </c>
      <c r="O3021" s="39"/>
      <c r="P3021" s="47"/>
      <c r="Q3021" s="13"/>
      <c r="R3021" s="248">
        <f t="shared" si="470"/>
        <v>0</v>
      </c>
      <c r="S3021" s="248">
        <f t="shared" si="471"/>
        <v>0</v>
      </c>
      <c r="T3021" s="248">
        <f t="shared" si="472"/>
        <v>0</v>
      </c>
      <c r="U3021" s="248">
        <f t="shared" si="473"/>
        <v>0</v>
      </c>
      <c r="V3021" s="13"/>
      <c r="W3021" s="7"/>
      <c r="AT3021" s="130"/>
      <c r="BF3021" s="33">
        <f t="shared" si="479"/>
        <v>41242</v>
      </c>
      <c r="BG3021" s="34">
        <f t="shared" si="474"/>
        <v>82.88000000000001</v>
      </c>
      <c r="BH3021" s="32">
        <f t="shared" si="475"/>
        <v>1</v>
      </c>
      <c r="BI3021" s="32">
        <f t="shared" si="476"/>
        <v>0</v>
      </c>
      <c r="BJ3021" s="69">
        <f t="shared" si="477"/>
        <v>0</v>
      </c>
      <c r="BK3021" s="158" t="str">
        <f t="shared" si="478"/>
        <v/>
      </c>
    </row>
    <row r="3022" spans="1:63" ht="12" customHeight="1" x14ac:dyDescent="0.2">
      <c r="A3022" s="8"/>
      <c r="B3022" s="7"/>
      <c r="C3022" s="7"/>
      <c r="D3022" s="7"/>
      <c r="E3022" s="7"/>
      <c r="F3022" s="7"/>
      <c r="G3022" s="7"/>
      <c r="H3022" s="7"/>
      <c r="I3022" s="10"/>
      <c r="J3022" s="25"/>
      <c r="K3022" s="250"/>
      <c r="L3022" s="31"/>
      <c r="M3022" s="9"/>
      <c r="N3022" s="11" t="s">
        <v>25</v>
      </c>
      <c r="O3022" s="39"/>
      <c r="P3022" s="47"/>
      <c r="Q3022" s="13"/>
      <c r="R3022" s="248">
        <f t="shared" si="470"/>
        <v>0</v>
      </c>
      <c r="S3022" s="248">
        <f t="shared" si="471"/>
        <v>0</v>
      </c>
      <c r="T3022" s="248">
        <f t="shared" si="472"/>
        <v>0</v>
      </c>
      <c r="U3022" s="248">
        <f t="shared" si="473"/>
        <v>0</v>
      </c>
      <c r="V3022" s="13"/>
      <c r="W3022" s="7"/>
      <c r="AT3022" s="130"/>
      <c r="BF3022" s="33">
        <f t="shared" si="479"/>
        <v>41242</v>
      </c>
      <c r="BG3022" s="34">
        <f t="shared" si="474"/>
        <v>82.88000000000001</v>
      </c>
      <c r="BH3022" s="32">
        <f t="shared" si="475"/>
        <v>1</v>
      </c>
      <c r="BI3022" s="32">
        <f t="shared" si="476"/>
        <v>0</v>
      </c>
      <c r="BJ3022" s="69">
        <f t="shared" si="477"/>
        <v>0</v>
      </c>
      <c r="BK3022" s="158" t="str">
        <f t="shared" si="478"/>
        <v/>
      </c>
    </row>
    <row r="3023" spans="1:63" ht="12" customHeight="1" x14ac:dyDescent="0.2">
      <c r="A3023" s="8"/>
      <c r="B3023" s="7"/>
      <c r="C3023" s="7"/>
      <c r="D3023" s="7"/>
      <c r="E3023" s="7"/>
      <c r="F3023" s="7"/>
      <c r="G3023" s="7"/>
      <c r="H3023" s="7"/>
      <c r="I3023" s="10"/>
      <c r="J3023" s="25"/>
      <c r="K3023" s="250"/>
      <c r="L3023" s="31"/>
      <c r="M3023" s="9"/>
      <c r="N3023" s="11" t="s">
        <v>25</v>
      </c>
      <c r="O3023" s="39"/>
      <c r="P3023" s="47"/>
      <c r="Q3023" s="13"/>
      <c r="R3023" s="248">
        <f t="shared" si="470"/>
        <v>0</v>
      </c>
      <c r="S3023" s="248">
        <f t="shared" si="471"/>
        <v>0</v>
      </c>
      <c r="T3023" s="248">
        <f t="shared" si="472"/>
        <v>0</v>
      </c>
      <c r="U3023" s="248">
        <f t="shared" si="473"/>
        <v>0</v>
      </c>
      <c r="V3023" s="13"/>
      <c r="W3023" s="7"/>
      <c r="AT3023" s="130"/>
      <c r="BF3023" s="33">
        <f t="shared" si="479"/>
        <v>41242</v>
      </c>
      <c r="BG3023" s="34">
        <f t="shared" si="474"/>
        <v>82.88000000000001</v>
      </c>
      <c r="BH3023" s="32">
        <f t="shared" si="475"/>
        <v>1</v>
      </c>
      <c r="BI3023" s="32">
        <f t="shared" si="476"/>
        <v>0</v>
      </c>
      <c r="BJ3023" s="69">
        <f t="shared" si="477"/>
        <v>0</v>
      </c>
      <c r="BK3023" s="158" t="str">
        <f t="shared" si="478"/>
        <v/>
      </c>
    </row>
    <row r="3024" spans="1:63" ht="12" customHeight="1" x14ac:dyDescent="0.2">
      <c r="A3024" s="8"/>
      <c r="B3024" s="7"/>
      <c r="C3024" s="7"/>
      <c r="D3024" s="7"/>
      <c r="E3024" s="7"/>
      <c r="F3024" s="7"/>
      <c r="G3024" s="7"/>
      <c r="H3024" s="7"/>
      <c r="I3024" s="10"/>
      <c r="J3024" s="25"/>
      <c r="K3024" s="250"/>
      <c r="L3024" s="31"/>
      <c r="M3024" s="9"/>
      <c r="N3024" s="11" t="s">
        <v>25</v>
      </c>
      <c r="O3024" s="39"/>
      <c r="P3024" s="47"/>
      <c r="Q3024" s="13"/>
      <c r="R3024" s="248">
        <f t="shared" si="470"/>
        <v>0</v>
      </c>
      <c r="S3024" s="248">
        <f t="shared" si="471"/>
        <v>0</v>
      </c>
      <c r="T3024" s="248">
        <f t="shared" si="472"/>
        <v>0</v>
      </c>
      <c r="U3024" s="248">
        <f t="shared" si="473"/>
        <v>0</v>
      </c>
      <c r="V3024" s="13"/>
      <c r="W3024" s="7"/>
      <c r="AT3024" s="130"/>
      <c r="BF3024" s="33">
        <f t="shared" si="479"/>
        <v>41242</v>
      </c>
      <c r="BG3024" s="34">
        <f t="shared" si="474"/>
        <v>82.88000000000001</v>
      </c>
      <c r="BH3024" s="32">
        <f t="shared" si="475"/>
        <v>1</v>
      </c>
      <c r="BI3024" s="32">
        <f t="shared" si="476"/>
        <v>0</v>
      </c>
      <c r="BJ3024" s="69">
        <f t="shared" si="477"/>
        <v>0</v>
      </c>
      <c r="BK3024" s="158" t="str">
        <f t="shared" si="478"/>
        <v/>
      </c>
    </row>
    <row r="3025" spans="1:63" ht="12" customHeight="1" x14ac:dyDescent="0.2">
      <c r="A3025" s="8"/>
      <c r="B3025" s="7"/>
      <c r="C3025" s="7"/>
      <c r="D3025" s="7"/>
      <c r="E3025" s="7"/>
      <c r="F3025" s="7"/>
      <c r="G3025" s="7"/>
      <c r="H3025" s="7"/>
      <c r="I3025" s="10"/>
      <c r="J3025" s="25"/>
      <c r="K3025" s="250"/>
      <c r="L3025" s="31"/>
      <c r="M3025" s="9"/>
      <c r="N3025" s="11" t="s">
        <v>25</v>
      </c>
      <c r="O3025" s="39"/>
      <c r="P3025" s="47"/>
      <c r="Q3025" s="13"/>
      <c r="R3025" s="248">
        <f t="shared" si="470"/>
        <v>0</v>
      </c>
      <c r="S3025" s="248">
        <f t="shared" si="471"/>
        <v>0</v>
      </c>
      <c r="T3025" s="248">
        <f t="shared" si="472"/>
        <v>0</v>
      </c>
      <c r="U3025" s="248">
        <f t="shared" si="473"/>
        <v>0</v>
      </c>
      <c r="V3025" s="13"/>
      <c r="W3025" s="7"/>
      <c r="AT3025" s="130"/>
      <c r="BF3025" s="33">
        <f t="shared" si="479"/>
        <v>41242</v>
      </c>
      <c r="BG3025" s="34">
        <f t="shared" si="474"/>
        <v>82.88000000000001</v>
      </c>
      <c r="BH3025" s="32">
        <f t="shared" si="475"/>
        <v>1</v>
      </c>
      <c r="BI3025" s="32">
        <f t="shared" si="476"/>
        <v>0</v>
      </c>
      <c r="BJ3025" s="69">
        <f t="shared" si="477"/>
        <v>0</v>
      </c>
      <c r="BK3025" s="158" t="str">
        <f t="shared" si="478"/>
        <v/>
      </c>
    </row>
    <row r="3026" spans="1:63" ht="12" customHeight="1" x14ac:dyDescent="0.2">
      <c r="A3026" s="8"/>
      <c r="B3026" s="7"/>
      <c r="C3026" s="7"/>
      <c r="D3026" s="7"/>
      <c r="E3026" s="7"/>
      <c r="F3026" s="7"/>
      <c r="G3026" s="7"/>
      <c r="H3026" s="7"/>
      <c r="I3026" s="10"/>
      <c r="J3026" s="25"/>
      <c r="K3026" s="250"/>
      <c r="L3026" s="31"/>
      <c r="M3026" s="9"/>
      <c r="N3026" s="11" t="s">
        <v>25</v>
      </c>
      <c r="O3026" s="39"/>
      <c r="P3026" s="47"/>
      <c r="Q3026" s="13"/>
      <c r="R3026" s="248">
        <f t="shared" si="470"/>
        <v>0</v>
      </c>
      <c r="S3026" s="248">
        <f t="shared" si="471"/>
        <v>0</v>
      </c>
      <c r="T3026" s="248">
        <f t="shared" si="472"/>
        <v>0</v>
      </c>
      <c r="U3026" s="248">
        <f t="shared" si="473"/>
        <v>0</v>
      </c>
      <c r="V3026" s="13"/>
      <c r="W3026" s="7"/>
      <c r="AT3026" s="130"/>
      <c r="BF3026" s="33">
        <f t="shared" si="479"/>
        <v>41242</v>
      </c>
      <c r="BG3026" s="34">
        <f t="shared" si="474"/>
        <v>82.88000000000001</v>
      </c>
      <c r="BH3026" s="32">
        <f t="shared" si="475"/>
        <v>1</v>
      </c>
      <c r="BI3026" s="32">
        <f t="shared" si="476"/>
        <v>0</v>
      </c>
      <c r="BJ3026" s="69">
        <f t="shared" si="477"/>
        <v>0</v>
      </c>
      <c r="BK3026" s="158" t="str">
        <f t="shared" si="478"/>
        <v/>
      </c>
    </row>
    <row r="3027" spans="1:63" ht="12" customHeight="1" x14ac:dyDescent="0.2">
      <c r="A3027" s="8"/>
      <c r="B3027" s="7"/>
      <c r="C3027" s="7"/>
      <c r="D3027" s="7"/>
      <c r="E3027" s="7"/>
      <c r="F3027" s="7"/>
      <c r="G3027" s="7"/>
      <c r="H3027" s="7"/>
      <c r="I3027" s="10"/>
      <c r="J3027" s="25"/>
      <c r="K3027" s="250"/>
      <c r="L3027" s="31"/>
      <c r="M3027" s="9"/>
      <c r="N3027" s="11" t="s">
        <v>25</v>
      </c>
      <c r="O3027" s="39"/>
      <c r="P3027" s="47"/>
      <c r="Q3027" s="13"/>
      <c r="R3027" s="248">
        <f t="shared" si="470"/>
        <v>0</v>
      </c>
      <c r="S3027" s="248">
        <f t="shared" si="471"/>
        <v>0</v>
      </c>
      <c r="T3027" s="248">
        <f t="shared" si="472"/>
        <v>0</v>
      </c>
      <c r="U3027" s="248">
        <f t="shared" si="473"/>
        <v>0</v>
      </c>
      <c r="V3027" s="13"/>
      <c r="W3027" s="7"/>
      <c r="AT3027" s="130"/>
      <c r="BF3027" s="33">
        <f t="shared" si="479"/>
        <v>41242</v>
      </c>
      <c r="BG3027" s="34">
        <f t="shared" si="474"/>
        <v>82.88000000000001</v>
      </c>
      <c r="BH3027" s="32">
        <f t="shared" si="475"/>
        <v>1</v>
      </c>
      <c r="BI3027" s="32">
        <f t="shared" si="476"/>
        <v>0</v>
      </c>
      <c r="BJ3027" s="69">
        <f t="shared" si="477"/>
        <v>0</v>
      </c>
      <c r="BK3027" s="158" t="str">
        <f t="shared" si="478"/>
        <v/>
      </c>
    </row>
    <row r="3028" spans="1:63" ht="12" customHeight="1" x14ac:dyDescent="0.2">
      <c r="A3028" s="8"/>
      <c r="B3028" s="7"/>
      <c r="C3028" s="7"/>
      <c r="D3028" s="7"/>
      <c r="E3028" s="7"/>
      <c r="F3028" s="7"/>
      <c r="G3028" s="7"/>
      <c r="H3028" s="7"/>
      <c r="I3028" s="10"/>
      <c r="J3028" s="25"/>
      <c r="K3028" s="250"/>
      <c r="L3028" s="31"/>
      <c r="M3028" s="9"/>
      <c r="N3028" s="11" t="s">
        <v>25</v>
      </c>
      <c r="O3028" s="39"/>
      <c r="P3028" s="47"/>
      <c r="Q3028" s="13"/>
      <c r="R3028" s="248">
        <f t="shared" si="470"/>
        <v>0</v>
      </c>
      <c r="S3028" s="248">
        <f t="shared" si="471"/>
        <v>0</v>
      </c>
      <c r="T3028" s="248">
        <f t="shared" si="472"/>
        <v>0</v>
      </c>
      <c r="U3028" s="248">
        <f t="shared" si="473"/>
        <v>0</v>
      </c>
      <c r="V3028" s="13"/>
      <c r="W3028" s="7"/>
      <c r="AT3028" s="130"/>
      <c r="BF3028" s="33">
        <f t="shared" si="479"/>
        <v>41242</v>
      </c>
      <c r="BG3028" s="34">
        <f t="shared" si="474"/>
        <v>82.88000000000001</v>
      </c>
      <c r="BH3028" s="32">
        <f t="shared" si="475"/>
        <v>1</v>
      </c>
      <c r="BI3028" s="32">
        <f t="shared" si="476"/>
        <v>0</v>
      </c>
      <c r="BJ3028" s="69">
        <f t="shared" si="477"/>
        <v>0</v>
      </c>
      <c r="BK3028" s="158" t="str">
        <f t="shared" si="478"/>
        <v/>
      </c>
    </row>
    <row r="3029" spans="1:63" ht="12" customHeight="1" x14ac:dyDescent="0.2">
      <c r="A3029" s="8"/>
      <c r="B3029" s="7"/>
      <c r="C3029" s="7"/>
      <c r="D3029" s="7"/>
      <c r="E3029" s="7"/>
      <c r="F3029" s="7"/>
      <c r="G3029" s="7"/>
      <c r="H3029" s="7"/>
      <c r="I3029" s="10"/>
      <c r="J3029" s="25"/>
      <c r="K3029" s="250"/>
      <c r="L3029" s="31"/>
      <c r="M3029" s="9"/>
      <c r="N3029" s="11" t="s">
        <v>25</v>
      </c>
      <c r="O3029" s="39"/>
      <c r="P3029" s="47"/>
      <c r="Q3029" s="13"/>
      <c r="R3029" s="248">
        <f t="shared" si="470"/>
        <v>0</v>
      </c>
      <c r="S3029" s="248">
        <f t="shared" si="471"/>
        <v>0</v>
      </c>
      <c r="T3029" s="248">
        <f t="shared" si="472"/>
        <v>0</v>
      </c>
      <c r="U3029" s="248">
        <f t="shared" si="473"/>
        <v>0</v>
      </c>
      <c r="V3029" s="13"/>
      <c r="W3029" s="7"/>
      <c r="AT3029" s="130"/>
      <c r="BF3029" s="33">
        <f t="shared" si="479"/>
        <v>41242</v>
      </c>
      <c r="BG3029" s="34">
        <f t="shared" si="474"/>
        <v>82.88000000000001</v>
      </c>
      <c r="BH3029" s="32">
        <f t="shared" si="475"/>
        <v>1</v>
      </c>
      <c r="BI3029" s="32">
        <f t="shared" si="476"/>
        <v>0</v>
      </c>
      <c r="BJ3029" s="69">
        <f t="shared" si="477"/>
        <v>0</v>
      </c>
      <c r="BK3029" s="158" t="str">
        <f t="shared" si="478"/>
        <v/>
      </c>
    </row>
    <row r="3030" spans="1:63" ht="12" customHeight="1" x14ac:dyDescent="0.2">
      <c r="A3030" s="8"/>
      <c r="B3030" s="7"/>
      <c r="C3030" s="7"/>
      <c r="D3030" s="7"/>
      <c r="E3030" s="7"/>
      <c r="F3030" s="7"/>
      <c r="G3030" s="7"/>
      <c r="H3030" s="7"/>
      <c r="I3030" s="10"/>
      <c r="J3030" s="25"/>
      <c r="K3030" s="250"/>
      <c r="L3030" s="31"/>
      <c r="M3030" s="9"/>
      <c r="N3030" s="11" t="s">
        <v>25</v>
      </c>
      <c r="O3030" s="39"/>
      <c r="P3030" s="47"/>
      <c r="Q3030" s="13"/>
      <c r="R3030" s="248">
        <f t="shared" si="470"/>
        <v>0</v>
      </c>
      <c r="S3030" s="248">
        <f t="shared" si="471"/>
        <v>0</v>
      </c>
      <c r="T3030" s="248">
        <f t="shared" si="472"/>
        <v>0</v>
      </c>
      <c r="U3030" s="248">
        <f t="shared" si="473"/>
        <v>0</v>
      </c>
      <c r="V3030" s="13"/>
      <c r="W3030" s="7"/>
      <c r="AT3030" s="130"/>
      <c r="BF3030" s="33">
        <f t="shared" si="479"/>
        <v>41242</v>
      </c>
      <c r="BG3030" s="34">
        <f t="shared" si="474"/>
        <v>82.88000000000001</v>
      </c>
      <c r="BH3030" s="32">
        <f t="shared" si="475"/>
        <v>1</v>
      </c>
      <c r="BI3030" s="32">
        <f t="shared" si="476"/>
        <v>0</v>
      </c>
      <c r="BJ3030" s="69">
        <f t="shared" si="477"/>
        <v>0</v>
      </c>
      <c r="BK3030" s="158" t="str">
        <f t="shared" si="478"/>
        <v/>
      </c>
    </row>
    <row r="3031" spans="1:63" ht="12" customHeight="1" x14ac:dyDescent="0.2">
      <c r="A3031" s="8"/>
      <c r="B3031" s="7"/>
      <c r="C3031" s="7"/>
      <c r="D3031" s="7"/>
      <c r="E3031" s="7"/>
      <c r="F3031" s="7"/>
      <c r="G3031" s="7"/>
      <c r="H3031" s="7"/>
      <c r="I3031" s="10"/>
      <c r="J3031" s="25"/>
      <c r="K3031" s="250"/>
      <c r="L3031" s="31"/>
      <c r="M3031" s="9"/>
      <c r="N3031" s="11" t="s">
        <v>25</v>
      </c>
      <c r="O3031" s="39"/>
      <c r="P3031" s="47"/>
      <c r="Q3031" s="13"/>
      <c r="R3031" s="248">
        <f t="shared" si="470"/>
        <v>0</v>
      </c>
      <c r="S3031" s="248">
        <f t="shared" si="471"/>
        <v>0</v>
      </c>
      <c r="T3031" s="248">
        <f t="shared" si="472"/>
        <v>0</v>
      </c>
      <c r="U3031" s="248">
        <f t="shared" si="473"/>
        <v>0</v>
      </c>
      <c r="V3031" s="13"/>
      <c r="W3031" s="7"/>
      <c r="AT3031" s="130"/>
      <c r="BF3031" s="33">
        <f t="shared" si="479"/>
        <v>41242</v>
      </c>
      <c r="BG3031" s="34">
        <f t="shared" si="474"/>
        <v>82.88000000000001</v>
      </c>
      <c r="BH3031" s="32">
        <f t="shared" si="475"/>
        <v>1</v>
      </c>
      <c r="BI3031" s="32">
        <f t="shared" si="476"/>
        <v>0</v>
      </c>
      <c r="BJ3031" s="69">
        <f t="shared" si="477"/>
        <v>0</v>
      </c>
      <c r="BK3031" s="158" t="str">
        <f t="shared" si="478"/>
        <v/>
      </c>
    </row>
    <row r="3032" spans="1:63" ht="12" customHeight="1" x14ac:dyDescent="0.2">
      <c r="A3032" s="8"/>
      <c r="B3032" s="7"/>
      <c r="C3032" s="7"/>
      <c r="D3032" s="7"/>
      <c r="E3032" s="7"/>
      <c r="F3032" s="7"/>
      <c r="G3032" s="7"/>
      <c r="H3032" s="7"/>
      <c r="I3032" s="10"/>
      <c r="J3032" s="25"/>
      <c r="K3032" s="250"/>
      <c r="L3032" s="31"/>
      <c r="M3032" s="9"/>
      <c r="N3032" s="11" t="s">
        <v>25</v>
      </c>
      <c r="O3032" s="39"/>
      <c r="P3032" s="47"/>
      <c r="Q3032" s="13"/>
      <c r="R3032" s="248">
        <f t="shared" si="470"/>
        <v>0</v>
      </c>
      <c r="S3032" s="248">
        <f t="shared" si="471"/>
        <v>0</v>
      </c>
      <c r="T3032" s="248">
        <f t="shared" si="472"/>
        <v>0</v>
      </c>
      <c r="U3032" s="248">
        <f t="shared" si="473"/>
        <v>0</v>
      </c>
      <c r="V3032" s="13"/>
      <c r="W3032" s="7"/>
      <c r="AT3032" s="130"/>
      <c r="BF3032" s="33">
        <f t="shared" si="479"/>
        <v>41242</v>
      </c>
      <c r="BG3032" s="34">
        <f t="shared" si="474"/>
        <v>82.88000000000001</v>
      </c>
      <c r="BH3032" s="32">
        <f t="shared" si="475"/>
        <v>1</v>
      </c>
      <c r="BI3032" s="32">
        <f t="shared" si="476"/>
        <v>0</v>
      </c>
      <c r="BJ3032" s="69">
        <f t="shared" si="477"/>
        <v>0</v>
      </c>
      <c r="BK3032" s="158" t="str">
        <f t="shared" si="478"/>
        <v/>
      </c>
    </row>
    <row r="3033" spans="1:63" ht="12" customHeight="1" x14ac:dyDescent="0.2">
      <c r="A3033" s="8"/>
      <c r="B3033" s="7"/>
      <c r="C3033" s="7"/>
      <c r="D3033" s="7"/>
      <c r="E3033" s="7"/>
      <c r="F3033" s="7"/>
      <c r="G3033" s="7"/>
      <c r="H3033" s="7"/>
      <c r="I3033" s="10"/>
      <c r="J3033" s="25"/>
      <c r="K3033" s="250"/>
      <c r="L3033" s="31"/>
      <c r="M3033" s="9"/>
      <c r="N3033" s="11" t="s">
        <v>25</v>
      </c>
      <c r="O3033" s="39"/>
      <c r="P3033" s="47"/>
      <c r="Q3033" s="13"/>
      <c r="R3033" s="248">
        <f t="shared" si="470"/>
        <v>0</v>
      </c>
      <c r="S3033" s="248">
        <f t="shared" si="471"/>
        <v>0</v>
      </c>
      <c r="T3033" s="248">
        <f t="shared" si="472"/>
        <v>0</v>
      </c>
      <c r="U3033" s="248">
        <f t="shared" si="473"/>
        <v>0</v>
      </c>
      <c r="V3033" s="13"/>
      <c r="W3033" s="7"/>
      <c r="AT3033" s="130"/>
      <c r="BF3033" s="33">
        <f t="shared" si="479"/>
        <v>41242</v>
      </c>
      <c r="BG3033" s="34">
        <f t="shared" si="474"/>
        <v>82.88000000000001</v>
      </c>
      <c r="BH3033" s="32">
        <f t="shared" si="475"/>
        <v>1</v>
      </c>
      <c r="BI3033" s="32">
        <f t="shared" si="476"/>
        <v>0</v>
      </c>
      <c r="BJ3033" s="69">
        <f t="shared" si="477"/>
        <v>0</v>
      </c>
      <c r="BK3033" s="158" t="str">
        <f t="shared" si="478"/>
        <v/>
      </c>
    </row>
    <row r="3034" spans="1:63" ht="12" customHeight="1" x14ac:dyDescent="0.2">
      <c r="A3034" s="8"/>
      <c r="B3034" s="7"/>
      <c r="C3034" s="7"/>
      <c r="D3034" s="7"/>
      <c r="E3034" s="7"/>
      <c r="F3034" s="7"/>
      <c r="G3034" s="7"/>
      <c r="H3034" s="7"/>
      <c r="I3034" s="10"/>
      <c r="J3034" s="25"/>
      <c r="K3034" s="250"/>
      <c r="L3034" s="31"/>
      <c r="M3034" s="9"/>
      <c r="N3034" s="11" t="s">
        <v>25</v>
      </c>
      <c r="O3034" s="39"/>
      <c r="P3034" s="47"/>
      <c r="Q3034" s="13"/>
      <c r="R3034" s="248">
        <f t="shared" si="470"/>
        <v>0</v>
      </c>
      <c r="S3034" s="248">
        <f t="shared" si="471"/>
        <v>0</v>
      </c>
      <c r="T3034" s="248">
        <f t="shared" si="472"/>
        <v>0</v>
      </c>
      <c r="U3034" s="248">
        <f t="shared" si="473"/>
        <v>0</v>
      </c>
      <c r="V3034" s="13"/>
      <c r="W3034" s="7"/>
      <c r="AT3034" s="130"/>
      <c r="BF3034" s="33">
        <f t="shared" si="479"/>
        <v>41242</v>
      </c>
      <c r="BG3034" s="34">
        <f t="shared" si="474"/>
        <v>82.88000000000001</v>
      </c>
      <c r="BH3034" s="32">
        <f t="shared" si="475"/>
        <v>1</v>
      </c>
      <c r="BI3034" s="32">
        <f t="shared" si="476"/>
        <v>0</v>
      </c>
      <c r="BJ3034" s="69">
        <f t="shared" si="477"/>
        <v>0</v>
      </c>
      <c r="BK3034" s="158" t="str">
        <f t="shared" si="478"/>
        <v/>
      </c>
    </row>
    <row r="3035" spans="1:63" ht="12" customHeight="1" x14ac:dyDescent="0.2">
      <c r="A3035" s="8"/>
      <c r="B3035" s="7"/>
      <c r="C3035" s="7"/>
      <c r="D3035" s="7"/>
      <c r="E3035" s="7"/>
      <c r="F3035" s="7"/>
      <c r="G3035" s="7"/>
      <c r="H3035" s="7"/>
      <c r="I3035" s="10"/>
      <c r="J3035" s="25"/>
      <c r="K3035" s="250"/>
      <c r="L3035" s="31"/>
      <c r="M3035" s="9"/>
      <c r="N3035" s="11" t="s">
        <v>25</v>
      </c>
      <c r="O3035" s="39"/>
      <c r="P3035" s="47"/>
      <c r="Q3035" s="13"/>
      <c r="R3035" s="248">
        <f t="shared" si="470"/>
        <v>0</v>
      </c>
      <c r="S3035" s="248">
        <f t="shared" si="471"/>
        <v>0</v>
      </c>
      <c r="T3035" s="248">
        <f t="shared" si="472"/>
        <v>0</v>
      </c>
      <c r="U3035" s="248">
        <f t="shared" si="473"/>
        <v>0</v>
      </c>
      <c r="V3035" s="13"/>
      <c r="W3035" s="7"/>
      <c r="AT3035" s="130"/>
      <c r="BF3035" s="33">
        <f t="shared" si="479"/>
        <v>41242</v>
      </c>
      <c r="BG3035" s="34">
        <f t="shared" si="474"/>
        <v>82.88000000000001</v>
      </c>
      <c r="BH3035" s="32">
        <f t="shared" si="475"/>
        <v>1</v>
      </c>
      <c r="BI3035" s="32">
        <f t="shared" si="476"/>
        <v>0</v>
      </c>
      <c r="BJ3035" s="69">
        <f t="shared" si="477"/>
        <v>0</v>
      </c>
      <c r="BK3035" s="158" t="str">
        <f t="shared" si="478"/>
        <v/>
      </c>
    </row>
    <row r="3036" spans="1:63" ht="12" customHeight="1" x14ac:dyDescent="0.2">
      <c r="A3036" s="8"/>
      <c r="B3036" s="7"/>
      <c r="C3036" s="7"/>
      <c r="D3036" s="7"/>
      <c r="E3036" s="7"/>
      <c r="F3036" s="7"/>
      <c r="G3036" s="7"/>
      <c r="H3036" s="7"/>
      <c r="I3036" s="10"/>
      <c r="J3036" s="25"/>
      <c r="K3036" s="250"/>
      <c r="L3036" s="31"/>
      <c r="M3036" s="9"/>
      <c r="N3036" s="11" t="s">
        <v>25</v>
      </c>
      <c r="O3036" s="39"/>
      <c r="P3036" s="47"/>
      <c r="Q3036" s="13"/>
      <c r="R3036" s="248">
        <f t="shared" si="470"/>
        <v>0</v>
      </c>
      <c r="S3036" s="248">
        <f t="shared" si="471"/>
        <v>0</v>
      </c>
      <c r="T3036" s="248">
        <f t="shared" si="472"/>
        <v>0</v>
      </c>
      <c r="U3036" s="248">
        <f t="shared" si="473"/>
        <v>0</v>
      </c>
      <c r="V3036" s="13"/>
      <c r="W3036" s="7"/>
      <c r="AT3036" s="130"/>
      <c r="BF3036" s="33">
        <f t="shared" si="479"/>
        <v>41242</v>
      </c>
      <c r="BG3036" s="34">
        <f t="shared" si="474"/>
        <v>82.88000000000001</v>
      </c>
      <c r="BH3036" s="32">
        <f t="shared" si="475"/>
        <v>1</v>
      </c>
      <c r="BI3036" s="32">
        <f t="shared" si="476"/>
        <v>0</v>
      </c>
      <c r="BJ3036" s="69">
        <f t="shared" si="477"/>
        <v>0</v>
      </c>
      <c r="BK3036" s="158" t="str">
        <f t="shared" si="478"/>
        <v/>
      </c>
    </row>
    <row r="3037" spans="1:63" ht="12" customHeight="1" x14ac:dyDescent="0.2">
      <c r="A3037" s="8"/>
      <c r="B3037" s="7"/>
      <c r="C3037" s="7"/>
      <c r="D3037" s="7"/>
      <c r="E3037" s="7"/>
      <c r="F3037" s="7"/>
      <c r="G3037" s="7"/>
      <c r="H3037" s="7"/>
      <c r="I3037" s="10"/>
      <c r="J3037" s="25"/>
      <c r="K3037" s="250"/>
      <c r="L3037" s="31"/>
      <c r="M3037" s="9"/>
      <c r="N3037" s="11" t="s">
        <v>25</v>
      </c>
      <c r="O3037" s="39"/>
      <c r="P3037" s="47"/>
      <c r="Q3037" s="13"/>
      <c r="R3037" s="248">
        <f t="shared" si="470"/>
        <v>0</v>
      </c>
      <c r="S3037" s="248">
        <f t="shared" si="471"/>
        <v>0</v>
      </c>
      <c r="T3037" s="248">
        <f t="shared" si="472"/>
        <v>0</v>
      </c>
      <c r="U3037" s="248">
        <f t="shared" si="473"/>
        <v>0</v>
      </c>
      <c r="V3037" s="13"/>
      <c r="W3037" s="7"/>
      <c r="AT3037" s="130"/>
      <c r="BF3037" s="33">
        <f t="shared" si="479"/>
        <v>41242</v>
      </c>
      <c r="BG3037" s="34">
        <f t="shared" si="474"/>
        <v>82.88000000000001</v>
      </c>
      <c r="BH3037" s="32">
        <f t="shared" si="475"/>
        <v>1</v>
      </c>
      <c r="BI3037" s="32">
        <f t="shared" si="476"/>
        <v>0</v>
      </c>
      <c r="BJ3037" s="69">
        <f t="shared" si="477"/>
        <v>0</v>
      </c>
      <c r="BK3037" s="158" t="str">
        <f t="shared" si="478"/>
        <v/>
      </c>
    </row>
    <row r="3038" spans="1:63" ht="12" customHeight="1" x14ac:dyDescent="0.2">
      <c r="A3038" s="8"/>
      <c r="B3038" s="7"/>
      <c r="C3038" s="7"/>
      <c r="D3038" s="7"/>
      <c r="E3038" s="7"/>
      <c r="F3038" s="7"/>
      <c r="G3038" s="7"/>
      <c r="H3038" s="7"/>
      <c r="I3038" s="10"/>
      <c r="J3038" s="25"/>
      <c r="K3038" s="250"/>
      <c r="L3038" s="31"/>
      <c r="M3038" s="9"/>
      <c r="N3038" s="11" t="s">
        <v>25</v>
      </c>
      <c r="O3038" s="39"/>
      <c r="P3038" s="47"/>
      <c r="Q3038" s="13"/>
      <c r="R3038" s="248">
        <f t="shared" si="470"/>
        <v>0</v>
      </c>
      <c r="S3038" s="248">
        <f t="shared" si="471"/>
        <v>0</v>
      </c>
      <c r="T3038" s="248">
        <f t="shared" si="472"/>
        <v>0</v>
      </c>
      <c r="U3038" s="248">
        <f t="shared" si="473"/>
        <v>0</v>
      </c>
      <c r="V3038" s="13"/>
      <c r="W3038" s="7"/>
      <c r="AT3038" s="130"/>
      <c r="BF3038" s="33">
        <f t="shared" si="479"/>
        <v>41242</v>
      </c>
      <c r="BG3038" s="34">
        <f t="shared" si="474"/>
        <v>82.88000000000001</v>
      </c>
      <c r="BH3038" s="32">
        <f t="shared" si="475"/>
        <v>1</v>
      </c>
      <c r="BI3038" s="32">
        <f t="shared" si="476"/>
        <v>0</v>
      </c>
      <c r="BJ3038" s="69">
        <f t="shared" si="477"/>
        <v>0</v>
      </c>
      <c r="BK3038" s="158" t="str">
        <f t="shared" si="478"/>
        <v/>
      </c>
    </row>
    <row r="3039" spans="1:63" ht="12" customHeight="1" x14ac:dyDescent="0.2">
      <c r="A3039" s="8"/>
      <c r="B3039" s="7"/>
      <c r="C3039" s="7"/>
      <c r="D3039" s="7"/>
      <c r="E3039" s="7"/>
      <c r="F3039" s="7"/>
      <c r="G3039" s="7"/>
      <c r="H3039" s="7"/>
      <c r="I3039" s="10"/>
      <c r="J3039" s="25"/>
      <c r="K3039" s="250"/>
      <c r="L3039" s="31"/>
      <c r="M3039" s="9"/>
      <c r="N3039" s="11" t="s">
        <v>25</v>
      </c>
      <c r="O3039" s="39"/>
      <c r="P3039" s="47"/>
      <c r="Q3039" s="13"/>
      <c r="R3039" s="248">
        <f t="shared" si="470"/>
        <v>0</v>
      </c>
      <c r="S3039" s="248">
        <f t="shared" si="471"/>
        <v>0</v>
      </c>
      <c r="T3039" s="248">
        <f t="shared" si="472"/>
        <v>0</v>
      </c>
      <c r="U3039" s="248">
        <f t="shared" si="473"/>
        <v>0</v>
      </c>
      <c r="V3039" s="13"/>
      <c r="W3039" s="7"/>
      <c r="AT3039" s="130"/>
      <c r="BF3039" s="33">
        <f t="shared" si="479"/>
        <v>41242</v>
      </c>
      <c r="BG3039" s="34">
        <f t="shared" si="474"/>
        <v>82.88000000000001</v>
      </c>
      <c r="BH3039" s="32">
        <f t="shared" si="475"/>
        <v>1</v>
      </c>
      <c r="BI3039" s="32">
        <f t="shared" si="476"/>
        <v>0</v>
      </c>
      <c r="BJ3039" s="69">
        <f t="shared" si="477"/>
        <v>0</v>
      </c>
      <c r="BK3039" s="158" t="str">
        <f t="shared" si="478"/>
        <v/>
      </c>
    </row>
    <row r="3040" spans="1:63" ht="12" customHeight="1" x14ac:dyDescent="0.2">
      <c r="A3040" s="8"/>
      <c r="B3040" s="7"/>
      <c r="C3040" s="7"/>
      <c r="D3040" s="7"/>
      <c r="E3040" s="7"/>
      <c r="F3040" s="7"/>
      <c r="G3040" s="7"/>
      <c r="H3040" s="7"/>
      <c r="I3040" s="10"/>
      <c r="J3040" s="25"/>
      <c r="K3040" s="250"/>
      <c r="L3040" s="31"/>
      <c r="M3040" s="9"/>
      <c r="N3040" s="11" t="s">
        <v>25</v>
      </c>
      <c r="O3040" s="39"/>
      <c r="P3040" s="47"/>
      <c r="Q3040" s="13"/>
      <c r="R3040" s="248">
        <f t="shared" si="470"/>
        <v>0</v>
      </c>
      <c r="S3040" s="248">
        <f t="shared" si="471"/>
        <v>0</v>
      </c>
      <c r="T3040" s="248">
        <f t="shared" si="472"/>
        <v>0</v>
      </c>
      <c r="U3040" s="248">
        <f t="shared" si="473"/>
        <v>0</v>
      </c>
      <c r="V3040" s="13"/>
      <c r="W3040" s="7"/>
      <c r="AT3040" s="130"/>
      <c r="BF3040" s="33">
        <f t="shared" si="479"/>
        <v>41242</v>
      </c>
      <c r="BG3040" s="34">
        <f t="shared" si="474"/>
        <v>82.88000000000001</v>
      </c>
      <c r="BH3040" s="32">
        <f t="shared" si="475"/>
        <v>1</v>
      </c>
      <c r="BI3040" s="32">
        <f t="shared" si="476"/>
        <v>0</v>
      </c>
      <c r="BJ3040" s="69">
        <f t="shared" si="477"/>
        <v>0</v>
      </c>
      <c r="BK3040" s="158" t="str">
        <f t="shared" si="478"/>
        <v/>
      </c>
    </row>
    <row r="3041" spans="1:63" ht="12" customHeight="1" x14ac:dyDescent="0.2">
      <c r="A3041" s="8"/>
      <c r="B3041" s="7"/>
      <c r="C3041" s="7"/>
      <c r="D3041" s="7"/>
      <c r="E3041" s="7"/>
      <c r="F3041" s="7"/>
      <c r="G3041" s="7"/>
      <c r="H3041" s="7"/>
      <c r="I3041" s="10"/>
      <c r="J3041" s="25"/>
      <c r="K3041" s="250"/>
      <c r="L3041" s="31"/>
      <c r="M3041" s="9"/>
      <c r="N3041" s="11" t="s">
        <v>25</v>
      </c>
      <c r="O3041" s="39"/>
      <c r="P3041" s="47"/>
      <c r="Q3041" s="13"/>
      <c r="R3041" s="248">
        <f t="shared" si="470"/>
        <v>0</v>
      </c>
      <c r="S3041" s="248">
        <f t="shared" si="471"/>
        <v>0</v>
      </c>
      <c r="T3041" s="248">
        <f t="shared" si="472"/>
        <v>0</v>
      </c>
      <c r="U3041" s="248">
        <f t="shared" si="473"/>
        <v>0</v>
      </c>
      <c r="V3041" s="13"/>
      <c r="W3041" s="7"/>
      <c r="AT3041" s="130"/>
      <c r="BF3041" s="33">
        <f t="shared" si="479"/>
        <v>41242</v>
      </c>
      <c r="BG3041" s="34">
        <f t="shared" si="474"/>
        <v>82.88000000000001</v>
      </c>
      <c r="BH3041" s="32">
        <f t="shared" si="475"/>
        <v>1</v>
      </c>
      <c r="BI3041" s="32">
        <f t="shared" si="476"/>
        <v>0</v>
      </c>
      <c r="BJ3041" s="69">
        <f t="shared" si="477"/>
        <v>0</v>
      </c>
      <c r="BK3041" s="158" t="str">
        <f t="shared" si="478"/>
        <v/>
      </c>
    </row>
    <row r="3042" spans="1:63" ht="12" customHeight="1" x14ac:dyDescent="0.2">
      <c r="A3042" s="8"/>
      <c r="B3042" s="7"/>
      <c r="C3042" s="7"/>
      <c r="D3042" s="7"/>
      <c r="E3042" s="7"/>
      <c r="F3042" s="7"/>
      <c r="G3042" s="7"/>
      <c r="H3042" s="7"/>
      <c r="I3042" s="10"/>
      <c r="J3042" s="25"/>
      <c r="K3042" s="250"/>
      <c r="L3042" s="31"/>
      <c r="M3042" s="9"/>
      <c r="N3042" s="11" t="s">
        <v>25</v>
      </c>
      <c r="O3042" s="39"/>
      <c r="P3042" s="47"/>
      <c r="Q3042" s="13"/>
      <c r="R3042" s="248">
        <f t="shared" si="470"/>
        <v>0</v>
      </c>
      <c r="S3042" s="248">
        <f t="shared" si="471"/>
        <v>0</v>
      </c>
      <c r="T3042" s="248">
        <f t="shared" si="472"/>
        <v>0</v>
      </c>
      <c r="U3042" s="248">
        <f t="shared" si="473"/>
        <v>0</v>
      </c>
      <c r="V3042" s="13"/>
      <c r="W3042" s="7"/>
      <c r="AT3042" s="130"/>
      <c r="BF3042" s="33">
        <f t="shared" si="479"/>
        <v>41242</v>
      </c>
      <c r="BG3042" s="34">
        <f t="shared" si="474"/>
        <v>82.88000000000001</v>
      </c>
      <c r="BH3042" s="32">
        <f t="shared" si="475"/>
        <v>1</v>
      </c>
      <c r="BI3042" s="32">
        <f t="shared" si="476"/>
        <v>0</v>
      </c>
      <c r="BJ3042" s="69">
        <f t="shared" si="477"/>
        <v>0</v>
      </c>
      <c r="BK3042" s="158" t="str">
        <f t="shared" si="478"/>
        <v/>
      </c>
    </row>
    <row r="3043" spans="1:63" ht="12" customHeight="1" x14ac:dyDescent="0.2">
      <c r="A3043" s="8"/>
      <c r="B3043" s="7"/>
      <c r="C3043" s="7"/>
      <c r="D3043" s="7"/>
      <c r="E3043" s="7"/>
      <c r="F3043" s="7"/>
      <c r="G3043" s="7"/>
      <c r="H3043" s="7"/>
      <c r="I3043" s="10"/>
      <c r="J3043" s="25"/>
      <c r="K3043" s="250"/>
      <c r="L3043" s="31"/>
      <c r="M3043" s="9"/>
      <c r="N3043" s="11" t="s">
        <v>25</v>
      </c>
      <c r="O3043" s="39"/>
      <c r="P3043" s="47"/>
      <c r="Q3043" s="13"/>
      <c r="R3043" s="248">
        <f t="shared" si="470"/>
        <v>0</v>
      </c>
      <c r="S3043" s="248">
        <f t="shared" si="471"/>
        <v>0</v>
      </c>
      <c r="T3043" s="248">
        <f t="shared" si="472"/>
        <v>0</v>
      </c>
      <c r="U3043" s="248">
        <f t="shared" si="473"/>
        <v>0</v>
      </c>
      <c r="V3043" s="13"/>
      <c r="W3043" s="7"/>
      <c r="AT3043" s="130"/>
      <c r="BF3043" s="33">
        <f t="shared" si="479"/>
        <v>41242</v>
      </c>
      <c r="BG3043" s="34">
        <f t="shared" si="474"/>
        <v>82.88000000000001</v>
      </c>
      <c r="BH3043" s="32">
        <f t="shared" si="475"/>
        <v>1</v>
      </c>
      <c r="BI3043" s="32">
        <f t="shared" si="476"/>
        <v>0</v>
      </c>
      <c r="BJ3043" s="69">
        <f t="shared" si="477"/>
        <v>0</v>
      </c>
      <c r="BK3043" s="158" t="str">
        <f t="shared" si="478"/>
        <v/>
      </c>
    </row>
    <row r="3044" spans="1:63" ht="12" customHeight="1" x14ac:dyDescent="0.2">
      <c r="A3044" s="8"/>
      <c r="B3044" s="7"/>
      <c r="C3044" s="7"/>
      <c r="D3044" s="7"/>
      <c r="E3044" s="7"/>
      <c r="F3044" s="7"/>
      <c r="G3044" s="7"/>
      <c r="H3044" s="7"/>
      <c r="I3044" s="10"/>
      <c r="J3044" s="25"/>
      <c r="K3044" s="250"/>
      <c r="L3044" s="31"/>
      <c r="M3044" s="9"/>
      <c r="N3044" s="11" t="s">
        <v>25</v>
      </c>
      <c r="O3044" s="39"/>
      <c r="P3044" s="47"/>
      <c r="Q3044" s="13"/>
      <c r="R3044" s="248">
        <f t="shared" si="470"/>
        <v>0</v>
      </c>
      <c r="S3044" s="248">
        <f t="shared" si="471"/>
        <v>0</v>
      </c>
      <c r="T3044" s="248">
        <f t="shared" si="472"/>
        <v>0</v>
      </c>
      <c r="U3044" s="248">
        <f t="shared" si="473"/>
        <v>0</v>
      </c>
      <c r="V3044" s="13"/>
      <c r="W3044" s="7"/>
      <c r="AT3044" s="130"/>
      <c r="BF3044" s="33">
        <f t="shared" si="479"/>
        <v>41242</v>
      </c>
      <c r="BG3044" s="34">
        <f t="shared" si="474"/>
        <v>82.88000000000001</v>
      </c>
      <c r="BH3044" s="32">
        <f t="shared" si="475"/>
        <v>1</v>
      </c>
      <c r="BI3044" s="32">
        <f t="shared" si="476"/>
        <v>0</v>
      </c>
      <c r="BJ3044" s="69">
        <f t="shared" si="477"/>
        <v>0</v>
      </c>
      <c r="BK3044" s="158" t="str">
        <f t="shared" si="478"/>
        <v/>
      </c>
    </row>
    <row r="3045" spans="1:63" ht="12" customHeight="1" x14ac:dyDescent="0.2">
      <c r="A3045" s="8"/>
      <c r="B3045" s="7"/>
      <c r="C3045" s="7"/>
      <c r="D3045" s="7"/>
      <c r="E3045" s="7"/>
      <c r="F3045" s="7"/>
      <c r="G3045" s="7"/>
      <c r="H3045" s="7"/>
      <c r="I3045" s="10"/>
      <c r="J3045" s="25"/>
      <c r="K3045" s="250"/>
      <c r="L3045" s="31"/>
      <c r="M3045" s="9"/>
      <c r="N3045" s="11" t="s">
        <v>25</v>
      </c>
      <c r="O3045" s="39"/>
      <c r="P3045" s="47"/>
      <c r="Q3045" s="13"/>
      <c r="R3045" s="248">
        <f t="shared" si="470"/>
        <v>0</v>
      </c>
      <c r="S3045" s="248">
        <f t="shared" si="471"/>
        <v>0</v>
      </c>
      <c r="T3045" s="248">
        <f t="shared" si="472"/>
        <v>0</v>
      </c>
      <c r="U3045" s="248">
        <f t="shared" si="473"/>
        <v>0</v>
      </c>
      <c r="V3045" s="13"/>
      <c r="W3045" s="7"/>
      <c r="AT3045" s="130"/>
      <c r="BF3045" s="33">
        <f t="shared" si="479"/>
        <v>41242</v>
      </c>
      <c r="BG3045" s="34">
        <f t="shared" si="474"/>
        <v>82.88000000000001</v>
      </c>
      <c r="BH3045" s="32">
        <f t="shared" si="475"/>
        <v>1</v>
      </c>
      <c r="BI3045" s="32">
        <f t="shared" si="476"/>
        <v>0</v>
      </c>
      <c r="BJ3045" s="69">
        <f t="shared" si="477"/>
        <v>0</v>
      </c>
      <c r="BK3045" s="158" t="str">
        <f t="shared" si="478"/>
        <v/>
      </c>
    </row>
    <row r="3046" spans="1:63" ht="12" customHeight="1" x14ac:dyDescent="0.2">
      <c r="A3046" s="8"/>
      <c r="B3046" s="7"/>
      <c r="C3046" s="7"/>
      <c r="D3046" s="7"/>
      <c r="E3046" s="7"/>
      <c r="F3046" s="7"/>
      <c r="G3046" s="7"/>
      <c r="H3046" s="7"/>
      <c r="I3046" s="10"/>
      <c r="J3046" s="25"/>
      <c r="K3046" s="250"/>
      <c r="L3046" s="31"/>
      <c r="M3046" s="9"/>
      <c r="N3046" s="11" t="s">
        <v>25</v>
      </c>
      <c r="O3046" s="39"/>
      <c r="P3046" s="47"/>
      <c r="Q3046" s="13"/>
      <c r="R3046" s="248">
        <f t="shared" si="470"/>
        <v>0</v>
      </c>
      <c r="S3046" s="248">
        <f t="shared" si="471"/>
        <v>0</v>
      </c>
      <c r="T3046" s="248">
        <f t="shared" si="472"/>
        <v>0</v>
      </c>
      <c r="U3046" s="248">
        <f t="shared" si="473"/>
        <v>0</v>
      </c>
      <c r="V3046" s="13"/>
      <c r="W3046" s="7"/>
      <c r="AT3046" s="130"/>
      <c r="BF3046" s="33">
        <f t="shared" si="479"/>
        <v>41242</v>
      </c>
      <c r="BG3046" s="34">
        <f t="shared" si="474"/>
        <v>82.88000000000001</v>
      </c>
      <c r="BH3046" s="32">
        <f t="shared" si="475"/>
        <v>1</v>
      </c>
      <c r="BI3046" s="32">
        <f t="shared" si="476"/>
        <v>0</v>
      </c>
      <c r="BJ3046" s="69">
        <f t="shared" si="477"/>
        <v>0</v>
      </c>
      <c r="BK3046" s="158" t="str">
        <f t="shared" si="478"/>
        <v/>
      </c>
    </row>
    <row r="3047" spans="1:63" ht="12" customHeight="1" x14ac:dyDescent="0.2">
      <c r="A3047" s="8"/>
      <c r="B3047" s="7"/>
      <c r="C3047" s="7"/>
      <c r="D3047" s="7"/>
      <c r="E3047" s="7"/>
      <c r="F3047" s="7"/>
      <c r="G3047" s="7"/>
      <c r="H3047" s="7"/>
      <c r="I3047" s="10"/>
      <c r="J3047" s="25"/>
      <c r="K3047" s="250"/>
      <c r="L3047" s="31"/>
      <c r="M3047" s="9"/>
      <c r="N3047" s="11" t="s">
        <v>25</v>
      </c>
      <c r="O3047" s="39"/>
      <c r="P3047" s="47"/>
      <c r="Q3047" s="13"/>
      <c r="R3047" s="248">
        <f t="shared" si="470"/>
        <v>0</v>
      </c>
      <c r="S3047" s="248">
        <f t="shared" si="471"/>
        <v>0</v>
      </c>
      <c r="T3047" s="248">
        <f t="shared" si="472"/>
        <v>0</v>
      </c>
      <c r="U3047" s="248">
        <f t="shared" si="473"/>
        <v>0</v>
      </c>
      <c r="V3047" s="13"/>
      <c r="W3047" s="7"/>
      <c r="AT3047" s="130"/>
      <c r="BF3047" s="33">
        <f t="shared" si="479"/>
        <v>41242</v>
      </c>
      <c r="BG3047" s="34">
        <f t="shared" si="474"/>
        <v>82.88000000000001</v>
      </c>
      <c r="BH3047" s="32">
        <f t="shared" si="475"/>
        <v>1</v>
      </c>
      <c r="BI3047" s="32">
        <f t="shared" si="476"/>
        <v>0</v>
      </c>
      <c r="BJ3047" s="69">
        <f t="shared" si="477"/>
        <v>0</v>
      </c>
      <c r="BK3047" s="158" t="str">
        <f t="shared" si="478"/>
        <v/>
      </c>
    </row>
    <row r="3048" spans="1:63" ht="12" customHeight="1" x14ac:dyDescent="0.2">
      <c r="A3048" s="8"/>
      <c r="B3048" s="7"/>
      <c r="C3048" s="7"/>
      <c r="D3048" s="7"/>
      <c r="E3048" s="7"/>
      <c r="F3048" s="7"/>
      <c r="G3048" s="7"/>
      <c r="H3048" s="7"/>
      <c r="I3048" s="10"/>
      <c r="J3048" s="25"/>
      <c r="K3048" s="250"/>
      <c r="L3048" s="31"/>
      <c r="M3048" s="9"/>
      <c r="N3048" s="11" t="s">
        <v>25</v>
      </c>
      <c r="O3048" s="39"/>
      <c r="P3048" s="47"/>
      <c r="Q3048" s="13"/>
      <c r="R3048" s="248">
        <f t="shared" si="470"/>
        <v>0</v>
      </c>
      <c r="S3048" s="248">
        <f t="shared" si="471"/>
        <v>0</v>
      </c>
      <c r="T3048" s="248">
        <f t="shared" si="472"/>
        <v>0</v>
      </c>
      <c r="U3048" s="248">
        <f t="shared" si="473"/>
        <v>0</v>
      </c>
      <c r="V3048" s="13"/>
      <c r="W3048" s="7"/>
      <c r="AT3048" s="130"/>
      <c r="BF3048" s="33">
        <f t="shared" si="479"/>
        <v>41242</v>
      </c>
      <c r="BG3048" s="34">
        <f t="shared" si="474"/>
        <v>82.88000000000001</v>
      </c>
      <c r="BH3048" s="32">
        <f t="shared" si="475"/>
        <v>1</v>
      </c>
      <c r="BI3048" s="32">
        <f t="shared" si="476"/>
        <v>0</v>
      </c>
      <c r="BJ3048" s="69">
        <f t="shared" si="477"/>
        <v>0</v>
      </c>
      <c r="BK3048" s="158" t="str">
        <f t="shared" si="478"/>
        <v/>
      </c>
    </row>
    <row r="3049" spans="1:63" ht="12" customHeight="1" x14ac:dyDescent="0.2">
      <c r="A3049" s="8"/>
      <c r="B3049" s="7"/>
      <c r="C3049" s="7"/>
      <c r="D3049" s="7"/>
      <c r="E3049" s="7"/>
      <c r="F3049" s="7"/>
      <c r="G3049" s="7"/>
      <c r="H3049" s="7"/>
      <c r="I3049" s="10"/>
      <c r="J3049" s="25"/>
      <c r="K3049" s="250"/>
      <c r="L3049" s="31"/>
      <c r="M3049" s="9"/>
      <c r="N3049" s="11" t="s">
        <v>25</v>
      </c>
      <c r="O3049" s="39"/>
      <c r="P3049" s="47"/>
      <c r="Q3049" s="13"/>
      <c r="R3049" s="248">
        <f t="shared" si="470"/>
        <v>0</v>
      </c>
      <c r="S3049" s="248">
        <f t="shared" si="471"/>
        <v>0</v>
      </c>
      <c r="T3049" s="248">
        <f t="shared" si="472"/>
        <v>0</v>
      </c>
      <c r="U3049" s="248">
        <f t="shared" si="473"/>
        <v>0</v>
      </c>
      <c r="V3049" s="13"/>
      <c r="W3049" s="7"/>
      <c r="AT3049" s="130"/>
      <c r="BF3049" s="33">
        <f t="shared" si="479"/>
        <v>41242</v>
      </c>
      <c r="BG3049" s="34">
        <f t="shared" si="474"/>
        <v>82.88000000000001</v>
      </c>
      <c r="BH3049" s="32">
        <f t="shared" si="475"/>
        <v>1</v>
      </c>
      <c r="BI3049" s="32">
        <f t="shared" si="476"/>
        <v>0</v>
      </c>
      <c r="BJ3049" s="69">
        <f t="shared" si="477"/>
        <v>0</v>
      </c>
      <c r="BK3049" s="158" t="str">
        <f t="shared" si="478"/>
        <v/>
      </c>
    </row>
    <row r="3050" spans="1:63" ht="12" customHeight="1" x14ac:dyDescent="0.2">
      <c r="A3050" s="8"/>
      <c r="B3050" s="7"/>
      <c r="C3050" s="7"/>
      <c r="D3050" s="7"/>
      <c r="E3050" s="7"/>
      <c r="F3050" s="7"/>
      <c r="G3050" s="7"/>
      <c r="H3050" s="7"/>
      <c r="I3050" s="10"/>
      <c r="J3050" s="25"/>
      <c r="K3050" s="250"/>
      <c r="L3050" s="31"/>
      <c r="M3050" s="9"/>
      <c r="N3050" s="11" t="s">
        <v>25</v>
      </c>
      <c r="O3050" s="39"/>
      <c r="P3050" s="47"/>
      <c r="Q3050" s="13"/>
      <c r="R3050" s="248">
        <f t="shared" si="470"/>
        <v>0</v>
      </c>
      <c r="S3050" s="248">
        <f t="shared" si="471"/>
        <v>0</v>
      </c>
      <c r="T3050" s="248">
        <f t="shared" si="472"/>
        <v>0</v>
      </c>
      <c r="U3050" s="248">
        <f t="shared" si="473"/>
        <v>0</v>
      </c>
      <c r="V3050" s="13"/>
      <c r="W3050" s="7"/>
      <c r="AT3050" s="130"/>
      <c r="BF3050" s="33">
        <f t="shared" si="479"/>
        <v>41242</v>
      </c>
      <c r="BG3050" s="34">
        <f t="shared" si="474"/>
        <v>82.88000000000001</v>
      </c>
      <c r="BH3050" s="32">
        <f t="shared" si="475"/>
        <v>1</v>
      </c>
      <c r="BI3050" s="32">
        <f t="shared" si="476"/>
        <v>0</v>
      </c>
      <c r="BJ3050" s="69">
        <f t="shared" si="477"/>
        <v>0</v>
      </c>
      <c r="BK3050" s="158" t="str">
        <f t="shared" si="478"/>
        <v/>
      </c>
    </row>
    <row r="3051" spans="1:63" ht="12" customHeight="1" x14ac:dyDescent="0.2">
      <c r="A3051" s="8"/>
      <c r="B3051" s="7"/>
      <c r="C3051" s="7"/>
      <c r="D3051" s="7"/>
      <c r="E3051" s="7"/>
      <c r="F3051" s="7"/>
      <c r="G3051" s="7"/>
      <c r="H3051" s="7"/>
      <c r="I3051" s="10"/>
      <c r="J3051" s="25"/>
      <c r="K3051" s="250"/>
      <c r="L3051" s="31"/>
      <c r="M3051" s="9"/>
      <c r="N3051" s="11" t="s">
        <v>25</v>
      </c>
      <c r="O3051" s="39"/>
      <c r="P3051" s="47"/>
      <c r="Q3051" s="13"/>
      <c r="R3051" s="248">
        <f t="shared" si="470"/>
        <v>0</v>
      </c>
      <c r="S3051" s="248">
        <f t="shared" si="471"/>
        <v>0</v>
      </c>
      <c r="T3051" s="248">
        <f t="shared" si="472"/>
        <v>0</v>
      </c>
      <c r="U3051" s="248">
        <f t="shared" si="473"/>
        <v>0</v>
      </c>
      <c r="V3051" s="13"/>
      <c r="W3051" s="7"/>
      <c r="AT3051" s="130"/>
      <c r="BF3051" s="33">
        <f t="shared" si="479"/>
        <v>41242</v>
      </c>
      <c r="BG3051" s="34">
        <f t="shared" si="474"/>
        <v>82.88000000000001</v>
      </c>
      <c r="BH3051" s="32">
        <f t="shared" si="475"/>
        <v>1</v>
      </c>
      <c r="BI3051" s="32">
        <f t="shared" si="476"/>
        <v>0</v>
      </c>
      <c r="BJ3051" s="69">
        <f t="shared" si="477"/>
        <v>0</v>
      </c>
      <c r="BK3051" s="158" t="str">
        <f t="shared" si="478"/>
        <v/>
      </c>
    </row>
    <row r="3052" spans="1:63" ht="12" customHeight="1" x14ac:dyDescent="0.2">
      <c r="A3052" s="8"/>
      <c r="B3052" s="7"/>
      <c r="C3052" s="7"/>
      <c r="D3052" s="7"/>
      <c r="E3052" s="7"/>
      <c r="F3052" s="7"/>
      <c r="G3052" s="7"/>
      <c r="H3052" s="7"/>
      <c r="I3052" s="10"/>
      <c r="J3052" s="25"/>
      <c r="K3052" s="250"/>
      <c r="L3052" s="31"/>
      <c r="M3052" s="9"/>
      <c r="N3052" s="11" t="s">
        <v>25</v>
      </c>
      <c r="O3052" s="39"/>
      <c r="P3052" s="47"/>
      <c r="Q3052" s="13"/>
      <c r="R3052" s="248">
        <f t="shared" si="470"/>
        <v>0</v>
      </c>
      <c r="S3052" s="248">
        <f t="shared" si="471"/>
        <v>0</v>
      </c>
      <c r="T3052" s="248">
        <f t="shared" si="472"/>
        <v>0</v>
      </c>
      <c r="U3052" s="248">
        <f t="shared" si="473"/>
        <v>0</v>
      </c>
      <c r="V3052" s="13"/>
      <c r="W3052" s="7"/>
      <c r="AT3052" s="130"/>
      <c r="BF3052" s="33">
        <f t="shared" si="479"/>
        <v>41242</v>
      </c>
      <c r="BG3052" s="34">
        <f t="shared" si="474"/>
        <v>82.88000000000001</v>
      </c>
      <c r="BH3052" s="32">
        <f t="shared" si="475"/>
        <v>1</v>
      </c>
      <c r="BI3052" s="32">
        <f t="shared" si="476"/>
        <v>0</v>
      </c>
      <c r="BJ3052" s="69">
        <f t="shared" si="477"/>
        <v>0</v>
      </c>
      <c r="BK3052" s="158" t="str">
        <f t="shared" si="478"/>
        <v/>
      </c>
    </row>
    <row r="3053" spans="1:63" ht="12" customHeight="1" x14ac:dyDescent="0.2">
      <c r="A3053" s="8"/>
      <c r="B3053" s="7"/>
      <c r="C3053" s="7"/>
      <c r="D3053" s="7"/>
      <c r="E3053" s="7"/>
      <c r="F3053" s="7"/>
      <c r="G3053" s="7"/>
      <c r="H3053" s="7"/>
      <c r="I3053" s="10"/>
      <c r="J3053" s="25"/>
      <c r="K3053" s="250"/>
      <c r="L3053" s="31"/>
      <c r="M3053" s="9"/>
      <c r="N3053" s="11" t="s">
        <v>25</v>
      </c>
      <c r="O3053" s="39"/>
      <c r="P3053" s="47"/>
      <c r="Q3053" s="13"/>
      <c r="R3053" s="248">
        <f t="shared" si="470"/>
        <v>0</v>
      </c>
      <c r="S3053" s="248">
        <f t="shared" si="471"/>
        <v>0</v>
      </c>
      <c r="T3053" s="248">
        <f t="shared" si="472"/>
        <v>0</v>
      </c>
      <c r="U3053" s="248">
        <f t="shared" si="473"/>
        <v>0</v>
      </c>
      <c r="V3053" s="13"/>
      <c r="W3053" s="7"/>
      <c r="AT3053" s="130"/>
      <c r="BF3053" s="33">
        <f t="shared" si="479"/>
        <v>41242</v>
      </c>
      <c r="BG3053" s="34">
        <f t="shared" si="474"/>
        <v>82.88000000000001</v>
      </c>
      <c r="BH3053" s="32">
        <f t="shared" si="475"/>
        <v>1</v>
      </c>
      <c r="BI3053" s="32">
        <f t="shared" si="476"/>
        <v>0</v>
      </c>
      <c r="BJ3053" s="69">
        <f t="shared" si="477"/>
        <v>0</v>
      </c>
      <c r="BK3053" s="158" t="str">
        <f t="shared" si="478"/>
        <v/>
      </c>
    </row>
    <row r="3054" spans="1:63" ht="12" customHeight="1" x14ac:dyDescent="0.2">
      <c r="A3054" s="8"/>
      <c r="B3054" s="7"/>
      <c r="C3054" s="7"/>
      <c r="D3054" s="7"/>
      <c r="E3054" s="7"/>
      <c r="F3054" s="7"/>
      <c r="G3054" s="7"/>
      <c r="H3054" s="7"/>
      <c r="I3054" s="10"/>
      <c r="J3054" s="25"/>
      <c r="K3054" s="250"/>
      <c r="L3054" s="31"/>
      <c r="M3054" s="9"/>
      <c r="N3054" s="11" t="s">
        <v>25</v>
      </c>
      <c r="O3054" s="39"/>
      <c r="P3054" s="47"/>
      <c r="Q3054" s="13"/>
      <c r="R3054" s="248">
        <f t="shared" si="470"/>
        <v>0</v>
      </c>
      <c r="S3054" s="248">
        <f t="shared" si="471"/>
        <v>0</v>
      </c>
      <c r="T3054" s="248">
        <f t="shared" si="472"/>
        <v>0</v>
      </c>
      <c r="U3054" s="248">
        <f t="shared" si="473"/>
        <v>0</v>
      </c>
      <c r="V3054" s="13"/>
      <c r="W3054" s="7"/>
      <c r="AT3054" s="130"/>
      <c r="BF3054" s="33">
        <f t="shared" si="479"/>
        <v>41242</v>
      </c>
      <c r="BG3054" s="34">
        <f t="shared" si="474"/>
        <v>82.88000000000001</v>
      </c>
      <c r="BH3054" s="32">
        <f t="shared" si="475"/>
        <v>1</v>
      </c>
      <c r="BI3054" s="32">
        <f t="shared" si="476"/>
        <v>0</v>
      </c>
      <c r="BJ3054" s="69">
        <f t="shared" si="477"/>
        <v>0</v>
      </c>
      <c r="BK3054" s="158" t="str">
        <f t="shared" si="478"/>
        <v/>
      </c>
    </row>
    <row r="3055" spans="1:63" ht="12" customHeight="1" x14ac:dyDescent="0.2">
      <c r="A3055" s="8"/>
      <c r="B3055" s="7"/>
      <c r="C3055" s="7"/>
      <c r="D3055" s="7"/>
      <c r="E3055" s="7"/>
      <c r="F3055" s="7"/>
      <c r="G3055" s="7"/>
      <c r="H3055" s="7"/>
      <c r="I3055" s="10"/>
      <c r="J3055" s="25"/>
      <c r="K3055" s="250"/>
      <c r="L3055" s="31"/>
      <c r="M3055" s="9"/>
      <c r="N3055" s="11" t="s">
        <v>25</v>
      </c>
      <c r="O3055" s="39"/>
      <c r="P3055" s="47"/>
      <c r="Q3055" s="13"/>
      <c r="R3055" s="248">
        <f t="shared" si="470"/>
        <v>0</v>
      </c>
      <c r="S3055" s="248">
        <f t="shared" si="471"/>
        <v>0</v>
      </c>
      <c r="T3055" s="248">
        <f t="shared" si="472"/>
        <v>0</v>
      </c>
      <c r="U3055" s="248">
        <f t="shared" si="473"/>
        <v>0</v>
      </c>
      <c r="V3055" s="13"/>
      <c r="W3055" s="7"/>
      <c r="AT3055" s="130"/>
      <c r="BF3055" s="33">
        <f t="shared" si="479"/>
        <v>41242</v>
      </c>
      <c r="BG3055" s="34">
        <f t="shared" si="474"/>
        <v>82.88000000000001</v>
      </c>
      <c r="BH3055" s="32">
        <f t="shared" si="475"/>
        <v>1</v>
      </c>
      <c r="BI3055" s="32">
        <f t="shared" si="476"/>
        <v>0</v>
      </c>
      <c r="BJ3055" s="69">
        <f t="shared" si="477"/>
        <v>0</v>
      </c>
      <c r="BK3055" s="158" t="str">
        <f t="shared" si="478"/>
        <v/>
      </c>
    </row>
    <row r="3056" spans="1:63" ht="12" customHeight="1" x14ac:dyDescent="0.2">
      <c r="A3056" s="8"/>
      <c r="B3056" s="7"/>
      <c r="C3056" s="7"/>
      <c r="D3056" s="7"/>
      <c r="E3056" s="7"/>
      <c r="F3056" s="7"/>
      <c r="G3056" s="7"/>
      <c r="H3056" s="7"/>
      <c r="I3056" s="10"/>
      <c r="J3056" s="25"/>
      <c r="K3056" s="250"/>
      <c r="L3056" s="31"/>
      <c r="M3056" s="9"/>
      <c r="N3056" s="11" t="s">
        <v>25</v>
      </c>
      <c r="O3056" s="39"/>
      <c r="P3056" s="47"/>
      <c r="Q3056" s="13"/>
      <c r="R3056" s="248">
        <f t="shared" si="470"/>
        <v>0</v>
      </c>
      <c r="S3056" s="248">
        <f t="shared" si="471"/>
        <v>0</v>
      </c>
      <c r="T3056" s="248">
        <f t="shared" si="472"/>
        <v>0</v>
      </c>
      <c r="U3056" s="248">
        <f t="shared" si="473"/>
        <v>0</v>
      </c>
      <c r="V3056" s="13"/>
      <c r="W3056" s="7"/>
      <c r="AT3056" s="130"/>
      <c r="BF3056" s="33">
        <f t="shared" si="479"/>
        <v>41242</v>
      </c>
      <c r="BG3056" s="34">
        <f t="shared" si="474"/>
        <v>82.88000000000001</v>
      </c>
      <c r="BH3056" s="32">
        <f t="shared" si="475"/>
        <v>1</v>
      </c>
      <c r="BI3056" s="32">
        <f t="shared" si="476"/>
        <v>0</v>
      </c>
      <c r="BJ3056" s="69">
        <f t="shared" si="477"/>
        <v>0</v>
      </c>
      <c r="BK3056" s="158" t="str">
        <f t="shared" si="478"/>
        <v/>
      </c>
    </row>
    <row r="3057" spans="1:63" ht="12" customHeight="1" x14ac:dyDescent="0.2">
      <c r="A3057" s="8"/>
      <c r="B3057" s="7"/>
      <c r="C3057" s="7"/>
      <c r="D3057" s="7"/>
      <c r="E3057" s="7"/>
      <c r="F3057" s="7"/>
      <c r="G3057" s="7"/>
      <c r="H3057" s="7"/>
      <c r="I3057" s="10"/>
      <c r="J3057" s="25"/>
      <c r="K3057" s="250"/>
      <c r="L3057" s="31"/>
      <c r="M3057" s="9"/>
      <c r="N3057" s="11" t="s">
        <v>25</v>
      </c>
      <c r="O3057" s="39"/>
      <c r="P3057" s="47"/>
      <c r="Q3057" s="13"/>
      <c r="R3057" s="248">
        <f t="shared" si="470"/>
        <v>0</v>
      </c>
      <c r="S3057" s="248">
        <f t="shared" si="471"/>
        <v>0</v>
      </c>
      <c r="T3057" s="248">
        <f t="shared" si="472"/>
        <v>0</v>
      </c>
      <c r="U3057" s="248">
        <f t="shared" si="473"/>
        <v>0</v>
      </c>
      <c r="V3057" s="13"/>
      <c r="W3057" s="7"/>
      <c r="AT3057" s="130"/>
      <c r="BF3057" s="33">
        <f t="shared" si="479"/>
        <v>41242</v>
      </c>
      <c r="BG3057" s="34">
        <f t="shared" si="474"/>
        <v>82.88000000000001</v>
      </c>
      <c r="BH3057" s="32">
        <f t="shared" si="475"/>
        <v>1</v>
      </c>
      <c r="BI3057" s="32">
        <f t="shared" si="476"/>
        <v>0</v>
      </c>
      <c r="BJ3057" s="69">
        <f t="shared" si="477"/>
        <v>0</v>
      </c>
      <c r="BK3057" s="158" t="str">
        <f t="shared" si="478"/>
        <v/>
      </c>
    </row>
    <row r="3058" spans="1:63" ht="12" customHeight="1" x14ac:dyDescent="0.2">
      <c r="A3058" s="8"/>
      <c r="B3058" s="7"/>
      <c r="C3058" s="7"/>
      <c r="D3058" s="7"/>
      <c r="E3058" s="7"/>
      <c r="F3058" s="7"/>
      <c r="G3058" s="7"/>
      <c r="H3058" s="7"/>
      <c r="I3058" s="10"/>
      <c r="J3058" s="25"/>
      <c r="K3058" s="250"/>
      <c r="L3058" s="31"/>
      <c r="M3058" s="9"/>
      <c r="N3058" s="11" t="s">
        <v>25</v>
      </c>
      <c r="O3058" s="39"/>
      <c r="P3058" s="47"/>
      <c r="Q3058" s="13"/>
      <c r="R3058" s="248">
        <f t="shared" si="470"/>
        <v>0</v>
      </c>
      <c r="S3058" s="248">
        <f t="shared" si="471"/>
        <v>0</v>
      </c>
      <c r="T3058" s="248">
        <f t="shared" si="472"/>
        <v>0</v>
      </c>
      <c r="U3058" s="248">
        <f t="shared" si="473"/>
        <v>0</v>
      </c>
      <c r="V3058" s="13"/>
      <c r="W3058" s="7"/>
      <c r="AT3058" s="130"/>
      <c r="BF3058" s="33">
        <f t="shared" si="479"/>
        <v>41242</v>
      </c>
      <c r="BG3058" s="34">
        <f t="shared" si="474"/>
        <v>82.88000000000001</v>
      </c>
      <c r="BH3058" s="32">
        <f t="shared" si="475"/>
        <v>1</v>
      </c>
      <c r="BI3058" s="32">
        <f t="shared" si="476"/>
        <v>0</v>
      </c>
      <c r="BJ3058" s="69">
        <f t="shared" si="477"/>
        <v>0</v>
      </c>
      <c r="BK3058" s="158" t="str">
        <f t="shared" si="478"/>
        <v/>
      </c>
    </row>
    <row r="3059" spans="1:63" ht="12" customHeight="1" x14ac:dyDescent="0.2">
      <c r="A3059" s="8"/>
      <c r="B3059" s="7"/>
      <c r="C3059" s="7"/>
      <c r="D3059" s="7"/>
      <c r="E3059" s="7"/>
      <c r="F3059" s="7"/>
      <c r="G3059" s="7"/>
      <c r="H3059" s="7"/>
      <c r="I3059" s="10"/>
      <c r="J3059" s="25"/>
      <c r="K3059" s="250"/>
      <c r="L3059" s="31"/>
      <c r="M3059" s="9"/>
      <c r="N3059" s="11" t="s">
        <v>25</v>
      </c>
      <c r="O3059" s="39"/>
      <c r="P3059" s="47"/>
      <c r="Q3059" s="13"/>
      <c r="R3059" s="248">
        <f t="shared" si="470"/>
        <v>0</v>
      </c>
      <c r="S3059" s="248">
        <f t="shared" si="471"/>
        <v>0</v>
      </c>
      <c r="T3059" s="248">
        <f t="shared" si="472"/>
        <v>0</v>
      </c>
      <c r="U3059" s="248">
        <f t="shared" si="473"/>
        <v>0</v>
      </c>
      <c r="V3059" s="13"/>
      <c r="W3059" s="7"/>
      <c r="AT3059" s="130"/>
      <c r="BF3059" s="33">
        <f t="shared" si="479"/>
        <v>41242</v>
      </c>
      <c r="BG3059" s="34">
        <f t="shared" si="474"/>
        <v>82.88000000000001</v>
      </c>
      <c r="BH3059" s="32">
        <f t="shared" si="475"/>
        <v>1</v>
      </c>
      <c r="BI3059" s="32">
        <f t="shared" si="476"/>
        <v>0</v>
      </c>
      <c r="BJ3059" s="69">
        <f t="shared" si="477"/>
        <v>0</v>
      </c>
      <c r="BK3059" s="158" t="str">
        <f t="shared" si="478"/>
        <v/>
      </c>
    </row>
    <row r="3060" spans="1:63" ht="12" customHeight="1" x14ac:dyDescent="0.2">
      <c r="A3060" s="8"/>
      <c r="B3060" s="7"/>
      <c r="C3060" s="7"/>
      <c r="D3060" s="7"/>
      <c r="E3060" s="7"/>
      <c r="F3060" s="7"/>
      <c r="G3060" s="7"/>
      <c r="H3060" s="7"/>
      <c r="I3060" s="10"/>
      <c r="J3060" s="25"/>
      <c r="K3060" s="250"/>
      <c r="L3060" s="31"/>
      <c r="M3060" s="9"/>
      <c r="N3060" s="11" t="s">
        <v>25</v>
      </c>
      <c r="O3060" s="39"/>
      <c r="P3060" s="47"/>
      <c r="Q3060" s="13"/>
      <c r="R3060" s="248">
        <f t="shared" si="470"/>
        <v>0</v>
      </c>
      <c r="S3060" s="248">
        <f t="shared" si="471"/>
        <v>0</v>
      </c>
      <c r="T3060" s="248">
        <f t="shared" si="472"/>
        <v>0</v>
      </c>
      <c r="U3060" s="248">
        <f t="shared" si="473"/>
        <v>0</v>
      </c>
      <c r="V3060" s="13"/>
      <c r="W3060" s="7"/>
      <c r="AT3060" s="130"/>
      <c r="BF3060" s="33">
        <f t="shared" si="479"/>
        <v>41242</v>
      </c>
      <c r="BG3060" s="34">
        <f t="shared" si="474"/>
        <v>82.88000000000001</v>
      </c>
      <c r="BH3060" s="32">
        <f t="shared" si="475"/>
        <v>1</v>
      </c>
      <c r="BI3060" s="32">
        <f t="shared" si="476"/>
        <v>0</v>
      </c>
      <c r="BJ3060" s="69">
        <f t="shared" si="477"/>
        <v>0</v>
      </c>
      <c r="BK3060" s="158" t="str">
        <f t="shared" si="478"/>
        <v/>
      </c>
    </row>
    <row r="3061" spans="1:63" ht="12" customHeight="1" x14ac:dyDescent="0.2">
      <c r="A3061" s="8"/>
      <c r="B3061" s="7"/>
      <c r="C3061" s="7"/>
      <c r="D3061" s="7"/>
      <c r="E3061" s="7"/>
      <c r="F3061" s="7"/>
      <c r="G3061" s="7"/>
      <c r="H3061" s="7"/>
      <c r="I3061" s="10"/>
      <c r="J3061" s="25"/>
      <c r="K3061" s="250"/>
      <c r="L3061" s="31"/>
      <c r="M3061" s="9"/>
      <c r="N3061" s="11" t="s">
        <v>25</v>
      </c>
      <c r="O3061" s="39"/>
      <c r="P3061" s="47"/>
      <c r="Q3061" s="13"/>
      <c r="R3061" s="248">
        <f t="shared" si="470"/>
        <v>0</v>
      </c>
      <c r="S3061" s="248">
        <f t="shared" si="471"/>
        <v>0</v>
      </c>
      <c r="T3061" s="248">
        <f t="shared" si="472"/>
        <v>0</v>
      </c>
      <c r="U3061" s="248">
        <f t="shared" si="473"/>
        <v>0</v>
      </c>
      <c r="V3061" s="13"/>
      <c r="W3061" s="7"/>
      <c r="AT3061" s="130"/>
      <c r="BF3061" s="33">
        <f t="shared" si="479"/>
        <v>41242</v>
      </c>
      <c r="BG3061" s="34">
        <f t="shared" si="474"/>
        <v>82.88000000000001</v>
      </c>
      <c r="BH3061" s="32">
        <f t="shared" si="475"/>
        <v>1</v>
      </c>
      <c r="BI3061" s="32">
        <f t="shared" si="476"/>
        <v>0</v>
      </c>
      <c r="BJ3061" s="69">
        <f t="shared" si="477"/>
        <v>0</v>
      </c>
      <c r="BK3061" s="158" t="str">
        <f t="shared" si="478"/>
        <v/>
      </c>
    </row>
    <row r="3062" spans="1:63" ht="12" customHeight="1" x14ac:dyDescent="0.2">
      <c r="A3062" s="8"/>
      <c r="B3062" s="7"/>
      <c r="C3062" s="7"/>
      <c r="D3062" s="7"/>
      <c r="E3062" s="7"/>
      <c r="F3062" s="7"/>
      <c r="G3062" s="7"/>
      <c r="H3062" s="7"/>
      <c r="I3062" s="10"/>
      <c r="J3062" s="25"/>
      <c r="K3062" s="250"/>
      <c r="L3062" s="31"/>
      <c r="M3062" s="9"/>
      <c r="N3062" s="11" t="s">
        <v>25</v>
      </c>
      <c r="O3062" s="39"/>
      <c r="P3062" s="47"/>
      <c r="Q3062" s="13"/>
      <c r="R3062" s="248">
        <f t="shared" si="470"/>
        <v>0</v>
      </c>
      <c r="S3062" s="248">
        <f t="shared" si="471"/>
        <v>0</v>
      </c>
      <c r="T3062" s="248">
        <f t="shared" si="472"/>
        <v>0</v>
      </c>
      <c r="U3062" s="248">
        <f t="shared" si="473"/>
        <v>0</v>
      </c>
      <c r="V3062" s="13"/>
      <c r="W3062" s="7"/>
      <c r="AT3062" s="130"/>
      <c r="BF3062" s="33">
        <f t="shared" si="479"/>
        <v>41242</v>
      </c>
      <c r="BG3062" s="34">
        <f t="shared" si="474"/>
        <v>82.88000000000001</v>
      </c>
      <c r="BH3062" s="32">
        <f t="shared" si="475"/>
        <v>1</v>
      </c>
      <c r="BI3062" s="32">
        <f t="shared" si="476"/>
        <v>0</v>
      </c>
      <c r="BJ3062" s="69">
        <f t="shared" si="477"/>
        <v>0</v>
      </c>
      <c r="BK3062" s="158" t="str">
        <f t="shared" si="478"/>
        <v/>
      </c>
    </row>
    <row r="3063" spans="1:63" ht="12" customHeight="1" x14ac:dyDescent="0.2">
      <c r="A3063" s="8"/>
      <c r="B3063" s="7"/>
      <c r="C3063" s="7"/>
      <c r="D3063" s="7"/>
      <c r="E3063" s="7"/>
      <c r="F3063" s="7"/>
      <c r="G3063" s="7"/>
      <c r="H3063" s="7"/>
      <c r="I3063" s="10"/>
      <c r="J3063" s="25"/>
      <c r="K3063" s="250"/>
      <c r="L3063" s="31"/>
      <c r="M3063" s="9"/>
      <c r="N3063" s="11" t="s">
        <v>25</v>
      </c>
      <c r="O3063" s="39"/>
      <c r="P3063" s="47"/>
      <c r="Q3063" s="13"/>
      <c r="R3063" s="248">
        <f t="shared" si="470"/>
        <v>0</v>
      </c>
      <c r="S3063" s="248">
        <f t="shared" si="471"/>
        <v>0</v>
      </c>
      <c r="T3063" s="248">
        <f t="shared" si="472"/>
        <v>0</v>
      </c>
      <c r="U3063" s="248">
        <f t="shared" si="473"/>
        <v>0</v>
      </c>
      <c r="V3063" s="13"/>
      <c r="W3063" s="7"/>
      <c r="AT3063" s="130"/>
      <c r="BF3063" s="33">
        <f t="shared" si="479"/>
        <v>41242</v>
      </c>
      <c r="BG3063" s="34">
        <f t="shared" si="474"/>
        <v>82.88000000000001</v>
      </c>
      <c r="BH3063" s="32">
        <f t="shared" si="475"/>
        <v>1</v>
      </c>
      <c r="BI3063" s="32">
        <f t="shared" si="476"/>
        <v>0</v>
      </c>
      <c r="BJ3063" s="69">
        <f t="shared" si="477"/>
        <v>0</v>
      </c>
      <c r="BK3063" s="158" t="str">
        <f t="shared" si="478"/>
        <v/>
      </c>
    </row>
    <row r="3064" spans="1:63" ht="12" customHeight="1" x14ac:dyDescent="0.2">
      <c r="A3064" s="8"/>
      <c r="B3064" s="7"/>
      <c r="C3064" s="7"/>
      <c r="D3064" s="7"/>
      <c r="E3064" s="7"/>
      <c r="F3064" s="7"/>
      <c r="G3064" s="7"/>
      <c r="H3064" s="7"/>
      <c r="I3064" s="10"/>
      <c r="J3064" s="25"/>
      <c r="K3064" s="250"/>
      <c r="L3064" s="31"/>
      <c r="M3064" s="9"/>
      <c r="N3064" s="11" t="s">
        <v>25</v>
      </c>
      <c r="O3064" s="39"/>
      <c r="P3064" s="47"/>
      <c r="Q3064" s="13"/>
      <c r="R3064" s="248">
        <f t="shared" si="470"/>
        <v>0</v>
      </c>
      <c r="S3064" s="248">
        <f t="shared" si="471"/>
        <v>0</v>
      </c>
      <c r="T3064" s="248">
        <f t="shared" si="472"/>
        <v>0</v>
      </c>
      <c r="U3064" s="248">
        <f t="shared" si="473"/>
        <v>0</v>
      </c>
      <c r="V3064" s="13"/>
      <c r="W3064" s="7"/>
      <c r="AT3064" s="130"/>
      <c r="BF3064" s="33">
        <f t="shared" si="479"/>
        <v>41242</v>
      </c>
      <c r="BG3064" s="34">
        <f t="shared" si="474"/>
        <v>82.88000000000001</v>
      </c>
      <c r="BH3064" s="32">
        <f t="shared" si="475"/>
        <v>1</v>
      </c>
      <c r="BI3064" s="32">
        <f t="shared" si="476"/>
        <v>0</v>
      </c>
      <c r="BJ3064" s="69">
        <f t="shared" si="477"/>
        <v>0</v>
      </c>
      <c r="BK3064" s="158" t="str">
        <f t="shared" si="478"/>
        <v/>
      </c>
    </row>
    <row r="3065" spans="1:63" ht="12" customHeight="1" x14ac:dyDescent="0.2">
      <c r="A3065" s="8"/>
      <c r="B3065" s="7"/>
      <c r="C3065" s="7"/>
      <c r="D3065" s="7"/>
      <c r="E3065" s="7"/>
      <c r="F3065" s="7"/>
      <c r="G3065" s="7"/>
      <c r="H3065" s="7"/>
      <c r="I3065" s="10"/>
      <c r="J3065" s="25"/>
      <c r="K3065" s="250"/>
      <c r="L3065" s="31"/>
      <c r="M3065" s="9"/>
      <c r="N3065" s="11" t="s">
        <v>25</v>
      </c>
      <c r="O3065" s="39"/>
      <c r="P3065" s="47"/>
      <c r="Q3065" s="13"/>
      <c r="R3065" s="248">
        <f t="shared" si="470"/>
        <v>0</v>
      </c>
      <c r="S3065" s="248">
        <f t="shared" si="471"/>
        <v>0</v>
      </c>
      <c r="T3065" s="248">
        <f t="shared" si="472"/>
        <v>0</v>
      </c>
      <c r="U3065" s="248">
        <f t="shared" si="473"/>
        <v>0</v>
      </c>
      <c r="V3065" s="13"/>
      <c r="W3065" s="7"/>
      <c r="AT3065" s="130"/>
      <c r="BF3065" s="33">
        <f t="shared" si="479"/>
        <v>41242</v>
      </c>
      <c r="BG3065" s="34">
        <f t="shared" si="474"/>
        <v>82.88000000000001</v>
      </c>
      <c r="BH3065" s="32">
        <f t="shared" si="475"/>
        <v>1</v>
      </c>
      <c r="BI3065" s="32">
        <f t="shared" si="476"/>
        <v>0</v>
      </c>
      <c r="BJ3065" s="69">
        <f t="shared" si="477"/>
        <v>0</v>
      </c>
      <c r="BK3065" s="158" t="str">
        <f t="shared" si="478"/>
        <v/>
      </c>
    </row>
    <row r="3066" spans="1:63" ht="12" customHeight="1" x14ac:dyDescent="0.2">
      <c r="A3066" s="8"/>
      <c r="B3066" s="7"/>
      <c r="C3066" s="7"/>
      <c r="D3066" s="7"/>
      <c r="E3066" s="7"/>
      <c r="F3066" s="7"/>
      <c r="G3066" s="7"/>
      <c r="H3066" s="7"/>
      <c r="I3066" s="10"/>
      <c r="J3066" s="25"/>
      <c r="K3066" s="250"/>
      <c r="L3066" s="31"/>
      <c r="M3066" s="9"/>
      <c r="N3066" s="11" t="s">
        <v>25</v>
      </c>
      <c r="O3066" s="39"/>
      <c r="P3066" s="47"/>
      <c r="Q3066" s="13"/>
      <c r="R3066" s="248">
        <f t="shared" si="470"/>
        <v>0</v>
      </c>
      <c r="S3066" s="248">
        <f t="shared" si="471"/>
        <v>0</v>
      </c>
      <c r="T3066" s="248">
        <f t="shared" si="472"/>
        <v>0</v>
      </c>
      <c r="U3066" s="248">
        <f t="shared" si="473"/>
        <v>0</v>
      </c>
      <c r="V3066" s="13"/>
      <c r="W3066" s="7"/>
      <c r="AT3066" s="130"/>
      <c r="BF3066" s="33">
        <f t="shared" si="479"/>
        <v>41242</v>
      </c>
      <c r="BG3066" s="34">
        <f t="shared" si="474"/>
        <v>82.88000000000001</v>
      </c>
      <c r="BH3066" s="32">
        <f t="shared" si="475"/>
        <v>1</v>
      </c>
      <c r="BI3066" s="32">
        <f t="shared" si="476"/>
        <v>0</v>
      </c>
      <c r="BJ3066" s="69">
        <f t="shared" si="477"/>
        <v>0</v>
      </c>
      <c r="BK3066" s="158" t="str">
        <f t="shared" si="478"/>
        <v/>
      </c>
    </row>
    <row r="3067" spans="1:63" ht="12" customHeight="1" x14ac:dyDescent="0.2">
      <c r="A3067" s="8"/>
      <c r="B3067" s="7"/>
      <c r="C3067" s="7"/>
      <c r="D3067" s="7"/>
      <c r="E3067" s="7"/>
      <c r="F3067" s="7"/>
      <c r="G3067" s="7"/>
      <c r="H3067" s="7"/>
      <c r="I3067" s="10"/>
      <c r="J3067" s="25"/>
      <c r="K3067" s="250"/>
      <c r="L3067" s="31"/>
      <c r="M3067" s="9"/>
      <c r="N3067" s="11" t="s">
        <v>25</v>
      </c>
      <c r="O3067" s="39"/>
      <c r="P3067" s="47"/>
      <c r="Q3067" s="13"/>
      <c r="R3067" s="248">
        <f t="shared" si="470"/>
        <v>0</v>
      </c>
      <c r="S3067" s="248">
        <f t="shared" si="471"/>
        <v>0</v>
      </c>
      <c r="T3067" s="248">
        <f t="shared" si="472"/>
        <v>0</v>
      </c>
      <c r="U3067" s="248">
        <f t="shared" si="473"/>
        <v>0</v>
      </c>
      <c r="V3067" s="13"/>
      <c r="W3067" s="7"/>
      <c r="AT3067" s="130"/>
      <c r="BF3067" s="33">
        <f t="shared" si="479"/>
        <v>41242</v>
      </c>
      <c r="BG3067" s="34">
        <f t="shared" si="474"/>
        <v>82.88000000000001</v>
      </c>
      <c r="BH3067" s="32">
        <f t="shared" si="475"/>
        <v>1</v>
      </c>
      <c r="BI3067" s="32">
        <f t="shared" si="476"/>
        <v>0</v>
      </c>
      <c r="BJ3067" s="69">
        <f t="shared" si="477"/>
        <v>0</v>
      </c>
      <c r="BK3067" s="158" t="str">
        <f t="shared" si="478"/>
        <v/>
      </c>
    </row>
    <row r="3068" spans="1:63" ht="12" customHeight="1" x14ac:dyDescent="0.2">
      <c r="A3068" s="8"/>
      <c r="B3068" s="7"/>
      <c r="C3068" s="7"/>
      <c r="D3068" s="7"/>
      <c r="E3068" s="7"/>
      <c r="F3068" s="7"/>
      <c r="G3068" s="7"/>
      <c r="H3068" s="7"/>
      <c r="I3068" s="10"/>
      <c r="J3068" s="25"/>
      <c r="K3068" s="250"/>
      <c r="L3068" s="31"/>
      <c r="M3068" s="9"/>
      <c r="N3068" s="11" t="s">
        <v>25</v>
      </c>
      <c r="O3068" s="39"/>
      <c r="P3068" s="47"/>
      <c r="Q3068" s="13"/>
      <c r="R3068" s="248">
        <f t="shared" si="470"/>
        <v>0</v>
      </c>
      <c r="S3068" s="248">
        <f t="shared" si="471"/>
        <v>0</v>
      </c>
      <c r="T3068" s="248">
        <f t="shared" si="472"/>
        <v>0</v>
      </c>
      <c r="U3068" s="248">
        <f t="shared" si="473"/>
        <v>0</v>
      </c>
      <c r="V3068" s="13"/>
      <c r="W3068" s="7"/>
      <c r="AT3068" s="130"/>
      <c r="BF3068" s="33">
        <f t="shared" si="479"/>
        <v>41242</v>
      </c>
      <c r="BG3068" s="34">
        <f t="shared" si="474"/>
        <v>82.88000000000001</v>
      </c>
      <c r="BH3068" s="32">
        <f t="shared" si="475"/>
        <v>1</v>
      </c>
      <c r="BI3068" s="32">
        <f t="shared" si="476"/>
        <v>0</v>
      </c>
      <c r="BJ3068" s="69">
        <f t="shared" si="477"/>
        <v>0</v>
      </c>
      <c r="BK3068" s="158" t="str">
        <f t="shared" si="478"/>
        <v/>
      </c>
    </row>
    <row r="3069" spans="1:63" ht="12" customHeight="1" x14ac:dyDescent="0.2">
      <c r="A3069" s="8"/>
      <c r="B3069" s="7"/>
      <c r="C3069" s="7"/>
      <c r="D3069" s="7"/>
      <c r="E3069" s="7"/>
      <c r="F3069" s="7"/>
      <c r="G3069" s="7"/>
      <c r="H3069" s="7"/>
      <c r="I3069" s="10"/>
      <c r="J3069" s="25"/>
      <c r="K3069" s="250"/>
      <c r="L3069" s="31"/>
      <c r="M3069" s="9"/>
      <c r="N3069" s="11" t="s">
        <v>25</v>
      </c>
      <c r="O3069" s="39"/>
      <c r="P3069" s="47"/>
      <c r="Q3069" s="13"/>
      <c r="R3069" s="248">
        <f t="shared" si="470"/>
        <v>0</v>
      </c>
      <c r="S3069" s="248">
        <f t="shared" si="471"/>
        <v>0</v>
      </c>
      <c r="T3069" s="248">
        <f t="shared" si="472"/>
        <v>0</v>
      </c>
      <c r="U3069" s="248">
        <f t="shared" si="473"/>
        <v>0</v>
      </c>
      <c r="V3069" s="13"/>
      <c r="W3069" s="7"/>
      <c r="AT3069" s="130"/>
      <c r="BF3069" s="33">
        <f t="shared" si="479"/>
        <v>41242</v>
      </c>
      <c r="BG3069" s="34">
        <f t="shared" si="474"/>
        <v>82.88000000000001</v>
      </c>
      <c r="BH3069" s="32">
        <f t="shared" si="475"/>
        <v>1</v>
      </c>
      <c r="BI3069" s="32">
        <f t="shared" si="476"/>
        <v>0</v>
      </c>
      <c r="BJ3069" s="69">
        <f t="shared" si="477"/>
        <v>0</v>
      </c>
      <c r="BK3069" s="158" t="str">
        <f t="shared" si="478"/>
        <v/>
      </c>
    </row>
    <row r="3070" spans="1:63" ht="12" customHeight="1" x14ac:dyDescent="0.2">
      <c r="A3070" s="8"/>
      <c r="B3070" s="7"/>
      <c r="C3070" s="7"/>
      <c r="D3070" s="7"/>
      <c r="E3070" s="7"/>
      <c r="F3070" s="7"/>
      <c r="G3070" s="7"/>
      <c r="H3070" s="7"/>
      <c r="I3070" s="10"/>
      <c r="J3070" s="25"/>
      <c r="K3070" s="250"/>
      <c r="L3070" s="31"/>
      <c r="M3070" s="9"/>
      <c r="N3070" s="11" t="s">
        <v>25</v>
      </c>
      <c r="O3070" s="39"/>
      <c r="P3070" s="47"/>
      <c r="Q3070" s="13"/>
      <c r="R3070" s="248">
        <f t="shared" si="470"/>
        <v>0</v>
      </c>
      <c r="S3070" s="248">
        <f t="shared" si="471"/>
        <v>0</v>
      </c>
      <c r="T3070" s="248">
        <f t="shared" si="472"/>
        <v>0</v>
      </c>
      <c r="U3070" s="248">
        <f t="shared" si="473"/>
        <v>0</v>
      </c>
      <c r="V3070" s="13"/>
      <c r="W3070" s="7"/>
      <c r="AT3070" s="130"/>
      <c r="BF3070" s="33">
        <f t="shared" si="479"/>
        <v>41242</v>
      </c>
      <c r="BG3070" s="34">
        <f t="shared" si="474"/>
        <v>82.88000000000001</v>
      </c>
      <c r="BH3070" s="32">
        <f t="shared" si="475"/>
        <v>1</v>
      </c>
      <c r="BI3070" s="32">
        <f t="shared" si="476"/>
        <v>0</v>
      </c>
      <c r="BJ3070" s="69">
        <f t="shared" si="477"/>
        <v>0</v>
      </c>
      <c r="BK3070" s="158" t="str">
        <f t="shared" si="478"/>
        <v/>
      </c>
    </row>
    <row r="3071" spans="1:63" ht="12" customHeight="1" x14ac:dyDescent="0.2">
      <c r="A3071" s="8"/>
      <c r="B3071" s="7"/>
      <c r="C3071" s="7"/>
      <c r="D3071" s="7"/>
      <c r="E3071" s="7"/>
      <c r="F3071" s="7"/>
      <c r="G3071" s="7"/>
      <c r="H3071" s="7"/>
      <c r="I3071" s="10"/>
      <c r="J3071" s="25"/>
      <c r="K3071" s="250"/>
      <c r="L3071" s="31"/>
      <c r="M3071" s="9"/>
      <c r="N3071" s="11" t="s">
        <v>25</v>
      </c>
      <c r="O3071" s="39"/>
      <c r="P3071" s="47"/>
      <c r="Q3071" s="13"/>
      <c r="R3071" s="248">
        <f t="shared" si="470"/>
        <v>0</v>
      </c>
      <c r="S3071" s="248">
        <f t="shared" si="471"/>
        <v>0</v>
      </c>
      <c r="T3071" s="248">
        <f t="shared" si="472"/>
        <v>0</v>
      </c>
      <c r="U3071" s="248">
        <f t="shared" si="473"/>
        <v>0</v>
      </c>
      <c r="V3071" s="13"/>
      <c r="W3071" s="7"/>
      <c r="AT3071" s="130"/>
      <c r="BF3071" s="33">
        <f t="shared" si="479"/>
        <v>41242</v>
      </c>
      <c r="BG3071" s="34">
        <f t="shared" si="474"/>
        <v>82.88000000000001</v>
      </c>
      <c r="BH3071" s="32">
        <f t="shared" si="475"/>
        <v>1</v>
      </c>
      <c r="BI3071" s="32">
        <f t="shared" si="476"/>
        <v>0</v>
      </c>
      <c r="BJ3071" s="69">
        <f t="shared" si="477"/>
        <v>0</v>
      </c>
      <c r="BK3071" s="158" t="str">
        <f t="shared" si="478"/>
        <v/>
      </c>
    </row>
    <row r="3072" spans="1:63" ht="12" customHeight="1" x14ac:dyDescent="0.2">
      <c r="A3072" s="8"/>
      <c r="B3072" s="7"/>
      <c r="C3072" s="7"/>
      <c r="D3072" s="7"/>
      <c r="E3072" s="7"/>
      <c r="F3072" s="7"/>
      <c r="G3072" s="7"/>
      <c r="H3072" s="7"/>
      <c r="I3072" s="10"/>
      <c r="J3072" s="25"/>
      <c r="K3072" s="250"/>
      <c r="L3072" s="31"/>
      <c r="M3072" s="9"/>
      <c r="N3072" s="11" t="s">
        <v>25</v>
      </c>
      <c r="O3072" s="39"/>
      <c r="P3072" s="47"/>
      <c r="Q3072" s="13"/>
      <c r="R3072" s="248">
        <f t="shared" si="470"/>
        <v>0</v>
      </c>
      <c r="S3072" s="248">
        <f t="shared" si="471"/>
        <v>0</v>
      </c>
      <c r="T3072" s="248">
        <f t="shared" si="472"/>
        <v>0</v>
      </c>
      <c r="U3072" s="248">
        <f t="shared" si="473"/>
        <v>0</v>
      </c>
      <c r="V3072" s="13"/>
      <c r="W3072" s="7"/>
      <c r="AT3072" s="130"/>
      <c r="BF3072" s="33">
        <f t="shared" si="479"/>
        <v>41242</v>
      </c>
      <c r="BG3072" s="34">
        <f t="shared" si="474"/>
        <v>82.88000000000001</v>
      </c>
      <c r="BH3072" s="32">
        <f t="shared" si="475"/>
        <v>1</v>
      </c>
      <c r="BI3072" s="32">
        <f t="shared" si="476"/>
        <v>0</v>
      </c>
      <c r="BJ3072" s="69">
        <f t="shared" si="477"/>
        <v>0</v>
      </c>
      <c r="BK3072" s="158" t="str">
        <f t="shared" si="478"/>
        <v/>
      </c>
    </row>
    <row r="3073" spans="1:63" ht="12" customHeight="1" x14ac:dyDescent="0.2">
      <c r="A3073" s="8"/>
      <c r="B3073" s="7"/>
      <c r="C3073" s="7"/>
      <c r="D3073" s="7"/>
      <c r="E3073" s="7"/>
      <c r="F3073" s="7"/>
      <c r="G3073" s="7"/>
      <c r="H3073" s="7"/>
      <c r="I3073" s="10"/>
      <c r="J3073" s="25"/>
      <c r="K3073" s="250"/>
      <c r="L3073" s="31"/>
      <c r="M3073" s="9"/>
      <c r="N3073" s="11" t="s">
        <v>25</v>
      </c>
      <c r="O3073" s="39"/>
      <c r="P3073" s="47"/>
      <c r="Q3073" s="13"/>
      <c r="R3073" s="248">
        <f t="shared" si="470"/>
        <v>0</v>
      </c>
      <c r="S3073" s="248">
        <f t="shared" si="471"/>
        <v>0</v>
      </c>
      <c r="T3073" s="248">
        <f t="shared" si="472"/>
        <v>0</v>
      </c>
      <c r="U3073" s="248">
        <f t="shared" si="473"/>
        <v>0</v>
      </c>
      <c r="V3073" s="13"/>
      <c r="W3073" s="7"/>
      <c r="AT3073" s="130"/>
      <c r="BF3073" s="33">
        <f t="shared" si="479"/>
        <v>41242</v>
      </c>
      <c r="BG3073" s="34">
        <f t="shared" si="474"/>
        <v>82.88000000000001</v>
      </c>
      <c r="BH3073" s="32">
        <f t="shared" si="475"/>
        <v>1</v>
      </c>
      <c r="BI3073" s="32">
        <f t="shared" si="476"/>
        <v>0</v>
      </c>
      <c r="BJ3073" s="69">
        <f t="shared" si="477"/>
        <v>0</v>
      </c>
      <c r="BK3073" s="158" t="str">
        <f t="shared" si="478"/>
        <v/>
      </c>
    </row>
    <row r="3074" spans="1:63" ht="12" customHeight="1" x14ac:dyDescent="0.2">
      <c r="A3074" s="8"/>
      <c r="B3074" s="7"/>
      <c r="C3074" s="7"/>
      <c r="D3074" s="7"/>
      <c r="E3074" s="7"/>
      <c r="F3074" s="7"/>
      <c r="G3074" s="7"/>
      <c r="H3074" s="7"/>
      <c r="I3074" s="10"/>
      <c r="J3074" s="25"/>
      <c r="K3074" s="250"/>
      <c r="L3074" s="31"/>
      <c r="M3074" s="9"/>
      <c r="N3074" s="11" t="s">
        <v>25</v>
      </c>
      <c r="O3074" s="39"/>
      <c r="P3074" s="47"/>
      <c r="Q3074" s="13"/>
      <c r="R3074" s="248">
        <f t="shared" si="470"/>
        <v>0</v>
      </c>
      <c r="S3074" s="248">
        <f t="shared" si="471"/>
        <v>0</v>
      </c>
      <c r="T3074" s="248">
        <f t="shared" si="472"/>
        <v>0</v>
      </c>
      <c r="U3074" s="248">
        <f t="shared" si="473"/>
        <v>0</v>
      </c>
      <c r="V3074" s="13"/>
      <c r="W3074" s="7"/>
      <c r="AT3074" s="130"/>
      <c r="BF3074" s="33">
        <f t="shared" si="479"/>
        <v>41242</v>
      </c>
      <c r="BG3074" s="34">
        <f t="shared" si="474"/>
        <v>82.88000000000001</v>
      </c>
      <c r="BH3074" s="32">
        <f t="shared" si="475"/>
        <v>1</v>
      </c>
      <c r="BI3074" s="32">
        <f t="shared" si="476"/>
        <v>0</v>
      </c>
      <c r="BJ3074" s="69">
        <f t="shared" si="477"/>
        <v>0</v>
      </c>
      <c r="BK3074" s="158" t="str">
        <f t="shared" si="478"/>
        <v/>
      </c>
    </row>
    <row r="3075" spans="1:63" ht="12" customHeight="1" x14ac:dyDescent="0.2">
      <c r="A3075" s="8"/>
      <c r="B3075" s="7"/>
      <c r="C3075" s="7"/>
      <c r="D3075" s="7"/>
      <c r="E3075" s="7"/>
      <c r="F3075" s="7"/>
      <c r="G3075" s="7"/>
      <c r="H3075" s="7"/>
      <c r="I3075" s="10"/>
      <c r="J3075" s="25"/>
      <c r="K3075" s="250"/>
      <c r="L3075" s="31"/>
      <c r="M3075" s="9"/>
      <c r="N3075" s="11" t="s">
        <v>25</v>
      </c>
      <c r="O3075" s="39"/>
      <c r="P3075" s="47"/>
      <c r="Q3075" s="13"/>
      <c r="R3075" s="248">
        <f t="shared" si="470"/>
        <v>0</v>
      </c>
      <c r="S3075" s="248">
        <f t="shared" si="471"/>
        <v>0</v>
      </c>
      <c r="T3075" s="248">
        <f t="shared" si="472"/>
        <v>0</v>
      </c>
      <c r="U3075" s="248">
        <f t="shared" si="473"/>
        <v>0</v>
      </c>
      <c r="V3075" s="13"/>
      <c r="W3075" s="7"/>
      <c r="AT3075" s="130"/>
      <c r="BF3075" s="33">
        <f t="shared" si="479"/>
        <v>41242</v>
      </c>
      <c r="BG3075" s="34">
        <f t="shared" si="474"/>
        <v>82.88000000000001</v>
      </c>
      <c r="BH3075" s="32">
        <f t="shared" si="475"/>
        <v>1</v>
      </c>
      <c r="BI3075" s="32">
        <f t="shared" si="476"/>
        <v>0</v>
      </c>
      <c r="BJ3075" s="69">
        <f t="shared" si="477"/>
        <v>0</v>
      </c>
      <c r="BK3075" s="158" t="str">
        <f t="shared" si="478"/>
        <v/>
      </c>
    </row>
    <row r="3076" spans="1:63" ht="12" customHeight="1" x14ac:dyDescent="0.2">
      <c r="A3076" s="8"/>
      <c r="B3076" s="7"/>
      <c r="C3076" s="7"/>
      <c r="D3076" s="7"/>
      <c r="E3076" s="7"/>
      <c r="F3076" s="7"/>
      <c r="G3076" s="7"/>
      <c r="H3076" s="7"/>
      <c r="I3076" s="10"/>
      <c r="J3076" s="25"/>
      <c r="K3076" s="250"/>
      <c r="L3076" s="31"/>
      <c r="M3076" s="9"/>
      <c r="N3076" s="11" t="s">
        <v>25</v>
      </c>
      <c r="O3076" s="39"/>
      <c r="P3076" s="47"/>
      <c r="Q3076" s="13"/>
      <c r="R3076" s="248">
        <f t="shared" si="470"/>
        <v>0</v>
      </c>
      <c r="S3076" s="248">
        <f t="shared" si="471"/>
        <v>0</v>
      </c>
      <c r="T3076" s="248">
        <f t="shared" si="472"/>
        <v>0</v>
      </c>
      <c r="U3076" s="248">
        <f t="shared" si="473"/>
        <v>0</v>
      </c>
      <c r="V3076" s="13"/>
      <c r="W3076" s="7"/>
      <c r="AT3076" s="130"/>
      <c r="BF3076" s="33">
        <f t="shared" si="479"/>
        <v>41242</v>
      </c>
      <c r="BG3076" s="34">
        <f t="shared" si="474"/>
        <v>82.88000000000001</v>
      </c>
      <c r="BH3076" s="32">
        <f t="shared" si="475"/>
        <v>1</v>
      </c>
      <c r="BI3076" s="32">
        <f t="shared" si="476"/>
        <v>0</v>
      </c>
      <c r="BJ3076" s="69">
        <f t="shared" si="477"/>
        <v>0</v>
      </c>
      <c r="BK3076" s="158" t="str">
        <f t="shared" si="478"/>
        <v/>
      </c>
    </row>
    <row r="3077" spans="1:63" ht="12" customHeight="1" x14ac:dyDescent="0.2">
      <c r="A3077" s="8"/>
      <c r="B3077" s="7"/>
      <c r="C3077" s="7"/>
      <c r="D3077" s="7"/>
      <c r="E3077" s="7"/>
      <c r="F3077" s="7"/>
      <c r="G3077" s="7"/>
      <c r="H3077" s="7"/>
      <c r="I3077" s="10"/>
      <c r="J3077" s="25"/>
      <c r="K3077" s="250"/>
      <c r="L3077" s="31"/>
      <c r="M3077" s="9"/>
      <c r="N3077" s="11" t="s">
        <v>25</v>
      </c>
      <c r="O3077" s="39"/>
      <c r="P3077" s="47"/>
      <c r="Q3077" s="13"/>
      <c r="R3077" s="248">
        <f t="shared" si="470"/>
        <v>0</v>
      </c>
      <c r="S3077" s="248">
        <f t="shared" si="471"/>
        <v>0</v>
      </c>
      <c r="T3077" s="248">
        <f t="shared" si="472"/>
        <v>0</v>
      </c>
      <c r="U3077" s="248">
        <f t="shared" si="473"/>
        <v>0</v>
      </c>
      <c r="V3077" s="13"/>
      <c r="W3077" s="7"/>
      <c r="AT3077" s="130"/>
      <c r="BF3077" s="33">
        <f t="shared" si="479"/>
        <v>41242</v>
      </c>
      <c r="BG3077" s="34">
        <f t="shared" si="474"/>
        <v>82.88000000000001</v>
      </c>
      <c r="BH3077" s="32">
        <f t="shared" si="475"/>
        <v>1</v>
      </c>
      <c r="BI3077" s="32">
        <f t="shared" si="476"/>
        <v>0</v>
      </c>
      <c r="BJ3077" s="69">
        <f t="shared" si="477"/>
        <v>0</v>
      </c>
      <c r="BK3077" s="158" t="str">
        <f t="shared" si="478"/>
        <v/>
      </c>
    </row>
    <row r="3078" spans="1:63" ht="12" customHeight="1" x14ac:dyDescent="0.2">
      <c r="A3078" s="8"/>
      <c r="B3078" s="7"/>
      <c r="C3078" s="7"/>
      <c r="D3078" s="7"/>
      <c r="E3078" s="7"/>
      <c r="F3078" s="7"/>
      <c r="G3078" s="7"/>
      <c r="H3078" s="7"/>
      <c r="I3078" s="10"/>
      <c r="J3078" s="25"/>
      <c r="K3078" s="250"/>
      <c r="L3078" s="31"/>
      <c r="M3078" s="9"/>
      <c r="N3078" s="11" t="s">
        <v>25</v>
      </c>
      <c r="O3078" s="39"/>
      <c r="P3078" s="47"/>
      <c r="Q3078" s="13"/>
      <c r="R3078" s="248">
        <f t="shared" si="470"/>
        <v>0</v>
      </c>
      <c r="S3078" s="248">
        <f t="shared" si="471"/>
        <v>0</v>
      </c>
      <c r="T3078" s="248">
        <f t="shared" si="472"/>
        <v>0</v>
      </c>
      <c r="U3078" s="248">
        <f t="shared" si="473"/>
        <v>0</v>
      </c>
      <c r="V3078" s="13"/>
      <c r="W3078" s="7"/>
      <c r="AT3078" s="130"/>
      <c r="BF3078" s="33">
        <f t="shared" si="479"/>
        <v>41242</v>
      </c>
      <c r="BG3078" s="34">
        <f t="shared" si="474"/>
        <v>82.88000000000001</v>
      </c>
      <c r="BH3078" s="32">
        <f t="shared" si="475"/>
        <v>1</v>
      </c>
      <c r="BI3078" s="32">
        <f t="shared" si="476"/>
        <v>0</v>
      </c>
      <c r="BJ3078" s="69">
        <f t="shared" si="477"/>
        <v>0</v>
      </c>
      <c r="BK3078" s="158" t="str">
        <f t="shared" si="478"/>
        <v/>
      </c>
    </row>
    <row r="3079" spans="1:63" ht="12" customHeight="1" x14ac:dyDescent="0.2">
      <c r="A3079" s="8"/>
      <c r="B3079" s="7"/>
      <c r="C3079" s="7"/>
      <c r="D3079" s="7"/>
      <c r="E3079" s="7"/>
      <c r="F3079" s="7"/>
      <c r="G3079" s="7"/>
      <c r="H3079" s="7"/>
      <c r="I3079" s="10"/>
      <c r="J3079" s="25"/>
      <c r="K3079" s="250"/>
      <c r="L3079" s="31"/>
      <c r="M3079" s="9"/>
      <c r="N3079" s="11" t="s">
        <v>25</v>
      </c>
      <c r="O3079" s="39"/>
      <c r="P3079" s="47"/>
      <c r="Q3079" s="13"/>
      <c r="R3079" s="248">
        <f t="shared" si="470"/>
        <v>0</v>
      </c>
      <c r="S3079" s="248">
        <f t="shared" si="471"/>
        <v>0</v>
      </c>
      <c r="T3079" s="248">
        <f t="shared" si="472"/>
        <v>0</v>
      </c>
      <c r="U3079" s="248">
        <f t="shared" si="473"/>
        <v>0</v>
      </c>
      <c r="V3079" s="13"/>
      <c r="W3079" s="7"/>
      <c r="AT3079" s="130"/>
      <c r="BF3079" s="33">
        <f t="shared" si="479"/>
        <v>41242</v>
      </c>
      <c r="BG3079" s="34">
        <f t="shared" si="474"/>
        <v>82.88000000000001</v>
      </c>
      <c r="BH3079" s="32">
        <f t="shared" si="475"/>
        <v>1</v>
      </c>
      <c r="BI3079" s="32">
        <f t="shared" si="476"/>
        <v>0</v>
      </c>
      <c r="BJ3079" s="69">
        <f t="shared" si="477"/>
        <v>0</v>
      </c>
      <c r="BK3079" s="158" t="str">
        <f t="shared" si="478"/>
        <v/>
      </c>
    </row>
    <row r="3080" spans="1:63" ht="12" customHeight="1" x14ac:dyDescent="0.2">
      <c r="A3080" s="8"/>
      <c r="B3080" s="7"/>
      <c r="C3080" s="7"/>
      <c r="D3080" s="7"/>
      <c r="E3080" s="7"/>
      <c r="F3080" s="7"/>
      <c r="G3080" s="7"/>
      <c r="H3080" s="7"/>
      <c r="I3080" s="10"/>
      <c r="J3080" s="25"/>
      <c r="K3080" s="250"/>
      <c r="L3080" s="31"/>
      <c r="M3080" s="9"/>
      <c r="N3080" s="11" t="s">
        <v>25</v>
      </c>
      <c r="O3080" s="39"/>
      <c r="P3080" s="47"/>
      <c r="Q3080" s="13"/>
      <c r="R3080" s="248">
        <f t="shared" si="470"/>
        <v>0</v>
      </c>
      <c r="S3080" s="248">
        <f t="shared" si="471"/>
        <v>0</v>
      </c>
      <c r="T3080" s="248">
        <f t="shared" si="472"/>
        <v>0</v>
      </c>
      <c r="U3080" s="248">
        <f t="shared" si="473"/>
        <v>0</v>
      </c>
      <c r="V3080" s="13"/>
      <c r="W3080" s="7"/>
      <c r="AT3080" s="130"/>
      <c r="BF3080" s="33">
        <f t="shared" si="479"/>
        <v>41242</v>
      </c>
      <c r="BG3080" s="34">
        <f t="shared" si="474"/>
        <v>82.88000000000001</v>
      </c>
      <c r="BH3080" s="32">
        <f t="shared" si="475"/>
        <v>1</v>
      </c>
      <c r="BI3080" s="32">
        <f t="shared" si="476"/>
        <v>0</v>
      </c>
      <c r="BJ3080" s="69">
        <f t="shared" si="477"/>
        <v>0</v>
      </c>
      <c r="BK3080" s="158" t="str">
        <f t="shared" si="478"/>
        <v/>
      </c>
    </row>
    <row r="3081" spans="1:63" ht="12" customHeight="1" x14ac:dyDescent="0.2">
      <c r="A3081" s="8"/>
      <c r="B3081" s="7"/>
      <c r="C3081" s="7"/>
      <c r="D3081" s="7"/>
      <c r="E3081" s="7"/>
      <c r="F3081" s="7"/>
      <c r="G3081" s="7"/>
      <c r="H3081" s="7"/>
      <c r="I3081" s="10"/>
      <c r="J3081" s="25"/>
      <c r="K3081" s="250"/>
      <c r="L3081" s="31"/>
      <c r="M3081" s="9"/>
      <c r="N3081" s="11" t="s">
        <v>25</v>
      </c>
      <c r="O3081" s="39"/>
      <c r="P3081" s="47"/>
      <c r="Q3081" s="13"/>
      <c r="R3081" s="248">
        <f t="shared" si="470"/>
        <v>0</v>
      </c>
      <c r="S3081" s="248">
        <f t="shared" si="471"/>
        <v>0</v>
      </c>
      <c r="T3081" s="248">
        <f t="shared" si="472"/>
        <v>0</v>
      </c>
      <c r="U3081" s="248">
        <f t="shared" si="473"/>
        <v>0</v>
      </c>
      <c r="V3081" s="13"/>
      <c r="W3081" s="7"/>
      <c r="AT3081" s="130"/>
      <c r="BF3081" s="33">
        <f t="shared" si="479"/>
        <v>41242</v>
      </c>
      <c r="BG3081" s="34">
        <f t="shared" si="474"/>
        <v>82.88000000000001</v>
      </c>
      <c r="BH3081" s="32">
        <f t="shared" si="475"/>
        <v>1</v>
      </c>
      <c r="BI3081" s="32">
        <f t="shared" si="476"/>
        <v>0</v>
      </c>
      <c r="BJ3081" s="69">
        <f t="shared" si="477"/>
        <v>0</v>
      </c>
      <c r="BK3081" s="158" t="str">
        <f t="shared" si="478"/>
        <v/>
      </c>
    </row>
    <row r="3082" spans="1:63" ht="12" customHeight="1" x14ac:dyDescent="0.2">
      <c r="A3082" s="8"/>
      <c r="B3082" s="7"/>
      <c r="C3082" s="7"/>
      <c r="D3082" s="7"/>
      <c r="E3082" s="7"/>
      <c r="F3082" s="7"/>
      <c r="G3082" s="7"/>
      <c r="H3082" s="7"/>
      <c r="I3082" s="10"/>
      <c r="J3082" s="25"/>
      <c r="K3082" s="250"/>
      <c r="L3082" s="31"/>
      <c r="M3082" s="9"/>
      <c r="N3082" s="11" t="s">
        <v>25</v>
      </c>
      <c r="O3082" s="39"/>
      <c r="P3082" s="47"/>
      <c r="Q3082" s="13"/>
      <c r="R3082" s="248">
        <f t="shared" si="470"/>
        <v>0</v>
      </c>
      <c r="S3082" s="248">
        <f t="shared" si="471"/>
        <v>0</v>
      </c>
      <c r="T3082" s="248">
        <f t="shared" si="472"/>
        <v>0</v>
      </c>
      <c r="U3082" s="248">
        <f t="shared" si="473"/>
        <v>0</v>
      </c>
      <c r="V3082" s="13"/>
      <c r="W3082" s="7"/>
      <c r="AT3082" s="130"/>
      <c r="BF3082" s="33">
        <f t="shared" si="479"/>
        <v>41242</v>
      </c>
      <c r="BG3082" s="34">
        <f t="shared" si="474"/>
        <v>82.88000000000001</v>
      </c>
      <c r="BH3082" s="32">
        <f t="shared" si="475"/>
        <v>1</v>
      </c>
      <c r="BI3082" s="32">
        <f t="shared" si="476"/>
        <v>0</v>
      </c>
      <c r="BJ3082" s="69">
        <f t="shared" si="477"/>
        <v>0</v>
      </c>
      <c r="BK3082" s="158" t="str">
        <f t="shared" si="478"/>
        <v/>
      </c>
    </row>
    <row r="3083" spans="1:63" ht="12" customHeight="1" x14ac:dyDescent="0.2">
      <c r="A3083" s="8"/>
      <c r="B3083" s="7"/>
      <c r="C3083" s="7"/>
      <c r="D3083" s="7"/>
      <c r="E3083" s="7"/>
      <c r="F3083" s="7"/>
      <c r="G3083" s="7"/>
      <c r="H3083" s="7"/>
      <c r="I3083" s="10"/>
      <c r="J3083" s="25"/>
      <c r="K3083" s="250"/>
      <c r="L3083" s="31"/>
      <c r="M3083" s="9"/>
      <c r="N3083" s="11" t="s">
        <v>25</v>
      </c>
      <c r="O3083" s="39"/>
      <c r="P3083" s="47"/>
      <c r="Q3083" s="13"/>
      <c r="R3083" s="248">
        <f t="shared" ref="R3083:R3146" si="480">IF(N3083&lt;&gt;"M",ROUND(IF(M3083&lt;&gt;"Y",IF(P3083&lt;&gt;"Y",K3083,K3083*(BH3083-1)),0),ROUNDING),"")</f>
        <v>0</v>
      </c>
      <c r="S3083" s="248">
        <f t="shared" ref="S3083:S3146" si="481">IF(N3083&lt;&gt;"M",ROUND(IF(O3083&gt;0,IF(M3083="Y",BI3083*(1-O3083),IF(BI3083&gt;R3083,R3083 + (BI3083 - R3083)*(1-O3083),BI3083)),BI3083),ROUNDING),"")</f>
        <v>0</v>
      </c>
      <c r="T3083" s="248">
        <f t="shared" ref="T3083:T3146" si="482">IF(N3083&lt;&gt;"M",ROUND(IF(O3083&gt;0,IF(M3083="Y",BJ3083*(1-O3083),IF(BJ3083&gt;R3083,R3083 + (BJ3083 - R3083)*(1-O3083),BJ3083)),BJ3083),ROUNDING),"")</f>
        <v>0</v>
      </c>
      <c r="U3083" s="248">
        <f t="shared" ref="U3083:U3146" si="483">IF(N3083&lt;&gt;"M",ROUND(IF(OR(N3083="P",N3083=""),0,IF(OR(M3083="N",M3083=""),T3083-R3083,T3083)),ROUNDING),"")</f>
        <v>0</v>
      </c>
      <c r="V3083" s="13"/>
      <c r="W3083" s="7"/>
      <c r="AT3083" s="130"/>
      <c r="BF3083" s="33">
        <f t="shared" si="479"/>
        <v>41242</v>
      </c>
      <c r="BG3083" s="34">
        <f t="shared" ref="BG3083:BG3146" si="484">IF(N3083&lt;&gt;"M",BG3082+U3083,BG3082)</f>
        <v>82.88000000000001</v>
      </c>
      <c r="BH3083" s="32">
        <f t="shared" ref="BH3083:BH3146" si="485">IF(L3083&lt;&gt;"",IF(ODDS_TYPE=1,L3083,IF(ODDS_TYPE=2,IF(L3083&gt;0,1+L3083/100,IF(L3083&lt;0,1-100/L3083,1)),IF(ODDS_TYPE=3,1+L3083,IF(ODDS_TYPE=4,1+L3083,IF(ODDS_TYPE=5,IF(L3083&gt;0,1+L3083,1-1/L3083),IF(ODDS_TYPE=6,IF(L3083&gt;=0,L3083+1,1-1/L3083),1)))))),1)</f>
        <v>1</v>
      </c>
      <c r="BI3083" s="32">
        <f t="shared" ref="BI3083:BI3146" si="486">IF(P3083&lt;&gt;"Y",IF(M3083&lt;&gt;"Y",K3083*BH3083,K3083*BH3083 - K3083),IF(M3083&lt;&gt;"Y",K3083*BH3083,K3083))</f>
        <v>0</v>
      </c>
      <c r="BJ3083" s="69">
        <f t="shared" ref="BJ3083:BJ3146" si="487">IF(P3083&lt;&gt;"Y",
IF(M3083&lt;&gt;"Y",
IF(N3083="Y",K3083*BH3083,IF(N3083="P",0,IF(OR(N3083="R",N3083="PU"),K3083,IF(N3083="H",K3083*BH3083*0.5,IF(N3083="HW",K3083*0.5*(1 + BH3083),IF(N3083="HL",K3083*0.5,0)))))),
IF(N3083="Y",K3083*BH3083 - K3083,IF(N3083="P",0,IF(OR(N3083="R",N3083="PU"),0,IF(N3083="H",IF(BH3083&gt;2,0.5*K3083*BH3083 - K3083,0),IF(N3083="HW",K3083*0.5*(1 + BH3083) - K3083,IF(N3083="HL",0,0))))))),
IF(M3083&lt;&gt;"Y",
IF(N3083="Y",K3083*BH3083,IF(N3083="P",0,IF(OR(N3083="R",N3083="PU"),K3083*(BH3083-1),IF(N3083="H",K3083*BH3083*0.5,IF(N3083="HW",K3083*(BH3083-1)*0.5,IF(N3083="HL",K3083*BH3083 - K3083*0.5,0)))))),
IF(N3083="Y",K3083,IF(N3083="P",0,IF(OR(N3083="R",N3083="PU"),0,IF(N3083="H",IF(BH3083&lt;2,K3083*BH3083*0.5 - K3083*(BH3083-1),0),IF(N3083="HW",0,IF(N3083="HL",K3083*0.5,0)))))))
)</f>
        <v>0</v>
      </c>
      <c r="BK3083" s="158" t="str">
        <f t="shared" ref="BK3083:BK3146" si="488">IF(FILT_M=1,IF(LEN(C3083)&gt;0,C3083,""),IF(FILT_M=2,IF(LEN(E3083)&gt;0,E3083,""),IF(FILT_M=3,IF(LEN(F3083)&gt;0,F3083,""),IF(FILT_M=4,IF(LEN(G3083)&gt;0,G3083,""),""))))</f>
        <v/>
      </c>
    </row>
    <row r="3084" spans="1:63" ht="12" customHeight="1" x14ac:dyDescent="0.2">
      <c r="A3084" s="8"/>
      <c r="B3084" s="7"/>
      <c r="C3084" s="7"/>
      <c r="D3084" s="7"/>
      <c r="E3084" s="7"/>
      <c r="F3084" s="7"/>
      <c r="G3084" s="7"/>
      <c r="H3084" s="7"/>
      <c r="I3084" s="10"/>
      <c r="J3084" s="25"/>
      <c r="K3084" s="250"/>
      <c r="L3084" s="31"/>
      <c r="M3084" s="9"/>
      <c r="N3084" s="11" t="s">
        <v>25</v>
      </c>
      <c r="O3084" s="39"/>
      <c r="P3084" s="47"/>
      <c r="Q3084" s="13"/>
      <c r="R3084" s="248">
        <f t="shared" si="480"/>
        <v>0</v>
      </c>
      <c r="S3084" s="248">
        <f t="shared" si="481"/>
        <v>0</v>
      </c>
      <c r="T3084" s="248">
        <f t="shared" si="482"/>
        <v>0</v>
      </c>
      <c r="U3084" s="248">
        <f t="shared" si="483"/>
        <v>0</v>
      </c>
      <c r="V3084" s="13"/>
      <c r="W3084" s="7"/>
      <c r="AT3084" s="130"/>
      <c r="BF3084" s="33">
        <f t="shared" ref="BF3084:BF3147" si="489">IF(A3084&gt;2,A3084,BF3083)</f>
        <v>41242</v>
      </c>
      <c r="BG3084" s="34">
        <f t="shared" si="484"/>
        <v>82.88000000000001</v>
      </c>
      <c r="BH3084" s="32">
        <f t="shared" si="485"/>
        <v>1</v>
      </c>
      <c r="BI3084" s="32">
        <f t="shared" si="486"/>
        <v>0</v>
      </c>
      <c r="BJ3084" s="69">
        <f t="shared" si="487"/>
        <v>0</v>
      </c>
      <c r="BK3084" s="158" t="str">
        <f t="shared" si="488"/>
        <v/>
      </c>
    </row>
    <row r="3085" spans="1:63" ht="12" customHeight="1" x14ac:dyDescent="0.2">
      <c r="A3085" s="8"/>
      <c r="B3085" s="7"/>
      <c r="C3085" s="7"/>
      <c r="D3085" s="7"/>
      <c r="E3085" s="7"/>
      <c r="F3085" s="7"/>
      <c r="G3085" s="7"/>
      <c r="H3085" s="7"/>
      <c r="I3085" s="10"/>
      <c r="J3085" s="25"/>
      <c r="K3085" s="250"/>
      <c r="L3085" s="31"/>
      <c r="M3085" s="9"/>
      <c r="N3085" s="11" t="s">
        <v>25</v>
      </c>
      <c r="O3085" s="39"/>
      <c r="P3085" s="47"/>
      <c r="Q3085" s="13"/>
      <c r="R3085" s="248">
        <f t="shared" si="480"/>
        <v>0</v>
      </c>
      <c r="S3085" s="248">
        <f t="shared" si="481"/>
        <v>0</v>
      </c>
      <c r="T3085" s="248">
        <f t="shared" si="482"/>
        <v>0</v>
      </c>
      <c r="U3085" s="248">
        <f t="shared" si="483"/>
        <v>0</v>
      </c>
      <c r="V3085" s="13"/>
      <c r="W3085" s="7"/>
      <c r="AT3085" s="130"/>
      <c r="BF3085" s="33">
        <f t="shared" si="489"/>
        <v>41242</v>
      </c>
      <c r="BG3085" s="34">
        <f t="shared" si="484"/>
        <v>82.88000000000001</v>
      </c>
      <c r="BH3085" s="32">
        <f t="shared" si="485"/>
        <v>1</v>
      </c>
      <c r="BI3085" s="32">
        <f t="shared" si="486"/>
        <v>0</v>
      </c>
      <c r="BJ3085" s="69">
        <f t="shared" si="487"/>
        <v>0</v>
      </c>
      <c r="BK3085" s="158" t="str">
        <f t="shared" si="488"/>
        <v/>
      </c>
    </row>
    <row r="3086" spans="1:63" ht="12" customHeight="1" x14ac:dyDescent="0.2">
      <c r="A3086" s="8"/>
      <c r="B3086" s="7"/>
      <c r="C3086" s="7"/>
      <c r="D3086" s="7"/>
      <c r="E3086" s="7"/>
      <c r="F3086" s="7"/>
      <c r="G3086" s="7"/>
      <c r="H3086" s="7"/>
      <c r="I3086" s="10"/>
      <c r="J3086" s="25"/>
      <c r="K3086" s="250"/>
      <c r="L3086" s="31"/>
      <c r="M3086" s="9"/>
      <c r="N3086" s="11" t="s">
        <v>25</v>
      </c>
      <c r="O3086" s="39"/>
      <c r="P3086" s="47"/>
      <c r="Q3086" s="13"/>
      <c r="R3086" s="248">
        <f t="shared" si="480"/>
        <v>0</v>
      </c>
      <c r="S3086" s="248">
        <f t="shared" si="481"/>
        <v>0</v>
      </c>
      <c r="T3086" s="248">
        <f t="shared" si="482"/>
        <v>0</v>
      </c>
      <c r="U3086" s="248">
        <f t="shared" si="483"/>
        <v>0</v>
      </c>
      <c r="V3086" s="13"/>
      <c r="W3086" s="7"/>
      <c r="AT3086" s="130"/>
      <c r="BF3086" s="33">
        <f t="shared" si="489"/>
        <v>41242</v>
      </c>
      <c r="BG3086" s="34">
        <f t="shared" si="484"/>
        <v>82.88000000000001</v>
      </c>
      <c r="BH3086" s="32">
        <f t="shared" si="485"/>
        <v>1</v>
      </c>
      <c r="BI3086" s="32">
        <f t="shared" si="486"/>
        <v>0</v>
      </c>
      <c r="BJ3086" s="69">
        <f t="shared" si="487"/>
        <v>0</v>
      </c>
      <c r="BK3086" s="158" t="str">
        <f t="shared" si="488"/>
        <v/>
      </c>
    </row>
    <row r="3087" spans="1:63" ht="12" customHeight="1" x14ac:dyDescent="0.2">
      <c r="A3087" s="8"/>
      <c r="B3087" s="7"/>
      <c r="C3087" s="7"/>
      <c r="D3087" s="7"/>
      <c r="E3087" s="7"/>
      <c r="F3087" s="7"/>
      <c r="G3087" s="7"/>
      <c r="H3087" s="7"/>
      <c r="I3087" s="10"/>
      <c r="J3087" s="25"/>
      <c r="K3087" s="250"/>
      <c r="L3087" s="31"/>
      <c r="M3087" s="9"/>
      <c r="N3087" s="11" t="s">
        <v>25</v>
      </c>
      <c r="O3087" s="39"/>
      <c r="P3087" s="47"/>
      <c r="Q3087" s="13"/>
      <c r="R3087" s="248">
        <f t="shared" si="480"/>
        <v>0</v>
      </c>
      <c r="S3087" s="248">
        <f t="shared" si="481"/>
        <v>0</v>
      </c>
      <c r="T3087" s="248">
        <f t="shared" si="482"/>
        <v>0</v>
      </c>
      <c r="U3087" s="248">
        <f t="shared" si="483"/>
        <v>0</v>
      </c>
      <c r="V3087" s="13"/>
      <c r="W3087" s="7"/>
      <c r="AT3087" s="130"/>
      <c r="BF3087" s="33">
        <f t="shared" si="489"/>
        <v>41242</v>
      </c>
      <c r="BG3087" s="34">
        <f t="shared" si="484"/>
        <v>82.88000000000001</v>
      </c>
      <c r="BH3087" s="32">
        <f t="shared" si="485"/>
        <v>1</v>
      </c>
      <c r="BI3087" s="32">
        <f t="shared" si="486"/>
        <v>0</v>
      </c>
      <c r="BJ3087" s="69">
        <f t="shared" si="487"/>
        <v>0</v>
      </c>
      <c r="BK3087" s="158" t="str">
        <f t="shared" si="488"/>
        <v/>
      </c>
    </row>
    <row r="3088" spans="1:63" ht="12" customHeight="1" x14ac:dyDescent="0.2">
      <c r="A3088" s="8"/>
      <c r="B3088" s="7"/>
      <c r="C3088" s="7"/>
      <c r="D3088" s="7"/>
      <c r="E3088" s="7"/>
      <c r="F3088" s="7"/>
      <c r="G3088" s="7"/>
      <c r="H3088" s="7"/>
      <c r="I3088" s="10"/>
      <c r="J3088" s="25"/>
      <c r="K3088" s="250"/>
      <c r="L3088" s="31"/>
      <c r="M3088" s="9"/>
      <c r="N3088" s="11" t="s">
        <v>25</v>
      </c>
      <c r="O3088" s="39"/>
      <c r="P3088" s="47"/>
      <c r="Q3088" s="13"/>
      <c r="R3088" s="248">
        <f t="shared" si="480"/>
        <v>0</v>
      </c>
      <c r="S3088" s="248">
        <f t="shared" si="481"/>
        <v>0</v>
      </c>
      <c r="T3088" s="248">
        <f t="shared" si="482"/>
        <v>0</v>
      </c>
      <c r="U3088" s="248">
        <f t="shared" si="483"/>
        <v>0</v>
      </c>
      <c r="V3088" s="13"/>
      <c r="W3088" s="7"/>
      <c r="AT3088" s="130"/>
      <c r="BF3088" s="33">
        <f t="shared" si="489"/>
        <v>41242</v>
      </c>
      <c r="BG3088" s="34">
        <f t="shared" si="484"/>
        <v>82.88000000000001</v>
      </c>
      <c r="BH3088" s="32">
        <f t="shared" si="485"/>
        <v>1</v>
      </c>
      <c r="BI3088" s="32">
        <f t="shared" si="486"/>
        <v>0</v>
      </c>
      <c r="BJ3088" s="69">
        <f t="shared" si="487"/>
        <v>0</v>
      </c>
      <c r="BK3088" s="158" t="str">
        <f t="shared" si="488"/>
        <v/>
      </c>
    </row>
    <row r="3089" spans="1:63" ht="12" customHeight="1" x14ac:dyDescent="0.2">
      <c r="A3089" s="8"/>
      <c r="B3089" s="7"/>
      <c r="C3089" s="7"/>
      <c r="D3089" s="7"/>
      <c r="E3089" s="7"/>
      <c r="F3089" s="7"/>
      <c r="G3089" s="7"/>
      <c r="H3089" s="7"/>
      <c r="I3089" s="10"/>
      <c r="J3089" s="25"/>
      <c r="K3089" s="250"/>
      <c r="L3089" s="31"/>
      <c r="M3089" s="9"/>
      <c r="N3089" s="11" t="s">
        <v>25</v>
      </c>
      <c r="O3089" s="39"/>
      <c r="P3089" s="47"/>
      <c r="Q3089" s="13"/>
      <c r="R3089" s="248">
        <f t="shared" si="480"/>
        <v>0</v>
      </c>
      <c r="S3089" s="248">
        <f t="shared" si="481"/>
        <v>0</v>
      </c>
      <c r="T3089" s="248">
        <f t="shared" si="482"/>
        <v>0</v>
      </c>
      <c r="U3089" s="248">
        <f t="shared" si="483"/>
        <v>0</v>
      </c>
      <c r="V3089" s="13"/>
      <c r="W3089" s="7"/>
      <c r="AT3089" s="130"/>
      <c r="BF3089" s="33">
        <f t="shared" si="489"/>
        <v>41242</v>
      </c>
      <c r="BG3089" s="34">
        <f t="shared" si="484"/>
        <v>82.88000000000001</v>
      </c>
      <c r="BH3089" s="32">
        <f t="shared" si="485"/>
        <v>1</v>
      </c>
      <c r="BI3089" s="32">
        <f t="shared" si="486"/>
        <v>0</v>
      </c>
      <c r="BJ3089" s="69">
        <f t="shared" si="487"/>
        <v>0</v>
      </c>
      <c r="BK3089" s="158" t="str">
        <f t="shared" si="488"/>
        <v/>
      </c>
    </row>
    <row r="3090" spans="1:63" ht="12" customHeight="1" x14ac:dyDescent="0.2">
      <c r="A3090" s="8"/>
      <c r="B3090" s="7"/>
      <c r="C3090" s="7"/>
      <c r="D3090" s="7"/>
      <c r="E3090" s="7"/>
      <c r="F3090" s="7"/>
      <c r="G3090" s="7"/>
      <c r="H3090" s="7"/>
      <c r="I3090" s="10"/>
      <c r="J3090" s="25"/>
      <c r="K3090" s="250"/>
      <c r="L3090" s="31"/>
      <c r="M3090" s="9"/>
      <c r="N3090" s="11" t="s">
        <v>25</v>
      </c>
      <c r="O3090" s="39"/>
      <c r="P3090" s="47"/>
      <c r="Q3090" s="13"/>
      <c r="R3090" s="248">
        <f t="shared" si="480"/>
        <v>0</v>
      </c>
      <c r="S3090" s="248">
        <f t="shared" si="481"/>
        <v>0</v>
      </c>
      <c r="T3090" s="248">
        <f t="shared" si="482"/>
        <v>0</v>
      </c>
      <c r="U3090" s="248">
        <f t="shared" si="483"/>
        <v>0</v>
      </c>
      <c r="V3090" s="13"/>
      <c r="W3090" s="7"/>
      <c r="AT3090" s="130"/>
      <c r="BF3090" s="33">
        <f t="shared" si="489"/>
        <v>41242</v>
      </c>
      <c r="BG3090" s="34">
        <f t="shared" si="484"/>
        <v>82.88000000000001</v>
      </c>
      <c r="BH3090" s="32">
        <f t="shared" si="485"/>
        <v>1</v>
      </c>
      <c r="BI3090" s="32">
        <f t="shared" si="486"/>
        <v>0</v>
      </c>
      <c r="BJ3090" s="69">
        <f t="shared" si="487"/>
        <v>0</v>
      </c>
      <c r="BK3090" s="158" t="str">
        <f t="shared" si="488"/>
        <v/>
      </c>
    </row>
    <row r="3091" spans="1:63" ht="12" customHeight="1" x14ac:dyDescent="0.2">
      <c r="A3091" s="8"/>
      <c r="B3091" s="7"/>
      <c r="C3091" s="7"/>
      <c r="D3091" s="7"/>
      <c r="E3091" s="7"/>
      <c r="F3091" s="7"/>
      <c r="G3091" s="7"/>
      <c r="H3091" s="7"/>
      <c r="I3091" s="10"/>
      <c r="J3091" s="25"/>
      <c r="K3091" s="250"/>
      <c r="L3091" s="31"/>
      <c r="M3091" s="9"/>
      <c r="N3091" s="11" t="s">
        <v>25</v>
      </c>
      <c r="O3091" s="39"/>
      <c r="P3091" s="47"/>
      <c r="Q3091" s="13"/>
      <c r="R3091" s="248">
        <f t="shared" si="480"/>
        <v>0</v>
      </c>
      <c r="S3091" s="248">
        <f t="shared" si="481"/>
        <v>0</v>
      </c>
      <c r="T3091" s="248">
        <f t="shared" si="482"/>
        <v>0</v>
      </c>
      <c r="U3091" s="248">
        <f t="shared" si="483"/>
        <v>0</v>
      </c>
      <c r="V3091" s="13"/>
      <c r="W3091" s="7"/>
      <c r="AT3091" s="130"/>
      <c r="BF3091" s="33">
        <f t="shared" si="489"/>
        <v>41242</v>
      </c>
      <c r="BG3091" s="34">
        <f t="shared" si="484"/>
        <v>82.88000000000001</v>
      </c>
      <c r="BH3091" s="32">
        <f t="shared" si="485"/>
        <v>1</v>
      </c>
      <c r="BI3091" s="32">
        <f t="shared" si="486"/>
        <v>0</v>
      </c>
      <c r="BJ3091" s="69">
        <f t="shared" si="487"/>
        <v>0</v>
      </c>
      <c r="BK3091" s="158" t="str">
        <f t="shared" si="488"/>
        <v/>
      </c>
    </row>
    <row r="3092" spans="1:63" ht="12" customHeight="1" x14ac:dyDescent="0.2">
      <c r="A3092" s="8"/>
      <c r="B3092" s="7"/>
      <c r="C3092" s="7"/>
      <c r="D3092" s="7"/>
      <c r="E3092" s="7"/>
      <c r="F3092" s="7"/>
      <c r="G3092" s="7"/>
      <c r="H3092" s="7"/>
      <c r="I3092" s="10"/>
      <c r="J3092" s="25"/>
      <c r="K3092" s="250"/>
      <c r="L3092" s="31"/>
      <c r="M3092" s="9"/>
      <c r="N3092" s="11" t="s">
        <v>25</v>
      </c>
      <c r="O3092" s="39"/>
      <c r="P3092" s="47"/>
      <c r="Q3092" s="13"/>
      <c r="R3092" s="248">
        <f t="shared" si="480"/>
        <v>0</v>
      </c>
      <c r="S3092" s="248">
        <f t="shared" si="481"/>
        <v>0</v>
      </c>
      <c r="T3092" s="248">
        <f t="shared" si="482"/>
        <v>0</v>
      </c>
      <c r="U3092" s="248">
        <f t="shared" si="483"/>
        <v>0</v>
      </c>
      <c r="V3092" s="13"/>
      <c r="W3092" s="7"/>
      <c r="AT3092" s="130"/>
      <c r="BF3092" s="33">
        <f t="shared" si="489"/>
        <v>41242</v>
      </c>
      <c r="BG3092" s="34">
        <f t="shared" si="484"/>
        <v>82.88000000000001</v>
      </c>
      <c r="BH3092" s="32">
        <f t="shared" si="485"/>
        <v>1</v>
      </c>
      <c r="BI3092" s="32">
        <f t="shared" si="486"/>
        <v>0</v>
      </c>
      <c r="BJ3092" s="69">
        <f t="shared" si="487"/>
        <v>0</v>
      </c>
      <c r="BK3092" s="158" t="str">
        <f t="shared" si="488"/>
        <v/>
      </c>
    </row>
    <row r="3093" spans="1:63" ht="12" customHeight="1" x14ac:dyDescent="0.2">
      <c r="A3093" s="8"/>
      <c r="B3093" s="7"/>
      <c r="C3093" s="7"/>
      <c r="D3093" s="7"/>
      <c r="E3093" s="7"/>
      <c r="F3093" s="7"/>
      <c r="G3093" s="7"/>
      <c r="H3093" s="7"/>
      <c r="I3093" s="10"/>
      <c r="J3093" s="25"/>
      <c r="K3093" s="250"/>
      <c r="L3093" s="31"/>
      <c r="M3093" s="9"/>
      <c r="N3093" s="11" t="s">
        <v>25</v>
      </c>
      <c r="O3093" s="39"/>
      <c r="P3093" s="47"/>
      <c r="Q3093" s="13"/>
      <c r="R3093" s="248">
        <f t="shared" si="480"/>
        <v>0</v>
      </c>
      <c r="S3093" s="248">
        <f t="shared" si="481"/>
        <v>0</v>
      </c>
      <c r="T3093" s="248">
        <f t="shared" si="482"/>
        <v>0</v>
      </c>
      <c r="U3093" s="248">
        <f t="shared" si="483"/>
        <v>0</v>
      </c>
      <c r="V3093" s="13"/>
      <c r="W3093" s="7"/>
      <c r="AT3093" s="130"/>
      <c r="BF3093" s="33">
        <f t="shared" si="489"/>
        <v>41242</v>
      </c>
      <c r="BG3093" s="34">
        <f t="shared" si="484"/>
        <v>82.88000000000001</v>
      </c>
      <c r="BH3093" s="32">
        <f t="shared" si="485"/>
        <v>1</v>
      </c>
      <c r="BI3093" s="32">
        <f t="shared" si="486"/>
        <v>0</v>
      </c>
      <c r="BJ3093" s="69">
        <f t="shared" si="487"/>
        <v>0</v>
      </c>
      <c r="BK3093" s="158" t="str">
        <f t="shared" si="488"/>
        <v/>
      </c>
    </row>
    <row r="3094" spans="1:63" ht="12" customHeight="1" x14ac:dyDescent="0.2">
      <c r="A3094" s="8"/>
      <c r="B3094" s="7"/>
      <c r="C3094" s="7"/>
      <c r="D3094" s="7"/>
      <c r="E3094" s="7"/>
      <c r="F3094" s="7"/>
      <c r="G3094" s="7"/>
      <c r="H3094" s="7"/>
      <c r="I3094" s="10"/>
      <c r="J3094" s="25"/>
      <c r="K3094" s="250"/>
      <c r="L3094" s="31"/>
      <c r="M3094" s="9"/>
      <c r="N3094" s="11" t="s">
        <v>25</v>
      </c>
      <c r="O3094" s="39"/>
      <c r="P3094" s="47"/>
      <c r="Q3094" s="13"/>
      <c r="R3094" s="248">
        <f t="shared" si="480"/>
        <v>0</v>
      </c>
      <c r="S3094" s="248">
        <f t="shared" si="481"/>
        <v>0</v>
      </c>
      <c r="T3094" s="248">
        <f t="shared" si="482"/>
        <v>0</v>
      </c>
      <c r="U3094" s="248">
        <f t="shared" si="483"/>
        <v>0</v>
      </c>
      <c r="V3094" s="13"/>
      <c r="W3094" s="7"/>
      <c r="AT3094" s="130"/>
      <c r="BF3094" s="33">
        <f t="shared" si="489"/>
        <v>41242</v>
      </c>
      <c r="BG3094" s="34">
        <f t="shared" si="484"/>
        <v>82.88000000000001</v>
      </c>
      <c r="BH3094" s="32">
        <f t="shared" si="485"/>
        <v>1</v>
      </c>
      <c r="BI3094" s="32">
        <f t="shared" si="486"/>
        <v>0</v>
      </c>
      <c r="BJ3094" s="69">
        <f t="shared" si="487"/>
        <v>0</v>
      </c>
      <c r="BK3094" s="158" t="str">
        <f t="shared" si="488"/>
        <v/>
      </c>
    </row>
    <row r="3095" spans="1:63" ht="12" customHeight="1" x14ac:dyDescent="0.2">
      <c r="A3095" s="8"/>
      <c r="B3095" s="7"/>
      <c r="C3095" s="7"/>
      <c r="D3095" s="7"/>
      <c r="E3095" s="7"/>
      <c r="F3095" s="7"/>
      <c r="G3095" s="7"/>
      <c r="H3095" s="7"/>
      <c r="I3095" s="10"/>
      <c r="J3095" s="25"/>
      <c r="K3095" s="250"/>
      <c r="L3095" s="31"/>
      <c r="M3095" s="9"/>
      <c r="N3095" s="11" t="s">
        <v>25</v>
      </c>
      <c r="O3095" s="39"/>
      <c r="P3095" s="47"/>
      <c r="Q3095" s="13"/>
      <c r="R3095" s="248">
        <f t="shared" si="480"/>
        <v>0</v>
      </c>
      <c r="S3095" s="248">
        <f t="shared" si="481"/>
        <v>0</v>
      </c>
      <c r="T3095" s="248">
        <f t="shared" si="482"/>
        <v>0</v>
      </c>
      <c r="U3095" s="248">
        <f t="shared" si="483"/>
        <v>0</v>
      </c>
      <c r="V3095" s="13"/>
      <c r="W3095" s="7"/>
      <c r="AT3095" s="130"/>
      <c r="BF3095" s="33">
        <f t="shared" si="489"/>
        <v>41242</v>
      </c>
      <c r="BG3095" s="34">
        <f t="shared" si="484"/>
        <v>82.88000000000001</v>
      </c>
      <c r="BH3095" s="32">
        <f t="shared" si="485"/>
        <v>1</v>
      </c>
      <c r="BI3095" s="32">
        <f t="shared" si="486"/>
        <v>0</v>
      </c>
      <c r="BJ3095" s="69">
        <f t="shared" si="487"/>
        <v>0</v>
      </c>
      <c r="BK3095" s="158" t="str">
        <f t="shared" si="488"/>
        <v/>
      </c>
    </row>
    <row r="3096" spans="1:63" ht="12" customHeight="1" x14ac:dyDescent="0.2">
      <c r="A3096" s="8"/>
      <c r="B3096" s="7"/>
      <c r="C3096" s="7"/>
      <c r="D3096" s="7"/>
      <c r="E3096" s="7"/>
      <c r="F3096" s="7"/>
      <c r="G3096" s="7"/>
      <c r="H3096" s="7"/>
      <c r="I3096" s="10"/>
      <c r="J3096" s="25"/>
      <c r="K3096" s="250"/>
      <c r="L3096" s="31"/>
      <c r="M3096" s="9"/>
      <c r="N3096" s="11" t="s">
        <v>25</v>
      </c>
      <c r="O3096" s="39"/>
      <c r="P3096" s="47"/>
      <c r="Q3096" s="13"/>
      <c r="R3096" s="248">
        <f t="shared" si="480"/>
        <v>0</v>
      </c>
      <c r="S3096" s="248">
        <f t="shared" si="481"/>
        <v>0</v>
      </c>
      <c r="T3096" s="248">
        <f t="shared" si="482"/>
        <v>0</v>
      </c>
      <c r="U3096" s="248">
        <f t="shared" si="483"/>
        <v>0</v>
      </c>
      <c r="V3096" s="13"/>
      <c r="W3096" s="7"/>
      <c r="AT3096" s="130"/>
      <c r="BF3096" s="33">
        <f t="shared" si="489"/>
        <v>41242</v>
      </c>
      <c r="BG3096" s="34">
        <f t="shared" si="484"/>
        <v>82.88000000000001</v>
      </c>
      <c r="BH3096" s="32">
        <f t="shared" si="485"/>
        <v>1</v>
      </c>
      <c r="BI3096" s="32">
        <f t="shared" si="486"/>
        <v>0</v>
      </c>
      <c r="BJ3096" s="69">
        <f t="shared" si="487"/>
        <v>0</v>
      </c>
      <c r="BK3096" s="158" t="str">
        <f t="shared" si="488"/>
        <v/>
      </c>
    </row>
    <row r="3097" spans="1:63" ht="12" customHeight="1" x14ac:dyDescent="0.2">
      <c r="A3097" s="8"/>
      <c r="B3097" s="7"/>
      <c r="C3097" s="7"/>
      <c r="D3097" s="7"/>
      <c r="E3097" s="7"/>
      <c r="F3097" s="7"/>
      <c r="G3097" s="7"/>
      <c r="H3097" s="7"/>
      <c r="I3097" s="10"/>
      <c r="J3097" s="25"/>
      <c r="K3097" s="250"/>
      <c r="L3097" s="31"/>
      <c r="M3097" s="9"/>
      <c r="N3097" s="11" t="s">
        <v>25</v>
      </c>
      <c r="O3097" s="39"/>
      <c r="P3097" s="47"/>
      <c r="Q3097" s="13"/>
      <c r="R3097" s="248">
        <f t="shared" si="480"/>
        <v>0</v>
      </c>
      <c r="S3097" s="248">
        <f t="shared" si="481"/>
        <v>0</v>
      </c>
      <c r="T3097" s="248">
        <f t="shared" si="482"/>
        <v>0</v>
      </c>
      <c r="U3097" s="248">
        <f t="shared" si="483"/>
        <v>0</v>
      </c>
      <c r="V3097" s="13"/>
      <c r="W3097" s="7"/>
      <c r="AT3097" s="130"/>
      <c r="BF3097" s="33">
        <f t="shared" si="489"/>
        <v>41242</v>
      </c>
      <c r="BG3097" s="34">
        <f t="shared" si="484"/>
        <v>82.88000000000001</v>
      </c>
      <c r="BH3097" s="32">
        <f t="shared" si="485"/>
        <v>1</v>
      </c>
      <c r="BI3097" s="32">
        <f t="shared" si="486"/>
        <v>0</v>
      </c>
      <c r="BJ3097" s="69">
        <f t="shared" si="487"/>
        <v>0</v>
      </c>
      <c r="BK3097" s="158" t="str">
        <f t="shared" si="488"/>
        <v/>
      </c>
    </row>
    <row r="3098" spans="1:63" ht="12" customHeight="1" x14ac:dyDescent="0.2">
      <c r="A3098" s="8"/>
      <c r="B3098" s="7"/>
      <c r="C3098" s="7"/>
      <c r="D3098" s="7"/>
      <c r="E3098" s="7"/>
      <c r="F3098" s="7"/>
      <c r="G3098" s="7"/>
      <c r="H3098" s="7"/>
      <c r="I3098" s="10"/>
      <c r="J3098" s="25"/>
      <c r="K3098" s="250"/>
      <c r="L3098" s="31"/>
      <c r="M3098" s="9"/>
      <c r="N3098" s="11" t="s">
        <v>25</v>
      </c>
      <c r="O3098" s="39"/>
      <c r="P3098" s="47"/>
      <c r="Q3098" s="13"/>
      <c r="R3098" s="248">
        <f t="shared" si="480"/>
        <v>0</v>
      </c>
      <c r="S3098" s="248">
        <f t="shared" si="481"/>
        <v>0</v>
      </c>
      <c r="T3098" s="248">
        <f t="shared" si="482"/>
        <v>0</v>
      </c>
      <c r="U3098" s="248">
        <f t="shared" si="483"/>
        <v>0</v>
      </c>
      <c r="V3098" s="13"/>
      <c r="W3098" s="7"/>
      <c r="AT3098" s="130"/>
      <c r="BF3098" s="33">
        <f t="shared" si="489"/>
        <v>41242</v>
      </c>
      <c r="BG3098" s="34">
        <f t="shared" si="484"/>
        <v>82.88000000000001</v>
      </c>
      <c r="BH3098" s="32">
        <f t="shared" si="485"/>
        <v>1</v>
      </c>
      <c r="BI3098" s="32">
        <f t="shared" si="486"/>
        <v>0</v>
      </c>
      <c r="BJ3098" s="69">
        <f t="shared" si="487"/>
        <v>0</v>
      </c>
      <c r="BK3098" s="158" t="str">
        <f t="shared" si="488"/>
        <v/>
      </c>
    </row>
    <row r="3099" spans="1:63" ht="12" customHeight="1" x14ac:dyDescent="0.2">
      <c r="A3099" s="8"/>
      <c r="B3099" s="7"/>
      <c r="C3099" s="7"/>
      <c r="D3099" s="7"/>
      <c r="E3099" s="7"/>
      <c r="F3099" s="7"/>
      <c r="G3099" s="7"/>
      <c r="H3099" s="7"/>
      <c r="I3099" s="10"/>
      <c r="J3099" s="25"/>
      <c r="K3099" s="250"/>
      <c r="L3099" s="31"/>
      <c r="M3099" s="9"/>
      <c r="N3099" s="11" t="s">
        <v>25</v>
      </c>
      <c r="O3099" s="39"/>
      <c r="P3099" s="47"/>
      <c r="Q3099" s="13"/>
      <c r="R3099" s="248">
        <f t="shared" si="480"/>
        <v>0</v>
      </c>
      <c r="S3099" s="248">
        <f t="shared" si="481"/>
        <v>0</v>
      </c>
      <c r="T3099" s="248">
        <f t="shared" si="482"/>
        <v>0</v>
      </c>
      <c r="U3099" s="248">
        <f t="shared" si="483"/>
        <v>0</v>
      </c>
      <c r="V3099" s="13"/>
      <c r="W3099" s="7"/>
      <c r="AT3099" s="130"/>
      <c r="BF3099" s="33">
        <f t="shared" si="489"/>
        <v>41242</v>
      </c>
      <c r="BG3099" s="34">
        <f t="shared" si="484"/>
        <v>82.88000000000001</v>
      </c>
      <c r="BH3099" s="32">
        <f t="shared" si="485"/>
        <v>1</v>
      </c>
      <c r="BI3099" s="32">
        <f t="shared" si="486"/>
        <v>0</v>
      </c>
      <c r="BJ3099" s="69">
        <f t="shared" si="487"/>
        <v>0</v>
      </c>
      <c r="BK3099" s="158" t="str">
        <f t="shared" si="488"/>
        <v/>
      </c>
    </row>
    <row r="3100" spans="1:63" ht="12" customHeight="1" x14ac:dyDescent="0.2">
      <c r="A3100" s="8"/>
      <c r="B3100" s="7"/>
      <c r="C3100" s="7"/>
      <c r="D3100" s="7"/>
      <c r="E3100" s="7"/>
      <c r="F3100" s="7"/>
      <c r="G3100" s="7"/>
      <c r="H3100" s="7"/>
      <c r="I3100" s="10"/>
      <c r="J3100" s="25"/>
      <c r="K3100" s="250"/>
      <c r="L3100" s="31"/>
      <c r="M3100" s="9"/>
      <c r="N3100" s="11" t="s">
        <v>25</v>
      </c>
      <c r="O3100" s="39"/>
      <c r="P3100" s="47"/>
      <c r="Q3100" s="13"/>
      <c r="R3100" s="248">
        <f t="shared" si="480"/>
        <v>0</v>
      </c>
      <c r="S3100" s="248">
        <f t="shared" si="481"/>
        <v>0</v>
      </c>
      <c r="T3100" s="248">
        <f t="shared" si="482"/>
        <v>0</v>
      </c>
      <c r="U3100" s="248">
        <f t="shared" si="483"/>
        <v>0</v>
      </c>
      <c r="V3100" s="13"/>
      <c r="W3100" s="7"/>
      <c r="AT3100" s="130"/>
      <c r="BF3100" s="33">
        <f t="shared" si="489"/>
        <v>41242</v>
      </c>
      <c r="BG3100" s="34">
        <f t="shared" si="484"/>
        <v>82.88000000000001</v>
      </c>
      <c r="BH3100" s="32">
        <f t="shared" si="485"/>
        <v>1</v>
      </c>
      <c r="BI3100" s="32">
        <f t="shared" si="486"/>
        <v>0</v>
      </c>
      <c r="BJ3100" s="69">
        <f t="shared" si="487"/>
        <v>0</v>
      </c>
      <c r="BK3100" s="158" t="str">
        <f t="shared" si="488"/>
        <v/>
      </c>
    </row>
    <row r="3101" spans="1:63" ht="12" customHeight="1" x14ac:dyDescent="0.2">
      <c r="A3101" s="8"/>
      <c r="B3101" s="7"/>
      <c r="C3101" s="7"/>
      <c r="D3101" s="7"/>
      <c r="E3101" s="7"/>
      <c r="F3101" s="7"/>
      <c r="G3101" s="7"/>
      <c r="H3101" s="7"/>
      <c r="I3101" s="10"/>
      <c r="J3101" s="25"/>
      <c r="K3101" s="250"/>
      <c r="L3101" s="31"/>
      <c r="M3101" s="9"/>
      <c r="N3101" s="11" t="s">
        <v>25</v>
      </c>
      <c r="O3101" s="39"/>
      <c r="P3101" s="47"/>
      <c r="Q3101" s="13"/>
      <c r="R3101" s="248">
        <f t="shared" si="480"/>
        <v>0</v>
      </c>
      <c r="S3101" s="248">
        <f t="shared" si="481"/>
        <v>0</v>
      </c>
      <c r="T3101" s="248">
        <f t="shared" si="482"/>
        <v>0</v>
      </c>
      <c r="U3101" s="248">
        <f t="shared" si="483"/>
        <v>0</v>
      </c>
      <c r="V3101" s="13"/>
      <c r="W3101" s="7"/>
      <c r="AT3101" s="130"/>
      <c r="BF3101" s="33">
        <f t="shared" si="489"/>
        <v>41242</v>
      </c>
      <c r="BG3101" s="34">
        <f t="shared" si="484"/>
        <v>82.88000000000001</v>
      </c>
      <c r="BH3101" s="32">
        <f t="shared" si="485"/>
        <v>1</v>
      </c>
      <c r="BI3101" s="32">
        <f t="shared" si="486"/>
        <v>0</v>
      </c>
      <c r="BJ3101" s="69">
        <f t="shared" si="487"/>
        <v>0</v>
      </c>
      <c r="BK3101" s="158" t="str">
        <f t="shared" si="488"/>
        <v/>
      </c>
    </row>
    <row r="3102" spans="1:63" ht="12" customHeight="1" x14ac:dyDescent="0.2">
      <c r="A3102" s="8"/>
      <c r="B3102" s="7"/>
      <c r="C3102" s="7"/>
      <c r="D3102" s="7"/>
      <c r="E3102" s="7"/>
      <c r="F3102" s="7"/>
      <c r="G3102" s="7"/>
      <c r="H3102" s="7"/>
      <c r="I3102" s="10"/>
      <c r="J3102" s="25"/>
      <c r="K3102" s="250"/>
      <c r="L3102" s="31"/>
      <c r="M3102" s="9"/>
      <c r="N3102" s="11" t="s">
        <v>25</v>
      </c>
      <c r="O3102" s="39"/>
      <c r="P3102" s="47"/>
      <c r="Q3102" s="13"/>
      <c r="R3102" s="248">
        <f t="shared" si="480"/>
        <v>0</v>
      </c>
      <c r="S3102" s="248">
        <f t="shared" si="481"/>
        <v>0</v>
      </c>
      <c r="T3102" s="248">
        <f t="shared" si="482"/>
        <v>0</v>
      </c>
      <c r="U3102" s="248">
        <f t="shared" si="483"/>
        <v>0</v>
      </c>
      <c r="V3102" s="13"/>
      <c r="W3102" s="7"/>
      <c r="AT3102" s="130"/>
      <c r="BF3102" s="33">
        <f t="shared" si="489"/>
        <v>41242</v>
      </c>
      <c r="BG3102" s="34">
        <f t="shared" si="484"/>
        <v>82.88000000000001</v>
      </c>
      <c r="BH3102" s="32">
        <f t="shared" si="485"/>
        <v>1</v>
      </c>
      <c r="BI3102" s="32">
        <f t="shared" si="486"/>
        <v>0</v>
      </c>
      <c r="BJ3102" s="69">
        <f t="shared" si="487"/>
        <v>0</v>
      </c>
      <c r="BK3102" s="158" t="str">
        <f t="shared" si="488"/>
        <v/>
      </c>
    </row>
    <row r="3103" spans="1:63" ht="12" customHeight="1" x14ac:dyDescent="0.2">
      <c r="A3103" s="8"/>
      <c r="B3103" s="7"/>
      <c r="C3103" s="7"/>
      <c r="D3103" s="7"/>
      <c r="E3103" s="7"/>
      <c r="F3103" s="7"/>
      <c r="G3103" s="7"/>
      <c r="H3103" s="7"/>
      <c r="I3103" s="10"/>
      <c r="J3103" s="25"/>
      <c r="K3103" s="250"/>
      <c r="L3103" s="31"/>
      <c r="M3103" s="9"/>
      <c r="N3103" s="11" t="s">
        <v>25</v>
      </c>
      <c r="O3103" s="39"/>
      <c r="P3103" s="47"/>
      <c r="Q3103" s="13"/>
      <c r="R3103" s="248">
        <f t="shared" si="480"/>
        <v>0</v>
      </c>
      <c r="S3103" s="248">
        <f t="shared" si="481"/>
        <v>0</v>
      </c>
      <c r="T3103" s="248">
        <f t="shared" si="482"/>
        <v>0</v>
      </c>
      <c r="U3103" s="248">
        <f t="shared" si="483"/>
        <v>0</v>
      </c>
      <c r="V3103" s="13"/>
      <c r="W3103" s="7"/>
      <c r="AT3103" s="130"/>
      <c r="BF3103" s="33">
        <f t="shared" si="489"/>
        <v>41242</v>
      </c>
      <c r="BG3103" s="34">
        <f t="shared" si="484"/>
        <v>82.88000000000001</v>
      </c>
      <c r="BH3103" s="32">
        <f t="shared" si="485"/>
        <v>1</v>
      </c>
      <c r="BI3103" s="32">
        <f t="shared" si="486"/>
        <v>0</v>
      </c>
      <c r="BJ3103" s="69">
        <f t="shared" si="487"/>
        <v>0</v>
      </c>
      <c r="BK3103" s="158" t="str">
        <f t="shared" si="488"/>
        <v/>
      </c>
    </row>
    <row r="3104" spans="1:63" ht="12" customHeight="1" x14ac:dyDescent="0.2">
      <c r="A3104" s="8"/>
      <c r="B3104" s="7"/>
      <c r="C3104" s="7"/>
      <c r="D3104" s="7"/>
      <c r="E3104" s="7"/>
      <c r="F3104" s="7"/>
      <c r="G3104" s="7"/>
      <c r="H3104" s="7"/>
      <c r="I3104" s="10"/>
      <c r="J3104" s="25"/>
      <c r="K3104" s="250"/>
      <c r="L3104" s="31"/>
      <c r="M3104" s="9"/>
      <c r="N3104" s="11" t="s">
        <v>25</v>
      </c>
      <c r="O3104" s="39"/>
      <c r="P3104" s="47"/>
      <c r="Q3104" s="13"/>
      <c r="R3104" s="248">
        <f t="shared" si="480"/>
        <v>0</v>
      </c>
      <c r="S3104" s="248">
        <f t="shared" si="481"/>
        <v>0</v>
      </c>
      <c r="T3104" s="248">
        <f t="shared" si="482"/>
        <v>0</v>
      </c>
      <c r="U3104" s="248">
        <f t="shared" si="483"/>
        <v>0</v>
      </c>
      <c r="V3104" s="13"/>
      <c r="W3104" s="7"/>
      <c r="AT3104" s="130"/>
      <c r="BF3104" s="33">
        <f t="shared" si="489"/>
        <v>41242</v>
      </c>
      <c r="BG3104" s="34">
        <f t="shared" si="484"/>
        <v>82.88000000000001</v>
      </c>
      <c r="BH3104" s="32">
        <f t="shared" si="485"/>
        <v>1</v>
      </c>
      <c r="BI3104" s="32">
        <f t="shared" si="486"/>
        <v>0</v>
      </c>
      <c r="BJ3104" s="69">
        <f t="shared" si="487"/>
        <v>0</v>
      </c>
      <c r="BK3104" s="158" t="str">
        <f t="shared" si="488"/>
        <v/>
      </c>
    </row>
    <row r="3105" spans="1:63" ht="12" customHeight="1" x14ac:dyDescent="0.2">
      <c r="A3105" s="8"/>
      <c r="B3105" s="7"/>
      <c r="C3105" s="7"/>
      <c r="D3105" s="7"/>
      <c r="E3105" s="7"/>
      <c r="F3105" s="7"/>
      <c r="G3105" s="7"/>
      <c r="H3105" s="7"/>
      <c r="I3105" s="10"/>
      <c r="J3105" s="25"/>
      <c r="K3105" s="250"/>
      <c r="L3105" s="31"/>
      <c r="M3105" s="9"/>
      <c r="N3105" s="11" t="s">
        <v>25</v>
      </c>
      <c r="O3105" s="39"/>
      <c r="P3105" s="47"/>
      <c r="Q3105" s="13"/>
      <c r="R3105" s="248">
        <f t="shared" si="480"/>
        <v>0</v>
      </c>
      <c r="S3105" s="248">
        <f t="shared" si="481"/>
        <v>0</v>
      </c>
      <c r="T3105" s="248">
        <f t="shared" si="482"/>
        <v>0</v>
      </c>
      <c r="U3105" s="248">
        <f t="shared" si="483"/>
        <v>0</v>
      </c>
      <c r="V3105" s="13"/>
      <c r="W3105" s="7"/>
      <c r="AT3105" s="130"/>
      <c r="BF3105" s="33">
        <f t="shared" si="489"/>
        <v>41242</v>
      </c>
      <c r="BG3105" s="34">
        <f t="shared" si="484"/>
        <v>82.88000000000001</v>
      </c>
      <c r="BH3105" s="32">
        <f t="shared" si="485"/>
        <v>1</v>
      </c>
      <c r="BI3105" s="32">
        <f t="shared" si="486"/>
        <v>0</v>
      </c>
      <c r="BJ3105" s="69">
        <f t="shared" si="487"/>
        <v>0</v>
      </c>
      <c r="BK3105" s="158" t="str">
        <f t="shared" si="488"/>
        <v/>
      </c>
    </row>
    <row r="3106" spans="1:63" ht="12" customHeight="1" x14ac:dyDescent="0.2">
      <c r="A3106" s="8"/>
      <c r="B3106" s="7"/>
      <c r="C3106" s="7"/>
      <c r="D3106" s="7"/>
      <c r="E3106" s="7"/>
      <c r="F3106" s="7"/>
      <c r="G3106" s="7"/>
      <c r="H3106" s="7"/>
      <c r="I3106" s="10"/>
      <c r="J3106" s="25"/>
      <c r="K3106" s="250"/>
      <c r="L3106" s="31"/>
      <c r="M3106" s="9"/>
      <c r="N3106" s="11" t="s">
        <v>25</v>
      </c>
      <c r="O3106" s="39"/>
      <c r="P3106" s="47"/>
      <c r="Q3106" s="13"/>
      <c r="R3106" s="248">
        <f t="shared" si="480"/>
        <v>0</v>
      </c>
      <c r="S3106" s="248">
        <f t="shared" si="481"/>
        <v>0</v>
      </c>
      <c r="T3106" s="248">
        <f t="shared" si="482"/>
        <v>0</v>
      </c>
      <c r="U3106" s="248">
        <f t="shared" si="483"/>
        <v>0</v>
      </c>
      <c r="V3106" s="13"/>
      <c r="W3106" s="7"/>
      <c r="AT3106" s="130"/>
      <c r="BF3106" s="33">
        <f t="shared" si="489"/>
        <v>41242</v>
      </c>
      <c r="BG3106" s="34">
        <f t="shared" si="484"/>
        <v>82.88000000000001</v>
      </c>
      <c r="BH3106" s="32">
        <f t="shared" si="485"/>
        <v>1</v>
      </c>
      <c r="BI3106" s="32">
        <f t="shared" si="486"/>
        <v>0</v>
      </c>
      <c r="BJ3106" s="69">
        <f t="shared" si="487"/>
        <v>0</v>
      </c>
      <c r="BK3106" s="158" t="str">
        <f t="shared" si="488"/>
        <v/>
      </c>
    </row>
    <row r="3107" spans="1:63" ht="12" customHeight="1" x14ac:dyDescent="0.2">
      <c r="A3107" s="8"/>
      <c r="B3107" s="7"/>
      <c r="C3107" s="7"/>
      <c r="D3107" s="7"/>
      <c r="E3107" s="7"/>
      <c r="F3107" s="7"/>
      <c r="G3107" s="7"/>
      <c r="H3107" s="7"/>
      <c r="I3107" s="10"/>
      <c r="J3107" s="25"/>
      <c r="K3107" s="250"/>
      <c r="L3107" s="31"/>
      <c r="M3107" s="9"/>
      <c r="N3107" s="11" t="s">
        <v>25</v>
      </c>
      <c r="O3107" s="39"/>
      <c r="P3107" s="47"/>
      <c r="Q3107" s="13"/>
      <c r="R3107" s="248">
        <f t="shared" si="480"/>
        <v>0</v>
      </c>
      <c r="S3107" s="248">
        <f t="shared" si="481"/>
        <v>0</v>
      </c>
      <c r="T3107" s="248">
        <f t="shared" si="482"/>
        <v>0</v>
      </c>
      <c r="U3107" s="248">
        <f t="shared" si="483"/>
        <v>0</v>
      </c>
      <c r="V3107" s="13"/>
      <c r="W3107" s="7"/>
      <c r="AT3107" s="130"/>
      <c r="BF3107" s="33">
        <f t="shared" si="489"/>
        <v>41242</v>
      </c>
      <c r="BG3107" s="34">
        <f t="shared" si="484"/>
        <v>82.88000000000001</v>
      </c>
      <c r="BH3107" s="32">
        <f t="shared" si="485"/>
        <v>1</v>
      </c>
      <c r="BI3107" s="32">
        <f t="shared" si="486"/>
        <v>0</v>
      </c>
      <c r="BJ3107" s="69">
        <f t="shared" si="487"/>
        <v>0</v>
      </c>
      <c r="BK3107" s="158" t="str">
        <f t="shared" si="488"/>
        <v/>
      </c>
    </row>
    <row r="3108" spans="1:63" ht="12" customHeight="1" x14ac:dyDescent="0.2">
      <c r="A3108" s="8"/>
      <c r="B3108" s="7"/>
      <c r="C3108" s="7"/>
      <c r="D3108" s="7"/>
      <c r="E3108" s="7"/>
      <c r="F3108" s="7"/>
      <c r="G3108" s="7"/>
      <c r="H3108" s="7"/>
      <c r="I3108" s="10"/>
      <c r="J3108" s="25"/>
      <c r="K3108" s="250"/>
      <c r="L3108" s="31"/>
      <c r="M3108" s="9"/>
      <c r="N3108" s="11" t="s">
        <v>25</v>
      </c>
      <c r="O3108" s="39"/>
      <c r="P3108" s="47"/>
      <c r="Q3108" s="13"/>
      <c r="R3108" s="248">
        <f t="shared" si="480"/>
        <v>0</v>
      </c>
      <c r="S3108" s="248">
        <f t="shared" si="481"/>
        <v>0</v>
      </c>
      <c r="T3108" s="248">
        <f t="shared" si="482"/>
        <v>0</v>
      </c>
      <c r="U3108" s="248">
        <f t="shared" si="483"/>
        <v>0</v>
      </c>
      <c r="V3108" s="13"/>
      <c r="W3108" s="7"/>
      <c r="AT3108" s="130"/>
      <c r="BF3108" s="33">
        <f t="shared" si="489"/>
        <v>41242</v>
      </c>
      <c r="BG3108" s="34">
        <f t="shared" si="484"/>
        <v>82.88000000000001</v>
      </c>
      <c r="BH3108" s="32">
        <f t="shared" si="485"/>
        <v>1</v>
      </c>
      <c r="BI3108" s="32">
        <f t="shared" si="486"/>
        <v>0</v>
      </c>
      <c r="BJ3108" s="69">
        <f t="shared" si="487"/>
        <v>0</v>
      </c>
      <c r="BK3108" s="158" t="str">
        <f t="shared" si="488"/>
        <v/>
      </c>
    </row>
    <row r="3109" spans="1:63" ht="12" customHeight="1" x14ac:dyDescent="0.2">
      <c r="A3109" s="8"/>
      <c r="B3109" s="7"/>
      <c r="C3109" s="7"/>
      <c r="D3109" s="7"/>
      <c r="E3109" s="7"/>
      <c r="F3109" s="7"/>
      <c r="G3109" s="7"/>
      <c r="H3109" s="7"/>
      <c r="I3109" s="10"/>
      <c r="J3109" s="25"/>
      <c r="K3109" s="250"/>
      <c r="L3109" s="31"/>
      <c r="M3109" s="9"/>
      <c r="N3109" s="11" t="s">
        <v>25</v>
      </c>
      <c r="O3109" s="39"/>
      <c r="P3109" s="47"/>
      <c r="Q3109" s="13"/>
      <c r="R3109" s="248">
        <f t="shared" si="480"/>
        <v>0</v>
      </c>
      <c r="S3109" s="248">
        <f t="shared" si="481"/>
        <v>0</v>
      </c>
      <c r="T3109" s="248">
        <f t="shared" si="482"/>
        <v>0</v>
      </c>
      <c r="U3109" s="248">
        <f t="shared" si="483"/>
        <v>0</v>
      </c>
      <c r="V3109" s="13"/>
      <c r="W3109" s="7"/>
      <c r="AT3109" s="130"/>
      <c r="BF3109" s="33">
        <f t="shared" si="489"/>
        <v>41242</v>
      </c>
      <c r="BG3109" s="34">
        <f t="shared" si="484"/>
        <v>82.88000000000001</v>
      </c>
      <c r="BH3109" s="32">
        <f t="shared" si="485"/>
        <v>1</v>
      </c>
      <c r="BI3109" s="32">
        <f t="shared" si="486"/>
        <v>0</v>
      </c>
      <c r="BJ3109" s="69">
        <f t="shared" si="487"/>
        <v>0</v>
      </c>
      <c r="BK3109" s="158" t="str">
        <f t="shared" si="488"/>
        <v/>
      </c>
    </row>
    <row r="3110" spans="1:63" ht="12" customHeight="1" x14ac:dyDescent="0.2">
      <c r="A3110" s="8"/>
      <c r="B3110" s="7"/>
      <c r="C3110" s="7"/>
      <c r="D3110" s="7"/>
      <c r="E3110" s="7"/>
      <c r="F3110" s="7"/>
      <c r="G3110" s="7"/>
      <c r="H3110" s="7"/>
      <c r="I3110" s="10"/>
      <c r="J3110" s="25"/>
      <c r="K3110" s="250"/>
      <c r="L3110" s="31"/>
      <c r="M3110" s="9"/>
      <c r="N3110" s="11" t="s">
        <v>25</v>
      </c>
      <c r="O3110" s="39"/>
      <c r="P3110" s="47"/>
      <c r="Q3110" s="13"/>
      <c r="R3110" s="248">
        <f t="shared" si="480"/>
        <v>0</v>
      </c>
      <c r="S3110" s="248">
        <f t="shared" si="481"/>
        <v>0</v>
      </c>
      <c r="T3110" s="248">
        <f t="shared" si="482"/>
        <v>0</v>
      </c>
      <c r="U3110" s="248">
        <f t="shared" si="483"/>
        <v>0</v>
      </c>
      <c r="V3110" s="13"/>
      <c r="W3110" s="7"/>
      <c r="AT3110" s="130"/>
      <c r="BF3110" s="33">
        <f t="shared" si="489"/>
        <v>41242</v>
      </c>
      <c r="BG3110" s="34">
        <f t="shared" si="484"/>
        <v>82.88000000000001</v>
      </c>
      <c r="BH3110" s="32">
        <f t="shared" si="485"/>
        <v>1</v>
      </c>
      <c r="BI3110" s="32">
        <f t="shared" si="486"/>
        <v>0</v>
      </c>
      <c r="BJ3110" s="69">
        <f t="shared" si="487"/>
        <v>0</v>
      </c>
      <c r="BK3110" s="158" t="str">
        <f t="shared" si="488"/>
        <v/>
      </c>
    </row>
    <row r="3111" spans="1:63" ht="12" customHeight="1" x14ac:dyDescent="0.2">
      <c r="A3111" s="8"/>
      <c r="B3111" s="7"/>
      <c r="C3111" s="7"/>
      <c r="D3111" s="7"/>
      <c r="E3111" s="7"/>
      <c r="F3111" s="7"/>
      <c r="G3111" s="7"/>
      <c r="H3111" s="7"/>
      <c r="I3111" s="10"/>
      <c r="J3111" s="25"/>
      <c r="K3111" s="250"/>
      <c r="L3111" s="31"/>
      <c r="M3111" s="9"/>
      <c r="N3111" s="11" t="s">
        <v>25</v>
      </c>
      <c r="O3111" s="39"/>
      <c r="P3111" s="47"/>
      <c r="Q3111" s="13"/>
      <c r="R3111" s="248">
        <f t="shared" si="480"/>
        <v>0</v>
      </c>
      <c r="S3111" s="248">
        <f t="shared" si="481"/>
        <v>0</v>
      </c>
      <c r="T3111" s="248">
        <f t="shared" si="482"/>
        <v>0</v>
      </c>
      <c r="U3111" s="248">
        <f t="shared" si="483"/>
        <v>0</v>
      </c>
      <c r="V3111" s="13"/>
      <c r="W3111" s="7"/>
      <c r="AT3111" s="130"/>
      <c r="BF3111" s="33">
        <f t="shared" si="489"/>
        <v>41242</v>
      </c>
      <c r="BG3111" s="34">
        <f t="shared" si="484"/>
        <v>82.88000000000001</v>
      </c>
      <c r="BH3111" s="32">
        <f t="shared" si="485"/>
        <v>1</v>
      </c>
      <c r="BI3111" s="32">
        <f t="shared" si="486"/>
        <v>0</v>
      </c>
      <c r="BJ3111" s="69">
        <f t="shared" si="487"/>
        <v>0</v>
      </c>
      <c r="BK3111" s="158" t="str">
        <f t="shared" si="488"/>
        <v/>
      </c>
    </row>
    <row r="3112" spans="1:63" ht="12" customHeight="1" x14ac:dyDescent="0.2">
      <c r="A3112" s="8"/>
      <c r="B3112" s="7"/>
      <c r="C3112" s="7"/>
      <c r="D3112" s="7"/>
      <c r="E3112" s="7"/>
      <c r="F3112" s="7"/>
      <c r="G3112" s="7"/>
      <c r="H3112" s="7"/>
      <c r="I3112" s="10"/>
      <c r="J3112" s="25"/>
      <c r="K3112" s="250"/>
      <c r="L3112" s="31"/>
      <c r="M3112" s="9"/>
      <c r="N3112" s="11" t="s">
        <v>25</v>
      </c>
      <c r="O3112" s="39"/>
      <c r="P3112" s="47"/>
      <c r="Q3112" s="13"/>
      <c r="R3112" s="248">
        <f t="shared" si="480"/>
        <v>0</v>
      </c>
      <c r="S3112" s="248">
        <f t="shared" si="481"/>
        <v>0</v>
      </c>
      <c r="T3112" s="248">
        <f t="shared" si="482"/>
        <v>0</v>
      </c>
      <c r="U3112" s="248">
        <f t="shared" si="483"/>
        <v>0</v>
      </c>
      <c r="V3112" s="13"/>
      <c r="W3112" s="7"/>
      <c r="AT3112" s="130"/>
      <c r="BF3112" s="33">
        <f t="shared" si="489"/>
        <v>41242</v>
      </c>
      <c r="BG3112" s="34">
        <f t="shared" si="484"/>
        <v>82.88000000000001</v>
      </c>
      <c r="BH3112" s="32">
        <f t="shared" si="485"/>
        <v>1</v>
      </c>
      <c r="BI3112" s="32">
        <f t="shared" si="486"/>
        <v>0</v>
      </c>
      <c r="BJ3112" s="69">
        <f t="shared" si="487"/>
        <v>0</v>
      </c>
      <c r="BK3112" s="158" t="str">
        <f t="shared" si="488"/>
        <v/>
      </c>
    </row>
    <row r="3113" spans="1:63" ht="12" customHeight="1" x14ac:dyDescent="0.2">
      <c r="A3113" s="8"/>
      <c r="B3113" s="7"/>
      <c r="C3113" s="7"/>
      <c r="D3113" s="7"/>
      <c r="E3113" s="7"/>
      <c r="F3113" s="7"/>
      <c r="G3113" s="7"/>
      <c r="H3113" s="7"/>
      <c r="I3113" s="10"/>
      <c r="J3113" s="25"/>
      <c r="K3113" s="250"/>
      <c r="L3113" s="31"/>
      <c r="M3113" s="9"/>
      <c r="N3113" s="11" t="s">
        <v>25</v>
      </c>
      <c r="O3113" s="39"/>
      <c r="P3113" s="47"/>
      <c r="Q3113" s="13"/>
      <c r="R3113" s="248">
        <f t="shared" si="480"/>
        <v>0</v>
      </c>
      <c r="S3113" s="248">
        <f t="shared" si="481"/>
        <v>0</v>
      </c>
      <c r="T3113" s="248">
        <f t="shared" si="482"/>
        <v>0</v>
      </c>
      <c r="U3113" s="248">
        <f t="shared" si="483"/>
        <v>0</v>
      </c>
      <c r="V3113" s="13"/>
      <c r="W3113" s="7"/>
      <c r="AT3113" s="130"/>
      <c r="BF3113" s="33">
        <f t="shared" si="489"/>
        <v>41242</v>
      </c>
      <c r="BG3113" s="34">
        <f t="shared" si="484"/>
        <v>82.88000000000001</v>
      </c>
      <c r="BH3113" s="32">
        <f t="shared" si="485"/>
        <v>1</v>
      </c>
      <c r="BI3113" s="32">
        <f t="shared" si="486"/>
        <v>0</v>
      </c>
      <c r="BJ3113" s="69">
        <f t="shared" si="487"/>
        <v>0</v>
      </c>
      <c r="BK3113" s="158" t="str">
        <f t="shared" si="488"/>
        <v/>
      </c>
    </row>
    <row r="3114" spans="1:63" ht="12" customHeight="1" x14ac:dyDescent="0.2">
      <c r="A3114" s="8"/>
      <c r="B3114" s="7"/>
      <c r="C3114" s="7"/>
      <c r="D3114" s="7"/>
      <c r="E3114" s="7"/>
      <c r="F3114" s="7"/>
      <c r="G3114" s="7"/>
      <c r="H3114" s="7"/>
      <c r="I3114" s="10"/>
      <c r="J3114" s="25"/>
      <c r="K3114" s="250"/>
      <c r="L3114" s="31"/>
      <c r="M3114" s="9"/>
      <c r="N3114" s="11" t="s">
        <v>25</v>
      </c>
      <c r="O3114" s="39"/>
      <c r="P3114" s="47"/>
      <c r="Q3114" s="13"/>
      <c r="R3114" s="248">
        <f t="shared" si="480"/>
        <v>0</v>
      </c>
      <c r="S3114" s="248">
        <f t="shared" si="481"/>
        <v>0</v>
      </c>
      <c r="T3114" s="248">
        <f t="shared" si="482"/>
        <v>0</v>
      </c>
      <c r="U3114" s="248">
        <f t="shared" si="483"/>
        <v>0</v>
      </c>
      <c r="V3114" s="13"/>
      <c r="W3114" s="7"/>
      <c r="AT3114" s="130"/>
      <c r="BF3114" s="33">
        <f t="shared" si="489"/>
        <v>41242</v>
      </c>
      <c r="BG3114" s="34">
        <f t="shared" si="484"/>
        <v>82.88000000000001</v>
      </c>
      <c r="BH3114" s="32">
        <f t="shared" si="485"/>
        <v>1</v>
      </c>
      <c r="BI3114" s="32">
        <f t="shared" si="486"/>
        <v>0</v>
      </c>
      <c r="BJ3114" s="69">
        <f t="shared" si="487"/>
        <v>0</v>
      </c>
      <c r="BK3114" s="158" t="str">
        <f t="shared" si="488"/>
        <v/>
      </c>
    </row>
    <row r="3115" spans="1:63" ht="12" customHeight="1" x14ac:dyDescent="0.2">
      <c r="A3115" s="8"/>
      <c r="B3115" s="7"/>
      <c r="C3115" s="7"/>
      <c r="D3115" s="7"/>
      <c r="E3115" s="7"/>
      <c r="F3115" s="7"/>
      <c r="G3115" s="7"/>
      <c r="H3115" s="7"/>
      <c r="I3115" s="10"/>
      <c r="J3115" s="25"/>
      <c r="K3115" s="250"/>
      <c r="L3115" s="31"/>
      <c r="M3115" s="9"/>
      <c r="N3115" s="11" t="s">
        <v>25</v>
      </c>
      <c r="O3115" s="39"/>
      <c r="P3115" s="47"/>
      <c r="Q3115" s="13"/>
      <c r="R3115" s="248">
        <f t="shared" si="480"/>
        <v>0</v>
      </c>
      <c r="S3115" s="248">
        <f t="shared" si="481"/>
        <v>0</v>
      </c>
      <c r="T3115" s="248">
        <f t="shared" si="482"/>
        <v>0</v>
      </c>
      <c r="U3115" s="248">
        <f t="shared" si="483"/>
        <v>0</v>
      </c>
      <c r="V3115" s="13"/>
      <c r="W3115" s="7"/>
      <c r="AT3115" s="130"/>
      <c r="BF3115" s="33">
        <f t="shared" si="489"/>
        <v>41242</v>
      </c>
      <c r="BG3115" s="34">
        <f t="shared" si="484"/>
        <v>82.88000000000001</v>
      </c>
      <c r="BH3115" s="32">
        <f t="shared" si="485"/>
        <v>1</v>
      </c>
      <c r="BI3115" s="32">
        <f t="shared" si="486"/>
        <v>0</v>
      </c>
      <c r="BJ3115" s="69">
        <f t="shared" si="487"/>
        <v>0</v>
      </c>
      <c r="BK3115" s="158" t="str">
        <f t="shared" si="488"/>
        <v/>
      </c>
    </row>
    <row r="3116" spans="1:63" ht="12" customHeight="1" x14ac:dyDescent="0.2">
      <c r="A3116" s="8"/>
      <c r="B3116" s="7"/>
      <c r="C3116" s="7"/>
      <c r="D3116" s="7"/>
      <c r="E3116" s="7"/>
      <c r="F3116" s="7"/>
      <c r="G3116" s="7"/>
      <c r="H3116" s="7"/>
      <c r="I3116" s="10"/>
      <c r="J3116" s="25"/>
      <c r="K3116" s="250"/>
      <c r="L3116" s="31"/>
      <c r="M3116" s="9"/>
      <c r="N3116" s="11" t="s">
        <v>25</v>
      </c>
      <c r="O3116" s="39"/>
      <c r="P3116" s="47"/>
      <c r="Q3116" s="13"/>
      <c r="R3116" s="248">
        <f t="shared" si="480"/>
        <v>0</v>
      </c>
      <c r="S3116" s="248">
        <f t="shared" si="481"/>
        <v>0</v>
      </c>
      <c r="T3116" s="248">
        <f t="shared" si="482"/>
        <v>0</v>
      </c>
      <c r="U3116" s="248">
        <f t="shared" si="483"/>
        <v>0</v>
      </c>
      <c r="V3116" s="13"/>
      <c r="W3116" s="7"/>
      <c r="AT3116" s="130"/>
      <c r="BF3116" s="33">
        <f t="shared" si="489"/>
        <v>41242</v>
      </c>
      <c r="BG3116" s="34">
        <f t="shared" si="484"/>
        <v>82.88000000000001</v>
      </c>
      <c r="BH3116" s="32">
        <f t="shared" si="485"/>
        <v>1</v>
      </c>
      <c r="BI3116" s="32">
        <f t="shared" si="486"/>
        <v>0</v>
      </c>
      <c r="BJ3116" s="69">
        <f t="shared" si="487"/>
        <v>0</v>
      </c>
      <c r="BK3116" s="158" t="str">
        <f t="shared" si="488"/>
        <v/>
      </c>
    </row>
    <row r="3117" spans="1:63" ht="12" customHeight="1" x14ac:dyDescent="0.2">
      <c r="A3117" s="8"/>
      <c r="B3117" s="7"/>
      <c r="C3117" s="7"/>
      <c r="D3117" s="7"/>
      <c r="E3117" s="7"/>
      <c r="F3117" s="7"/>
      <c r="G3117" s="7"/>
      <c r="H3117" s="7"/>
      <c r="I3117" s="10"/>
      <c r="J3117" s="25"/>
      <c r="K3117" s="250"/>
      <c r="L3117" s="31"/>
      <c r="M3117" s="9"/>
      <c r="N3117" s="11" t="s">
        <v>25</v>
      </c>
      <c r="O3117" s="39"/>
      <c r="P3117" s="47"/>
      <c r="Q3117" s="13"/>
      <c r="R3117" s="248">
        <f t="shared" si="480"/>
        <v>0</v>
      </c>
      <c r="S3117" s="248">
        <f t="shared" si="481"/>
        <v>0</v>
      </c>
      <c r="T3117" s="248">
        <f t="shared" si="482"/>
        <v>0</v>
      </c>
      <c r="U3117" s="248">
        <f t="shared" si="483"/>
        <v>0</v>
      </c>
      <c r="V3117" s="13"/>
      <c r="W3117" s="7"/>
      <c r="AT3117" s="130"/>
      <c r="BF3117" s="33">
        <f t="shared" si="489"/>
        <v>41242</v>
      </c>
      <c r="BG3117" s="34">
        <f t="shared" si="484"/>
        <v>82.88000000000001</v>
      </c>
      <c r="BH3117" s="32">
        <f t="shared" si="485"/>
        <v>1</v>
      </c>
      <c r="BI3117" s="32">
        <f t="shared" si="486"/>
        <v>0</v>
      </c>
      <c r="BJ3117" s="69">
        <f t="shared" si="487"/>
        <v>0</v>
      </c>
      <c r="BK3117" s="158" t="str">
        <f t="shared" si="488"/>
        <v/>
      </c>
    </row>
    <row r="3118" spans="1:63" ht="12" customHeight="1" x14ac:dyDescent="0.2">
      <c r="A3118" s="8"/>
      <c r="B3118" s="7"/>
      <c r="C3118" s="7"/>
      <c r="D3118" s="7"/>
      <c r="E3118" s="7"/>
      <c r="F3118" s="7"/>
      <c r="G3118" s="7"/>
      <c r="H3118" s="7"/>
      <c r="I3118" s="10"/>
      <c r="J3118" s="25"/>
      <c r="K3118" s="250"/>
      <c r="L3118" s="31"/>
      <c r="M3118" s="9"/>
      <c r="N3118" s="11" t="s">
        <v>25</v>
      </c>
      <c r="O3118" s="39"/>
      <c r="P3118" s="47"/>
      <c r="Q3118" s="13"/>
      <c r="R3118" s="248">
        <f t="shared" si="480"/>
        <v>0</v>
      </c>
      <c r="S3118" s="248">
        <f t="shared" si="481"/>
        <v>0</v>
      </c>
      <c r="T3118" s="248">
        <f t="shared" si="482"/>
        <v>0</v>
      </c>
      <c r="U3118" s="248">
        <f t="shared" si="483"/>
        <v>0</v>
      </c>
      <c r="V3118" s="13"/>
      <c r="W3118" s="7"/>
      <c r="AT3118" s="130"/>
      <c r="BF3118" s="33">
        <f t="shared" si="489"/>
        <v>41242</v>
      </c>
      <c r="BG3118" s="34">
        <f t="shared" si="484"/>
        <v>82.88000000000001</v>
      </c>
      <c r="BH3118" s="32">
        <f t="shared" si="485"/>
        <v>1</v>
      </c>
      <c r="BI3118" s="32">
        <f t="shared" si="486"/>
        <v>0</v>
      </c>
      <c r="BJ3118" s="69">
        <f t="shared" si="487"/>
        <v>0</v>
      </c>
      <c r="BK3118" s="158" t="str">
        <f t="shared" si="488"/>
        <v/>
      </c>
    </row>
    <row r="3119" spans="1:63" ht="12" customHeight="1" x14ac:dyDescent="0.2">
      <c r="A3119" s="8"/>
      <c r="B3119" s="7"/>
      <c r="C3119" s="7"/>
      <c r="D3119" s="7"/>
      <c r="E3119" s="7"/>
      <c r="F3119" s="7"/>
      <c r="G3119" s="7"/>
      <c r="H3119" s="7"/>
      <c r="I3119" s="10"/>
      <c r="J3119" s="25"/>
      <c r="K3119" s="250"/>
      <c r="L3119" s="31"/>
      <c r="M3119" s="9"/>
      <c r="N3119" s="11" t="s">
        <v>25</v>
      </c>
      <c r="O3119" s="39"/>
      <c r="P3119" s="47"/>
      <c r="Q3119" s="13"/>
      <c r="R3119" s="248">
        <f t="shared" si="480"/>
        <v>0</v>
      </c>
      <c r="S3119" s="248">
        <f t="shared" si="481"/>
        <v>0</v>
      </c>
      <c r="T3119" s="248">
        <f t="shared" si="482"/>
        <v>0</v>
      </c>
      <c r="U3119" s="248">
        <f t="shared" si="483"/>
        <v>0</v>
      </c>
      <c r="V3119" s="13"/>
      <c r="W3119" s="7"/>
      <c r="AT3119" s="130"/>
      <c r="BF3119" s="33">
        <f t="shared" si="489"/>
        <v>41242</v>
      </c>
      <c r="BG3119" s="34">
        <f t="shared" si="484"/>
        <v>82.88000000000001</v>
      </c>
      <c r="BH3119" s="32">
        <f t="shared" si="485"/>
        <v>1</v>
      </c>
      <c r="BI3119" s="32">
        <f t="shared" si="486"/>
        <v>0</v>
      </c>
      <c r="BJ3119" s="69">
        <f t="shared" si="487"/>
        <v>0</v>
      </c>
      <c r="BK3119" s="158" t="str">
        <f t="shared" si="488"/>
        <v/>
      </c>
    </row>
    <row r="3120" spans="1:63" ht="12" customHeight="1" x14ac:dyDescent="0.2">
      <c r="A3120" s="8"/>
      <c r="B3120" s="7"/>
      <c r="C3120" s="7"/>
      <c r="D3120" s="7"/>
      <c r="E3120" s="7"/>
      <c r="F3120" s="7"/>
      <c r="G3120" s="7"/>
      <c r="H3120" s="7"/>
      <c r="I3120" s="10"/>
      <c r="J3120" s="25"/>
      <c r="K3120" s="250"/>
      <c r="L3120" s="31"/>
      <c r="M3120" s="9"/>
      <c r="N3120" s="11" t="s">
        <v>25</v>
      </c>
      <c r="O3120" s="39"/>
      <c r="P3120" s="47"/>
      <c r="Q3120" s="13"/>
      <c r="R3120" s="248">
        <f t="shared" si="480"/>
        <v>0</v>
      </c>
      <c r="S3120" s="248">
        <f t="shared" si="481"/>
        <v>0</v>
      </c>
      <c r="T3120" s="248">
        <f t="shared" si="482"/>
        <v>0</v>
      </c>
      <c r="U3120" s="248">
        <f t="shared" si="483"/>
        <v>0</v>
      </c>
      <c r="V3120" s="13"/>
      <c r="W3120" s="7"/>
      <c r="AT3120" s="130"/>
      <c r="BF3120" s="33">
        <f t="shared" si="489"/>
        <v>41242</v>
      </c>
      <c r="BG3120" s="34">
        <f t="shared" si="484"/>
        <v>82.88000000000001</v>
      </c>
      <c r="BH3120" s="32">
        <f t="shared" si="485"/>
        <v>1</v>
      </c>
      <c r="BI3120" s="32">
        <f t="shared" si="486"/>
        <v>0</v>
      </c>
      <c r="BJ3120" s="69">
        <f t="shared" si="487"/>
        <v>0</v>
      </c>
      <c r="BK3120" s="158" t="str">
        <f t="shared" si="488"/>
        <v/>
      </c>
    </row>
    <row r="3121" spans="1:63" ht="12" customHeight="1" x14ac:dyDescent="0.2">
      <c r="A3121" s="8"/>
      <c r="B3121" s="7"/>
      <c r="C3121" s="7"/>
      <c r="D3121" s="7"/>
      <c r="E3121" s="7"/>
      <c r="F3121" s="7"/>
      <c r="G3121" s="7"/>
      <c r="H3121" s="7"/>
      <c r="I3121" s="10"/>
      <c r="J3121" s="25"/>
      <c r="K3121" s="250"/>
      <c r="L3121" s="31"/>
      <c r="M3121" s="9"/>
      <c r="N3121" s="11" t="s">
        <v>25</v>
      </c>
      <c r="O3121" s="39"/>
      <c r="P3121" s="47"/>
      <c r="Q3121" s="13"/>
      <c r="R3121" s="248">
        <f t="shared" si="480"/>
        <v>0</v>
      </c>
      <c r="S3121" s="248">
        <f t="shared" si="481"/>
        <v>0</v>
      </c>
      <c r="T3121" s="248">
        <f t="shared" si="482"/>
        <v>0</v>
      </c>
      <c r="U3121" s="248">
        <f t="shared" si="483"/>
        <v>0</v>
      </c>
      <c r="V3121" s="13"/>
      <c r="W3121" s="7"/>
      <c r="AT3121" s="130"/>
      <c r="BF3121" s="33">
        <f t="shared" si="489"/>
        <v>41242</v>
      </c>
      <c r="BG3121" s="34">
        <f t="shared" si="484"/>
        <v>82.88000000000001</v>
      </c>
      <c r="BH3121" s="32">
        <f t="shared" si="485"/>
        <v>1</v>
      </c>
      <c r="BI3121" s="32">
        <f t="shared" si="486"/>
        <v>0</v>
      </c>
      <c r="BJ3121" s="69">
        <f t="shared" si="487"/>
        <v>0</v>
      </c>
      <c r="BK3121" s="158" t="str">
        <f t="shared" si="488"/>
        <v/>
      </c>
    </row>
    <row r="3122" spans="1:63" ht="12" customHeight="1" x14ac:dyDescent="0.2">
      <c r="A3122" s="8"/>
      <c r="B3122" s="7"/>
      <c r="C3122" s="7"/>
      <c r="D3122" s="7"/>
      <c r="E3122" s="7"/>
      <c r="F3122" s="7"/>
      <c r="G3122" s="7"/>
      <c r="H3122" s="7"/>
      <c r="I3122" s="10"/>
      <c r="J3122" s="25"/>
      <c r="K3122" s="250"/>
      <c r="L3122" s="31"/>
      <c r="M3122" s="9"/>
      <c r="N3122" s="11" t="s">
        <v>25</v>
      </c>
      <c r="O3122" s="39"/>
      <c r="P3122" s="47"/>
      <c r="Q3122" s="13"/>
      <c r="R3122" s="248">
        <f t="shared" si="480"/>
        <v>0</v>
      </c>
      <c r="S3122" s="248">
        <f t="shared" si="481"/>
        <v>0</v>
      </c>
      <c r="T3122" s="248">
        <f t="shared" si="482"/>
        <v>0</v>
      </c>
      <c r="U3122" s="248">
        <f t="shared" si="483"/>
        <v>0</v>
      </c>
      <c r="V3122" s="13"/>
      <c r="W3122" s="7"/>
      <c r="AT3122" s="130"/>
      <c r="BF3122" s="33">
        <f t="shared" si="489"/>
        <v>41242</v>
      </c>
      <c r="BG3122" s="34">
        <f t="shared" si="484"/>
        <v>82.88000000000001</v>
      </c>
      <c r="BH3122" s="32">
        <f t="shared" si="485"/>
        <v>1</v>
      </c>
      <c r="BI3122" s="32">
        <f t="shared" si="486"/>
        <v>0</v>
      </c>
      <c r="BJ3122" s="69">
        <f t="shared" si="487"/>
        <v>0</v>
      </c>
      <c r="BK3122" s="158" t="str">
        <f t="shared" si="488"/>
        <v/>
      </c>
    </row>
    <row r="3123" spans="1:63" ht="12" customHeight="1" x14ac:dyDescent="0.2">
      <c r="A3123" s="8"/>
      <c r="B3123" s="7"/>
      <c r="C3123" s="7"/>
      <c r="D3123" s="7"/>
      <c r="E3123" s="7"/>
      <c r="F3123" s="7"/>
      <c r="G3123" s="7"/>
      <c r="H3123" s="7"/>
      <c r="I3123" s="10"/>
      <c r="J3123" s="25"/>
      <c r="K3123" s="250"/>
      <c r="L3123" s="31"/>
      <c r="M3123" s="9"/>
      <c r="N3123" s="11" t="s">
        <v>25</v>
      </c>
      <c r="O3123" s="39"/>
      <c r="P3123" s="47"/>
      <c r="Q3123" s="13"/>
      <c r="R3123" s="248">
        <f t="shared" si="480"/>
        <v>0</v>
      </c>
      <c r="S3123" s="248">
        <f t="shared" si="481"/>
        <v>0</v>
      </c>
      <c r="T3123" s="248">
        <f t="shared" si="482"/>
        <v>0</v>
      </c>
      <c r="U3123" s="248">
        <f t="shared" si="483"/>
        <v>0</v>
      </c>
      <c r="V3123" s="13"/>
      <c r="W3123" s="7"/>
      <c r="AT3123" s="130"/>
      <c r="BF3123" s="33">
        <f t="shared" si="489"/>
        <v>41242</v>
      </c>
      <c r="BG3123" s="34">
        <f t="shared" si="484"/>
        <v>82.88000000000001</v>
      </c>
      <c r="BH3123" s="32">
        <f t="shared" si="485"/>
        <v>1</v>
      </c>
      <c r="BI3123" s="32">
        <f t="shared" si="486"/>
        <v>0</v>
      </c>
      <c r="BJ3123" s="69">
        <f t="shared" si="487"/>
        <v>0</v>
      </c>
      <c r="BK3123" s="158" t="str">
        <f t="shared" si="488"/>
        <v/>
      </c>
    </row>
    <row r="3124" spans="1:63" ht="12" customHeight="1" x14ac:dyDescent="0.2">
      <c r="A3124" s="8"/>
      <c r="B3124" s="7"/>
      <c r="C3124" s="7"/>
      <c r="D3124" s="7"/>
      <c r="E3124" s="7"/>
      <c r="F3124" s="7"/>
      <c r="G3124" s="7"/>
      <c r="H3124" s="7"/>
      <c r="I3124" s="10"/>
      <c r="J3124" s="25"/>
      <c r="K3124" s="250"/>
      <c r="L3124" s="31"/>
      <c r="M3124" s="9"/>
      <c r="N3124" s="11" t="s">
        <v>25</v>
      </c>
      <c r="O3124" s="39"/>
      <c r="P3124" s="47"/>
      <c r="Q3124" s="13"/>
      <c r="R3124" s="248">
        <f t="shared" si="480"/>
        <v>0</v>
      </c>
      <c r="S3124" s="248">
        <f t="shared" si="481"/>
        <v>0</v>
      </c>
      <c r="T3124" s="248">
        <f t="shared" si="482"/>
        <v>0</v>
      </c>
      <c r="U3124" s="248">
        <f t="shared" si="483"/>
        <v>0</v>
      </c>
      <c r="V3124" s="13"/>
      <c r="W3124" s="7"/>
      <c r="AT3124" s="130"/>
      <c r="BF3124" s="33">
        <f t="shared" si="489"/>
        <v>41242</v>
      </c>
      <c r="BG3124" s="34">
        <f t="shared" si="484"/>
        <v>82.88000000000001</v>
      </c>
      <c r="BH3124" s="32">
        <f t="shared" si="485"/>
        <v>1</v>
      </c>
      <c r="BI3124" s="32">
        <f t="shared" si="486"/>
        <v>0</v>
      </c>
      <c r="BJ3124" s="69">
        <f t="shared" si="487"/>
        <v>0</v>
      </c>
      <c r="BK3124" s="158" t="str">
        <f t="shared" si="488"/>
        <v/>
      </c>
    </row>
    <row r="3125" spans="1:63" ht="12" customHeight="1" x14ac:dyDescent="0.2">
      <c r="A3125" s="8"/>
      <c r="B3125" s="7"/>
      <c r="C3125" s="7"/>
      <c r="D3125" s="7"/>
      <c r="E3125" s="7"/>
      <c r="F3125" s="7"/>
      <c r="G3125" s="7"/>
      <c r="H3125" s="7"/>
      <c r="I3125" s="10"/>
      <c r="J3125" s="25"/>
      <c r="K3125" s="250"/>
      <c r="L3125" s="31"/>
      <c r="M3125" s="9"/>
      <c r="N3125" s="11" t="s">
        <v>25</v>
      </c>
      <c r="O3125" s="39"/>
      <c r="P3125" s="47"/>
      <c r="Q3125" s="13"/>
      <c r="R3125" s="248">
        <f t="shared" si="480"/>
        <v>0</v>
      </c>
      <c r="S3125" s="248">
        <f t="shared" si="481"/>
        <v>0</v>
      </c>
      <c r="T3125" s="248">
        <f t="shared" si="482"/>
        <v>0</v>
      </c>
      <c r="U3125" s="248">
        <f t="shared" si="483"/>
        <v>0</v>
      </c>
      <c r="V3125" s="13"/>
      <c r="W3125" s="7"/>
      <c r="AT3125" s="130"/>
      <c r="BF3125" s="33">
        <f t="shared" si="489"/>
        <v>41242</v>
      </c>
      <c r="BG3125" s="34">
        <f t="shared" si="484"/>
        <v>82.88000000000001</v>
      </c>
      <c r="BH3125" s="32">
        <f t="shared" si="485"/>
        <v>1</v>
      </c>
      <c r="BI3125" s="32">
        <f t="shared" si="486"/>
        <v>0</v>
      </c>
      <c r="BJ3125" s="69">
        <f t="shared" si="487"/>
        <v>0</v>
      </c>
      <c r="BK3125" s="158" t="str">
        <f t="shared" si="488"/>
        <v/>
      </c>
    </row>
    <row r="3126" spans="1:63" ht="12" customHeight="1" x14ac:dyDescent="0.2">
      <c r="A3126" s="8"/>
      <c r="B3126" s="7"/>
      <c r="C3126" s="7"/>
      <c r="D3126" s="7"/>
      <c r="E3126" s="7"/>
      <c r="F3126" s="7"/>
      <c r="G3126" s="7"/>
      <c r="H3126" s="7"/>
      <c r="I3126" s="10"/>
      <c r="J3126" s="25"/>
      <c r="K3126" s="250"/>
      <c r="L3126" s="31"/>
      <c r="M3126" s="9"/>
      <c r="N3126" s="11" t="s">
        <v>25</v>
      </c>
      <c r="O3126" s="39"/>
      <c r="P3126" s="47"/>
      <c r="Q3126" s="13"/>
      <c r="R3126" s="248">
        <f t="shared" si="480"/>
        <v>0</v>
      </c>
      <c r="S3126" s="248">
        <f t="shared" si="481"/>
        <v>0</v>
      </c>
      <c r="T3126" s="248">
        <f t="shared" si="482"/>
        <v>0</v>
      </c>
      <c r="U3126" s="248">
        <f t="shared" si="483"/>
        <v>0</v>
      </c>
      <c r="V3126" s="13"/>
      <c r="W3126" s="7"/>
      <c r="AT3126" s="130"/>
      <c r="BF3126" s="33">
        <f t="shared" si="489"/>
        <v>41242</v>
      </c>
      <c r="BG3126" s="34">
        <f t="shared" si="484"/>
        <v>82.88000000000001</v>
      </c>
      <c r="BH3126" s="32">
        <f t="shared" si="485"/>
        <v>1</v>
      </c>
      <c r="BI3126" s="32">
        <f t="shared" si="486"/>
        <v>0</v>
      </c>
      <c r="BJ3126" s="69">
        <f t="shared" si="487"/>
        <v>0</v>
      </c>
      <c r="BK3126" s="158" t="str">
        <f t="shared" si="488"/>
        <v/>
      </c>
    </row>
    <row r="3127" spans="1:63" ht="12" customHeight="1" x14ac:dyDescent="0.2">
      <c r="A3127" s="8"/>
      <c r="B3127" s="7"/>
      <c r="C3127" s="7"/>
      <c r="D3127" s="7"/>
      <c r="E3127" s="7"/>
      <c r="F3127" s="7"/>
      <c r="G3127" s="7"/>
      <c r="H3127" s="7"/>
      <c r="I3127" s="10"/>
      <c r="J3127" s="25"/>
      <c r="K3127" s="250"/>
      <c r="L3127" s="31"/>
      <c r="M3127" s="9"/>
      <c r="N3127" s="11" t="s">
        <v>25</v>
      </c>
      <c r="O3127" s="39"/>
      <c r="P3127" s="47"/>
      <c r="Q3127" s="13"/>
      <c r="R3127" s="248">
        <f t="shared" si="480"/>
        <v>0</v>
      </c>
      <c r="S3127" s="248">
        <f t="shared" si="481"/>
        <v>0</v>
      </c>
      <c r="T3127" s="248">
        <f t="shared" si="482"/>
        <v>0</v>
      </c>
      <c r="U3127" s="248">
        <f t="shared" si="483"/>
        <v>0</v>
      </c>
      <c r="V3127" s="13"/>
      <c r="W3127" s="7"/>
      <c r="AT3127" s="130"/>
      <c r="BF3127" s="33">
        <f t="shared" si="489"/>
        <v>41242</v>
      </c>
      <c r="BG3127" s="34">
        <f t="shared" si="484"/>
        <v>82.88000000000001</v>
      </c>
      <c r="BH3127" s="32">
        <f t="shared" si="485"/>
        <v>1</v>
      </c>
      <c r="BI3127" s="32">
        <f t="shared" si="486"/>
        <v>0</v>
      </c>
      <c r="BJ3127" s="69">
        <f t="shared" si="487"/>
        <v>0</v>
      </c>
      <c r="BK3127" s="158" t="str">
        <f t="shared" si="488"/>
        <v/>
      </c>
    </row>
    <row r="3128" spans="1:63" ht="12" customHeight="1" x14ac:dyDescent="0.2">
      <c r="A3128" s="8"/>
      <c r="B3128" s="7"/>
      <c r="C3128" s="7"/>
      <c r="D3128" s="7"/>
      <c r="E3128" s="7"/>
      <c r="F3128" s="7"/>
      <c r="G3128" s="7"/>
      <c r="H3128" s="7"/>
      <c r="I3128" s="10"/>
      <c r="J3128" s="25"/>
      <c r="K3128" s="250"/>
      <c r="L3128" s="31"/>
      <c r="M3128" s="9"/>
      <c r="N3128" s="11" t="s">
        <v>25</v>
      </c>
      <c r="O3128" s="39"/>
      <c r="P3128" s="47"/>
      <c r="Q3128" s="13"/>
      <c r="R3128" s="248">
        <f t="shared" si="480"/>
        <v>0</v>
      </c>
      <c r="S3128" s="248">
        <f t="shared" si="481"/>
        <v>0</v>
      </c>
      <c r="T3128" s="248">
        <f t="shared" si="482"/>
        <v>0</v>
      </c>
      <c r="U3128" s="248">
        <f t="shared" si="483"/>
        <v>0</v>
      </c>
      <c r="V3128" s="13"/>
      <c r="W3128" s="7"/>
      <c r="AT3128" s="130"/>
      <c r="BF3128" s="33">
        <f t="shared" si="489"/>
        <v>41242</v>
      </c>
      <c r="BG3128" s="34">
        <f t="shared" si="484"/>
        <v>82.88000000000001</v>
      </c>
      <c r="BH3128" s="32">
        <f t="shared" si="485"/>
        <v>1</v>
      </c>
      <c r="BI3128" s="32">
        <f t="shared" si="486"/>
        <v>0</v>
      </c>
      <c r="BJ3128" s="69">
        <f t="shared" si="487"/>
        <v>0</v>
      </c>
      <c r="BK3128" s="158" t="str">
        <f t="shared" si="488"/>
        <v/>
      </c>
    </row>
    <row r="3129" spans="1:63" ht="12" customHeight="1" x14ac:dyDescent="0.2">
      <c r="A3129" s="8"/>
      <c r="B3129" s="7"/>
      <c r="C3129" s="7"/>
      <c r="D3129" s="7"/>
      <c r="E3129" s="7"/>
      <c r="F3129" s="7"/>
      <c r="G3129" s="7"/>
      <c r="H3129" s="7"/>
      <c r="I3129" s="10"/>
      <c r="J3129" s="25"/>
      <c r="K3129" s="250"/>
      <c r="L3129" s="31"/>
      <c r="M3129" s="9"/>
      <c r="N3129" s="11" t="s">
        <v>25</v>
      </c>
      <c r="O3129" s="39"/>
      <c r="P3129" s="47"/>
      <c r="Q3129" s="13"/>
      <c r="R3129" s="248">
        <f t="shared" si="480"/>
        <v>0</v>
      </c>
      <c r="S3129" s="248">
        <f t="shared" si="481"/>
        <v>0</v>
      </c>
      <c r="T3129" s="248">
        <f t="shared" si="482"/>
        <v>0</v>
      </c>
      <c r="U3129" s="248">
        <f t="shared" si="483"/>
        <v>0</v>
      </c>
      <c r="V3129" s="13"/>
      <c r="W3129" s="7"/>
      <c r="AT3129" s="130"/>
      <c r="BF3129" s="33">
        <f t="shared" si="489"/>
        <v>41242</v>
      </c>
      <c r="BG3129" s="34">
        <f t="shared" si="484"/>
        <v>82.88000000000001</v>
      </c>
      <c r="BH3129" s="32">
        <f t="shared" si="485"/>
        <v>1</v>
      </c>
      <c r="BI3129" s="32">
        <f t="shared" si="486"/>
        <v>0</v>
      </c>
      <c r="BJ3129" s="69">
        <f t="shared" si="487"/>
        <v>0</v>
      </c>
      <c r="BK3129" s="158" t="str">
        <f t="shared" si="488"/>
        <v/>
      </c>
    </row>
    <row r="3130" spans="1:63" ht="12" customHeight="1" x14ac:dyDescent="0.2">
      <c r="A3130" s="8"/>
      <c r="B3130" s="7"/>
      <c r="C3130" s="7"/>
      <c r="D3130" s="7"/>
      <c r="E3130" s="7"/>
      <c r="F3130" s="7"/>
      <c r="G3130" s="7"/>
      <c r="H3130" s="7"/>
      <c r="I3130" s="10"/>
      <c r="J3130" s="25"/>
      <c r="K3130" s="250"/>
      <c r="L3130" s="31"/>
      <c r="M3130" s="9"/>
      <c r="N3130" s="11" t="s">
        <v>25</v>
      </c>
      <c r="O3130" s="39"/>
      <c r="P3130" s="47"/>
      <c r="Q3130" s="13"/>
      <c r="R3130" s="248">
        <f t="shared" si="480"/>
        <v>0</v>
      </c>
      <c r="S3130" s="248">
        <f t="shared" si="481"/>
        <v>0</v>
      </c>
      <c r="T3130" s="248">
        <f t="shared" si="482"/>
        <v>0</v>
      </c>
      <c r="U3130" s="248">
        <f t="shared" si="483"/>
        <v>0</v>
      </c>
      <c r="V3130" s="13"/>
      <c r="W3130" s="7"/>
      <c r="AT3130" s="130"/>
      <c r="BF3130" s="33">
        <f t="shared" si="489"/>
        <v>41242</v>
      </c>
      <c r="BG3130" s="34">
        <f t="shared" si="484"/>
        <v>82.88000000000001</v>
      </c>
      <c r="BH3130" s="32">
        <f t="shared" si="485"/>
        <v>1</v>
      </c>
      <c r="BI3130" s="32">
        <f t="shared" si="486"/>
        <v>0</v>
      </c>
      <c r="BJ3130" s="69">
        <f t="shared" si="487"/>
        <v>0</v>
      </c>
      <c r="BK3130" s="158" t="str">
        <f t="shared" si="488"/>
        <v/>
      </c>
    </row>
    <row r="3131" spans="1:63" ht="12" customHeight="1" x14ac:dyDescent="0.2">
      <c r="A3131" s="8"/>
      <c r="B3131" s="7"/>
      <c r="C3131" s="7"/>
      <c r="D3131" s="7"/>
      <c r="E3131" s="7"/>
      <c r="F3131" s="7"/>
      <c r="G3131" s="7"/>
      <c r="H3131" s="7"/>
      <c r="I3131" s="10"/>
      <c r="J3131" s="25"/>
      <c r="K3131" s="250"/>
      <c r="L3131" s="31"/>
      <c r="M3131" s="9"/>
      <c r="N3131" s="11" t="s">
        <v>25</v>
      </c>
      <c r="O3131" s="39"/>
      <c r="P3131" s="47"/>
      <c r="Q3131" s="13"/>
      <c r="R3131" s="248">
        <f t="shared" si="480"/>
        <v>0</v>
      </c>
      <c r="S3131" s="248">
        <f t="shared" si="481"/>
        <v>0</v>
      </c>
      <c r="T3131" s="248">
        <f t="shared" si="482"/>
        <v>0</v>
      </c>
      <c r="U3131" s="248">
        <f t="shared" si="483"/>
        <v>0</v>
      </c>
      <c r="V3131" s="13"/>
      <c r="W3131" s="7"/>
      <c r="AT3131" s="130"/>
      <c r="BF3131" s="33">
        <f t="shared" si="489"/>
        <v>41242</v>
      </c>
      <c r="BG3131" s="34">
        <f t="shared" si="484"/>
        <v>82.88000000000001</v>
      </c>
      <c r="BH3131" s="32">
        <f t="shared" si="485"/>
        <v>1</v>
      </c>
      <c r="BI3131" s="32">
        <f t="shared" si="486"/>
        <v>0</v>
      </c>
      <c r="BJ3131" s="69">
        <f t="shared" si="487"/>
        <v>0</v>
      </c>
      <c r="BK3131" s="158" t="str">
        <f t="shared" si="488"/>
        <v/>
      </c>
    </row>
    <row r="3132" spans="1:63" ht="12" customHeight="1" x14ac:dyDescent="0.2">
      <c r="A3132" s="8"/>
      <c r="B3132" s="7"/>
      <c r="C3132" s="7"/>
      <c r="D3132" s="7"/>
      <c r="E3132" s="7"/>
      <c r="F3132" s="7"/>
      <c r="G3132" s="7"/>
      <c r="H3132" s="7"/>
      <c r="I3132" s="10"/>
      <c r="J3132" s="25"/>
      <c r="K3132" s="250"/>
      <c r="L3132" s="31"/>
      <c r="M3132" s="9"/>
      <c r="N3132" s="11" t="s">
        <v>25</v>
      </c>
      <c r="O3132" s="39"/>
      <c r="P3132" s="47"/>
      <c r="Q3132" s="13"/>
      <c r="R3132" s="248">
        <f t="shared" si="480"/>
        <v>0</v>
      </c>
      <c r="S3132" s="248">
        <f t="shared" si="481"/>
        <v>0</v>
      </c>
      <c r="T3132" s="248">
        <f t="shared" si="482"/>
        <v>0</v>
      </c>
      <c r="U3132" s="248">
        <f t="shared" si="483"/>
        <v>0</v>
      </c>
      <c r="V3132" s="13"/>
      <c r="W3132" s="7"/>
      <c r="AT3132" s="130"/>
      <c r="BF3132" s="33">
        <f t="shared" si="489"/>
        <v>41242</v>
      </c>
      <c r="BG3132" s="34">
        <f t="shared" si="484"/>
        <v>82.88000000000001</v>
      </c>
      <c r="BH3132" s="32">
        <f t="shared" si="485"/>
        <v>1</v>
      </c>
      <c r="BI3132" s="32">
        <f t="shared" si="486"/>
        <v>0</v>
      </c>
      <c r="BJ3132" s="69">
        <f t="shared" si="487"/>
        <v>0</v>
      </c>
      <c r="BK3132" s="158" t="str">
        <f t="shared" si="488"/>
        <v/>
      </c>
    </row>
    <row r="3133" spans="1:63" ht="12" customHeight="1" x14ac:dyDescent="0.2">
      <c r="A3133" s="8"/>
      <c r="B3133" s="7"/>
      <c r="C3133" s="7"/>
      <c r="D3133" s="7"/>
      <c r="E3133" s="7"/>
      <c r="F3133" s="7"/>
      <c r="G3133" s="7"/>
      <c r="H3133" s="7"/>
      <c r="I3133" s="10"/>
      <c r="J3133" s="25"/>
      <c r="K3133" s="250"/>
      <c r="L3133" s="31"/>
      <c r="M3133" s="9"/>
      <c r="N3133" s="11" t="s">
        <v>25</v>
      </c>
      <c r="O3133" s="39"/>
      <c r="P3133" s="47"/>
      <c r="Q3133" s="13"/>
      <c r="R3133" s="248">
        <f t="shared" si="480"/>
        <v>0</v>
      </c>
      <c r="S3133" s="248">
        <f t="shared" si="481"/>
        <v>0</v>
      </c>
      <c r="T3133" s="248">
        <f t="shared" si="482"/>
        <v>0</v>
      </c>
      <c r="U3133" s="248">
        <f t="shared" si="483"/>
        <v>0</v>
      </c>
      <c r="V3133" s="13"/>
      <c r="W3133" s="7"/>
      <c r="AT3133" s="130"/>
      <c r="BF3133" s="33">
        <f t="shared" si="489"/>
        <v>41242</v>
      </c>
      <c r="BG3133" s="34">
        <f t="shared" si="484"/>
        <v>82.88000000000001</v>
      </c>
      <c r="BH3133" s="32">
        <f t="shared" si="485"/>
        <v>1</v>
      </c>
      <c r="BI3133" s="32">
        <f t="shared" si="486"/>
        <v>0</v>
      </c>
      <c r="BJ3133" s="69">
        <f t="shared" si="487"/>
        <v>0</v>
      </c>
      <c r="BK3133" s="158" t="str">
        <f t="shared" si="488"/>
        <v/>
      </c>
    </row>
    <row r="3134" spans="1:63" ht="12" customHeight="1" x14ac:dyDescent="0.2">
      <c r="A3134" s="8"/>
      <c r="B3134" s="7"/>
      <c r="C3134" s="7"/>
      <c r="D3134" s="7"/>
      <c r="E3134" s="7"/>
      <c r="F3134" s="7"/>
      <c r="G3134" s="7"/>
      <c r="H3134" s="7"/>
      <c r="I3134" s="10"/>
      <c r="J3134" s="25"/>
      <c r="K3134" s="250"/>
      <c r="L3134" s="31"/>
      <c r="M3134" s="9"/>
      <c r="N3134" s="11" t="s">
        <v>25</v>
      </c>
      <c r="O3134" s="39"/>
      <c r="P3134" s="47"/>
      <c r="Q3134" s="13"/>
      <c r="R3134" s="248">
        <f t="shared" si="480"/>
        <v>0</v>
      </c>
      <c r="S3134" s="248">
        <f t="shared" si="481"/>
        <v>0</v>
      </c>
      <c r="T3134" s="248">
        <f t="shared" si="482"/>
        <v>0</v>
      </c>
      <c r="U3134" s="248">
        <f t="shared" si="483"/>
        <v>0</v>
      </c>
      <c r="V3134" s="13"/>
      <c r="W3134" s="7"/>
      <c r="AT3134" s="130"/>
      <c r="BF3134" s="33">
        <f t="shared" si="489"/>
        <v>41242</v>
      </c>
      <c r="BG3134" s="34">
        <f t="shared" si="484"/>
        <v>82.88000000000001</v>
      </c>
      <c r="BH3134" s="32">
        <f t="shared" si="485"/>
        <v>1</v>
      </c>
      <c r="BI3134" s="32">
        <f t="shared" si="486"/>
        <v>0</v>
      </c>
      <c r="BJ3134" s="69">
        <f t="shared" si="487"/>
        <v>0</v>
      </c>
      <c r="BK3134" s="158" t="str">
        <f t="shared" si="488"/>
        <v/>
      </c>
    </row>
    <row r="3135" spans="1:63" ht="12" customHeight="1" x14ac:dyDescent="0.2">
      <c r="A3135" s="8"/>
      <c r="B3135" s="7"/>
      <c r="C3135" s="7"/>
      <c r="D3135" s="7"/>
      <c r="E3135" s="7"/>
      <c r="F3135" s="7"/>
      <c r="G3135" s="7"/>
      <c r="H3135" s="7"/>
      <c r="I3135" s="10"/>
      <c r="J3135" s="25"/>
      <c r="K3135" s="250"/>
      <c r="L3135" s="31"/>
      <c r="M3135" s="9"/>
      <c r="N3135" s="11" t="s">
        <v>25</v>
      </c>
      <c r="O3135" s="39"/>
      <c r="P3135" s="47"/>
      <c r="Q3135" s="13"/>
      <c r="R3135" s="248">
        <f t="shared" si="480"/>
        <v>0</v>
      </c>
      <c r="S3135" s="248">
        <f t="shared" si="481"/>
        <v>0</v>
      </c>
      <c r="T3135" s="248">
        <f t="shared" si="482"/>
        <v>0</v>
      </c>
      <c r="U3135" s="248">
        <f t="shared" si="483"/>
        <v>0</v>
      </c>
      <c r="V3135" s="13"/>
      <c r="W3135" s="7"/>
      <c r="AT3135" s="130"/>
      <c r="BF3135" s="33">
        <f t="shared" si="489"/>
        <v>41242</v>
      </c>
      <c r="BG3135" s="34">
        <f t="shared" si="484"/>
        <v>82.88000000000001</v>
      </c>
      <c r="BH3135" s="32">
        <f t="shared" si="485"/>
        <v>1</v>
      </c>
      <c r="BI3135" s="32">
        <f t="shared" si="486"/>
        <v>0</v>
      </c>
      <c r="BJ3135" s="69">
        <f t="shared" si="487"/>
        <v>0</v>
      </c>
      <c r="BK3135" s="158" t="str">
        <f t="shared" si="488"/>
        <v/>
      </c>
    </row>
    <row r="3136" spans="1:63" ht="12" customHeight="1" x14ac:dyDescent="0.2">
      <c r="A3136" s="8"/>
      <c r="B3136" s="7"/>
      <c r="C3136" s="7"/>
      <c r="D3136" s="7"/>
      <c r="E3136" s="7"/>
      <c r="F3136" s="7"/>
      <c r="G3136" s="7"/>
      <c r="H3136" s="7"/>
      <c r="I3136" s="10"/>
      <c r="J3136" s="25"/>
      <c r="K3136" s="250"/>
      <c r="L3136" s="31"/>
      <c r="M3136" s="9"/>
      <c r="N3136" s="11" t="s">
        <v>25</v>
      </c>
      <c r="O3136" s="39"/>
      <c r="P3136" s="47"/>
      <c r="Q3136" s="13"/>
      <c r="R3136" s="248">
        <f t="shared" si="480"/>
        <v>0</v>
      </c>
      <c r="S3136" s="248">
        <f t="shared" si="481"/>
        <v>0</v>
      </c>
      <c r="T3136" s="248">
        <f t="shared" si="482"/>
        <v>0</v>
      </c>
      <c r="U3136" s="248">
        <f t="shared" si="483"/>
        <v>0</v>
      </c>
      <c r="V3136" s="13"/>
      <c r="W3136" s="7"/>
      <c r="AT3136" s="130"/>
      <c r="BF3136" s="33">
        <f t="shared" si="489"/>
        <v>41242</v>
      </c>
      <c r="BG3136" s="34">
        <f t="shared" si="484"/>
        <v>82.88000000000001</v>
      </c>
      <c r="BH3136" s="32">
        <f t="shared" si="485"/>
        <v>1</v>
      </c>
      <c r="BI3136" s="32">
        <f t="shared" si="486"/>
        <v>0</v>
      </c>
      <c r="BJ3136" s="69">
        <f t="shared" si="487"/>
        <v>0</v>
      </c>
      <c r="BK3136" s="158" t="str">
        <f t="shared" si="488"/>
        <v/>
      </c>
    </row>
    <row r="3137" spans="1:63" ht="12" customHeight="1" x14ac:dyDescent="0.2">
      <c r="A3137" s="8"/>
      <c r="B3137" s="7"/>
      <c r="C3137" s="7"/>
      <c r="D3137" s="7"/>
      <c r="E3137" s="7"/>
      <c r="F3137" s="7"/>
      <c r="G3137" s="7"/>
      <c r="H3137" s="7"/>
      <c r="I3137" s="10"/>
      <c r="J3137" s="25"/>
      <c r="K3137" s="250"/>
      <c r="L3137" s="31"/>
      <c r="M3137" s="9"/>
      <c r="N3137" s="11" t="s">
        <v>25</v>
      </c>
      <c r="O3137" s="39"/>
      <c r="P3137" s="47"/>
      <c r="Q3137" s="13"/>
      <c r="R3137" s="248">
        <f t="shared" si="480"/>
        <v>0</v>
      </c>
      <c r="S3137" s="248">
        <f t="shared" si="481"/>
        <v>0</v>
      </c>
      <c r="T3137" s="248">
        <f t="shared" si="482"/>
        <v>0</v>
      </c>
      <c r="U3137" s="248">
        <f t="shared" si="483"/>
        <v>0</v>
      </c>
      <c r="V3137" s="13"/>
      <c r="W3137" s="7"/>
      <c r="AT3137" s="130"/>
      <c r="BF3137" s="33">
        <f t="shared" si="489"/>
        <v>41242</v>
      </c>
      <c r="BG3137" s="34">
        <f t="shared" si="484"/>
        <v>82.88000000000001</v>
      </c>
      <c r="BH3137" s="32">
        <f t="shared" si="485"/>
        <v>1</v>
      </c>
      <c r="BI3137" s="32">
        <f t="shared" si="486"/>
        <v>0</v>
      </c>
      <c r="BJ3137" s="69">
        <f t="shared" si="487"/>
        <v>0</v>
      </c>
      <c r="BK3137" s="158" t="str">
        <f t="shared" si="488"/>
        <v/>
      </c>
    </row>
    <row r="3138" spans="1:63" ht="12" customHeight="1" x14ac:dyDescent="0.2">
      <c r="A3138" s="8"/>
      <c r="B3138" s="7"/>
      <c r="C3138" s="7"/>
      <c r="D3138" s="7"/>
      <c r="E3138" s="7"/>
      <c r="F3138" s="7"/>
      <c r="G3138" s="7"/>
      <c r="H3138" s="7"/>
      <c r="I3138" s="10"/>
      <c r="J3138" s="25"/>
      <c r="K3138" s="250"/>
      <c r="L3138" s="31"/>
      <c r="M3138" s="9"/>
      <c r="N3138" s="11" t="s">
        <v>25</v>
      </c>
      <c r="O3138" s="39"/>
      <c r="P3138" s="47"/>
      <c r="Q3138" s="13"/>
      <c r="R3138" s="248">
        <f t="shared" si="480"/>
        <v>0</v>
      </c>
      <c r="S3138" s="248">
        <f t="shared" si="481"/>
        <v>0</v>
      </c>
      <c r="T3138" s="248">
        <f t="shared" si="482"/>
        <v>0</v>
      </c>
      <c r="U3138" s="248">
        <f t="shared" si="483"/>
        <v>0</v>
      </c>
      <c r="V3138" s="13"/>
      <c r="W3138" s="7"/>
      <c r="AT3138" s="130"/>
      <c r="BF3138" s="33">
        <f t="shared" si="489"/>
        <v>41242</v>
      </c>
      <c r="BG3138" s="34">
        <f t="shared" si="484"/>
        <v>82.88000000000001</v>
      </c>
      <c r="BH3138" s="32">
        <f t="shared" si="485"/>
        <v>1</v>
      </c>
      <c r="BI3138" s="32">
        <f t="shared" si="486"/>
        <v>0</v>
      </c>
      <c r="BJ3138" s="69">
        <f t="shared" si="487"/>
        <v>0</v>
      </c>
      <c r="BK3138" s="158" t="str">
        <f t="shared" si="488"/>
        <v/>
      </c>
    </row>
    <row r="3139" spans="1:63" ht="12" customHeight="1" x14ac:dyDescent="0.2">
      <c r="A3139" s="8"/>
      <c r="B3139" s="7"/>
      <c r="C3139" s="7"/>
      <c r="D3139" s="7"/>
      <c r="E3139" s="7"/>
      <c r="F3139" s="7"/>
      <c r="G3139" s="7"/>
      <c r="H3139" s="7"/>
      <c r="I3139" s="10"/>
      <c r="J3139" s="25"/>
      <c r="K3139" s="250"/>
      <c r="L3139" s="31"/>
      <c r="M3139" s="9"/>
      <c r="N3139" s="11" t="s">
        <v>25</v>
      </c>
      <c r="O3139" s="39"/>
      <c r="P3139" s="47"/>
      <c r="Q3139" s="13"/>
      <c r="R3139" s="248">
        <f t="shared" si="480"/>
        <v>0</v>
      </c>
      <c r="S3139" s="248">
        <f t="shared" si="481"/>
        <v>0</v>
      </c>
      <c r="T3139" s="248">
        <f t="shared" si="482"/>
        <v>0</v>
      </c>
      <c r="U3139" s="248">
        <f t="shared" si="483"/>
        <v>0</v>
      </c>
      <c r="V3139" s="13"/>
      <c r="W3139" s="7"/>
      <c r="AT3139" s="130"/>
      <c r="BF3139" s="33">
        <f t="shared" si="489"/>
        <v>41242</v>
      </c>
      <c r="BG3139" s="34">
        <f t="shared" si="484"/>
        <v>82.88000000000001</v>
      </c>
      <c r="BH3139" s="32">
        <f t="shared" si="485"/>
        <v>1</v>
      </c>
      <c r="BI3139" s="32">
        <f t="shared" si="486"/>
        <v>0</v>
      </c>
      <c r="BJ3139" s="69">
        <f t="shared" si="487"/>
        <v>0</v>
      </c>
      <c r="BK3139" s="158" t="str">
        <f t="shared" si="488"/>
        <v/>
      </c>
    </row>
    <row r="3140" spans="1:63" ht="12" customHeight="1" x14ac:dyDescent="0.2">
      <c r="A3140" s="8"/>
      <c r="B3140" s="7"/>
      <c r="C3140" s="7"/>
      <c r="D3140" s="7"/>
      <c r="E3140" s="7"/>
      <c r="F3140" s="7"/>
      <c r="G3140" s="7"/>
      <c r="H3140" s="7"/>
      <c r="I3140" s="10"/>
      <c r="J3140" s="25"/>
      <c r="K3140" s="250"/>
      <c r="L3140" s="31"/>
      <c r="M3140" s="9"/>
      <c r="N3140" s="11" t="s">
        <v>25</v>
      </c>
      <c r="O3140" s="39"/>
      <c r="P3140" s="47"/>
      <c r="Q3140" s="13"/>
      <c r="R3140" s="248">
        <f t="shared" si="480"/>
        <v>0</v>
      </c>
      <c r="S3140" s="248">
        <f t="shared" si="481"/>
        <v>0</v>
      </c>
      <c r="T3140" s="248">
        <f t="shared" si="482"/>
        <v>0</v>
      </c>
      <c r="U3140" s="248">
        <f t="shared" si="483"/>
        <v>0</v>
      </c>
      <c r="V3140" s="13"/>
      <c r="W3140" s="7"/>
      <c r="AT3140" s="130"/>
      <c r="BF3140" s="33">
        <f t="shared" si="489"/>
        <v>41242</v>
      </c>
      <c r="BG3140" s="34">
        <f t="shared" si="484"/>
        <v>82.88000000000001</v>
      </c>
      <c r="BH3140" s="32">
        <f t="shared" si="485"/>
        <v>1</v>
      </c>
      <c r="BI3140" s="32">
        <f t="shared" si="486"/>
        <v>0</v>
      </c>
      <c r="BJ3140" s="69">
        <f t="shared" si="487"/>
        <v>0</v>
      </c>
      <c r="BK3140" s="158" t="str">
        <f t="shared" si="488"/>
        <v/>
      </c>
    </row>
    <row r="3141" spans="1:63" ht="12" customHeight="1" x14ac:dyDescent="0.2">
      <c r="A3141" s="8"/>
      <c r="B3141" s="7"/>
      <c r="C3141" s="7"/>
      <c r="D3141" s="7"/>
      <c r="E3141" s="7"/>
      <c r="F3141" s="7"/>
      <c r="G3141" s="7"/>
      <c r="H3141" s="7"/>
      <c r="I3141" s="10"/>
      <c r="J3141" s="25"/>
      <c r="K3141" s="250"/>
      <c r="L3141" s="31"/>
      <c r="M3141" s="9"/>
      <c r="N3141" s="11" t="s">
        <v>25</v>
      </c>
      <c r="O3141" s="39"/>
      <c r="P3141" s="47"/>
      <c r="Q3141" s="13"/>
      <c r="R3141" s="248">
        <f t="shared" si="480"/>
        <v>0</v>
      </c>
      <c r="S3141" s="248">
        <f t="shared" si="481"/>
        <v>0</v>
      </c>
      <c r="T3141" s="248">
        <f t="shared" si="482"/>
        <v>0</v>
      </c>
      <c r="U3141" s="248">
        <f t="shared" si="483"/>
        <v>0</v>
      </c>
      <c r="V3141" s="13"/>
      <c r="W3141" s="7"/>
      <c r="AT3141" s="130"/>
      <c r="BF3141" s="33">
        <f t="shared" si="489"/>
        <v>41242</v>
      </c>
      <c r="BG3141" s="34">
        <f t="shared" si="484"/>
        <v>82.88000000000001</v>
      </c>
      <c r="BH3141" s="32">
        <f t="shared" si="485"/>
        <v>1</v>
      </c>
      <c r="BI3141" s="32">
        <f t="shared" si="486"/>
        <v>0</v>
      </c>
      <c r="BJ3141" s="69">
        <f t="shared" si="487"/>
        <v>0</v>
      </c>
      <c r="BK3141" s="158" t="str">
        <f t="shared" si="488"/>
        <v/>
      </c>
    </row>
    <row r="3142" spans="1:63" ht="12" customHeight="1" x14ac:dyDescent="0.2">
      <c r="A3142" s="8"/>
      <c r="B3142" s="7"/>
      <c r="C3142" s="7"/>
      <c r="D3142" s="7"/>
      <c r="E3142" s="7"/>
      <c r="F3142" s="7"/>
      <c r="G3142" s="7"/>
      <c r="H3142" s="7"/>
      <c r="I3142" s="10"/>
      <c r="J3142" s="25"/>
      <c r="K3142" s="250"/>
      <c r="L3142" s="31"/>
      <c r="M3142" s="9"/>
      <c r="N3142" s="11" t="s">
        <v>25</v>
      </c>
      <c r="O3142" s="39"/>
      <c r="P3142" s="47"/>
      <c r="Q3142" s="13"/>
      <c r="R3142" s="248">
        <f t="shared" si="480"/>
        <v>0</v>
      </c>
      <c r="S3142" s="248">
        <f t="shared" si="481"/>
        <v>0</v>
      </c>
      <c r="T3142" s="248">
        <f t="shared" si="482"/>
        <v>0</v>
      </c>
      <c r="U3142" s="248">
        <f t="shared" si="483"/>
        <v>0</v>
      </c>
      <c r="V3142" s="13"/>
      <c r="W3142" s="7"/>
      <c r="AT3142" s="130"/>
      <c r="BF3142" s="33">
        <f t="shared" si="489"/>
        <v>41242</v>
      </c>
      <c r="BG3142" s="34">
        <f t="shared" si="484"/>
        <v>82.88000000000001</v>
      </c>
      <c r="BH3142" s="32">
        <f t="shared" si="485"/>
        <v>1</v>
      </c>
      <c r="BI3142" s="32">
        <f t="shared" si="486"/>
        <v>0</v>
      </c>
      <c r="BJ3142" s="69">
        <f t="shared" si="487"/>
        <v>0</v>
      </c>
      <c r="BK3142" s="158" t="str">
        <f t="shared" si="488"/>
        <v/>
      </c>
    </row>
    <row r="3143" spans="1:63" ht="12" customHeight="1" x14ac:dyDescent="0.2">
      <c r="A3143" s="8"/>
      <c r="B3143" s="7"/>
      <c r="C3143" s="7"/>
      <c r="D3143" s="7"/>
      <c r="E3143" s="7"/>
      <c r="F3143" s="7"/>
      <c r="G3143" s="7"/>
      <c r="H3143" s="7"/>
      <c r="I3143" s="10"/>
      <c r="J3143" s="25"/>
      <c r="K3143" s="250"/>
      <c r="L3143" s="31"/>
      <c r="M3143" s="9"/>
      <c r="N3143" s="11" t="s">
        <v>25</v>
      </c>
      <c r="O3143" s="39"/>
      <c r="P3143" s="47"/>
      <c r="Q3143" s="13"/>
      <c r="R3143" s="248">
        <f t="shared" si="480"/>
        <v>0</v>
      </c>
      <c r="S3143" s="248">
        <f t="shared" si="481"/>
        <v>0</v>
      </c>
      <c r="T3143" s="248">
        <f t="shared" si="482"/>
        <v>0</v>
      </c>
      <c r="U3143" s="248">
        <f t="shared" si="483"/>
        <v>0</v>
      </c>
      <c r="V3143" s="13"/>
      <c r="W3143" s="7"/>
      <c r="AT3143" s="130"/>
      <c r="BF3143" s="33">
        <f t="shared" si="489"/>
        <v>41242</v>
      </c>
      <c r="BG3143" s="34">
        <f t="shared" si="484"/>
        <v>82.88000000000001</v>
      </c>
      <c r="BH3143" s="32">
        <f t="shared" si="485"/>
        <v>1</v>
      </c>
      <c r="BI3143" s="32">
        <f t="shared" si="486"/>
        <v>0</v>
      </c>
      <c r="BJ3143" s="69">
        <f t="shared" si="487"/>
        <v>0</v>
      </c>
      <c r="BK3143" s="158" t="str">
        <f t="shared" si="488"/>
        <v/>
      </c>
    </row>
    <row r="3144" spans="1:63" ht="12" customHeight="1" x14ac:dyDescent="0.2">
      <c r="A3144" s="8"/>
      <c r="B3144" s="7"/>
      <c r="C3144" s="7"/>
      <c r="D3144" s="7"/>
      <c r="E3144" s="7"/>
      <c r="F3144" s="7"/>
      <c r="G3144" s="7"/>
      <c r="H3144" s="7"/>
      <c r="I3144" s="10"/>
      <c r="J3144" s="25"/>
      <c r="K3144" s="250"/>
      <c r="L3144" s="31"/>
      <c r="M3144" s="9"/>
      <c r="N3144" s="11" t="s">
        <v>25</v>
      </c>
      <c r="O3144" s="39"/>
      <c r="P3144" s="47"/>
      <c r="Q3144" s="13"/>
      <c r="R3144" s="248">
        <f t="shared" si="480"/>
        <v>0</v>
      </c>
      <c r="S3144" s="248">
        <f t="shared" si="481"/>
        <v>0</v>
      </c>
      <c r="T3144" s="248">
        <f t="shared" si="482"/>
        <v>0</v>
      </c>
      <c r="U3144" s="248">
        <f t="shared" si="483"/>
        <v>0</v>
      </c>
      <c r="V3144" s="13"/>
      <c r="W3144" s="7"/>
      <c r="AT3144" s="130"/>
      <c r="BF3144" s="33">
        <f t="shared" si="489"/>
        <v>41242</v>
      </c>
      <c r="BG3144" s="34">
        <f t="shared" si="484"/>
        <v>82.88000000000001</v>
      </c>
      <c r="BH3144" s="32">
        <f t="shared" si="485"/>
        <v>1</v>
      </c>
      <c r="BI3144" s="32">
        <f t="shared" si="486"/>
        <v>0</v>
      </c>
      <c r="BJ3144" s="69">
        <f t="shared" si="487"/>
        <v>0</v>
      </c>
      <c r="BK3144" s="158" t="str">
        <f t="shared" si="488"/>
        <v/>
      </c>
    </row>
    <row r="3145" spans="1:63" ht="12" customHeight="1" x14ac:dyDescent="0.2">
      <c r="A3145" s="8"/>
      <c r="B3145" s="7"/>
      <c r="C3145" s="7"/>
      <c r="D3145" s="7"/>
      <c r="E3145" s="7"/>
      <c r="F3145" s="7"/>
      <c r="G3145" s="7"/>
      <c r="H3145" s="7"/>
      <c r="I3145" s="10"/>
      <c r="J3145" s="25"/>
      <c r="K3145" s="250"/>
      <c r="L3145" s="31"/>
      <c r="M3145" s="9"/>
      <c r="N3145" s="11" t="s">
        <v>25</v>
      </c>
      <c r="O3145" s="39"/>
      <c r="P3145" s="47"/>
      <c r="Q3145" s="13"/>
      <c r="R3145" s="248">
        <f t="shared" si="480"/>
        <v>0</v>
      </c>
      <c r="S3145" s="248">
        <f t="shared" si="481"/>
        <v>0</v>
      </c>
      <c r="T3145" s="248">
        <f t="shared" si="482"/>
        <v>0</v>
      </c>
      <c r="U3145" s="248">
        <f t="shared" si="483"/>
        <v>0</v>
      </c>
      <c r="V3145" s="13"/>
      <c r="W3145" s="7"/>
      <c r="AT3145" s="130"/>
      <c r="BF3145" s="33">
        <f t="shared" si="489"/>
        <v>41242</v>
      </c>
      <c r="BG3145" s="34">
        <f t="shared" si="484"/>
        <v>82.88000000000001</v>
      </c>
      <c r="BH3145" s="32">
        <f t="shared" si="485"/>
        <v>1</v>
      </c>
      <c r="BI3145" s="32">
        <f t="shared" si="486"/>
        <v>0</v>
      </c>
      <c r="BJ3145" s="69">
        <f t="shared" si="487"/>
        <v>0</v>
      </c>
      <c r="BK3145" s="158" t="str">
        <f t="shared" si="488"/>
        <v/>
      </c>
    </row>
    <row r="3146" spans="1:63" ht="12" customHeight="1" x14ac:dyDescent="0.2">
      <c r="A3146" s="8"/>
      <c r="B3146" s="7"/>
      <c r="C3146" s="7"/>
      <c r="D3146" s="7"/>
      <c r="E3146" s="7"/>
      <c r="F3146" s="7"/>
      <c r="G3146" s="7"/>
      <c r="H3146" s="7"/>
      <c r="I3146" s="10"/>
      <c r="J3146" s="25"/>
      <c r="K3146" s="250"/>
      <c r="L3146" s="31"/>
      <c r="M3146" s="9"/>
      <c r="N3146" s="11" t="s">
        <v>25</v>
      </c>
      <c r="O3146" s="39"/>
      <c r="P3146" s="47"/>
      <c r="Q3146" s="13"/>
      <c r="R3146" s="248">
        <f t="shared" si="480"/>
        <v>0</v>
      </c>
      <c r="S3146" s="248">
        <f t="shared" si="481"/>
        <v>0</v>
      </c>
      <c r="T3146" s="248">
        <f t="shared" si="482"/>
        <v>0</v>
      </c>
      <c r="U3146" s="248">
        <f t="shared" si="483"/>
        <v>0</v>
      </c>
      <c r="V3146" s="13"/>
      <c r="W3146" s="7"/>
      <c r="AT3146" s="130"/>
      <c r="BF3146" s="33">
        <f t="shared" si="489"/>
        <v>41242</v>
      </c>
      <c r="BG3146" s="34">
        <f t="shared" si="484"/>
        <v>82.88000000000001</v>
      </c>
      <c r="BH3146" s="32">
        <f t="shared" si="485"/>
        <v>1</v>
      </c>
      <c r="BI3146" s="32">
        <f t="shared" si="486"/>
        <v>0</v>
      </c>
      <c r="BJ3146" s="69">
        <f t="shared" si="487"/>
        <v>0</v>
      </c>
      <c r="BK3146" s="158" t="str">
        <f t="shared" si="488"/>
        <v/>
      </c>
    </row>
    <row r="3147" spans="1:63" ht="12" customHeight="1" x14ac:dyDescent="0.2">
      <c r="A3147" s="8"/>
      <c r="B3147" s="7"/>
      <c r="C3147" s="7"/>
      <c r="D3147" s="7"/>
      <c r="E3147" s="7"/>
      <c r="F3147" s="7"/>
      <c r="G3147" s="7"/>
      <c r="H3147" s="7"/>
      <c r="I3147" s="10"/>
      <c r="J3147" s="25"/>
      <c r="K3147" s="250"/>
      <c r="L3147" s="31"/>
      <c r="M3147" s="9"/>
      <c r="N3147" s="11" t="s">
        <v>25</v>
      </c>
      <c r="O3147" s="39"/>
      <c r="P3147" s="47"/>
      <c r="Q3147" s="13"/>
      <c r="R3147" s="248">
        <f t="shared" ref="R3147:R3210" si="490">IF(N3147&lt;&gt;"M",ROUND(IF(M3147&lt;&gt;"Y",IF(P3147&lt;&gt;"Y",K3147,K3147*(BH3147-1)),0),ROUNDING),"")</f>
        <v>0</v>
      </c>
      <c r="S3147" s="248">
        <f t="shared" ref="S3147:S3210" si="491">IF(N3147&lt;&gt;"M",ROUND(IF(O3147&gt;0,IF(M3147="Y",BI3147*(1-O3147),IF(BI3147&gt;R3147,R3147 + (BI3147 - R3147)*(1-O3147),BI3147)),BI3147),ROUNDING),"")</f>
        <v>0</v>
      </c>
      <c r="T3147" s="248">
        <f t="shared" ref="T3147:T3210" si="492">IF(N3147&lt;&gt;"M",ROUND(IF(O3147&gt;0,IF(M3147="Y",BJ3147*(1-O3147),IF(BJ3147&gt;R3147,R3147 + (BJ3147 - R3147)*(1-O3147),BJ3147)),BJ3147),ROUNDING),"")</f>
        <v>0</v>
      </c>
      <c r="U3147" s="248">
        <f t="shared" ref="U3147:U3210" si="493">IF(N3147&lt;&gt;"M",ROUND(IF(OR(N3147="P",N3147=""),0,IF(OR(M3147="N",M3147=""),T3147-R3147,T3147)),ROUNDING),"")</f>
        <v>0</v>
      </c>
      <c r="V3147" s="13"/>
      <c r="W3147" s="7"/>
      <c r="AT3147" s="130"/>
      <c r="BF3147" s="33">
        <f t="shared" si="489"/>
        <v>41242</v>
      </c>
      <c r="BG3147" s="34">
        <f t="shared" ref="BG3147:BG3210" si="494">IF(N3147&lt;&gt;"M",BG3146+U3147,BG3146)</f>
        <v>82.88000000000001</v>
      </c>
      <c r="BH3147" s="32">
        <f t="shared" ref="BH3147:BH3210" si="495">IF(L3147&lt;&gt;"",IF(ODDS_TYPE=1,L3147,IF(ODDS_TYPE=2,IF(L3147&gt;0,1+L3147/100,IF(L3147&lt;0,1-100/L3147,1)),IF(ODDS_TYPE=3,1+L3147,IF(ODDS_TYPE=4,1+L3147,IF(ODDS_TYPE=5,IF(L3147&gt;0,1+L3147,1-1/L3147),IF(ODDS_TYPE=6,IF(L3147&gt;=0,L3147+1,1-1/L3147),1)))))),1)</f>
        <v>1</v>
      </c>
      <c r="BI3147" s="32">
        <f t="shared" ref="BI3147:BI3210" si="496">IF(P3147&lt;&gt;"Y",IF(M3147&lt;&gt;"Y",K3147*BH3147,K3147*BH3147 - K3147),IF(M3147&lt;&gt;"Y",K3147*BH3147,K3147))</f>
        <v>0</v>
      </c>
      <c r="BJ3147" s="69">
        <f t="shared" ref="BJ3147:BJ3210" si="497">IF(P3147&lt;&gt;"Y",
IF(M3147&lt;&gt;"Y",
IF(N3147="Y",K3147*BH3147,IF(N3147="P",0,IF(OR(N3147="R",N3147="PU"),K3147,IF(N3147="H",K3147*BH3147*0.5,IF(N3147="HW",K3147*0.5*(1 + BH3147),IF(N3147="HL",K3147*0.5,0)))))),
IF(N3147="Y",K3147*BH3147 - K3147,IF(N3147="P",0,IF(OR(N3147="R",N3147="PU"),0,IF(N3147="H",IF(BH3147&gt;2,0.5*K3147*BH3147 - K3147,0),IF(N3147="HW",K3147*0.5*(1 + BH3147) - K3147,IF(N3147="HL",0,0))))))),
IF(M3147&lt;&gt;"Y",
IF(N3147="Y",K3147*BH3147,IF(N3147="P",0,IF(OR(N3147="R",N3147="PU"),K3147*(BH3147-1),IF(N3147="H",K3147*BH3147*0.5,IF(N3147="HW",K3147*(BH3147-1)*0.5,IF(N3147="HL",K3147*BH3147 - K3147*0.5,0)))))),
IF(N3147="Y",K3147,IF(N3147="P",0,IF(OR(N3147="R",N3147="PU"),0,IF(N3147="H",IF(BH3147&lt;2,K3147*BH3147*0.5 - K3147*(BH3147-1),0),IF(N3147="HW",0,IF(N3147="HL",K3147*0.5,0)))))))
)</f>
        <v>0</v>
      </c>
      <c r="BK3147" s="158" t="str">
        <f t="shared" ref="BK3147:BK3210" si="498">IF(FILT_M=1,IF(LEN(C3147)&gt;0,C3147,""),IF(FILT_M=2,IF(LEN(E3147)&gt;0,E3147,""),IF(FILT_M=3,IF(LEN(F3147)&gt;0,F3147,""),IF(FILT_M=4,IF(LEN(G3147)&gt;0,G3147,""),""))))</f>
        <v/>
      </c>
    </row>
    <row r="3148" spans="1:63" ht="12" customHeight="1" x14ac:dyDescent="0.2">
      <c r="A3148" s="8"/>
      <c r="B3148" s="7"/>
      <c r="C3148" s="7"/>
      <c r="D3148" s="7"/>
      <c r="E3148" s="7"/>
      <c r="F3148" s="7"/>
      <c r="G3148" s="7"/>
      <c r="H3148" s="7"/>
      <c r="I3148" s="10"/>
      <c r="J3148" s="25"/>
      <c r="K3148" s="250"/>
      <c r="L3148" s="31"/>
      <c r="M3148" s="9"/>
      <c r="N3148" s="11" t="s">
        <v>25</v>
      </c>
      <c r="O3148" s="39"/>
      <c r="P3148" s="47"/>
      <c r="Q3148" s="13"/>
      <c r="R3148" s="248">
        <f t="shared" si="490"/>
        <v>0</v>
      </c>
      <c r="S3148" s="248">
        <f t="shared" si="491"/>
        <v>0</v>
      </c>
      <c r="T3148" s="248">
        <f t="shared" si="492"/>
        <v>0</v>
      </c>
      <c r="U3148" s="248">
        <f t="shared" si="493"/>
        <v>0</v>
      </c>
      <c r="V3148" s="13"/>
      <c r="W3148" s="7"/>
      <c r="AT3148" s="130"/>
      <c r="BF3148" s="33">
        <f t="shared" ref="BF3148:BF3211" si="499">IF(A3148&gt;2,A3148,BF3147)</f>
        <v>41242</v>
      </c>
      <c r="BG3148" s="34">
        <f t="shared" si="494"/>
        <v>82.88000000000001</v>
      </c>
      <c r="BH3148" s="32">
        <f t="shared" si="495"/>
        <v>1</v>
      </c>
      <c r="BI3148" s="32">
        <f t="shared" si="496"/>
        <v>0</v>
      </c>
      <c r="BJ3148" s="69">
        <f t="shared" si="497"/>
        <v>0</v>
      </c>
      <c r="BK3148" s="158" t="str">
        <f t="shared" si="498"/>
        <v/>
      </c>
    </row>
    <row r="3149" spans="1:63" ht="12" customHeight="1" x14ac:dyDescent="0.2">
      <c r="A3149" s="8"/>
      <c r="B3149" s="7"/>
      <c r="C3149" s="7"/>
      <c r="D3149" s="7"/>
      <c r="E3149" s="7"/>
      <c r="F3149" s="7"/>
      <c r="G3149" s="7"/>
      <c r="H3149" s="7"/>
      <c r="I3149" s="10"/>
      <c r="J3149" s="25"/>
      <c r="K3149" s="250"/>
      <c r="L3149" s="31"/>
      <c r="M3149" s="9"/>
      <c r="N3149" s="11" t="s">
        <v>25</v>
      </c>
      <c r="O3149" s="39"/>
      <c r="P3149" s="47"/>
      <c r="Q3149" s="13"/>
      <c r="R3149" s="248">
        <f t="shared" si="490"/>
        <v>0</v>
      </c>
      <c r="S3149" s="248">
        <f t="shared" si="491"/>
        <v>0</v>
      </c>
      <c r="T3149" s="248">
        <f t="shared" si="492"/>
        <v>0</v>
      </c>
      <c r="U3149" s="248">
        <f t="shared" si="493"/>
        <v>0</v>
      </c>
      <c r="V3149" s="13"/>
      <c r="W3149" s="7"/>
      <c r="AT3149" s="130"/>
      <c r="BF3149" s="33">
        <f t="shared" si="499"/>
        <v>41242</v>
      </c>
      <c r="BG3149" s="34">
        <f t="shared" si="494"/>
        <v>82.88000000000001</v>
      </c>
      <c r="BH3149" s="32">
        <f t="shared" si="495"/>
        <v>1</v>
      </c>
      <c r="BI3149" s="32">
        <f t="shared" si="496"/>
        <v>0</v>
      </c>
      <c r="BJ3149" s="69">
        <f t="shared" si="497"/>
        <v>0</v>
      </c>
      <c r="BK3149" s="158" t="str">
        <f t="shared" si="498"/>
        <v/>
      </c>
    </row>
    <row r="3150" spans="1:63" ht="12" customHeight="1" x14ac:dyDescent="0.2">
      <c r="A3150" s="8"/>
      <c r="B3150" s="7"/>
      <c r="C3150" s="7"/>
      <c r="D3150" s="7"/>
      <c r="E3150" s="7"/>
      <c r="F3150" s="7"/>
      <c r="G3150" s="7"/>
      <c r="H3150" s="7"/>
      <c r="I3150" s="10"/>
      <c r="J3150" s="25"/>
      <c r="K3150" s="250"/>
      <c r="L3150" s="31"/>
      <c r="M3150" s="9"/>
      <c r="N3150" s="11" t="s">
        <v>25</v>
      </c>
      <c r="O3150" s="39"/>
      <c r="P3150" s="47"/>
      <c r="Q3150" s="13"/>
      <c r="R3150" s="248">
        <f t="shared" si="490"/>
        <v>0</v>
      </c>
      <c r="S3150" s="248">
        <f t="shared" si="491"/>
        <v>0</v>
      </c>
      <c r="T3150" s="248">
        <f t="shared" si="492"/>
        <v>0</v>
      </c>
      <c r="U3150" s="248">
        <f t="shared" si="493"/>
        <v>0</v>
      </c>
      <c r="V3150" s="13"/>
      <c r="W3150" s="7"/>
      <c r="AT3150" s="130"/>
      <c r="BF3150" s="33">
        <f t="shared" si="499"/>
        <v>41242</v>
      </c>
      <c r="BG3150" s="34">
        <f t="shared" si="494"/>
        <v>82.88000000000001</v>
      </c>
      <c r="BH3150" s="32">
        <f t="shared" si="495"/>
        <v>1</v>
      </c>
      <c r="BI3150" s="32">
        <f t="shared" si="496"/>
        <v>0</v>
      </c>
      <c r="BJ3150" s="69">
        <f t="shared" si="497"/>
        <v>0</v>
      </c>
      <c r="BK3150" s="158" t="str">
        <f t="shared" si="498"/>
        <v/>
      </c>
    </row>
    <row r="3151" spans="1:63" ht="12" customHeight="1" x14ac:dyDescent="0.2">
      <c r="A3151" s="8"/>
      <c r="B3151" s="7"/>
      <c r="C3151" s="7"/>
      <c r="D3151" s="7"/>
      <c r="E3151" s="7"/>
      <c r="F3151" s="7"/>
      <c r="G3151" s="7"/>
      <c r="H3151" s="7"/>
      <c r="I3151" s="10"/>
      <c r="J3151" s="25"/>
      <c r="K3151" s="250"/>
      <c r="L3151" s="31"/>
      <c r="M3151" s="9"/>
      <c r="N3151" s="11" t="s">
        <v>25</v>
      </c>
      <c r="O3151" s="39"/>
      <c r="P3151" s="47"/>
      <c r="Q3151" s="13"/>
      <c r="R3151" s="248">
        <f t="shared" si="490"/>
        <v>0</v>
      </c>
      <c r="S3151" s="248">
        <f t="shared" si="491"/>
        <v>0</v>
      </c>
      <c r="T3151" s="248">
        <f t="shared" si="492"/>
        <v>0</v>
      </c>
      <c r="U3151" s="248">
        <f t="shared" si="493"/>
        <v>0</v>
      </c>
      <c r="V3151" s="13"/>
      <c r="W3151" s="7"/>
      <c r="AT3151" s="130"/>
      <c r="BF3151" s="33">
        <f t="shared" si="499"/>
        <v>41242</v>
      </c>
      <c r="BG3151" s="34">
        <f t="shared" si="494"/>
        <v>82.88000000000001</v>
      </c>
      <c r="BH3151" s="32">
        <f t="shared" si="495"/>
        <v>1</v>
      </c>
      <c r="BI3151" s="32">
        <f t="shared" si="496"/>
        <v>0</v>
      </c>
      <c r="BJ3151" s="69">
        <f t="shared" si="497"/>
        <v>0</v>
      </c>
      <c r="BK3151" s="158" t="str">
        <f t="shared" si="498"/>
        <v/>
      </c>
    </row>
    <row r="3152" spans="1:63" ht="12" customHeight="1" x14ac:dyDescent="0.2">
      <c r="A3152" s="8"/>
      <c r="B3152" s="7"/>
      <c r="C3152" s="7"/>
      <c r="D3152" s="7"/>
      <c r="E3152" s="7"/>
      <c r="F3152" s="7"/>
      <c r="G3152" s="7"/>
      <c r="H3152" s="7"/>
      <c r="I3152" s="10"/>
      <c r="J3152" s="25"/>
      <c r="K3152" s="250"/>
      <c r="L3152" s="31"/>
      <c r="M3152" s="9"/>
      <c r="N3152" s="11" t="s">
        <v>25</v>
      </c>
      <c r="O3152" s="39"/>
      <c r="P3152" s="47"/>
      <c r="Q3152" s="13"/>
      <c r="R3152" s="248">
        <f t="shared" si="490"/>
        <v>0</v>
      </c>
      <c r="S3152" s="248">
        <f t="shared" si="491"/>
        <v>0</v>
      </c>
      <c r="T3152" s="248">
        <f t="shared" si="492"/>
        <v>0</v>
      </c>
      <c r="U3152" s="248">
        <f t="shared" si="493"/>
        <v>0</v>
      </c>
      <c r="V3152" s="13"/>
      <c r="W3152" s="7"/>
      <c r="AT3152" s="130"/>
      <c r="BF3152" s="33">
        <f t="shared" si="499"/>
        <v>41242</v>
      </c>
      <c r="BG3152" s="34">
        <f t="shared" si="494"/>
        <v>82.88000000000001</v>
      </c>
      <c r="BH3152" s="32">
        <f t="shared" si="495"/>
        <v>1</v>
      </c>
      <c r="BI3152" s="32">
        <f t="shared" si="496"/>
        <v>0</v>
      </c>
      <c r="BJ3152" s="69">
        <f t="shared" si="497"/>
        <v>0</v>
      </c>
      <c r="BK3152" s="158" t="str">
        <f t="shared" si="498"/>
        <v/>
      </c>
    </row>
    <row r="3153" spans="1:63" ht="12" customHeight="1" x14ac:dyDescent="0.2">
      <c r="A3153" s="8"/>
      <c r="B3153" s="7"/>
      <c r="C3153" s="7"/>
      <c r="D3153" s="7"/>
      <c r="E3153" s="7"/>
      <c r="F3153" s="7"/>
      <c r="G3153" s="7"/>
      <c r="H3153" s="7"/>
      <c r="I3153" s="10"/>
      <c r="J3153" s="25"/>
      <c r="K3153" s="250"/>
      <c r="L3153" s="31"/>
      <c r="M3153" s="9"/>
      <c r="N3153" s="11" t="s">
        <v>25</v>
      </c>
      <c r="O3153" s="39"/>
      <c r="P3153" s="47"/>
      <c r="Q3153" s="13"/>
      <c r="R3153" s="248">
        <f t="shared" si="490"/>
        <v>0</v>
      </c>
      <c r="S3153" s="248">
        <f t="shared" si="491"/>
        <v>0</v>
      </c>
      <c r="T3153" s="248">
        <f t="shared" si="492"/>
        <v>0</v>
      </c>
      <c r="U3153" s="248">
        <f t="shared" si="493"/>
        <v>0</v>
      </c>
      <c r="V3153" s="13"/>
      <c r="W3153" s="7"/>
      <c r="AT3153" s="130"/>
      <c r="BF3153" s="33">
        <f t="shared" si="499"/>
        <v>41242</v>
      </c>
      <c r="BG3153" s="34">
        <f t="shared" si="494"/>
        <v>82.88000000000001</v>
      </c>
      <c r="BH3153" s="32">
        <f t="shared" si="495"/>
        <v>1</v>
      </c>
      <c r="BI3153" s="32">
        <f t="shared" si="496"/>
        <v>0</v>
      </c>
      <c r="BJ3153" s="69">
        <f t="shared" si="497"/>
        <v>0</v>
      </c>
      <c r="BK3153" s="158" t="str">
        <f t="shared" si="498"/>
        <v/>
      </c>
    </row>
    <row r="3154" spans="1:63" ht="12" customHeight="1" x14ac:dyDescent="0.2">
      <c r="A3154" s="8"/>
      <c r="B3154" s="7"/>
      <c r="C3154" s="7"/>
      <c r="D3154" s="7"/>
      <c r="E3154" s="7"/>
      <c r="F3154" s="7"/>
      <c r="G3154" s="7"/>
      <c r="H3154" s="7"/>
      <c r="I3154" s="10"/>
      <c r="J3154" s="25"/>
      <c r="K3154" s="250"/>
      <c r="L3154" s="31"/>
      <c r="M3154" s="9"/>
      <c r="N3154" s="11" t="s">
        <v>25</v>
      </c>
      <c r="O3154" s="39"/>
      <c r="P3154" s="47"/>
      <c r="Q3154" s="13"/>
      <c r="R3154" s="248">
        <f t="shared" si="490"/>
        <v>0</v>
      </c>
      <c r="S3154" s="248">
        <f t="shared" si="491"/>
        <v>0</v>
      </c>
      <c r="T3154" s="248">
        <f t="shared" si="492"/>
        <v>0</v>
      </c>
      <c r="U3154" s="248">
        <f t="shared" si="493"/>
        <v>0</v>
      </c>
      <c r="V3154" s="13"/>
      <c r="W3154" s="7"/>
      <c r="AT3154" s="130"/>
      <c r="BF3154" s="33">
        <f t="shared" si="499"/>
        <v>41242</v>
      </c>
      <c r="BG3154" s="34">
        <f t="shared" si="494"/>
        <v>82.88000000000001</v>
      </c>
      <c r="BH3154" s="32">
        <f t="shared" si="495"/>
        <v>1</v>
      </c>
      <c r="BI3154" s="32">
        <f t="shared" si="496"/>
        <v>0</v>
      </c>
      <c r="BJ3154" s="69">
        <f t="shared" si="497"/>
        <v>0</v>
      </c>
      <c r="BK3154" s="158" t="str">
        <f t="shared" si="498"/>
        <v/>
      </c>
    </row>
    <row r="3155" spans="1:63" ht="12" customHeight="1" x14ac:dyDescent="0.2">
      <c r="A3155" s="8"/>
      <c r="B3155" s="7"/>
      <c r="C3155" s="7"/>
      <c r="D3155" s="7"/>
      <c r="E3155" s="7"/>
      <c r="F3155" s="7"/>
      <c r="G3155" s="7"/>
      <c r="H3155" s="7"/>
      <c r="I3155" s="10"/>
      <c r="J3155" s="25"/>
      <c r="K3155" s="250"/>
      <c r="L3155" s="31"/>
      <c r="M3155" s="9"/>
      <c r="N3155" s="11" t="s">
        <v>25</v>
      </c>
      <c r="O3155" s="39"/>
      <c r="P3155" s="47"/>
      <c r="Q3155" s="13"/>
      <c r="R3155" s="248">
        <f t="shared" si="490"/>
        <v>0</v>
      </c>
      <c r="S3155" s="248">
        <f t="shared" si="491"/>
        <v>0</v>
      </c>
      <c r="T3155" s="248">
        <f t="shared" si="492"/>
        <v>0</v>
      </c>
      <c r="U3155" s="248">
        <f t="shared" si="493"/>
        <v>0</v>
      </c>
      <c r="V3155" s="13"/>
      <c r="W3155" s="7"/>
      <c r="AT3155" s="130"/>
      <c r="BF3155" s="33">
        <f t="shared" si="499"/>
        <v>41242</v>
      </c>
      <c r="BG3155" s="34">
        <f t="shared" si="494"/>
        <v>82.88000000000001</v>
      </c>
      <c r="BH3155" s="32">
        <f t="shared" si="495"/>
        <v>1</v>
      </c>
      <c r="BI3155" s="32">
        <f t="shared" si="496"/>
        <v>0</v>
      </c>
      <c r="BJ3155" s="69">
        <f t="shared" si="497"/>
        <v>0</v>
      </c>
      <c r="BK3155" s="158" t="str">
        <f t="shared" si="498"/>
        <v/>
      </c>
    </row>
    <row r="3156" spans="1:63" ht="12" customHeight="1" x14ac:dyDescent="0.2">
      <c r="A3156" s="8"/>
      <c r="B3156" s="7"/>
      <c r="C3156" s="7"/>
      <c r="D3156" s="7"/>
      <c r="E3156" s="7"/>
      <c r="F3156" s="7"/>
      <c r="G3156" s="7"/>
      <c r="H3156" s="7"/>
      <c r="I3156" s="10"/>
      <c r="J3156" s="25"/>
      <c r="K3156" s="250"/>
      <c r="L3156" s="31"/>
      <c r="M3156" s="9"/>
      <c r="N3156" s="11" t="s">
        <v>25</v>
      </c>
      <c r="O3156" s="39"/>
      <c r="P3156" s="47"/>
      <c r="Q3156" s="13"/>
      <c r="R3156" s="248">
        <f t="shared" si="490"/>
        <v>0</v>
      </c>
      <c r="S3156" s="248">
        <f t="shared" si="491"/>
        <v>0</v>
      </c>
      <c r="T3156" s="248">
        <f t="shared" si="492"/>
        <v>0</v>
      </c>
      <c r="U3156" s="248">
        <f t="shared" si="493"/>
        <v>0</v>
      </c>
      <c r="V3156" s="13"/>
      <c r="W3156" s="7"/>
      <c r="AT3156" s="130"/>
      <c r="BF3156" s="33">
        <f t="shared" si="499"/>
        <v>41242</v>
      </c>
      <c r="BG3156" s="34">
        <f t="shared" si="494"/>
        <v>82.88000000000001</v>
      </c>
      <c r="BH3156" s="32">
        <f t="shared" si="495"/>
        <v>1</v>
      </c>
      <c r="BI3156" s="32">
        <f t="shared" si="496"/>
        <v>0</v>
      </c>
      <c r="BJ3156" s="69">
        <f t="shared" si="497"/>
        <v>0</v>
      </c>
      <c r="BK3156" s="158" t="str">
        <f t="shared" si="498"/>
        <v/>
      </c>
    </row>
    <row r="3157" spans="1:63" ht="12" customHeight="1" x14ac:dyDescent="0.2">
      <c r="A3157" s="8"/>
      <c r="B3157" s="7"/>
      <c r="C3157" s="7"/>
      <c r="D3157" s="7"/>
      <c r="E3157" s="7"/>
      <c r="F3157" s="7"/>
      <c r="G3157" s="7"/>
      <c r="H3157" s="7"/>
      <c r="I3157" s="10"/>
      <c r="J3157" s="25"/>
      <c r="K3157" s="250"/>
      <c r="L3157" s="31"/>
      <c r="M3157" s="9"/>
      <c r="N3157" s="11" t="s">
        <v>25</v>
      </c>
      <c r="O3157" s="39"/>
      <c r="P3157" s="47"/>
      <c r="Q3157" s="13"/>
      <c r="R3157" s="248">
        <f t="shared" si="490"/>
        <v>0</v>
      </c>
      <c r="S3157" s="248">
        <f t="shared" si="491"/>
        <v>0</v>
      </c>
      <c r="T3157" s="248">
        <f t="shared" si="492"/>
        <v>0</v>
      </c>
      <c r="U3157" s="248">
        <f t="shared" si="493"/>
        <v>0</v>
      </c>
      <c r="V3157" s="13"/>
      <c r="W3157" s="7"/>
      <c r="AT3157" s="130"/>
      <c r="BF3157" s="33">
        <f t="shared" si="499"/>
        <v>41242</v>
      </c>
      <c r="BG3157" s="34">
        <f t="shared" si="494"/>
        <v>82.88000000000001</v>
      </c>
      <c r="BH3157" s="32">
        <f t="shared" si="495"/>
        <v>1</v>
      </c>
      <c r="BI3157" s="32">
        <f t="shared" si="496"/>
        <v>0</v>
      </c>
      <c r="BJ3157" s="69">
        <f t="shared" si="497"/>
        <v>0</v>
      </c>
      <c r="BK3157" s="158" t="str">
        <f t="shared" si="498"/>
        <v/>
      </c>
    </row>
    <row r="3158" spans="1:63" ht="12" customHeight="1" x14ac:dyDescent="0.2">
      <c r="A3158" s="8"/>
      <c r="B3158" s="7"/>
      <c r="C3158" s="7"/>
      <c r="D3158" s="7"/>
      <c r="E3158" s="7"/>
      <c r="F3158" s="7"/>
      <c r="G3158" s="7"/>
      <c r="H3158" s="7"/>
      <c r="I3158" s="10"/>
      <c r="J3158" s="25"/>
      <c r="K3158" s="250"/>
      <c r="L3158" s="31"/>
      <c r="M3158" s="9"/>
      <c r="N3158" s="11" t="s">
        <v>25</v>
      </c>
      <c r="O3158" s="39"/>
      <c r="P3158" s="47"/>
      <c r="Q3158" s="13"/>
      <c r="R3158" s="248">
        <f t="shared" si="490"/>
        <v>0</v>
      </c>
      <c r="S3158" s="248">
        <f t="shared" si="491"/>
        <v>0</v>
      </c>
      <c r="T3158" s="248">
        <f t="shared" si="492"/>
        <v>0</v>
      </c>
      <c r="U3158" s="248">
        <f t="shared" si="493"/>
        <v>0</v>
      </c>
      <c r="V3158" s="13"/>
      <c r="W3158" s="7"/>
      <c r="AT3158" s="130"/>
      <c r="BF3158" s="33">
        <f t="shared" si="499"/>
        <v>41242</v>
      </c>
      <c r="BG3158" s="34">
        <f t="shared" si="494"/>
        <v>82.88000000000001</v>
      </c>
      <c r="BH3158" s="32">
        <f t="shared" si="495"/>
        <v>1</v>
      </c>
      <c r="BI3158" s="32">
        <f t="shared" si="496"/>
        <v>0</v>
      </c>
      <c r="BJ3158" s="69">
        <f t="shared" si="497"/>
        <v>0</v>
      </c>
      <c r="BK3158" s="158" t="str">
        <f t="shared" si="498"/>
        <v/>
      </c>
    </row>
    <row r="3159" spans="1:63" ht="12" customHeight="1" x14ac:dyDescent="0.2">
      <c r="A3159" s="8"/>
      <c r="B3159" s="7"/>
      <c r="C3159" s="7"/>
      <c r="D3159" s="7"/>
      <c r="E3159" s="7"/>
      <c r="F3159" s="7"/>
      <c r="G3159" s="7"/>
      <c r="H3159" s="7"/>
      <c r="I3159" s="10"/>
      <c r="J3159" s="25"/>
      <c r="K3159" s="250"/>
      <c r="L3159" s="31"/>
      <c r="M3159" s="9"/>
      <c r="N3159" s="11" t="s">
        <v>25</v>
      </c>
      <c r="O3159" s="39"/>
      <c r="P3159" s="47"/>
      <c r="Q3159" s="13"/>
      <c r="R3159" s="248">
        <f t="shared" si="490"/>
        <v>0</v>
      </c>
      <c r="S3159" s="248">
        <f t="shared" si="491"/>
        <v>0</v>
      </c>
      <c r="T3159" s="248">
        <f t="shared" si="492"/>
        <v>0</v>
      </c>
      <c r="U3159" s="248">
        <f t="shared" si="493"/>
        <v>0</v>
      </c>
      <c r="V3159" s="13"/>
      <c r="W3159" s="7"/>
      <c r="AT3159" s="130"/>
      <c r="BF3159" s="33">
        <f t="shared" si="499"/>
        <v>41242</v>
      </c>
      <c r="BG3159" s="34">
        <f t="shared" si="494"/>
        <v>82.88000000000001</v>
      </c>
      <c r="BH3159" s="32">
        <f t="shared" si="495"/>
        <v>1</v>
      </c>
      <c r="BI3159" s="32">
        <f t="shared" si="496"/>
        <v>0</v>
      </c>
      <c r="BJ3159" s="69">
        <f t="shared" si="497"/>
        <v>0</v>
      </c>
      <c r="BK3159" s="158" t="str">
        <f t="shared" si="498"/>
        <v/>
      </c>
    </row>
    <row r="3160" spans="1:63" ht="12" customHeight="1" x14ac:dyDescent="0.2">
      <c r="A3160" s="8"/>
      <c r="B3160" s="7"/>
      <c r="C3160" s="7"/>
      <c r="D3160" s="7"/>
      <c r="E3160" s="7"/>
      <c r="F3160" s="7"/>
      <c r="G3160" s="7"/>
      <c r="H3160" s="7"/>
      <c r="I3160" s="10"/>
      <c r="J3160" s="25"/>
      <c r="K3160" s="250"/>
      <c r="L3160" s="31"/>
      <c r="M3160" s="9"/>
      <c r="N3160" s="11" t="s">
        <v>25</v>
      </c>
      <c r="O3160" s="39"/>
      <c r="P3160" s="47"/>
      <c r="Q3160" s="13"/>
      <c r="R3160" s="248">
        <f t="shared" si="490"/>
        <v>0</v>
      </c>
      <c r="S3160" s="248">
        <f t="shared" si="491"/>
        <v>0</v>
      </c>
      <c r="T3160" s="248">
        <f t="shared" si="492"/>
        <v>0</v>
      </c>
      <c r="U3160" s="248">
        <f t="shared" si="493"/>
        <v>0</v>
      </c>
      <c r="V3160" s="13"/>
      <c r="W3160" s="7"/>
      <c r="AT3160" s="130"/>
      <c r="BF3160" s="33">
        <f t="shared" si="499"/>
        <v>41242</v>
      </c>
      <c r="BG3160" s="34">
        <f t="shared" si="494"/>
        <v>82.88000000000001</v>
      </c>
      <c r="BH3160" s="32">
        <f t="shared" si="495"/>
        <v>1</v>
      </c>
      <c r="BI3160" s="32">
        <f t="shared" si="496"/>
        <v>0</v>
      </c>
      <c r="BJ3160" s="69">
        <f t="shared" si="497"/>
        <v>0</v>
      </c>
      <c r="BK3160" s="158" t="str">
        <f t="shared" si="498"/>
        <v/>
      </c>
    </row>
    <row r="3161" spans="1:63" ht="12" customHeight="1" x14ac:dyDescent="0.2">
      <c r="A3161" s="8"/>
      <c r="B3161" s="7"/>
      <c r="C3161" s="7"/>
      <c r="D3161" s="7"/>
      <c r="E3161" s="7"/>
      <c r="F3161" s="7"/>
      <c r="G3161" s="7"/>
      <c r="H3161" s="7"/>
      <c r="I3161" s="10"/>
      <c r="J3161" s="25"/>
      <c r="K3161" s="250"/>
      <c r="L3161" s="31"/>
      <c r="M3161" s="9"/>
      <c r="N3161" s="11" t="s">
        <v>25</v>
      </c>
      <c r="O3161" s="39"/>
      <c r="P3161" s="47"/>
      <c r="Q3161" s="13"/>
      <c r="R3161" s="248">
        <f t="shared" si="490"/>
        <v>0</v>
      </c>
      <c r="S3161" s="248">
        <f t="shared" si="491"/>
        <v>0</v>
      </c>
      <c r="T3161" s="248">
        <f t="shared" si="492"/>
        <v>0</v>
      </c>
      <c r="U3161" s="248">
        <f t="shared" si="493"/>
        <v>0</v>
      </c>
      <c r="V3161" s="13"/>
      <c r="W3161" s="7"/>
      <c r="AT3161" s="130"/>
      <c r="BF3161" s="33">
        <f t="shared" si="499"/>
        <v>41242</v>
      </c>
      <c r="BG3161" s="34">
        <f t="shared" si="494"/>
        <v>82.88000000000001</v>
      </c>
      <c r="BH3161" s="32">
        <f t="shared" si="495"/>
        <v>1</v>
      </c>
      <c r="BI3161" s="32">
        <f t="shared" si="496"/>
        <v>0</v>
      </c>
      <c r="BJ3161" s="69">
        <f t="shared" si="497"/>
        <v>0</v>
      </c>
      <c r="BK3161" s="158" t="str">
        <f t="shared" si="498"/>
        <v/>
      </c>
    </row>
    <row r="3162" spans="1:63" ht="12" customHeight="1" x14ac:dyDescent="0.2">
      <c r="A3162" s="8"/>
      <c r="B3162" s="7"/>
      <c r="C3162" s="7"/>
      <c r="D3162" s="7"/>
      <c r="E3162" s="7"/>
      <c r="F3162" s="7"/>
      <c r="G3162" s="7"/>
      <c r="H3162" s="7"/>
      <c r="I3162" s="10"/>
      <c r="J3162" s="25"/>
      <c r="K3162" s="250"/>
      <c r="L3162" s="31"/>
      <c r="M3162" s="9"/>
      <c r="N3162" s="11" t="s">
        <v>25</v>
      </c>
      <c r="O3162" s="39"/>
      <c r="P3162" s="47"/>
      <c r="Q3162" s="13"/>
      <c r="R3162" s="248">
        <f t="shared" si="490"/>
        <v>0</v>
      </c>
      <c r="S3162" s="248">
        <f t="shared" si="491"/>
        <v>0</v>
      </c>
      <c r="T3162" s="248">
        <f t="shared" si="492"/>
        <v>0</v>
      </c>
      <c r="U3162" s="248">
        <f t="shared" si="493"/>
        <v>0</v>
      </c>
      <c r="V3162" s="13"/>
      <c r="W3162" s="7"/>
      <c r="AT3162" s="130"/>
      <c r="BF3162" s="33">
        <f t="shared" si="499"/>
        <v>41242</v>
      </c>
      <c r="BG3162" s="34">
        <f t="shared" si="494"/>
        <v>82.88000000000001</v>
      </c>
      <c r="BH3162" s="32">
        <f t="shared" si="495"/>
        <v>1</v>
      </c>
      <c r="BI3162" s="32">
        <f t="shared" si="496"/>
        <v>0</v>
      </c>
      <c r="BJ3162" s="69">
        <f t="shared" si="497"/>
        <v>0</v>
      </c>
      <c r="BK3162" s="158" t="str">
        <f t="shared" si="498"/>
        <v/>
      </c>
    </row>
    <row r="3163" spans="1:63" ht="12" customHeight="1" x14ac:dyDescent="0.2">
      <c r="A3163" s="8"/>
      <c r="B3163" s="7"/>
      <c r="C3163" s="7"/>
      <c r="D3163" s="7"/>
      <c r="E3163" s="7"/>
      <c r="F3163" s="7"/>
      <c r="G3163" s="7"/>
      <c r="H3163" s="7"/>
      <c r="I3163" s="10"/>
      <c r="J3163" s="25"/>
      <c r="K3163" s="250"/>
      <c r="L3163" s="31"/>
      <c r="M3163" s="9"/>
      <c r="N3163" s="11" t="s">
        <v>25</v>
      </c>
      <c r="O3163" s="39"/>
      <c r="P3163" s="47"/>
      <c r="Q3163" s="13"/>
      <c r="R3163" s="248">
        <f t="shared" si="490"/>
        <v>0</v>
      </c>
      <c r="S3163" s="248">
        <f t="shared" si="491"/>
        <v>0</v>
      </c>
      <c r="T3163" s="248">
        <f t="shared" si="492"/>
        <v>0</v>
      </c>
      <c r="U3163" s="248">
        <f t="shared" si="493"/>
        <v>0</v>
      </c>
      <c r="V3163" s="13"/>
      <c r="W3163" s="7"/>
      <c r="AT3163" s="130"/>
      <c r="BF3163" s="33">
        <f t="shared" si="499"/>
        <v>41242</v>
      </c>
      <c r="BG3163" s="34">
        <f t="shared" si="494"/>
        <v>82.88000000000001</v>
      </c>
      <c r="BH3163" s="32">
        <f t="shared" si="495"/>
        <v>1</v>
      </c>
      <c r="BI3163" s="32">
        <f t="shared" si="496"/>
        <v>0</v>
      </c>
      <c r="BJ3163" s="69">
        <f t="shared" si="497"/>
        <v>0</v>
      </c>
      <c r="BK3163" s="158" t="str">
        <f t="shared" si="498"/>
        <v/>
      </c>
    </row>
    <row r="3164" spans="1:63" ht="12" customHeight="1" x14ac:dyDescent="0.2">
      <c r="A3164" s="8"/>
      <c r="B3164" s="7"/>
      <c r="C3164" s="7"/>
      <c r="D3164" s="7"/>
      <c r="E3164" s="7"/>
      <c r="F3164" s="7"/>
      <c r="G3164" s="7"/>
      <c r="H3164" s="7"/>
      <c r="I3164" s="10"/>
      <c r="J3164" s="25"/>
      <c r="K3164" s="250"/>
      <c r="L3164" s="31"/>
      <c r="M3164" s="9"/>
      <c r="N3164" s="11" t="s">
        <v>25</v>
      </c>
      <c r="O3164" s="39"/>
      <c r="P3164" s="47"/>
      <c r="Q3164" s="13"/>
      <c r="R3164" s="248">
        <f t="shared" si="490"/>
        <v>0</v>
      </c>
      <c r="S3164" s="248">
        <f t="shared" si="491"/>
        <v>0</v>
      </c>
      <c r="T3164" s="248">
        <f t="shared" si="492"/>
        <v>0</v>
      </c>
      <c r="U3164" s="248">
        <f t="shared" si="493"/>
        <v>0</v>
      </c>
      <c r="V3164" s="13"/>
      <c r="W3164" s="7"/>
      <c r="AT3164" s="130"/>
      <c r="BF3164" s="33">
        <f t="shared" si="499"/>
        <v>41242</v>
      </c>
      <c r="BG3164" s="34">
        <f t="shared" si="494"/>
        <v>82.88000000000001</v>
      </c>
      <c r="BH3164" s="32">
        <f t="shared" si="495"/>
        <v>1</v>
      </c>
      <c r="BI3164" s="32">
        <f t="shared" si="496"/>
        <v>0</v>
      </c>
      <c r="BJ3164" s="69">
        <f t="shared" si="497"/>
        <v>0</v>
      </c>
      <c r="BK3164" s="158" t="str">
        <f t="shared" si="498"/>
        <v/>
      </c>
    </row>
    <row r="3165" spans="1:63" ht="12" customHeight="1" x14ac:dyDescent="0.2">
      <c r="A3165" s="8"/>
      <c r="B3165" s="7"/>
      <c r="C3165" s="7"/>
      <c r="D3165" s="7"/>
      <c r="E3165" s="7"/>
      <c r="F3165" s="7"/>
      <c r="G3165" s="7"/>
      <c r="H3165" s="7"/>
      <c r="I3165" s="10"/>
      <c r="J3165" s="25"/>
      <c r="K3165" s="250"/>
      <c r="L3165" s="31"/>
      <c r="M3165" s="9"/>
      <c r="N3165" s="11" t="s">
        <v>25</v>
      </c>
      <c r="O3165" s="39"/>
      <c r="P3165" s="47"/>
      <c r="Q3165" s="13"/>
      <c r="R3165" s="248">
        <f t="shared" si="490"/>
        <v>0</v>
      </c>
      <c r="S3165" s="248">
        <f t="shared" si="491"/>
        <v>0</v>
      </c>
      <c r="T3165" s="248">
        <f t="shared" si="492"/>
        <v>0</v>
      </c>
      <c r="U3165" s="248">
        <f t="shared" si="493"/>
        <v>0</v>
      </c>
      <c r="V3165" s="13"/>
      <c r="W3165" s="7"/>
      <c r="AT3165" s="130"/>
      <c r="BF3165" s="33">
        <f t="shared" si="499"/>
        <v>41242</v>
      </c>
      <c r="BG3165" s="34">
        <f t="shared" si="494"/>
        <v>82.88000000000001</v>
      </c>
      <c r="BH3165" s="32">
        <f t="shared" si="495"/>
        <v>1</v>
      </c>
      <c r="BI3165" s="32">
        <f t="shared" si="496"/>
        <v>0</v>
      </c>
      <c r="BJ3165" s="69">
        <f t="shared" si="497"/>
        <v>0</v>
      </c>
      <c r="BK3165" s="158" t="str">
        <f t="shared" si="498"/>
        <v/>
      </c>
    </row>
    <row r="3166" spans="1:63" ht="12" customHeight="1" x14ac:dyDescent="0.2">
      <c r="A3166" s="8"/>
      <c r="B3166" s="7"/>
      <c r="C3166" s="7"/>
      <c r="D3166" s="7"/>
      <c r="E3166" s="7"/>
      <c r="F3166" s="7"/>
      <c r="G3166" s="7"/>
      <c r="H3166" s="7"/>
      <c r="I3166" s="10"/>
      <c r="J3166" s="25"/>
      <c r="K3166" s="250"/>
      <c r="L3166" s="31"/>
      <c r="M3166" s="9"/>
      <c r="N3166" s="11" t="s">
        <v>25</v>
      </c>
      <c r="O3166" s="39"/>
      <c r="P3166" s="47"/>
      <c r="Q3166" s="13"/>
      <c r="R3166" s="248">
        <f t="shared" si="490"/>
        <v>0</v>
      </c>
      <c r="S3166" s="248">
        <f t="shared" si="491"/>
        <v>0</v>
      </c>
      <c r="T3166" s="248">
        <f t="shared" si="492"/>
        <v>0</v>
      </c>
      <c r="U3166" s="248">
        <f t="shared" si="493"/>
        <v>0</v>
      </c>
      <c r="V3166" s="13"/>
      <c r="W3166" s="7"/>
      <c r="AT3166" s="130"/>
      <c r="BF3166" s="33">
        <f t="shared" si="499"/>
        <v>41242</v>
      </c>
      <c r="BG3166" s="34">
        <f t="shared" si="494"/>
        <v>82.88000000000001</v>
      </c>
      <c r="BH3166" s="32">
        <f t="shared" si="495"/>
        <v>1</v>
      </c>
      <c r="BI3166" s="32">
        <f t="shared" si="496"/>
        <v>0</v>
      </c>
      <c r="BJ3166" s="69">
        <f t="shared" si="497"/>
        <v>0</v>
      </c>
      <c r="BK3166" s="158" t="str">
        <f t="shared" si="498"/>
        <v/>
      </c>
    </row>
    <row r="3167" spans="1:63" ht="12" customHeight="1" x14ac:dyDescent="0.2">
      <c r="A3167" s="8"/>
      <c r="B3167" s="7"/>
      <c r="C3167" s="7"/>
      <c r="D3167" s="7"/>
      <c r="E3167" s="7"/>
      <c r="F3167" s="7"/>
      <c r="G3167" s="7"/>
      <c r="H3167" s="7"/>
      <c r="I3167" s="10"/>
      <c r="J3167" s="25"/>
      <c r="K3167" s="250"/>
      <c r="L3167" s="31"/>
      <c r="M3167" s="9"/>
      <c r="N3167" s="11" t="s">
        <v>25</v>
      </c>
      <c r="O3167" s="39"/>
      <c r="P3167" s="47"/>
      <c r="Q3167" s="13"/>
      <c r="R3167" s="248">
        <f t="shared" si="490"/>
        <v>0</v>
      </c>
      <c r="S3167" s="248">
        <f t="shared" si="491"/>
        <v>0</v>
      </c>
      <c r="T3167" s="248">
        <f t="shared" si="492"/>
        <v>0</v>
      </c>
      <c r="U3167" s="248">
        <f t="shared" si="493"/>
        <v>0</v>
      </c>
      <c r="V3167" s="13"/>
      <c r="W3167" s="7"/>
      <c r="AT3167" s="130"/>
      <c r="BF3167" s="33">
        <f t="shared" si="499"/>
        <v>41242</v>
      </c>
      <c r="BG3167" s="34">
        <f t="shared" si="494"/>
        <v>82.88000000000001</v>
      </c>
      <c r="BH3167" s="32">
        <f t="shared" si="495"/>
        <v>1</v>
      </c>
      <c r="BI3167" s="32">
        <f t="shared" si="496"/>
        <v>0</v>
      </c>
      <c r="BJ3167" s="69">
        <f t="shared" si="497"/>
        <v>0</v>
      </c>
      <c r="BK3167" s="158" t="str">
        <f t="shared" si="498"/>
        <v/>
      </c>
    </row>
    <row r="3168" spans="1:63" ht="12" customHeight="1" x14ac:dyDescent="0.2">
      <c r="A3168" s="8"/>
      <c r="B3168" s="7"/>
      <c r="C3168" s="7"/>
      <c r="D3168" s="7"/>
      <c r="E3168" s="7"/>
      <c r="F3168" s="7"/>
      <c r="G3168" s="7"/>
      <c r="H3168" s="7"/>
      <c r="I3168" s="10"/>
      <c r="J3168" s="25"/>
      <c r="K3168" s="250"/>
      <c r="L3168" s="31"/>
      <c r="M3168" s="9"/>
      <c r="N3168" s="11" t="s">
        <v>25</v>
      </c>
      <c r="O3168" s="39"/>
      <c r="P3168" s="47"/>
      <c r="Q3168" s="13"/>
      <c r="R3168" s="248">
        <f t="shared" si="490"/>
        <v>0</v>
      </c>
      <c r="S3168" s="248">
        <f t="shared" si="491"/>
        <v>0</v>
      </c>
      <c r="T3168" s="248">
        <f t="shared" si="492"/>
        <v>0</v>
      </c>
      <c r="U3168" s="248">
        <f t="shared" si="493"/>
        <v>0</v>
      </c>
      <c r="V3168" s="13"/>
      <c r="W3168" s="7"/>
      <c r="AT3168" s="130"/>
      <c r="BF3168" s="33">
        <f t="shared" si="499"/>
        <v>41242</v>
      </c>
      <c r="BG3168" s="34">
        <f t="shared" si="494"/>
        <v>82.88000000000001</v>
      </c>
      <c r="BH3168" s="32">
        <f t="shared" si="495"/>
        <v>1</v>
      </c>
      <c r="BI3168" s="32">
        <f t="shared" si="496"/>
        <v>0</v>
      </c>
      <c r="BJ3168" s="69">
        <f t="shared" si="497"/>
        <v>0</v>
      </c>
      <c r="BK3168" s="158" t="str">
        <f t="shared" si="498"/>
        <v/>
      </c>
    </row>
    <row r="3169" spans="1:63" ht="12" customHeight="1" x14ac:dyDescent="0.2">
      <c r="A3169" s="8"/>
      <c r="B3169" s="7"/>
      <c r="C3169" s="7"/>
      <c r="D3169" s="7"/>
      <c r="E3169" s="7"/>
      <c r="F3169" s="7"/>
      <c r="G3169" s="7"/>
      <c r="H3169" s="7"/>
      <c r="I3169" s="10"/>
      <c r="J3169" s="25"/>
      <c r="K3169" s="250"/>
      <c r="L3169" s="31"/>
      <c r="M3169" s="9"/>
      <c r="N3169" s="11" t="s">
        <v>25</v>
      </c>
      <c r="O3169" s="39"/>
      <c r="P3169" s="47"/>
      <c r="Q3169" s="13"/>
      <c r="R3169" s="248">
        <f t="shared" si="490"/>
        <v>0</v>
      </c>
      <c r="S3169" s="248">
        <f t="shared" si="491"/>
        <v>0</v>
      </c>
      <c r="T3169" s="248">
        <f t="shared" si="492"/>
        <v>0</v>
      </c>
      <c r="U3169" s="248">
        <f t="shared" si="493"/>
        <v>0</v>
      </c>
      <c r="V3169" s="13"/>
      <c r="W3169" s="7"/>
      <c r="AT3169" s="130"/>
      <c r="BF3169" s="33">
        <f t="shared" si="499"/>
        <v>41242</v>
      </c>
      <c r="BG3169" s="34">
        <f t="shared" si="494"/>
        <v>82.88000000000001</v>
      </c>
      <c r="BH3169" s="32">
        <f t="shared" si="495"/>
        <v>1</v>
      </c>
      <c r="BI3169" s="32">
        <f t="shared" si="496"/>
        <v>0</v>
      </c>
      <c r="BJ3169" s="69">
        <f t="shared" si="497"/>
        <v>0</v>
      </c>
      <c r="BK3169" s="158" t="str">
        <f t="shared" si="498"/>
        <v/>
      </c>
    </row>
    <row r="3170" spans="1:63" ht="12" customHeight="1" x14ac:dyDescent="0.2">
      <c r="A3170" s="8"/>
      <c r="B3170" s="7"/>
      <c r="C3170" s="7"/>
      <c r="D3170" s="7"/>
      <c r="E3170" s="7"/>
      <c r="F3170" s="7"/>
      <c r="G3170" s="7"/>
      <c r="H3170" s="7"/>
      <c r="I3170" s="10"/>
      <c r="J3170" s="25"/>
      <c r="K3170" s="250"/>
      <c r="L3170" s="31"/>
      <c r="M3170" s="9"/>
      <c r="N3170" s="11" t="s">
        <v>25</v>
      </c>
      <c r="O3170" s="39"/>
      <c r="P3170" s="47"/>
      <c r="Q3170" s="13"/>
      <c r="R3170" s="248">
        <f t="shared" si="490"/>
        <v>0</v>
      </c>
      <c r="S3170" s="248">
        <f t="shared" si="491"/>
        <v>0</v>
      </c>
      <c r="T3170" s="248">
        <f t="shared" si="492"/>
        <v>0</v>
      </c>
      <c r="U3170" s="248">
        <f t="shared" si="493"/>
        <v>0</v>
      </c>
      <c r="V3170" s="13"/>
      <c r="W3170" s="7"/>
      <c r="AT3170" s="130"/>
      <c r="BF3170" s="33">
        <f t="shared" si="499"/>
        <v>41242</v>
      </c>
      <c r="BG3170" s="34">
        <f t="shared" si="494"/>
        <v>82.88000000000001</v>
      </c>
      <c r="BH3170" s="32">
        <f t="shared" si="495"/>
        <v>1</v>
      </c>
      <c r="BI3170" s="32">
        <f t="shared" si="496"/>
        <v>0</v>
      </c>
      <c r="BJ3170" s="69">
        <f t="shared" si="497"/>
        <v>0</v>
      </c>
      <c r="BK3170" s="158" t="str">
        <f t="shared" si="498"/>
        <v/>
      </c>
    </row>
    <row r="3171" spans="1:63" ht="12" customHeight="1" x14ac:dyDescent="0.2">
      <c r="A3171" s="8"/>
      <c r="B3171" s="7"/>
      <c r="C3171" s="7"/>
      <c r="D3171" s="7"/>
      <c r="E3171" s="7"/>
      <c r="F3171" s="7"/>
      <c r="G3171" s="7"/>
      <c r="H3171" s="7"/>
      <c r="I3171" s="10"/>
      <c r="J3171" s="25"/>
      <c r="K3171" s="250"/>
      <c r="L3171" s="31"/>
      <c r="M3171" s="9"/>
      <c r="N3171" s="11" t="s">
        <v>25</v>
      </c>
      <c r="O3171" s="39"/>
      <c r="P3171" s="47"/>
      <c r="Q3171" s="13"/>
      <c r="R3171" s="248">
        <f t="shared" si="490"/>
        <v>0</v>
      </c>
      <c r="S3171" s="248">
        <f t="shared" si="491"/>
        <v>0</v>
      </c>
      <c r="T3171" s="248">
        <f t="shared" si="492"/>
        <v>0</v>
      </c>
      <c r="U3171" s="248">
        <f t="shared" si="493"/>
        <v>0</v>
      </c>
      <c r="V3171" s="13"/>
      <c r="W3171" s="7"/>
      <c r="AT3171" s="130"/>
      <c r="BF3171" s="33">
        <f t="shared" si="499"/>
        <v>41242</v>
      </c>
      <c r="BG3171" s="34">
        <f t="shared" si="494"/>
        <v>82.88000000000001</v>
      </c>
      <c r="BH3171" s="32">
        <f t="shared" si="495"/>
        <v>1</v>
      </c>
      <c r="BI3171" s="32">
        <f t="shared" si="496"/>
        <v>0</v>
      </c>
      <c r="BJ3171" s="69">
        <f t="shared" si="497"/>
        <v>0</v>
      </c>
      <c r="BK3171" s="158" t="str">
        <f t="shared" si="498"/>
        <v/>
      </c>
    </row>
    <row r="3172" spans="1:63" ht="12" customHeight="1" x14ac:dyDescent="0.2">
      <c r="A3172" s="8"/>
      <c r="B3172" s="7"/>
      <c r="C3172" s="7"/>
      <c r="D3172" s="7"/>
      <c r="E3172" s="7"/>
      <c r="F3172" s="7"/>
      <c r="G3172" s="7"/>
      <c r="H3172" s="7"/>
      <c r="I3172" s="10"/>
      <c r="J3172" s="25"/>
      <c r="K3172" s="250"/>
      <c r="L3172" s="31"/>
      <c r="M3172" s="9"/>
      <c r="N3172" s="11" t="s">
        <v>25</v>
      </c>
      <c r="O3172" s="39"/>
      <c r="P3172" s="47"/>
      <c r="Q3172" s="13"/>
      <c r="R3172" s="248">
        <f t="shared" si="490"/>
        <v>0</v>
      </c>
      <c r="S3172" s="248">
        <f t="shared" si="491"/>
        <v>0</v>
      </c>
      <c r="T3172" s="248">
        <f t="shared" si="492"/>
        <v>0</v>
      </c>
      <c r="U3172" s="248">
        <f t="shared" si="493"/>
        <v>0</v>
      </c>
      <c r="V3172" s="13"/>
      <c r="W3172" s="7"/>
      <c r="AT3172" s="130"/>
      <c r="BF3172" s="33">
        <f t="shared" si="499"/>
        <v>41242</v>
      </c>
      <c r="BG3172" s="34">
        <f t="shared" si="494"/>
        <v>82.88000000000001</v>
      </c>
      <c r="BH3172" s="32">
        <f t="shared" si="495"/>
        <v>1</v>
      </c>
      <c r="BI3172" s="32">
        <f t="shared" si="496"/>
        <v>0</v>
      </c>
      <c r="BJ3172" s="69">
        <f t="shared" si="497"/>
        <v>0</v>
      </c>
      <c r="BK3172" s="158" t="str">
        <f t="shared" si="498"/>
        <v/>
      </c>
    </row>
    <row r="3173" spans="1:63" ht="12" customHeight="1" x14ac:dyDescent="0.2">
      <c r="A3173" s="8"/>
      <c r="B3173" s="7"/>
      <c r="C3173" s="7"/>
      <c r="D3173" s="7"/>
      <c r="E3173" s="7"/>
      <c r="F3173" s="7"/>
      <c r="G3173" s="7"/>
      <c r="H3173" s="7"/>
      <c r="I3173" s="10"/>
      <c r="J3173" s="25"/>
      <c r="K3173" s="250"/>
      <c r="L3173" s="31"/>
      <c r="M3173" s="9"/>
      <c r="N3173" s="11" t="s">
        <v>25</v>
      </c>
      <c r="O3173" s="39"/>
      <c r="P3173" s="47"/>
      <c r="Q3173" s="13"/>
      <c r="R3173" s="248">
        <f t="shared" si="490"/>
        <v>0</v>
      </c>
      <c r="S3173" s="248">
        <f t="shared" si="491"/>
        <v>0</v>
      </c>
      <c r="T3173" s="248">
        <f t="shared" si="492"/>
        <v>0</v>
      </c>
      <c r="U3173" s="248">
        <f t="shared" si="493"/>
        <v>0</v>
      </c>
      <c r="V3173" s="13"/>
      <c r="W3173" s="7"/>
      <c r="AT3173" s="130"/>
      <c r="BF3173" s="33">
        <f t="shared" si="499"/>
        <v>41242</v>
      </c>
      <c r="BG3173" s="34">
        <f t="shared" si="494"/>
        <v>82.88000000000001</v>
      </c>
      <c r="BH3173" s="32">
        <f t="shared" si="495"/>
        <v>1</v>
      </c>
      <c r="BI3173" s="32">
        <f t="shared" si="496"/>
        <v>0</v>
      </c>
      <c r="BJ3173" s="69">
        <f t="shared" si="497"/>
        <v>0</v>
      </c>
      <c r="BK3173" s="158" t="str">
        <f t="shared" si="498"/>
        <v/>
      </c>
    </row>
    <row r="3174" spans="1:63" ht="12" customHeight="1" x14ac:dyDescent="0.2">
      <c r="A3174" s="8"/>
      <c r="B3174" s="7"/>
      <c r="C3174" s="7"/>
      <c r="D3174" s="7"/>
      <c r="E3174" s="7"/>
      <c r="F3174" s="7"/>
      <c r="G3174" s="7"/>
      <c r="H3174" s="7"/>
      <c r="I3174" s="10"/>
      <c r="J3174" s="25"/>
      <c r="K3174" s="250"/>
      <c r="L3174" s="31"/>
      <c r="M3174" s="9"/>
      <c r="N3174" s="11" t="s">
        <v>25</v>
      </c>
      <c r="O3174" s="39"/>
      <c r="P3174" s="47"/>
      <c r="Q3174" s="13"/>
      <c r="R3174" s="248">
        <f t="shared" si="490"/>
        <v>0</v>
      </c>
      <c r="S3174" s="248">
        <f t="shared" si="491"/>
        <v>0</v>
      </c>
      <c r="T3174" s="248">
        <f t="shared" si="492"/>
        <v>0</v>
      </c>
      <c r="U3174" s="248">
        <f t="shared" si="493"/>
        <v>0</v>
      </c>
      <c r="V3174" s="13"/>
      <c r="W3174" s="7"/>
      <c r="AT3174" s="130"/>
      <c r="BF3174" s="33">
        <f t="shared" si="499"/>
        <v>41242</v>
      </c>
      <c r="BG3174" s="34">
        <f t="shared" si="494"/>
        <v>82.88000000000001</v>
      </c>
      <c r="BH3174" s="32">
        <f t="shared" si="495"/>
        <v>1</v>
      </c>
      <c r="BI3174" s="32">
        <f t="shared" si="496"/>
        <v>0</v>
      </c>
      <c r="BJ3174" s="69">
        <f t="shared" si="497"/>
        <v>0</v>
      </c>
      <c r="BK3174" s="158" t="str">
        <f t="shared" si="498"/>
        <v/>
      </c>
    </row>
    <row r="3175" spans="1:63" ht="12" customHeight="1" x14ac:dyDescent="0.2">
      <c r="A3175" s="8"/>
      <c r="B3175" s="7"/>
      <c r="C3175" s="7"/>
      <c r="D3175" s="7"/>
      <c r="E3175" s="7"/>
      <c r="F3175" s="7"/>
      <c r="G3175" s="7"/>
      <c r="H3175" s="7"/>
      <c r="I3175" s="10"/>
      <c r="J3175" s="25"/>
      <c r="K3175" s="250"/>
      <c r="L3175" s="31"/>
      <c r="M3175" s="9"/>
      <c r="N3175" s="11" t="s">
        <v>25</v>
      </c>
      <c r="O3175" s="39"/>
      <c r="P3175" s="47"/>
      <c r="Q3175" s="13"/>
      <c r="R3175" s="248">
        <f t="shared" si="490"/>
        <v>0</v>
      </c>
      <c r="S3175" s="248">
        <f t="shared" si="491"/>
        <v>0</v>
      </c>
      <c r="T3175" s="248">
        <f t="shared" si="492"/>
        <v>0</v>
      </c>
      <c r="U3175" s="248">
        <f t="shared" si="493"/>
        <v>0</v>
      </c>
      <c r="V3175" s="13"/>
      <c r="W3175" s="7"/>
      <c r="AT3175" s="130"/>
      <c r="BF3175" s="33">
        <f t="shared" si="499"/>
        <v>41242</v>
      </c>
      <c r="BG3175" s="34">
        <f t="shared" si="494"/>
        <v>82.88000000000001</v>
      </c>
      <c r="BH3175" s="32">
        <f t="shared" si="495"/>
        <v>1</v>
      </c>
      <c r="BI3175" s="32">
        <f t="shared" si="496"/>
        <v>0</v>
      </c>
      <c r="BJ3175" s="69">
        <f t="shared" si="497"/>
        <v>0</v>
      </c>
      <c r="BK3175" s="158" t="str">
        <f t="shared" si="498"/>
        <v/>
      </c>
    </row>
    <row r="3176" spans="1:63" ht="12" customHeight="1" x14ac:dyDescent="0.2">
      <c r="A3176" s="8"/>
      <c r="B3176" s="7"/>
      <c r="C3176" s="7"/>
      <c r="D3176" s="7"/>
      <c r="E3176" s="7"/>
      <c r="F3176" s="7"/>
      <c r="G3176" s="7"/>
      <c r="H3176" s="7"/>
      <c r="I3176" s="10"/>
      <c r="J3176" s="25"/>
      <c r="K3176" s="250"/>
      <c r="L3176" s="31"/>
      <c r="M3176" s="9"/>
      <c r="N3176" s="11" t="s">
        <v>25</v>
      </c>
      <c r="O3176" s="39"/>
      <c r="P3176" s="47"/>
      <c r="Q3176" s="13"/>
      <c r="R3176" s="248">
        <f t="shared" si="490"/>
        <v>0</v>
      </c>
      <c r="S3176" s="248">
        <f t="shared" si="491"/>
        <v>0</v>
      </c>
      <c r="T3176" s="248">
        <f t="shared" si="492"/>
        <v>0</v>
      </c>
      <c r="U3176" s="248">
        <f t="shared" si="493"/>
        <v>0</v>
      </c>
      <c r="V3176" s="13"/>
      <c r="W3176" s="7"/>
      <c r="AT3176" s="130"/>
      <c r="BF3176" s="33">
        <f t="shared" si="499"/>
        <v>41242</v>
      </c>
      <c r="BG3176" s="34">
        <f t="shared" si="494"/>
        <v>82.88000000000001</v>
      </c>
      <c r="BH3176" s="32">
        <f t="shared" si="495"/>
        <v>1</v>
      </c>
      <c r="BI3176" s="32">
        <f t="shared" si="496"/>
        <v>0</v>
      </c>
      <c r="BJ3176" s="69">
        <f t="shared" si="497"/>
        <v>0</v>
      </c>
      <c r="BK3176" s="158" t="str">
        <f t="shared" si="498"/>
        <v/>
      </c>
    </row>
    <row r="3177" spans="1:63" ht="12" customHeight="1" x14ac:dyDescent="0.2">
      <c r="A3177" s="8"/>
      <c r="B3177" s="7"/>
      <c r="C3177" s="7"/>
      <c r="D3177" s="7"/>
      <c r="E3177" s="7"/>
      <c r="F3177" s="7"/>
      <c r="G3177" s="7"/>
      <c r="H3177" s="7"/>
      <c r="I3177" s="10"/>
      <c r="J3177" s="25"/>
      <c r="K3177" s="250"/>
      <c r="L3177" s="31"/>
      <c r="M3177" s="9"/>
      <c r="N3177" s="11" t="s">
        <v>25</v>
      </c>
      <c r="O3177" s="39"/>
      <c r="P3177" s="47"/>
      <c r="Q3177" s="13"/>
      <c r="R3177" s="248">
        <f t="shared" si="490"/>
        <v>0</v>
      </c>
      <c r="S3177" s="248">
        <f t="shared" si="491"/>
        <v>0</v>
      </c>
      <c r="T3177" s="248">
        <f t="shared" si="492"/>
        <v>0</v>
      </c>
      <c r="U3177" s="248">
        <f t="shared" si="493"/>
        <v>0</v>
      </c>
      <c r="V3177" s="13"/>
      <c r="W3177" s="7"/>
      <c r="AT3177" s="130"/>
      <c r="BF3177" s="33">
        <f t="shared" si="499"/>
        <v>41242</v>
      </c>
      <c r="BG3177" s="34">
        <f t="shared" si="494"/>
        <v>82.88000000000001</v>
      </c>
      <c r="BH3177" s="32">
        <f t="shared" si="495"/>
        <v>1</v>
      </c>
      <c r="BI3177" s="32">
        <f t="shared" si="496"/>
        <v>0</v>
      </c>
      <c r="BJ3177" s="69">
        <f t="shared" si="497"/>
        <v>0</v>
      </c>
      <c r="BK3177" s="158" t="str">
        <f t="shared" si="498"/>
        <v/>
      </c>
    </row>
    <row r="3178" spans="1:63" ht="12" customHeight="1" x14ac:dyDescent="0.2">
      <c r="A3178" s="8"/>
      <c r="B3178" s="7"/>
      <c r="C3178" s="7"/>
      <c r="D3178" s="7"/>
      <c r="E3178" s="7"/>
      <c r="F3178" s="7"/>
      <c r="G3178" s="7"/>
      <c r="H3178" s="7"/>
      <c r="I3178" s="10"/>
      <c r="J3178" s="25"/>
      <c r="K3178" s="250"/>
      <c r="L3178" s="31"/>
      <c r="M3178" s="9"/>
      <c r="N3178" s="11" t="s">
        <v>25</v>
      </c>
      <c r="O3178" s="39"/>
      <c r="P3178" s="47"/>
      <c r="Q3178" s="13"/>
      <c r="R3178" s="248">
        <f t="shared" si="490"/>
        <v>0</v>
      </c>
      <c r="S3178" s="248">
        <f t="shared" si="491"/>
        <v>0</v>
      </c>
      <c r="T3178" s="248">
        <f t="shared" si="492"/>
        <v>0</v>
      </c>
      <c r="U3178" s="248">
        <f t="shared" si="493"/>
        <v>0</v>
      </c>
      <c r="V3178" s="13"/>
      <c r="W3178" s="7"/>
      <c r="AT3178" s="130"/>
      <c r="BF3178" s="33">
        <f t="shared" si="499"/>
        <v>41242</v>
      </c>
      <c r="BG3178" s="34">
        <f t="shared" si="494"/>
        <v>82.88000000000001</v>
      </c>
      <c r="BH3178" s="32">
        <f t="shared" si="495"/>
        <v>1</v>
      </c>
      <c r="BI3178" s="32">
        <f t="shared" si="496"/>
        <v>0</v>
      </c>
      <c r="BJ3178" s="69">
        <f t="shared" si="497"/>
        <v>0</v>
      </c>
      <c r="BK3178" s="158" t="str">
        <f t="shared" si="498"/>
        <v/>
      </c>
    </row>
    <row r="3179" spans="1:63" ht="12" customHeight="1" x14ac:dyDescent="0.2">
      <c r="A3179" s="8"/>
      <c r="B3179" s="7"/>
      <c r="C3179" s="7"/>
      <c r="D3179" s="7"/>
      <c r="E3179" s="7"/>
      <c r="F3179" s="7"/>
      <c r="G3179" s="7"/>
      <c r="H3179" s="7"/>
      <c r="I3179" s="10"/>
      <c r="J3179" s="25"/>
      <c r="K3179" s="250"/>
      <c r="L3179" s="31"/>
      <c r="M3179" s="9"/>
      <c r="N3179" s="11" t="s">
        <v>25</v>
      </c>
      <c r="O3179" s="39"/>
      <c r="P3179" s="47"/>
      <c r="Q3179" s="13"/>
      <c r="R3179" s="248">
        <f t="shared" si="490"/>
        <v>0</v>
      </c>
      <c r="S3179" s="248">
        <f t="shared" si="491"/>
        <v>0</v>
      </c>
      <c r="T3179" s="248">
        <f t="shared" si="492"/>
        <v>0</v>
      </c>
      <c r="U3179" s="248">
        <f t="shared" si="493"/>
        <v>0</v>
      </c>
      <c r="V3179" s="13"/>
      <c r="W3179" s="7"/>
      <c r="AT3179" s="130"/>
      <c r="BF3179" s="33">
        <f t="shared" si="499"/>
        <v>41242</v>
      </c>
      <c r="BG3179" s="34">
        <f t="shared" si="494"/>
        <v>82.88000000000001</v>
      </c>
      <c r="BH3179" s="32">
        <f t="shared" si="495"/>
        <v>1</v>
      </c>
      <c r="BI3179" s="32">
        <f t="shared" si="496"/>
        <v>0</v>
      </c>
      <c r="BJ3179" s="69">
        <f t="shared" si="497"/>
        <v>0</v>
      </c>
      <c r="BK3179" s="158" t="str">
        <f t="shared" si="498"/>
        <v/>
      </c>
    </row>
    <row r="3180" spans="1:63" ht="12" customHeight="1" x14ac:dyDescent="0.2">
      <c r="A3180" s="8"/>
      <c r="B3180" s="7"/>
      <c r="C3180" s="7"/>
      <c r="D3180" s="7"/>
      <c r="E3180" s="7"/>
      <c r="F3180" s="7"/>
      <c r="G3180" s="7"/>
      <c r="H3180" s="7"/>
      <c r="I3180" s="10"/>
      <c r="J3180" s="25"/>
      <c r="K3180" s="250"/>
      <c r="L3180" s="31"/>
      <c r="M3180" s="9"/>
      <c r="N3180" s="11" t="s">
        <v>25</v>
      </c>
      <c r="O3180" s="39"/>
      <c r="P3180" s="47"/>
      <c r="Q3180" s="13"/>
      <c r="R3180" s="248">
        <f t="shared" si="490"/>
        <v>0</v>
      </c>
      <c r="S3180" s="248">
        <f t="shared" si="491"/>
        <v>0</v>
      </c>
      <c r="T3180" s="248">
        <f t="shared" si="492"/>
        <v>0</v>
      </c>
      <c r="U3180" s="248">
        <f t="shared" si="493"/>
        <v>0</v>
      </c>
      <c r="V3180" s="13"/>
      <c r="W3180" s="7"/>
      <c r="AT3180" s="130"/>
      <c r="BF3180" s="33">
        <f t="shared" si="499"/>
        <v>41242</v>
      </c>
      <c r="BG3180" s="34">
        <f t="shared" si="494"/>
        <v>82.88000000000001</v>
      </c>
      <c r="BH3180" s="32">
        <f t="shared" si="495"/>
        <v>1</v>
      </c>
      <c r="BI3180" s="32">
        <f t="shared" si="496"/>
        <v>0</v>
      </c>
      <c r="BJ3180" s="69">
        <f t="shared" si="497"/>
        <v>0</v>
      </c>
      <c r="BK3180" s="158" t="str">
        <f t="shared" si="498"/>
        <v/>
      </c>
    </row>
    <row r="3181" spans="1:63" ht="12" customHeight="1" x14ac:dyDescent="0.2">
      <c r="A3181" s="8"/>
      <c r="B3181" s="7"/>
      <c r="C3181" s="7"/>
      <c r="D3181" s="7"/>
      <c r="E3181" s="7"/>
      <c r="F3181" s="7"/>
      <c r="G3181" s="7"/>
      <c r="H3181" s="7"/>
      <c r="I3181" s="10"/>
      <c r="J3181" s="25"/>
      <c r="K3181" s="250"/>
      <c r="L3181" s="31"/>
      <c r="M3181" s="9"/>
      <c r="N3181" s="11" t="s">
        <v>25</v>
      </c>
      <c r="O3181" s="39"/>
      <c r="P3181" s="47"/>
      <c r="Q3181" s="13"/>
      <c r="R3181" s="248">
        <f t="shared" si="490"/>
        <v>0</v>
      </c>
      <c r="S3181" s="248">
        <f t="shared" si="491"/>
        <v>0</v>
      </c>
      <c r="T3181" s="248">
        <f t="shared" si="492"/>
        <v>0</v>
      </c>
      <c r="U3181" s="248">
        <f t="shared" si="493"/>
        <v>0</v>
      </c>
      <c r="V3181" s="13"/>
      <c r="W3181" s="7"/>
      <c r="AT3181" s="130"/>
      <c r="BF3181" s="33">
        <f t="shared" si="499"/>
        <v>41242</v>
      </c>
      <c r="BG3181" s="34">
        <f t="shared" si="494"/>
        <v>82.88000000000001</v>
      </c>
      <c r="BH3181" s="32">
        <f t="shared" si="495"/>
        <v>1</v>
      </c>
      <c r="BI3181" s="32">
        <f t="shared" si="496"/>
        <v>0</v>
      </c>
      <c r="BJ3181" s="69">
        <f t="shared" si="497"/>
        <v>0</v>
      </c>
      <c r="BK3181" s="158" t="str">
        <f t="shared" si="498"/>
        <v/>
      </c>
    </row>
    <row r="3182" spans="1:63" ht="12" customHeight="1" x14ac:dyDescent="0.2">
      <c r="A3182" s="8"/>
      <c r="B3182" s="7"/>
      <c r="C3182" s="7"/>
      <c r="D3182" s="7"/>
      <c r="E3182" s="7"/>
      <c r="F3182" s="7"/>
      <c r="G3182" s="7"/>
      <c r="H3182" s="7"/>
      <c r="I3182" s="10"/>
      <c r="J3182" s="25"/>
      <c r="K3182" s="250"/>
      <c r="L3182" s="31"/>
      <c r="M3182" s="9"/>
      <c r="N3182" s="11" t="s">
        <v>25</v>
      </c>
      <c r="O3182" s="39"/>
      <c r="P3182" s="47"/>
      <c r="Q3182" s="13"/>
      <c r="R3182" s="248">
        <f t="shared" si="490"/>
        <v>0</v>
      </c>
      <c r="S3182" s="248">
        <f t="shared" si="491"/>
        <v>0</v>
      </c>
      <c r="T3182" s="248">
        <f t="shared" si="492"/>
        <v>0</v>
      </c>
      <c r="U3182" s="248">
        <f t="shared" si="493"/>
        <v>0</v>
      </c>
      <c r="V3182" s="13"/>
      <c r="W3182" s="7"/>
      <c r="AT3182" s="130"/>
      <c r="BF3182" s="33">
        <f t="shared" si="499"/>
        <v>41242</v>
      </c>
      <c r="BG3182" s="34">
        <f t="shared" si="494"/>
        <v>82.88000000000001</v>
      </c>
      <c r="BH3182" s="32">
        <f t="shared" si="495"/>
        <v>1</v>
      </c>
      <c r="BI3182" s="32">
        <f t="shared" si="496"/>
        <v>0</v>
      </c>
      <c r="BJ3182" s="69">
        <f t="shared" si="497"/>
        <v>0</v>
      </c>
      <c r="BK3182" s="158" t="str">
        <f t="shared" si="498"/>
        <v/>
      </c>
    </row>
    <row r="3183" spans="1:63" ht="12" customHeight="1" x14ac:dyDescent="0.2">
      <c r="A3183" s="8"/>
      <c r="B3183" s="7"/>
      <c r="C3183" s="7"/>
      <c r="D3183" s="7"/>
      <c r="E3183" s="7"/>
      <c r="F3183" s="7"/>
      <c r="G3183" s="7"/>
      <c r="H3183" s="7"/>
      <c r="I3183" s="10"/>
      <c r="J3183" s="25"/>
      <c r="K3183" s="250"/>
      <c r="L3183" s="31"/>
      <c r="M3183" s="9"/>
      <c r="N3183" s="11" t="s">
        <v>25</v>
      </c>
      <c r="O3183" s="39"/>
      <c r="P3183" s="47"/>
      <c r="Q3183" s="13"/>
      <c r="R3183" s="248">
        <f t="shared" si="490"/>
        <v>0</v>
      </c>
      <c r="S3183" s="248">
        <f t="shared" si="491"/>
        <v>0</v>
      </c>
      <c r="T3183" s="248">
        <f t="shared" si="492"/>
        <v>0</v>
      </c>
      <c r="U3183" s="248">
        <f t="shared" si="493"/>
        <v>0</v>
      </c>
      <c r="V3183" s="13"/>
      <c r="W3183" s="7"/>
      <c r="AT3183" s="130"/>
      <c r="BF3183" s="33">
        <f t="shared" si="499"/>
        <v>41242</v>
      </c>
      <c r="BG3183" s="34">
        <f t="shared" si="494"/>
        <v>82.88000000000001</v>
      </c>
      <c r="BH3183" s="32">
        <f t="shared" si="495"/>
        <v>1</v>
      </c>
      <c r="BI3183" s="32">
        <f t="shared" si="496"/>
        <v>0</v>
      </c>
      <c r="BJ3183" s="69">
        <f t="shared" si="497"/>
        <v>0</v>
      </c>
      <c r="BK3183" s="158" t="str">
        <f t="shared" si="498"/>
        <v/>
      </c>
    </row>
    <row r="3184" spans="1:63" ht="12" customHeight="1" x14ac:dyDescent="0.2">
      <c r="A3184" s="8"/>
      <c r="B3184" s="7"/>
      <c r="C3184" s="7"/>
      <c r="D3184" s="7"/>
      <c r="E3184" s="7"/>
      <c r="F3184" s="7"/>
      <c r="G3184" s="7"/>
      <c r="H3184" s="7"/>
      <c r="I3184" s="10"/>
      <c r="J3184" s="25"/>
      <c r="K3184" s="250"/>
      <c r="L3184" s="31"/>
      <c r="M3184" s="9"/>
      <c r="N3184" s="11" t="s">
        <v>25</v>
      </c>
      <c r="O3184" s="39"/>
      <c r="P3184" s="47"/>
      <c r="Q3184" s="13"/>
      <c r="R3184" s="248">
        <f t="shared" si="490"/>
        <v>0</v>
      </c>
      <c r="S3184" s="248">
        <f t="shared" si="491"/>
        <v>0</v>
      </c>
      <c r="T3184" s="248">
        <f t="shared" si="492"/>
        <v>0</v>
      </c>
      <c r="U3184" s="248">
        <f t="shared" si="493"/>
        <v>0</v>
      </c>
      <c r="V3184" s="13"/>
      <c r="W3184" s="7"/>
      <c r="AT3184" s="130"/>
      <c r="BF3184" s="33">
        <f t="shared" si="499"/>
        <v>41242</v>
      </c>
      <c r="BG3184" s="34">
        <f t="shared" si="494"/>
        <v>82.88000000000001</v>
      </c>
      <c r="BH3184" s="32">
        <f t="shared" si="495"/>
        <v>1</v>
      </c>
      <c r="BI3184" s="32">
        <f t="shared" si="496"/>
        <v>0</v>
      </c>
      <c r="BJ3184" s="69">
        <f t="shared" si="497"/>
        <v>0</v>
      </c>
      <c r="BK3184" s="158" t="str">
        <f t="shared" si="498"/>
        <v/>
      </c>
    </row>
    <row r="3185" spans="1:63" ht="12" customHeight="1" x14ac:dyDescent="0.2">
      <c r="A3185" s="8"/>
      <c r="B3185" s="7"/>
      <c r="C3185" s="7"/>
      <c r="D3185" s="7"/>
      <c r="E3185" s="7"/>
      <c r="F3185" s="7"/>
      <c r="G3185" s="7"/>
      <c r="H3185" s="7"/>
      <c r="I3185" s="10"/>
      <c r="J3185" s="25"/>
      <c r="K3185" s="250"/>
      <c r="L3185" s="31"/>
      <c r="M3185" s="9"/>
      <c r="N3185" s="11" t="s">
        <v>25</v>
      </c>
      <c r="O3185" s="39"/>
      <c r="P3185" s="47"/>
      <c r="Q3185" s="13"/>
      <c r="R3185" s="248">
        <f t="shared" si="490"/>
        <v>0</v>
      </c>
      <c r="S3185" s="248">
        <f t="shared" si="491"/>
        <v>0</v>
      </c>
      <c r="T3185" s="248">
        <f t="shared" si="492"/>
        <v>0</v>
      </c>
      <c r="U3185" s="248">
        <f t="shared" si="493"/>
        <v>0</v>
      </c>
      <c r="V3185" s="13"/>
      <c r="W3185" s="7"/>
      <c r="AT3185" s="130"/>
      <c r="BF3185" s="33">
        <f t="shared" si="499"/>
        <v>41242</v>
      </c>
      <c r="BG3185" s="34">
        <f t="shared" si="494"/>
        <v>82.88000000000001</v>
      </c>
      <c r="BH3185" s="32">
        <f t="shared" si="495"/>
        <v>1</v>
      </c>
      <c r="BI3185" s="32">
        <f t="shared" si="496"/>
        <v>0</v>
      </c>
      <c r="BJ3185" s="69">
        <f t="shared" si="497"/>
        <v>0</v>
      </c>
      <c r="BK3185" s="158" t="str">
        <f t="shared" si="498"/>
        <v/>
      </c>
    </row>
    <row r="3186" spans="1:63" ht="12" customHeight="1" x14ac:dyDescent="0.2">
      <c r="A3186" s="8"/>
      <c r="B3186" s="7"/>
      <c r="C3186" s="7"/>
      <c r="D3186" s="7"/>
      <c r="E3186" s="7"/>
      <c r="F3186" s="7"/>
      <c r="G3186" s="7"/>
      <c r="H3186" s="7"/>
      <c r="I3186" s="10"/>
      <c r="J3186" s="25"/>
      <c r="K3186" s="250"/>
      <c r="L3186" s="31"/>
      <c r="M3186" s="9"/>
      <c r="N3186" s="11" t="s">
        <v>25</v>
      </c>
      <c r="O3186" s="39"/>
      <c r="P3186" s="47"/>
      <c r="Q3186" s="13"/>
      <c r="R3186" s="248">
        <f t="shared" si="490"/>
        <v>0</v>
      </c>
      <c r="S3186" s="248">
        <f t="shared" si="491"/>
        <v>0</v>
      </c>
      <c r="T3186" s="248">
        <f t="shared" si="492"/>
        <v>0</v>
      </c>
      <c r="U3186" s="248">
        <f t="shared" si="493"/>
        <v>0</v>
      </c>
      <c r="V3186" s="13"/>
      <c r="W3186" s="7"/>
      <c r="AT3186" s="130"/>
      <c r="BF3186" s="33">
        <f t="shared" si="499"/>
        <v>41242</v>
      </c>
      <c r="BG3186" s="34">
        <f t="shared" si="494"/>
        <v>82.88000000000001</v>
      </c>
      <c r="BH3186" s="32">
        <f t="shared" si="495"/>
        <v>1</v>
      </c>
      <c r="BI3186" s="32">
        <f t="shared" si="496"/>
        <v>0</v>
      </c>
      <c r="BJ3186" s="69">
        <f t="shared" si="497"/>
        <v>0</v>
      </c>
      <c r="BK3186" s="158" t="str">
        <f t="shared" si="498"/>
        <v/>
      </c>
    </row>
    <row r="3187" spans="1:63" ht="12" customHeight="1" x14ac:dyDescent="0.2">
      <c r="A3187" s="8"/>
      <c r="B3187" s="7"/>
      <c r="C3187" s="7"/>
      <c r="D3187" s="7"/>
      <c r="E3187" s="7"/>
      <c r="F3187" s="7"/>
      <c r="G3187" s="7"/>
      <c r="H3187" s="7"/>
      <c r="I3187" s="10"/>
      <c r="J3187" s="25"/>
      <c r="K3187" s="250"/>
      <c r="L3187" s="31"/>
      <c r="M3187" s="9"/>
      <c r="N3187" s="11" t="s">
        <v>25</v>
      </c>
      <c r="O3187" s="39"/>
      <c r="P3187" s="47"/>
      <c r="Q3187" s="13"/>
      <c r="R3187" s="248">
        <f t="shared" si="490"/>
        <v>0</v>
      </c>
      <c r="S3187" s="248">
        <f t="shared" si="491"/>
        <v>0</v>
      </c>
      <c r="T3187" s="248">
        <f t="shared" si="492"/>
        <v>0</v>
      </c>
      <c r="U3187" s="248">
        <f t="shared" si="493"/>
        <v>0</v>
      </c>
      <c r="V3187" s="13"/>
      <c r="W3187" s="7"/>
      <c r="AT3187" s="130"/>
      <c r="BF3187" s="33">
        <f t="shared" si="499"/>
        <v>41242</v>
      </c>
      <c r="BG3187" s="34">
        <f t="shared" si="494"/>
        <v>82.88000000000001</v>
      </c>
      <c r="BH3187" s="32">
        <f t="shared" si="495"/>
        <v>1</v>
      </c>
      <c r="BI3187" s="32">
        <f t="shared" si="496"/>
        <v>0</v>
      </c>
      <c r="BJ3187" s="69">
        <f t="shared" si="497"/>
        <v>0</v>
      </c>
      <c r="BK3187" s="158" t="str">
        <f t="shared" si="498"/>
        <v/>
      </c>
    </row>
    <row r="3188" spans="1:63" ht="12" customHeight="1" x14ac:dyDescent="0.2">
      <c r="A3188" s="8"/>
      <c r="B3188" s="7"/>
      <c r="C3188" s="7"/>
      <c r="D3188" s="7"/>
      <c r="E3188" s="7"/>
      <c r="F3188" s="7"/>
      <c r="G3188" s="7"/>
      <c r="H3188" s="7"/>
      <c r="I3188" s="10"/>
      <c r="J3188" s="25"/>
      <c r="K3188" s="250"/>
      <c r="L3188" s="31"/>
      <c r="M3188" s="9"/>
      <c r="N3188" s="11" t="s">
        <v>25</v>
      </c>
      <c r="O3188" s="39"/>
      <c r="P3188" s="47"/>
      <c r="Q3188" s="13"/>
      <c r="R3188" s="248">
        <f t="shared" si="490"/>
        <v>0</v>
      </c>
      <c r="S3188" s="248">
        <f t="shared" si="491"/>
        <v>0</v>
      </c>
      <c r="T3188" s="248">
        <f t="shared" si="492"/>
        <v>0</v>
      </c>
      <c r="U3188" s="248">
        <f t="shared" si="493"/>
        <v>0</v>
      </c>
      <c r="V3188" s="13"/>
      <c r="W3188" s="7"/>
      <c r="AT3188" s="130"/>
      <c r="BF3188" s="33">
        <f t="shared" si="499"/>
        <v>41242</v>
      </c>
      <c r="BG3188" s="34">
        <f t="shared" si="494"/>
        <v>82.88000000000001</v>
      </c>
      <c r="BH3188" s="32">
        <f t="shared" si="495"/>
        <v>1</v>
      </c>
      <c r="BI3188" s="32">
        <f t="shared" si="496"/>
        <v>0</v>
      </c>
      <c r="BJ3188" s="69">
        <f t="shared" si="497"/>
        <v>0</v>
      </c>
      <c r="BK3188" s="158" t="str">
        <f t="shared" si="498"/>
        <v/>
      </c>
    </row>
    <row r="3189" spans="1:63" ht="12" customHeight="1" x14ac:dyDescent="0.2">
      <c r="A3189" s="8"/>
      <c r="B3189" s="7"/>
      <c r="C3189" s="7"/>
      <c r="D3189" s="7"/>
      <c r="E3189" s="7"/>
      <c r="F3189" s="7"/>
      <c r="G3189" s="7"/>
      <c r="H3189" s="7"/>
      <c r="I3189" s="10"/>
      <c r="J3189" s="25"/>
      <c r="K3189" s="250"/>
      <c r="L3189" s="31"/>
      <c r="M3189" s="9"/>
      <c r="N3189" s="11" t="s">
        <v>25</v>
      </c>
      <c r="O3189" s="39"/>
      <c r="P3189" s="47"/>
      <c r="Q3189" s="13"/>
      <c r="R3189" s="248">
        <f t="shared" si="490"/>
        <v>0</v>
      </c>
      <c r="S3189" s="248">
        <f t="shared" si="491"/>
        <v>0</v>
      </c>
      <c r="T3189" s="248">
        <f t="shared" si="492"/>
        <v>0</v>
      </c>
      <c r="U3189" s="248">
        <f t="shared" si="493"/>
        <v>0</v>
      </c>
      <c r="V3189" s="13"/>
      <c r="W3189" s="7"/>
      <c r="AT3189" s="130"/>
      <c r="BF3189" s="33">
        <f t="shared" si="499"/>
        <v>41242</v>
      </c>
      <c r="BG3189" s="34">
        <f t="shared" si="494"/>
        <v>82.88000000000001</v>
      </c>
      <c r="BH3189" s="32">
        <f t="shared" si="495"/>
        <v>1</v>
      </c>
      <c r="BI3189" s="32">
        <f t="shared" si="496"/>
        <v>0</v>
      </c>
      <c r="BJ3189" s="69">
        <f t="shared" si="497"/>
        <v>0</v>
      </c>
      <c r="BK3189" s="158" t="str">
        <f t="shared" si="498"/>
        <v/>
      </c>
    </row>
    <row r="3190" spans="1:63" ht="12" customHeight="1" x14ac:dyDescent="0.2">
      <c r="A3190" s="8"/>
      <c r="B3190" s="7"/>
      <c r="C3190" s="7"/>
      <c r="D3190" s="7"/>
      <c r="E3190" s="7"/>
      <c r="F3190" s="7"/>
      <c r="G3190" s="7"/>
      <c r="H3190" s="7"/>
      <c r="I3190" s="10"/>
      <c r="J3190" s="25"/>
      <c r="K3190" s="250"/>
      <c r="L3190" s="31"/>
      <c r="M3190" s="9"/>
      <c r="N3190" s="11" t="s">
        <v>25</v>
      </c>
      <c r="O3190" s="39"/>
      <c r="P3190" s="47"/>
      <c r="Q3190" s="13"/>
      <c r="R3190" s="248">
        <f t="shared" si="490"/>
        <v>0</v>
      </c>
      <c r="S3190" s="248">
        <f t="shared" si="491"/>
        <v>0</v>
      </c>
      <c r="T3190" s="248">
        <f t="shared" si="492"/>
        <v>0</v>
      </c>
      <c r="U3190" s="248">
        <f t="shared" si="493"/>
        <v>0</v>
      </c>
      <c r="V3190" s="13"/>
      <c r="W3190" s="7"/>
      <c r="AT3190" s="130"/>
      <c r="BF3190" s="33">
        <f t="shared" si="499"/>
        <v>41242</v>
      </c>
      <c r="BG3190" s="34">
        <f t="shared" si="494"/>
        <v>82.88000000000001</v>
      </c>
      <c r="BH3190" s="32">
        <f t="shared" si="495"/>
        <v>1</v>
      </c>
      <c r="BI3190" s="32">
        <f t="shared" si="496"/>
        <v>0</v>
      </c>
      <c r="BJ3190" s="69">
        <f t="shared" si="497"/>
        <v>0</v>
      </c>
      <c r="BK3190" s="158" t="str">
        <f t="shared" si="498"/>
        <v/>
      </c>
    </row>
    <row r="3191" spans="1:63" ht="12" customHeight="1" x14ac:dyDescent="0.2">
      <c r="A3191" s="8"/>
      <c r="B3191" s="7"/>
      <c r="C3191" s="7"/>
      <c r="D3191" s="7"/>
      <c r="E3191" s="7"/>
      <c r="F3191" s="7"/>
      <c r="G3191" s="7"/>
      <c r="H3191" s="7"/>
      <c r="I3191" s="10"/>
      <c r="J3191" s="25"/>
      <c r="K3191" s="250"/>
      <c r="L3191" s="31"/>
      <c r="M3191" s="9"/>
      <c r="N3191" s="11" t="s">
        <v>25</v>
      </c>
      <c r="O3191" s="39"/>
      <c r="P3191" s="47"/>
      <c r="Q3191" s="13"/>
      <c r="R3191" s="248">
        <f t="shared" si="490"/>
        <v>0</v>
      </c>
      <c r="S3191" s="248">
        <f t="shared" si="491"/>
        <v>0</v>
      </c>
      <c r="T3191" s="248">
        <f t="shared" si="492"/>
        <v>0</v>
      </c>
      <c r="U3191" s="248">
        <f t="shared" si="493"/>
        <v>0</v>
      </c>
      <c r="V3191" s="13"/>
      <c r="W3191" s="7"/>
      <c r="AT3191" s="130"/>
      <c r="BF3191" s="33">
        <f t="shared" si="499"/>
        <v>41242</v>
      </c>
      <c r="BG3191" s="34">
        <f t="shared" si="494"/>
        <v>82.88000000000001</v>
      </c>
      <c r="BH3191" s="32">
        <f t="shared" si="495"/>
        <v>1</v>
      </c>
      <c r="BI3191" s="32">
        <f t="shared" si="496"/>
        <v>0</v>
      </c>
      <c r="BJ3191" s="69">
        <f t="shared" si="497"/>
        <v>0</v>
      </c>
      <c r="BK3191" s="158" t="str">
        <f t="shared" si="498"/>
        <v/>
      </c>
    </row>
    <row r="3192" spans="1:63" ht="12" customHeight="1" x14ac:dyDescent="0.2">
      <c r="A3192" s="8"/>
      <c r="B3192" s="7"/>
      <c r="C3192" s="7"/>
      <c r="D3192" s="7"/>
      <c r="E3192" s="7"/>
      <c r="F3192" s="7"/>
      <c r="G3192" s="7"/>
      <c r="H3192" s="7"/>
      <c r="I3192" s="10"/>
      <c r="J3192" s="25"/>
      <c r="K3192" s="250"/>
      <c r="L3192" s="31"/>
      <c r="M3192" s="9"/>
      <c r="N3192" s="11" t="s">
        <v>25</v>
      </c>
      <c r="O3192" s="39"/>
      <c r="P3192" s="47"/>
      <c r="Q3192" s="13"/>
      <c r="R3192" s="248">
        <f t="shared" si="490"/>
        <v>0</v>
      </c>
      <c r="S3192" s="248">
        <f t="shared" si="491"/>
        <v>0</v>
      </c>
      <c r="T3192" s="248">
        <f t="shared" si="492"/>
        <v>0</v>
      </c>
      <c r="U3192" s="248">
        <f t="shared" si="493"/>
        <v>0</v>
      </c>
      <c r="V3192" s="13"/>
      <c r="W3192" s="7"/>
      <c r="AT3192" s="130"/>
      <c r="BF3192" s="33">
        <f t="shared" si="499"/>
        <v>41242</v>
      </c>
      <c r="BG3192" s="34">
        <f t="shared" si="494"/>
        <v>82.88000000000001</v>
      </c>
      <c r="BH3192" s="32">
        <f t="shared" si="495"/>
        <v>1</v>
      </c>
      <c r="BI3192" s="32">
        <f t="shared" si="496"/>
        <v>0</v>
      </c>
      <c r="BJ3192" s="69">
        <f t="shared" si="497"/>
        <v>0</v>
      </c>
      <c r="BK3192" s="158" t="str">
        <f t="shared" si="498"/>
        <v/>
      </c>
    </row>
    <row r="3193" spans="1:63" ht="12" customHeight="1" x14ac:dyDescent="0.2">
      <c r="A3193" s="8"/>
      <c r="B3193" s="7"/>
      <c r="C3193" s="7"/>
      <c r="D3193" s="7"/>
      <c r="E3193" s="7"/>
      <c r="F3193" s="7"/>
      <c r="G3193" s="7"/>
      <c r="H3193" s="7"/>
      <c r="I3193" s="10"/>
      <c r="J3193" s="25"/>
      <c r="K3193" s="250"/>
      <c r="L3193" s="31"/>
      <c r="M3193" s="9"/>
      <c r="N3193" s="11" t="s">
        <v>25</v>
      </c>
      <c r="O3193" s="39"/>
      <c r="P3193" s="47"/>
      <c r="Q3193" s="13"/>
      <c r="R3193" s="248">
        <f t="shared" si="490"/>
        <v>0</v>
      </c>
      <c r="S3193" s="248">
        <f t="shared" si="491"/>
        <v>0</v>
      </c>
      <c r="T3193" s="248">
        <f t="shared" si="492"/>
        <v>0</v>
      </c>
      <c r="U3193" s="248">
        <f t="shared" si="493"/>
        <v>0</v>
      </c>
      <c r="V3193" s="13"/>
      <c r="W3193" s="7"/>
      <c r="AT3193" s="130"/>
      <c r="BF3193" s="33">
        <f t="shared" si="499"/>
        <v>41242</v>
      </c>
      <c r="BG3193" s="34">
        <f t="shared" si="494"/>
        <v>82.88000000000001</v>
      </c>
      <c r="BH3193" s="32">
        <f t="shared" si="495"/>
        <v>1</v>
      </c>
      <c r="BI3193" s="32">
        <f t="shared" si="496"/>
        <v>0</v>
      </c>
      <c r="BJ3193" s="69">
        <f t="shared" si="497"/>
        <v>0</v>
      </c>
      <c r="BK3193" s="158" t="str">
        <f t="shared" si="498"/>
        <v/>
      </c>
    </row>
    <row r="3194" spans="1:63" ht="12" customHeight="1" x14ac:dyDescent="0.2">
      <c r="A3194" s="8"/>
      <c r="B3194" s="7"/>
      <c r="C3194" s="7"/>
      <c r="D3194" s="7"/>
      <c r="E3194" s="7"/>
      <c r="F3194" s="7"/>
      <c r="G3194" s="7"/>
      <c r="H3194" s="7"/>
      <c r="I3194" s="10"/>
      <c r="J3194" s="25"/>
      <c r="K3194" s="250"/>
      <c r="L3194" s="31"/>
      <c r="M3194" s="9"/>
      <c r="N3194" s="11" t="s">
        <v>25</v>
      </c>
      <c r="O3194" s="39"/>
      <c r="P3194" s="47"/>
      <c r="Q3194" s="13"/>
      <c r="R3194" s="248">
        <f t="shared" si="490"/>
        <v>0</v>
      </c>
      <c r="S3194" s="248">
        <f t="shared" si="491"/>
        <v>0</v>
      </c>
      <c r="T3194" s="248">
        <f t="shared" si="492"/>
        <v>0</v>
      </c>
      <c r="U3194" s="248">
        <f t="shared" si="493"/>
        <v>0</v>
      </c>
      <c r="V3194" s="13"/>
      <c r="W3194" s="7"/>
      <c r="AT3194" s="130"/>
      <c r="BF3194" s="33">
        <f t="shared" si="499"/>
        <v>41242</v>
      </c>
      <c r="BG3194" s="34">
        <f t="shared" si="494"/>
        <v>82.88000000000001</v>
      </c>
      <c r="BH3194" s="32">
        <f t="shared" si="495"/>
        <v>1</v>
      </c>
      <c r="BI3194" s="32">
        <f t="shared" si="496"/>
        <v>0</v>
      </c>
      <c r="BJ3194" s="69">
        <f t="shared" si="497"/>
        <v>0</v>
      </c>
      <c r="BK3194" s="158" t="str">
        <f t="shared" si="498"/>
        <v/>
      </c>
    </row>
    <row r="3195" spans="1:63" ht="12" customHeight="1" x14ac:dyDescent="0.2">
      <c r="A3195" s="8"/>
      <c r="B3195" s="7"/>
      <c r="C3195" s="7"/>
      <c r="D3195" s="7"/>
      <c r="E3195" s="7"/>
      <c r="F3195" s="7"/>
      <c r="G3195" s="7"/>
      <c r="H3195" s="7"/>
      <c r="I3195" s="10"/>
      <c r="J3195" s="25"/>
      <c r="K3195" s="250"/>
      <c r="L3195" s="31"/>
      <c r="M3195" s="9"/>
      <c r="N3195" s="11" t="s">
        <v>25</v>
      </c>
      <c r="O3195" s="39"/>
      <c r="P3195" s="47"/>
      <c r="Q3195" s="13"/>
      <c r="R3195" s="248">
        <f t="shared" si="490"/>
        <v>0</v>
      </c>
      <c r="S3195" s="248">
        <f t="shared" si="491"/>
        <v>0</v>
      </c>
      <c r="T3195" s="248">
        <f t="shared" si="492"/>
        <v>0</v>
      </c>
      <c r="U3195" s="248">
        <f t="shared" si="493"/>
        <v>0</v>
      </c>
      <c r="V3195" s="13"/>
      <c r="W3195" s="7"/>
      <c r="AT3195" s="130"/>
      <c r="BF3195" s="33">
        <f t="shared" si="499"/>
        <v>41242</v>
      </c>
      <c r="BG3195" s="34">
        <f t="shared" si="494"/>
        <v>82.88000000000001</v>
      </c>
      <c r="BH3195" s="32">
        <f t="shared" si="495"/>
        <v>1</v>
      </c>
      <c r="BI3195" s="32">
        <f t="shared" si="496"/>
        <v>0</v>
      </c>
      <c r="BJ3195" s="69">
        <f t="shared" si="497"/>
        <v>0</v>
      </c>
      <c r="BK3195" s="158" t="str">
        <f t="shared" si="498"/>
        <v/>
      </c>
    </row>
    <row r="3196" spans="1:63" ht="12" customHeight="1" x14ac:dyDescent="0.2">
      <c r="A3196" s="8"/>
      <c r="B3196" s="7"/>
      <c r="C3196" s="7"/>
      <c r="D3196" s="7"/>
      <c r="E3196" s="7"/>
      <c r="F3196" s="7"/>
      <c r="G3196" s="7"/>
      <c r="H3196" s="7"/>
      <c r="I3196" s="10"/>
      <c r="J3196" s="25"/>
      <c r="K3196" s="250"/>
      <c r="L3196" s="31"/>
      <c r="M3196" s="9"/>
      <c r="N3196" s="11" t="s">
        <v>25</v>
      </c>
      <c r="O3196" s="39"/>
      <c r="P3196" s="47"/>
      <c r="Q3196" s="13"/>
      <c r="R3196" s="248">
        <f t="shared" si="490"/>
        <v>0</v>
      </c>
      <c r="S3196" s="248">
        <f t="shared" si="491"/>
        <v>0</v>
      </c>
      <c r="T3196" s="248">
        <f t="shared" si="492"/>
        <v>0</v>
      </c>
      <c r="U3196" s="248">
        <f t="shared" si="493"/>
        <v>0</v>
      </c>
      <c r="V3196" s="13"/>
      <c r="W3196" s="7"/>
      <c r="AT3196" s="130"/>
      <c r="BF3196" s="33">
        <f t="shared" si="499"/>
        <v>41242</v>
      </c>
      <c r="BG3196" s="34">
        <f t="shared" si="494"/>
        <v>82.88000000000001</v>
      </c>
      <c r="BH3196" s="32">
        <f t="shared" si="495"/>
        <v>1</v>
      </c>
      <c r="BI3196" s="32">
        <f t="shared" si="496"/>
        <v>0</v>
      </c>
      <c r="BJ3196" s="69">
        <f t="shared" si="497"/>
        <v>0</v>
      </c>
      <c r="BK3196" s="158" t="str">
        <f t="shared" si="498"/>
        <v/>
      </c>
    </row>
    <row r="3197" spans="1:63" ht="12" customHeight="1" x14ac:dyDescent="0.2">
      <c r="A3197" s="8"/>
      <c r="B3197" s="7"/>
      <c r="C3197" s="7"/>
      <c r="D3197" s="7"/>
      <c r="E3197" s="7"/>
      <c r="F3197" s="7"/>
      <c r="G3197" s="7"/>
      <c r="H3197" s="7"/>
      <c r="I3197" s="10"/>
      <c r="J3197" s="25"/>
      <c r="K3197" s="250"/>
      <c r="L3197" s="31"/>
      <c r="M3197" s="9"/>
      <c r="N3197" s="11" t="s">
        <v>25</v>
      </c>
      <c r="O3197" s="39"/>
      <c r="P3197" s="47"/>
      <c r="Q3197" s="13"/>
      <c r="R3197" s="248">
        <f t="shared" si="490"/>
        <v>0</v>
      </c>
      <c r="S3197" s="248">
        <f t="shared" si="491"/>
        <v>0</v>
      </c>
      <c r="T3197" s="248">
        <f t="shared" si="492"/>
        <v>0</v>
      </c>
      <c r="U3197" s="248">
        <f t="shared" si="493"/>
        <v>0</v>
      </c>
      <c r="V3197" s="13"/>
      <c r="W3197" s="7"/>
      <c r="AT3197" s="130"/>
      <c r="BF3197" s="33">
        <f t="shared" si="499"/>
        <v>41242</v>
      </c>
      <c r="BG3197" s="34">
        <f t="shared" si="494"/>
        <v>82.88000000000001</v>
      </c>
      <c r="BH3197" s="32">
        <f t="shared" si="495"/>
        <v>1</v>
      </c>
      <c r="BI3197" s="32">
        <f t="shared" si="496"/>
        <v>0</v>
      </c>
      <c r="BJ3197" s="69">
        <f t="shared" si="497"/>
        <v>0</v>
      </c>
      <c r="BK3197" s="158" t="str">
        <f t="shared" si="498"/>
        <v/>
      </c>
    </row>
    <row r="3198" spans="1:63" ht="12" customHeight="1" x14ac:dyDescent="0.2">
      <c r="A3198" s="8"/>
      <c r="B3198" s="7"/>
      <c r="C3198" s="7"/>
      <c r="D3198" s="7"/>
      <c r="E3198" s="7"/>
      <c r="F3198" s="7"/>
      <c r="G3198" s="7"/>
      <c r="H3198" s="7"/>
      <c r="I3198" s="10"/>
      <c r="J3198" s="25"/>
      <c r="K3198" s="250"/>
      <c r="L3198" s="31"/>
      <c r="M3198" s="9"/>
      <c r="N3198" s="11" t="s">
        <v>25</v>
      </c>
      <c r="O3198" s="39"/>
      <c r="P3198" s="47"/>
      <c r="Q3198" s="13"/>
      <c r="R3198" s="248">
        <f t="shared" si="490"/>
        <v>0</v>
      </c>
      <c r="S3198" s="248">
        <f t="shared" si="491"/>
        <v>0</v>
      </c>
      <c r="T3198" s="248">
        <f t="shared" si="492"/>
        <v>0</v>
      </c>
      <c r="U3198" s="248">
        <f t="shared" si="493"/>
        <v>0</v>
      </c>
      <c r="V3198" s="13"/>
      <c r="W3198" s="7"/>
      <c r="AT3198" s="130"/>
      <c r="BF3198" s="33">
        <f t="shared" si="499"/>
        <v>41242</v>
      </c>
      <c r="BG3198" s="34">
        <f t="shared" si="494"/>
        <v>82.88000000000001</v>
      </c>
      <c r="BH3198" s="32">
        <f t="shared" si="495"/>
        <v>1</v>
      </c>
      <c r="BI3198" s="32">
        <f t="shared" si="496"/>
        <v>0</v>
      </c>
      <c r="BJ3198" s="69">
        <f t="shared" si="497"/>
        <v>0</v>
      </c>
      <c r="BK3198" s="158" t="str">
        <f t="shared" si="498"/>
        <v/>
      </c>
    </row>
    <row r="3199" spans="1:63" ht="12" customHeight="1" x14ac:dyDescent="0.2">
      <c r="A3199" s="8"/>
      <c r="B3199" s="7"/>
      <c r="C3199" s="7"/>
      <c r="D3199" s="7"/>
      <c r="E3199" s="7"/>
      <c r="F3199" s="7"/>
      <c r="G3199" s="7"/>
      <c r="H3199" s="7"/>
      <c r="I3199" s="10"/>
      <c r="J3199" s="25"/>
      <c r="K3199" s="250"/>
      <c r="L3199" s="31"/>
      <c r="M3199" s="9"/>
      <c r="N3199" s="11" t="s">
        <v>25</v>
      </c>
      <c r="O3199" s="39"/>
      <c r="P3199" s="47"/>
      <c r="Q3199" s="13"/>
      <c r="R3199" s="248">
        <f t="shared" si="490"/>
        <v>0</v>
      </c>
      <c r="S3199" s="248">
        <f t="shared" si="491"/>
        <v>0</v>
      </c>
      <c r="T3199" s="248">
        <f t="shared" si="492"/>
        <v>0</v>
      </c>
      <c r="U3199" s="248">
        <f t="shared" si="493"/>
        <v>0</v>
      </c>
      <c r="V3199" s="13"/>
      <c r="W3199" s="7"/>
      <c r="AT3199" s="130"/>
      <c r="BF3199" s="33">
        <f t="shared" si="499"/>
        <v>41242</v>
      </c>
      <c r="BG3199" s="34">
        <f t="shared" si="494"/>
        <v>82.88000000000001</v>
      </c>
      <c r="BH3199" s="32">
        <f t="shared" si="495"/>
        <v>1</v>
      </c>
      <c r="BI3199" s="32">
        <f t="shared" si="496"/>
        <v>0</v>
      </c>
      <c r="BJ3199" s="69">
        <f t="shared" si="497"/>
        <v>0</v>
      </c>
      <c r="BK3199" s="158" t="str">
        <f t="shared" si="498"/>
        <v/>
      </c>
    </row>
    <row r="3200" spans="1:63" ht="12" customHeight="1" x14ac:dyDescent="0.2">
      <c r="A3200" s="8"/>
      <c r="B3200" s="7"/>
      <c r="C3200" s="7"/>
      <c r="D3200" s="7"/>
      <c r="E3200" s="7"/>
      <c r="F3200" s="7"/>
      <c r="G3200" s="7"/>
      <c r="H3200" s="7"/>
      <c r="I3200" s="10"/>
      <c r="J3200" s="25"/>
      <c r="K3200" s="250"/>
      <c r="L3200" s="31"/>
      <c r="M3200" s="9"/>
      <c r="N3200" s="11" t="s">
        <v>25</v>
      </c>
      <c r="O3200" s="39"/>
      <c r="P3200" s="47"/>
      <c r="Q3200" s="13"/>
      <c r="R3200" s="248">
        <f t="shared" si="490"/>
        <v>0</v>
      </c>
      <c r="S3200" s="248">
        <f t="shared" si="491"/>
        <v>0</v>
      </c>
      <c r="T3200" s="248">
        <f t="shared" si="492"/>
        <v>0</v>
      </c>
      <c r="U3200" s="248">
        <f t="shared" si="493"/>
        <v>0</v>
      </c>
      <c r="V3200" s="13"/>
      <c r="W3200" s="7"/>
      <c r="AT3200" s="130"/>
      <c r="BF3200" s="33">
        <f t="shared" si="499"/>
        <v>41242</v>
      </c>
      <c r="BG3200" s="34">
        <f t="shared" si="494"/>
        <v>82.88000000000001</v>
      </c>
      <c r="BH3200" s="32">
        <f t="shared" si="495"/>
        <v>1</v>
      </c>
      <c r="BI3200" s="32">
        <f t="shared" si="496"/>
        <v>0</v>
      </c>
      <c r="BJ3200" s="69">
        <f t="shared" si="497"/>
        <v>0</v>
      </c>
      <c r="BK3200" s="158" t="str">
        <f t="shared" si="498"/>
        <v/>
      </c>
    </row>
    <row r="3201" spans="1:63" ht="12" customHeight="1" x14ac:dyDescent="0.2">
      <c r="A3201" s="8"/>
      <c r="B3201" s="7"/>
      <c r="C3201" s="7"/>
      <c r="D3201" s="7"/>
      <c r="E3201" s="7"/>
      <c r="F3201" s="7"/>
      <c r="G3201" s="7"/>
      <c r="H3201" s="7"/>
      <c r="I3201" s="10"/>
      <c r="J3201" s="25"/>
      <c r="K3201" s="250"/>
      <c r="L3201" s="31"/>
      <c r="M3201" s="9"/>
      <c r="N3201" s="11" t="s">
        <v>25</v>
      </c>
      <c r="O3201" s="39"/>
      <c r="P3201" s="47"/>
      <c r="Q3201" s="13"/>
      <c r="R3201" s="248">
        <f t="shared" si="490"/>
        <v>0</v>
      </c>
      <c r="S3201" s="248">
        <f t="shared" si="491"/>
        <v>0</v>
      </c>
      <c r="T3201" s="248">
        <f t="shared" si="492"/>
        <v>0</v>
      </c>
      <c r="U3201" s="248">
        <f t="shared" si="493"/>
        <v>0</v>
      </c>
      <c r="V3201" s="13"/>
      <c r="W3201" s="7"/>
      <c r="AT3201" s="130"/>
      <c r="BF3201" s="33">
        <f t="shared" si="499"/>
        <v>41242</v>
      </c>
      <c r="BG3201" s="34">
        <f t="shared" si="494"/>
        <v>82.88000000000001</v>
      </c>
      <c r="BH3201" s="32">
        <f t="shared" si="495"/>
        <v>1</v>
      </c>
      <c r="BI3201" s="32">
        <f t="shared" si="496"/>
        <v>0</v>
      </c>
      <c r="BJ3201" s="69">
        <f t="shared" si="497"/>
        <v>0</v>
      </c>
      <c r="BK3201" s="158" t="str">
        <f t="shared" si="498"/>
        <v/>
      </c>
    </row>
    <row r="3202" spans="1:63" ht="12" customHeight="1" x14ac:dyDescent="0.2">
      <c r="A3202" s="8"/>
      <c r="B3202" s="7"/>
      <c r="C3202" s="7"/>
      <c r="D3202" s="7"/>
      <c r="E3202" s="7"/>
      <c r="F3202" s="7"/>
      <c r="G3202" s="7"/>
      <c r="H3202" s="7"/>
      <c r="I3202" s="10"/>
      <c r="J3202" s="25"/>
      <c r="K3202" s="250"/>
      <c r="L3202" s="31"/>
      <c r="M3202" s="9"/>
      <c r="N3202" s="11" t="s">
        <v>25</v>
      </c>
      <c r="O3202" s="39"/>
      <c r="P3202" s="47"/>
      <c r="Q3202" s="13"/>
      <c r="R3202" s="248">
        <f t="shared" si="490"/>
        <v>0</v>
      </c>
      <c r="S3202" s="248">
        <f t="shared" si="491"/>
        <v>0</v>
      </c>
      <c r="T3202" s="248">
        <f t="shared" si="492"/>
        <v>0</v>
      </c>
      <c r="U3202" s="248">
        <f t="shared" si="493"/>
        <v>0</v>
      </c>
      <c r="V3202" s="13"/>
      <c r="W3202" s="7"/>
      <c r="AT3202" s="130"/>
      <c r="BF3202" s="33">
        <f t="shared" si="499"/>
        <v>41242</v>
      </c>
      <c r="BG3202" s="34">
        <f t="shared" si="494"/>
        <v>82.88000000000001</v>
      </c>
      <c r="BH3202" s="32">
        <f t="shared" si="495"/>
        <v>1</v>
      </c>
      <c r="BI3202" s="32">
        <f t="shared" si="496"/>
        <v>0</v>
      </c>
      <c r="BJ3202" s="69">
        <f t="shared" si="497"/>
        <v>0</v>
      </c>
      <c r="BK3202" s="158" t="str">
        <f t="shared" si="498"/>
        <v/>
      </c>
    </row>
    <row r="3203" spans="1:63" ht="12" customHeight="1" x14ac:dyDescent="0.2">
      <c r="A3203" s="8"/>
      <c r="B3203" s="7"/>
      <c r="C3203" s="7"/>
      <c r="D3203" s="7"/>
      <c r="E3203" s="7"/>
      <c r="F3203" s="7"/>
      <c r="G3203" s="7"/>
      <c r="H3203" s="7"/>
      <c r="I3203" s="10"/>
      <c r="J3203" s="25"/>
      <c r="K3203" s="250"/>
      <c r="L3203" s="31"/>
      <c r="M3203" s="9"/>
      <c r="N3203" s="11" t="s">
        <v>25</v>
      </c>
      <c r="O3203" s="39"/>
      <c r="P3203" s="47"/>
      <c r="Q3203" s="13"/>
      <c r="R3203" s="248">
        <f t="shared" si="490"/>
        <v>0</v>
      </c>
      <c r="S3203" s="248">
        <f t="shared" si="491"/>
        <v>0</v>
      </c>
      <c r="T3203" s="248">
        <f t="shared" si="492"/>
        <v>0</v>
      </c>
      <c r="U3203" s="248">
        <f t="shared" si="493"/>
        <v>0</v>
      </c>
      <c r="V3203" s="13"/>
      <c r="W3203" s="7"/>
      <c r="AT3203" s="130"/>
      <c r="BF3203" s="33">
        <f t="shared" si="499"/>
        <v>41242</v>
      </c>
      <c r="BG3203" s="34">
        <f t="shared" si="494"/>
        <v>82.88000000000001</v>
      </c>
      <c r="BH3203" s="32">
        <f t="shared" si="495"/>
        <v>1</v>
      </c>
      <c r="BI3203" s="32">
        <f t="shared" si="496"/>
        <v>0</v>
      </c>
      <c r="BJ3203" s="69">
        <f t="shared" si="497"/>
        <v>0</v>
      </c>
      <c r="BK3203" s="158" t="str">
        <f t="shared" si="498"/>
        <v/>
      </c>
    </row>
    <row r="3204" spans="1:63" ht="12" customHeight="1" x14ac:dyDescent="0.2">
      <c r="A3204" s="8"/>
      <c r="B3204" s="7"/>
      <c r="C3204" s="7"/>
      <c r="D3204" s="7"/>
      <c r="E3204" s="7"/>
      <c r="F3204" s="7"/>
      <c r="G3204" s="7"/>
      <c r="H3204" s="7"/>
      <c r="I3204" s="10"/>
      <c r="J3204" s="25"/>
      <c r="K3204" s="250"/>
      <c r="L3204" s="31"/>
      <c r="M3204" s="9"/>
      <c r="N3204" s="11" t="s">
        <v>25</v>
      </c>
      <c r="O3204" s="39"/>
      <c r="P3204" s="47"/>
      <c r="Q3204" s="13"/>
      <c r="R3204" s="248">
        <f t="shared" si="490"/>
        <v>0</v>
      </c>
      <c r="S3204" s="248">
        <f t="shared" si="491"/>
        <v>0</v>
      </c>
      <c r="T3204" s="248">
        <f t="shared" si="492"/>
        <v>0</v>
      </c>
      <c r="U3204" s="248">
        <f t="shared" si="493"/>
        <v>0</v>
      </c>
      <c r="V3204" s="13"/>
      <c r="W3204" s="7"/>
      <c r="AT3204" s="130"/>
      <c r="BF3204" s="33">
        <f t="shared" si="499"/>
        <v>41242</v>
      </c>
      <c r="BG3204" s="34">
        <f t="shared" si="494"/>
        <v>82.88000000000001</v>
      </c>
      <c r="BH3204" s="32">
        <f t="shared" si="495"/>
        <v>1</v>
      </c>
      <c r="BI3204" s="32">
        <f t="shared" si="496"/>
        <v>0</v>
      </c>
      <c r="BJ3204" s="69">
        <f t="shared" si="497"/>
        <v>0</v>
      </c>
      <c r="BK3204" s="158" t="str">
        <f t="shared" si="498"/>
        <v/>
      </c>
    </row>
    <row r="3205" spans="1:63" ht="12" customHeight="1" x14ac:dyDescent="0.2">
      <c r="A3205" s="8"/>
      <c r="B3205" s="7"/>
      <c r="C3205" s="7"/>
      <c r="D3205" s="7"/>
      <c r="E3205" s="7"/>
      <c r="F3205" s="7"/>
      <c r="G3205" s="7"/>
      <c r="H3205" s="7"/>
      <c r="I3205" s="10"/>
      <c r="J3205" s="25"/>
      <c r="K3205" s="250"/>
      <c r="L3205" s="31"/>
      <c r="M3205" s="9"/>
      <c r="N3205" s="11" t="s">
        <v>25</v>
      </c>
      <c r="O3205" s="39"/>
      <c r="P3205" s="47"/>
      <c r="Q3205" s="13"/>
      <c r="R3205" s="248">
        <f t="shared" si="490"/>
        <v>0</v>
      </c>
      <c r="S3205" s="248">
        <f t="shared" si="491"/>
        <v>0</v>
      </c>
      <c r="T3205" s="248">
        <f t="shared" si="492"/>
        <v>0</v>
      </c>
      <c r="U3205" s="248">
        <f t="shared" si="493"/>
        <v>0</v>
      </c>
      <c r="V3205" s="13"/>
      <c r="W3205" s="7"/>
      <c r="AT3205" s="130"/>
      <c r="BF3205" s="33">
        <f t="shared" si="499"/>
        <v>41242</v>
      </c>
      <c r="BG3205" s="34">
        <f t="shared" si="494"/>
        <v>82.88000000000001</v>
      </c>
      <c r="BH3205" s="32">
        <f t="shared" si="495"/>
        <v>1</v>
      </c>
      <c r="BI3205" s="32">
        <f t="shared" si="496"/>
        <v>0</v>
      </c>
      <c r="BJ3205" s="69">
        <f t="shared" si="497"/>
        <v>0</v>
      </c>
      <c r="BK3205" s="158" t="str">
        <f t="shared" si="498"/>
        <v/>
      </c>
    </row>
    <row r="3206" spans="1:63" ht="12" customHeight="1" x14ac:dyDescent="0.2">
      <c r="A3206" s="8"/>
      <c r="B3206" s="7"/>
      <c r="C3206" s="7"/>
      <c r="D3206" s="7"/>
      <c r="E3206" s="7"/>
      <c r="F3206" s="7"/>
      <c r="G3206" s="7"/>
      <c r="H3206" s="7"/>
      <c r="I3206" s="10"/>
      <c r="J3206" s="25"/>
      <c r="K3206" s="250"/>
      <c r="L3206" s="31"/>
      <c r="M3206" s="9"/>
      <c r="N3206" s="11" t="s">
        <v>25</v>
      </c>
      <c r="O3206" s="39"/>
      <c r="P3206" s="47"/>
      <c r="Q3206" s="13"/>
      <c r="R3206" s="248">
        <f t="shared" si="490"/>
        <v>0</v>
      </c>
      <c r="S3206" s="248">
        <f t="shared" si="491"/>
        <v>0</v>
      </c>
      <c r="T3206" s="248">
        <f t="shared" si="492"/>
        <v>0</v>
      </c>
      <c r="U3206" s="248">
        <f t="shared" si="493"/>
        <v>0</v>
      </c>
      <c r="V3206" s="13"/>
      <c r="W3206" s="7"/>
      <c r="AT3206" s="130"/>
      <c r="BF3206" s="33">
        <f t="shared" si="499"/>
        <v>41242</v>
      </c>
      <c r="BG3206" s="34">
        <f t="shared" si="494"/>
        <v>82.88000000000001</v>
      </c>
      <c r="BH3206" s="32">
        <f t="shared" si="495"/>
        <v>1</v>
      </c>
      <c r="BI3206" s="32">
        <f t="shared" si="496"/>
        <v>0</v>
      </c>
      <c r="BJ3206" s="69">
        <f t="shared" si="497"/>
        <v>0</v>
      </c>
      <c r="BK3206" s="158" t="str">
        <f t="shared" si="498"/>
        <v/>
      </c>
    </row>
    <row r="3207" spans="1:63" ht="12" customHeight="1" x14ac:dyDescent="0.2">
      <c r="A3207" s="8"/>
      <c r="B3207" s="7"/>
      <c r="C3207" s="7"/>
      <c r="D3207" s="7"/>
      <c r="E3207" s="7"/>
      <c r="F3207" s="7"/>
      <c r="G3207" s="7"/>
      <c r="H3207" s="7"/>
      <c r="I3207" s="10"/>
      <c r="J3207" s="25"/>
      <c r="K3207" s="250"/>
      <c r="L3207" s="31"/>
      <c r="M3207" s="9"/>
      <c r="N3207" s="11" t="s">
        <v>25</v>
      </c>
      <c r="O3207" s="39"/>
      <c r="P3207" s="47"/>
      <c r="Q3207" s="13"/>
      <c r="R3207" s="248">
        <f t="shared" si="490"/>
        <v>0</v>
      </c>
      <c r="S3207" s="248">
        <f t="shared" si="491"/>
        <v>0</v>
      </c>
      <c r="T3207" s="248">
        <f t="shared" si="492"/>
        <v>0</v>
      </c>
      <c r="U3207" s="248">
        <f t="shared" si="493"/>
        <v>0</v>
      </c>
      <c r="V3207" s="13"/>
      <c r="W3207" s="7"/>
      <c r="AT3207" s="130"/>
      <c r="BF3207" s="33">
        <f t="shared" si="499"/>
        <v>41242</v>
      </c>
      <c r="BG3207" s="34">
        <f t="shared" si="494"/>
        <v>82.88000000000001</v>
      </c>
      <c r="BH3207" s="32">
        <f t="shared" si="495"/>
        <v>1</v>
      </c>
      <c r="BI3207" s="32">
        <f t="shared" si="496"/>
        <v>0</v>
      </c>
      <c r="BJ3207" s="69">
        <f t="shared" si="497"/>
        <v>0</v>
      </c>
      <c r="BK3207" s="158" t="str">
        <f t="shared" si="498"/>
        <v/>
      </c>
    </row>
    <row r="3208" spans="1:63" ht="12" customHeight="1" x14ac:dyDescent="0.2">
      <c r="A3208" s="8"/>
      <c r="B3208" s="7"/>
      <c r="C3208" s="7"/>
      <c r="D3208" s="7"/>
      <c r="E3208" s="7"/>
      <c r="F3208" s="7"/>
      <c r="G3208" s="7"/>
      <c r="H3208" s="7"/>
      <c r="I3208" s="10"/>
      <c r="J3208" s="25"/>
      <c r="K3208" s="250"/>
      <c r="L3208" s="31"/>
      <c r="M3208" s="9"/>
      <c r="N3208" s="11" t="s">
        <v>25</v>
      </c>
      <c r="O3208" s="39"/>
      <c r="P3208" s="47"/>
      <c r="Q3208" s="13"/>
      <c r="R3208" s="248">
        <f t="shared" si="490"/>
        <v>0</v>
      </c>
      <c r="S3208" s="248">
        <f t="shared" si="491"/>
        <v>0</v>
      </c>
      <c r="T3208" s="248">
        <f t="shared" si="492"/>
        <v>0</v>
      </c>
      <c r="U3208" s="248">
        <f t="shared" si="493"/>
        <v>0</v>
      </c>
      <c r="V3208" s="13"/>
      <c r="W3208" s="7"/>
      <c r="AT3208" s="130"/>
      <c r="BF3208" s="33">
        <f t="shared" si="499"/>
        <v>41242</v>
      </c>
      <c r="BG3208" s="34">
        <f t="shared" si="494"/>
        <v>82.88000000000001</v>
      </c>
      <c r="BH3208" s="32">
        <f t="shared" si="495"/>
        <v>1</v>
      </c>
      <c r="BI3208" s="32">
        <f t="shared" si="496"/>
        <v>0</v>
      </c>
      <c r="BJ3208" s="69">
        <f t="shared" si="497"/>
        <v>0</v>
      </c>
      <c r="BK3208" s="158" t="str">
        <f t="shared" si="498"/>
        <v/>
      </c>
    </row>
    <row r="3209" spans="1:63" ht="12" customHeight="1" x14ac:dyDescent="0.2">
      <c r="A3209" s="8"/>
      <c r="B3209" s="7"/>
      <c r="C3209" s="7"/>
      <c r="D3209" s="7"/>
      <c r="E3209" s="7"/>
      <c r="F3209" s="7"/>
      <c r="G3209" s="7"/>
      <c r="H3209" s="7"/>
      <c r="I3209" s="10"/>
      <c r="J3209" s="25"/>
      <c r="K3209" s="250"/>
      <c r="L3209" s="31"/>
      <c r="M3209" s="9"/>
      <c r="N3209" s="11" t="s">
        <v>25</v>
      </c>
      <c r="O3209" s="39"/>
      <c r="P3209" s="47"/>
      <c r="Q3209" s="13"/>
      <c r="R3209" s="248">
        <f t="shared" si="490"/>
        <v>0</v>
      </c>
      <c r="S3209" s="248">
        <f t="shared" si="491"/>
        <v>0</v>
      </c>
      <c r="T3209" s="248">
        <f t="shared" si="492"/>
        <v>0</v>
      </c>
      <c r="U3209" s="248">
        <f t="shared" si="493"/>
        <v>0</v>
      </c>
      <c r="V3209" s="13"/>
      <c r="W3209" s="7"/>
      <c r="AT3209" s="130"/>
      <c r="BF3209" s="33">
        <f t="shared" si="499"/>
        <v>41242</v>
      </c>
      <c r="BG3209" s="34">
        <f t="shared" si="494"/>
        <v>82.88000000000001</v>
      </c>
      <c r="BH3209" s="32">
        <f t="shared" si="495"/>
        <v>1</v>
      </c>
      <c r="BI3209" s="32">
        <f t="shared" si="496"/>
        <v>0</v>
      </c>
      <c r="BJ3209" s="69">
        <f t="shared" si="497"/>
        <v>0</v>
      </c>
      <c r="BK3209" s="158" t="str">
        <f t="shared" si="498"/>
        <v/>
      </c>
    </row>
    <row r="3210" spans="1:63" ht="12" customHeight="1" x14ac:dyDescent="0.2">
      <c r="A3210" s="8"/>
      <c r="B3210" s="7"/>
      <c r="C3210" s="7"/>
      <c r="D3210" s="7"/>
      <c r="E3210" s="7"/>
      <c r="F3210" s="7"/>
      <c r="G3210" s="7"/>
      <c r="H3210" s="7"/>
      <c r="I3210" s="10"/>
      <c r="J3210" s="25"/>
      <c r="K3210" s="250"/>
      <c r="L3210" s="31"/>
      <c r="M3210" s="9"/>
      <c r="N3210" s="11" t="s">
        <v>25</v>
      </c>
      <c r="O3210" s="39"/>
      <c r="P3210" s="47"/>
      <c r="Q3210" s="13"/>
      <c r="R3210" s="248">
        <f t="shared" si="490"/>
        <v>0</v>
      </c>
      <c r="S3210" s="248">
        <f t="shared" si="491"/>
        <v>0</v>
      </c>
      <c r="T3210" s="248">
        <f t="shared" si="492"/>
        <v>0</v>
      </c>
      <c r="U3210" s="248">
        <f t="shared" si="493"/>
        <v>0</v>
      </c>
      <c r="V3210" s="13"/>
      <c r="W3210" s="7"/>
      <c r="AT3210" s="130"/>
      <c r="BF3210" s="33">
        <f t="shared" si="499"/>
        <v>41242</v>
      </c>
      <c r="BG3210" s="34">
        <f t="shared" si="494"/>
        <v>82.88000000000001</v>
      </c>
      <c r="BH3210" s="32">
        <f t="shared" si="495"/>
        <v>1</v>
      </c>
      <c r="BI3210" s="32">
        <f t="shared" si="496"/>
        <v>0</v>
      </c>
      <c r="BJ3210" s="69">
        <f t="shared" si="497"/>
        <v>0</v>
      </c>
      <c r="BK3210" s="158" t="str">
        <f t="shared" si="498"/>
        <v/>
      </c>
    </row>
    <row r="3211" spans="1:63" ht="12" customHeight="1" x14ac:dyDescent="0.2">
      <c r="A3211" s="8"/>
      <c r="B3211" s="7"/>
      <c r="C3211" s="7"/>
      <c r="D3211" s="7"/>
      <c r="E3211" s="7"/>
      <c r="F3211" s="7"/>
      <c r="G3211" s="7"/>
      <c r="H3211" s="7"/>
      <c r="I3211" s="10"/>
      <c r="J3211" s="25"/>
      <c r="K3211" s="250"/>
      <c r="L3211" s="31"/>
      <c r="M3211" s="9"/>
      <c r="N3211" s="11" t="s">
        <v>25</v>
      </c>
      <c r="O3211" s="39"/>
      <c r="P3211" s="47"/>
      <c r="Q3211" s="13"/>
      <c r="R3211" s="248">
        <f t="shared" ref="R3211:R3274" si="500">IF(N3211&lt;&gt;"M",ROUND(IF(M3211&lt;&gt;"Y",IF(P3211&lt;&gt;"Y",K3211,K3211*(BH3211-1)),0),ROUNDING),"")</f>
        <v>0</v>
      </c>
      <c r="S3211" s="248">
        <f t="shared" ref="S3211:S3274" si="501">IF(N3211&lt;&gt;"M",ROUND(IF(O3211&gt;0,IF(M3211="Y",BI3211*(1-O3211),IF(BI3211&gt;R3211,R3211 + (BI3211 - R3211)*(1-O3211),BI3211)),BI3211),ROUNDING),"")</f>
        <v>0</v>
      </c>
      <c r="T3211" s="248">
        <f t="shared" ref="T3211:T3274" si="502">IF(N3211&lt;&gt;"M",ROUND(IF(O3211&gt;0,IF(M3211="Y",BJ3211*(1-O3211),IF(BJ3211&gt;R3211,R3211 + (BJ3211 - R3211)*(1-O3211),BJ3211)),BJ3211),ROUNDING),"")</f>
        <v>0</v>
      </c>
      <c r="U3211" s="248">
        <f t="shared" ref="U3211:U3274" si="503">IF(N3211&lt;&gt;"M",ROUND(IF(OR(N3211="P",N3211=""),0,IF(OR(M3211="N",M3211=""),T3211-R3211,T3211)),ROUNDING),"")</f>
        <v>0</v>
      </c>
      <c r="V3211" s="13"/>
      <c r="W3211" s="7"/>
      <c r="AT3211" s="130"/>
      <c r="BF3211" s="33">
        <f t="shared" si="499"/>
        <v>41242</v>
      </c>
      <c r="BG3211" s="34">
        <f t="shared" ref="BG3211:BG3274" si="504">IF(N3211&lt;&gt;"M",BG3210+U3211,BG3210)</f>
        <v>82.88000000000001</v>
      </c>
      <c r="BH3211" s="32">
        <f t="shared" ref="BH3211:BH3274" si="505">IF(L3211&lt;&gt;"",IF(ODDS_TYPE=1,L3211,IF(ODDS_TYPE=2,IF(L3211&gt;0,1+L3211/100,IF(L3211&lt;0,1-100/L3211,1)),IF(ODDS_TYPE=3,1+L3211,IF(ODDS_TYPE=4,1+L3211,IF(ODDS_TYPE=5,IF(L3211&gt;0,1+L3211,1-1/L3211),IF(ODDS_TYPE=6,IF(L3211&gt;=0,L3211+1,1-1/L3211),1)))))),1)</f>
        <v>1</v>
      </c>
      <c r="BI3211" s="32">
        <f t="shared" ref="BI3211:BI3274" si="506">IF(P3211&lt;&gt;"Y",IF(M3211&lt;&gt;"Y",K3211*BH3211,K3211*BH3211 - K3211),IF(M3211&lt;&gt;"Y",K3211*BH3211,K3211))</f>
        <v>0</v>
      </c>
      <c r="BJ3211" s="69">
        <f t="shared" ref="BJ3211:BJ3274" si="507">IF(P3211&lt;&gt;"Y",
IF(M3211&lt;&gt;"Y",
IF(N3211="Y",K3211*BH3211,IF(N3211="P",0,IF(OR(N3211="R",N3211="PU"),K3211,IF(N3211="H",K3211*BH3211*0.5,IF(N3211="HW",K3211*0.5*(1 + BH3211),IF(N3211="HL",K3211*0.5,0)))))),
IF(N3211="Y",K3211*BH3211 - K3211,IF(N3211="P",0,IF(OR(N3211="R",N3211="PU"),0,IF(N3211="H",IF(BH3211&gt;2,0.5*K3211*BH3211 - K3211,0),IF(N3211="HW",K3211*0.5*(1 + BH3211) - K3211,IF(N3211="HL",0,0))))))),
IF(M3211&lt;&gt;"Y",
IF(N3211="Y",K3211*BH3211,IF(N3211="P",0,IF(OR(N3211="R",N3211="PU"),K3211*(BH3211-1),IF(N3211="H",K3211*BH3211*0.5,IF(N3211="HW",K3211*(BH3211-1)*0.5,IF(N3211="HL",K3211*BH3211 - K3211*0.5,0)))))),
IF(N3211="Y",K3211,IF(N3211="P",0,IF(OR(N3211="R",N3211="PU"),0,IF(N3211="H",IF(BH3211&lt;2,K3211*BH3211*0.5 - K3211*(BH3211-1),0),IF(N3211="HW",0,IF(N3211="HL",K3211*0.5,0)))))))
)</f>
        <v>0</v>
      </c>
      <c r="BK3211" s="158" t="str">
        <f t="shared" ref="BK3211:BK3274" si="508">IF(FILT_M=1,IF(LEN(C3211)&gt;0,C3211,""),IF(FILT_M=2,IF(LEN(E3211)&gt;0,E3211,""),IF(FILT_M=3,IF(LEN(F3211)&gt;0,F3211,""),IF(FILT_M=4,IF(LEN(G3211)&gt;0,G3211,""),""))))</f>
        <v/>
      </c>
    </row>
    <row r="3212" spans="1:63" ht="12" customHeight="1" x14ac:dyDescent="0.2">
      <c r="A3212" s="8"/>
      <c r="B3212" s="7"/>
      <c r="C3212" s="7"/>
      <c r="D3212" s="7"/>
      <c r="E3212" s="7"/>
      <c r="F3212" s="7"/>
      <c r="G3212" s="7"/>
      <c r="H3212" s="7"/>
      <c r="I3212" s="10"/>
      <c r="J3212" s="25"/>
      <c r="K3212" s="250"/>
      <c r="L3212" s="31"/>
      <c r="M3212" s="9"/>
      <c r="N3212" s="11" t="s">
        <v>25</v>
      </c>
      <c r="O3212" s="39"/>
      <c r="P3212" s="47"/>
      <c r="Q3212" s="13"/>
      <c r="R3212" s="248">
        <f t="shared" si="500"/>
        <v>0</v>
      </c>
      <c r="S3212" s="248">
        <f t="shared" si="501"/>
        <v>0</v>
      </c>
      <c r="T3212" s="248">
        <f t="shared" si="502"/>
        <v>0</v>
      </c>
      <c r="U3212" s="248">
        <f t="shared" si="503"/>
        <v>0</v>
      </c>
      <c r="V3212" s="13"/>
      <c r="W3212" s="7"/>
      <c r="AT3212" s="130"/>
      <c r="BF3212" s="33">
        <f t="shared" ref="BF3212:BF3275" si="509">IF(A3212&gt;2,A3212,BF3211)</f>
        <v>41242</v>
      </c>
      <c r="BG3212" s="34">
        <f t="shared" si="504"/>
        <v>82.88000000000001</v>
      </c>
      <c r="BH3212" s="32">
        <f t="shared" si="505"/>
        <v>1</v>
      </c>
      <c r="BI3212" s="32">
        <f t="shared" si="506"/>
        <v>0</v>
      </c>
      <c r="BJ3212" s="69">
        <f t="shared" si="507"/>
        <v>0</v>
      </c>
      <c r="BK3212" s="158" t="str">
        <f t="shared" si="508"/>
        <v/>
      </c>
    </row>
    <row r="3213" spans="1:63" ht="12" customHeight="1" x14ac:dyDescent="0.2">
      <c r="A3213" s="8"/>
      <c r="B3213" s="7"/>
      <c r="C3213" s="7"/>
      <c r="D3213" s="7"/>
      <c r="E3213" s="7"/>
      <c r="F3213" s="7"/>
      <c r="G3213" s="7"/>
      <c r="H3213" s="7"/>
      <c r="I3213" s="10"/>
      <c r="J3213" s="25"/>
      <c r="K3213" s="250"/>
      <c r="L3213" s="31"/>
      <c r="M3213" s="9"/>
      <c r="N3213" s="11" t="s">
        <v>25</v>
      </c>
      <c r="O3213" s="39"/>
      <c r="P3213" s="47"/>
      <c r="Q3213" s="13"/>
      <c r="R3213" s="248">
        <f t="shared" si="500"/>
        <v>0</v>
      </c>
      <c r="S3213" s="248">
        <f t="shared" si="501"/>
        <v>0</v>
      </c>
      <c r="T3213" s="248">
        <f t="shared" si="502"/>
        <v>0</v>
      </c>
      <c r="U3213" s="248">
        <f t="shared" si="503"/>
        <v>0</v>
      </c>
      <c r="V3213" s="13"/>
      <c r="W3213" s="7"/>
      <c r="AT3213" s="130"/>
      <c r="BF3213" s="33">
        <f t="shared" si="509"/>
        <v>41242</v>
      </c>
      <c r="BG3213" s="34">
        <f t="shared" si="504"/>
        <v>82.88000000000001</v>
      </c>
      <c r="BH3213" s="32">
        <f t="shared" si="505"/>
        <v>1</v>
      </c>
      <c r="BI3213" s="32">
        <f t="shared" si="506"/>
        <v>0</v>
      </c>
      <c r="BJ3213" s="69">
        <f t="shared" si="507"/>
        <v>0</v>
      </c>
      <c r="BK3213" s="158" t="str">
        <f t="shared" si="508"/>
        <v/>
      </c>
    </row>
    <row r="3214" spans="1:63" ht="12" customHeight="1" x14ac:dyDescent="0.2">
      <c r="A3214" s="8"/>
      <c r="B3214" s="7"/>
      <c r="C3214" s="7"/>
      <c r="D3214" s="7"/>
      <c r="E3214" s="7"/>
      <c r="F3214" s="7"/>
      <c r="G3214" s="7"/>
      <c r="H3214" s="7"/>
      <c r="I3214" s="10"/>
      <c r="J3214" s="25"/>
      <c r="K3214" s="250"/>
      <c r="L3214" s="31"/>
      <c r="M3214" s="9"/>
      <c r="N3214" s="11" t="s">
        <v>25</v>
      </c>
      <c r="O3214" s="39"/>
      <c r="P3214" s="47"/>
      <c r="Q3214" s="13"/>
      <c r="R3214" s="248">
        <f t="shared" si="500"/>
        <v>0</v>
      </c>
      <c r="S3214" s="248">
        <f t="shared" si="501"/>
        <v>0</v>
      </c>
      <c r="T3214" s="248">
        <f t="shared" si="502"/>
        <v>0</v>
      </c>
      <c r="U3214" s="248">
        <f t="shared" si="503"/>
        <v>0</v>
      </c>
      <c r="V3214" s="13"/>
      <c r="W3214" s="7"/>
      <c r="AT3214" s="130"/>
      <c r="BF3214" s="33">
        <f t="shared" si="509"/>
        <v>41242</v>
      </c>
      <c r="BG3214" s="34">
        <f t="shared" si="504"/>
        <v>82.88000000000001</v>
      </c>
      <c r="BH3214" s="32">
        <f t="shared" si="505"/>
        <v>1</v>
      </c>
      <c r="BI3214" s="32">
        <f t="shared" si="506"/>
        <v>0</v>
      </c>
      <c r="BJ3214" s="69">
        <f t="shared" si="507"/>
        <v>0</v>
      </c>
      <c r="BK3214" s="158" t="str">
        <f t="shared" si="508"/>
        <v/>
      </c>
    </row>
    <row r="3215" spans="1:63" ht="12" customHeight="1" x14ac:dyDescent="0.2">
      <c r="A3215" s="8"/>
      <c r="B3215" s="7"/>
      <c r="C3215" s="7"/>
      <c r="D3215" s="7"/>
      <c r="E3215" s="7"/>
      <c r="F3215" s="7"/>
      <c r="G3215" s="7"/>
      <c r="H3215" s="7"/>
      <c r="I3215" s="10"/>
      <c r="J3215" s="25"/>
      <c r="K3215" s="250"/>
      <c r="L3215" s="31"/>
      <c r="M3215" s="9"/>
      <c r="N3215" s="11" t="s">
        <v>25</v>
      </c>
      <c r="O3215" s="39"/>
      <c r="P3215" s="47"/>
      <c r="Q3215" s="13"/>
      <c r="R3215" s="248">
        <f t="shared" si="500"/>
        <v>0</v>
      </c>
      <c r="S3215" s="248">
        <f t="shared" si="501"/>
        <v>0</v>
      </c>
      <c r="T3215" s="248">
        <f t="shared" si="502"/>
        <v>0</v>
      </c>
      <c r="U3215" s="248">
        <f t="shared" si="503"/>
        <v>0</v>
      </c>
      <c r="V3215" s="13"/>
      <c r="W3215" s="7"/>
      <c r="AT3215" s="130"/>
      <c r="BF3215" s="33">
        <f t="shared" si="509"/>
        <v>41242</v>
      </c>
      <c r="BG3215" s="34">
        <f t="shared" si="504"/>
        <v>82.88000000000001</v>
      </c>
      <c r="BH3215" s="32">
        <f t="shared" si="505"/>
        <v>1</v>
      </c>
      <c r="BI3215" s="32">
        <f t="shared" si="506"/>
        <v>0</v>
      </c>
      <c r="BJ3215" s="69">
        <f t="shared" si="507"/>
        <v>0</v>
      </c>
      <c r="BK3215" s="158" t="str">
        <f t="shared" si="508"/>
        <v/>
      </c>
    </row>
    <row r="3216" spans="1:63" ht="12" customHeight="1" x14ac:dyDescent="0.2">
      <c r="A3216" s="8"/>
      <c r="B3216" s="7"/>
      <c r="C3216" s="7"/>
      <c r="D3216" s="7"/>
      <c r="E3216" s="7"/>
      <c r="F3216" s="7"/>
      <c r="G3216" s="7"/>
      <c r="H3216" s="7"/>
      <c r="I3216" s="10"/>
      <c r="J3216" s="25"/>
      <c r="K3216" s="250"/>
      <c r="L3216" s="31"/>
      <c r="M3216" s="9"/>
      <c r="N3216" s="11" t="s">
        <v>25</v>
      </c>
      <c r="O3216" s="39"/>
      <c r="P3216" s="47"/>
      <c r="Q3216" s="13"/>
      <c r="R3216" s="248">
        <f t="shared" si="500"/>
        <v>0</v>
      </c>
      <c r="S3216" s="248">
        <f t="shared" si="501"/>
        <v>0</v>
      </c>
      <c r="T3216" s="248">
        <f t="shared" si="502"/>
        <v>0</v>
      </c>
      <c r="U3216" s="248">
        <f t="shared" si="503"/>
        <v>0</v>
      </c>
      <c r="V3216" s="13"/>
      <c r="W3216" s="7"/>
      <c r="AT3216" s="130"/>
      <c r="BF3216" s="33">
        <f t="shared" si="509"/>
        <v>41242</v>
      </c>
      <c r="BG3216" s="34">
        <f t="shared" si="504"/>
        <v>82.88000000000001</v>
      </c>
      <c r="BH3216" s="32">
        <f t="shared" si="505"/>
        <v>1</v>
      </c>
      <c r="BI3216" s="32">
        <f t="shared" si="506"/>
        <v>0</v>
      </c>
      <c r="BJ3216" s="69">
        <f t="shared" si="507"/>
        <v>0</v>
      </c>
      <c r="BK3216" s="158" t="str">
        <f t="shared" si="508"/>
        <v/>
      </c>
    </row>
    <row r="3217" spans="1:63" ht="12" customHeight="1" x14ac:dyDescent="0.2">
      <c r="A3217" s="8"/>
      <c r="B3217" s="7"/>
      <c r="C3217" s="7"/>
      <c r="D3217" s="7"/>
      <c r="E3217" s="7"/>
      <c r="F3217" s="7"/>
      <c r="G3217" s="7"/>
      <c r="H3217" s="7"/>
      <c r="I3217" s="10"/>
      <c r="J3217" s="25"/>
      <c r="K3217" s="250"/>
      <c r="L3217" s="31"/>
      <c r="M3217" s="9"/>
      <c r="N3217" s="11" t="s">
        <v>25</v>
      </c>
      <c r="O3217" s="39"/>
      <c r="P3217" s="47"/>
      <c r="Q3217" s="13"/>
      <c r="R3217" s="248">
        <f t="shared" si="500"/>
        <v>0</v>
      </c>
      <c r="S3217" s="248">
        <f t="shared" si="501"/>
        <v>0</v>
      </c>
      <c r="T3217" s="248">
        <f t="shared" si="502"/>
        <v>0</v>
      </c>
      <c r="U3217" s="248">
        <f t="shared" si="503"/>
        <v>0</v>
      </c>
      <c r="V3217" s="13"/>
      <c r="W3217" s="7"/>
      <c r="AT3217" s="130"/>
      <c r="BF3217" s="33">
        <f t="shared" si="509"/>
        <v>41242</v>
      </c>
      <c r="BG3217" s="34">
        <f t="shared" si="504"/>
        <v>82.88000000000001</v>
      </c>
      <c r="BH3217" s="32">
        <f t="shared" si="505"/>
        <v>1</v>
      </c>
      <c r="BI3217" s="32">
        <f t="shared" si="506"/>
        <v>0</v>
      </c>
      <c r="BJ3217" s="69">
        <f t="shared" si="507"/>
        <v>0</v>
      </c>
      <c r="BK3217" s="158" t="str">
        <f t="shared" si="508"/>
        <v/>
      </c>
    </row>
    <row r="3218" spans="1:63" ht="12" customHeight="1" x14ac:dyDescent="0.2">
      <c r="A3218" s="8"/>
      <c r="B3218" s="7"/>
      <c r="C3218" s="7"/>
      <c r="D3218" s="7"/>
      <c r="E3218" s="7"/>
      <c r="F3218" s="7"/>
      <c r="G3218" s="7"/>
      <c r="H3218" s="7"/>
      <c r="I3218" s="10"/>
      <c r="J3218" s="25"/>
      <c r="K3218" s="250"/>
      <c r="L3218" s="31"/>
      <c r="M3218" s="9"/>
      <c r="N3218" s="11" t="s">
        <v>25</v>
      </c>
      <c r="O3218" s="39"/>
      <c r="P3218" s="47"/>
      <c r="Q3218" s="13"/>
      <c r="R3218" s="248">
        <f t="shared" si="500"/>
        <v>0</v>
      </c>
      <c r="S3218" s="248">
        <f t="shared" si="501"/>
        <v>0</v>
      </c>
      <c r="T3218" s="248">
        <f t="shared" si="502"/>
        <v>0</v>
      </c>
      <c r="U3218" s="248">
        <f t="shared" si="503"/>
        <v>0</v>
      </c>
      <c r="V3218" s="13"/>
      <c r="W3218" s="7"/>
      <c r="AT3218" s="130"/>
      <c r="BF3218" s="33">
        <f t="shared" si="509"/>
        <v>41242</v>
      </c>
      <c r="BG3218" s="34">
        <f t="shared" si="504"/>
        <v>82.88000000000001</v>
      </c>
      <c r="BH3218" s="32">
        <f t="shared" si="505"/>
        <v>1</v>
      </c>
      <c r="BI3218" s="32">
        <f t="shared" si="506"/>
        <v>0</v>
      </c>
      <c r="BJ3218" s="69">
        <f t="shared" si="507"/>
        <v>0</v>
      </c>
      <c r="BK3218" s="158" t="str">
        <f t="shared" si="508"/>
        <v/>
      </c>
    </row>
    <row r="3219" spans="1:63" ht="12" customHeight="1" x14ac:dyDescent="0.2">
      <c r="A3219" s="8"/>
      <c r="B3219" s="7"/>
      <c r="C3219" s="7"/>
      <c r="D3219" s="7"/>
      <c r="E3219" s="7"/>
      <c r="F3219" s="7"/>
      <c r="G3219" s="7"/>
      <c r="H3219" s="7"/>
      <c r="I3219" s="10"/>
      <c r="J3219" s="25"/>
      <c r="K3219" s="250"/>
      <c r="L3219" s="31"/>
      <c r="M3219" s="9"/>
      <c r="N3219" s="11" t="s">
        <v>25</v>
      </c>
      <c r="O3219" s="39"/>
      <c r="P3219" s="47"/>
      <c r="Q3219" s="13"/>
      <c r="R3219" s="248">
        <f t="shared" si="500"/>
        <v>0</v>
      </c>
      <c r="S3219" s="248">
        <f t="shared" si="501"/>
        <v>0</v>
      </c>
      <c r="T3219" s="248">
        <f t="shared" si="502"/>
        <v>0</v>
      </c>
      <c r="U3219" s="248">
        <f t="shared" si="503"/>
        <v>0</v>
      </c>
      <c r="V3219" s="13"/>
      <c r="W3219" s="7"/>
      <c r="AT3219" s="130"/>
      <c r="BF3219" s="33">
        <f t="shared" si="509"/>
        <v>41242</v>
      </c>
      <c r="BG3219" s="34">
        <f t="shared" si="504"/>
        <v>82.88000000000001</v>
      </c>
      <c r="BH3219" s="32">
        <f t="shared" si="505"/>
        <v>1</v>
      </c>
      <c r="BI3219" s="32">
        <f t="shared" si="506"/>
        <v>0</v>
      </c>
      <c r="BJ3219" s="69">
        <f t="shared" si="507"/>
        <v>0</v>
      </c>
      <c r="BK3219" s="158" t="str">
        <f t="shared" si="508"/>
        <v/>
      </c>
    </row>
    <row r="3220" spans="1:63" ht="12" customHeight="1" x14ac:dyDescent="0.2">
      <c r="A3220" s="8"/>
      <c r="B3220" s="7"/>
      <c r="C3220" s="7"/>
      <c r="D3220" s="7"/>
      <c r="E3220" s="7"/>
      <c r="F3220" s="7"/>
      <c r="G3220" s="7"/>
      <c r="H3220" s="7"/>
      <c r="I3220" s="10"/>
      <c r="J3220" s="25"/>
      <c r="K3220" s="250"/>
      <c r="L3220" s="31"/>
      <c r="M3220" s="9"/>
      <c r="N3220" s="11" t="s">
        <v>25</v>
      </c>
      <c r="O3220" s="39"/>
      <c r="P3220" s="47"/>
      <c r="Q3220" s="13"/>
      <c r="R3220" s="248">
        <f t="shared" si="500"/>
        <v>0</v>
      </c>
      <c r="S3220" s="248">
        <f t="shared" si="501"/>
        <v>0</v>
      </c>
      <c r="T3220" s="248">
        <f t="shared" si="502"/>
        <v>0</v>
      </c>
      <c r="U3220" s="248">
        <f t="shared" si="503"/>
        <v>0</v>
      </c>
      <c r="V3220" s="13"/>
      <c r="W3220" s="7"/>
      <c r="AT3220" s="130"/>
      <c r="BF3220" s="33">
        <f t="shared" si="509"/>
        <v>41242</v>
      </c>
      <c r="BG3220" s="34">
        <f t="shared" si="504"/>
        <v>82.88000000000001</v>
      </c>
      <c r="BH3220" s="32">
        <f t="shared" si="505"/>
        <v>1</v>
      </c>
      <c r="BI3220" s="32">
        <f t="shared" si="506"/>
        <v>0</v>
      </c>
      <c r="BJ3220" s="69">
        <f t="shared" si="507"/>
        <v>0</v>
      </c>
      <c r="BK3220" s="158" t="str">
        <f t="shared" si="508"/>
        <v/>
      </c>
    </row>
    <row r="3221" spans="1:63" ht="12" customHeight="1" x14ac:dyDescent="0.2">
      <c r="A3221" s="8"/>
      <c r="B3221" s="7"/>
      <c r="C3221" s="7"/>
      <c r="D3221" s="7"/>
      <c r="E3221" s="7"/>
      <c r="F3221" s="7"/>
      <c r="G3221" s="7"/>
      <c r="H3221" s="7"/>
      <c r="I3221" s="10"/>
      <c r="J3221" s="25"/>
      <c r="K3221" s="250"/>
      <c r="L3221" s="31"/>
      <c r="M3221" s="9"/>
      <c r="N3221" s="11" t="s">
        <v>25</v>
      </c>
      <c r="O3221" s="39"/>
      <c r="P3221" s="47"/>
      <c r="Q3221" s="13"/>
      <c r="R3221" s="248">
        <f t="shared" si="500"/>
        <v>0</v>
      </c>
      <c r="S3221" s="248">
        <f t="shared" si="501"/>
        <v>0</v>
      </c>
      <c r="T3221" s="248">
        <f t="shared" si="502"/>
        <v>0</v>
      </c>
      <c r="U3221" s="248">
        <f t="shared" si="503"/>
        <v>0</v>
      </c>
      <c r="V3221" s="13"/>
      <c r="W3221" s="7"/>
      <c r="AT3221" s="130"/>
      <c r="BF3221" s="33">
        <f t="shared" si="509"/>
        <v>41242</v>
      </c>
      <c r="BG3221" s="34">
        <f t="shared" si="504"/>
        <v>82.88000000000001</v>
      </c>
      <c r="BH3221" s="32">
        <f t="shared" si="505"/>
        <v>1</v>
      </c>
      <c r="BI3221" s="32">
        <f t="shared" si="506"/>
        <v>0</v>
      </c>
      <c r="BJ3221" s="69">
        <f t="shared" si="507"/>
        <v>0</v>
      </c>
      <c r="BK3221" s="158" t="str">
        <f t="shared" si="508"/>
        <v/>
      </c>
    </row>
    <row r="3222" spans="1:63" ht="12" customHeight="1" x14ac:dyDescent="0.2">
      <c r="A3222" s="8"/>
      <c r="B3222" s="7"/>
      <c r="C3222" s="7"/>
      <c r="D3222" s="7"/>
      <c r="E3222" s="7"/>
      <c r="F3222" s="7"/>
      <c r="G3222" s="7"/>
      <c r="H3222" s="7"/>
      <c r="I3222" s="10"/>
      <c r="J3222" s="25"/>
      <c r="K3222" s="250"/>
      <c r="L3222" s="31"/>
      <c r="M3222" s="9"/>
      <c r="N3222" s="11" t="s">
        <v>25</v>
      </c>
      <c r="O3222" s="39"/>
      <c r="P3222" s="47"/>
      <c r="Q3222" s="13"/>
      <c r="R3222" s="248">
        <f t="shared" si="500"/>
        <v>0</v>
      </c>
      <c r="S3222" s="248">
        <f t="shared" si="501"/>
        <v>0</v>
      </c>
      <c r="T3222" s="248">
        <f t="shared" si="502"/>
        <v>0</v>
      </c>
      <c r="U3222" s="248">
        <f t="shared" si="503"/>
        <v>0</v>
      </c>
      <c r="V3222" s="13"/>
      <c r="W3222" s="7"/>
      <c r="AT3222" s="130"/>
      <c r="BF3222" s="33">
        <f t="shared" si="509"/>
        <v>41242</v>
      </c>
      <c r="BG3222" s="34">
        <f t="shared" si="504"/>
        <v>82.88000000000001</v>
      </c>
      <c r="BH3222" s="32">
        <f t="shared" si="505"/>
        <v>1</v>
      </c>
      <c r="BI3222" s="32">
        <f t="shared" si="506"/>
        <v>0</v>
      </c>
      <c r="BJ3222" s="69">
        <f t="shared" si="507"/>
        <v>0</v>
      </c>
      <c r="BK3222" s="158" t="str">
        <f t="shared" si="508"/>
        <v/>
      </c>
    </row>
    <row r="3223" spans="1:63" ht="12" customHeight="1" x14ac:dyDescent="0.2">
      <c r="A3223" s="8"/>
      <c r="B3223" s="7"/>
      <c r="C3223" s="7"/>
      <c r="D3223" s="7"/>
      <c r="E3223" s="7"/>
      <c r="F3223" s="7"/>
      <c r="G3223" s="7"/>
      <c r="H3223" s="7"/>
      <c r="I3223" s="10"/>
      <c r="J3223" s="25"/>
      <c r="K3223" s="250"/>
      <c r="L3223" s="31"/>
      <c r="M3223" s="9"/>
      <c r="N3223" s="11" t="s">
        <v>25</v>
      </c>
      <c r="O3223" s="39"/>
      <c r="P3223" s="47"/>
      <c r="Q3223" s="13"/>
      <c r="R3223" s="248">
        <f t="shared" si="500"/>
        <v>0</v>
      </c>
      <c r="S3223" s="248">
        <f t="shared" si="501"/>
        <v>0</v>
      </c>
      <c r="T3223" s="248">
        <f t="shared" si="502"/>
        <v>0</v>
      </c>
      <c r="U3223" s="248">
        <f t="shared" si="503"/>
        <v>0</v>
      </c>
      <c r="V3223" s="13"/>
      <c r="W3223" s="7"/>
      <c r="AT3223" s="130"/>
      <c r="BF3223" s="33">
        <f t="shared" si="509"/>
        <v>41242</v>
      </c>
      <c r="BG3223" s="34">
        <f t="shared" si="504"/>
        <v>82.88000000000001</v>
      </c>
      <c r="BH3223" s="32">
        <f t="shared" si="505"/>
        <v>1</v>
      </c>
      <c r="BI3223" s="32">
        <f t="shared" si="506"/>
        <v>0</v>
      </c>
      <c r="BJ3223" s="69">
        <f t="shared" si="507"/>
        <v>0</v>
      </c>
      <c r="BK3223" s="158" t="str">
        <f t="shared" si="508"/>
        <v/>
      </c>
    </row>
    <row r="3224" spans="1:63" ht="12" customHeight="1" x14ac:dyDescent="0.2">
      <c r="A3224" s="8"/>
      <c r="B3224" s="7"/>
      <c r="C3224" s="7"/>
      <c r="D3224" s="7"/>
      <c r="E3224" s="7"/>
      <c r="F3224" s="7"/>
      <c r="G3224" s="7"/>
      <c r="H3224" s="7"/>
      <c r="I3224" s="10"/>
      <c r="J3224" s="25"/>
      <c r="K3224" s="250"/>
      <c r="L3224" s="31"/>
      <c r="M3224" s="9"/>
      <c r="N3224" s="11" t="s">
        <v>25</v>
      </c>
      <c r="O3224" s="39"/>
      <c r="P3224" s="47"/>
      <c r="Q3224" s="13"/>
      <c r="R3224" s="248">
        <f t="shared" si="500"/>
        <v>0</v>
      </c>
      <c r="S3224" s="248">
        <f t="shared" si="501"/>
        <v>0</v>
      </c>
      <c r="T3224" s="248">
        <f t="shared" si="502"/>
        <v>0</v>
      </c>
      <c r="U3224" s="248">
        <f t="shared" si="503"/>
        <v>0</v>
      </c>
      <c r="V3224" s="13"/>
      <c r="W3224" s="7"/>
      <c r="AT3224" s="130"/>
      <c r="BF3224" s="33">
        <f t="shared" si="509"/>
        <v>41242</v>
      </c>
      <c r="BG3224" s="34">
        <f t="shared" si="504"/>
        <v>82.88000000000001</v>
      </c>
      <c r="BH3224" s="32">
        <f t="shared" si="505"/>
        <v>1</v>
      </c>
      <c r="BI3224" s="32">
        <f t="shared" si="506"/>
        <v>0</v>
      </c>
      <c r="BJ3224" s="69">
        <f t="shared" si="507"/>
        <v>0</v>
      </c>
      <c r="BK3224" s="158" t="str">
        <f t="shared" si="508"/>
        <v/>
      </c>
    </row>
    <row r="3225" spans="1:63" ht="12" customHeight="1" x14ac:dyDescent="0.2">
      <c r="A3225" s="8"/>
      <c r="B3225" s="7"/>
      <c r="C3225" s="7"/>
      <c r="D3225" s="7"/>
      <c r="E3225" s="7"/>
      <c r="F3225" s="7"/>
      <c r="G3225" s="7"/>
      <c r="H3225" s="7"/>
      <c r="I3225" s="10"/>
      <c r="J3225" s="25"/>
      <c r="K3225" s="250"/>
      <c r="L3225" s="31"/>
      <c r="M3225" s="9"/>
      <c r="N3225" s="11" t="s">
        <v>25</v>
      </c>
      <c r="O3225" s="39"/>
      <c r="P3225" s="47"/>
      <c r="Q3225" s="13"/>
      <c r="R3225" s="248">
        <f t="shared" si="500"/>
        <v>0</v>
      </c>
      <c r="S3225" s="248">
        <f t="shared" si="501"/>
        <v>0</v>
      </c>
      <c r="T3225" s="248">
        <f t="shared" si="502"/>
        <v>0</v>
      </c>
      <c r="U3225" s="248">
        <f t="shared" si="503"/>
        <v>0</v>
      </c>
      <c r="V3225" s="13"/>
      <c r="W3225" s="7"/>
      <c r="AT3225" s="130"/>
      <c r="BF3225" s="33">
        <f t="shared" si="509"/>
        <v>41242</v>
      </c>
      <c r="BG3225" s="34">
        <f t="shared" si="504"/>
        <v>82.88000000000001</v>
      </c>
      <c r="BH3225" s="32">
        <f t="shared" si="505"/>
        <v>1</v>
      </c>
      <c r="BI3225" s="32">
        <f t="shared" si="506"/>
        <v>0</v>
      </c>
      <c r="BJ3225" s="69">
        <f t="shared" si="507"/>
        <v>0</v>
      </c>
      <c r="BK3225" s="158" t="str">
        <f t="shared" si="508"/>
        <v/>
      </c>
    </row>
    <row r="3226" spans="1:63" ht="12" customHeight="1" x14ac:dyDescent="0.2">
      <c r="A3226" s="8"/>
      <c r="B3226" s="7"/>
      <c r="C3226" s="7"/>
      <c r="D3226" s="7"/>
      <c r="E3226" s="7"/>
      <c r="F3226" s="7"/>
      <c r="G3226" s="7"/>
      <c r="H3226" s="7"/>
      <c r="I3226" s="10"/>
      <c r="J3226" s="25"/>
      <c r="K3226" s="250"/>
      <c r="L3226" s="31"/>
      <c r="M3226" s="9"/>
      <c r="N3226" s="11" t="s">
        <v>25</v>
      </c>
      <c r="O3226" s="39"/>
      <c r="P3226" s="47"/>
      <c r="Q3226" s="13"/>
      <c r="R3226" s="248">
        <f t="shared" si="500"/>
        <v>0</v>
      </c>
      <c r="S3226" s="248">
        <f t="shared" si="501"/>
        <v>0</v>
      </c>
      <c r="T3226" s="248">
        <f t="shared" si="502"/>
        <v>0</v>
      </c>
      <c r="U3226" s="248">
        <f t="shared" si="503"/>
        <v>0</v>
      </c>
      <c r="V3226" s="13"/>
      <c r="W3226" s="7"/>
      <c r="AT3226" s="130"/>
      <c r="BF3226" s="33">
        <f t="shared" si="509"/>
        <v>41242</v>
      </c>
      <c r="BG3226" s="34">
        <f t="shared" si="504"/>
        <v>82.88000000000001</v>
      </c>
      <c r="BH3226" s="32">
        <f t="shared" si="505"/>
        <v>1</v>
      </c>
      <c r="BI3226" s="32">
        <f t="shared" si="506"/>
        <v>0</v>
      </c>
      <c r="BJ3226" s="69">
        <f t="shared" si="507"/>
        <v>0</v>
      </c>
      <c r="BK3226" s="158" t="str">
        <f t="shared" si="508"/>
        <v/>
      </c>
    </row>
    <row r="3227" spans="1:63" ht="12" customHeight="1" x14ac:dyDescent="0.2">
      <c r="A3227" s="8"/>
      <c r="B3227" s="7"/>
      <c r="C3227" s="7"/>
      <c r="D3227" s="7"/>
      <c r="E3227" s="7"/>
      <c r="F3227" s="7"/>
      <c r="G3227" s="7"/>
      <c r="H3227" s="7"/>
      <c r="I3227" s="10"/>
      <c r="J3227" s="25"/>
      <c r="K3227" s="250"/>
      <c r="L3227" s="31"/>
      <c r="M3227" s="9"/>
      <c r="N3227" s="11" t="s">
        <v>25</v>
      </c>
      <c r="O3227" s="39"/>
      <c r="P3227" s="47"/>
      <c r="Q3227" s="13"/>
      <c r="R3227" s="248">
        <f t="shared" si="500"/>
        <v>0</v>
      </c>
      <c r="S3227" s="248">
        <f t="shared" si="501"/>
        <v>0</v>
      </c>
      <c r="T3227" s="248">
        <f t="shared" si="502"/>
        <v>0</v>
      </c>
      <c r="U3227" s="248">
        <f t="shared" si="503"/>
        <v>0</v>
      </c>
      <c r="V3227" s="13"/>
      <c r="W3227" s="7"/>
      <c r="AT3227" s="130"/>
      <c r="BF3227" s="33">
        <f t="shared" si="509"/>
        <v>41242</v>
      </c>
      <c r="BG3227" s="34">
        <f t="shared" si="504"/>
        <v>82.88000000000001</v>
      </c>
      <c r="BH3227" s="32">
        <f t="shared" si="505"/>
        <v>1</v>
      </c>
      <c r="BI3227" s="32">
        <f t="shared" si="506"/>
        <v>0</v>
      </c>
      <c r="BJ3227" s="69">
        <f t="shared" si="507"/>
        <v>0</v>
      </c>
      <c r="BK3227" s="158" t="str">
        <f t="shared" si="508"/>
        <v/>
      </c>
    </row>
    <row r="3228" spans="1:63" ht="12" customHeight="1" x14ac:dyDescent="0.2">
      <c r="A3228" s="8"/>
      <c r="B3228" s="7"/>
      <c r="C3228" s="7"/>
      <c r="D3228" s="7"/>
      <c r="E3228" s="7"/>
      <c r="F3228" s="7"/>
      <c r="G3228" s="7"/>
      <c r="H3228" s="7"/>
      <c r="I3228" s="10"/>
      <c r="J3228" s="25"/>
      <c r="K3228" s="250"/>
      <c r="L3228" s="31"/>
      <c r="M3228" s="9"/>
      <c r="N3228" s="11" t="s">
        <v>25</v>
      </c>
      <c r="O3228" s="39"/>
      <c r="P3228" s="47"/>
      <c r="Q3228" s="13"/>
      <c r="R3228" s="248">
        <f t="shared" si="500"/>
        <v>0</v>
      </c>
      <c r="S3228" s="248">
        <f t="shared" si="501"/>
        <v>0</v>
      </c>
      <c r="T3228" s="248">
        <f t="shared" si="502"/>
        <v>0</v>
      </c>
      <c r="U3228" s="248">
        <f t="shared" si="503"/>
        <v>0</v>
      </c>
      <c r="V3228" s="13"/>
      <c r="W3228" s="7"/>
      <c r="AT3228" s="130"/>
      <c r="BF3228" s="33">
        <f t="shared" si="509"/>
        <v>41242</v>
      </c>
      <c r="BG3228" s="34">
        <f t="shared" si="504"/>
        <v>82.88000000000001</v>
      </c>
      <c r="BH3228" s="32">
        <f t="shared" si="505"/>
        <v>1</v>
      </c>
      <c r="BI3228" s="32">
        <f t="shared" si="506"/>
        <v>0</v>
      </c>
      <c r="BJ3228" s="69">
        <f t="shared" si="507"/>
        <v>0</v>
      </c>
      <c r="BK3228" s="158" t="str">
        <f t="shared" si="508"/>
        <v/>
      </c>
    </row>
    <row r="3229" spans="1:63" ht="12" customHeight="1" x14ac:dyDescent="0.2">
      <c r="A3229" s="8"/>
      <c r="B3229" s="7"/>
      <c r="C3229" s="7"/>
      <c r="D3229" s="7"/>
      <c r="E3229" s="7"/>
      <c r="F3229" s="7"/>
      <c r="G3229" s="7"/>
      <c r="H3229" s="7"/>
      <c r="I3229" s="10"/>
      <c r="J3229" s="25"/>
      <c r="K3229" s="250"/>
      <c r="L3229" s="31"/>
      <c r="M3229" s="9"/>
      <c r="N3229" s="11" t="s">
        <v>25</v>
      </c>
      <c r="O3229" s="39"/>
      <c r="P3229" s="47"/>
      <c r="Q3229" s="13"/>
      <c r="R3229" s="248">
        <f t="shared" si="500"/>
        <v>0</v>
      </c>
      <c r="S3229" s="248">
        <f t="shared" si="501"/>
        <v>0</v>
      </c>
      <c r="T3229" s="248">
        <f t="shared" si="502"/>
        <v>0</v>
      </c>
      <c r="U3229" s="248">
        <f t="shared" si="503"/>
        <v>0</v>
      </c>
      <c r="V3229" s="13"/>
      <c r="W3229" s="7"/>
      <c r="AT3229" s="130"/>
      <c r="BF3229" s="33">
        <f t="shared" si="509"/>
        <v>41242</v>
      </c>
      <c r="BG3229" s="34">
        <f t="shared" si="504"/>
        <v>82.88000000000001</v>
      </c>
      <c r="BH3229" s="32">
        <f t="shared" si="505"/>
        <v>1</v>
      </c>
      <c r="BI3229" s="32">
        <f t="shared" si="506"/>
        <v>0</v>
      </c>
      <c r="BJ3229" s="69">
        <f t="shared" si="507"/>
        <v>0</v>
      </c>
      <c r="BK3229" s="158" t="str">
        <f t="shared" si="508"/>
        <v/>
      </c>
    </row>
    <row r="3230" spans="1:63" ht="12" customHeight="1" x14ac:dyDescent="0.2">
      <c r="A3230" s="8"/>
      <c r="B3230" s="7"/>
      <c r="C3230" s="7"/>
      <c r="D3230" s="7"/>
      <c r="E3230" s="7"/>
      <c r="F3230" s="7"/>
      <c r="G3230" s="7"/>
      <c r="H3230" s="7"/>
      <c r="I3230" s="10"/>
      <c r="J3230" s="25"/>
      <c r="K3230" s="250"/>
      <c r="L3230" s="31"/>
      <c r="M3230" s="9"/>
      <c r="N3230" s="11" t="s">
        <v>25</v>
      </c>
      <c r="O3230" s="39"/>
      <c r="P3230" s="47"/>
      <c r="Q3230" s="13"/>
      <c r="R3230" s="248">
        <f t="shared" si="500"/>
        <v>0</v>
      </c>
      <c r="S3230" s="248">
        <f t="shared" si="501"/>
        <v>0</v>
      </c>
      <c r="T3230" s="248">
        <f t="shared" si="502"/>
        <v>0</v>
      </c>
      <c r="U3230" s="248">
        <f t="shared" si="503"/>
        <v>0</v>
      </c>
      <c r="V3230" s="13"/>
      <c r="W3230" s="7"/>
      <c r="AT3230" s="130"/>
      <c r="BF3230" s="33">
        <f t="shared" si="509"/>
        <v>41242</v>
      </c>
      <c r="BG3230" s="34">
        <f t="shared" si="504"/>
        <v>82.88000000000001</v>
      </c>
      <c r="BH3230" s="32">
        <f t="shared" si="505"/>
        <v>1</v>
      </c>
      <c r="BI3230" s="32">
        <f t="shared" si="506"/>
        <v>0</v>
      </c>
      <c r="BJ3230" s="69">
        <f t="shared" si="507"/>
        <v>0</v>
      </c>
      <c r="BK3230" s="158" t="str">
        <f t="shared" si="508"/>
        <v/>
      </c>
    </row>
    <row r="3231" spans="1:63" ht="12" customHeight="1" x14ac:dyDescent="0.2">
      <c r="A3231" s="8"/>
      <c r="B3231" s="7"/>
      <c r="C3231" s="7"/>
      <c r="D3231" s="7"/>
      <c r="E3231" s="7"/>
      <c r="F3231" s="7"/>
      <c r="G3231" s="7"/>
      <c r="H3231" s="7"/>
      <c r="I3231" s="10"/>
      <c r="J3231" s="25"/>
      <c r="K3231" s="250"/>
      <c r="L3231" s="31"/>
      <c r="M3231" s="9"/>
      <c r="N3231" s="11" t="s">
        <v>25</v>
      </c>
      <c r="O3231" s="39"/>
      <c r="P3231" s="47"/>
      <c r="Q3231" s="13"/>
      <c r="R3231" s="248">
        <f t="shared" si="500"/>
        <v>0</v>
      </c>
      <c r="S3231" s="248">
        <f t="shared" si="501"/>
        <v>0</v>
      </c>
      <c r="T3231" s="248">
        <f t="shared" si="502"/>
        <v>0</v>
      </c>
      <c r="U3231" s="248">
        <f t="shared" si="503"/>
        <v>0</v>
      </c>
      <c r="V3231" s="13"/>
      <c r="W3231" s="7"/>
      <c r="AT3231" s="130"/>
      <c r="BF3231" s="33">
        <f t="shared" si="509"/>
        <v>41242</v>
      </c>
      <c r="BG3231" s="34">
        <f t="shared" si="504"/>
        <v>82.88000000000001</v>
      </c>
      <c r="BH3231" s="32">
        <f t="shared" si="505"/>
        <v>1</v>
      </c>
      <c r="BI3231" s="32">
        <f t="shared" si="506"/>
        <v>0</v>
      </c>
      <c r="BJ3231" s="69">
        <f t="shared" si="507"/>
        <v>0</v>
      </c>
      <c r="BK3231" s="158" t="str">
        <f t="shared" si="508"/>
        <v/>
      </c>
    </row>
    <row r="3232" spans="1:63" ht="12" customHeight="1" x14ac:dyDescent="0.2">
      <c r="A3232" s="8"/>
      <c r="B3232" s="7"/>
      <c r="C3232" s="7"/>
      <c r="D3232" s="7"/>
      <c r="E3232" s="7"/>
      <c r="F3232" s="7"/>
      <c r="G3232" s="7"/>
      <c r="H3232" s="7"/>
      <c r="I3232" s="10"/>
      <c r="J3232" s="25"/>
      <c r="K3232" s="250"/>
      <c r="L3232" s="31"/>
      <c r="M3232" s="9"/>
      <c r="N3232" s="11" t="s">
        <v>25</v>
      </c>
      <c r="O3232" s="39"/>
      <c r="P3232" s="47"/>
      <c r="Q3232" s="13"/>
      <c r="R3232" s="248">
        <f t="shared" si="500"/>
        <v>0</v>
      </c>
      <c r="S3232" s="248">
        <f t="shared" si="501"/>
        <v>0</v>
      </c>
      <c r="T3232" s="248">
        <f t="shared" si="502"/>
        <v>0</v>
      </c>
      <c r="U3232" s="248">
        <f t="shared" si="503"/>
        <v>0</v>
      </c>
      <c r="V3232" s="13"/>
      <c r="W3232" s="7"/>
      <c r="AT3232" s="130"/>
      <c r="BF3232" s="33">
        <f t="shared" si="509"/>
        <v>41242</v>
      </c>
      <c r="BG3232" s="34">
        <f t="shared" si="504"/>
        <v>82.88000000000001</v>
      </c>
      <c r="BH3232" s="32">
        <f t="shared" si="505"/>
        <v>1</v>
      </c>
      <c r="BI3232" s="32">
        <f t="shared" si="506"/>
        <v>0</v>
      </c>
      <c r="BJ3232" s="69">
        <f t="shared" si="507"/>
        <v>0</v>
      </c>
      <c r="BK3232" s="158" t="str">
        <f t="shared" si="508"/>
        <v/>
      </c>
    </row>
    <row r="3233" spans="1:63" ht="12" customHeight="1" x14ac:dyDescent="0.2">
      <c r="A3233" s="8"/>
      <c r="B3233" s="7"/>
      <c r="C3233" s="7"/>
      <c r="D3233" s="7"/>
      <c r="E3233" s="7"/>
      <c r="F3233" s="7"/>
      <c r="G3233" s="7"/>
      <c r="H3233" s="7"/>
      <c r="I3233" s="10"/>
      <c r="J3233" s="25"/>
      <c r="K3233" s="250"/>
      <c r="L3233" s="31"/>
      <c r="M3233" s="9"/>
      <c r="N3233" s="11" t="s">
        <v>25</v>
      </c>
      <c r="O3233" s="39"/>
      <c r="P3233" s="47"/>
      <c r="Q3233" s="13"/>
      <c r="R3233" s="248">
        <f t="shared" si="500"/>
        <v>0</v>
      </c>
      <c r="S3233" s="248">
        <f t="shared" si="501"/>
        <v>0</v>
      </c>
      <c r="T3233" s="248">
        <f t="shared" si="502"/>
        <v>0</v>
      </c>
      <c r="U3233" s="248">
        <f t="shared" si="503"/>
        <v>0</v>
      </c>
      <c r="V3233" s="13"/>
      <c r="W3233" s="7"/>
      <c r="AT3233" s="130"/>
      <c r="BF3233" s="33">
        <f t="shared" si="509"/>
        <v>41242</v>
      </c>
      <c r="BG3233" s="34">
        <f t="shared" si="504"/>
        <v>82.88000000000001</v>
      </c>
      <c r="BH3233" s="32">
        <f t="shared" si="505"/>
        <v>1</v>
      </c>
      <c r="BI3233" s="32">
        <f t="shared" si="506"/>
        <v>0</v>
      </c>
      <c r="BJ3233" s="69">
        <f t="shared" si="507"/>
        <v>0</v>
      </c>
      <c r="BK3233" s="158" t="str">
        <f t="shared" si="508"/>
        <v/>
      </c>
    </row>
    <row r="3234" spans="1:63" ht="12" customHeight="1" x14ac:dyDescent="0.2">
      <c r="A3234" s="8"/>
      <c r="B3234" s="7"/>
      <c r="C3234" s="7"/>
      <c r="D3234" s="7"/>
      <c r="E3234" s="7"/>
      <c r="F3234" s="7"/>
      <c r="G3234" s="7"/>
      <c r="H3234" s="7"/>
      <c r="I3234" s="10"/>
      <c r="J3234" s="25"/>
      <c r="K3234" s="250"/>
      <c r="L3234" s="31"/>
      <c r="M3234" s="9"/>
      <c r="N3234" s="11" t="s">
        <v>25</v>
      </c>
      <c r="O3234" s="39"/>
      <c r="P3234" s="47"/>
      <c r="Q3234" s="13"/>
      <c r="R3234" s="248">
        <f t="shared" si="500"/>
        <v>0</v>
      </c>
      <c r="S3234" s="248">
        <f t="shared" si="501"/>
        <v>0</v>
      </c>
      <c r="T3234" s="248">
        <f t="shared" si="502"/>
        <v>0</v>
      </c>
      <c r="U3234" s="248">
        <f t="shared" si="503"/>
        <v>0</v>
      </c>
      <c r="V3234" s="13"/>
      <c r="W3234" s="7"/>
      <c r="AT3234" s="130"/>
      <c r="BF3234" s="33">
        <f t="shared" si="509"/>
        <v>41242</v>
      </c>
      <c r="BG3234" s="34">
        <f t="shared" si="504"/>
        <v>82.88000000000001</v>
      </c>
      <c r="BH3234" s="32">
        <f t="shared" si="505"/>
        <v>1</v>
      </c>
      <c r="BI3234" s="32">
        <f t="shared" si="506"/>
        <v>0</v>
      </c>
      <c r="BJ3234" s="69">
        <f t="shared" si="507"/>
        <v>0</v>
      </c>
      <c r="BK3234" s="158" t="str">
        <f t="shared" si="508"/>
        <v/>
      </c>
    </row>
    <row r="3235" spans="1:63" ht="12" customHeight="1" x14ac:dyDescent="0.2">
      <c r="A3235" s="8"/>
      <c r="B3235" s="7"/>
      <c r="C3235" s="7"/>
      <c r="D3235" s="7"/>
      <c r="E3235" s="7"/>
      <c r="F3235" s="7"/>
      <c r="G3235" s="7"/>
      <c r="H3235" s="7"/>
      <c r="I3235" s="10"/>
      <c r="J3235" s="25"/>
      <c r="K3235" s="250"/>
      <c r="L3235" s="31"/>
      <c r="M3235" s="9"/>
      <c r="N3235" s="11" t="s">
        <v>25</v>
      </c>
      <c r="O3235" s="39"/>
      <c r="P3235" s="47"/>
      <c r="Q3235" s="13"/>
      <c r="R3235" s="248">
        <f t="shared" si="500"/>
        <v>0</v>
      </c>
      <c r="S3235" s="248">
        <f t="shared" si="501"/>
        <v>0</v>
      </c>
      <c r="T3235" s="248">
        <f t="shared" si="502"/>
        <v>0</v>
      </c>
      <c r="U3235" s="248">
        <f t="shared" si="503"/>
        <v>0</v>
      </c>
      <c r="V3235" s="13"/>
      <c r="W3235" s="7"/>
      <c r="AT3235" s="130"/>
      <c r="BF3235" s="33">
        <f t="shared" si="509"/>
        <v>41242</v>
      </c>
      <c r="BG3235" s="34">
        <f t="shared" si="504"/>
        <v>82.88000000000001</v>
      </c>
      <c r="BH3235" s="32">
        <f t="shared" si="505"/>
        <v>1</v>
      </c>
      <c r="BI3235" s="32">
        <f t="shared" si="506"/>
        <v>0</v>
      </c>
      <c r="BJ3235" s="69">
        <f t="shared" si="507"/>
        <v>0</v>
      </c>
      <c r="BK3235" s="158" t="str">
        <f t="shared" si="508"/>
        <v/>
      </c>
    </row>
    <row r="3236" spans="1:63" ht="12" customHeight="1" x14ac:dyDescent="0.2">
      <c r="A3236" s="8"/>
      <c r="B3236" s="7"/>
      <c r="C3236" s="7"/>
      <c r="D3236" s="7"/>
      <c r="E3236" s="7"/>
      <c r="F3236" s="7"/>
      <c r="G3236" s="7"/>
      <c r="H3236" s="7"/>
      <c r="I3236" s="10"/>
      <c r="J3236" s="25"/>
      <c r="K3236" s="250"/>
      <c r="L3236" s="31"/>
      <c r="M3236" s="9"/>
      <c r="N3236" s="11" t="s">
        <v>25</v>
      </c>
      <c r="O3236" s="39"/>
      <c r="P3236" s="47"/>
      <c r="Q3236" s="13"/>
      <c r="R3236" s="248">
        <f t="shared" si="500"/>
        <v>0</v>
      </c>
      <c r="S3236" s="248">
        <f t="shared" si="501"/>
        <v>0</v>
      </c>
      <c r="T3236" s="248">
        <f t="shared" si="502"/>
        <v>0</v>
      </c>
      <c r="U3236" s="248">
        <f t="shared" si="503"/>
        <v>0</v>
      </c>
      <c r="V3236" s="13"/>
      <c r="W3236" s="7"/>
      <c r="AT3236" s="130"/>
      <c r="BF3236" s="33">
        <f t="shared" si="509"/>
        <v>41242</v>
      </c>
      <c r="BG3236" s="34">
        <f t="shared" si="504"/>
        <v>82.88000000000001</v>
      </c>
      <c r="BH3236" s="32">
        <f t="shared" si="505"/>
        <v>1</v>
      </c>
      <c r="BI3236" s="32">
        <f t="shared" si="506"/>
        <v>0</v>
      </c>
      <c r="BJ3236" s="69">
        <f t="shared" si="507"/>
        <v>0</v>
      </c>
      <c r="BK3236" s="158" t="str">
        <f t="shared" si="508"/>
        <v/>
      </c>
    </row>
    <row r="3237" spans="1:63" ht="12" customHeight="1" x14ac:dyDescent="0.2">
      <c r="A3237" s="8"/>
      <c r="B3237" s="7"/>
      <c r="C3237" s="7"/>
      <c r="D3237" s="7"/>
      <c r="E3237" s="7"/>
      <c r="F3237" s="7"/>
      <c r="G3237" s="7"/>
      <c r="H3237" s="7"/>
      <c r="I3237" s="10"/>
      <c r="J3237" s="25"/>
      <c r="K3237" s="250"/>
      <c r="L3237" s="31"/>
      <c r="M3237" s="9"/>
      <c r="N3237" s="11" t="s">
        <v>25</v>
      </c>
      <c r="O3237" s="39"/>
      <c r="P3237" s="47"/>
      <c r="Q3237" s="13"/>
      <c r="R3237" s="248">
        <f t="shared" si="500"/>
        <v>0</v>
      </c>
      <c r="S3237" s="248">
        <f t="shared" si="501"/>
        <v>0</v>
      </c>
      <c r="T3237" s="248">
        <f t="shared" si="502"/>
        <v>0</v>
      </c>
      <c r="U3237" s="248">
        <f t="shared" si="503"/>
        <v>0</v>
      </c>
      <c r="V3237" s="13"/>
      <c r="W3237" s="7"/>
      <c r="AT3237" s="130"/>
      <c r="BF3237" s="33">
        <f t="shared" si="509"/>
        <v>41242</v>
      </c>
      <c r="BG3237" s="34">
        <f t="shared" si="504"/>
        <v>82.88000000000001</v>
      </c>
      <c r="BH3237" s="32">
        <f t="shared" si="505"/>
        <v>1</v>
      </c>
      <c r="BI3237" s="32">
        <f t="shared" si="506"/>
        <v>0</v>
      </c>
      <c r="BJ3237" s="69">
        <f t="shared" si="507"/>
        <v>0</v>
      </c>
      <c r="BK3237" s="158" t="str">
        <f t="shared" si="508"/>
        <v/>
      </c>
    </row>
    <row r="3238" spans="1:63" ht="12" customHeight="1" x14ac:dyDescent="0.2">
      <c r="A3238" s="8"/>
      <c r="B3238" s="7"/>
      <c r="C3238" s="7"/>
      <c r="D3238" s="7"/>
      <c r="E3238" s="7"/>
      <c r="F3238" s="7"/>
      <c r="G3238" s="7"/>
      <c r="H3238" s="7"/>
      <c r="I3238" s="10"/>
      <c r="J3238" s="25"/>
      <c r="K3238" s="250"/>
      <c r="L3238" s="31"/>
      <c r="M3238" s="9"/>
      <c r="N3238" s="11" t="s">
        <v>25</v>
      </c>
      <c r="O3238" s="39"/>
      <c r="P3238" s="47"/>
      <c r="Q3238" s="13"/>
      <c r="R3238" s="248">
        <f t="shared" si="500"/>
        <v>0</v>
      </c>
      <c r="S3238" s="248">
        <f t="shared" si="501"/>
        <v>0</v>
      </c>
      <c r="T3238" s="248">
        <f t="shared" si="502"/>
        <v>0</v>
      </c>
      <c r="U3238" s="248">
        <f t="shared" si="503"/>
        <v>0</v>
      </c>
      <c r="V3238" s="13"/>
      <c r="W3238" s="7"/>
      <c r="AT3238" s="130"/>
      <c r="BF3238" s="33">
        <f t="shared" si="509"/>
        <v>41242</v>
      </c>
      <c r="BG3238" s="34">
        <f t="shared" si="504"/>
        <v>82.88000000000001</v>
      </c>
      <c r="BH3238" s="32">
        <f t="shared" si="505"/>
        <v>1</v>
      </c>
      <c r="BI3238" s="32">
        <f t="shared" si="506"/>
        <v>0</v>
      </c>
      <c r="BJ3238" s="69">
        <f t="shared" si="507"/>
        <v>0</v>
      </c>
      <c r="BK3238" s="158" t="str">
        <f t="shared" si="508"/>
        <v/>
      </c>
    </row>
    <row r="3239" spans="1:63" ht="12" customHeight="1" x14ac:dyDescent="0.2">
      <c r="A3239" s="8"/>
      <c r="B3239" s="7"/>
      <c r="C3239" s="7"/>
      <c r="D3239" s="7"/>
      <c r="E3239" s="7"/>
      <c r="F3239" s="7"/>
      <c r="G3239" s="7"/>
      <c r="H3239" s="7"/>
      <c r="I3239" s="10"/>
      <c r="J3239" s="25"/>
      <c r="K3239" s="250"/>
      <c r="L3239" s="31"/>
      <c r="M3239" s="9"/>
      <c r="N3239" s="11" t="s">
        <v>25</v>
      </c>
      <c r="O3239" s="39"/>
      <c r="P3239" s="47"/>
      <c r="Q3239" s="13"/>
      <c r="R3239" s="248">
        <f t="shared" si="500"/>
        <v>0</v>
      </c>
      <c r="S3239" s="248">
        <f t="shared" si="501"/>
        <v>0</v>
      </c>
      <c r="T3239" s="248">
        <f t="shared" si="502"/>
        <v>0</v>
      </c>
      <c r="U3239" s="248">
        <f t="shared" si="503"/>
        <v>0</v>
      </c>
      <c r="V3239" s="13"/>
      <c r="W3239" s="7"/>
      <c r="AT3239" s="130"/>
      <c r="BF3239" s="33">
        <f t="shared" si="509"/>
        <v>41242</v>
      </c>
      <c r="BG3239" s="34">
        <f t="shared" si="504"/>
        <v>82.88000000000001</v>
      </c>
      <c r="BH3239" s="32">
        <f t="shared" si="505"/>
        <v>1</v>
      </c>
      <c r="BI3239" s="32">
        <f t="shared" si="506"/>
        <v>0</v>
      </c>
      <c r="BJ3239" s="69">
        <f t="shared" si="507"/>
        <v>0</v>
      </c>
      <c r="BK3239" s="158" t="str">
        <f t="shared" si="508"/>
        <v/>
      </c>
    </row>
    <row r="3240" spans="1:63" ht="12" customHeight="1" x14ac:dyDescent="0.2">
      <c r="A3240" s="8"/>
      <c r="B3240" s="7"/>
      <c r="C3240" s="7"/>
      <c r="D3240" s="7"/>
      <c r="E3240" s="7"/>
      <c r="F3240" s="7"/>
      <c r="G3240" s="7"/>
      <c r="H3240" s="7"/>
      <c r="I3240" s="10"/>
      <c r="J3240" s="25"/>
      <c r="K3240" s="250"/>
      <c r="L3240" s="31"/>
      <c r="M3240" s="9"/>
      <c r="N3240" s="11" t="s">
        <v>25</v>
      </c>
      <c r="O3240" s="39"/>
      <c r="P3240" s="47"/>
      <c r="Q3240" s="13"/>
      <c r="R3240" s="248">
        <f t="shared" si="500"/>
        <v>0</v>
      </c>
      <c r="S3240" s="248">
        <f t="shared" si="501"/>
        <v>0</v>
      </c>
      <c r="T3240" s="248">
        <f t="shared" si="502"/>
        <v>0</v>
      </c>
      <c r="U3240" s="248">
        <f t="shared" si="503"/>
        <v>0</v>
      </c>
      <c r="V3240" s="13"/>
      <c r="W3240" s="7"/>
      <c r="AT3240" s="130"/>
      <c r="BF3240" s="33">
        <f t="shared" si="509"/>
        <v>41242</v>
      </c>
      <c r="BG3240" s="34">
        <f t="shared" si="504"/>
        <v>82.88000000000001</v>
      </c>
      <c r="BH3240" s="32">
        <f t="shared" si="505"/>
        <v>1</v>
      </c>
      <c r="BI3240" s="32">
        <f t="shared" si="506"/>
        <v>0</v>
      </c>
      <c r="BJ3240" s="69">
        <f t="shared" si="507"/>
        <v>0</v>
      </c>
      <c r="BK3240" s="158" t="str">
        <f t="shared" si="508"/>
        <v/>
      </c>
    </row>
    <row r="3241" spans="1:63" ht="12" customHeight="1" x14ac:dyDescent="0.2">
      <c r="A3241" s="8"/>
      <c r="B3241" s="7"/>
      <c r="C3241" s="7"/>
      <c r="D3241" s="7"/>
      <c r="E3241" s="7"/>
      <c r="F3241" s="7"/>
      <c r="G3241" s="7"/>
      <c r="H3241" s="7"/>
      <c r="I3241" s="10"/>
      <c r="J3241" s="25"/>
      <c r="K3241" s="250"/>
      <c r="L3241" s="31"/>
      <c r="M3241" s="9"/>
      <c r="N3241" s="11" t="s">
        <v>25</v>
      </c>
      <c r="O3241" s="39"/>
      <c r="P3241" s="47"/>
      <c r="Q3241" s="13"/>
      <c r="R3241" s="248">
        <f t="shared" si="500"/>
        <v>0</v>
      </c>
      <c r="S3241" s="248">
        <f t="shared" si="501"/>
        <v>0</v>
      </c>
      <c r="T3241" s="248">
        <f t="shared" si="502"/>
        <v>0</v>
      </c>
      <c r="U3241" s="248">
        <f t="shared" si="503"/>
        <v>0</v>
      </c>
      <c r="V3241" s="13"/>
      <c r="W3241" s="7"/>
      <c r="AT3241" s="130"/>
      <c r="BF3241" s="33">
        <f t="shared" si="509"/>
        <v>41242</v>
      </c>
      <c r="BG3241" s="34">
        <f t="shared" si="504"/>
        <v>82.88000000000001</v>
      </c>
      <c r="BH3241" s="32">
        <f t="shared" si="505"/>
        <v>1</v>
      </c>
      <c r="BI3241" s="32">
        <f t="shared" si="506"/>
        <v>0</v>
      </c>
      <c r="BJ3241" s="69">
        <f t="shared" si="507"/>
        <v>0</v>
      </c>
      <c r="BK3241" s="158" t="str">
        <f t="shared" si="508"/>
        <v/>
      </c>
    </row>
    <row r="3242" spans="1:63" ht="12" customHeight="1" x14ac:dyDescent="0.2">
      <c r="A3242" s="8"/>
      <c r="B3242" s="7"/>
      <c r="C3242" s="7"/>
      <c r="D3242" s="7"/>
      <c r="E3242" s="7"/>
      <c r="F3242" s="7"/>
      <c r="G3242" s="7"/>
      <c r="H3242" s="7"/>
      <c r="I3242" s="10"/>
      <c r="J3242" s="25"/>
      <c r="K3242" s="250"/>
      <c r="L3242" s="31"/>
      <c r="M3242" s="9"/>
      <c r="N3242" s="11" t="s">
        <v>25</v>
      </c>
      <c r="O3242" s="39"/>
      <c r="P3242" s="47"/>
      <c r="Q3242" s="13"/>
      <c r="R3242" s="248">
        <f t="shared" si="500"/>
        <v>0</v>
      </c>
      <c r="S3242" s="248">
        <f t="shared" si="501"/>
        <v>0</v>
      </c>
      <c r="T3242" s="248">
        <f t="shared" si="502"/>
        <v>0</v>
      </c>
      <c r="U3242" s="248">
        <f t="shared" si="503"/>
        <v>0</v>
      </c>
      <c r="V3242" s="13"/>
      <c r="W3242" s="7"/>
      <c r="AT3242" s="130"/>
      <c r="BF3242" s="33">
        <f t="shared" si="509"/>
        <v>41242</v>
      </c>
      <c r="BG3242" s="34">
        <f t="shared" si="504"/>
        <v>82.88000000000001</v>
      </c>
      <c r="BH3242" s="32">
        <f t="shared" si="505"/>
        <v>1</v>
      </c>
      <c r="BI3242" s="32">
        <f t="shared" si="506"/>
        <v>0</v>
      </c>
      <c r="BJ3242" s="69">
        <f t="shared" si="507"/>
        <v>0</v>
      </c>
      <c r="BK3242" s="158" t="str">
        <f t="shared" si="508"/>
        <v/>
      </c>
    </row>
    <row r="3243" spans="1:63" ht="12" customHeight="1" x14ac:dyDescent="0.2">
      <c r="A3243" s="8"/>
      <c r="B3243" s="7"/>
      <c r="C3243" s="7"/>
      <c r="D3243" s="7"/>
      <c r="E3243" s="7"/>
      <c r="F3243" s="7"/>
      <c r="G3243" s="7"/>
      <c r="H3243" s="7"/>
      <c r="I3243" s="10"/>
      <c r="J3243" s="25"/>
      <c r="K3243" s="250"/>
      <c r="L3243" s="31"/>
      <c r="M3243" s="9"/>
      <c r="N3243" s="11" t="s">
        <v>25</v>
      </c>
      <c r="O3243" s="39"/>
      <c r="P3243" s="47"/>
      <c r="Q3243" s="13"/>
      <c r="R3243" s="248">
        <f t="shared" si="500"/>
        <v>0</v>
      </c>
      <c r="S3243" s="248">
        <f t="shared" si="501"/>
        <v>0</v>
      </c>
      <c r="T3243" s="248">
        <f t="shared" si="502"/>
        <v>0</v>
      </c>
      <c r="U3243" s="248">
        <f t="shared" si="503"/>
        <v>0</v>
      </c>
      <c r="V3243" s="13"/>
      <c r="W3243" s="7"/>
      <c r="AT3243" s="130"/>
      <c r="BF3243" s="33">
        <f t="shared" si="509"/>
        <v>41242</v>
      </c>
      <c r="BG3243" s="34">
        <f t="shared" si="504"/>
        <v>82.88000000000001</v>
      </c>
      <c r="BH3243" s="32">
        <f t="shared" si="505"/>
        <v>1</v>
      </c>
      <c r="BI3243" s="32">
        <f t="shared" si="506"/>
        <v>0</v>
      </c>
      <c r="BJ3243" s="69">
        <f t="shared" si="507"/>
        <v>0</v>
      </c>
      <c r="BK3243" s="158" t="str">
        <f t="shared" si="508"/>
        <v/>
      </c>
    </row>
    <row r="3244" spans="1:63" ht="12" customHeight="1" x14ac:dyDescent="0.2">
      <c r="A3244" s="8"/>
      <c r="B3244" s="7"/>
      <c r="C3244" s="7"/>
      <c r="D3244" s="7"/>
      <c r="E3244" s="7"/>
      <c r="F3244" s="7"/>
      <c r="G3244" s="7"/>
      <c r="H3244" s="7"/>
      <c r="I3244" s="10"/>
      <c r="J3244" s="25"/>
      <c r="K3244" s="250"/>
      <c r="L3244" s="31"/>
      <c r="M3244" s="9"/>
      <c r="N3244" s="11" t="s">
        <v>25</v>
      </c>
      <c r="O3244" s="39"/>
      <c r="P3244" s="47"/>
      <c r="Q3244" s="13"/>
      <c r="R3244" s="248">
        <f t="shared" si="500"/>
        <v>0</v>
      </c>
      <c r="S3244" s="248">
        <f t="shared" si="501"/>
        <v>0</v>
      </c>
      <c r="T3244" s="248">
        <f t="shared" si="502"/>
        <v>0</v>
      </c>
      <c r="U3244" s="248">
        <f t="shared" si="503"/>
        <v>0</v>
      </c>
      <c r="V3244" s="13"/>
      <c r="W3244" s="7"/>
      <c r="AT3244" s="130"/>
      <c r="BF3244" s="33">
        <f t="shared" si="509"/>
        <v>41242</v>
      </c>
      <c r="BG3244" s="34">
        <f t="shared" si="504"/>
        <v>82.88000000000001</v>
      </c>
      <c r="BH3244" s="32">
        <f t="shared" si="505"/>
        <v>1</v>
      </c>
      <c r="BI3244" s="32">
        <f t="shared" si="506"/>
        <v>0</v>
      </c>
      <c r="BJ3244" s="69">
        <f t="shared" si="507"/>
        <v>0</v>
      </c>
      <c r="BK3244" s="158" t="str">
        <f t="shared" si="508"/>
        <v/>
      </c>
    </row>
    <row r="3245" spans="1:63" ht="12" customHeight="1" x14ac:dyDescent="0.2">
      <c r="A3245" s="8"/>
      <c r="B3245" s="7"/>
      <c r="C3245" s="7"/>
      <c r="D3245" s="7"/>
      <c r="E3245" s="7"/>
      <c r="F3245" s="7"/>
      <c r="G3245" s="7"/>
      <c r="H3245" s="7"/>
      <c r="I3245" s="10"/>
      <c r="J3245" s="25"/>
      <c r="K3245" s="250"/>
      <c r="L3245" s="31"/>
      <c r="M3245" s="9"/>
      <c r="N3245" s="11" t="s">
        <v>25</v>
      </c>
      <c r="O3245" s="39"/>
      <c r="P3245" s="47"/>
      <c r="Q3245" s="13"/>
      <c r="R3245" s="248">
        <f t="shared" si="500"/>
        <v>0</v>
      </c>
      <c r="S3245" s="248">
        <f t="shared" si="501"/>
        <v>0</v>
      </c>
      <c r="T3245" s="248">
        <f t="shared" si="502"/>
        <v>0</v>
      </c>
      <c r="U3245" s="248">
        <f t="shared" si="503"/>
        <v>0</v>
      </c>
      <c r="V3245" s="13"/>
      <c r="W3245" s="7"/>
      <c r="AT3245" s="130"/>
      <c r="BF3245" s="33">
        <f t="shared" si="509"/>
        <v>41242</v>
      </c>
      <c r="BG3245" s="34">
        <f t="shared" si="504"/>
        <v>82.88000000000001</v>
      </c>
      <c r="BH3245" s="32">
        <f t="shared" si="505"/>
        <v>1</v>
      </c>
      <c r="BI3245" s="32">
        <f t="shared" si="506"/>
        <v>0</v>
      </c>
      <c r="BJ3245" s="69">
        <f t="shared" si="507"/>
        <v>0</v>
      </c>
      <c r="BK3245" s="158" t="str">
        <f t="shared" si="508"/>
        <v/>
      </c>
    </row>
    <row r="3246" spans="1:63" ht="12" customHeight="1" x14ac:dyDescent="0.2">
      <c r="A3246" s="8"/>
      <c r="B3246" s="7"/>
      <c r="C3246" s="7"/>
      <c r="D3246" s="7"/>
      <c r="E3246" s="7"/>
      <c r="F3246" s="7"/>
      <c r="G3246" s="7"/>
      <c r="H3246" s="7"/>
      <c r="I3246" s="10"/>
      <c r="J3246" s="25"/>
      <c r="K3246" s="250"/>
      <c r="L3246" s="31"/>
      <c r="M3246" s="9"/>
      <c r="N3246" s="11" t="s">
        <v>25</v>
      </c>
      <c r="O3246" s="39"/>
      <c r="P3246" s="47"/>
      <c r="Q3246" s="13"/>
      <c r="R3246" s="248">
        <f t="shared" si="500"/>
        <v>0</v>
      </c>
      <c r="S3246" s="248">
        <f t="shared" si="501"/>
        <v>0</v>
      </c>
      <c r="T3246" s="248">
        <f t="shared" si="502"/>
        <v>0</v>
      </c>
      <c r="U3246" s="248">
        <f t="shared" si="503"/>
        <v>0</v>
      </c>
      <c r="V3246" s="13"/>
      <c r="W3246" s="7"/>
      <c r="AT3246" s="130"/>
      <c r="BF3246" s="33">
        <f t="shared" si="509"/>
        <v>41242</v>
      </c>
      <c r="BG3246" s="34">
        <f t="shared" si="504"/>
        <v>82.88000000000001</v>
      </c>
      <c r="BH3246" s="32">
        <f t="shared" si="505"/>
        <v>1</v>
      </c>
      <c r="BI3246" s="32">
        <f t="shared" si="506"/>
        <v>0</v>
      </c>
      <c r="BJ3246" s="69">
        <f t="shared" si="507"/>
        <v>0</v>
      </c>
      <c r="BK3246" s="158" t="str">
        <f t="shared" si="508"/>
        <v/>
      </c>
    </row>
    <row r="3247" spans="1:63" ht="12" customHeight="1" x14ac:dyDescent="0.2">
      <c r="A3247" s="8"/>
      <c r="B3247" s="7"/>
      <c r="C3247" s="7"/>
      <c r="D3247" s="7"/>
      <c r="E3247" s="7"/>
      <c r="F3247" s="7"/>
      <c r="G3247" s="7"/>
      <c r="H3247" s="7"/>
      <c r="I3247" s="10"/>
      <c r="J3247" s="25"/>
      <c r="K3247" s="250"/>
      <c r="L3247" s="31"/>
      <c r="M3247" s="9"/>
      <c r="N3247" s="11" t="s">
        <v>25</v>
      </c>
      <c r="O3247" s="39"/>
      <c r="P3247" s="47"/>
      <c r="Q3247" s="13"/>
      <c r="R3247" s="248">
        <f t="shared" si="500"/>
        <v>0</v>
      </c>
      <c r="S3247" s="248">
        <f t="shared" si="501"/>
        <v>0</v>
      </c>
      <c r="T3247" s="248">
        <f t="shared" si="502"/>
        <v>0</v>
      </c>
      <c r="U3247" s="248">
        <f t="shared" si="503"/>
        <v>0</v>
      </c>
      <c r="V3247" s="13"/>
      <c r="W3247" s="7"/>
      <c r="AT3247" s="130"/>
      <c r="BF3247" s="33">
        <f t="shared" si="509"/>
        <v>41242</v>
      </c>
      <c r="BG3247" s="34">
        <f t="shared" si="504"/>
        <v>82.88000000000001</v>
      </c>
      <c r="BH3247" s="32">
        <f t="shared" si="505"/>
        <v>1</v>
      </c>
      <c r="BI3247" s="32">
        <f t="shared" si="506"/>
        <v>0</v>
      </c>
      <c r="BJ3247" s="69">
        <f t="shared" si="507"/>
        <v>0</v>
      </c>
      <c r="BK3247" s="158" t="str">
        <f t="shared" si="508"/>
        <v/>
      </c>
    </row>
    <row r="3248" spans="1:63" ht="12" customHeight="1" x14ac:dyDescent="0.2">
      <c r="A3248" s="8"/>
      <c r="B3248" s="7"/>
      <c r="C3248" s="7"/>
      <c r="D3248" s="7"/>
      <c r="E3248" s="7"/>
      <c r="F3248" s="7"/>
      <c r="G3248" s="7"/>
      <c r="H3248" s="7"/>
      <c r="I3248" s="10"/>
      <c r="J3248" s="25"/>
      <c r="K3248" s="250"/>
      <c r="L3248" s="31"/>
      <c r="M3248" s="9"/>
      <c r="N3248" s="11" t="s">
        <v>25</v>
      </c>
      <c r="O3248" s="39"/>
      <c r="P3248" s="47"/>
      <c r="Q3248" s="13"/>
      <c r="R3248" s="248">
        <f t="shared" si="500"/>
        <v>0</v>
      </c>
      <c r="S3248" s="248">
        <f t="shared" si="501"/>
        <v>0</v>
      </c>
      <c r="T3248" s="248">
        <f t="shared" si="502"/>
        <v>0</v>
      </c>
      <c r="U3248" s="248">
        <f t="shared" si="503"/>
        <v>0</v>
      </c>
      <c r="V3248" s="13"/>
      <c r="W3248" s="7"/>
      <c r="AT3248" s="130"/>
      <c r="BF3248" s="33">
        <f t="shared" si="509"/>
        <v>41242</v>
      </c>
      <c r="BG3248" s="34">
        <f t="shared" si="504"/>
        <v>82.88000000000001</v>
      </c>
      <c r="BH3248" s="32">
        <f t="shared" si="505"/>
        <v>1</v>
      </c>
      <c r="BI3248" s="32">
        <f t="shared" si="506"/>
        <v>0</v>
      </c>
      <c r="BJ3248" s="69">
        <f t="shared" si="507"/>
        <v>0</v>
      </c>
      <c r="BK3248" s="158" t="str">
        <f t="shared" si="508"/>
        <v/>
      </c>
    </row>
    <row r="3249" spans="1:63" ht="12" customHeight="1" x14ac:dyDescent="0.2">
      <c r="A3249" s="8"/>
      <c r="B3249" s="7"/>
      <c r="C3249" s="7"/>
      <c r="D3249" s="7"/>
      <c r="E3249" s="7"/>
      <c r="F3249" s="7"/>
      <c r="G3249" s="7"/>
      <c r="H3249" s="7"/>
      <c r="I3249" s="10"/>
      <c r="J3249" s="25"/>
      <c r="K3249" s="250"/>
      <c r="L3249" s="31"/>
      <c r="M3249" s="9"/>
      <c r="N3249" s="11" t="s">
        <v>25</v>
      </c>
      <c r="O3249" s="39"/>
      <c r="P3249" s="47"/>
      <c r="Q3249" s="13"/>
      <c r="R3249" s="248">
        <f t="shared" si="500"/>
        <v>0</v>
      </c>
      <c r="S3249" s="248">
        <f t="shared" si="501"/>
        <v>0</v>
      </c>
      <c r="T3249" s="248">
        <f t="shared" si="502"/>
        <v>0</v>
      </c>
      <c r="U3249" s="248">
        <f t="shared" si="503"/>
        <v>0</v>
      </c>
      <c r="V3249" s="13"/>
      <c r="W3249" s="7"/>
      <c r="AT3249" s="130"/>
      <c r="BF3249" s="33">
        <f t="shared" si="509"/>
        <v>41242</v>
      </c>
      <c r="BG3249" s="34">
        <f t="shared" si="504"/>
        <v>82.88000000000001</v>
      </c>
      <c r="BH3249" s="32">
        <f t="shared" si="505"/>
        <v>1</v>
      </c>
      <c r="BI3249" s="32">
        <f t="shared" si="506"/>
        <v>0</v>
      </c>
      <c r="BJ3249" s="69">
        <f t="shared" si="507"/>
        <v>0</v>
      </c>
      <c r="BK3249" s="158" t="str">
        <f t="shared" si="508"/>
        <v/>
      </c>
    </row>
    <row r="3250" spans="1:63" ht="12" customHeight="1" x14ac:dyDescent="0.2">
      <c r="A3250" s="8"/>
      <c r="B3250" s="7"/>
      <c r="C3250" s="7"/>
      <c r="D3250" s="7"/>
      <c r="E3250" s="7"/>
      <c r="F3250" s="7"/>
      <c r="G3250" s="7"/>
      <c r="H3250" s="7"/>
      <c r="I3250" s="10"/>
      <c r="J3250" s="25"/>
      <c r="K3250" s="250"/>
      <c r="L3250" s="31"/>
      <c r="M3250" s="9"/>
      <c r="N3250" s="11" t="s">
        <v>25</v>
      </c>
      <c r="O3250" s="39"/>
      <c r="P3250" s="47"/>
      <c r="Q3250" s="13"/>
      <c r="R3250" s="248">
        <f t="shared" si="500"/>
        <v>0</v>
      </c>
      <c r="S3250" s="248">
        <f t="shared" si="501"/>
        <v>0</v>
      </c>
      <c r="T3250" s="248">
        <f t="shared" si="502"/>
        <v>0</v>
      </c>
      <c r="U3250" s="248">
        <f t="shared" si="503"/>
        <v>0</v>
      </c>
      <c r="V3250" s="13"/>
      <c r="W3250" s="7"/>
      <c r="AT3250" s="130"/>
      <c r="BF3250" s="33">
        <f t="shared" si="509"/>
        <v>41242</v>
      </c>
      <c r="BG3250" s="34">
        <f t="shared" si="504"/>
        <v>82.88000000000001</v>
      </c>
      <c r="BH3250" s="32">
        <f t="shared" si="505"/>
        <v>1</v>
      </c>
      <c r="BI3250" s="32">
        <f t="shared" si="506"/>
        <v>0</v>
      </c>
      <c r="BJ3250" s="69">
        <f t="shared" si="507"/>
        <v>0</v>
      </c>
      <c r="BK3250" s="158" t="str">
        <f t="shared" si="508"/>
        <v/>
      </c>
    </row>
    <row r="3251" spans="1:63" ht="12" customHeight="1" x14ac:dyDescent="0.2">
      <c r="A3251" s="8"/>
      <c r="B3251" s="7"/>
      <c r="C3251" s="7"/>
      <c r="D3251" s="7"/>
      <c r="E3251" s="7"/>
      <c r="F3251" s="7"/>
      <c r="G3251" s="7"/>
      <c r="H3251" s="7"/>
      <c r="I3251" s="10"/>
      <c r="J3251" s="25"/>
      <c r="K3251" s="250"/>
      <c r="L3251" s="31"/>
      <c r="M3251" s="9"/>
      <c r="N3251" s="11" t="s">
        <v>25</v>
      </c>
      <c r="O3251" s="39"/>
      <c r="P3251" s="47"/>
      <c r="Q3251" s="13"/>
      <c r="R3251" s="248">
        <f t="shared" si="500"/>
        <v>0</v>
      </c>
      <c r="S3251" s="248">
        <f t="shared" si="501"/>
        <v>0</v>
      </c>
      <c r="T3251" s="248">
        <f t="shared" si="502"/>
        <v>0</v>
      </c>
      <c r="U3251" s="248">
        <f t="shared" si="503"/>
        <v>0</v>
      </c>
      <c r="V3251" s="13"/>
      <c r="W3251" s="7"/>
      <c r="AT3251" s="130"/>
      <c r="BF3251" s="33">
        <f t="shared" si="509"/>
        <v>41242</v>
      </c>
      <c r="BG3251" s="34">
        <f t="shared" si="504"/>
        <v>82.88000000000001</v>
      </c>
      <c r="BH3251" s="32">
        <f t="shared" si="505"/>
        <v>1</v>
      </c>
      <c r="BI3251" s="32">
        <f t="shared" si="506"/>
        <v>0</v>
      </c>
      <c r="BJ3251" s="69">
        <f t="shared" si="507"/>
        <v>0</v>
      </c>
      <c r="BK3251" s="158" t="str">
        <f t="shared" si="508"/>
        <v/>
      </c>
    </row>
    <row r="3252" spans="1:63" ht="12" customHeight="1" x14ac:dyDescent="0.2">
      <c r="A3252" s="8"/>
      <c r="B3252" s="7"/>
      <c r="C3252" s="7"/>
      <c r="D3252" s="7"/>
      <c r="E3252" s="7"/>
      <c r="F3252" s="7"/>
      <c r="G3252" s="7"/>
      <c r="H3252" s="7"/>
      <c r="I3252" s="10"/>
      <c r="J3252" s="25"/>
      <c r="K3252" s="250"/>
      <c r="L3252" s="31"/>
      <c r="M3252" s="9"/>
      <c r="N3252" s="11" t="s">
        <v>25</v>
      </c>
      <c r="O3252" s="39"/>
      <c r="P3252" s="47"/>
      <c r="Q3252" s="13"/>
      <c r="R3252" s="248">
        <f t="shared" si="500"/>
        <v>0</v>
      </c>
      <c r="S3252" s="248">
        <f t="shared" si="501"/>
        <v>0</v>
      </c>
      <c r="T3252" s="248">
        <f t="shared" si="502"/>
        <v>0</v>
      </c>
      <c r="U3252" s="248">
        <f t="shared" si="503"/>
        <v>0</v>
      </c>
      <c r="V3252" s="13"/>
      <c r="W3252" s="7"/>
      <c r="AT3252" s="130"/>
      <c r="BF3252" s="33">
        <f t="shared" si="509"/>
        <v>41242</v>
      </c>
      <c r="BG3252" s="34">
        <f t="shared" si="504"/>
        <v>82.88000000000001</v>
      </c>
      <c r="BH3252" s="32">
        <f t="shared" si="505"/>
        <v>1</v>
      </c>
      <c r="BI3252" s="32">
        <f t="shared" si="506"/>
        <v>0</v>
      </c>
      <c r="BJ3252" s="69">
        <f t="shared" si="507"/>
        <v>0</v>
      </c>
      <c r="BK3252" s="158" t="str">
        <f t="shared" si="508"/>
        <v/>
      </c>
    </row>
    <row r="3253" spans="1:63" ht="12" customHeight="1" x14ac:dyDescent="0.2">
      <c r="A3253" s="8"/>
      <c r="B3253" s="7"/>
      <c r="C3253" s="7"/>
      <c r="D3253" s="7"/>
      <c r="E3253" s="7"/>
      <c r="F3253" s="7"/>
      <c r="G3253" s="7"/>
      <c r="H3253" s="7"/>
      <c r="I3253" s="10"/>
      <c r="J3253" s="25"/>
      <c r="K3253" s="250"/>
      <c r="L3253" s="31"/>
      <c r="M3253" s="9"/>
      <c r="N3253" s="11" t="s">
        <v>25</v>
      </c>
      <c r="O3253" s="39"/>
      <c r="P3253" s="47"/>
      <c r="Q3253" s="13"/>
      <c r="R3253" s="248">
        <f t="shared" si="500"/>
        <v>0</v>
      </c>
      <c r="S3253" s="248">
        <f t="shared" si="501"/>
        <v>0</v>
      </c>
      <c r="T3253" s="248">
        <f t="shared" si="502"/>
        <v>0</v>
      </c>
      <c r="U3253" s="248">
        <f t="shared" si="503"/>
        <v>0</v>
      </c>
      <c r="V3253" s="13"/>
      <c r="W3253" s="7"/>
      <c r="AT3253" s="130"/>
      <c r="BF3253" s="33">
        <f t="shared" si="509"/>
        <v>41242</v>
      </c>
      <c r="BG3253" s="34">
        <f t="shared" si="504"/>
        <v>82.88000000000001</v>
      </c>
      <c r="BH3253" s="32">
        <f t="shared" si="505"/>
        <v>1</v>
      </c>
      <c r="BI3253" s="32">
        <f t="shared" si="506"/>
        <v>0</v>
      </c>
      <c r="BJ3253" s="69">
        <f t="shared" si="507"/>
        <v>0</v>
      </c>
      <c r="BK3253" s="158" t="str">
        <f t="shared" si="508"/>
        <v/>
      </c>
    </row>
    <row r="3254" spans="1:63" ht="12" customHeight="1" x14ac:dyDescent="0.2">
      <c r="A3254" s="8"/>
      <c r="B3254" s="7"/>
      <c r="C3254" s="7"/>
      <c r="D3254" s="7"/>
      <c r="E3254" s="7"/>
      <c r="F3254" s="7"/>
      <c r="G3254" s="7"/>
      <c r="H3254" s="7"/>
      <c r="I3254" s="10"/>
      <c r="J3254" s="25"/>
      <c r="K3254" s="250"/>
      <c r="L3254" s="31"/>
      <c r="M3254" s="9"/>
      <c r="N3254" s="11" t="s">
        <v>25</v>
      </c>
      <c r="O3254" s="39"/>
      <c r="P3254" s="47"/>
      <c r="Q3254" s="13"/>
      <c r="R3254" s="248">
        <f t="shared" si="500"/>
        <v>0</v>
      </c>
      <c r="S3254" s="248">
        <f t="shared" si="501"/>
        <v>0</v>
      </c>
      <c r="T3254" s="248">
        <f t="shared" si="502"/>
        <v>0</v>
      </c>
      <c r="U3254" s="248">
        <f t="shared" si="503"/>
        <v>0</v>
      </c>
      <c r="V3254" s="13"/>
      <c r="W3254" s="7"/>
      <c r="AT3254" s="130"/>
      <c r="BF3254" s="33">
        <f t="shared" si="509"/>
        <v>41242</v>
      </c>
      <c r="BG3254" s="34">
        <f t="shared" si="504"/>
        <v>82.88000000000001</v>
      </c>
      <c r="BH3254" s="32">
        <f t="shared" si="505"/>
        <v>1</v>
      </c>
      <c r="BI3254" s="32">
        <f t="shared" si="506"/>
        <v>0</v>
      </c>
      <c r="BJ3254" s="69">
        <f t="shared" si="507"/>
        <v>0</v>
      </c>
      <c r="BK3254" s="158" t="str">
        <f t="shared" si="508"/>
        <v/>
      </c>
    </row>
    <row r="3255" spans="1:63" ht="12" customHeight="1" x14ac:dyDescent="0.2">
      <c r="A3255" s="8"/>
      <c r="B3255" s="7"/>
      <c r="C3255" s="7"/>
      <c r="D3255" s="7"/>
      <c r="E3255" s="7"/>
      <c r="F3255" s="7"/>
      <c r="G3255" s="7"/>
      <c r="H3255" s="7"/>
      <c r="I3255" s="10"/>
      <c r="J3255" s="25"/>
      <c r="K3255" s="250"/>
      <c r="L3255" s="31"/>
      <c r="M3255" s="9"/>
      <c r="N3255" s="11" t="s">
        <v>25</v>
      </c>
      <c r="O3255" s="39"/>
      <c r="P3255" s="47"/>
      <c r="Q3255" s="13"/>
      <c r="R3255" s="248">
        <f t="shared" si="500"/>
        <v>0</v>
      </c>
      <c r="S3255" s="248">
        <f t="shared" si="501"/>
        <v>0</v>
      </c>
      <c r="T3255" s="248">
        <f t="shared" si="502"/>
        <v>0</v>
      </c>
      <c r="U3255" s="248">
        <f t="shared" si="503"/>
        <v>0</v>
      </c>
      <c r="V3255" s="13"/>
      <c r="W3255" s="7"/>
      <c r="AT3255" s="130"/>
      <c r="BF3255" s="33">
        <f t="shared" si="509"/>
        <v>41242</v>
      </c>
      <c r="BG3255" s="34">
        <f t="shared" si="504"/>
        <v>82.88000000000001</v>
      </c>
      <c r="BH3255" s="32">
        <f t="shared" si="505"/>
        <v>1</v>
      </c>
      <c r="BI3255" s="32">
        <f t="shared" si="506"/>
        <v>0</v>
      </c>
      <c r="BJ3255" s="69">
        <f t="shared" si="507"/>
        <v>0</v>
      </c>
      <c r="BK3255" s="158" t="str">
        <f t="shared" si="508"/>
        <v/>
      </c>
    </row>
    <row r="3256" spans="1:63" ht="12" customHeight="1" x14ac:dyDescent="0.2">
      <c r="A3256" s="8"/>
      <c r="B3256" s="7"/>
      <c r="C3256" s="7"/>
      <c r="D3256" s="7"/>
      <c r="E3256" s="7"/>
      <c r="F3256" s="7"/>
      <c r="G3256" s="7"/>
      <c r="H3256" s="7"/>
      <c r="I3256" s="10"/>
      <c r="J3256" s="25"/>
      <c r="K3256" s="250"/>
      <c r="L3256" s="31"/>
      <c r="M3256" s="9"/>
      <c r="N3256" s="11" t="s">
        <v>25</v>
      </c>
      <c r="O3256" s="39"/>
      <c r="P3256" s="47"/>
      <c r="Q3256" s="13"/>
      <c r="R3256" s="248">
        <f t="shared" si="500"/>
        <v>0</v>
      </c>
      <c r="S3256" s="248">
        <f t="shared" si="501"/>
        <v>0</v>
      </c>
      <c r="T3256" s="248">
        <f t="shared" si="502"/>
        <v>0</v>
      </c>
      <c r="U3256" s="248">
        <f t="shared" si="503"/>
        <v>0</v>
      </c>
      <c r="V3256" s="13"/>
      <c r="W3256" s="7"/>
      <c r="AT3256" s="130"/>
      <c r="BF3256" s="33">
        <f t="shared" si="509"/>
        <v>41242</v>
      </c>
      <c r="BG3256" s="34">
        <f t="shared" si="504"/>
        <v>82.88000000000001</v>
      </c>
      <c r="BH3256" s="32">
        <f t="shared" si="505"/>
        <v>1</v>
      </c>
      <c r="BI3256" s="32">
        <f t="shared" si="506"/>
        <v>0</v>
      </c>
      <c r="BJ3256" s="69">
        <f t="shared" si="507"/>
        <v>0</v>
      </c>
      <c r="BK3256" s="158" t="str">
        <f t="shared" si="508"/>
        <v/>
      </c>
    </row>
    <row r="3257" spans="1:63" ht="12" customHeight="1" x14ac:dyDescent="0.2">
      <c r="A3257" s="8"/>
      <c r="B3257" s="7"/>
      <c r="C3257" s="7"/>
      <c r="D3257" s="7"/>
      <c r="E3257" s="7"/>
      <c r="F3257" s="7"/>
      <c r="G3257" s="7"/>
      <c r="H3257" s="7"/>
      <c r="I3257" s="10"/>
      <c r="J3257" s="25"/>
      <c r="K3257" s="250"/>
      <c r="L3257" s="31"/>
      <c r="M3257" s="9"/>
      <c r="N3257" s="11" t="s">
        <v>25</v>
      </c>
      <c r="O3257" s="39"/>
      <c r="P3257" s="47"/>
      <c r="Q3257" s="13"/>
      <c r="R3257" s="248">
        <f t="shared" si="500"/>
        <v>0</v>
      </c>
      <c r="S3257" s="248">
        <f t="shared" si="501"/>
        <v>0</v>
      </c>
      <c r="T3257" s="248">
        <f t="shared" si="502"/>
        <v>0</v>
      </c>
      <c r="U3257" s="248">
        <f t="shared" si="503"/>
        <v>0</v>
      </c>
      <c r="V3257" s="13"/>
      <c r="W3257" s="7"/>
      <c r="AT3257" s="130"/>
      <c r="BF3257" s="33">
        <f t="shared" si="509"/>
        <v>41242</v>
      </c>
      <c r="BG3257" s="34">
        <f t="shared" si="504"/>
        <v>82.88000000000001</v>
      </c>
      <c r="BH3257" s="32">
        <f t="shared" si="505"/>
        <v>1</v>
      </c>
      <c r="BI3257" s="32">
        <f t="shared" si="506"/>
        <v>0</v>
      </c>
      <c r="BJ3257" s="69">
        <f t="shared" si="507"/>
        <v>0</v>
      </c>
      <c r="BK3257" s="158" t="str">
        <f t="shared" si="508"/>
        <v/>
      </c>
    </row>
    <row r="3258" spans="1:63" ht="12" customHeight="1" x14ac:dyDescent="0.2">
      <c r="A3258" s="8"/>
      <c r="B3258" s="7"/>
      <c r="C3258" s="7"/>
      <c r="D3258" s="7"/>
      <c r="E3258" s="7"/>
      <c r="F3258" s="7"/>
      <c r="G3258" s="7"/>
      <c r="H3258" s="7"/>
      <c r="I3258" s="10"/>
      <c r="J3258" s="25"/>
      <c r="K3258" s="250"/>
      <c r="L3258" s="31"/>
      <c r="M3258" s="9"/>
      <c r="N3258" s="11" t="s">
        <v>25</v>
      </c>
      <c r="O3258" s="39"/>
      <c r="P3258" s="47"/>
      <c r="Q3258" s="13"/>
      <c r="R3258" s="248">
        <f t="shared" si="500"/>
        <v>0</v>
      </c>
      <c r="S3258" s="248">
        <f t="shared" si="501"/>
        <v>0</v>
      </c>
      <c r="T3258" s="248">
        <f t="shared" si="502"/>
        <v>0</v>
      </c>
      <c r="U3258" s="248">
        <f t="shared" si="503"/>
        <v>0</v>
      </c>
      <c r="V3258" s="13"/>
      <c r="W3258" s="7"/>
      <c r="AT3258" s="130"/>
      <c r="BF3258" s="33">
        <f t="shared" si="509"/>
        <v>41242</v>
      </c>
      <c r="BG3258" s="34">
        <f t="shared" si="504"/>
        <v>82.88000000000001</v>
      </c>
      <c r="BH3258" s="32">
        <f t="shared" si="505"/>
        <v>1</v>
      </c>
      <c r="BI3258" s="32">
        <f t="shared" si="506"/>
        <v>0</v>
      </c>
      <c r="BJ3258" s="69">
        <f t="shared" si="507"/>
        <v>0</v>
      </c>
      <c r="BK3258" s="158" t="str">
        <f t="shared" si="508"/>
        <v/>
      </c>
    </row>
    <row r="3259" spans="1:63" ht="12" customHeight="1" x14ac:dyDescent="0.2">
      <c r="A3259" s="8"/>
      <c r="B3259" s="7"/>
      <c r="C3259" s="7"/>
      <c r="D3259" s="7"/>
      <c r="E3259" s="7"/>
      <c r="F3259" s="7"/>
      <c r="G3259" s="7"/>
      <c r="H3259" s="7"/>
      <c r="I3259" s="10"/>
      <c r="J3259" s="25"/>
      <c r="K3259" s="250"/>
      <c r="L3259" s="31"/>
      <c r="M3259" s="9"/>
      <c r="N3259" s="11" t="s">
        <v>25</v>
      </c>
      <c r="O3259" s="39"/>
      <c r="P3259" s="47"/>
      <c r="Q3259" s="13"/>
      <c r="R3259" s="248">
        <f t="shared" si="500"/>
        <v>0</v>
      </c>
      <c r="S3259" s="248">
        <f t="shared" si="501"/>
        <v>0</v>
      </c>
      <c r="T3259" s="248">
        <f t="shared" si="502"/>
        <v>0</v>
      </c>
      <c r="U3259" s="248">
        <f t="shared" si="503"/>
        <v>0</v>
      </c>
      <c r="V3259" s="13"/>
      <c r="W3259" s="7"/>
      <c r="AT3259" s="130"/>
      <c r="BF3259" s="33">
        <f t="shared" si="509"/>
        <v>41242</v>
      </c>
      <c r="BG3259" s="34">
        <f t="shared" si="504"/>
        <v>82.88000000000001</v>
      </c>
      <c r="BH3259" s="32">
        <f t="shared" si="505"/>
        <v>1</v>
      </c>
      <c r="BI3259" s="32">
        <f t="shared" si="506"/>
        <v>0</v>
      </c>
      <c r="BJ3259" s="69">
        <f t="shared" si="507"/>
        <v>0</v>
      </c>
      <c r="BK3259" s="158" t="str">
        <f t="shared" si="508"/>
        <v/>
      </c>
    </row>
    <row r="3260" spans="1:63" ht="12" customHeight="1" x14ac:dyDescent="0.2">
      <c r="A3260" s="8"/>
      <c r="B3260" s="7"/>
      <c r="C3260" s="7"/>
      <c r="D3260" s="7"/>
      <c r="E3260" s="7"/>
      <c r="F3260" s="7"/>
      <c r="G3260" s="7"/>
      <c r="H3260" s="7"/>
      <c r="I3260" s="10"/>
      <c r="J3260" s="25"/>
      <c r="K3260" s="250"/>
      <c r="L3260" s="31"/>
      <c r="M3260" s="9"/>
      <c r="N3260" s="11" t="s">
        <v>25</v>
      </c>
      <c r="O3260" s="39"/>
      <c r="P3260" s="47"/>
      <c r="Q3260" s="13"/>
      <c r="R3260" s="248">
        <f t="shared" si="500"/>
        <v>0</v>
      </c>
      <c r="S3260" s="248">
        <f t="shared" si="501"/>
        <v>0</v>
      </c>
      <c r="T3260" s="248">
        <f t="shared" si="502"/>
        <v>0</v>
      </c>
      <c r="U3260" s="248">
        <f t="shared" si="503"/>
        <v>0</v>
      </c>
      <c r="V3260" s="13"/>
      <c r="W3260" s="7"/>
      <c r="AT3260" s="130"/>
      <c r="BF3260" s="33">
        <f t="shared" si="509"/>
        <v>41242</v>
      </c>
      <c r="BG3260" s="34">
        <f t="shared" si="504"/>
        <v>82.88000000000001</v>
      </c>
      <c r="BH3260" s="32">
        <f t="shared" si="505"/>
        <v>1</v>
      </c>
      <c r="BI3260" s="32">
        <f t="shared" si="506"/>
        <v>0</v>
      </c>
      <c r="BJ3260" s="69">
        <f t="shared" si="507"/>
        <v>0</v>
      </c>
      <c r="BK3260" s="158" t="str">
        <f t="shared" si="508"/>
        <v/>
      </c>
    </row>
    <row r="3261" spans="1:63" ht="12" customHeight="1" x14ac:dyDescent="0.2">
      <c r="A3261" s="8"/>
      <c r="B3261" s="7"/>
      <c r="C3261" s="7"/>
      <c r="D3261" s="7"/>
      <c r="E3261" s="7"/>
      <c r="F3261" s="7"/>
      <c r="G3261" s="7"/>
      <c r="H3261" s="7"/>
      <c r="I3261" s="10"/>
      <c r="J3261" s="25"/>
      <c r="K3261" s="250"/>
      <c r="L3261" s="31"/>
      <c r="M3261" s="9"/>
      <c r="N3261" s="11" t="s">
        <v>25</v>
      </c>
      <c r="O3261" s="39"/>
      <c r="P3261" s="47"/>
      <c r="Q3261" s="13"/>
      <c r="R3261" s="248">
        <f t="shared" si="500"/>
        <v>0</v>
      </c>
      <c r="S3261" s="248">
        <f t="shared" si="501"/>
        <v>0</v>
      </c>
      <c r="T3261" s="248">
        <f t="shared" si="502"/>
        <v>0</v>
      </c>
      <c r="U3261" s="248">
        <f t="shared" si="503"/>
        <v>0</v>
      </c>
      <c r="V3261" s="13"/>
      <c r="W3261" s="7"/>
      <c r="AT3261" s="130"/>
      <c r="BF3261" s="33">
        <f t="shared" si="509"/>
        <v>41242</v>
      </c>
      <c r="BG3261" s="34">
        <f t="shared" si="504"/>
        <v>82.88000000000001</v>
      </c>
      <c r="BH3261" s="32">
        <f t="shared" si="505"/>
        <v>1</v>
      </c>
      <c r="BI3261" s="32">
        <f t="shared" si="506"/>
        <v>0</v>
      </c>
      <c r="BJ3261" s="69">
        <f t="shared" si="507"/>
        <v>0</v>
      </c>
      <c r="BK3261" s="158" t="str">
        <f t="shared" si="508"/>
        <v/>
      </c>
    </row>
    <row r="3262" spans="1:63" ht="12" customHeight="1" x14ac:dyDescent="0.2">
      <c r="A3262" s="8"/>
      <c r="B3262" s="7"/>
      <c r="C3262" s="7"/>
      <c r="D3262" s="7"/>
      <c r="E3262" s="7"/>
      <c r="F3262" s="7"/>
      <c r="G3262" s="7"/>
      <c r="H3262" s="7"/>
      <c r="I3262" s="10"/>
      <c r="J3262" s="25"/>
      <c r="K3262" s="250"/>
      <c r="L3262" s="31"/>
      <c r="M3262" s="9"/>
      <c r="N3262" s="11" t="s">
        <v>25</v>
      </c>
      <c r="O3262" s="39"/>
      <c r="P3262" s="47"/>
      <c r="Q3262" s="13"/>
      <c r="R3262" s="248">
        <f t="shared" si="500"/>
        <v>0</v>
      </c>
      <c r="S3262" s="248">
        <f t="shared" si="501"/>
        <v>0</v>
      </c>
      <c r="T3262" s="248">
        <f t="shared" si="502"/>
        <v>0</v>
      </c>
      <c r="U3262" s="248">
        <f t="shared" si="503"/>
        <v>0</v>
      </c>
      <c r="V3262" s="13"/>
      <c r="W3262" s="7"/>
      <c r="AT3262" s="130"/>
      <c r="BF3262" s="33">
        <f t="shared" si="509"/>
        <v>41242</v>
      </c>
      <c r="BG3262" s="34">
        <f t="shared" si="504"/>
        <v>82.88000000000001</v>
      </c>
      <c r="BH3262" s="32">
        <f t="shared" si="505"/>
        <v>1</v>
      </c>
      <c r="BI3262" s="32">
        <f t="shared" si="506"/>
        <v>0</v>
      </c>
      <c r="BJ3262" s="69">
        <f t="shared" si="507"/>
        <v>0</v>
      </c>
      <c r="BK3262" s="158" t="str">
        <f t="shared" si="508"/>
        <v/>
      </c>
    </row>
    <row r="3263" spans="1:63" ht="12" customHeight="1" x14ac:dyDescent="0.2">
      <c r="A3263" s="8"/>
      <c r="B3263" s="7"/>
      <c r="C3263" s="7"/>
      <c r="D3263" s="7"/>
      <c r="E3263" s="7"/>
      <c r="F3263" s="7"/>
      <c r="G3263" s="7"/>
      <c r="H3263" s="7"/>
      <c r="I3263" s="10"/>
      <c r="J3263" s="25"/>
      <c r="K3263" s="250"/>
      <c r="L3263" s="31"/>
      <c r="M3263" s="9"/>
      <c r="N3263" s="11" t="s">
        <v>25</v>
      </c>
      <c r="O3263" s="39"/>
      <c r="P3263" s="47"/>
      <c r="Q3263" s="13"/>
      <c r="R3263" s="248">
        <f t="shared" si="500"/>
        <v>0</v>
      </c>
      <c r="S3263" s="248">
        <f t="shared" si="501"/>
        <v>0</v>
      </c>
      <c r="T3263" s="248">
        <f t="shared" si="502"/>
        <v>0</v>
      </c>
      <c r="U3263" s="248">
        <f t="shared" si="503"/>
        <v>0</v>
      </c>
      <c r="V3263" s="13"/>
      <c r="W3263" s="7"/>
      <c r="AT3263" s="130"/>
      <c r="BF3263" s="33">
        <f t="shared" si="509"/>
        <v>41242</v>
      </c>
      <c r="BG3263" s="34">
        <f t="shared" si="504"/>
        <v>82.88000000000001</v>
      </c>
      <c r="BH3263" s="32">
        <f t="shared" si="505"/>
        <v>1</v>
      </c>
      <c r="BI3263" s="32">
        <f t="shared" si="506"/>
        <v>0</v>
      </c>
      <c r="BJ3263" s="69">
        <f t="shared" si="507"/>
        <v>0</v>
      </c>
      <c r="BK3263" s="158" t="str">
        <f t="shared" si="508"/>
        <v/>
      </c>
    </row>
    <row r="3264" spans="1:63" ht="12" customHeight="1" x14ac:dyDescent="0.2">
      <c r="A3264" s="8"/>
      <c r="B3264" s="7"/>
      <c r="C3264" s="7"/>
      <c r="D3264" s="7"/>
      <c r="E3264" s="7"/>
      <c r="F3264" s="7"/>
      <c r="G3264" s="7"/>
      <c r="H3264" s="7"/>
      <c r="I3264" s="10"/>
      <c r="J3264" s="25"/>
      <c r="K3264" s="250"/>
      <c r="L3264" s="31"/>
      <c r="M3264" s="9"/>
      <c r="N3264" s="11" t="s">
        <v>25</v>
      </c>
      <c r="O3264" s="39"/>
      <c r="P3264" s="47"/>
      <c r="Q3264" s="13"/>
      <c r="R3264" s="248">
        <f t="shared" si="500"/>
        <v>0</v>
      </c>
      <c r="S3264" s="248">
        <f t="shared" si="501"/>
        <v>0</v>
      </c>
      <c r="T3264" s="248">
        <f t="shared" si="502"/>
        <v>0</v>
      </c>
      <c r="U3264" s="248">
        <f t="shared" si="503"/>
        <v>0</v>
      </c>
      <c r="V3264" s="13"/>
      <c r="W3264" s="7"/>
      <c r="AT3264" s="130"/>
      <c r="BF3264" s="33">
        <f t="shared" si="509"/>
        <v>41242</v>
      </c>
      <c r="BG3264" s="34">
        <f t="shared" si="504"/>
        <v>82.88000000000001</v>
      </c>
      <c r="BH3264" s="32">
        <f t="shared" si="505"/>
        <v>1</v>
      </c>
      <c r="BI3264" s="32">
        <f t="shared" si="506"/>
        <v>0</v>
      </c>
      <c r="BJ3264" s="69">
        <f t="shared" si="507"/>
        <v>0</v>
      </c>
      <c r="BK3264" s="158" t="str">
        <f t="shared" si="508"/>
        <v/>
      </c>
    </row>
    <row r="3265" spans="1:63" ht="12" customHeight="1" x14ac:dyDescent="0.2">
      <c r="A3265" s="8"/>
      <c r="B3265" s="7"/>
      <c r="C3265" s="7"/>
      <c r="D3265" s="7"/>
      <c r="E3265" s="7"/>
      <c r="F3265" s="7"/>
      <c r="G3265" s="7"/>
      <c r="H3265" s="7"/>
      <c r="I3265" s="10"/>
      <c r="J3265" s="25"/>
      <c r="K3265" s="250"/>
      <c r="L3265" s="31"/>
      <c r="M3265" s="9"/>
      <c r="N3265" s="11" t="s">
        <v>25</v>
      </c>
      <c r="O3265" s="39"/>
      <c r="P3265" s="47"/>
      <c r="Q3265" s="13"/>
      <c r="R3265" s="248">
        <f t="shared" si="500"/>
        <v>0</v>
      </c>
      <c r="S3265" s="248">
        <f t="shared" si="501"/>
        <v>0</v>
      </c>
      <c r="T3265" s="248">
        <f t="shared" si="502"/>
        <v>0</v>
      </c>
      <c r="U3265" s="248">
        <f t="shared" si="503"/>
        <v>0</v>
      </c>
      <c r="V3265" s="13"/>
      <c r="W3265" s="7"/>
      <c r="AT3265" s="130"/>
      <c r="BF3265" s="33">
        <f t="shared" si="509"/>
        <v>41242</v>
      </c>
      <c r="BG3265" s="34">
        <f t="shared" si="504"/>
        <v>82.88000000000001</v>
      </c>
      <c r="BH3265" s="32">
        <f t="shared" si="505"/>
        <v>1</v>
      </c>
      <c r="BI3265" s="32">
        <f t="shared" si="506"/>
        <v>0</v>
      </c>
      <c r="BJ3265" s="69">
        <f t="shared" si="507"/>
        <v>0</v>
      </c>
      <c r="BK3265" s="158" t="str">
        <f t="shared" si="508"/>
        <v/>
      </c>
    </row>
    <row r="3266" spans="1:63" ht="12" customHeight="1" x14ac:dyDescent="0.2">
      <c r="A3266" s="8"/>
      <c r="B3266" s="7"/>
      <c r="C3266" s="7"/>
      <c r="D3266" s="7"/>
      <c r="E3266" s="7"/>
      <c r="F3266" s="7"/>
      <c r="G3266" s="7"/>
      <c r="H3266" s="7"/>
      <c r="I3266" s="10"/>
      <c r="J3266" s="25"/>
      <c r="K3266" s="250"/>
      <c r="L3266" s="31"/>
      <c r="M3266" s="9"/>
      <c r="N3266" s="11" t="s">
        <v>25</v>
      </c>
      <c r="O3266" s="39"/>
      <c r="P3266" s="47"/>
      <c r="Q3266" s="13"/>
      <c r="R3266" s="248">
        <f t="shared" si="500"/>
        <v>0</v>
      </c>
      <c r="S3266" s="248">
        <f t="shared" si="501"/>
        <v>0</v>
      </c>
      <c r="T3266" s="248">
        <f t="shared" si="502"/>
        <v>0</v>
      </c>
      <c r="U3266" s="248">
        <f t="shared" si="503"/>
        <v>0</v>
      </c>
      <c r="V3266" s="13"/>
      <c r="W3266" s="7"/>
      <c r="AT3266" s="130"/>
      <c r="BF3266" s="33">
        <f t="shared" si="509"/>
        <v>41242</v>
      </c>
      <c r="BG3266" s="34">
        <f t="shared" si="504"/>
        <v>82.88000000000001</v>
      </c>
      <c r="BH3266" s="32">
        <f t="shared" si="505"/>
        <v>1</v>
      </c>
      <c r="BI3266" s="32">
        <f t="shared" si="506"/>
        <v>0</v>
      </c>
      <c r="BJ3266" s="69">
        <f t="shared" si="507"/>
        <v>0</v>
      </c>
      <c r="BK3266" s="158" t="str">
        <f t="shared" si="508"/>
        <v/>
      </c>
    </row>
    <row r="3267" spans="1:63" ht="12" customHeight="1" x14ac:dyDescent="0.2">
      <c r="A3267" s="8"/>
      <c r="B3267" s="7"/>
      <c r="C3267" s="7"/>
      <c r="D3267" s="7"/>
      <c r="E3267" s="7"/>
      <c r="F3267" s="7"/>
      <c r="G3267" s="7"/>
      <c r="H3267" s="7"/>
      <c r="I3267" s="10"/>
      <c r="J3267" s="25"/>
      <c r="K3267" s="250"/>
      <c r="L3267" s="31"/>
      <c r="M3267" s="9"/>
      <c r="N3267" s="11" t="s">
        <v>25</v>
      </c>
      <c r="O3267" s="39"/>
      <c r="P3267" s="47"/>
      <c r="Q3267" s="13"/>
      <c r="R3267" s="248">
        <f t="shared" si="500"/>
        <v>0</v>
      </c>
      <c r="S3267" s="248">
        <f t="shared" si="501"/>
        <v>0</v>
      </c>
      <c r="T3267" s="248">
        <f t="shared" si="502"/>
        <v>0</v>
      </c>
      <c r="U3267" s="248">
        <f t="shared" si="503"/>
        <v>0</v>
      </c>
      <c r="V3267" s="13"/>
      <c r="W3267" s="7"/>
      <c r="AT3267" s="130"/>
      <c r="BF3267" s="33">
        <f t="shared" si="509"/>
        <v>41242</v>
      </c>
      <c r="BG3267" s="34">
        <f t="shared" si="504"/>
        <v>82.88000000000001</v>
      </c>
      <c r="BH3267" s="32">
        <f t="shared" si="505"/>
        <v>1</v>
      </c>
      <c r="BI3267" s="32">
        <f t="shared" si="506"/>
        <v>0</v>
      </c>
      <c r="BJ3267" s="69">
        <f t="shared" si="507"/>
        <v>0</v>
      </c>
      <c r="BK3267" s="158" t="str">
        <f t="shared" si="508"/>
        <v/>
      </c>
    </row>
    <row r="3268" spans="1:63" ht="12" customHeight="1" x14ac:dyDescent="0.2">
      <c r="A3268" s="8"/>
      <c r="B3268" s="7"/>
      <c r="C3268" s="7"/>
      <c r="D3268" s="7"/>
      <c r="E3268" s="7"/>
      <c r="F3268" s="7"/>
      <c r="G3268" s="7"/>
      <c r="H3268" s="7"/>
      <c r="I3268" s="10"/>
      <c r="J3268" s="25"/>
      <c r="K3268" s="250"/>
      <c r="L3268" s="31"/>
      <c r="M3268" s="9"/>
      <c r="N3268" s="11" t="s">
        <v>25</v>
      </c>
      <c r="O3268" s="39"/>
      <c r="P3268" s="47"/>
      <c r="Q3268" s="13"/>
      <c r="R3268" s="248">
        <f t="shared" si="500"/>
        <v>0</v>
      </c>
      <c r="S3268" s="248">
        <f t="shared" si="501"/>
        <v>0</v>
      </c>
      <c r="T3268" s="248">
        <f t="shared" si="502"/>
        <v>0</v>
      </c>
      <c r="U3268" s="248">
        <f t="shared" si="503"/>
        <v>0</v>
      </c>
      <c r="V3268" s="13"/>
      <c r="W3268" s="7"/>
      <c r="AT3268" s="130"/>
      <c r="BF3268" s="33">
        <f t="shared" si="509"/>
        <v>41242</v>
      </c>
      <c r="BG3268" s="34">
        <f t="shared" si="504"/>
        <v>82.88000000000001</v>
      </c>
      <c r="BH3268" s="32">
        <f t="shared" si="505"/>
        <v>1</v>
      </c>
      <c r="BI3268" s="32">
        <f t="shared" si="506"/>
        <v>0</v>
      </c>
      <c r="BJ3268" s="69">
        <f t="shared" si="507"/>
        <v>0</v>
      </c>
      <c r="BK3268" s="158" t="str">
        <f t="shared" si="508"/>
        <v/>
      </c>
    </row>
    <row r="3269" spans="1:63" ht="12" customHeight="1" x14ac:dyDescent="0.2">
      <c r="A3269" s="8"/>
      <c r="B3269" s="7"/>
      <c r="C3269" s="7"/>
      <c r="D3269" s="7"/>
      <c r="E3269" s="7"/>
      <c r="F3269" s="7"/>
      <c r="G3269" s="7"/>
      <c r="H3269" s="7"/>
      <c r="I3269" s="10"/>
      <c r="J3269" s="25"/>
      <c r="K3269" s="250"/>
      <c r="L3269" s="31"/>
      <c r="M3269" s="9"/>
      <c r="N3269" s="11" t="s">
        <v>25</v>
      </c>
      <c r="O3269" s="39"/>
      <c r="P3269" s="47"/>
      <c r="Q3269" s="13"/>
      <c r="R3269" s="248">
        <f t="shared" si="500"/>
        <v>0</v>
      </c>
      <c r="S3269" s="248">
        <f t="shared" si="501"/>
        <v>0</v>
      </c>
      <c r="T3269" s="248">
        <f t="shared" si="502"/>
        <v>0</v>
      </c>
      <c r="U3269" s="248">
        <f t="shared" si="503"/>
        <v>0</v>
      </c>
      <c r="V3269" s="13"/>
      <c r="W3269" s="7"/>
      <c r="AT3269" s="130"/>
      <c r="BF3269" s="33">
        <f t="shared" si="509"/>
        <v>41242</v>
      </c>
      <c r="BG3269" s="34">
        <f t="shared" si="504"/>
        <v>82.88000000000001</v>
      </c>
      <c r="BH3269" s="32">
        <f t="shared" si="505"/>
        <v>1</v>
      </c>
      <c r="BI3269" s="32">
        <f t="shared" si="506"/>
        <v>0</v>
      </c>
      <c r="BJ3269" s="69">
        <f t="shared" si="507"/>
        <v>0</v>
      </c>
      <c r="BK3269" s="158" t="str">
        <f t="shared" si="508"/>
        <v/>
      </c>
    </row>
    <row r="3270" spans="1:63" ht="12" customHeight="1" x14ac:dyDescent="0.2">
      <c r="A3270" s="8"/>
      <c r="B3270" s="7"/>
      <c r="C3270" s="7"/>
      <c r="D3270" s="7"/>
      <c r="E3270" s="7"/>
      <c r="F3270" s="7"/>
      <c r="G3270" s="7"/>
      <c r="H3270" s="7"/>
      <c r="I3270" s="10"/>
      <c r="J3270" s="25"/>
      <c r="K3270" s="250"/>
      <c r="L3270" s="31"/>
      <c r="M3270" s="9"/>
      <c r="N3270" s="11" t="s">
        <v>25</v>
      </c>
      <c r="O3270" s="39"/>
      <c r="P3270" s="47"/>
      <c r="Q3270" s="13"/>
      <c r="R3270" s="248">
        <f t="shared" si="500"/>
        <v>0</v>
      </c>
      <c r="S3270" s="248">
        <f t="shared" si="501"/>
        <v>0</v>
      </c>
      <c r="T3270" s="248">
        <f t="shared" si="502"/>
        <v>0</v>
      </c>
      <c r="U3270" s="248">
        <f t="shared" si="503"/>
        <v>0</v>
      </c>
      <c r="V3270" s="13"/>
      <c r="W3270" s="7"/>
      <c r="AT3270" s="130"/>
      <c r="BF3270" s="33">
        <f t="shared" si="509"/>
        <v>41242</v>
      </c>
      <c r="BG3270" s="34">
        <f t="shared" si="504"/>
        <v>82.88000000000001</v>
      </c>
      <c r="BH3270" s="32">
        <f t="shared" si="505"/>
        <v>1</v>
      </c>
      <c r="BI3270" s="32">
        <f t="shared" si="506"/>
        <v>0</v>
      </c>
      <c r="BJ3270" s="69">
        <f t="shared" si="507"/>
        <v>0</v>
      </c>
      <c r="BK3270" s="158" t="str">
        <f t="shared" si="508"/>
        <v/>
      </c>
    </row>
    <row r="3271" spans="1:63" ht="12" customHeight="1" x14ac:dyDescent="0.2">
      <c r="A3271" s="8"/>
      <c r="B3271" s="7"/>
      <c r="C3271" s="7"/>
      <c r="D3271" s="7"/>
      <c r="E3271" s="7"/>
      <c r="F3271" s="7"/>
      <c r="G3271" s="7"/>
      <c r="H3271" s="7"/>
      <c r="I3271" s="10"/>
      <c r="J3271" s="25"/>
      <c r="K3271" s="250"/>
      <c r="L3271" s="31"/>
      <c r="M3271" s="9"/>
      <c r="N3271" s="11" t="s">
        <v>25</v>
      </c>
      <c r="O3271" s="39"/>
      <c r="P3271" s="47"/>
      <c r="Q3271" s="13"/>
      <c r="R3271" s="248">
        <f t="shared" si="500"/>
        <v>0</v>
      </c>
      <c r="S3271" s="248">
        <f t="shared" si="501"/>
        <v>0</v>
      </c>
      <c r="T3271" s="248">
        <f t="shared" si="502"/>
        <v>0</v>
      </c>
      <c r="U3271" s="248">
        <f t="shared" si="503"/>
        <v>0</v>
      </c>
      <c r="V3271" s="13"/>
      <c r="W3271" s="7"/>
      <c r="AT3271" s="130"/>
      <c r="BF3271" s="33">
        <f t="shared" si="509"/>
        <v>41242</v>
      </c>
      <c r="BG3271" s="34">
        <f t="shared" si="504"/>
        <v>82.88000000000001</v>
      </c>
      <c r="BH3271" s="32">
        <f t="shared" si="505"/>
        <v>1</v>
      </c>
      <c r="BI3271" s="32">
        <f t="shared" si="506"/>
        <v>0</v>
      </c>
      <c r="BJ3271" s="69">
        <f t="shared" si="507"/>
        <v>0</v>
      </c>
      <c r="BK3271" s="158" t="str">
        <f t="shared" si="508"/>
        <v/>
      </c>
    </row>
    <row r="3272" spans="1:63" ht="12" customHeight="1" x14ac:dyDescent="0.2">
      <c r="A3272" s="8"/>
      <c r="B3272" s="7"/>
      <c r="C3272" s="7"/>
      <c r="D3272" s="7"/>
      <c r="E3272" s="7"/>
      <c r="F3272" s="7"/>
      <c r="G3272" s="7"/>
      <c r="H3272" s="7"/>
      <c r="I3272" s="10"/>
      <c r="J3272" s="25"/>
      <c r="K3272" s="250"/>
      <c r="L3272" s="31"/>
      <c r="M3272" s="9"/>
      <c r="N3272" s="11" t="s">
        <v>25</v>
      </c>
      <c r="O3272" s="39"/>
      <c r="P3272" s="47"/>
      <c r="Q3272" s="13"/>
      <c r="R3272" s="248">
        <f t="shared" si="500"/>
        <v>0</v>
      </c>
      <c r="S3272" s="248">
        <f t="shared" si="501"/>
        <v>0</v>
      </c>
      <c r="T3272" s="248">
        <f t="shared" si="502"/>
        <v>0</v>
      </c>
      <c r="U3272" s="248">
        <f t="shared" si="503"/>
        <v>0</v>
      </c>
      <c r="V3272" s="13"/>
      <c r="W3272" s="7"/>
      <c r="AT3272" s="130"/>
      <c r="BF3272" s="33">
        <f t="shared" si="509"/>
        <v>41242</v>
      </c>
      <c r="BG3272" s="34">
        <f t="shared" si="504"/>
        <v>82.88000000000001</v>
      </c>
      <c r="BH3272" s="32">
        <f t="shared" si="505"/>
        <v>1</v>
      </c>
      <c r="BI3272" s="32">
        <f t="shared" si="506"/>
        <v>0</v>
      </c>
      <c r="BJ3272" s="69">
        <f t="shared" si="507"/>
        <v>0</v>
      </c>
      <c r="BK3272" s="158" t="str">
        <f t="shared" si="508"/>
        <v/>
      </c>
    </row>
    <row r="3273" spans="1:63" ht="12" customHeight="1" x14ac:dyDescent="0.2">
      <c r="A3273" s="8"/>
      <c r="B3273" s="7"/>
      <c r="C3273" s="7"/>
      <c r="D3273" s="7"/>
      <c r="E3273" s="7"/>
      <c r="F3273" s="7"/>
      <c r="G3273" s="7"/>
      <c r="H3273" s="7"/>
      <c r="I3273" s="10"/>
      <c r="J3273" s="25"/>
      <c r="K3273" s="250"/>
      <c r="L3273" s="31"/>
      <c r="M3273" s="9"/>
      <c r="N3273" s="11" t="s">
        <v>25</v>
      </c>
      <c r="O3273" s="39"/>
      <c r="P3273" s="47"/>
      <c r="Q3273" s="13"/>
      <c r="R3273" s="248">
        <f t="shared" si="500"/>
        <v>0</v>
      </c>
      <c r="S3273" s="248">
        <f t="shared" si="501"/>
        <v>0</v>
      </c>
      <c r="T3273" s="248">
        <f t="shared" si="502"/>
        <v>0</v>
      </c>
      <c r="U3273" s="248">
        <f t="shared" si="503"/>
        <v>0</v>
      </c>
      <c r="V3273" s="13"/>
      <c r="W3273" s="7"/>
      <c r="AT3273" s="130"/>
      <c r="BF3273" s="33">
        <f t="shared" si="509"/>
        <v>41242</v>
      </c>
      <c r="BG3273" s="34">
        <f t="shared" si="504"/>
        <v>82.88000000000001</v>
      </c>
      <c r="BH3273" s="32">
        <f t="shared" si="505"/>
        <v>1</v>
      </c>
      <c r="BI3273" s="32">
        <f t="shared" si="506"/>
        <v>0</v>
      </c>
      <c r="BJ3273" s="69">
        <f t="shared" si="507"/>
        <v>0</v>
      </c>
      <c r="BK3273" s="158" t="str">
        <f t="shared" si="508"/>
        <v/>
      </c>
    </row>
    <row r="3274" spans="1:63" ht="12" customHeight="1" x14ac:dyDescent="0.2">
      <c r="A3274" s="8"/>
      <c r="B3274" s="7"/>
      <c r="C3274" s="7"/>
      <c r="D3274" s="7"/>
      <c r="E3274" s="7"/>
      <c r="F3274" s="7"/>
      <c r="G3274" s="7"/>
      <c r="H3274" s="7"/>
      <c r="I3274" s="10"/>
      <c r="J3274" s="25"/>
      <c r="K3274" s="250"/>
      <c r="L3274" s="31"/>
      <c r="M3274" s="9"/>
      <c r="N3274" s="11" t="s">
        <v>25</v>
      </c>
      <c r="O3274" s="39"/>
      <c r="P3274" s="47"/>
      <c r="Q3274" s="13"/>
      <c r="R3274" s="248">
        <f t="shared" si="500"/>
        <v>0</v>
      </c>
      <c r="S3274" s="248">
        <f t="shared" si="501"/>
        <v>0</v>
      </c>
      <c r="T3274" s="248">
        <f t="shared" si="502"/>
        <v>0</v>
      </c>
      <c r="U3274" s="248">
        <f t="shared" si="503"/>
        <v>0</v>
      </c>
      <c r="V3274" s="13"/>
      <c r="W3274" s="7"/>
      <c r="AT3274" s="130"/>
      <c r="BF3274" s="33">
        <f t="shared" si="509"/>
        <v>41242</v>
      </c>
      <c r="BG3274" s="34">
        <f t="shared" si="504"/>
        <v>82.88000000000001</v>
      </c>
      <c r="BH3274" s="32">
        <f t="shared" si="505"/>
        <v>1</v>
      </c>
      <c r="BI3274" s="32">
        <f t="shared" si="506"/>
        <v>0</v>
      </c>
      <c r="BJ3274" s="69">
        <f t="shared" si="507"/>
        <v>0</v>
      </c>
      <c r="BK3274" s="158" t="str">
        <f t="shared" si="508"/>
        <v/>
      </c>
    </row>
    <row r="3275" spans="1:63" ht="12" customHeight="1" x14ac:dyDescent="0.2">
      <c r="A3275" s="8"/>
      <c r="B3275" s="7"/>
      <c r="C3275" s="7"/>
      <c r="D3275" s="7"/>
      <c r="E3275" s="7"/>
      <c r="F3275" s="7"/>
      <c r="G3275" s="7"/>
      <c r="H3275" s="7"/>
      <c r="I3275" s="10"/>
      <c r="J3275" s="25"/>
      <c r="K3275" s="250"/>
      <c r="L3275" s="31"/>
      <c r="M3275" s="9"/>
      <c r="N3275" s="11" t="s">
        <v>25</v>
      </c>
      <c r="O3275" s="39"/>
      <c r="P3275" s="47"/>
      <c r="Q3275" s="13"/>
      <c r="R3275" s="248">
        <f t="shared" ref="R3275:R3338" si="510">IF(N3275&lt;&gt;"M",ROUND(IF(M3275&lt;&gt;"Y",IF(P3275&lt;&gt;"Y",K3275,K3275*(BH3275-1)),0),ROUNDING),"")</f>
        <v>0</v>
      </c>
      <c r="S3275" s="248">
        <f t="shared" ref="S3275:S3338" si="511">IF(N3275&lt;&gt;"M",ROUND(IF(O3275&gt;0,IF(M3275="Y",BI3275*(1-O3275),IF(BI3275&gt;R3275,R3275 + (BI3275 - R3275)*(1-O3275),BI3275)),BI3275),ROUNDING),"")</f>
        <v>0</v>
      </c>
      <c r="T3275" s="248">
        <f t="shared" ref="T3275:T3338" si="512">IF(N3275&lt;&gt;"M",ROUND(IF(O3275&gt;0,IF(M3275="Y",BJ3275*(1-O3275),IF(BJ3275&gt;R3275,R3275 + (BJ3275 - R3275)*(1-O3275),BJ3275)),BJ3275),ROUNDING),"")</f>
        <v>0</v>
      </c>
      <c r="U3275" s="248">
        <f t="shared" ref="U3275:U3338" si="513">IF(N3275&lt;&gt;"M",ROUND(IF(OR(N3275="P",N3275=""),0,IF(OR(M3275="N",M3275=""),T3275-R3275,T3275)),ROUNDING),"")</f>
        <v>0</v>
      </c>
      <c r="V3275" s="13"/>
      <c r="W3275" s="7"/>
      <c r="AT3275" s="130"/>
      <c r="BF3275" s="33">
        <f t="shared" si="509"/>
        <v>41242</v>
      </c>
      <c r="BG3275" s="34">
        <f t="shared" ref="BG3275:BG3338" si="514">IF(N3275&lt;&gt;"M",BG3274+U3275,BG3274)</f>
        <v>82.88000000000001</v>
      </c>
      <c r="BH3275" s="32">
        <f t="shared" ref="BH3275:BH3338" si="515">IF(L3275&lt;&gt;"",IF(ODDS_TYPE=1,L3275,IF(ODDS_TYPE=2,IF(L3275&gt;0,1+L3275/100,IF(L3275&lt;0,1-100/L3275,1)),IF(ODDS_TYPE=3,1+L3275,IF(ODDS_TYPE=4,1+L3275,IF(ODDS_TYPE=5,IF(L3275&gt;0,1+L3275,1-1/L3275),IF(ODDS_TYPE=6,IF(L3275&gt;=0,L3275+1,1-1/L3275),1)))))),1)</f>
        <v>1</v>
      </c>
      <c r="BI3275" s="32">
        <f t="shared" ref="BI3275:BI3338" si="516">IF(P3275&lt;&gt;"Y",IF(M3275&lt;&gt;"Y",K3275*BH3275,K3275*BH3275 - K3275),IF(M3275&lt;&gt;"Y",K3275*BH3275,K3275))</f>
        <v>0</v>
      </c>
      <c r="BJ3275" s="69">
        <f t="shared" ref="BJ3275:BJ3338" si="517">IF(P3275&lt;&gt;"Y",
IF(M3275&lt;&gt;"Y",
IF(N3275="Y",K3275*BH3275,IF(N3275="P",0,IF(OR(N3275="R",N3275="PU"),K3275,IF(N3275="H",K3275*BH3275*0.5,IF(N3275="HW",K3275*0.5*(1 + BH3275),IF(N3275="HL",K3275*0.5,0)))))),
IF(N3275="Y",K3275*BH3275 - K3275,IF(N3275="P",0,IF(OR(N3275="R",N3275="PU"),0,IF(N3275="H",IF(BH3275&gt;2,0.5*K3275*BH3275 - K3275,0),IF(N3275="HW",K3275*0.5*(1 + BH3275) - K3275,IF(N3275="HL",0,0))))))),
IF(M3275&lt;&gt;"Y",
IF(N3275="Y",K3275*BH3275,IF(N3275="P",0,IF(OR(N3275="R",N3275="PU"),K3275*(BH3275-1),IF(N3275="H",K3275*BH3275*0.5,IF(N3275="HW",K3275*(BH3275-1)*0.5,IF(N3275="HL",K3275*BH3275 - K3275*0.5,0)))))),
IF(N3275="Y",K3275,IF(N3275="P",0,IF(OR(N3275="R",N3275="PU"),0,IF(N3275="H",IF(BH3275&lt;2,K3275*BH3275*0.5 - K3275*(BH3275-1),0),IF(N3275="HW",0,IF(N3275="HL",K3275*0.5,0)))))))
)</f>
        <v>0</v>
      </c>
      <c r="BK3275" s="158" t="str">
        <f t="shared" ref="BK3275:BK3338" si="518">IF(FILT_M=1,IF(LEN(C3275)&gt;0,C3275,""),IF(FILT_M=2,IF(LEN(E3275)&gt;0,E3275,""),IF(FILT_M=3,IF(LEN(F3275)&gt;0,F3275,""),IF(FILT_M=4,IF(LEN(G3275)&gt;0,G3275,""),""))))</f>
        <v/>
      </c>
    </row>
    <row r="3276" spans="1:63" ht="12" customHeight="1" x14ac:dyDescent="0.2">
      <c r="A3276" s="8"/>
      <c r="B3276" s="7"/>
      <c r="C3276" s="7"/>
      <c r="D3276" s="7"/>
      <c r="E3276" s="7"/>
      <c r="F3276" s="7"/>
      <c r="G3276" s="7"/>
      <c r="H3276" s="7"/>
      <c r="I3276" s="10"/>
      <c r="J3276" s="25"/>
      <c r="K3276" s="250"/>
      <c r="L3276" s="31"/>
      <c r="M3276" s="9"/>
      <c r="N3276" s="11" t="s">
        <v>25</v>
      </c>
      <c r="O3276" s="39"/>
      <c r="P3276" s="47"/>
      <c r="Q3276" s="13"/>
      <c r="R3276" s="248">
        <f t="shared" si="510"/>
        <v>0</v>
      </c>
      <c r="S3276" s="248">
        <f t="shared" si="511"/>
        <v>0</v>
      </c>
      <c r="T3276" s="248">
        <f t="shared" si="512"/>
        <v>0</v>
      </c>
      <c r="U3276" s="248">
        <f t="shared" si="513"/>
        <v>0</v>
      </c>
      <c r="V3276" s="13"/>
      <c r="W3276" s="7"/>
      <c r="AT3276" s="130"/>
      <c r="BF3276" s="33">
        <f t="shared" ref="BF3276:BF3339" si="519">IF(A3276&gt;2,A3276,BF3275)</f>
        <v>41242</v>
      </c>
      <c r="BG3276" s="34">
        <f t="shared" si="514"/>
        <v>82.88000000000001</v>
      </c>
      <c r="BH3276" s="32">
        <f t="shared" si="515"/>
        <v>1</v>
      </c>
      <c r="BI3276" s="32">
        <f t="shared" si="516"/>
        <v>0</v>
      </c>
      <c r="BJ3276" s="69">
        <f t="shared" si="517"/>
        <v>0</v>
      </c>
      <c r="BK3276" s="158" t="str">
        <f t="shared" si="518"/>
        <v/>
      </c>
    </row>
    <row r="3277" spans="1:63" ht="12" customHeight="1" x14ac:dyDescent="0.2">
      <c r="A3277" s="8"/>
      <c r="B3277" s="7"/>
      <c r="C3277" s="7"/>
      <c r="D3277" s="7"/>
      <c r="E3277" s="7"/>
      <c r="F3277" s="7"/>
      <c r="G3277" s="7"/>
      <c r="H3277" s="7"/>
      <c r="I3277" s="10"/>
      <c r="J3277" s="25"/>
      <c r="K3277" s="250"/>
      <c r="L3277" s="31"/>
      <c r="M3277" s="9"/>
      <c r="N3277" s="11" t="s">
        <v>25</v>
      </c>
      <c r="O3277" s="39"/>
      <c r="P3277" s="47"/>
      <c r="Q3277" s="13"/>
      <c r="R3277" s="248">
        <f t="shared" si="510"/>
        <v>0</v>
      </c>
      <c r="S3277" s="248">
        <f t="shared" si="511"/>
        <v>0</v>
      </c>
      <c r="T3277" s="248">
        <f t="shared" si="512"/>
        <v>0</v>
      </c>
      <c r="U3277" s="248">
        <f t="shared" si="513"/>
        <v>0</v>
      </c>
      <c r="V3277" s="13"/>
      <c r="W3277" s="7"/>
      <c r="AT3277" s="130"/>
      <c r="BF3277" s="33">
        <f t="shared" si="519"/>
        <v>41242</v>
      </c>
      <c r="BG3277" s="34">
        <f t="shared" si="514"/>
        <v>82.88000000000001</v>
      </c>
      <c r="BH3277" s="32">
        <f t="shared" si="515"/>
        <v>1</v>
      </c>
      <c r="BI3277" s="32">
        <f t="shared" si="516"/>
        <v>0</v>
      </c>
      <c r="BJ3277" s="69">
        <f t="shared" si="517"/>
        <v>0</v>
      </c>
      <c r="BK3277" s="158" t="str">
        <f t="shared" si="518"/>
        <v/>
      </c>
    </row>
    <row r="3278" spans="1:63" ht="12" customHeight="1" x14ac:dyDescent="0.2">
      <c r="A3278" s="8"/>
      <c r="B3278" s="7"/>
      <c r="C3278" s="7"/>
      <c r="D3278" s="7"/>
      <c r="E3278" s="7"/>
      <c r="F3278" s="7"/>
      <c r="G3278" s="7"/>
      <c r="H3278" s="7"/>
      <c r="I3278" s="10"/>
      <c r="J3278" s="25"/>
      <c r="K3278" s="250"/>
      <c r="L3278" s="31"/>
      <c r="M3278" s="9"/>
      <c r="N3278" s="11" t="s">
        <v>25</v>
      </c>
      <c r="O3278" s="39"/>
      <c r="P3278" s="47"/>
      <c r="Q3278" s="13"/>
      <c r="R3278" s="248">
        <f t="shared" si="510"/>
        <v>0</v>
      </c>
      <c r="S3278" s="248">
        <f t="shared" si="511"/>
        <v>0</v>
      </c>
      <c r="T3278" s="248">
        <f t="shared" si="512"/>
        <v>0</v>
      </c>
      <c r="U3278" s="248">
        <f t="shared" si="513"/>
        <v>0</v>
      </c>
      <c r="V3278" s="13"/>
      <c r="W3278" s="7"/>
      <c r="AT3278" s="130"/>
      <c r="BF3278" s="33">
        <f t="shared" si="519"/>
        <v>41242</v>
      </c>
      <c r="BG3278" s="34">
        <f t="shared" si="514"/>
        <v>82.88000000000001</v>
      </c>
      <c r="BH3278" s="32">
        <f t="shared" si="515"/>
        <v>1</v>
      </c>
      <c r="BI3278" s="32">
        <f t="shared" si="516"/>
        <v>0</v>
      </c>
      <c r="BJ3278" s="69">
        <f t="shared" si="517"/>
        <v>0</v>
      </c>
      <c r="BK3278" s="158" t="str">
        <f t="shared" si="518"/>
        <v/>
      </c>
    </row>
    <row r="3279" spans="1:63" ht="12" customHeight="1" x14ac:dyDescent="0.2">
      <c r="A3279" s="8"/>
      <c r="B3279" s="7"/>
      <c r="C3279" s="7"/>
      <c r="D3279" s="7"/>
      <c r="E3279" s="7"/>
      <c r="F3279" s="7"/>
      <c r="G3279" s="7"/>
      <c r="H3279" s="7"/>
      <c r="I3279" s="10"/>
      <c r="J3279" s="25"/>
      <c r="K3279" s="250"/>
      <c r="L3279" s="31"/>
      <c r="M3279" s="9"/>
      <c r="N3279" s="11" t="s">
        <v>25</v>
      </c>
      <c r="O3279" s="39"/>
      <c r="P3279" s="47"/>
      <c r="Q3279" s="13"/>
      <c r="R3279" s="248">
        <f t="shared" si="510"/>
        <v>0</v>
      </c>
      <c r="S3279" s="248">
        <f t="shared" si="511"/>
        <v>0</v>
      </c>
      <c r="T3279" s="248">
        <f t="shared" si="512"/>
        <v>0</v>
      </c>
      <c r="U3279" s="248">
        <f t="shared" si="513"/>
        <v>0</v>
      </c>
      <c r="V3279" s="13"/>
      <c r="W3279" s="7"/>
      <c r="AT3279" s="130"/>
      <c r="BF3279" s="33">
        <f t="shared" si="519"/>
        <v>41242</v>
      </c>
      <c r="BG3279" s="34">
        <f t="shared" si="514"/>
        <v>82.88000000000001</v>
      </c>
      <c r="BH3279" s="32">
        <f t="shared" si="515"/>
        <v>1</v>
      </c>
      <c r="BI3279" s="32">
        <f t="shared" si="516"/>
        <v>0</v>
      </c>
      <c r="BJ3279" s="69">
        <f t="shared" si="517"/>
        <v>0</v>
      </c>
      <c r="BK3279" s="158" t="str">
        <f t="shared" si="518"/>
        <v/>
      </c>
    </row>
    <row r="3280" spans="1:63" ht="12" customHeight="1" x14ac:dyDescent="0.2">
      <c r="A3280" s="8"/>
      <c r="B3280" s="7"/>
      <c r="C3280" s="7"/>
      <c r="D3280" s="7"/>
      <c r="E3280" s="7"/>
      <c r="F3280" s="7"/>
      <c r="G3280" s="7"/>
      <c r="H3280" s="7"/>
      <c r="I3280" s="10"/>
      <c r="J3280" s="25"/>
      <c r="K3280" s="250"/>
      <c r="L3280" s="31"/>
      <c r="M3280" s="9"/>
      <c r="N3280" s="11" t="s">
        <v>25</v>
      </c>
      <c r="O3280" s="39"/>
      <c r="P3280" s="47"/>
      <c r="Q3280" s="13"/>
      <c r="R3280" s="248">
        <f t="shared" si="510"/>
        <v>0</v>
      </c>
      <c r="S3280" s="248">
        <f t="shared" si="511"/>
        <v>0</v>
      </c>
      <c r="T3280" s="248">
        <f t="shared" si="512"/>
        <v>0</v>
      </c>
      <c r="U3280" s="248">
        <f t="shared" si="513"/>
        <v>0</v>
      </c>
      <c r="V3280" s="13"/>
      <c r="W3280" s="7"/>
      <c r="AT3280" s="130"/>
      <c r="BF3280" s="33">
        <f t="shared" si="519"/>
        <v>41242</v>
      </c>
      <c r="BG3280" s="34">
        <f t="shared" si="514"/>
        <v>82.88000000000001</v>
      </c>
      <c r="BH3280" s="32">
        <f t="shared" si="515"/>
        <v>1</v>
      </c>
      <c r="BI3280" s="32">
        <f t="shared" si="516"/>
        <v>0</v>
      </c>
      <c r="BJ3280" s="69">
        <f t="shared" si="517"/>
        <v>0</v>
      </c>
      <c r="BK3280" s="158" t="str">
        <f t="shared" si="518"/>
        <v/>
      </c>
    </row>
    <row r="3281" spans="1:63" ht="12" customHeight="1" x14ac:dyDescent="0.2">
      <c r="A3281" s="8"/>
      <c r="B3281" s="7"/>
      <c r="C3281" s="7"/>
      <c r="D3281" s="7"/>
      <c r="E3281" s="7"/>
      <c r="F3281" s="7"/>
      <c r="G3281" s="7"/>
      <c r="H3281" s="7"/>
      <c r="I3281" s="10"/>
      <c r="J3281" s="25"/>
      <c r="K3281" s="250"/>
      <c r="L3281" s="31"/>
      <c r="M3281" s="9"/>
      <c r="N3281" s="11" t="s">
        <v>25</v>
      </c>
      <c r="O3281" s="39"/>
      <c r="P3281" s="47"/>
      <c r="Q3281" s="13"/>
      <c r="R3281" s="248">
        <f t="shared" si="510"/>
        <v>0</v>
      </c>
      <c r="S3281" s="248">
        <f t="shared" si="511"/>
        <v>0</v>
      </c>
      <c r="T3281" s="248">
        <f t="shared" si="512"/>
        <v>0</v>
      </c>
      <c r="U3281" s="248">
        <f t="shared" si="513"/>
        <v>0</v>
      </c>
      <c r="V3281" s="13"/>
      <c r="W3281" s="7"/>
      <c r="AT3281" s="130"/>
      <c r="BF3281" s="33">
        <f t="shared" si="519"/>
        <v>41242</v>
      </c>
      <c r="BG3281" s="34">
        <f t="shared" si="514"/>
        <v>82.88000000000001</v>
      </c>
      <c r="BH3281" s="32">
        <f t="shared" si="515"/>
        <v>1</v>
      </c>
      <c r="BI3281" s="32">
        <f t="shared" si="516"/>
        <v>0</v>
      </c>
      <c r="BJ3281" s="69">
        <f t="shared" si="517"/>
        <v>0</v>
      </c>
      <c r="BK3281" s="158" t="str">
        <f t="shared" si="518"/>
        <v/>
      </c>
    </row>
    <row r="3282" spans="1:63" ht="12" customHeight="1" x14ac:dyDescent="0.2">
      <c r="A3282" s="8"/>
      <c r="B3282" s="7"/>
      <c r="C3282" s="7"/>
      <c r="D3282" s="7"/>
      <c r="E3282" s="7"/>
      <c r="F3282" s="7"/>
      <c r="G3282" s="7"/>
      <c r="H3282" s="7"/>
      <c r="I3282" s="10"/>
      <c r="J3282" s="25"/>
      <c r="K3282" s="250"/>
      <c r="L3282" s="31"/>
      <c r="M3282" s="9"/>
      <c r="N3282" s="11" t="s">
        <v>25</v>
      </c>
      <c r="O3282" s="39"/>
      <c r="P3282" s="47"/>
      <c r="Q3282" s="13"/>
      <c r="R3282" s="248">
        <f t="shared" si="510"/>
        <v>0</v>
      </c>
      <c r="S3282" s="248">
        <f t="shared" si="511"/>
        <v>0</v>
      </c>
      <c r="T3282" s="248">
        <f t="shared" si="512"/>
        <v>0</v>
      </c>
      <c r="U3282" s="248">
        <f t="shared" si="513"/>
        <v>0</v>
      </c>
      <c r="V3282" s="13"/>
      <c r="W3282" s="7"/>
      <c r="AT3282" s="130"/>
      <c r="BF3282" s="33">
        <f t="shared" si="519"/>
        <v>41242</v>
      </c>
      <c r="BG3282" s="34">
        <f t="shared" si="514"/>
        <v>82.88000000000001</v>
      </c>
      <c r="BH3282" s="32">
        <f t="shared" si="515"/>
        <v>1</v>
      </c>
      <c r="BI3282" s="32">
        <f t="shared" si="516"/>
        <v>0</v>
      </c>
      <c r="BJ3282" s="69">
        <f t="shared" si="517"/>
        <v>0</v>
      </c>
      <c r="BK3282" s="158" t="str">
        <f t="shared" si="518"/>
        <v/>
      </c>
    </row>
    <row r="3283" spans="1:63" ht="12" customHeight="1" x14ac:dyDescent="0.2">
      <c r="A3283" s="8"/>
      <c r="B3283" s="7"/>
      <c r="C3283" s="7"/>
      <c r="D3283" s="7"/>
      <c r="E3283" s="7"/>
      <c r="F3283" s="7"/>
      <c r="G3283" s="7"/>
      <c r="H3283" s="7"/>
      <c r="I3283" s="10"/>
      <c r="J3283" s="25"/>
      <c r="K3283" s="250"/>
      <c r="L3283" s="31"/>
      <c r="M3283" s="9"/>
      <c r="N3283" s="11" t="s">
        <v>25</v>
      </c>
      <c r="O3283" s="39"/>
      <c r="P3283" s="47"/>
      <c r="Q3283" s="13"/>
      <c r="R3283" s="248">
        <f t="shared" si="510"/>
        <v>0</v>
      </c>
      <c r="S3283" s="248">
        <f t="shared" si="511"/>
        <v>0</v>
      </c>
      <c r="T3283" s="248">
        <f t="shared" si="512"/>
        <v>0</v>
      </c>
      <c r="U3283" s="248">
        <f t="shared" si="513"/>
        <v>0</v>
      </c>
      <c r="V3283" s="13"/>
      <c r="W3283" s="7"/>
      <c r="AT3283" s="130"/>
      <c r="BF3283" s="33">
        <f t="shared" si="519"/>
        <v>41242</v>
      </c>
      <c r="BG3283" s="34">
        <f t="shared" si="514"/>
        <v>82.88000000000001</v>
      </c>
      <c r="BH3283" s="32">
        <f t="shared" si="515"/>
        <v>1</v>
      </c>
      <c r="BI3283" s="32">
        <f t="shared" si="516"/>
        <v>0</v>
      </c>
      <c r="BJ3283" s="69">
        <f t="shared" si="517"/>
        <v>0</v>
      </c>
      <c r="BK3283" s="158" t="str">
        <f t="shared" si="518"/>
        <v/>
      </c>
    </row>
    <row r="3284" spans="1:63" ht="12" customHeight="1" x14ac:dyDescent="0.2">
      <c r="A3284" s="8"/>
      <c r="B3284" s="7"/>
      <c r="C3284" s="7"/>
      <c r="D3284" s="7"/>
      <c r="E3284" s="7"/>
      <c r="F3284" s="7"/>
      <c r="G3284" s="7"/>
      <c r="H3284" s="7"/>
      <c r="I3284" s="10"/>
      <c r="J3284" s="25"/>
      <c r="K3284" s="250"/>
      <c r="L3284" s="31"/>
      <c r="M3284" s="9"/>
      <c r="N3284" s="11" t="s">
        <v>25</v>
      </c>
      <c r="O3284" s="39"/>
      <c r="P3284" s="47"/>
      <c r="Q3284" s="13"/>
      <c r="R3284" s="248">
        <f t="shared" si="510"/>
        <v>0</v>
      </c>
      <c r="S3284" s="248">
        <f t="shared" si="511"/>
        <v>0</v>
      </c>
      <c r="T3284" s="248">
        <f t="shared" si="512"/>
        <v>0</v>
      </c>
      <c r="U3284" s="248">
        <f t="shared" si="513"/>
        <v>0</v>
      </c>
      <c r="V3284" s="13"/>
      <c r="W3284" s="7"/>
      <c r="AT3284" s="130"/>
      <c r="BF3284" s="33">
        <f t="shared" si="519"/>
        <v>41242</v>
      </c>
      <c r="BG3284" s="34">
        <f t="shared" si="514"/>
        <v>82.88000000000001</v>
      </c>
      <c r="BH3284" s="32">
        <f t="shared" si="515"/>
        <v>1</v>
      </c>
      <c r="BI3284" s="32">
        <f t="shared" si="516"/>
        <v>0</v>
      </c>
      <c r="BJ3284" s="69">
        <f t="shared" si="517"/>
        <v>0</v>
      </c>
      <c r="BK3284" s="158" t="str">
        <f t="shared" si="518"/>
        <v/>
      </c>
    </row>
    <row r="3285" spans="1:63" ht="12" customHeight="1" x14ac:dyDescent="0.2">
      <c r="A3285" s="8"/>
      <c r="B3285" s="7"/>
      <c r="C3285" s="7"/>
      <c r="D3285" s="7"/>
      <c r="E3285" s="7"/>
      <c r="F3285" s="7"/>
      <c r="G3285" s="7"/>
      <c r="H3285" s="7"/>
      <c r="I3285" s="10"/>
      <c r="J3285" s="25"/>
      <c r="K3285" s="250"/>
      <c r="L3285" s="31"/>
      <c r="M3285" s="9"/>
      <c r="N3285" s="11" t="s">
        <v>25</v>
      </c>
      <c r="O3285" s="39"/>
      <c r="P3285" s="47"/>
      <c r="Q3285" s="13"/>
      <c r="R3285" s="248">
        <f t="shared" si="510"/>
        <v>0</v>
      </c>
      <c r="S3285" s="248">
        <f t="shared" si="511"/>
        <v>0</v>
      </c>
      <c r="T3285" s="248">
        <f t="shared" si="512"/>
        <v>0</v>
      </c>
      <c r="U3285" s="248">
        <f t="shared" si="513"/>
        <v>0</v>
      </c>
      <c r="V3285" s="13"/>
      <c r="W3285" s="7"/>
      <c r="AT3285" s="130"/>
      <c r="BF3285" s="33">
        <f t="shared" si="519"/>
        <v>41242</v>
      </c>
      <c r="BG3285" s="34">
        <f t="shared" si="514"/>
        <v>82.88000000000001</v>
      </c>
      <c r="BH3285" s="32">
        <f t="shared" si="515"/>
        <v>1</v>
      </c>
      <c r="BI3285" s="32">
        <f t="shared" si="516"/>
        <v>0</v>
      </c>
      <c r="BJ3285" s="69">
        <f t="shared" si="517"/>
        <v>0</v>
      </c>
      <c r="BK3285" s="158" t="str">
        <f t="shared" si="518"/>
        <v/>
      </c>
    </row>
    <row r="3286" spans="1:63" ht="12" customHeight="1" x14ac:dyDescent="0.2">
      <c r="A3286" s="8"/>
      <c r="B3286" s="7"/>
      <c r="C3286" s="7"/>
      <c r="D3286" s="7"/>
      <c r="E3286" s="7"/>
      <c r="F3286" s="7"/>
      <c r="G3286" s="7"/>
      <c r="H3286" s="7"/>
      <c r="I3286" s="10"/>
      <c r="J3286" s="25"/>
      <c r="K3286" s="250"/>
      <c r="L3286" s="31"/>
      <c r="M3286" s="9"/>
      <c r="N3286" s="11" t="s">
        <v>25</v>
      </c>
      <c r="O3286" s="39"/>
      <c r="P3286" s="47"/>
      <c r="Q3286" s="13"/>
      <c r="R3286" s="248">
        <f t="shared" si="510"/>
        <v>0</v>
      </c>
      <c r="S3286" s="248">
        <f t="shared" si="511"/>
        <v>0</v>
      </c>
      <c r="T3286" s="248">
        <f t="shared" si="512"/>
        <v>0</v>
      </c>
      <c r="U3286" s="248">
        <f t="shared" si="513"/>
        <v>0</v>
      </c>
      <c r="V3286" s="13"/>
      <c r="W3286" s="7"/>
      <c r="AT3286" s="130"/>
      <c r="BF3286" s="33">
        <f t="shared" si="519"/>
        <v>41242</v>
      </c>
      <c r="BG3286" s="34">
        <f t="shared" si="514"/>
        <v>82.88000000000001</v>
      </c>
      <c r="BH3286" s="32">
        <f t="shared" si="515"/>
        <v>1</v>
      </c>
      <c r="BI3286" s="32">
        <f t="shared" si="516"/>
        <v>0</v>
      </c>
      <c r="BJ3286" s="69">
        <f t="shared" si="517"/>
        <v>0</v>
      </c>
      <c r="BK3286" s="158" t="str">
        <f t="shared" si="518"/>
        <v/>
      </c>
    </row>
    <row r="3287" spans="1:63" ht="12" customHeight="1" x14ac:dyDescent="0.2">
      <c r="A3287" s="8"/>
      <c r="B3287" s="7"/>
      <c r="C3287" s="7"/>
      <c r="D3287" s="7"/>
      <c r="E3287" s="7"/>
      <c r="F3287" s="7"/>
      <c r="G3287" s="7"/>
      <c r="H3287" s="7"/>
      <c r="I3287" s="10"/>
      <c r="J3287" s="25"/>
      <c r="K3287" s="250"/>
      <c r="L3287" s="31"/>
      <c r="M3287" s="9"/>
      <c r="N3287" s="11" t="s">
        <v>25</v>
      </c>
      <c r="O3287" s="39"/>
      <c r="P3287" s="47"/>
      <c r="Q3287" s="13"/>
      <c r="R3287" s="248">
        <f t="shared" si="510"/>
        <v>0</v>
      </c>
      <c r="S3287" s="248">
        <f t="shared" si="511"/>
        <v>0</v>
      </c>
      <c r="T3287" s="248">
        <f t="shared" si="512"/>
        <v>0</v>
      </c>
      <c r="U3287" s="248">
        <f t="shared" si="513"/>
        <v>0</v>
      </c>
      <c r="V3287" s="13"/>
      <c r="W3287" s="7"/>
      <c r="AT3287" s="130"/>
      <c r="BF3287" s="33">
        <f t="shared" si="519"/>
        <v>41242</v>
      </c>
      <c r="BG3287" s="34">
        <f t="shared" si="514"/>
        <v>82.88000000000001</v>
      </c>
      <c r="BH3287" s="32">
        <f t="shared" si="515"/>
        <v>1</v>
      </c>
      <c r="BI3287" s="32">
        <f t="shared" si="516"/>
        <v>0</v>
      </c>
      <c r="BJ3287" s="69">
        <f t="shared" si="517"/>
        <v>0</v>
      </c>
      <c r="BK3287" s="158" t="str">
        <f t="shared" si="518"/>
        <v/>
      </c>
    </row>
    <row r="3288" spans="1:63" ht="12" customHeight="1" x14ac:dyDescent="0.2">
      <c r="A3288" s="8"/>
      <c r="B3288" s="7"/>
      <c r="C3288" s="7"/>
      <c r="D3288" s="7"/>
      <c r="E3288" s="7"/>
      <c r="F3288" s="7"/>
      <c r="G3288" s="7"/>
      <c r="H3288" s="7"/>
      <c r="I3288" s="10"/>
      <c r="J3288" s="25"/>
      <c r="K3288" s="250"/>
      <c r="L3288" s="31"/>
      <c r="M3288" s="9"/>
      <c r="N3288" s="11" t="s">
        <v>25</v>
      </c>
      <c r="O3288" s="39"/>
      <c r="P3288" s="47"/>
      <c r="Q3288" s="13"/>
      <c r="R3288" s="248">
        <f t="shared" si="510"/>
        <v>0</v>
      </c>
      <c r="S3288" s="248">
        <f t="shared" si="511"/>
        <v>0</v>
      </c>
      <c r="T3288" s="248">
        <f t="shared" si="512"/>
        <v>0</v>
      </c>
      <c r="U3288" s="248">
        <f t="shared" si="513"/>
        <v>0</v>
      </c>
      <c r="V3288" s="13"/>
      <c r="W3288" s="7"/>
      <c r="AT3288" s="130"/>
      <c r="BF3288" s="33">
        <f t="shared" si="519"/>
        <v>41242</v>
      </c>
      <c r="BG3288" s="34">
        <f t="shared" si="514"/>
        <v>82.88000000000001</v>
      </c>
      <c r="BH3288" s="32">
        <f t="shared" si="515"/>
        <v>1</v>
      </c>
      <c r="BI3288" s="32">
        <f t="shared" si="516"/>
        <v>0</v>
      </c>
      <c r="BJ3288" s="69">
        <f t="shared" si="517"/>
        <v>0</v>
      </c>
      <c r="BK3288" s="158" t="str">
        <f t="shared" si="518"/>
        <v/>
      </c>
    </row>
    <row r="3289" spans="1:63" ht="12" customHeight="1" x14ac:dyDescent="0.2">
      <c r="A3289" s="8"/>
      <c r="B3289" s="7"/>
      <c r="C3289" s="7"/>
      <c r="D3289" s="7"/>
      <c r="E3289" s="7"/>
      <c r="F3289" s="7"/>
      <c r="G3289" s="7"/>
      <c r="H3289" s="7"/>
      <c r="I3289" s="10"/>
      <c r="J3289" s="25"/>
      <c r="K3289" s="250"/>
      <c r="L3289" s="31"/>
      <c r="M3289" s="9"/>
      <c r="N3289" s="11" t="s">
        <v>25</v>
      </c>
      <c r="O3289" s="39"/>
      <c r="P3289" s="47"/>
      <c r="Q3289" s="13"/>
      <c r="R3289" s="248">
        <f t="shared" si="510"/>
        <v>0</v>
      </c>
      <c r="S3289" s="248">
        <f t="shared" si="511"/>
        <v>0</v>
      </c>
      <c r="T3289" s="248">
        <f t="shared" si="512"/>
        <v>0</v>
      </c>
      <c r="U3289" s="248">
        <f t="shared" si="513"/>
        <v>0</v>
      </c>
      <c r="V3289" s="13"/>
      <c r="W3289" s="7"/>
      <c r="AT3289" s="130"/>
      <c r="BF3289" s="33">
        <f t="shared" si="519"/>
        <v>41242</v>
      </c>
      <c r="BG3289" s="34">
        <f t="shared" si="514"/>
        <v>82.88000000000001</v>
      </c>
      <c r="BH3289" s="32">
        <f t="shared" si="515"/>
        <v>1</v>
      </c>
      <c r="BI3289" s="32">
        <f t="shared" si="516"/>
        <v>0</v>
      </c>
      <c r="BJ3289" s="69">
        <f t="shared" si="517"/>
        <v>0</v>
      </c>
      <c r="BK3289" s="158" t="str">
        <f t="shared" si="518"/>
        <v/>
      </c>
    </row>
    <row r="3290" spans="1:63" ht="12" customHeight="1" x14ac:dyDescent="0.2">
      <c r="A3290" s="8"/>
      <c r="B3290" s="7"/>
      <c r="C3290" s="7"/>
      <c r="D3290" s="7"/>
      <c r="E3290" s="7"/>
      <c r="F3290" s="7"/>
      <c r="G3290" s="7"/>
      <c r="H3290" s="7"/>
      <c r="I3290" s="10"/>
      <c r="J3290" s="25"/>
      <c r="K3290" s="250"/>
      <c r="L3290" s="31"/>
      <c r="M3290" s="9"/>
      <c r="N3290" s="11" t="s">
        <v>25</v>
      </c>
      <c r="O3290" s="39"/>
      <c r="P3290" s="47"/>
      <c r="Q3290" s="13"/>
      <c r="R3290" s="248">
        <f t="shared" si="510"/>
        <v>0</v>
      </c>
      <c r="S3290" s="248">
        <f t="shared" si="511"/>
        <v>0</v>
      </c>
      <c r="T3290" s="248">
        <f t="shared" si="512"/>
        <v>0</v>
      </c>
      <c r="U3290" s="248">
        <f t="shared" si="513"/>
        <v>0</v>
      </c>
      <c r="V3290" s="13"/>
      <c r="W3290" s="7"/>
      <c r="AT3290" s="130"/>
      <c r="BF3290" s="33">
        <f t="shared" si="519"/>
        <v>41242</v>
      </c>
      <c r="BG3290" s="34">
        <f t="shared" si="514"/>
        <v>82.88000000000001</v>
      </c>
      <c r="BH3290" s="32">
        <f t="shared" si="515"/>
        <v>1</v>
      </c>
      <c r="BI3290" s="32">
        <f t="shared" si="516"/>
        <v>0</v>
      </c>
      <c r="BJ3290" s="69">
        <f t="shared" si="517"/>
        <v>0</v>
      </c>
      <c r="BK3290" s="158" t="str">
        <f t="shared" si="518"/>
        <v/>
      </c>
    </row>
    <row r="3291" spans="1:63" ht="12" customHeight="1" x14ac:dyDescent="0.2">
      <c r="A3291" s="8"/>
      <c r="B3291" s="7"/>
      <c r="C3291" s="7"/>
      <c r="D3291" s="7"/>
      <c r="E3291" s="7"/>
      <c r="F3291" s="7"/>
      <c r="G3291" s="7"/>
      <c r="H3291" s="7"/>
      <c r="I3291" s="10"/>
      <c r="J3291" s="25"/>
      <c r="K3291" s="250"/>
      <c r="L3291" s="31"/>
      <c r="M3291" s="9"/>
      <c r="N3291" s="11" t="s">
        <v>25</v>
      </c>
      <c r="O3291" s="39"/>
      <c r="P3291" s="47"/>
      <c r="Q3291" s="13"/>
      <c r="R3291" s="248">
        <f t="shared" si="510"/>
        <v>0</v>
      </c>
      <c r="S3291" s="248">
        <f t="shared" si="511"/>
        <v>0</v>
      </c>
      <c r="T3291" s="248">
        <f t="shared" si="512"/>
        <v>0</v>
      </c>
      <c r="U3291" s="248">
        <f t="shared" si="513"/>
        <v>0</v>
      </c>
      <c r="V3291" s="13"/>
      <c r="W3291" s="7"/>
      <c r="AT3291" s="130"/>
      <c r="BF3291" s="33">
        <f t="shared" si="519"/>
        <v>41242</v>
      </c>
      <c r="BG3291" s="34">
        <f t="shared" si="514"/>
        <v>82.88000000000001</v>
      </c>
      <c r="BH3291" s="32">
        <f t="shared" si="515"/>
        <v>1</v>
      </c>
      <c r="BI3291" s="32">
        <f t="shared" si="516"/>
        <v>0</v>
      </c>
      <c r="BJ3291" s="69">
        <f t="shared" si="517"/>
        <v>0</v>
      </c>
      <c r="BK3291" s="158" t="str">
        <f t="shared" si="518"/>
        <v/>
      </c>
    </row>
    <row r="3292" spans="1:63" ht="12" customHeight="1" x14ac:dyDescent="0.2">
      <c r="A3292" s="8"/>
      <c r="B3292" s="7"/>
      <c r="C3292" s="7"/>
      <c r="D3292" s="7"/>
      <c r="E3292" s="7"/>
      <c r="F3292" s="7"/>
      <c r="G3292" s="7"/>
      <c r="H3292" s="7"/>
      <c r="I3292" s="10"/>
      <c r="J3292" s="25"/>
      <c r="K3292" s="250"/>
      <c r="L3292" s="31"/>
      <c r="M3292" s="9"/>
      <c r="N3292" s="11" t="s">
        <v>25</v>
      </c>
      <c r="O3292" s="39"/>
      <c r="P3292" s="47"/>
      <c r="Q3292" s="13"/>
      <c r="R3292" s="248">
        <f t="shared" si="510"/>
        <v>0</v>
      </c>
      <c r="S3292" s="248">
        <f t="shared" si="511"/>
        <v>0</v>
      </c>
      <c r="T3292" s="248">
        <f t="shared" si="512"/>
        <v>0</v>
      </c>
      <c r="U3292" s="248">
        <f t="shared" si="513"/>
        <v>0</v>
      </c>
      <c r="V3292" s="13"/>
      <c r="W3292" s="7"/>
      <c r="AT3292" s="130"/>
      <c r="BF3292" s="33">
        <f t="shared" si="519"/>
        <v>41242</v>
      </c>
      <c r="BG3292" s="34">
        <f t="shared" si="514"/>
        <v>82.88000000000001</v>
      </c>
      <c r="BH3292" s="32">
        <f t="shared" si="515"/>
        <v>1</v>
      </c>
      <c r="BI3292" s="32">
        <f t="shared" si="516"/>
        <v>0</v>
      </c>
      <c r="BJ3292" s="69">
        <f t="shared" si="517"/>
        <v>0</v>
      </c>
      <c r="BK3292" s="158" t="str">
        <f t="shared" si="518"/>
        <v/>
      </c>
    </row>
    <row r="3293" spans="1:63" ht="12" customHeight="1" x14ac:dyDescent="0.2">
      <c r="A3293" s="8"/>
      <c r="B3293" s="7"/>
      <c r="C3293" s="7"/>
      <c r="D3293" s="7"/>
      <c r="E3293" s="7"/>
      <c r="F3293" s="7"/>
      <c r="G3293" s="7"/>
      <c r="H3293" s="7"/>
      <c r="I3293" s="10"/>
      <c r="J3293" s="25"/>
      <c r="K3293" s="250"/>
      <c r="L3293" s="31"/>
      <c r="M3293" s="9"/>
      <c r="N3293" s="11" t="s">
        <v>25</v>
      </c>
      <c r="O3293" s="39"/>
      <c r="P3293" s="47"/>
      <c r="Q3293" s="13"/>
      <c r="R3293" s="248">
        <f t="shared" si="510"/>
        <v>0</v>
      </c>
      <c r="S3293" s="248">
        <f t="shared" si="511"/>
        <v>0</v>
      </c>
      <c r="T3293" s="248">
        <f t="shared" si="512"/>
        <v>0</v>
      </c>
      <c r="U3293" s="248">
        <f t="shared" si="513"/>
        <v>0</v>
      </c>
      <c r="V3293" s="13"/>
      <c r="W3293" s="7"/>
      <c r="AT3293" s="130"/>
      <c r="BF3293" s="33">
        <f t="shared" si="519"/>
        <v>41242</v>
      </c>
      <c r="BG3293" s="34">
        <f t="shared" si="514"/>
        <v>82.88000000000001</v>
      </c>
      <c r="BH3293" s="32">
        <f t="shared" si="515"/>
        <v>1</v>
      </c>
      <c r="BI3293" s="32">
        <f t="shared" si="516"/>
        <v>0</v>
      </c>
      <c r="BJ3293" s="69">
        <f t="shared" si="517"/>
        <v>0</v>
      </c>
      <c r="BK3293" s="158" t="str">
        <f t="shared" si="518"/>
        <v/>
      </c>
    </row>
    <row r="3294" spans="1:63" ht="12" customHeight="1" x14ac:dyDescent="0.2">
      <c r="A3294" s="8"/>
      <c r="B3294" s="7"/>
      <c r="C3294" s="7"/>
      <c r="D3294" s="7"/>
      <c r="E3294" s="7"/>
      <c r="F3294" s="7"/>
      <c r="G3294" s="7"/>
      <c r="H3294" s="7"/>
      <c r="I3294" s="10"/>
      <c r="J3294" s="25"/>
      <c r="K3294" s="250"/>
      <c r="L3294" s="31"/>
      <c r="M3294" s="9"/>
      <c r="N3294" s="11" t="s">
        <v>25</v>
      </c>
      <c r="O3294" s="39"/>
      <c r="P3294" s="47"/>
      <c r="Q3294" s="13"/>
      <c r="R3294" s="248">
        <f t="shared" si="510"/>
        <v>0</v>
      </c>
      <c r="S3294" s="248">
        <f t="shared" si="511"/>
        <v>0</v>
      </c>
      <c r="T3294" s="248">
        <f t="shared" si="512"/>
        <v>0</v>
      </c>
      <c r="U3294" s="248">
        <f t="shared" si="513"/>
        <v>0</v>
      </c>
      <c r="V3294" s="13"/>
      <c r="W3294" s="7"/>
      <c r="AT3294" s="130"/>
      <c r="BF3294" s="33">
        <f t="shared" si="519"/>
        <v>41242</v>
      </c>
      <c r="BG3294" s="34">
        <f t="shared" si="514"/>
        <v>82.88000000000001</v>
      </c>
      <c r="BH3294" s="32">
        <f t="shared" si="515"/>
        <v>1</v>
      </c>
      <c r="BI3294" s="32">
        <f t="shared" si="516"/>
        <v>0</v>
      </c>
      <c r="BJ3294" s="69">
        <f t="shared" si="517"/>
        <v>0</v>
      </c>
      <c r="BK3294" s="158" t="str">
        <f t="shared" si="518"/>
        <v/>
      </c>
    </row>
    <row r="3295" spans="1:63" ht="12" customHeight="1" x14ac:dyDescent="0.2">
      <c r="A3295" s="8"/>
      <c r="B3295" s="7"/>
      <c r="C3295" s="7"/>
      <c r="D3295" s="7"/>
      <c r="E3295" s="7"/>
      <c r="F3295" s="7"/>
      <c r="G3295" s="7"/>
      <c r="H3295" s="7"/>
      <c r="I3295" s="10"/>
      <c r="J3295" s="25"/>
      <c r="K3295" s="250"/>
      <c r="L3295" s="31"/>
      <c r="M3295" s="9"/>
      <c r="N3295" s="11" t="s">
        <v>25</v>
      </c>
      <c r="O3295" s="39"/>
      <c r="P3295" s="47"/>
      <c r="Q3295" s="13"/>
      <c r="R3295" s="248">
        <f t="shared" si="510"/>
        <v>0</v>
      </c>
      <c r="S3295" s="248">
        <f t="shared" si="511"/>
        <v>0</v>
      </c>
      <c r="T3295" s="248">
        <f t="shared" si="512"/>
        <v>0</v>
      </c>
      <c r="U3295" s="248">
        <f t="shared" si="513"/>
        <v>0</v>
      </c>
      <c r="V3295" s="13"/>
      <c r="W3295" s="7"/>
      <c r="AT3295" s="130"/>
      <c r="BF3295" s="33">
        <f t="shared" si="519"/>
        <v>41242</v>
      </c>
      <c r="BG3295" s="34">
        <f t="shared" si="514"/>
        <v>82.88000000000001</v>
      </c>
      <c r="BH3295" s="32">
        <f t="shared" si="515"/>
        <v>1</v>
      </c>
      <c r="BI3295" s="32">
        <f t="shared" si="516"/>
        <v>0</v>
      </c>
      <c r="BJ3295" s="69">
        <f t="shared" si="517"/>
        <v>0</v>
      </c>
      <c r="BK3295" s="158" t="str">
        <f t="shared" si="518"/>
        <v/>
      </c>
    </row>
    <row r="3296" spans="1:63" ht="12" customHeight="1" x14ac:dyDescent="0.2">
      <c r="A3296" s="8"/>
      <c r="B3296" s="7"/>
      <c r="C3296" s="7"/>
      <c r="D3296" s="7"/>
      <c r="E3296" s="7"/>
      <c r="F3296" s="7"/>
      <c r="G3296" s="7"/>
      <c r="H3296" s="7"/>
      <c r="I3296" s="10"/>
      <c r="J3296" s="25"/>
      <c r="K3296" s="250"/>
      <c r="L3296" s="31"/>
      <c r="M3296" s="9"/>
      <c r="N3296" s="11" t="s">
        <v>25</v>
      </c>
      <c r="O3296" s="39"/>
      <c r="P3296" s="47"/>
      <c r="Q3296" s="13"/>
      <c r="R3296" s="248">
        <f t="shared" si="510"/>
        <v>0</v>
      </c>
      <c r="S3296" s="248">
        <f t="shared" si="511"/>
        <v>0</v>
      </c>
      <c r="T3296" s="248">
        <f t="shared" si="512"/>
        <v>0</v>
      </c>
      <c r="U3296" s="248">
        <f t="shared" si="513"/>
        <v>0</v>
      </c>
      <c r="V3296" s="13"/>
      <c r="W3296" s="7"/>
      <c r="AT3296" s="130"/>
      <c r="BF3296" s="33">
        <f t="shared" si="519"/>
        <v>41242</v>
      </c>
      <c r="BG3296" s="34">
        <f t="shared" si="514"/>
        <v>82.88000000000001</v>
      </c>
      <c r="BH3296" s="32">
        <f t="shared" si="515"/>
        <v>1</v>
      </c>
      <c r="BI3296" s="32">
        <f t="shared" si="516"/>
        <v>0</v>
      </c>
      <c r="BJ3296" s="69">
        <f t="shared" si="517"/>
        <v>0</v>
      </c>
      <c r="BK3296" s="158" t="str">
        <f t="shared" si="518"/>
        <v/>
      </c>
    </row>
    <row r="3297" spans="1:63" ht="12" customHeight="1" x14ac:dyDescent="0.2">
      <c r="A3297" s="8"/>
      <c r="B3297" s="7"/>
      <c r="C3297" s="7"/>
      <c r="D3297" s="7"/>
      <c r="E3297" s="7"/>
      <c r="F3297" s="7"/>
      <c r="G3297" s="7"/>
      <c r="H3297" s="7"/>
      <c r="I3297" s="10"/>
      <c r="J3297" s="25"/>
      <c r="K3297" s="250"/>
      <c r="L3297" s="31"/>
      <c r="M3297" s="9"/>
      <c r="N3297" s="11" t="s">
        <v>25</v>
      </c>
      <c r="O3297" s="39"/>
      <c r="P3297" s="47"/>
      <c r="Q3297" s="13"/>
      <c r="R3297" s="248">
        <f t="shared" si="510"/>
        <v>0</v>
      </c>
      <c r="S3297" s="248">
        <f t="shared" si="511"/>
        <v>0</v>
      </c>
      <c r="T3297" s="248">
        <f t="shared" si="512"/>
        <v>0</v>
      </c>
      <c r="U3297" s="248">
        <f t="shared" si="513"/>
        <v>0</v>
      </c>
      <c r="V3297" s="13"/>
      <c r="W3297" s="7"/>
      <c r="AT3297" s="130"/>
      <c r="BF3297" s="33">
        <f t="shared" si="519"/>
        <v>41242</v>
      </c>
      <c r="BG3297" s="34">
        <f t="shared" si="514"/>
        <v>82.88000000000001</v>
      </c>
      <c r="BH3297" s="32">
        <f t="shared" si="515"/>
        <v>1</v>
      </c>
      <c r="BI3297" s="32">
        <f t="shared" si="516"/>
        <v>0</v>
      </c>
      <c r="BJ3297" s="69">
        <f t="shared" si="517"/>
        <v>0</v>
      </c>
      <c r="BK3297" s="158" t="str">
        <f t="shared" si="518"/>
        <v/>
      </c>
    </row>
    <row r="3298" spans="1:63" ht="12" customHeight="1" x14ac:dyDescent="0.2">
      <c r="A3298" s="8"/>
      <c r="B3298" s="7"/>
      <c r="C3298" s="7"/>
      <c r="D3298" s="7"/>
      <c r="E3298" s="7"/>
      <c r="F3298" s="7"/>
      <c r="G3298" s="7"/>
      <c r="H3298" s="7"/>
      <c r="I3298" s="10"/>
      <c r="J3298" s="25"/>
      <c r="K3298" s="250"/>
      <c r="L3298" s="31"/>
      <c r="M3298" s="9"/>
      <c r="N3298" s="11" t="s">
        <v>25</v>
      </c>
      <c r="O3298" s="39"/>
      <c r="P3298" s="47"/>
      <c r="Q3298" s="13"/>
      <c r="R3298" s="248">
        <f t="shared" si="510"/>
        <v>0</v>
      </c>
      <c r="S3298" s="248">
        <f t="shared" si="511"/>
        <v>0</v>
      </c>
      <c r="T3298" s="248">
        <f t="shared" si="512"/>
        <v>0</v>
      </c>
      <c r="U3298" s="248">
        <f t="shared" si="513"/>
        <v>0</v>
      </c>
      <c r="V3298" s="13"/>
      <c r="W3298" s="7"/>
      <c r="AT3298" s="130"/>
      <c r="BF3298" s="33">
        <f t="shared" si="519"/>
        <v>41242</v>
      </c>
      <c r="BG3298" s="34">
        <f t="shared" si="514"/>
        <v>82.88000000000001</v>
      </c>
      <c r="BH3298" s="32">
        <f t="shared" si="515"/>
        <v>1</v>
      </c>
      <c r="BI3298" s="32">
        <f t="shared" si="516"/>
        <v>0</v>
      </c>
      <c r="BJ3298" s="69">
        <f t="shared" si="517"/>
        <v>0</v>
      </c>
      <c r="BK3298" s="158" t="str">
        <f t="shared" si="518"/>
        <v/>
      </c>
    </row>
    <row r="3299" spans="1:63" ht="12" customHeight="1" x14ac:dyDescent="0.2">
      <c r="A3299" s="8"/>
      <c r="B3299" s="7"/>
      <c r="C3299" s="7"/>
      <c r="D3299" s="7"/>
      <c r="E3299" s="7"/>
      <c r="F3299" s="7"/>
      <c r="G3299" s="7"/>
      <c r="H3299" s="7"/>
      <c r="I3299" s="10"/>
      <c r="J3299" s="25"/>
      <c r="K3299" s="250"/>
      <c r="L3299" s="31"/>
      <c r="M3299" s="9"/>
      <c r="N3299" s="11" t="s">
        <v>25</v>
      </c>
      <c r="O3299" s="39"/>
      <c r="P3299" s="47"/>
      <c r="Q3299" s="13"/>
      <c r="R3299" s="248">
        <f t="shared" si="510"/>
        <v>0</v>
      </c>
      <c r="S3299" s="248">
        <f t="shared" si="511"/>
        <v>0</v>
      </c>
      <c r="T3299" s="248">
        <f t="shared" si="512"/>
        <v>0</v>
      </c>
      <c r="U3299" s="248">
        <f t="shared" si="513"/>
        <v>0</v>
      </c>
      <c r="V3299" s="13"/>
      <c r="W3299" s="7"/>
      <c r="AT3299" s="130"/>
      <c r="BF3299" s="33">
        <f t="shared" si="519"/>
        <v>41242</v>
      </c>
      <c r="BG3299" s="34">
        <f t="shared" si="514"/>
        <v>82.88000000000001</v>
      </c>
      <c r="BH3299" s="32">
        <f t="shared" si="515"/>
        <v>1</v>
      </c>
      <c r="BI3299" s="32">
        <f t="shared" si="516"/>
        <v>0</v>
      </c>
      <c r="BJ3299" s="69">
        <f t="shared" si="517"/>
        <v>0</v>
      </c>
      <c r="BK3299" s="158" t="str">
        <f t="shared" si="518"/>
        <v/>
      </c>
    </row>
    <row r="3300" spans="1:63" ht="12" customHeight="1" x14ac:dyDescent="0.2">
      <c r="A3300" s="8"/>
      <c r="B3300" s="7"/>
      <c r="C3300" s="7"/>
      <c r="D3300" s="7"/>
      <c r="E3300" s="7"/>
      <c r="F3300" s="7"/>
      <c r="G3300" s="7"/>
      <c r="H3300" s="7"/>
      <c r="I3300" s="10"/>
      <c r="J3300" s="25"/>
      <c r="K3300" s="250"/>
      <c r="L3300" s="31"/>
      <c r="M3300" s="9"/>
      <c r="N3300" s="11" t="s">
        <v>25</v>
      </c>
      <c r="O3300" s="39"/>
      <c r="P3300" s="47"/>
      <c r="Q3300" s="13"/>
      <c r="R3300" s="248">
        <f t="shared" si="510"/>
        <v>0</v>
      </c>
      <c r="S3300" s="248">
        <f t="shared" si="511"/>
        <v>0</v>
      </c>
      <c r="T3300" s="248">
        <f t="shared" si="512"/>
        <v>0</v>
      </c>
      <c r="U3300" s="248">
        <f t="shared" si="513"/>
        <v>0</v>
      </c>
      <c r="V3300" s="13"/>
      <c r="W3300" s="7"/>
      <c r="AT3300" s="130"/>
      <c r="BF3300" s="33">
        <f t="shared" si="519"/>
        <v>41242</v>
      </c>
      <c r="BG3300" s="34">
        <f t="shared" si="514"/>
        <v>82.88000000000001</v>
      </c>
      <c r="BH3300" s="32">
        <f t="shared" si="515"/>
        <v>1</v>
      </c>
      <c r="BI3300" s="32">
        <f t="shared" si="516"/>
        <v>0</v>
      </c>
      <c r="BJ3300" s="69">
        <f t="shared" si="517"/>
        <v>0</v>
      </c>
      <c r="BK3300" s="158" t="str">
        <f t="shared" si="518"/>
        <v/>
      </c>
    </row>
    <row r="3301" spans="1:63" ht="12" customHeight="1" x14ac:dyDescent="0.2">
      <c r="A3301" s="8"/>
      <c r="B3301" s="7"/>
      <c r="C3301" s="7"/>
      <c r="D3301" s="7"/>
      <c r="E3301" s="7"/>
      <c r="F3301" s="7"/>
      <c r="G3301" s="7"/>
      <c r="H3301" s="7"/>
      <c r="I3301" s="10"/>
      <c r="J3301" s="25"/>
      <c r="K3301" s="250"/>
      <c r="L3301" s="31"/>
      <c r="M3301" s="9"/>
      <c r="N3301" s="11" t="s">
        <v>25</v>
      </c>
      <c r="O3301" s="39"/>
      <c r="P3301" s="47"/>
      <c r="Q3301" s="13"/>
      <c r="R3301" s="248">
        <f t="shared" si="510"/>
        <v>0</v>
      </c>
      <c r="S3301" s="248">
        <f t="shared" si="511"/>
        <v>0</v>
      </c>
      <c r="T3301" s="248">
        <f t="shared" si="512"/>
        <v>0</v>
      </c>
      <c r="U3301" s="248">
        <f t="shared" si="513"/>
        <v>0</v>
      </c>
      <c r="V3301" s="13"/>
      <c r="W3301" s="7"/>
      <c r="AT3301" s="130"/>
      <c r="BF3301" s="33">
        <f t="shared" si="519"/>
        <v>41242</v>
      </c>
      <c r="BG3301" s="34">
        <f t="shared" si="514"/>
        <v>82.88000000000001</v>
      </c>
      <c r="BH3301" s="32">
        <f t="shared" si="515"/>
        <v>1</v>
      </c>
      <c r="BI3301" s="32">
        <f t="shared" si="516"/>
        <v>0</v>
      </c>
      <c r="BJ3301" s="69">
        <f t="shared" si="517"/>
        <v>0</v>
      </c>
      <c r="BK3301" s="158" t="str">
        <f t="shared" si="518"/>
        <v/>
      </c>
    </row>
    <row r="3302" spans="1:63" ht="12" customHeight="1" x14ac:dyDescent="0.2">
      <c r="A3302" s="8"/>
      <c r="B3302" s="7"/>
      <c r="C3302" s="7"/>
      <c r="D3302" s="7"/>
      <c r="E3302" s="7"/>
      <c r="F3302" s="7"/>
      <c r="G3302" s="7"/>
      <c r="H3302" s="7"/>
      <c r="I3302" s="10"/>
      <c r="J3302" s="25"/>
      <c r="K3302" s="250"/>
      <c r="L3302" s="31"/>
      <c r="M3302" s="9"/>
      <c r="N3302" s="11" t="s">
        <v>25</v>
      </c>
      <c r="O3302" s="39"/>
      <c r="P3302" s="47"/>
      <c r="Q3302" s="13"/>
      <c r="R3302" s="248">
        <f t="shared" si="510"/>
        <v>0</v>
      </c>
      <c r="S3302" s="248">
        <f t="shared" si="511"/>
        <v>0</v>
      </c>
      <c r="T3302" s="248">
        <f t="shared" si="512"/>
        <v>0</v>
      </c>
      <c r="U3302" s="248">
        <f t="shared" si="513"/>
        <v>0</v>
      </c>
      <c r="V3302" s="13"/>
      <c r="W3302" s="7"/>
      <c r="AT3302" s="130"/>
      <c r="BF3302" s="33">
        <f t="shared" si="519"/>
        <v>41242</v>
      </c>
      <c r="BG3302" s="34">
        <f t="shared" si="514"/>
        <v>82.88000000000001</v>
      </c>
      <c r="BH3302" s="32">
        <f t="shared" si="515"/>
        <v>1</v>
      </c>
      <c r="BI3302" s="32">
        <f t="shared" si="516"/>
        <v>0</v>
      </c>
      <c r="BJ3302" s="69">
        <f t="shared" si="517"/>
        <v>0</v>
      </c>
      <c r="BK3302" s="158" t="str">
        <f t="shared" si="518"/>
        <v/>
      </c>
    </row>
    <row r="3303" spans="1:63" ht="12" customHeight="1" x14ac:dyDescent="0.2">
      <c r="A3303" s="8"/>
      <c r="B3303" s="7"/>
      <c r="C3303" s="7"/>
      <c r="D3303" s="7"/>
      <c r="E3303" s="7"/>
      <c r="F3303" s="7"/>
      <c r="G3303" s="7"/>
      <c r="H3303" s="7"/>
      <c r="I3303" s="10"/>
      <c r="J3303" s="25"/>
      <c r="K3303" s="250"/>
      <c r="L3303" s="31"/>
      <c r="M3303" s="9"/>
      <c r="N3303" s="11" t="s">
        <v>25</v>
      </c>
      <c r="O3303" s="39"/>
      <c r="P3303" s="47"/>
      <c r="Q3303" s="13"/>
      <c r="R3303" s="248">
        <f t="shared" si="510"/>
        <v>0</v>
      </c>
      <c r="S3303" s="248">
        <f t="shared" si="511"/>
        <v>0</v>
      </c>
      <c r="T3303" s="248">
        <f t="shared" si="512"/>
        <v>0</v>
      </c>
      <c r="U3303" s="248">
        <f t="shared" si="513"/>
        <v>0</v>
      </c>
      <c r="V3303" s="13"/>
      <c r="W3303" s="7"/>
      <c r="AT3303" s="130"/>
      <c r="BF3303" s="33">
        <f t="shared" si="519"/>
        <v>41242</v>
      </c>
      <c r="BG3303" s="34">
        <f t="shared" si="514"/>
        <v>82.88000000000001</v>
      </c>
      <c r="BH3303" s="32">
        <f t="shared" si="515"/>
        <v>1</v>
      </c>
      <c r="BI3303" s="32">
        <f t="shared" si="516"/>
        <v>0</v>
      </c>
      <c r="BJ3303" s="69">
        <f t="shared" si="517"/>
        <v>0</v>
      </c>
      <c r="BK3303" s="158" t="str">
        <f t="shared" si="518"/>
        <v/>
      </c>
    </row>
    <row r="3304" spans="1:63" ht="12" customHeight="1" x14ac:dyDescent="0.2">
      <c r="A3304" s="8"/>
      <c r="B3304" s="7"/>
      <c r="C3304" s="7"/>
      <c r="D3304" s="7"/>
      <c r="E3304" s="7"/>
      <c r="F3304" s="7"/>
      <c r="G3304" s="7"/>
      <c r="H3304" s="7"/>
      <c r="I3304" s="10"/>
      <c r="J3304" s="25"/>
      <c r="K3304" s="250"/>
      <c r="L3304" s="31"/>
      <c r="M3304" s="9"/>
      <c r="N3304" s="11" t="s">
        <v>25</v>
      </c>
      <c r="O3304" s="39"/>
      <c r="P3304" s="47"/>
      <c r="Q3304" s="13"/>
      <c r="R3304" s="248">
        <f t="shared" si="510"/>
        <v>0</v>
      </c>
      <c r="S3304" s="248">
        <f t="shared" si="511"/>
        <v>0</v>
      </c>
      <c r="T3304" s="248">
        <f t="shared" si="512"/>
        <v>0</v>
      </c>
      <c r="U3304" s="248">
        <f t="shared" si="513"/>
        <v>0</v>
      </c>
      <c r="V3304" s="13"/>
      <c r="W3304" s="7"/>
      <c r="AT3304" s="130"/>
      <c r="BF3304" s="33">
        <f t="shared" si="519"/>
        <v>41242</v>
      </c>
      <c r="BG3304" s="34">
        <f t="shared" si="514"/>
        <v>82.88000000000001</v>
      </c>
      <c r="BH3304" s="32">
        <f t="shared" si="515"/>
        <v>1</v>
      </c>
      <c r="BI3304" s="32">
        <f t="shared" si="516"/>
        <v>0</v>
      </c>
      <c r="BJ3304" s="69">
        <f t="shared" si="517"/>
        <v>0</v>
      </c>
      <c r="BK3304" s="158" t="str">
        <f t="shared" si="518"/>
        <v/>
      </c>
    </row>
    <row r="3305" spans="1:63" ht="12" customHeight="1" x14ac:dyDescent="0.2">
      <c r="A3305" s="8"/>
      <c r="B3305" s="7"/>
      <c r="C3305" s="7"/>
      <c r="D3305" s="7"/>
      <c r="E3305" s="7"/>
      <c r="F3305" s="7"/>
      <c r="G3305" s="7"/>
      <c r="H3305" s="7"/>
      <c r="I3305" s="10"/>
      <c r="J3305" s="25"/>
      <c r="K3305" s="250"/>
      <c r="L3305" s="31"/>
      <c r="M3305" s="9"/>
      <c r="N3305" s="11" t="s">
        <v>25</v>
      </c>
      <c r="O3305" s="39"/>
      <c r="P3305" s="47"/>
      <c r="Q3305" s="13"/>
      <c r="R3305" s="248">
        <f t="shared" si="510"/>
        <v>0</v>
      </c>
      <c r="S3305" s="248">
        <f t="shared" si="511"/>
        <v>0</v>
      </c>
      <c r="T3305" s="248">
        <f t="shared" si="512"/>
        <v>0</v>
      </c>
      <c r="U3305" s="248">
        <f t="shared" si="513"/>
        <v>0</v>
      </c>
      <c r="V3305" s="13"/>
      <c r="W3305" s="7"/>
      <c r="AT3305" s="130"/>
      <c r="BF3305" s="33">
        <f t="shared" si="519"/>
        <v>41242</v>
      </c>
      <c r="BG3305" s="34">
        <f t="shared" si="514"/>
        <v>82.88000000000001</v>
      </c>
      <c r="BH3305" s="32">
        <f t="shared" si="515"/>
        <v>1</v>
      </c>
      <c r="BI3305" s="32">
        <f t="shared" si="516"/>
        <v>0</v>
      </c>
      <c r="BJ3305" s="69">
        <f t="shared" si="517"/>
        <v>0</v>
      </c>
      <c r="BK3305" s="158" t="str">
        <f t="shared" si="518"/>
        <v/>
      </c>
    </row>
    <row r="3306" spans="1:63" ht="12" customHeight="1" x14ac:dyDescent="0.2">
      <c r="A3306" s="8"/>
      <c r="B3306" s="7"/>
      <c r="C3306" s="7"/>
      <c r="D3306" s="7"/>
      <c r="E3306" s="7"/>
      <c r="F3306" s="7"/>
      <c r="G3306" s="7"/>
      <c r="H3306" s="7"/>
      <c r="I3306" s="10"/>
      <c r="J3306" s="25"/>
      <c r="K3306" s="250"/>
      <c r="L3306" s="31"/>
      <c r="M3306" s="9"/>
      <c r="N3306" s="11" t="s">
        <v>25</v>
      </c>
      <c r="O3306" s="39"/>
      <c r="P3306" s="47"/>
      <c r="Q3306" s="13"/>
      <c r="R3306" s="248">
        <f t="shared" si="510"/>
        <v>0</v>
      </c>
      <c r="S3306" s="248">
        <f t="shared" si="511"/>
        <v>0</v>
      </c>
      <c r="T3306" s="248">
        <f t="shared" si="512"/>
        <v>0</v>
      </c>
      <c r="U3306" s="248">
        <f t="shared" si="513"/>
        <v>0</v>
      </c>
      <c r="V3306" s="13"/>
      <c r="W3306" s="7"/>
      <c r="AT3306" s="130"/>
      <c r="BF3306" s="33">
        <f t="shared" si="519"/>
        <v>41242</v>
      </c>
      <c r="BG3306" s="34">
        <f t="shared" si="514"/>
        <v>82.88000000000001</v>
      </c>
      <c r="BH3306" s="32">
        <f t="shared" si="515"/>
        <v>1</v>
      </c>
      <c r="BI3306" s="32">
        <f t="shared" si="516"/>
        <v>0</v>
      </c>
      <c r="BJ3306" s="69">
        <f t="shared" si="517"/>
        <v>0</v>
      </c>
      <c r="BK3306" s="158" t="str">
        <f t="shared" si="518"/>
        <v/>
      </c>
    </row>
    <row r="3307" spans="1:63" ht="12" customHeight="1" x14ac:dyDescent="0.2">
      <c r="A3307" s="8"/>
      <c r="B3307" s="7"/>
      <c r="C3307" s="7"/>
      <c r="D3307" s="7"/>
      <c r="E3307" s="7"/>
      <c r="F3307" s="7"/>
      <c r="G3307" s="7"/>
      <c r="H3307" s="7"/>
      <c r="I3307" s="10"/>
      <c r="J3307" s="25"/>
      <c r="K3307" s="250"/>
      <c r="L3307" s="31"/>
      <c r="M3307" s="9"/>
      <c r="N3307" s="11" t="s">
        <v>25</v>
      </c>
      <c r="O3307" s="39"/>
      <c r="P3307" s="47"/>
      <c r="Q3307" s="13"/>
      <c r="R3307" s="248">
        <f t="shared" si="510"/>
        <v>0</v>
      </c>
      <c r="S3307" s="248">
        <f t="shared" si="511"/>
        <v>0</v>
      </c>
      <c r="T3307" s="248">
        <f t="shared" si="512"/>
        <v>0</v>
      </c>
      <c r="U3307" s="248">
        <f t="shared" si="513"/>
        <v>0</v>
      </c>
      <c r="V3307" s="13"/>
      <c r="W3307" s="7"/>
      <c r="AT3307" s="130"/>
      <c r="BF3307" s="33">
        <f t="shared" si="519"/>
        <v>41242</v>
      </c>
      <c r="BG3307" s="34">
        <f t="shared" si="514"/>
        <v>82.88000000000001</v>
      </c>
      <c r="BH3307" s="32">
        <f t="shared" si="515"/>
        <v>1</v>
      </c>
      <c r="BI3307" s="32">
        <f t="shared" si="516"/>
        <v>0</v>
      </c>
      <c r="BJ3307" s="69">
        <f t="shared" si="517"/>
        <v>0</v>
      </c>
      <c r="BK3307" s="158" t="str">
        <f t="shared" si="518"/>
        <v/>
      </c>
    </row>
    <row r="3308" spans="1:63" ht="12" customHeight="1" x14ac:dyDescent="0.2">
      <c r="A3308" s="8"/>
      <c r="B3308" s="7"/>
      <c r="C3308" s="7"/>
      <c r="D3308" s="7"/>
      <c r="E3308" s="7"/>
      <c r="F3308" s="7"/>
      <c r="G3308" s="7"/>
      <c r="H3308" s="7"/>
      <c r="I3308" s="10"/>
      <c r="J3308" s="25"/>
      <c r="K3308" s="250"/>
      <c r="L3308" s="31"/>
      <c r="M3308" s="9"/>
      <c r="N3308" s="11" t="s">
        <v>25</v>
      </c>
      <c r="O3308" s="39"/>
      <c r="P3308" s="47"/>
      <c r="Q3308" s="13"/>
      <c r="R3308" s="248">
        <f t="shared" si="510"/>
        <v>0</v>
      </c>
      <c r="S3308" s="248">
        <f t="shared" si="511"/>
        <v>0</v>
      </c>
      <c r="T3308" s="248">
        <f t="shared" si="512"/>
        <v>0</v>
      </c>
      <c r="U3308" s="248">
        <f t="shared" si="513"/>
        <v>0</v>
      </c>
      <c r="V3308" s="13"/>
      <c r="W3308" s="7"/>
      <c r="AT3308" s="130"/>
      <c r="BF3308" s="33">
        <f t="shared" si="519"/>
        <v>41242</v>
      </c>
      <c r="BG3308" s="34">
        <f t="shared" si="514"/>
        <v>82.88000000000001</v>
      </c>
      <c r="BH3308" s="32">
        <f t="shared" si="515"/>
        <v>1</v>
      </c>
      <c r="BI3308" s="32">
        <f t="shared" si="516"/>
        <v>0</v>
      </c>
      <c r="BJ3308" s="69">
        <f t="shared" si="517"/>
        <v>0</v>
      </c>
      <c r="BK3308" s="158" t="str">
        <f t="shared" si="518"/>
        <v/>
      </c>
    </row>
    <row r="3309" spans="1:63" ht="12" customHeight="1" x14ac:dyDescent="0.2">
      <c r="A3309" s="8"/>
      <c r="B3309" s="7"/>
      <c r="C3309" s="7"/>
      <c r="D3309" s="7"/>
      <c r="E3309" s="7"/>
      <c r="F3309" s="7"/>
      <c r="G3309" s="7"/>
      <c r="H3309" s="7"/>
      <c r="I3309" s="10"/>
      <c r="J3309" s="25"/>
      <c r="K3309" s="250"/>
      <c r="L3309" s="31"/>
      <c r="M3309" s="9"/>
      <c r="N3309" s="11" t="s">
        <v>25</v>
      </c>
      <c r="O3309" s="39"/>
      <c r="P3309" s="47"/>
      <c r="Q3309" s="13"/>
      <c r="R3309" s="248">
        <f t="shared" si="510"/>
        <v>0</v>
      </c>
      <c r="S3309" s="248">
        <f t="shared" si="511"/>
        <v>0</v>
      </c>
      <c r="T3309" s="248">
        <f t="shared" si="512"/>
        <v>0</v>
      </c>
      <c r="U3309" s="248">
        <f t="shared" si="513"/>
        <v>0</v>
      </c>
      <c r="V3309" s="13"/>
      <c r="W3309" s="7"/>
      <c r="AT3309" s="130"/>
      <c r="BF3309" s="33">
        <f t="shared" si="519"/>
        <v>41242</v>
      </c>
      <c r="BG3309" s="34">
        <f t="shared" si="514"/>
        <v>82.88000000000001</v>
      </c>
      <c r="BH3309" s="32">
        <f t="shared" si="515"/>
        <v>1</v>
      </c>
      <c r="BI3309" s="32">
        <f t="shared" si="516"/>
        <v>0</v>
      </c>
      <c r="BJ3309" s="69">
        <f t="shared" si="517"/>
        <v>0</v>
      </c>
      <c r="BK3309" s="158" t="str">
        <f t="shared" si="518"/>
        <v/>
      </c>
    </row>
    <row r="3310" spans="1:63" ht="12" customHeight="1" x14ac:dyDescent="0.2">
      <c r="A3310" s="8"/>
      <c r="B3310" s="7"/>
      <c r="C3310" s="7"/>
      <c r="D3310" s="7"/>
      <c r="E3310" s="7"/>
      <c r="F3310" s="7"/>
      <c r="G3310" s="7"/>
      <c r="H3310" s="7"/>
      <c r="I3310" s="10"/>
      <c r="J3310" s="25"/>
      <c r="K3310" s="250"/>
      <c r="L3310" s="31"/>
      <c r="M3310" s="9"/>
      <c r="N3310" s="11" t="s">
        <v>25</v>
      </c>
      <c r="O3310" s="39"/>
      <c r="P3310" s="47"/>
      <c r="Q3310" s="13"/>
      <c r="R3310" s="248">
        <f t="shared" si="510"/>
        <v>0</v>
      </c>
      <c r="S3310" s="248">
        <f t="shared" si="511"/>
        <v>0</v>
      </c>
      <c r="T3310" s="248">
        <f t="shared" si="512"/>
        <v>0</v>
      </c>
      <c r="U3310" s="248">
        <f t="shared" si="513"/>
        <v>0</v>
      </c>
      <c r="V3310" s="13"/>
      <c r="W3310" s="7"/>
      <c r="AT3310" s="130"/>
      <c r="BF3310" s="33">
        <f t="shared" si="519"/>
        <v>41242</v>
      </c>
      <c r="BG3310" s="34">
        <f t="shared" si="514"/>
        <v>82.88000000000001</v>
      </c>
      <c r="BH3310" s="32">
        <f t="shared" si="515"/>
        <v>1</v>
      </c>
      <c r="BI3310" s="32">
        <f t="shared" si="516"/>
        <v>0</v>
      </c>
      <c r="BJ3310" s="69">
        <f t="shared" si="517"/>
        <v>0</v>
      </c>
      <c r="BK3310" s="158" t="str">
        <f t="shared" si="518"/>
        <v/>
      </c>
    </row>
    <row r="3311" spans="1:63" ht="12" customHeight="1" x14ac:dyDescent="0.2">
      <c r="A3311" s="8"/>
      <c r="B3311" s="7"/>
      <c r="C3311" s="7"/>
      <c r="D3311" s="7"/>
      <c r="E3311" s="7"/>
      <c r="F3311" s="7"/>
      <c r="G3311" s="7"/>
      <c r="H3311" s="7"/>
      <c r="I3311" s="10"/>
      <c r="J3311" s="25"/>
      <c r="K3311" s="250"/>
      <c r="L3311" s="31"/>
      <c r="M3311" s="9"/>
      <c r="N3311" s="11" t="s">
        <v>25</v>
      </c>
      <c r="O3311" s="39"/>
      <c r="P3311" s="47"/>
      <c r="Q3311" s="13"/>
      <c r="R3311" s="248">
        <f t="shared" si="510"/>
        <v>0</v>
      </c>
      <c r="S3311" s="248">
        <f t="shared" si="511"/>
        <v>0</v>
      </c>
      <c r="T3311" s="248">
        <f t="shared" si="512"/>
        <v>0</v>
      </c>
      <c r="U3311" s="248">
        <f t="shared" si="513"/>
        <v>0</v>
      </c>
      <c r="V3311" s="13"/>
      <c r="W3311" s="7"/>
      <c r="AT3311" s="130"/>
      <c r="BF3311" s="33">
        <f t="shared" si="519"/>
        <v>41242</v>
      </c>
      <c r="BG3311" s="34">
        <f t="shared" si="514"/>
        <v>82.88000000000001</v>
      </c>
      <c r="BH3311" s="32">
        <f t="shared" si="515"/>
        <v>1</v>
      </c>
      <c r="BI3311" s="32">
        <f t="shared" si="516"/>
        <v>0</v>
      </c>
      <c r="BJ3311" s="69">
        <f t="shared" si="517"/>
        <v>0</v>
      </c>
      <c r="BK3311" s="158" t="str">
        <f t="shared" si="518"/>
        <v/>
      </c>
    </row>
    <row r="3312" spans="1:63" ht="12" customHeight="1" x14ac:dyDescent="0.2">
      <c r="A3312" s="8"/>
      <c r="B3312" s="7"/>
      <c r="C3312" s="7"/>
      <c r="D3312" s="7"/>
      <c r="E3312" s="7"/>
      <c r="F3312" s="7"/>
      <c r="G3312" s="7"/>
      <c r="H3312" s="7"/>
      <c r="I3312" s="10"/>
      <c r="J3312" s="25"/>
      <c r="K3312" s="250"/>
      <c r="L3312" s="31"/>
      <c r="M3312" s="9"/>
      <c r="N3312" s="11" t="s">
        <v>25</v>
      </c>
      <c r="O3312" s="39"/>
      <c r="P3312" s="47"/>
      <c r="Q3312" s="13"/>
      <c r="R3312" s="248">
        <f t="shared" si="510"/>
        <v>0</v>
      </c>
      <c r="S3312" s="248">
        <f t="shared" si="511"/>
        <v>0</v>
      </c>
      <c r="T3312" s="248">
        <f t="shared" si="512"/>
        <v>0</v>
      </c>
      <c r="U3312" s="248">
        <f t="shared" si="513"/>
        <v>0</v>
      </c>
      <c r="V3312" s="13"/>
      <c r="W3312" s="7"/>
      <c r="AT3312" s="130"/>
      <c r="BF3312" s="33">
        <f t="shared" si="519"/>
        <v>41242</v>
      </c>
      <c r="BG3312" s="34">
        <f t="shared" si="514"/>
        <v>82.88000000000001</v>
      </c>
      <c r="BH3312" s="32">
        <f t="shared" si="515"/>
        <v>1</v>
      </c>
      <c r="BI3312" s="32">
        <f t="shared" si="516"/>
        <v>0</v>
      </c>
      <c r="BJ3312" s="69">
        <f t="shared" si="517"/>
        <v>0</v>
      </c>
      <c r="BK3312" s="158" t="str">
        <f t="shared" si="518"/>
        <v/>
      </c>
    </row>
    <row r="3313" spans="1:63" ht="12" customHeight="1" x14ac:dyDescent="0.2">
      <c r="A3313" s="8"/>
      <c r="B3313" s="7"/>
      <c r="C3313" s="7"/>
      <c r="D3313" s="7"/>
      <c r="E3313" s="7"/>
      <c r="F3313" s="7"/>
      <c r="G3313" s="7"/>
      <c r="H3313" s="7"/>
      <c r="I3313" s="10"/>
      <c r="J3313" s="25"/>
      <c r="K3313" s="250"/>
      <c r="L3313" s="31"/>
      <c r="M3313" s="9"/>
      <c r="N3313" s="11" t="s">
        <v>25</v>
      </c>
      <c r="O3313" s="39"/>
      <c r="P3313" s="47"/>
      <c r="Q3313" s="13"/>
      <c r="R3313" s="248">
        <f t="shared" si="510"/>
        <v>0</v>
      </c>
      <c r="S3313" s="248">
        <f t="shared" si="511"/>
        <v>0</v>
      </c>
      <c r="T3313" s="248">
        <f t="shared" si="512"/>
        <v>0</v>
      </c>
      <c r="U3313" s="248">
        <f t="shared" si="513"/>
        <v>0</v>
      </c>
      <c r="V3313" s="13"/>
      <c r="W3313" s="7"/>
      <c r="AT3313" s="130"/>
      <c r="BF3313" s="33">
        <f t="shared" si="519"/>
        <v>41242</v>
      </c>
      <c r="BG3313" s="34">
        <f t="shared" si="514"/>
        <v>82.88000000000001</v>
      </c>
      <c r="BH3313" s="32">
        <f t="shared" si="515"/>
        <v>1</v>
      </c>
      <c r="BI3313" s="32">
        <f t="shared" si="516"/>
        <v>0</v>
      </c>
      <c r="BJ3313" s="69">
        <f t="shared" si="517"/>
        <v>0</v>
      </c>
      <c r="BK3313" s="158" t="str">
        <f t="shared" si="518"/>
        <v/>
      </c>
    </row>
    <row r="3314" spans="1:63" ht="12" customHeight="1" x14ac:dyDescent="0.2">
      <c r="A3314" s="8"/>
      <c r="B3314" s="7"/>
      <c r="C3314" s="7"/>
      <c r="D3314" s="7"/>
      <c r="E3314" s="7"/>
      <c r="F3314" s="7"/>
      <c r="G3314" s="7"/>
      <c r="H3314" s="7"/>
      <c r="I3314" s="10"/>
      <c r="J3314" s="25"/>
      <c r="K3314" s="250"/>
      <c r="L3314" s="31"/>
      <c r="M3314" s="9"/>
      <c r="N3314" s="11" t="s">
        <v>25</v>
      </c>
      <c r="O3314" s="39"/>
      <c r="P3314" s="47"/>
      <c r="Q3314" s="13"/>
      <c r="R3314" s="248">
        <f t="shared" si="510"/>
        <v>0</v>
      </c>
      <c r="S3314" s="248">
        <f t="shared" si="511"/>
        <v>0</v>
      </c>
      <c r="T3314" s="248">
        <f t="shared" si="512"/>
        <v>0</v>
      </c>
      <c r="U3314" s="248">
        <f t="shared" si="513"/>
        <v>0</v>
      </c>
      <c r="V3314" s="13"/>
      <c r="W3314" s="7"/>
      <c r="AT3314" s="130"/>
      <c r="BF3314" s="33">
        <f t="shared" si="519"/>
        <v>41242</v>
      </c>
      <c r="BG3314" s="34">
        <f t="shared" si="514"/>
        <v>82.88000000000001</v>
      </c>
      <c r="BH3314" s="32">
        <f t="shared" si="515"/>
        <v>1</v>
      </c>
      <c r="BI3314" s="32">
        <f t="shared" si="516"/>
        <v>0</v>
      </c>
      <c r="BJ3314" s="69">
        <f t="shared" si="517"/>
        <v>0</v>
      </c>
      <c r="BK3314" s="158" t="str">
        <f t="shared" si="518"/>
        <v/>
      </c>
    </row>
    <row r="3315" spans="1:63" ht="12" customHeight="1" x14ac:dyDescent="0.2">
      <c r="A3315" s="8"/>
      <c r="B3315" s="7"/>
      <c r="C3315" s="7"/>
      <c r="D3315" s="7"/>
      <c r="E3315" s="7"/>
      <c r="F3315" s="7"/>
      <c r="G3315" s="7"/>
      <c r="H3315" s="7"/>
      <c r="I3315" s="10"/>
      <c r="J3315" s="25"/>
      <c r="K3315" s="250"/>
      <c r="L3315" s="31"/>
      <c r="M3315" s="9"/>
      <c r="N3315" s="11" t="s">
        <v>25</v>
      </c>
      <c r="O3315" s="39"/>
      <c r="P3315" s="47"/>
      <c r="Q3315" s="13"/>
      <c r="R3315" s="248">
        <f t="shared" si="510"/>
        <v>0</v>
      </c>
      <c r="S3315" s="248">
        <f t="shared" si="511"/>
        <v>0</v>
      </c>
      <c r="T3315" s="248">
        <f t="shared" si="512"/>
        <v>0</v>
      </c>
      <c r="U3315" s="248">
        <f t="shared" si="513"/>
        <v>0</v>
      </c>
      <c r="V3315" s="13"/>
      <c r="W3315" s="7"/>
      <c r="AT3315" s="130"/>
      <c r="BF3315" s="33">
        <f t="shared" si="519"/>
        <v>41242</v>
      </c>
      <c r="BG3315" s="34">
        <f t="shared" si="514"/>
        <v>82.88000000000001</v>
      </c>
      <c r="BH3315" s="32">
        <f t="shared" si="515"/>
        <v>1</v>
      </c>
      <c r="BI3315" s="32">
        <f t="shared" si="516"/>
        <v>0</v>
      </c>
      <c r="BJ3315" s="69">
        <f t="shared" si="517"/>
        <v>0</v>
      </c>
      <c r="BK3315" s="158" t="str">
        <f t="shared" si="518"/>
        <v/>
      </c>
    </row>
    <row r="3316" spans="1:63" ht="12" customHeight="1" x14ac:dyDescent="0.2">
      <c r="A3316" s="8"/>
      <c r="B3316" s="7"/>
      <c r="C3316" s="7"/>
      <c r="D3316" s="7"/>
      <c r="E3316" s="7"/>
      <c r="F3316" s="7"/>
      <c r="G3316" s="7"/>
      <c r="H3316" s="7"/>
      <c r="I3316" s="10"/>
      <c r="J3316" s="25"/>
      <c r="K3316" s="250"/>
      <c r="L3316" s="31"/>
      <c r="M3316" s="9"/>
      <c r="N3316" s="11" t="s">
        <v>25</v>
      </c>
      <c r="O3316" s="39"/>
      <c r="P3316" s="47"/>
      <c r="Q3316" s="13"/>
      <c r="R3316" s="248">
        <f t="shared" si="510"/>
        <v>0</v>
      </c>
      <c r="S3316" s="248">
        <f t="shared" si="511"/>
        <v>0</v>
      </c>
      <c r="T3316" s="248">
        <f t="shared" si="512"/>
        <v>0</v>
      </c>
      <c r="U3316" s="248">
        <f t="shared" si="513"/>
        <v>0</v>
      </c>
      <c r="V3316" s="13"/>
      <c r="W3316" s="7"/>
      <c r="AT3316" s="130"/>
      <c r="BF3316" s="33">
        <f t="shared" si="519"/>
        <v>41242</v>
      </c>
      <c r="BG3316" s="34">
        <f t="shared" si="514"/>
        <v>82.88000000000001</v>
      </c>
      <c r="BH3316" s="32">
        <f t="shared" si="515"/>
        <v>1</v>
      </c>
      <c r="BI3316" s="32">
        <f t="shared" si="516"/>
        <v>0</v>
      </c>
      <c r="BJ3316" s="69">
        <f t="shared" si="517"/>
        <v>0</v>
      </c>
      <c r="BK3316" s="158" t="str">
        <f t="shared" si="518"/>
        <v/>
      </c>
    </row>
    <row r="3317" spans="1:63" ht="12" customHeight="1" x14ac:dyDescent="0.2">
      <c r="A3317" s="8"/>
      <c r="B3317" s="7"/>
      <c r="C3317" s="7"/>
      <c r="D3317" s="7"/>
      <c r="E3317" s="7"/>
      <c r="F3317" s="7"/>
      <c r="G3317" s="7"/>
      <c r="H3317" s="7"/>
      <c r="I3317" s="10"/>
      <c r="J3317" s="25"/>
      <c r="K3317" s="250"/>
      <c r="L3317" s="31"/>
      <c r="M3317" s="9"/>
      <c r="N3317" s="11" t="s">
        <v>25</v>
      </c>
      <c r="O3317" s="39"/>
      <c r="P3317" s="47"/>
      <c r="Q3317" s="13"/>
      <c r="R3317" s="248">
        <f t="shared" si="510"/>
        <v>0</v>
      </c>
      <c r="S3317" s="248">
        <f t="shared" si="511"/>
        <v>0</v>
      </c>
      <c r="T3317" s="248">
        <f t="shared" si="512"/>
        <v>0</v>
      </c>
      <c r="U3317" s="248">
        <f t="shared" si="513"/>
        <v>0</v>
      </c>
      <c r="V3317" s="13"/>
      <c r="W3317" s="7"/>
      <c r="AT3317" s="130"/>
      <c r="BF3317" s="33">
        <f t="shared" si="519"/>
        <v>41242</v>
      </c>
      <c r="BG3317" s="34">
        <f t="shared" si="514"/>
        <v>82.88000000000001</v>
      </c>
      <c r="BH3317" s="32">
        <f t="shared" si="515"/>
        <v>1</v>
      </c>
      <c r="BI3317" s="32">
        <f t="shared" si="516"/>
        <v>0</v>
      </c>
      <c r="BJ3317" s="69">
        <f t="shared" si="517"/>
        <v>0</v>
      </c>
      <c r="BK3317" s="158" t="str">
        <f t="shared" si="518"/>
        <v/>
      </c>
    </row>
    <row r="3318" spans="1:63" ht="12" customHeight="1" x14ac:dyDescent="0.2">
      <c r="A3318" s="8"/>
      <c r="B3318" s="7"/>
      <c r="C3318" s="7"/>
      <c r="D3318" s="7"/>
      <c r="E3318" s="7"/>
      <c r="F3318" s="7"/>
      <c r="G3318" s="7"/>
      <c r="H3318" s="7"/>
      <c r="I3318" s="10"/>
      <c r="J3318" s="25"/>
      <c r="K3318" s="250"/>
      <c r="L3318" s="31"/>
      <c r="M3318" s="9"/>
      <c r="N3318" s="11" t="s">
        <v>25</v>
      </c>
      <c r="O3318" s="39"/>
      <c r="P3318" s="47"/>
      <c r="Q3318" s="13"/>
      <c r="R3318" s="248">
        <f t="shared" si="510"/>
        <v>0</v>
      </c>
      <c r="S3318" s="248">
        <f t="shared" si="511"/>
        <v>0</v>
      </c>
      <c r="T3318" s="248">
        <f t="shared" si="512"/>
        <v>0</v>
      </c>
      <c r="U3318" s="248">
        <f t="shared" si="513"/>
        <v>0</v>
      </c>
      <c r="V3318" s="13"/>
      <c r="W3318" s="7"/>
      <c r="AT3318" s="130"/>
      <c r="BF3318" s="33">
        <f t="shared" si="519"/>
        <v>41242</v>
      </c>
      <c r="BG3318" s="34">
        <f t="shared" si="514"/>
        <v>82.88000000000001</v>
      </c>
      <c r="BH3318" s="32">
        <f t="shared" si="515"/>
        <v>1</v>
      </c>
      <c r="BI3318" s="32">
        <f t="shared" si="516"/>
        <v>0</v>
      </c>
      <c r="BJ3318" s="69">
        <f t="shared" si="517"/>
        <v>0</v>
      </c>
      <c r="BK3318" s="158" t="str">
        <f t="shared" si="518"/>
        <v/>
      </c>
    </row>
    <row r="3319" spans="1:63" ht="12" customHeight="1" x14ac:dyDescent="0.2">
      <c r="A3319" s="8"/>
      <c r="B3319" s="7"/>
      <c r="C3319" s="7"/>
      <c r="D3319" s="7"/>
      <c r="E3319" s="7"/>
      <c r="F3319" s="7"/>
      <c r="G3319" s="7"/>
      <c r="H3319" s="7"/>
      <c r="I3319" s="10"/>
      <c r="J3319" s="25"/>
      <c r="K3319" s="250"/>
      <c r="L3319" s="31"/>
      <c r="M3319" s="9"/>
      <c r="N3319" s="11" t="s">
        <v>25</v>
      </c>
      <c r="O3319" s="39"/>
      <c r="P3319" s="47"/>
      <c r="Q3319" s="13"/>
      <c r="R3319" s="248">
        <f t="shared" si="510"/>
        <v>0</v>
      </c>
      <c r="S3319" s="248">
        <f t="shared" si="511"/>
        <v>0</v>
      </c>
      <c r="T3319" s="248">
        <f t="shared" si="512"/>
        <v>0</v>
      </c>
      <c r="U3319" s="248">
        <f t="shared" si="513"/>
        <v>0</v>
      </c>
      <c r="V3319" s="13"/>
      <c r="W3319" s="7"/>
      <c r="AT3319" s="130"/>
      <c r="BF3319" s="33">
        <f t="shared" si="519"/>
        <v>41242</v>
      </c>
      <c r="BG3319" s="34">
        <f t="shared" si="514"/>
        <v>82.88000000000001</v>
      </c>
      <c r="BH3319" s="32">
        <f t="shared" si="515"/>
        <v>1</v>
      </c>
      <c r="BI3319" s="32">
        <f t="shared" si="516"/>
        <v>0</v>
      </c>
      <c r="BJ3319" s="69">
        <f t="shared" si="517"/>
        <v>0</v>
      </c>
      <c r="BK3319" s="158" t="str">
        <f t="shared" si="518"/>
        <v/>
      </c>
    </row>
    <row r="3320" spans="1:63" ht="12" customHeight="1" x14ac:dyDescent="0.2">
      <c r="A3320" s="8"/>
      <c r="B3320" s="7"/>
      <c r="C3320" s="7"/>
      <c r="D3320" s="7"/>
      <c r="E3320" s="7"/>
      <c r="F3320" s="7"/>
      <c r="G3320" s="7"/>
      <c r="H3320" s="7"/>
      <c r="I3320" s="10"/>
      <c r="J3320" s="25"/>
      <c r="K3320" s="250"/>
      <c r="L3320" s="31"/>
      <c r="M3320" s="9"/>
      <c r="N3320" s="11" t="s">
        <v>25</v>
      </c>
      <c r="O3320" s="39"/>
      <c r="P3320" s="47"/>
      <c r="Q3320" s="13"/>
      <c r="R3320" s="248">
        <f t="shared" si="510"/>
        <v>0</v>
      </c>
      <c r="S3320" s="248">
        <f t="shared" si="511"/>
        <v>0</v>
      </c>
      <c r="T3320" s="248">
        <f t="shared" si="512"/>
        <v>0</v>
      </c>
      <c r="U3320" s="248">
        <f t="shared" si="513"/>
        <v>0</v>
      </c>
      <c r="V3320" s="13"/>
      <c r="W3320" s="7"/>
      <c r="AT3320" s="130"/>
      <c r="BF3320" s="33">
        <f t="shared" si="519"/>
        <v>41242</v>
      </c>
      <c r="BG3320" s="34">
        <f t="shared" si="514"/>
        <v>82.88000000000001</v>
      </c>
      <c r="BH3320" s="32">
        <f t="shared" si="515"/>
        <v>1</v>
      </c>
      <c r="BI3320" s="32">
        <f t="shared" si="516"/>
        <v>0</v>
      </c>
      <c r="BJ3320" s="69">
        <f t="shared" si="517"/>
        <v>0</v>
      </c>
      <c r="BK3320" s="158" t="str">
        <f t="shared" si="518"/>
        <v/>
      </c>
    </row>
    <row r="3321" spans="1:63" ht="12" customHeight="1" x14ac:dyDescent="0.2">
      <c r="A3321" s="8"/>
      <c r="B3321" s="7"/>
      <c r="C3321" s="7"/>
      <c r="D3321" s="7"/>
      <c r="E3321" s="7"/>
      <c r="F3321" s="7"/>
      <c r="G3321" s="7"/>
      <c r="H3321" s="7"/>
      <c r="I3321" s="10"/>
      <c r="J3321" s="25"/>
      <c r="K3321" s="250"/>
      <c r="L3321" s="31"/>
      <c r="M3321" s="9"/>
      <c r="N3321" s="11" t="s">
        <v>25</v>
      </c>
      <c r="O3321" s="39"/>
      <c r="P3321" s="47"/>
      <c r="Q3321" s="13"/>
      <c r="R3321" s="248">
        <f t="shared" si="510"/>
        <v>0</v>
      </c>
      <c r="S3321" s="248">
        <f t="shared" si="511"/>
        <v>0</v>
      </c>
      <c r="T3321" s="248">
        <f t="shared" si="512"/>
        <v>0</v>
      </c>
      <c r="U3321" s="248">
        <f t="shared" si="513"/>
        <v>0</v>
      </c>
      <c r="V3321" s="13"/>
      <c r="W3321" s="7"/>
      <c r="AT3321" s="130"/>
      <c r="BF3321" s="33">
        <f t="shared" si="519"/>
        <v>41242</v>
      </c>
      <c r="BG3321" s="34">
        <f t="shared" si="514"/>
        <v>82.88000000000001</v>
      </c>
      <c r="BH3321" s="32">
        <f t="shared" si="515"/>
        <v>1</v>
      </c>
      <c r="BI3321" s="32">
        <f t="shared" si="516"/>
        <v>0</v>
      </c>
      <c r="BJ3321" s="69">
        <f t="shared" si="517"/>
        <v>0</v>
      </c>
      <c r="BK3321" s="158" t="str">
        <f t="shared" si="518"/>
        <v/>
      </c>
    </row>
    <row r="3322" spans="1:63" ht="12" customHeight="1" x14ac:dyDescent="0.2">
      <c r="A3322" s="8"/>
      <c r="B3322" s="7"/>
      <c r="C3322" s="7"/>
      <c r="D3322" s="7"/>
      <c r="E3322" s="7"/>
      <c r="F3322" s="7"/>
      <c r="G3322" s="7"/>
      <c r="H3322" s="7"/>
      <c r="I3322" s="10"/>
      <c r="J3322" s="25"/>
      <c r="K3322" s="250"/>
      <c r="L3322" s="31"/>
      <c r="M3322" s="9"/>
      <c r="N3322" s="11" t="s">
        <v>25</v>
      </c>
      <c r="O3322" s="39"/>
      <c r="P3322" s="47"/>
      <c r="Q3322" s="13"/>
      <c r="R3322" s="248">
        <f t="shared" si="510"/>
        <v>0</v>
      </c>
      <c r="S3322" s="248">
        <f t="shared" si="511"/>
        <v>0</v>
      </c>
      <c r="T3322" s="248">
        <f t="shared" si="512"/>
        <v>0</v>
      </c>
      <c r="U3322" s="248">
        <f t="shared" si="513"/>
        <v>0</v>
      </c>
      <c r="V3322" s="13"/>
      <c r="W3322" s="7"/>
      <c r="AT3322" s="130"/>
      <c r="BF3322" s="33">
        <f t="shared" si="519"/>
        <v>41242</v>
      </c>
      <c r="BG3322" s="34">
        <f t="shared" si="514"/>
        <v>82.88000000000001</v>
      </c>
      <c r="BH3322" s="32">
        <f t="shared" si="515"/>
        <v>1</v>
      </c>
      <c r="BI3322" s="32">
        <f t="shared" si="516"/>
        <v>0</v>
      </c>
      <c r="BJ3322" s="69">
        <f t="shared" si="517"/>
        <v>0</v>
      </c>
      <c r="BK3322" s="158" t="str">
        <f t="shared" si="518"/>
        <v/>
      </c>
    </row>
    <row r="3323" spans="1:63" ht="12" customHeight="1" x14ac:dyDescent="0.2">
      <c r="A3323" s="8"/>
      <c r="B3323" s="7"/>
      <c r="C3323" s="7"/>
      <c r="D3323" s="7"/>
      <c r="E3323" s="7"/>
      <c r="F3323" s="7"/>
      <c r="G3323" s="7"/>
      <c r="H3323" s="7"/>
      <c r="I3323" s="10"/>
      <c r="J3323" s="25"/>
      <c r="K3323" s="250"/>
      <c r="L3323" s="31"/>
      <c r="M3323" s="9"/>
      <c r="N3323" s="11" t="s">
        <v>25</v>
      </c>
      <c r="O3323" s="39"/>
      <c r="P3323" s="47"/>
      <c r="Q3323" s="13"/>
      <c r="R3323" s="248">
        <f t="shared" si="510"/>
        <v>0</v>
      </c>
      <c r="S3323" s="248">
        <f t="shared" si="511"/>
        <v>0</v>
      </c>
      <c r="T3323" s="248">
        <f t="shared" si="512"/>
        <v>0</v>
      </c>
      <c r="U3323" s="248">
        <f t="shared" si="513"/>
        <v>0</v>
      </c>
      <c r="V3323" s="13"/>
      <c r="W3323" s="7"/>
      <c r="AT3323" s="130"/>
      <c r="BF3323" s="33">
        <f t="shared" si="519"/>
        <v>41242</v>
      </c>
      <c r="BG3323" s="34">
        <f t="shared" si="514"/>
        <v>82.88000000000001</v>
      </c>
      <c r="BH3323" s="32">
        <f t="shared" si="515"/>
        <v>1</v>
      </c>
      <c r="BI3323" s="32">
        <f t="shared" si="516"/>
        <v>0</v>
      </c>
      <c r="BJ3323" s="69">
        <f t="shared" si="517"/>
        <v>0</v>
      </c>
      <c r="BK3323" s="158" t="str">
        <f t="shared" si="518"/>
        <v/>
      </c>
    </row>
    <row r="3324" spans="1:63" ht="12" customHeight="1" x14ac:dyDescent="0.2">
      <c r="A3324" s="8"/>
      <c r="B3324" s="7"/>
      <c r="C3324" s="7"/>
      <c r="D3324" s="7"/>
      <c r="E3324" s="7"/>
      <c r="F3324" s="7"/>
      <c r="G3324" s="7"/>
      <c r="H3324" s="7"/>
      <c r="I3324" s="10"/>
      <c r="J3324" s="25"/>
      <c r="K3324" s="250"/>
      <c r="L3324" s="31"/>
      <c r="M3324" s="9"/>
      <c r="N3324" s="11" t="s">
        <v>25</v>
      </c>
      <c r="O3324" s="39"/>
      <c r="P3324" s="47"/>
      <c r="Q3324" s="13"/>
      <c r="R3324" s="248">
        <f t="shared" si="510"/>
        <v>0</v>
      </c>
      <c r="S3324" s="248">
        <f t="shared" si="511"/>
        <v>0</v>
      </c>
      <c r="T3324" s="248">
        <f t="shared" si="512"/>
        <v>0</v>
      </c>
      <c r="U3324" s="248">
        <f t="shared" si="513"/>
        <v>0</v>
      </c>
      <c r="V3324" s="13"/>
      <c r="W3324" s="7"/>
      <c r="AT3324" s="130"/>
      <c r="BF3324" s="33">
        <f t="shared" si="519"/>
        <v>41242</v>
      </c>
      <c r="BG3324" s="34">
        <f t="shared" si="514"/>
        <v>82.88000000000001</v>
      </c>
      <c r="BH3324" s="32">
        <f t="shared" si="515"/>
        <v>1</v>
      </c>
      <c r="BI3324" s="32">
        <f t="shared" si="516"/>
        <v>0</v>
      </c>
      <c r="BJ3324" s="69">
        <f t="shared" si="517"/>
        <v>0</v>
      </c>
      <c r="BK3324" s="158" t="str">
        <f t="shared" si="518"/>
        <v/>
      </c>
    </row>
    <row r="3325" spans="1:63" ht="12" customHeight="1" x14ac:dyDescent="0.2">
      <c r="A3325" s="8"/>
      <c r="B3325" s="7"/>
      <c r="C3325" s="7"/>
      <c r="D3325" s="7"/>
      <c r="E3325" s="7"/>
      <c r="F3325" s="7"/>
      <c r="G3325" s="7"/>
      <c r="H3325" s="7"/>
      <c r="I3325" s="10"/>
      <c r="J3325" s="25"/>
      <c r="K3325" s="250"/>
      <c r="L3325" s="31"/>
      <c r="M3325" s="9"/>
      <c r="N3325" s="11" t="s">
        <v>25</v>
      </c>
      <c r="O3325" s="39"/>
      <c r="P3325" s="47"/>
      <c r="Q3325" s="13"/>
      <c r="R3325" s="248">
        <f t="shared" si="510"/>
        <v>0</v>
      </c>
      <c r="S3325" s="248">
        <f t="shared" si="511"/>
        <v>0</v>
      </c>
      <c r="T3325" s="248">
        <f t="shared" si="512"/>
        <v>0</v>
      </c>
      <c r="U3325" s="248">
        <f t="shared" si="513"/>
        <v>0</v>
      </c>
      <c r="V3325" s="13"/>
      <c r="W3325" s="7"/>
      <c r="AT3325" s="130"/>
      <c r="BF3325" s="33">
        <f t="shared" si="519"/>
        <v>41242</v>
      </c>
      <c r="BG3325" s="34">
        <f t="shared" si="514"/>
        <v>82.88000000000001</v>
      </c>
      <c r="BH3325" s="32">
        <f t="shared" si="515"/>
        <v>1</v>
      </c>
      <c r="BI3325" s="32">
        <f t="shared" si="516"/>
        <v>0</v>
      </c>
      <c r="BJ3325" s="69">
        <f t="shared" si="517"/>
        <v>0</v>
      </c>
      <c r="BK3325" s="158" t="str">
        <f t="shared" si="518"/>
        <v/>
      </c>
    </row>
    <row r="3326" spans="1:63" ht="12" customHeight="1" x14ac:dyDescent="0.2">
      <c r="A3326" s="8"/>
      <c r="B3326" s="7"/>
      <c r="C3326" s="7"/>
      <c r="D3326" s="7"/>
      <c r="E3326" s="7"/>
      <c r="F3326" s="7"/>
      <c r="G3326" s="7"/>
      <c r="H3326" s="7"/>
      <c r="I3326" s="10"/>
      <c r="J3326" s="25"/>
      <c r="K3326" s="250"/>
      <c r="L3326" s="31"/>
      <c r="M3326" s="9"/>
      <c r="N3326" s="11" t="s">
        <v>25</v>
      </c>
      <c r="O3326" s="39"/>
      <c r="P3326" s="47"/>
      <c r="Q3326" s="13"/>
      <c r="R3326" s="248">
        <f t="shared" si="510"/>
        <v>0</v>
      </c>
      <c r="S3326" s="248">
        <f t="shared" si="511"/>
        <v>0</v>
      </c>
      <c r="T3326" s="248">
        <f t="shared" si="512"/>
        <v>0</v>
      </c>
      <c r="U3326" s="248">
        <f t="shared" si="513"/>
        <v>0</v>
      </c>
      <c r="V3326" s="13"/>
      <c r="W3326" s="7"/>
      <c r="AT3326" s="130"/>
      <c r="BF3326" s="33">
        <f t="shared" si="519"/>
        <v>41242</v>
      </c>
      <c r="BG3326" s="34">
        <f t="shared" si="514"/>
        <v>82.88000000000001</v>
      </c>
      <c r="BH3326" s="32">
        <f t="shared" si="515"/>
        <v>1</v>
      </c>
      <c r="BI3326" s="32">
        <f t="shared" si="516"/>
        <v>0</v>
      </c>
      <c r="BJ3326" s="69">
        <f t="shared" si="517"/>
        <v>0</v>
      </c>
      <c r="BK3326" s="158" t="str">
        <f t="shared" si="518"/>
        <v/>
      </c>
    </row>
    <row r="3327" spans="1:63" ht="12" customHeight="1" x14ac:dyDescent="0.2">
      <c r="A3327" s="8"/>
      <c r="B3327" s="7"/>
      <c r="C3327" s="7"/>
      <c r="D3327" s="7"/>
      <c r="E3327" s="7"/>
      <c r="F3327" s="7"/>
      <c r="G3327" s="7"/>
      <c r="H3327" s="7"/>
      <c r="I3327" s="10"/>
      <c r="J3327" s="25"/>
      <c r="K3327" s="250"/>
      <c r="L3327" s="31"/>
      <c r="M3327" s="9"/>
      <c r="N3327" s="11" t="s">
        <v>25</v>
      </c>
      <c r="O3327" s="39"/>
      <c r="P3327" s="47"/>
      <c r="Q3327" s="13"/>
      <c r="R3327" s="248">
        <f t="shared" si="510"/>
        <v>0</v>
      </c>
      <c r="S3327" s="248">
        <f t="shared" si="511"/>
        <v>0</v>
      </c>
      <c r="T3327" s="248">
        <f t="shared" si="512"/>
        <v>0</v>
      </c>
      <c r="U3327" s="248">
        <f t="shared" si="513"/>
        <v>0</v>
      </c>
      <c r="V3327" s="13"/>
      <c r="W3327" s="7"/>
      <c r="AT3327" s="130"/>
      <c r="BF3327" s="33">
        <f t="shared" si="519"/>
        <v>41242</v>
      </c>
      <c r="BG3327" s="34">
        <f t="shared" si="514"/>
        <v>82.88000000000001</v>
      </c>
      <c r="BH3327" s="32">
        <f t="shared" si="515"/>
        <v>1</v>
      </c>
      <c r="BI3327" s="32">
        <f t="shared" si="516"/>
        <v>0</v>
      </c>
      <c r="BJ3327" s="69">
        <f t="shared" si="517"/>
        <v>0</v>
      </c>
      <c r="BK3327" s="158" t="str">
        <f t="shared" si="518"/>
        <v/>
      </c>
    </row>
    <row r="3328" spans="1:63" ht="12" customHeight="1" x14ac:dyDescent="0.2">
      <c r="A3328" s="8"/>
      <c r="B3328" s="7"/>
      <c r="C3328" s="7"/>
      <c r="D3328" s="7"/>
      <c r="E3328" s="7"/>
      <c r="F3328" s="7"/>
      <c r="G3328" s="7"/>
      <c r="H3328" s="7"/>
      <c r="I3328" s="10"/>
      <c r="J3328" s="25"/>
      <c r="K3328" s="250"/>
      <c r="L3328" s="31"/>
      <c r="M3328" s="9"/>
      <c r="N3328" s="11" t="s">
        <v>25</v>
      </c>
      <c r="O3328" s="39"/>
      <c r="P3328" s="47"/>
      <c r="Q3328" s="13"/>
      <c r="R3328" s="248">
        <f t="shared" si="510"/>
        <v>0</v>
      </c>
      <c r="S3328" s="248">
        <f t="shared" si="511"/>
        <v>0</v>
      </c>
      <c r="T3328" s="248">
        <f t="shared" si="512"/>
        <v>0</v>
      </c>
      <c r="U3328" s="248">
        <f t="shared" si="513"/>
        <v>0</v>
      </c>
      <c r="V3328" s="13"/>
      <c r="W3328" s="7"/>
      <c r="AT3328" s="130"/>
      <c r="BF3328" s="33">
        <f t="shared" si="519"/>
        <v>41242</v>
      </c>
      <c r="BG3328" s="34">
        <f t="shared" si="514"/>
        <v>82.88000000000001</v>
      </c>
      <c r="BH3328" s="32">
        <f t="shared" si="515"/>
        <v>1</v>
      </c>
      <c r="BI3328" s="32">
        <f t="shared" si="516"/>
        <v>0</v>
      </c>
      <c r="BJ3328" s="69">
        <f t="shared" si="517"/>
        <v>0</v>
      </c>
      <c r="BK3328" s="158" t="str">
        <f t="shared" si="518"/>
        <v/>
      </c>
    </row>
    <row r="3329" spans="1:63" ht="12" customHeight="1" x14ac:dyDescent="0.2">
      <c r="A3329" s="8"/>
      <c r="B3329" s="7"/>
      <c r="C3329" s="7"/>
      <c r="D3329" s="7"/>
      <c r="E3329" s="7"/>
      <c r="F3329" s="7"/>
      <c r="G3329" s="7"/>
      <c r="H3329" s="7"/>
      <c r="I3329" s="10"/>
      <c r="J3329" s="25"/>
      <c r="K3329" s="250"/>
      <c r="L3329" s="31"/>
      <c r="M3329" s="9"/>
      <c r="N3329" s="11" t="s">
        <v>25</v>
      </c>
      <c r="O3329" s="39"/>
      <c r="P3329" s="47"/>
      <c r="Q3329" s="13"/>
      <c r="R3329" s="248">
        <f t="shared" si="510"/>
        <v>0</v>
      </c>
      <c r="S3329" s="248">
        <f t="shared" si="511"/>
        <v>0</v>
      </c>
      <c r="T3329" s="248">
        <f t="shared" si="512"/>
        <v>0</v>
      </c>
      <c r="U3329" s="248">
        <f t="shared" si="513"/>
        <v>0</v>
      </c>
      <c r="V3329" s="13"/>
      <c r="W3329" s="7"/>
      <c r="AT3329" s="130"/>
      <c r="BF3329" s="33">
        <f t="shared" si="519"/>
        <v>41242</v>
      </c>
      <c r="BG3329" s="34">
        <f t="shared" si="514"/>
        <v>82.88000000000001</v>
      </c>
      <c r="BH3329" s="32">
        <f t="shared" si="515"/>
        <v>1</v>
      </c>
      <c r="BI3329" s="32">
        <f t="shared" si="516"/>
        <v>0</v>
      </c>
      <c r="BJ3329" s="69">
        <f t="shared" si="517"/>
        <v>0</v>
      </c>
      <c r="BK3329" s="158" t="str">
        <f t="shared" si="518"/>
        <v/>
      </c>
    </row>
    <row r="3330" spans="1:63" ht="12" customHeight="1" x14ac:dyDescent="0.2">
      <c r="A3330" s="8"/>
      <c r="B3330" s="7"/>
      <c r="C3330" s="7"/>
      <c r="D3330" s="7"/>
      <c r="E3330" s="7"/>
      <c r="F3330" s="7"/>
      <c r="G3330" s="7"/>
      <c r="H3330" s="7"/>
      <c r="I3330" s="10"/>
      <c r="J3330" s="25"/>
      <c r="K3330" s="250"/>
      <c r="L3330" s="31"/>
      <c r="M3330" s="9"/>
      <c r="N3330" s="11" t="s">
        <v>25</v>
      </c>
      <c r="O3330" s="39"/>
      <c r="P3330" s="47"/>
      <c r="Q3330" s="13"/>
      <c r="R3330" s="248">
        <f t="shared" si="510"/>
        <v>0</v>
      </c>
      <c r="S3330" s="248">
        <f t="shared" si="511"/>
        <v>0</v>
      </c>
      <c r="T3330" s="248">
        <f t="shared" si="512"/>
        <v>0</v>
      </c>
      <c r="U3330" s="248">
        <f t="shared" si="513"/>
        <v>0</v>
      </c>
      <c r="V3330" s="13"/>
      <c r="W3330" s="7"/>
      <c r="AT3330" s="130"/>
      <c r="BF3330" s="33">
        <f t="shared" si="519"/>
        <v>41242</v>
      </c>
      <c r="BG3330" s="34">
        <f t="shared" si="514"/>
        <v>82.88000000000001</v>
      </c>
      <c r="BH3330" s="32">
        <f t="shared" si="515"/>
        <v>1</v>
      </c>
      <c r="BI3330" s="32">
        <f t="shared" si="516"/>
        <v>0</v>
      </c>
      <c r="BJ3330" s="69">
        <f t="shared" si="517"/>
        <v>0</v>
      </c>
      <c r="BK3330" s="158" t="str">
        <f t="shared" si="518"/>
        <v/>
      </c>
    </row>
    <row r="3331" spans="1:63" ht="12" customHeight="1" x14ac:dyDescent="0.2">
      <c r="A3331" s="8"/>
      <c r="B3331" s="7"/>
      <c r="C3331" s="7"/>
      <c r="D3331" s="7"/>
      <c r="E3331" s="7"/>
      <c r="F3331" s="7"/>
      <c r="G3331" s="7"/>
      <c r="H3331" s="7"/>
      <c r="I3331" s="10"/>
      <c r="J3331" s="25"/>
      <c r="K3331" s="250"/>
      <c r="L3331" s="31"/>
      <c r="M3331" s="9"/>
      <c r="N3331" s="11" t="s">
        <v>25</v>
      </c>
      <c r="O3331" s="39"/>
      <c r="P3331" s="47"/>
      <c r="Q3331" s="13"/>
      <c r="R3331" s="248">
        <f t="shared" si="510"/>
        <v>0</v>
      </c>
      <c r="S3331" s="248">
        <f t="shared" si="511"/>
        <v>0</v>
      </c>
      <c r="T3331" s="248">
        <f t="shared" si="512"/>
        <v>0</v>
      </c>
      <c r="U3331" s="248">
        <f t="shared" si="513"/>
        <v>0</v>
      </c>
      <c r="V3331" s="13"/>
      <c r="W3331" s="7"/>
      <c r="AT3331" s="130"/>
      <c r="BF3331" s="33">
        <f t="shared" si="519"/>
        <v>41242</v>
      </c>
      <c r="BG3331" s="34">
        <f t="shared" si="514"/>
        <v>82.88000000000001</v>
      </c>
      <c r="BH3331" s="32">
        <f t="shared" si="515"/>
        <v>1</v>
      </c>
      <c r="BI3331" s="32">
        <f t="shared" si="516"/>
        <v>0</v>
      </c>
      <c r="BJ3331" s="69">
        <f t="shared" si="517"/>
        <v>0</v>
      </c>
      <c r="BK3331" s="158" t="str">
        <f t="shared" si="518"/>
        <v/>
      </c>
    </row>
    <row r="3332" spans="1:63" ht="12" customHeight="1" x14ac:dyDescent="0.2">
      <c r="A3332" s="8"/>
      <c r="B3332" s="7"/>
      <c r="C3332" s="7"/>
      <c r="D3332" s="7"/>
      <c r="E3332" s="7"/>
      <c r="F3332" s="7"/>
      <c r="G3332" s="7"/>
      <c r="H3332" s="7"/>
      <c r="I3332" s="10"/>
      <c r="J3332" s="25"/>
      <c r="K3332" s="250"/>
      <c r="L3332" s="31"/>
      <c r="M3332" s="9"/>
      <c r="N3332" s="11" t="s">
        <v>25</v>
      </c>
      <c r="O3332" s="39"/>
      <c r="P3332" s="47"/>
      <c r="Q3332" s="13"/>
      <c r="R3332" s="248">
        <f t="shared" si="510"/>
        <v>0</v>
      </c>
      <c r="S3332" s="248">
        <f t="shared" si="511"/>
        <v>0</v>
      </c>
      <c r="T3332" s="248">
        <f t="shared" si="512"/>
        <v>0</v>
      </c>
      <c r="U3332" s="248">
        <f t="shared" si="513"/>
        <v>0</v>
      </c>
      <c r="V3332" s="13"/>
      <c r="W3332" s="7"/>
      <c r="AT3332" s="130"/>
      <c r="BF3332" s="33">
        <f t="shared" si="519"/>
        <v>41242</v>
      </c>
      <c r="BG3332" s="34">
        <f t="shared" si="514"/>
        <v>82.88000000000001</v>
      </c>
      <c r="BH3332" s="32">
        <f t="shared" si="515"/>
        <v>1</v>
      </c>
      <c r="BI3332" s="32">
        <f t="shared" si="516"/>
        <v>0</v>
      </c>
      <c r="BJ3332" s="69">
        <f t="shared" si="517"/>
        <v>0</v>
      </c>
      <c r="BK3332" s="158" t="str">
        <f t="shared" si="518"/>
        <v/>
      </c>
    </row>
    <row r="3333" spans="1:63" ht="12" customHeight="1" x14ac:dyDescent="0.2">
      <c r="A3333" s="8"/>
      <c r="B3333" s="7"/>
      <c r="C3333" s="7"/>
      <c r="D3333" s="7"/>
      <c r="E3333" s="7"/>
      <c r="F3333" s="7"/>
      <c r="G3333" s="7"/>
      <c r="H3333" s="7"/>
      <c r="I3333" s="10"/>
      <c r="J3333" s="25"/>
      <c r="K3333" s="250"/>
      <c r="L3333" s="31"/>
      <c r="M3333" s="9"/>
      <c r="N3333" s="11" t="s">
        <v>25</v>
      </c>
      <c r="O3333" s="39"/>
      <c r="P3333" s="47"/>
      <c r="Q3333" s="13"/>
      <c r="R3333" s="248">
        <f t="shared" si="510"/>
        <v>0</v>
      </c>
      <c r="S3333" s="248">
        <f t="shared" si="511"/>
        <v>0</v>
      </c>
      <c r="T3333" s="248">
        <f t="shared" si="512"/>
        <v>0</v>
      </c>
      <c r="U3333" s="248">
        <f t="shared" si="513"/>
        <v>0</v>
      </c>
      <c r="V3333" s="13"/>
      <c r="W3333" s="7"/>
      <c r="AT3333" s="130"/>
      <c r="BF3333" s="33">
        <f t="shared" si="519"/>
        <v>41242</v>
      </c>
      <c r="BG3333" s="34">
        <f t="shared" si="514"/>
        <v>82.88000000000001</v>
      </c>
      <c r="BH3333" s="32">
        <f t="shared" si="515"/>
        <v>1</v>
      </c>
      <c r="BI3333" s="32">
        <f t="shared" si="516"/>
        <v>0</v>
      </c>
      <c r="BJ3333" s="69">
        <f t="shared" si="517"/>
        <v>0</v>
      </c>
      <c r="BK3333" s="158" t="str">
        <f t="shared" si="518"/>
        <v/>
      </c>
    </row>
    <row r="3334" spans="1:63" ht="12" customHeight="1" x14ac:dyDescent="0.2">
      <c r="A3334" s="8"/>
      <c r="B3334" s="7"/>
      <c r="C3334" s="7"/>
      <c r="D3334" s="7"/>
      <c r="E3334" s="7"/>
      <c r="F3334" s="7"/>
      <c r="G3334" s="7"/>
      <c r="H3334" s="7"/>
      <c r="I3334" s="10"/>
      <c r="J3334" s="25"/>
      <c r="K3334" s="250"/>
      <c r="L3334" s="31"/>
      <c r="M3334" s="9"/>
      <c r="N3334" s="11" t="s">
        <v>25</v>
      </c>
      <c r="O3334" s="39"/>
      <c r="P3334" s="47"/>
      <c r="Q3334" s="13"/>
      <c r="R3334" s="248">
        <f t="shared" si="510"/>
        <v>0</v>
      </c>
      <c r="S3334" s="248">
        <f t="shared" si="511"/>
        <v>0</v>
      </c>
      <c r="T3334" s="248">
        <f t="shared" si="512"/>
        <v>0</v>
      </c>
      <c r="U3334" s="248">
        <f t="shared" si="513"/>
        <v>0</v>
      </c>
      <c r="V3334" s="13"/>
      <c r="W3334" s="7"/>
      <c r="AT3334" s="130"/>
      <c r="BF3334" s="33">
        <f t="shared" si="519"/>
        <v>41242</v>
      </c>
      <c r="BG3334" s="34">
        <f t="shared" si="514"/>
        <v>82.88000000000001</v>
      </c>
      <c r="BH3334" s="32">
        <f t="shared" si="515"/>
        <v>1</v>
      </c>
      <c r="BI3334" s="32">
        <f t="shared" si="516"/>
        <v>0</v>
      </c>
      <c r="BJ3334" s="69">
        <f t="shared" si="517"/>
        <v>0</v>
      </c>
      <c r="BK3334" s="158" t="str">
        <f t="shared" si="518"/>
        <v/>
      </c>
    </row>
    <row r="3335" spans="1:63" ht="12" customHeight="1" x14ac:dyDescent="0.2">
      <c r="A3335" s="8"/>
      <c r="B3335" s="7"/>
      <c r="C3335" s="7"/>
      <c r="D3335" s="7"/>
      <c r="E3335" s="7"/>
      <c r="F3335" s="7"/>
      <c r="G3335" s="7"/>
      <c r="H3335" s="7"/>
      <c r="I3335" s="10"/>
      <c r="J3335" s="25"/>
      <c r="K3335" s="250"/>
      <c r="L3335" s="31"/>
      <c r="M3335" s="9"/>
      <c r="N3335" s="11" t="s">
        <v>25</v>
      </c>
      <c r="O3335" s="39"/>
      <c r="P3335" s="47"/>
      <c r="Q3335" s="13"/>
      <c r="R3335" s="248">
        <f t="shared" si="510"/>
        <v>0</v>
      </c>
      <c r="S3335" s="248">
        <f t="shared" si="511"/>
        <v>0</v>
      </c>
      <c r="T3335" s="248">
        <f t="shared" si="512"/>
        <v>0</v>
      </c>
      <c r="U3335" s="248">
        <f t="shared" si="513"/>
        <v>0</v>
      </c>
      <c r="V3335" s="13"/>
      <c r="W3335" s="7"/>
      <c r="AT3335" s="130"/>
      <c r="BF3335" s="33">
        <f t="shared" si="519"/>
        <v>41242</v>
      </c>
      <c r="BG3335" s="34">
        <f t="shared" si="514"/>
        <v>82.88000000000001</v>
      </c>
      <c r="BH3335" s="32">
        <f t="shared" si="515"/>
        <v>1</v>
      </c>
      <c r="BI3335" s="32">
        <f t="shared" si="516"/>
        <v>0</v>
      </c>
      <c r="BJ3335" s="69">
        <f t="shared" si="517"/>
        <v>0</v>
      </c>
      <c r="BK3335" s="158" t="str">
        <f t="shared" si="518"/>
        <v/>
      </c>
    </row>
    <row r="3336" spans="1:63" ht="12" customHeight="1" x14ac:dyDescent="0.2">
      <c r="A3336" s="8"/>
      <c r="B3336" s="7"/>
      <c r="C3336" s="7"/>
      <c r="D3336" s="7"/>
      <c r="E3336" s="7"/>
      <c r="F3336" s="7"/>
      <c r="G3336" s="7"/>
      <c r="H3336" s="7"/>
      <c r="I3336" s="10"/>
      <c r="J3336" s="25"/>
      <c r="K3336" s="250"/>
      <c r="L3336" s="31"/>
      <c r="M3336" s="9"/>
      <c r="N3336" s="11" t="s">
        <v>25</v>
      </c>
      <c r="O3336" s="39"/>
      <c r="P3336" s="47"/>
      <c r="Q3336" s="13"/>
      <c r="R3336" s="248">
        <f t="shared" si="510"/>
        <v>0</v>
      </c>
      <c r="S3336" s="248">
        <f t="shared" si="511"/>
        <v>0</v>
      </c>
      <c r="T3336" s="248">
        <f t="shared" si="512"/>
        <v>0</v>
      </c>
      <c r="U3336" s="248">
        <f t="shared" si="513"/>
        <v>0</v>
      </c>
      <c r="V3336" s="13"/>
      <c r="W3336" s="7"/>
      <c r="AT3336" s="130"/>
      <c r="BF3336" s="33">
        <f t="shared" si="519"/>
        <v>41242</v>
      </c>
      <c r="BG3336" s="34">
        <f t="shared" si="514"/>
        <v>82.88000000000001</v>
      </c>
      <c r="BH3336" s="32">
        <f t="shared" si="515"/>
        <v>1</v>
      </c>
      <c r="BI3336" s="32">
        <f t="shared" si="516"/>
        <v>0</v>
      </c>
      <c r="BJ3336" s="69">
        <f t="shared" si="517"/>
        <v>0</v>
      </c>
      <c r="BK3336" s="158" t="str">
        <f t="shared" si="518"/>
        <v/>
      </c>
    </row>
    <row r="3337" spans="1:63" ht="12" customHeight="1" x14ac:dyDescent="0.2">
      <c r="A3337" s="8"/>
      <c r="B3337" s="7"/>
      <c r="C3337" s="7"/>
      <c r="D3337" s="7"/>
      <c r="E3337" s="7"/>
      <c r="F3337" s="7"/>
      <c r="G3337" s="7"/>
      <c r="H3337" s="7"/>
      <c r="I3337" s="10"/>
      <c r="J3337" s="25"/>
      <c r="K3337" s="250"/>
      <c r="L3337" s="31"/>
      <c r="M3337" s="9"/>
      <c r="N3337" s="11" t="s">
        <v>25</v>
      </c>
      <c r="O3337" s="39"/>
      <c r="P3337" s="47"/>
      <c r="Q3337" s="13"/>
      <c r="R3337" s="248">
        <f t="shared" si="510"/>
        <v>0</v>
      </c>
      <c r="S3337" s="248">
        <f t="shared" si="511"/>
        <v>0</v>
      </c>
      <c r="T3337" s="248">
        <f t="shared" si="512"/>
        <v>0</v>
      </c>
      <c r="U3337" s="248">
        <f t="shared" si="513"/>
        <v>0</v>
      </c>
      <c r="V3337" s="13"/>
      <c r="W3337" s="7"/>
      <c r="AT3337" s="130"/>
      <c r="BF3337" s="33">
        <f t="shared" si="519"/>
        <v>41242</v>
      </c>
      <c r="BG3337" s="34">
        <f t="shared" si="514"/>
        <v>82.88000000000001</v>
      </c>
      <c r="BH3337" s="32">
        <f t="shared" si="515"/>
        <v>1</v>
      </c>
      <c r="BI3337" s="32">
        <f t="shared" si="516"/>
        <v>0</v>
      </c>
      <c r="BJ3337" s="69">
        <f t="shared" si="517"/>
        <v>0</v>
      </c>
      <c r="BK3337" s="158" t="str">
        <f t="shared" si="518"/>
        <v/>
      </c>
    </row>
    <row r="3338" spans="1:63" ht="12" customHeight="1" x14ac:dyDescent="0.2">
      <c r="A3338" s="8"/>
      <c r="B3338" s="7"/>
      <c r="C3338" s="7"/>
      <c r="D3338" s="7"/>
      <c r="E3338" s="7"/>
      <c r="F3338" s="7"/>
      <c r="G3338" s="7"/>
      <c r="H3338" s="7"/>
      <c r="I3338" s="10"/>
      <c r="J3338" s="25"/>
      <c r="K3338" s="250"/>
      <c r="L3338" s="31"/>
      <c r="M3338" s="9"/>
      <c r="N3338" s="11" t="s">
        <v>25</v>
      </c>
      <c r="O3338" s="39"/>
      <c r="P3338" s="47"/>
      <c r="Q3338" s="13"/>
      <c r="R3338" s="248">
        <f t="shared" si="510"/>
        <v>0</v>
      </c>
      <c r="S3338" s="248">
        <f t="shared" si="511"/>
        <v>0</v>
      </c>
      <c r="T3338" s="248">
        <f t="shared" si="512"/>
        <v>0</v>
      </c>
      <c r="U3338" s="248">
        <f t="shared" si="513"/>
        <v>0</v>
      </c>
      <c r="V3338" s="13"/>
      <c r="W3338" s="7"/>
      <c r="AT3338" s="130"/>
      <c r="BF3338" s="33">
        <f t="shared" si="519"/>
        <v>41242</v>
      </c>
      <c r="BG3338" s="34">
        <f t="shared" si="514"/>
        <v>82.88000000000001</v>
      </c>
      <c r="BH3338" s="32">
        <f t="shared" si="515"/>
        <v>1</v>
      </c>
      <c r="BI3338" s="32">
        <f t="shared" si="516"/>
        <v>0</v>
      </c>
      <c r="BJ3338" s="69">
        <f t="shared" si="517"/>
        <v>0</v>
      </c>
      <c r="BK3338" s="158" t="str">
        <f t="shared" si="518"/>
        <v/>
      </c>
    </row>
    <row r="3339" spans="1:63" ht="12" customHeight="1" x14ac:dyDescent="0.2">
      <c r="A3339" s="8"/>
      <c r="B3339" s="7"/>
      <c r="C3339" s="7"/>
      <c r="D3339" s="7"/>
      <c r="E3339" s="7"/>
      <c r="F3339" s="7"/>
      <c r="G3339" s="7"/>
      <c r="H3339" s="7"/>
      <c r="I3339" s="10"/>
      <c r="J3339" s="25"/>
      <c r="K3339" s="250"/>
      <c r="L3339" s="31"/>
      <c r="M3339" s="9"/>
      <c r="N3339" s="11" t="s">
        <v>25</v>
      </c>
      <c r="O3339" s="39"/>
      <c r="P3339" s="47"/>
      <c r="Q3339" s="13"/>
      <c r="R3339" s="248">
        <f t="shared" ref="R3339:R3402" si="520">IF(N3339&lt;&gt;"M",ROUND(IF(M3339&lt;&gt;"Y",IF(P3339&lt;&gt;"Y",K3339,K3339*(BH3339-1)),0),ROUNDING),"")</f>
        <v>0</v>
      </c>
      <c r="S3339" s="248">
        <f t="shared" ref="S3339:S3402" si="521">IF(N3339&lt;&gt;"M",ROUND(IF(O3339&gt;0,IF(M3339="Y",BI3339*(1-O3339),IF(BI3339&gt;R3339,R3339 + (BI3339 - R3339)*(1-O3339),BI3339)),BI3339),ROUNDING),"")</f>
        <v>0</v>
      </c>
      <c r="T3339" s="248">
        <f t="shared" ref="T3339:T3402" si="522">IF(N3339&lt;&gt;"M",ROUND(IF(O3339&gt;0,IF(M3339="Y",BJ3339*(1-O3339),IF(BJ3339&gt;R3339,R3339 + (BJ3339 - R3339)*(1-O3339),BJ3339)),BJ3339),ROUNDING),"")</f>
        <v>0</v>
      </c>
      <c r="U3339" s="248">
        <f t="shared" ref="U3339:U3402" si="523">IF(N3339&lt;&gt;"M",ROUND(IF(OR(N3339="P",N3339=""),0,IF(OR(M3339="N",M3339=""),T3339-R3339,T3339)),ROUNDING),"")</f>
        <v>0</v>
      </c>
      <c r="V3339" s="13"/>
      <c r="W3339" s="7"/>
      <c r="AT3339" s="130"/>
      <c r="BF3339" s="33">
        <f t="shared" si="519"/>
        <v>41242</v>
      </c>
      <c r="BG3339" s="34">
        <f t="shared" ref="BG3339:BG3402" si="524">IF(N3339&lt;&gt;"M",BG3338+U3339,BG3338)</f>
        <v>82.88000000000001</v>
      </c>
      <c r="BH3339" s="32">
        <f t="shared" ref="BH3339:BH3402" si="525">IF(L3339&lt;&gt;"",IF(ODDS_TYPE=1,L3339,IF(ODDS_TYPE=2,IF(L3339&gt;0,1+L3339/100,IF(L3339&lt;0,1-100/L3339,1)),IF(ODDS_TYPE=3,1+L3339,IF(ODDS_TYPE=4,1+L3339,IF(ODDS_TYPE=5,IF(L3339&gt;0,1+L3339,1-1/L3339),IF(ODDS_TYPE=6,IF(L3339&gt;=0,L3339+1,1-1/L3339),1)))))),1)</f>
        <v>1</v>
      </c>
      <c r="BI3339" s="32">
        <f t="shared" ref="BI3339:BI3402" si="526">IF(P3339&lt;&gt;"Y",IF(M3339&lt;&gt;"Y",K3339*BH3339,K3339*BH3339 - K3339),IF(M3339&lt;&gt;"Y",K3339*BH3339,K3339))</f>
        <v>0</v>
      </c>
      <c r="BJ3339" s="69">
        <f t="shared" ref="BJ3339:BJ3402" si="527">IF(P3339&lt;&gt;"Y",
IF(M3339&lt;&gt;"Y",
IF(N3339="Y",K3339*BH3339,IF(N3339="P",0,IF(OR(N3339="R",N3339="PU"),K3339,IF(N3339="H",K3339*BH3339*0.5,IF(N3339="HW",K3339*0.5*(1 + BH3339),IF(N3339="HL",K3339*0.5,0)))))),
IF(N3339="Y",K3339*BH3339 - K3339,IF(N3339="P",0,IF(OR(N3339="R",N3339="PU"),0,IF(N3339="H",IF(BH3339&gt;2,0.5*K3339*BH3339 - K3339,0),IF(N3339="HW",K3339*0.5*(1 + BH3339) - K3339,IF(N3339="HL",0,0))))))),
IF(M3339&lt;&gt;"Y",
IF(N3339="Y",K3339*BH3339,IF(N3339="P",0,IF(OR(N3339="R",N3339="PU"),K3339*(BH3339-1),IF(N3339="H",K3339*BH3339*0.5,IF(N3339="HW",K3339*(BH3339-1)*0.5,IF(N3339="HL",K3339*BH3339 - K3339*0.5,0)))))),
IF(N3339="Y",K3339,IF(N3339="P",0,IF(OR(N3339="R",N3339="PU"),0,IF(N3339="H",IF(BH3339&lt;2,K3339*BH3339*0.5 - K3339*(BH3339-1),0),IF(N3339="HW",0,IF(N3339="HL",K3339*0.5,0)))))))
)</f>
        <v>0</v>
      </c>
      <c r="BK3339" s="158" t="str">
        <f t="shared" ref="BK3339:BK3402" si="528">IF(FILT_M=1,IF(LEN(C3339)&gt;0,C3339,""),IF(FILT_M=2,IF(LEN(E3339)&gt;0,E3339,""),IF(FILT_M=3,IF(LEN(F3339)&gt;0,F3339,""),IF(FILT_M=4,IF(LEN(G3339)&gt;0,G3339,""),""))))</f>
        <v/>
      </c>
    </row>
    <row r="3340" spans="1:63" ht="12" customHeight="1" x14ac:dyDescent="0.2">
      <c r="A3340" s="8"/>
      <c r="B3340" s="7"/>
      <c r="C3340" s="7"/>
      <c r="D3340" s="7"/>
      <c r="E3340" s="7"/>
      <c r="F3340" s="7"/>
      <c r="G3340" s="7"/>
      <c r="H3340" s="7"/>
      <c r="I3340" s="10"/>
      <c r="J3340" s="25"/>
      <c r="K3340" s="250"/>
      <c r="L3340" s="31"/>
      <c r="M3340" s="9"/>
      <c r="N3340" s="11" t="s">
        <v>25</v>
      </c>
      <c r="O3340" s="39"/>
      <c r="P3340" s="47"/>
      <c r="Q3340" s="13"/>
      <c r="R3340" s="248">
        <f t="shared" si="520"/>
        <v>0</v>
      </c>
      <c r="S3340" s="248">
        <f t="shared" si="521"/>
        <v>0</v>
      </c>
      <c r="T3340" s="248">
        <f t="shared" si="522"/>
        <v>0</v>
      </c>
      <c r="U3340" s="248">
        <f t="shared" si="523"/>
        <v>0</v>
      </c>
      <c r="V3340" s="13"/>
      <c r="W3340" s="7"/>
      <c r="AT3340" s="130"/>
      <c r="BF3340" s="33">
        <f t="shared" ref="BF3340:BF3403" si="529">IF(A3340&gt;2,A3340,BF3339)</f>
        <v>41242</v>
      </c>
      <c r="BG3340" s="34">
        <f t="shared" si="524"/>
        <v>82.88000000000001</v>
      </c>
      <c r="BH3340" s="32">
        <f t="shared" si="525"/>
        <v>1</v>
      </c>
      <c r="BI3340" s="32">
        <f t="shared" si="526"/>
        <v>0</v>
      </c>
      <c r="BJ3340" s="69">
        <f t="shared" si="527"/>
        <v>0</v>
      </c>
      <c r="BK3340" s="158" t="str">
        <f t="shared" si="528"/>
        <v/>
      </c>
    </row>
    <row r="3341" spans="1:63" ht="12" customHeight="1" x14ac:dyDescent="0.2">
      <c r="A3341" s="8"/>
      <c r="B3341" s="7"/>
      <c r="C3341" s="7"/>
      <c r="D3341" s="7"/>
      <c r="E3341" s="7"/>
      <c r="F3341" s="7"/>
      <c r="G3341" s="7"/>
      <c r="H3341" s="7"/>
      <c r="I3341" s="10"/>
      <c r="J3341" s="25"/>
      <c r="K3341" s="250"/>
      <c r="L3341" s="31"/>
      <c r="M3341" s="9"/>
      <c r="N3341" s="11" t="s">
        <v>25</v>
      </c>
      <c r="O3341" s="39"/>
      <c r="P3341" s="47"/>
      <c r="Q3341" s="13"/>
      <c r="R3341" s="248">
        <f t="shared" si="520"/>
        <v>0</v>
      </c>
      <c r="S3341" s="248">
        <f t="shared" si="521"/>
        <v>0</v>
      </c>
      <c r="T3341" s="248">
        <f t="shared" si="522"/>
        <v>0</v>
      </c>
      <c r="U3341" s="248">
        <f t="shared" si="523"/>
        <v>0</v>
      </c>
      <c r="V3341" s="13"/>
      <c r="W3341" s="7"/>
      <c r="AT3341" s="130"/>
      <c r="BF3341" s="33">
        <f t="shared" si="529"/>
        <v>41242</v>
      </c>
      <c r="BG3341" s="34">
        <f t="shared" si="524"/>
        <v>82.88000000000001</v>
      </c>
      <c r="BH3341" s="32">
        <f t="shared" si="525"/>
        <v>1</v>
      </c>
      <c r="BI3341" s="32">
        <f t="shared" si="526"/>
        <v>0</v>
      </c>
      <c r="BJ3341" s="69">
        <f t="shared" si="527"/>
        <v>0</v>
      </c>
      <c r="BK3341" s="158" t="str">
        <f t="shared" si="528"/>
        <v/>
      </c>
    </row>
    <row r="3342" spans="1:63" ht="12" customHeight="1" x14ac:dyDescent="0.2">
      <c r="A3342" s="8"/>
      <c r="B3342" s="7"/>
      <c r="C3342" s="7"/>
      <c r="D3342" s="7"/>
      <c r="E3342" s="7"/>
      <c r="F3342" s="7"/>
      <c r="G3342" s="7"/>
      <c r="H3342" s="7"/>
      <c r="I3342" s="10"/>
      <c r="J3342" s="25"/>
      <c r="K3342" s="250"/>
      <c r="L3342" s="31"/>
      <c r="M3342" s="9"/>
      <c r="N3342" s="11" t="s">
        <v>25</v>
      </c>
      <c r="O3342" s="39"/>
      <c r="P3342" s="47"/>
      <c r="Q3342" s="13"/>
      <c r="R3342" s="248">
        <f t="shared" si="520"/>
        <v>0</v>
      </c>
      <c r="S3342" s="248">
        <f t="shared" si="521"/>
        <v>0</v>
      </c>
      <c r="T3342" s="248">
        <f t="shared" si="522"/>
        <v>0</v>
      </c>
      <c r="U3342" s="248">
        <f t="shared" si="523"/>
        <v>0</v>
      </c>
      <c r="V3342" s="13"/>
      <c r="W3342" s="7"/>
      <c r="AT3342" s="130"/>
      <c r="BF3342" s="33">
        <f t="shared" si="529"/>
        <v>41242</v>
      </c>
      <c r="BG3342" s="34">
        <f t="shared" si="524"/>
        <v>82.88000000000001</v>
      </c>
      <c r="BH3342" s="32">
        <f t="shared" si="525"/>
        <v>1</v>
      </c>
      <c r="BI3342" s="32">
        <f t="shared" si="526"/>
        <v>0</v>
      </c>
      <c r="BJ3342" s="69">
        <f t="shared" si="527"/>
        <v>0</v>
      </c>
      <c r="BK3342" s="158" t="str">
        <f t="shared" si="528"/>
        <v/>
      </c>
    </row>
    <row r="3343" spans="1:63" ht="12" customHeight="1" x14ac:dyDescent="0.2">
      <c r="A3343" s="8"/>
      <c r="B3343" s="7"/>
      <c r="C3343" s="7"/>
      <c r="D3343" s="7"/>
      <c r="E3343" s="7"/>
      <c r="F3343" s="7"/>
      <c r="G3343" s="7"/>
      <c r="H3343" s="7"/>
      <c r="I3343" s="10"/>
      <c r="J3343" s="25"/>
      <c r="K3343" s="250"/>
      <c r="L3343" s="31"/>
      <c r="M3343" s="9"/>
      <c r="N3343" s="11" t="s">
        <v>25</v>
      </c>
      <c r="O3343" s="39"/>
      <c r="P3343" s="47"/>
      <c r="Q3343" s="13"/>
      <c r="R3343" s="248">
        <f t="shared" si="520"/>
        <v>0</v>
      </c>
      <c r="S3343" s="248">
        <f t="shared" si="521"/>
        <v>0</v>
      </c>
      <c r="T3343" s="248">
        <f t="shared" si="522"/>
        <v>0</v>
      </c>
      <c r="U3343" s="248">
        <f t="shared" si="523"/>
        <v>0</v>
      </c>
      <c r="V3343" s="13"/>
      <c r="W3343" s="7"/>
      <c r="AT3343" s="130"/>
      <c r="BF3343" s="33">
        <f t="shared" si="529"/>
        <v>41242</v>
      </c>
      <c r="BG3343" s="34">
        <f t="shared" si="524"/>
        <v>82.88000000000001</v>
      </c>
      <c r="BH3343" s="32">
        <f t="shared" si="525"/>
        <v>1</v>
      </c>
      <c r="BI3343" s="32">
        <f t="shared" si="526"/>
        <v>0</v>
      </c>
      <c r="BJ3343" s="69">
        <f t="shared" si="527"/>
        <v>0</v>
      </c>
      <c r="BK3343" s="158" t="str">
        <f t="shared" si="528"/>
        <v/>
      </c>
    </row>
    <row r="3344" spans="1:63" ht="12" customHeight="1" x14ac:dyDescent="0.2">
      <c r="A3344" s="8"/>
      <c r="B3344" s="7"/>
      <c r="C3344" s="7"/>
      <c r="D3344" s="7"/>
      <c r="E3344" s="7"/>
      <c r="F3344" s="7"/>
      <c r="G3344" s="7"/>
      <c r="H3344" s="7"/>
      <c r="I3344" s="10"/>
      <c r="J3344" s="25"/>
      <c r="K3344" s="250"/>
      <c r="L3344" s="31"/>
      <c r="M3344" s="9"/>
      <c r="N3344" s="11" t="s">
        <v>25</v>
      </c>
      <c r="O3344" s="39"/>
      <c r="P3344" s="47"/>
      <c r="Q3344" s="13"/>
      <c r="R3344" s="248">
        <f t="shared" si="520"/>
        <v>0</v>
      </c>
      <c r="S3344" s="248">
        <f t="shared" si="521"/>
        <v>0</v>
      </c>
      <c r="T3344" s="248">
        <f t="shared" si="522"/>
        <v>0</v>
      </c>
      <c r="U3344" s="248">
        <f t="shared" si="523"/>
        <v>0</v>
      </c>
      <c r="V3344" s="13"/>
      <c r="W3344" s="7"/>
      <c r="AT3344" s="130"/>
      <c r="BF3344" s="33">
        <f t="shared" si="529"/>
        <v>41242</v>
      </c>
      <c r="BG3344" s="34">
        <f t="shared" si="524"/>
        <v>82.88000000000001</v>
      </c>
      <c r="BH3344" s="32">
        <f t="shared" si="525"/>
        <v>1</v>
      </c>
      <c r="BI3344" s="32">
        <f t="shared" si="526"/>
        <v>0</v>
      </c>
      <c r="BJ3344" s="69">
        <f t="shared" si="527"/>
        <v>0</v>
      </c>
      <c r="BK3344" s="158" t="str">
        <f t="shared" si="528"/>
        <v/>
      </c>
    </row>
    <row r="3345" spans="1:63" ht="12" customHeight="1" x14ac:dyDescent="0.2">
      <c r="A3345" s="8"/>
      <c r="B3345" s="7"/>
      <c r="C3345" s="7"/>
      <c r="D3345" s="7"/>
      <c r="E3345" s="7"/>
      <c r="F3345" s="7"/>
      <c r="G3345" s="7"/>
      <c r="H3345" s="7"/>
      <c r="I3345" s="10"/>
      <c r="J3345" s="25"/>
      <c r="K3345" s="250"/>
      <c r="L3345" s="31"/>
      <c r="M3345" s="9"/>
      <c r="N3345" s="11" t="s">
        <v>25</v>
      </c>
      <c r="O3345" s="39"/>
      <c r="P3345" s="47"/>
      <c r="Q3345" s="13"/>
      <c r="R3345" s="248">
        <f t="shared" si="520"/>
        <v>0</v>
      </c>
      <c r="S3345" s="248">
        <f t="shared" si="521"/>
        <v>0</v>
      </c>
      <c r="T3345" s="248">
        <f t="shared" si="522"/>
        <v>0</v>
      </c>
      <c r="U3345" s="248">
        <f t="shared" si="523"/>
        <v>0</v>
      </c>
      <c r="V3345" s="13"/>
      <c r="W3345" s="7"/>
      <c r="AT3345" s="130"/>
      <c r="BF3345" s="33">
        <f t="shared" si="529"/>
        <v>41242</v>
      </c>
      <c r="BG3345" s="34">
        <f t="shared" si="524"/>
        <v>82.88000000000001</v>
      </c>
      <c r="BH3345" s="32">
        <f t="shared" si="525"/>
        <v>1</v>
      </c>
      <c r="BI3345" s="32">
        <f t="shared" si="526"/>
        <v>0</v>
      </c>
      <c r="BJ3345" s="69">
        <f t="shared" si="527"/>
        <v>0</v>
      </c>
      <c r="BK3345" s="158" t="str">
        <f t="shared" si="528"/>
        <v/>
      </c>
    </row>
    <row r="3346" spans="1:63" ht="12" customHeight="1" x14ac:dyDescent="0.2">
      <c r="A3346" s="8"/>
      <c r="B3346" s="7"/>
      <c r="C3346" s="7"/>
      <c r="D3346" s="7"/>
      <c r="E3346" s="7"/>
      <c r="F3346" s="7"/>
      <c r="G3346" s="7"/>
      <c r="H3346" s="7"/>
      <c r="I3346" s="10"/>
      <c r="J3346" s="25"/>
      <c r="K3346" s="250"/>
      <c r="L3346" s="31"/>
      <c r="M3346" s="9"/>
      <c r="N3346" s="11" t="s">
        <v>25</v>
      </c>
      <c r="O3346" s="39"/>
      <c r="P3346" s="47"/>
      <c r="Q3346" s="13"/>
      <c r="R3346" s="248">
        <f t="shared" si="520"/>
        <v>0</v>
      </c>
      <c r="S3346" s="248">
        <f t="shared" si="521"/>
        <v>0</v>
      </c>
      <c r="T3346" s="248">
        <f t="shared" si="522"/>
        <v>0</v>
      </c>
      <c r="U3346" s="248">
        <f t="shared" si="523"/>
        <v>0</v>
      </c>
      <c r="V3346" s="13"/>
      <c r="W3346" s="7"/>
      <c r="AT3346" s="130"/>
      <c r="BF3346" s="33">
        <f t="shared" si="529"/>
        <v>41242</v>
      </c>
      <c r="BG3346" s="34">
        <f t="shared" si="524"/>
        <v>82.88000000000001</v>
      </c>
      <c r="BH3346" s="32">
        <f t="shared" si="525"/>
        <v>1</v>
      </c>
      <c r="BI3346" s="32">
        <f t="shared" si="526"/>
        <v>0</v>
      </c>
      <c r="BJ3346" s="69">
        <f t="shared" si="527"/>
        <v>0</v>
      </c>
      <c r="BK3346" s="158" t="str">
        <f t="shared" si="528"/>
        <v/>
      </c>
    </row>
    <row r="3347" spans="1:63" ht="12" customHeight="1" x14ac:dyDescent="0.2">
      <c r="A3347" s="8"/>
      <c r="B3347" s="7"/>
      <c r="C3347" s="7"/>
      <c r="D3347" s="7"/>
      <c r="E3347" s="7"/>
      <c r="F3347" s="7"/>
      <c r="G3347" s="7"/>
      <c r="H3347" s="7"/>
      <c r="I3347" s="10"/>
      <c r="J3347" s="25"/>
      <c r="K3347" s="250"/>
      <c r="L3347" s="31"/>
      <c r="M3347" s="9"/>
      <c r="N3347" s="11" t="s">
        <v>25</v>
      </c>
      <c r="O3347" s="39"/>
      <c r="P3347" s="47"/>
      <c r="Q3347" s="13"/>
      <c r="R3347" s="248">
        <f t="shared" si="520"/>
        <v>0</v>
      </c>
      <c r="S3347" s="248">
        <f t="shared" si="521"/>
        <v>0</v>
      </c>
      <c r="T3347" s="248">
        <f t="shared" si="522"/>
        <v>0</v>
      </c>
      <c r="U3347" s="248">
        <f t="shared" si="523"/>
        <v>0</v>
      </c>
      <c r="V3347" s="13"/>
      <c r="W3347" s="7"/>
      <c r="AT3347" s="130"/>
      <c r="BF3347" s="33">
        <f t="shared" si="529"/>
        <v>41242</v>
      </c>
      <c r="BG3347" s="34">
        <f t="shared" si="524"/>
        <v>82.88000000000001</v>
      </c>
      <c r="BH3347" s="32">
        <f t="shared" si="525"/>
        <v>1</v>
      </c>
      <c r="BI3347" s="32">
        <f t="shared" si="526"/>
        <v>0</v>
      </c>
      <c r="BJ3347" s="69">
        <f t="shared" si="527"/>
        <v>0</v>
      </c>
      <c r="BK3347" s="158" t="str">
        <f t="shared" si="528"/>
        <v/>
      </c>
    </row>
    <row r="3348" spans="1:63" ht="12" customHeight="1" x14ac:dyDescent="0.2">
      <c r="A3348" s="8"/>
      <c r="B3348" s="7"/>
      <c r="C3348" s="7"/>
      <c r="D3348" s="7"/>
      <c r="E3348" s="7"/>
      <c r="F3348" s="7"/>
      <c r="G3348" s="7"/>
      <c r="H3348" s="7"/>
      <c r="I3348" s="10"/>
      <c r="J3348" s="25"/>
      <c r="K3348" s="250"/>
      <c r="L3348" s="31"/>
      <c r="M3348" s="9"/>
      <c r="N3348" s="11" t="s">
        <v>25</v>
      </c>
      <c r="O3348" s="39"/>
      <c r="P3348" s="47"/>
      <c r="Q3348" s="13"/>
      <c r="R3348" s="248">
        <f t="shared" si="520"/>
        <v>0</v>
      </c>
      <c r="S3348" s="248">
        <f t="shared" si="521"/>
        <v>0</v>
      </c>
      <c r="T3348" s="248">
        <f t="shared" si="522"/>
        <v>0</v>
      </c>
      <c r="U3348" s="248">
        <f t="shared" si="523"/>
        <v>0</v>
      </c>
      <c r="V3348" s="13"/>
      <c r="W3348" s="7"/>
      <c r="AT3348" s="130"/>
      <c r="BF3348" s="33">
        <f t="shared" si="529"/>
        <v>41242</v>
      </c>
      <c r="BG3348" s="34">
        <f t="shared" si="524"/>
        <v>82.88000000000001</v>
      </c>
      <c r="BH3348" s="32">
        <f t="shared" si="525"/>
        <v>1</v>
      </c>
      <c r="BI3348" s="32">
        <f t="shared" si="526"/>
        <v>0</v>
      </c>
      <c r="BJ3348" s="69">
        <f t="shared" si="527"/>
        <v>0</v>
      </c>
      <c r="BK3348" s="158" t="str">
        <f t="shared" si="528"/>
        <v/>
      </c>
    </row>
    <row r="3349" spans="1:63" ht="12" customHeight="1" x14ac:dyDescent="0.2">
      <c r="A3349" s="8"/>
      <c r="B3349" s="7"/>
      <c r="C3349" s="7"/>
      <c r="D3349" s="7"/>
      <c r="E3349" s="7"/>
      <c r="F3349" s="7"/>
      <c r="G3349" s="7"/>
      <c r="H3349" s="7"/>
      <c r="I3349" s="10"/>
      <c r="J3349" s="25"/>
      <c r="K3349" s="250"/>
      <c r="L3349" s="31"/>
      <c r="M3349" s="9"/>
      <c r="N3349" s="11" t="s">
        <v>25</v>
      </c>
      <c r="O3349" s="39"/>
      <c r="P3349" s="47"/>
      <c r="Q3349" s="13"/>
      <c r="R3349" s="248">
        <f t="shared" si="520"/>
        <v>0</v>
      </c>
      <c r="S3349" s="248">
        <f t="shared" si="521"/>
        <v>0</v>
      </c>
      <c r="T3349" s="248">
        <f t="shared" si="522"/>
        <v>0</v>
      </c>
      <c r="U3349" s="248">
        <f t="shared" si="523"/>
        <v>0</v>
      </c>
      <c r="V3349" s="13"/>
      <c r="W3349" s="7"/>
      <c r="AT3349" s="130"/>
      <c r="BF3349" s="33">
        <f t="shared" si="529"/>
        <v>41242</v>
      </c>
      <c r="BG3349" s="34">
        <f t="shared" si="524"/>
        <v>82.88000000000001</v>
      </c>
      <c r="BH3349" s="32">
        <f t="shared" si="525"/>
        <v>1</v>
      </c>
      <c r="BI3349" s="32">
        <f t="shared" si="526"/>
        <v>0</v>
      </c>
      <c r="BJ3349" s="69">
        <f t="shared" si="527"/>
        <v>0</v>
      </c>
      <c r="BK3349" s="158" t="str">
        <f t="shared" si="528"/>
        <v/>
      </c>
    </row>
    <row r="3350" spans="1:63" ht="12" customHeight="1" x14ac:dyDescent="0.2">
      <c r="A3350" s="8"/>
      <c r="B3350" s="7"/>
      <c r="C3350" s="7"/>
      <c r="D3350" s="7"/>
      <c r="E3350" s="7"/>
      <c r="F3350" s="7"/>
      <c r="G3350" s="7"/>
      <c r="H3350" s="7"/>
      <c r="I3350" s="10"/>
      <c r="J3350" s="25"/>
      <c r="K3350" s="250"/>
      <c r="L3350" s="31"/>
      <c r="M3350" s="9"/>
      <c r="N3350" s="11" t="s">
        <v>25</v>
      </c>
      <c r="O3350" s="39"/>
      <c r="P3350" s="47"/>
      <c r="Q3350" s="13"/>
      <c r="R3350" s="248">
        <f t="shared" si="520"/>
        <v>0</v>
      </c>
      <c r="S3350" s="248">
        <f t="shared" si="521"/>
        <v>0</v>
      </c>
      <c r="T3350" s="248">
        <f t="shared" si="522"/>
        <v>0</v>
      </c>
      <c r="U3350" s="248">
        <f t="shared" si="523"/>
        <v>0</v>
      </c>
      <c r="V3350" s="13"/>
      <c r="W3350" s="7"/>
      <c r="AT3350" s="130"/>
      <c r="BF3350" s="33">
        <f t="shared" si="529"/>
        <v>41242</v>
      </c>
      <c r="BG3350" s="34">
        <f t="shared" si="524"/>
        <v>82.88000000000001</v>
      </c>
      <c r="BH3350" s="32">
        <f t="shared" si="525"/>
        <v>1</v>
      </c>
      <c r="BI3350" s="32">
        <f t="shared" si="526"/>
        <v>0</v>
      </c>
      <c r="BJ3350" s="69">
        <f t="shared" si="527"/>
        <v>0</v>
      </c>
      <c r="BK3350" s="158" t="str">
        <f t="shared" si="528"/>
        <v/>
      </c>
    </row>
    <row r="3351" spans="1:63" ht="12" customHeight="1" x14ac:dyDescent="0.2">
      <c r="A3351" s="8"/>
      <c r="B3351" s="7"/>
      <c r="C3351" s="7"/>
      <c r="D3351" s="7"/>
      <c r="E3351" s="7"/>
      <c r="F3351" s="7"/>
      <c r="G3351" s="7"/>
      <c r="H3351" s="7"/>
      <c r="I3351" s="10"/>
      <c r="J3351" s="25"/>
      <c r="K3351" s="250"/>
      <c r="L3351" s="31"/>
      <c r="M3351" s="9"/>
      <c r="N3351" s="11" t="s">
        <v>25</v>
      </c>
      <c r="O3351" s="39"/>
      <c r="P3351" s="47"/>
      <c r="Q3351" s="13"/>
      <c r="R3351" s="248">
        <f t="shared" si="520"/>
        <v>0</v>
      </c>
      <c r="S3351" s="248">
        <f t="shared" si="521"/>
        <v>0</v>
      </c>
      <c r="T3351" s="248">
        <f t="shared" si="522"/>
        <v>0</v>
      </c>
      <c r="U3351" s="248">
        <f t="shared" si="523"/>
        <v>0</v>
      </c>
      <c r="V3351" s="13"/>
      <c r="W3351" s="7"/>
      <c r="AT3351" s="130"/>
      <c r="BF3351" s="33">
        <f t="shared" si="529"/>
        <v>41242</v>
      </c>
      <c r="BG3351" s="34">
        <f t="shared" si="524"/>
        <v>82.88000000000001</v>
      </c>
      <c r="BH3351" s="32">
        <f t="shared" si="525"/>
        <v>1</v>
      </c>
      <c r="BI3351" s="32">
        <f t="shared" si="526"/>
        <v>0</v>
      </c>
      <c r="BJ3351" s="69">
        <f t="shared" si="527"/>
        <v>0</v>
      </c>
      <c r="BK3351" s="158" t="str">
        <f t="shared" si="528"/>
        <v/>
      </c>
    </row>
    <row r="3352" spans="1:63" ht="12" customHeight="1" x14ac:dyDescent="0.2">
      <c r="A3352" s="8"/>
      <c r="B3352" s="7"/>
      <c r="C3352" s="7"/>
      <c r="D3352" s="7"/>
      <c r="E3352" s="7"/>
      <c r="F3352" s="7"/>
      <c r="G3352" s="7"/>
      <c r="H3352" s="7"/>
      <c r="I3352" s="10"/>
      <c r="J3352" s="25"/>
      <c r="K3352" s="250"/>
      <c r="L3352" s="31"/>
      <c r="M3352" s="9"/>
      <c r="N3352" s="11" t="s">
        <v>25</v>
      </c>
      <c r="O3352" s="39"/>
      <c r="P3352" s="47"/>
      <c r="Q3352" s="13"/>
      <c r="R3352" s="248">
        <f t="shared" si="520"/>
        <v>0</v>
      </c>
      <c r="S3352" s="248">
        <f t="shared" si="521"/>
        <v>0</v>
      </c>
      <c r="T3352" s="248">
        <f t="shared" si="522"/>
        <v>0</v>
      </c>
      <c r="U3352" s="248">
        <f t="shared" si="523"/>
        <v>0</v>
      </c>
      <c r="V3352" s="13"/>
      <c r="W3352" s="7"/>
      <c r="AT3352" s="130"/>
      <c r="BF3352" s="33">
        <f t="shared" si="529"/>
        <v>41242</v>
      </c>
      <c r="BG3352" s="34">
        <f t="shared" si="524"/>
        <v>82.88000000000001</v>
      </c>
      <c r="BH3352" s="32">
        <f t="shared" si="525"/>
        <v>1</v>
      </c>
      <c r="BI3352" s="32">
        <f t="shared" si="526"/>
        <v>0</v>
      </c>
      <c r="BJ3352" s="69">
        <f t="shared" si="527"/>
        <v>0</v>
      </c>
      <c r="BK3352" s="158" t="str">
        <f t="shared" si="528"/>
        <v/>
      </c>
    </row>
    <row r="3353" spans="1:63" ht="12" customHeight="1" x14ac:dyDescent="0.2">
      <c r="A3353" s="8"/>
      <c r="B3353" s="7"/>
      <c r="C3353" s="7"/>
      <c r="D3353" s="7"/>
      <c r="E3353" s="7"/>
      <c r="F3353" s="7"/>
      <c r="G3353" s="7"/>
      <c r="H3353" s="7"/>
      <c r="I3353" s="10"/>
      <c r="J3353" s="25"/>
      <c r="K3353" s="250"/>
      <c r="L3353" s="31"/>
      <c r="M3353" s="9"/>
      <c r="N3353" s="11" t="s">
        <v>25</v>
      </c>
      <c r="O3353" s="39"/>
      <c r="P3353" s="47"/>
      <c r="Q3353" s="13"/>
      <c r="R3353" s="248">
        <f t="shared" si="520"/>
        <v>0</v>
      </c>
      <c r="S3353" s="248">
        <f t="shared" si="521"/>
        <v>0</v>
      </c>
      <c r="T3353" s="248">
        <f t="shared" si="522"/>
        <v>0</v>
      </c>
      <c r="U3353" s="248">
        <f t="shared" si="523"/>
        <v>0</v>
      </c>
      <c r="V3353" s="13"/>
      <c r="W3353" s="7"/>
      <c r="AT3353" s="130"/>
      <c r="BF3353" s="33">
        <f t="shared" si="529"/>
        <v>41242</v>
      </c>
      <c r="BG3353" s="34">
        <f t="shared" si="524"/>
        <v>82.88000000000001</v>
      </c>
      <c r="BH3353" s="32">
        <f t="shared" si="525"/>
        <v>1</v>
      </c>
      <c r="BI3353" s="32">
        <f t="shared" si="526"/>
        <v>0</v>
      </c>
      <c r="BJ3353" s="69">
        <f t="shared" si="527"/>
        <v>0</v>
      </c>
      <c r="BK3353" s="158" t="str">
        <f t="shared" si="528"/>
        <v/>
      </c>
    </row>
    <row r="3354" spans="1:63" ht="12" customHeight="1" x14ac:dyDescent="0.2">
      <c r="A3354" s="8"/>
      <c r="B3354" s="7"/>
      <c r="C3354" s="7"/>
      <c r="D3354" s="7"/>
      <c r="E3354" s="7"/>
      <c r="F3354" s="7"/>
      <c r="G3354" s="7"/>
      <c r="H3354" s="7"/>
      <c r="I3354" s="10"/>
      <c r="J3354" s="25"/>
      <c r="K3354" s="250"/>
      <c r="L3354" s="31"/>
      <c r="M3354" s="9"/>
      <c r="N3354" s="11" t="s">
        <v>25</v>
      </c>
      <c r="O3354" s="39"/>
      <c r="P3354" s="47"/>
      <c r="Q3354" s="13"/>
      <c r="R3354" s="248">
        <f t="shared" si="520"/>
        <v>0</v>
      </c>
      <c r="S3354" s="248">
        <f t="shared" si="521"/>
        <v>0</v>
      </c>
      <c r="T3354" s="248">
        <f t="shared" si="522"/>
        <v>0</v>
      </c>
      <c r="U3354" s="248">
        <f t="shared" si="523"/>
        <v>0</v>
      </c>
      <c r="V3354" s="13"/>
      <c r="W3354" s="7"/>
      <c r="AT3354" s="130"/>
      <c r="BF3354" s="33">
        <f t="shared" si="529"/>
        <v>41242</v>
      </c>
      <c r="BG3354" s="34">
        <f t="shared" si="524"/>
        <v>82.88000000000001</v>
      </c>
      <c r="BH3354" s="32">
        <f t="shared" si="525"/>
        <v>1</v>
      </c>
      <c r="BI3354" s="32">
        <f t="shared" si="526"/>
        <v>0</v>
      </c>
      <c r="BJ3354" s="69">
        <f t="shared" si="527"/>
        <v>0</v>
      </c>
      <c r="BK3354" s="158" t="str">
        <f t="shared" si="528"/>
        <v/>
      </c>
    </row>
    <row r="3355" spans="1:63" ht="12" customHeight="1" x14ac:dyDescent="0.2">
      <c r="A3355" s="8"/>
      <c r="B3355" s="7"/>
      <c r="C3355" s="7"/>
      <c r="D3355" s="7"/>
      <c r="E3355" s="7"/>
      <c r="F3355" s="7"/>
      <c r="G3355" s="7"/>
      <c r="H3355" s="7"/>
      <c r="I3355" s="10"/>
      <c r="J3355" s="25"/>
      <c r="K3355" s="250"/>
      <c r="L3355" s="31"/>
      <c r="M3355" s="9"/>
      <c r="N3355" s="11" t="s">
        <v>25</v>
      </c>
      <c r="O3355" s="39"/>
      <c r="P3355" s="47"/>
      <c r="Q3355" s="13"/>
      <c r="R3355" s="248">
        <f t="shared" si="520"/>
        <v>0</v>
      </c>
      <c r="S3355" s="248">
        <f t="shared" si="521"/>
        <v>0</v>
      </c>
      <c r="T3355" s="248">
        <f t="shared" si="522"/>
        <v>0</v>
      </c>
      <c r="U3355" s="248">
        <f t="shared" si="523"/>
        <v>0</v>
      </c>
      <c r="V3355" s="13"/>
      <c r="W3355" s="7"/>
      <c r="AT3355" s="130"/>
      <c r="BF3355" s="33">
        <f t="shared" si="529"/>
        <v>41242</v>
      </c>
      <c r="BG3355" s="34">
        <f t="shared" si="524"/>
        <v>82.88000000000001</v>
      </c>
      <c r="BH3355" s="32">
        <f t="shared" si="525"/>
        <v>1</v>
      </c>
      <c r="BI3355" s="32">
        <f t="shared" si="526"/>
        <v>0</v>
      </c>
      <c r="BJ3355" s="69">
        <f t="shared" si="527"/>
        <v>0</v>
      </c>
      <c r="BK3355" s="158" t="str">
        <f t="shared" si="528"/>
        <v/>
      </c>
    </row>
    <row r="3356" spans="1:63" ht="12" customHeight="1" x14ac:dyDescent="0.2">
      <c r="A3356" s="8"/>
      <c r="B3356" s="7"/>
      <c r="C3356" s="7"/>
      <c r="D3356" s="7"/>
      <c r="E3356" s="7"/>
      <c r="F3356" s="7"/>
      <c r="G3356" s="7"/>
      <c r="H3356" s="7"/>
      <c r="I3356" s="10"/>
      <c r="J3356" s="25"/>
      <c r="K3356" s="250"/>
      <c r="L3356" s="31"/>
      <c r="M3356" s="9"/>
      <c r="N3356" s="11" t="s">
        <v>25</v>
      </c>
      <c r="O3356" s="39"/>
      <c r="P3356" s="47"/>
      <c r="Q3356" s="13"/>
      <c r="R3356" s="248">
        <f t="shared" si="520"/>
        <v>0</v>
      </c>
      <c r="S3356" s="248">
        <f t="shared" si="521"/>
        <v>0</v>
      </c>
      <c r="T3356" s="248">
        <f t="shared" si="522"/>
        <v>0</v>
      </c>
      <c r="U3356" s="248">
        <f t="shared" si="523"/>
        <v>0</v>
      </c>
      <c r="V3356" s="13"/>
      <c r="W3356" s="7"/>
      <c r="AT3356" s="130"/>
      <c r="BF3356" s="33">
        <f t="shared" si="529"/>
        <v>41242</v>
      </c>
      <c r="BG3356" s="34">
        <f t="shared" si="524"/>
        <v>82.88000000000001</v>
      </c>
      <c r="BH3356" s="32">
        <f t="shared" si="525"/>
        <v>1</v>
      </c>
      <c r="BI3356" s="32">
        <f t="shared" si="526"/>
        <v>0</v>
      </c>
      <c r="BJ3356" s="69">
        <f t="shared" si="527"/>
        <v>0</v>
      </c>
      <c r="BK3356" s="158" t="str">
        <f t="shared" si="528"/>
        <v/>
      </c>
    </row>
    <row r="3357" spans="1:63" ht="12" customHeight="1" x14ac:dyDescent="0.2">
      <c r="A3357" s="8"/>
      <c r="B3357" s="7"/>
      <c r="C3357" s="7"/>
      <c r="D3357" s="7"/>
      <c r="E3357" s="7"/>
      <c r="F3357" s="7"/>
      <c r="G3357" s="7"/>
      <c r="H3357" s="7"/>
      <c r="I3357" s="10"/>
      <c r="J3357" s="25"/>
      <c r="K3357" s="250"/>
      <c r="L3357" s="31"/>
      <c r="M3357" s="9"/>
      <c r="N3357" s="11" t="s">
        <v>25</v>
      </c>
      <c r="O3357" s="39"/>
      <c r="P3357" s="47"/>
      <c r="Q3357" s="13"/>
      <c r="R3357" s="248">
        <f t="shared" si="520"/>
        <v>0</v>
      </c>
      <c r="S3357" s="248">
        <f t="shared" si="521"/>
        <v>0</v>
      </c>
      <c r="T3357" s="248">
        <f t="shared" si="522"/>
        <v>0</v>
      </c>
      <c r="U3357" s="248">
        <f t="shared" si="523"/>
        <v>0</v>
      </c>
      <c r="V3357" s="13"/>
      <c r="W3357" s="7"/>
      <c r="AT3357" s="130"/>
      <c r="BF3357" s="33">
        <f t="shared" si="529"/>
        <v>41242</v>
      </c>
      <c r="BG3357" s="34">
        <f t="shared" si="524"/>
        <v>82.88000000000001</v>
      </c>
      <c r="BH3357" s="32">
        <f t="shared" si="525"/>
        <v>1</v>
      </c>
      <c r="BI3357" s="32">
        <f t="shared" si="526"/>
        <v>0</v>
      </c>
      <c r="BJ3357" s="69">
        <f t="shared" si="527"/>
        <v>0</v>
      </c>
      <c r="BK3357" s="158" t="str">
        <f t="shared" si="528"/>
        <v/>
      </c>
    </row>
    <row r="3358" spans="1:63" ht="12" customHeight="1" x14ac:dyDescent="0.2">
      <c r="A3358" s="8"/>
      <c r="B3358" s="7"/>
      <c r="C3358" s="7"/>
      <c r="D3358" s="7"/>
      <c r="E3358" s="7"/>
      <c r="F3358" s="7"/>
      <c r="G3358" s="7"/>
      <c r="H3358" s="7"/>
      <c r="I3358" s="10"/>
      <c r="J3358" s="25"/>
      <c r="K3358" s="250"/>
      <c r="L3358" s="31"/>
      <c r="M3358" s="9"/>
      <c r="N3358" s="11" t="s">
        <v>25</v>
      </c>
      <c r="O3358" s="39"/>
      <c r="P3358" s="47"/>
      <c r="Q3358" s="13"/>
      <c r="R3358" s="248">
        <f t="shared" si="520"/>
        <v>0</v>
      </c>
      <c r="S3358" s="248">
        <f t="shared" si="521"/>
        <v>0</v>
      </c>
      <c r="T3358" s="248">
        <f t="shared" si="522"/>
        <v>0</v>
      </c>
      <c r="U3358" s="248">
        <f t="shared" si="523"/>
        <v>0</v>
      </c>
      <c r="V3358" s="13"/>
      <c r="W3358" s="7"/>
      <c r="AT3358" s="130"/>
      <c r="BF3358" s="33">
        <f t="shared" si="529"/>
        <v>41242</v>
      </c>
      <c r="BG3358" s="34">
        <f t="shared" si="524"/>
        <v>82.88000000000001</v>
      </c>
      <c r="BH3358" s="32">
        <f t="shared" si="525"/>
        <v>1</v>
      </c>
      <c r="BI3358" s="32">
        <f t="shared" si="526"/>
        <v>0</v>
      </c>
      <c r="BJ3358" s="69">
        <f t="shared" si="527"/>
        <v>0</v>
      </c>
      <c r="BK3358" s="158" t="str">
        <f t="shared" si="528"/>
        <v/>
      </c>
    </row>
    <row r="3359" spans="1:63" ht="12" customHeight="1" x14ac:dyDescent="0.2">
      <c r="A3359" s="8"/>
      <c r="B3359" s="7"/>
      <c r="C3359" s="7"/>
      <c r="D3359" s="7"/>
      <c r="E3359" s="7"/>
      <c r="F3359" s="7"/>
      <c r="G3359" s="7"/>
      <c r="H3359" s="7"/>
      <c r="I3359" s="10"/>
      <c r="J3359" s="25"/>
      <c r="K3359" s="250"/>
      <c r="L3359" s="31"/>
      <c r="M3359" s="9"/>
      <c r="N3359" s="11" t="s">
        <v>25</v>
      </c>
      <c r="O3359" s="39"/>
      <c r="P3359" s="47"/>
      <c r="Q3359" s="13"/>
      <c r="R3359" s="248">
        <f t="shared" si="520"/>
        <v>0</v>
      </c>
      <c r="S3359" s="248">
        <f t="shared" si="521"/>
        <v>0</v>
      </c>
      <c r="T3359" s="248">
        <f t="shared" si="522"/>
        <v>0</v>
      </c>
      <c r="U3359" s="248">
        <f t="shared" si="523"/>
        <v>0</v>
      </c>
      <c r="V3359" s="13"/>
      <c r="W3359" s="7"/>
      <c r="AT3359" s="130"/>
      <c r="BF3359" s="33">
        <f t="shared" si="529"/>
        <v>41242</v>
      </c>
      <c r="BG3359" s="34">
        <f t="shared" si="524"/>
        <v>82.88000000000001</v>
      </c>
      <c r="BH3359" s="32">
        <f t="shared" si="525"/>
        <v>1</v>
      </c>
      <c r="BI3359" s="32">
        <f t="shared" si="526"/>
        <v>0</v>
      </c>
      <c r="BJ3359" s="69">
        <f t="shared" si="527"/>
        <v>0</v>
      </c>
      <c r="BK3359" s="158" t="str">
        <f t="shared" si="528"/>
        <v/>
      </c>
    </row>
    <row r="3360" spans="1:63" ht="12" customHeight="1" x14ac:dyDescent="0.2">
      <c r="A3360" s="8"/>
      <c r="B3360" s="7"/>
      <c r="C3360" s="7"/>
      <c r="D3360" s="7"/>
      <c r="E3360" s="7"/>
      <c r="F3360" s="7"/>
      <c r="G3360" s="7"/>
      <c r="H3360" s="7"/>
      <c r="I3360" s="10"/>
      <c r="J3360" s="25"/>
      <c r="K3360" s="250"/>
      <c r="L3360" s="31"/>
      <c r="M3360" s="9"/>
      <c r="N3360" s="11" t="s">
        <v>25</v>
      </c>
      <c r="O3360" s="39"/>
      <c r="P3360" s="47"/>
      <c r="Q3360" s="13"/>
      <c r="R3360" s="248">
        <f t="shared" si="520"/>
        <v>0</v>
      </c>
      <c r="S3360" s="248">
        <f t="shared" si="521"/>
        <v>0</v>
      </c>
      <c r="T3360" s="248">
        <f t="shared" si="522"/>
        <v>0</v>
      </c>
      <c r="U3360" s="248">
        <f t="shared" si="523"/>
        <v>0</v>
      </c>
      <c r="V3360" s="13"/>
      <c r="W3360" s="7"/>
      <c r="AT3360" s="130"/>
      <c r="BF3360" s="33">
        <f t="shared" si="529"/>
        <v>41242</v>
      </c>
      <c r="BG3360" s="34">
        <f t="shared" si="524"/>
        <v>82.88000000000001</v>
      </c>
      <c r="BH3360" s="32">
        <f t="shared" si="525"/>
        <v>1</v>
      </c>
      <c r="BI3360" s="32">
        <f t="shared" si="526"/>
        <v>0</v>
      </c>
      <c r="BJ3360" s="69">
        <f t="shared" si="527"/>
        <v>0</v>
      </c>
      <c r="BK3360" s="158" t="str">
        <f t="shared" si="528"/>
        <v/>
      </c>
    </row>
    <row r="3361" spans="1:63" ht="12" customHeight="1" x14ac:dyDescent="0.2">
      <c r="A3361" s="8"/>
      <c r="B3361" s="7"/>
      <c r="C3361" s="7"/>
      <c r="D3361" s="7"/>
      <c r="E3361" s="7"/>
      <c r="F3361" s="7"/>
      <c r="G3361" s="7"/>
      <c r="H3361" s="7"/>
      <c r="I3361" s="10"/>
      <c r="J3361" s="25"/>
      <c r="K3361" s="250"/>
      <c r="L3361" s="31"/>
      <c r="M3361" s="9"/>
      <c r="N3361" s="11" t="s">
        <v>25</v>
      </c>
      <c r="O3361" s="39"/>
      <c r="P3361" s="47"/>
      <c r="Q3361" s="13"/>
      <c r="R3361" s="248">
        <f t="shared" si="520"/>
        <v>0</v>
      </c>
      <c r="S3361" s="248">
        <f t="shared" si="521"/>
        <v>0</v>
      </c>
      <c r="T3361" s="248">
        <f t="shared" si="522"/>
        <v>0</v>
      </c>
      <c r="U3361" s="248">
        <f t="shared" si="523"/>
        <v>0</v>
      </c>
      <c r="V3361" s="13"/>
      <c r="W3361" s="7"/>
      <c r="AT3361" s="130"/>
      <c r="BF3361" s="33">
        <f t="shared" si="529"/>
        <v>41242</v>
      </c>
      <c r="BG3361" s="34">
        <f t="shared" si="524"/>
        <v>82.88000000000001</v>
      </c>
      <c r="BH3361" s="32">
        <f t="shared" si="525"/>
        <v>1</v>
      </c>
      <c r="BI3361" s="32">
        <f t="shared" si="526"/>
        <v>0</v>
      </c>
      <c r="BJ3361" s="69">
        <f t="shared" si="527"/>
        <v>0</v>
      </c>
      <c r="BK3361" s="158" t="str">
        <f t="shared" si="528"/>
        <v/>
      </c>
    </row>
    <row r="3362" spans="1:63" ht="12" customHeight="1" x14ac:dyDescent="0.2">
      <c r="A3362" s="8"/>
      <c r="B3362" s="7"/>
      <c r="C3362" s="7"/>
      <c r="D3362" s="7"/>
      <c r="E3362" s="7"/>
      <c r="F3362" s="7"/>
      <c r="G3362" s="7"/>
      <c r="H3362" s="7"/>
      <c r="I3362" s="10"/>
      <c r="J3362" s="25"/>
      <c r="K3362" s="250"/>
      <c r="L3362" s="31"/>
      <c r="M3362" s="9"/>
      <c r="N3362" s="11" t="s">
        <v>25</v>
      </c>
      <c r="O3362" s="39"/>
      <c r="P3362" s="47"/>
      <c r="Q3362" s="13"/>
      <c r="R3362" s="248">
        <f t="shared" si="520"/>
        <v>0</v>
      </c>
      <c r="S3362" s="248">
        <f t="shared" si="521"/>
        <v>0</v>
      </c>
      <c r="T3362" s="248">
        <f t="shared" si="522"/>
        <v>0</v>
      </c>
      <c r="U3362" s="248">
        <f t="shared" si="523"/>
        <v>0</v>
      </c>
      <c r="V3362" s="13"/>
      <c r="W3362" s="7"/>
      <c r="AT3362" s="130"/>
      <c r="BF3362" s="33">
        <f t="shared" si="529"/>
        <v>41242</v>
      </c>
      <c r="BG3362" s="34">
        <f t="shared" si="524"/>
        <v>82.88000000000001</v>
      </c>
      <c r="BH3362" s="32">
        <f t="shared" si="525"/>
        <v>1</v>
      </c>
      <c r="BI3362" s="32">
        <f t="shared" si="526"/>
        <v>0</v>
      </c>
      <c r="BJ3362" s="69">
        <f t="shared" si="527"/>
        <v>0</v>
      </c>
      <c r="BK3362" s="158" t="str">
        <f t="shared" si="528"/>
        <v/>
      </c>
    </row>
    <row r="3363" spans="1:63" ht="12" customHeight="1" x14ac:dyDescent="0.2">
      <c r="A3363" s="8"/>
      <c r="B3363" s="7"/>
      <c r="C3363" s="7"/>
      <c r="D3363" s="7"/>
      <c r="E3363" s="7"/>
      <c r="F3363" s="7"/>
      <c r="G3363" s="7"/>
      <c r="H3363" s="7"/>
      <c r="I3363" s="10"/>
      <c r="J3363" s="25"/>
      <c r="K3363" s="250"/>
      <c r="L3363" s="31"/>
      <c r="M3363" s="9"/>
      <c r="N3363" s="11" t="s">
        <v>25</v>
      </c>
      <c r="O3363" s="39"/>
      <c r="P3363" s="47"/>
      <c r="Q3363" s="13"/>
      <c r="R3363" s="248">
        <f t="shared" si="520"/>
        <v>0</v>
      </c>
      <c r="S3363" s="248">
        <f t="shared" si="521"/>
        <v>0</v>
      </c>
      <c r="T3363" s="248">
        <f t="shared" si="522"/>
        <v>0</v>
      </c>
      <c r="U3363" s="248">
        <f t="shared" si="523"/>
        <v>0</v>
      </c>
      <c r="V3363" s="13"/>
      <c r="W3363" s="7"/>
      <c r="AT3363" s="130"/>
      <c r="BF3363" s="33">
        <f t="shared" si="529"/>
        <v>41242</v>
      </c>
      <c r="BG3363" s="34">
        <f t="shared" si="524"/>
        <v>82.88000000000001</v>
      </c>
      <c r="BH3363" s="32">
        <f t="shared" si="525"/>
        <v>1</v>
      </c>
      <c r="BI3363" s="32">
        <f t="shared" si="526"/>
        <v>0</v>
      </c>
      <c r="BJ3363" s="69">
        <f t="shared" si="527"/>
        <v>0</v>
      </c>
      <c r="BK3363" s="158" t="str">
        <f t="shared" si="528"/>
        <v/>
      </c>
    </row>
    <row r="3364" spans="1:63" ht="12" customHeight="1" x14ac:dyDescent="0.2">
      <c r="A3364" s="8"/>
      <c r="B3364" s="7"/>
      <c r="C3364" s="7"/>
      <c r="D3364" s="7"/>
      <c r="E3364" s="7"/>
      <c r="F3364" s="7"/>
      <c r="G3364" s="7"/>
      <c r="H3364" s="7"/>
      <c r="I3364" s="10"/>
      <c r="J3364" s="25"/>
      <c r="K3364" s="250"/>
      <c r="L3364" s="31"/>
      <c r="M3364" s="9"/>
      <c r="N3364" s="11" t="s">
        <v>25</v>
      </c>
      <c r="O3364" s="39"/>
      <c r="P3364" s="47"/>
      <c r="Q3364" s="13"/>
      <c r="R3364" s="248">
        <f t="shared" si="520"/>
        <v>0</v>
      </c>
      <c r="S3364" s="248">
        <f t="shared" si="521"/>
        <v>0</v>
      </c>
      <c r="T3364" s="248">
        <f t="shared" si="522"/>
        <v>0</v>
      </c>
      <c r="U3364" s="248">
        <f t="shared" si="523"/>
        <v>0</v>
      </c>
      <c r="V3364" s="13"/>
      <c r="W3364" s="7"/>
      <c r="AT3364" s="130"/>
      <c r="BF3364" s="33">
        <f t="shared" si="529"/>
        <v>41242</v>
      </c>
      <c r="BG3364" s="34">
        <f t="shared" si="524"/>
        <v>82.88000000000001</v>
      </c>
      <c r="BH3364" s="32">
        <f t="shared" si="525"/>
        <v>1</v>
      </c>
      <c r="BI3364" s="32">
        <f t="shared" si="526"/>
        <v>0</v>
      </c>
      <c r="BJ3364" s="69">
        <f t="shared" si="527"/>
        <v>0</v>
      </c>
      <c r="BK3364" s="158" t="str">
        <f t="shared" si="528"/>
        <v/>
      </c>
    </row>
    <row r="3365" spans="1:63" ht="12" customHeight="1" x14ac:dyDescent="0.2">
      <c r="A3365" s="8"/>
      <c r="B3365" s="7"/>
      <c r="C3365" s="7"/>
      <c r="D3365" s="7"/>
      <c r="E3365" s="7"/>
      <c r="F3365" s="7"/>
      <c r="G3365" s="7"/>
      <c r="H3365" s="7"/>
      <c r="I3365" s="10"/>
      <c r="J3365" s="25"/>
      <c r="K3365" s="250"/>
      <c r="L3365" s="31"/>
      <c r="M3365" s="9"/>
      <c r="N3365" s="11" t="s">
        <v>25</v>
      </c>
      <c r="O3365" s="39"/>
      <c r="P3365" s="47"/>
      <c r="Q3365" s="13"/>
      <c r="R3365" s="248">
        <f t="shared" si="520"/>
        <v>0</v>
      </c>
      <c r="S3365" s="248">
        <f t="shared" si="521"/>
        <v>0</v>
      </c>
      <c r="T3365" s="248">
        <f t="shared" si="522"/>
        <v>0</v>
      </c>
      <c r="U3365" s="248">
        <f t="shared" si="523"/>
        <v>0</v>
      </c>
      <c r="V3365" s="13"/>
      <c r="W3365" s="7"/>
      <c r="AT3365" s="130"/>
      <c r="BF3365" s="33">
        <f t="shared" si="529"/>
        <v>41242</v>
      </c>
      <c r="BG3365" s="34">
        <f t="shared" si="524"/>
        <v>82.88000000000001</v>
      </c>
      <c r="BH3365" s="32">
        <f t="shared" si="525"/>
        <v>1</v>
      </c>
      <c r="BI3365" s="32">
        <f t="shared" si="526"/>
        <v>0</v>
      </c>
      <c r="BJ3365" s="69">
        <f t="shared" si="527"/>
        <v>0</v>
      </c>
      <c r="BK3365" s="158" t="str">
        <f t="shared" si="528"/>
        <v/>
      </c>
    </row>
    <row r="3366" spans="1:63" ht="12" customHeight="1" x14ac:dyDescent="0.2">
      <c r="A3366" s="8"/>
      <c r="B3366" s="7"/>
      <c r="C3366" s="7"/>
      <c r="D3366" s="7"/>
      <c r="E3366" s="7"/>
      <c r="F3366" s="7"/>
      <c r="G3366" s="7"/>
      <c r="H3366" s="7"/>
      <c r="I3366" s="10"/>
      <c r="J3366" s="25"/>
      <c r="K3366" s="250"/>
      <c r="L3366" s="31"/>
      <c r="M3366" s="9"/>
      <c r="N3366" s="11" t="s">
        <v>25</v>
      </c>
      <c r="O3366" s="39"/>
      <c r="P3366" s="47"/>
      <c r="Q3366" s="13"/>
      <c r="R3366" s="248">
        <f t="shared" si="520"/>
        <v>0</v>
      </c>
      <c r="S3366" s="248">
        <f t="shared" si="521"/>
        <v>0</v>
      </c>
      <c r="T3366" s="248">
        <f t="shared" si="522"/>
        <v>0</v>
      </c>
      <c r="U3366" s="248">
        <f t="shared" si="523"/>
        <v>0</v>
      </c>
      <c r="V3366" s="13"/>
      <c r="W3366" s="7"/>
      <c r="AT3366" s="130"/>
      <c r="BF3366" s="33">
        <f t="shared" si="529"/>
        <v>41242</v>
      </c>
      <c r="BG3366" s="34">
        <f t="shared" si="524"/>
        <v>82.88000000000001</v>
      </c>
      <c r="BH3366" s="32">
        <f t="shared" si="525"/>
        <v>1</v>
      </c>
      <c r="BI3366" s="32">
        <f t="shared" si="526"/>
        <v>0</v>
      </c>
      <c r="BJ3366" s="69">
        <f t="shared" si="527"/>
        <v>0</v>
      </c>
      <c r="BK3366" s="158" t="str">
        <f t="shared" si="528"/>
        <v/>
      </c>
    </row>
    <row r="3367" spans="1:63" ht="12" customHeight="1" x14ac:dyDescent="0.2">
      <c r="A3367" s="8"/>
      <c r="B3367" s="7"/>
      <c r="C3367" s="7"/>
      <c r="D3367" s="7"/>
      <c r="E3367" s="7"/>
      <c r="F3367" s="7"/>
      <c r="G3367" s="7"/>
      <c r="H3367" s="7"/>
      <c r="I3367" s="10"/>
      <c r="J3367" s="25"/>
      <c r="K3367" s="250"/>
      <c r="L3367" s="31"/>
      <c r="M3367" s="9"/>
      <c r="N3367" s="11" t="s">
        <v>25</v>
      </c>
      <c r="O3367" s="39"/>
      <c r="P3367" s="47"/>
      <c r="Q3367" s="13"/>
      <c r="R3367" s="248">
        <f t="shared" si="520"/>
        <v>0</v>
      </c>
      <c r="S3367" s="248">
        <f t="shared" si="521"/>
        <v>0</v>
      </c>
      <c r="T3367" s="248">
        <f t="shared" si="522"/>
        <v>0</v>
      </c>
      <c r="U3367" s="248">
        <f t="shared" si="523"/>
        <v>0</v>
      </c>
      <c r="V3367" s="13"/>
      <c r="W3367" s="7"/>
      <c r="AT3367" s="130"/>
      <c r="BF3367" s="33">
        <f t="shared" si="529"/>
        <v>41242</v>
      </c>
      <c r="BG3367" s="34">
        <f t="shared" si="524"/>
        <v>82.88000000000001</v>
      </c>
      <c r="BH3367" s="32">
        <f t="shared" si="525"/>
        <v>1</v>
      </c>
      <c r="BI3367" s="32">
        <f t="shared" si="526"/>
        <v>0</v>
      </c>
      <c r="BJ3367" s="69">
        <f t="shared" si="527"/>
        <v>0</v>
      </c>
      <c r="BK3367" s="158" t="str">
        <f t="shared" si="528"/>
        <v/>
      </c>
    </row>
    <row r="3368" spans="1:63" ht="12" customHeight="1" x14ac:dyDescent="0.2">
      <c r="A3368" s="8"/>
      <c r="B3368" s="7"/>
      <c r="C3368" s="7"/>
      <c r="D3368" s="7"/>
      <c r="E3368" s="7"/>
      <c r="F3368" s="7"/>
      <c r="G3368" s="7"/>
      <c r="H3368" s="7"/>
      <c r="I3368" s="10"/>
      <c r="J3368" s="25"/>
      <c r="K3368" s="250"/>
      <c r="L3368" s="31"/>
      <c r="M3368" s="9"/>
      <c r="N3368" s="11" t="s">
        <v>25</v>
      </c>
      <c r="O3368" s="39"/>
      <c r="P3368" s="47"/>
      <c r="Q3368" s="13"/>
      <c r="R3368" s="248">
        <f t="shared" si="520"/>
        <v>0</v>
      </c>
      <c r="S3368" s="248">
        <f t="shared" si="521"/>
        <v>0</v>
      </c>
      <c r="T3368" s="248">
        <f t="shared" si="522"/>
        <v>0</v>
      </c>
      <c r="U3368" s="248">
        <f t="shared" si="523"/>
        <v>0</v>
      </c>
      <c r="V3368" s="13"/>
      <c r="W3368" s="7"/>
      <c r="AT3368" s="130"/>
      <c r="BF3368" s="33">
        <f t="shared" si="529"/>
        <v>41242</v>
      </c>
      <c r="BG3368" s="34">
        <f t="shared" si="524"/>
        <v>82.88000000000001</v>
      </c>
      <c r="BH3368" s="32">
        <f t="shared" si="525"/>
        <v>1</v>
      </c>
      <c r="BI3368" s="32">
        <f t="shared" si="526"/>
        <v>0</v>
      </c>
      <c r="BJ3368" s="69">
        <f t="shared" si="527"/>
        <v>0</v>
      </c>
      <c r="BK3368" s="158" t="str">
        <f t="shared" si="528"/>
        <v/>
      </c>
    </row>
    <row r="3369" spans="1:63" ht="12" customHeight="1" x14ac:dyDescent="0.2">
      <c r="A3369" s="8"/>
      <c r="B3369" s="7"/>
      <c r="C3369" s="7"/>
      <c r="D3369" s="7"/>
      <c r="E3369" s="7"/>
      <c r="F3369" s="7"/>
      <c r="G3369" s="7"/>
      <c r="H3369" s="7"/>
      <c r="I3369" s="10"/>
      <c r="J3369" s="25"/>
      <c r="K3369" s="250"/>
      <c r="L3369" s="31"/>
      <c r="M3369" s="9"/>
      <c r="N3369" s="11" t="s">
        <v>25</v>
      </c>
      <c r="O3369" s="39"/>
      <c r="P3369" s="47"/>
      <c r="Q3369" s="13"/>
      <c r="R3369" s="248">
        <f t="shared" si="520"/>
        <v>0</v>
      </c>
      <c r="S3369" s="248">
        <f t="shared" si="521"/>
        <v>0</v>
      </c>
      <c r="T3369" s="248">
        <f t="shared" si="522"/>
        <v>0</v>
      </c>
      <c r="U3369" s="248">
        <f t="shared" si="523"/>
        <v>0</v>
      </c>
      <c r="V3369" s="13"/>
      <c r="W3369" s="7"/>
      <c r="AT3369" s="130"/>
      <c r="BF3369" s="33">
        <f t="shared" si="529"/>
        <v>41242</v>
      </c>
      <c r="BG3369" s="34">
        <f t="shared" si="524"/>
        <v>82.88000000000001</v>
      </c>
      <c r="BH3369" s="32">
        <f t="shared" si="525"/>
        <v>1</v>
      </c>
      <c r="BI3369" s="32">
        <f t="shared" si="526"/>
        <v>0</v>
      </c>
      <c r="BJ3369" s="69">
        <f t="shared" si="527"/>
        <v>0</v>
      </c>
      <c r="BK3369" s="158" t="str">
        <f t="shared" si="528"/>
        <v/>
      </c>
    </row>
    <row r="3370" spans="1:63" ht="12" customHeight="1" x14ac:dyDescent="0.2">
      <c r="A3370" s="8"/>
      <c r="B3370" s="7"/>
      <c r="C3370" s="7"/>
      <c r="D3370" s="7"/>
      <c r="E3370" s="7"/>
      <c r="F3370" s="7"/>
      <c r="G3370" s="7"/>
      <c r="H3370" s="7"/>
      <c r="I3370" s="10"/>
      <c r="J3370" s="25"/>
      <c r="K3370" s="250"/>
      <c r="L3370" s="31"/>
      <c r="M3370" s="9"/>
      <c r="N3370" s="11" t="s">
        <v>25</v>
      </c>
      <c r="O3370" s="39"/>
      <c r="P3370" s="47"/>
      <c r="Q3370" s="13"/>
      <c r="R3370" s="248">
        <f t="shared" si="520"/>
        <v>0</v>
      </c>
      <c r="S3370" s="248">
        <f t="shared" si="521"/>
        <v>0</v>
      </c>
      <c r="T3370" s="248">
        <f t="shared" si="522"/>
        <v>0</v>
      </c>
      <c r="U3370" s="248">
        <f t="shared" si="523"/>
        <v>0</v>
      </c>
      <c r="V3370" s="13"/>
      <c r="W3370" s="7"/>
      <c r="AT3370" s="130"/>
      <c r="BF3370" s="33">
        <f t="shared" si="529"/>
        <v>41242</v>
      </c>
      <c r="BG3370" s="34">
        <f t="shared" si="524"/>
        <v>82.88000000000001</v>
      </c>
      <c r="BH3370" s="32">
        <f t="shared" si="525"/>
        <v>1</v>
      </c>
      <c r="BI3370" s="32">
        <f t="shared" si="526"/>
        <v>0</v>
      </c>
      <c r="BJ3370" s="69">
        <f t="shared" si="527"/>
        <v>0</v>
      </c>
      <c r="BK3370" s="158" t="str">
        <f t="shared" si="528"/>
        <v/>
      </c>
    </row>
    <row r="3371" spans="1:63" ht="12" customHeight="1" x14ac:dyDescent="0.2">
      <c r="A3371" s="8"/>
      <c r="B3371" s="7"/>
      <c r="C3371" s="7"/>
      <c r="D3371" s="7"/>
      <c r="E3371" s="7"/>
      <c r="F3371" s="7"/>
      <c r="G3371" s="7"/>
      <c r="H3371" s="7"/>
      <c r="I3371" s="10"/>
      <c r="J3371" s="25"/>
      <c r="K3371" s="250"/>
      <c r="L3371" s="31"/>
      <c r="M3371" s="9"/>
      <c r="N3371" s="11" t="s">
        <v>25</v>
      </c>
      <c r="O3371" s="39"/>
      <c r="P3371" s="47"/>
      <c r="Q3371" s="13"/>
      <c r="R3371" s="248">
        <f t="shared" si="520"/>
        <v>0</v>
      </c>
      <c r="S3371" s="248">
        <f t="shared" si="521"/>
        <v>0</v>
      </c>
      <c r="T3371" s="248">
        <f t="shared" si="522"/>
        <v>0</v>
      </c>
      <c r="U3371" s="248">
        <f t="shared" si="523"/>
        <v>0</v>
      </c>
      <c r="V3371" s="13"/>
      <c r="W3371" s="7"/>
      <c r="AT3371" s="130"/>
      <c r="BF3371" s="33">
        <f t="shared" si="529"/>
        <v>41242</v>
      </c>
      <c r="BG3371" s="34">
        <f t="shared" si="524"/>
        <v>82.88000000000001</v>
      </c>
      <c r="BH3371" s="32">
        <f t="shared" si="525"/>
        <v>1</v>
      </c>
      <c r="BI3371" s="32">
        <f t="shared" si="526"/>
        <v>0</v>
      </c>
      <c r="BJ3371" s="69">
        <f t="shared" si="527"/>
        <v>0</v>
      </c>
      <c r="BK3371" s="158" t="str">
        <f t="shared" si="528"/>
        <v/>
      </c>
    </row>
    <row r="3372" spans="1:63" ht="12" customHeight="1" x14ac:dyDescent="0.2">
      <c r="A3372" s="8"/>
      <c r="B3372" s="7"/>
      <c r="C3372" s="7"/>
      <c r="D3372" s="7"/>
      <c r="E3372" s="7"/>
      <c r="F3372" s="7"/>
      <c r="G3372" s="7"/>
      <c r="H3372" s="7"/>
      <c r="I3372" s="10"/>
      <c r="J3372" s="25"/>
      <c r="K3372" s="250"/>
      <c r="L3372" s="31"/>
      <c r="M3372" s="9"/>
      <c r="N3372" s="11" t="s">
        <v>25</v>
      </c>
      <c r="O3372" s="39"/>
      <c r="P3372" s="47"/>
      <c r="Q3372" s="13"/>
      <c r="R3372" s="248">
        <f t="shared" si="520"/>
        <v>0</v>
      </c>
      <c r="S3372" s="248">
        <f t="shared" si="521"/>
        <v>0</v>
      </c>
      <c r="T3372" s="248">
        <f t="shared" si="522"/>
        <v>0</v>
      </c>
      <c r="U3372" s="248">
        <f t="shared" si="523"/>
        <v>0</v>
      </c>
      <c r="V3372" s="13"/>
      <c r="W3372" s="7"/>
      <c r="AT3372" s="130"/>
      <c r="BF3372" s="33">
        <f t="shared" si="529"/>
        <v>41242</v>
      </c>
      <c r="BG3372" s="34">
        <f t="shared" si="524"/>
        <v>82.88000000000001</v>
      </c>
      <c r="BH3372" s="32">
        <f t="shared" si="525"/>
        <v>1</v>
      </c>
      <c r="BI3372" s="32">
        <f t="shared" si="526"/>
        <v>0</v>
      </c>
      <c r="BJ3372" s="69">
        <f t="shared" si="527"/>
        <v>0</v>
      </c>
      <c r="BK3372" s="158" t="str">
        <f t="shared" si="528"/>
        <v/>
      </c>
    </row>
    <row r="3373" spans="1:63" ht="12" customHeight="1" x14ac:dyDescent="0.2">
      <c r="A3373" s="8"/>
      <c r="B3373" s="7"/>
      <c r="C3373" s="7"/>
      <c r="D3373" s="7"/>
      <c r="E3373" s="7"/>
      <c r="F3373" s="7"/>
      <c r="G3373" s="7"/>
      <c r="H3373" s="7"/>
      <c r="I3373" s="10"/>
      <c r="J3373" s="25"/>
      <c r="K3373" s="250"/>
      <c r="L3373" s="31"/>
      <c r="M3373" s="9"/>
      <c r="N3373" s="11" t="s">
        <v>25</v>
      </c>
      <c r="O3373" s="39"/>
      <c r="P3373" s="47"/>
      <c r="Q3373" s="13"/>
      <c r="R3373" s="248">
        <f t="shared" si="520"/>
        <v>0</v>
      </c>
      <c r="S3373" s="248">
        <f t="shared" si="521"/>
        <v>0</v>
      </c>
      <c r="T3373" s="248">
        <f t="shared" si="522"/>
        <v>0</v>
      </c>
      <c r="U3373" s="248">
        <f t="shared" si="523"/>
        <v>0</v>
      </c>
      <c r="V3373" s="13"/>
      <c r="W3373" s="7"/>
      <c r="AT3373" s="130"/>
      <c r="BF3373" s="33">
        <f t="shared" si="529"/>
        <v>41242</v>
      </c>
      <c r="BG3373" s="34">
        <f t="shared" si="524"/>
        <v>82.88000000000001</v>
      </c>
      <c r="BH3373" s="32">
        <f t="shared" si="525"/>
        <v>1</v>
      </c>
      <c r="BI3373" s="32">
        <f t="shared" si="526"/>
        <v>0</v>
      </c>
      <c r="BJ3373" s="69">
        <f t="shared" si="527"/>
        <v>0</v>
      </c>
      <c r="BK3373" s="158" t="str">
        <f t="shared" si="528"/>
        <v/>
      </c>
    </row>
    <row r="3374" spans="1:63" ht="12" customHeight="1" x14ac:dyDescent="0.2">
      <c r="A3374" s="8"/>
      <c r="B3374" s="7"/>
      <c r="C3374" s="7"/>
      <c r="D3374" s="7"/>
      <c r="E3374" s="7"/>
      <c r="F3374" s="7"/>
      <c r="G3374" s="7"/>
      <c r="H3374" s="7"/>
      <c r="I3374" s="10"/>
      <c r="J3374" s="25"/>
      <c r="K3374" s="250"/>
      <c r="L3374" s="31"/>
      <c r="M3374" s="9"/>
      <c r="N3374" s="11" t="s">
        <v>25</v>
      </c>
      <c r="O3374" s="39"/>
      <c r="P3374" s="47"/>
      <c r="Q3374" s="13"/>
      <c r="R3374" s="248">
        <f t="shared" si="520"/>
        <v>0</v>
      </c>
      <c r="S3374" s="248">
        <f t="shared" si="521"/>
        <v>0</v>
      </c>
      <c r="T3374" s="248">
        <f t="shared" si="522"/>
        <v>0</v>
      </c>
      <c r="U3374" s="248">
        <f t="shared" si="523"/>
        <v>0</v>
      </c>
      <c r="V3374" s="13"/>
      <c r="W3374" s="7"/>
      <c r="AT3374" s="130"/>
      <c r="BF3374" s="33">
        <f t="shared" si="529"/>
        <v>41242</v>
      </c>
      <c r="BG3374" s="34">
        <f t="shared" si="524"/>
        <v>82.88000000000001</v>
      </c>
      <c r="BH3374" s="32">
        <f t="shared" si="525"/>
        <v>1</v>
      </c>
      <c r="BI3374" s="32">
        <f t="shared" si="526"/>
        <v>0</v>
      </c>
      <c r="BJ3374" s="69">
        <f t="shared" si="527"/>
        <v>0</v>
      </c>
      <c r="BK3374" s="158" t="str">
        <f t="shared" si="528"/>
        <v/>
      </c>
    </row>
    <row r="3375" spans="1:63" ht="12" customHeight="1" x14ac:dyDescent="0.2">
      <c r="A3375" s="8"/>
      <c r="B3375" s="7"/>
      <c r="C3375" s="7"/>
      <c r="D3375" s="7"/>
      <c r="E3375" s="7"/>
      <c r="F3375" s="7"/>
      <c r="G3375" s="7"/>
      <c r="H3375" s="7"/>
      <c r="I3375" s="10"/>
      <c r="J3375" s="25"/>
      <c r="K3375" s="250"/>
      <c r="L3375" s="31"/>
      <c r="M3375" s="9"/>
      <c r="N3375" s="11" t="s">
        <v>25</v>
      </c>
      <c r="O3375" s="39"/>
      <c r="P3375" s="47"/>
      <c r="Q3375" s="13"/>
      <c r="R3375" s="248">
        <f t="shared" si="520"/>
        <v>0</v>
      </c>
      <c r="S3375" s="248">
        <f t="shared" si="521"/>
        <v>0</v>
      </c>
      <c r="T3375" s="248">
        <f t="shared" si="522"/>
        <v>0</v>
      </c>
      <c r="U3375" s="248">
        <f t="shared" si="523"/>
        <v>0</v>
      </c>
      <c r="V3375" s="13"/>
      <c r="W3375" s="7"/>
      <c r="AT3375" s="130"/>
      <c r="BF3375" s="33">
        <f t="shared" si="529"/>
        <v>41242</v>
      </c>
      <c r="BG3375" s="34">
        <f t="shared" si="524"/>
        <v>82.88000000000001</v>
      </c>
      <c r="BH3375" s="32">
        <f t="shared" si="525"/>
        <v>1</v>
      </c>
      <c r="BI3375" s="32">
        <f t="shared" si="526"/>
        <v>0</v>
      </c>
      <c r="BJ3375" s="69">
        <f t="shared" si="527"/>
        <v>0</v>
      </c>
      <c r="BK3375" s="158" t="str">
        <f t="shared" si="528"/>
        <v/>
      </c>
    </row>
    <row r="3376" spans="1:63" ht="12" customHeight="1" x14ac:dyDescent="0.2">
      <c r="A3376" s="8"/>
      <c r="B3376" s="7"/>
      <c r="C3376" s="7"/>
      <c r="D3376" s="7"/>
      <c r="E3376" s="7"/>
      <c r="F3376" s="7"/>
      <c r="G3376" s="7"/>
      <c r="H3376" s="7"/>
      <c r="I3376" s="10"/>
      <c r="J3376" s="25"/>
      <c r="K3376" s="250"/>
      <c r="L3376" s="31"/>
      <c r="M3376" s="9"/>
      <c r="N3376" s="11" t="s">
        <v>25</v>
      </c>
      <c r="O3376" s="39"/>
      <c r="P3376" s="47"/>
      <c r="Q3376" s="13"/>
      <c r="R3376" s="248">
        <f t="shared" si="520"/>
        <v>0</v>
      </c>
      <c r="S3376" s="248">
        <f t="shared" si="521"/>
        <v>0</v>
      </c>
      <c r="T3376" s="248">
        <f t="shared" si="522"/>
        <v>0</v>
      </c>
      <c r="U3376" s="248">
        <f t="shared" si="523"/>
        <v>0</v>
      </c>
      <c r="V3376" s="13"/>
      <c r="W3376" s="7"/>
      <c r="AT3376" s="130"/>
      <c r="BF3376" s="33">
        <f t="shared" si="529"/>
        <v>41242</v>
      </c>
      <c r="BG3376" s="34">
        <f t="shared" si="524"/>
        <v>82.88000000000001</v>
      </c>
      <c r="BH3376" s="32">
        <f t="shared" si="525"/>
        <v>1</v>
      </c>
      <c r="BI3376" s="32">
        <f t="shared" si="526"/>
        <v>0</v>
      </c>
      <c r="BJ3376" s="69">
        <f t="shared" si="527"/>
        <v>0</v>
      </c>
      <c r="BK3376" s="158" t="str">
        <f t="shared" si="528"/>
        <v/>
      </c>
    </row>
    <row r="3377" spans="1:63" ht="12" customHeight="1" x14ac:dyDescent="0.2">
      <c r="A3377" s="8"/>
      <c r="B3377" s="7"/>
      <c r="C3377" s="7"/>
      <c r="D3377" s="7"/>
      <c r="E3377" s="7"/>
      <c r="F3377" s="7"/>
      <c r="G3377" s="7"/>
      <c r="H3377" s="7"/>
      <c r="I3377" s="10"/>
      <c r="J3377" s="25"/>
      <c r="K3377" s="250"/>
      <c r="L3377" s="31"/>
      <c r="M3377" s="9"/>
      <c r="N3377" s="11" t="s">
        <v>25</v>
      </c>
      <c r="O3377" s="39"/>
      <c r="P3377" s="47"/>
      <c r="Q3377" s="13"/>
      <c r="R3377" s="248">
        <f t="shared" si="520"/>
        <v>0</v>
      </c>
      <c r="S3377" s="248">
        <f t="shared" si="521"/>
        <v>0</v>
      </c>
      <c r="T3377" s="248">
        <f t="shared" si="522"/>
        <v>0</v>
      </c>
      <c r="U3377" s="248">
        <f t="shared" si="523"/>
        <v>0</v>
      </c>
      <c r="V3377" s="13"/>
      <c r="W3377" s="7"/>
      <c r="AT3377" s="130"/>
      <c r="BF3377" s="33">
        <f t="shared" si="529"/>
        <v>41242</v>
      </c>
      <c r="BG3377" s="34">
        <f t="shared" si="524"/>
        <v>82.88000000000001</v>
      </c>
      <c r="BH3377" s="32">
        <f t="shared" si="525"/>
        <v>1</v>
      </c>
      <c r="BI3377" s="32">
        <f t="shared" si="526"/>
        <v>0</v>
      </c>
      <c r="BJ3377" s="69">
        <f t="shared" si="527"/>
        <v>0</v>
      </c>
      <c r="BK3377" s="158" t="str">
        <f t="shared" si="528"/>
        <v/>
      </c>
    </row>
    <row r="3378" spans="1:63" ht="12" customHeight="1" x14ac:dyDescent="0.2">
      <c r="A3378" s="8"/>
      <c r="B3378" s="7"/>
      <c r="C3378" s="7"/>
      <c r="D3378" s="7"/>
      <c r="E3378" s="7"/>
      <c r="F3378" s="7"/>
      <c r="G3378" s="7"/>
      <c r="H3378" s="7"/>
      <c r="I3378" s="10"/>
      <c r="J3378" s="25"/>
      <c r="K3378" s="250"/>
      <c r="L3378" s="31"/>
      <c r="M3378" s="9"/>
      <c r="N3378" s="11" t="s">
        <v>25</v>
      </c>
      <c r="O3378" s="39"/>
      <c r="P3378" s="47"/>
      <c r="Q3378" s="13"/>
      <c r="R3378" s="248">
        <f t="shared" si="520"/>
        <v>0</v>
      </c>
      <c r="S3378" s="248">
        <f t="shared" si="521"/>
        <v>0</v>
      </c>
      <c r="T3378" s="248">
        <f t="shared" si="522"/>
        <v>0</v>
      </c>
      <c r="U3378" s="248">
        <f t="shared" si="523"/>
        <v>0</v>
      </c>
      <c r="V3378" s="13"/>
      <c r="W3378" s="7"/>
      <c r="AT3378" s="130"/>
      <c r="BF3378" s="33">
        <f t="shared" si="529"/>
        <v>41242</v>
      </c>
      <c r="BG3378" s="34">
        <f t="shared" si="524"/>
        <v>82.88000000000001</v>
      </c>
      <c r="BH3378" s="32">
        <f t="shared" si="525"/>
        <v>1</v>
      </c>
      <c r="BI3378" s="32">
        <f t="shared" si="526"/>
        <v>0</v>
      </c>
      <c r="BJ3378" s="69">
        <f t="shared" si="527"/>
        <v>0</v>
      </c>
      <c r="BK3378" s="158" t="str">
        <f t="shared" si="528"/>
        <v/>
      </c>
    </row>
    <row r="3379" spans="1:63" ht="12" customHeight="1" x14ac:dyDescent="0.2">
      <c r="A3379" s="8"/>
      <c r="B3379" s="7"/>
      <c r="C3379" s="7"/>
      <c r="D3379" s="7"/>
      <c r="E3379" s="7"/>
      <c r="F3379" s="7"/>
      <c r="G3379" s="7"/>
      <c r="H3379" s="7"/>
      <c r="I3379" s="10"/>
      <c r="J3379" s="25"/>
      <c r="K3379" s="250"/>
      <c r="L3379" s="31"/>
      <c r="M3379" s="9"/>
      <c r="N3379" s="11" t="s">
        <v>25</v>
      </c>
      <c r="O3379" s="39"/>
      <c r="P3379" s="47"/>
      <c r="Q3379" s="13"/>
      <c r="R3379" s="248">
        <f t="shared" si="520"/>
        <v>0</v>
      </c>
      <c r="S3379" s="248">
        <f t="shared" si="521"/>
        <v>0</v>
      </c>
      <c r="T3379" s="248">
        <f t="shared" si="522"/>
        <v>0</v>
      </c>
      <c r="U3379" s="248">
        <f t="shared" si="523"/>
        <v>0</v>
      </c>
      <c r="V3379" s="13"/>
      <c r="W3379" s="7"/>
      <c r="AT3379" s="130"/>
      <c r="BF3379" s="33">
        <f t="shared" si="529"/>
        <v>41242</v>
      </c>
      <c r="BG3379" s="34">
        <f t="shared" si="524"/>
        <v>82.88000000000001</v>
      </c>
      <c r="BH3379" s="32">
        <f t="shared" si="525"/>
        <v>1</v>
      </c>
      <c r="BI3379" s="32">
        <f t="shared" si="526"/>
        <v>0</v>
      </c>
      <c r="BJ3379" s="69">
        <f t="shared" si="527"/>
        <v>0</v>
      </c>
      <c r="BK3379" s="158" t="str">
        <f t="shared" si="528"/>
        <v/>
      </c>
    </row>
    <row r="3380" spans="1:63" ht="12" customHeight="1" x14ac:dyDescent="0.2">
      <c r="A3380" s="8"/>
      <c r="B3380" s="7"/>
      <c r="C3380" s="7"/>
      <c r="D3380" s="7"/>
      <c r="E3380" s="7"/>
      <c r="F3380" s="7"/>
      <c r="G3380" s="7"/>
      <c r="H3380" s="7"/>
      <c r="I3380" s="10"/>
      <c r="J3380" s="25"/>
      <c r="K3380" s="250"/>
      <c r="L3380" s="31"/>
      <c r="M3380" s="9"/>
      <c r="N3380" s="11" t="s">
        <v>25</v>
      </c>
      <c r="O3380" s="39"/>
      <c r="P3380" s="47"/>
      <c r="Q3380" s="13"/>
      <c r="R3380" s="248">
        <f t="shared" si="520"/>
        <v>0</v>
      </c>
      <c r="S3380" s="248">
        <f t="shared" si="521"/>
        <v>0</v>
      </c>
      <c r="T3380" s="248">
        <f t="shared" si="522"/>
        <v>0</v>
      </c>
      <c r="U3380" s="248">
        <f t="shared" si="523"/>
        <v>0</v>
      </c>
      <c r="V3380" s="13"/>
      <c r="W3380" s="7"/>
      <c r="AT3380" s="130"/>
      <c r="BF3380" s="33">
        <f t="shared" si="529"/>
        <v>41242</v>
      </c>
      <c r="BG3380" s="34">
        <f t="shared" si="524"/>
        <v>82.88000000000001</v>
      </c>
      <c r="BH3380" s="32">
        <f t="shared" si="525"/>
        <v>1</v>
      </c>
      <c r="BI3380" s="32">
        <f t="shared" si="526"/>
        <v>0</v>
      </c>
      <c r="BJ3380" s="69">
        <f t="shared" si="527"/>
        <v>0</v>
      </c>
      <c r="BK3380" s="158" t="str">
        <f t="shared" si="528"/>
        <v/>
      </c>
    </row>
    <row r="3381" spans="1:63" ht="12" customHeight="1" x14ac:dyDescent="0.2">
      <c r="A3381" s="8"/>
      <c r="B3381" s="7"/>
      <c r="C3381" s="7"/>
      <c r="D3381" s="7"/>
      <c r="E3381" s="7"/>
      <c r="F3381" s="7"/>
      <c r="G3381" s="7"/>
      <c r="H3381" s="7"/>
      <c r="I3381" s="10"/>
      <c r="J3381" s="25"/>
      <c r="K3381" s="250"/>
      <c r="L3381" s="31"/>
      <c r="M3381" s="9"/>
      <c r="N3381" s="11" t="s">
        <v>25</v>
      </c>
      <c r="O3381" s="39"/>
      <c r="P3381" s="47"/>
      <c r="Q3381" s="13"/>
      <c r="R3381" s="248">
        <f t="shared" si="520"/>
        <v>0</v>
      </c>
      <c r="S3381" s="248">
        <f t="shared" si="521"/>
        <v>0</v>
      </c>
      <c r="T3381" s="248">
        <f t="shared" si="522"/>
        <v>0</v>
      </c>
      <c r="U3381" s="248">
        <f t="shared" si="523"/>
        <v>0</v>
      </c>
      <c r="V3381" s="13"/>
      <c r="W3381" s="7"/>
      <c r="AT3381" s="130"/>
      <c r="BF3381" s="33">
        <f t="shared" si="529"/>
        <v>41242</v>
      </c>
      <c r="BG3381" s="34">
        <f t="shared" si="524"/>
        <v>82.88000000000001</v>
      </c>
      <c r="BH3381" s="32">
        <f t="shared" si="525"/>
        <v>1</v>
      </c>
      <c r="BI3381" s="32">
        <f t="shared" si="526"/>
        <v>0</v>
      </c>
      <c r="BJ3381" s="69">
        <f t="shared" si="527"/>
        <v>0</v>
      </c>
      <c r="BK3381" s="158" t="str">
        <f t="shared" si="528"/>
        <v/>
      </c>
    </row>
    <row r="3382" spans="1:63" ht="12" customHeight="1" x14ac:dyDescent="0.2">
      <c r="A3382" s="8"/>
      <c r="B3382" s="7"/>
      <c r="C3382" s="7"/>
      <c r="D3382" s="7"/>
      <c r="E3382" s="7"/>
      <c r="F3382" s="7"/>
      <c r="G3382" s="7"/>
      <c r="H3382" s="7"/>
      <c r="I3382" s="10"/>
      <c r="J3382" s="25"/>
      <c r="K3382" s="250"/>
      <c r="L3382" s="31"/>
      <c r="M3382" s="9"/>
      <c r="N3382" s="11" t="s">
        <v>25</v>
      </c>
      <c r="O3382" s="39"/>
      <c r="P3382" s="47"/>
      <c r="Q3382" s="13"/>
      <c r="R3382" s="248">
        <f t="shared" si="520"/>
        <v>0</v>
      </c>
      <c r="S3382" s="248">
        <f t="shared" si="521"/>
        <v>0</v>
      </c>
      <c r="T3382" s="248">
        <f t="shared" si="522"/>
        <v>0</v>
      </c>
      <c r="U3382" s="248">
        <f t="shared" si="523"/>
        <v>0</v>
      </c>
      <c r="V3382" s="13"/>
      <c r="W3382" s="7"/>
      <c r="AT3382" s="130"/>
      <c r="BF3382" s="33">
        <f t="shared" si="529"/>
        <v>41242</v>
      </c>
      <c r="BG3382" s="34">
        <f t="shared" si="524"/>
        <v>82.88000000000001</v>
      </c>
      <c r="BH3382" s="32">
        <f t="shared" si="525"/>
        <v>1</v>
      </c>
      <c r="BI3382" s="32">
        <f t="shared" si="526"/>
        <v>0</v>
      </c>
      <c r="BJ3382" s="69">
        <f t="shared" si="527"/>
        <v>0</v>
      </c>
      <c r="BK3382" s="158" t="str">
        <f t="shared" si="528"/>
        <v/>
      </c>
    </row>
    <row r="3383" spans="1:63" ht="12" customHeight="1" x14ac:dyDescent="0.2">
      <c r="A3383" s="8"/>
      <c r="B3383" s="7"/>
      <c r="C3383" s="7"/>
      <c r="D3383" s="7"/>
      <c r="E3383" s="7"/>
      <c r="F3383" s="7"/>
      <c r="G3383" s="7"/>
      <c r="H3383" s="7"/>
      <c r="I3383" s="10"/>
      <c r="J3383" s="25"/>
      <c r="K3383" s="250"/>
      <c r="L3383" s="31"/>
      <c r="M3383" s="9"/>
      <c r="N3383" s="11" t="s">
        <v>25</v>
      </c>
      <c r="O3383" s="39"/>
      <c r="P3383" s="47"/>
      <c r="Q3383" s="13"/>
      <c r="R3383" s="248">
        <f t="shared" si="520"/>
        <v>0</v>
      </c>
      <c r="S3383" s="248">
        <f t="shared" si="521"/>
        <v>0</v>
      </c>
      <c r="T3383" s="248">
        <f t="shared" si="522"/>
        <v>0</v>
      </c>
      <c r="U3383" s="248">
        <f t="shared" si="523"/>
        <v>0</v>
      </c>
      <c r="V3383" s="13"/>
      <c r="W3383" s="7"/>
      <c r="AT3383" s="130"/>
      <c r="BF3383" s="33">
        <f t="shared" si="529"/>
        <v>41242</v>
      </c>
      <c r="BG3383" s="34">
        <f t="shared" si="524"/>
        <v>82.88000000000001</v>
      </c>
      <c r="BH3383" s="32">
        <f t="shared" si="525"/>
        <v>1</v>
      </c>
      <c r="BI3383" s="32">
        <f t="shared" si="526"/>
        <v>0</v>
      </c>
      <c r="BJ3383" s="69">
        <f t="shared" si="527"/>
        <v>0</v>
      </c>
      <c r="BK3383" s="158" t="str">
        <f t="shared" si="528"/>
        <v/>
      </c>
    </row>
    <row r="3384" spans="1:63" ht="12" customHeight="1" x14ac:dyDescent="0.2">
      <c r="A3384" s="8"/>
      <c r="B3384" s="7"/>
      <c r="C3384" s="7"/>
      <c r="D3384" s="7"/>
      <c r="E3384" s="7"/>
      <c r="F3384" s="7"/>
      <c r="G3384" s="7"/>
      <c r="H3384" s="7"/>
      <c r="I3384" s="10"/>
      <c r="J3384" s="25"/>
      <c r="K3384" s="250"/>
      <c r="L3384" s="31"/>
      <c r="M3384" s="9"/>
      <c r="N3384" s="11" t="s">
        <v>25</v>
      </c>
      <c r="O3384" s="39"/>
      <c r="P3384" s="47"/>
      <c r="Q3384" s="13"/>
      <c r="R3384" s="248">
        <f t="shared" si="520"/>
        <v>0</v>
      </c>
      <c r="S3384" s="248">
        <f t="shared" si="521"/>
        <v>0</v>
      </c>
      <c r="T3384" s="248">
        <f t="shared" si="522"/>
        <v>0</v>
      </c>
      <c r="U3384" s="248">
        <f t="shared" si="523"/>
        <v>0</v>
      </c>
      <c r="V3384" s="13"/>
      <c r="W3384" s="7"/>
      <c r="AT3384" s="130"/>
      <c r="BF3384" s="33">
        <f t="shared" si="529"/>
        <v>41242</v>
      </c>
      <c r="BG3384" s="34">
        <f t="shared" si="524"/>
        <v>82.88000000000001</v>
      </c>
      <c r="BH3384" s="32">
        <f t="shared" si="525"/>
        <v>1</v>
      </c>
      <c r="BI3384" s="32">
        <f t="shared" si="526"/>
        <v>0</v>
      </c>
      <c r="BJ3384" s="69">
        <f t="shared" si="527"/>
        <v>0</v>
      </c>
      <c r="BK3384" s="158" t="str">
        <f t="shared" si="528"/>
        <v/>
      </c>
    </row>
    <row r="3385" spans="1:63" ht="12" customHeight="1" x14ac:dyDescent="0.2">
      <c r="A3385" s="8"/>
      <c r="B3385" s="7"/>
      <c r="C3385" s="7"/>
      <c r="D3385" s="7"/>
      <c r="E3385" s="7"/>
      <c r="F3385" s="7"/>
      <c r="G3385" s="7"/>
      <c r="H3385" s="7"/>
      <c r="I3385" s="10"/>
      <c r="J3385" s="25"/>
      <c r="K3385" s="250"/>
      <c r="L3385" s="31"/>
      <c r="M3385" s="9"/>
      <c r="N3385" s="11" t="s">
        <v>25</v>
      </c>
      <c r="O3385" s="39"/>
      <c r="P3385" s="47"/>
      <c r="Q3385" s="13"/>
      <c r="R3385" s="248">
        <f t="shared" si="520"/>
        <v>0</v>
      </c>
      <c r="S3385" s="248">
        <f t="shared" si="521"/>
        <v>0</v>
      </c>
      <c r="T3385" s="248">
        <f t="shared" si="522"/>
        <v>0</v>
      </c>
      <c r="U3385" s="248">
        <f t="shared" si="523"/>
        <v>0</v>
      </c>
      <c r="V3385" s="13"/>
      <c r="W3385" s="7"/>
      <c r="AT3385" s="130"/>
      <c r="BF3385" s="33">
        <f t="shared" si="529"/>
        <v>41242</v>
      </c>
      <c r="BG3385" s="34">
        <f t="shared" si="524"/>
        <v>82.88000000000001</v>
      </c>
      <c r="BH3385" s="32">
        <f t="shared" si="525"/>
        <v>1</v>
      </c>
      <c r="BI3385" s="32">
        <f t="shared" si="526"/>
        <v>0</v>
      </c>
      <c r="BJ3385" s="69">
        <f t="shared" si="527"/>
        <v>0</v>
      </c>
      <c r="BK3385" s="158" t="str">
        <f t="shared" si="528"/>
        <v/>
      </c>
    </row>
    <row r="3386" spans="1:63" ht="12" customHeight="1" x14ac:dyDescent="0.2">
      <c r="A3386" s="8"/>
      <c r="B3386" s="7"/>
      <c r="C3386" s="7"/>
      <c r="D3386" s="7"/>
      <c r="E3386" s="7"/>
      <c r="F3386" s="7"/>
      <c r="G3386" s="7"/>
      <c r="H3386" s="7"/>
      <c r="I3386" s="10"/>
      <c r="J3386" s="25"/>
      <c r="K3386" s="250"/>
      <c r="L3386" s="31"/>
      <c r="M3386" s="9"/>
      <c r="N3386" s="11" t="s">
        <v>25</v>
      </c>
      <c r="O3386" s="39"/>
      <c r="P3386" s="47"/>
      <c r="Q3386" s="13"/>
      <c r="R3386" s="248">
        <f t="shared" si="520"/>
        <v>0</v>
      </c>
      <c r="S3386" s="248">
        <f t="shared" si="521"/>
        <v>0</v>
      </c>
      <c r="T3386" s="248">
        <f t="shared" si="522"/>
        <v>0</v>
      </c>
      <c r="U3386" s="248">
        <f t="shared" si="523"/>
        <v>0</v>
      </c>
      <c r="V3386" s="13"/>
      <c r="W3386" s="7"/>
      <c r="AT3386" s="130"/>
      <c r="BF3386" s="33">
        <f t="shared" si="529"/>
        <v>41242</v>
      </c>
      <c r="BG3386" s="34">
        <f t="shared" si="524"/>
        <v>82.88000000000001</v>
      </c>
      <c r="BH3386" s="32">
        <f t="shared" si="525"/>
        <v>1</v>
      </c>
      <c r="BI3386" s="32">
        <f t="shared" si="526"/>
        <v>0</v>
      </c>
      <c r="BJ3386" s="69">
        <f t="shared" si="527"/>
        <v>0</v>
      </c>
      <c r="BK3386" s="158" t="str">
        <f t="shared" si="528"/>
        <v/>
      </c>
    </row>
    <row r="3387" spans="1:63" ht="12" customHeight="1" x14ac:dyDescent="0.2">
      <c r="A3387" s="8"/>
      <c r="B3387" s="7"/>
      <c r="C3387" s="7"/>
      <c r="D3387" s="7"/>
      <c r="E3387" s="7"/>
      <c r="F3387" s="7"/>
      <c r="G3387" s="7"/>
      <c r="H3387" s="7"/>
      <c r="I3387" s="10"/>
      <c r="J3387" s="25"/>
      <c r="K3387" s="250"/>
      <c r="L3387" s="31"/>
      <c r="M3387" s="9"/>
      <c r="N3387" s="11" t="s">
        <v>25</v>
      </c>
      <c r="O3387" s="39"/>
      <c r="P3387" s="47"/>
      <c r="Q3387" s="13"/>
      <c r="R3387" s="248">
        <f t="shared" si="520"/>
        <v>0</v>
      </c>
      <c r="S3387" s="248">
        <f t="shared" si="521"/>
        <v>0</v>
      </c>
      <c r="T3387" s="248">
        <f t="shared" si="522"/>
        <v>0</v>
      </c>
      <c r="U3387" s="248">
        <f t="shared" si="523"/>
        <v>0</v>
      </c>
      <c r="V3387" s="13"/>
      <c r="W3387" s="7"/>
      <c r="AT3387" s="130"/>
      <c r="BF3387" s="33">
        <f t="shared" si="529"/>
        <v>41242</v>
      </c>
      <c r="BG3387" s="34">
        <f t="shared" si="524"/>
        <v>82.88000000000001</v>
      </c>
      <c r="BH3387" s="32">
        <f t="shared" si="525"/>
        <v>1</v>
      </c>
      <c r="BI3387" s="32">
        <f t="shared" si="526"/>
        <v>0</v>
      </c>
      <c r="BJ3387" s="69">
        <f t="shared" si="527"/>
        <v>0</v>
      </c>
      <c r="BK3387" s="158" t="str">
        <f t="shared" si="528"/>
        <v/>
      </c>
    </row>
    <row r="3388" spans="1:63" ht="12" customHeight="1" x14ac:dyDescent="0.2">
      <c r="A3388" s="8"/>
      <c r="B3388" s="7"/>
      <c r="C3388" s="7"/>
      <c r="D3388" s="7"/>
      <c r="E3388" s="7"/>
      <c r="F3388" s="7"/>
      <c r="G3388" s="7"/>
      <c r="H3388" s="7"/>
      <c r="I3388" s="10"/>
      <c r="J3388" s="25"/>
      <c r="K3388" s="250"/>
      <c r="L3388" s="31"/>
      <c r="M3388" s="9"/>
      <c r="N3388" s="11" t="s">
        <v>25</v>
      </c>
      <c r="O3388" s="39"/>
      <c r="P3388" s="47"/>
      <c r="Q3388" s="13"/>
      <c r="R3388" s="248">
        <f t="shared" si="520"/>
        <v>0</v>
      </c>
      <c r="S3388" s="248">
        <f t="shared" si="521"/>
        <v>0</v>
      </c>
      <c r="T3388" s="248">
        <f t="shared" si="522"/>
        <v>0</v>
      </c>
      <c r="U3388" s="248">
        <f t="shared" si="523"/>
        <v>0</v>
      </c>
      <c r="V3388" s="13"/>
      <c r="W3388" s="7"/>
      <c r="AT3388" s="130"/>
      <c r="BF3388" s="33">
        <f t="shared" si="529"/>
        <v>41242</v>
      </c>
      <c r="BG3388" s="34">
        <f t="shared" si="524"/>
        <v>82.88000000000001</v>
      </c>
      <c r="BH3388" s="32">
        <f t="shared" si="525"/>
        <v>1</v>
      </c>
      <c r="BI3388" s="32">
        <f t="shared" si="526"/>
        <v>0</v>
      </c>
      <c r="BJ3388" s="69">
        <f t="shared" si="527"/>
        <v>0</v>
      </c>
      <c r="BK3388" s="158" t="str">
        <f t="shared" si="528"/>
        <v/>
      </c>
    </row>
    <row r="3389" spans="1:63" ht="12" customHeight="1" x14ac:dyDescent="0.2">
      <c r="A3389" s="8"/>
      <c r="B3389" s="7"/>
      <c r="C3389" s="7"/>
      <c r="D3389" s="7"/>
      <c r="E3389" s="7"/>
      <c r="F3389" s="7"/>
      <c r="G3389" s="7"/>
      <c r="H3389" s="7"/>
      <c r="I3389" s="10"/>
      <c r="J3389" s="25"/>
      <c r="K3389" s="250"/>
      <c r="L3389" s="31"/>
      <c r="M3389" s="9"/>
      <c r="N3389" s="11" t="s">
        <v>25</v>
      </c>
      <c r="O3389" s="39"/>
      <c r="P3389" s="47"/>
      <c r="Q3389" s="13"/>
      <c r="R3389" s="248">
        <f t="shared" si="520"/>
        <v>0</v>
      </c>
      <c r="S3389" s="248">
        <f t="shared" si="521"/>
        <v>0</v>
      </c>
      <c r="T3389" s="248">
        <f t="shared" si="522"/>
        <v>0</v>
      </c>
      <c r="U3389" s="248">
        <f t="shared" si="523"/>
        <v>0</v>
      </c>
      <c r="V3389" s="13"/>
      <c r="W3389" s="7"/>
      <c r="AT3389" s="130"/>
      <c r="BF3389" s="33">
        <f t="shared" si="529"/>
        <v>41242</v>
      </c>
      <c r="BG3389" s="34">
        <f t="shared" si="524"/>
        <v>82.88000000000001</v>
      </c>
      <c r="BH3389" s="32">
        <f t="shared" si="525"/>
        <v>1</v>
      </c>
      <c r="BI3389" s="32">
        <f t="shared" si="526"/>
        <v>0</v>
      </c>
      <c r="BJ3389" s="69">
        <f t="shared" si="527"/>
        <v>0</v>
      </c>
      <c r="BK3389" s="158" t="str">
        <f t="shared" si="528"/>
        <v/>
      </c>
    </row>
    <row r="3390" spans="1:63" ht="12" customHeight="1" x14ac:dyDescent="0.2">
      <c r="A3390" s="8"/>
      <c r="B3390" s="7"/>
      <c r="C3390" s="7"/>
      <c r="D3390" s="7"/>
      <c r="E3390" s="7"/>
      <c r="F3390" s="7"/>
      <c r="G3390" s="7"/>
      <c r="H3390" s="7"/>
      <c r="I3390" s="10"/>
      <c r="J3390" s="25"/>
      <c r="K3390" s="250"/>
      <c r="L3390" s="31"/>
      <c r="M3390" s="9"/>
      <c r="N3390" s="11" t="s">
        <v>25</v>
      </c>
      <c r="O3390" s="39"/>
      <c r="P3390" s="47"/>
      <c r="Q3390" s="13"/>
      <c r="R3390" s="248">
        <f t="shared" si="520"/>
        <v>0</v>
      </c>
      <c r="S3390" s="248">
        <f t="shared" si="521"/>
        <v>0</v>
      </c>
      <c r="T3390" s="248">
        <f t="shared" si="522"/>
        <v>0</v>
      </c>
      <c r="U3390" s="248">
        <f t="shared" si="523"/>
        <v>0</v>
      </c>
      <c r="V3390" s="13"/>
      <c r="W3390" s="7"/>
      <c r="AT3390" s="130"/>
      <c r="BF3390" s="33">
        <f t="shared" si="529"/>
        <v>41242</v>
      </c>
      <c r="BG3390" s="34">
        <f t="shared" si="524"/>
        <v>82.88000000000001</v>
      </c>
      <c r="BH3390" s="32">
        <f t="shared" si="525"/>
        <v>1</v>
      </c>
      <c r="BI3390" s="32">
        <f t="shared" si="526"/>
        <v>0</v>
      </c>
      <c r="BJ3390" s="69">
        <f t="shared" si="527"/>
        <v>0</v>
      </c>
      <c r="BK3390" s="158" t="str">
        <f t="shared" si="528"/>
        <v/>
      </c>
    </row>
    <row r="3391" spans="1:63" ht="12" customHeight="1" x14ac:dyDescent="0.2">
      <c r="A3391" s="8"/>
      <c r="B3391" s="7"/>
      <c r="C3391" s="7"/>
      <c r="D3391" s="7"/>
      <c r="E3391" s="7"/>
      <c r="F3391" s="7"/>
      <c r="G3391" s="7"/>
      <c r="H3391" s="7"/>
      <c r="I3391" s="10"/>
      <c r="J3391" s="25"/>
      <c r="K3391" s="250"/>
      <c r="L3391" s="31"/>
      <c r="M3391" s="9"/>
      <c r="N3391" s="11" t="s">
        <v>25</v>
      </c>
      <c r="O3391" s="39"/>
      <c r="P3391" s="47"/>
      <c r="Q3391" s="13"/>
      <c r="R3391" s="248">
        <f t="shared" si="520"/>
        <v>0</v>
      </c>
      <c r="S3391" s="248">
        <f t="shared" si="521"/>
        <v>0</v>
      </c>
      <c r="T3391" s="248">
        <f t="shared" si="522"/>
        <v>0</v>
      </c>
      <c r="U3391" s="248">
        <f t="shared" si="523"/>
        <v>0</v>
      </c>
      <c r="V3391" s="13"/>
      <c r="W3391" s="7"/>
      <c r="AT3391" s="130"/>
      <c r="BF3391" s="33">
        <f t="shared" si="529"/>
        <v>41242</v>
      </c>
      <c r="BG3391" s="34">
        <f t="shared" si="524"/>
        <v>82.88000000000001</v>
      </c>
      <c r="BH3391" s="32">
        <f t="shared" si="525"/>
        <v>1</v>
      </c>
      <c r="BI3391" s="32">
        <f t="shared" si="526"/>
        <v>0</v>
      </c>
      <c r="BJ3391" s="69">
        <f t="shared" si="527"/>
        <v>0</v>
      </c>
      <c r="BK3391" s="158" t="str">
        <f t="shared" si="528"/>
        <v/>
      </c>
    </row>
    <row r="3392" spans="1:63" ht="12" customHeight="1" x14ac:dyDescent="0.2">
      <c r="A3392" s="8"/>
      <c r="B3392" s="7"/>
      <c r="C3392" s="7"/>
      <c r="D3392" s="7"/>
      <c r="E3392" s="7"/>
      <c r="F3392" s="7"/>
      <c r="G3392" s="7"/>
      <c r="H3392" s="7"/>
      <c r="I3392" s="10"/>
      <c r="J3392" s="25"/>
      <c r="K3392" s="250"/>
      <c r="L3392" s="31"/>
      <c r="M3392" s="9"/>
      <c r="N3392" s="11" t="s">
        <v>25</v>
      </c>
      <c r="O3392" s="39"/>
      <c r="P3392" s="47"/>
      <c r="Q3392" s="13"/>
      <c r="R3392" s="248">
        <f t="shared" si="520"/>
        <v>0</v>
      </c>
      <c r="S3392" s="248">
        <f t="shared" si="521"/>
        <v>0</v>
      </c>
      <c r="T3392" s="248">
        <f t="shared" si="522"/>
        <v>0</v>
      </c>
      <c r="U3392" s="248">
        <f t="shared" si="523"/>
        <v>0</v>
      </c>
      <c r="V3392" s="13"/>
      <c r="W3392" s="7"/>
      <c r="AT3392" s="130"/>
      <c r="BF3392" s="33">
        <f t="shared" si="529"/>
        <v>41242</v>
      </c>
      <c r="BG3392" s="34">
        <f t="shared" si="524"/>
        <v>82.88000000000001</v>
      </c>
      <c r="BH3392" s="32">
        <f t="shared" si="525"/>
        <v>1</v>
      </c>
      <c r="BI3392" s="32">
        <f t="shared" si="526"/>
        <v>0</v>
      </c>
      <c r="BJ3392" s="69">
        <f t="shared" si="527"/>
        <v>0</v>
      </c>
      <c r="BK3392" s="158" t="str">
        <f t="shared" si="528"/>
        <v/>
      </c>
    </row>
    <row r="3393" spans="1:63" ht="12" customHeight="1" x14ac:dyDescent="0.2">
      <c r="A3393" s="8"/>
      <c r="B3393" s="7"/>
      <c r="C3393" s="7"/>
      <c r="D3393" s="7"/>
      <c r="E3393" s="7"/>
      <c r="F3393" s="7"/>
      <c r="G3393" s="7"/>
      <c r="H3393" s="7"/>
      <c r="I3393" s="10"/>
      <c r="J3393" s="25"/>
      <c r="K3393" s="250"/>
      <c r="L3393" s="31"/>
      <c r="M3393" s="9"/>
      <c r="N3393" s="11" t="s">
        <v>25</v>
      </c>
      <c r="O3393" s="39"/>
      <c r="P3393" s="47"/>
      <c r="Q3393" s="13"/>
      <c r="R3393" s="248">
        <f t="shared" si="520"/>
        <v>0</v>
      </c>
      <c r="S3393" s="248">
        <f t="shared" si="521"/>
        <v>0</v>
      </c>
      <c r="T3393" s="248">
        <f t="shared" si="522"/>
        <v>0</v>
      </c>
      <c r="U3393" s="248">
        <f t="shared" si="523"/>
        <v>0</v>
      </c>
      <c r="V3393" s="13"/>
      <c r="W3393" s="7"/>
      <c r="AT3393" s="130"/>
      <c r="BF3393" s="33">
        <f t="shared" si="529"/>
        <v>41242</v>
      </c>
      <c r="BG3393" s="34">
        <f t="shared" si="524"/>
        <v>82.88000000000001</v>
      </c>
      <c r="BH3393" s="32">
        <f t="shared" si="525"/>
        <v>1</v>
      </c>
      <c r="BI3393" s="32">
        <f t="shared" si="526"/>
        <v>0</v>
      </c>
      <c r="BJ3393" s="69">
        <f t="shared" si="527"/>
        <v>0</v>
      </c>
      <c r="BK3393" s="158" t="str">
        <f t="shared" si="528"/>
        <v/>
      </c>
    </row>
    <row r="3394" spans="1:63" ht="12" customHeight="1" x14ac:dyDescent="0.2">
      <c r="A3394" s="8"/>
      <c r="B3394" s="7"/>
      <c r="C3394" s="7"/>
      <c r="D3394" s="7"/>
      <c r="E3394" s="7"/>
      <c r="F3394" s="7"/>
      <c r="G3394" s="7"/>
      <c r="H3394" s="7"/>
      <c r="I3394" s="10"/>
      <c r="J3394" s="25"/>
      <c r="K3394" s="250"/>
      <c r="L3394" s="31"/>
      <c r="M3394" s="9"/>
      <c r="N3394" s="11" t="s">
        <v>25</v>
      </c>
      <c r="O3394" s="39"/>
      <c r="P3394" s="47"/>
      <c r="Q3394" s="13"/>
      <c r="R3394" s="248">
        <f t="shared" si="520"/>
        <v>0</v>
      </c>
      <c r="S3394" s="248">
        <f t="shared" si="521"/>
        <v>0</v>
      </c>
      <c r="T3394" s="248">
        <f t="shared" si="522"/>
        <v>0</v>
      </c>
      <c r="U3394" s="248">
        <f t="shared" si="523"/>
        <v>0</v>
      </c>
      <c r="V3394" s="13"/>
      <c r="W3394" s="7"/>
      <c r="AT3394" s="130"/>
      <c r="BF3394" s="33">
        <f t="shared" si="529"/>
        <v>41242</v>
      </c>
      <c r="BG3394" s="34">
        <f t="shared" si="524"/>
        <v>82.88000000000001</v>
      </c>
      <c r="BH3394" s="32">
        <f t="shared" si="525"/>
        <v>1</v>
      </c>
      <c r="BI3394" s="32">
        <f t="shared" si="526"/>
        <v>0</v>
      </c>
      <c r="BJ3394" s="69">
        <f t="shared" si="527"/>
        <v>0</v>
      </c>
      <c r="BK3394" s="158" t="str">
        <f t="shared" si="528"/>
        <v/>
      </c>
    </row>
    <row r="3395" spans="1:63" ht="12" customHeight="1" x14ac:dyDescent="0.2">
      <c r="A3395" s="8"/>
      <c r="B3395" s="7"/>
      <c r="C3395" s="7"/>
      <c r="D3395" s="7"/>
      <c r="E3395" s="7"/>
      <c r="F3395" s="7"/>
      <c r="G3395" s="7"/>
      <c r="H3395" s="7"/>
      <c r="I3395" s="10"/>
      <c r="J3395" s="25"/>
      <c r="K3395" s="250"/>
      <c r="L3395" s="31"/>
      <c r="M3395" s="9"/>
      <c r="N3395" s="11" t="s">
        <v>25</v>
      </c>
      <c r="O3395" s="39"/>
      <c r="P3395" s="47"/>
      <c r="Q3395" s="13"/>
      <c r="R3395" s="248">
        <f t="shared" si="520"/>
        <v>0</v>
      </c>
      <c r="S3395" s="248">
        <f t="shared" si="521"/>
        <v>0</v>
      </c>
      <c r="T3395" s="248">
        <f t="shared" si="522"/>
        <v>0</v>
      </c>
      <c r="U3395" s="248">
        <f t="shared" si="523"/>
        <v>0</v>
      </c>
      <c r="V3395" s="13"/>
      <c r="W3395" s="7"/>
      <c r="AT3395" s="130"/>
      <c r="BF3395" s="33">
        <f t="shared" si="529"/>
        <v>41242</v>
      </c>
      <c r="BG3395" s="34">
        <f t="shared" si="524"/>
        <v>82.88000000000001</v>
      </c>
      <c r="BH3395" s="32">
        <f t="shared" si="525"/>
        <v>1</v>
      </c>
      <c r="BI3395" s="32">
        <f t="shared" si="526"/>
        <v>0</v>
      </c>
      <c r="BJ3395" s="69">
        <f t="shared" si="527"/>
        <v>0</v>
      </c>
      <c r="BK3395" s="158" t="str">
        <f t="shared" si="528"/>
        <v/>
      </c>
    </row>
    <row r="3396" spans="1:63" ht="12" customHeight="1" x14ac:dyDescent="0.2">
      <c r="A3396" s="8"/>
      <c r="B3396" s="7"/>
      <c r="C3396" s="7"/>
      <c r="D3396" s="7"/>
      <c r="E3396" s="7"/>
      <c r="F3396" s="7"/>
      <c r="G3396" s="7"/>
      <c r="H3396" s="7"/>
      <c r="I3396" s="10"/>
      <c r="J3396" s="25"/>
      <c r="K3396" s="250"/>
      <c r="L3396" s="31"/>
      <c r="M3396" s="9"/>
      <c r="N3396" s="11" t="s">
        <v>25</v>
      </c>
      <c r="O3396" s="39"/>
      <c r="P3396" s="47"/>
      <c r="Q3396" s="13"/>
      <c r="R3396" s="248">
        <f t="shared" si="520"/>
        <v>0</v>
      </c>
      <c r="S3396" s="248">
        <f t="shared" si="521"/>
        <v>0</v>
      </c>
      <c r="T3396" s="248">
        <f t="shared" si="522"/>
        <v>0</v>
      </c>
      <c r="U3396" s="248">
        <f t="shared" si="523"/>
        <v>0</v>
      </c>
      <c r="V3396" s="13"/>
      <c r="W3396" s="7"/>
      <c r="AT3396" s="130"/>
      <c r="BF3396" s="33">
        <f t="shared" si="529"/>
        <v>41242</v>
      </c>
      <c r="BG3396" s="34">
        <f t="shared" si="524"/>
        <v>82.88000000000001</v>
      </c>
      <c r="BH3396" s="32">
        <f t="shared" si="525"/>
        <v>1</v>
      </c>
      <c r="BI3396" s="32">
        <f t="shared" si="526"/>
        <v>0</v>
      </c>
      <c r="BJ3396" s="69">
        <f t="shared" si="527"/>
        <v>0</v>
      </c>
      <c r="BK3396" s="158" t="str">
        <f t="shared" si="528"/>
        <v/>
      </c>
    </row>
    <row r="3397" spans="1:63" ht="12" customHeight="1" x14ac:dyDescent="0.2">
      <c r="A3397" s="8"/>
      <c r="B3397" s="7"/>
      <c r="C3397" s="7"/>
      <c r="D3397" s="7"/>
      <c r="E3397" s="7"/>
      <c r="F3397" s="7"/>
      <c r="G3397" s="7"/>
      <c r="H3397" s="7"/>
      <c r="I3397" s="10"/>
      <c r="J3397" s="25"/>
      <c r="K3397" s="250"/>
      <c r="L3397" s="31"/>
      <c r="M3397" s="9"/>
      <c r="N3397" s="11" t="s">
        <v>25</v>
      </c>
      <c r="O3397" s="39"/>
      <c r="P3397" s="47"/>
      <c r="Q3397" s="13"/>
      <c r="R3397" s="248">
        <f t="shared" si="520"/>
        <v>0</v>
      </c>
      <c r="S3397" s="248">
        <f t="shared" si="521"/>
        <v>0</v>
      </c>
      <c r="T3397" s="248">
        <f t="shared" si="522"/>
        <v>0</v>
      </c>
      <c r="U3397" s="248">
        <f t="shared" si="523"/>
        <v>0</v>
      </c>
      <c r="V3397" s="13"/>
      <c r="W3397" s="7"/>
      <c r="AT3397" s="130"/>
      <c r="BF3397" s="33">
        <f t="shared" si="529"/>
        <v>41242</v>
      </c>
      <c r="BG3397" s="34">
        <f t="shared" si="524"/>
        <v>82.88000000000001</v>
      </c>
      <c r="BH3397" s="32">
        <f t="shared" si="525"/>
        <v>1</v>
      </c>
      <c r="BI3397" s="32">
        <f t="shared" si="526"/>
        <v>0</v>
      </c>
      <c r="BJ3397" s="69">
        <f t="shared" si="527"/>
        <v>0</v>
      </c>
      <c r="BK3397" s="158" t="str">
        <f t="shared" si="528"/>
        <v/>
      </c>
    </row>
    <row r="3398" spans="1:63" ht="12" customHeight="1" x14ac:dyDescent="0.2">
      <c r="A3398" s="8"/>
      <c r="B3398" s="7"/>
      <c r="C3398" s="7"/>
      <c r="D3398" s="7"/>
      <c r="E3398" s="7"/>
      <c r="F3398" s="7"/>
      <c r="G3398" s="7"/>
      <c r="H3398" s="7"/>
      <c r="I3398" s="10"/>
      <c r="J3398" s="25"/>
      <c r="K3398" s="250"/>
      <c r="L3398" s="31"/>
      <c r="M3398" s="9"/>
      <c r="N3398" s="11" t="s">
        <v>25</v>
      </c>
      <c r="O3398" s="39"/>
      <c r="P3398" s="47"/>
      <c r="Q3398" s="13"/>
      <c r="R3398" s="248">
        <f t="shared" si="520"/>
        <v>0</v>
      </c>
      <c r="S3398" s="248">
        <f t="shared" si="521"/>
        <v>0</v>
      </c>
      <c r="T3398" s="248">
        <f t="shared" si="522"/>
        <v>0</v>
      </c>
      <c r="U3398" s="248">
        <f t="shared" si="523"/>
        <v>0</v>
      </c>
      <c r="V3398" s="13"/>
      <c r="W3398" s="7"/>
      <c r="AT3398" s="130"/>
      <c r="BF3398" s="33">
        <f t="shared" si="529"/>
        <v>41242</v>
      </c>
      <c r="BG3398" s="34">
        <f t="shared" si="524"/>
        <v>82.88000000000001</v>
      </c>
      <c r="BH3398" s="32">
        <f t="shared" si="525"/>
        <v>1</v>
      </c>
      <c r="BI3398" s="32">
        <f t="shared" si="526"/>
        <v>0</v>
      </c>
      <c r="BJ3398" s="69">
        <f t="shared" si="527"/>
        <v>0</v>
      </c>
      <c r="BK3398" s="158" t="str">
        <f t="shared" si="528"/>
        <v/>
      </c>
    </row>
    <row r="3399" spans="1:63" ht="12" customHeight="1" x14ac:dyDescent="0.2">
      <c r="A3399" s="8"/>
      <c r="B3399" s="7"/>
      <c r="C3399" s="7"/>
      <c r="D3399" s="7"/>
      <c r="E3399" s="7"/>
      <c r="F3399" s="7"/>
      <c r="G3399" s="7"/>
      <c r="H3399" s="7"/>
      <c r="I3399" s="10"/>
      <c r="J3399" s="25"/>
      <c r="K3399" s="250"/>
      <c r="L3399" s="31"/>
      <c r="M3399" s="9"/>
      <c r="N3399" s="11" t="s">
        <v>25</v>
      </c>
      <c r="O3399" s="39"/>
      <c r="P3399" s="47"/>
      <c r="Q3399" s="13"/>
      <c r="R3399" s="248">
        <f t="shared" si="520"/>
        <v>0</v>
      </c>
      <c r="S3399" s="248">
        <f t="shared" si="521"/>
        <v>0</v>
      </c>
      <c r="T3399" s="248">
        <f t="shared" si="522"/>
        <v>0</v>
      </c>
      <c r="U3399" s="248">
        <f t="shared" si="523"/>
        <v>0</v>
      </c>
      <c r="V3399" s="13"/>
      <c r="W3399" s="7"/>
      <c r="AT3399" s="130"/>
      <c r="BF3399" s="33">
        <f t="shared" si="529"/>
        <v>41242</v>
      </c>
      <c r="BG3399" s="34">
        <f t="shared" si="524"/>
        <v>82.88000000000001</v>
      </c>
      <c r="BH3399" s="32">
        <f t="shared" si="525"/>
        <v>1</v>
      </c>
      <c r="BI3399" s="32">
        <f t="shared" si="526"/>
        <v>0</v>
      </c>
      <c r="BJ3399" s="69">
        <f t="shared" si="527"/>
        <v>0</v>
      </c>
      <c r="BK3399" s="158" t="str">
        <f t="shared" si="528"/>
        <v/>
      </c>
    </row>
    <row r="3400" spans="1:63" ht="12" customHeight="1" x14ac:dyDescent="0.2">
      <c r="A3400" s="8"/>
      <c r="B3400" s="7"/>
      <c r="C3400" s="7"/>
      <c r="D3400" s="7"/>
      <c r="E3400" s="7"/>
      <c r="F3400" s="7"/>
      <c r="G3400" s="7"/>
      <c r="H3400" s="7"/>
      <c r="I3400" s="10"/>
      <c r="J3400" s="25"/>
      <c r="K3400" s="250"/>
      <c r="L3400" s="31"/>
      <c r="M3400" s="9"/>
      <c r="N3400" s="11" t="s">
        <v>25</v>
      </c>
      <c r="O3400" s="39"/>
      <c r="P3400" s="47"/>
      <c r="Q3400" s="13"/>
      <c r="R3400" s="248">
        <f t="shared" si="520"/>
        <v>0</v>
      </c>
      <c r="S3400" s="248">
        <f t="shared" si="521"/>
        <v>0</v>
      </c>
      <c r="T3400" s="248">
        <f t="shared" si="522"/>
        <v>0</v>
      </c>
      <c r="U3400" s="248">
        <f t="shared" si="523"/>
        <v>0</v>
      </c>
      <c r="V3400" s="13"/>
      <c r="W3400" s="7"/>
      <c r="AT3400" s="130"/>
      <c r="BF3400" s="33">
        <f t="shared" si="529"/>
        <v>41242</v>
      </c>
      <c r="BG3400" s="34">
        <f t="shared" si="524"/>
        <v>82.88000000000001</v>
      </c>
      <c r="BH3400" s="32">
        <f t="shared" si="525"/>
        <v>1</v>
      </c>
      <c r="BI3400" s="32">
        <f t="shared" si="526"/>
        <v>0</v>
      </c>
      <c r="BJ3400" s="69">
        <f t="shared" si="527"/>
        <v>0</v>
      </c>
      <c r="BK3400" s="158" t="str">
        <f t="shared" si="528"/>
        <v/>
      </c>
    </row>
    <row r="3401" spans="1:63" ht="12" customHeight="1" x14ac:dyDescent="0.2">
      <c r="A3401" s="8"/>
      <c r="B3401" s="7"/>
      <c r="C3401" s="7"/>
      <c r="D3401" s="7"/>
      <c r="E3401" s="7"/>
      <c r="F3401" s="7"/>
      <c r="G3401" s="7"/>
      <c r="H3401" s="7"/>
      <c r="I3401" s="10"/>
      <c r="J3401" s="25"/>
      <c r="K3401" s="250"/>
      <c r="L3401" s="31"/>
      <c r="M3401" s="9"/>
      <c r="N3401" s="11" t="s">
        <v>25</v>
      </c>
      <c r="O3401" s="39"/>
      <c r="P3401" s="47"/>
      <c r="Q3401" s="13"/>
      <c r="R3401" s="248">
        <f t="shared" si="520"/>
        <v>0</v>
      </c>
      <c r="S3401" s="248">
        <f t="shared" si="521"/>
        <v>0</v>
      </c>
      <c r="T3401" s="248">
        <f t="shared" si="522"/>
        <v>0</v>
      </c>
      <c r="U3401" s="248">
        <f t="shared" si="523"/>
        <v>0</v>
      </c>
      <c r="V3401" s="13"/>
      <c r="W3401" s="7"/>
      <c r="AT3401" s="130"/>
      <c r="BF3401" s="33">
        <f t="shared" si="529"/>
        <v>41242</v>
      </c>
      <c r="BG3401" s="34">
        <f t="shared" si="524"/>
        <v>82.88000000000001</v>
      </c>
      <c r="BH3401" s="32">
        <f t="shared" si="525"/>
        <v>1</v>
      </c>
      <c r="BI3401" s="32">
        <f t="shared" si="526"/>
        <v>0</v>
      </c>
      <c r="BJ3401" s="69">
        <f t="shared" si="527"/>
        <v>0</v>
      </c>
      <c r="BK3401" s="158" t="str">
        <f t="shared" si="528"/>
        <v/>
      </c>
    </row>
    <row r="3402" spans="1:63" ht="12" customHeight="1" x14ac:dyDescent="0.2">
      <c r="A3402" s="8"/>
      <c r="B3402" s="7"/>
      <c r="C3402" s="7"/>
      <c r="D3402" s="7"/>
      <c r="E3402" s="7"/>
      <c r="F3402" s="7"/>
      <c r="G3402" s="7"/>
      <c r="H3402" s="7"/>
      <c r="I3402" s="10"/>
      <c r="J3402" s="25"/>
      <c r="K3402" s="250"/>
      <c r="L3402" s="31"/>
      <c r="M3402" s="9"/>
      <c r="N3402" s="11" t="s">
        <v>25</v>
      </c>
      <c r="O3402" s="39"/>
      <c r="P3402" s="47"/>
      <c r="Q3402" s="13"/>
      <c r="R3402" s="248">
        <f t="shared" si="520"/>
        <v>0</v>
      </c>
      <c r="S3402" s="248">
        <f t="shared" si="521"/>
        <v>0</v>
      </c>
      <c r="T3402" s="248">
        <f t="shared" si="522"/>
        <v>0</v>
      </c>
      <c r="U3402" s="248">
        <f t="shared" si="523"/>
        <v>0</v>
      </c>
      <c r="V3402" s="13"/>
      <c r="W3402" s="7"/>
      <c r="AT3402" s="130"/>
      <c r="BF3402" s="33">
        <f t="shared" si="529"/>
        <v>41242</v>
      </c>
      <c r="BG3402" s="34">
        <f t="shared" si="524"/>
        <v>82.88000000000001</v>
      </c>
      <c r="BH3402" s="32">
        <f t="shared" si="525"/>
        <v>1</v>
      </c>
      <c r="BI3402" s="32">
        <f t="shared" si="526"/>
        <v>0</v>
      </c>
      <c r="BJ3402" s="69">
        <f t="shared" si="527"/>
        <v>0</v>
      </c>
      <c r="BK3402" s="158" t="str">
        <f t="shared" si="528"/>
        <v/>
      </c>
    </row>
    <row r="3403" spans="1:63" ht="12" customHeight="1" x14ac:dyDescent="0.2">
      <c r="A3403" s="8"/>
      <c r="B3403" s="7"/>
      <c r="C3403" s="7"/>
      <c r="D3403" s="7"/>
      <c r="E3403" s="7"/>
      <c r="F3403" s="7"/>
      <c r="G3403" s="7"/>
      <c r="H3403" s="7"/>
      <c r="I3403" s="10"/>
      <c r="J3403" s="25"/>
      <c r="K3403" s="250"/>
      <c r="L3403" s="31"/>
      <c r="M3403" s="9"/>
      <c r="N3403" s="11" t="s">
        <v>25</v>
      </c>
      <c r="O3403" s="39"/>
      <c r="P3403" s="47"/>
      <c r="Q3403" s="13"/>
      <c r="R3403" s="248">
        <f t="shared" ref="R3403:R3466" si="530">IF(N3403&lt;&gt;"M",ROUND(IF(M3403&lt;&gt;"Y",IF(P3403&lt;&gt;"Y",K3403,K3403*(BH3403-1)),0),ROUNDING),"")</f>
        <v>0</v>
      </c>
      <c r="S3403" s="248">
        <f t="shared" ref="S3403:S3466" si="531">IF(N3403&lt;&gt;"M",ROUND(IF(O3403&gt;0,IF(M3403="Y",BI3403*(1-O3403),IF(BI3403&gt;R3403,R3403 + (BI3403 - R3403)*(1-O3403),BI3403)),BI3403),ROUNDING),"")</f>
        <v>0</v>
      </c>
      <c r="T3403" s="248">
        <f t="shared" ref="T3403:T3466" si="532">IF(N3403&lt;&gt;"M",ROUND(IF(O3403&gt;0,IF(M3403="Y",BJ3403*(1-O3403),IF(BJ3403&gt;R3403,R3403 + (BJ3403 - R3403)*(1-O3403),BJ3403)),BJ3403),ROUNDING),"")</f>
        <v>0</v>
      </c>
      <c r="U3403" s="248">
        <f t="shared" ref="U3403:U3466" si="533">IF(N3403&lt;&gt;"M",ROUND(IF(OR(N3403="P",N3403=""),0,IF(OR(M3403="N",M3403=""),T3403-R3403,T3403)),ROUNDING),"")</f>
        <v>0</v>
      </c>
      <c r="V3403" s="13"/>
      <c r="W3403" s="7"/>
      <c r="AT3403" s="130"/>
      <c r="BF3403" s="33">
        <f t="shared" si="529"/>
        <v>41242</v>
      </c>
      <c r="BG3403" s="34">
        <f t="shared" ref="BG3403:BG3466" si="534">IF(N3403&lt;&gt;"M",BG3402+U3403,BG3402)</f>
        <v>82.88000000000001</v>
      </c>
      <c r="BH3403" s="32">
        <f t="shared" ref="BH3403:BH3466" si="535">IF(L3403&lt;&gt;"",IF(ODDS_TYPE=1,L3403,IF(ODDS_TYPE=2,IF(L3403&gt;0,1+L3403/100,IF(L3403&lt;0,1-100/L3403,1)),IF(ODDS_TYPE=3,1+L3403,IF(ODDS_TYPE=4,1+L3403,IF(ODDS_TYPE=5,IF(L3403&gt;0,1+L3403,1-1/L3403),IF(ODDS_TYPE=6,IF(L3403&gt;=0,L3403+1,1-1/L3403),1)))))),1)</f>
        <v>1</v>
      </c>
      <c r="BI3403" s="32">
        <f t="shared" ref="BI3403:BI3466" si="536">IF(P3403&lt;&gt;"Y",IF(M3403&lt;&gt;"Y",K3403*BH3403,K3403*BH3403 - K3403),IF(M3403&lt;&gt;"Y",K3403*BH3403,K3403))</f>
        <v>0</v>
      </c>
      <c r="BJ3403" s="69">
        <f t="shared" ref="BJ3403:BJ3466" si="537">IF(P3403&lt;&gt;"Y",
IF(M3403&lt;&gt;"Y",
IF(N3403="Y",K3403*BH3403,IF(N3403="P",0,IF(OR(N3403="R",N3403="PU"),K3403,IF(N3403="H",K3403*BH3403*0.5,IF(N3403="HW",K3403*0.5*(1 + BH3403),IF(N3403="HL",K3403*0.5,0)))))),
IF(N3403="Y",K3403*BH3403 - K3403,IF(N3403="P",0,IF(OR(N3403="R",N3403="PU"),0,IF(N3403="H",IF(BH3403&gt;2,0.5*K3403*BH3403 - K3403,0),IF(N3403="HW",K3403*0.5*(1 + BH3403) - K3403,IF(N3403="HL",0,0))))))),
IF(M3403&lt;&gt;"Y",
IF(N3403="Y",K3403*BH3403,IF(N3403="P",0,IF(OR(N3403="R",N3403="PU"),K3403*(BH3403-1),IF(N3403="H",K3403*BH3403*0.5,IF(N3403="HW",K3403*(BH3403-1)*0.5,IF(N3403="HL",K3403*BH3403 - K3403*0.5,0)))))),
IF(N3403="Y",K3403,IF(N3403="P",0,IF(OR(N3403="R",N3403="PU"),0,IF(N3403="H",IF(BH3403&lt;2,K3403*BH3403*0.5 - K3403*(BH3403-1),0),IF(N3403="HW",0,IF(N3403="HL",K3403*0.5,0)))))))
)</f>
        <v>0</v>
      </c>
      <c r="BK3403" s="158" t="str">
        <f t="shared" ref="BK3403:BK3466" si="538">IF(FILT_M=1,IF(LEN(C3403)&gt;0,C3403,""),IF(FILT_M=2,IF(LEN(E3403)&gt;0,E3403,""),IF(FILT_M=3,IF(LEN(F3403)&gt;0,F3403,""),IF(FILT_M=4,IF(LEN(G3403)&gt;0,G3403,""),""))))</f>
        <v/>
      </c>
    </row>
    <row r="3404" spans="1:63" ht="12" customHeight="1" x14ac:dyDescent="0.2">
      <c r="A3404" s="8"/>
      <c r="B3404" s="7"/>
      <c r="C3404" s="7"/>
      <c r="D3404" s="7"/>
      <c r="E3404" s="7"/>
      <c r="F3404" s="7"/>
      <c r="G3404" s="7"/>
      <c r="H3404" s="7"/>
      <c r="I3404" s="10"/>
      <c r="J3404" s="25"/>
      <c r="K3404" s="250"/>
      <c r="L3404" s="31"/>
      <c r="M3404" s="9"/>
      <c r="N3404" s="11" t="s">
        <v>25</v>
      </c>
      <c r="O3404" s="39"/>
      <c r="P3404" s="47"/>
      <c r="Q3404" s="13"/>
      <c r="R3404" s="248">
        <f t="shared" si="530"/>
        <v>0</v>
      </c>
      <c r="S3404" s="248">
        <f t="shared" si="531"/>
        <v>0</v>
      </c>
      <c r="T3404" s="248">
        <f t="shared" si="532"/>
        <v>0</v>
      </c>
      <c r="U3404" s="248">
        <f t="shared" si="533"/>
        <v>0</v>
      </c>
      <c r="V3404" s="13"/>
      <c r="W3404" s="7"/>
      <c r="AT3404" s="130"/>
      <c r="BF3404" s="33">
        <f t="shared" ref="BF3404:BF3467" si="539">IF(A3404&gt;2,A3404,BF3403)</f>
        <v>41242</v>
      </c>
      <c r="BG3404" s="34">
        <f t="shared" si="534"/>
        <v>82.88000000000001</v>
      </c>
      <c r="BH3404" s="32">
        <f t="shared" si="535"/>
        <v>1</v>
      </c>
      <c r="BI3404" s="32">
        <f t="shared" si="536"/>
        <v>0</v>
      </c>
      <c r="BJ3404" s="69">
        <f t="shared" si="537"/>
        <v>0</v>
      </c>
      <c r="BK3404" s="158" t="str">
        <f t="shared" si="538"/>
        <v/>
      </c>
    </row>
    <row r="3405" spans="1:63" ht="12" customHeight="1" x14ac:dyDescent="0.2">
      <c r="A3405" s="8"/>
      <c r="B3405" s="7"/>
      <c r="C3405" s="7"/>
      <c r="D3405" s="7"/>
      <c r="E3405" s="7"/>
      <c r="F3405" s="7"/>
      <c r="G3405" s="7"/>
      <c r="H3405" s="7"/>
      <c r="I3405" s="10"/>
      <c r="J3405" s="25"/>
      <c r="K3405" s="250"/>
      <c r="L3405" s="31"/>
      <c r="M3405" s="9"/>
      <c r="N3405" s="11" t="s">
        <v>25</v>
      </c>
      <c r="O3405" s="39"/>
      <c r="P3405" s="47"/>
      <c r="Q3405" s="13"/>
      <c r="R3405" s="248">
        <f t="shared" si="530"/>
        <v>0</v>
      </c>
      <c r="S3405" s="248">
        <f t="shared" si="531"/>
        <v>0</v>
      </c>
      <c r="T3405" s="248">
        <f t="shared" si="532"/>
        <v>0</v>
      </c>
      <c r="U3405" s="248">
        <f t="shared" si="533"/>
        <v>0</v>
      </c>
      <c r="V3405" s="13"/>
      <c r="W3405" s="7"/>
      <c r="AT3405" s="130"/>
      <c r="BF3405" s="33">
        <f t="shared" si="539"/>
        <v>41242</v>
      </c>
      <c r="BG3405" s="34">
        <f t="shared" si="534"/>
        <v>82.88000000000001</v>
      </c>
      <c r="BH3405" s="32">
        <f t="shared" si="535"/>
        <v>1</v>
      </c>
      <c r="BI3405" s="32">
        <f t="shared" si="536"/>
        <v>0</v>
      </c>
      <c r="BJ3405" s="69">
        <f t="shared" si="537"/>
        <v>0</v>
      </c>
      <c r="BK3405" s="158" t="str">
        <f t="shared" si="538"/>
        <v/>
      </c>
    </row>
    <row r="3406" spans="1:63" ht="12" customHeight="1" x14ac:dyDescent="0.2">
      <c r="A3406" s="8"/>
      <c r="B3406" s="7"/>
      <c r="C3406" s="7"/>
      <c r="D3406" s="7"/>
      <c r="E3406" s="7"/>
      <c r="F3406" s="7"/>
      <c r="G3406" s="7"/>
      <c r="H3406" s="7"/>
      <c r="I3406" s="10"/>
      <c r="J3406" s="25"/>
      <c r="K3406" s="250"/>
      <c r="L3406" s="31"/>
      <c r="M3406" s="9"/>
      <c r="N3406" s="11" t="s">
        <v>25</v>
      </c>
      <c r="O3406" s="39"/>
      <c r="P3406" s="47"/>
      <c r="Q3406" s="13"/>
      <c r="R3406" s="248">
        <f t="shared" si="530"/>
        <v>0</v>
      </c>
      <c r="S3406" s="248">
        <f t="shared" si="531"/>
        <v>0</v>
      </c>
      <c r="T3406" s="248">
        <f t="shared" si="532"/>
        <v>0</v>
      </c>
      <c r="U3406" s="248">
        <f t="shared" si="533"/>
        <v>0</v>
      </c>
      <c r="V3406" s="13"/>
      <c r="W3406" s="7"/>
      <c r="AT3406" s="130"/>
      <c r="BF3406" s="33">
        <f t="shared" si="539"/>
        <v>41242</v>
      </c>
      <c r="BG3406" s="34">
        <f t="shared" si="534"/>
        <v>82.88000000000001</v>
      </c>
      <c r="BH3406" s="32">
        <f t="shared" si="535"/>
        <v>1</v>
      </c>
      <c r="BI3406" s="32">
        <f t="shared" si="536"/>
        <v>0</v>
      </c>
      <c r="BJ3406" s="69">
        <f t="shared" si="537"/>
        <v>0</v>
      </c>
      <c r="BK3406" s="158" t="str">
        <f t="shared" si="538"/>
        <v/>
      </c>
    </row>
    <row r="3407" spans="1:63" ht="12" customHeight="1" x14ac:dyDescent="0.2">
      <c r="A3407" s="8"/>
      <c r="B3407" s="7"/>
      <c r="C3407" s="7"/>
      <c r="D3407" s="7"/>
      <c r="E3407" s="7"/>
      <c r="F3407" s="7"/>
      <c r="G3407" s="7"/>
      <c r="H3407" s="7"/>
      <c r="I3407" s="10"/>
      <c r="J3407" s="25"/>
      <c r="K3407" s="250"/>
      <c r="L3407" s="31"/>
      <c r="M3407" s="9"/>
      <c r="N3407" s="11" t="s">
        <v>25</v>
      </c>
      <c r="O3407" s="39"/>
      <c r="P3407" s="47"/>
      <c r="Q3407" s="13"/>
      <c r="R3407" s="248">
        <f t="shared" si="530"/>
        <v>0</v>
      </c>
      <c r="S3407" s="248">
        <f t="shared" si="531"/>
        <v>0</v>
      </c>
      <c r="T3407" s="248">
        <f t="shared" si="532"/>
        <v>0</v>
      </c>
      <c r="U3407" s="248">
        <f t="shared" si="533"/>
        <v>0</v>
      </c>
      <c r="V3407" s="13"/>
      <c r="W3407" s="7"/>
      <c r="AT3407" s="130"/>
      <c r="BF3407" s="33">
        <f t="shared" si="539"/>
        <v>41242</v>
      </c>
      <c r="BG3407" s="34">
        <f t="shared" si="534"/>
        <v>82.88000000000001</v>
      </c>
      <c r="BH3407" s="32">
        <f t="shared" si="535"/>
        <v>1</v>
      </c>
      <c r="BI3407" s="32">
        <f t="shared" si="536"/>
        <v>0</v>
      </c>
      <c r="BJ3407" s="69">
        <f t="shared" si="537"/>
        <v>0</v>
      </c>
      <c r="BK3407" s="158" t="str">
        <f t="shared" si="538"/>
        <v/>
      </c>
    </row>
    <row r="3408" spans="1:63" ht="12" customHeight="1" x14ac:dyDescent="0.2">
      <c r="A3408" s="8"/>
      <c r="B3408" s="7"/>
      <c r="C3408" s="7"/>
      <c r="D3408" s="7"/>
      <c r="E3408" s="7"/>
      <c r="F3408" s="7"/>
      <c r="G3408" s="7"/>
      <c r="H3408" s="7"/>
      <c r="I3408" s="10"/>
      <c r="J3408" s="25"/>
      <c r="K3408" s="250"/>
      <c r="L3408" s="31"/>
      <c r="M3408" s="9"/>
      <c r="N3408" s="11" t="s">
        <v>25</v>
      </c>
      <c r="O3408" s="39"/>
      <c r="P3408" s="47"/>
      <c r="Q3408" s="13"/>
      <c r="R3408" s="248">
        <f t="shared" si="530"/>
        <v>0</v>
      </c>
      <c r="S3408" s="248">
        <f t="shared" si="531"/>
        <v>0</v>
      </c>
      <c r="T3408" s="248">
        <f t="shared" si="532"/>
        <v>0</v>
      </c>
      <c r="U3408" s="248">
        <f t="shared" si="533"/>
        <v>0</v>
      </c>
      <c r="V3408" s="13"/>
      <c r="W3408" s="7"/>
      <c r="AT3408" s="130"/>
      <c r="BF3408" s="33">
        <f t="shared" si="539"/>
        <v>41242</v>
      </c>
      <c r="BG3408" s="34">
        <f t="shared" si="534"/>
        <v>82.88000000000001</v>
      </c>
      <c r="BH3408" s="32">
        <f t="shared" si="535"/>
        <v>1</v>
      </c>
      <c r="BI3408" s="32">
        <f t="shared" si="536"/>
        <v>0</v>
      </c>
      <c r="BJ3408" s="69">
        <f t="shared" si="537"/>
        <v>0</v>
      </c>
      <c r="BK3408" s="158" t="str">
        <f t="shared" si="538"/>
        <v/>
      </c>
    </row>
    <row r="3409" spans="1:63" ht="12" customHeight="1" x14ac:dyDescent="0.2">
      <c r="A3409" s="8"/>
      <c r="B3409" s="7"/>
      <c r="C3409" s="7"/>
      <c r="D3409" s="7"/>
      <c r="E3409" s="7"/>
      <c r="F3409" s="7"/>
      <c r="G3409" s="7"/>
      <c r="H3409" s="7"/>
      <c r="I3409" s="10"/>
      <c r="J3409" s="25"/>
      <c r="K3409" s="250"/>
      <c r="L3409" s="31"/>
      <c r="M3409" s="9"/>
      <c r="N3409" s="11" t="s">
        <v>25</v>
      </c>
      <c r="O3409" s="39"/>
      <c r="P3409" s="47"/>
      <c r="Q3409" s="13"/>
      <c r="R3409" s="248">
        <f t="shared" si="530"/>
        <v>0</v>
      </c>
      <c r="S3409" s="248">
        <f t="shared" si="531"/>
        <v>0</v>
      </c>
      <c r="T3409" s="248">
        <f t="shared" si="532"/>
        <v>0</v>
      </c>
      <c r="U3409" s="248">
        <f t="shared" si="533"/>
        <v>0</v>
      </c>
      <c r="V3409" s="13"/>
      <c r="W3409" s="7"/>
      <c r="AT3409" s="130"/>
      <c r="BF3409" s="33">
        <f t="shared" si="539"/>
        <v>41242</v>
      </c>
      <c r="BG3409" s="34">
        <f t="shared" si="534"/>
        <v>82.88000000000001</v>
      </c>
      <c r="BH3409" s="32">
        <f t="shared" si="535"/>
        <v>1</v>
      </c>
      <c r="BI3409" s="32">
        <f t="shared" si="536"/>
        <v>0</v>
      </c>
      <c r="BJ3409" s="69">
        <f t="shared" si="537"/>
        <v>0</v>
      </c>
      <c r="BK3409" s="158" t="str">
        <f t="shared" si="538"/>
        <v/>
      </c>
    </row>
    <row r="3410" spans="1:63" ht="12" customHeight="1" x14ac:dyDescent="0.2">
      <c r="A3410" s="8"/>
      <c r="B3410" s="7"/>
      <c r="C3410" s="7"/>
      <c r="D3410" s="7"/>
      <c r="E3410" s="7"/>
      <c r="F3410" s="7"/>
      <c r="G3410" s="7"/>
      <c r="H3410" s="7"/>
      <c r="I3410" s="10"/>
      <c r="J3410" s="25"/>
      <c r="K3410" s="250"/>
      <c r="L3410" s="31"/>
      <c r="M3410" s="9"/>
      <c r="N3410" s="11" t="s">
        <v>25</v>
      </c>
      <c r="O3410" s="39"/>
      <c r="P3410" s="47"/>
      <c r="Q3410" s="13"/>
      <c r="R3410" s="248">
        <f t="shared" si="530"/>
        <v>0</v>
      </c>
      <c r="S3410" s="248">
        <f t="shared" si="531"/>
        <v>0</v>
      </c>
      <c r="T3410" s="248">
        <f t="shared" si="532"/>
        <v>0</v>
      </c>
      <c r="U3410" s="248">
        <f t="shared" si="533"/>
        <v>0</v>
      </c>
      <c r="V3410" s="13"/>
      <c r="W3410" s="7"/>
      <c r="AT3410" s="130"/>
      <c r="BF3410" s="33">
        <f t="shared" si="539"/>
        <v>41242</v>
      </c>
      <c r="BG3410" s="34">
        <f t="shared" si="534"/>
        <v>82.88000000000001</v>
      </c>
      <c r="BH3410" s="32">
        <f t="shared" si="535"/>
        <v>1</v>
      </c>
      <c r="BI3410" s="32">
        <f t="shared" si="536"/>
        <v>0</v>
      </c>
      <c r="BJ3410" s="69">
        <f t="shared" si="537"/>
        <v>0</v>
      </c>
      <c r="BK3410" s="158" t="str">
        <f t="shared" si="538"/>
        <v/>
      </c>
    </row>
    <row r="3411" spans="1:63" ht="12" customHeight="1" x14ac:dyDescent="0.2">
      <c r="A3411" s="8"/>
      <c r="B3411" s="7"/>
      <c r="C3411" s="7"/>
      <c r="D3411" s="7"/>
      <c r="E3411" s="7"/>
      <c r="F3411" s="7"/>
      <c r="G3411" s="7"/>
      <c r="H3411" s="7"/>
      <c r="I3411" s="10"/>
      <c r="J3411" s="25"/>
      <c r="K3411" s="250"/>
      <c r="L3411" s="31"/>
      <c r="M3411" s="9"/>
      <c r="N3411" s="11" t="s">
        <v>25</v>
      </c>
      <c r="O3411" s="39"/>
      <c r="P3411" s="47"/>
      <c r="Q3411" s="13"/>
      <c r="R3411" s="248">
        <f t="shared" si="530"/>
        <v>0</v>
      </c>
      <c r="S3411" s="248">
        <f t="shared" si="531"/>
        <v>0</v>
      </c>
      <c r="T3411" s="248">
        <f t="shared" si="532"/>
        <v>0</v>
      </c>
      <c r="U3411" s="248">
        <f t="shared" si="533"/>
        <v>0</v>
      </c>
      <c r="V3411" s="13"/>
      <c r="W3411" s="7"/>
      <c r="AT3411" s="130"/>
      <c r="BF3411" s="33">
        <f t="shared" si="539"/>
        <v>41242</v>
      </c>
      <c r="BG3411" s="34">
        <f t="shared" si="534"/>
        <v>82.88000000000001</v>
      </c>
      <c r="BH3411" s="32">
        <f t="shared" si="535"/>
        <v>1</v>
      </c>
      <c r="BI3411" s="32">
        <f t="shared" si="536"/>
        <v>0</v>
      </c>
      <c r="BJ3411" s="69">
        <f t="shared" si="537"/>
        <v>0</v>
      </c>
      <c r="BK3411" s="158" t="str">
        <f t="shared" si="538"/>
        <v/>
      </c>
    </row>
    <row r="3412" spans="1:63" ht="12" customHeight="1" x14ac:dyDescent="0.2">
      <c r="A3412" s="8"/>
      <c r="B3412" s="7"/>
      <c r="C3412" s="7"/>
      <c r="D3412" s="7"/>
      <c r="E3412" s="7"/>
      <c r="F3412" s="7"/>
      <c r="G3412" s="7"/>
      <c r="H3412" s="7"/>
      <c r="I3412" s="10"/>
      <c r="J3412" s="25"/>
      <c r="K3412" s="250"/>
      <c r="L3412" s="31"/>
      <c r="M3412" s="9"/>
      <c r="N3412" s="11" t="s">
        <v>25</v>
      </c>
      <c r="O3412" s="39"/>
      <c r="P3412" s="47"/>
      <c r="Q3412" s="13"/>
      <c r="R3412" s="248">
        <f t="shared" si="530"/>
        <v>0</v>
      </c>
      <c r="S3412" s="248">
        <f t="shared" si="531"/>
        <v>0</v>
      </c>
      <c r="T3412" s="248">
        <f t="shared" si="532"/>
        <v>0</v>
      </c>
      <c r="U3412" s="248">
        <f t="shared" si="533"/>
        <v>0</v>
      </c>
      <c r="V3412" s="13"/>
      <c r="W3412" s="7"/>
      <c r="AT3412" s="130"/>
      <c r="BF3412" s="33">
        <f t="shared" si="539"/>
        <v>41242</v>
      </c>
      <c r="BG3412" s="34">
        <f t="shared" si="534"/>
        <v>82.88000000000001</v>
      </c>
      <c r="BH3412" s="32">
        <f t="shared" si="535"/>
        <v>1</v>
      </c>
      <c r="BI3412" s="32">
        <f t="shared" si="536"/>
        <v>0</v>
      </c>
      <c r="BJ3412" s="69">
        <f t="shared" si="537"/>
        <v>0</v>
      </c>
      <c r="BK3412" s="158" t="str">
        <f t="shared" si="538"/>
        <v/>
      </c>
    </row>
    <row r="3413" spans="1:63" ht="12" customHeight="1" x14ac:dyDescent="0.2">
      <c r="A3413" s="8"/>
      <c r="B3413" s="7"/>
      <c r="C3413" s="7"/>
      <c r="D3413" s="7"/>
      <c r="E3413" s="7"/>
      <c r="F3413" s="7"/>
      <c r="G3413" s="7"/>
      <c r="H3413" s="7"/>
      <c r="I3413" s="10"/>
      <c r="J3413" s="25"/>
      <c r="K3413" s="250"/>
      <c r="L3413" s="31"/>
      <c r="M3413" s="9"/>
      <c r="N3413" s="11" t="s">
        <v>25</v>
      </c>
      <c r="O3413" s="39"/>
      <c r="P3413" s="47"/>
      <c r="Q3413" s="13"/>
      <c r="R3413" s="248">
        <f t="shared" si="530"/>
        <v>0</v>
      </c>
      <c r="S3413" s="248">
        <f t="shared" si="531"/>
        <v>0</v>
      </c>
      <c r="T3413" s="248">
        <f t="shared" si="532"/>
        <v>0</v>
      </c>
      <c r="U3413" s="248">
        <f t="shared" si="533"/>
        <v>0</v>
      </c>
      <c r="V3413" s="13"/>
      <c r="W3413" s="7"/>
      <c r="AT3413" s="130"/>
      <c r="BF3413" s="33">
        <f t="shared" si="539"/>
        <v>41242</v>
      </c>
      <c r="BG3413" s="34">
        <f t="shared" si="534"/>
        <v>82.88000000000001</v>
      </c>
      <c r="BH3413" s="32">
        <f t="shared" si="535"/>
        <v>1</v>
      </c>
      <c r="BI3413" s="32">
        <f t="shared" si="536"/>
        <v>0</v>
      </c>
      <c r="BJ3413" s="69">
        <f t="shared" si="537"/>
        <v>0</v>
      </c>
      <c r="BK3413" s="158" t="str">
        <f t="shared" si="538"/>
        <v/>
      </c>
    </row>
    <row r="3414" spans="1:63" ht="12" customHeight="1" x14ac:dyDescent="0.2">
      <c r="A3414" s="8"/>
      <c r="B3414" s="7"/>
      <c r="C3414" s="7"/>
      <c r="D3414" s="7"/>
      <c r="E3414" s="7"/>
      <c r="F3414" s="7"/>
      <c r="G3414" s="7"/>
      <c r="H3414" s="7"/>
      <c r="I3414" s="10"/>
      <c r="J3414" s="25"/>
      <c r="K3414" s="250"/>
      <c r="L3414" s="31"/>
      <c r="M3414" s="9"/>
      <c r="N3414" s="11" t="s">
        <v>25</v>
      </c>
      <c r="O3414" s="39"/>
      <c r="P3414" s="47"/>
      <c r="Q3414" s="13"/>
      <c r="R3414" s="248">
        <f t="shared" si="530"/>
        <v>0</v>
      </c>
      <c r="S3414" s="248">
        <f t="shared" si="531"/>
        <v>0</v>
      </c>
      <c r="T3414" s="248">
        <f t="shared" si="532"/>
        <v>0</v>
      </c>
      <c r="U3414" s="248">
        <f t="shared" si="533"/>
        <v>0</v>
      </c>
      <c r="V3414" s="13"/>
      <c r="W3414" s="7"/>
      <c r="AT3414" s="130"/>
      <c r="BF3414" s="33">
        <f t="shared" si="539"/>
        <v>41242</v>
      </c>
      <c r="BG3414" s="34">
        <f t="shared" si="534"/>
        <v>82.88000000000001</v>
      </c>
      <c r="BH3414" s="32">
        <f t="shared" si="535"/>
        <v>1</v>
      </c>
      <c r="BI3414" s="32">
        <f t="shared" si="536"/>
        <v>0</v>
      </c>
      <c r="BJ3414" s="69">
        <f t="shared" si="537"/>
        <v>0</v>
      </c>
      <c r="BK3414" s="158" t="str">
        <f t="shared" si="538"/>
        <v/>
      </c>
    </row>
    <row r="3415" spans="1:63" ht="12" customHeight="1" x14ac:dyDescent="0.2">
      <c r="A3415" s="8"/>
      <c r="B3415" s="7"/>
      <c r="C3415" s="7"/>
      <c r="D3415" s="7"/>
      <c r="E3415" s="7"/>
      <c r="F3415" s="7"/>
      <c r="G3415" s="7"/>
      <c r="H3415" s="7"/>
      <c r="I3415" s="10"/>
      <c r="J3415" s="25"/>
      <c r="K3415" s="250"/>
      <c r="L3415" s="31"/>
      <c r="M3415" s="9"/>
      <c r="N3415" s="11" t="s">
        <v>25</v>
      </c>
      <c r="O3415" s="39"/>
      <c r="P3415" s="47"/>
      <c r="Q3415" s="13"/>
      <c r="R3415" s="248">
        <f t="shared" si="530"/>
        <v>0</v>
      </c>
      <c r="S3415" s="248">
        <f t="shared" si="531"/>
        <v>0</v>
      </c>
      <c r="T3415" s="248">
        <f t="shared" si="532"/>
        <v>0</v>
      </c>
      <c r="U3415" s="248">
        <f t="shared" si="533"/>
        <v>0</v>
      </c>
      <c r="V3415" s="13"/>
      <c r="W3415" s="7"/>
      <c r="AT3415" s="130"/>
      <c r="BF3415" s="33">
        <f t="shared" si="539"/>
        <v>41242</v>
      </c>
      <c r="BG3415" s="34">
        <f t="shared" si="534"/>
        <v>82.88000000000001</v>
      </c>
      <c r="BH3415" s="32">
        <f t="shared" si="535"/>
        <v>1</v>
      </c>
      <c r="BI3415" s="32">
        <f t="shared" si="536"/>
        <v>0</v>
      </c>
      <c r="BJ3415" s="69">
        <f t="shared" si="537"/>
        <v>0</v>
      </c>
      <c r="BK3415" s="158" t="str">
        <f t="shared" si="538"/>
        <v/>
      </c>
    </row>
    <row r="3416" spans="1:63" ht="12" customHeight="1" x14ac:dyDescent="0.2">
      <c r="A3416" s="8"/>
      <c r="B3416" s="7"/>
      <c r="C3416" s="7"/>
      <c r="D3416" s="7"/>
      <c r="E3416" s="7"/>
      <c r="F3416" s="7"/>
      <c r="G3416" s="7"/>
      <c r="H3416" s="7"/>
      <c r="I3416" s="10"/>
      <c r="J3416" s="25"/>
      <c r="K3416" s="250"/>
      <c r="L3416" s="31"/>
      <c r="M3416" s="9"/>
      <c r="N3416" s="11" t="s">
        <v>25</v>
      </c>
      <c r="O3416" s="39"/>
      <c r="P3416" s="47"/>
      <c r="Q3416" s="13"/>
      <c r="R3416" s="248">
        <f t="shared" si="530"/>
        <v>0</v>
      </c>
      <c r="S3416" s="248">
        <f t="shared" si="531"/>
        <v>0</v>
      </c>
      <c r="T3416" s="248">
        <f t="shared" si="532"/>
        <v>0</v>
      </c>
      <c r="U3416" s="248">
        <f t="shared" si="533"/>
        <v>0</v>
      </c>
      <c r="V3416" s="13"/>
      <c r="W3416" s="7"/>
      <c r="AT3416" s="130"/>
      <c r="BF3416" s="33">
        <f t="shared" si="539"/>
        <v>41242</v>
      </c>
      <c r="BG3416" s="34">
        <f t="shared" si="534"/>
        <v>82.88000000000001</v>
      </c>
      <c r="BH3416" s="32">
        <f t="shared" si="535"/>
        <v>1</v>
      </c>
      <c r="BI3416" s="32">
        <f t="shared" si="536"/>
        <v>0</v>
      </c>
      <c r="BJ3416" s="69">
        <f t="shared" si="537"/>
        <v>0</v>
      </c>
      <c r="BK3416" s="158" t="str">
        <f t="shared" si="538"/>
        <v/>
      </c>
    </row>
    <row r="3417" spans="1:63" ht="12" customHeight="1" x14ac:dyDescent="0.2">
      <c r="A3417" s="8"/>
      <c r="B3417" s="7"/>
      <c r="C3417" s="7"/>
      <c r="D3417" s="7"/>
      <c r="E3417" s="7"/>
      <c r="F3417" s="7"/>
      <c r="G3417" s="7"/>
      <c r="H3417" s="7"/>
      <c r="I3417" s="10"/>
      <c r="J3417" s="25"/>
      <c r="K3417" s="250"/>
      <c r="L3417" s="31"/>
      <c r="M3417" s="9"/>
      <c r="N3417" s="11" t="s">
        <v>25</v>
      </c>
      <c r="O3417" s="39"/>
      <c r="P3417" s="47"/>
      <c r="Q3417" s="13"/>
      <c r="R3417" s="248">
        <f t="shared" si="530"/>
        <v>0</v>
      </c>
      <c r="S3417" s="248">
        <f t="shared" si="531"/>
        <v>0</v>
      </c>
      <c r="T3417" s="248">
        <f t="shared" si="532"/>
        <v>0</v>
      </c>
      <c r="U3417" s="248">
        <f t="shared" si="533"/>
        <v>0</v>
      </c>
      <c r="V3417" s="13"/>
      <c r="W3417" s="7"/>
      <c r="AT3417" s="130"/>
      <c r="BF3417" s="33">
        <f t="shared" si="539"/>
        <v>41242</v>
      </c>
      <c r="BG3417" s="34">
        <f t="shared" si="534"/>
        <v>82.88000000000001</v>
      </c>
      <c r="BH3417" s="32">
        <f t="shared" si="535"/>
        <v>1</v>
      </c>
      <c r="BI3417" s="32">
        <f t="shared" si="536"/>
        <v>0</v>
      </c>
      <c r="BJ3417" s="69">
        <f t="shared" si="537"/>
        <v>0</v>
      </c>
      <c r="BK3417" s="158" t="str">
        <f t="shared" si="538"/>
        <v/>
      </c>
    </row>
    <row r="3418" spans="1:63" ht="12" customHeight="1" x14ac:dyDescent="0.2">
      <c r="A3418" s="8"/>
      <c r="B3418" s="7"/>
      <c r="C3418" s="7"/>
      <c r="D3418" s="7"/>
      <c r="E3418" s="7"/>
      <c r="F3418" s="7"/>
      <c r="G3418" s="7"/>
      <c r="H3418" s="7"/>
      <c r="I3418" s="10"/>
      <c r="J3418" s="25"/>
      <c r="K3418" s="250"/>
      <c r="L3418" s="31"/>
      <c r="M3418" s="9"/>
      <c r="N3418" s="11" t="s">
        <v>25</v>
      </c>
      <c r="O3418" s="39"/>
      <c r="P3418" s="47"/>
      <c r="Q3418" s="13"/>
      <c r="R3418" s="248">
        <f t="shared" si="530"/>
        <v>0</v>
      </c>
      <c r="S3418" s="248">
        <f t="shared" si="531"/>
        <v>0</v>
      </c>
      <c r="T3418" s="248">
        <f t="shared" si="532"/>
        <v>0</v>
      </c>
      <c r="U3418" s="248">
        <f t="shared" si="533"/>
        <v>0</v>
      </c>
      <c r="V3418" s="13"/>
      <c r="W3418" s="7"/>
      <c r="AT3418" s="130"/>
      <c r="BF3418" s="33">
        <f t="shared" si="539"/>
        <v>41242</v>
      </c>
      <c r="BG3418" s="34">
        <f t="shared" si="534"/>
        <v>82.88000000000001</v>
      </c>
      <c r="BH3418" s="32">
        <f t="shared" si="535"/>
        <v>1</v>
      </c>
      <c r="BI3418" s="32">
        <f t="shared" si="536"/>
        <v>0</v>
      </c>
      <c r="BJ3418" s="69">
        <f t="shared" si="537"/>
        <v>0</v>
      </c>
      <c r="BK3418" s="158" t="str">
        <f t="shared" si="538"/>
        <v/>
      </c>
    </row>
    <row r="3419" spans="1:63" ht="12" customHeight="1" x14ac:dyDescent="0.2">
      <c r="A3419" s="8"/>
      <c r="B3419" s="7"/>
      <c r="C3419" s="7"/>
      <c r="D3419" s="7"/>
      <c r="E3419" s="7"/>
      <c r="F3419" s="7"/>
      <c r="G3419" s="7"/>
      <c r="H3419" s="7"/>
      <c r="I3419" s="10"/>
      <c r="J3419" s="25"/>
      <c r="K3419" s="250"/>
      <c r="L3419" s="31"/>
      <c r="M3419" s="9"/>
      <c r="N3419" s="11" t="s">
        <v>25</v>
      </c>
      <c r="O3419" s="39"/>
      <c r="P3419" s="47"/>
      <c r="Q3419" s="13"/>
      <c r="R3419" s="248">
        <f t="shared" si="530"/>
        <v>0</v>
      </c>
      <c r="S3419" s="248">
        <f t="shared" si="531"/>
        <v>0</v>
      </c>
      <c r="T3419" s="248">
        <f t="shared" si="532"/>
        <v>0</v>
      </c>
      <c r="U3419" s="248">
        <f t="shared" si="533"/>
        <v>0</v>
      </c>
      <c r="V3419" s="13"/>
      <c r="W3419" s="7"/>
      <c r="AT3419" s="130"/>
      <c r="BF3419" s="33">
        <f t="shared" si="539"/>
        <v>41242</v>
      </c>
      <c r="BG3419" s="34">
        <f t="shared" si="534"/>
        <v>82.88000000000001</v>
      </c>
      <c r="BH3419" s="32">
        <f t="shared" si="535"/>
        <v>1</v>
      </c>
      <c r="BI3419" s="32">
        <f t="shared" si="536"/>
        <v>0</v>
      </c>
      <c r="BJ3419" s="69">
        <f t="shared" si="537"/>
        <v>0</v>
      </c>
      <c r="BK3419" s="158" t="str">
        <f t="shared" si="538"/>
        <v/>
      </c>
    </row>
    <row r="3420" spans="1:63" ht="12" customHeight="1" x14ac:dyDescent="0.2">
      <c r="A3420" s="8"/>
      <c r="B3420" s="7"/>
      <c r="C3420" s="7"/>
      <c r="D3420" s="7"/>
      <c r="E3420" s="7"/>
      <c r="F3420" s="7"/>
      <c r="G3420" s="7"/>
      <c r="H3420" s="7"/>
      <c r="I3420" s="10"/>
      <c r="J3420" s="25"/>
      <c r="K3420" s="250"/>
      <c r="L3420" s="31"/>
      <c r="M3420" s="9"/>
      <c r="N3420" s="11" t="s">
        <v>25</v>
      </c>
      <c r="O3420" s="39"/>
      <c r="P3420" s="47"/>
      <c r="Q3420" s="13"/>
      <c r="R3420" s="248">
        <f t="shared" si="530"/>
        <v>0</v>
      </c>
      <c r="S3420" s="248">
        <f t="shared" si="531"/>
        <v>0</v>
      </c>
      <c r="T3420" s="248">
        <f t="shared" si="532"/>
        <v>0</v>
      </c>
      <c r="U3420" s="248">
        <f t="shared" si="533"/>
        <v>0</v>
      </c>
      <c r="V3420" s="13"/>
      <c r="W3420" s="7"/>
      <c r="AT3420" s="130"/>
      <c r="BF3420" s="33">
        <f t="shared" si="539"/>
        <v>41242</v>
      </c>
      <c r="BG3420" s="34">
        <f t="shared" si="534"/>
        <v>82.88000000000001</v>
      </c>
      <c r="BH3420" s="32">
        <f t="shared" si="535"/>
        <v>1</v>
      </c>
      <c r="BI3420" s="32">
        <f t="shared" si="536"/>
        <v>0</v>
      </c>
      <c r="BJ3420" s="69">
        <f t="shared" si="537"/>
        <v>0</v>
      </c>
      <c r="BK3420" s="158" t="str">
        <f t="shared" si="538"/>
        <v/>
      </c>
    </row>
    <row r="3421" spans="1:63" ht="12" customHeight="1" x14ac:dyDescent="0.2">
      <c r="A3421" s="8"/>
      <c r="B3421" s="7"/>
      <c r="C3421" s="7"/>
      <c r="D3421" s="7"/>
      <c r="E3421" s="7"/>
      <c r="F3421" s="7"/>
      <c r="G3421" s="7"/>
      <c r="H3421" s="7"/>
      <c r="I3421" s="10"/>
      <c r="J3421" s="25"/>
      <c r="K3421" s="250"/>
      <c r="L3421" s="31"/>
      <c r="M3421" s="9"/>
      <c r="N3421" s="11" t="s">
        <v>25</v>
      </c>
      <c r="O3421" s="39"/>
      <c r="P3421" s="47"/>
      <c r="Q3421" s="13"/>
      <c r="R3421" s="248">
        <f t="shared" si="530"/>
        <v>0</v>
      </c>
      <c r="S3421" s="248">
        <f t="shared" si="531"/>
        <v>0</v>
      </c>
      <c r="T3421" s="248">
        <f t="shared" si="532"/>
        <v>0</v>
      </c>
      <c r="U3421" s="248">
        <f t="shared" si="533"/>
        <v>0</v>
      </c>
      <c r="V3421" s="13"/>
      <c r="W3421" s="7"/>
      <c r="AT3421" s="130"/>
      <c r="BF3421" s="33">
        <f t="shared" si="539"/>
        <v>41242</v>
      </c>
      <c r="BG3421" s="34">
        <f t="shared" si="534"/>
        <v>82.88000000000001</v>
      </c>
      <c r="BH3421" s="32">
        <f t="shared" si="535"/>
        <v>1</v>
      </c>
      <c r="BI3421" s="32">
        <f t="shared" si="536"/>
        <v>0</v>
      </c>
      <c r="BJ3421" s="69">
        <f t="shared" si="537"/>
        <v>0</v>
      </c>
      <c r="BK3421" s="158" t="str">
        <f t="shared" si="538"/>
        <v/>
      </c>
    </row>
    <row r="3422" spans="1:63" ht="12" customHeight="1" x14ac:dyDescent="0.2">
      <c r="A3422" s="8"/>
      <c r="B3422" s="7"/>
      <c r="C3422" s="7"/>
      <c r="D3422" s="7"/>
      <c r="E3422" s="7"/>
      <c r="F3422" s="7"/>
      <c r="G3422" s="7"/>
      <c r="H3422" s="7"/>
      <c r="I3422" s="10"/>
      <c r="J3422" s="25"/>
      <c r="K3422" s="250"/>
      <c r="L3422" s="31"/>
      <c r="M3422" s="9"/>
      <c r="N3422" s="11" t="s">
        <v>25</v>
      </c>
      <c r="O3422" s="39"/>
      <c r="P3422" s="47"/>
      <c r="Q3422" s="13"/>
      <c r="R3422" s="248">
        <f t="shared" si="530"/>
        <v>0</v>
      </c>
      <c r="S3422" s="248">
        <f t="shared" si="531"/>
        <v>0</v>
      </c>
      <c r="T3422" s="248">
        <f t="shared" si="532"/>
        <v>0</v>
      </c>
      <c r="U3422" s="248">
        <f t="shared" si="533"/>
        <v>0</v>
      </c>
      <c r="V3422" s="13"/>
      <c r="W3422" s="7"/>
      <c r="AT3422" s="130"/>
      <c r="BF3422" s="33">
        <f t="shared" si="539"/>
        <v>41242</v>
      </c>
      <c r="BG3422" s="34">
        <f t="shared" si="534"/>
        <v>82.88000000000001</v>
      </c>
      <c r="BH3422" s="32">
        <f t="shared" si="535"/>
        <v>1</v>
      </c>
      <c r="BI3422" s="32">
        <f t="shared" si="536"/>
        <v>0</v>
      </c>
      <c r="BJ3422" s="69">
        <f t="shared" si="537"/>
        <v>0</v>
      </c>
      <c r="BK3422" s="158" t="str">
        <f t="shared" si="538"/>
        <v/>
      </c>
    </row>
    <row r="3423" spans="1:63" ht="12" customHeight="1" x14ac:dyDescent="0.2">
      <c r="A3423" s="8"/>
      <c r="B3423" s="7"/>
      <c r="C3423" s="7"/>
      <c r="D3423" s="7"/>
      <c r="E3423" s="7"/>
      <c r="F3423" s="7"/>
      <c r="G3423" s="7"/>
      <c r="H3423" s="7"/>
      <c r="I3423" s="10"/>
      <c r="J3423" s="25"/>
      <c r="K3423" s="250"/>
      <c r="L3423" s="31"/>
      <c r="M3423" s="9"/>
      <c r="N3423" s="11" t="s">
        <v>25</v>
      </c>
      <c r="O3423" s="39"/>
      <c r="P3423" s="47"/>
      <c r="Q3423" s="13"/>
      <c r="R3423" s="248">
        <f t="shared" si="530"/>
        <v>0</v>
      </c>
      <c r="S3423" s="248">
        <f t="shared" si="531"/>
        <v>0</v>
      </c>
      <c r="T3423" s="248">
        <f t="shared" si="532"/>
        <v>0</v>
      </c>
      <c r="U3423" s="248">
        <f t="shared" si="533"/>
        <v>0</v>
      </c>
      <c r="V3423" s="13"/>
      <c r="W3423" s="7"/>
      <c r="AT3423" s="130"/>
      <c r="BF3423" s="33">
        <f t="shared" si="539"/>
        <v>41242</v>
      </c>
      <c r="BG3423" s="34">
        <f t="shared" si="534"/>
        <v>82.88000000000001</v>
      </c>
      <c r="BH3423" s="32">
        <f t="shared" si="535"/>
        <v>1</v>
      </c>
      <c r="BI3423" s="32">
        <f t="shared" si="536"/>
        <v>0</v>
      </c>
      <c r="BJ3423" s="69">
        <f t="shared" si="537"/>
        <v>0</v>
      </c>
      <c r="BK3423" s="158" t="str">
        <f t="shared" si="538"/>
        <v/>
      </c>
    </row>
    <row r="3424" spans="1:63" ht="12" customHeight="1" x14ac:dyDescent="0.2">
      <c r="A3424" s="8"/>
      <c r="B3424" s="7"/>
      <c r="C3424" s="7"/>
      <c r="D3424" s="7"/>
      <c r="E3424" s="7"/>
      <c r="F3424" s="7"/>
      <c r="G3424" s="7"/>
      <c r="H3424" s="7"/>
      <c r="I3424" s="10"/>
      <c r="J3424" s="25"/>
      <c r="K3424" s="250"/>
      <c r="L3424" s="31"/>
      <c r="M3424" s="9"/>
      <c r="N3424" s="11" t="s">
        <v>25</v>
      </c>
      <c r="O3424" s="39"/>
      <c r="P3424" s="47"/>
      <c r="Q3424" s="13"/>
      <c r="R3424" s="248">
        <f t="shared" si="530"/>
        <v>0</v>
      </c>
      <c r="S3424" s="248">
        <f t="shared" si="531"/>
        <v>0</v>
      </c>
      <c r="T3424" s="248">
        <f t="shared" si="532"/>
        <v>0</v>
      </c>
      <c r="U3424" s="248">
        <f t="shared" si="533"/>
        <v>0</v>
      </c>
      <c r="V3424" s="13"/>
      <c r="W3424" s="7"/>
      <c r="AT3424" s="130"/>
      <c r="BF3424" s="33">
        <f t="shared" si="539"/>
        <v>41242</v>
      </c>
      <c r="BG3424" s="34">
        <f t="shared" si="534"/>
        <v>82.88000000000001</v>
      </c>
      <c r="BH3424" s="32">
        <f t="shared" si="535"/>
        <v>1</v>
      </c>
      <c r="BI3424" s="32">
        <f t="shared" si="536"/>
        <v>0</v>
      </c>
      <c r="BJ3424" s="69">
        <f t="shared" si="537"/>
        <v>0</v>
      </c>
      <c r="BK3424" s="158" t="str">
        <f t="shared" si="538"/>
        <v/>
      </c>
    </row>
    <row r="3425" spans="1:63" ht="12" customHeight="1" x14ac:dyDescent="0.2">
      <c r="A3425" s="8"/>
      <c r="B3425" s="7"/>
      <c r="C3425" s="7"/>
      <c r="D3425" s="7"/>
      <c r="E3425" s="7"/>
      <c r="F3425" s="7"/>
      <c r="G3425" s="7"/>
      <c r="H3425" s="7"/>
      <c r="I3425" s="10"/>
      <c r="J3425" s="25"/>
      <c r="K3425" s="250"/>
      <c r="L3425" s="31"/>
      <c r="M3425" s="9"/>
      <c r="N3425" s="11" t="s">
        <v>25</v>
      </c>
      <c r="O3425" s="39"/>
      <c r="P3425" s="47"/>
      <c r="Q3425" s="13"/>
      <c r="R3425" s="248">
        <f t="shared" si="530"/>
        <v>0</v>
      </c>
      <c r="S3425" s="248">
        <f t="shared" si="531"/>
        <v>0</v>
      </c>
      <c r="T3425" s="248">
        <f t="shared" si="532"/>
        <v>0</v>
      </c>
      <c r="U3425" s="248">
        <f t="shared" si="533"/>
        <v>0</v>
      </c>
      <c r="V3425" s="13"/>
      <c r="W3425" s="7"/>
      <c r="AT3425" s="130"/>
      <c r="BF3425" s="33">
        <f t="shared" si="539"/>
        <v>41242</v>
      </c>
      <c r="BG3425" s="34">
        <f t="shared" si="534"/>
        <v>82.88000000000001</v>
      </c>
      <c r="BH3425" s="32">
        <f t="shared" si="535"/>
        <v>1</v>
      </c>
      <c r="BI3425" s="32">
        <f t="shared" si="536"/>
        <v>0</v>
      </c>
      <c r="BJ3425" s="69">
        <f t="shared" si="537"/>
        <v>0</v>
      </c>
      <c r="BK3425" s="158" t="str">
        <f t="shared" si="538"/>
        <v/>
      </c>
    </row>
    <row r="3426" spans="1:63" ht="12" customHeight="1" x14ac:dyDescent="0.2">
      <c r="A3426" s="8"/>
      <c r="B3426" s="7"/>
      <c r="C3426" s="7"/>
      <c r="D3426" s="7"/>
      <c r="E3426" s="7"/>
      <c r="F3426" s="7"/>
      <c r="G3426" s="7"/>
      <c r="H3426" s="7"/>
      <c r="I3426" s="10"/>
      <c r="J3426" s="25"/>
      <c r="K3426" s="250"/>
      <c r="L3426" s="31"/>
      <c r="M3426" s="9"/>
      <c r="N3426" s="11" t="s">
        <v>25</v>
      </c>
      <c r="O3426" s="39"/>
      <c r="P3426" s="47"/>
      <c r="Q3426" s="13"/>
      <c r="R3426" s="248">
        <f t="shared" si="530"/>
        <v>0</v>
      </c>
      <c r="S3426" s="248">
        <f t="shared" si="531"/>
        <v>0</v>
      </c>
      <c r="T3426" s="248">
        <f t="shared" si="532"/>
        <v>0</v>
      </c>
      <c r="U3426" s="248">
        <f t="shared" si="533"/>
        <v>0</v>
      </c>
      <c r="V3426" s="13"/>
      <c r="W3426" s="7"/>
      <c r="AT3426" s="130"/>
      <c r="BF3426" s="33">
        <f t="shared" si="539"/>
        <v>41242</v>
      </c>
      <c r="BG3426" s="34">
        <f t="shared" si="534"/>
        <v>82.88000000000001</v>
      </c>
      <c r="BH3426" s="32">
        <f t="shared" si="535"/>
        <v>1</v>
      </c>
      <c r="BI3426" s="32">
        <f t="shared" si="536"/>
        <v>0</v>
      </c>
      <c r="BJ3426" s="69">
        <f t="shared" si="537"/>
        <v>0</v>
      </c>
      <c r="BK3426" s="158" t="str">
        <f t="shared" si="538"/>
        <v/>
      </c>
    </row>
    <row r="3427" spans="1:63" ht="12" customHeight="1" x14ac:dyDescent="0.2">
      <c r="A3427" s="8"/>
      <c r="B3427" s="7"/>
      <c r="C3427" s="7"/>
      <c r="D3427" s="7"/>
      <c r="E3427" s="7"/>
      <c r="F3427" s="7"/>
      <c r="G3427" s="7"/>
      <c r="H3427" s="7"/>
      <c r="I3427" s="10"/>
      <c r="J3427" s="25"/>
      <c r="K3427" s="250"/>
      <c r="L3427" s="31"/>
      <c r="M3427" s="9"/>
      <c r="N3427" s="11" t="s">
        <v>25</v>
      </c>
      <c r="O3427" s="39"/>
      <c r="P3427" s="47"/>
      <c r="Q3427" s="13"/>
      <c r="R3427" s="248">
        <f t="shared" si="530"/>
        <v>0</v>
      </c>
      <c r="S3427" s="248">
        <f t="shared" si="531"/>
        <v>0</v>
      </c>
      <c r="T3427" s="248">
        <f t="shared" si="532"/>
        <v>0</v>
      </c>
      <c r="U3427" s="248">
        <f t="shared" si="533"/>
        <v>0</v>
      </c>
      <c r="V3427" s="13"/>
      <c r="W3427" s="7"/>
      <c r="AT3427" s="130"/>
      <c r="BF3427" s="33">
        <f t="shared" si="539"/>
        <v>41242</v>
      </c>
      <c r="BG3427" s="34">
        <f t="shared" si="534"/>
        <v>82.88000000000001</v>
      </c>
      <c r="BH3427" s="32">
        <f t="shared" si="535"/>
        <v>1</v>
      </c>
      <c r="BI3427" s="32">
        <f t="shared" si="536"/>
        <v>0</v>
      </c>
      <c r="BJ3427" s="69">
        <f t="shared" si="537"/>
        <v>0</v>
      </c>
      <c r="BK3427" s="158" t="str">
        <f t="shared" si="538"/>
        <v/>
      </c>
    </row>
    <row r="3428" spans="1:63" ht="12" customHeight="1" x14ac:dyDescent="0.2">
      <c r="A3428" s="8"/>
      <c r="B3428" s="7"/>
      <c r="C3428" s="7"/>
      <c r="D3428" s="7"/>
      <c r="E3428" s="7"/>
      <c r="F3428" s="7"/>
      <c r="G3428" s="7"/>
      <c r="H3428" s="7"/>
      <c r="I3428" s="10"/>
      <c r="J3428" s="25"/>
      <c r="K3428" s="250"/>
      <c r="L3428" s="31"/>
      <c r="M3428" s="9"/>
      <c r="N3428" s="11" t="s">
        <v>25</v>
      </c>
      <c r="O3428" s="39"/>
      <c r="P3428" s="47"/>
      <c r="Q3428" s="13"/>
      <c r="R3428" s="248">
        <f t="shared" si="530"/>
        <v>0</v>
      </c>
      <c r="S3428" s="248">
        <f t="shared" si="531"/>
        <v>0</v>
      </c>
      <c r="T3428" s="248">
        <f t="shared" si="532"/>
        <v>0</v>
      </c>
      <c r="U3428" s="248">
        <f t="shared" si="533"/>
        <v>0</v>
      </c>
      <c r="V3428" s="13"/>
      <c r="W3428" s="7"/>
      <c r="AT3428" s="130"/>
      <c r="BF3428" s="33">
        <f t="shared" si="539"/>
        <v>41242</v>
      </c>
      <c r="BG3428" s="34">
        <f t="shared" si="534"/>
        <v>82.88000000000001</v>
      </c>
      <c r="BH3428" s="32">
        <f t="shared" si="535"/>
        <v>1</v>
      </c>
      <c r="BI3428" s="32">
        <f t="shared" si="536"/>
        <v>0</v>
      </c>
      <c r="BJ3428" s="69">
        <f t="shared" si="537"/>
        <v>0</v>
      </c>
      <c r="BK3428" s="158" t="str">
        <f t="shared" si="538"/>
        <v/>
      </c>
    </row>
    <row r="3429" spans="1:63" ht="12" customHeight="1" x14ac:dyDescent="0.2">
      <c r="A3429" s="8"/>
      <c r="B3429" s="7"/>
      <c r="C3429" s="7"/>
      <c r="D3429" s="7"/>
      <c r="E3429" s="7"/>
      <c r="F3429" s="7"/>
      <c r="G3429" s="7"/>
      <c r="H3429" s="7"/>
      <c r="I3429" s="10"/>
      <c r="J3429" s="25"/>
      <c r="K3429" s="250"/>
      <c r="L3429" s="31"/>
      <c r="M3429" s="9"/>
      <c r="N3429" s="11" t="s">
        <v>25</v>
      </c>
      <c r="O3429" s="39"/>
      <c r="P3429" s="47"/>
      <c r="Q3429" s="13"/>
      <c r="R3429" s="248">
        <f t="shared" si="530"/>
        <v>0</v>
      </c>
      <c r="S3429" s="248">
        <f t="shared" si="531"/>
        <v>0</v>
      </c>
      <c r="T3429" s="248">
        <f t="shared" si="532"/>
        <v>0</v>
      </c>
      <c r="U3429" s="248">
        <f t="shared" si="533"/>
        <v>0</v>
      </c>
      <c r="V3429" s="13"/>
      <c r="W3429" s="7"/>
      <c r="AT3429" s="130"/>
      <c r="BF3429" s="33">
        <f t="shared" si="539"/>
        <v>41242</v>
      </c>
      <c r="BG3429" s="34">
        <f t="shared" si="534"/>
        <v>82.88000000000001</v>
      </c>
      <c r="BH3429" s="32">
        <f t="shared" si="535"/>
        <v>1</v>
      </c>
      <c r="BI3429" s="32">
        <f t="shared" si="536"/>
        <v>0</v>
      </c>
      <c r="BJ3429" s="69">
        <f t="shared" si="537"/>
        <v>0</v>
      </c>
      <c r="BK3429" s="158" t="str">
        <f t="shared" si="538"/>
        <v/>
      </c>
    </row>
    <row r="3430" spans="1:63" ht="12" customHeight="1" x14ac:dyDescent="0.2">
      <c r="A3430" s="8"/>
      <c r="B3430" s="7"/>
      <c r="C3430" s="7"/>
      <c r="D3430" s="7"/>
      <c r="E3430" s="7"/>
      <c r="F3430" s="7"/>
      <c r="G3430" s="7"/>
      <c r="H3430" s="7"/>
      <c r="I3430" s="10"/>
      <c r="J3430" s="25"/>
      <c r="K3430" s="250"/>
      <c r="L3430" s="31"/>
      <c r="M3430" s="9"/>
      <c r="N3430" s="11" t="s">
        <v>25</v>
      </c>
      <c r="O3430" s="39"/>
      <c r="P3430" s="47"/>
      <c r="Q3430" s="13"/>
      <c r="R3430" s="248">
        <f t="shared" si="530"/>
        <v>0</v>
      </c>
      <c r="S3430" s="248">
        <f t="shared" si="531"/>
        <v>0</v>
      </c>
      <c r="T3430" s="248">
        <f t="shared" si="532"/>
        <v>0</v>
      </c>
      <c r="U3430" s="248">
        <f t="shared" si="533"/>
        <v>0</v>
      </c>
      <c r="V3430" s="13"/>
      <c r="W3430" s="7"/>
      <c r="AT3430" s="130"/>
      <c r="BF3430" s="33">
        <f t="shared" si="539"/>
        <v>41242</v>
      </c>
      <c r="BG3430" s="34">
        <f t="shared" si="534"/>
        <v>82.88000000000001</v>
      </c>
      <c r="BH3430" s="32">
        <f t="shared" si="535"/>
        <v>1</v>
      </c>
      <c r="BI3430" s="32">
        <f t="shared" si="536"/>
        <v>0</v>
      </c>
      <c r="BJ3430" s="69">
        <f t="shared" si="537"/>
        <v>0</v>
      </c>
      <c r="BK3430" s="158" t="str">
        <f t="shared" si="538"/>
        <v/>
      </c>
    </row>
    <row r="3431" spans="1:63" ht="12" customHeight="1" x14ac:dyDescent="0.2">
      <c r="A3431" s="8"/>
      <c r="B3431" s="7"/>
      <c r="C3431" s="7"/>
      <c r="D3431" s="7"/>
      <c r="E3431" s="7"/>
      <c r="F3431" s="7"/>
      <c r="G3431" s="7"/>
      <c r="H3431" s="7"/>
      <c r="I3431" s="10"/>
      <c r="J3431" s="25"/>
      <c r="K3431" s="250"/>
      <c r="L3431" s="31"/>
      <c r="M3431" s="9"/>
      <c r="N3431" s="11" t="s">
        <v>25</v>
      </c>
      <c r="O3431" s="39"/>
      <c r="P3431" s="47"/>
      <c r="Q3431" s="13"/>
      <c r="R3431" s="248">
        <f t="shared" si="530"/>
        <v>0</v>
      </c>
      <c r="S3431" s="248">
        <f t="shared" si="531"/>
        <v>0</v>
      </c>
      <c r="T3431" s="248">
        <f t="shared" si="532"/>
        <v>0</v>
      </c>
      <c r="U3431" s="248">
        <f t="shared" si="533"/>
        <v>0</v>
      </c>
      <c r="V3431" s="13"/>
      <c r="W3431" s="7"/>
      <c r="AT3431" s="130"/>
      <c r="BF3431" s="33">
        <f t="shared" si="539"/>
        <v>41242</v>
      </c>
      <c r="BG3431" s="34">
        <f t="shared" si="534"/>
        <v>82.88000000000001</v>
      </c>
      <c r="BH3431" s="32">
        <f t="shared" si="535"/>
        <v>1</v>
      </c>
      <c r="BI3431" s="32">
        <f t="shared" si="536"/>
        <v>0</v>
      </c>
      <c r="BJ3431" s="69">
        <f t="shared" si="537"/>
        <v>0</v>
      </c>
      <c r="BK3431" s="158" t="str">
        <f t="shared" si="538"/>
        <v/>
      </c>
    </row>
    <row r="3432" spans="1:63" ht="12" customHeight="1" x14ac:dyDescent="0.2">
      <c r="A3432" s="8"/>
      <c r="B3432" s="7"/>
      <c r="C3432" s="7"/>
      <c r="D3432" s="7"/>
      <c r="E3432" s="7"/>
      <c r="F3432" s="7"/>
      <c r="G3432" s="7"/>
      <c r="H3432" s="7"/>
      <c r="I3432" s="10"/>
      <c r="J3432" s="25"/>
      <c r="K3432" s="250"/>
      <c r="L3432" s="31"/>
      <c r="M3432" s="9"/>
      <c r="N3432" s="11" t="s">
        <v>25</v>
      </c>
      <c r="O3432" s="39"/>
      <c r="P3432" s="47"/>
      <c r="Q3432" s="13"/>
      <c r="R3432" s="248">
        <f t="shared" si="530"/>
        <v>0</v>
      </c>
      <c r="S3432" s="248">
        <f t="shared" si="531"/>
        <v>0</v>
      </c>
      <c r="T3432" s="248">
        <f t="shared" si="532"/>
        <v>0</v>
      </c>
      <c r="U3432" s="248">
        <f t="shared" si="533"/>
        <v>0</v>
      </c>
      <c r="V3432" s="13"/>
      <c r="W3432" s="7"/>
      <c r="AT3432" s="130"/>
      <c r="BF3432" s="33">
        <f t="shared" si="539"/>
        <v>41242</v>
      </c>
      <c r="BG3432" s="34">
        <f t="shared" si="534"/>
        <v>82.88000000000001</v>
      </c>
      <c r="BH3432" s="32">
        <f t="shared" si="535"/>
        <v>1</v>
      </c>
      <c r="BI3432" s="32">
        <f t="shared" si="536"/>
        <v>0</v>
      </c>
      <c r="BJ3432" s="69">
        <f t="shared" si="537"/>
        <v>0</v>
      </c>
      <c r="BK3432" s="158" t="str">
        <f t="shared" si="538"/>
        <v/>
      </c>
    </row>
    <row r="3433" spans="1:63" ht="12" customHeight="1" x14ac:dyDescent="0.2">
      <c r="A3433" s="8"/>
      <c r="B3433" s="7"/>
      <c r="C3433" s="7"/>
      <c r="D3433" s="7"/>
      <c r="E3433" s="7"/>
      <c r="F3433" s="7"/>
      <c r="G3433" s="7"/>
      <c r="H3433" s="7"/>
      <c r="I3433" s="10"/>
      <c r="J3433" s="25"/>
      <c r="K3433" s="250"/>
      <c r="L3433" s="31"/>
      <c r="M3433" s="9"/>
      <c r="N3433" s="11" t="s">
        <v>25</v>
      </c>
      <c r="O3433" s="39"/>
      <c r="P3433" s="47"/>
      <c r="Q3433" s="13"/>
      <c r="R3433" s="248">
        <f t="shared" si="530"/>
        <v>0</v>
      </c>
      <c r="S3433" s="248">
        <f t="shared" si="531"/>
        <v>0</v>
      </c>
      <c r="T3433" s="248">
        <f t="shared" si="532"/>
        <v>0</v>
      </c>
      <c r="U3433" s="248">
        <f t="shared" si="533"/>
        <v>0</v>
      </c>
      <c r="V3433" s="13"/>
      <c r="W3433" s="7"/>
      <c r="AT3433" s="130"/>
      <c r="BF3433" s="33">
        <f t="shared" si="539"/>
        <v>41242</v>
      </c>
      <c r="BG3433" s="34">
        <f t="shared" si="534"/>
        <v>82.88000000000001</v>
      </c>
      <c r="BH3433" s="32">
        <f t="shared" si="535"/>
        <v>1</v>
      </c>
      <c r="BI3433" s="32">
        <f t="shared" si="536"/>
        <v>0</v>
      </c>
      <c r="BJ3433" s="69">
        <f t="shared" si="537"/>
        <v>0</v>
      </c>
      <c r="BK3433" s="158" t="str">
        <f t="shared" si="538"/>
        <v/>
      </c>
    </row>
    <row r="3434" spans="1:63" ht="12" customHeight="1" x14ac:dyDescent="0.2">
      <c r="A3434" s="8"/>
      <c r="B3434" s="7"/>
      <c r="C3434" s="7"/>
      <c r="D3434" s="7"/>
      <c r="E3434" s="7"/>
      <c r="F3434" s="7"/>
      <c r="G3434" s="7"/>
      <c r="H3434" s="7"/>
      <c r="I3434" s="10"/>
      <c r="J3434" s="25"/>
      <c r="K3434" s="250"/>
      <c r="L3434" s="31"/>
      <c r="M3434" s="9"/>
      <c r="N3434" s="11" t="s">
        <v>25</v>
      </c>
      <c r="O3434" s="39"/>
      <c r="P3434" s="47"/>
      <c r="Q3434" s="13"/>
      <c r="R3434" s="248">
        <f t="shared" si="530"/>
        <v>0</v>
      </c>
      <c r="S3434" s="248">
        <f t="shared" si="531"/>
        <v>0</v>
      </c>
      <c r="T3434" s="248">
        <f t="shared" si="532"/>
        <v>0</v>
      </c>
      <c r="U3434" s="248">
        <f t="shared" si="533"/>
        <v>0</v>
      </c>
      <c r="V3434" s="13"/>
      <c r="W3434" s="7"/>
      <c r="AT3434" s="130"/>
      <c r="BF3434" s="33">
        <f t="shared" si="539"/>
        <v>41242</v>
      </c>
      <c r="BG3434" s="34">
        <f t="shared" si="534"/>
        <v>82.88000000000001</v>
      </c>
      <c r="BH3434" s="32">
        <f t="shared" si="535"/>
        <v>1</v>
      </c>
      <c r="BI3434" s="32">
        <f t="shared" si="536"/>
        <v>0</v>
      </c>
      <c r="BJ3434" s="69">
        <f t="shared" si="537"/>
        <v>0</v>
      </c>
      <c r="BK3434" s="158" t="str">
        <f t="shared" si="538"/>
        <v/>
      </c>
    </row>
    <row r="3435" spans="1:63" ht="12" customHeight="1" x14ac:dyDescent="0.2">
      <c r="A3435" s="8"/>
      <c r="B3435" s="7"/>
      <c r="C3435" s="7"/>
      <c r="D3435" s="7"/>
      <c r="E3435" s="7"/>
      <c r="F3435" s="7"/>
      <c r="G3435" s="7"/>
      <c r="H3435" s="7"/>
      <c r="I3435" s="10"/>
      <c r="J3435" s="25"/>
      <c r="K3435" s="250"/>
      <c r="L3435" s="31"/>
      <c r="M3435" s="9"/>
      <c r="N3435" s="11" t="s">
        <v>25</v>
      </c>
      <c r="O3435" s="39"/>
      <c r="P3435" s="47"/>
      <c r="Q3435" s="13"/>
      <c r="R3435" s="248">
        <f t="shared" si="530"/>
        <v>0</v>
      </c>
      <c r="S3435" s="248">
        <f t="shared" si="531"/>
        <v>0</v>
      </c>
      <c r="T3435" s="248">
        <f t="shared" si="532"/>
        <v>0</v>
      </c>
      <c r="U3435" s="248">
        <f t="shared" si="533"/>
        <v>0</v>
      </c>
      <c r="V3435" s="13"/>
      <c r="W3435" s="7"/>
      <c r="AT3435" s="130"/>
      <c r="BF3435" s="33">
        <f t="shared" si="539"/>
        <v>41242</v>
      </c>
      <c r="BG3435" s="34">
        <f t="shared" si="534"/>
        <v>82.88000000000001</v>
      </c>
      <c r="BH3435" s="32">
        <f t="shared" si="535"/>
        <v>1</v>
      </c>
      <c r="BI3435" s="32">
        <f t="shared" si="536"/>
        <v>0</v>
      </c>
      <c r="BJ3435" s="69">
        <f t="shared" si="537"/>
        <v>0</v>
      </c>
      <c r="BK3435" s="158" t="str">
        <f t="shared" si="538"/>
        <v/>
      </c>
    </row>
    <row r="3436" spans="1:63" ht="12" customHeight="1" x14ac:dyDescent="0.2">
      <c r="A3436" s="8"/>
      <c r="B3436" s="7"/>
      <c r="C3436" s="7"/>
      <c r="D3436" s="7"/>
      <c r="E3436" s="7"/>
      <c r="F3436" s="7"/>
      <c r="G3436" s="7"/>
      <c r="H3436" s="7"/>
      <c r="I3436" s="10"/>
      <c r="J3436" s="25"/>
      <c r="K3436" s="250"/>
      <c r="L3436" s="31"/>
      <c r="M3436" s="9"/>
      <c r="N3436" s="11" t="s">
        <v>25</v>
      </c>
      <c r="O3436" s="39"/>
      <c r="P3436" s="47"/>
      <c r="Q3436" s="13"/>
      <c r="R3436" s="248">
        <f t="shared" si="530"/>
        <v>0</v>
      </c>
      <c r="S3436" s="248">
        <f t="shared" si="531"/>
        <v>0</v>
      </c>
      <c r="T3436" s="248">
        <f t="shared" si="532"/>
        <v>0</v>
      </c>
      <c r="U3436" s="248">
        <f t="shared" si="533"/>
        <v>0</v>
      </c>
      <c r="V3436" s="13"/>
      <c r="W3436" s="7"/>
      <c r="AT3436" s="130"/>
      <c r="BF3436" s="33">
        <f t="shared" si="539"/>
        <v>41242</v>
      </c>
      <c r="BG3436" s="34">
        <f t="shared" si="534"/>
        <v>82.88000000000001</v>
      </c>
      <c r="BH3436" s="32">
        <f t="shared" si="535"/>
        <v>1</v>
      </c>
      <c r="BI3436" s="32">
        <f t="shared" si="536"/>
        <v>0</v>
      </c>
      <c r="BJ3436" s="69">
        <f t="shared" si="537"/>
        <v>0</v>
      </c>
      <c r="BK3436" s="158" t="str">
        <f t="shared" si="538"/>
        <v/>
      </c>
    </row>
    <row r="3437" spans="1:63" ht="12" customHeight="1" x14ac:dyDescent="0.2">
      <c r="A3437" s="8"/>
      <c r="B3437" s="7"/>
      <c r="C3437" s="7"/>
      <c r="D3437" s="7"/>
      <c r="E3437" s="7"/>
      <c r="F3437" s="7"/>
      <c r="G3437" s="7"/>
      <c r="H3437" s="7"/>
      <c r="I3437" s="10"/>
      <c r="J3437" s="25"/>
      <c r="K3437" s="250"/>
      <c r="L3437" s="31"/>
      <c r="M3437" s="9"/>
      <c r="N3437" s="11" t="s">
        <v>25</v>
      </c>
      <c r="O3437" s="39"/>
      <c r="P3437" s="47"/>
      <c r="Q3437" s="13"/>
      <c r="R3437" s="248">
        <f t="shared" si="530"/>
        <v>0</v>
      </c>
      <c r="S3437" s="248">
        <f t="shared" si="531"/>
        <v>0</v>
      </c>
      <c r="T3437" s="248">
        <f t="shared" si="532"/>
        <v>0</v>
      </c>
      <c r="U3437" s="248">
        <f t="shared" si="533"/>
        <v>0</v>
      </c>
      <c r="V3437" s="13"/>
      <c r="W3437" s="7"/>
      <c r="AT3437" s="130"/>
      <c r="BF3437" s="33">
        <f t="shared" si="539"/>
        <v>41242</v>
      </c>
      <c r="BG3437" s="34">
        <f t="shared" si="534"/>
        <v>82.88000000000001</v>
      </c>
      <c r="BH3437" s="32">
        <f t="shared" si="535"/>
        <v>1</v>
      </c>
      <c r="BI3437" s="32">
        <f t="shared" si="536"/>
        <v>0</v>
      </c>
      <c r="BJ3437" s="69">
        <f t="shared" si="537"/>
        <v>0</v>
      </c>
      <c r="BK3437" s="158" t="str">
        <f t="shared" si="538"/>
        <v/>
      </c>
    </row>
    <row r="3438" spans="1:63" ht="12" customHeight="1" x14ac:dyDescent="0.2">
      <c r="A3438" s="8"/>
      <c r="B3438" s="7"/>
      <c r="C3438" s="7"/>
      <c r="D3438" s="7"/>
      <c r="E3438" s="7"/>
      <c r="F3438" s="7"/>
      <c r="G3438" s="7"/>
      <c r="H3438" s="7"/>
      <c r="I3438" s="10"/>
      <c r="J3438" s="25"/>
      <c r="K3438" s="250"/>
      <c r="L3438" s="31"/>
      <c r="M3438" s="9"/>
      <c r="N3438" s="11" t="s">
        <v>25</v>
      </c>
      <c r="O3438" s="39"/>
      <c r="P3438" s="47"/>
      <c r="Q3438" s="13"/>
      <c r="R3438" s="248">
        <f t="shared" si="530"/>
        <v>0</v>
      </c>
      <c r="S3438" s="248">
        <f t="shared" si="531"/>
        <v>0</v>
      </c>
      <c r="T3438" s="248">
        <f t="shared" si="532"/>
        <v>0</v>
      </c>
      <c r="U3438" s="248">
        <f t="shared" si="533"/>
        <v>0</v>
      </c>
      <c r="V3438" s="13"/>
      <c r="W3438" s="7"/>
      <c r="AT3438" s="130"/>
      <c r="BF3438" s="33">
        <f t="shared" si="539"/>
        <v>41242</v>
      </c>
      <c r="BG3438" s="34">
        <f t="shared" si="534"/>
        <v>82.88000000000001</v>
      </c>
      <c r="BH3438" s="32">
        <f t="shared" si="535"/>
        <v>1</v>
      </c>
      <c r="BI3438" s="32">
        <f t="shared" si="536"/>
        <v>0</v>
      </c>
      <c r="BJ3438" s="69">
        <f t="shared" si="537"/>
        <v>0</v>
      </c>
      <c r="BK3438" s="158" t="str">
        <f t="shared" si="538"/>
        <v/>
      </c>
    </row>
    <row r="3439" spans="1:63" ht="12" customHeight="1" x14ac:dyDescent="0.2">
      <c r="A3439" s="8"/>
      <c r="B3439" s="7"/>
      <c r="C3439" s="7"/>
      <c r="D3439" s="7"/>
      <c r="E3439" s="7"/>
      <c r="F3439" s="7"/>
      <c r="G3439" s="7"/>
      <c r="H3439" s="7"/>
      <c r="I3439" s="10"/>
      <c r="J3439" s="25"/>
      <c r="K3439" s="250"/>
      <c r="L3439" s="31"/>
      <c r="M3439" s="9"/>
      <c r="N3439" s="11" t="s">
        <v>25</v>
      </c>
      <c r="O3439" s="39"/>
      <c r="P3439" s="47"/>
      <c r="Q3439" s="13"/>
      <c r="R3439" s="248">
        <f t="shared" si="530"/>
        <v>0</v>
      </c>
      <c r="S3439" s="248">
        <f t="shared" si="531"/>
        <v>0</v>
      </c>
      <c r="T3439" s="248">
        <f t="shared" si="532"/>
        <v>0</v>
      </c>
      <c r="U3439" s="248">
        <f t="shared" si="533"/>
        <v>0</v>
      </c>
      <c r="V3439" s="13"/>
      <c r="W3439" s="7"/>
      <c r="AT3439" s="130"/>
      <c r="BF3439" s="33">
        <f t="shared" si="539"/>
        <v>41242</v>
      </c>
      <c r="BG3439" s="34">
        <f t="shared" si="534"/>
        <v>82.88000000000001</v>
      </c>
      <c r="BH3439" s="32">
        <f t="shared" si="535"/>
        <v>1</v>
      </c>
      <c r="BI3439" s="32">
        <f t="shared" si="536"/>
        <v>0</v>
      </c>
      <c r="BJ3439" s="69">
        <f t="shared" si="537"/>
        <v>0</v>
      </c>
      <c r="BK3439" s="158" t="str">
        <f t="shared" si="538"/>
        <v/>
      </c>
    </row>
    <row r="3440" spans="1:63" ht="12" customHeight="1" x14ac:dyDescent="0.2">
      <c r="A3440" s="8"/>
      <c r="B3440" s="7"/>
      <c r="C3440" s="7"/>
      <c r="D3440" s="7"/>
      <c r="E3440" s="7"/>
      <c r="F3440" s="7"/>
      <c r="G3440" s="7"/>
      <c r="H3440" s="7"/>
      <c r="I3440" s="10"/>
      <c r="J3440" s="25"/>
      <c r="K3440" s="250"/>
      <c r="L3440" s="31"/>
      <c r="M3440" s="9"/>
      <c r="N3440" s="11" t="s">
        <v>25</v>
      </c>
      <c r="O3440" s="39"/>
      <c r="P3440" s="47"/>
      <c r="Q3440" s="13"/>
      <c r="R3440" s="248">
        <f t="shared" si="530"/>
        <v>0</v>
      </c>
      <c r="S3440" s="248">
        <f t="shared" si="531"/>
        <v>0</v>
      </c>
      <c r="T3440" s="248">
        <f t="shared" si="532"/>
        <v>0</v>
      </c>
      <c r="U3440" s="248">
        <f t="shared" si="533"/>
        <v>0</v>
      </c>
      <c r="V3440" s="13"/>
      <c r="W3440" s="7"/>
      <c r="AT3440" s="130"/>
      <c r="BF3440" s="33">
        <f t="shared" si="539"/>
        <v>41242</v>
      </c>
      <c r="BG3440" s="34">
        <f t="shared" si="534"/>
        <v>82.88000000000001</v>
      </c>
      <c r="BH3440" s="32">
        <f t="shared" si="535"/>
        <v>1</v>
      </c>
      <c r="BI3440" s="32">
        <f t="shared" si="536"/>
        <v>0</v>
      </c>
      <c r="BJ3440" s="69">
        <f t="shared" si="537"/>
        <v>0</v>
      </c>
      <c r="BK3440" s="158" t="str">
        <f t="shared" si="538"/>
        <v/>
      </c>
    </row>
    <row r="3441" spans="1:63" ht="12" customHeight="1" x14ac:dyDescent="0.2">
      <c r="A3441" s="8"/>
      <c r="B3441" s="7"/>
      <c r="C3441" s="7"/>
      <c r="D3441" s="7"/>
      <c r="E3441" s="7"/>
      <c r="F3441" s="7"/>
      <c r="G3441" s="7"/>
      <c r="H3441" s="7"/>
      <c r="I3441" s="10"/>
      <c r="J3441" s="25"/>
      <c r="K3441" s="250"/>
      <c r="L3441" s="31"/>
      <c r="M3441" s="9"/>
      <c r="N3441" s="11" t="s">
        <v>25</v>
      </c>
      <c r="O3441" s="39"/>
      <c r="P3441" s="47"/>
      <c r="Q3441" s="13"/>
      <c r="R3441" s="248">
        <f t="shared" si="530"/>
        <v>0</v>
      </c>
      <c r="S3441" s="248">
        <f t="shared" si="531"/>
        <v>0</v>
      </c>
      <c r="T3441" s="248">
        <f t="shared" si="532"/>
        <v>0</v>
      </c>
      <c r="U3441" s="248">
        <f t="shared" si="533"/>
        <v>0</v>
      </c>
      <c r="V3441" s="13"/>
      <c r="W3441" s="7"/>
      <c r="AT3441" s="130"/>
      <c r="BF3441" s="33">
        <f t="shared" si="539"/>
        <v>41242</v>
      </c>
      <c r="BG3441" s="34">
        <f t="shared" si="534"/>
        <v>82.88000000000001</v>
      </c>
      <c r="BH3441" s="32">
        <f t="shared" si="535"/>
        <v>1</v>
      </c>
      <c r="BI3441" s="32">
        <f t="shared" si="536"/>
        <v>0</v>
      </c>
      <c r="BJ3441" s="69">
        <f t="shared" si="537"/>
        <v>0</v>
      </c>
      <c r="BK3441" s="158" t="str">
        <f t="shared" si="538"/>
        <v/>
      </c>
    </row>
    <row r="3442" spans="1:63" ht="12" customHeight="1" x14ac:dyDescent="0.2">
      <c r="A3442" s="8"/>
      <c r="B3442" s="7"/>
      <c r="C3442" s="7"/>
      <c r="D3442" s="7"/>
      <c r="E3442" s="7"/>
      <c r="F3442" s="7"/>
      <c r="G3442" s="7"/>
      <c r="H3442" s="7"/>
      <c r="I3442" s="10"/>
      <c r="J3442" s="25"/>
      <c r="K3442" s="250"/>
      <c r="L3442" s="31"/>
      <c r="M3442" s="9"/>
      <c r="N3442" s="11" t="s">
        <v>25</v>
      </c>
      <c r="O3442" s="39"/>
      <c r="P3442" s="47"/>
      <c r="Q3442" s="13"/>
      <c r="R3442" s="248">
        <f t="shared" si="530"/>
        <v>0</v>
      </c>
      <c r="S3442" s="248">
        <f t="shared" si="531"/>
        <v>0</v>
      </c>
      <c r="T3442" s="248">
        <f t="shared" si="532"/>
        <v>0</v>
      </c>
      <c r="U3442" s="248">
        <f t="shared" si="533"/>
        <v>0</v>
      </c>
      <c r="V3442" s="13"/>
      <c r="W3442" s="7"/>
      <c r="AT3442" s="130"/>
      <c r="BF3442" s="33">
        <f t="shared" si="539"/>
        <v>41242</v>
      </c>
      <c r="BG3442" s="34">
        <f t="shared" si="534"/>
        <v>82.88000000000001</v>
      </c>
      <c r="BH3442" s="32">
        <f t="shared" si="535"/>
        <v>1</v>
      </c>
      <c r="BI3442" s="32">
        <f t="shared" si="536"/>
        <v>0</v>
      </c>
      <c r="BJ3442" s="69">
        <f t="shared" si="537"/>
        <v>0</v>
      </c>
      <c r="BK3442" s="158" t="str">
        <f t="shared" si="538"/>
        <v/>
      </c>
    </row>
    <row r="3443" spans="1:63" ht="12" customHeight="1" x14ac:dyDescent="0.2">
      <c r="A3443" s="8"/>
      <c r="B3443" s="7"/>
      <c r="C3443" s="7"/>
      <c r="D3443" s="7"/>
      <c r="E3443" s="7"/>
      <c r="F3443" s="7"/>
      <c r="G3443" s="7"/>
      <c r="H3443" s="7"/>
      <c r="I3443" s="10"/>
      <c r="J3443" s="25"/>
      <c r="K3443" s="250"/>
      <c r="L3443" s="31"/>
      <c r="M3443" s="9"/>
      <c r="N3443" s="11" t="s">
        <v>25</v>
      </c>
      <c r="O3443" s="39"/>
      <c r="P3443" s="47"/>
      <c r="Q3443" s="13"/>
      <c r="R3443" s="248">
        <f t="shared" si="530"/>
        <v>0</v>
      </c>
      <c r="S3443" s="248">
        <f t="shared" si="531"/>
        <v>0</v>
      </c>
      <c r="T3443" s="248">
        <f t="shared" si="532"/>
        <v>0</v>
      </c>
      <c r="U3443" s="248">
        <f t="shared" si="533"/>
        <v>0</v>
      </c>
      <c r="V3443" s="13"/>
      <c r="W3443" s="7"/>
      <c r="AT3443" s="130"/>
      <c r="BF3443" s="33">
        <f t="shared" si="539"/>
        <v>41242</v>
      </c>
      <c r="BG3443" s="34">
        <f t="shared" si="534"/>
        <v>82.88000000000001</v>
      </c>
      <c r="BH3443" s="32">
        <f t="shared" si="535"/>
        <v>1</v>
      </c>
      <c r="BI3443" s="32">
        <f t="shared" si="536"/>
        <v>0</v>
      </c>
      <c r="BJ3443" s="69">
        <f t="shared" si="537"/>
        <v>0</v>
      </c>
      <c r="BK3443" s="158" t="str">
        <f t="shared" si="538"/>
        <v/>
      </c>
    </row>
    <row r="3444" spans="1:63" ht="12" customHeight="1" x14ac:dyDescent="0.2">
      <c r="A3444" s="8"/>
      <c r="B3444" s="7"/>
      <c r="C3444" s="7"/>
      <c r="D3444" s="7"/>
      <c r="E3444" s="7"/>
      <c r="F3444" s="7"/>
      <c r="G3444" s="7"/>
      <c r="H3444" s="7"/>
      <c r="I3444" s="10"/>
      <c r="J3444" s="25"/>
      <c r="K3444" s="250"/>
      <c r="L3444" s="31"/>
      <c r="M3444" s="9"/>
      <c r="N3444" s="11" t="s">
        <v>25</v>
      </c>
      <c r="O3444" s="39"/>
      <c r="P3444" s="47"/>
      <c r="Q3444" s="13"/>
      <c r="R3444" s="248">
        <f t="shared" si="530"/>
        <v>0</v>
      </c>
      <c r="S3444" s="248">
        <f t="shared" si="531"/>
        <v>0</v>
      </c>
      <c r="T3444" s="248">
        <f t="shared" si="532"/>
        <v>0</v>
      </c>
      <c r="U3444" s="248">
        <f t="shared" si="533"/>
        <v>0</v>
      </c>
      <c r="V3444" s="13"/>
      <c r="W3444" s="7"/>
      <c r="AT3444" s="130"/>
      <c r="BF3444" s="33">
        <f t="shared" si="539"/>
        <v>41242</v>
      </c>
      <c r="BG3444" s="34">
        <f t="shared" si="534"/>
        <v>82.88000000000001</v>
      </c>
      <c r="BH3444" s="32">
        <f t="shared" si="535"/>
        <v>1</v>
      </c>
      <c r="BI3444" s="32">
        <f t="shared" si="536"/>
        <v>0</v>
      </c>
      <c r="BJ3444" s="69">
        <f t="shared" si="537"/>
        <v>0</v>
      </c>
      <c r="BK3444" s="158" t="str">
        <f t="shared" si="538"/>
        <v/>
      </c>
    </row>
    <row r="3445" spans="1:63" ht="12" customHeight="1" x14ac:dyDescent="0.2">
      <c r="A3445" s="8"/>
      <c r="B3445" s="7"/>
      <c r="C3445" s="7"/>
      <c r="D3445" s="7"/>
      <c r="E3445" s="7"/>
      <c r="F3445" s="7"/>
      <c r="G3445" s="7"/>
      <c r="H3445" s="7"/>
      <c r="I3445" s="10"/>
      <c r="J3445" s="25"/>
      <c r="K3445" s="250"/>
      <c r="L3445" s="31"/>
      <c r="M3445" s="9"/>
      <c r="N3445" s="11" t="s">
        <v>25</v>
      </c>
      <c r="O3445" s="39"/>
      <c r="P3445" s="47"/>
      <c r="Q3445" s="13"/>
      <c r="R3445" s="248">
        <f t="shared" si="530"/>
        <v>0</v>
      </c>
      <c r="S3445" s="248">
        <f t="shared" si="531"/>
        <v>0</v>
      </c>
      <c r="T3445" s="248">
        <f t="shared" si="532"/>
        <v>0</v>
      </c>
      <c r="U3445" s="248">
        <f t="shared" si="533"/>
        <v>0</v>
      </c>
      <c r="V3445" s="13"/>
      <c r="W3445" s="7"/>
      <c r="AT3445" s="130"/>
      <c r="BF3445" s="33">
        <f t="shared" si="539"/>
        <v>41242</v>
      </c>
      <c r="BG3445" s="34">
        <f t="shared" si="534"/>
        <v>82.88000000000001</v>
      </c>
      <c r="BH3445" s="32">
        <f t="shared" si="535"/>
        <v>1</v>
      </c>
      <c r="BI3445" s="32">
        <f t="shared" si="536"/>
        <v>0</v>
      </c>
      <c r="BJ3445" s="69">
        <f t="shared" si="537"/>
        <v>0</v>
      </c>
      <c r="BK3445" s="158" t="str">
        <f t="shared" si="538"/>
        <v/>
      </c>
    </row>
    <row r="3446" spans="1:63" ht="12" customHeight="1" x14ac:dyDescent="0.2">
      <c r="A3446" s="8"/>
      <c r="B3446" s="7"/>
      <c r="C3446" s="7"/>
      <c r="D3446" s="7"/>
      <c r="E3446" s="7"/>
      <c r="F3446" s="7"/>
      <c r="G3446" s="7"/>
      <c r="H3446" s="7"/>
      <c r="I3446" s="10"/>
      <c r="J3446" s="25"/>
      <c r="K3446" s="250"/>
      <c r="L3446" s="31"/>
      <c r="M3446" s="9"/>
      <c r="N3446" s="11" t="s">
        <v>25</v>
      </c>
      <c r="O3446" s="39"/>
      <c r="P3446" s="47"/>
      <c r="Q3446" s="13"/>
      <c r="R3446" s="248">
        <f t="shared" si="530"/>
        <v>0</v>
      </c>
      <c r="S3446" s="248">
        <f t="shared" si="531"/>
        <v>0</v>
      </c>
      <c r="T3446" s="248">
        <f t="shared" si="532"/>
        <v>0</v>
      </c>
      <c r="U3446" s="248">
        <f t="shared" si="533"/>
        <v>0</v>
      </c>
      <c r="V3446" s="13"/>
      <c r="W3446" s="7"/>
      <c r="AT3446" s="130"/>
      <c r="BF3446" s="33">
        <f t="shared" si="539"/>
        <v>41242</v>
      </c>
      <c r="BG3446" s="34">
        <f t="shared" si="534"/>
        <v>82.88000000000001</v>
      </c>
      <c r="BH3446" s="32">
        <f t="shared" si="535"/>
        <v>1</v>
      </c>
      <c r="BI3446" s="32">
        <f t="shared" si="536"/>
        <v>0</v>
      </c>
      <c r="BJ3446" s="69">
        <f t="shared" si="537"/>
        <v>0</v>
      </c>
      <c r="BK3446" s="158" t="str">
        <f t="shared" si="538"/>
        <v/>
      </c>
    </row>
    <row r="3447" spans="1:63" ht="12" customHeight="1" x14ac:dyDescent="0.2">
      <c r="A3447" s="8"/>
      <c r="B3447" s="7"/>
      <c r="C3447" s="7"/>
      <c r="D3447" s="7"/>
      <c r="E3447" s="7"/>
      <c r="F3447" s="7"/>
      <c r="G3447" s="7"/>
      <c r="H3447" s="7"/>
      <c r="I3447" s="10"/>
      <c r="J3447" s="25"/>
      <c r="K3447" s="250"/>
      <c r="L3447" s="31"/>
      <c r="M3447" s="9"/>
      <c r="N3447" s="11" t="s">
        <v>25</v>
      </c>
      <c r="O3447" s="39"/>
      <c r="P3447" s="47"/>
      <c r="Q3447" s="13"/>
      <c r="R3447" s="248">
        <f t="shared" si="530"/>
        <v>0</v>
      </c>
      <c r="S3447" s="248">
        <f t="shared" si="531"/>
        <v>0</v>
      </c>
      <c r="T3447" s="248">
        <f t="shared" si="532"/>
        <v>0</v>
      </c>
      <c r="U3447" s="248">
        <f t="shared" si="533"/>
        <v>0</v>
      </c>
      <c r="V3447" s="13"/>
      <c r="W3447" s="7"/>
      <c r="AT3447" s="130"/>
      <c r="BF3447" s="33">
        <f t="shared" si="539"/>
        <v>41242</v>
      </c>
      <c r="BG3447" s="34">
        <f t="shared" si="534"/>
        <v>82.88000000000001</v>
      </c>
      <c r="BH3447" s="32">
        <f t="shared" si="535"/>
        <v>1</v>
      </c>
      <c r="BI3447" s="32">
        <f t="shared" si="536"/>
        <v>0</v>
      </c>
      <c r="BJ3447" s="69">
        <f t="shared" si="537"/>
        <v>0</v>
      </c>
      <c r="BK3447" s="158" t="str">
        <f t="shared" si="538"/>
        <v/>
      </c>
    </row>
    <row r="3448" spans="1:63" ht="12" customHeight="1" x14ac:dyDescent="0.2">
      <c r="A3448" s="8"/>
      <c r="B3448" s="7"/>
      <c r="C3448" s="7"/>
      <c r="D3448" s="7"/>
      <c r="E3448" s="7"/>
      <c r="F3448" s="7"/>
      <c r="G3448" s="7"/>
      <c r="H3448" s="7"/>
      <c r="I3448" s="10"/>
      <c r="J3448" s="25"/>
      <c r="K3448" s="250"/>
      <c r="L3448" s="31"/>
      <c r="M3448" s="9"/>
      <c r="N3448" s="11" t="s">
        <v>25</v>
      </c>
      <c r="O3448" s="39"/>
      <c r="P3448" s="47"/>
      <c r="Q3448" s="13"/>
      <c r="R3448" s="248">
        <f t="shared" si="530"/>
        <v>0</v>
      </c>
      <c r="S3448" s="248">
        <f t="shared" si="531"/>
        <v>0</v>
      </c>
      <c r="T3448" s="248">
        <f t="shared" si="532"/>
        <v>0</v>
      </c>
      <c r="U3448" s="248">
        <f t="shared" si="533"/>
        <v>0</v>
      </c>
      <c r="V3448" s="13"/>
      <c r="W3448" s="7"/>
      <c r="AT3448" s="130"/>
      <c r="BF3448" s="33">
        <f t="shared" si="539"/>
        <v>41242</v>
      </c>
      <c r="BG3448" s="34">
        <f t="shared" si="534"/>
        <v>82.88000000000001</v>
      </c>
      <c r="BH3448" s="32">
        <f t="shared" si="535"/>
        <v>1</v>
      </c>
      <c r="BI3448" s="32">
        <f t="shared" si="536"/>
        <v>0</v>
      </c>
      <c r="BJ3448" s="69">
        <f t="shared" si="537"/>
        <v>0</v>
      </c>
      <c r="BK3448" s="158" t="str">
        <f t="shared" si="538"/>
        <v/>
      </c>
    </row>
    <row r="3449" spans="1:63" ht="12" customHeight="1" x14ac:dyDescent="0.2">
      <c r="A3449" s="8"/>
      <c r="B3449" s="7"/>
      <c r="C3449" s="7"/>
      <c r="D3449" s="7"/>
      <c r="E3449" s="7"/>
      <c r="F3449" s="7"/>
      <c r="G3449" s="7"/>
      <c r="H3449" s="7"/>
      <c r="I3449" s="10"/>
      <c r="J3449" s="25"/>
      <c r="K3449" s="250"/>
      <c r="L3449" s="31"/>
      <c r="M3449" s="9"/>
      <c r="N3449" s="11" t="s">
        <v>25</v>
      </c>
      <c r="O3449" s="39"/>
      <c r="P3449" s="47"/>
      <c r="Q3449" s="13"/>
      <c r="R3449" s="248">
        <f t="shared" si="530"/>
        <v>0</v>
      </c>
      <c r="S3449" s="248">
        <f t="shared" si="531"/>
        <v>0</v>
      </c>
      <c r="T3449" s="248">
        <f t="shared" si="532"/>
        <v>0</v>
      </c>
      <c r="U3449" s="248">
        <f t="shared" si="533"/>
        <v>0</v>
      </c>
      <c r="V3449" s="13"/>
      <c r="W3449" s="7"/>
      <c r="AT3449" s="130"/>
      <c r="BF3449" s="33">
        <f t="shared" si="539"/>
        <v>41242</v>
      </c>
      <c r="BG3449" s="34">
        <f t="shared" si="534"/>
        <v>82.88000000000001</v>
      </c>
      <c r="BH3449" s="32">
        <f t="shared" si="535"/>
        <v>1</v>
      </c>
      <c r="BI3449" s="32">
        <f t="shared" si="536"/>
        <v>0</v>
      </c>
      <c r="BJ3449" s="69">
        <f t="shared" si="537"/>
        <v>0</v>
      </c>
      <c r="BK3449" s="158" t="str">
        <f t="shared" si="538"/>
        <v/>
      </c>
    </row>
    <row r="3450" spans="1:63" ht="12" customHeight="1" x14ac:dyDescent="0.2">
      <c r="A3450" s="8"/>
      <c r="B3450" s="7"/>
      <c r="C3450" s="7"/>
      <c r="D3450" s="7"/>
      <c r="E3450" s="7"/>
      <c r="F3450" s="7"/>
      <c r="G3450" s="7"/>
      <c r="H3450" s="7"/>
      <c r="I3450" s="10"/>
      <c r="J3450" s="25"/>
      <c r="K3450" s="250"/>
      <c r="L3450" s="31"/>
      <c r="M3450" s="9"/>
      <c r="N3450" s="11" t="s">
        <v>25</v>
      </c>
      <c r="O3450" s="39"/>
      <c r="P3450" s="47"/>
      <c r="Q3450" s="13"/>
      <c r="R3450" s="248">
        <f t="shared" si="530"/>
        <v>0</v>
      </c>
      <c r="S3450" s="248">
        <f t="shared" si="531"/>
        <v>0</v>
      </c>
      <c r="T3450" s="248">
        <f t="shared" si="532"/>
        <v>0</v>
      </c>
      <c r="U3450" s="248">
        <f t="shared" si="533"/>
        <v>0</v>
      </c>
      <c r="V3450" s="13"/>
      <c r="W3450" s="7"/>
      <c r="AT3450" s="130"/>
      <c r="BF3450" s="33">
        <f t="shared" si="539"/>
        <v>41242</v>
      </c>
      <c r="BG3450" s="34">
        <f t="shared" si="534"/>
        <v>82.88000000000001</v>
      </c>
      <c r="BH3450" s="32">
        <f t="shared" si="535"/>
        <v>1</v>
      </c>
      <c r="BI3450" s="32">
        <f t="shared" si="536"/>
        <v>0</v>
      </c>
      <c r="BJ3450" s="69">
        <f t="shared" si="537"/>
        <v>0</v>
      </c>
      <c r="BK3450" s="158" t="str">
        <f t="shared" si="538"/>
        <v/>
      </c>
    </row>
    <row r="3451" spans="1:63" ht="12" customHeight="1" x14ac:dyDescent="0.2">
      <c r="A3451" s="8"/>
      <c r="B3451" s="7"/>
      <c r="C3451" s="7"/>
      <c r="D3451" s="7"/>
      <c r="E3451" s="7"/>
      <c r="F3451" s="7"/>
      <c r="G3451" s="7"/>
      <c r="H3451" s="7"/>
      <c r="I3451" s="10"/>
      <c r="J3451" s="25"/>
      <c r="K3451" s="250"/>
      <c r="L3451" s="31"/>
      <c r="M3451" s="9"/>
      <c r="N3451" s="11" t="s">
        <v>25</v>
      </c>
      <c r="O3451" s="39"/>
      <c r="P3451" s="47"/>
      <c r="Q3451" s="13"/>
      <c r="R3451" s="248">
        <f t="shared" si="530"/>
        <v>0</v>
      </c>
      <c r="S3451" s="248">
        <f t="shared" si="531"/>
        <v>0</v>
      </c>
      <c r="T3451" s="248">
        <f t="shared" si="532"/>
        <v>0</v>
      </c>
      <c r="U3451" s="248">
        <f t="shared" si="533"/>
        <v>0</v>
      </c>
      <c r="V3451" s="13"/>
      <c r="W3451" s="7"/>
      <c r="AT3451" s="130"/>
      <c r="BF3451" s="33">
        <f t="shared" si="539"/>
        <v>41242</v>
      </c>
      <c r="BG3451" s="34">
        <f t="shared" si="534"/>
        <v>82.88000000000001</v>
      </c>
      <c r="BH3451" s="32">
        <f t="shared" si="535"/>
        <v>1</v>
      </c>
      <c r="BI3451" s="32">
        <f t="shared" si="536"/>
        <v>0</v>
      </c>
      <c r="BJ3451" s="69">
        <f t="shared" si="537"/>
        <v>0</v>
      </c>
      <c r="BK3451" s="158" t="str">
        <f t="shared" si="538"/>
        <v/>
      </c>
    </row>
    <row r="3452" spans="1:63" ht="12" customHeight="1" x14ac:dyDescent="0.2">
      <c r="A3452" s="8"/>
      <c r="B3452" s="7"/>
      <c r="C3452" s="7"/>
      <c r="D3452" s="7"/>
      <c r="E3452" s="7"/>
      <c r="F3452" s="7"/>
      <c r="G3452" s="7"/>
      <c r="H3452" s="7"/>
      <c r="I3452" s="10"/>
      <c r="J3452" s="25"/>
      <c r="K3452" s="250"/>
      <c r="L3452" s="31"/>
      <c r="M3452" s="9"/>
      <c r="N3452" s="11" t="s">
        <v>25</v>
      </c>
      <c r="O3452" s="39"/>
      <c r="P3452" s="47"/>
      <c r="Q3452" s="13"/>
      <c r="R3452" s="248">
        <f t="shared" si="530"/>
        <v>0</v>
      </c>
      <c r="S3452" s="248">
        <f t="shared" si="531"/>
        <v>0</v>
      </c>
      <c r="T3452" s="248">
        <f t="shared" si="532"/>
        <v>0</v>
      </c>
      <c r="U3452" s="248">
        <f t="shared" si="533"/>
        <v>0</v>
      </c>
      <c r="V3452" s="13"/>
      <c r="W3452" s="7"/>
      <c r="AT3452" s="130"/>
      <c r="BF3452" s="33">
        <f t="shared" si="539"/>
        <v>41242</v>
      </c>
      <c r="BG3452" s="34">
        <f t="shared" si="534"/>
        <v>82.88000000000001</v>
      </c>
      <c r="BH3452" s="32">
        <f t="shared" si="535"/>
        <v>1</v>
      </c>
      <c r="BI3452" s="32">
        <f t="shared" si="536"/>
        <v>0</v>
      </c>
      <c r="BJ3452" s="69">
        <f t="shared" si="537"/>
        <v>0</v>
      </c>
      <c r="BK3452" s="158" t="str">
        <f t="shared" si="538"/>
        <v/>
      </c>
    </row>
    <row r="3453" spans="1:63" ht="12" customHeight="1" x14ac:dyDescent="0.2">
      <c r="A3453" s="8"/>
      <c r="B3453" s="7"/>
      <c r="C3453" s="7"/>
      <c r="D3453" s="7"/>
      <c r="E3453" s="7"/>
      <c r="F3453" s="7"/>
      <c r="G3453" s="7"/>
      <c r="H3453" s="7"/>
      <c r="I3453" s="10"/>
      <c r="J3453" s="25"/>
      <c r="K3453" s="250"/>
      <c r="L3453" s="31"/>
      <c r="M3453" s="9"/>
      <c r="N3453" s="11" t="s">
        <v>25</v>
      </c>
      <c r="O3453" s="39"/>
      <c r="P3453" s="47"/>
      <c r="Q3453" s="13"/>
      <c r="R3453" s="248">
        <f t="shared" si="530"/>
        <v>0</v>
      </c>
      <c r="S3453" s="248">
        <f t="shared" si="531"/>
        <v>0</v>
      </c>
      <c r="T3453" s="248">
        <f t="shared" si="532"/>
        <v>0</v>
      </c>
      <c r="U3453" s="248">
        <f t="shared" si="533"/>
        <v>0</v>
      </c>
      <c r="V3453" s="13"/>
      <c r="W3453" s="7"/>
      <c r="AT3453" s="130"/>
      <c r="BF3453" s="33">
        <f t="shared" si="539"/>
        <v>41242</v>
      </c>
      <c r="BG3453" s="34">
        <f t="shared" si="534"/>
        <v>82.88000000000001</v>
      </c>
      <c r="BH3453" s="32">
        <f t="shared" si="535"/>
        <v>1</v>
      </c>
      <c r="BI3453" s="32">
        <f t="shared" si="536"/>
        <v>0</v>
      </c>
      <c r="BJ3453" s="69">
        <f t="shared" si="537"/>
        <v>0</v>
      </c>
      <c r="BK3453" s="158" t="str">
        <f t="shared" si="538"/>
        <v/>
      </c>
    </row>
    <row r="3454" spans="1:63" ht="12" customHeight="1" x14ac:dyDescent="0.2">
      <c r="A3454" s="8"/>
      <c r="B3454" s="7"/>
      <c r="C3454" s="7"/>
      <c r="D3454" s="7"/>
      <c r="E3454" s="7"/>
      <c r="F3454" s="7"/>
      <c r="G3454" s="7"/>
      <c r="H3454" s="7"/>
      <c r="I3454" s="10"/>
      <c r="J3454" s="25"/>
      <c r="K3454" s="250"/>
      <c r="L3454" s="31"/>
      <c r="M3454" s="9"/>
      <c r="N3454" s="11" t="s">
        <v>25</v>
      </c>
      <c r="O3454" s="39"/>
      <c r="P3454" s="47"/>
      <c r="Q3454" s="13"/>
      <c r="R3454" s="248">
        <f t="shared" si="530"/>
        <v>0</v>
      </c>
      <c r="S3454" s="248">
        <f t="shared" si="531"/>
        <v>0</v>
      </c>
      <c r="T3454" s="248">
        <f t="shared" si="532"/>
        <v>0</v>
      </c>
      <c r="U3454" s="248">
        <f t="shared" si="533"/>
        <v>0</v>
      </c>
      <c r="V3454" s="13"/>
      <c r="W3454" s="7"/>
      <c r="AT3454" s="130"/>
      <c r="BF3454" s="33">
        <f t="shared" si="539"/>
        <v>41242</v>
      </c>
      <c r="BG3454" s="34">
        <f t="shared" si="534"/>
        <v>82.88000000000001</v>
      </c>
      <c r="BH3454" s="32">
        <f t="shared" si="535"/>
        <v>1</v>
      </c>
      <c r="BI3454" s="32">
        <f t="shared" si="536"/>
        <v>0</v>
      </c>
      <c r="BJ3454" s="69">
        <f t="shared" si="537"/>
        <v>0</v>
      </c>
      <c r="BK3454" s="158" t="str">
        <f t="shared" si="538"/>
        <v/>
      </c>
    </row>
    <row r="3455" spans="1:63" ht="12" customHeight="1" x14ac:dyDescent="0.2">
      <c r="A3455" s="8"/>
      <c r="B3455" s="7"/>
      <c r="C3455" s="7"/>
      <c r="D3455" s="7"/>
      <c r="E3455" s="7"/>
      <c r="F3455" s="7"/>
      <c r="G3455" s="7"/>
      <c r="H3455" s="7"/>
      <c r="I3455" s="10"/>
      <c r="J3455" s="25"/>
      <c r="K3455" s="250"/>
      <c r="L3455" s="31"/>
      <c r="M3455" s="9"/>
      <c r="N3455" s="11" t="s">
        <v>25</v>
      </c>
      <c r="O3455" s="39"/>
      <c r="P3455" s="47"/>
      <c r="Q3455" s="13"/>
      <c r="R3455" s="248">
        <f t="shared" si="530"/>
        <v>0</v>
      </c>
      <c r="S3455" s="248">
        <f t="shared" si="531"/>
        <v>0</v>
      </c>
      <c r="T3455" s="248">
        <f t="shared" si="532"/>
        <v>0</v>
      </c>
      <c r="U3455" s="248">
        <f t="shared" si="533"/>
        <v>0</v>
      </c>
      <c r="V3455" s="13"/>
      <c r="W3455" s="7"/>
      <c r="AT3455" s="130"/>
      <c r="BF3455" s="33">
        <f t="shared" si="539"/>
        <v>41242</v>
      </c>
      <c r="BG3455" s="34">
        <f t="shared" si="534"/>
        <v>82.88000000000001</v>
      </c>
      <c r="BH3455" s="32">
        <f t="shared" si="535"/>
        <v>1</v>
      </c>
      <c r="BI3455" s="32">
        <f t="shared" si="536"/>
        <v>0</v>
      </c>
      <c r="BJ3455" s="69">
        <f t="shared" si="537"/>
        <v>0</v>
      </c>
      <c r="BK3455" s="158" t="str">
        <f t="shared" si="538"/>
        <v/>
      </c>
    </row>
    <row r="3456" spans="1:63" ht="12" customHeight="1" x14ac:dyDescent="0.2">
      <c r="A3456" s="8"/>
      <c r="B3456" s="7"/>
      <c r="C3456" s="7"/>
      <c r="D3456" s="7"/>
      <c r="E3456" s="7"/>
      <c r="F3456" s="7"/>
      <c r="G3456" s="7"/>
      <c r="H3456" s="7"/>
      <c r="I3456" s="10"/>
      <c r="J3456" s="25"/>
      <c r="K3456" s="250"/>
      <c r="L3456" s="31"/>
      <c r="M3456" s="9"/>
      <c r="N3456" s="11" t="s">
        <v>25</v>
      </c>
      <c r="O3456" s="39"/>
      <c r="P3456" s="47"/>
      <c r="Q3456" s="13"/>
      <c r="R3456" s="248">
        <f t="shared" si="530"/>
        <v>0</v>
      </c>
      <c r="S3456" s="248">
        <f t="shared" si="531"/>
        <v>0</v>
      </c>
      <c r="T3456" s="248">
        <f t="shared" si="532"/>
        <v>0</v>
      </c>
      <c r="U3456" s="248">
        <f t="shared" si="533"/>
        <v>0</v>
      </c>
      <c r="V3456" s="13"/>
      <c r="W3456" s="7"/>
      <c r="AT3456" s="130"/>
      <c r="BF3456" s="33">
        <f t="shared" si="539"/>
        <v>41242</v>
      </c>
      <c r="BG3456" s="34">
        <f t="shared" si="534"/>
        <v>82.88000000000001</v>
      </c>
      <c r="BH3456" s="32">
        <f t="shared" si="535"/>
        <v>1</v>
      </c>
      <c r="BI3456" s="32">
        <f t="shared" si="536"/>
        <v>0</v>
      </c>
      <c r="BJ3456" s="69">
        <f t="shared" si="537"/>
        <v>0</v>
      </c>
      <c r="BK3456" s="158" t="str">
        <f t="shared" si="538"/>
        <v/>
      </c>
    </row>
    <row r="3457" spans="1:63" ht="12" customHeight="1" x14ac:dyDescent="0.2">
      <c r="A3457" s="8"/>
      <c r="B3457" s="7"/>
      <c r="C3457" s="7"/>
      <c r="D3457" s="7"/>
      <c r="E3457" s="7"/>
      <c r="F3457" s="7"/>
      <c r="G3457" s="7"/>
      <c r="H3457" s="7"/>
      <c r="I3457" s="10"/>
      <c r="J3457" s="25"/>
      <c r="K3457" s="250"/>
      <c r="L3457" s="31"/>
      <c r="M3457" s="9"/>
      <c r="N3457" s="11" t="s">
        <v>25</v>
      </c>
      <c r="O3457" s="39"/>
      <c r="P3457" s="47"/>
      <c r="Q3457" s="13"/>
      <c r="R3457" s="248">
        <f t="shared" si="530"/>
        <v>0</v>
      </c>
      <c r="S3457" s="248">
        <f t="shared" si="531"/>
        <v>0</v>
      </c>
      <c r="T3457" s="248">
        <f t="shared" si="532"/>
        <v>0</v>
      </c>
      <c r="U3457" s="248">
        <f t="shared" si="533"/>
        <v>0</v>
      </c>
      <c r="V3457" s="13"/>
      <c r="W3457" s="7"/>
      <c r="AT3457" s="130"/>
      <c r="BF3457" s="33">
        <f t="shared" si="539"/>
        <v>41242</v>
      </c>
      <c r="BG3457" s="34">
        <f t="shared" si="534"/>
        <v>82.88000000000001</v>
      </c>
      <c r="BH3457" s="32">
        <f t="shared" si="535"/>
        <v>1</v>
      </c>
      <c r="BI3457" s="32">
        <f t="shared" si="536"/>
        <v>0</v>
      </c>
      <c r="BJ3457" s="69">
        <f t="shared" si="537"/>
        <v>0</v>
      </c>
      <c r="BK3457" s="158" t="str">
        <f t="shared" si="538"/>
        <v/>
      </c>
    </row>
    <row r="3458" spans="1:63" ht="12" customHeight="1" x14ac:dyDescent="0.2">
      <c r="A3458" s="8"/>
      <c r="B3458" s="7"/>
      <c r="C3458" s="7"/>
      <c r="D3458" s="7"/>
      <c r="E3458" s="7"/>
      <c r="F3458" s="7"/>
      <c r="G3458" s="7"/>
      <c r="H3458" s="7"/>
      <c r="I3458" s="10"/>
      <c r="J3458" s="25"/>
      <c r="K3458" s="250"/>
      <c r="L3458" s="31"/>
      <c r="M3458" s="9"/>
      <c r="N3458" s="11" t="s">
        <v>25</v>
      </c>
      <c r="O3458" s="39"/>
      <c r="P3458" s="47"/>
      <c r="Q3458" s="13"/>
      <c r="R3458" s="248">
        <f t="shared" si="530"/>
        <v>0</v>
      </c>
      <c r="S3458" s="248">
        <f t="shared" si="531"/>
        <v>0</v>
      </c>
      <c r="T3458" s="248">
        <f t="shared" si="532"/>
        <v>0</v>
      </c>
      <c r="U3458" s="248">
        <f t="shared" si="533"/>
        <v>0</v>
      </c>
      <c r="V3458" s="13"/>
      <c r="W3458" s="7"/>
      <c r="AT3458" s="130"/>
      <c r="BF3458" s="33">
        <f t="shared" si="539"/>
        <v>41242</v>
      </c>
      <c r="BG3458" s="34">
        <f t="shared" si="534"/>
        <v>82.88000000000001</v>
      </c>
      <c r="BH3458" s="32">
        <f t="shared" si="535"/>
        <v>1</v>
      </c>
      <c r="BI3458" s="32">
        <f t="shared" si="536"/>
        <v>0</v>
      </c>
      <c r="BJ3458" s="69">
        <f t="shared" si="537"/>
        <v>0</v>
      </c>
      <c r="BK3458" s="158" t="str">
        <f t="shared" si="538"/>
        <v/>
      </c>
    </row>
    <row r="3459" spans="1:63" ht="12" customHeight="1" x14ac:dyDescent="0.2">
      <c r="A3459" s="8"/>
      <c r="B3459" s="7"/>
      <c r="C3459" s="7"/>
      <c r="D3459" s="7"/>
      <c r="E3459" s="7"/>
      <c r="F3459" s="7"/>
      <c r="G3459" s="7"/>
      <c r="H3459" s="7"/>
      <c r="I3459" s="10"/>
      <c r="J3459" s="25"/>
      <c r="K3459" s="250"/>
      <c r="L3459" s="31"/>
      <c r="M3459" s="9"/>
      <c r="N3459" s="11" t="s">
        <v>25</v>
      </c>
      <c r="O3459" s="39"/>
      <c r="P3459" s="47"/>
      <c r="Q3459" s="13"/>
      <c r="R3459" s="248">
        <f t="shared" si="530"/>
        <v>0</v>
      </c>
      <c r="S3459" s="248">
        <f t="shared" si="531"/>
        <v>0</v>
      </c>
      <c r="T3459" s="248">
        <f t="shared" si="532"/>
        <v>0</v>
      </c>
      <c r="U3459" s="248">
        <f t="shared" si="533"/>
        <v>0</v>
      </c>
      <c r="V3459" s="13"/>
      <c r="W3459" s="7"/>
      <c r="AT3459" s="130"/>
      <c r="BF3459" s="33">
        <f t="shared" si="539"/>
        <v>41242</v>
      </c>
      <c r="BG3459" s="34">
        <f t="shared" si="534"/>
        <v>82.88000000000001</v>
      </c>
      <c r="BH3459" s="32">
        <f t="shared" si="535"/>
        <v>1</v>
      </c>
      <c r="BI3459" s="32">
        <f t="shared" si="536"/>
        <v>0</v>
      </c>
      <c r="BJ3459" s="69">
        <f t="shared" si="537"/>
        <v>0</v>
      </c>
      <c r="BK3459" s="158" t="str">
        <f t="shared" si="538"/>
        <v/>
      </c>
    </row>
    <row r="3460" spans="1:63" ht="12" customHeight="1" x14ac:dyDescent="0.2">
      <c r="A3460" s="8"/>
      <c r="B3460" s="7"/>
      <c r="C3460" s="7"/>
      <c r="D3460" s="7"/>
      <c r="E3460" s="7"/>
      <c r="F3460" s="7"/>
      <c r="G3460" s="7"/>
      <c r="H3460" s="7"/>
      <c r="I3460" s="10"/>
      <c r="J3460" s="25"/>
      <c r="K3460" s="250"/>
      <c r="L3460" s="31"/>
      <c r="M3460" s="9"/>
      <c r="N3460" s="11" t="s">
        <v>25</v>
      </c>
      <c r="O3460" s="39"/>
      <c r="P3460" s="47"/>
      <c r="Q3460" s="13"/>
      <c r="R3460" s="248">
        <f t="shared" si="530"/>
        <v>0</v>
      </c>
      <c r="S3460" s="248">
        <f t="shared" si="531"/>
        <v>0</v>
      </c>
      <c r="T3460" s="248">
        <f t="shared" si="532"/>
        <v>0</v>
      </c>
      <c r="U3460" s="248">
        <f t="shared" si="533"/>
        <v>0</v>
      </c>
      <c r="V3460" s="13"/>
      <c r="W3460" s="7"/>
      <c r="AT3460" s="130"/>
      <c r="BF3460" s="33">
        <f t="shared" si="539"/>
        <v>41242</v>
      </c>
      <c r="BG3460" s="34">
        <f t="shared" si="534"/>
        <v>82.88000000000001</v>
      </c>
      <c r="BH3460" s="32">
        <f t="shared" si="535"/>
        <v>1</v>
      </c>
      <c r="BI3460" s="32">
        <f t="shared" si="536"/>
        <v>0</v>
      </c>
      <c r="BJ3460" s="69">
        <f t="shared" si="537"/>
        <v>0</v>
      </c>
      <c r="BK3460" s="158" t="str">
        <f t="shared" si="538"/>
        <v/>
      </c>
    </row>
    <row r="3461" spans="1:63" ht="12" customHeight="1" x14ac:dyDescent="0.2">
      <c r="A3461" s="8"/>
      <c r="B3461" s="7"/>
      <c r="C3461" s="7"/>
      <c r="D3461" s="7"/>
      <c r="E3461" s="7"/>
      <c r="F3461" s="7"/>
      <c r="G3461" s="7"/>
      <c r="H3461" s="7"/>
      <c r="I3461" s="10"/>
      <c r="J3461" s="25"/>
      <c r="K3461" s="250"/>
      <c r="L3461" s="31"/>
      <c r="M3461" s="9"/>
      <c r="N3461" s="11" t="s">
        <v>25</v>
      </c>
      <c r="O3461" s="39"/>
      <c r="P3461" s="47"/>
      <c r="Q3461" s="13"/>
      <c r="R3461" s="248">
        <f t="shared" si="530"/>
        <v>0</v>
      </c>
      <c r="S3461" s="248">
        <f t="shared" si="531"/>
        <v>0</v>
      </c>
      <c r="T3461" s="248">
        <f t="shared" si="532"/>
        <v>0</v>
      </c>
      <c r="U3461" s="248">
        <f t="shared" si="533"/>
        <v>0</v>
      </c>
      <c r="V3461" s="13"/>
      <c r="W3461" s="7"/>
      <c r="AT3461" s="130"/>
      <c r="BF3461" s="33">
        <f t="shared" si="539"/>
        <v>41242</v>
      </c>
      <c r="BG3461" s="34">
        <f t="shared" si="534"/>
        <v>82.88000000000001</v>
      </c>
      <c r="BH3461" s="32">
        <f t="shared" si="535"/>
        <v>1</v>
      </c>
      <c r="BI3461" s="32">
        <f t="shared" si="536"/>
        <v>0</v>
      </c>
      <c r="BJ3461" s="69">
        <f t="shared" si="537"/>
        <v>0</v>
      </c>
      <c r="BK3461" s="158" t="str">
        <f t="shared" si="538"/>
        <v/>
      </c>
    </row>
    <row r="3462" spans="1:63" ht="12" customHeight="1" x14ac:dyDescent="0.2">
      <c r="A3462" s="8"/>
      <c r="B3462" s="7"/>
      <c r="C3462" s="7"/>
      <c r="D3462" s="7"/>
      <c r="E3462" s="7"/>
      <c r="F3462" s="7"/>
      <c r="G3462" s="7"/>
      <c r="H3462" s="7"/>
      <c r="I3462" s="10"/>
      <c r="J3462" s="25"/>
      <c r="K3462" s="250"/>
      <c r="L3462" s="31"/>
      <c r="M3462" s="9"/>
      <c r="N3462" s="11" t="s">
        <v>25</v>
      </c>
      <c r="O3462" s="39"/>
      <c r="P3462" s="47"/>
      <c r="Q3462" s="13"/>
      <c r="R3462" s="248">
        <f t="shared" si="530"/>
        <v>0</v>
      </c>
      <c r="S3462" s="248">
        <f t="shared" si="531"/>
        <v>0</v>
      </c>
      <c r="T3462" s="248">
        <f t="shared" si="532"/>
        <v>0</v>
      </c>
      <c r="U3462" s="248">
        <f t="shared" si="533"/>
        <v>0</v>
      </c>
      <c r="V3462" s="13"/>
      <c r="W3462" s="7"/>
      <c r="AT3462" s="130"/>
      <c r="BF3462" s="33">
        <f t="shared" si="539"/>
        <v>41242</v>
      </c>
      <c r="BG3462" s="34">
        <f t="shared" si="534"/>
        <v>82.88000000000001</v>
      </c>
      <c r="BH3462" s="32">
        <f t="shared" si="535"/>
        <v>1</v>
      </c>
      <c r="BI3462" s="32">
        <f t="shared" si="536"/>
        <v>0</v>
      </c>
      <c r="BJ3462" s="69">
        <f t="shared" si="537"/>
        <v>0</v>
      </c>
      <c r="BK3462" s="158" t="str">
        <f t="shared" si="538"/>
        <v/>
      </c>
    </row>
    <row r="3463" spans="1:63" ht="12" customHeight="1" x14ac:dyDescent="0.2">
      <c r="A3463" s="8"/>
      <c r="B3463" s="7"/>
      <c r="C3463" s="7"/>
      <c r="D3463" s="7"/>
      <c r="E3463" s="7"/>
      <c r="F3463" s="7"/>
      <c r="G3463" s="7"/>
      <c r="H3463" s="7"/>
      <c r="I3463" s="10"/>
      <c r="J3463" s="25"/>
      <c r="K3463" s="250"/>
      <c r="L3463" s="31"/>
      <c r="M3463" s="9"/>
      <c r="N3463" s="11" t="s">
        <v>25</v>
      </c>
      <c r="O3463" s="39"/>
      <c r="P3463" s="47"/>
      <c r="Q3463" s="13"/>
      <c r="R3463" s="248">
        <f t="shared" si="530"/>
        <v>0</v>
      </c>
      <c r="S3463" s="248">
        <f t="shared" si="531"/>
        <v>0</v>
      </c>
      <c r="T3463" s="248">
        <f t="shared" si="532"/>
        <v>0</v>
      </c>
      <c r="U3463" s="248">
        <f t="shared" si="533"/>
        <v>0</v>
      </c>
      <c r="V3463" s="13"/>
      <c r="W3463" s="7"/>
      <c r="AT3463" s="130"/>
      <c r="BF3463" s="33">
        <f t="shared" si="539"/>
        <v>41242</v>
      </c>
      <c r="BG3463" s="34">
        <f t="shared" si="534"/>
        <v>82.88000000000001</v>
      </c>
      <c r="BH3463" s="32">
        <f t="shared" si="535"/>
        <v>1</v>
      </c>
      <c r="BI3463" s="32">
        <f t="shared" si="536"/>
        <v>0</v>
      </c>
      <c r="BJ3463" s="69">
        <f t="shared" si="537"/>
        <v>0</v>
      </c>
      <c r="BK3463" s="158" t="str">
        <f t="shared" si="538"/>
        <v/>
      </c>
    </row>
    <row r="3464" spans="1:63" ht="12" customHeight="1" x14ac:dyDescent="0.2">
      <c r="A3464" s="8"/>
      <c r="B3464" s="7"/>
      <c r="C3464" s="7"/>
      <c r="D3464" s="7"/>
      <c r="E3464" s="7"/>
      <c r="F3464" s="7"/>
      <c r="G3464" s="7"/>
      <c r="H3464" s="7"/>
      <c r="I3464" s="10"/>
      <c r="J3464" s="25"/>
      <c r="K3464" s="250"/>
      <c r="L3464" s="31"/>
      <c r="M3464" s="9"/>
      <c r="N3464" s="11" t="s">
        <v>25</v>
      </c>
      <c r="O3464" s="39"/>
      <c r="P3464" s="47"/>
      <c r="Q3464" s="13"/>
      <c r="R3464" s="248">
        <f t="shared" si="530"/>
        <v>0</v>
      </c>
      <c r="S3464" s="248">
        <f t="shared" si="531"/>
        <v>0</v>
      </c>
      <c r="T3464" s="248">
        <f t="shared" si="532"/>
        <v>0</v>
      </c>
      <c r="U3464" s="248">
        <f t="shared" si="533"/>
        <v>0</v>
      </c>
      <c r="V3464" s="13"/>
      <c r="W3464" s="7"/>
      <c r="AT3464" s="130"/>
      <c r="BF3464" s="33">
        <f t="shared" si="539"/>
        <v>41242</v>
      </c>
      <c r="BG3464" s="34">
        <f t="shared" si="534"/>
        <v>82.88000000000001</v>
      </c>
      <c r="BH3464" s="32">
        <f t="shared" si="535"/>
        <v>1</v>
      </c>
      <c r="BI3464" s="32">
        <f t="shared" si="536"/>
        <v>0</v>
      </c>
      <c r="BJ3464" s="69">
        <f t="shared" si="537"/>
        <v>0</v>
      </c>
      <c r="BK3464" s="158" t="str">
        <f t="shared" si="538"/>
        <v/>
      </c>
    </row>
    <row r="3465" spans="1:63" ht="12" customHeight="1" x14ac:dyDescent="0.2">
      <c r="A3465" s="8"/>
      <c r="B3465" s="7"/>
      <c r="C3465" s="7"/>
      <c r="D3465" s="7"/>
      <c r="E3465" s="7"/>
      <c r="F3465" s="7"/>
      <c r="G3465" s="7"/>
      <c r="H3465" s="7"/>
      <c r="I3465" s="10"/>
      <c r="J3465" s="25"/>
      <c r="K3465" s="250"/>
      <c r="L3465" s="31"/>
      <c r="M3465" s="9"/>
      <c r="N3465" s="11" t="s">
        <v>25</v>
      </c>
      <c r="O3465" s="39"/>
      <c r="P3465" s="47"/>
      <c r="Q3465" s="13"/>
      <c r="R3465" s="248">
        <f t="shared" si="530"/>
        <v>0</v>
      </c>
      <c r="S3465" s="248">
        <f t="shared" si="531"/>
        <v>0</v>
      </c>
      <c r="T3465" s="248">
        <f t="shared" si="532"/>
        <v>0</v>
      </c>
      <c r="U3465" s="248">
        <f t="shared" si="533"/>
        <v>0</v>
      </c>
      <c r="V3465" s="13"/>
      <c r="W3465" s="7"/>
      <c r="AT3465" s="130"/>
      <c r="BF3465" s="33">
        <f t="shared" si="539"/>
        <v>41242</v>
      </c>
      <c r="BG3465" s="34">
        <f t="shared" si="534"/>
        <v>82.88000000000001</v>
      </c>
      <c r="BH3465" s="32">
        <f t="shared" si="535"/>
        <v>1</v>
      </c>
      <c r="BI3465" s="32">
        <f t="shared" si="536"/>
        <v>0</v>
      </c>
      <c r="BJ3465" s="69">
        <f t="shared" si="537"/>
        <v>0</v>
      </c>
      <c r="BK3465" s="158" t="str">
        <f t="shared" si="538"/>
        <v/>
      </c>
    </row>
    <row r="3466" spans="1:63" ht="12" customHeight="1" x14ac:dyDescent="0.2">
      <c r="A3466" s="8"/>
      <c r="B3466" s="7"/>
      <c r="C3466" s="7"/>
      <c r="D3466" s="7"/>
      <c r="E3466" s="7"/>
      <c r="F3466" s="7"/>
      <c r="G3466" s="7"/>
      <c r="H3466" s="7"/>
      <c r="I3466" s="10"/>
      <c r="J3466" s="25"/>
      <c r="K3466" s="250"/>
      <c r="L3466" s="31"/>
      <c r="M3466" s="9"/>
      <c r="N3466" s="11" t="s">
        <v>25</v>
      </c>
      <c r="O3466" s="39"/>
      <c r="P3466" s="47"/>
      <c r="Q3466" s="13"/>
      <c r="R3466" s="248">
        <f t="shared" si="530"/>
        <v>0</v>
      </c>
      <c r="S3466" s="248">
        <f t="shared" si="531"/>
        <v>0</v>
      </c>
      <c r="T3466" s="248">
        <f t="shared" si="532"/>
        <v>0</v>
      </c>
      <c r="U3466" s="248">
        <f t="shared" si="533"/>
        <v>0</v>
      </c>
      <c r="V3466" s="13"/>
      <c r="W3466" s="7"/>
      <c r="AT3466" s="130"/>
      <c r="BF3466" s="33">
        <f t="shared" si="539"/>
        <v>41242</v>
      </c>
      <c r="BG3466" s="34">
        <f t="shared" si="534"/>
        <v>82.88000000000001</v>
      </c>
      <c r="BH3466" s="32">
        <f t="shared" si="535"/>
        <v>1</v>
      </c>
      <c r="BI3466" s="32">
        <f t="shared" si="536"/>
        <v>0</v>
      </c>
      <c r="BJ3466" s="69">
        <f t="shared" si="537"/>
        <v>0</v>
      </c>
      <c r="BK3466" s="158" t="str">
        <f t="shared" si="538"/>
        <v/>
      </c>
    </row>
    <row r="3467" spans="1:63" ht="12" customHeight="1" x14ac:dyDescent="0.2">
      <c r="A3467" s="8"/>
      <c r="B3467" s="7"/>
      <c r="C3467" s="7"/>
      <c r="D3467" s="7"/>
      <c r="E3467" s="7"/>
      <c r="F3467" s="7"/>
      <c r="G3467" s="7"/>
      <c r="H3467" s="7"/>
      <c r="I3467" s="10"/>
      <c r="J3467" s="25"/>
      <c r="K3467" s="250"/>
      <c r="L3467" s="31"/>
      <c r="M3467" s="9"/>
      <c r="N3467" s="11" t="s">
        <v>25</v>
      </c>
      <c r="O3467" s="39"/>
      <c r="P3467" s="47"/>
      <c r="Q3467" s="13"/>
      <c r="R3467" s="248">
        <f t="shared" ref="R3467:R3530" si="540">IF(N3467&lt;&gt;"M",ROUND(IF(M3467&lt;&gt;"Y",IF(P3467&lt;&gt;"Y",K3467,K3467*(BH3467-1)),0),ROUNDING),"")</f>
        <v>0</v>
      </c>
      <c r="S3467" s="248">
        <f t="shared" ref="S3467:S3530" si="541">IF(N3467&lt;&gt;"M",ROUND(IF(O3467&gt;0,IF(M3467="Y",BI3467*(1-O3467),IF(BI3467&gt;R3467,R3467 + (BI3467 - R3467)*(1-O3467),BI3467)),BI3467),ROUNDING),"")</f>
        <v>0</v>
      </c>
      <c r="T3467" s="248">
        <f t="shared" ref="T3467:T3530" si="542">IF(N3467&lt;&gt;"M",ROUND(IF(O3467&gt;0,IF(M3467="Y",BJ3467*(1-O3467),IF(BJ3467&gt;R3467,R3467 + (BJ3467 - R3467)*(1-O3467),BJ3467)),BJ3467),ROUNDING),"")</f>
        <v>0</v>
      </c>
      <c r="U3467" s="248">
        <f t="shared" ref="U3467:U3530" si="543">IF(N3467&lt;&gt;"M",ROUND(IF(OR(N3467="P",N3467=""),0,IF(OR(M3467="N",M3467=""),T3467-R3467,T3467)),ROUNDING),"")</f>
        <v>0</v>
      </c>
      <c r="V3467" s="13"/>
      <c r="W3467" s="7"/>
      <c r="AT3467" s="130"/>
      <c r="BF3467" s="33">
        <f t="shared" si="539"/>
        <v>41242</v>
      </c>
      <c r="BG3467" s="34">
        <f t="shared" ref="BG3467:BG3530" si="544">IF(N3467&lt;&gt;"M",BG3466+U3467,BG3466)</f>
        <v>82.88000000000001</v>
      </c>
      <c r="BH3467" s="32">
        <f t="shared" ref="BH3467:BH3530" si="545">IF(L3467&lt;&gt;"",IF(ODDS_TYPE=1,L3467,IF(ODDS_TYPE=2,IF(L3467&gt;0,1+L3467/100,IF(L3467&lt;0,1-100/L3467,1)),IF(ODDS_TYPE=3,1+L3467,IF(ODDS_TYPE=4,1+L3467,IF(ODDS_TYPE=5,IF(L3467&gt;0,1+L3467,1-1/L3467),IF(ODDS_TYPE=6,IF(L3467&gt;=0,L3467+1,1-1/L3467),1)))))),1)</f>
        <v>1</v>
      </c>
      <c r="BI3467" s="32">
        <f t="shared" ref="BI3467:BI3530" si="546">IF(P3467&lt;&gt;"Y",IF(M3467&lt;&gt;"Y",K3467*BH3467,K3467*BH3467 - K3467),IF(M3467&lt;&gt;"Y",K3467*BH3467,K3467))</f>
        <v>0</v>
      </c>
      <c r="BJ3467" s="69">
        <f t="shared" ref="BJ3467:BJ3530" si="547">IF(P3467&lt;&gt;"Y",
IF(M3467&lt;&gt;"Y",
IF(N3467="Y",K3467*BH3467,IF(N3467="P",0,IF(OR(N3467="R",N3467="PU"),K3467,IF(N3467="H",K3467*BH3467*0.5,IF(N3467="HW",K3467*0.5*(1 + BH3467),IF(N3467="HL",K3467*0.5,0)))))),
IF(N3467="Y",K3467*BH3467 - K3467,IF(N3467="P",0,IF(OR(N3467="R",N3467="PU"),0,IF(N3467="H",IF(BH3467&gt;2,0.5*K3467*BH3467 - K3467,0),IF(N3467="HW",K3467*0.5*(1 + BH3467) - K3467,IF(N3467="HL",0,0))))))),
IF(M3467&lt;&gt;"Y",
IF(N3467="Y",K3467*BH3467,IF(N3467="P",0,IF(OR(N3467="R",N3467="PU"),K3467*(BH3467-1),IF(N3467="H",K3467*BH3467*0.5,IF(N3467="HW",K3467*(BH3467-1)*0.5,IF(N3467="HL",K3467*BH3467 - K3467*0.5,0)))))),
IF(N3467="Y",K3467,IF(N3467="P",0,IF(OR(N3467="R",N3467="PU"),0,IF(N3467="H",IF(BH3467&lt;2,K3467*BH3467*0.5 - K3467*(BH3467-1),0),IF(N3467="HW",0,IF(N3467="HL",K3467*0.5,0)))))))
)</f>
        <v>0</v>
      </c>
      <c r="BK3467" s="158" t="str">
        <f t="shared" ref="BK3467:BK3530" si="548">IF(FILT_M=1,IF(LEN(C3467)&gt;0,C3467,""),IF(FILT_M=2,IF(LEN(E3467)&gt;0,E3467,""),IF(FILT_M=3,IF(LEN(F3467)&gt;0,F3467,""),IF(FILT_M=4,IF(LEN(G3467)&gt;0,G3467,""),""))))</f>
        <v/>
      </c>
    </row>
    <row r="3468" spans="1:63" ht="12" customHeight="1" x14ac:dyDescent="0.2">
      <c r="A3468" s="8"/>
      <c r="B3468" s="7"/>
      <c r="C3468" s="7"/>
      <c r="D3468" s="7"/>
      <c r="E3468" s="7"/>
      <c r="F3468" s="7"/>
      <c r="G3468" s="7"/>
      <c r="H3468" s="7"/>
      <c r="I3468" s="10"/>
      <c r="J3468" s="25"/>
      <c r="K3468" s="250"/>
      <c r="L3468" s="31"/>
      <c r="M3468" s="9"/>
      <c r="N3468" s="11" t="s">
        <v>25</v>
      </c>
      <c r="O3468" s="39"/>
      <c r="P3468" s="47"/>
      <c r="Q3468" s="13"/>
      <c r="R3468" s="248">
        <f t="shared" si="540"/>
        <v>0</v>
      </c>
      <c r="S3468" s="248">
        <f t="shared" si="541"/>
        <v>0</v>
      </c>
      <c r="T3468" s="248">
        <f t="shared" si="542"/>
        <v>0</v>
      </c>
      <c r="U3468" s="248">
        <f t="shared" si="543"/>
        <v>0</v>
      </c>
      <c r="V3468" s="13"/>
      <c r="W3468" s="7"/>
      <c r="AT3468" s="130"/>
      <c r="BF3468" s="33">
        <f t="shared" ref="BF3468:BF3531" si="549">IF(A3468&gt;2,A3468,BF3467)</f>
        <v>41242</v>
      </c>
      <c r="BG3468" s="34">
        <f t="shared" si="544"/>
        <v>82.88000000000001</v>
      </c>
      <c r="BH3468" s="32">
        <f t="shared" si="545"/>
        <v>1</v>
      </c>
      <c r="BI3468" s="32">
        <f t="shared" si="546"/>
        <v>0</v>
      </c>
      <c r="BJ3468" s="69">
        <f t="shared" si="547"/>
        <v>0</v>
      </c>
      <c r="BK3468" s="158" t="str">
        <f t="shared" si="548"/>
        <v/>
      </c>
    </row>
    <row r="3469" spans="1:63" ht="12" customHeight="1" x14ac:dyDescent="0.2">
      <c r="A3469" s="8"/>
      <c r="B3469" s="7"/>
      <c r="C3469" s="7"/>
      <c r="D3469" s="7"/>
      <c r="E3469" s="7"/>
      <c r="F3469" s="7"/>
      <c r="G3469" s="7"/>
      <c r="H3469" s="7"/>
      <c r="I3469" s="10"/>
      <c r="J3469" s="25"/>
      <c r="K3469" s="250"/>
      <c r="L3469" s="31"/>
      <c r="M3469" s="9"/>
      <c r="N3469" s="11" t="s">
        <v>25</v>
      </c>
      <c r="O3469" s="39"/>
      <c r="P3469" s="47"/>
      <c r="Q3469" s="13"/>
      <c r="R3469" s="248">
        <f t="shared" si="540"/>
        <v>0</v>
      </c>
      <c r="S3469" s="248">
        <f t="shared" si="541"/>
        <v>0</v>
      </c>
      <c r="T3469" s="248">
        <f t="shared" si="542"/>
        <v>0</v>
      </c>
      <c r="U3469" s="248">
        <f t="shared" si="543"/>
        <v>0</v>
      </c>
      <c r="V3469" s="13"/>
      <c r="W3469" s="7"/>
      <c r="AT3469" s="130"/>
      <c r="BF3469" s="33">
        <f t="shared" si="549"/>
        <v>41242</v>
      </c>
      <c r="BG3469" s="34">
        <f t="shared" si="544"/>
        <v>82.88000000000001</v>
      </c>
      <c r="BH3469" s="32">
        <f t="shared" si="545"/>
        <v>1</v>
      </c>
      <c r="BI3469" s="32">
        <f t="shared" si="546"/>
        <v>0</v>
      </c>
      <c r="BJ3469" s="69">
        <f t="shared" si="547"/>
        <v>0</v>
      </c>
      <c r="BK3469" s="158" t="str">
        <f t="shared" si="548"/>
        <v/>
      </c>
    </row>
    <row r="3470" spans="1:63" ht="12" customHeight="1" x14ac:dyDescent="0.2">
      <c r="A3470" s="8"/>
      <c r="B3470" s="7"/>
      <c r="C3470" s="7"/>
      <c r="D3470" s="7"/>
      <c r="E3470" s="7"/>
      <c r="F3470" s="7"/>
      <c r="G3470" s="7"/>
      <c r="H3470" s="7"/>
      <c r="I3470" s="10"/>
      <c r="J3470" s="25"/>
      <c r="K3470" s="250"/>
      <c r="L3470" s="31"/>
      <c r="M3470" s="9"/>
      <c r="N3470" s="11" t="s">
        <v>25</v>
      </c>
      <c r="O3470" s="39"/>
      <c r="P3470" s="47"/>
      <c r="Q3470" s="13"/>
      <c r="R3470" s="248">
        <f t="shared" si="540"/>
        <v>0</v>
      </c>
      <c r="S3470" s="248">
        <f t="shared" si="541"/>
        <v>0</v>
      </c>
      <c r="T3470" s="248">
        <f t="shared" si="542"/>
        <v>0</v>
      </c>
      <c r="U3470" s="248">
        <f t="shared" si="543"/>
        <v>0</v>
      </c>
      <c r="V3470" s="13"/>
      <c r="W3470" s="7"/>
      <c r="AT3470" s="130"/>
      <c r="BF3470" s="33">
        <f t="shared" si="549"/>
        <v>41242</v>
      </c>
      <c r="BG3470" s="34">
        <f t="shared" si="544"/>
        <v>82.88000000000001</v>
      </c>
      <c r="BH3470" s="32">
        <f t="shared" si="545"/>
        <v>1</v>
      </c>
      <c r="BI3470" s="32">
        <f t="shared" si="546"/>
        <v>0</v>
      </c>
      <c r="BJ3470" s="69">
        <f t="shared" si="547"/>
        <v>0</v>
      </c>
      <c r="BK3470" s="158" t="str">
        <f t="shared" si="548"/>
        <v/>
      </c>
    </row>
    <row r="3471" spans="1:63" ht="12" customHeight="1" x14ac:dyDescent="0.2">
      <c r="A3471" s="8"/>
      <c r="B3471" s="7"/>
      <c r="C3471" s="7"/>
      <c r="D3471" s="7"/>
      <c r="E3471" s="7"/>
      <c r="F3471" s="7"/>
      <c r="G3471" s="7"/>
      <c r="H3471" s="7"/>
      <c r="I3471" s="10"/>
      <c r="J3471" s="25"/>
      <c r="K3471" s="250"/>
      <c r="L3471" s="31"/>
      <c r="M3471" s="9"/>
      <c r="N3471" s="11" t="s">
        <v>25</v>
      </c>
      <c r="O3471" s="39"/>
      <c r="P3471" s="47"/>
      <c r="Q3471" s="13"/>
      <c r="R3471" s="248">
        <f t="shared" si="540"/>
        <v>0</v>
      </c>
      <c r="S3471" s="248">
        <f t="shared" si="541"/>
        <v>0</v>
      </c>
      <c r="T3471" s="248">
        <f t="shared" si="542"/>
        <v>0</v>
      </c>
      <c r="U3471" s="248">
        <f t="shared" si="543"/>
        <v>0</v>
      </c>
      <c r="V3471" s="13"/>
      <c r="W3471" s="7"/>
      <c r="AT3471" s="130"/>
      <c r="BF3471" s="33">
        <f t="shared" si="549"/>
        <v>41242</v>
      </c>
      <c r="BG3471" s="34">
        <f t="shared" si="544"/>
        <v>82.88000000000001</v>
      </c>
      <c r="BH3471" s="32">
        <f t="shared" si="545"/>
        <v>1</v>
      </c>
      <c r="BI3471" s="32">
        <f t="shared" si="546"/>
        <v>0</v>
      </c>
      <c r="BJ3471" s="69">
        <f t="shared" si="547"/>
        <v>0</v>
      </c>
      <c r="BK3471" s="158" t="str">
        <f t="shared" si="548"/>
        <v/>
      </c>
    </row>
    <row r="3472" spans="1:63" ht="12" customHeight="1" x14ac:dyDescent="0.2">
      <c r="A3472" s="8"/>
      <c r="B3472" s="7"/>
      <c r="C3472" s="7"/>
      <c r="D3472" s="7"/>
      <c r="E3472" s="7"/>
      <c r="F3472" s="7"/>
      <c r="G3472" s="7"/>
      <c r="H3472" s="7"/>
      <c r="I3472" s="10"/>
      <c r="J3472" s="25"/>
      <c r="K3472" s="250"/>
      <c r="L3472" s="31"/>
      <c r="M3472" s="9"/>
      <c r="N3472" s="11" t="s">
        <v>25</v>
      </c>
      <c r="O3472" s="39"/>
      <c r="P3472" s="47"/>
      <c r="Q3472" s="13"/>
      <c r="R3472" s="248">
        <f t="shared" si="540"/>
        <v>0</v>
      </c>
      <c r="S3472" s="248">
        <f t="shared" si="541"/>
        <v>0</v>
      </c>
      <c r="T3472" s="248">
        <f t="shared" si="542"/>
        <v>0</v>
      </c>
      <c r="U3472" s="248">
        <f t="shared" si="543"/>
        <v>0</v>
      </c>
      <c r="V3472" s="13"/>
      <c r="W3472" s="7"/>
      <c r="AT3472" s="130"/>
      <c r="BF3472" s="33">
        <f t="shared" si="549"/>
        <v>41242</v>
      </c>
      <c r="BG3472" s="34">
        <f t="shared" si="544"/>
        <v>82.88000000000001</v>
      </c>
      <c r="BH3472" s="32">
        <f t="shared" si="545"/>
        <v>1</v>
      </c>
      <c r="BI3472" s="32">
        <f t="shared" si="546"/>
        <v>0</v>
      </c>
      <c r="BJ3472" s="69">
        <f t="shared" si="547"/>
        <v>0</v>
      </c>
      <c r="BK3472" s="158" t="str">
        <f t="shared" si="548"/>
        <v/>
      </c>
    </row>
    <row r="3473" spans="1:63" ht="12" customHeight="1" x14ac:dyDescent="0.2">
      <c r="A3473" s="8"/>
      <c r="B3473" s="7"/>
      <c r="C3473" s="7"/>
      <c r="D3473" s="7"/>
      <c r="E3473" s="7"/>
      <c r="F3473" s="7"/>
      <c r="G3473" s="7"/>
      <c r="H3473" s="7"/>
      <c r="I3473" s="10"/>
      <c r="J3473" s="25"/>
      <c r="K3473" s="250"/>
      <c r="L3473" s="31"/>
      <c r="M3473" s="9"/>
      <c r="N3473" s="11" t="s">
        <v>25</v>
      </c>
      <c r="O3473" s="39"/>
      <c r="P3473" s="47"/>
      <c r="Q3473" s="13"/>
      <c r="R3473" s="248">
        <f t="shared" si="540"/>
        <v>0</v>
      </c>
      <c r="S3473" s="248">
        <f t="shared" si="541"/>
        <v>0</v>
      </c>
      <c r="T3473" s="248">
        <f t="shared" si="542"/>
        <v>0</v>
      </c>
      <c r="U3473" s="248">
        <f t="shared" si="543"/>
        <v>0</v>
      </c>
      <c r="V3473" s="13"/>
      <c r="W3473" s="7"/>
      <c r="AT3473" s="130"/>
      <c r="BF3473" s="33">
        <f t="shared" si="549"/>
        <v>41242</v>
      </c>
      <c r="BG3473" s="34">
        <f t="shared" si="544"/>
        <v>82.88000000000001</v>
      </c>
      <c r="BH3473" s="32">
        <f t="shared" si="545"/>
        <v>1</v>
      </c>
      <c r="BI3473" s="32">
        <f t="shared" si="546"/>
        <v>0</v>
      </c>
      <c r="BJ3473" s="69">
        <f t="shared" si="547"/>
        <v>0</v>
      </c>
      <c r="BK3473" s="158" t="str">
        <f t="shared" si="548"/>
        <v/>
      </c>
    </row>
    <row r="3474" spans="1:63" ht="12" customHeight="1" x14ac:dyDescent="0.2">
      <c r="A3474" s="8"/>
      <c r="B3474" s="7"/>
      <c r="C3474" s="7"/>
      <c r="D3474" s="7"/>
      <c r="E3474" s="7"/>
      <c r="F3474" s="7"/>
      <c r="G3474" s="7"/>
      <c r="H3474" s="7"/>
      <c r="I3474" s="10"/>
      <c r="J3474" s="25"/>
      <c r="K3474" s="250"/>
      <c r="L3474" s="31"/>
      <c r="M3474" s="9"/>
      <c r="N3474" s="11" t="s">
        <v>25</v>
      </c>
      <c r="O3474" s="39"/>
      <c r="P3474" s="47"/>
      <c r="Q3474" s="13"/>
      <c r="R3474" s="248">
        <f t="shared" si="540"/>
        <v>0</v>
      </c>
      <c r="S3474" s="248">
        <f t="shared" si="541"/>
        <v>0</v>
      </c>
      <c r="T3474" s="248">
        <f t="shared" si="542"/>
        <v>0</v>
      </c>
      <c r="U3474" s="248">
        <f t="shared" si="543"/>
        <v>0</v>
      </c>
      <c r="V3474" s="13"/>
      <c r="W3474" s="7"/>
      <c r="AT3474" s="130"/>
      <c r="BF3474" s="33">
        <f t="shared" si="549"/>
        <v>41242</v>
      </c>
      <c r="BG3474" s="34">
        <f t="shared" si="544"/>
        <v>82.88000000000001</v>
      </c>
      <c r="BH3474" s="32">
        <f t="shared" si="545"/>
        <v>1</v>
      </c>
      <c r="BI3474" s="32">
        <f t="shared" si="546"/>
        <v>0</v>
      </c>
      <c r="BJ3474" s="69">
        <f t="shared" si="547"/>
        <v>0</v>
      </c>
      <c r="BK3474" s="158" t="str">
        <f t="shared" si="548"/>
        <v/>
      </c>
    </row>
    <row r="3475" spans="1:63" ht="12" customHeight="1" x14ac:dyDescent="0.2">
      <c r="A3475" s="8"/>
      <c r="B3475" s="7"/>
      <c r="C3475" s="7"/>
      <c r="D3475" s="7"/>
      <c r="E3475" s="7"/>
      <c r="F3475" s="7"/>
      <c r="G3475" s="7"/>
      <c r="H3475" s="7"/>
      <c r="I3475" s="10"/>
      <c r="J3475" s="25"/>
      <c r="K3475" s="250"/>
      <c r="L3475" s="31"/>
      <c r="M3475" s="9"/>
      <c r="N3475" s="11" t="s">
        <v>25</v>
      </c>
      <c r="O3475" s="39"/>
      <c r="P3475" s="47"/>
      <c r="Q3475" s="13"/>
      <c r="R3475" s="248">
        <f t="shared" si="540"/>
        <v>0</v>
      </c>
      <c r="S3475" s="248">
        <f t="shared" si="541"/>
        <v>0</v>
      </c>
      <c r="T3475" s="248">
        <f t="shared" si="542"/>
        <v>0</v>
      </c>
      <c r="U3475" s="248">
        <f t="shared" si="543"/>
        <v>0</v>
      </c>
      <c r="V3475" s="13"/>
      <c r="W3475" s="7"/>
      <c r="AT3475" s="130"/>
      <c r="BF3475" s="33">
        <f t="shared" si="549"/>
        <v>41242</v>
      </c>
      <c r="BG3475" s="34">
        <f t="shared" si="544"/>
        <v>82.88000000000001</v>
      </c>
      <c r="BH3475" s="32">
        <f t="shared" si="545"/>
        <v>1</v>
      </c>
      <c r="BI3475" s="32">
        <f t="shared" si="546"/>
        <v>0</v>
      </c>
      <c r="BJ3475" s="69">
        <f t="shared" si="547"/>
        <v>0</v>
      </c>
      <c r="BK3475" s="158" t="str">
        <f t="shared" si="548"/>
        <v/>
      </c>
    </row>
    <row r="3476" spans="1:63" ht="12" customHeight="1" x14ac:dyDescent="0.2">
      <c r="A3476" s="8"/>
      <c r="B3476" s="7"/>
      <c r="C3476" s="7"/>
      <c r="D3476" s="7"/>
      <c r="E3476" s="7"/>
      <c r="F3476" s="7"/>
      <c r="G3476" s="7"/>
      <c r="H3476" s="7"/>
      <c r="I3476" s="10"/>
      <c r="J3476" s="25"/>
      <c r="K3476" s="250"/>
      <c r="L3476" s="31"/>
      <c r="M3476" s="9"/>
      <c r="N3476" s="11" t="s">
        <v>25</v>
      </c>
      <c r="O3476" s="39"/>
      <c r="P3476" s="47"/>
      <c r="Q3476" s="13"/>
      <c r="R3476" s="248">
        <f t="shared" si="540"/>
        <v>0</v>
      </c>
      <c r="S3476" s="248">
        <f t="shared" si="541"/>
        <v>0</v>
      </c>
      <c r="T3476" s="248">
        <f t="shared" si="542"/>
        <v>0</v>
      </c>
      <c r="U3476" s="248">
        <f t="shared" si="543"/>
        <v>0</v>
      </c>
      <c r="V3476" s="13"/>
      <c r="W3476" s="7"/>
      <c r="AT3476" s="130"/>
      <c r="BF3476" s="33">
        <f t="shared" si="549"/>
        <v>41242</v>
      </c>
      <c r="BG3476" s="34">
        <f t="shared" si="544"/>
        <v>82.88000000000001</v>
      </c>
      <c r="BH3476" s="32">
        <f t="shared" si="545"/>
        <v>1</v>
      </c>
      <c r="BI3476" s="32">
        <f t="shared" si="546"/>
        <v>0</v>
      </c>
      <c r="BJ3476" s="69">
        <f t="shared" si="547"/>
        <v>0</v>
      </c>
      <c r="BK3476" s="158" t="str">
        <f t="shared" si="548"/>
        <v/>
      </c>
    </row>
    <row r="3477" spans="1:63" ht="12" customHeight="1" x14ac:dyDescent="0.2">
      <c r="A3477" s="8"/>
      <c r="B3477" s="7"/>
      <c r="C3477" s="7"/>
      <c r="D3477" s="7"/>
      <c r="E3477" s="7"/>
      <c r="F3477" s="7"/>
      <c r="G3477" s="7"/>
      <c r="H3477" s="7"/>
      <c r="I3477" s="10"/>
      <c r="J3477" s="25"/>
      <c r="K3477" s="250"/>
      <c r="L3477" s="31"/>
      <c r="M3477" s="9"/>
      <c r="N3477" s="11" t="s">
        <v>25</v>
      </c>
      <c r="O3477" s="39"/>
      <c r="P3477" s="47"/>
      <c r="Q3477" s="13"/>
      <c r="R3477" s="248">
        <f t="shared" si="540"/>
        <v>0</v>
      </c>
      <c r="S3477" s="248">
        <f t="shared" si="541"/>
        <v>0</v>
      </c>
      <c r="T3477" s="248">
        <f t="shared" si="542"/>
        <v>0</v>
      </c>
      <c r="U3477" s="248">
        <f t="shared" si="543"/>
        <v>0</v>
      </c>
      <c r="V3477" s="13"/>
      <c r="W3477" s="7"/>
      <c r="AT3477" s="130"/>
      <c r="BF3477" s="33">
        <f t="shared" si="549"/>
        <v>41242</v>
      </c>
      <c r="BG3477" s="34">
        <f t="shared" si="544"/>
        <v>82.88000000000001</v>
      </c>
      <c r="BH3477" s="32">
        <f t="shared" si="545"/>
        <v>1</v>
      </c>
      <c r="BI3477" s="32">
        <f t="shared" si="546"/>
        <v>0</v>
      </c>
      <c r="BJ3477" s="69">
        <f t="shared" si="547"/>
        <v>0</v>
      </c>
      <c r="BK3477" s="158" t="str">
        <f t="shared" si="548"/>
        <v/>
      </c>
    </row>
    <row r="3478" spans="1:63" ht="12" customHeight="1" x14ac:dyDescent="0.2">
      <c r="A3478" s="8"/>
      <c r="B3478" s="7"/>
      <c r="C3478" s="7"/>
      <c r="D3478" s="7"/>
      <c r="E3478" s="7"/>
      <c r="F3478" s="7"/>
      <c r="G3478" s="7"/>
      <c r="H3478" s="7"/>
      <c r="I3478" s="10"/>
      <c r="J3478" s="25"/>
      <c r="K3478" s="250"/>
      <c r="L3478" s="31"/>
      <c r="M3478" s="9"/>
      <c r="N3478" s="11" t="s">
        <v>25</v>
      </c>
      <c r="O3478" s="39"/>
      <c r="P3478" s="47"/>
      <c r="Q3478" s="13"/>
      <c r="R3478" s="248">
        <f t="shared" si="540"/>
        <v>0</v>
      </c>
      <c r="S3478" s="248">
        <f t="shared" si="541"/>
        <v>0</v>
      </c>
      <c r="T3478" s="248">
        <f t="shared" si="542"/>
        <v>0</v>
      </c>
      <c r="U3478" s="248">
        <f t="shared" si="543"/>
        <v>0</v>
      </c>
      <c r="V3478" s="13"/>
      <c r="W3478" s="7"/>
      <c r="AT3478" s="130"/>
      <c r="BF3478" s="33">
        <f t="shared" si="549"/>
        <v>41242</v>
      </c>
      <c r="BG3478" s="34">
        <f t="shared" si="544"/>
        <v>82.88000000000001</v>
      </c>
      <c r="BH3478" s="32">
        <f t="shared" si="545"/>
        <v>1</v>
      </c>
      <c r="BI3478" s="32">
        <f t="shared" si="546"/>
        <v>0</v>
      </c>
      <c r="BJ3478" s="69">
        <f t="shared" si="547"/>
        <v>0</v>
      </c>
      <c r="BK3478" s="158" t="str">
        <f t="shared" si="548"/>
        <v/>
      </c>
    </row>
    <row r="3479" spans="1:63" ht="12" customHeight="1" x14ac:dyDescent="0.2">
      <c r="A3479" s="8"/>
      <c r="B3479" s="7"/>
      <c r="C3479" s="7"/>
      <c r="D3479" s="7"/>
      <c r="E3479" s="7"/>
      <c r="F3479" s="7"/>
      <c r="G3479" s="7"/>
      <c r="H3479" s="7"/>
      <c r="I3479" s="10"/>
      <c r="J3479" s="25"/>
      <c r="K3479" s="250"/>
      <c r="L3479" s="31"/>
      <c r="M3479" s="9"/>
      <c r="N3479" s="11" t="s">
        <v>25</v>
      </c>
      <c r="O3479" s="39"/>
      <c r="P3479" s="47"/>
      <c r="Q3479" s="13"/>
      <c r="R3479" s="248">
        <f t="shared" si="540"/>
        <v>0</v>
      </c>
      <c r="S3479" s="248">
        <f t="shared" si="541"/>
        <v>0</v>
      </c>
      <c r="T3479" s="248">
        <f t="shared" si="542"/>
        <v>0</v>
      </c>
      <c r="U3479" s="248">
        <f t="shared" si="543"/>
        <v>0</v>
      </c>
      <c r="V3479" s="13"/>
      <c r="W3479" s="7"/>
      <c r="AT3479" s="130"/>
      <c r="BF3479" s="33">
        <f t="shared" si="549"/>
        <v>41242</v>
      </c>
      <c r="BG3479" s="34">
        <f t="shared" si="544"/>
        <v>82.88000000000001</v>
      </c>
      <c r="BH3479" s="32">
        <f t="shared" si="545"/>
        <v>1</v>
      </c>
      <c r="BI3479" s="32">
        <f t="shared" si="546"/>
        <v>0</v>
      </c>
      <c r="BJ3479" s="69">
        <f t="shared" si="547"/>
        <v>0</v>
      </c>
      <c r="BK3479" s="158" t="str">
        <f t="shared" si="548"/>
        <v/>
      </c>
    </row>
    <row r="3480" spans="1:63" ht="12" customHeight="1" x14ac:dyDescent="0.2">
      <c r="A3480" s="8"/>
      <c r="B3480" s="7"/>
      <c r="C3480" s="7"/>
      <c r="D3480" s="7"/>
      <c r="E3480" s="7"/>
      <c r="F3480" s="7"/>
      <c r="G3480" s="7"/>
      <c r="H3480" s="7"/>
      <c r="I3480" s="10"/>
      <c r="J3480" s="25"/>
      <c r="K3480" s="250"/>
      <c r="L3480" s="31"/>
      <c r="M3480" s="9"/>
      <c r="N3480" s="11" t="s">
        <v>25</v>
      </c>
      <c r="O3480" s="39"/>
      <c r="P3480" s="47"/>
      <c r="Q3480" s="13"/>
      <c r="R3480" s="248">
        <f t="shared" si="540"/>
        <v>0</v>
      </c>
      <c r="S3480" s="248">
        <f t="shared" si="541"/>
        <v>0</v>
      </c>
      <c r="T3480" s="248">
        <f t="shared" si="542"/>
        <v>0</v>
      </c>
      <c r="U3480" s="248">
        <f t="shared" si="543"/>
        <v>0</v>
      </c>
      <c r="V3480" s="13"/>
      <c r="W3480" s="7"/>
      <c r="AT3480" s="130"/>
      <c r="BF3480" s="33">
        <f t="shared" si="549"/>
        <v>41242</v>
      </c>
      <c r="BG3480" s="34">
        <f t="shared" si="544"/>
        <v>82.88000000000001</v>
      </c>
      <c r="BH3480" s="32">
        <f t="shared" si="545"/>
        <v>1</v>
      </c>
      <c r="BI3480" s="32">
        <f t="shared" si="546"/>
        <v>0</v>
      </c>
      <c r="BJ3480" s="69">
        <f t="shared" si="547"/>
        <v>0</v>
      </c>
      <c r="BK3480" s="158" t="str">
        <f t="shared" si="548"/>
        <v/>
      </c>
    </row>
    <row r="3481" spans="1:63" ht="12" customHeight="1" x14ac:dyDescent="0.2">
      <c r="A3481" s="8"/>
      <c r="B3481" s="7"/>
      <c r="C3481" s="7"/>
      <c r="D3481" s="7"/>
      <c r="E3481" s="7"/>
      <c r="F3481" s="7"/>
      <c r="G3481" s="7"/>
      <c r="H3481" s="7"/>
      <c r="I3481" s="10"/>
      <c r="J3481" s="25"/>
      <c r="K3481" s="250"/>
      <c r="L3481" s="31"/>
      <c r="M3481" s="9"/>
      <c r="N3481" s="11" t="s">
        <v>25</v>
      </c>
      <c r="O3481" s="39"/>
      <c r="P3481" s="47"/>
      <c r="Q3481" s="13"/>
      <c r="R3481" s="248">
        <f t="shared" si="540"/>
        <v>0</v>
      </c>
      <c r="S3481" s="248">
        <f t="shared" si="541"/>
        <v>0</v>
      </c>
      <c r="T3481" s="248">
        <f t="shared" si="542"/>
        <v>0</v>
      </c>
      <c r="U3481" s="248">
        <f t="shared" si="543"/>
        <v>0</v>
      </c>
      <c r="V3481" s="13"/>
      <c r="W3481" s="7"/>
      <c r="AT3481" s="130"/>
      <c r="BF3481" s="33">
        <f t="shared" si="549"/>
        <v>41242</v>
      </c>
      <c r="BG3481" s="34">
        <f t="shared" si="544"/>
        <v>82.88000000000001</v>
      </c>
      <c r="BH3481" s="32">
        <f t="shared" si="545"/>
        <v>1</v>
      </c>
      <c r="BI3481" s="32">
        <f t="shared" si="546"/>
        <v>0</v>
      </c>
      <c r="BJ3481" s="69">
        <f t="shared" si="547"/>
        <v>0</v>
      </c>
      <c r="BK3481" s="158" t="str">
        <f t="shared" si="548"/>
        <v/>
      </c>
    </row>
    <row r="3482" spans="1:63" ht="12" customHeight="1" x14ac:dyDescent="0.2">
      <c r="A3482" s="8"/>
      <c r="B3482" s="7"/>
      <c r="C3482" s="7"/>
      <c r="D3482" s="7"/>
      <c r="E3482" s="7"/>
      <c r="F3482" s="7"/>
      <c r="G3482" s="7"/>
      <c r="H3482" s="7"/>
      <c r="I3482" s="10"/>
      <c r="J3482" s="25"/>
      <c r="K3482" s="250"/>
      <c r="L3482" s="31"/>
      <c r="M3482" s="9"/>
      <c r="N3482" s="11" t="s">
        <v>25</v>
      </c>
      <c r="O3482" s="39"/>
      <c r="P3482" s="47"/>
      <c r="Q3482" s="13"/>
      <c r="R3482" s="248">
        <f t="shared" si="540"/>
        <v>0</v>
      </c>
      <c r="S3482" s="248">
        <f t="shared" si="541"/>
        <v>0</v>
      </c>
      <c r="T3482" s="248">
        <f t="shared" si="542"/>
        <v>0</v>
      </c>
      <c r="U3482" s="248">
        <f t="shared" si="543"/>
        <v>0</v>
      </c>
      <c r="V3482" s="13"/>
      <c r="W3482" s="7"/>
      <c r="AT3482" s="130"/>
      <c r="BF3482" s="33">
        <f t="shared" si="549"/>
        <v>41242</v>
      </c>
      <c r="BG3482" s="34">
        <f t="shared" si="544"/>
        <v>82.88000000000001</v>
      </c>
      <c r="BH3482" s="32">
        <f t="shared" si="545"/>
        <v>1</v>
      </c>
      <c r="BI3482" s="32">
        <f t="shared" si="546"/>
        <v>0</v>
      </c>
      <c r="BJ3482" s="69">
        <f t="shared" si="547"/>
        <v>0</v>
      </c>
      <c r="BK3482" s="158" t="str">
        <f t="shared" si="548"/>
        <v/>
      </c>
    </row>
    <row r="3483" spans="1:63" ht="12" customHeight="1" x14ac:dyDescent="0.2">
      <c r="A3483" s="8"/>
      <c r="B3483" s="7"/>
      <c r="C3483" s="7"/>
      <c r="D3483" s="7"/>
      <c r="E3483" s="7"/>
      <c r="F3483" s="7"/>
      <c r="G3483" s="7"/>
      <c r="H3483" s="7"/>
      <c r="I3483" s="10"/>
      <c r="J3483" s="25"/>
      <c r="K3483" s="250"/>
      <c r="L3483" s="31"/>
      <c r="M3483" s="9"/>
      <c r="N3483" s="11" t="s">
        <v>25</v>
      </c>
      <c r="O3483" s="39"/>
      <c r="P3483" s="47"/>
      <c r="Q3483" s="13"/>
      <c r="R3483" s="248">
        <f t="shared" si="540"/>
        <v>0</v>
      </c>
      <c r="S3483" s="248">
        <f t="shared" si="541"/>
        <v>0</v>
      </c>
      <c r="T3483" s="248">
        <f t="shared" si="542"/>
        <v>0</v>
      </c>
      <c r="U3483" s="248">
        <f t="shared" si="543"/>
        <v>0</v>
      </c>
      <c r="V3483" s="13"/>
      <c r="W3483" s="7"/>
      <c r="AT3483" s="130"/>
      <c r="BF3483" s="33">
        <f t="shared" si="549"/>
        <v>41242</v>
      </c>
      <c r="BG3483" s="34">
        <f t="shared" si="544"/>
        <v>82.88000000000001</v>
      </c>
      <c r="BH3483" s="32">
        <f t="shared" si="545"/>
        <v>1</v>
      </c>
      <c r="BI3483" s="32">
        <f t="shared" si="546"/>
        <v>0</v>
      </c>
      <c r="BJ3483" s="69">
        <f t="shared" si="547"/>
        <v>0</v>
      </c>
      <c r="BK3483" s="158" t="str">
        <f t="shared" si="548"/>
        <v/>
      </c>
    </row>
    <row r="3484" spans="1:63" ht="12" customHeight="1" x14ac:dyDescent="0.2">
      <c r="A3484" s="8"/>
      <c r="B3484" s="7"/>
      <c r="C3484" s="7"/>
      <c r="D3484" s="7"/>
      <c r="E3484" s="7"/>
      <c r="F3484" s="7"/>
      <c r="G3484" s="7"/>
      <c r="H3484" s="7"/>
      <c r="I3484" s="10"/>
      <c r="J3484" s="25"/>
      <c r="K3484" s="250"/>
      <c r="L3484" s="31"/>
      <c r="M3484" s="9"/>
      <c r="N3484" s="11" t="s">
        <v>25</v>
      </c>
      <c r="O3484" s="39"/>
      <c r="P3484" s="47"/>
      <c r="Q3484" s="13"/>
      <c r="R3484" s="248">
        <f t="shared" si="540"/>
        <v>0</v>
      </c>
      <c r="S3484" s="248">
        <f t="shared" si="541"/>
        <v>0</v>
      </c>
      <c r="T3484" s="248">
        <f t="shared" si="542"/>
        <v>0</v>
      </c>
      <c r="U3484" s="248">
        <f t="shared" si="543"/>
        <v>0</v>
      </c>
      <c r="V3484" s="13"/>
      <c r="W3484" s="7"/>
      <c r="AT3484" s="130"/>
      <c r="BF3484" s="33">
        <f t="shared" si="549"/>
        <v>41242</v>
      </c>
      <c r="BG3484" s="34">
        <f t="shared" si="544"/>
        <v>82.88000000000001</v>
      </c>
      <c r="BH3484" s="32">
        <f t="shared" si="545"/>
        <v>1</v>
      </c>
      <c r="BI3484" s="32">
        <f t="shared" si="546"/>
        <v>0</v>
      </c>
      <c r="BJ3484" s="69">
        <f t="shared" si="547"/>
        <v>0</v>
      </c>
      <c r="BK3484" s="158" t="str">
        <f t="shared" si="548"/>
        <v/>
      </c>
    </row>
    <row r="3485" spans="1:63" ht="12" customHeight="1" x14ac:dyDescent="0.2">
      <c r="A3485" s="8"/>
      <c r="B3485" s="7"/>
      <c r="C3485" s="7"/>
      <c r="D3485" s="7"/>
      <c r="E3485" s="7"/>
      <c r="F3485" s="7"/>
      <c r="G3485" s="7"/>
      <c r="H3485" s="7"/>
      <c r="I3485" s="10"/>
      <c r="J3485" s="25"/>
      <c r="K3485" s="250"/>
      <c r="L3485" s="31"/>
      <c r="M3485" s="9"/>
      <c r="N3485" s="11" t="s">
        <v>25</v>
      </c>
      <c r="O3485" s="39"/>
      <c r="P3485" s="47"/>
      <c r="Q3485" s="13"/>
      <c r="R3485" s="248">
        <f t="shared" si="540"/>
        <v>0</v>
      </c>
      <c r="S3485" s="248">
        <f t="shared" si="541"/>
        <v>0</v>
      </c>
      <c r="T3485" s="248">
        <f t="shared" si="542"/>
        <v>0</v>
      </c>
      <c r="U3485" s="248">
        <f t="shared" si="543"/>
        <v>0</v>
      </c>
      <c r="V3485" s="13"/>
      <c r="W3485" s="7"/>
      <c r="AT3485" s="130"/>
      <c r="BF3485" s="33">
        <f t="shared" si="549"/>
        <v>41242</v>
      </c>
      <c r="BG3485" s="34">
        <f t="shared" si="544"/>
        <v>82.88000000000001</v>
      </c>
      <c r="BH3485" s="32">
        <f t="shared" si="545"/>
        <v>1</v>
      </c>
      <c r="BI3485" s="32">
        <f t="shared" si="546"/>
        <v>0</v>
      </c>
      <c r="BJ3485" s="69">
        <f t="shared" si="547"/>
        <v>0</v>
      </c>
      <c r="BK3485" s="158" t="str">
        <f t="shared" si="548"/>
        <v/>
      </c>
    </row>
    <row r="3486" spans="1:63" ht="12" customHeight="1" x14ac:dyDescent="0.2">
      <c r="A3486" s="8"/>
      <c r="B3486" s="7"/>
      <c r="C3486" s="7"/>
      <c r="D3486" s="7"/>
      <c r="E3486" s="7"/>
      <c r="F3486" s="7"/>
      <c r="G3486" s="7"/>
      <c r="H3486" s="7"/>
      <c r="I3486" s="10"/>
      <c r="J3486" s="25"/>
      <c r="K3486" s="250"/>
      <c r="L3486" s="31"/>
      <c r="M3486" s="9"/>
      <c r="N3486" s="11" t="s">
        <v>25</v>
      </c>
      <c r="O3486" s="39"/>
      <c r="P3486" s="47"/>
      <c r="Q3486" s="13"/>
      <c r="R3486" s="248">
        <f t="shared" si="540"/>
        <v>0</v>
      </c>
      <c r="S3486" s="248">
        <f t="shared" si="541"/>
        <v>0</v>
      </c>
      <c r="T3486" s="248">
        <f t="shared" si="542"/>
        <v>0</v>
      </c>
      <c r="U3486" s="248">
        <f t="shared" si="543"/>
        <v>0</v>
      </c>
      <c r="V3486" s="13"/>
      <c r="W3486" s="7"/>
      <c r="AT3486" s="130"/>
      <c r="BF3486" s="33">
        <f t="shared" si="549"/>
        <v>41242</v>
      </c>
      <c r="BG3486" s="34">
        <f t="shared" si="544"/>
        <v>82.88000000000001</v>
      </c>
      <c r="BH3486" s="32">
        <f t="shared" si="545"/>
        <v>1</v>
      </c>
      <c r="BI3486" s="32">
        <f t="shared" si="546"/>
        <v>0</v>
      </c>
      <c r="BJ3486" s="69">
        <f t="shared" si="547"/>
        <v>0</v>
      </c>
      <c r="BK3486" s="158" t="str">
        <f t="shared" si="548"/>
        <v/>
      </c>
    </row>
    <row r="3487" spans="1:63" ht="12" customHeight="1" x14ac:dyDescent="0.2">
      <c r="A3487" s="8"/>
      <c r="B3487" s="7"/>
      <c r="C3487" s="7"/>
      <c r="D3487" s="7"/>
      <c r="E3487" s="7"/>
      <c r="F3487" s="7"/>
      <c r="G3487" s="7"/>
      <c r="H3487" s="7"/>
      <c r="I3487" s="10"/>
      <c r="J3487" s="25"/>
      <c r="K3487" s="250"/>
      <c r="L3487" s="31"/>
      <c r="M3487" s="9"/>
      <c r="N3487" s="11" t="s">
        <v>25</v>
      </c>
      <c r="O3487" s="39"/>
      <c r="P3487" s="47"/>
      <c r="Q3487" s="13"/>
      <c r="R3487" s="248">
        <f t="shared" si="540"/>
        <v>0</v>
      </c>
      <c r="S3487" s="248">
        <f t="shared" si="541"/>
        <v>0</v>
      </c>
      <c r="T3487" s="248">
        <f t="shared" si="542"/>
        <v>0</v>
      </c>
      <c r="U3487" s="248">
        <f t="shared" si="543"/>
        <v>0</v>
      </c>
      <c r="V3487" s="13"/>
      <c r="W3487" s="7"/>
      <c r="AT3487" s="130"/>
      <c r="BF3487" s="33">
        <f t="shared" si="549"/>
        <v>41242</v>
      </c>
      <c r="BG3487" s="34">
        <f t="shared" si="544"/>
        <v>82.88000000000001</v>
      </c>
      <c r="BH3487" s="32">
        <f t="shared" si="545"/>
        <v>1</v>
      </c>
      <c r="BI3487" s="32">
        <f t="shared" si="546"/>
        <v>0</v>
      </c>
      <c r="BJ3487" s="69">
        <f t="shared" si="547"/>
        <v>0</v>
      </c>
      <c r="BK3487" s="158" t="str">
        <f t="shared" si="548"/>
        <v/>
      </c>
    </row>
    <row r="3488" spans="1:63" ht="12" customHeight="1" x14ac:dyDescent="0.2">
      <c r="A3488" s="8"/>
      <c r="B3488" s="7"/>
      <c r="C3488" s="7"/>
      <c r="D3488" s="7"/>
      <c r="E3488" s="7"/>
      <c r="F3488" s="7"/>
      <c r="G3488" s="7"/>
      <c r="H3488" s="7"/>
      <c r="I3488" s="10"/>
      <c r="J3488" s="25"/>
      <c r="K3488" s="250"/>
      <c r="L3488" s="31"/>
      <c r="M3488" s="9"/>
      <c r="N3488" s="11" t="s">
        <v>25</v>
      </c>
      <c r="O3488" s="39"/>
      <c r="P3488" s="47"/>
      <c r="Q3488" s="13"/>
      <c r="R3488" s="248">
        <f t="shared" si="540"/>
        <v>0</v>
      </c>
      <c r="S3488" s="248">
        <f t="shared" si="541"/>
        <v>0</v>
      </c>
      <c r="T3488" s="248">
        <f t="shared" si="542"/>
        <v>0</v>
      </c>
      <c r="U3488" s="248">
        <f t="shared" si="543"/>
        <v>0</v>
      </c>
      <c r="V3488" s="13"/>
      <c r="W3488" s="7"/>
      <c r="AT3488" s="130"/>
      <c r="BF3488" s="33">
        <f t="shared" si="549"/>
        <v>41242</v>
      </c>
      <c r="BG3488" s="34">
        <f t="shared" si="544"/>
        <v>82.88000000000001</v>
      </c>
      <c r="BH3488" s="32">
        <f t="shared" si="545"/>
        <v>1</v>
      </c>
      <c r="BI3488" s="32">
        <f t="shared" si="546"/>
        <v>0</v>
      </c>
      <c r="BJ3488" s="69">
        <f t="shared" si="547"/>
        <v>0</v>
      </c>
      <c r="BK3488" s="158" t="str">
        <f t="shared" si="548"/>
        <v/>
      </c>
    </row>
    <row r="3489" spans="1:63" ht="12" customHeight="1" x14ac:dyDescent="0.2">
      <c r="A3489" s="8"/>
      <c r="B3489" s="7"/>
      <c r="C3489" s="7"/>
      <c r="D3489" s="7"/>
      <c r="E3489" s="7"/>
      <c r="F3489" s="7"/>
      <c r="G3489" s="7"/>
      <c r="H3489" s="7"/>
      <c r="I3489" s="10"/>
      <c r="J3489" s="25"/>
      <c r="K3489" s="250"/>
      <c r="L3489" s="31"/>
      <c r="M3489" s="9"/>
      <c r="N3489" s="11" t="s">
        <v>25</v>
      </c>
      <c r="O3489" s="39"/>
      <c r="P3489" s="47"/>
      <c r="Q3489" s="13"/>
      <c r="R3489" s="248">
        <f t="shared" si="540"/>
        <v>0</v>
      </c>
      <c r="S3489" s="248">
        <f t="shared" si="541"/>
        <v>0</v>
      </c>
      <c r="T3489" s="248">
        <f t="shared" si="542"/>
        <v>0</v>
      </c>
      <c r="U3489" s="248">
        <f t="shared" si="543"/>
        <v>0</v>
      </c>
      <c r="V3489" s="13"/>
      <c r="W3489" s="7"/>
      <c r="AT3489" s="130"/>
      <c r="BF3489" s="33">
        <f t="shared" si="549"/>
        <v>41242</v>
      </c>
      <c r="BG3489" s="34">
        <f t="shared" si="544"/>
        <v>82.88000000000001</v>
      </c>
      <c r="BH3489" s="32">
        <f t="shared" si="545"/>
        <v>1</v>
      </c>
      <c r="BI3489" s="32">
        <f t="shared" si="546"/>
        <v>0</v>
      </c>
      <c r="BJ3489" s="69">
        <f t="shared" si="547"/>
        <v>0</v>
      </c>
      <c r="BK3489" s="158" t="str">
        <f t="shared" si="548"/>
        <v/>
      </c>
    </row>
    <row r="3490" spans="1:63" ht="12" customHeight="1" x14ac:dyDescent="0.2">
      <c r="A3490" s="8"/>
      <c r="B3490" s="7"/>
      <c r="C3490" s="7"/>
      <c r="D3490" s="7"/>
      <c r="E3490" s="7"/>
      <c r="F3490" s="7"/>
      <c r="G3490" s="7"/>
      <c r="H3490" s="7"/>
      <c r="I3490" s="10"/>
      <c r="J3490" s="25"/>
      <c r="K3490" s="250"/>
      <c r="L3490" s="31"/>
      <c r="M3490" s="9"/>
      <c r="N3490" s="11" t="s">
        <v>25</v>
      </c>
      <c r="O3490" s="39"/>
      <c r="P3490" s="47"/>
      <c r="Q3490" s="13"/>
      <c r="R3490" s="248">
        <f t="shared" si="540"/>
        <v>0</v>
      </c>
      <c r="S3490" s="248">
        <f t="shared" si="541"/>
        <v>0</v>
      </c>
      <c r="T3490" s="248">
        <f t="shared" si="542"/>
        <v>0</v>
      </c>
      <c r="U3490" s="248">
        <f t="shared" si="543"/>
        <v>0</v>
      </c>
      <c r="V3490" s="13"/>
      <c r="W3490" s="7"/>
      <c r="AT3490" s="130"/>
      <c r="BF3490" s="33">
        <f t="shared" si="549"/>
        <v>41242</v>
      </c>
      <c r="BG3490" s="34">
        <f t="shared" si="544"/>
        <v>82.88000000000001</v>
      </c>
      <c r="BH3490" s="32">
        <f t="shared" si="545"/>
        <v>1</v>
      </c>
      <c r="BI3490" s="32">
        <f t="shared" si="546"/>
        <v>0</v>
      </c>
      <c r="BJ3490" s="69">
        <f t="shared" si="547"/>
        <v>0</v>
      </c>
      <c r="BK3490" s="158" t="str">
        <f t="shared" si="548"/>
        <v/>
      </c>
    </row>
    <row r="3491" spans="1:63" ht="12" customHeight="1" x14ac:dyDescent="0.2">
      <c r="A3491" s="8"/>
      <c r="B3491" s="7"/>
      <c r="C3491" s="7"/>
      <c r="D3491" s="7"/>
      <c r="E3491" s="7"/>
      <c r="F3491" s="7"/>
      <c r="G3491" s="7"/>
      <c r="H3491" s="7"/>
      <c r="I3491" s="10"/>
      <c r="J3491" s="25"/>
      <c r="K3491" s="250"/>
      <c r="L3491" s="31"/>
      <c r="M3491" s="9"/>
      <c r="N3491" s="11" t="s">
        <v>25</v>
      </c>
      <c r="O3491" s="39"/>
      <c r="P3491" s="47"/>
      <c r="Q3491" s="13"/>
      <c r="R3491" s="248">
        <f t="shared" si="540"/>
        <v>0</v>
      </c>
      <c r="S3491" s="248">
        <f t="shared" si="541"/>
        <v>0</v>
      </c>
      <c r="T3491" s="248">
        <f t="shared" si="542"/>
        <v>0</v>
      </c>
      <c r="U3491" s="248">
        <f t="shared" si="543"/>
        <v>0</v>
      </c>
      <c r="V3491" s="13"/>
      <c r="W3491" s="7"/>
      <c r="AT3491" s="130"/>
      <c r="BF3491" s="33">
        <f t="shared" si="549"/>
        <v>41242</v>
      </c>
      <c r="BG3491" s="34">
        <f t="shared" si="544"/>
        <v>82.88000000000001</v>
      </c>
      <c r="BH3491" s="32">
        <f t="shared" si="545"/>
        <v>1</v>
      </c>
      <c r="BI3491" s="32">
        <f t="shared" si="546"/>
        <v>0</v>
      </c>
      <c r="BJ3491" s="69">
        <f t="shared" si="547"/>
        <v>0</v>
      </c>
      <c r="BK3491" s="158" t="str">
        <f t="shared" si="548"/>
        <v/>
      </c>
    </row>
    <row r="3492" spans="1:63" ht="12" customHeight="1" x14ac:dyDescent="0.2">
      <c r="A3492" s="8"/>
      <c r="B3492" s="7"/>
      <c r="C3492" s="7"/>
      <c r="D3492" s="7"/>
      <c r="E3492" s="7"/>
      <c r="F3492" s="7"/>
      <c r="G3492" s="7"/>
      <c r="H3492" s="7"/>
      <c r="I3492" s="10"/>
      <c r="J3492" s="25"/>
      <c r="K3492" s="250"/>
      <c r="L3492" s="31"/>
      <c r="M3492" s="9"/>
      <c r="N3492" s="11" t="s">
        <v>25</v>
      </c>
      <c r="O3492" s="39"/>
      <c r="P3492" s="47"/>
      <c r="Q3492" s="13"/>
      <c r="R3492" s="248">
        <f t="shared" si="540"/>
        <v>0</v>
      </c>
      <c r="S3492" s="248">
        <f t="shared" si="541"/>
        <v>0</v>
      </c>
      <c r="T3492" s="248">
        <f t="shared" si="542"/>
        <v>0</v>
      </c>
      <c r="U3492" s="248">
        <f t="shared" si="543"/>
        <v>0</v>
      </c>
      <c r="V3492" s="13"/>
      <c r="W3492" s="7"/>
      <c r="AT3492" s="130"/>
      <c r="BF3492" s="33">
        <f t="shared" si="549"/>
        <v>41242</v>
      </c>
      <c r="BG3492" s="34">
        <f t="shared" si="544"/>
        <v>82.88000000000001</v>
      </c>
      <c r="BH3492" s="32">
        <f t="shared" si="545"/>
        <v>1</v>
      </c>
      <c r="BI3492" s="32">
        <f t="shared" si="546"/>
        <v>0</v>
      </c>
      <c r="BJ3492" s="69">
        <f t="shared" si="547"/>
        <v>0</v>
      </c>
      <c r="BK3492" s="158" t="str">
        <f t="shared" si="548"/>
        <v/>
      </c>
    </row>
    <row r="3493" spans="1:63" ht="12" customHeight="1" x14ac:dyDescent="0.2">
      <c r="A3493" s="8"/>
      <c r="B3493" s="7"/>
      <c r="C3493" s="7"/>
      <c r="D3493" s="7"/>
      <c r="E3493" s="7"/>
      <c r="F3493" s="7"/>
      <c r="G3493" s="7"/>
      <c r="H3493" s="7"/>
      <c r="I3493" s="10"/>
      <c r="J3493" s="25"/>
      <c r="K3493" s="250"/>
      <c r="L3493" s="31"/>
      <c r="M3493" s="9"/>
      <c r="N3493" s="11" t="s">
        <v>25</v>
      </c>
      <c r="O3493" s="39"/>
      <c r="P3493" s="47"/>
      <c r="Q3493" s="13"/>
      <c r="R3493" s="248">
        <f t="shared" si="540"/>
        <v>0</v>
      </c>
      <c r="S3493" s="248">
        <f t="shared" si="541"/>
        <v>0</v>
      </c>
      <c r="T3493" s="248">
        <f t="shared" si="542"/>
        <v>0</v>
      </c>
      <c r="U3493" s="248">
        <f t="shared" si="543"/>
        <v>0</v>
      </c>
      <c r="V3493" s="13"/>
      <c r="W3493" s="7"/>
      <c r="AT3493" s="130"/>
      <c r="BF3493" s="33">
        <f t="shared" si="549"/>
        <v>41242</v>
      </c>
      <c r="BG3493" s="34">
        <f t="shared" si="544"/>
        <v>82.88000000000001</v>
      </c>
      <c r="BH3493" s="32">
        <f t="shared" si="545"/>
        <v>1</v>
      </c>
      <c r="BI3493" s="32">
        <f t="shared" si="546"/>
        <v>0</v>
      </c>
      <c r="BJ3493" s="69">
        <f t="shared" si="547"/>
        <v>0</v>
      </c>
      <c r="BK3493" s="158" t="str">
        <f t="shared" si="548"/>
        <v/>
      </c>
    </row>
    <row r="3494" spans="1:63" ht="12" customHeight="1" x14ac:dyDescent="0.2">
      <c r="A3494" s="8"/>
      <c r="B3494" s="7"/>
      <c r="C3494" s="7"/>
      <c r="D3494" s="7"/>
      <c r="E3494" s="7"/>
      <c r="F3494" s="7"/>
      <c r="G3494" s="7"/>
      <c r="H3494" s="7"/>
      <c r="I3494" s="10"/>
      <c r="J3494" s="25"/>
      <c r="K3494" s="250"/>
      <c r="L3494" s="31"/>
      <c r="M3494" s="9"/>
      <c r="N3494" s="11" t="s">
        <v>25</v>
      </c>
      <c r="O3494" s="39"/>
      <c r="P3494" s="47"/>
      <c r="Q3494" s="13"/>
      <c r="R3494" s="248">
        <f t="shared" si="540"/>
        <v>0</v>
      </c>
      <c r="S3494" s="248">
        <f t="shared" si="541"/>
        <v>0</v>
      </c>
      <c r="T3494" s="248">
        <f t="shared" si="542"/>
        <v>0</v>
      </c>
      <c r="U3494" s="248">
        <f t="shared" si="543"/>
        <v>0</v>
      </c>
      <c r="V3494" s="13"/>
      <c r="W3494" s="7"/>
      <c r="AT3494" s="130"/>
      <c r="BF3494" s="33">
        <f t="shared" si="549"/>
        <v>41242</v>
      </c>
      <c r="BG3494" s="34">
        <f t="shared" si="544"/>
        <v>82.88000000000001</v>
      </c>
      <c r="BH3494" s="32">
        <f t="shared" si="545"/>
        <v>1</v>
      </c>
      <c r="BI3494" s="32">
        <f t="shared" si="546"/>
        <v>0</v>
      </c>
      <c r="BJ3494" s="69">
        <f t="shared" si="547"/>
        <v>0</v>
      </c>
      <c r="BK3494" s="158" t="str">
        <f t="shared" si="548"/>
        <v/>
      </c>
    </row>
    <row r="3495" spans="1:63" ht="12" customHeight="1" x14ac:dyDescent="0.2">
      <c r="A3495" s="8"/>
      <c r="B3495" s="7"/>
      <c r="C3495" s="7"/>
      <c r="D3495" s="7"/>
      <c r="E3495" s="7"/>
      <c r="F3495" s="7"/>
      <c r="G3495" s="7"/>
      <c r="H3495" s="7"/>
      <c r="I3495" s="10"/>
      <c r="J3495" s="25"/>
      <c r="K3495" s="250"/>
      <c r="L3495" s="31"/>
      <c r="M3495" s="9"/>
      <c r="N3495" s="11" t="s">
        <v>25</v>
      </c>
      <c r="O3495" s="39"/>
      <c r="P3495" s="47"/>
      <c r="Q3495" s="13"/>
      <c r="R3495" s="248">
        <f t="shared" si="540"/>
        <v>0</v>
      </c>
      <c r="S3495" s="248">
        <f t="shared" si="541"/>
        <v>0</v>
      </c>
      <c r="T3495" s="248">
        <f t="shared" si="542"/>
        <v>0</v>
      </c>
      <c r="U3495" s="248">
        <f t="shared" si="543"/>
        <v>0</v>
      </c>
      <c r="V3495" s="13"/>
      <c r="W3495" s="7"/>
      <c r="AT3495" s="130"/>
      <c r="BF3495" s="33">
        <f t="shared" si="549"/>
        <v>41242</v>
      </c>
      <c r="BG3495" s="34">
        <f t="shared" si="544"/>
        <v>82.88000000000001</v>
      </c>
      <c r="BH3495" s="32">
        <f t="shared" si="545"/>
        <v>1</v>
      </c>
      <c r="BI3495" s="32">
        <f t="shared" si="546"/>
        <v>0</v>
      </c>
      <c r="BJ3495" s="69">
        <f t="shared" si="547"/>
        <v>0</v>
      </c>
      <c r="BK3495" s="158" t="str">
        <f t="shared" si="548"/>
        <v/>
      </c>
    </row>
    <row r="3496" spans="1:63" ht="12" customHeight="1" x14ac:dyDescent="0.2">
      <c r="A3496" s="8"/>
      <c r="B3496" s="7"/>
      <c r="C3496" s="7"/>
      <c r="D3496" s="7"/>
      <c r="E3496" s="7"/>
      <c r="F3496" s="7"/>
      <c r="G3496" s="7"/>
      <c r="H3496" s="7"/>
      <c r="I3496" s="10"/>
      <c r="J3496" s="25"/>
      <c r="K3496" s="250"/>
      <c r="L3496" s="31"/>
      <c r="M3496" s="9"/>
      <c r="N3496" s="11" t="s">
        <v>25</v>
      </c>
      <c r="O3496" s="39"/>
      <c r="P3496" s="47"/>
      <c r="Q3496" s="13"/>
      <c r="R3496" s="248">
        <f t="shared" si="540"/>
        <v>0</v>
      </c>
      <c r="S3496" s="248">
        <f t="shared" si="541"/>
        <v>0</v>
      </c>
      <c r="T3496" s="248">
        <f t="shared" si="542"/>
        <v>0</v>
      </c>
      <c r="U3496" s="248">
        <f t="shared" si="543"/>
        <v>0</v>
      </c>
      <c r="V3496" s="13"/>
      <c r="W3496" s="7"/>
      <c r="AT3496" s="130"/>
      <c r="BF3496" s="33">
        <f t="shared" si="549"/>
        <v>41242</v>
      </c>
      <c r="BG3496" s="34">
        <f t="shared" si="544"/>
        <v>82.88000000000001</v>
      </c>
      <c r="BH3496" s="32">
        <f t="shared" si="545"/>
        <v>1</v>
      </c>
      <c r="BI3496" s="32">
        <f t="shared" si="546"/>
        <v>0</v>
      </c>
      <c r="BJ3496" s="69">
        <f t="shared" si="547"/>
        <v>0</v>
      </c>
      <c r="BK3496" s="158" t="str">
        <f t="shared" si="548"/>
        <v/>
      </c>
    </row>
    <row r="3497" spans="1:63" ht="12" customHeight="1" x14ac:dyDescent="0.2">
      <c r="A3497" s="8"/>
      <c r="B3497" s="7"/>
      <c r="C3497" s="7"/>
      <c r="D3497" s="7"/>
      <c r="E3497" s="7"/>
      <c r="F3497" s="7"/>
      <c r="G3497" s="7"/>
      <c r="H3497" s="7"/>
      <c r="I3497" s="10"/>
      <c r="J3497" s="25"/>
      <c r="K3497" s="250"/>
      <c r="L3497" s="31"/>
      <c r="M3497" s="9"/>
      <c r="N3497" s="11" t="s">
        <v>25</v>
      </c>
      <c r="O3497" s="39"/>
      <c r="P3497" s="47"/>
      <c r="Q3497" s="13"/>
      <c r="R3497" s="248">
        <f t="shared" si="540"/>
        <v>0</v>
      </c>
      <c r="S3497" s="248">
        <f t="shared" si="541"/>
        <v>0</v>
      </c>
      <c r="T3497" s="248">
        <f t="shared" si="542"/>
        <v>0</v>
      </c>
      <c r="U3497" s="248">
        <f t="shared" si="543"/>
        <v>0</v>
      </c>
      <c r="V3497" s="13"/>
      <c r="W3497" s="7"/>
      <c r="AT3497" s="130"/>
      <c r="BF3497" s="33">
        <f t="shared" si="549"/>
        <v>41242</v>
      </c>
      <c r="BG3497" s="34">
        <f t="shared" si="544"/>
        <v>82.88000000000001</v>
      </c>
      <c r="BH3497" s="32">
        <f t="shared" si="545"/>
        <v>1</v>
      </c>
      <c r="BI3497" s="32">
        <f t="shared" si="546"/>
        <v>0</v>
      </c>
      <c r="BJ3497" s="69">
        <f t="shared" si="547"/>
        <v>0</v>
      </c>
      <c r="BK3497" s="158" t="str">
        <f t="shared" si="548"/>
        <v/>
      </c>
    </row>
    <row r="3498" spans="1:63" ht="12" customHeight="1" x14ac:dyDescent="0.2">
      <c r="A3498" s="8"/>
      <c r="B3498" s="7"/>
      <c r="C3498" s="7"/>
      <c r="D3498" s="7"/>
      <c r="E3498" s="7"/>
      <c r="F3498" s="7"/>
      <c r="G3498" s="7"/>
      <c r="H3498" s="7"/>
      <c r="I3498" s="10"/>
      <c r="J3498" s="25"/>
      <c r="K3498" s="250"/>
      <c r="L3498" s="31"/>
      <c r="M3498" s="9"/>
      <c r="N3498" s="11" t="s">
        <v>25</v>
      </c>
      <c r="O3498" s="39"/>
      <c r="P3498" s="47"/>
      <c r="Q3498" s="13"/>
      <c r="R3498" s="248">
        <f t="shared" si="540"/>
        <v>0</v>
      </c>
      <c r="S3498" s="248">
        <f t="shared" si="541"/>
        <v>0</v>
      </c>
      <c r="T3498" s="248">
        <f t="shared" si="542"/>
        <v>0</v>
      </c>
      <c r="U3498" s="248">
        <f t="shared" si="543"/>
        <v>0</v>
      </c>
      <c r="V3498" s="13"/>
      <c r="W3498" s="7"/>
      <c r="AT3498" s="130"/>
      <c r="BF3498" s="33">
        <f t="shared" si="549"/>
        <v>41242</v>
      </c>
      <c r="BG3498" s="34">
        <f t="shared" si="544"/>
        <v>82.88000000000001</v>
      </c>
      <c r="BH3498" s="32">
        <f t="shared" si="545"/>
        <v>1</v>
      </c>
      <c r="BI3498" s="32">
        <f t="shared" si="546"/>
        <v>0</v>
      </c>
      <c r="BJ3498" s="69">
        <f t="shared" si="547"/>
        <v>0</v>
      </c>
      <c r="BK3498" s="158" t="str">
        <f t="shared" si="548"/>
        <v/>
      </c>
    </row>
    <row r="3499" spans="1:63" ht="12" customHeight="1" x14ac:dyDescent="0.2">
      <c r="A3499" s="8"/>
      <c r="B3499" s="7"/>
      <c r="C3499" s="7"/>
      <c r="D3499" s="7"/>
      <c r="E3499" s="7"/>
      <c r="F3499" s="7"/>
      <c r="G3499" s="7"/>
      <c r="H3499" s="7"/>
      <c r="I3499" s="10"/>
      <c r="J3499" s="25"/>
      <c r="K3499" s="250"/>
      <c r="L3499" s="31"/>
      <c r="M3499" s="9"/>
      <c r="N3499" s="11" t="s">
        <v>25</v>
      </c>
      <c r="O3499" s="39"/>
      <c r="P3499" s="47"/>
      <c r="Q3499" s="13"/>
      <c r="R3499" s="248">
        <f t="shared" si="540"/>
        <v>0</v>
      </c>
      <c r="S3499" s="248">
        <f t="shared" si="541"/>
        <v>0</v>
      </c>
      <c r="T3499" s="248">
        <f t="shared" si="542"/>
        <v>0</v>
      </c>
      <c r="U3499" s="248">
        <f t="shared" si="543"/>
        <v>0</v>
      </c>
      <c r="V3499" s="13"/>
      <c r="W3499" s="7"/>
      <c r="AT3499" s="130"/>
      <c r="BF3499" s="33">
        <f t="shared" si="549"/>
        <v>41242</v>
      </c>
      <c r="BG3499" s="34">
        <f t="shared" si="544"/>
        <v>82.88000000000001</v>
      </c>
      <c r="BH3499" s="32">
        <f t="shared" si="545"/>
        <v>1</v>
      </c>
      <c r="BI3499" s="32">
        <f t="shared" si="546"/>
        <v>0</v>
      </c>
      <c r="BJ3499" s="69">
        <f t="shared" si="547"/>
        <v>0</v>
      </c>
      <c r="BK3499" s="158" t="str">
        <f t="shared" si="548"/>
        <v/>
      </c>
    </row>
    <row r="3500" spans="1:63" ht="12" customHeight="1" x14ac:dyDescent="0.2">
      <c r="A3500" s="8"/>
      <c r="B3500" s="7"/>
      <c r="C3500" s="7"/>
      <c r="D3500" s="7"/>
      <c r="E3500" s="7"/>
      <c r="F3500" s="7"/>
      <c r="G3500" s="7"/>
      <c r="H3500" s="7"/>
      <c r="I3500" s="10"/>
      <c r="J3500" s="25"/>
      <c r="K3500" s="250"/>
      <c r="L3500" s="31"/>
      <c r="M3500" s="9"/>
      <c r="N3500" s="11" t="s">
        <v>25</v>
      </c>
      <c r="O3500" s="39"/>
      <c r="P3500" s="47"/>
      <c r="Q3500" s="13"/>
      <c r="R3500" s="248">
        <f t="shared" si="540"/>
        <v>0</v>
      </c>
      <c r="S3500" s="248">
        <f t="shared" si="541"/>
        <v>0</v>
      </c>
      <c r="T3500" s="248">
        <f t="shared" si="542"/>
        <v>0</v>
      </c>
      <c r="U3500" s="248">
        <f t="shared" si="543"/>
        <v>0</v>
      </c>
      <c r="V3500" s="13"/>
      <c r="W3500" s="7"/>
      <c r="AT3500" s="130"/>
      <c r="BF3500" s="33">
        <f t="shared" si="549"/>
        <v>41242</v>
      </c>
      <c r="BG3500" s="34">
        <f t="shared" si="544"/>
        <v>82.88000000000001</v>
      </c>
      <c r="BH3500" s="32">
        <f t="shared" si="545"/>
        <v>1</v>
      </c>
      <c r="BI3500" s="32">
        <f t="shared" si="546"/>
        <v>0</v>
      </c>
      <c r="BJ3500" s="69">
        <f t="shared" si="547"/>
        <v>0</v>
      </c>
      <c r="BK3500" s="158" t="str">
        <f t="shared" si="548"/>
        <v/>
      </c>
    </row>
    <row r="3501" spans="1:63" ht="12" customHeight="1" x14ac:dyDescent="0.2">
      <c r="A3501" s="8"/>
      <c r="B3501" s="7"/>
      <c r="C3501" s="7"/>
      <c r="D3501" s="7"/>
      <c r="E3501" s="7"/>
      <c r="F3501" s="7"/>
      <c r="G3501" s="7"/>
      <c r="H3501" s="7"/>
      <c r="I3501" s="10"/>
      <c r="J3501" s="25"/>
      <c r="K3501" s="250"/>
      <c r="L3501" s="31"/>
      <c r="M3501" s="9"/>
      <c r="N3501" s="11" t="s">
        <v>25</v>
      </c>
      <c r="O3501" s="39"/>
      <c r="P3501" s="47"/>
      <c r="Q3501" s="13"/>
      <c r="R3501" s="248">
        <f t="shared" si="540"/>
        <v>0</v>
      </c>
      <c r="S3501" s="248">
        <f t="shared" si="541"/>
        <v>0</v>
      </c>
      <c r="T3501" s="248">
        <f t="shared" si="542"/>
        <v>0</v>
      </c>
      <c r="U3501" s="248">
        <f t="shared" si="543"/>
        <v>0</v>
      </c>
      <c r="V3501" s="13"/>
      <c r="W3501" s="7"/>
      <c r="AT3501" s="130"/>
      <c r="BF3501" s="33">
        <f t="shared" si="549"/>
        <v>41242</v>
      </c>
      <c r="BG3501" s="34">
        <f t="shared" si="544"/>
        <v>82.88000000000001</v>
      </c>
      <c r="BH3501" s="32">
        <f t="shared" si="545"/>
        <v>1</v>
      </c>
      <c r="BI3501" s="32">
        <f t="shared" si="546"/>
        <v>0</v>
      </c>
      <c r="BJ3501" s="69">
        <f t="shared" si="547"/>
        <v>0</v>
      </c>
      <c r="BK3501" s="158" t="str">
        <f t="shared" si="548"/>
        <v/>
      </c>
    </row>
    <row r="3502" spans="1:63" ht="12" customHeight="1" x14ac:dyDescent="0.2">
      <c r="A3502" s="8"/>
      <c r="B3502" s="7"/>
      <c r="C3502" s="7"/>
      <c r="D3502" s="7"/>
      <c r="E3502" s="7"/>
      <c r="F3502" s="7"/>
      <c r="G3502" s="7"/>
      <c r="H3502" s="7"/>
      <c r="I3502" s="10"/>
      <c r="J3502" s="25"/>
      <c r="K3502" s="250"/>
      <c r="L3502" s="31"/>
      <c r="M3502" s="9"/>
      <c r="N3502" s="11" t="s">
        <v>25</v>
      </c>
      <c r="O3502" s="39"/>
      <c r="P3502" s="47"/>
      <c r="Q3502" s="13"/>
      <c r="R3502" s="248">
        <f t="shared" si="540"/>
        <v>0</v>
      </c>
      <c r="S3502" s="248">
        <f t="shared" si="541"/>
        <v>0</v>
      </c>
      <c r="T3502" s="248">
        <f t="shared" si="542"/>
        <v>0</v>
      </c>
      <c r="U3502" s="248">
        <f t="shared" si="543"/>
        <v>0</v>
      </c>
      <c r="V3502" s="13"/>
      <c r="W3502" s="7"/>
      <c r="AT3502" s="130"/>
      <c r="BF3502" s="33">
        <f t="shared" si="549"/>
        <v>41242</v>
      </c>
      <c r="BG3502" s="34">
        <f t="shared" si="544"/>
        <v>82.88000000000001</v>
      </c>
      <c r="BH3502" s="32">
        <f t="shared" si="545"/>
        <v>1</v>
      </c>
      <c r="BI3502" s="32">
        <f t="shared" si="546"/>
        <v>0</v>
      </c>
      <c r="BJ3502" s="69">
        <f t="shared" si="547"/>
        <v>0</v>
      </c>
      <c r="BK3502" s="158" t="str">
        <f t="shared" si="548"/>
        <v/>
      </c>
    </row>
    <row r="3503" spans="1:63" ht="12" customHeight="1" x14ac:dyDescent="0.2">
      <c r="A3503" s="8"/>
      <c r="B3503" s="7"/>
      <c r="C3503" s="7"/>
      <c r="D3503" s="7"/>
      <c r="E3503" s="7"/>
      <c r="F3503" s="7"/>
      <c r="G3503" s="7"/>
      <c r="H3503" s="7"/>
      <c r="I3503" s="10"/>
      <c r="J3503" s="25"/>
      <c r="K3503" s="250"/>
      <c r="L3503" s="31"/>
      <c r="M3503" s="9"/>
      <c r="N3503" s="11" t="s">
        <v>25</v>
      </c>
      <c r="O3503" s="39"/>
      <c r="P3503" s="47"/>
      <c r="Q3503" s="13"/>
      <c r="R3503" s="248">
        <f t="shared" si="540"/>
        <v>0</v>
      </c>
      <c r="S3503" s="248">
        <f t="shared" si="541"/>
        <v>0</v>
      </c>
      <c r="T3503" s="248">
        <f t="shared" si="542"/>
        <v>0</v>
      </c>
      <c r="U3503" s="248">
        <f t="shared" si="543"/>
        <v>0</v>
      </c>
      <c r="V3503" s="13"/>
      <c r="W3503" s="7"/>
      <c r="AT3503" s="130"/>
      <c r="BF3503" s="33">
        <f t="shared" si="549"/>
        <v>41242</v>
      </c>
      <c r="BG3503" s="34">
        <f t="shared" si="544"/>
        <v>82.88000000000001</v>
      </c>
      <c r="BH3503" s="32">
        <f t="shared" si="545"/>
        <v>1</v>
      </c>
      <c r="BI3503" s="32">
        <f t="shared" si="546"/>
        <v>0</v>
      </c>
      <c r="BJ3503" s="69">
        <f t="shared" si="547"/>
        <v>0</v>
      </c>
      <c r="BK3503" s="158" t="str">
        <f t="shared" si="548"/>
        <v/>
      </c>
    </row>
    <row r="3504" spans="1:63" ht="12" customHeight="1" x14ac:dyDescent="0.2">
      <c r="A3504" s="8"/>
      <c r="B3504" s="7"/>
      <c r="C3504" s="7"/>
      <c r="D3504" s="7"/>
      <c r="E3504" s="7"/>
      <c r="F3504" s="7"/>
      <c r="G3504" s="7"/>
      <c r="H3504" s="7"/>
      <c r="I3504" s="10"/>
      <c r="J3504" s="25"/>
      <c r="K3504" s="250"/>
      <c r="L3504" s="31"/>
      <c r="M3504" s="9"/>
      <c r="N3504" s="11" t="s">
        <v>25</v>
      </c>
      <c r="O3504" s="39"/>
      <c r="P3504" s="47"/>
      <c r="Q3504" s="13"/>
      <c r="R3504" s="248">
        <f t="shared" si="540"/>
        <v>0</v>
      </c>
      <c r="S3504" s="248">
        <f t="shared" si="541"/>
        <v>0</v>
      </c>
      <c r="T3504" s="248">
        <f t="shared" si="542"/>
        <v>0</v>
      </c>
      <c r="U3504" s="248">
        <f t="shared" si="543"/>
        <v>0</v>
      </c>
      <c r="V3504" s="13"/>
      <c r="W3504" s="7"/>
      <c r="AT3504" s="130"/>
      <c r="BF3504" s="33">
        <f t="shared" si="549"/>
        <v>41242</v>
      </c>
      <c r="BG3504" s="34">
        <f t="shared" si="544"/>
        <v>82.88000000000001</v>
      </c>
      <c r="BH3504" s="32">
        <f t="shared" si="545"/>
        <v>1</v>
      </c>
      <c r="BI3504" s="32">
        <f t="shared" si="546"/>
        <v>0</v>
      </c>
      <c r="BJ3504" s="69">
        <f t="shared" si="547"/>
        <v>0</v>
      </c>
      <c r="BK3504" s="158" t="str">
        <f t="shared" si="548"/>
        <v/>
      </c>
    </row>
    <row r="3505" spans="1:63" ht="12" customHeight="1" x14ac:dyDescent="0.2">
      <c r="A3505" s="8"/>
      <c r="B3505" s="7"/>
      <c r="C3505" s="7"/>
      <c r="D3505" s="7"/>
      <c r="E3505" s="7"/>
      <c r="F3505" s="7"/>
      <c r="G3505" s="7"/>
      <c r="H3505" s="7"/>
      <c r="I3505" s="10"/>
      <c r="J3505" s="25"/>
      <c r="K3505" s="250"/>
      <c r="L3505" s="31"/>
      <c r="M3505" s="9"/>
      <c r="N3505" s="11" t="s">
        <v>25</v>
      </c>
      <c r="O3505" s="39"/>
      <c r="P3505" s="47"/>
      <c r="Q3505" s="13"/>
      <c r="R3505" s="248">
        <f t="shared" si="540"/>
        <v>0</v>
      </c>
      <c r="S3505" s="248">
        <f t="shared" si="541"/>
        <v>0</v>
      </c>
      <c r="T3505" s="248">
        <f t="shared" si="542"/>
        <v>0</v>
      </c>
      <c r="U3505" s="248">
        <f t="shared" si="543"/>
        <v>0</v>
      </c>
      <c r="V3505" s="13"/>
      <c r="W3505" s="7"/>
      <c r="AT3505" s="130"/>
      <c r="BF3505" s="33">
        <f t="shared" si="549"/>
        <v>41242</v>
      </c>
      <c r="BG3505" s="34">
        <f t="shared" si="544"/>
        <v>82.88000000000001</v>
      </c>
      <c r="BH3505" s="32">
        <f t="shared" si="545"/>
        <v>1</v>
      </c>
      <c r="BI3505" s="32">
        <f t="shared" si="546"/>
        <v>0</v>
      </c>
      <c r="BJ3505" s="69">
        <f t="shared" si="547"/>
        <v>0</v>
      </c>
      <c r="BK3505" s="158" t="str">
        <f t="shared" si="548"/>
        <v/>
      </c>
    </row>
    <row r="3506" spans="1:63" ht="12" customHeight="1" x14ac:dyDescent="0.2">
      <c r="A3506" s="8"/>
      <c r="B3506" s="7"/>
      <c r="C3506" s="7"/>
      <c r="D3506" s="7"/>
      <c r="E3506" s="7"/>
      <c r="F3506" s="7"/>
      <c r="G3506" s="7"/>
      <c r="H3506" s="7"/>
      <c r="I3506" s="10"/>
      <c r="J3506" s="25"/>
      <c r="K3506" s="250"/>
      <c r="L3506" s="31"/>
      <c r="M3506" s="9"/>
      <c r="N3506" s="11" t="s">
        <v>25</v>
      </c>
      <c r="O3506" s="39"/>
      <c r="P3506" s="47"/>
      <c r="Q3506" s="13"/>
      <c r="R3506" s="248">
        <f t="shared" si="540"/>
        <v>0</v>
      </c>
      <c r="S3506" s="248">
        <f t="shared" si="541"/>
        <v>0</v>
      </c>
      <c r="T3506" s="248">
        <f t="shared" si="542"/>
        <v>0</v>
      </c>
      <c r="U3506" s="248">
        <f t="shared" si="543"/>
        <v>0</v>
      </c>
      <c r="V3506" s="13"/>
      <c r="W3506" s="7"/>
      <c r="AT3506" s="130"/>
      <c r="BF3506" s="33">
        <f t="shared" si="549"/>
        <v>41242</v>
      </c>
      <c r="BG3506" s="34">
        <f t="shared" si="544"/>
        <v>82.88000000000001</v>
      </c>
      <c r="BH3506" s="32">
        <f t="shared" si="545"/>
        <v>1</v>
      </c>
      <c r="BI3506" s="32">
        <f t="shared" si="546"/>
        <v>0</v>
      </c>
      <c r="BJ3506" s="69">
        <f t="shared" si="547"/>
        <v>0</v>
      </c>
      <c r="BK3506" s="158" t="str">
        <f t="shared" si="548"/>
        <v/>
      </c>
    </row>
    <row r="3507" spans="1:63" ht="12" customHeight="1" x14ac:dyDescent="0.2">
      <c r="A3507" s="8"/>
      <c r="B3507" s="7"/>
      <c r="C3507" s="7"/>
      <c r="D3507" s="7"/>
      <c r="E3507" s="7"/>
      <c r="F3507" s="7"/>
      <c r="G3507" s="7"/>
      <c r="H3507" s="7"/>
      <c r="I3507" s="10"/>
      <c r="J3507" s="25"/>
      <c r="K3507" s="250"/>
      <c r="L3507" s="31"/>
      <c r="M3507" s="9"/>
      <c r="N3507" s="11" t="s">
        <v>25</v>
      </c>
      <c r="O3507" s="39"/>
      <c r="P3507" s="47"/>
      <c r="Q3507" s="13"/>
      <c r="R3507" s="248">
        <f t="shared" si="540"/>
        <v>0</v>
      </c>
      <c r="S3507" s="248">
        <f t="shared" si="541"/>
        <v>0</v>
      </c>
      <c r="T3507" s="248">
        <f t="shared" si="542"/>
        <v>0</v>
      </c>
      <c r="U3507" s="248">
        <f t="shared" si="543"/>
        <v>0</v>
      </c>
      <c r="V3507" s="13"/>
      <c r="W3507" s="7"/>
      <c r="AT3507" s="130"/>
      <c r="BF3507" s="33">
        <f t="shared" si="549"/>
        <v>41242</v>
      </c>
      <c r="BG3507" s="34">
        <f t="shared" si="544"/>
        <v>82.88000000000001</v>
      </c>
      <c r="BH3507" s="32">
        <f t="shared" si="545"/>
        <v>1</v>
      </c>
      <c r="BI3507" s="32">
        <f t="shared" si="546"/>
        <v>0</v>
      </c>
      <c r="BJ3507" s="69">
        <f t="shared" si="547"/>
        <v>0</v>
      </c>
      <c r="BK3507" s="158" t="str">
        <f t="shared" si="548"/>
        <v/>
      </c>
    </row>
    <row r="3508" spans="1:63" ht="12" customHeight="1" x14ac:dyDescent="0.2">
      <c r="A3508" s="8"/>
      <c r="B3508" s="7"/>
      <c r="C3508" s="7"/>
      <c r="D3508" s="7"/>
      <c r="E3508" s="7"/>
      <c r="F3508" s="7"/>
      <c r="G3508" s="7"/>
      <c r="H3508" s="7"/>
      <c r="I3508" s="10"/>
      <c r="J3508" s="25"/>
      <c r="K3508" s="250"/>
      <c r="L3508" s="31"/>
      <c r="M3508" s="9"/>
      <c r="N3508" s="11" t="s">
        <v>25</v>
      </c>
      <c r="O3508" s="39"/>
      <c r="P3508" s="47"/>
      <c r="Q3508" s="13"/>
      <c r="R3508" s="248">
        <f t="shared" si="540"/>
        <v>0</v>
      </c>
      <c r="S3508" s="248">
        <f t="shared" si="541"/>
        <v>0</v>
      </c>
      <c r="T3508" s="248">
        <f t="shared" si="542"/>
        <v>0</v>
      </c>
      <c r="U3508" s="248">
        <f t="shared" si="543"/>
        <v>0</v>
      </c>
      <c r="V3508" s="13"/>
      <c r="W3508" s="7"/>
      <c r="AT3508" s="130"/>
      <c r="BF3508" s="33">
        <f t="shared" si="549"/>
        <v>41242</v>
      </c>
      <c r="BG3508" s="34">
        <f t="shared" si="544"/>
        <v>82.88000000000001</v>
      </c>
      <c r="BH3508" s="32">
        <f t="shared" si="545"/>
        <v>1</v>
      </c>
      <c r="BI3508" s="32">
        <f t="shared" si="546"/>
        <v>0</v>
      </c>
      <c r="BJ3508" s="69">
        <f t="shared" si="547"/>
        <v>0</v>
      </c>
      <c r="BK3508" s="158" t="str">
        <f t="shared" si="548"/>
        <v/>
      </c>
    </row>
    <row r="3509" spans="1:63" ht="12" customHeight="1" x14ac:dyDescent="0.2">
      <c r="A3509" s="8"/>
      <c r="B3509" s="7"/>
      <c r="C3509" s="7"/>
      <c r="D3509" s="7"/>
      <c r="E3509" s="7"/>
      <c r="F3509" s="7"/>
      <c r="G3509" s="7"/>
      <c r="H3509" s="7"/>
      <c r="I3509" s="10"/>
      <c r="J3509" s="25"/>
      <c r="K3509" s="250"/>
      <c r="L3509" s="31"/>
      <c r="M3509" s="9"/>
      <c r="N3509" s="11" t="s">
        <v>25</v>
      </c>
      <c r="O3509" s="39"/>
      <c r="P3509" s="47"/>
      <c r="Q3509" s="13"/>
      <c r="R3509" s="248">
        <f t="shared" si="540"/>
        <v>0</v>
      </c>
      <c r="S3509" s="248">
        <f t="shared" si="541"/>
        <v>0</v>
      </c>
      <c r="T3509" s="248">
        <f t="shared" si="542"/>
        <v>0</v>
      </c>
      <c r="U3509" s="248">
        <f t="shared" si="543"/>
        <v>0</v>
      </c>
      <c r="V3509" s="13"/>
      <c r="W3509" s="7"/>
      <c r="AT3509" s="130"/>
      <c r="BF3509" s="33">
        <f t="shared" si="549"/>
        <v>41242</v>
      </c>
      <c r="BG3509" s="34">
        <f t="shared" si="544"/>
        <v>82.88000000000001</v>
      </c>
      <c r="BH3509" s="32">
        <f t="shared" si="545"/>
        <v>1</v>
      </c>
      <c r="BI3509" s="32">
        <f t="shared" si="546"/>
        <v>0</v>
      </c>
      <c r="BJ3509" s="69">
        <f t="shared" si="547"/>
        <v>0</v>
      </c>
      <c r="BK3509" s="158" t="str">
        <f t="shared" si="548"/>
        <v/>
      </c>
    </row>
    <row r="3510" spans="1:63" ht="12" customHeight="1" x14ac:dyDescent="0.2">
      <c r="A3510" s="8"/>
      <c r="B3510" s="7"/>
      <c r="C3510" s="7"/>
      <c r="D3510" s="7"/>
      <c r="E3510" s="7"/>
      <c r="F3510" s="7"/>
      <c r="G3510" s="7"/>
      <c r="H3510" s="7"/>
      <c r="I3510" s="10"/>
      <c r="J3510" s="25"/>
      <c r="K3510" s="250"/>
      <c r="L3510" s="31"/>
      <c r="M3510" s="9"/>
      <c r="N3510" s="11" t="s">
        <v>25</v>
      </c>
      <c r="O3510" s="39"/>
      <c r="P3510" s="47"/>
      <c r="Q3510" s="13"/>
      <c r="R3510" s="248">
        <f t="shared" si="540"/>
        <v>0</v>
      </c>
      <c r="S3510" s="248">
        <f t="shared" si="541"/>
        <v>0</v>
      </c>
      <c r="T3510" s="248">
        <f t="shared" si="542"/>
        <v>0</v>
      </c>
      <c r="U3510" s="248">
        <f t="shared" si="543"/>
        <v>0</v>
      </c>
      <c r="V3510" s="13"/>
      <c r="W3510" s="7"/>
      <c r="AT3510" s="130"/>
      <c r="BF3510" s="33">
        <f t="shared" si="549"/>
        <v>41242</v>
      </c>
      <c r="BG3510" s="34">
        <f t="shared" si="544"/>
        <v>82.88000000000001</v>
      </c>
      <c r="BH3510" s="32">
        <f t="shared" si="545"/>
        <v>1</v>
      </c>
      <c r="BI3510" s="32">
        <f t="shared" si="546"/>
        <v>0</v>
      </c>
      <c r="BJ3510" s="69">
        <f t="shared" si="547"/>
        <v>0</v>
      </c>
      <c r="BK3510" s="158" t="str">
        <f t="shared" si="548"/>
        <v/>
      </c>
    </row>
    <row r="3511" spans="1:63" ht="12" customHeight="1" x14ac:dyDescent="0.2">
      <c r="A3511" s="8"/>
      <c r="B3511" s="7"/>
      <c r="C3511" s="7"/>
      <c r="D3511" s="7"/>
      <c r="E3511" s="7"/>
      <c r="F3511" s="7"/>
      <c r="G3511" s="7"/>
      <c r="H3511" s="7"/>
      <c r="I3511" s="10"/>
      <c r="J3511" s="25"/>
      <c r="K3511" s="250"/>
      <c r="L3511" s="31"/>
      <c r="M3511" s="9"/>
      <c r="N3511" s="11" t="s">
        <v>25</v>
      </c>
      <c r="O3511" s="39"/>
      <c r="P3511" s="47"/>
      <c r="Q3511" s="13"/>
      <c r="R3511" s="248">
        <f t="shared" si="540"/>
        <v>0</v>
      </c>
      <c r="S3511" s="248">
        <f t="shared" si="541"/>
        <v>0</v>
      </c>
      <c r="T3511" s="248">
        <f t="shared" si="542"/>
        <v>0</v>
      </c>
      <c r="U3511" s="248">
        <f t="shared" si="543"/>
        <v>0</v>
      </c>
      <c r="V3511" s="13"/>
      <c r="W3511" s="7"/>
      <c r="AT3511" s="130"/>
      <c r="BF3511" s="33">
        <f t="shared" si="549"/>
        <v>41242</v>
      </c>
      <c r="BG3511" s="34">
        <f t="shared" si="544"/>
        <v>82.88000000000001</v>
      </c>
      <c r="BH3511" s="32">
        <f t="shared" si="545"/>
        <v>1</v>
      </c>
      <c r="BI3511" s="32">
        <f t="shared" si="546"/>
        <v>0</v>
      </c>
      <c r="BJ3511" s="69">
        <f t="shared" si="547"/>
        <v>0</v>
      </c>
      <c r="BK3511" s="158" t="str">
        <f t="shared" si="548"/>
        <v/>
      </c>
    </row>
    <row r="3512" spans="1:63" ht="12" customHeight="1" x14ac:dyDescent="0.2">
      <c r="A3512" s="8"/>
      <c r="B3512" s="7"/>
      <c r="C3512" s="7"/>
      <c r="D3512" s="7"/>
      <c r="E3512" s="7"/>
      <c r="F3512" s="7"/>
      <c r="G3512" s="7"/>
      <c r="H3512" s="7"/>
      <c r="I3512" s="10"/>
      <c r="J3512" s="25"/>
      <c r="K3512" s="250"/>
      <c r="L3512" s="31"/>
      <c r="M3512" s="9"/>
      <c r="N3512" s="11" t="s">
        <v>25</v>
      </c>
      <c r="O3512" s="39"/>
      <c r="P3512" s="47"/>
      <c r="Q3512" s="13"/>
      <c r="R3512" s="248">
        <f t="shared" si="540"/>
        <v>0</v>
      </c>
      <c r="S3512" s="248">
        <f t="shared" si="541"/>
        <v>0</v>
      </c>
      <c r="T3512" s="248">
        <f t="shared" si="542"/>
        <v>0</v>
      </c>
      <c r="U3512" s="248">
        <f t="shared" si="543"/>
        <v>0</v>
      </c>
      <c r="V3512" s="13"/>
      <c r="W3512" s="7"/>
      <c r="AT3512" s="130"/>
      <c r="BF3512" s="33">
        <f t="shared" si="549"/>
        <v>41242</v>
      </c>
      <c r="BG3512" s="34">
        <f t="shared" si="544"/>
        <v>82.88000000000001</v>
      </c>
      <c r="BH3512" s="32">
        <f t="shared" si="545"/>
        <v>1</v>
      </c>
      <c r="BI3512" s="32">
        <f t="shared" si="546"/>
        <v>0</v>
      </c>
      <c r="BJ3512" s="69">
        <f t="shared" si="547"/>
        <v>0</v>
      </c>
      <c r="BK3512" s="158" t="str">
        <f t="shared" si="548"/>
        <v/>
      </c>
    </row>
    <row r="3513" spans="1:63" ht="12" customHeight="1" x14ac:dyDescent="0.2">
      <c r="A3513" s="8"/>
      <c r="B3513" s="7"/>
      <c r="C3513" s="7"/>
      <c r="D3513" s="7"/>
      <c r="E3513" s="7"/>
      <c r="F3513" s="7"/>
      <c r="G3513" s="7"/>
      <c r="H3513" s="7"/>
      <c r="I3513" s="10"/>
      <c r="J3513" s="25"/>
      <c r="K3513" s="250"/>
      <c r="L3513" s="31"/>
      <c r="M3513" s="9"/>
      <c r="N3513" s="11" t="s">
        <v>25</v>
      </c>
      <c r="O3513" s="39"/>
      <c r="P3513" s="47"/>
      <c r="Q3513" s="13"/>
      <c r="R3513" s="248">
        <f t="shared" si="540"/>
        <v>0</v>
      </c>
      <c r="S3513" s="248">
        <f t="shared" si="541"/>
        <v>0</v>
      </c>
      <c r="T3513" s="248">
        <f t="shared" si="542"/>
        <v>0</v>
      </c>
      <c r="U3513" s="248">
        <f t="shared" si="543"/>
        <v>0</v>
      </c>
      <c r="V3513" s="13"/>
      <c r="W3513" s="7"/>
      <c r="AT3513" s="130"/>
      <c r="BF3513" s="33">
        <f t="shared" si="549"/>
        <v>41242</v>
      </c>
      <c r="BG3513" s="34">
        <f t="shared" si="544"/>
        <v>82.88000000000001</v>
      </c>
      <c r="BH3513" s="32">
        <f t="shared" si="545"/>
        <v>1</v>
      </c>
      <c r="BI3513" s="32">
        <f t="shared" si="546"/>
        <v>0</v>
      </c>
      <c r="BJ3513" s="69">
        <f t="shared" si="547"/>
        <v>0</v>
      </c>
      <c r="BK3513" s="158" t="str">
        <f t="shared" si="548"/>
        <v/>
      </c>
    </row>
    <row r="3514" spans="1:63" ht="12" customHeight="1" x14ac:dyDescent="0.2">
      <c r="A3514" s="8"/>
      <c r="B3514" s="7"/>
      <c r="C3514" s="7"/>
      <c r="D3514" s="7"/>
      <c r="E3514" s="7"/>
      <c r="F3514" s="7"/>
      <c r="G3514" s="7"/>
      <c r="H3514" s="7"/>
      <c r="I3514" s="10"/>
      <c r="J3514" s="25"/>
      <c r="K3514" s="250"/>
      <c r="L3514" s="31"/>
      <c r="M3514" s="9"/>
      <c r="N3514" s="11" t="s">
        <v>25</v>
      </c>
      <c r="O3514" s="39"/>
      <c r="P3514" s="47"/>
      <c r="Q3514" s="13"/>
      <c r="R3514" s="248">
        <f t="shared" si="540"/>
        <v>0</v>
      </c>
      <c r="S3514" s="248">
        <f t="shared" si="541"/>
        <v>0</v>
      </c>
      <c r="T3514" s="248">
        <f t="shared" si="542"/>
        <v>0</v>
      </c>
      <c r="U3514" s="248">
        <f t="shared" si="543"/>
        <v>0</v>
      </c>
      <c r="V3514" s="13"/>
      <c r="W3514" s="7"/>
      <c r="AT3514" s="130"/>
      <c r="BF3514" s="33">
        <f t="shared" si="549"/>
        <v>41242</v>
      </c>
      <c r="BG3514" s="34">
        <f t="shared" si="544"/>
        <v>82.88000000000001</v>
      </c>
      <c r="BH3514" s="32">
        <f t="shared" si="545"/>
        <v>1</v>
      </c>
      <c r="BI3514" s="32">
        <f t="shared" si="546"/>
        <v>0</v>
      </c>
      <c r="BJ3514" s="69">
        <f t="shared" si="547"/>
        <v>0</v>
      </c>
      <c r="BK3514" s="158" t="str">
        <f t="shared" si="548"/>
        <v/>
      </c>
    </row>
    <row r="3515" spans="1:63" ht="12" customHeight="1" x14ac:dyDescent="0.2">
      <c r="A3515" s="8"/>
      <c r="B3515" s="7"/>
      <c r="C3515" s="7"/>
      <c r="D3515" s="7"/>
      <c r="E3515" s="7"/>
      <c r="F3515" s="7"/>
      <c r="G3515" s="7"/>
      <c r="H3515" s="7"/>
      <c r="I3515" s="10"/>
      <c r="J3515" s="25"/>
      <c r="K3515" s="250"/>
      <c r="L3515" s="31"/>
      <c r="M3515" s="9"/>
      <c r="N3515" s="11" t="s">
        <v>25</v>
      </c>
      <c r="O3515" s="39"/>
      <c r="P3515" s="47"/>
      <c r="Q3515" s="13"/>
      <c r="R3515" s="248">
        <f t="shared" si="540"/>
        <v>0</v>
      </c>
      <c r="S3515" s="248">
        <f t="shared" si="541"/>
        <v>0</v>
      </c>
      <c r="T3515" s="248">
        <f t="shared" si="542"/>
        <v>0</v>
      </c>
      <c r="U3515" s="248">
        <f t="shared" si="543"/>
        <v>0</v>
      </c>
      <c r="V3515" s="13"/>
      <c r="W3515" s="7"/>
      <c r="AT3515" s="130"/>
      <c r="BF3515" s="33">
        <f t="shared" si="549"/>
        <v>41242</v>
      </c>
      <c r="BG3515" s="34">
        <f t="shared" si="544"/>
        <v>82.88000000000001</v>
      </c>
      <c r="BH3515" s="32">
        <f t="shared" si="545"/>
        <v>1</v>
      </c>
      <c r="BI3515" s="32">
        <f t="shared" si="546"/>
        <v>0</v>
      </c>
      <c r="BJ3515" s="69">
        <f t="shared" si="547"/>
        <v>0</v>
      </c>
      <c r="BK3515" s="158" t="str">
        <f t="shared" si="548"/>
        <v/>
      </c>
    </row>
    <row r="3516" spans="1:63" ht="12" customHeight="1" x14ac:dyDescent="0.2">
      <c r="A3516" s="8"/>
      <c r="B3516" s="7"/>
      <c r="C3516" s="7"/>
      <c r="D3516" s="7"/>
      <c r="E3516" s="7"/>
      <c r="F3516" s="7"/>
      <c r="G3516" s="7"/>
      <c r="H3516" s="7"/>
      <c r="I3516" s="10"/>
      <c r="J3516" s="25"/>
      <c r="K3516" s="250"/>
      <c r="L3516" s="31"/>
      <c r="M3516" s="9"/>
      <c r="N3516" s="11" t="s">
        <v>25</v>
      </c>
      <c r="O3516" s="39"/>
      <c r="P3516" s="47"/>
      <c r="Q3516" s="13"/>
      <c r="R3516" s="248">
        <f t="shared" si="540"/>
        <v>0</v>
      </c>
      <c r="S3516" s="248">
        <f t="shared" si="541"/>
        <v>0</v>
      </c>
      <c r="T3516" s="248">
        <f t="shared" si="542"/>
        <v>0</v>
      </c>
      <c r="U3516" s="248">
        <f t="shared" si="543"/>
        <v>0</v>
      </c>
      <c r="V3516" s="13"/>
      <c r="W3516" s="7"/>
      <c r="AT3516" s="130"/>
      <c r="BF3516" s="33">
        <f t="shared" si="549"/>
        <v>41242</v>
      </c>
      <c r="BG3516" s="34">
        <f t="shared" si="544"/>
        <v>82.88000000000001</v>
      </c>
      <c r="BH3516" s="32">
        <f t="shared" si="545"/>
        <v>1</v>
      </c>
      <c r="BI3516" s="32">
        <f t="shared" si="546"/>
        <v>0</v>
      </c>
      <c r="BJ3516" s="69">
        <f t="shared" si="547"/>
        <v>0</v>
      </c>
      <c r="BK3516" s="158" t="str">
        <f t="shared" si="548"/>
        <v/>
      </c>
    </row>
    <row r="3517" spans="1:63" ht="12" customHeight="1" x14ac:dyDescent="0.2">
      <c r="A3517" s="8"/>
      <c r="B3517" s="7"/>
      <c r="C3517" s="7"/>
      <c r="D3517" s="7"/>
      <c r="E3517" s="7"/>
      <c r="F3517" s="7"/>
      <c r="G3517" s="7"/>
      <c r="H3517" s="7"/>
      <c r="I3517" s="10"/>
      <c r="J3517" s="25"/>
      <c r="K3517" s="250"/>
      <c r="L3517" s="31"/>
      <c r="M3517" s="9"/>
      <c r="N3517" s="11" t="s">
        <v>25</v>
      </c>
      <c r="O3517" s="39"/>
      <c r="P3517" s="47"/>
      <c r="Q3517" s="13"/>
      <c r="R3517" s="248">
        <f t="shared" si="540"/>
        <v>0</v>
      </c>
      <c r="S3517" s="248">
        <f t="shared" si="541"/>
        <v>0</v>
      </c>
      <c r="T3517" s="248">
        <f t="shared" si="542"/>
        <v>0</v>
      </c>
      <c r="U3517" s="248">
        <f t="shared" si="543"/>
        <v>0</v>
      </c>
      <c r="V3517" s="13"/>
      <c r="W3517" s="7"/>
      <c r="AT3517" s="130"/>
      <c r="BF3517" s="33">
        <f t="shared" si="549"/>
        <v>41242</v>
      </c>
      <c r="BG3517" s="34">
        <f t="shared" si="544"/>
        <v>82.88000000000001</v>
      </c>
      <c r="BH3517" s="32">
        <f t="shared" si="545"/>
        <v>1</v>
      </c>
      <c r="BI3517" s="32">
        <f t="shared" si="546"/>
        <v>0</v>
      </c>
      <c r="BJ3517" s="69">
        <f t="shared" si="547"/>
        <v>0</v>
      </c>
      <c r="BK3517" s="158" t="str">
        <f t="shared" si="548"/>
        <v/>
      </c>
    </row>
    <row r="3518" spans="1:63" ht="12" customHeight="1" x14ac:dyDescent="0.2">
      <c r="A3518" s="8"/>
      <c r="B3518" s="7"/>
      <c r="C3518" s="7"/>
      <c r="D3518" s="7"/>
      <c r="E3518" s="7"/>
      <c r="F3518" s="7"/>
      <c r="G3518" s="7"/>
      <c r="H3518" s="7"/>
      <c r="I3518" s="10"/>
      <c r="J3518" s="25"/>
      <c r="K3518" s="250"/>
      <c r="L3518" s="31"/>
      <c r="M3518" s="9"/>
      <c r="N3518" s="11" t="s">
        <v>25</v>
      </c>
      <c r="O3518" s="39"/>
      <c r="P3518" s="47"/>
      <c r="Q3518" s="13"/>
      <c r="R3518" s="248">
        <f t="shared" si="540"/>
        <v>0</v>
      </c>
      <c r="S3518" s="248">
        <f t="shared" si="541"/>
        <v>0</v>
      </c>
      <c r="T3518" s="248">
        <f t="shared" si="542"/>
        <v>0</v>
      </c>
      <c r="U3518" s="248">
        <f t="shared" si="543"/>
        <v>0</v>
      </c>
      <c r="V3518" s="13"/>
      <c r="W3518" s="7"/>
      <c r="AT3518" s="130"/>
      <c r="BF3518" s="33">
        <f t="shared" si="549"/>
        <v>41242</v>
      </c>
      <c r="BG3518" s="34">
        <f t="shared" si="544"/>
        <v>82.88000000000001</v>
      </c>
      <c r="BH3518" s="32">
        <f t="shared" si="545"/>
        <v>1</v>
      </c>
      <c r="BI3518" s="32">
        <f t="shared" si="546"/>
        <v>0</v>
      </c>
      <c r="BJ3518" s="69">
        <f t="shared" si="547"/>
        <v>0</v>
      </c>
      <c r="BK3518" s="158" t="str">
        <f t="shared" si="548"/>
        <v/>
      </c>
    </row>
    <row r="3519" spans="1:63" ht="12" customHeight="1" x14ac:dyDescent="0.2">
      <c r="A3519" s="8"/>
      <c r="B3519" s="7"/>
      <c r="C3519" s="7"/>
      <c r="D3519" s="7"/>
      <c r="E3519" s="7"/>
      <c r="F3519" s="7"/>
      <c r="G3519" s="7"/>
      <c r="H3519" s="7"/>
      <c r="I3519" s="10"/>
      <c r="J3519" s="25"/>
      <c r="K3519" s="250"/>
      <c r="L3519" s="31"/>
      <c r="M3519" s="9"/>
      <c r="N3519" s="11" t="s">
        <v>25</v>
      </c>
      <c r="O3519" s="39"/>
      <c r="P3519" s="47"/>
      <c r="Q3519" s="13"/>
      <c r="R3519" s="248">
        <f t="shared" si="540"/>
        <v>0</v>
      </c>
      <c r="S3519" s="248">
        <f t="shared" si="541"/>
        <v>0</v>
      </c>
      <c r="T3519" s="248">
        <f t="shared" si="542"/>
        <v>0</v>
      </c>
      <c r="U3519" s="248">
        <f t="shared" si="543"/>
        <v>0</v>
      </c>
      <c r="V3519" s="13"/>
      <c r="W3519" s="7"/>
      <c r="AT3519" s="130"/>
      <c r="BF3519" s="33">
        <f t="shared" si="549"/>
        <v>41242</v>
      </c>
      <c r="BG3519" s="34">
        <f t="shared" si="544"/>
        <v>82.88000000000001</v>
      </c>
      <c r="BH3519" s="32">
        <f t="shared" si="545"/>
        <v>1</v>
      </c>
      <c r="BI3519" s="32">
        <f t="shared" si="546"/>
        <v>0</v>
      </c>
      <c r="BJ3519" s="69">
        <f t="shared" si="547"/>
        <v>0</v>
      </c>
      <c r="BK3519" s="158" t="str">
        <f t="shared" si="548"/>
        <v/>
      </c>
    </row>
    <row r="3520" spans="1:63" ht="12" customHeight="1" x14ac:dyDescent="0.2">
      <c r="A3520" s="8"/>
      <c r="B3520" s="7"/>
      <c r="C3520" s="7"/>
      <c r="D3520" s="7"/>
      <c r="E3520" s="7"/>
      <c r="F3520" s="7"/>
      <c r="G3520" s="7"/>
      <c r="H3520" s="7"/>
      <c r="I3520" s="10"/>
      <c r="J3520" s="25"/>
      <c r="K3520" s="250"/>
      <c r="L3520" s="31"/>
      <c r="M3520" s="9"/>
      <c r="N3520" s="11" t="s">
        <v>25</v>
      </c>
      <c r="O3520" s="39"/>
      <c r="P3520" s="47"/>
      <c r="Q3520" s="13"/>
      <c r="R3520" s="248">
        <f t="shared" si="540"/>
        <v>0</v>
      </c>
      <c r="S3520" s="248">
        <f t="shared" si="541"/>
        <v>0</v>
      </c>
      <c r="T3520" s="248">
        <f t="shared" si="542"/>
        <v>0</v>
      </c>
      <c r="U3520" s="248">
        <f t="shared" si="543"/>
        <v>0</v>
      </c>
      <c r="V3520" s="13"/>
      <c r="W3520" s="7"/>
      <c r="AT3520" s="130"/>
      <c r="BF3520" s="33">
        <f t="shared" si="549"/>
        <v>41242</v>
      </c>
      <c r="BG3520" s="34">
        <f t="shared" si="544"/>
        <v>82.88000000000001</v>
      </c>
      <c r="BH3520" s="32">
        <f t="shared" si="545"/>
        <v>1</v>
      </c>
      <c r="BI3520" s="32">
        <f t="shared" si="546"/>
        <v>0</v>
      </c>
      <c r="BJ3520" s="69">
        <f t="shared" si="547"/>
        <v>0</v>
      </c>
      <c r="BK3520" s="158" t="str">
        <f t="shared" si="548"/>
        <v/>
      </c>
    </row>
    <row r="3521" spans="1:63" ht="12" customHeight="1" x14ac:dyDescent="0.2">
      <c r="A3521" s="8"/>
      <c r="B3521" s="7"/>
      <c r="C3521" s="7"/>
      <c r="D3521" s="7"/>
      <c r="E3521" s="7"/>
      <c r="F3521" s="7"/>
      <c r="G3521" s="7"/>
      <c r="H3521" s="7"/>
      <c r="I3521" s="10"/>
      <c r="J3521" s="25"/>
      <c r="K3521" s="250"/>
      <c r="L3521" s="31"/>
      <c r="M3521" s="9"/>
      <c r="N3521" s="11" t="s">
        <v>25</v>
      </c>
      <c r="O3521" s="39"/>
      <c r="P3521" s="47"/>
      <c r="Q3521" s="13"/>
      <c r="R3521" s="248">
        <f t="shared" si="540"/>
        <v>0</v>
      </c>
      <c r="S3521" s="248">
        <f t="shared" si="541"/>
        <v>0</v>
      </c>
      <c r="T3521" s="248">
        <f t="shared" si="542"/>
        <v>0</v>
      </c>
      <c r="U3521" s="248">
        <f t="shared" si="543"/>
        <v>0</v>
      </c>
      <c r="V3521" s="13"/>
      <c r="W3521" s="7"/>
      <c r="AT3521" s="130"/>
      <c r="BF3521" s="33">
        <f t="shared" si="549"/>
        <v>41242</v>
      </c>
      <c r="BG3521" s="34">
        <f t="shared" si="544"/>
        <v>82.88000000000001</v>
      </c>
      <c r="BH3521" s="32">
        <f t="shared" si="545"/>
        <v>1</v>
      </c>
      <c r="BI3521" s="32">
        <f t="shared" si="546"/>
        <v>0</v>
      </c>
      <c r="BJ3521" s="69">
        <f t="shared" si="547"/>
        <v>0</v>
      </c>
      <c r="BK3521" s="158" t="str">
        <f t="shared" si="548"/>
        <v/>
      </c>
    </row>
    <row r="3522" spans="1:63" ht="12" customHeight="1" x14ac:dyDescent="0.2">
      <c r="A3522" s="8"/>
      <c r="B3522" s="7"/>
      <c r="C3522" s="7"/>
      <c r="D3522" s="7"/>
      <c r="E3522" s="7"/>
      <c r="F3522" s="7"/>
      <c r="G3522" s="7"/>
      <c r="H3522" s="7"/>
      <c r="I3522" s="10"/>
      <c r="J3522" s="25"/>
      <c r="K3522" s="250"/>
      <c r="L3522" s="31"/>
      <c r="M3522" s="9"/>
      <c r="N3522" s="11" t="s">
        <v>25</v>
      </c>
      <c r="O3522" s="39"/>
      <c r="P3522" s="47"/>
      <c r="Q3522" s="13"/>
      <c r="R3522" s="248">
        <f t="shared" si="540"/>
        <v>0</v>
      </c>
      <c r="S3522" s="248">
        <f t="shared" si="541"/>
        <v>0</v>
      </c>
      <c r="T3522" s="248">
        <f t="shared" si="542"/>
        <v>0</v>
      </c>
      <c r="U3522" s="248">
        <f t="shared" si="543"/>
        <v>0</v>
      </c>
      <c r="V3522" s="13"/>
      <c r="W3522" s="7"/>
      <c r="AT3522" s="130"/>
      <c r="BF3522" s="33">
        <f t="shared" si="549"/>
        <v>41242</v>
      </c>
      <c r="BG3522" s="34">
        <f t="shared" si="544"/>
        <v>82.88000000000001</v>
      </c>
      <c r="BH3522" s="32">
        <f t="shared" si="545"/>
        <v>1</v>
      </c>
      <c r="BI3522" s="32">
        <f t="shared" si="546"/>
        <v>0</v>
      </c>
      <c r="BJ3522" s="69">
        <f t="shared" si="547"/>
        <v>0</v>
      </c>
      <c r="BK3522" s="158" t="str">
        <f t="shared" si="548"/>
        <v/>
      </c>
    </row>
    <row r="3523" spans="1:63" ht="12" customHeight="1" x14ac:dyDescent="0.2">
      <c r="A3523" s="8"/>
      <c r="B3523" s="7"/>
      <c r="C3523" s="7"/>
      <c r="D3523" s="7"/>
      <c r="E3523" s="7"/>
      <c r="F3523" s="7"/>
      <c r="G3523" s="7"/>
      <c r="H3523" s="7"/>
      <c r="I3523" s="10"/>
      <c r="J3523" s="25"/>
      <c r="K3523" s="250"/>
      <c r="L3523" s="31"/>
      <c r="M3523" s="9"/>
      <c r="N3523" s="11" t="s">
        <v>25</v>
      </c>
      <c r="O3523" s="39"/>
      <c r="P3523" s="47"/>
      <c r="Q3523" s="13"/>
      <c r="R3523" s="248">
        <f t="shared" si="540"/>
        <v>0</v>
      </c>
      <c r="S3523" s="248">
        <f t="shared" si="541"/>
        <v>0</v>
      </c>
      <c r="T3523" s="248">
        <f t="shared" si="542"/>
        <v>0</v>
      </c>
      <c r="U3523" s="248">
        <f t="shared" si="543"/>
        <v>0</v>
      </c>
      <c r="V3523" s="13"/>
      <c r="W3523" s="7"/>
      <c r="AT3523" s="130"/>
      <c r="BF3523" s="33">
        <f t="shared" si="549"/>
        <v>41242</v>
      </c>
      <c r="BG3523" s="34">
        <f t="shared" si="544"/>
        <v>82.88000000000001</v>
      </c>
      <c r="BH3523" s="32">
        <f t="shared" si="545"/>
        <v>1</v>
      </c>
      <c r="BI3523" s="32">
        <f t="shared" si="546"/>
        <v>0</v>
      </c>
      <c r="BJ3523" s="69">
        <f t="shared" si="547"/>
        <v>0</v>
      </c>
      <c r="BK3523" s="158" t="str">
        <f t="shared" si="548"/>
        <v/>
      </c>
    </row>
    <row r="3524" spans="1:63" ht="12" customHeight="1" x14ac:dyDescent="0.2">
      <c r="A3524" s="8"/>
      <c r="B3524" s="7"/>
      <c r="C3524" s="7"/>
      <c r="D3524" s="7"/>
      <c r="E3524" s="7"/>
      <c r="F3524" s="7"/>
      <c r="G3524" s="7"/>
      <c r="H3524" s="7"/>
      <c r="I3524" s="10"/>
      <c r="J3524" s="25"/>
      <c r="K3524" s="250"/>
      <c r="L3524" s="31"/>
      <c r="M3524" s="9"/>
      <c r="N3524" s="11" t="s">
        <v>25</v>
      </c>
      <c r="O3524" s="39"/>
      <c r="P3524" s="47"/>
      <c r="Q3524" s="13"/>
      <c r="R3524" s="248">
        <f t="shared" si="540"/>
        <v>0</v>
      </c>
      <c r="S3524" s="248">
        <f t="shared" si="541"/>
        <v>0</v>
      </c>
      <c r="T3524" s="248">
        <f t="shared" si="542"/>
        <v>0</v>
      </c>
      <c r="U3524" s="248">
        <f t="shared" si="543"/>
        <v>0</v>
      </c>
      <c r="V3524" s="13"/>
      <c r="W3524" s="7"/>
      <c r="AT3524" s="130"/>
      <c r="BF3524" s="33">
        <f t="shared" si="549"/>
        <v>41242</v>
      </c>
      <c r="BG3524" s="34">
        <f t="shared" si="544"/>
        <v>82.88000000000001</v>
      </c>
      <c r="BH3524" s="32">
        <f t="shared" si="545"/>
        <v>1</v>
      </c>
      <c r="BI3524" s="32">
        <f t="shared" si="546"/>
        <v>0</v>
      </c>
      <c r="BJ3524" s="69">
        <f t="shared" si="547"/>
        <v>0</v>
      </c>
      <c r="BK3524" s="158" t="str">
        <f t="shared" si="548"/>
        <v/>
      </c>
    </row>
    <row r="3525" spans="1:63" ht="12" customHeight="1" x14ac:dyDescent="0.2">
      <c r="A3525" s="8"/>
      <c r="B3525" s="7"/>
      <c r="C3525" s="7"/>
      <c r="D3525" s="7"/>
      <c r="E3525" s="7"/>
      <c r="F3525" s="7"/>
      <c r="G3525" s="7"/>
      <c r="H3525" s="7"/>
      <c r="I3525" s="10"/>
      <c r="J3525" s="25"/>
      <c r="K3525" s="250"/>
      <c r="L3525" s="31"/>
      <c r="M3525" s="9"/>
      <c r="N3525" s="11" t="s">
        <v>25</v>
      </c>
      <c r="O3525" s="39"/>
      <c r="P3525" s="47"/>
      <c r="Q3525" s="13"/>
      <c r="R3525" s="248">
        <f t="shared" si="540"/>
        <v>0</v>
      </c>
      <c r="S3525" s="248">
        <f t="shared" si="541"/>
        <v>0</v>
      </c>
      <c r="T3525" s="248">
        <f t="shared" si="542"/>
        <v>0</v>
      </c>
      <c r="U3525" s="248">
        <f t="shared" si="543"/>
        <v>0</v>
      </c>
      <c r="V3525" s="13"/>
      <c r="W3525" s="7"/>
      <c r="AT3525" s="130"/>
      <c r="BF3525" s="33">
        <f t="shared" si="549"/>
        <v>41242</v>
      </c>
      <c r="BG3525" s="34">
        <f t="shared" si="544"/>
        <v>82.88000000000001</v>
      </c>
      <c r="BH3525" s="32">
        <f t="shared" si="545"/>
        <v>1</v>
      </c>
      <c r="BI3525" s="32">
        <f t="shared" si="546"/>
        <v>0</v>
      </c>
      <c r="BJ3525" s="69">
        <f t="shared" si="547"/>
        <v>0</v>
      </c>
      <c r="BK3525" s="158" t="str">
        <f t="shared" si="548"/>
        <v/>
      </c>
    </row>
    <row r="3526" spans="1:63" ht="12" customHeight="1" x14ac:dyDescent="0.2">
      <c r="A3526" s="8"/>
      <c r="B3526" s="7"/>
      <c r="C3526" s="7"/>
      <c r="D3526" s="7"/>
      <c r="E3526" s="7"/>
      <c r="F3526" s="7"/>
      <c r="G3526" s="7"/>
      <c r="H3526" s="7"/>
      <c r="I3526" s="10"/>
      <c r="J3526" s="25"/>
      <c r="K3526" s="250"/>
      <c r="L3526" s="31"/>
      <c r="M3526" s="9"/>
      <c r="N3526" s="11" t="s">
        <v>25</v>
      </c>
      <c r="O3526" s="39"/>
      <c r="P3526" s="47"/>
      <c r="Q3526" s="13"/>
      <c r="R3526" s="248">
        <f t="shared" si="540"/>
        <v>0</v>
      </c>
      <c r="S3526" s="248">
        <f t="shared" si="541"/>
        <v>0</v>
      </c>
      <c r="T3526" s="248">
        <f t="shared" si="542"/>
        <v>0</v>
      </c>
      <c r="U3526" s="248">
        <f t="shared" si="543"/>
        <v>0</v>
      </c>
      <c r="V3526" s="13"/>
      <c r="W3526" s="7"/>
      <c r="AT3526" s="130"/>
      <c r="BF3526" s="33">
        <f t="shared" si="549"/>
        <v>41242</v>
      </c>
      <c r="BG3526" s="34">
        <f t="shared" si="544"/>
        <v>82.88000000000001</v>
      </c>
      <c r="BH3526" s="32">
        <f t="shared" si="545"/>
        <v>1</v>
      </c>
      <c r="BI3526" s="32">
        <f t="shared" si="546"/>
        <v>0</v>
      </c>
      <c r="BJ3526" s="69">
        <f t="shared" si="547"/>
        <v>0</v>
      </c>
      <c r="BK3526" s="158" t="str">
        <f t="shared" si="548"/>
        <v/>
      </c>
    </row>
    <row r="3527" spans="1:63" ht="12" customHeight="1" x14ac:dyDescent="0.2">
      <c r="A3527" s="8"/>
      <c r="B3527" s="7"/>
      <c r="C3527" s="7"/>
      <c r="D3527" s="7"/>
      <c r="E3527" s="7"/>
      <c r="F3527" s="7"/>
      <c r="G3527" s="7"/>
      <c r="H3527" s="7"/>
      <c r="I3527" s="10"/>
      <c r="J3527" s="25"/>
      <c r="K3527" s="250"/>
      <c r="L3527" s="31"/>
      <c r="M3527" s="9"/>
      <c r="N3527" s="11" t="s">
        <v>25</v>
      </c>
      <c r="O3527" s="39"/>
      <c r="P3527" s="47"/>
      <c r="Q3527" s="13"/>
      <c r="R3527" s="248">
        <f t="shared" si="540"/>
        <v>0</v>
      </c>
      <c r="S3527" s="248">
        <f t="shared" si="541"/>
        <v>0</v>
      </c>
      <c r="T3527" s="248">
        <f t="shared" si="542"/>
        <v>0</v>
      </c>
      <c r="U3527" s="248">
        <f t="shared" si="543"/>
        <v>0</v>
      </c>
      <c r="V3527" s="13"/>
      <c r="W3527" s="7"/>
      <c r="AT3527" s="130"/>
      <c r="BF3527" s="33">
        <f t="shared" si="549"/>
        <v>41242</v>
      </c>
      <c r="BG3527" s="34">
        <f t="shared" si="544"/>
        <v>82.88000000000001</v>
      </c>
      <c r="BH3527" s="32">
        <f t="shared" si="545"/>
        <v>1</v>
      </c>
      <c r="BI3527" s="32">
        <f t="shared" si="546"/>
        <v>0</v>
      </c>
      <c r="BJ3527" s="69">
        <f t="shared" si="547"/>
        <v>0</v>
      </c>
      <c r="BK3527" s="158" t="str">
        <f t="shared" si="548"/>
        <v/>
      </c>
    </row>
    <row r="3528" spans="1:63" ht="12" customHeight="1" x14ac:dyDescent="0.2">
      <c r="A3528" s="8"/>
      <c r="B3528" s="7"/>
      <c r="C3528" s="7"/>
      <c r="D3528" s="7"/>
      <c r="E3528" s="7"/>
      <c r="F3528" s="7"/>
      <c r="G3528" s="7"/>
      <c r="H3528" s="7"/>
      <c r="I3528" s="10"/>
      <c r="J3528" s="25"/>
      <c r="K3528" s="250"/>
      <c r="L3528" s="31"/>
      <c r="M3528" s="9"/>
      <c r="N3528" s="11" t="s">
        <v>25</v>
      </c>
      <c r="O3528" s="39"/>
      <c r="P3528" s="47"/>
      <c r="Q3528" s="13"/>
      <c r="R3528" s="248">
        <f t="shared" si="540"/>
        <v>0</v>
      </c>
      <c r="S3528" s="248">
        <f t="shared" si="541"/>
        <v>0</v>
      </c>
      <c r="T3528" s="248">
        <f t="shared" si="542"/>
        <v>0</v>
      </c>
      <c r="U3528" s="248">
        <f t="shared" si="543"/>
        <v>0</v>
      </c>
      <c r="V3528" s="13"/>
      <c r="W3528" s="7"/>
      <c r="AT3528" s="130"/>
      <c r="BF3528" s="33">
        <f t="shared" si="549"/>
        <v>41242</v>
      </c>
      <c r="BG3528" s="34">
        <f t="shared" si="544"/>
        <v>82.88000000000001</v>
      </c>
      <c r="BH3528" s="32">
        <f t="shared" si="545"/>
        <v>1</v>
      </c>
      <c r="BI3528" s="32">
        <f t="shared" si="546"/>
        <v>0</v>
      </c>
      <c r="BJ3528" s="69">
        <f t="shared" si="547"/>
        <v>0</v>
      </c>
      <c r="BK3528" s="158" t="str">
        <f t="shared" si="548"/>
        <v/>
      </c>
    </row>
    <row r="3529" spans="1:63" ht="12" customHeight="1" x14ac:dyDescent="0.2">
      <c r="A3529" s="8"/>
      <c r="B3529" s="7"/>
      <c r="C3529" s="7"/>
      <c r="D3529" s="7"/>
      <c r="E3529" s="7"/>
      <c r="F3529" s="7"/>
      <c r="G3529" s="7"/>
      <c r="H3529" s="7"/>
      <c r="I3529" s="10"/>
      <c r="J3529" s="25"/>
      <c r="K3529" s="250"/>
      <c r="L3529" s="31"/>
      <c r="M3529" s="9"/>
      <c r="N3529" s="11" t="s">
        <v>25</v>
      </c>
      <c r="O3529" s="39"/>
      <c r="P3529" s="47"/>
      <c r="Q3529" s="13"/>
      <c r="R3529" s="248">
        <f t="shared" si="540"/>
        <v>0</v>
      </c>
      <c r="S3529" s="248">
        <f t="shared" si="541"/>
        <v>0</v>
      </c>
      <c r="T3529" s="248">
        <f t="shared" si="542"/>
        <v>0</v>
      </c>
      <c r="U3529" s="248">
        <f t="shared" si="543"/>
        <v>0</v>
      </c>
      <c r="V3529" s="13"/>
      <c r="W3529" s="7"/>
      <c r="AT3529" s="130"/>
      <c r="BF3529" s="33">
        <f t="shared" si="549"/>
        <v>41242</v>
      </c>
      <c r="BG3529" s="34">
        <f t="shared" si="544"/>
        <v>82.88000000000001</v>
      </c>
      <c r="BH3529" s="32">
        <f t="shared" si="545"/>
        <v>1</v>
      </c>
      <c r="BI3529" s="32">
        <f t="shared" si="546"/>
        <v>0</v>
      </c>
      <c r="BJ3529" s="69">
        <f t="shared" si="547"/>
        <v>0</v>
      </c>
      <c r="BK3529" s="158" t="str">
        <f t="shared" si="548"/>
        <v/>
      </c>
    </row>
    <row r="3530" spans="1:63" ht="12" customHeight="1" x14ac:dyDescent="0.2">
      <c r="A3530" s="8"/>
      <c r="B3530" s="7"/>
      <c r="C3530" s="7"/>
      <c r="D3530" s="7"/>
      <c r="E3530" s="7"/>
      <c r="F3530" s="7"/>
      <c r="G3530" s="7"/>
      <c r="H3530" s="7"/>
      <c r="I3530" s="10"/>
      <c r="J3530" s="25"/>
      <c r="K3530" s="250"/>
      <c r="L3530" s="31"/>
      <c r="M3530" s="9"/>
      <c r="N3530" s="11" t="s">
        <v>25</v>
      </c>
      <c r="O3530" s="39"/>
      <c r="P3530" s="47"/>
      <c r="Q3530" s="13"/>
      <c r="R3530" s="248">
        <f t="shared" si="540"/>
        <v>0</v>
      </c>
      <c r="S3530" s="248">
        <f t="shared" si="541"/>
        <v>0</v>
      </c>
      <c r="T3530" s="248">
        <f t="shared" si="542"/>
        <v>0</v>
      </c>
      <c r="U3530" s="248">
        <f t="shared" si="543"/>
        <v>0</v>
      </c>
      <c r="V3530" s="13"/>
      <c r="W3530" s="7"/>
      <c r="AT3530" s="130"/>
      <c r="BF3530" s="33">
        <f t="shared" si="549"/>
        <v>41242</v>
      </c>
      <c r="BG3530" s="34">
        <f t="shared" si="544"/>
        <v>82.88000000000001</v>
      </c>
      <c r="BH3530" s="32">
        <f t="shared" si="545"/>
        <v>1</v>
      </c>
      <c r="BI3530" s="32">
        <f t="shared" si="546"/>
        <v>0</v>
      </c>
      <c r="BJ3530" s="69">
        <f t="shared" si="547"/>
        <v>0</v>
      </c>
      <c r="BK3530" s="158" t="str">
        <f t="shared" si="548"/>
        <v/>
      </c>
    </row>
    <row r="3531" spans="1:63" ht="12" customHeight="1" x14ac:dyDescent="0.2">
      <c r="A3531" s="8"/>
      <c r="B3531" s="7"/>
      <c r="C3531" s="7"/>
      <c r="D3531" s="7"/>
      <c r="E3531" s="7"/>
      <c r="F3531" s="7"/>
      <c r="G3531" s="7"/>
      <c r="H3531" s="7"/>
      <c r="I3531" s="10"/>
      <c r="J3531" s="25"/>
      <c r="K3531" s="250"/>
      <c r="L3531" s="31"/>
      <c r="M3531" s="9"/>
      <c r="N3531" s="11" t="s">
        <v>25</v>
      </c>
      <c r="O3531" s="39"/>
      <c r="P3531" s="47"/>
      <c r="Q3531" s="13"/>
      <c r="R3531" s="248">
        <f t="shared" ref="R3531:R3594" si="550">IF(N3531&lt;&gt;"M",ROUND(IF(M3531&lt;&gt;"Y",IF(P3531&lt;&gt;"Y",K3531,K3531*(BH3531-1)),0),ROUNDING),"")</f>
        <v>0</v>
      </c>
      <c r="S3531" s="248">
        <f t="shared" ref="S3531:S3594" si="551">IF(N3531&lt;&gt;"M",ROUND(IF(O3531&gt;0,IF(M3531="Y",BI3531*(1-O3531),IF(BI3531&gt;R3531,R3531 + (BI3531 - R3531)*(1-O3531),BI3531)),BI3531),ROUNDING),"")</f>
        <v>0</v>
      </c>
      <c r="T3531" s="248">
        <f t="shared" ref="T3531:T3594" si="552">IF(N3531&lt;&gt;"M",ROUND(IF(O3531&gt;0,IF(M3531="Y",BJ3531*(1-O3531),IF(BJ3531&gt;R3531,R3531 + (BJ3531 - R3531)*(1-O3531),BJ3531)),BJ3531),ROUNDING),"")</f>
        <v>0</v>
      </c>
      <c r="U3531" s="248">
        <f t="shared" ref="U3531:U3594" si="553">IF(N3531&lt;&gt;"M",ROUND(IF(OR(N3531="P",N3531=""),0,IF(OR(M3531="N",M3531=""),T3531-R3531,T3531)),ROUNDING),"")</f>
        <v>0</v>
      </c>
      <c r="V3531" s="13"/>
      <c r="W3531" s="7"/>
      <c r="AT3531" s="130"/>
      <c r="BF3531" s="33">
        <f t="shared" si="549"/>
        <v>41242</v>
      </c>
      <c r="BG3531" s="34">
        <f t="shared" ref="BG3531:BG3594" si="554">IF(N3531&lt;&gt;"M",BG3530+U3531,BG3530)</f>
        <v>82.88000000000001</v>
      </c>
      <c r="BH3531" s="32">
        <f t="shared" ref="BH3531:BH3594" si="555">IF(L3531&lt;&gt;"",IF(ODDS_TYPE=1,L3531,IF(ODDS_TYPE=2,IF(L3531&gt;0,1+L3531/100,IF(L3531&lt;0,1-100/L3531,1)),IF(ODDS_TYPE=3,1+L3531,IF(ODDS_TYPE=4,1+L3531,IF(ODDS_TYPE=5,IF(L3531&gt;0,1+L3531,1-1/L3531),IF(ODDS_TYPE=6,IF(L3531&gt;=0,L3531+1,1-1/L3531),1)))))),1)</f>
        <v>1</v>
      </c>
      <c r="BI3531" s="32">
        <f t="shared" ref="BI3531:BI3594" si="556">IF(P3531&lt;&gt;"Y",IF(M3531&lt;&gt;"Y",K3531*BH3531,K3531*BH3531 - K3531),IF(M3531&lt;&gt;"Y",K3531*BH3531,K3531))</f>
        <v>0</v>
      </c>
      <c r="BJ3531" s="69">
        <f t="shared" ref="BJ3531:BJ3594" si="557">IF(P3531&lt;&gt;"Y",
IF(M3531&lt;&gt;"Y",
IF(N3531="Y",K3531*BH3531,IF(N3531="P",0,IF(OR(N3531="R",N3531="PU"),K3531,IF(N3531="H",K3531*BH3531*0.5,IF(N3531="HW",K3531*0.5*(1 + BH3531),IF(N3531="HL",K3531*0.5,0)))))),
IF(N3531="Y",K3531*BH3531 - K3531,IF(N3531="P",0,IF(OR(N3531="R",N3531="PU"),0,IF(N3531="H",IF(BH3531&gt;2,0.5*K3531*BH3531 - K3531,0),IF(N3531="HW",K3531*0.5*(1 + BH3531) - K3531,IF(N3531="HL",0,0))))))),
IF(M3531&lt;&gt;"Y",
IF(N3531="Y",K3531*BH3531,IF(N3531="P",0,IF(OR(N3531="R",N3531="PU"),K3531*(BH3531-1),IF(N3531="H",K3531*BH3531*0.5,IF(N3531="HW",K3531*(BH3531-1)*0.5,IF(N3531="HL",K3531*BH3531 - K3531*0.5,0)))))),
IF(N3531="Y",K3531,IF(N3531="P",0,IF(OR(N3531="R",N3531="PU"),0,IF(N3531="H",IF(BH3531&lt;2,K3531*BH3531*0.5 - K3531*(BH3531-1),0),IF(N3531="HW",0,IF(N3531="HL",K3531*0.5,0)))))))
)</f>
        <v>0</v>
      </c>
      <c r="BK3531" s="158" t="str">
        <f t="shared" ref="BK3531:BK3594" si="558">IF(FILT_M=1,IF(LEN(C3531)&gt;0,C3531,""),IF(FILT_M=2,IF(LEN(E3531)&gt;0,E3531,""),IF(FILT_M=3,IF(LEN(F3531)&gt;0,F3531,""),IF(FILT_M=4,IF(LEN(G3531)&gt;0,G3531,""),""))))</f>
        <v/>
      </c>
    </row>
    <row r="3532" spans="1:63" ht="12" customHeight="1" x14ac:dyDescent="0.2">
      <c r="A3532" s="8"/>
      <c r="B3532" s="7"/>
      <c r="C3532" s="7"/>
      <c r="D3532" s="7"/>
      <c r="E3532" s="7"/>
      <c r="F3532" s="7"/>
      <c r="G3532" s="7"/>
      <c r="H3532" s="7"/>
      <c r="I3532" s="10"/>
      <c r="J3532" s="25"/>
      <c r="K3532" s="250"/>
      <c r="L3532" s="31"/>
      <c r="M3532" s="9"/>
      <c r="N3532" s="11" t="s">
        <v>25</v>
      </c>
      <c r="O3532" s="39"/>
      <c r="P3532" s="47"/>
      <c r="Q3532" s="13"/>
      <c r="R3532" s="248">
        <f t="shared" si="550"/>
        <v>0</v>
      </c>
      <c r="S3532" s="248">
        <f t="shared" si="551"/>
        <v>0</v>
      </c>
      <c r="T3532" s="248">
        <f t="shared" si="552"/>
        <v>0</v>
      </c>
      <c r="U3532" s="248">
        <f t="shared" si="553"/>
        <v>0</v>
      </c>
      <c r="V3532" s="13"/>
      <c r="W3532" s="7"/>
      <c r="AT3532" s="130"/>
      <c r="BF3532" s="33">
        <f t="shared" ref="BF3532:BF3595" si="559">IF(A3532&gt;2,A3532,BF3531)</f>
        <v>41242</v>
      </c>
      <c r="BG3532" s="34">
        <f t="shared" si="554"/>
        <v>82.88000000000001</v>
      </c>
      <c r="BH3532" s="32">
        <f t="shared" si="555"/>
        <v>1</v>
      </c>
      <c r="BI3532" s="32">
        <f t="shared" si="556"/>
        <v>0</v>
      </c>
      <c r="BJ3532" s="69">
        <f t="shared" si="557"/>
        <v>0</v>
      </c>
      <c r="BK3532" s="158" t="str">
        <f t="shared" si="558"/>
        <v/>
      </c>
    </row>
    <row r="3533" spans="1:63" ht="12" customHeight="1" x14ac:dyDescent="0.2">
      <c r="A3533" s="8"/>
      <c r="B3533" s="7"/>
      <c r="C3533" s="7"/>
      <c r="D3533" s="7"/>
      <c r="E3533" s="7"/>
      <c r="F3533" s="7"/>
      <c r="G3533" s="7"/>
      <c r="H3533" s="7"/>
      <c r="I3533" s="10"/>
      <c r="J3533" s="25"/>
      <c r="K3533" s="250"/>
      <c r="L3533" s="31"/>
      <c r="M3533" s="9"/>
      <c r="N3533" s="11" t="s">
        <v>25</v>
      </c>
      <c r="O3533" s="39"/>
      <c r="P3533" s="47"/>
      <c r="Q3533" s="13"/>
      <c r="R3533" s="248">
        <f t="shared" si="550"/>
        <v>0</v>
      </c>
      <c r="S3533" s="248">
        <f t="shared" si="551"/>
        <v>0</v>
      </c>
      <c r="T3533" s="248">
        <f t="shared" si="552"/>
        <v>0</v>
      </c>
      <c r="U3533" s="248">
        <f t="shared" si="553"/>
        <v>0</v>
      </c>
      <c r="V3533" s="13"/>
      <c r="W3533" s="7"/>
      <c r="AT3533" s="130"/>
      <c r="BF3533" s="33">
        <f t="shared" si="559"/>
        <v>41242</v>
      </c>
      <c r="BG3533" s="34">
        <f t="shared" si="554"/>
        <v>82.88000000000001</v>
      </c>
      <c r="BH3533" s="32">
        <f t="shared" si="555"/>
        <v>1</v>
      </c>
      <c r="BI3533" s="32">
        <f t="shared" si="556"/>
        <v>0</v>
      </c>
      <c r="BJ3533" s="69">
        <f t="shared" si="557"/>
        <v>0</v>
      </c>
      <c r="BK3533" s="158" t="str">
        <f t="shared" si="558"/>
        <v/>
      </c>
    </row>
    <row r="3534" spans="1:63" ht="12" customHeight="1" x14ac:dyDescent="0.2">
      <c r="A3534" s="8"/>
      <c r="B3534" s="7"/>
      <c r="C3534" s="7"/>
      <c r="D3534" s="7"/>
      <c r="E3534" s="7"/>
      <c r="F3534" s="7"/>
      <c r="G3534" s="7"/>
      <c r="H3534" s="7"/>
      <c r="I3534" s="10"/>
      <c r="J3534" s="25"/>
      <c r="K3534" s="250"/>
      <c r="L3534" s="31"/>
      <c r="M3534" s="9"/>
      <c r="N3534" s="11" t="s">
        <v>25</v>
      </c>
      <c r="O3534" s="39"/>
      <c r="P3534" s="47"/>
      <c r="Q3534" s="13"/>
      <c r="R3534" s="248">
        <f t="shared" si="550"/>
        <v>0</v>
      </c>
      <c r="S3534" s="248">
        <f t="shared" si="551"/>
        <v>0</v>
      </c>
      <c r="T3534" s="248">
        <f t="shared" si="552"/>
        <v>0</v>
      </c>
      <c r="U3534" s="248">
        <f t="shared" si="553"/>
        <v>0</v>
      </c>
      <c r="V3534" s="13"/>
      <c r="W3534" s="7"/>
      <c r="AT3534" s="130"/>
      <c r="BF3534" s="33">
        <f t="shared" si="559"/>
        <v>41242</v>
      </c>
      <c r="BG3534" s="34">
        <f t="shared" si="554"/>
        <v>82.88000000000001</v>
      </c>
      <c r="BH3534" s="32">
        <f t="shared" si="555"/>
        <v>1</v>
      </c>
      <c r="BI3534" s="32">
        <f t="shared" si="556"/>
        <v>0</v>
      </c>
      <c r="BJ3534" s="69">
        <f t="shared" si="557"/>
        <v>0</v>
      </c>
      <c r="BK3534" s="158" t="str">
        <f t="shared" si="558"/>
        <v/>
      </c>
    </row>
    <row r="3535" spans="1:63" ht="12" customHeight="1" x14ac:dyDescent="0.2">
      <c r="A3535" s="8"/>
      <c r="B3535" s="7"/>
      <c r="C3535" s="7"/>
      <c r="D3535" s="7"/>
      <c r="E3535" s="7"/>
      <c r="F3535" s="7"/>
      <c r="G3535" s="7"/>
      <c r="H3535" s="7"/>
      <c r="I3535" s="10"/>
      <c r="J3535" s="25"/>
      <c r="K3535" s="250"/>
      <c r="L3535" s="31"/>
      <c r="M3535" s="9"/>
      <c r="N3535" s="11" t="s">
        <v>25</v>
      </c>
      <c r="O3535" s="39"/>
      <c r="P3535" s="47"/>
      <c r="Q3535" s="13"/>
      <c r="R3535" s="248">
        <f t="shared" si="550"/>
        <v>0</v>
      </c>
      <c r="S3535" s="248">
        <f t="shared" si="551"/>
        <v>0</v>
      </c>
      <c r="T3535" s="248">
        <f t="shared" si="552"/>
        <v>0</v>
      </c>
      <c r="U3535" s="248">
        <f t="shared" si="553"/>
        <v>0</v>
      </c>
      <c r="V3535" s="13"/>
      <c r="W3535" s="7"/>
      <c r="AT3535" s="130"/>
      <c r="BF3535" s="33">
        <f t="shared" si="559"/>
        <v>41242</v>
      </c>
      <c r="BG3535" s="34">
        <f t="shared" si="554"/>
        <v>82.88000000000001</v>
      </c>
      <c r="BH3535" s="32">
        <f t="shared" si="555"/>
        <v>1</v>
      </c>
      <c r="BI3535" s="32">
        <f t="shared" si="556"/>
        <v>0</v>
      </c>
      <c r="BJ3535" s="69">
        <f t="shared" si="557"/>
        <v>0</v>
      </c>
      <c r="BK3535" s="158" t="str">
        <f t="shared" si="558"/>
        <v/>
      </c>
    </row>
    <row r="3536" spans="1:63" ht="12" customHeight="1" x14ac:dyDescent="0.2">
      <c r="A3536" s="8"/>
      <c r="B3536" s="7"/>
      <c r="C3536" s="7"/>
      <c r="D3536" s="7"/>
      <c r="E3536" s="7"/>
      <c r="F3536" s="7"/>
      <c r="G3536" s="7"/>
      <c r="H3536" s="7"/>
      <c r="I3536" s="10"/>
      <c r="J3536" s="25"/>
      <c r="K3536" s="250"/>
      <c r="L3536" s="31"/>
      <c r="M3536" s="9"/>
      <c r="N3536" s="11" t="s">
        <v>25</v>
      </c>
      <c r="O3536" s="39"/>
      <c r="P3536" s="47"/>
      <c r="Q3536" s="13"/>
      <c r="R3536" s="248">
        <f t="shared" si="550"/>
        <v>0</v>
      </c>
      <c r="S3536" s="248">
        <f t="shared" si="551"/>
        <v>0</v>
      </c>
      <c r="T3536" s="248">
        <f t="shared" si="552"/>
        <v>0</v>
      </c>
      <c r="U3536" s="248">
        <f t="shared" si="553"/>
        <v>0</v>
      </c>
      <c r="V3536" s="13"/>
      <c r="W3536" s="7"/>
      <c r="AT3536" s="130"/>
      <c r="BF3536" s="33">
        <f t="shared" si="559"/>
        <v>41242</v>
      </c>
      <c r="BG3536" s="34">
        <f t="shared" si="554"/>
        <v>82.88000000000001</v>
      </c>
      <c r="BH3536" s="32">
        <f t="shared" si="555"/>
        <v>1</v>
      </c>
      <c r="BI3536" s="32">
        <f t="shared" si="556"/>
        <v>0</v>
      </c>
      <c r="BJ3536" s="69">
        <f t="shared" si="557"/>
        <v>0</v>
      </c>
      <c r="BK3536" s="158" t="str">
        <f t="shared" si="558"/>
        <v/>
      </c>
    </row>
    <row r="3537" spans="1:63" ht="12" customHeight="1" x14ac:dyDescent="0.2">
      <c r="A3537" s="8"/>
      <c r="B3537" s="7"/>
      <c r="C3537" s="7"/>
      <c r="D3537" s="7"/>
      <c r="E3537" s="7"/>
      <c r="F3537" s="7"/>
      <c r="G3537" s="7"/>
      <c r="H3537" s="7"/>
      <c r="I3537" s="10"/>
      <c r="J3537" s="25"/>
      <c r="K3537" s="250"/>
      <c r="L3537" s="31"/>
      <c r="M3537" s="9"/>
      <c r="N3537" s="11" t="s">
        <v>25</v>
      </c>
      <c r="O3537" s="39"/>
      <c r="P3537" s="47"/>
      <c r="Q3537" s="13"/>
      <c r="R3537" s="248">
        <f t="shared" si="550"/>
        <v>0</v>
      </c>
      <c r="S3537" s="248">
        <f t="shared" si="551"/>
        <v>0</v>
      </c>
      <c r="T3537" s="248">
        <f t="shared" si="552"/>
        <v>0</v>
      </c>
      <c r="U3537" s="248">
        <f t="shared" si="553"/>
        <v>0</v>
      </c>
      <c r="V3537" s="13"/>
      <c r="W3537" s="7"/>
      <c r="AT3537" s="130"/>
      <c r="BF3537" s="33">
        <f t="shared" si="559"/>
        <v>41242</v>
      </c>
      <c r="BG3537" s="34">
        <f t="shared" si="554"/>
        <v>82.88000000000001</v>
      </c>
      <c r="BH3537" s="32">
        <f t="shared" si="555"/>
        <v>1</v>
      </c>
      <c r="BI3537" s="32">
        <f t="shared" si="556"/>
        <v>0</v>
      </c>
      <c r="BJ3537" s="69">
        <f t="shared" si="557"/>
        <v>0</v>
      </c>
      <c r="BK3537" s="158" t="str">
        <f t="shared" si="558"/>
        <v/>
      </c>
    </row>
    <row r="3538" spans="1:63" ht="12" customHeight="1" x14ac:dyDescent="0.2">
      <c r="A3538" s="8"/>
      <c r="B3538" s="7"/>
      <c r="C3538" s="7"/>
      <c r="D3538" s="7"/>
      <c r="E3538" s="7"/>
      <c r="F3538" s="7"/>
      <c r="G3538" s="7"/>
      <c r="H3538" s="7"/>
      <c r="I3538" s="10"/>
      <c r="J3538" s="25"/>
      <c r="K3538" s="250"/>
      <c r="L3538" s="31"/>
      <c r="M3538" s="9"/>
      <c r="N3538" s="11" t="s">
        <v>25</v>
      </c>
      <c r="O3538" s="39"/>
      <c r="P3538" s="47"/>
      <c r="Q3538" s="13"/>
      <c r="R3538" s="248">
        <f t="shared" si="550"/>
        <v>0</v>
      </c>
      <c r="S3538" s="248">
        <f t="shared" si="551"/>
        <v>0</v>
      </c>
      <c r="T3538" s="248">
        <f t="shared" si="552"/>
        <v>0</v>
      </c>
      <c r="U3538" s="248">
        <f t="shared" si="553"/>
        <v>0</v>
      </c>
      <c r="V3538" s="13"/>
      <c r="W3538" s="7"/>
      <c r="AT3538" s="130"/>
      <c r="BF3538" s="33">
        <f t="shared" si="559"/>
        <v>41242</v>
      </c>
      <c r="BG3538" s="34">
        <f t="shared" si="554"/>
        <v>82.88000000000001</v>
      </c>
      <c r="BH3538" s="32">
        <f t="shared" si="555"/>
        <v>1</v>
      </c>
      <c r="BI3538" s="32">
        <f t="shared" si="556"/>
        <v>0</v>
      </c>
      <c r="BJ3538" s="69">
        <f t="shared" si="557"/>
        <v>0</v>
      </c>
      <c r="BK3538" s="158" t="str">
        <f t="shared" si="558"/>
        <v/>
      </c>
    </row>
    <row r="3539" spans="1:63" ht="12" customHeight="1" x14ac:dyDescent="0.2">
      <c r="A3539" s="8"/>
      <c r="B3539" s="7"/>
      <c r="C3539" s="7"/>
      <c r="D3539" s="7"/>
      <c r="E3539" s="7"/>
      <c r="F3539" s="7"/>
      <c r="G3539" s="7"/>
      <c r="H3539" s="7"/>
      <c r="I3539" s="10"/>
      <c r="J3539" s="25"/>
      <c r="K3539" s="250"/>
      <c r="L3539" s="31"/>
      <c r="M3539" s="9"/>
      <c r="N3539" s="11" t="s">
        <v>25</v>
      </c>
      <c r="O3539" s="39"/>
      <c r="P3539" s="47"/>
      <c r="Q3539" s="13"/>
      <c r="R3539" s="248">
        <f t="shared" si="550"/>
        <v>0</v>
      </c>
      <c r="S3539" s="248">
        <f t="shared" si="551"/>
        <v>0</v>
      </c>
      <c r="T3539" s="248">
        <f t="shared" si="552"/>
        <v>0</v>
      </c>
      <c r="U3539" s="248">
        <f t="shared" si="553"/>
        <v>0</v>
      </c>
      <c r="V3539" s="13"/>
      <c r="W3539" s="7"/>
      <c r="AT3539" s="130"/>
      <c r="BF3539" s="33">
        <f t="shared" si="559"/>
        <v>41242</v>
      </c>
      <c r="BG3539" s="34">
        <f t="shared" si="554"/>
        <v>82.88000000000001</v>
      </c>
      <c r="BH3539" s="32">
        <f t="shared" si="555"/>
        <v>1</v>
      </c>
      <c r="BI3539" s="32">
        <f t="shared" si="556"/>
        <v>0</v>
      </c>
      <c r="BJ3539" s="69">
        <f t="shared" si="557"/>
        <v>0</v>
      </c>
      <c r="BK3539" s="158" t="str">
        <f t="shared" si="558"/>
        <v/>
      </c>
    </row>
    <row r="3540" spans="1:63" ht="12" customHeight="1" x14ac:dyDescent="0.2">
      <c r="A3540" s="8"/>
      <c r="B3540" s="7"/>
      <c r="C3540" s="7"/>
      <c r="D3540" s="7"/>
      <c r="E3540" s="7"/>
      <c r="F3540" s="7"/>
      <c r="G3540" s="7"/>
      <c r="H3540" s="7"/>
      <c r="I3540" s="10"/>
      <c r="J3540" s="25"/>
      <c r="K3540" s="250"/>
      <c r="L3540" s="31"/>
      <c r="M3540" s="9"/>
      <c r="N3540" s="11" t="s">
        <v>25</v>
      </c>
      <c r="O3540" s="39"/>
      <c r="P3540" s="47"/>
      <c r="Q3540" s="13"/>
      <c r="R3540" s="248">
        <f t="shared" si="550"/>
        <v>0</v>
      </c>
      <c r="S3540" s="248">
        <f t="shared" si="551"/>
        <v>0</v>
      </c>
      <c r="T3540" s="248">
        <f t="shared" si="552"/>
        <v>0</v>
      </c>
      <c r="U3540" s="248">
        <f t="shared" si="553"/>
        <v>0</v>
      </c>
      <c r="V3540" s="13"/>
      <c r="W3540" s="7"/>
      <c r="AT3540" s="130"/>
      <c r="BF3540" s="33">
        <f t="shared" si="559"/>
        <v>41242</v>
      </c>
      <c r="BG3540" s="34">
        <f t="shared" si="554"/>
        <v>82.88000000000001</v>
      </c>
      <c r="BH3540" s="32">
        <f t="shared" si="555"/>
        <v>1</v>
      </c>
      <c r="BI3540" s="32">
        <f t="shared" si="556"/>
        <v>0</v>
      </c>
      <c r="BJ3540" s="69">
        <f t="shared" si="557"/>
        <v>0</v>
      </c>
      <c r="BK3540" s="158" t="str">
        <f t="shared" si="558"/>
        <v/>
      </c>
    </row>
    <row r="3541" spans="1:63" ht="12" customHeight="1" x14ac:dyDescent="0.2">
      <c r="A3541" s="8"/>
      <c r="B3541" s="7"/>
      <c r="C3541" s="7"/>
      <c r="D3541" s="7"/>
      <c r="E3541" s="7"/>
      <c r="F3541" s="7"/>
      <c r="G3541" s="7"/>
      <c r="H3541" s="7"/>
      <c r="I3541" s="10"/>
      <c r="J3541" s="25"/>
      <c r="K3541" s="250"/>
      <c r="L3541" s="31"/>
      <c r="M3541" s="9"/>
      <c r="N3541" s="11" t="s">
        <v>25</v>
      </c>
      <c r="O3541" s="39"/>
      <c r="P3541" s="47"/>
      <c r="Q3541" s="13"/>
      <c r="R3541" s="248">
        <f t="shared" si="550"/>
        <v>0</v>
      </c>
      <c r="S3541" s="248">
        <f t="shared" si="551"/>
        <v>0</v>
      </c>
      <c r="T3541" s="248">
        <f t="shared" si="552"/>
        <v>0</v>
      </c>
      <c r="U3541" s="248">
        <f t="shared" si="553"/>
        <v>0</v>
      </c>
      <c r="V3541" s="13"/>
      <c r="W3541" s="7"/>
      <c r="AT3541" s="130"/>
      <c r="BF3541" s="33">
        <f t="shared" si="559"/>
        <v>41242</v>
      </c>
      <c r="BG3541" s="34">
        <f t="shared" si="554"/>
        <v>82.88000000000001</v>
      </c>
      <c r="BH3541" s="32">
        <f t="shared" si="555"/>
        <v>1</v>
      </c>
      <c r="BI3541" s="32">
        <f t="shared" si="556"/>
        <v>0</v>
      </c>
      <c r="BJ3541" s="69">
        <f t="shared" si="557"/>
        <v>0</v>
      </c>
      <c r="BK3541" s="158" t="str">
        <f t="shared" si="558"/>
        <v/>
      </c>
    </row>
    <row r="3542" spans="1:63" ht="12" customHeight="1" x14ac:dyDescent="0.2">
      <c r="A3542" s="8"/>
      <c r="B3542" s="7"/>
      <c r="C3542" s="7"/>
      <c r="D3542" s="7"/>
      <c r="E3542" s="7"/>
      <c r="F3542" s="7"/>
      <c r="G3542" s="7"/>
      <c r="H3542" s="7"/>
      <c r="I3542" s="10"/>
      <c r="J3542" s="25"/>
      <c r="K3542" s="250"/>
      <c r="L3542" s="31"/>
      <c r="M3542" s="9"/>
      <c r="N3542" s="11" t="s">
        <v>25</v>
      </c>
      <c r="O3542" s="39"/>
      <c r="P3542" s="47"/>
      <c r="Q3542" s="13"/>
      <c r="R3542" s="248">
        <f t="shared" si="550"/>
        <v>0</v>
      </c>
      <c r="S3542" s="248">
        <f t="shared" si="551"/>
        <v>0</v>
      </c>
      <c r="T3542" s="248">
        <f t="shared" si="552"/>
        <v>0</v>
      </c>
      <c r="U3542" s="248">
        <f t="shared" si="553"/>
        <v>0</v>
      </c>
      <c r="V3542" s="13"/>
      <c r="W3542" s="7"/>
      <c r="AT3542" s="130"/>
      <c r="BF3542" s="33">
        <f t="shared" si="559"/>
        <v>41242</v>
      </c>
      <c r="BG3542" s="34">
        <f t="shared" si="554"/>
        <v>82.88000000000001</v>
      </c>
      <c r="BH3542" s="32">
        <f t="shared" si="555"/>
        <v>1</v>
      </c>
      <c r="BI3542" s="32">
        <f t="shared" si="556"/>
        <v>0</v>
      </c>
      <c r="BJ3542" s="69">
        <f t="shared" si="557"/>
        <v>0</v>
      </c>
      <c r="BK3542" s="158" t="str">
        <f t="shared" si="558"/>
        <v/>
      </c>
    </row>
    <row r="3543" spans="1:63" ht="12" customHeight="1" x14ac:dyDescent="0.2">
      <c r="A3543" s="8"/>
      <c r="B3543" s="7"/>
      <c r="C3543" s="7"/>
      <c r="D3543" s="7"/>
      <c r="E3543" s="7"/>
      <c r="F3543" s="7"/>
      <c r="G3543" s="7"/>
      <c r="H3543" s="7"/>
      <c r="I3543" s="10"/>
      <c r="J3543" s="25"/>
      <c r="K3543" s="250"/>
      <c r="L3543" s="31"/>
      <c r="M3543" s="9"/>
      <c r="N3543" s="11" t="s">
        <v>25</v>
      </c>
      <c r="O3543" s="39"/>
      <c r="P3543" s="47"/>
      <c r="Q3543" s="13"/>
      <c r="R3543" s="248">
        <f t="shared" si="550"/>
        <v>0</v>
      </c>
      <c r="S3543" s="248">
        <f t="shared" si="551"/>
        <v>0</v>
      </c>
      <c r="T3543" s="248">
        <f t="shared" si="552"/>
        <v>0</v>
      </c>
      <c r="U3543" s="248">
        <f t="shared" si="553"/>
        <v>0</v>
      </c>
      <c r="V3543" s="13"/>
      <c r="W3543" s="7"/>
      <c r="AT3543" s="130"/>
      <c r="BF3543" s="33">
        <f t="shared" si="559"/>
        <v>41242</v>
      </c>
      <c r="BG3543" s="34">
        <f t="shared" si="554"/>
        <v>82.88000000000001</v>
      </c>
      <c r="BH3543" s="32">
        <f t="shared" si="555"/>
        <v>1</v>
      </c>
      <c r="BI3543" s="32">
        <f t="shared" si="556"/>
        <v>0</v>
      </c>
      <c r="BJ3543" s="69">
        <f t="shared" si="557"/>
        <v>0</v>
      </c>
      <c r="BK3543" s="158" t="str">
        <f t="shared" si="558"/>
        <v/>
      </c>
    </row>
    <row r="3544" spans="1:63" ht="12" customHeight="1" x14ac:dyDescent="0.2">
      <c r="A3544" s="8"/>
      <c r="B3544" s="7"/>
      <c r="C3544" s="7"/>
      <c r="D3544" s="7"/>
      <c r="E3544" s="7"/>
      <c r="F3544" s="7"/>
      <c r="G3544" s="7"/>
      <c r="H3544" s="7"/>
      <c r="I3544" s="10"/>
      <c r="J3544" s="25"/>
      <c r="K3544" s="250"/>
      <c r="L3544" s="31"/>
      <c r="M3544" s="9"/>
      <c r="N3544" s="11" t="s">
        <v>25</v>
      </c>
      <c r="O3544" s="39"/>
      <c r="P3544" s="47"/>
      <c r="Q3544" s="13"/>
      <c r="R3544" s="248">
        <f t="shared" si="550"/>
        <v>0</v>
      </c>
      <c r="S3544" s="248">
        <f t="shared" si="551"/>
        <v>0</v>
      </c>
      <c r="T3544" s="248">
        <f t="shared" si="552"/>
        <v>0</v>
      </c>
      <c r="U3544" s="248">
        <f t="shared" si="553"/>
        <v>0</v>
      </c>
      <c r="V3544" s="13"/>
      <c r="W3544" s="7"/>
      <c r="AT3544" s="130"/>
      <c r="BF3544" s="33">
        <f t="shared" si="559"/>
        <v>41242</v>
      </c>
      <c r="BG3544" s="34">
        <f t="shared" si="554"/>
        <v>82.88000000000001</v>
      </c>
      <c r="BH3544" s="32">
        <f t="shared" si="555"/>
        <v>1</v>
      </c>
      <c r="BI3544" s="32">
        <f t="shared" si="556"/>
        <v>0</v>
      </c>
      <c r="BJ3544" s="69">
        <f t="shared" si="557"/>
        <v>0</v>
      </c>
      <c r="BK3544" s="158" t="str">
        <f t="shared" si="558"/>
        <v/>
      </c>
    </row>
    <row r="3545" spans="1:63" ht="12" customHeight="1" x14ac:dyDescent="0.2">
      <c r="A3545" s="8"/>
      <c r="B3545" s="7"/>
      <c r="C3545" s="7"/>
      <c r="D3545" s="7"/>
      <c r="E3545" s="7"/>
      <c r="F3545" s="7"/>
      <c r="G3545" s="7"/>
      <c r="H3545" s="7"/>
      <c r="I3545" s="10"/>
      <c r="J3545" s="25"/>
      <c r="K3545" s="250"/>
      <c r="L3545" s="31"/>
      <c r="M3545" s="9"/>
      <c r="N3545" s="11" t="s">
        <v>25</v>
      </c>
      <c r="O3545" s="39"/>
      <c r="P3545" s="47"/>
      <c r="Q3545" s="13"/>
      <c r="R3545" s="248">
        <f t="shared" si="550"/>
        <v>0</v>
      </c>
      <c r="S3545" s="248">
        <f t="shared" si="551"/>
        <v>0</v>
      </c>
      <c r="T3545" s="248">
        <f t="shared" si="552"/>
        <v>0</v>
      </c>
      <c r="U3545" s="248">
        <f t="shared" si="553"/>
        <v>0</v>
      </c>
      <c r="V3545" s="13"/>
      <c r="W3545" s="7"/>
      <c r="AT3545" s="130"/>
      <c r="BF3545" s="33">
        <f t="shared" si="559"/>
        <v>41242</v>
      </c>
      <c r="BG3545" s="34">
        <f t="shared" si="554"/>
        <v>82.88000000000001</v>
      </c>
      <c r="BH3545" s="32">
        <f t="shared" si="555"/>
        <v>1</v>
      </c>
      <c r="BI3545" s="32">
        <f t="shared" si="556"/>
        <v>0</v>
      </c>
      <c r="BJ3545" s="69">
        <f t="shared" si="557"/>
        <v>0</v>
      </c>
      <c r="BK3545" s="158" t="str">
        <f t="shared" si="558"/>
        <v/>
      </c>
    </row>
    <row r="3546" spans="1:63" ht="12" customHeight="1" x14ac:dyDescent="0.2">
      <c r="A3546" s="8"/>
      <c r="B3546" s="7"/>
      <c r="C3546" s="7"/>
      <c r="D3546" s="7"/>
      <c r="E3546" s="7"/>
      <c r="F3546" s="7"/>
      <c r="G3546" s="7"/>
      <c r="H3546" s="7"/>
      <c r="I3546" s="10"/>
      <c r="J3546" s="25"/>
      <c r="K3546" s="250"/>
      <c r="L3546" s="31"/>
      <c r="M3546" s="9"/>
      <c r="N3546" s="11" t="s">
        <v>25</v>
      </c>
      <c r="O3546" s="39"/>
      <c r="P3546" s="47"/>
      <c r="Q3546" s="13"/>
      <c r="R3546" s="248">
        <f t="shared" si="550"/>
        <v>0</v>
      </c>
      <c r="S3546" s="248">
        <f t="shared" si="551"/>
        <v>0</v>
      </c>
      <c r="T3546" s="248">
        <f t="shared" si="552"/>
        <v>0</v>
      </c>
      <c r="U3546" s="248">
        <f t="shared" si="553"/>
        <v>0</v>
      </c>
      <c r="V3546" s="13"/>
      <c r="W3546" s="7"/>
      <c r="AT3546" s="130"/>
      <c r="BF3546" s="33">
        <f t="shared" si="559"/>
        <v>41242</v>
      </c>
      <c r="BG3546" s="34">
        <f t="shared" si="554"/>
        <v>82.88000000000001</v>
      </c>
      <c r="BH3546" s="32">
        <f t="shared" si="555"/>
        <v>1</v>
      </c>
      <c r="BI3546" s="32">
        <f t="shared" si="556"/>
        <v>0</v>
      </c>
      <c r="BJ3546" s="69">
        <f t="shared" si="557"/>
        <v>0</v>
      </c>
      <c r="BK3546" s="158" t="str">
        <f t="shared" si="558"/>
        <v/>
      </c>
    </row>
    <row r="3547" spans="1:63" ht="12" customHeight="1" x14ac:dyDescent="0.2">
      <c r="A3547" s="8"/>
      <c r="B3547" s="7"/>
      <c r="C3547" s="7"/>
      <c r="D3547" s="7"/>
      <c r="E3547" s="7"/>
      <c r="F3547" s="7"/>
      <c r="G3547" s="7"/>
      <c r="H3547" s="7"/>
      <c r="I3547" s="10"/>
      <c r="J3547" s="25"/>
      <c r="K3547" s="250"/>
      <c r="L3547" s="31"/>
      <c r="M3547" s="9"/>
      <c r="N3547" s="11" t="s">
        <v>25</v>
      </c>
      <c r="O3547" s="39"/>
      <c r="P3547" s="47"/>
      <c r="Q3547" s="13"/>
      <c r="R3547" s="248">
        <f t="shared" si="550"/>
        <v>0</v>
      </c>
      <c r="S3547" s="248">
        <f t="shared" si="551"/>
        <v>0</v>
      </c>
      <c r="T3547" s="248">
        <f t="shared" si="552"/>
        <v>0</v>
      </c>
      <c r="U3547" s="248">
        <f t="shared" si="553"/>
        <v>0</v>
      </c>
      <c r="V3547" s="13"/>
      <c r="W3547" s="7"/>
      <c r="AT3547" s="130"/>
      <c r="BF3547" s="33">
        <f t="shared" si="559"/>
        <v>41242</v>
      </c>
      <c r="BG3547" s="34">
        <f t="shared" si="554"/>
        <v>82.88000000000001</v>
      </c>
      <c r="BH3547" s="32">
        <f t="shared" si="555"/>
        <v>1</v>
      </c>
      <c r="BI3547" s="32">
        <f t="shared" si="556"/>
        <v>0</v>
      </c>
      <c r="BJ3547" s="69">
        <f t="shared" si="557"/>
        <v>0</v>
      </c>
      <c r="BK3547" s="158" t="str">
        <f t="shared" si="558"/>
        <v/>
      </c>
    </row>
    <row r="3548" spans="1:63" ht="12" customHeight="1" x14ac:dyDescent="0.2">
      <c r="A3548" s="8"/>
      <c r="B3548" s="7"/>
      <c r="C3548" s="7"/>
      <c r="D3548" s="7"/>
      <c r="E3548" s="7"/>
      <c r="F3548" s="7"/>
      <c r="G3548" s="7"/>
      <c r="H3548" s="7"/>
      <c r="I3548" s="10"/>
      <c r="J3548" s="25"/>
      <c r="K3548" s="250"/>
      <c r="L3548" s="31"/>
      <c r="M3548" s="9"/>
      <c r="N3548" s="11" t="s">
        <v>25</v>
      </c>
      <c r="O3548" s="39"/>
      <c r="P3548" s="47"/>
      <c r="Q3548" s="13"/>
      <c r="R3548" s="248">
        <f t="shared" si="550"/>
        <v>0</v>
      </c>
      <c r="S3548" s="248">
        <f t="shared" si="551"/>
        <v>0</v>
      </c>
      <c r="T3548" s="248">
        <f t="shared" si="552"/>
        <v>0</v>
      </c>
      <c r="U3548" s="248">
        <f t="shared" si="553"/>
        <v>0</v>
      </c>
      <c r="V3548" s="13"/>
      <c r="W3548" s="7"/>
      <c r="AT3548" s="130"/>
      <c r="BF3548" s="33">
        <f t="shared" si="559"/>
        <v>41242</v>
      </c>
      <c r="BG3548" s="34">
        <f t="shared" si="554"/>
        <v>82.88000000000001</v>
      </c>
      <c r="BH3548" s="32">
        <f t="shared" si="555"/>
        <v>1</v>
      </c>
      <c r="BI3548" s="32">
        <f t="shared" si="556"/>
        <v>0</v>
      </c>
      <c r="BJ3548" s="69">
        <f t="shared" si="557"/>
        <v>0</v>
      </c>
      <c r="BK3548" s="158" t="str">
        <f t="shared" si="558"/>
        <v/>
      </c>
    </row>
    <row r="3549" spans="1:63" ht="12" customHeight="1" x14ac:dyDescent="0.2">
      <c r="A3549" s="8"/>
      <c r="B3549" s="7"/>
      <c r="C3549" s="7"/>
      <c r="D3549" s="7"/>
      <c r="E3549" s="7"/>
      <c r="F3549" s="7"/>
      <c r="G3549" s="7"/>
      <c r="H3549" s="7"/>
      <c r="I3549" s="10"/>
      <c r="J3549" s="25"/>
      <c r="K3549" s="250"/>
      <c r="L3549" s="31"/>
      <c r="M3549" s="9"/>
      <c r="N3549" s="11" t="s">
        <v>25</v>
      </c>
      <c r="O3549" s="39"/>
      <c r="P3549" s="47"/>
      <c r="Q3549" s="13"/>
      <c r="R3549" s="248">
        <f t="shared" si="550"/>
        <v>0</v>
      </c>
      <c r="S3549" s="248">
        <f t="shared" si="551"/>
        <v>0</v>
      </c>
      <c r="T3549" s="248">
        <f t="shared" si="552"/>
        <v>0</v>
      </c>
      <c r="U3549" s="248">
        <f t="shared" si="553"/>
        <v>0</v>
      </c>
      <c r="V3549" s="13"/>
      <c r="W3549" s="7"/>
      <c r="AT3549" s="130"/>
      <c r="BF3549" s="33">
        <f t="shared" si="559"/>
        <v>41242</v>
      </c>
      <c r="BG3549" s="34">
        <f t="shared" si="554"/>
        <v>82.88000000000001</v>
      </c>
      <c r="BH3549" s="32">
        <f t="shared" si="555"/>
        <v>1</v>
      </c>
      <c r="BI3549" s="32">
        <f t="shared" si="556"/>
        <v>0</v>
      </c>
      <c r="BJ3549" s="69">
        <f t="shared" si="557"/>
        <v>0</v>
      </c>
      <c r="BK3549" s="158" t="str">
        <f t="shared" si="558"/>
        <v/>
      </c>
    </row>
    <row r="3550" spans="1:63" ht="12" customHeight="1" x14ac:dyDescent="0.2">
      <c r="A3550" s="8"/>
      <c r="B3550" s="7"/>
      <c r="C3550" s="7"/>
      <c r="D3550" s="7"/>
      <c r="E3550" s="7"/>
      <c r="F3550" s="7"/>
      <c r="G3550" s="7"/>
      <c r="H3550" s="7"/>
      <c r="I3550" s="10"/>
      <c r="J3550" s="25"/>
      <c r="K3550" s="250"/>
      <c r="L3550" s="31"/>
      <c r="M3550" s="9"/>
      <c r="N3550" s="11" t="s">
        <v>25</v>
      </c>
      <c r="O3550" s="39"/>
      <c r="P3550" s="47"/>
      <c r="Q3550" s="13"/>
      <c r="R3550" s="248">
        <f t="shared" si="550"/>
        <v>0</v>
      </c>
      <c r="S3550" s="248">
        <f t="shared" si="551"/>
        <v>0</v>
      </c>
      <c r="T3550" s="248">
        <f t="shared" si="552"/>
        <v>0</v>
      </c>
      <c r="U3550" s="248">
        <f t="shared" si="553"/>
        <v>0</v>
      </c>
      <c r="V3550" s="13"/>
      <c r="W3550" s="7"/>
      <c r="AT3550" s="130"/>
      <c r="BF3550" s="33">
        <f t="shared" si="559"/>
        <v>41242</v>
      </c>
      <c r="BG3550" s="34">
        <f t="shared" si="554"/>
        <v>82.88000000000001</v>
      </c>
      <c r="BH3550" s="32">
        <f t="shared" si="555"/>
        <v>1</v>
      </c>
      <c r="BI3550" s="32">
        <f t="shared" si="556"/>
        <v>0</v>
      </c>
      <c r="BJ3550" s="69">
        <f t="shared" si="557"/>
        <v>0</v>
      </c>
      <c r="BK3550" s="158" t="str">
        <f t="shared" si="558"/>
        <v/>
      </c>
    </row>
    <row r="3551" spans="1:63" ht="12" customHeight="1" x14ac:dyDescent="0.2">
      <c r="A3551" s="8"/>
      <c r="B3551" s="7"/>
      <c r="C3551" s="7"/>
      <c r="D3551" s="7"/>
      <c r="E3551" s="7"/>
      <c r="F3551" s="7"/>
      <c r="G3551" s="7"/>
      <c r="H3551" s="7"/>
      <c r="I3551" s="10"/>
      <c r="J3551" s="25"/>
      <c r="K3551" s="250"/>
      <c r="L3551" s="31"/>
      <c r="M3551" s="9"/>
      <c r="N3551" s="11" t="s">
        <v>25</v>
      </c>
      <c r="O3551" s="39"/>
      <c r="P3551" s="47"/>
      <c r="Q3551" s="13"/>
      <c r="R3551" s="248">
        <f t="shared" si="550"/>
        <v>0</v>
      </c>
      <c r="S3551" s="248">
        <f t="shared" si="551"/>
        <v>0</v>
      </c>
      <c r="T3551" s="248">
        <f t="shared" si="552"/>
        <v>0</v>
      </c>
      <c r="U3551" s="248">
        <f t="shared" si="553"/>
        <v>0</v>
      </c>
      <c r="V3551" s="13"/>
      <c r="W3551" s="7"/>
      <c r="AT3551" s="130"/>
      <c r="BF3551" s="33">
        <f t="shared" si="559"/>
        <v>41242</v>
      </c>
      <c r="BG3551" s="34">
        <f t="shared" si="554"/>
        <v>82.88000000000001</v>
      </c>
      <c r="BH3551" s="32">
        <f t="shared" si="555"/>
        <v>1</v>
      </c>
      <c r="BI3551" s="32">
        <f t="shared" si="556"/>
        <v>0</v>
      </c>
      <c r="BJ3551" s="69">
        <f t="shared" si="557"/>
        <v>0</v>
      </c>
      <c r="BK3551" s="158" t="str">
        <f t="shared" si="558"/>
        <v/>
      </c>
    </row>
    <row r="3552" spans="1:63" ht="12" customHeight="1" x14ac:dyDescent="0.2">
      <c r="A3552" s="8"/>
      <c r="B3552" s="7"/>
      <c r="C3552" s="7"/>
      <c r="D3552" s="7"/>
      <c r="E3552" s="7"/>
      <c r="F3552" s="7"/>
      <c r="G3552" s="7"/>
      <c r="H3552" s="7"/>
      <c r="I3552" s="10"/>
      <c r="J3552" s="25"/>
      <c r="K3552" s="250"/>
      <c r="L3552" s="31"/>
      <c r="M3552" s="9"/>
      <c r="N3552" s="11" t="s">
        <v>25</v>
      </c>
      <c r="O3552" s="39"/>
      <c r="P3552" s="47"/>
      <c r="Q3552" s="13"/>
      <c r="R3552" s="248">
        <f t="shared" si="550"/>
        <v>0</v>
      </c>
      <c r="S3552" s="248">
        <f t="shared" si="551"/>
        <v>0</v>
      </c>
      <c r="T3552" s="248">
        <f t="shared" si="552"/>
        <v>0</v>
      </c>
      <c r="U3552" s="248">
        <f t="shared" si="553"/>
        <v>0</v>
      </c>
      <c r="V3552" s="13"/>
      <c r="W3552" s="7"/>
      <c r="AT3552" s="130"/>
      <c r="BF3552" s="33">
        <f t="shared" si="559"/>
        <v>41242</v>
      </c>
      <c r="BG3552" s="34">
        <f t="shared" si="554"/>
        <v>82.88000000000001</v>
      </c>
      <c r="BH3552" s="32">
        <f t="shared" si="555"/>
        <v>1</v>
      </c>
      <c r="BI3552" s="32">
        <f t="shared" si="556"/>
        <v>0</v>
      </c>
      <c r="BJ3552" s="69">
        <f t="shared" si="557"/>
        <v>0</v>
      </c>
      <c r="BK3552" s="158" t="str">
        <f t="shared" si="558"/>
        <v/>
      </c>
    </row>
    <row r="3553" spans="1:63" ht="12" customHeight="1" x14ac:dyDescent="0.2">
      <c r="A3553" s="8"/>
      <c r="B3553" s="7"/>
      <c r="C3553" s="7"/>
      <c r="D3553" s="7"/>
      <c r="E3553" s="7"/>
      <c r="F3553" s="7"/>
      <c r="G3553" s="7"/>
      <c r="H3553" s="7"/>
      <c r="I3553" s="10"/>
      <c r="J3553" s="25"/>
      <c r="K3553" s="250"/>
      <c r="L3553" s="31"/>
      <c r="M3553" s="9"/>
      <c r="N3553" s="11" t="s">
        <v>25</v>
      </c>
      <c r="O3553" s="39"/>
      <c r="P3553" s="47"/>
      <c r="Q3553" s="13"/>
      <c r="R3553" s="248">
        <f t="shared" si="550"/>
        <v>0</v>
      </c>
      <c r="S3553" s="248">
        <f t="shared" si="551"/>
        <v>0</v>
      </c>
      <c r="T3553" s="248">
        <f t="shared" si="552"/>
        <v>0</v>
      </c>
      <c r="U3553" s="248">
        <f t="shared" si="553"/>
        <v>0</v>
      </c>
      <c r="V3553" s="13"/>
      <c r="W3553" s="7"/>
      <c r="AT3553" s="130"/>
      <c r="BF3553" s="33">
        <f t="shared" si="559"/>
        <v>41242</v>
      </c>
      <c r="BG3553" s="34">
        <f t="shared" si="554"/>
        <v>82.88000000000001</v>
      </c>
      <c r="BH3553" s="32">
        <f t="shared" si="555"/>
        <v>1</v>
      </c>
      <c r="BI3553" s="32">
        <f t="shared" si="556"/>
        <v>0</v>
      </c>
      <c r="BJ3553" s="69">
        <f t="shared" si="557"/>
        <v>0</v>
      </c>
      <c r="BK3553" s="158" t="str">
        <f t="shared" si="558"/>
        <v/>
      </c>
    </row>
    <row r="3554" spans="1:63" ht="12" customHeight="1" x14ac:dyDescent="0.2">
      <c r="A3554" s="8"/>
      <c r="B3554" s="7"/>
      <c r="C3554" s="7"/>
      <c r="D3554" s="7"/>
      <c r="E3554" s="7"/>
      <c r="F3554" s="7"/>
      <c r="G3554" s="7"/>
      <c r="H3554" s="7"/>
      <c r="I3554" s="10"/>
      <c r="J3554" s="25"/>
      <c r="K3554" s="250"/>
      <c r="L3554" s="31"/>
      <c r="M3554" s="9"/>
      <c r="N3554" s="11" t="s">
        <v>25</v>
      </c>
      <c r="O3554" s="39"/>
      <c r="P3554" s="47"/>
      <c r="Q3554" s="13"/>
      <c r="R3554" s="248">
        <f t="shared" si="550"/>
        <v>0</v>
      </c>
      <c r="S3554" s="248">
        <f t="shared" si="551"/>
        <v>0</v>
      </c>
      <c r="T3554" s="248">
        <f t="shared" si="552"/>
        <v>0</v>
      </c>
      <c r="U3554" s="248">
        <f t="shared" si="553"/>
        <v>0</v>
      </c>
      <c r="V3554" s="13"/>
      <c r="W3554" s="7"/>
      <c r="AT3554" s="130"/>
      <c r="BF3554" s="33">
        <f t="shared" si="559"/>
        <v>41242</v>
      </c>
      <c r="BG3554" s="34">
        <f t="shared" si="554"/>
        <v>82.88000000000001</v>
      </c>
      <c r="BH3554" s="32">
        <f t="shared" si="555"/>
        <v>1</v>
      </c>
      <c r="BI3554" s="32">
        <f t="shared" si="556"/>
        <v>0</v>
      </c>
      <c r="BJ3554" s="69">
        <f t="shared" si="557"/>
        <v>0</v>
      </c>
      <c r="BK3554" s="158" t="str">
        <f t="shared" si="558"/>
        <v/>
      </c>
    </row>
    <row r="3555" spans="1:63" ht="12" customHeight="1" x14ac:dyDescent="0.2">
      <c r="A3555" s="8"/>
      <c r="B3555" s="7"/>
      <c r="C3555" s="7"/>
      <c r="D3555" s="7"/>
      <c r="E3555" s="7"/>
      <c r="F3555" s="7"/>
      <c r="G3555" s="7"/>
      <c r="H3555" s="7"/>
      <c r="I3555" s="10"/>
      <c r="J3555" s="25"/>
      <c r="K3555" s="250"/>
      <c r="L3555" s="31"/>
      <c r="M3555" s="9"/>
      <c r="N3555" s="11" t="s">
        <v>25</v>
      </c>
      <c r="O3555" s="39"/>
      <c r="P3555" s="47"/>
      <c r="Q3555" s="13"/>
      <c r="R3555" s="248">
        <f t="shared" si="550"/>
        <v>0</v>
      </c>
      <c r="S3555" s="248">
        <f t="shared" si="551"/>
        <v>0</v>
      </c>
      <c r="T3555" s="248">
        <f t="shared" si="552"/>
        <v>0</v>
      </c>
      <c r="U3555" s="248">
        <f t="shared" si="553"/>
        <v>0</v>
      </c>
      <c r="V3555" s="13"/>
      <c r="W3555" s="7"/>
      <c r="AT3555" s="130"/>
      <c r="BF3555" s="33">
        <f t="shared" si="559"/>
        <v>41242</v>
      </c>
      <c r="BG3555" s="34">
        <f t="shared" si="554"/>
        <v>82.88000000000001</v>
      </c>
      <c r="BH3555" s="32">
        <f t="shared" si="555"/>
        <v>1</v>
      </c>
      <c r="BI3555" s="32">
        <f t="shared" si="556"/>
        <v>0</v>
      </c>
      <c r="BJ3555" s="69">
        <f t="shared" si="557"/>
        <v>0</v>
      </c>
      <c r="BK3555" s="158" t="str">
        <f t="shared" si="558"/>
        <v/>
      </c>
    </row>
    <row r="3556" spans="1:63" ht="12" customHeight="1" x14ac:dyDescent="0.2">
      <c r="A3556" s="8"/>
      <c r="B3556" s="7"/>
      <c r="C3556" s="7"/>
      <c r="D3556" s="7"/>
      <c r="E3556" s="7"/>
      <c r="F3556" s="7"/>
      <c r="G3556" s="7"/>
      <c r="H3556" s="7"/>
      <c r="I3556" s="10"/>
      <c r="J3556" s="25"/>
      <c r="K3556" s="250"/>
      <c r="L3556" s="31"/>
      <c r="M3556" s="9"/>
      <c r="N3556" s="11" t="s">
        <v>25</v>
      </c>
      <c r="O3556" s="39"/>
      <c r="P3556" s="47"/>
      <c r="Q3556" s="13"/>
      <c r="R3556" s="248">
        <f t="shared" si="550"/>
        <v>0</v>
      </c>
      <c r="S3556" s="248">
        <f t="shared" si="551"/>
        <v>0</v>
      </c>
      <c r="T3556" s="248">
        <f t="shared" si="552"/>
        <v>0</v>
      </c>
      <c r="U3556" s="248">
        <f t="shared" si="553"/>
        <v>0</v>
      </c>
      <c r="V3556" s="13"/>
      <c r="W3556" s="7"/>
      <c r="AT3556" s="130"/>
      <c r="BF3556" s="33">
        <f t="shared" si="559"/>
        <v>41242</v>
      </c>
      <c r="BG3556" s="34">
        <f t="shared" si="554"/>
        <v>82.88000000000001</v>
      </c>
      <c r="BH3556" s="32">
        <f t="shared" si="555"/>
        <v>1</v>
      </c>
      <c r="BI3556" s="32">
        <f t="shared" si="556"/>
        <v>0</v>
      </c>
      <c r="BJ3556" s="69">
        <f t="shared" si="557"/>
        <v>0</v>
      </c>
      <c r="BK3556" s="158" t="str">
        <f t="shared" si="558"/>
        <v/>
      </c>
    </row>
    <row r="3557" spans="1:63" ht="12" customHeight="1" x14ac:dyDescent="0.2">
      <c r="A3557" s="8"/>
      <c r="B3557" s="7"/>
      <c r="C3557" s="7"/>
      <c r="D3557" s="7"/>
      <c r="E3557" s="7"/>
      <c r="F3557" s="7"/>
      <c r="G3557" s="7"/>
      <c r="H3557" s="7"/>
      <c r="I3557" s="10"/>
      <c r="J3557" s="25"/>
      <c r="K3557" s="250"/>
      <c r="L3557" s="31"/>
      <c r="M3557" s="9"/>
      <c r="N3557" s="11" t="s">
        <v>25</v>
      </c>
      <c r="O3557" s="39"/>
      <c r="P3557" s="47"/>
      <c r="Q3557" s="13"/>
      <c r="R3557" s="248">
        <f t="shared" si="550"/>
        <v>0</v>
      </c>
      <c r="S3557" s="248">
        <f t="shared" si="551"/>
        <v>0</v>
      </c>
      <c r="T3557" s="248">
        <f t="shared" si="552"/>
        <v>0</v>
      </c>
      <c r="U3557" s="248">
        <f t="shared" si="553"/>
        <v>0</v>
      </c>
      <c r="V3557" s="13"/>
      <c r="W3557" s="7"/>
      <c r="AT3557" s="130"/>
      <c r="BF3557" s="33">
        <f t="shared" si="559"/>
        <v>41242</v>
      </c>
      <c r="BG3557" s="34">
        <f t="shared" si="554"/>
        <v>82.88000000000001</v>
      </c>
      <c r="BH3557" s="32">
        <f t="shared" si="555"/>
        <v>1</v>
      </c>
      <c r="BI3557" s="32">
        <f t="shared" si="556"/>
        <v>0</v>
      </c>
      <c r="BJ3557" s="69">
        <f t="shared" si="557"/>
        <v>0</v>
      </c>
      <c r="BK3557" s="158" t="str">
        <f t="shared" si="558"/>
        <v/>
      </c>
    </row>
    <row r="3558" spans="1:63" ht="12" customHeight="1" x14ac:dyDescent="0.2">
      <c r="A3558" s="8"/>
      <c r="B3558" s="7"/>
      <c r="C3558" s="7"/>
      <c r="D3558" s="7"/>
      <c r="E3558" s="7"/>
      <c r="F3558" s="7"/>
      <c r="G3558" s="7"/>
      <c r="H3558" s="7"/>
      <c r="I3558" s="10"/>
      <c r="J3558" s="25"/>
      <c r="K3558" s="250"/>
      <c r="L3558" s="31"/>
      <c r="M3558" s="9"/>
      <c r="N3558" s="11" t="s">
        <v>25</v>
      </c>
      <c r="O3558" s="39"/>
      <c r="P3558" s="47"/>
      <c r="Q3558" s="13"/>
      <c r="R3558" s="248">
        <f t="shared" si="550"/>
        <v>0</v>
      </c>
      <c r="S3558" s="248">
        <f t="shared" si="551"/>
        <v>0</v>
      </c>
      <c r="T3558" s="248">
        <f t="shared" si="552"/>
        <v>0</v>
      </c>
      <c r="U3558" s="248">
        <f t="shared" si="553"/>
        <v>0</v>
      </c>
      <c r="V3558" s="13"/>
      <c r="W3558" s="7"/>
      <c r="AT3558" s="130"/>
      <c r="BF3558" s="33">
        <f t="shared" si="559"/>
        <v>41242</v>
      </c>
      <c r="BG3558" s="34">
        <f t="shared" si="554"/>
        <v>82.88000000000001</v>
      </c>
      <c r="BH3558" s="32">
        <f t="shared" si="555"/>
        <v>1</v>
      </c>
      <c r="BI3558" s="32">
        <f t="shared" si="556"/>
        <v>0</v>
      </c>
      <c r="BJ3558" s="69">
        <f t="shared" si="557"/>
        <v>0</v>
      </c>
      <c r="BK3558" s="158" t="str">
        <f t="shared" si="558"/>
        <v/>
      </c>
    </row>
    <row r="3559" spans="1:63" ht="12" customHeight="1" x14ac:dyDescent="0.2">
      <c r="A3559" s="8"/>
      <c r="B3559" s="7"/>
      <c r="C3559" s="7"/>
      <c r="D3559" s="7"/>
      <c r="E3559" s="7"/>
      <c r="F3559" s="7"/>
      <c r="G3559" s="7"/>
      <c r="H3559" s="7"/>
      <c r="I3559" s="10"/>
      <c r="J3559" s="25"/>
      <c r="K3559" s="250"/>
      <c r="L3559" s="31"/>
      <c r="M3559" s="9"/>
      <c r="N3559" s="11" t="s">
        <v>25</v>
      </c>
      <c r="O3559" s="39"/>
      <c r="P3559" s="47"/>
      <c r="Q3559" s="13"/>
      <c r="R3559" s="248">
        <f t="shared" si="550"/>
        <v>0</v>
      </c>
      <c r="S3559" s="248">
        <f t="shared" si="551"/>
        <v>0</v>
      </c>
      <c r="T3559" s="248">
        <f t="shared" si="552"/>
        <v>0</v>
      </c>
      <c r="U3559" s="248">
        <f t="shared" si="553"/>
        <v>0</v>
      </c>
      <c r="V3559" s="13"/>
      <c r="W3559" s="7"/>
      <c r="AT3559" s="130"/>
      <c r="BF3559" s="33">
        <f t="shared" si="559"/>
        <v>41242</v>
      </c>
      <c r="BG3559" s="34">
        <f t="shared" si="554"/>
        <v>82.88000000000001</v>
      </c>
      <c r="BH3559" s="32">
        <f t="shared" si="555"/>
        <v>1</v>
      </c>
      <c r="BI3559" s="32">
        <f t="shared" si="556"/>
        <v>0</v>
      </c>
      <c r="BJ3559" s="69">
        <f t="shared" si="557"/>
        <v>0</v>
      </c>
      <c r="BK3559" s="158" t="str">
        <f t="shared" si="558"/>
        <v/>
      </c>
    </row>
    <row r="3560" spans="1:63" ht="12" customHeight="1" x14ac:dyDescent="0.2">
      <c r="A3560" s="8"/>
      <c r="B3560" s="7"/>
      <c r="C3560" s="7"/>
      <c r="D3560" s="7"/>
      <c r="E3560" s="7"/>
      <c r="F3560" s="7"/>
      <c r="G3560" s="7"/>
      <c r="H3560" s="7"/>
      <c r="I3560" s="10"/>
      <c r="J3560" s="25"/>
      <c r="K3560" s="250"/>
      <c r="L3560" s="31"/>
      <c r="M3560" s="9"/>
      <c r="N3560" s="11" t="s">
        <v>25</v>
      </c>
      <c r="O3560" s="39"/>
      <c r="P3560" s="47"/>
      <c r="Q3560" s="13"/>
      <c r="R3560" s="248">
        <f t="shared" si="550"/>
        <v>0</v>
      </c>
      <c r="S3560" s="248">
        <f t="shared" si="551"/>
        <v>0</v>
      </c>
      <c r="T3560" s="248">
        <f t="shared" si="552"/>
        <v>0</v>
      </c>
      <c r="U3560" s="248">
        <f t="shared" si="553"/>
        <v>0</v>
      </c>
      <c r="V3560" s="13"/>
      <c r="W3560" s="7"/>
      <c r="AT3560" s="130"/>
      <c r="BF3560" s="33">
        <f t="shared" si="559"/>
        <v>41242</v>
      </c>
      <c r="BG3560" s="34">
        <f t="shared" si="554"/>
        <v>82.88000000000001</v>
      </c>
      <c r="BH3560" s="32">
        <f t="shared" si="555"/>
        <v>1</v>
      </c>
      <c r="BI3560" s="32">
        <f t="shared" si="556"/>
        <v>0</v>
      </c>
      <c r="BJ3560" s="69">
        <f t="shared" si="557"/>
        <v>0</v>
      </c>
      <c r="BK3560" s="158" t="str">
        <f t="shared" si="558"/>
        <v/>
      </c>
    </row>
    <row r="3561" spans="1:63" ht="12" customHeight="1" x14ac:dyDescent="0.2">
      <c r="A3561" s="8"/>
      <c r="B3561" s="7"/>
      <c r="C3561" s="7"/>
      <c r="D3561" s="7"/>
      <c r="E3561" s="7"/>
      <c r="F3561" s="7"/>
      <c r="G3561" s="7"/>
      <c r="H3561" s="7"/>
      <c r="I3561" s="10"/>
      <c r="J3561" s="25"/>
      <c r="K3561" s="250"/>
      <c r="L3561" s="31"/>
      <c r="M3561" s="9"/>
      <c r="N3561" s="11" t="s">
        <v>25</v>
      </c>
      <c r="O3561" s="39"/>
      <c r="P3561" s="47"/>
      <c r="Q3561" s="13"/>
      <c r="R3561" s="248">
        <f t="shared" si="550"/>
        <v>0</v>
      </c>
      <c r="S3561" s="248">
        <f t="shared" si="551"/>
        <v>0</v>
      </c>
      <c r="T3561" s="248">
        <f t="shared" si="552"/>
        <v>0</v>
      </c>
      <c r="U3561" s="248">
        <f t="shared" si="553"/>
        <v>0</v>
      </c>
      <c r="V3561" s="13"/>
      <c r="W3561" s="7"/>
      <c r="AT3561" s="130"/>
      <c r="BF3561" s="33">
        <f t="shared" si="559"/>
        <v>41242</v>
      </c>
      <c r="BG3561" s="34">
        <f t="shared" si="554"/>
        <v>82.88000000000001</v>
      </c>
      <c r="BH3561" s="32">
        <f t="shared" si="555"/>
        <v>1</v>
      </c>
      <c r="BI3561" s="32">
        <f t="shared" si="556"/>
        <v>0</v>
      </c>
      <c r="BJ3561" s="69">
        <f t="shared" si="557"/>
        <v>0</v>
      </c>
      <c r="BK3561" s="158" t="str">
        <f t="shared" si="558"/>
        <v/>
      </c>
    </row>
    <row r="3562" spans="1:63" ht="12" customHeight="1" x14ac:dyDescent="0.2">
      <c r="A3562" s="8"/>
      <c r="B3562" s="7"/>
      <c r="C3562" s="7"/>
      <c r="D3562" s="7"/>
      <c r="E3562" s="7"/>
      <c r="F3562" s="7"/>
      <c r="G3562" s="7"/>
      <c r="H3562" s="7"/>
      <c r="I3562" s="10"/>
      <c r="J3562" s="25"/>
      <c r="K3562" s="250"/>
      <c r="L3562" s="31"/>
      <c r="M3562" s="9"/>
      <c r="N3562" s="11" t="s">
        <v>25</v>
      </c>
      <c r="O3562" s="39"/>
      <c r="P3562" s="47"/>
      <c r="Q3562" s="13"/>
      <c r="R3562" s="248">
        <f t="shared" si="550"/>
        <v>0</v>
      </c>
      <c r="S3562" s="248">
        <f t="shared" si="551"/>
        <v>0</v>
      </c>
      <c r="T3562" s="248">
        <f t="shared" si="552"/>
        <v>0</v>
      </c>
      <c r="U3562" s="248">
        <f t="shared" si="553"/>
        <v>0</v>
      </c>
      <c r="V3562" s="13"/>
      <c r="W3562" s="7"/>
      <c r="AT3562" s="130"/>
      <c r="BF3562" s="33">
        <f t="shared" si="559"/>
        <v>41242</v>
      </c>
      <c r="BG3562" s="34">
        <f t="shared" si="554"/>
        <v>82.88000000000001</v>
      </c>
      <c r="BH3562" s="32">
        <f t="shared" si="555"/>
        <v>1</v>
      </c>
      <c r="BI3562" s="32">
        <f t="shared" si="556"/>
        <v>0</v>
      </c>
      <c r="BJ3562" s="69">
        <f t="shared" si="557"/>
        <v>0</v>
      </c>
      <c r="BK3562" s="158" t="str">
        <f t="shared" si="558"/>
        <v/>
      </c>
    </row>
    <row r="3563" spans="1:63" ht="12" customHeight="1" x14ac:dyDescent="0.2">
      <c r="A3563" s="8"/>
      <c r="B3563" s="7"/>
      <c r="C3563" s="7"/>
      <c r="D3563" s="7"/>
      <c r="E3563" s="7"/>
      <c r="F3563" s="7"/>
      <c r="G3563" s="7"/>
      <c r="H3563" s="7"/>
      <c r="I3563" s="10"/>
      <c r="J3563" s="25"/>
      <c r="K3563" s="250"/>
      <c r="L3563" s="31"/>
      <c r="M3563" s="9"/>
      <c r="N3563" s="11" t="s">
        <v>25</v>
      </c>
      <c r="O3563" s="39"/>
      <c r="P3563" s="47"/>
      <c r="Q3563" s="13"/>
      <c r="R3563" s="248">
        <f t="shared" si="550"/>
        <v>0</v>
      </c>
      <c r="S3563" s="248">
        <f t="shared" si="551"/>
        <v>0</v>
      </c>
      <c r="T3563" s="248">
        <f t="shared" si="552"/>
        <v>0</v>
      </c>
      <c r="U3563" s="248">
        <f t="shared" si="553"/>
        <v>0</v>
      </c>
      <c r="V3563" s="13"/>
      <c r="W3563" s="7"/>
      <c r="AT3563" s="130"/>
      <c r="BF3563" s="33">
        <f t="shared" si="559"/>
        <v>41242</v>
      </c>
      <c r="BG3563" s="34">
        <f t="shared" si="554"/>
        <v>82.88000000000001</v>
      </c>
      <c r="BH3563" s="32">
        <f t="shared" si="555"/>
        <v>1</v>
      </c>
      <c r="BI3563" s="32">
        <f t="shared" si="556"/>
        <v>0</v>
      </c>
      <c r="BJ3563" s="69">
        <f t="shared" si="557"/>
        <v>0</v>
      </c>
      <c r="BK3563" s="158" t="str">
        <f t="shared" si="558"/>
        <v/>
      </c>
    </row>
    <row r="3564" spans="1:63" ht="12" customHeight="1" x14ac:dyDescent="0.2">
      <c r="A3564" s="8"/>
      <c r="B3564" s="7"/>
      <c r="C3564" s="7"/>
      <c r="D3564" s="7"/>
      <c r="E3564" s="7"/>
      <c r="F3564" s="7"/>
      <c r="G3564" s="7"/>
      <c r="H3564" s="7"/>
      <c r="I3564" s="10"/>
      <c r="J3564" s="25"/>
      <c r="K3564" s="250"/>
      <c r="L3564" s="31"/>
      <c r="M3564" s="9"/>
      <c r="N3564" s="11" t="s">
        <v>25</v>
      </c>
      <c r="O3564" s="39"/>
      <c r="P3564" s="47"/>
      <c r="Q3564" s="13"/>
      <c r="R3564" s="248">
        <f t="shared" si="550"/>
        <v>0</v>
      </c>
      <c r="S3564" s="248">
        <f t="shared" si="551"/>
        <v>0</v>
      </c>
      <c r="T3564" s="248">
        <f t="shared" si="552"/>
        <v>0</v>
      </c>
      <c r="U3564" s="248">
        <f t="shared" si="553"/>
        <v>0</v>
      </c>
      <c r="V3564" s="13"/>
      <c r="W3564" s="7"/>
      <c r="AT3564" s="130"/>
      <c r="BF3564" s="33">
        <f t="shared" si="559"/>
        <v>41242</v>
      </c>
      <c r="BG3564" s="34">
        <f t="shared" si="554"/>
        <v>82.88000000000001</v>
      </c>
      <c r="BH3564" s="32">
        <f t="shared" si="555"/>
        <v>1</v>
      </c>
      <c r="BI3564" s="32">
        <f t="shared" si="556"/>
        <v>0</v>
      </c>
      <c r="BJ3564" s="69">
        <f t="shared" si="557"/>
        <v>0</v>
      </c>
      <c r="BK3564" s="158" t="str">
        <f t="shared" si="558"/>
        <v/>
      </c>
    </row>
    <row r="3565" spans="1:63" ht="12" customHeight="1" x14ac:dyDescent="0.2">
      <c r="A3565" s="8"/>
      <c r="B3565" s="7"/>
      <c r="C3565" s="7"/>
      <c r="D3565" s="7"/>
      <c r="E3565" s="7"/>
      <c r="F3565" s="7"/>
      <c r="G3565" s="7"/>
      <c r="H3565" s="7"/>
      <c r="I3565" s="10"/>
      <c r="J3565" s="25"/>
      <c r="K3565" s="250"/>
      <c r="L3565" s="31"/>
      <c r="M3565" s="9"/>
      <c r="N3565" s="11" t="s">
        <v>25</v>
      </c>
      <c r="O3565" s="39"/>
      <c r="P3565" s="47"/>
      <c r="Q3565" s="13"/>
      <c r="R3565" s="248">
        <f t="shared" si="550"/>
        <v>0</v>
      </c>
      <c r="S3565" s="248">
        <f t="shared" si="551"/>
        <v>0</v>
      </c>
      <c r="T3565" s="248">
        <f t="shared" si="552"/>
        <v>0</v>
      </c>
      <c r="U3565" s="248">
        <f t="shared" si="553"/>
        <v>0</v>
      </c>
      <c r="V3565" s="13"/>
      <c r="W3565" s="7"/>
      <c r="AT3565" s="130"/>
      <c r="BF3565" s="33">
        <f t="shared" si="559"/>
        <v>41242</v>
      </c>
      <c r="BG3565" s="34">
        <f t="shared" si="554"/>
        <v>82.88000000000001</v>
      </c>
      <c r="BH3565" s="32">
        <f t="shared" si="555"/>
        <v>1</v>
      </c>
      <c r="BI3565" s="32">
        <f t="shared" si="556"/>
        <v>0</v>
      </c>
      <c r="BJ3565" s="69">
        <f t="shared" si="557"/>
        <v>0</v>
      </c>
      <c r="BK3565" s="158" t="str">
        <f t="shared" si="558"/>
        <v/>
      </c>
    </row>
    <row r="3566" spans="1:63" ht="12" customHeight="1" x14ac:dyDescent="0.2">
      <c r="A3566" s="8"/>
      <c r="B3566" s="7"/>
      <c r="C3566" s="7"/>
      <c r="D3566" s="7"/>
      <c r="E3566" s="7"/>
      <c r="F3566" s="7"/>
      <c r="G3566" s="7"/>
      <c r="H3566" s="7"/>
      <c r="I3566" s="10"/>
      <c r="J3566" s="25"/>
      <c r="K3566" s="250"/>
      <c r="L3566" s="31"/>
      <c r="M3566" s="9"/>
      <c r="N3566" s="11" t="s">
        <v>25</v>
      </c>
      <c r="O3566" s="39"/>
      <c r="P3566" s="47"/>
      <c r="Q3566" s="13"/>
      <c r="R3566" s="248">
        <f t="shared" si="550"/>
        <v>0</v>
      </c>
      <c r="S3566" s="248">
        <f t="shared" si="551"/>
        <v>0</v>
      </c>
      <c r="T3566" s="248">
        <f t="shared" si="552"/>
        <v>0</v>
      </c>
      <c r="U3566" s="248">
        <f t="shared" si="553"/>
        <v>0</v>
      </c>
      <c r="V3566" s="13"/>
      <c r="W3566" s="7"/>
      <c r="AT3566" s="130"/>
      <c r="BF3566" s="33">
        <f t="shared" si="559"/>
        <v>41242</v>
      </c>
      <c r="BG3566" s="34">
        <f t="shared" si="554"/>
        <v>82.88000000000001</v>
      </c>
      <c r="BH3566" s="32">
        <f t="shared" si="555"/>
        <v>1</v>
      </c>
      <c r="BI3566" s="32">
        <f t="shared" si="556"/>
        <v>0</v>
      </c>
      <c r="BJ3566" s="69">
        <f t="shared" si="557"/>
        <v>0</v>
      </c>
      <c r="BK3566" s="158" t="str">
        <f t="shared" si="558"/>
        <v/>
      </c>
    </row>
    <row r="3567" spans="1:63" ht="12" customHeight="1" x14ac:dyDescent="0.2">
      <c r="A3567" s="8"/>
      <c r="B3567" s="7"/>
      <c r="C3567" s="7"/>
      <c r="D3567" s="7"/>
      <c r="E3567" s="7"/>
      <c r="F3567" s="7"/>
      <c r="G3567" s="7"/>
      <c r="H3567" s="7"/>
      <c r="I3567" s="10"/>
      <c r="J3567" s="25"/>
      <c r="K3567" s="250"/>
      <c r="L3567" s="31"/>
      <c r="M3567" s="9"/>
      <c r="N3567" s="11" t="s">
        <v>25</v>
      </c>
      <c r="O3567" s="39"/>
      <c r="P3567" s="47"/>
      <c r="Q3567" s="13"/>
      <c r="R3567" s="248">
        <f t="shared" si="550"/>
        <v>0</v>
      </c>
      <c r="S3567" s="248">
        <f t="shared" si="551"/>
        <v>0</v>
      </c>
      <c r="T3567" s="248">
        <f t="shared" si="552"/>
        <v>0</v>
      </c>
      <c r="U3567" s="248">
        <f t="shared" si="553"/>
        <v>0</v>
      </c>
      <c r="V3567" s="13"/>
      <c r="W3567" s="7"/>
      <c r="AT3567" s="130"/>
      <c r="BF3567" s="33">
        <f t="shared" si="559"/>
        <v>41242</v>
      </c>
      <c r="BG3567" s="34">
        <f t="shared" si="554"/>
        <v>82.88000000000001</v>
      </c>
      <c r="BH3567" s="32">
        <f t="shared" si="555"/>
        <v>1</v>
      </c>
      <c r="BI3567" s="32">
        <f t="shared" si="556"/>
        <v>0</v>
      </c>
      <c r="BJ3567" s="69">
        <f t="shared" si="557"/>
        <v>0</v>
      </c>
      <c r="BK3567" s="158" t="str">
        <f t="shared" si="558"/>
        <v/>
      </c>
    </row>
    <row r="3568" spans="1:63" ht="12" customHeight="1" x14ac:dyDescent="0.2">
      <c r="A3568" s="8"/>
      <c r="B3568" s="7"/>
      <c r="C3568" s="7"/>
      <c r="D3568" s="7"/>
      <c r="E3568" s="7"/>
      <c r="F3568" s="7"/>
      <c r="G3568" s="7"/>
      <c r="H3568" s="7"/>
      <c r="I3568" s="10"/>
      <c r="J3568" s="25"/>
      <c r="K3568" s="250"/>
      <c r="L3568" s="31"/>
      <c r="M3568" s="9"/>
      <c r="N3568" s="11" t="s">
        <v>25</v>
      </c>
      <c r="O3568" s="39"/>
      <c r="P3568" s="47"/>
      <c r="Q3568" s="13"/>
      <c r="R3568" s="248">
        <f t="shared" si="550"/>
        <v>0</v>
      </c>
      <c r="S3568" s="248">
        <f t="shared" si="551"/>
        <v>0</v>
      </c>
      <c r="T3568" s="248">
        <f t="shared" si="552"/>
        <v>0</v>
      </c>
      <c r="U3568" s="248">
        <f t="shared" si="553"/>
        <v>0</v>
      </c>
      <c r="V3568" s="13"/>
      <c r="W3568" s="7"/>
      <c r="AT3568" s="130"/>
      <c r="BF3568" s="33">
        <f t="shared" si="559"/>
        <v>41242</v>
      </c>
      <c r="BG3568" s="34">
        <f t="shared" si="554"/>
        <v>82.88000000000001</v>
      </c>
      <c r="BH3568" s="32">
        <f t="shared" si="555"/>
        <v>1</v>
      </c>
      <c r="BI3568" s="32">
        <f t="shared" si="556"/>
        <v>0</v>
      </c>
      <c r="BJ3568" s="69">
        <f t="shared" si="557"/>
        <v>0</v>
      </c>
      <c r="BK3568" s="158" t="str">
        <f t="shared" si="558"/>
        <v/>
      </c>
    </row>
    <row r="3569" spans="1:63" ht="12" customHeight="1" x14ac:dyDescent="0.2">
      <c r="A3569" s="8"/>
      <c r="B3569" s="7"/>
      <c r="C3569" s="7"/>
      <c r="D3569" s="7"/>
      <c r="E3569" s="7"/>
      <c r="F3569" s="7"/>
      <c r="G3569" s="7"/>
      <c r="H3569" s="7"/>
      <c r="I3569" s="10"/>
      <c r="J3569" s="25"/>
      <c r="K3569" s="250"/>
      <c r="L3569" s="31"/>
      <c r="M3569" s="9"/>
      <c r="N3569" s="11" t="s">
        <v>25</v>
      </c>
      <c r="O3569" s="39"/>
      <c r="P3569" s="47"/>
      <c r="Q3569" s="13"/>
      <c r="R3569" s="248">
        <f t="shared" si="550"/>
        <v>0</v>
      </c>
      <c r="S3569" s="248">
        <f t="shared" si="551"/>
        <v>0</v>
      </c>
      <c r="T3569" s="248">
        <f t="shared" si="552"/>
        <v>0</v>
      </c>
      <c r="U3569" s="248">
        <f t="shared" si="553"/>
        <v>0</v>
      </c>
      <c r="V3569" s="13"/>
      <c r="W3569" s="7"/>
      <c r="AT3569" s="130"/>
      <c r="BF3569" s="33">
        <f t="shared" si="559"/>
        <v>41242</v>
      </c>
      <c r="BG3569" s="34">
        <f t="shared" si="554"/>
        <v>82.88000000000001</v>
      </c>
      <c r="BH3569" s="32">
        <f t="shared" si="555"/>
        <v>1</v>
      </c>
      <c r="BI3569" s="32">
        <f t="shared" si="556"/>
        <v>0</v>
      </c>
      <c r="BJ3569" s="69">
        <f t="shared" si="557"/>
        <v>0</v>
      </c>
      <c r="BK3569" s="158" t="str">
        <f t="shared" si="558"/>
        <v/>
      </c>
    </row>
    <row r="3570" spans="1:63" ht="12" customHeight="1" x14ac:dyDescent="0.2">
      <c r="A3570" s="8"/>
      <c r="B3570" s="7"/>
      <c r="C3570" s="7"/>
      <c r="D3570" s="7"/>
      <c r="E3570" s="7"/>
      <c r="F3570" s="7"/>
      <c r="G3570" s="7"/>
      <c r="H3570" s="7"/>
      <c r="I3570" s="10"/>
      <c r="J3570" s="25"/>
      <c r="K3570" s="250"/>
      <c r="L3570" s="31"/>
      <c r="M3570" s="9"/>
      <c r="N3570" s="11" t="s">
        <v>25</v>
      </c>
      <c r="O3570" s="39"/>
      <c r="P3570" s="47"/>
      <c r="Q3570" s="13"/>
      <c r="R3570" s="248">
        <f t="shared" si="550"/>
        <v>0</v>
      </c>
      <c r="S3570" s="248">
        <f t="shared" si="551"/>
        <v>0</v>
      </c>
      <c r="T3570" s="248">
        <f t="shared" si="552"/>
        <v>0</v>
      </c>
      <c r="U3570" s="248">
        <f t="shared" si="553"/>
        <v>0</v>
      </c>
      <c r="V3570" s="13"/>
      <c r="W3570" s="7"/>
      <c r="AT3570" s="130"/>
      <c r="BF3570" s="33">
        <f t="shared" si="559"/>
        <v>41242</v>
      </c>
      <c r="BG3570" s="34">
        <f t="shared" si="554"/>
        <v>82.88000000000001</v>
      </c>
      <c r="BH3570" s="32">
        <f t="shared" si="555"/>
        <v>1</v>
      </c>
      <c r="BI3570" s="32">
        <f t="shared" si="556"/>
        <v>0</v>
      </c>
      <c r="BJ3570" s="69">
        <f t="shared" si="557"/>
        <v>0</v>
      </c>
      <c r="BK3570" s="158" t="str">
        <f t="shared" si="558"/>
        <v/>
      </c>
    </row>
    <row r="3571" spans="1:63" ht="12" customHeight="1" x14ac:dyDescent="0.2">
      <c r="A3571" s="8"/>
      <c r="B3571" s="7"/>
      <c r="C3571" s="7"/>
      <c r="D3571" s="7"/>
      <c r="E3571" s="7"/>
      <c r="F3571" s="7"/>
      <c r="G3571" s="7"/>
      <c r="H3571" s="7"/>
      <c r="I3571" s="10"/>
      <c r="J3571" s="25"/>
      <c r="K3571" s="250"/>
      <c r="L3571" s="31"/>
      <c r="M3571" s="9"/>
      <c r="N3571" s="11" t="s">
        <v>25</v>
      </c>
      <c r="O3571" s="39"/>
      <c r="P3571" s="47"/>
      <c r="Q3571" s="13"/>
      <c r="R3571" s="248">
        <f t="shared" si="550"/>
        <v>0</v>
      </c>
      <c r="S3571" s="248">
        <f t="shared" si="551"/>
        <v>0</v>
      </c>
      <c r="T3571" s="248">
        <f t="shared" si="552"/>
        <v>0</v>
      </c>
      <c r="U3571" s="248">
        <f t="shared" si="553"/>
        <v>0</v>
      </c>
      <c r="V3571" s="13"/>
      <c r="W3571" s="7"/>
      <c r="AT3571" s="130"/>
      <c r="BF3571" s="33">
        <f t="shared" si="559"/>
        <v>41242</v>
      </c>
      <c r="BG3571" s="34">
        <f t="shared" si="554"/>
        <v>82.88000000000001</v>
      </c>
      <c r="BH3571" s="32">
        <f t="shared" si="555"/>
        <v>1</v>
      </c>
      <c r="BI3571" s="32">
        <f t="shared" si="556"/>
        <v>0</v>
      </c>
      <c r="BJ3571" s="69">
        <f t="shared" si="557"/>
        <v>0</v>
      </c>
      <c r="BK3571" s="158" t="str">
        <f t="shared" si="558"/>
        <v/>
      </c>
    </row>
    <row r="3572" spans="1:63" ht="12" customHeight="1" x14ac:dyDescent="0.2">
      <c r="A3572" s="8"/>
      <c r="B3572" s="7"/>
      <c r="C3572" s="7"/>
      <c r="D3572" s="7"/>
      <c r="E3572" s="7"/>
      <c r="F3572" s="7"/>
      <c r="G3572" s="7"/>
      <c r="H3572" s="7"/>
      <c r="I3572" s="10"/>
      <c r="J3572" s="25"/>
      <c r="K3572" s="250"/>
      <c r="L3572" s="31"/>
      <c r="M3572" s="9"/>
      <c r="N3572" s="11" t="s">
        <v>25</v>
      </c>
      <c r="O3572" s="39"/>
      <c r="P3572" s="47"/>
      <c r="Q3572" s="13"/>
      <c r="R3572" s="248">
        <f t="shared" si="550"/>
        <v>0</v>
      </c>
      <c r="S3572" s="248">
        <f t="shared" si="551"/>
        <v>0</v>
      </c>
      <c r="T3572" s="248">
        <f t="shared" si="552"/>
        <v>0</v>
      </c>
      <c r="U3572" s="248">
        <f t="shared" si="553"/>
        <v>0</v>
      </c>
      <c r="V3572" s="13"/>
      <c r="W3572" s="7"/>
      <c r="AT3572" s="130"/>
      <c r="BF3572" s="33">
        <f t="shared" si="559"/>
        <v>41242</v>
      </c>
      <c r="BG3572" s="34">
        <f t="shared" si="554"/>
        <v>82.88000000000001</v>
      </c>
      <c r="BH3572" s="32">
        <f t="shared" si="555"/>
        <v>1</v>
      </c>
      <c r="BI3572" s="32">
        <f t="shared" si="556"/>
        <v>0</v>
      </c>
      <c r="BJ3572" s="69">
        <f t="shared" si="557"/>
        <v>0</v>
      </c>
      <c r="BK3572" s="158" t="str">
        <f t="shared" si="558"/>
        <v/>
      </c>
    </row>
    <row r="3573" spans="1:63" ht="12" customHeight="1" x14ac:dyDescent="0.2">
      <c r="A3573" s="8"/>
      <c r="B3573" s="7"/>
      <c r="C3573" s="7"/>
      <c r="D3573" s="7"/>
      <c r="E3573" s="7"/>
      <c r="F3573" s="7"/>
      <c r="G3573" s="7"/>
      <c r="H3573" s="7"/>
      <c r="I3573" s="10"/>
      <c r="J3573" s="25"/>
      <c r="K3573" s="250"/>
      <c r="L3573" s="31"/>
      <c r="M3573" s="9"/>
      <c r="N3573" s="11" t="s">
        <v>25</v>
      </c>
      <c r="O3573" s="39"/>
      <c r="P3573" s="47"/>
      <c r="Q3573" s="13"/>
      <c r="R3573" s="248">
        <f t="shared" si="550"/>
        <v>0</v>
      </c>
      <c r="S3573" s="248">
        <f t="shared" si="551"/>
        <v>0</v>
      </c>
      <c r="T3573" s="248">
        <f t="shared" si="552"/>
        <v>0</v>
      </c>
      <c r="U3573" s="248">
        <f t="shared" si="553"/>
        <v>0</v>
      </c>
      <c r="V3573" s="13"/>
      <c r="W3573" s="7"/>
      <c r="AT3573" s="130"/>
      <c r="BF3573" s="33">
        <f t="shared" si="559"/>
        <v>41242</v>
      </c>
      <c r="BG3573" s="34">
        <f t="shared" si="554"/>
        <v>82.88000000000001</v>
      </c>
      <c r="BH3573" s="32">
        <f t="shared" si="555"/>
        <v>1</v>
      </c>
      <c r="BI3573" s="32">
        <f t="shared" si="556"/>
        <v>0</v>
      </c>
      <c r="BJ3573" s="69">
        <f t="shared" si="557"/>
        <v>0</v>
      </c>
      <c r="BK3573" s="158" t="str">
        <f t="shared" si="558"/>
        <v/>
      </c>
    </row>
    <row r="3574" spans="1:63" ht="12" customHeight="1" x14ac:dyDescent="0.2">
      <c r="A3574" s="8"/>
      <c r="B3574" s="7"/>
      <c r="C3574" s="7"/>
      <c r="D3574" s="7"/>
      <c r="E3574" s="7"/>
      <c r="F3574" s="7"/>
      <c r="G3574" s="7"/>
      <c r="H3574" s="7"/>
      <c r="I3574" s="10"/>
      <c r="J3574" s="25"/>
      <c r="K3574" s="250"/>
      <c r="L3574" s="31"/>
      <c r="M3574" s="9"/>
      <c r="N3574" s="11" t="s">
        <v>25</v>
      </c>
      <c r="O3574" s="39"/>
      <c r="P3574" s="47"/>
      <c r="Q3574" s="13"/>
      <c r="R3574" s="248">
        <f t="shared" si="550"/>
        <v>0</v>
      </c>
      <c r="S3574" s="248">
        <f t="shared" si="551"/>
        <v>0</v>
      </c>
      <c r="T3574" s="248">
        <f t="shared" si="552"/>
        <v>0</v>
      </c>
      <c r="U3574" s="248">
        <f t="shared" si="553"/>
        <v>0</v>
      </c>
      <c r="V3574" s="13"/>
      <c r="W3574" s="7"/>
      <c r="AT3574" s="130"/>
      <c r="BF3574" s="33">
        <f t="shared" si="559"/>
        <v>41242</v>
      </c>
      <c r="BG3574" s="34">
        <f t="shared" si="554"/>
        <v>82.88000000000001</v>
      </c>
      <c r="BH3574" s="32">
        <f t="shared" si="555"/>
        <v>1</v>
      </c>
      <c r="BI3574" s="32">
        <f t="shared" si="556"/>
        <v>0</v>
      </c>
      <c r="BJ3574" s="69">
        <f t="shared" si="557"/>
        <v>0</v>
      </c>
      <c r="BK3574" s="158" t="str">
        <f t="shared" si="558"/>
        <v/>
      </c>
    </row>
    <row r="3575" spans="1:63" ht="12" customHeight="1" x14ac:dyDescent="0.2">
      <c r="A3575" s="8"/>
      <c r="B3575" s="7"/>
      <c r="C3575" s="7"/>
      <c r="D3575" s="7"/>
      <c r="E3575" s="7"/>
      <c r="F3575" s="7"/>
      <c r="G3575" s="7"/>
      <c r="H3575" s="7"/>
      <c r="I3575" s="10"/>
      <c r="J3575" s="25"/>
      <c r="K3575" s="250"/>
      <c r="L3575" s="31"/>
      <c r="M3575" s="9"/>
      <c r="N3575" s="11" t="s">
        <v>25</v>
      </c>
      <c r="O3575" s="39"/>
      <c r="P3575" s="47"/>
      <c r="Q3575" s="13"/>
      <c r="R3575" s="248">
        <f t="shared" si="550"/>
        <v>0</v>
      </c>
      <c r="S3575" s="248">
        <f t="shared" si="551"/>
        <v>0</v>
      </c>
      <c r="T3575" s="248">
        <f t="shared" si="552"/>
        <v>0</v>
      </c>
      <c r="U3575" s="248">
        <f t="shared" si="553"/>
        <v>0</v>
      </c>
      <c r="V3575" s="13"/>
      <c r="W3575" s="7"/>
      <c r="AT3575" s="130"/>
      <c r="BF3575" s="33">
        <f t="shared" si="559"/>
        <v>41242</v>
      </c>
      <c r="BG3575" s="34">
        <f t="shared" si="554"/>
        <v>82.88000000000001</v>
      </c>
      <c r="BH3575" s="32">
        <f t="shared" si="555"/>
        <v>1</v>
      </c>
      <c r="BI3575" s="32">
        <f t="shared" si="556"/>
        <v>0</v>
      </c>
      <c r="BJ3575" s="69">
        <f t="shared" si="557"/>
        <v>0</v>
      </c>
      <c r="BK3575" s="158" t="str">
        <f t="shared" si="558"/>
        <v/>
      </c>
    </row>
    <row r="3576" spans="1:63" ht="12" customHeight="1" x14ac:dyDescent="0.2">
      <c r="A3576" s="8"/>
      <c r="B3576" s="7"/>
      <c r="C3576" s="7"/>
      <c r="D3576" s="7"/>
      <c r="E3576" s="7"/>
      <c r="F3576" s="7"/>
      <c r="G3576" s="7"/>
      <c r="H3576" s="7"/>
      <c r="I3576" s="10"/>
      <c r="J3576" s="25"/>
      <c r="K3576" s="250"/>
      <c r="L3576" s="31"/>
      <c r="M3576" s="9"/>
      <c r="N3576" s="11" t="s">
        <v>25</v>
      </c>
      <c r="O3576" s="39"/>
      <c r="P3576" s="47"/>
      <c r="Q3576" s="13"/>
      <c r="R3576" s="248">
        <f t="shared" si="550"/>
        <v>0</v>
      </c>
      <c r="S3576" s="248">
        <f t="shared" si="551"/>
        <v>0</v>
      </c>
      <c r="T3576" s="248">
        <f t="shared" si="552"/>
        <v>0</v>
      </c>
      <c r="U3576" s="248">
        <f t="shared" si="553"/>
        <v>0</v>
      </c>
      <c r="V3576" s="13"/>
      <c r="W3576" s="7"/>
      <c r="AT3576" s="130"/>
      <c r="BF3576" s="33">
        <f t="shared" si="559"/>
        <v>41242</v>
      </c>
      <c r="BG3576" s="34">
        <f t="shared" si="554"/>
        <v>82.88000000000001</v>
      </c>
      <c r="BH3576" s="32">
        <f t="shared" si="555"/>
        <v>1</v>
      </c>
      <c r="BI3576" s="32">
        <f t="shared" si="556"/>
        <v>0</v>
      </c>
      <c r="BJ3576" s="69">
        <f t="shared" si="557"/>
        <v>0</v>
      </c>
      <c r="BK3576" s="158" t="str">
        <f t="shared" si="558"/>
        <v/>
      </c>
    </row>
    <row r="3577" spans="1:63" ht="12" customHeight="1" x14ac:dyDescent="0.2">
      <c r="A3577" s="8"/>
      <c r="B3577" s="7"/>
      <c r="C3577" s="7"/>
      <c r="D3577" s="7"/>
      <c r="E3577" s="7"/>
      <c r="F3577" s="7"/>
      <c r="G3577" s="7"/>
      <c r="H3577" s="7"/>
      <c r="I3577" s="10"/>
      <c r="J3577" s="25"/>
      <c r="K3577" s="250"/>
      <c r="L3577" s="31"/>
      <c r="M3577" s="9"/>
      <c r="N3577" s="11" t="s">
        <v>25</v>
      </c>
      <c r="O3577" s="39"/>
      <c r="P3577" s="47"/>
      <c r="Q3577" s="13"/>
      <c r="R3577" s="248">
        <f t="shared" si="550"/>
        <v>0</v>
      </c>
      <c r="S3577" s="248">
        <f t="shared" si="551"/>
        <v>0</v>
      </c>
      <c r="T3577" s="248">
        <f t="shared" si="552"/>
        <v>0</v>
      </c>
      <c r="U3577" s="248">
        <f t="shared" si="553"/>
        <v>0</v>
      </c>
      <c r="V3577" s="13"/>
      <c r="W3577" s="7"/>
      <c r="AT3577" s="130"/>
      <c r="BF3577" s="33">
        <f t="shared" si="559"/>
        <v>41242</v>
      </c>
      <c r="BG3577" s="34">
        <f t="shared" si="554"/>
        <v>82.88000000000001</v>
      </c>
      <c r="BH3577" s="32">
        <f t="shared" si="555"/>
        <v>1</v>
      </c>
      <c r="BI3577" s="32">
        <f t="shared" si="556"/>
        <v>0</v>
      </c>
      <c r="BJ3577" s="69">
        <f t="shared" si="557"/>
        <v>0</v>
      </c>
      <c r="BK3577" s="158" t="str">
        <f t="shared" si="558"/>
        <v/>
      </c>
    </row>
    <row r="3578" spans="1:63" ht="12" customHeight="1" x14ac:dyDescent="0.2">
      <c r="A3578" s="8"/>
      <c r="B3578" s="7"/>
      <c r="C3578" s="7"/>
      <c r="D3578" s="7"/>
      <c r="E3578" s="7"/>
      <c r="F3578" s="7"/>
      <c r="G3578" s="7"/>
      <c r="H3578" s="7"/>
      <c r="I3578" s="10"/>
      <c r="J3578" s="25"/>
      <c r="K3578" s="250"/>
      <c r="L3578" s="31"/>
      <c r="M3578" s="9"/>
      <c r="N3578" s="11" t="s">
        <v>25</v>
      </c>
      <c r="O3578" s="39"/>
      <c r="P3578" s="47"/>
      <c r="Q3578" s="13"/>
      <c r="R3578" s="248">
        <f t="shared" si="550"/>
        <v>0</v>
      </c>
      <c r="S3578" s="248">
        <f t="shared" si="551"/>
        <v>0</v>
      </c>
      <c r="T3578" s="248">
        <f t="shared" si="552"/>
        <v>0</v>
      </c>
      <c r="U3578" s="248">
        <f t="shared" si="553"/>
        <v>0</v>
      </c>
      <c r="V3578" s="13"/>
      <c r="W3578" s="7"/>
      <c r="AT3578" s="130"/>
      <c r="BF3578" s="33">
        <f t="shared" si="559"/>
        <v>41242</v>
      </c>
      <c r="BG3578" s="34">
        <f t="shared" si="554"/>
        <v>82.88000000000001</v>
      </c>
      <c r="BH3578" s="32">
        <f t="shared" si="555"/>
        <v>1</v>
      </c>
      <c r="BI3578" s="32">
        <f t="shared" si="556"/>
        <v>0</v>
      </c>
      <c r="BJ3578" s="69">
        <f t="shared" si="557"/>
        <v>0</v>
      </c>
      <c r="BK3578" s="158" t="str">
        <f t="shared" si="558"/>
        <v/>
      </c>
    </row>
    <row r="3579" spans="1:63" ht="12" customHeight="1" x14ac:dyDescent="0.2">
      <c r="A3579" s="8"/>
      <c r="B3579" s="7"/>
      <c r="C3579" s="7"/>
      <c r="D3579" s="7"/>
      <c r="E3579" s="7"/>
      <c r="F3579" s="7"/>
      <c r="G3579" s="7"/>
      <c r="H3579" s="7"/>
      <c r="I3579" s="10"/>
      <c r="J3579" s="25"/>
      <c r="K3579" s="250"/>
      <c r="L3579" s="31"/>
      <c r="M3579" s="9"/>
      <c r="N3579" s="11" t="s">
        <v>25</v>
      </c>
      <c r="O3579" s="39"/>
      <c r="P3579" s="47"/>
      <c r="Q3579" s="13"/>
      <c r="R3579" s="248">
        <f t="shared" si="550"/>
        <v>0</v>
      </c>
      <c r="S3579" s="248">
        <f t="shared" si="551"/>
        <v>0</v>
      </c>
      <c r="T3579" s="248">
        <f t="shared" si="552"/>
        <v>0</v>
      </c>
      <c r="U3579" s="248">
        <f t="shared" si="553"/>
        <v>0</v>
      </c>
      <c r="V3579" s="13"/>
      <c r="W3579" s="7"/>
      <c r="AT3579" s="130"/>
      <c r="BF3579" s="33">
        <f t="shared" si="559"/>
        <v>41242</v>
      </c>
      <c r="BG3579" s="34">
        <f t="shared" si="554"/>
        <v>82.88000000000001</v>
      </c>
      <c r="BH3579" s="32">
        <f t="shared" si="555"/>
        <v>1</v>
      </c>
      <c r="BI3579" s="32">
        <f t="shared" si="556"/>
        <v>0</v>
      </c>
      <c r="BJ3579" s="69">
        <f t="shared" si="557"/>
        <v>0</v>
      </c>
      <c r="BK3579" s="158" t="str">
        <f t="shared" si="558"/>
        <v/>
      </c>
    </row>
    <row r="3580" spans="1:63" ht="12" customHeight="1" x14ac:dyDescent="0.2">
      <c r="A3580" s="8"/>
      <c r="B3580" s="7"/>
      <c r="C3580" s="7"/>
      <c r="D3580" s="7"/>
      <c r="E3580" s="7"/>
      <c r="F3580" s="7"/>
      <c r="G3580" s="7"/>
      <c r="H3580" s="7"/>
      <c r="I3580" s="10"/>
      <c r="J3580" s="25"/>
      <c r="K3580" s="250"/>
      <c r="L3580" s="31"/>
      <c r="M3580" s="9"/>
      <c r="N3580" s="11" t="s">
        <v>25</v>
      </c>
      <c r="O3580" s="39"/>
      <c r="P3580" s="47"/>
      <c r="Q3580" s="13"/>
      <c r="R3580" s="248">
        <f t="shared" si="550"/>
        <v>0</v>
      </c>
      <c r="S3580" s="248">
        <f t="shared" si="551"/>
        <v>0</v>
      </c>
      <c r="T3580" s="248">
        <f t="shared" si="552"/>
        <v>0</v>
      </c>
      <c r="U3580" s="248">
        <f t="shared" si="553"/>
        <v>0</v>
      </c>
      <c r="V3580" s="13"/>
      <c r="W3580" s="7"/>
      <c r="AT3580" s="130"/>
      <c r="BF3580" s="33">
        <f t="shared" si="559"/>
        <v>41242</v>
      </c>
      <c r="BG3580" s="34">
        <f t="shared" si="554"/>
        <v>82.88000000000001</v>
      </c>
      <c r="BH3580" s="32">
        <f t="shared" si="555"/>
        <v>1</v>
      </c>
      <c r="BI3580" s="32">
        <f t="shared" si="556"/>
        <v>0</v>
      </c>
      <c r="BJ3580" s="69">
        <f t="shared" si="557"/>
        <v>0</v>
      </c>
      <c r="BK3580" s="158" t="str">
        <f t="shared" si="558"/>
        <v/>
      </c>
    </row>
    <row r="3581" spans="1:63" ht="12" customHeight="1" x14ac:dyDescent="0.2">
      <c r="A3581" s="8"/>
      <c r="B3581" s="7"/>
      <c r="C3581" s="7"/>
      <c r="D3581" s="7"/>
      <c r="E3581" s="7"/>
      <c r="F3581" s="7"/>
      <c r="G3581" s="7"/>
      <c r="H3581" s="7"/>
      <c r="I3581" s="10"/>
      <c r="J3581" s="25"/>
      <c r="K3581" s="250"/>
      <c r="L3581" s="31"/>
      <c r="M3581" s="9"/>
      <c r="N3581" s="11" t="s">
        <v>25</v>
      </c>
      <c r="O3581" s="39"/>
      <c r="P3581" s="47"/>
      <c r="Q3581" s="13"/>
      <c r="R3581" s="248">
        <f t="shared" si="550"/>
        <v>0</v>
      </c>
      <c r="S3581" s="248">
        <f t="shared" si="551"/>
        <v>0</v>
      </c>
      <c r="T3581" s="248">
        <f t="shared" si="552"/>
        <v>0</v>
      </c>
      <c r="U3581" s="248">
        <f t="shared" si="553"/>
        <v>0</v>
      </c>
      <c r="V3581" s="13"/>
      <c r="W3581" s="7"/>
      <c r="AT3581" s="130"/>
      <c r="BF3581" s="33">
        <f t="shared" si="559"/>
        <v>41242</v>
      </c>
      <c r="BG3581" s="34">
        <f t="shared" si="554"/>
        <v>82.88000000000001</v>
      </c>
      <c r="BH3581" s="32">
        <f t="shared" si="555"/>
        <v>1</v>
      </c>
      <c r="BI3581" s="32">
        <f t="shared" si="556"/>
        <v>0</v>
      </c>
      <c r="BJ3581" s="69">
        <f t="shared" si="557"/>
        <v>0</v>
      </c>
      <c r="BK3581" s="158" t="str">
        <f t="shared" si="558"/>
        <v/>
      </c>
    </row>
    <row r="3582" spans="1:63" ht="12" customHeight="1" x14ac:dyDescent="0.2">
      <c r="A3582" s="8"/>
      <c r="B3582" s="7"/>
      <c r="C3582" s="7"/>
      <c r="D3582" s="7"/>
      <c r="E3582" s="7"/>
      <c r="F3582" s="7"/>
      <c r="G3582" s="7"/>
      <c r="H3582" s="7"/>
      <c r="I3582" s="10"/>
      <c r="J3582" s="25"/>
      <c r="K3582" s="250"/>
      <c r="L3582" s="31"/>
      <c r="M3582" s="9"/>
      <c r="N3582" s="11" t="s">
        <v>25</v>
      </c>
      <c r="O3582" s="39"/>
      <c r="P3582" s="47"/>
      <c r="Q3582" s="13"/>
      <c r="R3582" s="248">
        <f t="shared" si="550"/>
        <v>0</v>
      </c>
      <c r="S3582" s="248">
        <f t="shared" si="551"/>
        <v>0</v>
      </c>
      <c r="T3582" s="248">
        <f t="shared" si="552"/>
        <v>0</v>
      </c>
      <c r="U3582" s="248">
        <f t="shared" si="553"/>
        <v>0</v>
      </c>
      <c r="V3582" s="13"/>
      <c r="W3582" s="7"/>
      <c r="AT3582" s="130"/>
      <c r="BF3582" s="33">
        <f t="shared" si="559"/>
        <v>41242</v>
      </c>
      <c r="BG3582" s="34">
        <f t="shared" si="554"/>
        <v>82.88000000000001</v>
      </c>
      <c r="BH3582" s="32">
        <f t="shared" si="555"/>
        <v>1</v>
      </c>
      <c r="BI3582" s="32">
        <f t="shared" si="556"/>
        <v>0</v>
      </c>
      <c r="BJ3582" s="69">
        <f t="shared" si="557"/>
        <v>0</v>
      </c>
      <c r="BK3582" s="158" t="str">
        <f t="shared" si="558"/>
        <v/>
      </c>
    </row>
    <row r="3583" spans="1:63" ht="12" customHeight="1" x14ac:dyDescent="0.2">
      <c r="A3583" s="8"/>
      <c r="B3583" s="7"/>
      <c r="C3583" s="7"/>
      <c r="D3583" s="7"/>
      <c r="E3583" s="7"/>
      <c r="F3583" s="7"/>
      <c r="G3583" s="7"/>
      <c r="H3583" s="7"/>
      <c r="I3583" s="10"/>
      <c r="J3583" s="25"/>
      <c r="K3583" s="250"/>
      <c r="L3583" s="31"/>
      <c r="M3583" s="9"/>
      <c r="N3583" s="11" t="s">
        <v>25</v>
      </c>
      <c r="O3583" s="39"/>
      <c r="P3583" s="47"/>
      <c r="Q3583" s="13"/>
      <c r="R3583" s="248">
        <f t="shared" si="550"/>
        <v>0</v>
      </c>
      <c r="S3583" s="248">
        <f t="shared" si="551"/>
        <v>0</v>
      </c>
      <c r="T3583" s="248">
        <f t="shared" si="552"/>
        <v>0</v>
      </c>
      <c r="U3583" s="248">
        <f t="shared" si="553"/>
        <v>0</v>
      </c>
      <c r="V3583" s="13"/>
      <c r="W3583" s="7"/>
      <c r="AT3583" s="130"/>
      <c r="BF3583" s="33">
        <f t="shared" si="559"/>
        <v>41242</v>
      </c>
      <c r="BG3583" s="34">
        <f t="shared" si="554"/>
        <v>82.88000000000001</v>
      </c>
      <c r="BH3583" s="32">
        <f t="shared" si="555"/>
        <v>1</v>
      </c>
      <c r="BI3583" s="32">
        <f t="shared" si="556"/>
        <v>0</v>
      </c>
      <c r="BJ3583" s="69">
        <f t="shared" si="557"/>
        <v>0</v>
      </c>
      <c r="BK3583" s="158" t="str">
        <f t="shared" si="558"/>
        <v/>
      </c>
    </row>
    <row r="3584" spans="1:63" ht="12" customHeight="1" x14ac:dyDescent="0.2">
      <c r="A3584" s="8"/>
      <c r="B3584" s="7"/>
      <c r="C3584" s="7"/>
      <c r="D3584" s="7"/>
      <c r="E3584" s="7"/>
      <c r="F3584" s="7"/>
      <c r="G3584" s="7"/>
      <c r="H3584" s="7"/>
      <c r="I3584" s="10"/>
      <c r="J3584" s="25"/>
      <c r="K3584" s="250"/>
      <c r="L3584" s="31"/>
      <c r="M3584" s="9"/>
      <c r="N3584" s="11" t="s">
        <v>25</v>
      </c>
      <c r="O3584" s="39"/>
      <c r="P3584" s="47"/>
      <c r="Q3584" s="13"/>
      <c r="R3584" s="248">
        <f t="shared" si="550"/>
        <v>0</v>
      </c>
      <c r="S3584" s="248">
        <f t="shared" si="551"/>
        <v>0</v>
      </c>
      <c r="T3584" s="248">
        <f t="shared" si="552"/>
        <v>0</v>
      </c>
      <c r="U3584" s="248">
        <f t="shared" si="553"/>
        <v>0</v>
      </c>
      <c r="V3584" s="13"/>
      <c r="W3584" s="7"/>
      <c r="AT3584" s="130"/>
      <c r="BF3584" s="33">
        <f t="shared" si="559"/>
        <v>41242</v>
      </c>
      <c r="BG3584" s="34">
        <f t="shared" si="554"/>
        <v>82.88000000000001</v>
      </c>
      <c r="BH3584" s="32">
        <f t="shared" si="555"/>
        <v>1</v>
      </c>
      <c r="BI3584" s="32">
        <f t="shared" si="556"/>
        <v>0</v>
      </c>
      <c r="BJ3584" s="69">
        <f t="shared" si="557"/>
        <v>0</v>
      </c>
      <c r="BK3584" s="158" t="str">
        <f t="shared" si="558"/>
        <v/>
      </c>
    </row>
    <row r="3585" spans="1:63" ht="12" customHeight="1" x14ac:dyDescent="0.2">
      <c r="A3585" s="8"/>
      <c r="B3585" s="7"/>
      <c r="C3585" s="7"/>
      <c r="D3585" s="7"/>
      <c r="E3585" s="7"/>
      <c r="F3585" s="7"/>
      <c r="G3585" s="7"/>
      <c r="H3585" s="7"/>
      <c r="I3585" s="10"/>
      <c r="J3585" s="25"/>
      <c r="K3585" s="250"/>
      <c r="L3585" s="31"/>
      <c r="M3585" s="9"/>
      <c r="N3585" s="11" t="s">
        <v>25</v>
      </c>
      <c r="O3585" s="39"/>
      <c r="P3585" s="47"/>
      <c r="Q3585" s="13"/>
      <c r="R3585" s="248">
        <f t="shared" si="550"/>
        <v>0</v>
      </c>
      <c r="S3585" s="248">
        <f t="shared" si="551"/>
        <v>0</v>
      </c>
      <c r="T3585" s="248">
        <f t="shared" si="552"/>
        <v>0</v>
      </c>
      <c r="U3585" s="248">
        <f t="shared" si="553"/>
        <v>0</v>
      </c>
      <c r="V3585" s="13"/>
      <c r="W3585" s="7"/>
      <c r="AT3585" s="130"/>
      <c r="BF3585" s="33">
        <f t="shared" si="559"/>
        <v>41242</v>
      </c>
      <c r="BG3585" s="34">
        <f t="shared" si="554"/>
        <v>82.88000000000001</v>
      </c>
      <c r="BH3585" s="32">
        <f t="shared" si="555"/>
        <v>1</v>
      </c>
      <c r="BI3585" s="32">
        <f t="shared" si="556"/>
        <v>0</v>
      </c>
      <c r="BJ3585" s="69">
        <f t="shared" si="557"/>
        <v>0</v>
      </c>
      <c r="BK3585" s="158" t="str">
        <f t="shared" si="558"/>
        <v/>
      </c>
    </row>
    <row r="3586" spans="1:63" ht="12" customHeight="1" x14ac:dyDescent="0.2">
      <c r="A3586" s="8"/>
      <c r="B3586" s="7"/>
      <c r="C3586" s="7"/>
      <c r="D3586" s="7"/>
      <c r="E3586" s="7"/>
      <c r="F3586" s="7"/>
      <c r="G3586" s="7"/>
      <c r="H3586" s="7"/>
      <c r="I3586" s="10"/>
      <c r="J3586" s="25"/>
      <c r="K3586" s="250"/>
      <c r="L3586" s="31"/>
      <c r="M3586" s="9"/>
      <c r="N3586" s="11" t="s">
        <v>25</v>
      </c>
      <c r="O3586" s="39"/>
      <c r="P3586" s="47"/>
      <c r="Q3586" s="13"/>
      <c r="R3586" s="248">
        <f t="shared" si="550"/>
        <v>0</v>
      </c>
      <c r="S3586" s="248">
        <f t="shared" si="551"/>
        <v>0</v>
      </c>
      <c r="T3586" s="248">
        <f t="shared" si="552"/>
        <v>0</v>
      </c>
      <c r="U3586" s="248">
        <f t="shared" si="553"/>
        <v>0</v>
      </c>
      <c r="V3586" s="13"/>
      <c r="W3586" s="7"/>
      <c r="AT3586" s="130"/>
      <c r="BF3586" s="33">
        <f t="shared" si="559"/>
        <v>41242</v>
      </c>
      <c r="BG3586" s="34">
        <f t="shared" si="554"/>
        <v>82.88000000000001</v>
      </c>
      <c r="BH3586" s="32">
        <f t="shared" si="555"/>
        <v>1</v>
      </c>
      <c r="BI3586" s="32">
        <f t="shared" si="556"/>
        <v>0</v>
      </c>
      <c r="BJ3586" s="69">
        <f t="shared" si="557"/>
        <v>0</v>
      </c>
      <c r="BK3586" s="158" t="str">
        <f t="shared" si="558"/>
        <v/>
      </c>
    </row>
    <row r="3587" spans="1:63" ht="12" customHeight="1" x14ac:dyDescent="0.2">
      <c r="A3587" s="8"/>
      <c r="B3587" s="7"/>
      <c r="C3587" s="7"/>
      <c r="D3587" s="7"/>
      <c r="E3587" s="7"/>
      <c r="F3587" s="7"/>
      <c r="G3587" s="7"/>
      <c r="H3587" s="7"/>
      <c r="I3587" s="10"/>
      <c r="J3587" s="25"/>
      <c r="K3587" s="250"/>
      <c r="L3587" s="31"/>
      <c r="M3587" s="9"/>
      <c r="N3587" s="11" t="s">
        <v>25</v>
      </c>
      <c r="O3587" s="39"/>
      <c r="P3587" s="47"/>
      <c r="Q3587" s="13"/>
      <c r="R3587" s="248">
        <f t="shared" si="550"/>
        <v>0</v>
      </c>
      <c r="S3587" s="248">
        <f t="shared" si="551"/>
        <v>0</v>
      </c>
      <c r="T3587" s="248">
        <f t="shared" si="552"/>
        <v>0</v>
      </c>
      <c r="U3587" s="248">
        <f t="shared" si="553"/>
        <v>0</v>
      </c>
      <c r="V3587" s="13"/>
      <c r="W3587" s="7"/>
      <c r="AT3587" s="130"/>
      <c r="BF3587" s="33">
        <f t="shared" si="559"/>
        <v>41242</v>
      </c>
      <c r="BG3587" s="34">
        <f t="shared" si="554"/>
        <v>82.88000000000001</v>
      </c>
      <c r="BH3587" s="32">
        <f t="shared" si="555"/>
        <v>1</v>
      </c>
      <c r="BI3587" s="32">
        <f t="shared" si="556"/>
        <v>0</v>
      </c>
      <c r="BJ3587" s="69">
        <f t="shared" si="557"/>
        <v>0</v>
      </c>
      <c r="BK3587" s="158" t="str">
        <f t="shared" si="558"/>
        <v/>
      </c>
    </row>
    <row r="3588" spans="1:63" ht="12" customHeight="1" x14ac:dyDescent="0.2">
      <c r="A3588" s="8"/>
      <c r="B3588" s="7"/>
      <c r="C3588" s="7"/>
      <c r="D3588" s="7"/>
      <c r="E3588" s="7"/>
      <c r="F3588" s="7"/>
      <c r="G3588" s="7"/>
      <c r="H3588" s="7"/>
      <c r="I3588" s="10"/>
      <c r="J3588" s="25"/>
      <c r="K3588" s="250"/>
      <c r="L3588" s="31"/>
      <c r="M3588" s="9"/>
      <c r="N3588" s="11" t="s">
        <v>25</v>
      </c>
      <c r="O3588" s="39"/>
      <c r="P3588" s="47"/>
      <c r="Q3588" s="13"/>
      <c r="R3588" s="248">
        <f t="shared" si="550"/>
        <v>0</v>
      </c>
      <c r="S3588" s="248">
        <f t="shared" si="551"/>
        <v>0</v>
      </c>
      <c r="T3588" s="248">
        <f t="shared" si="552"/>
        <v>0</v>
      </c>
      <c r="U3588" s="248">
        <f t="shared" si="553"/>
        <v>0</v>
      </c>
      <c r="V3588" s="13"/>
      <c r="W3588" s="7"/>
      <c r="AT3588" s="130"/>
      <c r="BF3588" s="33">
        <f t="shared" si="559"/>
        <v>41242</v>
      </c>
      <c r="BG3588" s="34">
        <f t="shared" si="554"/>
        <v>82.88000000000001</v>
      </c>
      <c r="BH3588" s="32">
        <f t="shared" si="555"/>
        <v>1</v>
      </c>
      <c r="BI3588" s="32">
        <f t="shared" si="556"/>
        <v>0</v>
      </c>
      <c r="BJ3588" s="69">
        <f t="shared" si="557"/>
        <v>0</v>
      </c>
      <c r="BK3588" s="158" t="str">
        <f t="shared" si="558"/>
        <v/>
      </c>
    </row>
    <row r="3589" spans="1:63" ht="12" customHeight="1" x14ac:dyDescent="0.2">
      <c r="A3589" s="8"/>
      <c r="B3589" s="7"/>
      <c r="C3589" s="7"/>
      <c r="D3589" s="7"/>
      <c r="E3589" s="7"/>
      <c r="F3589" s="7"/>
      <c r="G3589" s="7"/>
      <c r="H3589" s="7"/>
      <c r="I3589" s="10"/>
      <c r="J3589" s="25"/>
      <c r="K3589" s="250"/>
      <c r="L3589" s="31"/>
      <c r="M3589" s="9"/>
      <c r="N3589" s="11" t="s">
        <v>25</v>
      </c>
      <c r="O3589" s="39"/>
      <c r="P3589" s="47"/>
      <c r="Q3589" s="13"/>
      <c r="R3589" s="248">
        <f t="shared" si="550"/>
        <v>0</v>
      </c>
      <c r="S3589" s="248">
        <f t="shared" si="551"/>
        <v>0</v>
      </c>
      <c r="T3589" s="248">
        <f t="shared" si="552"/>
        <v>0</v>
      </c>
      <c r="U3589" s="248">
        <f t="shared" si="553"/>
        <v>0</v>
      </c>
      <c r="V3589" s="13"/>
      <c r="W3589" s="7"/>
      <c r="AT3589" s="130"/>
      <c r="BF3589" s="33">
        <f t="shared" si="559"/>
        <v>41242</v>
      </c>
      <c r="BG3589" s="34">
        <f t="shared" si="554"/>
        <v>82.88000000000001</v>
      </c>
      <c r="BH3589" s="32">
        <f t="shared" si="555"/>
        <v>1</v>
      </c>
      <c r="BI3589" s="32">
        <f t="shared" si="556"/>
        <v>0</v>
      </c>
      <c r="BJ3589" s="69">
        <f t="shared" si="557"/>
        <v>0</v>
      </c>
      <c r="BK3589" s="158" t="str">
        <f t="shared" si="558"/>
        <v/>
      </c>
    </row>
    <row r="3590" spans="1:63" ht="12" customHeight="1" x14ac:dyDescent="0.2">
      <c r="A3590" s="8"/>
      <c r="B3590" s="7"/>
      <c r="C3590" s="7"/>
      <c r="D3590" s="7"/>
      <c r="E3590" s="7"/>
      <c r="F3590" s="7"/>
      <c r="G3590" s="7"/>
      <c r="H3590" s="7"/>
      <c r="I3590" s="10"/>
      <c r="J3590" s="25"/>
      <c r="K3590" s="250"/>
      <c r="L3590" s="31"/>
      <c r="M3590" s="9"/>
      <c r="N3590" s="11" t="s">
        <v>25</v>
      </c>
      <c r="O3590" s="39"/>
      <c r="P3590" s="47"/>
      <c r="Q3590" s="13"/>
      <c r="R3590" s="248">
        <f t="shared" si="550"/>
        <v>0</v>
      </c>
      <c r="S3590" s="248">
        <f t="shared" si="551"/>
        <v>0</v>
      </c>
      <c r="T3590" s="248">
        <f t="shared" si="552"/>
        <v>0</v>
      </c>
      <c r="U3590" s="248">
        <f t="shared" si="553"/>
        <v>0</v>
      </c>
      <c r="V3590" s="13"/>
      <c r="W3590" s="7"/>
      <c r="AT3590" s="130"/>
      <c r="BF3590" s="33">
        <f t="shared" si="559"/>
        <v>41242</v>
      </c>
      <c r="BG3590" s="34">
        <f t="shared" si="554"/>
        <v>82.88000000000001</v>
      </c>
      <c r="BH3590" s="32">
        <f t="shared" si="555"/>
        <v>1</v>
      </c>
      <c r="BI3590" s="32">
        <f t="shared" si="556"/>
        <v>0</v>
      </c>
      <c r="BJ3590" s="69">
        <f t="shared" si="557"/>
        <v>0</v>
      </c>
      <c r="BK3590" s="158" t="str">
        <f t="shared" si="558"/>
        <v/>
      </c>
    </row>
    <row r="3591" spans="1:63" ht="12" customHeight="1" x14ac:dyDescent="0.2">
      <c r="A3591" s="8"/>
      <c r="B3591" s="7"/>
      <c r="C3591" s="7"/>
      <c r="D3591" s="7"/>
      <c r="E3591" s="7"/>
      <c r="F3591" s="7"/>
      <c r="G3591" s="7"/>
      <c r="H3591" s="7"/>
      <c r="I3591" s="10"/>
      <c r="J3591" s="25"/>
      <c r="K3591" s="250"/>
      <c r="L3591" s="31"/>
      <c r="M3591" s="9"/>
      <c r="N3591" s="11" t="s">
        <v>25</v>
      </c>
      <c r="O3591" s="39"/>
      <c r="P3591" s="47"/>
      <c r="Q3591" s="13"/>
      <c r="R3591" s="248">
        <f t="shared" si="550"/>
        <v>0</v>
      </c>
      <c r="S3591" s="248">
        <f t="shared" si="551"/>
        <v>0</v>
      </c>
      <c r="T3591" s="248">
        <f t="shared" si="552"/>
        <v>0</v>
      </c>
      <c r="U3591" s="248">
        <f t="shared" si="553"/>
        <v>0</v>
      </c>
      <c r="V3591" s="13"/>
      <c r="W3591" s="7"/>
      <c r="AT3591" s="130"/>
      <c r="BF3591" s="33">
        <f t="shared" si="559"/>
        <v>41242</v>
      </c>
      <c r="BG3591" s="34">
        <f t="shared" si="554"/>
        <v>82.88000000000001</v>
      </c>
      <c r="BH3591" s="32">
        <f t="shared" si="555"/>
        <v>1</v>
      </c>
      <c r="BI3591" s="32">
        <f t="shared" si="556"/>
        <v>0</v>
      </c>
      <c r="BJ3591" s="69">
        <f t="shared" si="557"/>
        <v>0</v>
      </c>
      <c r="BK3591" s="158" t="str">
        <f t="shared" si="558"/>
        <v/>
      </c>
    </row>
    <row r="3592" spans="1:63" ht="12" customHeight="1" x14ac:dyDescent="0.2">
      <c r="A3592" s="8"/>
      <c r="B3592" s="7"/>
      <c r="C3592" s="7"/>
      <c r="D3592" s="7"/>
      <c r="E3592" s="7"/>
      <c r="F3592" s="7"/>
      <c r="G3592" s="7"/>
      <c r="H3592" s="7"/>
      <c r="I3592" s="10"/>
      <c r="J3592" s="25"/>
      <c r="K3592" s="250"/>
      <c r="L3592" s="31"/>
      <c r="M3592" s="9"/>
      <c r="N3592" s="11" t="s">
        <v>25</v>
      </c>
      <c r="O3592" s="39"/>
      <c r="P3592" s="47"/>
      <c r="Q3592" s="13"/>
      <c r="R3592" s="248">
        <f t="shared" si="550"/>
        <v>0</v>
      </c>
      <c r="S3592" s="248">
        <f t="shared" si="551"/>
        <v>0</v>
      </c>
      <c r="T3592" s="248">
        <f t="shared" si="552"/>
        <v>0</v>
      </c>
      <c r="U3592" s="248">
        <f t="shared" si="553"/>
        <v>0</v>
      </c>
      <c r="V3592" s="13"/>
      <c r="W3592" s="7"/>
      <c r="AT3592" s="130"/>
      <c r="BF3592" s="33">
        <f t="shared" si="559"/>
        <v>41242</v>
      </c>
      <c r="BG3592" s="34">
        <f t="shared" si="554"/>
        <v>82.88000000000001</v>
      </c>
      <c r="BH3592" s="32">
        <f t="shared" si="555"/>
        <v>1</v>
      </c>
      <c r="BI3592" s="32">
        <f t="shared" si="556"/>
        <v>0</v>
      </c>
      <c r="BJ3592" s="69">
        <f t="shared" si="557"/>
        <v>0</v>
      </c>
      <c r="BK3592" s="158" t="str">
        <f t="shared" si="558"/>
        <v/>
      </c>
    </row>
    <row r="3593" spans="1:63" ht="12" customHeight="1" x14ac:dyDescent="0.2">
      <c r="A3593" s="8"/>
      <c r="B3593" s="7"/>
      <c r="C3593" s="7"/>
      <c r="D3593" s="7"/>
      <c r="E3593" s="7"/>
      <c r="F3593" s="7"/>
      <c r="G3593" s="7"/>
      <c r="H3593" s="7"/>
      <c r="I3593" s="10"/>
      <c r="J3593" s="25"/>
      <c r="K3593" s="250"/>
      <c r="L3593" s="31"/>
      <c r="M3593" s="9"/>
      <c r="N3593" s="11" t="s">
        <v>25</v>
      </c>
      <c r="O3593" s="39"/>
      <c r="P3593" s="47"/>
      <c r="Q3593" s="13"/>
      <c r="R3593" s="248">
        <f t="shared" si="550"/>
        <v>0</v>
      </c>
      <c r="S3593" s="248">
        <f t="shared" si="551"/>
        <v>0</v>
      </c>
      <c r="T3593" s="248">
        <f t="shared" si="552"/>
        <v>0</v>
      </c>
      <c r="U3593" s="248">
        <f t="shared" si="553"/>
        <v>0</v>
      </c>
      <c r="V3593" s="13"/>
      <c r="W3593" s="7"/>
      <c r="AT3593" s="130"/>
      <c r="BF3593" s="33">
        <f t="shared" si="559"/>
        <v>41242</v>
      </c>
      <c r="BG3593" s="34">
        <f t="shared" si="554"/>
        <v>82.88000000000001</v>
      </c>
      <c r="BH3593" s="32">
        <f t="shared" si="555"/>
        <v>1</v>
      </c>
      <c r="BI3593" s="32">
        <f t="shared" si="556"/>
        <v>0</v>
      </c>
      <c r="BJ3593" s="69">
        <f t="shared" si="557"/>
        <v>0</v>
      </c>
      <c r="BK3593" s="158" t="str">
        <f t="shared" si="558"/>
        <v/>
      </c>
    </row>
    <row r="3594" spans="1:63" ht="12" customHeight="1" x14ac:dyDescent="0.2">
      <c r="A3594" s="8"/>
      <c r="B3594" s="7"/>
      <c r="C3594" s="7"/>
      <c r="D3594" s="7"/>
      <c r="E3594" s="7"/>
      <c r="F3594" s="7"/>
      <c r="G3594" s="7"/>
      <c r="H3594" s="7"/>
      <c r="I3594" s="10"/>
      <c r="J3594" s="25"/>
      <c r="K3594" s="250"/>
      <c r="L3594" s="31"/>
      <c r="M3594" s="9"/>
      <c r="N3594" s="11" t="s">
        <v>25</v>
      </c>
      <c r="O3594" s="39"/>
      <c r="P3594" s="47"/>
      <c r="Q3594" s="13"/>
      <c r="R3594" s="248">
        <f t="shared" si="550"/>
        <v>0</v>
      </c>
      <c r="S3594" s="248">
        <f t="shared" si="551"/>
        <v>0</v>
      </c>
      <c r="T3594" s="248">
        <f t="shared" si="552"/>
        <v>0</v>
      </c>
      <c r="U3594" s="248">
        <f t="shared" si="553"/>
        <v>0</v>
      </c>
      <c r="V3594" s="13"/>
      <c r="W3594" s="7"/>
      <c r="AT3594" s="130"/>
      <c r="BF3594" s="33">
        <f t="shared" si="559"/>
        <v>41242</v>
      </c>
      <c r="BG3594" s="34">
        <f t="shared" si="554"/>
        <v>82.88000000000001</v>
      </c>
      <c r="BH3594" s="32">
        <f t="shared" si="555"/>
        <v>1</v>
      </c>
      <c r="BI3594" s="32">
        <f t="shared" si="556"/>
        <v>0</v>
      </c>
      <c r="BJ3594" s="69">
        <f t="shared" si="557"/>
        <v>0</v>
      </c>
      <c r="BK3594" s="158" t="str">
        <f t="shared" si="558"/>
        <v/>
      </c>
    </row>
    <row r="3595" spans="1:63" ht="12" customHeight="1" x14ac:dyDescent="0.2">
      <c r="A3595" s="8"/>
      <c r="B3595" s="7"/>
      <c r="C3595" s="7"/>
      <c r="D3595" s="7"/>
      <c r="E3595" s="7"/>
      <c r="F3595" s="7"/>
      <c r="G3595" s="7"/>
      <c r="H3595" s="7"/>
      <c r="I3595" s="10"/>
      <c r="J3595" s="25"/>
      <c r="K3595" s="250"/>
      <c r="L3595" s="31"/>
      <c r="M3595" s="9"/>
      <c r="N3595" s="11" t="s">
        <v>25</v>
      </c>
      <c r="O3595" s="39"/>
      <c r="P3595" s="47"/>
      <c r="Q3595" s="13"/>
      <c r="R3595" s="248">
        <f t="shared" ref="R3595:R3658" si="560">IF(N3595&lt;&gt;"M",ROUND(IF(M3595&lt;&gt;"Y",IF(P3595&lt;&gt;"Y",K3595,K3595*(BH3595-1)),0),ROUNDING),"")</f>
        <v>0</v>
      </c>
      <c r="S3595" s="248">
        <f t="shared" ref="S3595:S3658" si="561">IF(N3595&lt;&gt;"M",ROUND(IF(O3595&gt;0,IF(M3595="Y",BI3595*(1-O3595),IF(BI3595&gt;R3595,R3595 + (BI3595 - R3595)*(1-O3595),BI3595)),BI3595),ROUNDING),"")</f>
        <v>0</v>
      </c>
      <c r="T3595" s="248">
        <f t="shared" ref="T3595:T3658" si="562">IF(N3595&lt;&gt;"M",ROUND(IF(O3595&gt;0,IF(M3595="Y",BJ3595*(1-O3595),IF(BJ3595&gt;R3595,R3595 + (BJ3595 - R3595)*(1-O3595),BJ3595)),BJ3595),ROUNDING),"")</f>
        <v>0</v>
      </c>
      <c r="U3595" s="248">
        <f t="shared" ref="U3595:U3658" si="563">IF(N3595&lt;&gt;"M",ROUND(IF(OR(N3595="P",N3595=""),0,IF(OR(M3595="N",M3595=""),T3595-R3595,T3595)),ROUNDING),"")</f>
        <v>0</v>
      </c>
      <c r="V3595" s="13"/>
      <c r="W3595" s="7"/>
      <c r="AT3595" s="130"/>
      <c r="BF3595" s="33">
        <f t="shared" si="559"/>
        <v>41242</v>
      </c>
      <c r="BG3595" s="34">
        <f t="shared" ref="BG3595:BG3658" si="564">IF(N3595&lt;&gt;"M",BG3594+U3595,BG3594)</f>
        <v>82.88000000000001</v>
      </c>
      <c r="BH3595" s="32">
        <f t="shared" ref="BH3595:BH3658" si="565">IF(L3595&lt;&gt;"",IF(ODDS_TYPE=1,L3595,IF(ODDS_TYPE=2,IF(L3595&gt;0,1+L3595/100,IF(L3595&lt;0,1-100/L3595,1)),IF(ODDS_TYPE=3,1+L3595,IF(ODDS_TYPE=4,1+L3595,IF(ODDS_TYPE=5,IF(L3595&gt;0,1+L3595,1-1/L3595),IF(ODDS_TYPE=6,IF(L3595&gt;=0,L3595+1,1-1/L3595),1)))))),1)</f>
        <v>1</v>
      </c>
      <c r="BI3595" s="32">
        <f t="shared" ref="BI3595:BI3658" si="566">IF(P3595&lt;&gt;"Y",IF(M3595&lt;&gt;"Y",K3595*BH3595,K3595*BH3595 - K3595),IF(M3595&lt;&gt;"Y",K3595*BH3595,K3595))</f>
        <v>0</v>
      </c>
      <c r="BJ3595" s="69">
        <f t="shared" ref="BJ3595:BJ3658" si="567">IF(P3595&lt;&gt;"Y",
IF(M3595&lt;&gt;"Y",
IF(N3595="Y",K3595*BH3595,IF(N3595="P",0,IF(OR(N3595="R",N3595="PU"),K3595,IF(N3595="H",K3595*BH3595*0.5,IF(N3595="HW",K3595*0.5*(1 + BH3595),IF(N3595="HL",K3595*0.5,0)))))),
IF(N3595="Y",K3595*BH3595 - K3595,IF(N3595="P",0,IF(OR(N3595="R",N3595="PU"),0,IF(N3595="H",IF(BH3595&gt;2,0.5*K3595*BH3595 - K3595,0),IF(N3595="HW",K3595*0.5*(1 + BH3595) - K3595,IF(N3595="HL",0,0))))))),
IF(M3595&lt;&gt;"Y",
IF(N3595="Y",K3595*BH3595,IF(N3595="P",0,IF(OR(N3595="R",N3595="PU"),K3595*(BH3595-1),IF(N3595="H",K3595*BH3595*0.5,IF(N3595="HW",K3595*(BH3595-1)*0.5,IF(N3595="HL",K3595*BH3595 - K3595*0.5,0)))))),
IF(N3595="Y",K3595,IF(N3595="P",0,IF(OR(N3595="R",N3595="PU"),0,IF(N3595="H",IF(BH3595&lt;2,K3595*BH3595*0.5 - K3595*(BH3595-1),0),IF(N3595="HW",0,IF(N3595="HL",K3595*0.5,0)))))))
)</f>
        <v>0</v>
      </c>
      <c r="BK3595" s="158" t="str">
        <f t="shared" ref="BK3595:BK3658" si="568">IF(FILT_M=1,IF(LEN(C3595)&gt;0,C3595,""),IF(FILT_M=2,IF(LEN(E3595)&gt;0,E3595,""),IF(FILT_M=3,IF(LEN(F3595)&gt;0,F3595,""),IF(FILT_M=4,IF(LEN(G3595)&gt;0,G3595,""),""))))</f>
        <v/>
      </c>
    </row>
    <row r="3596" spans="1:63" ht="12" customHeight="1" x14ac:dyDescent="0.2">
      <c r="A3596" s="8"/>
      <c r="B3596" s="7"/>
      <c r="C3596" s="7"/>
      <c r="D3596" s="7"/>
      <c r="E3596" s="7"/>
      <c r="F3596" s="7"/>
      <c r="G3596" s="7"/>
      <c r="H3596" s="7"/>
      <c r="I3596" s="10"/>
      <c r="J3596" s="25"/>
      <c r="K3596" s="250"/>
      <c r="L3596" s="31"/>
      <c r="M3596" s="9"/>
      <c r="N3596" s="11" t="s">
        <v>25</v>
      </c>
      <c r="O3596" s="39"/>
      <c r="P3596" s="47"/>
      <c r="Q3596" s="13"/>
      <c r="R3596" s="248">
        <f t="shared" si="560"/>
        <v>0</v>
      </c>
      <c r="S3596" s="248">
        <f t="shared" si="561"/>
        <v>0</v>
      </c>
      <c r="T3596" s="248">
        <f t="shared" si="562"/>
        <v>0</v>
      </c>
      <c r="U3596" s="248">
        <f t="shared" si="563"/>
        <v>0</v>
      </c>
      <c r="V3596" s="13"/>
      <c r="W3596" s="7"/>
      <c r="AT3596" s="130"/>
      <c r="BF3596" s="33">
        <f t="shared" ref="BF3596:BF3659" si="569">IF(A3596&gt;2,A3596,BF3595)</f>
        <v>41242</v>
      </c>
      <c r="BG3596" s="34">
        <f t="shared" si="564"/>
        <v>82.88000000000001</v>
      </c>
      <c r="BH3596" s="32">
        <f t="shared" si="565"/>
        <v>1</v>
      </c>
      <c r="BI3596" s="32">
        <f t="shared" si="566"/>
        <v>0</v>
      </c>
      <c r="BJ3596" s="69">
        <f t="shared" si="567"/>
        <v>0</v>
      </c>
      <c r="BK3596" s="158" t="str">
        <f t="shared" si="568"/>
        <v/>
      </c>
    </row>
    <row r="3597" spans="1:63" ht="12" customHeight="1" x14ac:dyDescent="0.2">
      <c r="A3597" s="8"/>
      <c r="B3597" s="7"/>
      <c r="C3597" s="7"/>
      <c r="D3597" s="7"/>
      <c r="E3597" s="7"/>
      <c r="F3597" s="7"/>
      <c r="G3597" s="7"/>
      <c r="H3597" s="7"/>
      <c r="I3597" s="10"/>
      <c r="J3597" s="25"/>
      <c r="K3597" s="250"/>
      <c r="L3597" s="31"/>
      <c r="M3597" s="9"/>
      <c r="N3597" s="11" t="s">
        <v>25</v>
      </c>
      <c r="O3597" s="39"/>
      <c r="P3597" s="47"/>
      <c r="Q3597" s="13"/>
      <c r="R3597" s="248">
        <f t="shared" si="560"/>
        <v>0</v>
      </c>
      <c r="S3597" s="248">
        <f t="shared" si="561"/>
        <v>0</v>
      </c>
      <c r="T3597" s="248">
        <f t="shared" si="562"/>
        <v>0</v>
      </c>
      <c r="U3597" s="248">
        <f t="shared" si="563"/>
        <v>0</v>
      </c>
      <c r="V3597" s="13"/>
      <c r="W3597" s="7"/>
      <c r="AT3597" s="130"/>
      <c r="BF3597" s="33">
        <f t="shared" si="569"/>
        <v>41242</v>
      </c>
      <c r="BG3597" s="34">
        <f t="shared" si="564"/>
        <v>82.88000000000001</v>
      </c>
      <c r="BH3597" s="32">
        <f t="shared" si="565"/>
        <v>1</v>
      </c>
      <c r="BI3597" s="32">
        <f t="shared" si="566"/>
        <v>0</v>
      </c>
      <c r="BJ3597" s="69">
        <f t="shared" si="567"/>
        <v>0</v>
      </c>
      <c r="BK3597" s="158" t="str">
        <f t="shared" si="568"/>
        <v/>
      </c>
    </row>
    <row r="3598" spans="1:63" ht="12" customHeight="1" x14ac:dyDescent="0.2">
      <c r="A3598" s="8"/>
      <c r="B3598" s="7"/>
      <c r="C3598" s="7"/>
      <c r="D3598" s="7"/>
      <c r="E3598" s="7"/>
      <c r="F3598" s="7"/>
      <c r="G3598" s="7"/>
      <c r="H3598" s="7"/>
      <c r="I3598" s="10"/>
      <c r="J3598" s="25"/>
      <c r="K3598" s="250"/>
      <c r="L3598" s="31"/>
      <c r="M3598" s="9"/>
      <c r="N3598" s="11" t="s">
        <v>25</v>
      </c>
      <c r="O3598" s="39"/>
      <c r="P3598" s="47"/>
      <c r="Q3598" s="13"/>
      <c r="R3598" s="248">
        <f t="shared" si="560"/>
        <v>0</v>
      </c>
      <c r="S3598" s="248">
        <f t="shared" si="561"/>
        <v>0</v>
      </c>
      <c r="T3598" s="248">
        <f t="shared" si="562"/>
        <v>0</v>
      </c>
      <c r="U3598" s="248">
        <f t="shared" si="563"/>
        <v>0</v>
      </c>
      <c r="V3598" s="13"/>
      <c r="W3598" s="7"/>
      <c r="AT3598" s="130"/>
      <c r="BF3598" s="33">
        <f t="shared" si="569"/>
        <v>41242</v>
      </c>
      <c r="BG3598" s="34">
        <f t="shared" si="564"/>
        <v>82.88000000000001</v>
      </c>
      <c r="BH3598" s="32">
        <f t="shared" si="565"/>
        <v>1</v>
      </c>
      <c r="BI3598" s="32">
        <f t="shared" si="566"/>
        <v>0</v>
      </c>
      <c r="BJ3598" s="69">
        <f t="shared" si="567"/>
        <v>0</v>
      </c>
      <c r="BK3598" s="158" t="str">
        <f t="shared" si="568"/>
        <v/>
      </c>
    </row>
    <row r="3599" spans="1:63" ht="12" customHeight="1" x14ac:dyDescent="0.2">
      <c r="A3599" s="8"/>
      <c r="B3599" s="7"/>
      <c r="C3599" s="7"/>
      <c r="D3599" s="7"/>
      <c r="E3599" s="7"/>
      <c r="F3599" s="7"/>
      <c r="G3599" s="7"/>
      <c r="H3599" s="7"/>
      <c r="I3599" s="10"/>
      <c r="J3599" s="25"/>
      <c r="K3599" s="250"/>
      <c r="L3599" s="31"/>
      <c r="M3599" s="9"/>
      <c r="N3599" s="11" t="s">
        <v>25</v>
      </c>
      <c r="O3599" s="39"/>
      <c r="P3599" s="47"/>
      <c r="Q3599" s="13"/>
      <c r="R3599" s="248">
        <f t="shared" si="560"/>
        <v>0</v>
      </c>
      <c r="S3599" s="248">
        <f t="shared" si="561"/>
        <v>0</v>
      </c>
      <c r="T3599" s="248">
        <f t="shared" si="562"/>
        <v>0</v>
      </c>
      <c r="U3599" s="248">
        <f t="shared" si="563"/>
        <v>0</v>
      </c>
      <c r="V3599" s="13"/>
      <c r="W3599" s="7"/>
      <c r="AT3599" s="130"/>
      <c r="BF3599" s="33">
        <f t="shared" si="569"/>
        <v>41242</v>
      </c>
      <c r="BG3599" s="34">
        <f t="shared" si="564"/>
        <v>82.88000000000001</v>
      </c>
      <c r="BH3599" s="32">
        <f t="shared" si="565"/>
        <v>1</v>
      </c>
      <c r="BI3599" s="32">
        <f t="shared" si="566"/>
        <v>0</v>
      </c>
      <c r="BJ3599" s="69">
        <f t="shared" si="567"/>
        <v>0</v>
      </c>
      <c r="BK3599" s="158" t="str">
        <f t="shared" si="568"/>
        <v/>
      </c>
    </row>
    <row r="3600" spans="1:63" ht="12" customHeight="1" x14ac:dyDescent="0.2">
      <c r="A3600" s="8"/>
      <c r="B3600" s="7"/>
      <c r="C3600" s="7"/>
      <c r="D3600" s="7"/>
      <c r="E3600" s="7"/>
      <c r="F3600" s="7"/>
      <c r="G3600" s="7"/>
      <c r="H3600" s="7"/>
      <c r="I3600" s="10"/>
      <c r="J3600" s="25"/>
      <c r="K3600" s="250"/>
      <c r="L3600" s="31"/>
      <c r="M3600" s="9"/>
      <c r="N3600" s="11" t="s">
        <v>25</v>
      </c>
      <c r="O3600" s="39"/>
      <c r="P3600" s="47"/>
      <c r="Q3600" s="13"/>
      <c r="R3600" s="248">
        <f t="shared" si="560"/>
        <v>0</v>
      </c>
      <c r="S3600" s="248">
        <f t="shared" si="561"/>
        <v>0</v>
      </c>
      <c r="T3600" s="248">
        <f t="shared" si="562"/>
        <v>0</v>
      </c>
      <c r="U3600" s="248">
        <f t="shared" si="563"/>
        <v>0</v>
      </c>
      <c r="V3600" s="13"/>
      <c r="W3600" s="7"/>
      <c r="AT3600" s="130"/>
      <c r="BF3600" s="33">
        <f t="shared" si="569"/>
        <v>41242</v>
      </c>
      <c r="BG3600" s="34">
        <f t="shared" si="564"/>
        <v>82.88000000000001</v>
      </c>
      <c r="BH3600" s="32">
        <f t="shared" si="565"/>
        <v>1</v>
      </c>
      <c r="BI3600" s="32">
        <f t="shared" si="566"/>
        <v>0</v>
      </c>
      <c r="BJ3600" s="69">
        <f t="shared" si="567"/>
        <v>0</v>
      </c>
      <c r="BK3600" s="158" t="str">
        <f t="shared" si="568"/>
        <v/>
      </c>
    </row>
    <row r="3601" spans="1:63" ht="12" customHeight="1" x14ac:dyDescent="0.2">
      <c r="A3601" s="8"/>
      <c r="B3601" s="7"/>
      <c r="C3601" s="7"/>
      <c r="D3601" s="7"/>
      <c r="E3601" s="7"/>
      <c r="F3601" s="7"/>
      <c r="G3601" s="7"/>
      <c r="H3601" s="7"/>
      <c r="I3601" s="10"/>
      <c r="J3601" s="25"/>
      <c r="K3601" s="250"/>
      <c r="L3601" s="31"/>
      <c r="M3601" s="9"/>
      <c r="N3601" s="11" t="s">
        <v>25</v>
      </c>
      <c r="O3601" s="39"/>
      <c r="P3601" s="47"/>
      <c r="Q3601" s="13"/>
      <c r="R3601" s="248">
        <f t="shared" si="560"/>
        <v>0</v>
      </c>
      <c r="S3601" s="248">
        <f t="shared" si="561"/>
        <v>0</v>
      </c>
      <c r="T3601" s="248">
        <f t="shared" si="562"/>
        <v>0</v>
      </c>
      <c r="U3601" s="248">
        <f t="shared" si="563"/>
        <v>0</v>
      </c>
      <c r="V3601" s="13"/>
      <c r="W3601" s="7"/>
      <c r="AT3601" s="130"/>
      <c r="BF3601" s="33">
        <f t="shared" si="569"/>
        <v>41242</v>
      </c>
      <c r="BG3601" s="34">
        <f t="shared" si="564"/>
        <v>82.88000000000001</v>
      </c>
      <c r="BH3601" s="32">
        <f t="shared" si="565"/>
        <v>1</v>
      </c>
      <c r="BI3601" s="32">
        <f t="shared" si="566"/>
        <v>0</v>
      </c>
      <c r="BJ3601" s="69">
        <f t="shared" si="567"/>
        <v>0</v>
      </c>
      <c r="BK3601" s="158" t="str">
        <f t="shared" si="568"/>
        <v/>
      </c>
    </row>
    <row r="3602" spans="1:63" ht="12" customHeight="1" x14ac:dyDescent="0.2">
      <c r="A3602" s="8"/>
      <c r="B3602" s="7"/>
      <c r="C3602" s="7"/>
      <c r="D3602" s="7"/>
      <c r="E3602" s="7"/>
      <c r="F3602" s="7"/>
      <c r="G3602" s="7"/>
      <c r="H3602" s="7"/>
      <c r="I3602" s="10"/>
      <c r="J3602" s="25"/>
      <c r="K3602" s="250"/>
      <c r="L3602" s="31"/>
      <c r="M3602" s="9"/>
      <c r="N3602" s="11" t="s">
        <v>25</v>
      </c>
      <c r="O3602" s="39"/>
      <c r="P3602" s="47"/>
      <c r="Q3602" s="13"/>
      <c r="R3602" s="248">
        <f t="shared" si="560"/>
        <v>0</v>
      </c>
      <c r="S3602" s="248">
        <f t="shared" si="561"/>
        <v>0</v>
      </c>
      <c r="T3602" s="248">
        <f t="shared" si="562"/>
        <v>0</v>
      </c>
      <c r="U3602" s="248">
        <f t="shared" si="563"/>
        <v>0</v>
      </c>
      <c r="V3602" s="13"/>
      <c r="W3602" s="7"/>
      <c r="AT3602" s="130"/>
      <c r="BF3602" s="33">
        <f t="shared" si="569"/>
        <v>41242</v>
      </c>
      <c r="BG3602" s="34">
        <f t="shared" si="564"/>
        <v>82.88000000000001</v>
      </c>
      <c r="BH3602" s="32">
        <f t="shared" si="565"/>
        <v>1</v>
      </c>
      <c r="BI3602" s="32">
        <f t="shared" si="566"/>
        <v>0</v>
      </c>
      <c r="BJ3602" s="69">
        <f t="shared" si="567"/>
        <v>0</v>
      </c>
      <c r="BK3602" s="158" t="str">
        <f t="shared" si="568"/>
        <v/>
      </c>
    </row>
    <row r="3603" spans="1:63" ht="12" customHeight="1" x14ac:dyDescent="0.2">
      <c r="A3603" s="8"/>
      <c r="B3603" s="7"/>
      <c r="C3603" s="7"/>
      <c r="D3603" s="7"/>
      <c r="E3603" s="7"/>
      <c r="F3603" s="7"/>
      <c r="G3603" s="7"/>
      <c r="H3603" s="7"/>
      <c r="I3603" s="10"/>
      <c r="J3603" s="25"/>
      <c r="K3603" s="250"/>
      <c r="L3603" s="31"/>
      <c r="M3603" s="9"/>
      <c r="N3603" s="11" t="s">
        <v>25</v>
      </c>
      <c r="O3603" s="39"/>
      <c r="P3603" s="47"/>
      <c r="Q3603" s="13"/>
      <c r="R3603" s="248">
        <f t="shared" si="560"/>
        <v>0</v>
      </c>
      <c r="S3603" s="248">
        <f t="shared" si="561"/>
        <v>0</v>
      </c>
      <c r="T3603" s="248">
        <f t="shared" si="562"/>
        <v>0</v>
      </c>
      <c r="U3603" s="248">
        <f t="shared" si="563"/>
        <v>0</v>
      </c>
      <c r="V3603" s="13"/>
      <c r="W3603" s="7"/>
      <c r="AT3603" s="130"/>
      <c r="BF3603" s="33">
        <f t="shared" si="569"/>
        <v>41242</v>
      </c>
      <c r="BG3603" s="34">
        <f t="shared" si="564"/>
        <v>82.88000000000001</v>
      </c>
      <c r="BH3603" s="32">
        <f t="shared" si="565"/>
        <v>1</v>
      </c>
      <c r="BI3603" s="32">
        <f t="shared" si="566"/>
        <v>0</v>
      </c>
      <c r="BJ3603" s="69">
        <f t="shared" si="567"/>
        <v>0</v>
      </c>
      <c r="BK3603" s="158" t="str">
        <f t="shared" si="568"/>
        <v/>
      </c>
    </row>
    <row r="3604" spans="1:63" ht="12" customHeight="1" x14ac:dyDescent="0.2">
      <c r="A3604" s="8"/>
      <c r="B3604" s="7"/>
      <c r="C3604" s="7"/>
      <c r="D3604" s="7"/>
      <c r="E3604" s="7"/>
      <c r="F3604" s="7"/>
      <c r="G3604" s="7"/>
      <c r="H3604" s="7"/>
      <c r="I3604" s="10"/>
      <c r="J3604" s="25"/>
      <c r="K3604" s="250"/>
      <c r="L3604" s="31"/>
      <c r="M3604" s="9"/>
      <c r="N3604" s="11" t="s">
        <v>25</v>
      </c>
      <c r="O3604" s="39"/>
      <c r="P3604" s="47"/>
      <c r="Q3604" s="13"/>
      <c r="R3604" s="248">
        <f t="shared" si="560"/>
        <v>0</v>
      </c>
      <c r="S3604" s="248">
        <f t="shared" si="561"/>
        <v>0</v>
      </c>
      <c r="T3604" s="248">
        <f t="shared" si="562"/>
        <v>0</v>
      </c>
      <c r="U3604" s="248">
        <f t="shared" si="563"/>
        <v>0</v>
      </c>
      <c r="V3604" s="13"/>
      <c r="W3604" s="7"/>
      <c r="AT3604" s="130"/>
      <c r="BF3604" s="33">
        <f t="shared" si="569"/>
        <v>41242</v>
      </c>
      <c r="BG3604" s="34">
        <f t="shared" si="564"/>
        <v>82.88000000000001</v>
      </c>
      <c r="BH3604" s="32">
        <f t="shared" si="565"/>
        <v>1</v>
      </c>
      <c r="BI3604" s="32">
        <f t="shared" si="566"/>
        <v>0</v>
      </c>
      <c r="BJ3604" s="69">
        <f t="shared" si="567"/>
        <v>0</v>
      </c>
      <c r="BK3604" s="158" t="str">
        <f t="shared" si="568"/>
        <v/>
      </c>
    </row>
    <row r="3605" spans="1:63" ht="12" customHeight="1" x14ac:dyDescent="0.2">
      <c r="A3605" s="8"/>
      <c r="B3605" s="7"/>
      <c r="C3605" s="7"/>
      <c r="D3605" s="7"/>
      <c r="E3605" s="7"/>
      <c r="F3605" s="7"/>
      <c r="G3605" s="7"/>
      <c r="H3605" s="7"/>
      <c r="I3605" s="10"/>
      <c r="J3605" s="25"/>
      <c r="K3605" s="250"/>
      <c r="L3605" s="31"/>
      <c r="M3605" s="9"/>
      <c r="N3605" s="11" t="s">
        <v>25</v>
      </c>
      <c r="O3605" s="39"/>
      <c r="P3605" s="47"/>
      <c r="Q3605" s="13"/>
      <c r="R3605" s="248">
        <f t="shared" si="560"/>
        <v>0</v>
      </c>
      <c r="S3605" s="248">
        <f t="shared" si="561"/>
        <v>0</v>
      </c>
      <c r="T3605" s="248">
        <f t="shared" si="562"/>
        <v>0</v>
      </c>
      <c r="U3605" s="248">
        <f t="shared" si="563"/>
        <v>0</v>
      </c>
      <c r="V3605" s="13"/>
      <c r="W3605" s="7"/>
      <c r="AT3605" s="130"/>
      <c r="BF3605" s="33">
        <f t="shared" si="569"/>
        <v>41242</v>
      </c>
      <c r="BG3605" s="34">
        <f t="shared" si="564"/>
        <v>82.88000000000001</v>
      </c>
      <c r="BH3605" s="32">
        <f t="shared" si="565"/>
        <v>1</v>
      </c>
      <c r="BI3605" s="32">
        <f t="shared" si="566"/>
        <v>0</v>
      </c>
      <c r="BJ3605" s="69">
        <f t="shared" si="567"/>
        <v>0</v>
      </c>
      <c r="BK3605" s="158" t="str">
        <f t="shared" si="568"/>
        <v/>
      </c>
    </row>
    <row r="3606" spans="1:63" ht="12" customHeight="1" x14ac:dyDescent="0.2">
      <c r="A3606" s="8"/>
      <c r="B3606" s="7"/>
      <c r="C3606" s="7"/>
      <c r="D3606" s="7"/>
      <c r="E3606" s="7"/>
      <c r="F3606" s="7"/>
      <c r="G3606" s="7"/>
      <c r="H3606" s="7"/>
      <c r="I3606" s="10"/>
      <c r="J3606" s="25"/>
      <c r="K3606" s="250"/>
      <c r="L3606" s="31"/>
      <c r="M3606" s="9"/>
      <c r="N3606" s="11" t="s">
        <v>25</v>
      </c>
      <c r="O3606" s="39"/>
      <c r="P3606" s="47"/>
      <c r="Q3606" s="13"/>
      <c r="R3606" s="248">
        <f t="shared" si="560"/>
        <v>0</v>
      </c>
      <c r="S3606" s="248">
        <f t="shared" si="561"/>
        <v>0</v>
      </c>
      <c r="T3606" s="248">
        <f t="shared" si="562"/>
        <v>0</v>
      </c>
      <c r="U3606" s="248">
        <f t="shared" si="563"/>
        <v>0</v>
      </c>
      <c r="V3606" s="13"/>
      <c r="W3606" s="7"/>
      <c r="AT3606" s="130"/>
      <c r="BF3606" s="33">
        <f t="shared" si="569"/>
        <v>41242</v>
      </c>
      <c r="BG3606" s="34">
        <f t="shared" si="564"/>
        <v>82.88000000000001</v>
      </c>
      <c r="BH3606" s="32">
        <f t="shared" si="565"/>
        <v>1</v>
      </c>
      <c r="BI3606" s="32">
        <f t="shared" si="566"/>
        <v>0</v>
      </c>
      <c r="BJ3606" s="69">
        <f t="shared" si="567"/>
        <v>0</v>
      </c>
      <c r="BK3606" s="158" t="str">
        <f t="shared" si="568"/>
        <v/>
      </c>
    </row>
    <row r="3607" spans="1:63" ht="12" customHeight="1" x14ac:dyDescent="0.2">
      <c r="A3607" s="8"/>
      <c r="B3607" s="7"/>
      <c r="C3607" s="7"/>
      <c r="D3607" s="7"/>
      <c r="E3607" s="7"/>
      <c r="F3607" s="7"/>
      <c r="G3607" s="7"/>
      <c r="H3607" s="7"/>
      <c r="I3607" s="10"/>
      <c r="J3607" s="25"/>
      <c r="K3607" s="250"/>
      <c r="L3607" s="31"/>
      <c r="M3607" s="9"/>
      <c r="N3607" s="11" t="s">
        <v>25</v>
      </c>
      <c r="O3607" s="39"/>
      <c r="P3607" s="47"/>
      <c r="Q3607" s="13"/>
      <c r="R3607" s="248">
        <f t="shared" si="560"/>
        <v>0</v>
      </c>
      <c r="S3607" s="248">
        <f t="shared" si="561"/>
        <v>0</v>
      </c>
      <c r="T3607" s="248">
        <f t="shared" si="562"/>
        <v>0</v>
      </c>
      <c r="U3607" s="248">
        <f t="shared" si="563"/>
        <v>0</v>
      </c>
      <c r="V3607" s="13"/>
      <c r="W3607" s="7"/>
      <c r="AT3607" s="130"/>
      <c r="BF3607" s="33">
        <f t="shared" si="569"/>
        <v>41242</v>
      </c>
      <c r="BG3607" s="34">
        <f t="shared" si="564"/>
        <v>82.88000000000001</v>
      </c>
      <c r="BH3607" s="32">
        <f t="shared" si="565"/>
        <v>1</v>
      </c>
      <c r="BI3607" s="32">
        <f t="shared" si="566"/>
        <v>0</v>
      </c>
      <c r="BJ3607" s="69">
        <f t="shared" si="567"/>
        <v>0</v>
      </c>
      <c r="BK3607" s="158" t="str">
        <f t="shared" si="568"/>
        <v/>
      </c>
    </row>
    <row r="3608" spans="1:63" ht="12" customHeight="1" x14ac:dyDescent="0.2">
      <c r="A3608" s="8"/>
      <c r="B3608" s="7"/>
      <c r="C3608" s="7"/>
      <c r="D3608" s="7"/>
      <c r="E3608" s="7"/>
      <c r="F3608" s="7"/>
      <c r="G3608" s="7"/>
      <c r="H3608" s="7"/>
      <c r="I3608" s="10"/>
      <c r="J3608" s="25"/>
      <c r="K3608" s="250"/>
      <c r="L3608" s="31"/>
      <c r="M3608" s="9"/>
      <c r="N3608" s="11" t="s">
        <v>25</v>
      </c>
      <c r="O3608" s="39"/>
      <c r="P3608" s="47"/>
      <c r="Q3608" s="13"/>
      <c r="R3608" s="248">
        <f t="shared" si="560"/>
        <v>0</v>
      </c>
      <c r="S3608" s="248">
        <f t="shared" si="561"/>
        <v>0</v>
      </c>
      <c r="T3608" s="248">
        <f t="shared" si="562"/>
        <v>0</v>
      </c>
      <c r="U3608" s="248">
        <f t="shared" si="563"/>
        <v>0</v>
      </c>
      <c r="V3608" s="13"/>
      <c r="W3608" s="7"/>
      <c r="AT3608" s="130"/>
      <c r="BF3608" s="33">
        <f t="shared" si="569"/>
        <v>41242</v>
      </c>
      <c r="BG3608" s="34">
        <f t="shared" si="564"/>
        <v>82.88000000000001</v>
      </c>
      <c r="BH3608" s="32">
        <f t="shared" si="565"/>
        <v>1</v>
      </c>
      <c r="BI3608" s="32">
        <f t="shared" si="566"/>
        <v>0</v>
      </c>
      <c r="BJ3608" s="69">
        <f t="shared" si="567"/>
        <v>0</v>
      </c>
      <c r="BK3608" s="158" t="str">
        <f t="shared" si="568"/>
        <v/>
      </c>
    </row>
    <row r="3609" spans="1:63" ht="12" customHeight="1" x14ac:dyDescent="0.2">
      <c r="A3609" s="8"/>
      <c r="B3609" s="7"/>
      <c r="C3609" s="7"/>
      <c r="D3609" s="7"/>
      <c r="E3609" s="7"/>
      <c r="F3609" s="7"/>
      <c r="G3609" s="7"/>
      <c r="H3609" s="7"/>
      <c r="I3609" s="10"/>
      <c r="J3609" s="25"/>
      <c r="K3609" s="250"/>
      <c r="L3609" s="31"/>
      <c r="M3609" s="9"/>
      <c r="N3609" s="11" t="s">
        <v>25</v>
      </c>
      <c r="O3609" s="39"/>
      <c r="P3609" s="47"/>
      <c r="Q3609" s="13"/>
      <c r="R3609" s="248">
        <f t="shared" si="560"/>
        <v>0</v>
      </c>
      <c r="S3609" s="248">
        <f t="shared" si="561"/>
        <v>0</v>
      </c>
      <c r="T3609" s="248">
        <f t="shared" si="562"/>
        <v>0</v>
      </c>
      <c r="U3609" s="248">
        <f t="shared" si="563"/>
        <v>0</v>
      </c>
      <c r="V3609" s="13"/>
      <c r="W3609" s="7"/>
      <c r="AT3609" s="130"/>
      <c r="BF3609" s="33">
        <f t="shared" si="569"/>
        <v>41242</v>
      </c>
      <c r="BG3609" s="34">
        <f t="shared" si="564"/>
        <v>82.88000000000001</v>
      </c>
      <c r="BH3609" s="32">
        <f t="shared" si="565"/>
        <v>1</v>
      </c>
      <c r="BI3609" s="32">
        <f t="shared" si="566"/>
        <v>0</v>
      </c>
      <c r="BJ3609" s="69">
        <f t="shared" si="567"/>
        <v>0</v>
      </c>
      <c r="BK3609" s="158" t="str">
        <f t="shared" si="568"/>
        <v/>
      </c>
    </row>
    <row r="3610" spans="1:63" ht="12" customHeight="1" x14ac:dyDescent="0.2">
      <c r="A3610" s="8"/>
      <c r="B3610" s="7"/>
      <c r="C3610" s="7"/>
      <c r="D3610" s="7"/>
      <c r="E3610" s="7"/>
      <c r="F3610" s="7"/>
      <c r="G3610" s="7"/>
      <c r="H3610" s="7"/>
      <c r="I3610" s="10"/>
      <c r="J3610" s="25"/>
      <c r="K3610" s="250"/>
      <c r="L3610" s="31"/>
      <c r="M3610" s="9"/>
      <c r="N3610" s="11" t="s">
        <v>25</v>
      </c>
      <c r="O3610" s="39"/>
      <c r="P3610" s="47"/>
      <c r="Q3610" s="13"/>
      <c r="R3610" s="248">
        <f t="shared" si="560"/>
        <v>0</v>
      </c>
      <c r="S3610" s="248">
        <f t="shared" si="561"/>
        <v>0</v>
      </c>
      <c r="T3610" s="248">
        <f t="shared" si="562"/>
        <v>0</v>
      </c>
      <c r="U3610" s="248">
        <f t="shared" si="563"/>
        <v>0</v>
      </c>
      <c r="V3610" s="13"/>
      <c r="W3610" s="7"/>
      <c r="AT3610" s="130"/>
      <c r="BF3610" s="33">
        <f t="shared" si="569"/>
        <v>41242</v>
      </c>
      <c r="BG3610" s="34">
        <f t="shared" si="564"/>
        <v>82.88000000000001</v>
      </c>
      <c r="BH3610" s="32">
        <f t="shared" si="565"/>
        <v>1</v>
      </c>
      <c r="BI3610" s="32">
        <f t="shared" si="566"/>
        <v>0</v>
      </c>
      <c r="BJ3610" s="69">
        <f t="shared" si="567"/>
        <v>0</v>
      </c>
      <c r="BK3610" s="158" t="str">
        <f t="shared" si="568"/>
        <v/>
      </c>
    </row>
    <row r="3611" spans="1:63" ht="12" customHeight="1" x14ac:dyDescent="0.2">
      <c r="A3611" s="8"/>
      <c r="B3611" s="7"/>
      <c r="C3611" s="7"/>
      <c r="D3611" s="7"/>
      <c r="E3611" s="7"/>
      <c r="F3611" s="7"/>
      <c r="G3611" s="7"/>
      <c r="H3611" s="7"/>
      <c r="I3611" s="10"/>
      <c r="J3611" s="25"/>
      <c r="K3611" s="250"/>
      <c r="L3611" s="31"/>
      <c r="M3611" s="9"/>
      <c r="N3611" s="11" t="s">
        <v>25</v>
      </c>
      <c r="O3611" s="39"/>
      <c r="P3611" s="47"/>
      <c r="Q3611" s="13"/>
      <c r="R3611" s="248">
        <f t="shared" si="560"/>
        <v>0</v>
      </c>
      <c r="S3611" s="248">
        <f t="shared" si="561"/>
        <v>0</v>
      </c>
      <c r="T3611" s="248">
        <f t="shared" si="562"/>
        <v>0</v>
      </c>
      <c r="U3611" s="248">
        <f t="shared" si="563"/>
        <v>0</v>
      </c>
      <c r="V3611" s="13"/>
      <c r="W3611" s="7"/>
      <c r="AT3611" s="130"/>
      <c r="BF3611" s="33">
        <f t="shared" si="569"/>
        <v>41242</v>
      </c>
      <c r="BG3611" s="34">
        <f t="shared" si="564"/>
        <v>82.88000000000001</v>
      </c>
      <c r="BH3611" s="32">
        <f t="shared" si="565"/>
        <v>1</v>
      </c>
      <c r="BI3611" s="32">
        <f t="shared" si="566"/>
        <v>0</v>
      </c>
      <c r="BJ3611" s="69">
        <f t="shared" si="567"/>
        <v>0</v>
      </c>
      <c r="BK3611" s="158" t="str">
        <f t="shared" si="568"/>
        <v/>
      </c>
    </row>
    <row r="3612" spans="1:63" ht="12" customHeight="1" x14ac:dyDescent="0.2">
      <c r="A3612" s="8"/>
      <c r="B3612" s="7"/>
      <c r="C3612" s="7"/>
      <c r="D3612" s="7"/>
      <c r="E3612" s="7"/>
      <c r="F3612" s="7"/>
      <c r="G3612" s="7"/>
      <c r="H3612" s="7"/>
      <c r="I3612" s="10"/>
      <c r="J3612" s="25"/>
      <c r="K3612" s="250"/>
      <c r="L3612" s="31"/>
      <c r="M3612" s="9"/>
      <c r="N3612" s="11" t="s">
        <v>25</v>
      </c>
      <c r="O3612" s="39"/>
      <c r="P3612" s="47"/>
      <c r="Q3612" s="13"/>
      <c r="R3612" s="248">
        <f t="shared" si="560"/>
        <v>0</v>
      </c>
      <c r="S3612" s="248">
        <f t="shared" si="561"/>
        <v>0</v>
      </c>
      <c r="T3612" s="248">
        <f t="shared" si="562"/>
        <v>0</v>
      </c>
      <c r="U3612" s="248">
        <f t="shared" si="563"/>
        <v>0</v>
      </c>
      <c r="V3612" s="13"/>
      <c r="W3612" s="7"/>
      <c r="AT3612" s="130"/>
      <c r="BF3612" s="33">
        <f t="shared" si="569"/>
        <v>41242</v>
      </c>
      <c r="BG3612" s="34">
        <f t="shared" si="564"/>
        <v>82.88000000000001</v>
      </c>
      <c r="BH3612" s="32">
        <f t="shared" si="565"/>
        <v>1</v>
      </c>
      <c r="BI3612" s="32">
        <f t="shared" si="566"/>
        <v>0</v>
      </c>
      <c r="BJ3612" s="69">
        <f t="shared" si="567"/>
        <v>0</v>
      </c>
      <c r="BK3612" s="158" t="str">
        <f t="shared" si="568"/>
        <v/>
      </c>
    </row>
    <row r="3613" spans="1:63" ht="12" customHeight="1" x14ac:dyDescent="0.2">
      <c r="A3613" s="8"/>
      <c r="B3613" s="7"/>
      <c r="C3613" s="7"/>
      <c r="D3613" s="7"/>
      <c r="E3613" s="7"/>
      <c r="F3613" s="7"/>
      <c r="G3613" s="7"/>
      <c r="H3613" s="7"/>
      <c r="I3613" s="10"/>
      <c r="J3613" s="25"/>
      <c r="K3613" s="250"/>
      <c r="L3613" s="31"/>
      <c r="M3613" s="9"/>
      <c r="N3613" s="11" t="s">
        <v>25</v>
      </c>
      <c r="O3613" s="39"/>
      <c r="P3613" s="47"/>
      <c r="Q3613" s="13"/>
      <c r="R3613" s="248">
        <f t="shared" si="560"/>
        <v>0</v>
      </c>
      <c r="S3613" s="248">
        <f t="shared" si="561"/>
        <v>0</v>
      </c>
      <c r="T3613" s="248">
        <f t="shared" si="562"/>
        <v>0</v>
      </c>
      <c r="U3613" s="248">
        <f t="shared" si="563"/>
        <v>0</v>
      </c>
      <c r="V3613" s="13"/>
      <c r="W3613" s="7"/>
      <c r="AT3613" s="130"/>
      <c r="BF3613" s="33">
        <f t="shared" si="569"/>
        <v>41242</v>
      </c>
      <c r="BG3613" s="34">
        <f t="shared" si="564"/>
        <v>82.88000000000001</v>
      </c>
      <c r="BH3613" s="32">
        <f t="shared" si="565"/>
        <v>1</v>
      </c>
      <c r="BI3613" s="32">
        <f t="shared" si="566"/>
        <v>0</v>
      </c>
      <c r="BJ3613" s="69">
        <f t="shared" si="567"/>
        <v>0</v>
      </c>
      <c r="BK3613" s="158" t="str">
        <f t="shared" si="568"/>
        <v/>
      </c>
    </row>
    <row r="3614" spans="1:63" ht="12" customHeight="1" x14ac:dyDescent="0.2">
      <c r="A3614" s="8"/>
      <c r="B3614" s="7"/>
      <c r="C3614" s="7"/>
      <c r="D3614" s="7"/>
      <c r="E3614" s="7"/>
      <c r="F3614" s="7"/>
      <c r="G3614" s="7"/>
      <c r="H3614" s="7"/>
      <c r="I3614" s="10"/>
      <c r="J3614" s="25"/>
      <c r="K3614" s="250"/>
      <c r="L3614" s="31"/>
      <c r="M3614" s="9"/>
      <c r="N3614" s="11" t="s">
        <v>25</v>
      </c>
      <c r="O3614" s="39"/>
      <c r="P3614" s="47"/>
      <c r="Q3614" s="13"/>
      <c r="R3614" s="248">
        <f t="shared" si="560"/>
        <v>0</v>
      </c>
      <c r="S3614" s="248">
        <f t="shared" si="561"/>
        <v>0</v>
      </c>
      <c r="T3614" s="248">
        <f t="shared" si="562"/>
        <v>0</v>
      </c>
      <c r="U3614" s="248">
        <f t="shared" si="563"/>
        <v>0</v>
      </c>
      <c r="V3614" s="13"/>
      <c r="W3614" s="7"/>
      <c r="AT3614" s="130"/>
      <c r="BF3614" s="33">
        <f t="shared" si="569"/>
        <v>41242</v>
      </c>
      <c r="BG3614" s="34">
        <f t="shared" si="564"/>
        <v>82.88000000000001</v>
      </c>
      <c r="BH3614" s="32">
        <f t="shared" si="565"/>
        <v>1</v>
      </c>
      <c r="BI3614" s="32">
        <f t="shared" si="566"/>
        <v>0</v>
      </c>
      <c r="BJ3614" s="69">
        <f t="shared" si="567"/>
        <v>0</v>
      </c>
      <c r="BK3614" s="158" t="str">
        <f t="shared" si="568"/>
        <v/>
      </c>
    </row>
    <row r="3615" spans="1:63" ht="12" customHeight="1" x14ac:dyDescent="0.2">
      <c r="A3615" s="8"/>
      <c r="B3615" s="7"/>
      <c r="C3615" s="7"/>
      <c r="D3615" s="7"/>
      <c r="E3615" s="7"/>
      <c r="F3615" s="7"/>
      <c r="G3615" s="7"/>
      <c r="H3615" s="7"/>
      <c r="I3615" s="10"/>
      <c r="J3615" s="25"/>
      <c r="K3615" s="250"/>
      <c r="L3615" s="31"/>
      <c r="M3615" s="9"/>
      <c r="N3615" s="11" t="s">
        <v>25</v>
      </c>
      <c r="O3615" s="39"/>
      <c r="P3615" s="47"/>
      <c r="Q3615" s="13"/>
      <c r="R3615" s="248">
        <f t="shared" si="560"/>
        <v>0</v>
      </c>
      <c r="S3615" s="248">
        <f t="shared" si="561"/>
        <v>0</v>
      </c>
      <c r="T3615" s="248">
        <f t="shared" si="562"/>
        <v>0</v>
      </c>
      <c r="U3615" s="248">
        <f t="shared" si="563"/>
        <v>0</v>
      </c>
      <c r="V3615" s="13"/>
      <c r="W3615" s="7"/>
      <c r="AT3615" s="130"/>
      <c r="BF3615" s="33">
        <f t="shared" si="569"/>
        <v>41242</v>
      </c>
      <c r="BG3615" s="34">
        <f t="shared" si="564"/>
        <v>82.88000000000001</v>
      </c>
      <c r="BH3615" s="32">
        <f t="shared" si="565"/>
        <v>1</v>
      </c>
      <c r="BI3615" s="32">
        <f t="shared" si="566"/>
        <v>0</v>
      </c>
      <c r="BJ3615" s="69">
        <f t="shared" si="567"/>
        <v>0</v>
      </c>
      <c r="BK3615" s="158" t="str">
        <f t="shared" si="568"/>
        <v/>
      </c>
    </row>
    <row r="3616" spans="1:63" ht="12" customHeight="1" x14ac:dyDescent="0.2">
      <c r="A3616" s="8"/>
      <c r="B3616" s="7"/>
      <c r="C3616" s="7"/>
      <c r="D3616" s="7"/>
      <c r="E3616" s="7"/>
      <c r="F3616" s="7"/>
      <c r="G3616" s="7"/>
      <c r="H3616" s="7"/>
      <c r="I3616" s="10"/>
      <c r="J3616" s="25"/>
      <c r="K3616" s="250"/>
      <c r="L3616" s="31"/>
      <c r="M3616" s="9"/>
      <c r="N3616" s="11" t="s">
        <v>25</v>
      </c>
      <c r="O3616" s="39"/>
      <c r="P3616" s="47"/>
      <c r="Q3616" s="13"/>
      <c r="R3616" s="248">
        <f t="shared" si="560"/>
        <v>0</v>
      </c>
      <c r="S3616" s="248">
        <f t="shared" si="561"/>
        <v>0</v>
      </c>
      <c r="T3616" s="248">
        <f t="shared" si="562"/>
        <v>0</v>
      </c>
      <c r="U3616" s="248">
        <f t="shared" si="563"/>
        <v>0</v>
      </c>
      <c r="V3616" s="13"/>
      <c r="W3616" s="7"/>
      <c r="AT3616" s="130"/>
      <c r="BF3616" s="33">
        <f t="shared" si="569"/>
        <v>41242</v>
      </c>
      <c r="BG3616" s="34">
        <f t="shared" si="564"/>
        <v>82.88000000000001</v>
      </c>
      <c r="BH3616" s="32">
        <f t="shared" si="565"/>
        <v>1</v>
      </c>
      <c r="BI3616" s="32">
        <f t="shared" si="566"/>
        <v>0</v>
      </c>
      <c r="BJ3616" s="69">
        <f t="shared" si="567"/>
        <v>0</v>
      </c>
      <c r="BK3616" s="158" t="str">
        <f t="shared" si="568"/>
        <v/>
      </c>
    </row>
    <row r="3617" spans="1:63" ht="12" customHeight="1" x14ac:dyDescent="0.2">
      <c r="A3617" s="8"/>
      <c r="B3617" s="7"/>
      <c r="C3617" s="7"/>
      <c r="D3617" s="7"/>
      <c r="E3617" s="7"/>
      <c r="F3617" s="7"/>
      <c r="G3617" s="7"/>
      <c r="H3617" s="7"/>
      <c r="I3617" s="10"/>
      <c r="J3617" s="25"/>
      <c r="K3617" s="250"/>
      <c r="L3617" s="31"/>
      <c r="M3617" s="9"/>
      <c r="N3617" s="11" t="s">
        <v>25</v>
      </c>
      <c r="O3617" s="39"/>
      <c r="P3617" s="47"/>
      <c r="Q3617" s="13"/>
      <c r="R3617" s="248">
        <f t="shared" si="560"/>
        <v>0</v>
      </c>
      <c r="S3617" s="248">
        <f t="shared" si="561"/>
        <v>0</v>
      </c>
      <c r="T3617" s="248">
        <f t="shared" si="562"/>
        <v>0</v>
      </c>
      <c r="U3617" s="248">
        <f t="shared" si="563"/>
        <v>0</v>
      </c>
      <c r="V3617" s="13"/>
      <c r="W3617" s="7"/>
      <c r="AT3617" s="130"/>
      <c r="BF3617" s="33">
        <f t="shared" si="569"/>
        <v>41242</v>
      </c>
      <c r="BG3617" s="34">
        <f t="shared" si="564"/>
        <v>82.88000000000001</v>
      </c>
      <c r="BH3617" s="32">
        <f t="shared" si="565"/>
        <v>1</v>
      </c>
      <c r="BI3617" s="32">
        <f t="shared" si="566"/>
        <v>0</v>
      </c>
      <c r="BJ3617" s="69">
        <f t="shared" si="567"/>
        <v>0</v>
      </c>
      <c r="BK3617" s="158" t="str">
        <f t="shared" si="568"/>
        <v/>
      </c>
    </row>
    <row r="3618" spans="1:63" ht="12" customHeight="1" x14ac:dyDescent="0.2">
      <c r="A3618" s="8"/>
      <c r="B3618" s="7"/>
      <c r="C3618" s="7"/>
      <c r="D3618" s="7"/>
      <c r="E3618" s="7"/>
      <c r="F3618" s="7"/>
      <c r="G3618" s="7"/>
      <c r="H3618" s="7"/>
      <c r="I3618" s="10"/>
      <c r="J3618" s="25"/>
      <c r="K3618" s="250"/>
      <c r="L3618" s="31"/>
      <c r="M3618" s="9"/>
      <c r="N3618" s="11" t="s">
        <v>25</v>
      </c>
      <c r="O3618" s="39"/>
      <c r="P3618" s="47"/>
      <c r="Q3618" s="13"/>
      <c r="R3618" s="248">
        <f t="shared" si="560"/>
        <v>0</v>
      </c>
      <c r="S3618" s="248">
        <f t="shared" si="561"/>
        <v>0</v>
      </c>
      <c r="T3618" s="248">
        <f t="shared" si="562"/>
        <v>0</v>
      </c>
      <c r="U3618" s="248">
        <f t="shared" si="563"/>
        <v>0</v>
      </c>
      <c r="V3618" s="13"/>
      <c r="W3618" s="7"/>
      <c r="AT3618" s="130"/>
      <c r="BF3618" s="33">
        <f t="shared" si="569"/>
        <v>41242</v>
      </c>
      <c r="BG3618" s="34">
        <f t="shared" si="564"/>
        <v>82.88000000000001</v>
      </c>
      <c r="BH3618" s="32">
        <f t="shared" si="565"/>
        <v>1</v>
      </c>
      <c r="BI3618" s="32">
        <f t="shared" si="566"/>
        <v>0</v>
      </c>
      <c r="BJ3618" s="69">
        <f t="shared" si="567"/>
        <v>0</v>
      </c>
      <c r="BK3618" s="158" t="str">
        <f t="shared" si="568"/>
        <v/>
      </c>
    </row>
    <row r="3619" spans="1:63" ht="12" customHeight="1" x14ac:dyDescent="0.2">
      <c r="A3619" s="8"/>
      <c r="B3619" s="7"/>
      <c r="C3619" s="7"/>
      <c r="D3619" s="7"/>
      <c r="E3619" s="7"/>
      <c r="F3619" s="7"/>
      <c r="G3619" s="7"/>
      <c r="H3619" s="7"/>
      <c r="I3619" s="10"/>
      <c r="J3619" s="25"/>
      <c r="K3619" s="250"/>
      <c r="L3619" s="31"/>
      <c r="M3619" s="9"/>
      <c r="N3619" s="11" t="s">
        <v>25</v>
      </c>
      <c r="O3619" s="39"/>
      <c r="P3619" s="47"/>
      <c r="Q3619" s="13"/>
      <c r="R3619" s="248">
        <f t="shared" si="560"/>
        <v>0</v>
      </c>
      <c r="S3619" s="248">
        <f t="shared" si="561"/>
        <v>0</v>
      </c>
      <c r="T3619" s="248">
        <f t="shared" si="562"/>
        <v>0</v>
      </c>
      <c r="U3619" s="248">
        <f t="shared" si="563"/>
        <v>0</v>
      </c>
      <c r="V3619" s="13"/>
      <c r="W3619" s="7"/>
      <c r="AT3619" s="130"/>
      <c r="BF3619" s="33">
        <f t="shared" si="569"/>
        <v>41242</v>
      </c>
      <c r="BG3619" s="34">
        <f t="shared" si="564"/>
        <v>82.88000000000001</v>
      </c>
      <c r="BH3619" s="32">
        <f t="shared" si="565"/>
        <v>1</v>
      </c>
      <c r="BI3619" s="32">
        <f t="shared" si="566"/>
        <v>0</v>
      </c>
      <c r="BJ3619" s="69">
        <f t="shared" si="567"/>
        <v>0</v>
      </c>
      <c r="BK3619" s="158" t="str">
        <f t="shared" si="568"/>
        <v/>
      </c>
    </row>
    <row r="3620" spans="1:63" ht="12" customHeight="1" x14ac:dyDescent="0.2">
      <c r="A3620" s="8"/>
      <c r="B3620" s="7"/>
      <c r="C3620" s="7"/>
      <c r="D3620" s="7"/>
      <c r="E3620" s="7"/>
      <c r="F3620" s="7"/>
      <c r="G3620" s="7"/>
      <c r="H3620" s="7"/>
      <c r="I3620" s="10"/>
      <c r="J3620" s="25"/>
      <c r="K3620" s="250"/>
      <c r="L3620" s="31"/>
      <c r="M3620" s="9"/>
      <c r="N3620" s="11" t="s">
        <v>25</v>
      </c>
      <c r="O3620" s="39"/>
      <c r="P3620" s="47"/>
      <c r="Q3620" s="13"/>
      <c r="R3620" s="248">
        <f t="shared" si="560"/>
        <v>0</v>
      </c>
      <c r="S3620" s="248">
        <f t="shared" si="561"/>
        <v>0</v>
      </c>
      <c r="T3620" s="248">
        <f t="shared" si="562"/>
        <v>0</v>
      </c>
      <c r="U3620" s="248">
        <f t="shared" si="563"/>
        <v>0</v>
      </c>
      <c r="V3620" s="13"/>
      <c r="W3620" s="7"/>
      <c r="AT3620" s="130"/>
      <c r="BF3620" s="33">
        <f t="shared" si="569"/>
        <v>41242</v>
      </c>
      <c r="BG3620" s="34">
        <f t="shared" si="564"/>
        <v>82.88000000000001</v>
      </c>
      <c r="BH3620" s="32">
        <f t="shared" si="565"/>
        <v>1</v>
      </c>
      <c r="BI3620" s="32">
        <f t="shared" si="566"/>
        <v>0</v>
      </c>
      <c r="BJ3620" s="69">
        <f t="shared" si="567"/>
        <v>0</v>
      </c>
      <c r="BK3620" s="158" t="str">
        <f t="shared" si="568"/>
        <v/>
      </c>
    </row>
    <row r="3621" spans="1:63" ht="12" customHeight="1" x14ac:dyDescent="0.2">
      <c r="A3621" s="8"/>
      <c r="B3621" s="7"/>
      <c r="C3621" s="7"/>
      <c r="D3621" s="7"/>
      <c r="E3621" s="7"/>
      <c r="F3621" s="7"/>
      <c r="G3621" s="7"/>
      <c r="H3621" s="7"/>
      <c r="I3621" s="10"/>
      <c r="J3621" s="25"/>
      <c r="K3621" s="250"/>
      <c r="L3621" s="31"/>
      <c r="M3621" s="9"/>
      <c r="N3621" s="11" t="s">
        <v>25</v>
      </c>
      <c r="O3621" s="39"/>
      <c r="P3621" s="47"/>
      <c r="Q3621" s="13"/>
      <c r="R3621" s="248">
        <f t="shared" si="560"/>
        <v>0</v>
      </c>
      <c r="S3621" s="248">
        <f t="shared" si="561"/>
        <v>0</v>
      </c>
      <c r="T3621" s="248">
        <f t="shared" si="562"/>
        <v>0</v>
      </c>
      <c r="U3621" s="248">
        <f t="shared" si="563"/>
        <v>0</v>
      </c>
      <c r="V3621" s="13"/>
      <c r="W3621" s="7"/>
      <c r="AT3621" s="130"/>
      <c r="BF3621" s="33">
        <f t="shared" si="569"/>
        <v>41242</v>
      </c>
      <c r="BG3621" s="34">
        <f t="shared" si="564"/>
        <v>82.88000000000001</v>
      </c>
      <c r="BH3621" s="32">
        <f t="shared" si="565"/>
        <v>1</v>
      </c>
      <c r="BI3621" s="32">
        <f t="shared" si="566"/>
        <v>0</v>
      </c>
      <c r="BJ3621" s="69">
        <f t="shared" si="567"/>
        <v>0</v>
      </c>
      <c r="BK3621" s="158" t="str">
        <f t="shared" si="568"/>
        <v/>
      </c>
    </row>
    <row r="3622" spans="1:63" ht="12" customHeight="1" x14ac:dyDescent="0.2">
      <c r="A3622" s="8"/>
      <c r="B3622" s="7"/>
      <c r="C3622" s="7"/>
      <c r="D3622" s="7"/>
      <c r="E3622" s="7"/>
      <c r="F3622" s="7"/>
      <c r="G3622" s="7"/>
      <c r="H3622" s="7"/>
      <c r="I3622" s="10"/>
      <c r="J3622" s="25"/>
      <c r="K3622" s="250"/>
      <c r="L3622" s="31"/>
      <c r="M3622" s="9"/>
      <c r="N3622" s="11" t="s">
        <v>25</v>
      </c>
      <c r="O3622" s="39"/>
      <c r="P3622" s="47"/>
      <c r="Q3622" s="13"/>
      <c r="R3622" s="248">
        <f t="shared" si="560"/>
        <v>0</v>
      </c>
      <c r="S3622" s="248">
        <f t="shared" si="561"/>
        <v>0</v>
      </c>
      <c r="T3622" s="248">
        <f t="shared" si="562"/>
        <v>0</v>
      </c>
      <c r="U3622" s="248">
        <f t="shared" si="563"/>
        <v>0</v>
      </c>
      <c r="V3622" s="13"/>
      <c r="W3622" s="7"/>
      <c r="AT3622" s="130"/>
      <c r="BF3622" s="33">
        <f t="shared" si="569"/>
        <v>41242</v>
      </c>
      <c r="BG3622" s="34">
        <f t="shared" si="564"/>
        <v>82.88000000000001</v>
      </c>
      <c r="BH3622" s="32">
        <f t="shared" si="565"/>
        <v>1</v>
      </c>
      <c r="BI3622" s="32">
        <f t="shared" si="566"/>
        <v>0</v>
      </c>
      <c r="BJ3622" s="69">
        <f t="shared" si="567"/>
        <v>0</v>
      </c>
      <c r="BK3622" s="158" t="str">
        <f t="shared" si="568"/>
        <v/>
      </c>
    </row>
    <row r="3623" spans="1:63" ht="12" customHeight="1" x14ac:dyDescent="0.2">
      <c r="A3623" s="8"/>
      <c r="B3623" s="7"/>
      <c r="C3623" s="7"/>
      <c r="D3623" s="7"/>
      <c r="E3623" s="7"/>
      <c r="F3623" s="7"/>
      <c r="G3623" s="7"/>
      <c r="H3623" s="7"/>
      <c r="I3623" s="10"/>
      <c r="J3623" s="25"/>
      <c r="K3623" s="250"/>
      <c r="L3623" s="31"/>
      <c r="M3623" s="9"/>
      <c r="N3623" s="11" t="s">
        <v>25</v>
      </c>
      <c r="O3623" s="39"/>
      <c r="P3623" s="47"/>
      <c r="Q3623" s="13"/>
      <c r="R3623" s="248">
        <f t="shared" si="560"/>
        <v>0</v>
      </c>
      <c r="S3623" s="248">
        <f t="shared" si="561"/>
        <v>0</v>
      </c>
      <c r="T3623" s="248">
        <f t="shared" si="562"/>
        <v>0</v>
      </c>
      <c r="U3623" s="248">
        <f t="shared" si="563"/>
        <v>0</v>
      </c>
      <c r="V3623" s="13"/>
      <c r="W3623" s="7"/>
      <c r="AT3623" s="130"/>
      <c r="BF3623" s="33">
        <f t="shared" si="569"/>
        <v>41242</v>
      </c>
      <c r="BG3623" s="34">
        <f t="shared" si="564"/>
        <v>82.88000000000001</v>
      </c>
      <c r="BH3623" s="32">
        <f t="shared" si="565"/>
        <v>1</v>
      </c>
      <c r="BI3623" s="32">
        <f t="shared" si="566"/>
        <v>0</v>
      </c>
      <c r="BJ3623" s="69">
        <f t="shared" si="567"/>
        <v>0</v>
      </c>
      <c r="BK3623" s="158" t="str">
        <f t="shared" si="568"/>
        <v/>
      </c>
    </row>
    <row r="3624" spans="1:63" ht="12" customHeight="1" x14ac:dyDescent="0.2">
      <c r="A3624" s="8"/>
      <c r="B3624" s="7"/>
      <c r="C3624" s="7"/>
      <c r="D3624" s="7"/>
      <c r="E3624" s="7"/>
      <c r="F3624" s="7"/>
      <c r="G3624" s="7"/>
      <c r="H3624" s="7"/>
      <c r="I3624" s="10"/>
      <c r="J3624" s="25"/>
      <c r="K3624" s="250"/>
      <c r="L3624" s="31"/>
      <c r="M3624" s="9"/>
      <c r="N3624" s="11" t="s">
        <v>25</v>
      </c>
      <c r="O3624" s="39"/>
      <c r="P3624" s="47"/>
      <c r="Q3624" s="13"/>
      <c r="R3624" s="248">
        <f t="shared" si="560"/>
        <v>0</v>
      </c>
      <c r="S3624" s="248">
        <f t="shared" si="561"/>
        <v>0</v>
      </c>
      <c r="T3624" s="248">
        <f t="shared" si="562"/>
        <v>0</v>
      </c>
      <c r="U3624" s="248">
        <f t="shared" si="563"/>
        <v>0</v>
      </c>
      <c r="V3624" s="13"/>
      <c r="W3624" s="7"/>
      <c r="AT3624" s="130"/>
      <c r="BF3624" s="33">
        <f t="shared" si="569"/>
        <v>41242</v>
      </c>
      <c r="BG3624" s="34">
        <f t="shared" si="564"/>
        <v>82.88000000000001</v>
      </c>
      <c r="BH3624" s="32">
        <f t="shared" si="565"/>
        <v>1</v>
      </c>
      <c r="BI3624" s="32">
        <f t="shared" si="566"/>
        <v>0</v>
      </c>
      <c r="BJ3624" s="69">
        <f t="shared" si="567"/>
        <v>0</v>
      </c>
      <c r="BK3624" s="158" t="str">
        <f t="shared" si="568"/>
        <v/>
      </c>
    </row>
    <row r="3625" spans="1:63" ht="12" customHeight="1" x14ac:dyDescent="0.2">
      <c r="A3625" s="8"/>
      <c r="B3625" s="7"/>
      <c r="C3625" s="7"/>
      <c r="D3625" s="7"/>
      <c r="E3625" s="7"/>
      <c r="F3625" s="7"/>
      <c r="G3625" s="7"/>
      <c r="H3625" s="7"/>
      <c r="I3625" s="10"/>
      <c r="J3625" s="25"/>
      <c r="K3625" s="250"/>
      <c r="L3625" s="31"/>
      <c r="M3625" s="9"/>
      <c r="N3625" s="11" t="s">
        <v>25</v>
      </c>
      <c r="O3625" s="39"/>
      <c r="P3625" s="47"/>
      <c r="Q3625" s="13"/>
      <c r="R3625" s="248">
        <f t="shared" si="560"/>
        <v>0</v>
      </c>
      <c r="S3625" s="248">
        <f t="shared" si="561"/>
        <v>0</v>
      </c>
      <c r="T3625" s="248">
        <f t="shared" si="562"/>
        <v>0</v>
      </c>
      <c r="U3625" s="248">
        <f t="shared" si="563"/>
        <v>0</v>
      </c>
      <c r="V3625" s="13"/>
      <c r="W3625" s="7"/>
      <c r="AT3625" s="130"/>
      <c r="BF3625" s="33">
        <f t="shared" si="569"/>
        <v>41242</v>
      </c>
      <c r="BG3625" s="34">
        <f t="shared" si="564"/>
        <v>82.88000000000001</v>
      </c>
      <c r="BH3625" s="32">
        <f t="shared" si="565"/>
        <v>1</v>
      </c>
      <c r="BI3625" s="32">
        <f t="shared" si="566"/>
        <v>0</v>
      </c>
      <c r="BJ3625" s="69">
        <f t="shared" si="567"/>
        <v>0</v>
      </c>
      <c r="BK3625" s="158" t="str">
        <f t="shared" si="568"/>
        <v/>
      </c>
    </row>
    <row r="3626" spans="1:63" ht="12" customHeight="1" x14ac:dyDescent="0.2">
      <c r="A3626" s="8"/>
      <c r="B3626" s="7"/>
      <c r="C3626" s="7"/>
      <c r="D3626" s="7"/>
      <c r="E3626" s="7"/>
      <c r="F3626" s="7"/>
      <c r="G3626" s="7"/>
      <c r="H3626" s="7"/>
      <c r="I3626" s="10"/>
      <c r="J3626" s="25"/>
      <c r="K3626" s="250"/>
      <c r="L3626" s="31"/>
      <c r="M3626" s="9"/>
      <c r="N3626" s="11" t="s">
        <v>25</v>
      </c>
      <c r="O3626" s="39"/>
      <c r="P3626" s="47"/>
      <c r="Q3626" s="13"/>
      <c r="R3626" s="248">
        <f t="shared" si="560"/>
        <v>0</v>
      </c>
      <c r="S3626" s="248">
        <f t="shared" si="561"/>
        <v>0</v>
      </c>
      <c r="T3626" s="248">
        <f t="shared" si="562"/>
        <v>0</v>
      </c>
      <c r="U3626" s="248">
        <f t="shared" si="563"/>
        <v>0</v>
      </c>
      <c r="V3626" s="13"/>
      <c r="W3626" s="7"/>
      <c r="AT3626" s="130"/>
      <c r="BF3626" s="33">
        <f t="shared" si="569"/>
        <v>41242</v>
      </c>
      <c r="BG3626" s="34">
        <f t="shared" si="564"/>
        <v>82.88000000000001</v>
      </c>
      <c r="BH3626" s="32">
        <f t="shared" si="565"/>
        <v>1</v>
      </c>
      <c r="BI3626" s="32">
        <f t="shared" si="566"/>
        <v>0</v>
      </c>
      <c r="BJ3626" s="69">
        <f t="shared" si="567"/>
        <v>0</v>
      </c>
      <c r="BK3626" s="158" t="str">
        <f t="shared" si="568"/>
        <v/>
      </c>
    </row>
    <row r="3627" spans="1:63" ht="12" customHeight="1" x14ac:dyDescent="0.2">
      <c r="A3627" s="8"/>
      <c r="B3627" s="7"/>
      <c r="C3627" s="7"/>
      <c r="D3627" s="7"/>
      <c r="E3627" s="7"/>
      <c r="F3627" s="7"/>
      <c r="G3627" s="7"/>
      <c r="H3627" s="7"/>
      <c r="I3627" s="10"/>
      <c r="J3627" s="25"/>
      <c r="K3627" s="250"/>
      <c r="L3627" s="31"/>
      <c r="M3627" s="9"/>
      <c r="N3627" s="11" t="s">
        <v>25</v>
      </c>
      <c r="O3627" s="39"/>
      <c r="P3627" s="47"/>
      <c r="Q3627" s="13"/>
      <c r="R3627" s="248">
        <f t="shared" si="560"/>
        <v>0</v>
      </c>
      <c r="S3627" s="248">
        <f t="shared" si="561"/>
        <v>0</v>
      </c>
      <c r="T3627" s="248">
        <f t="shared" si="562"/>
        <v>0</v>
      </c>
      <c r="U3627" s="248">
        <f t="shared" si="563"/>
        <v>0</v>
      </c>
      <c r="V3627" s="13"/>
      <c r="W3627" s="7"/>
      <c r="AT3627" s="130"/>
      <c r="BF3627" s="33">
        <f t="shared" si="569"/>
        <v>41242</v>
      </c>
      <c r="BG3627" s="34">
        <f t="shared" si="564"/>
        <v>82.88000000000001</v>
      </c>
      <c r="BH3627" s="32">
        <f t="shared" si="565"/>
        <v>1</v>
      </c>
      <c r="BI3627" s="32">
        <f t="shared" si="566"/>
        <v>0</v>
      </c>
      <c r="BJ3627" s="69">
        <f t="shared" si="567"/>
        <v>0</v>
      </c>
      <c r="BK3627" s="158" t="str">
        <f t="shared" si="568"/>
        <v/>
      </c>
    </row>
    <row r="3628" spans="1:63" ht="12" customHeight="1" x14ac:dyDescent="0.2">
      <c r="A3628" s="8"/>
      <c r="B3628" s="7"/>
      <c r="C3628" s="7"/>
      <c r="D3628" s="7"/>
      <c r="E3628" s="7"/>
      <c r="F3628" s="7"/>
      <c r="G3628" s="7"/>
      <c r="H3628" s="7"/>
      <c r="I3628" s="10"/>
      <c r="J3628" s="25"/>
      <c r="K3628" s="250"/>
      <c r="L3628" s="31"/>
      <c r="M3628" s="9"/>
      <c r="N3628" s="11" t="s">
        <v>25</v>
      </c>
      <c r="O3628" s="39"/>
      <c r="P3628" s="47"/>
      <c r="Q3628" s="13"/>
      <c r="R3628" s="248">
        <f t="shared" si="560"/>
        <v>0</v>
      </c>
      <c r="S3628" s="248">
        <f t="shared" si="561"/>
        <v>0</v>
      </c>
      <c r="T3628" s="248">
        <f t="shared" si="562"/>
        <v>0</v>
      </c>
      <c r="U3628" s="248">
        <f t="shared" si="563"/>
        <v>0</v>
      </c>
      <c r="V3628" s="13"/>
      <c r="W3628" s="7"/>
      <c r="AT3628" s="130"/>
      <c r="BF3628" s="33">
        <f t="shared" si="569"/>
        <v>41242</v>
      </c>
      <c r="BG3628" s="34">
        <f t="shared" si="564"/>
        <v>82.88000000000001</v>
      </c>
      <c r="BH3628" s="32">
        <f t="shared" si="565"/>
        <v>1</v>
      </c>
      <c r="BI3628" s="32">
        <f t="shared" si="566"/>
        <v>0</v>
      </c>
      <c r="BJ3628" s="69">
        <f t="shared" si="567"/>
        <v>0</v>
      </c>
      <c r="BK3628" s="158" t="str">
        <f t="shared" si="568"/>
        <v/>
      </c>
    </row>
    <row r="3629" spans="1:63" ht="12" customHeight="1" x14ac:dyDescent="0.2">
      <c r="A3629" s="8"/>
      <c r="B3629" s="7"/>
      <c r="C3629" s="7"/>
      <c r="D3629" s="7"/>
      <c r="E3629" s="7"/>
      <c r="F3629" s="7"/>
      <c r="G3629" s="7"/>
      <c r="H3629" s="7"/>
      <c r="I3629" s="10"/>
      <c r="J3629" s="25"/>
      <c r="K3629" s="250"/>
      <c r="L3629" s="31"/>
      <c r="M3629" s="9"/>
      <c r="N3629" s="11" t="s">
        <v>25</v>
      </c>
      <c r="O3629" s="39"/>
      <c r="P3629" s="47"/>
      <c r="Q3629" s="13"/>
      <c r="R3629" s="248">
        <f t="shared" si="560"/>
        <v>0</v>
      </c>
      <c r="S3629" s="248">
        <f t="shared" si="561"/>
        <v>0</v>
      </c>
      <c r="T3629" s="248">
        <f t="shared" si="562"/>
        <v>0</v>
      </c>
      <c r="U3629" s="248">
        <f t="shared" si="563"/>
        <v>0</v>
      </c>
      <c r="V3629" s="13"/>
      <c r="W3629" s="7"/>
      <c r="AT3629" s="130"/>
      <c r="BF3629" s="33">
        <f t="shared" si="569"/>
        <v>41242</v>
      </c>
      <c r="BG3629" s="34">
        <f t="shared" si="564"/>
        <v>82.88000000000001</v>
      </c>
      <c r="BH3629" s="32">
        <f t="shared" si="565"/>
        <v>1</v>
      </c>
      <c r="BI3629" s="32">
        <f t="shared" si="566"/>
        <v>0</v>
      </c>
      <c r="BJ3629" s="69">
        <f t="shared" si="567"/>
        <v>0</v>
      </c>
      <c r="BK3629" s="158" t="str">
        <f t="shared" si="568"/>
        <v/>
      </c>
    </row>
    <row r="3630" spans="1:63" ht="12" customHeight="1" x14ac:dyDescent="0.2">
      <c r="A3630" s="8"/>
      <c r="B3630" s="7"/>
      <c r="C3630" s="7"/>
      <c r="D3630" s="7"/>
      <c r="E3630" s="7"/>
      <c r="F3630" s="7"/>
      <c r="G3630" s="7"/>
      <c r="H3630" s="7"/>
      <c r="I3630" s="10"/>
      <c r="J3630" s="25"/>
      <c r="K3630" s="250"/>
      <c r="L3630" s="31"/>
      <c r="M3630" s="9"/>
      <c r="N3630" s="11" t="s">
        <v>25</v>
      </c>
      <c r="O3630" s="39"/>
      <c r="P3630" s="47"/>
      <c r="Q3630" s="13"/>
      <c r="R3630" s="248">
        <f t="shared" si="560"/>
        <v>0</v>
      </c>
      <c r="S3630" s="248">
        <f t="shared" si="561"/>
        <v>0</v>
      </c>
      <c r="T3630" s="248">
        <f t="shared" si="562"/>
        <v>0</v>
      </c>
      <c r="U3630" s="248">
        <f t="shared" si="563"/>
        <v>0</v>
      </c>
      <c r="V3630" s="13"/>
      <c r="W3630" s="7"/>
      <c r="AT3630" s="130"/>
      <c r="BF3630" s="33">
        <f t="shared" si="569"/>
        <v>41242</v>
      </c>
      <c r="BG3630" s="34">
        <f t="shared" si="564"/>
        <v>82.88000000000001</v>
      </c>
      <c r="BH3630" s="32">
        <f t="shared" si="565"/>
        <v>1</v>
      </c>
      <c r="BI3630" s="32">
        <f t="shared" si="566"/>
        <v>0</v>
      </c>
      <c r="BJ3630" s="69">
        <f t="shared" si="567"/>
        <v>0</v>
      </c>
      <c r="BK3630" s="158" t="str">
        <f t="shared" si="568"/>
        <v/>
      </c>
    </row>
    <row r="3631" spans="1:63" ht="12" customHeight="1" x14ac:dyDescent="0.2">
      <c r="A3631" s="8"/>
      <c r="B3631" s="7"/>
      <c r="C3631" s="7"/>
      <c r="D3631" s="7"/>
      <c r="E3631" s="7"/>
      <c r="F3631" s="7"/>
      <c r="G3631" s="7"/>
      <c r="H3631" s="7"/>
      <c r="I3631" s="10"/>
      <c r="J3631" s="25"/>
      <c r="K3631" s="250"/>
      <c r="L3631" s="31"/>
      <c r="M3631" s="9"/>
      <c r="N3631" s="11" t="s">
        <v>25</v>
      </c>
      <c r="O3631" s="39"/>
      <c r="P3631" s="47"/>
      <c r="Q3631" s="13"/>
      <c r="R3631" s="248">
        <f t="shared" si="560"/>
        <v>0</v>
      </c>
      <c r="S3631" s="248">
        <f t="shared" si="561"/>
        <v>0</v>
      </c>
      <c r="T3631" s="248">
        <f t="shared" si="562"/>
        <v>0</v>
      </c>
      <c r="U3631" s="248">
        <f t="shared" si="563"/>
        <v>0</v>
      </c>
      <c r="V3631" s="13"/>
      <c r="W3631" s="7"/>
      <c r="AT3631" s="130"/>
      <c r="BF3631" s="33">
        <f t="shared" si="569"/>
        <v>41242</v>
      </c>
      <c r="BG3631" s="34">
        <f t="shared" si="564"/>
        <v>82.88000000000001</v>
      </c>
      <c r="BH3631" s="32">
        <f t="shared" si="565"/>
        <v>1</v>
      </c>
      <c r="BI3631" s="32">
        <f t="shared" si="566"/>
        <v>0</v>
      </c>
      <c r="BJ3631" s="69">
        <f t="shared" si="567"/>
        <v>0</v>
      </c>
      <c r="BK3631" s="158" t="str">
        <f t="shared" si="568"/>
        <v/>
      </c>
    </row>
    <row r="3632" spans="1:63" ht="12" customHeight="1" x14ac:dyDescent="0.2">
      <c r="A3632" s="8"/>
      <c r="B3632" s="7"/>
      <c r="C3632" s="7"/>
      <c r="D3632" s="7"/>
      <c r="E3632" s="7"/>
      <c r="F3632" s="7"/>
      <c r="G3632" s="7"/>
      <c r="H3632" s="7"/>
      <c r="I3632" s="10"/>
      <c r="J3632" s="25"/>
      <c r="K3632" s="250"/>
      <c r="L3632" s="31"/>
      <c r="M3632" s="9"/>
      <c r="N3632" s="11" t="s">
        <v>25</v>
      </c>
      <c r="O3632" s="39"/>
      <c r="P3632" s="47"/>
      <c r="Q3632" s="13"/>
      <c r="R3632" s="248">
        <f t="shared" si="560"/>
        <v>0</v>
      </c>
      <c r="S3632" s="248">
        <f t="shared" si="561"/>
        <v>0</v>
      </c>
      <c r="T3632" s="248">
        <f t="shared" si="562"/>
        <v>0</v>
      </c>
      <c r="U3632" s="248">
        <f t="shared" si="563"/>
        <v>0</v>
      </c>
      <c r="V3632" s="13"/>
      <c r="W3632" s="7"/>
      <c r="AT3632" s="130"/>
      <c r="BF3632" s="33">
        <f t="shared" si="569"/>
        <v>41242</v>
      </c>
      <c r="BG3632" s="34">
        <f t="shared" si="564"/>
        <v>82.88000000000001</v>
      </c>
      <c r="BH3632" s="32">
        <f t="shared" si="565"/>
        <v>1</v>
      </c>
      <c r="BI3632" s="32">
        <f t="shared" si="566"/>
        <v>0</v>
      </c>
      <c r="BJ3632" s="69">
        <f t="shared" si="567"/>
        <v>0</v>
      </c>
      <c r="BK3632" s="158" t="str">
        <f t="shared" si="568"/>
        <v/>
      </c>
    </row>
    <row r="3633" spans="1:63" ht="12" customHeight="1" x14ac:dyDescent="0.2">
      <c r="A3633" s="8"/>
      <c r="B3633" s="7"/>
      <c r="C3633" s="7"/>
      <c r="D3633" s="7"/>
      <c r="E3633" s="7"/>
      <c r="F3633" s="7"/>
      <c r="G3633" s="7"/>
      <c r="H3633" s="7"/>
      <c r="I3633" s="10"/>
      <c r="J3633" s="25"/>
      <c r="K3633" s="250"/>
      <c r="L3633" s="31"/>
      <c r="M3633" s="9"/>
      <c r="N3633" s="11" t="s">
        <v>25</v>
      </c>
      <c r="O3633" s="39"/>
      <c r="P3633" s="47"/>
      <c r="Q3633" s="13"/>
      <c r="R3633" s="248">
        <f t="shared" si="560"/>
        <v>0</v>
      </c>
      <c r="S3633" s="248">
        <f t="shared" si="561"/>
        <v>0</v>
      </c>
      <c r="T3633" s="248">
        <f t="shared" si="562"/>
        <v>0</v>
      </c>
      <c r="U3633" s="248">
        <f t="shared" si="563"/>
        <v>0</v>
      </c>
      <c r="V3633" s="13"/>
      <c r="W3633" s="7"/>
      <c r="AT3633" s="130"/>
      <c r="BF3633" s="33">
        <f t="shared" si="569"/>
        <v>41242</v>
      </c>
      <c r="BG3633" s="34">
        <f t="shared" si="564"/>
        <v>82.88000000000001</v>
      </c>
      <c r="BH3633" s="32">
        <f t="shared" si="565"/>
        <v>1</v>
      </c>
      <c r="BI3633" s="32">
        <f t="shared" si="566"/>
        <v>0</v>
      </c>
      <c r="BJ3633" s="69">
        <f t="shared" si="567"/>
        <v>0</v>
      </c>
      <c r="BK3633" s="158" t="str">
        <f t="shared" si="568"/>
        <v/>
      </c>
    </row>
    <row r="3634" spans="1:63" ht="12" customHeight="1" x14ac:dyDescent="0.2">
      <c r="A3634" s="8"/>
      <c r="B3634" s="7"/>
      <c r="C3634" s="7"/>
      <c r="D3634" s="7"/>
      <c r="E3634" s="7"/>
      <c r="F3634" s="7"/>
      <c r="G3634" s="7"/>
      <c r="H3634" s="7"/>
      <c r="I3634" s="10"/>
      <c r="J3634" s="25"/>
      <c r="K3634" s="250"/>
      <c r="L3634" s="31"/>
      <c r="M3634" s="9"/>
      <c r="N3634" s="11" t="s">
        <v>25</v>
      </c>
      <c r="O3634" s="39"/>
      <c r="P3634" s="47"/>
      <c r="Q3634" s="13"/>
      <c r="R3634" s="248">
        <f t="shared" si="560"/>
        <v>0</v>
      </c>
      <c r="S3634" s="248">
        <f t="shared" si="561"/>
        <v>0</v>
      </c>
      <c r="T3634" s="248">
        <f t="shared" si="562"/>
        <v>0</v>
      </c>
      <c r="U3634" s="248">
        <f t="shared" si="563"/>
        <v>0</v>
      </c>
      <c r="V3634" s="13"/>
      <c r="W3634" s="7"/>
      <c r="AT3634" s="130"/>
      <c r="BF3634" s="33">
        <f t="shared" si="569"/>
        <v>41242</v>
      </c>
      <c r="BG3634" s="34">
        <f t="shared" si="564"/>
        <v>82.88000000000001</v>
      </c>
      <c r="BH3634" s="32">
        <f t="shared" si="565"/>
        <v>1</v>
      </c>
      <c r="BI3634" s="32">
        <f t="shared" si="566"/>
        <v>0</v>
      </c>
      <c r="BJ3634" s="69">
        <f t="shared" si="567"/>
        <v>0</v>
      </c>
      <c r="BK3634" s="158" t="str">
        <f t="shared" si="568"/>
        <v/>
      </c>
    </row>
    <row r="3635" spans="1:63" ht="12" customHeight="1" x14ac:dyDescent="0.2">
      <c r="A3635" s="8"/>
      <c r="B3635" s="7"/>
      <c r="C3635" s="7"/>
      <c r="D3635" s="7"/>
      <c r="E3635" s="7"/>
      <c r="F3635" s="7"/>
      <c r="G3635" s="7"/>
      <c r="H3635" s="7"/>
      <c r="I3635" s="10"/>
      <c r="J3635" s="25"/>
      <c r="K3635" s="250"/>
      <c r="L3635" s="31"/>
      <c r="M3635" s="9"/>
      <c r="N3635" s="11" t="s">
        <v>25</v>
      </c>
      <c r="O3635" s="39"/>
      <c r="P3635" s="47"/>
      <c r="Q3635" s="13"/>
      <c r="R3635" s="248">
        <f t="shared" si="560"/>
        <v>0</v>
      </c>
      <c r="S3635" s="248">
        <f t="shared" si="561"/>
        <v>0</v>
      </c>
      <c r="T3635" s="248">
        <f t="shared" si="562"/>
        <v>0</v>
      </c>
      <c r="U3635" s="248">
        <f t="shared" si="563"/>
        <v>0</v>
      </c>
      <c r="V3635" s="13"/>
      <c r="W3635" s="7"/>
      <c r="AT3635" s="130"/>
      <c r="BF3635" s="33">
        <f t="shared" si="569"/>
        <v>41242</v>
      </c>
      <c r="BG3635" s="34">
        <f t="shared" si="564"/>
        <v>82.88000000000001</v>
      </c>
      <c r="BH3635" s="32">
        <f t="shared" si="565"/>
        <v>1</v>
      </c>
      <c r="BI3635" s="32">
        <f t="shared" si="566"/>
        <v>0</v>
      </c>
      <c r="BJ3635" s="69">
        <f t="shared" si="567"/>
        <v>0</v>
      </c>
      <c r="BK3635" s="158" t="str">
        <f t="shared" si="568"/>
        <v/>
      </c>
    </row>
    <row r="3636" spans="1:63" ht="12" customHeight="1" x14ac:dyDescent="0.2">
      <c r="A3636" s="8"/>
      <c r="B3636" s="7"/>
      <c r="C3636" s="7"/>
      <c r="D3636" s="7"/>
      <c r="E3636" s="7"/>
      <c r="F3636" s="7"/>
      <c r="G3636" s="7"/>
      <c r="H3636" s="7"/>
      <c r="I3636" s="10"/>
      <c r="J3636" s="25"/>
      <c r="K3636" s="250"/>
      <c r="L3636" s="31"/>
      <c r="M3636" s="9"/>
      <c r="N3636" s="11" t="s">
        <v>25</v>
      </c>
      <c r="O3636" s="39"/>
      <c r="P3636" s="47"/>
      <c r="Q3636" s="13"/>
      <c r="R3636" s="248">
        <f t="shared" si="560"/>
        <v>0</v>
      </c>
      <c r="S3636" s="248">
        <f t="shared" si="561"/>
        <v>0</v>
      </c>
      <c r="T3636" s="248">
        <f t="shared" si="562"/>
        <v>0</v>
      </c>
      <c r="U3636" s="248">
        <f t="shared" si="563"/>
        <v>0</v>
      </c>
      <c r="V3636" s="13"/>
      <c r="W3636" s="7"/>
      <c r="AT3636" s="130"/>
      <c r="BF3636" s="33">
        <f t="shared" si="569"/>
        <v>41242</v>
      </c>
      <c r="BG3636" s="34">
        <f t="shared" si="564"/>
        <v>82.88000000000001</v>
      </c>
      <c r="BH3636" s="32">
        <f t="shared" si="565"/>
        <v>1</v>
      </c>
      <c r="BI3636" s="32">
        <f t="shared" si="566"/>
        <v>0</v>
      </c>
      <c r="BJ3636" s="69">
        <f t="shared" si="567"/>
        <v>0</v>
      </c>
      <c r="BK3636" s="158" t="str">
        <f t="shared" si="568"/>
        <v/>
      </c>
    </row>
    <row r="3637" spans="1:63" ht="12" customHeight="1" x14ac:dyDescent="0.2">
      <c r="A3637" s="8"/>
      <c r="B3637" s="7"/>
      <c r="C3637" s="7"/>
      <c r="D3637" s="7"/>
      <c r="E3637" s="7"/>
      <c r="F3637" s="7"/>
      <c r="G3637" s="7"/>
      <c r="H3637" s="7"/>
      <c r="I3637" s="10"/>
      <c r="J3637" s="25"/>
      <c r="K3637" s="250"/>
      <c r="L3637" s="31"/>
      <c r="M3637" s="9"/>
      <c r="N3637" s="11" t="s">
        <v>25</v>
      </c>
      <c r="O3637" s="39"/>
      <c r="P3637" s="47"/>
      <c r="Q3637" s="13"/>
      <c r="R3637" s="248">
        <f t="shared" si="560"/>
        <v>0</v>
      </c>
      <c r="S3637" s="248">
        <f t="shared" si="561"/>
        <v>0</v>
      </c>
      <c r="T3637" s="248">
        <f t="shared" si="562"/>
        <v>0</v>
      </c>
      <c r="U3637" s="248">
        <f t="shared" si="563"/>
        <v>0</v>
      </c>
      <c r="V3637" s="13"/>
      <c r="W3637" s="7"/>
      <c r="AT3637" s="130"/>
      <c r="BF3637" s="33">
        <f t="shared" si="569"/>
        <v>41242</v>
      </c>
      <c r="BG3637" s="34">
        <f t="shared" si="564"/>
        <v>82.88000000000001</v>
      </c>
      <c r="BH3637" s="32">
        <f t="shared" si="565"/>
        <v>1</v>
      </c>
      <c r="BI3637" s="32">
        <f t="shared" si="566"/>
        <v>0</v>
      </c>
      <c r="BJ3637" s="69">
        <f t="shared" si="567"/>
        <v>0</v>
      </c>
      <c r="BK3637" s="158" t="str">
        <f t="shared" si="568"/>
        <v/>
      </c>
    </row>
    <row r="3638" spans="1:63" ht="12" customHeight="1" x14ac:dyDescent="0.2">
      <c r="A3638" s="8"/>
      <c r="B3638" s="7"/>
      <c r="C3638" s="7"/>
      <c r="D3638" s="7"/>
      <c r="E3638" s="7"/>
      <c r="F3638" s="7"/>
      <c r="G3638" s="7"/>
      <c r="H3638" s="7"/>
      <c r="I3638" s="10"/>
      <c r="J3638" s="25"/>
      <c r="K3638" s="250"/>
      <c r="L3638" s="31"/>
      <c r="M3638" s="9"/>
      <c r="N3638" s="11" t="s">
        <v>25</v>
      </c>
      <c r="O3638" s="39"/>
      <c r="P3638" s="47"/>
      <c r="Q3638" s="13"/>
      <c r="R3638" s="248">
        <f t="shared" si="560"/>
        <v>0</v>
      </c>
      <c r="S3638" s="248">
        <f t="shared" si="561"/>
        <v>0</v>
      </c>
      <c r="T3638" s="248">
        <f t="shared" si="562"/>
        <v>0</v>
      </c>
      <c r="U3638" s="248">
        <f t="shared" si="563"/>
        <v>0</v>
      </c>
      <c r="V3638" s="13"/>
      <c r="W3638" s="7"/>
      <c r="AT3638" s="130"/>
      <c r="BF3638" s="33">
        <f t="shared" si="569"/>
        <v>41242</v>
      </c>
      <c r="BG3638" s="34">
        <f t="shared" si="564"/>
        <v>82.88000000000001</v>
      </c>
      <c r="BH3638" s="32">
        <f t="shared" si="565"/>
        <v>1</v>
      </c>
      <c r="BI3638" s="32">
        <f t="shared" si="566"/>
        <v>0</v>
      </c>
      <c r="BJ3638" s="69">
        <f t="shared" si="567"/>
        <v>0</v>
      </c>
      <c r="BK3638" s="158" t="str">
        <f t="shared" si="568"/>
        <v/>
      </c>
    </row>
    <row r="3639" spans="1:63" ht="12" customHeight="1" x14ac:dyDescent="0.2">
      <c r="A3639" s="8"/>
      <c r="B3639" s="7"/>
      <c r="C3639" s="7"/>
      <c r="D3639" s="7"/>
      <c r="E3639" s="7"/>
      <c r="F3639" s="7"/>
      <c r="G3639" s="7"/>
      <c r="H3639" s="7"/>
      <c r="I3639" s="10"/>
      <c r="J3639" s="25"/>
      <c r="K3639" s="250"/>
      <c r="L3639" s="31"/>
      <c r="M3639" s="9"/>
      <c r="N3639" s="11" t="s">
        <v>25</v>
      </c>
      <c r="O3639" s="39"/>
      <c r="P3639" s="47"/>
      <c r="Q3639" s="13"/>
      <c r="R3639" s="248">
        <f t="shared" si="560"/>
        <v>0</v>
      </c>
      <c r="S3639" s="248">
        <f t="shared" si="561"/>
        <v>0</v>
      </c>
      <c r="T3639" s="248">
        <f t="shared" si="562"/>
        <v>0</v>
      </c>
      <c r="U3639" s="248">
        <f t="shared" si="563"/>
        <v>0</v>
      </c>
      <c r="V3639" s="13"/>
      <c r="W3639" s="7"/>
      <c r="AT3639" s="130"/>
      <c r="BF3639" s="33">
        <f t="shared" si="569"/>
        <v>41242</v>
      </c>
      <c r="BG3639" s="34">
        <f t="shared" si="564"/>
        <v>82.88000000000001</v>
      </c>
      <c r="BH3639" s="32">
        <f t="shared" si="565"/>
        <v>1</v>
      </c>
      <c r="BI3639" s="32">
        <f t="shared" si="566"/>
        <v>0</v>
      </c>
      <c r="BJ3639" s="69">
        <f t="shared" si="567"/>
        <v>0</v>
      </c>
      <c r="BK3639" s="158" t="str">
        <f t="shared" si="568"/>
        <v/>
      </c>
    </row>
    <row r="3640" spans="1:63" ht="12" customHeight="1" x14ac:dyDescent="0.2">
      <c r="A3640" s="8"/>
      <c r="B3640" s="7"/>
      <c r="C3640" s="7"/>
      <c r="D3640" s="7"/>
      <c r="E3640" s="7"/>
      <c r="F3640" s="7"/>
      <c r="G3640" s="7"/>
      <c r="H3640" s="7"/>
      <c r="I3640" s="10"/>
      <c r="J3640" s="25"/>
      <c r="K3640" s="250"/>
      <c r="L3640" s="31"/>
      <c r="M3640" s="9"/>
      <c r="N3640" s="11" t="s">
        <v>25</v>
      </c>
      <c r="O3640" s="39"/>
      <c r="P3640" s="47"/>
      <c r="Q3640" s="13"/>
      <c r="R3640" s="248">
        <f t="shared" si="560"/>
        <v>0</v>
      </c>
      <c r="S3640" s="248">
        <f t="shared" si="561"/>
        <v>0</v>
      </c>
      <c r="T3640" s="248">
        <f t="shared" si="562"/>
        <v>0</v>
      </c>
      <c r="U3640" s="248">
        <f t="shared" si="563"/>
        <v>0</v>
      </c>
      <c r="V3640" s="13"/>
      <c r="W3640" s="7"/>
      <c r="AT3640" s="130"/>
      <c r="BF3640" s="33">
        <f t="shared" si="569"/>
        <v>41242</v>
      </c>
      <c r="BG3640" s="34">
        <f t="shared" si="564"/>
        <v>82.88000000000001</v>
      </c>
      <c r="BH3640" s="32">
        <f t="shared" si="565"/>
        <v>1</v>
      </c>
      <c r="BI3640" s="32">
        <f t="shared" si="566"/>
        <v>0</v>
      </c>
      <c r="BJ3640" s="69">
        <f t="shared" si="567"/>
        <v>0</v>
      </c>
      <c r="BK3640" s="158" t="str">
        <f t="shared" si="568"/>
        <v/>
      </c>
    </row>
    <row r="3641" spans="1:63" ht="12" customHeight="1" x14ac:dyDescent="0.2">
      <c r="A3641" s="8"/>
      <c r="B3641" s="7"/>
      <c r="C3641" s="7"/>
      <c r="D3641" s="7"/>
      <c r="E3641" s="7"/>
      <c r="F3641" s="7"/>
      <c r="G3641" s="7"/>
      <c r="H3641" s="7"/>
      <c r="I3641" s="10"/>
      <c r="J3641" s="25"/>
      <c r="K3641" s="250"/>
      <c r="L3641" s="31"/>
      <c r="M3641" s="9"/>
      <c r="N3641" s="11" t="s">
        <v>25</v>
      </c>
      <c r="O3641" s="39"/>
      <c r="P3641" s="47"/>
      <c r="Q3641" s="13"/>
      <c r="R3641" s="248">
        <f t="shared" si="560"/>
        <v>0</v>
      </c>
      <c r="S3641" s="248">
        <f t="shared" si="561"/>
        <v>0</v>
      </c>
      <c r="T3641" s="248">
        <f t="shared" si="562"/>
        <v>0</v>
      </c>
      <c r="U3641" s="248">
        <f t="shared" si="563"/>
        <v>0</v>
      </c>
      <c r="V3641" s="13"/>
      <c r="W3641" s="7"/>
      <c r="AT3641" s="130"/>
      <c r="BF3641" s="33">
        <f t="shared" si="569"/>
        <v>41242</v>
      </c>
      <c r="BG3641" s="34">
        <f t="shared" si="564"/>
        <v>82.88000000000001</v>
      </c>
      <c r="BH3641" s="32">
        <f t="shared" si="565"/>
        <v>1</v>
      </c>
      <c r="BI3641" s="32">
        <f t="shared" si="566"/>
        <v>0</v>
      </c>
      <c r="BJ3641" s="69">
        <f t="shared" si="567"/>
        <v>0</v>
      </c>
      <c r="BK3641" s="158" t="str">
        <f t="shared" si="568"/>
        <v/>
      </c>
    </row>
    <row r="3642" spans="1:63" ht="12" customHeight="1" x14ac:dyDescent="0.2">
      <c r="A3642" s="8"/>
      <c r="B3642" s="7"/>
      <c r="C3642" s="7"/>
      <c r="D3642" s="7"/>
      <c r="E3642" s="7"/>
      <c r="F3642" s="7"/>
      <c r="G3642" s="7"/>
      <c r="H3642" s="7"/>
      <c r="I3642" s="10"/>
      <c r="J3642" s="25"/>
      <c r="K3642" s="250"/>
      <c r="L3642" s="31"/>
      <c r="M3642" s="9"/>
      <c r="N3642" s="11" t="s">
        <v>25</v>
      </c>
      <c r="O3642" s="39"/>
      <c r="P3642" s="47"/>
      <c r="Q3642" s="13"/>
      <c r="R3642" s="248">
        <f t="shared" si="560"/>
        <v>0</v>
      </c>
      <c r="S3642" s="248">
        <f t="shared" si="561"/>
        <v>0</v>
      </c>
      <c r="T3642" s="248">
        <f t="shared" si="562"/>
        <v>0</v>
      </c>
      <c r="U3642" s="248">
        <f t="shared" si="563"/>
        <v>0</v>
      </c>
      <c r="V3642" s="13"/>
      <c r="W3642" s="7"/>
      <c r="AT3642" s="130"/>
      <c r="BF3642" s="33">
        <f t="shared" si="569"/>
        <v>41242</v>
      </c>
      <c r="BG3642" s="34">
        <f t="shared" si="564"/>
        <v>82.88000000000001</v>
      </c>
      <c r="BH3642" s="32">
        <f t="shared" si="565"/>
        <v>1</v>
      </c>
      <c r="BI3642" s="32">
        <f t="shared" si="566"/>
        <v>0</v>
      </c>
      <c r="BJ3642" s="69">
        <f t="shared" si="567"/>
        <v>0</v>
      </c>
      <c r="BK3642" s="158" t="str">
        <f t="shared" si="568"/>
        <v/>
      </c>
    </row>
    <row r="3643" spans="1:63" ht="12" customHeight="1" x14ac:dyDescent="0.2">
      <c r="A3643" s="8"/>
      <c r="B3643" s="7"/>
      <c r="C3643" s="7"/>
      <c r="D3643" s="7"/>
      <c r="E3643" s="7"/>
      <c r="F3643" s="7"/>
      <c r="G3643" s="7"/>
      <c r="H3643" s="7"/>
      <c r="I3643" s="10"/>
      <c r="J3643" s="25"/>
      <c r="K3643" s="250"/>
      <c r="L3643" s="31"/>
      <c r="M3643" s="9"/>
      <c r="N3643" s="11" t="s">
        <v>25</v>
      </c>
      <c r="O3643" s="39"/>
      <c r="P3643" s="47"/>
      <c r="Q3643" s="13"/>
      <c r="R3643" s="248">
        <f t="shared" si="560"/>
        <v>0</v>
      </c>
      <c r="S3643" s="248">
        <f t="shared" si="561"/>
        <v>0</v>
      </c>
      <c r="T3643" s="248">
        <f t="shared" si="562"/>
        <v>0</v>
      </c>
      <c r="U3643" s="248">
        <f t="shared" si="563"/>
        <v>0</v>
      </c>
      <c r="V3643" s="13"/>
      <c r="W3643" s="7"/>
      <c r="AT3643" s="130"/>
      <c r="BF3643" s="33">
        <f t="shared" si="569"/>
        <v>41242</v>
      </c>
      <c r="BG3643" s="34">
        <f t="shared" si="564"/>
        <v>82.88000000000001</v>
      </c>
      <c r="BH3643" s="32">
        <f t="shared" si="565"/>
        <v>1</v>
      </c>
      <c r="BI3643" s="32">
        <f t="shared" si="566"/>
        <v>0</v>
      </c>
      <c r="BJ3643" s="69">
        <f t="shared" si="567"/>
        <v>0</v>
      </c>
      <c r="BK3643" s="158" t="str">
        <f t="shared" si="568"/>
        <v/>
      </c>
    </row>
    <row r="3644" spans="1:63" ht="12" customHeight="1" x14ac:dyDescent="0.2">
      <c r="A3644" s="8"/>
      <c r="B3644" s="7"/>
      <c r="C3644" s="7"/>
      <c r="D3644" s="7"/>
      <c r="E3644" s="7"/>
      <c r="F3644" s="7"/>
      <c r="G3644" s="7"/>
      <c r="H3644" s="7"/>
      <c r="I3644" s="10"/>
      <c r="J3644" s="25"/>
      <c r="K3644" s="250"/>
      <c r="L3644" s="31"/>
      <c r="M3644" s="9"/>
      <c r="N3644" s="11" t="s">
        <v>25</v>
      </c>
      <c r="O3644" s="39"/>
      <c r="P3644" s="47"/>
      <c r="Q3644" s="13"/>
      <c r="R3644" s="248">
        <f t="shared" si="560"/>
        <v>0</v>
      </c>
      <c r="S3644" s="248">
        <f t="shared" si="561"/>
        <v>0</v>
      </c>
      <c r="T3644" s="248">
        <f t="shared" si="562"/>
        <v>0</v>
      </c>
      <c r="U3644" s="248">
        <f t="shared" si="563"/>
        <v>0</v>
      </c>
      <c r="V3644" s="13"/>
      <c r="W3644" s="7"/>
      <c r="AT3644" s="130"/>
      <c r="BF3644" s="33">
        <f t="shared" si="569"/>
        <v>41242</v>
      </c>
      <c r="BG3644" s="34">
        <f t="shared" si="564"/>
        <v>82.88000000000001</v>
      </c>
      <c r="BH3644" s="32">
        <f t="shared" si="565"/>
        <v>1</v>
      </c>
      <c r="BI3644" s="32">
        <f t="shared" si="566"/>
        <v>0</v>
      </c>
      <c r="BJ3644" s="69">
        <f t="shared" si="567"/>
        <v>0</v>
      </c>
      <c r="BK3644" s="158" t="str">
        <f t="shared" si="568"/>
        <v/>
      </c>
    </row>
    <row r="3645" spans="1:63" ht="12" customHeight="1" x14ac:dyDescent="0.2">
      <c r="A3645" s="8"/>
      <c r="B3645" s="7"/>
      <c r="C3645" s="7"/>
      <c r="D3645" s="7"/>
      <c r="E3645" s="7"/>
      <c r="F3645" s="7"/>
      <c r="G3645" s="7"/>
      <c r="H3645" s="7"/>
      <c r="I3645" s="10"/>
      <c r="J3645" s="25"/>
      <c r="K3645" s="250"/>
      <c r="L3645" s="31"/>
      <c r="M3645" s="9"/>
      <c r="N3645" s="11" t="s">
        <v>25</v>
      </c>
      <c r="O3645" s="39"/>
      <c r="P3645" s="47"/>
      <c r="Q3645" s="13"/>
      <c r="R3645" s="248">
        <f t="shared" si="560"/>
        <v>0</v>
      </c>
      <c r="S3645" s="248">
        <f t="shared" si="561"/>
        <v>0</v>
      </c>
      <c r="T3645" s="248">
        <f t="shared" si="562"/>
        <v>0</v>
      </c>
      <c r="U3645" s="248">
        <f t="shared" si="563"/>
        <v>0</v>
      </c>
      <c r="V3645" s="13"/>
      <c r="W3645" s="7"/>
      <c r="AT3645" s="130"/>
      <c r="BF3645" s="33">
        <f t="shared" si="569"/>
        <v>41242</v>
      </c>
      <c r="BG3645" s="34">
        <f t="shared" si="564"/>
        <v>82.88000000000001</v>
      </c>
      <c r="BH3645" s="32">
        <f t="shared" si="565"/>
        <v>1</v>
      </c>
      <c r="BI3645" s="32">
        <f t="shared" si="566"/>
        <v>0</v>
      </c>
      <c r="BJ3645" s="69">
        <f t="shared" si="567"/>
        <v>0</v>
      </c>
      <c r="BK3645" s="158" t="str">
        <f t="shared" si="568"/>
        <v/>
      </c>
    </row>
    <row r="3646" spans="1:63" ht="12" customHeight="1" x14ac:dyDescent="0.2">
      <c r="A3646" s="8"/>
      <c r="B3646" s="7"/>
      <c r="C3646" s="7"/>
      <c r="D3646" s="7"/>
      <c r="E3646" s="7"/>
      <c r="F3646" s="7"/>
      <c r="G3646" s="7"/>
      <c r="H3646" s="7"/>
      <c r="I3646" s="10"/>
      <c r="J3646" s="25"/>
      <c r="K3646" s="250"/>
      <c r="L3646" s="31"/>
      <c r="M3646" s="9"/>
      <c r="N3646" s="11" t="s">
        <v>25</v>
      </c>
      <c r="O3646" s="39"/>
      <c r="P3646" s="47"/>
      <c r="Q3646" s="13"/>
      <c r="R3646" s="248">
        <f t="shared" si="560"/>
        <v>0</v>
      </c>
      <c r="S3646" s="248">
        <f t="shared" si="561"/>
        <v>0</v>
      </c>
      <c r="T3646" s="248">
        <f t="shared" si="562"/>
        <v>0</v>
      </c>
      <c r="U3646" s="248">
        <f t="shared" si="563"/>
        <v>0</v>
      </c>
      <c r="V3646" s="13"/>
      <c r="W3646" s="7"/>
      <c r="AT3646" s="130"/>
      <c r="BF3646" s="33">
        <f t="shared" si="569"/>
        <v>41242</v>
      </c>
      <c r="BG3646" s="34">
        <f t="shared" si="564"/>
        <v>82.88000000000001</v>
      </c>
      <c r="BH3646" s="32">
        <f t="shared" si="565"/>
        <v>1</v>
      </c>
      <c r="BI3646" s="32">
        <f t="shared" si="566"/>
        <v>0</v>
      </c>
      <c r="BJ3646" s="69">
        <f t="shared" si="567"/>
        <v>0</v>
      </c>
      <c r="BK3646" s="158" t="str">
        <f t="shared" si="568"/>
        <v/>
      </c>
    </row>
    <row r="3647" spans="1:63" ht="12" customHeight="1" x14ac:dyDescent="0.2">
      <c r="A3647" s="8"/>
      <c r="B3647" s="7"/>
      <c r="C3647" s="7"/>
      <c r="D3647" s="7"/>
      <c r="E3647" s="7"/>
      <c r="F3647" s="7"/>
      <c r="G3647" s="7"/>
      <c r="H3647" s="7"/>
      <c r="I3647" s="10"/>
      <c r="J3647" s="25"/>
      <c r="K3647" s="250"/>
      <c r="L3647" s="31"/>
      <c r="M3647" s="9"/>
      <c r="N3647" s="11" t="s">
        <v>25</v>
      </c>
      <c r="O3647" s="39"/>
      <c r="P3647" s="47"/>
      <c r="Q3647" s="13"/>
      <c r="R3647" s="248">
        <f t="shared" si="560"/>
        <v>0</v>
      </c>
      <c r="S3647" s="248">
        <f t="shared" si="561"/>
        <v>0</v>
      </c>
      <c r="T3647" s="248">
        <f t="shared" si="562"/>
        <v>0</v>
      </c>
      <c r="U3647" s="248">
        <f t="shared" si="563"/>
        <v>0</v>
      </c>
      <c r="V3647" s="13"/>
      <c r="W3647" s="7"/>
      <c r="AT3647" s="130"/>
      <c r="BF3647" s="33">
        <f t="shared" si="569"/>
        <v>41242</v>
      </c>
      <c r="BG3647" s="34">
        <f t="shared" si="564"/>
        <v>82.88000000000001</v>
      </c>
      <c r="BH3647" s="32">
        <f t="shared" si="565"/>
        <v>1</v>
      </c>
      <c r="BI3647" s="32">
        <f t="shared" si="566"/>
        <v>0</v>
      </c>
      <c r="BJ3647" s="69">
        <f t="shared" si="567"/>
        <v>0</v>
      </c>
      <c r="BK3647" s="158" t="str">
        <f t="shared" si="568"/>
        <v/>
      </c>
    </row>
    <row r="3648" spans="1:63" ht="12" customHeight="1" x14ac:dyDescent="0.2">
      <c r="A3648" s="8"/>
      <c r="B3648" s="7"/>
      <c r="C3648" s="7"/>
      <c r="D3648" s="7"/>
      <c r="E3648" s="7"/>
      <c r="F3648" s="7"/>
      <c r="G3648" s="7"/>
      <c r="H3648" s="7"/>
      <c r="I3648" s="10"/>
      <c r="J3648" s="25"/>
      <c r="K3648" s="250"/>
      <c r="L3648" s="31"/>
      <c r="M3648" s="9"/>
      <c r="N3648" s="11" t="s">
        <v>25</v>
      </c>
      <c r="O3648" s="39"/>
      <c r="P3648" s="47"/>
      <c r="Q3648" s="13"/>
      <c r="R3648" s="248">
        <f t="shared" si="560"/>
        <v>0</v>
      </c>
      <c r="S3648" s="248">
        <f t="shared" si="561"/>
        <v>0</v>
      </c>
      <c r="T3648" s="248">
        <f t="shared" si="562"/>
        <v>0</v>
      </c>
      <c r="U3648" s="248">
        <f t="shared" si="563"/>
        <v>0</v>
      </c>
      <c r="V3648" s="13"/>
      <c r="W3648" s="7"/>
      <c r="AT3648" s="130"/>
      <c r="BF3648" s="33">
        <f t="shared" si="569"/>
        <v>41242</v>
      </c>
      <c r="BG3648" s="34">
        <f t="shared" si="564"/>
        <v>82.88000000000001</v>
      </c>
      <c r="BH3648" s="32">
        <f t="shared" si="565"/>
        <v>1</v>
      </c>
      <c r="BI3648" s="32">
        <f t="shared" si="566"/>
        <v>0</v>
      </c>
      <c r="BJ3648" s="69">
        <f t="shared" si="567"/>
        <v>0</v>
      </c>
      <c r="BK3648" s="158" t="str">
        <f t="shared" si="568"/>
        <v/>
      </c>
    </row>
    <row r="3649" spans="1:63" ht="12" customHeight="1" x14ac:dyDescent="0.2">
      <c r="A3649" s="8"/>
      <c r="B3649" s="7"/>
      <c r="C3649" s="7"/>
      <c r="D3649" s="7"/>
      <c r="E3649" s="7"/>
      <c r="F3649" s="7"/>
      <c r="G3649" s="7"/>
      <c r="H3649" s="7"/>
      <c r="I3649" s="10"/>
      <c r="J3649" s="25"/>
      <c r="K3649" s="250"/>
      <c r="L3649" s="31"/>
      <c r="M3649" s="9"/>
      <c r="N3649" s="11" t="s">
        <v>25</v>
      </c>
      <c r="O3649" s="39"/>
      <c r="P3649" s="47"/>
      <c r="Q3649" s="13"/>
      <c r="R3649" s="248">
        <f t="shared" si="560"/>
        <v>0</v>
      </c>
      <c r="S3649" s="248">
        <f t="shared" si="561"/>
        <v>0</v>
      </c>
      <c r="T3649" s="248">
        <f t="shared" si="562"/>
        <v>0</v>
      </c>
      <c r="U3649" s="248">
        <f t="shared" si="563"/>
        <v>0</v>
      </c>
      <c r="V3649" s="13"/>
      <c r="W3649" s="7"/>
      <c r="AT3649" s="130"/>
      <c r="BF3649" s="33">
        <f t="shared" si="569"/>
        <v>41242</v>
      </c>
      <c r="BG3649" s="34">
        <f t="shared" si="564"/>
        <v>82.88000000000001</v>
      </c>
      <c r="BH3649" s="32">
        <f t="shared" si="565"/>
        <v>1</v>
      </c>
      <c r="BI3649" s="32">
        <f t="shared" si="566"/>
        <v>0</v>
      </c>
      <c r="BJ3649" s="69">
        <f t="shared" si="567"/>
        <v>0</v>
      </c>
      <c r="BK3649" s="158" t="str">
        <f t="shared" si="568"/>
        <v/>
      </c>
    </row>
    <row r="3650" spans="1:63" ht="12" customHeight="1" x14ac:dyDescent="0.2">
      <c r="A3650" s="8"/>
      <c r="B3650" s="7"/>
      <c r="C3650" s="7"/>
      <c r="D3650" s="7"/>
      <c r="E3650" s="7"/>
      <c r="F3650" s="7"/>
      <c r="G3650" s="7"/>
      <c r="H3650" s="7"/>
      <c r="I3650" s="10"/>
      <c r="J3650" s="25"/>
      <c r="K3650" s="250"/>
      <c r="L3650" s="31"/>
      <c r="M3650" s="9"/>
      <c r="N3650" s="11" t="s">
        <v>25</v>
      </c>
      <c r="O3650" s="39"/>
      <c r="P3650" s="47"/>
      <c r="Q3650" s="13"/>
      <c r="R3650" s="248">
        <f t="shared" si="560"/>
        <v>0</v>
      </c>
      <c r="S3650" s="248">
        <f t="shared" si="561"/>
        <v>0</v>
      </c>
      <c r="T3650" s="248">
        <f t="shared" si="562"/>
        <v>0</v>
      </c>
      <c r="U3650" s="248">
        <f t="shared" si="563"/>
        <v>0</v>
      </c>
      <c r="V3650" s="13"/>
      <c r="W3650" s="7"/>
      <c r="AT3650" s="130"/>
      <c r="BF3650" s="33">
        <f t="shared" si="569"/>
        <v>41242</v>
      </c>
      <c r="BG3650" s="34">
        <f t="shared" si="564"/>
        <v>82.88000000000001</v>
      </c>
      <c r="BH3650" s="32">
        <f t="shared" si="565"/>
        <v>1</v>
      </c>
      <c r="BI3650" s="32">
        <f t="shared" si="566"/>
        <v>0</v>
      </c>
      <c r="BJ3650" s="69">
        <f t="shared" si="567"/>
        <v>0</v>
      </c>
      <c r="BK3650" s="158" t="str">
        <f t="shared" si="568"/>
        <v/>
      </c>
    </row>
    <row r="3651" spans="1:63" ht="12" customHeight="1" x14ac:dyDescent="0.2">
      <c r="A3651" s="8"/>
      <c r="B3651" s="7"/>
      <c r="C3651" s="7"/>
      <c r="D3651" s="7"/>
      <c r="E3651" s="7"/>
      <c r="F3651" s="7"/>
      <c r="G3651" s="7"/>
      <c r="H3651" s="7"/>
      <c r="I3651" s="10"/>
      <c r="J3651" s="25"/>
      <c r="K3651" s="250"/>
      <c r="L3651" s="31"/>
      <c r="M3651" s="9"/>
      <c r="N3651" s="11" t="s">
        <v>25</v>
      </c>
      <c r="O3651" s="39"/>
      <c r="P3651" s="47"/>
      <c r="Q3651" s="13"/>
      <c r="R3651" s="248">
        <f t="shared" si="560"/>
        <v>0</v>
      </c>
      <c r="S3651" s="248">
        <f t="shared" si="561"/>
        <v>0</v>
      </c>
      <c r="T3651" s="248">
        <f t="shared" si="562"/>
        <v>0</v>
      </c>
      <c r="U3651" s="248">
        <f t="shared" si="563"/>
        <v>0</v>
      </c>
      <c r="V3651" s="13"/>
      <c r="W3651" s="7"/>
      <c r="AT3651" s="130"/>
      <c r="BF3651" s="33">
        <f t="shared" si="569"/>
        <v>41242</v>
      </c>
      <c r="BG3651" s="34">
        <f t="shared" si="564"/>
        <v>82.88000000000001</v>
      </c>
      <c r="BH3651" s="32">
        <f t="shared" si="565"/>
        <v>1</v>
      </c>
      <c r="BI3651" s="32">
        <f t="shared" si="566"/>
        <v>0</v>
      </c>
      <c r="BJ3651" s="69">
        <f t="shared" si="567"/>
        <v>0</v>
      </c>
      <c r="BK3651" s="158" t="str">
        <f t="shared" si="568"/>
        <v/>
      </c>
    </row>
    <row r="3652" spans="1:63" ht="12" customHeight="1" x14ac:dyDescent="0.2">
      <c r="A3652" s="8"/>
      <c r="B3652" s="7"/>
      <c r="C3652" s="7"/>
      <c r="D3652" s="7"/>
      <c r="E3652" s="7"/>
      <c r="F3652" s="7"/>
      <c r="G3652" s="7"/>
      <c r="H3652" s="7"/>
      <c r="I3652" s="10"/>
      <c r="J3652" s="25"/>
      <c r="K3652" s="250"/>
      <c r="L3652" s="31"/>
      <c r="M3652" s="9"/>
      <c r="N3652" s="11" t="s">
        <v>25</v>
      </c>
      <c r="O3652" s="39"/>
      <c r="P3652" s="47"/>
      <c r="Q3652" s="13"/>
      <c r="R3652" s="248">
        <f t="shared" si="560"/>
        <v>0</v>
      </c>
      <c r="S3652" s="248">
        <f t="shared" si="561"/>
        <v>0</v>
      </c>
      <c r="T3652" s="248">
        <f t="shared" si="562"/>
        <v>0</v>
      </c>
      <c r="U3652" s="248">
        <f t="shared" si="563"/>
        <v>0</v>
      </c>
      <c r="V3652" s="13"/>
      <c r="W3652" s="7"/>
      <c r="AT3652" s="130"/>
      <c r="BF3652" s="33">
        <f t="shared" si="569"/>
        <v>41242</v>
      </c>
      <c r="BG3652" s="34">
        <f t="shared" si="564"/>
        <v>82.88000000000001</v>
      </c>
      <c r="BH3652" s="32">
        <f t="shared" si="565"/>
        <v>1</v>
      </c>
      <c r="BI3652" s="32">
        <f t="shared" si="566"/>
        <v>0</v>
      </c>
      <c r="BJ3652" s="69">
        <f t="shared" si="567"/>
        <v>0</v>
      </c>
      <c r="BK3652" s="158" t="str">
        <f t="shared" si="568"/>
        <v/>
      </c>
    </row>
    <row r="3653" spans="1:63" ht="12" customHeight="1" x14ac:dyDescent="0.2">
      <c r="A3653" s="8"/>
      <c r="B3653" s="7"/>
      <c r="C3653" s="7"/>
      <c r="D3653" s="7"/>
      <c r="E3653" s="7"/>
      <c r="F3653" s="7"/>
      <c r="G3653" s="7"/>
      <c r="H3653" s="7"/>
      <c r="I3653" s="10"/>
      <c r="J3653" s="25"/>
      <c r="K3653" s="250"/>
      <c r="L3653" s="31"/>
      <c r="M3653" s="9"/>
      <c r="N3653" s="11" t="s">
        <v>25</v>
      </c>
      <c r="O3653" s="39"/>
      <c r="P3653" s="47"/>
      <c r="Q3653" s="13"/>
      <c r="R3653" s="248">
        <f t="shared" si="560"/>
        <v>0</v>
      </c>
      <c r="S3653" s="248">
        <f t="shared" si="561"/>
        <v>0</v>
      </c>
      <c r="T3653" s="248">
        <f t="shared" si="562"/>
        <v>0</v>
      </c>
      <c r="U3653" s="248">
        <f t="shared" si="563"/>
        <v>0</v>
      </c>
      <c r="V3653" s="13"/>
      <c r="W3653" s="7"/>
      <c r="AT3653" s="130"/>
      <c r="BF3653" s="33">
        <f t="shared" si="569"/>
        <v>41242</v>
      </c>
      <c r="BG3653" s="34">
        <f t="shared" si="564"/>
        <v>82.88000000000001</v>
      </c>
      <c r="BH3653" s="32">
        <f t="shared" si="565"/>
        <v>1</v>
      </c>
      <c r="BI3653" s="32">
        <f t="shared" si="566"/>
        <v>0</v>
      </c>
      <c r="BJ3653" s="69">
        <f t="shared" si="567"/>
        <v>0</v>
      </c>
      <c r="BK3653" s="158" t="str">
        <f t="shared" si="568"/>
        <v/>
      </c>
    </row>
    <row r="3654" spans="1:63" ht="12" customHeight="1" x14ac:dyDescent="0.2">
      <c r="A3654" s="8"/>
      <c r="B3654" s="7"/>
      <c r="C3654" s="7"/>
      <c r="D3654" s="7"/>
      <c r="E3654" s="7"/>
      <c r="F3654" s="7"/>
      <c r="G3654" s="7"/>
      <c r="H3654" s="7"/>
      <c r="I3654" s="10"/>
      <c r="J3654" s="25"/>
      <c r="K3654" s="250"/>
      <c r="L3654" s="31"/>
      <c r="M3654" s="9"/>
      <c r="N3654" s="11" t="s">
        <v>25</v>
      </c>
      <c r="O3654" s="39"/>
      <c r="P3654" s="47"/>
      <c r="Q3654" s="13"/>
      <c r="R3654" s="248">
        <f t="shared" si="560"/>
        <v>0</v>
      </c>
      <c r="S3654" s="248">
        <f t="shared" si="561"/>
        <v>0</v>
      </c>
      <c r="T3654" s="248">
        <f t="shared" si="562"/>
        <v>0</v>
      </c>
      <c r="U3654" s="248">
        <f t="shared" si="563"/>
        <v>0</v>
      </c>
      <c r="V3654" s="13"/>
      <c r="W3654" s="7"/>
      <c r="AT3654" s="130"/>
      <c r="BF3654" s="33">
        <f t="shared" si="569"/>
        <v>41242</v>
      </c>
      <c r="BG3654" s="34">
        <f t="shared" si="564"/>
        <v>82.88000000000001</v>
      </c>
      <c r="BH3654" s="32">
        <f t="shared" si="565"/>
        <v>1</v>
      </c>
      <c r="BI3654" s="32">
        <f t="shared" si="566"/>
        <v>0</v>
      </c>
      <c r="BJ3654" s="69">
        <f t="shared" si="567"/>
        <v>0</v>
      </c>
      <c r="BK3654" s="158" t="str">
        <f t="shared" si="568"/>
        <v/>
      </c>
    </row>
    <row r="3655" spans="1:63" ht="12" customHeight="1" x14ac:dyDescent="0.2">
      <c r="A3655" s="8"/>
      <c r="B3655" s="7"/>
      <c r="C3655" s="7"/>
      <c r="D3655" s="7"/>
      <c r="E3655" s="7"/>
      <c r="F3655" s="7"/>
      <c r="G3655" s="7"/>
      <c r="H3655" s="7"/>
      <c r="I3655" s="10"/>
      <c r="J3655" s="25"/>
      <c r="K3655" s="250"/>
      <c r="L3655" s="31"/>
      <c r="M3655" s="9"/>
      <c r="N3655" s="11" t="s">
        <v>25</v>
      </c>
      <c r="O3655" s="39"/>
      <c r="P3655" s="47"/>
      <c r="Q3655" s="13"/>
      <c r="R3655" s="248">
        <f t="shared" si="560"/>
        <v>0</v>
      </c>
      <c r="S3655" s="248">
        <f t="shared" si="561"/>
        <v>0</v>
      </c>
      <c r="T3655" s="248">
        <f t="shared" si="562"/>
        <v>0</v>
      </c>
      <c r="U3655" s="248">
        <f t="shared" si="563"/>
        <v>0</v>
      </c>
      <c r="V3655" s="13"/>
      <c r="W3655" s="7"/>
      <c r="AT3655" s="130"/>
      <c r="BF3655" s="33">
        <f t="shared" si="569"/>
        <v>41242</v>
      </c>
      <c r="BG3655" s="34">
        <f t="shared" si="564"/>
        <v>82.88000000000001</v>
      </c>
      <c r="BH3655" s="32">
        <f t="shared" si="565"/>
        <v>1</v>
      </c>
      <c r="BI3655" s="32">
        <f t="shared" si="566"/>
        <v>0</v>
      </c>
      <c r="BJ3655" s="69">
        <f t="shared" si="567"/>
        <v>0</v>
      </c>
      <c r="BK3655" s="158" t="str">
        <f t="shared" si="568"/>
        <v/>
      </c>
    </row>
    <row r="3656" spans="1:63" ht="12" customHeight="1" x14ac:dyDescent="0.2">
      <c r="A3656" s="8"/>
      <c r="B3656" s="7"/>
      <c r="C3656" s="7"/>
      <c r="D3656" s="7"/>
      <c r="E3656" s="7"/>
      <c r="F3656" s="7"/>
      <c r="G3656" s="7"/>
      <c r="H3656" s="7"/>
      <c r="I3656" s="10"/>
      <c r="J3656" s="25"/>
      <c r="K3656" s="250"/>
      <c r="L3656" s="31"/>
      <c r="M3656" s="9"/>
      <c r="N3656" s="11" t="s">
        <v>25</v>
      </c>
      <c r="O3656" s="39"/>
      <c r="P3656" s="47"/>
      <c r="Q3656" s="13"/>
      <c r="R3656" s="248">
        <f t="shared" si="560"/>
        <v>0</v>
      </c>
      <c r="S3656" s="248">
        <f t="shared" si="561"/>
        <v>0</v>
      </c>
      <c r="T3656" s="248">
        <f t="shared" si="562"/>
        <v>0</v>
      </c>
      <c r="U3656" s="248">
        <f t="shared" si="563"/>
        <v>0</v>
      </c>
      <c r="V3656" s="13"/>
      <c r="W3656" s="7"/>
      <c r="AT3656" s="130"/>
      <c r="BF3656" s="33">
        <f t="shared" si="569"/>
        <v>41242</v>
      </c>
      <c r="BG3656" s="34">
        <f t="shared" si="564"/>
        <v>82.88000000000001</v>
      </c>
      <c r="BH3656" s="32">
        <f t="shared" si="565"/>
        <v>1</v>
      </c>
      <c r="BI3656" s="32">
        <f t="shared" si="566"/>
        <v>0</v>
      </c>
      <c r="BJ3656" s="69">
        <f t="shared" si="567"/>
        <v>0</v>
      </c>
      <c r="BK3656" s="158" t="str">
        <f t="shared" si="568"/>
        <v/>
      </c>
    </row>
    <row r="3657" spans="1:63" ht="12" customHeight="1" x14ac:dyDescent="0.2">
      <c r="A3657" s="8"/>
      <c r="B3657" s="7"/>
      <c r="C3657" s="7"/>
      <c r="D3657" s="7"/>
      <c r="E3657" s="7"/>
      <c r="F3657" s="7"/>
      <c r="G3657" s="7"/>
      <c r="H3657" s="7"/>
      <c r="I3657" s="10"/>
      <c r="J3657" s="25"/>
      <c r="K3657" s="250"/>
      <c r="L3657" s="31"/>
      <c r="M3657" s="9"/>
      <c r="N3657" s="11" t="s">
        <v>25</v>
      </c>
      <c r="O3657" s="39"/>
      <c r="P3657" s="47"/>
      <c r="Q3657" s="13"/>
      <c r="R3657" s="248">
        <f t="shared" si="560"/>
        <v>0</v>
      </c>
      <c r="S3657" s="248">
        <f t="shared" si="561"/>
        <v>0</v>
      </c>
      <c r="T3657" s="248">
        <f t="shared" si="562"/>
        <v>0</v>
      </c>
      <c r="U3657" s="248">
        <f t="shared" si="563"/>
        <v>0</v>
      </c>
      <c r="V3657" s="13"/>
      <c r="W3657" s="7"/>
      <c r="AT3657" s="130"/>
      <c r="BF3657" s="33">
        <f t="shared" si="569"/>
        <v>41242</v>
      </c>
      <c r="BG3657" s="34">
        <f t="shared" si="564"/>
        <v>82.88000000000001</v>
      </c>
      <c r="BH3657" s="32">
        <f t="shared" si="565"/>
        <v>1</v>
      </c>
      <c r="BI3657" s="32">
        <f t="shared" si="566"/>
        <v>0</v>
      </c>
      <c r="BJ3657" s="69">
        <f t="shared" si="567"/>
        <v>0</v>
      </c>
      <c r="BK3657" s="158" t="str">
        <f t="shared" si="568"/>
        <v/>
      </c>
    </row>
    <row r="3658" spans="1:63" ht="12" customHeight="1" x14ac:dyDescent="0.2">
      <c r="A3658" s="8"/>
      <c r="B3658" s="7"/>
      <c r="C3658" s="7"/>
      <c r="D3658" s="7"/>
      <c r="E3658" s="7"/>
      <c r="F3658" s="7"/>
      <c r="G3658" s="7"/>
      <c r="H3658" s="7"/>
      <c r="I3658" s="10"/>
      <c r="J3658" s="25"/>
      <c r="K3658" s="250"/>
      <c r="L3658" s="31"/>
      <c r="M3658" s="9"/>
      <c r="N3658" s="11" t="s">
        <v>25</v>
      </c>
      <c r="O3658" s="39"/>
      <c r="P3658" s="47"/>
      <c r="Q3658" s="13"/>
      <c r="R3658" s="248">
        <f t="shared" si="560"/>
        <v>0</v>
      </c>
      <c r="S3658" s="248">
        <f t="shared" si="561"/>
        <v>0</v>
      </c>
      <c r="T3658" s="248">
        <f t="shared" si="562"/>
        <v>0</v>
      </c>
      <c r="U3658" s="248">
        <f t="shared" si="563"/>
        <v>0</v>
      </c>
      <c r="V3658" s="13"/>
      <c r="W3658" s="7"/>
      <c r="AT3658" s="130"/>
      <c r="BF3658" s="33">
        <f t="shared" si="569"/>
        <v>41242</v>
      </c>
      <c r="BG3658" s="34">
        <f t="shared" si="564"/>
        <v>82.88000000000001</v>
      </c>
      <c r="BH3658" s="32">
        <f t="shared" si="565"/>
        <v>1</v>
      </c>
      <c r="BI3658" s="32">
        <f t="shared" si="566"/>
        <v>0</v>
      </c>
      <c r="BJ3658" s="69">
        <f t="shared" si="567"/>
        <v>0</v>
      </c>
      <c r="BK3658" s="158" t="str">
        <f t="shared" si="568"/>
        <v/>
      </c>
    </row>
    <row r="3659" spans="1:63" ht="12" customHeight="1" x14ac:dyDescent="0.2">
      <c r="A3659" s="8"/>
      <c r="B3659" s="7"/>
      <c r="C3659" s="7"/>
      <c r="D3659" s="7"/>
      <c r="E3659" s="7"/>
      <c r="F3659" s="7"/>
      <c r="G3659" s="7"/>
      <c r="H3659" s="7"/>
      <c r="I3659" s="10"/>
      <c r="J3659" s="25"/>
      <c r="K3659" s="250"/>
      <c r="L3659" s="31"/>
      <c r="M3659" s="9"/>
      <c r="N3659" s="11" t="s">
        <v>25</v>
      </c>
      <c r="O3659" s="39"/>
      <c r="P3659" s="47"/>
      <c r="Q3659" s="13"/>
      <c r="R3659" s="248">
        <f t="shared" ref="R3659:R3722" si="570">IF(N3659&lt;&gt;"M",ROUND(IF(M3659&lt;&gt;"Y",IF(P3659&lt;&gt;"Y",K3659,K3659*(BH3659-1)),0),ROUNDING),"")</f>
        <v>0</v>
      </c>
      <c r="S3659" s="248">
        <f t="shared" ref="S3659:S3722" si="571">IF(N3659&lt;&gt;"M",ROUND(IF(O3659&gt;0,IF(M3659="Y",BI3659*(1-O3659),IF(BI3659&gt;R3659,R3659 + (BI3659 - R3659)*(1-O3659),BI3659)),BI3659),ROUNDING),"")</f>
        <v>0</v>
      </c>
      <c r="T3659" s="248">
        <f t="shared" ref="T3659:T3722" si="572">IF(N3659&lt;&gt;"M",ROUND(IF(O3659&gt;0,IF(M3659="Y",BJ3659*(1-O3659),IF(BJ3659&gt;R3659,R3659 + (BJ3659 - R3659)*(1-O3659),BJ3659)),BJ3659),ROUNDING),"")</f>
        <v>0</v>
      </c>
      <c r="U3659" s="248">
        <f t="shared" ref="U3659:U3722" si="573">IF(N3659&lt;&gt;"M",ROUND(IF(OR(N3659="P",N3659=""),0,IF(OR(M3659="N",M3659=""),T3659-R3659,T3659)),ROUNDING),"")</f>
        <v>0</v>
      </c>
      <c r="V3659" s="13"/>
      <c r="W3659" s="7"/>
      <c r="AT3659" s="130"/>
      <c r="BF3659" s="33">
        <f t="shared" si="569"/>
        <v>41242</v>
      </c>
      <c r="BG3659" s="34">
        <f t="shared" ref="BG3659:BG3722" si="574">IF(N3659&lt;&gt;"M",BG3658+U3659,BG3658)</f>
        <v>82.88000000000001</v>
      </c>
      <c r="BH3659" s="32">
        <f t="shared" ref="BH3659:BH3722" si="575">IF(L3659&lt;&gt;"",IF(ODDS_TYPE=1,L3659,IF(ODDS_TYPE=2,IF(L3659&gt;0,1+L3659/100,IF(L3659&lt;0,1-100/L3659,1)),IF(ODDS_TYPE=3,1+L3659,IF(ODDS_TYPE=4,1+L3659,IF(ODDS_TYPE=5,IF(L3659&gt;0,1+L3659,1-1/L3659),IF(ODDS_TYPE=6,IF(L3659&gt;=0,L3659+1,1-1/L3659),1)))))),1)</f>
        <v>1</v>
      </c>
      <c r="BI3659" s="32">
        <f t="shared" ref="BI3659:BI3722" si="576">IF(P3659&lt;&gt;"Y",IF(M3659&lt;&gt;"Y",K3659*BH3659,K3659*BH3659 - K3659),IF(M3659&lt;&gt;"Y",K3659*BH3659,K3659))</f>
        <v>0</v>
      </c>
      <c r="BJ3659" s="69">
        <f t="shared" ref="BJ3659:BJ3722" si="577">IF(P3659&lt;&gt;"Y",
IF(M3659&lt;&gt;"Y",
IF(N3659="Y",K3659*BH3659,IF(N3659="P",0,IF(OR(N3659="R",N3659="PU"),K3659,IF(N3659="H",K3659*BH3659*0.5,IF(N3659="HW",K3659*0.5*(1 + BH3659),IF(N3659="HL",K3659*0.5,0)))))),
IF(N3659="Y",K3659*BH3659 - K3659,IF(N3659="P",0,IF(OR(N3659="R",N3659="PU"),0,IF(N3659="H",IF(BH3659&gt;2,0.5*K3659*BH3659 - K3659,0),IF(N3659="HW",K3659*0.5*(1 + BH3659) - K3659,IF(N3659="HL",0,0))))))),
IF(M3659&lt;&gt;"Y",
IF(N3659="Y",K3659*BH3659,IF(N3659="P",0,IF(OR(N3659="R",N3659="PU"),K3659*(BH3659-1),IF(N3659="H",K3659*BH3659*0.5,IF(N3659="HW",K3659*(BH3659-1)*0.5,IF(N3659="HL",K3659*BH3659 - K3659*0.5,0)))))),
IF(N3659="Y",K3659,IF(N3659="P",0,IF(OR(N3659="R",N3659="PU"),0,IF(N3659="H",IF(BH3659&lt;2,K3659*BH3659*0.5 - K3659*(BH3659-1),0),IF(N3659="HW",0,IF(N3659="HL",K3659*0.5,0)))))))
)</f>
        <v>0</v>
      </c>
      <c r="BK3659" s="158" t="str">
        <f t="shared" ref="BK3659:BK3722" si="578">IF(FILT_M=1,IF(LEN(C3659)&gt;0,C3659,""),IF(FILT_M=2,IF(LEN(E3659)&gt;0,E3659,""),IF(FILT_M=3,IF(LEN(F3659)&gt;0,F3659,""),IF(FILT_M=4,IF(LEN(G3659)&gt;0,G3659,""),""))))</f>
        <v/>
      </c>
    </row>
    <row r="3660" spans="1:63" ht="12" customHeight="1" x14ac:dyDescent="0.2">
      <c r="A3660" s="8"/>
      <c r="B3660" s="7"/>
      <c r="C3660" s="7"/>
      <c r="D3660" s="7"/>
      <c r="E3660" s="7"/>
      <c r="F3660" s="7"/>
      <c r="G3660" s="7"/>
      <c r="H3660" s="7"/>
      <c r="I3660" s="10"/>
      <c r="J3660" s="25"/>
      <c r="K3660" s="250"/>
      <c r="L3660" s="31"/>
      <c r="M3660" s="9"/>
      <c r="N3660" s="11" t="s">
        <v>25</v>
      </c>
      <c r="O3660" s="39"/>
      <c r="P3660" s="47"/>
      <c r="Q3660" s="13"/>
      <c r="R3660" s="248">
        <f t="shared" si="570"/>
        <v>0</v>
      </c>
      <c r="S3660" s="248">
        <f t="shared" si="571"/>
        <v>0</v>
      </c>
      <c r="T3660" s="248">
        <f t="shared" si="572"/>
        <v>0</v>
      </c>
      <c r="U3660" s="248">
        <f t="shared" si="573"/>
        <v>0</v>
      </c>
      <c r="V3660" s="13"/>
      <c r="W3660" s="7"/>
      <c r="AT3660" s="130"/>
      <c r="BF3660" s="33">
        <f t="shared" ref="BF3660:BF3723" si="579">IF(A3660&gt;2,A3660,BF3659)</f>
        <v>41242</v>
      </c>
      <c r="BG3660" s="34">
        <f t="shared" si="574"/>
        <v>82.88000000000001</v>
      </c>
      <c r="BH3660" s="32">
        <f t="shared" si="575"/>
        <v>1</v>
      </c>
      <c r="BI3660" s="32">
        <f t="shared" si="576"/>
        <v>0</v>
      </c>
      <c r="BJ3660" s="69">
        <f t="shared" si="577"/>
        <v>0</v>
      </c>
      <c r="BK3660" s="158" t="str">
        <f t="shared" si="578"/>
        <v/>
      </c>
    </row>
    <row r="3661" spans="1:63" ht="12" customHeight="1" x14ac:dyDescent="0.2">
      <c r="A3661" s="8"/>
      <c r="B3661" s="7"/>
      <c r="C3661" s="7"/>
      <c r="D3661" s="7"/>
      <c r="E3661" s="7"/>
      <c r="F3661" s="7"/>
      <c r="G3661" s="7"/>
      <c r="H3661" s="7"/>
      <c r="I3661" s="10"/>
      <c r="J3661" s="25"/>
      <c r="K3661" s="250"/>
      <c r="L3661" s="31"/>
      <c r="M3661" s="9"/>
      <c r="N3661" s="11" t="s">
        <v>25</v>
      </c>
      <c r="O3661" s="39"/>
      <c r="P3661" s="47"/>
      <c r="Q3661" s="13"/>
      <c r="R3661" s="248">
        <f t="shared" si="570"/>
        <v>0</v>
      </c>
      <c r="S3661" s="248">
        <f t="shared" si="571"/>
        <v>0</v>
      </c>
      <c r="T3661" s="248">
        <f t="shared" si="572"/>
        <v>0</v>
      </c>
      <c r="U3661" s="248">
        <f t="shared" si="573"/>
        <v>0</v>
      </c>
      <c r="V3661" s="13"/>
      <c r="W3661" s="7"/>
      <c r="AT3661" s="130"/>
      <c r="BF3661" s="33">
        <f t="shared" si="579"/>
        <v>41242</v>
      </c>
      <c r="BG3661" s="34">
        <f t="shared" si="574"/>
        <v>82.88000000000001</v>
      </c>
      <c r="BH3661" s="32">
        <f t="shared" si="575"/>
        <v>1</v>
      </c>
      <c r="BI3661" s="32">
        <f t="shared" si="576"/>
        <v>0</v>
      </c>
      <c r="BJ3661" s="69">
        <f t="shared" si="577"/>
        <v>0</v>
      </c>
      <c r="BK3661" s="158" t="str">
        <f t="shared" si="578"/>
        <v/>
      </c>
    </row>
    <row r="3662" spans="1:63" ht="12" customHeight="1" x14ac:dyDescent="0.2">
      <c r="A3662" s="8"/>
      <c r="B3662" s="7"/>
      <c r="C3662" s="7"/>
      <c r="D3662" s="7"/>
      <c r="E3662" s="7"/>
      <c r="F3662" s="7"/>
      <c r="G3662" s="7"/>
      <c r="H3662" s="7"/>
      <c r="I3662" s="10"/>
      <c r="J3662" s="25"/>
      <c r="K3662" s="250"/>
      <c r="L3662" s="31"/>
      <c r="M3662" s="9"/>
      <c r="N3662" s="11" t="s">
        <v>25</v>
      </c>
      <c r="O3662" s="39"/>
      <c r="P3662" s="47"/>
      <c r="Q3662" s="13"/>
      <c r="R3662" s="248">
        <f t="shared" si="570"/>
        <v>0</v>
      </c>
      <c r="S3662" s="248">
        <f t="shared" si="571"/>
        <v>0</v>
      </c>
      <c r="T3662" s="248">
        <f t="shared" si="572"/>
        <v>0</v>
      </c>
      <c r="U3662" s="248">
        <f t="shared" si="573"/>
        <v>0</v>
      </c>
      <c r="V3662" s="13"/>
      <c r="W3662" s="7"/>
      <c r="AT3662" s="130"/>
      <c r="BF3662" s="33">
        <f t="shared" si="579"/>
        <v>41242</v>
      </c>
      <c r="BG3662" s="34">
        <f t="shared" si="574"/>
        <v>82.88000000000001</v>
      </c>
      <c r="BH3662" s="32">
        <f t="shared" si="575"/>
        <v>1</v>
      </c>
      <c r="BI3662" s="32">
        <f t="shared" si="576"/>
        <v>0</v>
      </c>
      <c r="BJ3662" s="69">
        <f t="shared" si="577"/>
        <v>0</v>
      </c>
      <c r="BK3662" s="158" t="str">
        <f t="shared" si="578"/>
        <v/>
      </c>
    </row>
    <row r="3663" spans="1:63" ht="12" customHeight="1" x14ac:dyDescent="0.2">
      <c r="A3663" s="8"/>
      <c r="B3663" s="7"/>
      <c r="C3663" s="7"/>
      <c r="D3663" s="7"/>
      <c r="E3663" s="7"/>
      <c r="F3663" s="7"/>
      <c r="G3663" s="7"/>
      <c r="H3663" s="7"/>
      <c r="I3663" s="10"/>
      <c r="J3663" s="25"/>
      <c r="K3663" s="250"/>
      <c r="L3663" s="31"/>
      <c r="M3663" s="9"/>
      <c r="N3663" s="11" t="s">
        <v>25</v>
      </c>
      <c r="O3663" s="39"/>
      <c r="P3663" s="47"/>
      <c r="Q3663" s="13"/>
      <c r="R3663" s="248">
        <f t="shared" si="570"/>
        <v>0</v>
      </c>
      <c r="S3663" s="248">
        <f t="shared" si="571"/>
        <v>0</v>
      </c>
      <c r="T3663" s="248">
        <f t="shared" si="572"/>
        <v>0</v>
      </c>
      <c r="U3663" s="248">
        <f t="shared" si="573"/>
        <v>0</v>
      </c>
      <c r="V3663" s="13"/>
      <c r="W3663" s="7"/>
      <c r="AT3663" s="130"/>
      <c r="BF3663" s="33">
        <f t="shared" si="579"/>
        <v>41242</v>
      </c>
      <c r="BG3663" s="34">
        <f t="shared" si="574"/>
        <v>82.88000000000001</v>
      </c>
      <c r="BH3663" s="32">
        <f t="shared" si="575"/>
        <v>1</v>
      </c>
      <c r="BI3663" s="32">
        <f t="shared" si="576"/>
        <v>0</v>
      </c>
      <c r="BJ3663" s="69">
        <f t="shared" si="577"/>
        <v>0</v>
      </c>
      <c r="BK3663" s="158" t="str">
        <f t="shared" si="578"/>
        <v/>
      </c>
    </row>
    <row r="3664" spans="1:63" ht="12" customHeight="1" x14ac:dyDescent="0.2">
      <c r="A3664" s="8"/>
      <c r="B3664" s="7"/>
      <c r="C3664" s="7"/>
      <c r="D3664" s="7"/>
      <c r="E3664" s="7"/>
      <c r="F3664" s="7"/>
      <c r="G3664" s="7"/>
      <c r="H3664" s="7"/>
      <c r="I3664" s="10"/>
      <c r="J3664" s="25"/>
      <c r="K3664" s="250"/>
      <c r="L3664" s="31"/>
      <c r="M3664" s="9"/>
      <c r="N3664" s="11" t="s">
        <v>25</v>
      </c>
      <c r="O3664" s="39"/>
      <c r="P3664" s="47"/>
      <c r="Q3664" s="13"/>
      <c r="R3664" s="248">
        <f t="shared" si="570"/>
        <v>0</v>
      </c>
      <c r="S3664" s="248">
        <f t="shared" si="571"/>
        <v>0</v>
      </c>
      <c r="T3664" s="248">
        <f t="shared" si="572"/>
        <v>0</v>
      </c>
      <c r="U3664" s="248">
        <f t="shared" si="573"/>
        <v>0</v>
      </c>
      <c r="V3664" s="13"/>
      <c r="W3664" s="7"/>
      <c r="AT3664" s="130"/>
      <c r="BF3664" s="33">
        <f t="shared" si="579"/>
        <v>41242</v>
      </c>
      <c r="BG3664" s="34">
        <f t="shared" si="574"/>
        <v>82.88000000000001</v>
      </c>
      <c r="BH3664" s="32">
        <f t="shared" si="575"/>
        <v>1</v>
      </c>
      <c r="BI3664" s="32">
        <f t="shared" si="576"/>
        <v>0</v>
      </c>
      <c r="BJ3664" s="69">
        <f t="shared" si="577"/>
        <v>0</v>
      </c>
      <c r="BK3664" s="158" t="str">
        <f t="shared" si="578"/>
        <v/>
      </c>
    </row>
    <row r="3665" spans="1:63" ht="12" customHeight="1" x14ac:dyDescent="0.2">
      <c r="A3665" s="8"/>
      <c r="B3665" s="7"/>
      <c r="C3665" s="7"/>
      <c r="D3665" s="7"/>
      <c r="E3665" s="7"/>
      <c r="F3665" s="7"/>
      <c r="G3665" s="7"/>
      <c r="H3665" s="7"/>
      <c r="I3665" s="10"/>
      <c r="J3665" s="25"/>
      <c r="K3665" s="250"/>
      <c r="L3665" s="31"/>
      <c r="M3665" s="9"/>
      <c r="N3665" s="11" t="s">
        <v>25</v>
      </c>
      <c r="O3665" s="39"/>
      <c r="P3665" s="47"/>
      <c r="Q3665" s="13"/>
      <c r="R3665" s="248">
        <f t="shared" si="570"/>
        <v>0</v>
      </c>
      <c r="S3665" s="248">
        <f t="shared" si="571"/>
        <v>0</v>
      </c>
      <c r="T3665" s="248">
        <f t="shared" si="572"/>
        <v>0</v>
      </c>
      <c r="U3665" s="248">
        <f t="shared" si="573"/>
        <v>0</v>
      </c>
      <c r="V3665" s="13"/>
      <c r="W3665" s="7"/>
      <c r="AT3665" s="130"/>
      <c r="BF3665" s="33">
        <f t="shared" si="579"/>
        <v>41242</v>
      </c>
      <c r="BG3665" s="34">
        <f t="shared" si="574"/>
        <v>82.88000000000001</v>
      </c>
      <c r="BH3665" s="32">
        <f t="shared" si="575"/>
        <v>1</v>
      </c>
      <c r="BI3665" s="32">
        <f t="shared" si="576"/>
        <v>0</v>
      </c>
      <c r="BJ3665" s="69">
        <f t="shared" si="577"/>
        <v>0</v>
      </c>
      <c r="BK3665" s="158" t="str">
        <f t="shared" si="578"/>
        <v/>
      </c>
    </row>
    <row r="3666" spans="1:63" ht="12" customHeight="1" x14ac:dyDescent="0.2">
      <c r="A3666" s="8"/>
      <c r="B3666" s="7"/>
      <c r="C3666" s="7"/>
      <c r="D3666" s="7"/>
      <c r="E3666" s="7"/>
      <c r="F3666" s="7"/>
      <c r="G3666" s="7"/>
      <c r="H3666" s="7"/>
      <c r="I3666" s="10"/>
      <c r="J3666" s="25"/>
      <c r="K3666" s="250"/>
      <c r="L3666" s="31"/>
      <c r="M3666" s="9"/>
      <c r="N3666" s="11" t="s">
        <v>25</v>
      </c>
      <c r="O3666" s="39"/>
      <c r="P3666" s="47"/>
      <c r="Q3666" s="13"/>
      <c r="R3666" s="248">
        <f t="shared" si="570"/>
        <v>0</v>
      </c>
      <c r="S3666" s="248">
        <f t="shared" si="571"/>
        <v>0</v>
      </c>
      <c r="T3666" s="248">
        <f t="shared" si="572"/>
        <v>0</v>
      </c>
      <c r="U3666" s="248">
        <f t="shared" si="573"/>
        <v>0</v>
      </c>
      <c r="V3666" s="13"/>
      <c r="W3666" s="7"/>
      <c r="AT3666" s="130"/>
      <c r="BF3666" s="33">
        <f t="shared" si="579"/>
        <v>41242</v>
      </c>
      <c r="BG3666" s="34">
        <f t="shared" si="574"/>
        <v>82.88000000000001</v>
      </c>
      <c r="BH3666" s="32">
        <f t="shared" si="575"/>
        <v>1</v>
      </c>
      <c r="BI3666" s="32">
        <f t="shared" si="576"/>
        <v>0</v>
      </c>
      <c r="BJ3666" s="69">
        <f t="shared" si="577"/>
        <v>0</v>
      </c>
      <c r="BK3666" s="158" t="str">
        <f t="shared" si="578"/>
        <v/>
      </c>
    </row>
    <row r="3667" spans="1:63" ht="12" customHeight="1" x14ac:dyDescent="0.2">
      <c r="A3667" s="8"/>
      <c r="B3667" s="7"/>
      <c r="C3667" s="7"/>
      <c r="D3667" s="7"/>
      <c r="E3667" s="7"/>
      <c r="F3667" s="7"/>
      <c r="G3667" s="7"/>
      <c r="H3667" s="7"/>
      <c r="I3667" s="10"/>
      <c r="J3667" s="25"/>
      <c r="K3667" s="250"/>
      <c r="L3667" s="31"/>
      <c r="M3667" s="9"/>
      <c r="N3667" s="11" t="s">
        <v>25</v>
      </c>
      <c r="O3667" s="39"/>
      <c r="P3667" s="47"/>
      <c r="Q3667" s="13"/>
      <c r="R3667" s="248">
        <f t="shared" si="570"/>
        <v>0</v>
      </c>
      <c r="S3667" s="248">
        <f t="shared" si="571"/>
        <v>0</v>
      </c>
      <c r="T3667" s="248">
        <f t="shared" si="572"/>
        <v>0</v>
      </c>
      <c r="U3667" s="248">
        <f t="shared" si="573"/>
        <v>0</v>
      </c>
      <c r="V3667" s="13"/>
      <c r="W3667" s="7"/>
      <c r="AT3667" s="130"/>
      <c r="BF3667" s="33">
        <f t="shared" si="579"/>
        <v>41242</v>
      </c>
      <c r="BG3667" s="34">
        <f t="shared" si="574"/>
        <v>82.88000000000001</v>
      </c>
      <c r="BH3667" s="32">
        <f t="shared" si="575"/>
        <v>1</v>
      </c>
      <c r="BI3667" s="32">
        <f t="shared" si="576"/>
        <v>0</v>
      </c>
      <c r="BJ3667" s="69">
        <f t="shared" si="577"/>
        <v>0</v>
      </c>
      <c r="BK3667" s="158" t="str">
        <f t="shared" si="578"/>
        <v/>
      </c>
    </row>
    <row r="3668" spans="1:63" ht="12" customHeight="1" x14ac:dyDescent="0.2">
      <c r="A3668" s="8"/>
      <c r="B3668" s="7"/>
      <c r="C3668" s="7"/>
      <c r="D3668" s="7"/>
      <c r="E3668" s="7"/>
      <c r="F3668" s="7"/>
      <c r="G3668" s="7"/>
      <c r="H3668" s="7"/>
      <c r="I3668" s="10"/>
      <c r="J3668" s="25"/>
      <c r="K3668" s="250"/>
      <c r="L3668" s="31"/>
      <c r="M3668" s="9"/>
      <c r="N3668" s="11" t="s">
        <v>25</v>
      </c>
      <c r="O3668" s="39"/>
      <c r="P3668" s="47"/>
      <c r="Q3668" s="13"/>
      <c r="R3668" s="248">
        <f t="shared" si="570"/>
        <v>0</v>
      </c>
      <c r="S3668" s="248">
        <f t="shared" si="571"/>
        <v>0</v>
      </c>
      <c r="T3668" s="248">
        <f t="shared" si="572"/>
        <v>0</v>
      </c>
      <c r="U3668" s="248">
        <f t="shared" si="573"/>
        <v>0</v>
      </c>
      <c r="V3668" s="13"/>
      <c r="W3668" s="7"/>
      <c r="AT3668" s="130"/>
      <c r="BF3668" s="33">
        <f t="shared" si="579"/>
        <v>41242</v>
      </c>
      <c r="BG3668" s="34">
        <f t="shared" si="574"/>
        <v>82.88000000000001</v>
      </c>
      <c r="BH3668" s="32">
        <f t="shared" si="575"/>
        <v>1</v>
      </c>
      <c r="BI3668" s="32">
        <f t="shared" si="576"/>
        <v>0</v>
      </c>
      <c r="BJ3668" s="69">
        <f t="shared" si="577"/>
        <v>0</v>
      </c>
      <c r="BK3668" s="158" t="str">
        <f t="shared" si="578"/>
        <v/>
      </c>
    </row>
    <row r="3669" spans="1:63" ht="12" customHeight="1" x14ac:dyDescent="0.2">
      <c r="A3669" s="8"/>
      <c r="B3669" s="7"/>
      <c r="C3669" s="7"/>
      <c r="D3669" s="7"/>
      <c r="E3669" s="7"/>
      <c r="F3669" s="7"/>
      <c r="G3669" s="7"/>
      <c r="H3669" s="7"/>
      <c r="I3669" s="10"/>
      <c r="J3669" s="25"/>
      <c r="K3669" s="250"/>
      <c r="L3669" s="31"/>
      <c r="M3669" s="9"/>
      <c r="N3669" s="11" t="s">
        <v>25</v>
      </c>
      <c r="O3669" s="39"/>
      <c r="P3669" s="47"/>
      <c r="Q3669" s="13"/>
      <c r="R3669" s="248">
        <f t="shared" si="570"/>
        <v>0</v>
      </c>
      <c r="S3669" s="248">
        <f t="shared" si="571"/>
        <v>0</v>
      </c>
      <c r="T3669" s="248">
        <f t="shared" si="572"/>
        <v>0</v>
      </c>
      <c r="U3669" s="248">
        <f t="shared" si="573"/>
        <v>0</v>
      </c>
      <c r="V3669" s="13"/>
      <c r="W3669" s="7"/>
      <c r="AT3669" s="130"/>
      <c r="BF3669" s="33">
        <f t="shared" si="579"/>
        <v>41242</v>
      </c>
      <c r="BG3669" s="34">
        <f t="shared" si="574"/>
        <v>82.88000000000001</v>
      </c>
      <c r="BH3669" s="32">
        <f t="shared" si="575"/>
        <v>1</v>
      </c>
      <c r="BI3669" s="32">
        <f t="shared" si="576"/>
        <v>0</v>
      </c>
      <c r="BJ3669" s="69">
        <f t="shared" si="577"/>
        <v>0</v>
      </c>
      <c r="BK3669" s="158" t="str">
        <f t="shared" si="578"/>
        <v/>
      </c>
    </row>
    <row r="3670" spans="1:63" ht="12" customHeight="1" x14ac:dyDescent="0.2">
      <c r="A3670" s="8"/>
      <c r="B3670" s="7"/>
      <c r="C3670" s="7"/>
      <c r="D3670" s="7"/>
      <c r="E3670" s="7"/>
      <c r="F3670" s="7"/>
      <c r="G3670" s="7"/>
      <c r="H3670" s="7"/>
      <c r="I3670" s="10"/>
      <c r="J3670" s="25"/>
      <c r="K3670" s="250"/>
      <c r="L3670" s="31"/>
      <c r="M3670" s="9"/>
      <c r="N3670" s="11" t="s">
        <v>25</v>
      </c>
      <c r="O3670" s="39"/>
      <c r="P3670" s="47"/>
      <c r="Q3670" s="13"/>
      <c r="R3670" s="248">
        <f t="shared" si="570"/>
        <v>0</v>
      </c>
      <c r="S3670" s="248">
        <f t="shared" si="571"/>
        <v>0</v>
      </c>
      <c r="T3670" s="248">
        <f t="shared" si="572"/>
        <v>0</v>
      </c>
      <c r="U3670" s="248">
        <f t="shared" si="573"/>
        <v>0</v>
      </c>
      <c r="V3670" s="13"/>
      <c r="W3670" s="7"/>
      <c r="AT3670" s="130"/>
      <c r="BF3670" s="33">
        <f t="shared" si="579"/>
        <v>41242</v>
      </c>
      <c r="BG3670" s="34">
        <f t="shared" si="574"/>
        <v>82.88000000000001</v>
      </c>
      <c r="BH3670" s="32">
        <f t="shared" si="575"/>
        <v>1</v>
      </c>
      <c r="BI3670" s="32">
        <f t="shared" si="576"/>
        <v>0</v>
      </c>
      <c r="BJ3670" s="69">
        <f t="shared" si="577"/>
        <v>0</v>
      </c>
      <c r="BK3670" s="158" t="str">
        <f t="shared" si="578"/>
        <v/>
      </c>
    </row>
    <row r="3671" spans="1:63" ht="12" customHeight="1" x14ac:dyDescent="0.2">
      <c r="A3671" s="8"/>
      <c r="B3671" s="7"/>
      <c r="C3671" s="7"/>
      <c r="D3671" s="7"/>
      <c r="E3671" s="7"/>
      <c r="F3671" s="7"/>
      <c r="G3671" s="7"/>
      <c r="H3671" s="7"/>
      <c r="I3671" s="10"/>
      <c r="J3671" s="25"/>
      <c r="K3671" s="250"/>
      <c r="L3671" s="31"/>
      <c r="M3671" s="9"/>
      <c r="N3671" s="11" t="s">
        <v>25</v>
      </c>
      <c r="O3671" s="39"/>
      <c r="P3671" s="47"/>
      <c r="Q3671" s="13"/>
      <c r="R3671" s="248">
        <f t="shared" si="570"/>
        <v>0</v>
      </c>
      <c r="S3671" s="248">
        <f t="shared" si="571"/>
        <v>0</v>
      </c>
      <c r="T3671" s="248">
        <f t="shared" si="572"/>
        <v>0</v>
      </c>
      <c r="U3671" s="248">
        <f t="shared" si="573"/>
        <v>0</v>
      </c>
      <c r="V3671" s="13"/>
      <c r="W3671" s="7"/>
      <c r="AT3671" s="130"/>
      <c r="BF3671" s="33">
        <f t="shared" si="579"/>
        <v>41242</v>
      </c>
      <c r="BG3671" s="34">
        <f t="shared" si="574"/>
        <v>82.88000000000001</v>
      </c>
      <c r="BH3671" s="32">
        <f t="shared" si="575"/>
        <v>1</v>
      </c>
      <c r="BI3671" s="32">
        <f t="shared" si="576"/>
        <v>0</v>
      </c>
      <c r="BJ3671" s="69">
        <f t="shared" si="577"/>
        <v>0</v>
      </c>
      <c r="BK3671" s="158" t="str">
        <f t="shared" si="578"/>
        <v/>
      </c>
    </row>
    <row r="3672" spans="1:63" ht="12" customHeight="1" x14ac:dyDescent="0.2">
      <c r="A3672" s="8"/>
      <c r="B3672" s="7"/>
      <c r="C3672" s="7"/>
      <c r="D3672" s="7"/>
      <c r="E3672" s="7"/>
      <c r="F3672" s="7"/>
      <c r="G3672" s="7"/>
      <c r="H3672" s="7"/>
      <c r="I3672" s="10"/>
      <c r="J3672" s="25"/>
      <c r="K3672" s="250"/>
      <c r="L3672" s="31"/>
      <c r="M3672" s="9"/>
      <c r="N3672" s="11" t="s">
        <v>25</v>
      </c>
      <c r="O3672" s="39"/>
      <c r="P3672" s="47"/>
      <c r="Q3672" s="13"/>
      <c r="R3672" s="248">
        <f t="shared" si="570"/>
        <v>0</v>
      </c>
      <c r="S3672" s="248">
        <f t="shared" si="571"/>
        <v>0</v>
      </c>
      <c r="T3672" s="248">
        <f t="shared" si="572"/>
        <v>0</v>
      </c>
      <c r="U3672" s="248">
        <f t="shared" si="573"/>
        <v>0</v>
      </c>
      <c r="V3672" s="13"/>
      <c r="W3672" s="7"/>
      <c r="AT3672" s="130"/>
      <c r="BF3672" s="33">
        <f t="shared" si="579"/>
        <v>41242</v>
      </c>
      <c r="BG3672" s="34">
        <f t="shared" si="574"/>
        <v>82.88000000000001</v>
      </c>
      <c r="BH3672" s="32">
        <f t="shared" si="575"/>
        <v>1</v>
      </c>
      <c r="BI3672" s="32">
        <f t="shared" si="576"/>
        <v>0</v>
      </c>
      <c r="BJ3672" s="69">
        <f t="shared" si="577"/>
        <v>0</v>
      </c>
      <c r="BK3672" s="158" t="str">
        <f t="shared" si="578"/>
        <v/>
      </c>
    </row>
    <row r="3673" spans="1:63" ht="12" customHeight="1" x14ac:dyDescent="0.2">
      <c r="A3673" s="8"/>
      <c r="B3673" s="7"/>
      <c r="C3673" s="7"/>
      <c r="D3673" s="7"/>
      <c r="E3673" s="7"/>
      <c r="F3673" s="7"/>
      <c r="G3673" s="7"/>
      <c r="H3673" s="7"/>
      <c r="I3673" s="10"/>
      <c r="J3673" s="25"/>
      <c r="K3673" s="250"/>
      <c r="L3673" s="31"/>
      <c r="M3673" s="9"/>
      <c r="N3673" s="11" t="s">
        <v>25</v>
      </c>
      <c r="O3673" s="39"/>
      <c r="P3673" s="47"/>
      <c r="Q3673" s="13"/>
      <c r="R3673" s="248">
        <f t="shared" si="570"/>
        <v>0</v>
      </c>
      <c r="S3673" s="248">
        <f t="shared" si="571"/>
        <v>0</v>
      </c>
      <c r="T3673" s="248">
        <f t="shared" si="572"/>
        <v>0</v>
      </c>
      <c r="U3673" s="248">
        <f t="shared" si="573"/>
        <v>0</v>
      </c>
      <c r="V3673" s="13"/>
      <c r="W3673" s="7"/>
      <c r="AT3673" s="130"/>
      <c r="BF3673" s="33">
        <f t="shared" si="579"/>
        <v>41242</v>
      </c>
      <c r="BG3673" s="34">
        <f t="shared" si="574"/>
        <v>82.88000000000001</v>
      </c>
      <c r="BH3673" s="32">
        <f t="shared" si="575"/>
        <v>1</v>
      </c>
      <c r="BI3673" s="32">
        <f t="shared" si="576"/>
        <v>0</v>
      </c>
      <c r="BJ3673" s="69">
        <f t="shared" si="577"/>
        <v>0</v>
      </c>
      <c r="BK3673" s="158" t="str">
        <f t="shared" si="578"/>
        <v/>
      </c>
    </row>
    <row r="3674" spans="1:63" ht="12" customHeight="1" x14ac:dyDescent="0.2">
      <c r="A3674" s="8"/>
      <c r="B3674" s="7"/>
      <c r="C3674" s="7"/>
      <c r="D3674" s="7"/>
      <c r="E3674" s="7"/>
      <c r="F3674" s="7"/>
      <c r="G3674" s="7"/>
      <c r="H3674" s="7"/>
      <c r="I3674" s="10"/>
      <c r="J3674" s="25"/>
      <c r="K3674" s="250"/>
      <c r="L3674" s="31"/>
      <c r="M3674" s="9"/>
      <c r="N3674" s="11" t="s">
        <v>25</v>
      </c>
      <c r="O3674" s="39"/>
      <c r="P3674" s="47"/>
      <c r="Q3674" s="13"/>
      <c r="R3674" s="248">
        <f t="shared" si="570"/>
        <v>0</v>
      </c>
      <c r="S3674" s="248">
        <f t="shared" si="571"/>
        <v>0</v>
      </c>
      <c r="T3674" s="248">
        <f t="shared" si="572"/>
        <v>0</v>
      </c>
      <c r="U3674" s="248">
        <f t="shared" si="573"/>
        <v>0</v>
      </c>
      <c r="V3674" s="13"/>
      <c r="W3674" s="7"/>
      <c r="AT3674" s="130"/>
      <c r="BF3674" s="33">
        <f t="shared" si="579"/>
        <v>41242</v>
      </c>
      <c r="BG3674" s="34">
        <f t="shared" si="574"/>
        <v>82.88000000000001</v>
      </c>
      <c r="BH3674" s="32">
        <f t="shared" si="575"/>
        <v>1</v>
      </c>
      <c r="BI3674" s="32">
        <f t="shared" si="576"/>
        <v>0</v>
      </c>
      <c r="BJ3674" s="69">
        <f t="shared" si="577"/>
        <v>0</v>
      </c>
      <c r="BK3674" s="158" t="str">
        <f t="shared" si="578"/>
        <v/>
      </c>
    </row>
    <row r="3675" spans="1:63" ht="12" customHeight="1" x14ac:dyDescent="0.2">
      <c r="A3675" s="8"/>
      <c r="B3675" s="7"/>
      <c r="C3675" s="7"/>
      <c r="D3675" s="7"/>
      <c r="E3675" s="7"/>
      <c r="F3675" s="7"/>
      <c r="G3675" s="7"/>
      <c r="H3675" s="7"/>
      <c r="I3675" s="10"/>
      <c r="J3675" s="25"/>
      <c r="K3675" s="250"/>
      <c r="L3675" s="31"/>
      <c r="M3675" s="9"/>
      <c r="N3675" s="11" t="s">
        <v>25</v>
      </c>
      <c r="O3675" s="39"/>
      <c r="P3675" s="47"/>
      <c r="Q3675" s="13"/>
      <c r="R3675" s="248">
        <f t="shared" si="570"/>
        <v>0</v>
      </c>
      <c r="S3675" s="248">
        <f t="shared" si="571"/>
        <v>0</v>
      </c>
      <c r="T3675" s="248">
        <f t="shared" si="572"/>
        <v>0</v>
      </c>
      <c r="U3675" s="248">
        <f t="shared" si="573"/>
        <v>0</v>
      </c>
      <c r="V3675" s="13"/>
      <c r="W3675" s="7"/>
      <c r="AT3675" s="130"/>
      <c r="BF3675" s="33">
        <f t="shared" si="579"/>
        <v>41242</v>
      </c>
      <c r="BG3675" s="34">
        <f t="shared" si="574"/>
        <v>82.88000000000001</v>
      </c>
      <c r="BH3675" s="32">
        <f t="shared" si="575"/>
        <v>1</v>
      </c>
      <c r="BI3675" s="32">
        <f t="shared" si="576"/>
        <v>0</v>
      </c>
      <c r="BJ3675" s="69">
        <f t="shared" si="577"/>
        <v>0</v>
      </c>
      <c r="BK3675" s="158" t="str">
        <f t="shared" si="578"/>
        <v/>
      </c>
    </row>
    <row r="3676" spans="1:63" ht="12" customHeight="1" x14ac:dyDescent="0.2">
      <c r="A3676" s="8"/>
      <c r="B3676" s="7"/>
      <c r="C3676" s="7"/>
      <c r="D3676" s="7"/>
      <c r="E3676" s="7"/>
      <c r="F3676" s="7"/>
      <c r="G3676" s="7"/>
      <c r="H3676" s="7"/>
      <c r="I3676" s="10"/>
      <c r="J3676" s="25"/>
      <c r="K3676" s="250"/>
      <c r="L3676" s="31"/>
      <c r="M3676" s="9"/>
      <c r="N3676" s="11" t="s">
        <v>25</v>
      </c>
      <c r="O3676" s="39"/>
      <c r="P3676" s="47"/>
      <c r="Q3676" s="13"/>
      <c r="R3676" s="248">
        <f t="shared" si="570"/>
        <v>0</v>
      </c>
      <c r="S3676" s="248">
        <f t="shared" si="571"/>
        <v>0</v>
      </c>
      <c r="T3676" s="248">
        <f t="shared" si="572"/>
        <v>0</v>
      </c>
      <c r="U3676" s="248">
        <f t="shared" si="573"/>
        <v>0</v>
      </c>
      <c r="V3676" s="13"/>
      <c r="W3676" s="7"/>
      <c r="AT3676" s="130"/>
      <c r="BF3676" s="33">
        <f t="shared" si="579"/>
        <v>41242</v>
      </c>
      <c r="BG3676" s="34">
        <f t="shared" si="574"/>
        <v>82.88000000000001</v>
      </c>
      <c r="BH3676" s="32">
        <f t="shared" si="575"/>
        <v>1</v>
      </c>
      <c r="BI3676" s="32">
        <f t="shared" si="576"/>
        <v>0</v>
      </c>
      <c r="BJ3676" s="69">
        <f t="shared" si="577"/>
        <v>0</v>
      </c>
      <c r="BK3676" s="158" t="str">
        <f t="shared" si="578"/>
        <v/>
      </c>
    </row>
    <row r="3677" spans="1:63" ht="12" customHeight="1" x14ac:dyDescent="0.2">
      <c r="A3677" s="8"/>
      <c r="B3677" s="7"/>
      <c r="C3677" s="7"/>
      <c r="D3677" s="7"/>
      <c r="E3677" s="7"/>
      <c r="F3677" s="7"/>
      <c r="G3677" s="7"/>
      <c r="H3677" s="7"/>
      <c r="I3677" s="10"/>
      <c r="J3677" s="25"/>
      <c r="K3677" s="250"/>
      <c r="L3677" s="31"/>
      <c r="M3677" s="9"/>
      <c r="N3677" s="11" t="s">
        <v>25</v>
      </c>
      <c r="O3677" s="39"/>
      <c r="P3677" s="47"/>
      <c r="Q3677" s="13"/>
      <c r="R3677" s="248">
        <f t="shared" si="570"/>
        <v>0</v>
      </c>
      <c r="S3677" s="248">
        <f t="shared" si="571"/>
        <v>0</v>
      </c>
      <c r="T3677" s="248">
        <f t="shared" si="572"/>
        <v>0</v>
      </c>
      <c r="U3677" s="248">
        <f t="shared" si="573"/>
        <v>0</v>
      </c>
      <c r="V3677" s="13"/>
      <c r="W3677" s="7"/>
      <c r="AT3677" s="130"/>
      <c r="BF3677" s="33">
        <f t="shared" si="579"/>
        <v>41242</v>
      </c>
      <c r="BG3677" s="34">
        <f t="shared" si="574"/>
        <v>82.88000000000001</v>
      </c>
      <c r="BH3677" s="32">
        <f t="shared" si="575"/>
        <v>1</v>
      </c>
      <c r="BI3677" s="32">
        <f t="shared" si="576"/>
        <v>0</v>
      </c>
      <c r="BJ3677" s="69">
        <f t="shared" si="577"/>
        <v>0</v>
      </c>
      <c r="BK3677" s="158" t="str">
        <f t="shared" si="578"/>
        <v/>
      </c>
    </row>
    <row r="3678" spans="1:63" ht="12" customHeight="1" x14ac:dyDescent="0.2">
      <c r="A3678" s="8"/>
      <c r="B3678" s="7"/>
      <c r="C3678" s="7"/>
      <c r="D3678" s="7"/>
      <c r="E3678" s="7"/>
      <c r="F3678" s="7"/>
      <c r="G3678" s="7"/>
      <c r="H3678" s="7"/>
      <c r="I3678" s="10"/>
      <c r="J3678" s="25"/>
      <c r="K3678" s="250"/>
      <c r="L3678" s="31"/>
      <c r="M3678" s="9"/>
      <c r="N3678" s="11" t="s">
        <v>25</v>
      </c>
      <c r="O3678" s="39"/>
      <c r="P3678" s="47"/>
      <c r="Q3678" s="13"/>
      <c r="R3678" s="248">
        <f t="shared" si="570"/>
        <v>0</v>
      </c>
      <c r="S3678" s="248">
        <f t="shared" si="571"/>
        <v>0</v>
      </c>
      <c r="T3678" s="248">
        <f t="shared" si="572"/>
        <v>0</v>
      </c>
      <c r="U3678" s="248">
        <f t="shared" si="573"/>
        <v>0</v>
      </c>
      <c r="V3678" s="13"/>
      <c r="W3678" s="7"/>
      <c r="AT3678" s="130"/>
      <c r="BF3678" s="33">
        <f t="shared" si="579"/>
        <v>41242</v>
      </c>
      <c r="BG3678" s="34">
        <f t="shared" si="574"/>
        <v>82.88000000000001</v>
      </c>
      <c r="BH3678" s="32">
        <f t="shared" si="575"/>
        <v>1</v>
      </c>
      <c r="BI3678" s="32">
        <f t="shared" si="576"/>
        <v>0</v>
      </c>
      <c r="BJ3678" s="69">
        <f t="shared" si="577"/>
        <v>0</v>
      </c>
      <c r="BK3678" s="158" t="str">
        <f t="shared" si="578"/>
        <v/>
      </c>
    </row>
    <row r="3679" spans="1:63" ht="12" customHeight="1" x14ac:dyDescent="0.2">
      <c r="A3679" s="8"/>
      <c r="B3679" s="7"/>
      <c r="C3679" s="7"/>
      <c r="D3679" s="7"/>
      <c r="E3679" s="7"/>
      <c r="F3679" s="7"/>
      <c r="G3679" s="7"/>
      <c r="H3679" s="7"/>
      <c r="I3679" s="10"/>
      <c r="J3679" s="25"/>
      <c r="K3679" s="250"/>
      <c r="L3679" s="31"/>
      <c r="M3679" s="9"/>
      <c r="N3679" s="11" t="s">
        <v>25</v>
      </c>
      <c r="O3679" s="39"/>
      <c r="P3679" s="47"/>
      <c r="Q3679" s="13"/>
      <c r="R3679" s="248">
        <f t="shared" si="570"/>
        <v>0</v>
      </c>
      <c r="S3679" s="248">
        <f t="shared" si="571"/>
        <v>0</v>
      </c>
      <c r="T3679" s="248">
        <f t="shared" si="572"/>
        <v>0</v>
      </c>
      <c r="U3679" s="248">
        <f t="shared" si="573"/>
        <v>0</v>
      </c>
      <c r="V3679" s="13"/>
      <c r="W3679" s="7"/>
      <c r="AT3679" s="130"/>
      <c r="BF3679" s="33">
        <f t="shared" si="579"/>
        <v>41242</v>
      </c>
      <c r="BG3679" s="34">
        <f t="shared" si="574"/>
        <v>82.88000000000001</v>
      </c>
      <c r="BH3679" s="32">
        <f t="shared" si="575"/>
        <v>1</v>
      </c>
      <c r="BI3679" s="32">
        <f t="shared" si="576"/>
        <v>0</v>
      </c>
      <c r="BJ3679" s="69">
        <f t="shared" si="577"/>
        <v>0</v>
      </c>
      <c r="BK3679" s="158" t="str">
        <f t="shared" si="578"/>
        <v/>
      </c>
    </row>
    <row r="3680" spans="1:63" ht="12" customHeight="1" x14ac:dyDescent="0.2">
      <c r="A3680" s="8"/>
      <c r="B3680" s="7"/>
      <c r="C3680" s="7"/>
      <c r="D3680" s="7"/>
      <c r="E3680" s="7"/>
      <c r="F3680" s="7"/>
      <c r="G3680" s="7"/>
      <c r="H3680" s="7"/>
      <c r="I3680" s="10"/>
      <c r="J3680" s="25"/>
      <c r="K3680" s="250"/>
      <c r="L3680" s="31"/>
      <c r="M3680" s="9"/>
      <c r="N3680" s="11" t="s">
        <v>25</v>
      </c>
      <c r="O3680" s="39"/>
      <c r="P3680" s="47"/>
      <c r="Q3680" s="13"/>
      <c r="R3680" s="248">
        <f t="shared" si="570"/>
        <v>0</v>
      </c>
      <c r="S3680" s="248">
        <f t="shared" si="571"/>
        <v>0</v>
      </c>
      <c r="T3680" s="248">
        <f t="shared" si="572"/>
        <v>0</v>
      </c>
      <c r="U3680" s="248">
        <f t="shared" si="573"/>
        <v>0</v>
      </c>
      <c r="V3680" s="13"/>
      <c r="W3680" s="7"/>
      <c r="AT3680" s="130"/>
      <c r="BF3680" s="33">
        <f t="shared" si="579"/>
        <v>41242</v>
      </c>
      <c r="BG3680" s="34">
        <f t="shared" si="574"/>
        <v>82.88000000000001</v>
      </c>
      <c r="BH3680" s="32">
        <f t="shared" si="575"/>
        <v>1</v>
      </c>
      <c r="BI3680" s="32">
        <f t="shared" si="576"/>
        <v>0</v>
      </c>
      <c r="BJ3680" s="69">
        <f t="shared" si="577"/>
        <v>0</v>
      </c>
      <c r="BK3680" s="158" t="str">
        <f t="shared" si="578"/>
        <v/>
      </c>
    </row>
    <row r="3681" spans="1:63" ht="12" customHeight="1" x14ac:dyDescent="0.2">
      <c r="A3681" s="8"/>
      <c r="B3681" s="7"/>
      <c r="C3681" s="7"/>
      <c r="D3681" s="7"/>
      <c r="E3681" s="7"/>
      <c r="F3681" s="7"/>
      <c r="G3681" s="7"/>
      <c r="H3681" s="7"/>
      <c r="I3681" s="10"/>
      <c r="J3681" s="25"/>
      <c r="K3681" s="250"/>
      <c r="L3681" s="31"/>
      <c r="M3681" s="9"/>
      <c r="N3681" s="11" t="s">
        <v>25</v>
      </c>
      <c r="O3681" s="39"/>
      <c r="P3681" s="47"/>
      <c r="Q3681" s="13"/>
      <c r="R3681" s="248">
        <f t="shared" si="570"/>
        <v>0</v>
      </c>
      <c r="S3681" s="248">
        <f t="shared" si="571"/>
        <v>0</v>
      </c>
      <c r="T3681" s="248">
        <f t="shared" si="572"/>
        <v>0</v>
      </c>
      <c r="U3681" s="248">
        <f t="shared" si="573"/>
        <v>0</v>
      </c>
      <c r="V3681" s="13"/>
      <c r="W3681" s="7"/>
      <c r="AT3681" s="130"/>
      <c r="BF3681" s="33">
        <f t="shared" si="579"/>
        <v>41242</v>
      </c>
      <c r="BG3681" s="34">
        <f t="shared" si="574"/>
        <v>82.88000000000001</v>
      </c>
      <c r="BH3681" s="32">
        <f t="shared" si="575"/>
        <v>1</v>
      </c>
      <c r="BI3681" s="32">
        <f t="shared" si="576"/>
        <v>0</v>
      </c>
      <c r="BJ3681" s="69">
        <f t="shared" si="577"/>
        <v>0</v>
      </c>
      <c r="BK3681" s="158" t="str">
        <f t="shared" si="578"/>
        <v/>
      </c>
    </row>
    <row r="3682" spans="1:63" ht="12" customHeight="1" x14ac:dyDescent="0.2">
      <c r="A3682" s="8"/>
      <c r="B3682" s="7"/>
      <c r="C3682" s="7"/>
      <c r="D3682" s="7"/>
      <c r="E3682" s="7"/>
      <c r="F3682" s="7"/>
      <c r="G3682" s="7"/>
      <c r="H3682" s="7"/>
      <c r="I3682" s="10"/>
      <c r="J3682" s="25"/>
      <c r="K3682" s="250"/>
      <c r="L3682" s="31"/>
      <c r="M3682" s="9"/>
      <c r="N3682" s="11" t="s">
        <v>25</v>
      </c>
      <c r="O3682" s="39"/>
      <c r="P3682" s="47"/>
      <c r="Q3682" s="13"/>
      <c r="R3682" s="248">
        <f t="shared" si="570"/>
        <v>0</v>
      </c>
      <c r="S3682" s="248">
        <f t="shared" si="571"/>
        <v>0</v>
      </c>
      <c r="T3682" s="248">
        <f t="shared" si="572"/>
        <v>0</v>
      </c>
      <c r="U3682" s="248">
        <f t="shared" si="573"/>
        <v>0</v>
      </c>
      <c r="V3682" s="13"/>
      <c r="W3682" s="7"/>
      <c r="AT3682" s="130"/>
      <c r="BF3682" s="33">
        <f t="shared" si="579"/>
        <v>41242</v>
      </c>
      <c r="BG3682" s="34">
        <f t="shared" si="574"/>
        <v>82.88000000000001</v>
      </c>
      <c r="BH3682" s="32">
        <f t="shared" si="575"/>
        <v>1</v>
      </c>
      <c r="BI3682" s="32">
        <f t="shared" si="576"/>
        <v>0</v>
      </c>
      <c r="BJ3682" s="69">
        <f t="shared" si="577"/>
        <v>0</v>
      </c>
      <c r="BK3682" s="158" t="str">
        <f t="shared" si="578"/>
        <v/>
      </c>
    </row>
    <row r="3683" spans="1:63" ht="12" customHeight="1" x14ac:dyDescent="0.2">
      <c r="A3683" s="8"/>
      <c r="B3683" s="7"/>
      <c r="C3683" s="7"/>
      <c r="D3683" s="7"/>
      <c r="E3683" s="7"/>
      <c r="F3683" s="7"/>
      <c r="G3683" s="7"/>
      <c r="H3683" s="7"/>
      <c r="I3683" s="10"/>
      <c r="J3683" s="25"/>
      <c r="K3683" s="250"/>
      <c r="L3683" s="31"/>
      <c r="M3683" s="9"/>
      <c r="N3683" s="11" t="s">
        <v>25</v>
      </c>
      <c r="O3683" s="39"/>
      <c r="P3683" s="47"/>
      <c r="Q3683" s="13"/>
      <c r="R3683" s="248">
        <f t="shared" si="570"/>
        <v>0</v>
      </c>
      <c r="S3683" s="248">
        <f t="shared" si="571"/>
        <v>0</v>
      </c>
      <c r="T3683" s="248">
        <f t="shared" si="572"/>
        <v>0</v>
      </c>
      <c r="U3683" s="248">
        <f t="shared" si="573"/>
        <v>0</v>
      </c>
      <c r="V3683" s="13"/>
      <c r="W3683" s="7"/>
      <c r="AT3683" s="130"/>
      <c r="BF3683" s="33">
        <f t="shared" si="579"/>
        <v>41242</v>
      </c>
      <c r="BG3683" s="34">
        <f t="shared" si="574"/>
        <v>82.88000000000001</v>
      </c>
      <c r="BH3683" s="32">
        <f t="shared" si="575"/>
        <v>1</v>
      </c>
      <c r="BI3683" s="32">
        <f t="shared" si="576"/>
        <v>0</v>
      </c>
      <c r="BJ3683" s="69">
        <f t="shared" si="577"/>
        <v>0</v>
      </c>
      <c r="BK3683" s="158" t="str">
        <f t="shared" si="578"/>
        <v/>
      </c>
    </row>
    <row r="3684" spans="1:63" ht="12" customHeight="1" x14ac:dyDescent="0.2">
      <c r="A3684" s="8"/>
      <c r="B3684" s="7"/>
      <c r="C3684" s="7"/>
      <c r="D3684" s="7"/>
      <c r="E3684" s="7"/>
      <c r="F3684" s="7"/>
      <c r="G3684" s="7"/>
      <c r="H3684" s="7"/>
      <c r="I3684" s="10"/>
      <c r="J3684" s="25"/>
      <c r="K3684" s="250"/>
      <c r="L3684" s="31"/>
      <c r="M3684" s="9"/>
      <c r="N3684" s="11" t="s">
        <v>25</v>
      </c>
      <c r="O3684" s="39"/>
      <c r="P3684" s="47"/>
      <c r="Q3684" s="13"/>
      <c r="R3684" s="248">
        <f t="shared" si="570"/>
        <v>0</v>
      </c>
      <c r="S3684" s="248">
        <f t="shared" si="571"/>
        <v>0</v>
      </c>
      <c r="T3684" s="248">
        <f t="shared" si="572"/>
        <v>0</v>
      </c>
      <c r="U3684" s="248">
        <f t="shared" si="573"/>
        <v>0</v>
      </c>
      <c r="V3684" s="13"/>
      <c r="W3684" s="7"/>
      <c r="AT3684" s="130"/>
      <c r="BF3684" s="33">
        <f t="shared" si="579"/>
        <v>41242</v>
      </c>
      <c r="BG3684" s="34">
        <f t="shared" si="574"/>
        <v>82.88000000000001</v>
      </c>
      <c r="BH3684" s="32">
        <f t="shared" si="575"/>
        <v>1</v>
      </c>
      <c r="BI3684" s="32">
        <f t="shared" si="576"/>
        <v>0</v>
      </c>
      <c r="BJ3684" s="69">
        <f t="shared" si="577"/>
        <v>0</v>
      </c>
      <c r="BK3684" s="158" t="str">
        <f t="shared" si="578"/>
        <v/>
      </c>
    </row>
    <row r="3685" spans="1:63" ht="12" customHeight="1" x14ac:dyDescent="0.2">
      <c r="A3685" s="8"/>
      <c r="B3685" s="7"/>
      <c r="C3685" s="7"/>
      <c r="D3685" s="7"/>
      <c r="E3685" s="7"/>
      <c r="F3685" s="7"/>
      <c r="G3685" s="7"/>
      <c r="H3685" s="7"/>
      <c r="I3685" s="10"/>
      <c r="J3685" s="25"/>
      <c r="K3685" s="250"/>
      <c r="L3685" s="31"/>
      <c r="M3685" s="9"/>
      <c r="N3685" s="11" t="s">
        <v>25</v>
      </c>
      <c r="O3685" s="39"/>
      <c r="P3685" s="47"/>
      <c r="Q3685" s="13"/>
      <c r="R3685" s="248">
        <f t="shared" si="570"/>
        <v>0</v>
      </c>
      <c r="S3685" s="248">
        <f t="shared" si="571"/>
        <v>0</v>
      </c>
      <c r="T3685" s="248">
        <f t="shared" si="572"/>
        <v>0</v>
      </c>
      <c r="U3685" s="248">
        <f t="shared" si="573"/>
        <v>0</v>
      </c>
      <c r="V3685" s="13"/>
      <c r="W3685" s="7"/>
      <c r="AT3685" s="130"/>
      <c r="BF3685" s="33">
        <f t="shared" si="579"/>
        <v>41242</v>
      </c>
      <c r="BG3685" s="34">
        <f t="shared" si="574"/>
        <v>82.88000000000001</v>
      </c>
      <c r="BH3685" s="32">
        <f t="shared" si="575"/>
        <v>1</v>
      </c>
      <c r="BI3685" s="32">
        <f t="shared" si="576"/>
        <v>0</v>
      </c>
      <c r="BJ3685" s="69">
        <f t="shared" si="577"/>
        <v>0</v>
      </c>
      <c r="BK3685" s="158" t="str">
        <f t="shared" si="578"/>
        <v/>
      </c>
    </row>
    <row r="3686" spans="1:63" ht="12" customHeight="1" x14ac:dyDescent="0.2">
      <c r="A3686" s="8"/>
      <c r="B3686" s="7"/>
      <c r="C3686" s="7"/>
      <c r="D3686" s="7"/>
      <c r="E3686" s="7"/>
      <c r="F3686" s="7"/>
      <c r="G3686" s="7"/>
      <c r="H3686" s="7"/>
      <c r="I3686" s="10"/>
      <c r="J3686" s="25"/>
      <c r="K3686" s="250"/>
      <c r="L3686" s="31"/>
      <c r="M3686" s="9"/>
      <c r="N3686" s="11" t="s">
        <v>25</v>
      </c>
      <c r="O3686" s="39"/>
      <c r="P3686" s="47"/>
      <c r="Q3686" s="13"/>
      <c r="R3686" s="248">
        <f t="shared" si="570"/>
        <v>0</v>
      </c>
      <c r="S3686" s="248">
        <f t="shared" si="571"/>
        <v>0</v>
      </c>
      <c r="T3686" s="248">
        <f t="shared" si="572"/>
        <v>0</v>
      </c>
      <c r="U3686" s="248">
        <f t="shared" si="573"/>
        <v>0</v>
      </c>
      <c r="V3686" s="13"/>
      <c r="W3686" s="7"/>
      <c r="AT3686" s="130"/>
      <c r="BF3686" s="33">
        <f t="shared" si="579"/>
        <v>41242</v>
      </c>
      <c r="BG3686" s="34">
        <f t="shared" si="574"/>
        <v>82.88000000000001</v>
      </c>
      <c r="BH3686" s="32">
        <f t="shared" si="575"/>
        <v>1</v>
      </c>
      <c r="BI3686" s="32">
        <f t="shared" si="576"/>
        <v>0</v>
      </c>
      <c r="BJ3686" s="69">
        <f t="shared" si="577"/>
        <v>0</v>
      </c>
      <c r="BK3686" s="158" t="str">
        <f t="shared" si="578"/>
        <v/>
      </c>
    </row>
    <row r="3687" spans="1:63" ht="12" customHeight="1" x14ac:dyDescent="0.2">
      <c r="A3687" s="8"/>
      <c r="B3687" s="7"/>
      <c r="C3687" s="7"/>
      <c r="D3687" s="7"/>
      <c r="E3687" s="7"/>
      <c r="F3687" s="7"/>
      <c r="G3687" s="7"/>
      <c r="H3687" s="7"/>
      <c r="I3687" s="10"/>
      <c r="J3687" s="25"/>
      <c r="K3687" s="250"/>
      <c r="L3687" s="31"/>
      <c r="M3687" s="9"/>
      <c r="N3687" s="11" t="s">
        <v>25</v>
      </c>
      <c r="O3687" s="39"/>
      <c r="P3687" s="47"/>
      <c r="Q3687" s="13"/>
      <c r="R3687" s="248">
        <f t="shared" si="570"/>
        <v>0</v>
      </c>
      <c r="S3687" s="248">
        <f t="shared" si="571"/>
        <v>0</v>
      </c>
      <c r="T3687" s="248">
        <f t="shared" si="572"/>
        <v>0</v>
      </c>
      <c r="U3687" s="248">
        <f t="shared" si="573"/>
        <v>0</v>
      </c>
      <c r="V3687" s="13"/>
      <c r="W3687" s="7"/>
      <c r="AT3687" s="130"/>
      <c r="BF3687" s="33">
        <f t="shared" si="579"/>
        <v>41242</v>
      </c>
      <c r="BG3687" s="34">
        <f t="shared" si="574"/>
        <v>82.88000000000001</v>
      </c>
      <c r="BH3687" s="32">
        <f t="shared" si="575"/>
        <v>1</v>
      </c>
      <c r="BI3687" s="32">
        <f t="shared" si="576"/>
        <v>0</v>
      </c>
      <c r="BJ3687" s="69">
        <f t="shared" si="577"/>
        <v>0</v>
      </c>
      <c r="BK3687" s="158" t="str">
        <f t="shared" si="578"/>
        <v/>
      </c>
    </row>
    <row r="3688" spans="1:63" ht="12" customHeight="1" x14ac:dyDescent="0.2">
      <c r="A3688" s="8"/>
      <c r="B3688" s="7"/>
      <c r="C3688" s="7"/>
      <c r="D3688" s="7"/>
      <c r="E3688" s="7"/>
      <c r="F3688" s="7"/>
      <c r="G3688" s="7"/>
      <c r="H3688" s="7"/>
      <c r="I3688" s="10"/>
      <c r="J3688" s="25"/>
      <c r="K3688" s="250"/>
      <c r="L3688" s="31"/>
      <c r="M3688" s="9"/>
      <c r="N3688" s="11" t="s">
        <v>25</v>
      </c>
      <c r="O3688" s="39"/>
      <c r="P3688" s="47"/>
      <c r="Q3688" s="13"/>
      <c r="R3688" s="248">
        <f t="shared" si="570"/>
        <v>0</v>
      </c>
      <c r="S3688" s="248">
        <f t="shared" si="571"/>
        <v>0</v>
      </c>
      <c r="T3688" s="248">
        <f t="shared" si="572"/>
        <v>0</v>
      </c>
      <c r="U3688" s="248">
        <f t="shared" si="573"/>
        <v>0</v>
      </c>
      <c r="V3688" s="13"/>
      <c r="W3688" s="7"/>
      <c r="AT3688" s="130"/>
      <c r="BF3688" s="33">
        <f t="shared" si="579"/>
        <v>41242</v>
      </c>
      <c r="BG3688" s="34">
        <f t="shared" si="574"/>
        <v>82.88000000000001</v>
      </c>
      <c r="BH3688" s="32">
        <f t="shared" si="575"/>
        <v>1</v>
      </c>
      <c r="BI3688" s="32">
        <f t="shared" si="576"/>
        <v>0</v>
      </c>
      <c r="BJ3688" s="69">
        <f t="shared" si="577"/>
        <v>0</v>
      </c>
      <c r="BK3688" s="158" t="str">
        <f t="shared" si="578"/>
        <v/>
      </c>
    </row>
    <row r="3689" spans="1:63" ht="12" customHeight="1" x14ac:dyDescent="0.2">
      <c r="A3689" s="8"/>
      <c r="B3689" s="7"/>
      <c r="C3689" s="7"/>
      <c r="D3689" s="7"/>
      <c r="E3689" s="7"/>
      <c r="F3689" s="7"/>
      <c r="G3689" s="7"/>
      <c r="H3689" s="7"/>
      <c r="I3689" s="10"/>
      <c r="J3689" s="25"/>
      <c r="K3689" s="250"/>
      <c r="L3689" s="31"/>
      <c r="M3689" s="9"/>
      <c r="N3689" s="11" t="s">
        <v>25</v>
      </c>
      <c r="O3689" s="39"/>
      <c r="P3689" s="47"/>
      <c r="Q3689" s="13"/>
      <c r="R3689" s="248">
        <f t="shared" si="570"/>
        <v>0</v>
      </c>
      <c r="S3689" s="248">
        <f t="shared" si="571"/>
        <v>0</v>
      </c>
      <c r="T3689" s="248">
        <f t="shared" si="572"/>
        <v>0</v>
      </c>
      <c r="U3689" s="248">
        <f t="shared" si="573"/>
        <v>0</v>
      </c>
      <c r="V3689" s="13"/>
      <c r="W3689" s="7"/>
      <c r="AT3689" s="130"/>
      <c r="BF3689" s="33">
        <f t="shared" si="579"/>
        <v>41242</v>
      </c>
      <c r="BG3689" s="34">
        <f t="shared" si="574"/>
        <v>82.88000000000001</v>
      </c>
      <c r="BH3689" s="32">
        <f t="shared" si="575"/>
        <v>1</v>
      </c>
      <c r="BI3689" s="32">
        <f t="shared" si="576"/>
        <v>0</v>
      </c>
      <c r="BJ3689" s="69">
        <f t="shared" si="577"/>
        <v>0</v>
      </c>
      <c r="BK3689" s="158" t="str">
        <f t="shared" si="578"/>
        <v/>
      </c>
    </row>
    <row r="3690" spans="1:63" ht="12" customHeight="1" x14ac:dyDescent="0.2">
      <c r="A3690" s="8"/>
      <c r="B3690" s="7"/>
      <c r="C3690" s="7"/>
      <c r="D3690" s="7"/>
      <c r="E3690" s="7"/>
      <c r="F3690" s="7"/>
      <c r="G3690" s="7"/>
      <c r="H3690" s="7"/>
      <c r="I3690" s="10"/>
      <c r="J3690" s="25"/>
      <c r="K3690" s="250"/>
      <c r="L3690" s="31"/>
      <c r="M3690" s="9"/>
      <c r="N3690" s="11" t="s">
        <v>25</v>
      </c>
      <c r="O3690" s="39"/>
      <c r="P3690" s="47"/>
      <c r="Q3690" s="13"/>
      <c r="R3690" s="248">
        <f t="shared" si="570"/>
        <v>0</v>
      </c>
      <c r="S3690" s="248">
        <f t="shared" si="571"/>
        <v>0</v>
      </c>
      <c r="T3690" s="248">
        <f t="shared" si="572"/>
        <v>0</v>
      </c>
      <c r="U3690" s="248">
        <f t="shared" si="573"/>
        <v>0</v>
      </c>
      <c r="V3690" s="13"/>
      <c r="W3690" s="7"/>
      <c r="AT3690" s="130"/>
      <c r="BF3690" s="33">
        <f t="shared" si="579"/>
        <v>41242</v>
      </c>
      <c r="BG3690" s="34">
        <f t="shared" si="574"/>
        <v>82.88000000000001</v>
      </c>
      <c r="BH3690" s="32">
        <f t="shared" si="575"/>
        <v>1</v>
      </c>
      <c r="BI3690" s="32">
        <f t="shared" si="576"/>
        <v>0</v>
      </c>
      <c r="BJ3690" s="69">
        <f t="shared" si="577"/>
        <v>0</v>
      </c>
      <c r="BK3690" s="158" t="str">
        <f t="shared" si="578"/>
        <v/>
      </c>
    </row>
    <row r="3691" spans="1:63" ht="12" customHeight="1" x14ac:dyDescent="0.2">
      <c r="A3691" s="8"/>
      <c r="B3691" s="7"/>
      <c r="C3691" s="7"/>
      <c r="D3691" s="7"/>
      <c r="E3691" s="7"/>
      <c r="F3691" s="7"/>
      <c r="G3691" s="7"/>
      <c r="H3691" s="7"/>
      <c r="I3691" s="10"/>
      <c r="J3691" s="25"/>
      <c r="K3691" s="250"/>
      <c r="L3691" s="31"/>
      <c r="M3691" s="9"/>
      <c r="N3691" s="11" t="s">
        <v>25</v>
      </c>
      <c r="O3691" s="39"/>
      <c r="P3691" s="47"/>
      <c r="Q3691" s="13"/>
      <c r="R3691" s="248">
        <f t="shared" si="570"/>
        <v>0</v>
      </c>
      <c r="S3691" s="248">
        <f t="shared" si="571"/>
        <v>0</v>
      </c>
      <c r="T3691" s="248">
        <f t="shared" si="572"/>
        <v>0</v>
      </c>
      <c r="U3691" s="248">
        <f t="shared" si="573"/>
        <v>0</v>
      </c>
      <c r="V3691" s="13"/>
      <c r="W3691" s="7"/>
      <c r="AT3691" s="130"/>
      <c r="BF3691" s="33">
        <f t="shared" si="579"/>
        <v>41242</v>
      </c>
      <c r="BG3691" s="34">
        <f t="shared" si="574"/>
        <v>82.88000000000001</v>
      </c>
      <c r="BH3691" s="32">
        <f t="shared" si="575"/>
        <v>1</v>
      </c>
      <c r="BI3691" s="32">
        <f t="shared" si="576"/>
        <v>0</v>
      </c>
      <c r="BJ3691" s="69">
        <f t="shared" si="577"/>
        <v>0</v>
      </c>
      <c r="BK3691" s="158" t="str">
        <f t="shared" si="578"/>
        <v/>
      </c>
    </row>
    <row r="3692" spans="1:63" ht="12" customHeight="1" x14ac:dyDescent="0.2">
      <c r="A3692" s="8"/>
      <c r="B3692" s="7"/>
      <c r="C3692" s="7"/>
      <c r="D3692" s="7"/>
      <c r="E3692" s="7"/>
      <c r="F3692" s="7"/>
      <c r="G3692" s="7"/>
      <c r="H3692" s="7"/>
      <c r="I3692" s="10"/>
      <c r="J3692" s="25"/>
      <c r="K3692" s="250"/>
      <c r="L3692" s="31"/>
      <c r="M3692" s="9"/>
      <c r="N3692" s="11" t="s">
        <v>25</v>
      </c>
      <c r="O3692" s="39"/>
      <c r="P3692" s="47"/>
      <c r="Q3692" s="13"/>
      <c r="R3692" s="248">
        <f t="shared" si="570"/>
        <v>0</v>
      </c>
      <c r="S3692" s="248">
        <f t="shared" si="571"/>
        <v>0</v>
      </c>
      <c r="T3692" s="248">
        <f t="shared" si="572"/>
        <v>0</v>
      </c>
      <c r="U3692" s="248">
        <f t="shared" si="573"/>
        <v>0</v>
      </c>
      <c r="V3692" s="13"/>
      <c r="W3692" s="7"/>
      <c r="AT3692" s="130"/>
      <c r="BF3692" s="33">
        <f t="shared" si="579"/>
        <v>41242</v>
      </c>
      <c r="BG3692" s="34">
        <f t="shared" si="574"/>
        <v>82.88000000000001</v>
      </c>
      <c r="BH3692" s="32">
        <f t="shared" si="575"/>
        <v>1</v>
      </c>
      <c r="BI3692" s="32">
        <f t="shared" si="576"/>
        <v>0</v>
      </c>
      <c r="BJ3692" s="69">
        <f t="shared" si="577"/>
        <v>0</v>
      </c>
      <c r="BK3692" s="158" t="str">
        <f t="shared" si="578"/>
        <v/>
      </c>
    </row>
    <row r="3693" spans="1:63" ht="12" customHeight="1" x14ac:dyDescent="0.2">
      <c r="A3693" s="8"/>
      <c r="B3693" s="7"/>
      <c r="C3693" s="7"/>
      <c r="D3693" s="7"/>
      <c r="E3693" s="7"/>
      <c r="F3693" s="7"/>
      <c r="G3693" s="7"/>
      <c r="H3693" s="7"/>
      <c r="I3693" s="10"/>
      <c r="J3693" s="25"/>
      <c r="K3693" s="250"/>
      <c r="L3693" s="31"/>
      <c r="M3693" s="9"/>
      <c r="N3693" s="11" t="s">
        <v>25</v>
      </c>
      <c r="O3693" s="39"/>
      <c r="P3693" s="47"/>
      <c r="Q3693" s="13"/>
      <c r="R3693" s="248">
        <f t="shared" si="570"/>
        <v>0</v>
      </c>
      <c r="S3693" s="248">
        <f t="shared" si="571"/>
        <v>0</v>
      </c>
      <c r="T3693" s="248">
        <f t="shared" si="572"/>
        <v>0</v>
      </c>
      <c r="U3693" s="248">
        <f t="shared" si="573"/>
        <v>0</v>
      </c>
      <c r="V3693" s="13"/>
      <c r="W3693" s="7"/>
      <c r="AT3693" s="130"/>
      <c r="BF3693" s="33">
        <f t="shared" si="579"/>
        <v>41242</v>
      </c>
      <c r="BG3693" s="34">
        <f t="shared" si="574"/>
        <v>82.88000000000001</v>
      </c>
      <c r="BH3693" s="32">
        <f t="shared" si="575"/>
        <v>1</v>
      </c>
      <c r="BI3693" s="32">
        <f t="shared" si="576"/>
        <v>0</v>
      </c>
      <c r="BJ3693" s="69">
        <f t="shared" si="577"/>
        <v>0</v>
      </c>
      <c r="BK3693" s="158" t="str">
        <f t="shared" si="578"/>
        <v/>
      </c>
    </row>
    <row r="3694" spans="1:63" ht="12" customHeight="1" x14ac:dyDescent="0.2">
      <c r="A3694" s="8"/>
      <c r="B3694" s="7"/>
      <c r="C3694" s="7"/>
      <c r="D3694" s="7"/>
      <c r="E3694" s="7"/>
      <c r="F3694" s="7"/>
      <c r="G3694" s="7"/>
      <c r="H3694" s="7"/>
      <c r="I3694" s="10"/>
      <c r="J3694" s="25"/>
      <c r="K3694" s="250"/>
      <c r="L3694" s="31"/>
      <c r="M3694" s="9"/>
      <c r="N3694" s="11" t="s">
        <v>25</v>
      </c>
      <c r="O3694" s="39"/>
      <c r="P3694" s="47"/>
      <c r="Q3694" s="13"/>
      <c r="R3694" s="248">
        <f t="shared" si="570"/>
        <v>0</v>
      </c>
      <c r="S3694" s="248">
        <f t="shared" si="571"/>
        <v>0</v>
      </c>
      <c r="T3694" s="248">
        <f t="shared" si="572"/>
        <v>0</v>
      </c>
      <c r="U3694" s="248">
        <f t="shared" si="573"/>
        <v>0</v>
      </c>
      <c r="V3694" s="13"/>
      <c r="W3694" s="7"/>
      <c r="AT3694" s="130"/>
      <c r="BF3694" s="33">
        <f t="shared" si="579"/>
        <v>41242</v>
      </c>
      <c r="BG3694" s="34">
        <f t="shared" si="574"/>
        <v>82.88000000000001</v>
      </c>
      <c r="BH3694" s="32">
        <f t="shared" si="575"/>
        <v>1</v>
      </c>
      <c r="BI3694" s="32">
        <f t="shared" si="576"/>
        <v>0</v>
      </c>
      <c r="BJ3694" s="69">
        <f t="shared" si="577"/>
        <v>0</v>
      </c>
      <c r="BK3694" s="158" t="str">
        <f t="shared" si="578"/>
        <v/>
      </c>
    </row>
    <row r="3695" spans="1:63" ht="12" customHeight="1" x14ac:dyDescent="0.2">
      <c r="A3695" s="8"/>
      <c r="B3695" s="7"/>
      <c r="C3695" s="7"/>
      <c r="D3695" s="7"/>
      <c r="E3695" s="7"/>
      <c r="F3695" s="7"/>
      <c r="G3695" s="7"/>
      <c r="H3695" s="7"/>
      <c r="I3695" s="10"/>
      <c r="J3695" s="25"/>
      <c r="K3695" s="250"/>
      <c r="L3695" s="31"/>
      <c r="M3695" s="9"/>
      <c r="N3695" s="11" t="s">
        <v>25</v>
      </c>
      <c r="O3695" s="39"/>
      <c r="P3695" s="47"/>
      <c r="Q3695" s="13"/>
      <c r="R3695" s="248">
        <f t="shared" si="570"/>
        <v>0</v>
      </c>
      <c r="S3695" s="248">
        <f t="shared" si="571"/>
        <v>0</v>
      </c>
      <c r="T3695" s="248">
        <f t="shared" si="572"/>
        <v>0</v>
      </c>
      <c r="U3695" s="248">
        <f t="shared" si="573"/>
        <v>0</v>
      </c>
      <c r="V3695" s="13"/>
      <c r="W3695" s="7"/>
      <c r="AT3695" s="130"/>
      <c r="BF3695" s="33">
        <f t="shared" si="579"/>
        <v>41242</v>
      </c>
      <c r="BG3695" s="34">
        <f t="shared" si="574"/>
        <v>82.88000000000001</v>
      </c>
      <c r="BH3695" s="32">
        <f t="shared" si="575"/>
        <v>1</v>
      </c>
      <c r="BI3695" s="32">
        <f t="shared" si="576"/>
        <v>0</v>
      </c>
      <c r="BJ3695" s="69">
        <f t="shared" si="577"/>
        <v>0</v>
      </c>
      <c r="BK3695" s="158" t="str">
        <f t="shared" si="578"/>
        <v/>
      </c>
    </row>
    <row r="3696" spans="1:63" ht="12" customHeight="1" x14ac:dyDescent="0.2">
      <c r="A3696" s="8"/>
      <c r="B3696" s="7"/>
      <c r="C3696" s="7"/>
      <c r="D3696" s="7"/>
      <c r="E3696" s="7"/>
      <c r="F3696" s="7"/>
      <c r="G3696" s="7"/>
      <c r="H3696" s="7"/>
      <c r="I3696" s="10"/>
      <c r="J3696" s="25"/>
      <c r="K3696" s="250"/>
      <c r="L3696" s="31"/>
      <c r="M3696" s="9"/>
      <c r="N3696" s="11" t="s">
        <v>25</v>
      </c>
      <c r="O3696" s="39"/>
      <c r="P3696" s="47"/>
      <c r="Q3696" s="13"/>
      <c r="R3696" s="248">
        <f t="shared" si="570"/>
        <v>0</v>
      </c>
      <c r="S3696" s="248">
        <f t="shared" si="571"/>
        <v>0</v>
      </c>
      <c r="T3696" s="248">
        <f t="shared" si="572"/>
        <v>0</v>
      </c>
      <c r="U3696" s="248">
        <f t="shared" si="573"/>
        <v>0</v>
      </c>
      <c r="V3696" s="13"/>
      <c r="W3696" s="7"/>
      <c r="AT3696" s="130"/>
      <c r="BF3696" s="33">
        <f t="shared" si="579"/>
        <v>41242</v>
      </c>
      <c r="BG3696" s="34">
        <f t="shared" si="574"/>
        <v>82.88000000000001</v>
      </c>
      <c r="BH3696" s="32">
        <f t="shared" si="575"/>
        <v>1</v>
      </c>
      <c r="BI3696" s="32">
        <f t="shared" si="576"/>
        <v>0</v>
      </c>
      <c r="BJ3696" s="69">
        <f t="shared" si="577"/>
        <v>0</v>
      </c>
      <c r="BK3696" s="158" t="str">
        <f t="shared" si="578"/>
        <v/>
      </c>
    </row>
    <row r="3697" spans="1:63" ht="12" customHeight="1" x14ac:dyDescent="0.2">
      <c r="A3697" s="8"/>
      <c r="B3697" s="7"/>
      <c r="C3697" s="7"/>
      <c r="D3697" s="7"/>
      <c r="E3697" s="7"/>
      <c r="F3697" s="7"/>
      <c r="G3697" s="7"/>
      <c r="H3697" s="7"/>
      <c r="I3697" s="10"/>
      <c r="J3697" s="25"/>
      <c r="K3697" s="250"/>
      <c r="L3697" s="31"/>
      <c r="M3697" s="9"/>
      <c r="N3697" s="11" t="s">
        <v>25</v>
      </c>
      <c r="O3697" s="39"/>
      <c r="P3697" s="47"/>
      <c r="Q3697" s="13"/>
      <c r="R3697" s="248">
        <f t="shared" si="570"/>
        <v>0</v>
      </c>
      <c r="S3697" s="248">
        <f t="shared" si="571"/>
        <v>0</v>
      </c>
      <c r="T3697" s="248">
        <f t="shared" si="572"/>
        <v>0</v>
      </c>
      <c r="U3697" s="248">
        <f t="shared" si="573"/>
        <v>0</v>
      </c>
      <c r="V3697" s="13"/>
      <c r="W3697" s="7"/>
      <c r="AT3697" s="130"/>
      <c r="BF3697" s="33">
        <f t="shared" si="579"/>
        <v>41242</v>
      </c>
      <c r="BG3697" s="34">
        <f t="shared" si="574"/>
        <v>82.88000000000001</v>
      </c>
      <c r="BH3697" s="32">
        <f t="shared" si="575"/>
        <v>1</v>
      </c>
      <c r="BI3697" s="32">
        <f t="shared" si="576"/>
        <v>0</v>
      </c>
      <c r="BJ3697" s="69">
        <f t="shared" si="577"/>
        <v>0</v>
      </c>
      <c r="BK3697" s="158" t="str">
        <f t="shared" si="578"/>
        <v/>
      </c>
    </row>
    <row r="3698" spans="1:63" ht="12" customHeight="1" x14ac:dyDescent="0.2">
      <c r="A3698" s="8"/>
      <c r="B3698" s="7"/>
      <c r="C3698" s="7"/>
      <c r="D3698" s="7"/>
      <c r="E3698" s="7"/>
      <c r="F3698" s="7"/>
      <c r="G3698" s="7"/>
      <c r="H3698" s="7"/>
      <c r="I3698" s="10"/>
      <c r="J3698" s="25"/>
      <c r="K3698" s="250"/>
      <c r="L3698" s="31"/>
      <c r="M3698" s="9"/>
      <c r="N3698" s="11" t="s">
        <v>25</v>
      </c>
      <c r="O3698" s="39"/>
      <c r="P3698" s="47"/>
      <c r="Q3698" s="13"/>
      <c r="R3698" s="248">
        <f t="shared" si="570"/>
        <v>0</v>
      </c>
      <c r="S3698" s="248">
        <f t="shared" si="571"/>
        <v>0</v>
      </c>
      <c r="T3698" s="248">
        <f t="shared" si="572"/>
        <v>0</v>
      </c>
      <c r="U3698" s="248">
        <f t="shared" si="573"/>
        <v>0</v>
      </c>
      <c r="V3698" s="13"/>
      <c r="W3698" s="7"/>
      <c r="AT3698" s="130"/>
      <c r="BF3698" s="33">
        <f t="shared" si="579"/>
        <v>41242</v>
      </c>
      <c r="BG3698" s="34">
        <f t="shared" si="574"/>
        <v>82.88000000000001</v>
      </c>
      <c r="BH3698" s="32">
        <f t="shared" si="575"/>
        <v>1</v>
      </c>
      <c r="BI3698" s="32">
        <f t="shared" si="576"/>
        <v>0</v>
      </c>
      <c r="BJ3698" s="69">
        <f t="shared" si="577"/>
        <v>0</v>
      </c>
      <c r="BK3698" s="158" t="str">
        <f t="shared" si="578"/>
        <v/>
      </c>
    </row>
    <row r="3699" spans="1:63" ht="12" customHeight="1" x14ac:dyDescent="0.2">
      <c r="A3699" s="8"/>
      <c r="B3699" s="7"/>
      <c r="C3699" s="7"/>
      <c r="D3699" s="7"/>
      <c r="E3699" s="7"/>
      <c r="F3699" s="7"/>
      <c r="G3699" s="7"/>
      <c r="H3699" s="7"/>
      <c r="I3699" s="10"/>
      <c r="J3699" s="25"/>
      <c r="K3699" s="250"/>
      <c r="L3699" s="31"/>
      <c r="M3699" s="9"/>
      <c r="N3699" s="11" t="s">
        <v>25</v>
      </c>
      <c r="O3699" s="39"/>
      <c r="P3699" s="47"/>
      <c r="Q3699" s="13"/>
      <c r="R3699" s="248">
        <f t="shared" si="570"/>
        <v>0</v>
      </c>
      <c r="S3699" s="248">
        <f t="shared" si="571"/>
        <v>0</v>
      </c>
      <c r="T3699" s="248">
        <f t="shared" si="572"/>
        <v>0</v>
      </c>
      <c r="U3699" s="248">
        <f t="shared" si="573"/>
        <v>0</v>
      </c>
      <c r="V3699" s="13"/>
      <c r="W3699" s="7"/>
      <c r="AT3699" s="130"/>
      <c r="BF3699" s="33">
        <f t="shared" si="579"/>
        <v>41242</v>
      </c>
      <c r="BG3699" s="34">
        <f t="shared" si="574"/>
        <v>82.88000000000001</v>
      </c>
      <c r="BH3699" s="32">
        <f t="shared" si="575"/>
        <v>1</v>
      </c>
      <c r="BI3699" s="32">
        <f t="shared" si="576"/>
        <v>0</v>
      </c>
      <c r="BJ3699" s="69">
        <f t="shared" si="577"/>
        <v>0</v>
      </c>
      <c r="BK3699" s="158" t="str">
        <f t="shared" si="578"/>
        <v/>
      </c>
    </row>
    <row r="3700" spans="1:63" ht="12" customHeight="1" x14ac:dyDescent="0.2">
      <c r="A3700" s="8"/>
      <c r="B3700" s="7"/>
      <c r="C3700" s="7"/>
      <c r="D3700" s="7"/>
      <c r="E3700" s="7"/>
      <c r="F3700" s="7"/>
      <c r="G3700" s="7"/>
      <c r="H3700" s="7"/>
      <c r="I3700" s="10"/>
      <c r="J3700" s="25"/>
      <c r="K3700" s="250"/>
      <c r="L3700" s="31"/>
      <c r="M3700" s="9"/>
      <c r="N3700" s="11" t="s">
        <v>25</v>
      </c>
      <c r="O3700" s="39"/>
      <c r="P3700" s="47"/>
      <c r="Q3700" s="13"/>
      <c r="R3700" s="248">
        <f t="shared" si="570"/>
        <v>0</v>
      </c>
      <c r="S3700" s="248">
        <f t="shared" si="571"/>
        <v>0</v>
      </c>
      <c r="T3700" s="248">
        <f t="shared" si="572"/>
        <v>0</v>
      </c>
      <c r="U3700" s="248">
        <f t="shared" si="573"/>
        <v>0</v>
      </c>
      <c r="V3700" s="13"/>
      <c r="W3700" s="7"/>
      <c r="AT3700" s="130"/>
      <c r="BF3700" s="33">
        <f t="shared" si="579"/>
        <v>41242</v>
      </c>
      <c r="BG3700" s="34">
        <f t="shared" si="574"/>
        <v>82.88000000000001</v>
      </c>
      <c r="BH3700" s="32">
        <f t="shared" si="575"/>
        <v>1</v>
      </c>
      <c r="BI3700" s="32">
        <f t="shared" si="576"/>
        <v>0</v>
      </c>
      <c r="BJ3700" s="69">
        <f t="shared" si="577"/>
        <v>0</v>
      </c>
      <c r="BK3700" s="158" t="str">
        <f t="shared" si="578"/>
        <v/>
      </c>
    </row>
    <row r="3701" spans="1:63" ht="12" customHeight="1" x14ac:dyDescent="0.2">
      <c r="A3701" s="8"/>
      <c r="B3701" s="7"/>
      <c r="C3701" s="7"/>
      <c r="D3701" s="7"/>
      <c r="E3701" s="7"/>
      <c r="F3701" s="7"/>
      <c r="G3701" s="7"/>
      <c r="H3701" s="7"/>
      <c r="I3701" s="10"/>
      <c r="J3701" s="25"/>
      <c r="K3701" s="250"/>
      <c r="L3701" s="31"/>
      <c r="M3701" s="9"/>
      <c r="N3701" s="11" t="s">
        <v>25</v>
      </c>
      <c r="O3701" s="39"/>
      <c r="P3701" s="47"/>
      <c r="Q3701" s="13"/>
      <c r="R3701" s="248">
        <f t="shared" si="570"/>
        <v>0</v>
      </c>
      <c r="S3701" s="248">
        <f t="shared" si="571"/>
        <v>0</v>
      </c>
      <c r="T3701" s="248">
        <f t="shared" si="572"/>
        <v>0</v>
      </c>
      <c r="U3701" s="248">
        <f t="shared" si="573"/>
        <v>0</v>
      </c>
      <c r="V3701" s="13"/>
      <c r="W3701" s="7"/>
      <c r="AT3701" s="130"/>
      <c r="BF3701" s="33">
        <f t="shared" si="579"/>
        <v>41242</v>
      </c>
      <c r="BG3701" s="34">
        <f t="shared" si="574"/>
        <v>82.88000000000001</v>
      </c>
      <c r="BH3701" s="32">
        <f t="shared" si="575"/>
        <v>1</v>
      </c>
      <c r="BI3701" s="32">
        <f t="shared" si="576"/>
        <v>0</v>
      </c>
      <c r="BJ3701" s="69">
        <f t="shared" si="577"/>
        <v>0</v>
      </c>
      <c r="BK3701" s="158" t="str">
        <f t="shared" si="578"/>
        <v/>
      </c>
    </row>
    <row r="3702" spans="1:63" ht="12" customHeight="1" x14ac:dyDescent="0.2">
      <c r="A3702" s="8"/>
      <c r="B3702" s="7"/>
      <c r="C3702" s="7"/>
      <c r="D3702" s="7"/>
      <c r="E3702" s="7"/>
      <c r="F3702" s="7"/>
      <c r="G3702" s="7"/>
      <c r="H3702" s="7"/>
      <c r="I3702" s="10"/>
      <c r="J3702" s="25"/>
      <c r="K3702" s="250"/>
      <c r="L3702" s="31"/>
      <c r="M3702" s="9"/>
      <c r="N3702" s="11" t="s">
        <v>25</v>
      </c>
      <c r="O3702" s="39"/>
      <c r="P3702" s="47"/>
      <c r="Q3702" s="13"/>
      <c r="R3702" s="248">
        <f t="shared" si="570"/>
        <v>0</v>
      </c>
      <c r="S3702" s="248">
        <f t="shared" si="571"/>
        <v>0</v>
      </c>
      <c r="T3702" s="248">
        <f t="shared" si="572"/>
        <v>0</v>
      </c>
      <c r="U3702" s="248">
        <f t="shared" si="573"/>
        <v>0</v>
      </c>
      <c r="V3702" s="13"/>
      <c r="W3702" s="7"/>
      <c r="AT3702" s="130"/>
      <c r="BF3702" s="33">
        <f t="shared" si="579"/>
        <v>41242</v>
      </c>
      <c r="BG3702" s="34">
        <f t="shared" si="574"/>
        <v>82.88000000000001</v>
      </c>
      <c r="BH3702" s="32">
        <f t="shared" si="575"/>
        <v>1</v>
      </c>
      <c r="BI3702" s="32">
        <f t="shared" si="576"/>
        <v>0</v>
      </c>
      <c r="BJ3702" s="69">
        <f t="shared" si="577"/>
        <v>0</v>
      </c>
      <c r="BK3702" s="158" t="str">
        <f t="shared" si="578"/>
        <v/>
      </c>
    </row>
    <row r="3703" spans="1:63" ht="12" customHeight="1" x14ac:dyDescent="0.2">
      <c r="A3703" s="8"/>
      <c r="B3703" s="7"/>
      <c r="C3703" s="7"/>
      <c r="D3703" s="7"/>
      <c r="E3703" s="7"/>
      <c r="F3703" s="7"/>
      <c r="G3703" s="7"/>
      <c r="H3703" s="7"/>
      <c r="I3703" s="10"/>
      <c r="J3703" s="25"/>
      <c r="K3703" s="250"/>
      <c r="L3703" s="31"/>
      <c r="M3703" s="9"/>
      <c r="N3703" s="11" t="s">
        <v>25</v>
      </c>
      <c r="O3703" s="39"/>
      <c r="P3703" s="47"/>
      <c r="Q3703" s="13"/>
      <c r="R3703" s="248">
        <f t="shared" si="570"/>
        <v>0</v>
      </c>
      <c r="S3703" s="248">
        <f t="shared" si="571"/>
        <v>0</v>
      </c>
      <c r="T3703" s="248">
        <f t="shared" si="572"/>
        <v>0</v>
      </c>
      <c r="U3703" s="248">
        <f t="shared" si="573"/>
        <v>0</v>
      </c>
      <c r="V3703" s="13"/>
      <c r="W3703" s="7"/>
      <c r="AT3703" s="130"/>
      <c r="BF3703" s="33">
        <f t="shared" si="579"/>
        <v>41242</v>
      </c>
      <c r="BG3703" s="34">
        <f t="shared" si="574"/>
        <v>82.88000000000001</v>
      </c>
      <c r="BH3703" s="32">
        <f t="shared" si="575"/>
        <v>1</v>
      </c>
      <c r="BI3703" s="32">
        <f t="shared" si="576"/>
        <v>0</v>
      </c>
      <c r="BJ3703" s="69">
        <f t="shared" si="577"/>
        <v>0</v>
      </c>
      <c r="BK3703" s="158" t="str">
        <f t="shared" si="578"/>
        <v/>
      </c>
    </row>
    <row r="3704" spans="1:63" ht="12" customHeight="1" x14ac:dyDescent="0.2">
      <c r="A3704" s="8"/>
      <c r="B3704" s="7"/>
      <c r="C3704" s="7"/>
      <c r="D3704" s="7"/>
      <c r="E3704" s="7"/>
      <c r="F3704" s="7"/>
      <c r="G3704" s="7"/>
      <c r="H3704" s="7"/>
      <c r="I3704" s="10"/>
      <c r="J3704" s="25"/>
      <c r="K3704" s="250"/>
      <c r="L3704" s="31"/>
      <c r="M3704" s="9"/>
      <c r="N3704" s="11" t="s">
        <v>25</v>
      </c>
      <c r="O3704" s="39"/>
      <c r="P3704" s="47"/>
      <c r="Q3704" s="13"/>
      <c r="R3704" s="248">
        <f t="shared" si="570"/>
        <v>0</v>
      </c>
      <c r="S3704" s="248">
        <f t="shared" si="571"/>
        <v>0</v>
      </c>
      <c r="T3704" s="248">
        <f t="shared" si="572"/>
        <v>0</v>
      </c>
      <c r="U3704" s="248">
        <f t="shared" si="573"/>
        <v>0</v>
      </c>
      <c r="V3704" s="13"/>
      <c r="W3704" s="7"/>
      <c r="AT3704" s="130"/>
      <c r="BF3704" s="33">
        <f t="shared" si="579"/>
        <v>41242</v>
      </c>
      <c r="BG3704" s="34">
        <f t="shared" si="574"/>
        <v>82.88000000000001</v>
      </c>
      <c r="BH3704" s="32">
        <f t="shared" si="575"/>
        <v>1</v>
      </c>
      <c r="BI3704" s="32">
        <f t="shared" si="576"/>
        <v>0</v>
      </c>
      <c r="BJ3704" s="69">
        <f t="shared" si="577"/>
        <v>0</v>
      </c>
      <c r="BK3704" s="158" t="str">
        <f t="shared" si="578"/>
        <v/>
      </c>
    </row>
    <row r="3705" spans="1:63" ht="12" customHeight="1" x14ac:dyDescent="0.2">
      <c r="A3705" s="8"/>
      <c r="B3705" s="7"/>
      <c r="C3705" s="7"/>
      <c r="D3705" s="7"/>
      <c r="E3705" s="7"/>
      <c r="F3705" s="7"/>
      <c r="G3705" s="7"/>
      <c r="H3705" s="7"/>
      <c r="I3705" s="10"/>
      <c r="J3705" s="25"/>
      <c r="K3705" s="250"/>
      <c r="L3705" s="31"/>
      <c r="M3705" s="9"/>
      <c r="N3705" s="11" t="s">
        <v>25</v>
      </c>
      <c r="O3705" s="39"/>
      <c r="P3705" s="47"/>
      <c r="Q3705" s="13"/>
      <c r="R3705" s="248">
        <f t="shared" si="570"/>
        <v>0</v>
      </c>
      <c r="S3705" s="248">
        <f t="shared" si="571"/>
        <v>0</v>
      </c>
      <c r="T3705" s="248">
        <f t="shared" si="572"/>
        <v>0</v>
      </c>
      <c r="U3705" s="248">
        <f t="shared" si="573"/>
        <v>0</v>
      </c>
      <c r="V3705" s="13"/>
      <c r="W3705" s="7"/>
      <c r="AT3705" s="130"/>
      <c r="BF3705" s="33">
        <f t="shared" si="579"/>
        <v>41242</v>
      </c>
      <c r="BG3705" s="34">
        <f t="shared" si="574"/>
        <v>82.88000000000001</v>
      </c>
      <c r="BH3705" s="32">
        <f t="shared" si="575"/>
        <v>1</v>
      </c>
      <c r="BI3705" s="32">
        <f t="shared" si="576"/>
        <v>0</v>
      </c>
      <c r="BJ3705" s="69">
        <f t="shared" si="577"/>
        <v>0</v>
      </c>
      <c r="BK3705" s="158" t="str">
        <f t="shared" si="578"/>
        <v/>
      </c>
    </row>
    <row r="3706" spans="1:63" ht="12" customHeight="1" x14ac:dyDescent="0.2">
      <c r="A3706" s="8"/>
      <c r="B3706" s="7"/>
      <c r="C3706" s="7"/>
      <c r="D3706" s="7"/>
      <c r="E3706" s="7"/>
      <c r="F3706" s="7"/>
      <c r="G3706" s="7"/>
      <c r="H3706" s="7"/>
      <c r="I3706" s="10"/>
      <c r="J3706" s="25"/>
      <c r="K3706" s="250"/>
      <c r="L3706" s="31"/>
      <c r="M3706" s="9"/>
      <c r="N3706" s="11" t="s">
        <v>25</v>
      </c>
      <c r="O3706" s="39"/>
      <c r="P3706" s="47"/>
      <c r="Q3706" s="13"/>
      <c r="R3706" s="248">
        <f t="shared" si="570"/>
        <v>0</v>
      </c>
      <c r="S3706" s="248">
        <f t="shared" si="571"/>
        <v>0</v>
      </c>
      <c r="T3706" s="248">
        <f t="shared" si="572"/>
        <v>0</v>
      </c>
      <c r="U3706" s="248">
        <f t="shared" si="573"/>
        <v>0</v>
      </c>
      <c r="V3706" s="13"/>
      <c r="W3706" s="7"/>
      <c r="AT3706" s="130"/>
      <c r="BF3706" s="33">
        <f t="shared" si="579"/>
        <v>41242</v>
      </c>
      <c r="BG3706" s="34">
        <f t="shared" si="574"/>
        <v>82.88000000000001</v>
      </c>
      <c r="BH3706" s="32">
        <f t="shared" si="575"/>
        <v>1</v>
      </c>
      <c r="BI3706" s="32">
        <f t="shared" si="576"/>
        <v>0</v>
      </c>
      <c r="BJ3706" s="69">
        <f t="shared" si="577"/>
        <v>0</v>
      </c>
      <c r="BK3706" s="158" t="str">
        <f t="shared" si="578"/>
        <v/>
      </c>
    </row>
    <row r="3707" spans="1:63" ht="12" customHeight="1" x14ac:dyDescent="0.2">
      <c r="A3707" s="8"/>
      <c r="B3707" s="7"/>
      <c r="C3707" s="7"/>
      <c r="D3707" s="7"/>
      <c r="E3707" s="7"/>
      <c r="F3707" s="7"/>
      <c r="G3707" s="7"/>
      <c r="H3707" s="7"/>
      <c r="I3707" s="10"/>
      <c r="J3707" s="25"/>
      <c r="K3707" s="250"/>
      <c r="L3707" s="31"/>
      <c r="M3707" s="9"/>
      <c r="N3707" s="11" t="s">
        <v>25</v>
      </c>
      <c r="O3707" s="39"/>
      <c r="P3707" s="47"/>
      <c r="Q3707" s="13"/>
      <c r="R3707" s="248">
        <f t="shared" si="570"/>
        <v>0</v>
      </c>
      <c r="S3707" s="248">
        <f t="shared" si="571"/>
        <v>0</v>
      </c>
      <c r="T3707" s="248">
        <f t="shared" si="572"/>
        <v>0</v>
      </c>
      <c r="U3707" s="248">
        <f t="shared" si="573"/>
        <v>0</v>
      </c>
      <c r="V3707" s="13"/>
      <c r="W3707" s="7"/>
      <c r="AT3707" s="130"/>
      <c r="BF3707" s="33">
        <f t="shared" si="579"/>
        <v>41242</v>
      </c>
      <c r="BG3707" s="34">
        <f t="shared" si="574"/>
        <v>82.88000000000001</v>
      </c>
      <c r="BH3707" s="32">
        <f t="shared" si="575"/>
        <v>1</v>
      </c>
      <c r="BI3707" s="32">
        <f t="shared" si="576"/>
        <v>0</v>
      </c>
      <c r="BJ3707" s="69">
        <f t="shared" si="577"/>
        <v>0</v>
      </c>
      <c r="BK3707" s="158" t="str">
        <f t="shared" si="578"/>
        <v/>
      </c>
    </row>
    <row r="3708" spans="1:63" ht="12" customHeight="1" x14ac:dyDescent="0.2">
      <c r="A3708" s="8"/>
      <c r="B3708" s="7"/>
      <c r="C3708" s="7"/>
      <c r="D3708" s="7"/>
      <c r="E3708" s="7"/>
      <c r="F3708" s="7"/>
      <c r="G3708" s="7"/>
      <c r="H3708" s="7"/>
      <c r="I3708" s="10"/>
      <c r="J3708" s="25"/>
      <c r="K3708" s="250"/>
      <c r="L3708" s="31"/>
      <c r="M3708" s="9"/>
      <c r="N3708" s="11" t="s">
        <v>25</v>
      </c>
      <c r="O3708" s="39"/>
      <c r="P3708" s="47"/>
      <c r="Q3708" s="13"/>
      <c r="R3708" s="248">
        <f t="shared" si="570"/>
        <v>0</v>
      </c>
      <c r="S3708" s="248">
        <f t="shared" si="571"/>
        <v>0</v>
      </c>
      <c r="T3708" s="248">
        <f t="shared" si="572"/>
        <v>0</v>
      </c>
      <c r="U3708" s="248">
        <f t="shared" si="573"/>
        <v>0</v>
      </c>
      <c r="V3708" s="13"/>
      <c r="W3708" s="7"/>
      <c r="AT3708" s="130"/>
      <c r="BF3708" s="33">
        <f t="shared" si="579"/>
        <v>41242</v>
      </c>
      <c r="BG3708" s="34">
        <f t="shared" si="574"/>
        <v>82.88000000000001</v>
      </c>
      <c r="BH3708" s="32">
        <f t="shared" si="575"/>
        <v>1</v>
      </c>
      <c r="BI3708" s="32">
        <f t="shared" si="576"/>
        <v>0</v>
      </c>
      <c r="BJ3708" s="69">
        <f t="shared" si="577"/>
        <v>0</v>
      </c>
      <c r="BK3708" s="158" t="str">
        <f t="shared" si="578"/>
        <v/>
      </c>
    </row>
    <row r="3709" spans="1:63" ht="12" customHeight="1" x14ac:dyDescent="0.2">
      <c r="A3709" s="8"/>
      <c r="B3709" s="7"/>
      <c r="C3709" s="7"/>
      <c r="D3709" s="7"/>
      <c r="E3709" s="7"/>
      <c r="F3709" s="7"/>
      <c r="G3709" s="7"/>
      <c r="H3709" s="7"/>
      <c r="I3709" s="10"/>
      <c r="J3709" s="25"/>
      <c r="K3709" s="250"/>
      <c r="L3709" s="31"/>
      <c r="M3709" s="9"/>
      <c r="N3709" s="11" t="s">
        <v>25</v>
      </c>
      <c r="O3709" s="39"/>
      <c r="P3709" s="47"/>
      <c r="Q3709" s="13"/>
      <c r="R3709" s="248">
        <f t="shared" si="570"/>
        <v>0</v>
      </c>
      <c r="S3709" s="248">
        <f t="shared" si="571"/>
        <v>0</v>
      </c>
      <c r="T3709" s="248">
        <f t="shared" si="572"/>
        <v>0</v>
      </c>
      <c r="U3709" s="248">
        <f t="shared" si="573"/>
        <v>0</v>
      </c>
      <c r="V3709" s="13"/>
      <c r="W3709" s="7"/>
      <c r="AT3709" s="130"/>
      <c r="BF3709" s="33">
        <f t="shared" si="579"/>
        <v>41242</v>
      </c>
      <c r="BG3709" s="34">
        <f t="shared" si="574"/>
        <v>82.88000000000001</v>
      </c>
      <c r="BH3709" s="32">
        <f t="shared" si="575"/>
        <v>1</v>
      </c>
      <c r="BI3709" s="32">
        <f t="shared" si="576"/>
        <v>0</v>
      </c>
      <c r="BJ3709" s="69">
        <f t="shared" si="577"/>
        <v>0</v>
      </c>
      <c r="BK3709" s="158" t="str">
        <f t="shared" si="578"/>
        <v/>
      </c>
    </row>
    <row r="3710" spans="1:63" ht="12" customHeight="1" x14ac:dyDescent="0.2">
      <c r="A3710" s="8"/>
      <c r="B3710" s="7"/>
      <c r="C3710" s="7"/>
      <c r="D3710" s="7"/>
      <c r="E3710" s="7"/>
      <c r="F3710" s="7"/>
      <c r="G3710" s="7"/>
      <c r="H3710" s="7"/>
      <c r="I3710" s="10"/>
      <c r="J3710" s="25"/>
      <c r="K3710" s="250"/>
      <c r="L3710" s="31"/>
      <c r="M3710" s="9"/>
      <c r="N3710" s="11" t="s">
        <v>25</v>
      </c>
      <c r="O3710" s="39"/>
      <c r="P3710" s="47"/>
      <c r="Q3710" s="13"/>
      <c r="R3710" s="248">
        <f t="shared" si="570"/>
        <v>0</v>
      </c>
      <c r="S3710" s="248">
        <f t="shared" si="571"/>
        <v>0</v>
      </c>
      <c r="T3710" s="248">
        <f t="shared" si="572"/>
        <v>0</v>
      </c>
      <c r="U3710" s="248">
        <f t="shared" si="573"/>
        <v>0</v>
      </c>
      <c r="V3710" s="13"/>
      <c r="W3710" s="7"/>
      <c r="AT3710" s="130"/>
      <c r="BF3710" s="33">
        <f t="shared" si="579"/>
        <v>41242</v>
      </c>
      <c r="BG3710" s="34">
        <f t="shared" si="574"/>
        <v>82.88000000000001</v>
      </c>
      <c r="BH3710" s="32">
        <f t="shared" si="575"/>
        <v>1</v>
      </c>
      <c r="BI3710" s="32">
        <f t="shared" si="576"/>
        <v>0</v>
      </c>
      <c r="BJ3710" s="69">
        <f t="shared" si="577"/>
        <v>0</v>
      </c>
      <c r="BK3710" s="158" t="str">
        <f t="shared" si="578"/>
        <v/>
      </c>
    </row>
    <row r="3711" spans="1:63" ht="12" customHeight="1" x14ac:dyDescent="0.2">
      <c r="A3711" s="8"/>
      <c r="B3711" s="7"/>
      <c r="C3711" s="7"/>
      <c r="D3711" s="7"/>
      <c r="E3711" s="7"/>
      <c r="F3711" s="7"/>
      <c r="G3711" s="7"/>
      <c r="H3711" s="7"/>
      <c r="I3711" s="10"/>
      <c r="J3711" s="25"/>
      <c r="K3711" s="250"/>
      <c r="L3711" s="31"/>
      <c r="M3711" s="9"/>
      <c r="N3711" s="11" t="s">
        <v>25</v>
      </c>
      <c r="O3711" s="39"/>
      <c r="P3711" s="47"/>
      <c r="Q3711" s="13"/>
      <c r="R3711" s="248">
        <f t="shared" si="570"/>
        <v>0</v>
      </c>
      <c r="S3711" s="248">
        <f t="shared" si="571"/>
        <v>0</v>
      </c>
      <c r="T3711" s="248">
        <f t="shared" si="572"/>
        <v>0</v>
      </c>
      <c r="U3711" s="248">
        <f t="shared" si="573"/>
        <v>0</v>
      </c>
      <c r="V3711" s="13"/>
      <c r="W3711" s="7"/>
      <c r="AT3711" s="130"/>
      <c r="BF3711" s="33">
        <f t="shared" si="579"/>
        <v>41242</v>
      </c>
      <c r="BG3711" s="34">
        <f t="shared" si="574"/>
        <v>82.88000000000001</v>
      </c>
      <c r="BH3711" s="32">
        <f t="shared" si="575"/>
        <v>1</v>
      </c>
      <c r="BI3711" s="32">
        <f t="shared" si="576"/>
        <v>0</v>
      </c>
      <c r="BJ3711" s="69">
        <f t="shared" si="577"/>
        <v>0</v>
      </c>
      <c r="BK3711" s="158" t="str">
        <f t="shared" si="578"/>
        <v/>
      </c>
    </row>
    <row r="3712" spans="1:63" ht="12" customHeight="1" x14ac:dyDescent="0.2">
      <c r="A3712" s="8"/>
      <c r="B3712" s="7"/>
      <c r="C3712" s="7"/>
      <c r="D3712" s="7"/>
      <c r="E3712" s="7"/>
      <c r="F3712" s="7"/>
      <c r="G3712" s="7"/>
      <c r="H3712" s="7"/>
      <c r="I3712" s="10"/>
      <c r="J3712" s="25"/>
      <c r="K3712" s="250"/>
      <c r="L3712" s="31"/>
      <c r="M3712" s="9"/>
      <c r="N3712" s="11" t="s">
        <v>25</v>
      </c>
      <c r="O3712" s="39"/>
      <c r="P3712" s="47"/>
      <c r="Q3712" s="13"/>
      <c r="R3712" s="248">
        <f t="shared" si="570"/>
        <v>0</v>
      </c>
      <c r="S3712" s="248">
        <f t="shared" si="571"/>
        <v>0</v>
      </c>
      <c r="T3712" s="248">
        <f t="shared" si="572"/>
        <v>0</v>
      </c>
      <c r="U3712" s="248">
        <f t="shared" si="573"/>
        <v>0</v>
      </c>
      <c r="V3712" s="13"/>
      <c r="W3712" s="7"/>
      <c r="AT3712" s="130"/>
      <c r="BF3712" s="33">
        <f t="shared" si="579"/>
        <v>41242</v>
      </c>
      <c r="BG3712" s="34">
        <f t="shared" si="574"/>
        <v>82.88000000000001</v>
      </c>
      <c r="BH3712" s="32">
        <f t="shared" si="575"/>
        <v>1</v>
      </c>
      <c r="BI3712" s="32">
        <f t="shared" si="576"/>
        <v>0</v>
      </c>
      <c r="BJ3712" s="69">
        <f t="shared" si="577"/>
        <v>0</v>
      </c>
      <c r="BK3712" s="158" t="str">
        <f t="shared" si="578"/>
        <v/>
      </c>
    </row>
    <row r="3713" spans="1:63" ht="12" customHeight="1" x14ac:dyDescent="0.2">
      <c r="A3713" s="8"/>
      <c r="B3713" s="7"/>
      <c r="C3713" s="7"/>
      <c r="D3713" s="7"/>
      <c r="E3713" s="7"/>
      <c r="F3713" s="7"/>
      <c r="G3713" s="7"/>
      <c r="H3713" s="7"/>
      <c r="I3713" s="10"/>
      <c r="J3713" s="25"/>
      <c r="K3713" s="250"/>
      <c r="L3713" s="31"/>
      <c r="M3713" s="9"/>
      <c r="N3713" s="11" t="s">
        <v>25</v>
      </c>
      <c r="O3713" s="39"/>
      <c r="P3713" s="47"/>
      <c r="Q3713" s="13"/>
      <c r="R3713" s="248">
        <f t="shared" si="570"/>
        <v>0</v>
      </c>
      <c r="S3713" s="248">
        <f t="shared" si="571"/>
        <v>0</v>
      </c>
      <c r="T3713" s="248">
        <f t="shared" si="572"/>
        <v>0</v>
      </c>
      <c r="U3713" s="248">
        <f t="shared" si="573"/>
        <v>0</v>
      </c>
      <c r="V3713" s="13"/>
      <c r="W3713" s="7"/>
      <c r="AT3713" s="130"/>
      <c r="BF3713" s="33">
        <f t="shared" si="579"/>
        <v>41242</v>
      </c>
      <c r="BG3713" s="34">
        <f t="shared" si="574"/>
        <v>82.88000000000001</v>
      </c>
      <c r="BH3713" s="32">
        <f t="shared" si="575"/>
        <v>1</v>
      </c>
      <c r="BI3713" s="32">
        <f t="shared" si="576"/>
        <v>0</v>
      </c>
      <c r="BJ3713" s="69">
        <f t="shared" si="577"/>
        <v>0</v>
      </c>
      <c r="BK3713" s="158" t="str">
        <f t="shared" si="578"/>
        <v/>
      </c>
    </row>
    <row r="3714" spans="1:63" ht="12" customHeight="1" x14ac:dyDescent="0.2">
      <c r="A3714" s="8"/>
      <c r="B3714" s="7"/>
      <c r="C3714" s="7"/>
      <c r="D3714" s="7"/>
      <c r="E3714" s="7"/>
      <c r="F3714" s="7"/>
      <c r="G3714" s="7"/>
      <c r="H3714" s="7"/>
      <c r="I3714" s="10"/>
      <c r="J3714" s="25"/>
      <c r="K3714" s="250"/>
      <c r="L3714" s="31"/>
      <c r="M3714" s="9"/>
      <c r="N3714" s="11" t="s">
        <v>25</v>
      </c>
      <c r="O3714" s="39"/>
      <c r="P3714" s="47"/>
      <c r="Q3714" s="13"/>
      <c r="R3714" s="248">
        <f t="shared" si="570"/>
        <v>0</v>
      </c>
      <c r="S3714" s="248">
        <f t="shared" si="571"/>
        <v>0</v>
      </c>
      <c r="T3714" s="248">
        <f t="shared" si="572"/>
        <v>0</v>
      </c>
      <c r="U3714" s="248">
        <f t="shared" si="573"/>
        <v>0</v>
      </c>
      <c r="V3714" s="13"/>
      <c r="W3714" s="7"/>
      <c r="AT3714" s="130"/>
      <c r="BF3714" s="33">
        <f t="shared" si="579"/>
        <v>41242</v>
      </c>
      <c r="BG3714" s="34">
        <f t="shared" si="574"/>
        <v>82.88000000000001</v>
      </c>
      <c r="BH3714" s="32">
        <f t="shared" si="575"/>
        <v>1</v>
      </c>
      <c r="BI3714" s="32">
        <f t="shared" si="576"/>
        <v>0</v>
      </c>
      <c r="BJ3714" s="69">
        <f t="shared" si="577"/>
        <v>0</v>
      </c>
      <c r="BK3714" s="158" t="str">
        <f t="shared" si="578"/>
        <v/>
      </c>
    </row>
    <row r="3715" spans="1:63" ht="12" customHeight="1" x14ac:dyDescent="0.2">
      <c r="A3715" s="8"/>
      <c r="B3715" s="7"/>
      <c r="C3715" s="7"/>
      <c r="D3715" s="7"/>
      <c r="E3715" s="7"/>
      <c r="F3715" s="7"/>
      <c r="G3715" s="7"/>
      <c r="H3715" s="7"/>
      <c r="I3715" s="10"/>
      <c r="J3715" s="25"/>
      <c r="K3715" s="250"/>
      <c r="L3715" s="31"/>
      <c r="M3715" s="9"/>
      <c r="N3715" s="11" t="s">
        <v>25</v>
      </c>
      <c r="O3715" s="39"/>
      <c r="P3715" s="47"/>
      <c r="Q3715" s="13"/>
      <c r="R3715" s="248">
        <f t="shared" si="570"/>
        <v>0</v>
      </c>
      <c r="S3715" s="248">
        <f t="shared" si="571"/>
        <v>0</v>
      </c>
      <c r="T3715" s="248">
        <f t="shared" si="572"/>
        <v>0</v>
      </c>
      <c r="U3715" s="248">
        <f t="shared" si="573"/>
        <v>0</v>
      </c>
      <c r="V3715" s="13"/>
      <c r="W3715" s="7"/>
      <c r="AT3715" s="130"/>
      <c r="BF3715" s="33">
        <f t="shared" si="579"/>
        <v>41242</v>
      </c>
      <c r="BG3715" s="34">
        <f t="shared" si="574"/>
        <v>82.88000000000001</v>
      </c>
      <c r="BH3715" s="32">
        <f t="shared" si="575"/>
        <v>1</v>
      </c>
      <c r="BI3715" s="32">
        <f t="shared" si="576"/>
        <v>0</v>
      </c>
      <c r="BJ3715" s="69">
        <f t="shared" si="577"/>
        <v>0</v>
      </c>
      <c r="BK3715" s="158" t="str">
        <f t="shared" si="578"/>
        <v/>
      </c>
    </row>
    <row r="3716" spans="1:63" ht="12" customHeight="1" x14ac:dyDescent="0.2">
      <c r="A3716" s="8"/>
      <c r="B3716" s="7"/>
      <c r="C3716" s="7"/>
      <c r="D3716" s="7"/>
      <c r="E3716" s="7"/>
      <c r="F3716" s="7"/>
      <c r="G3716" s="7"/>
      <c r="H3716" s="7"/>
      <c r="I3716" s="10"/>
      <c r="J3716" s="25"/>
      <c r="K3716" s="250"/>
      <c r="L3716" s="31"/>
      <c r="M3716" s="9"/>
      <c r="N3716" s="11" t="s">
        <v>25</v>
      </c>
      <c r="O3716" s="39"/>
      <c r="P3716" s="47"/>
      <c r="Q3716" s="13"/>
      <c r="R3716" s="248">
        <f t="shared" si="570"/>
        <v>0</v>
      </c>
      <c r="S3716" s="248">
        <f t="shared" si="571"/>
        <v>0</v>
      </c>
      <c r="T3716" s="248">
        <f t="shared" si="572"/>
        <v>0</v>
      </c>
      <c r="U3716" s="248">
        <f t="shared" si="573"/>
        <v>0</v>
      </c>
      <c r="V3716" s="13"/>
      <c r="W3716" s="7"/>
      <c r="AT3716" s="130"/>
      <c r="BF3716" s="33">
        <f t="shared" si="579"/>
        <v>41242</v>
      </c>
      <c r="BG3716" s="34">
        <f t="shared" si="574"/>
        <v>82.88000000000001</v>
      </c>
      <c r="BH3716" s="32">
        <f t="shared" si="575"/>
        <v>1</v>
      </c>
      <c r="BI3716" s="32">
        <f t="shared" si="576"/>
        <v>0</v>
      </c>
      <c r="BJ3716" s="69">
        <f t="shared" si="577"/>
        <v>0</v>
      </c>
      <c r="BK3716" s="158" t="str">
        <f t="shared" si="578"/>
        <v/>
      </c>
    </row>
    <row r="3717" spans="1:63" ht="12" customHeight="1" x14ac:dyDescent="0.2">
      <c r="A3717" s="8"/>
      <c r="B3717" s="7"/>
      <c r="C3717" s="7"/>
      <c r="D3717" s="7"/>
      <c r="E3717" s="7"/>
      <c r="F3717" s="7"/>
      <c r="G3717" s="7"/>
      <c r="H3717" s="7"/>
      <c r="I3717" s="10"/>
      <c r="J3717" s="25"/>
      <c r="K3717" s="250"/>
      <c r="L3717" s="31"/>
      <c r="M3717" s="9"/>
      <c r="N3717" s="11" t="s">
        <v>25</v>
      </c>
      <c r="O3717" s="39"/>
      <c r="P3717" s="47"/>
      <c r="Q3717" s="13"/>
      <c r="R3717" s="248">
        <f t="shared" si="570"/>
        <v>0</v>
      </c>
      <c r="S3717" s="248">
        <f t="shared" si="571"/>
        <v>0</v>
      </c>
      <c r="T3717" s="248">
        <f t="shared" si="572"/>
        <v>0</v>
      </c>
      <c r="U3717" s="248">
        <f t="shared" si="573"/>
        <v>0</v>
      </c>
      <c r="V3717" s="13"/>
      <c r="W3717" s="7"/>
      <c r="AT3717" s="130"/>
      <c r="BF3717" s="33">
        <f t="shared" si="579"/>
        <v>41242</v>
      </c>
      <c r="BG3717" s="34">
        <f t="shared" si="574"/>
        <v>82.88000000000001</v>
      </c>
      <c r="BH3717" s="32">
        <f t="shared" si="575"/>
        <v>1</v>
      </c>
      <c r="BI3717" s="32">
        <f t="shared" si="576"/>
        <v>0</v>
      </c>
      <c r="BJ3717" s="69">
        <f t="shared" si="577"/>
        <v>0</v>
      </c>
      <c r="BK3717" s="158" t="str">
        <f t="shared" si="578"/>
        <v/>
      </c>
    </row>
    <row r="3718" spans="1:63" ht="12" customHeight="1" x14ac:dyDescent="0.2">
      <c r="A3718" s="8"/>
      <c r="B3718" s="7"/>
      <c r="C3718" s="7"/>
      <c r="D3718" s="7"/>
      <c r="E3718" s="7"/>
      <c r="F3718" s="7"/>
      <c r="G3718" s="7"/>
      <c r="H3718" s="7"/>
      <c r="I3718" s="10"/>
      <c r="J3718" s="25"/>
      <c r="K3718" s="250"/>
      <c r="L3718" s="31"/>
      <c r="M3718" s="9"/>
      <c r="N3718" s="11" t="s">
        <v>25</v>
      </c>
      <c r="O3718" s="39"/>
      <c r="P3718" s="47"/>
      <c r="Q3718" s="13"/>
      <c r="R3718" s="248">
        <f t="shared" si="570"/>
        <v>0</v>
      </c>
      <c r="S3718" s="248">
        <f t="shared" si="571"/>
        <v>0</v>
      </c>
      <c r="T3718" s="248">
        <f t="shared" si="572"/>
        <v>0</v>
      </c>
      <c r="U3718" s="248">
        <f t="shared" si="573"/>
        <v>0</v>
      </c>
      <c r="V3718" s="13"/>
      <c r="W3718" s="7"/>
      <c r="AT3718" s="130"/>
      <c r="BF3718" s="33">
        <f t="shared" si="579"/>
        <v>41242</v>
      </c>
      <c r="BG3718" s="34">
        <f t="shared" si="574"/>
        <v>82.88000000000001</v>
      </c>
      <c r="BH3718" s="32">
        <f t="shared" si="575"/>
        <v>1</v>
      </c>
      <c r="BI3718" s="32">
        <f t="shared" si="576"/>
        <v>0</v>
      </c>
      <c r="BJ3718" s="69">
        <f t="shared" si="577"/>
        <v>0</v>
      </c>
      <c r="BK3718" s="158" t="str">
        <f t="shared" si="578"/>
        <v/>
      </c>
    </row>
    <row r="3719" spans="1:63" ht="12" customHeight="1" x14ac:dyDescent="0.2">
      <c r="A3719" s="8"/>
      <c r="B3719" s="7"/>
      <c r="C3719" s="7"/>
      <c r="D3719" s="7"/>
      <c r="E3719" s="7"/>
      <c r="F3719" s="7"/>
      <c r="G3719" s="7"/>
      <c r="H3719" s="7"/>
      <c r="I3719" s="10"/>
      <c r="J3719" s="25"/>
      <c r="K3719" s="250"/>
      <c r="L3719" s="31"/>
      <c r="M3719" s="9"/>
      <c r="N3719" s="11" t="s">
        <v>25</v>
      </c>
      <c r="O3719" s="39"/>
      <c r="P3719" s="47"/>
      <c r="Q3719" s="13"/>
      <c r="R3719" s="248">
        <f t="shared" si="570"/>
        <v>0</v>
      </c>
      <c r="S3719" s="248">
        <f t="shared" si="571"/>
        <v>0</v>
      </c>
      <c r="T3719" s="248">
        <f t="shared" si="572"/>
        <v>0</v>
      </c>
      <c r="U3719" s="248">
        <f t="shared" si="573"/>
        <v>0</v>
      </c>
      <c r="V3719" s="13"/>
      <c r="W3719" s="7"/>
      <c r="AT3719" s="130"/>
      <c r="BF3719" s="33">
        <f t="shared" si="579"/>
        <v>41242</v>
      </c>
      <c r="BG3719" s="34">
        <f t="shared" si="574"/>
        <v>82.88000000000001</v>
      </c>
      <c r="BH3719" s="32">
        <f t="shared" si="575"/>
        <v>1</v>
      </c>
      <c r="BI3719" s="32">
        <f t="shared" si="576"/>
        <v>0</v>
      </c>
      <c r="BJ3719" s="69">
        <f t="shared" si="577"/>
        <v>0</v>
      </c>
      <c r="BK3719" s="158" t="str">
        <f t="shared" si="578"/>
        <v/>
      </c>
    </row>
    <row r="3720" spans="1:63" ht="12" customHeight="1" x14ac:dyDescent="0.2">
      <c r="A3720" s="8"/>
      <c r="B3720" s="7"/>
      <c r="C3720" s="7"/>
      <c r="D3720" s="7"/>
      <c r="E3720" s="7"/>
      <c r="F3720" s="7"/>
      <c r="G3720" s="7"/>
      <c r="H3720" s="7"/>
      <c r="I3720" s="10"/>
      <c r="J3720" s="25"/>
      <c r="K3720" s="250"/>
      <c r="L3720" s="31"/>
      <c r="M3720" s="9"/>
      <c r="N3720" s="11" t="s">
        <v>25</v>
      </c>
      <c r="O3720" s="39"/>
      <c r="P3720" s="47"/>
      <c r="Q3720" s="13"/>
      <c r="R3720" s="248">
        <f t="shared" si="570"/>
        <v>0</v>
      </c>
      <c r="S3720" s="248">
        <f t="shared" si="571"/>
        <v>0</v>
      </c>
      <c r="T3720" s="248">
        <f t="shared" si="572"/>
        <v>0</v>
      </c>
      <c r="U3720" s="248">
        <f t="shared" si="573"/>
        <v>0</v>
      </c>
      <c r="V3720" s="13"/>
      <c r="W3720" s="7"/>
      <c r="AT3720" s="130"/>
      <c r="BF3720" s="33">
        <f t="shared" si="579"/>
        <v>41242</v>
      </c>
      <c r="BG3720" s="34">
        <f t="shared" si="574"/>
        <v>82.88000000000001</v>
      </c>
      <c r="BH3720" s="32">
        <f t="shared" si="575"/>
        <v>1</v>
      </c>
      <c r="BI3720" s="32">
        <f t="shared" si="576"/>
        <v>0</v>
      </c>
      <c r="BJ3720" s="69">
        <f t="shared" si="577"/>
        <v>0</v>
      </c>
      <c r="BK3720" s="158" t="str">
        <f t="shared" si="578"/>
        <v/>
      </c>
    </row>
    <row r="3721" spans="1:63" ht="12" customHeight="1" x14ac:dyDescent="0.2">
      <c r="A3721" s="8"/>
      <c r="B3721" s="7"/>
      <c r="C3721" s="7"/>
      <c r="D3721" s="7"/>
      <c r="E3721" s="7"/>
      <c r="F3721" s="7"/>
      <c r="G3721" s="7"/>
      <c r="H3721" s="7"/>
      <c r="I3721" s="10"/>
      <c r="J3721" s="25"/>
      <c r="K3721" s="250"/>
      <c r="L3721" s="31"/>
      <c r="M3721" s="9"/>
      <c r="N3721" s="11" t="s">
        <v>25</v>
      </c>
      <c r="O3721" s="39"/>
      <c r="P3721" s="47"/>
      <c r="Q3721" s="13"/>
      <c r="R3721" s="248">
        <f t="shared" si="570"/>
        <v>0</v>
      </c>
      <c r="S3721" s="248">
        <f t="shared" si="571"/>
        <v>0</v>
      </c>
      <c r="T3721" s="248">
        <f t="shared" si="572"/>
        <v>0</v>
      </c>
      <c r="U3721" s="248">
        <f t="shared" si="573"/>
        <v>0</v>
      </c>
      <c r="V3721" s="13"/>
      <c r="W3721" s="7"/>
      <c r="AT3721" s="130"/>
      <c r="BF3721" s="33">
        <f t="shared" si="579"/>
        <v>41242</v>
      </c>
      <c r="BG3721" s="34">
        <f t="shared" si="574"/>
        <v>82.88000000000001</v>
      </c>
      <c r="BH3721" s="32">
        <f t="shared" si="575"/>
        <v>1</v>
      </c>
      <c r="BI3721" s="32">
        <f t="shared" si="576"/>
        <v>0</v>
      </c>
      <c r="BJ3721" s="69">
        <f t="shared" si="577"/>
        <v>0</v>
      </c>
      <c r="BK3721" s="158" t="str">
        <f t="shared" si="578"/>
        <v/>
      </c>
    </row>
    <row r="3722" spans="1:63" ht="12" customHeight="1" x14ac:dyDescent="0.2">
      <c r="A3722" s="8"/>
      <c r="B3722" s="7"/>
      <c r="C3722" s="7"/>
      <c r="D3722" s="7"/>
      <c r="E3722" s="7"/>
      <c r="F3722" s="7"/>
      <c r="G3722" s="7"/>
      <c r="H3722" s="7"/>
      <c r="I3722" s="10"/>
      <c r="J3722" s="25"/>
      <c r="K3722" s="250"/>
      <c r="L3722" s="31"/>
      <c r="M3722" s="9"/>
      <c r="N3722" s="11" t="s">
        <v>25</v>
      </c>
      <c r="O3722" s="39"/>
      <c r="P3722" s="47"/>
      <c r="Q3722" s="13"/>
      <c r="R3722" s="248">
        <f t="shared" si="570"/>
        <v>0</v>
      </c>
      <c r="S3722" s="248">
        <f t="shared" si="571"/>
        <v>0</v>
      </c>
      <c r="T3722" s="248">
        <f t="shared" si="572"/>
        <v>0</v>
      </c>
      <c r="U3722" s="248">
        <f t="shared" si="573"/>
        <v>0</v>
      </c>
      <c r="V3722" s="13"/>
      <c r="W3722" s="7"/>
      <c r="AT3722" s="130"/>
      <c r="BF3722" s="33">
        <f t="shared" si="579"/>
        <v>41242</v>
      </c>
      <c r="BG3722" s="34">
        <f t="shared" si="574"/>
        <v>82.88000000000001</v>
      </c>
      <c r="BH3722" s="32">
        <f t="shared" si="575"/>
        <v>1</v>
      </c>
      <c r="BI3722" s="32">
        <f t="shared" si="576"/>
        <v>0</v>
      </c>
      <c r="BJ3722" s="69">
        <f t="shared" si="577"/>
        <v>0</v>
      </c>
      <c r="BK3722" s="158" t="str">
        <f t="shared" si="578"/>
        <v/>
      </c>
    </row>
    <row r="3723" spans="1:63" ht="12" customHeight="1" x14ac:dyDescent="0.2">
      <c r="A3723" s="8"/>
      <c r="B3723" s="7"/>
      <c r="C3723" s="7"/>
      <c r="D3723" s="7"/>
      <c r="E3723" s="7"/>
      <c r="F3723" s="7"/>
      <c r="G3723" s="7"/>
      <c r="H3723" s="7"/>
      <c r="I3723" s="10"/>
      <c r="J3723" s="25"/>
      <c r="K3723" s="250"/>
      <c r="L3723" s="31"/>
      <c r="M3723" s="9"/>
      <c r="N3723" s="11" t="s">
        <v>25</v>
      </c>
      <c r="O3723" s="39"/>
      <c r="P3723" s="47"/>
      <c r="Q3723" s="13"/>
      <c r="R3723" s="248">
        <f t="shared" ref="R3723:R3786" si="580">IF(N3723&lt;&gt;"M",ROUND(IF(M3723&lt;&gt;"Y",IF(P3723&lt;&gt;"Y",K3723,K3723*(BH3723-1)),0),ROUNDING),"")</f>
        <v>0</v>
      </c>
      <c r="S3723" s="248">
        <f t="shared" ref="S3723:S3786" si="581">IF(N3723&lt;&gt;"M",ROUND(IF(O3723&gt;0,IF(M3723="Y",BI3723*(1-O3723),IF(BI3723&gt;R3723,R3723 + (BI3723 - R3723)*(1-O3723),BI3723)),BI3723),ROUNDING),"")</f>
        <v>0</v>
      </c>
      <c r="T3723" s="248">
        <f t="shared" ref="T3723:T3786" si="582">IF(N3723&lt;&gt;"M",ROUND(IF(O3723&gt;0,IF(M3723="Y",BJ3723*(1-O3723),IF(BJ3723&gt;R3723,R3723 + (BJ3723 - R3723)*(1-O3723),BJ3723)),BJ3723),ROUNDING),"")</f>
        <v>0</v>
      </c>
      <c r="U3723" s="248">
        <f t="shared" ref="U3723:U3786" si="583">IF(N3723&lt;&gt;"M",ROUND(IF(OR(N3723="P",N3723=""),0,IF(OR(M3723="N",M3723=""),T3723-R3723,T3723)),ROUNDING),"")</f>
        <v>0</v>
      </c>
      <c r="V3723" s="13"/>
      <c r="W3723" s="7"/>
      <c r="AT3723" s="130"/>
      <c r="BF3723" s="33">
        <f t="shared" si="579"/>
        <v>41242</v>
      </c>
      <c r="BG3723" s="34">
        <f t="shared" ref="BG3723:BG3786" si="584">IF(N3723&lt;&gt;"M",BG3722+U3723,BG3722)</f>
        <v>82.88000000000001</v>
      </c>
      <c r="BH3723" s="32">
        <f t="shared" ref="BH3723:BH3786" si="585">IF(L3723&lt;&gt;"",IF(ODDS_TYPE=1,L3723,IF(ODDS_TYPE=2,IF(L3723&gt;0,1+L3723/100,IF(L3723&lt;0,1-100/L3723,1)),IF(ODDS_TYPE=3,1+L3723,IF(ODDS_TYPE=4,1+L3723,IF(ODDS_TYPE=5,IF(L3723&gt;0,1+L3723,1-1/L3723),IF(ODDS_TYPE=6,IF(L3723&gt;=0,L3723+1,1-1/L3723),1)))))),1)</f>
        <v>1</v>
      </c>
      <c r="BI3723" s="32">
        <f t="shared" ref="BI3723:BI3786" si="586">IF(P3723&lt;&gt;"Y",IF(M3723&lt;&gt;"Y",K3723*BH3723,K3723*BH3723 - K3723),IF(M3723&lt;&gt;"Y",K3723*BH3723,K3723))</f>
        <v>0</v>
      </c>
      <c r="BJ3723" s="69">
        <f t="shared" ref="BJ3723:BJ3786" si="587">IF(P3723&lt;&gt;"Y",
IF(M3723&lt;&gt;"Y",
IF(N3723="Y",K3723*BH3723,IF(N3723="P",0,IF(OR(N3723="R",N3723="PU"),K3723,IF(N3723="H",K3723*BH3723*0.5,IF(N3723="HW",K3723*0.5*(1 + BH3723),IF(N3723="HL",K3723*0.5,0)))))),
IF(N3723="Y",K3723*BH3723 - K3723,IF(N3723="P",0,IF(OR(N3723="R",N3723="PU"),0,IF(N3723="H",IF(BH3723&gt;2,0.5*K3723*BH3723 - K3723,0),IF(N3723="HW",K3723*0.5*(1 + BH3723) - K3723,IF(N3723="HL",0,0))))))),
IF(M3723&lt;&gt;"Y",
IF(N3723="Y",K3723*BH3723,IF(N3723="P",0,IF(OR(N3723="R",N3723="PU"),K3723*(BH3723-1),IF(N3723="H",K3723*BH3723*0.5,IF(N3723="HW",K3723*(BH3723-1)*0.5,IF(N3723="HL",K3723*BH3723 - K3723*0.5,0)))))),
IF(N3723="Y",K3723,IF(N3723="P",0,IF(OR(N3723="R",N3723="PU"),0,IF(N3723="H",IF(BH3723&lt;2,K3723*BH3723*0.5 - K3723*(BH3723-1),0),IF(N3723="HW",0,IF(N3723="HL",K3723*0.5,0)))))))
)</f>
        <v>0</v>
      </c>
      <c r="BK3723" s="158" t="str">
        <f t="shared" ref="BK3723:BK3786" si="588">IF(FILT_M=1,IF(LEN(C3723)&gt;0,C3723,""),IF(FILT_M=2,IF(LEN(E3723)&gt;0,E3723,""),IF(FILT_M=3,IF(LEN(F3723)&gt;0,F3723,""),IF(FILT_M=4,IF(LEN(G3723)&gt;0,G3723,""),""))))</f>
        <v/>
      </c>
    </row>
    <row r="3724" spans="1:63" ht="12" customHeight="1" x14ac:dyDescent="0.2">
      <c r="A3724" s="8"/>
      <c r="B3724" s="7"/>
      <c r="C3724" s="7"/>
      <c r="D3724" s="7"/>
      <c r="E3724" s="7"/>
      <c r="F3724" s="7"/>
      <c r="G3724" s="7"/>
      <c r="H3724" s="7"/>
      <c r="I3724" s="10"/>
      <c r="J3724" s="25"/>
      <c r="K3724" s="250"/>
      <c r="L3724" s="31"/>
      <c r="M3724" s="9"/>
      <c r="N3724" s="11" t="s">
        <v>25</v>
      </c>
      <c r="O3724" s="39"/>
      <c r="P3724" s="47"/>
      <c r="Q3724" s="13"/>
      <c r="R3724" s="248">
        <f t="shared" si="580"/>
        <v>0</v>
      </c>
      <c r="S3724" s="248">
        <f t="shared" si="581"/>
        <v>0</v>
      </c>
      <c r="T3724" s="248">
        <f t="shared" si="582"/>
        <v>0</v>
      </c>
      <c r="U3724" s="248">
        <f t="shared" si="583"/>
        <v>0</v>
      </c>
      <c r="V3724" s="13"/>
      <c r="W3724" s="7"/>
      <c r="AT3724" s="130"/>
      <c r="BF3724" s="33">
        <f t="shared" ref="BF3724:BF3787" si="589">IF(A3724&gt;2,A3724,BF3723)</f>
        <v>41242</v>
      </c>
      <c r="BG3724" s="34">
        <f t="shared" si="584"/>
        <v>82.88000000000001</v>
      </c>
      <c r="BH3724" s="32">
        <f t="shared" si="585"/>
        <v>1</v>
      </c>
      <c r="BI3724" s="32">
        <f t="shared" si="586"/>
        <v>0</v>
      </c>
      <c r="BJ3724" s="69">
        <f t="shared" si="587"/>
        <v>0</v>
      </c>
      <c r="BK3724" s="158" t="str">
        <f t="shared" si="588"/>
        <v/>
      </c>
    </row>
    <row r="3725" spans="1:63" ht="12" customHeight="1" x14ac:dyDescent="0.2">
      <c r="A3725" s="8"/>
      <c r="B3725" s="7"/>
      <c r="C3725" s="7"/>
      <c r="D3725" s="7"/>
      <c r="E3725" s="7"/>
      <c r="F3725" s="7"/>
      <c r="G3725" s="7"/>
      <c r="H3725" s="7"/>
      <c r="I3725" s="10"/>
      <c r="J3725" s="25"/>
      <c r="K3725" s="250"/>
      <c r="L3725" s="31"/>
      <c r="M3725" s="9"/>
      <c r="N3725" s="11" t="s">
        <v>25</v>
      </c>
      <c r="O3725" s="39"/>
      <c r="P3725" s="47"/>
      <c r="Q3725" s="13"/>
      <c r="R3725" s="248">
        <f t="shared" si="580"/>
        <v>0</v>
      </c>
      <c r="S3725" s="248">
        <f t="shared" si="581"/>
        <v>0</v>
      </c>
      <c r="T3725" s="248">
        <f t="shared" si="582"/>
        <v>0</v>
      </c>
      <c r="U3725" s="248">
        <f t="shared" si="583"/>
        <v>0</v>
      </c>
      <c r="V3725" s="13"/>
      <c r="W3725" s="7"/>
      <c r="AT3725" s="130"/>
      <c r="BF3725" s="33">
        <f t="shared" si="589"/>
        <v>41242</v>
      </c>
      <c r="BG3725" s="34">
        <f t="shared" si="584"/>
        <v>82.88000000000001</v>
      </c>
      <c r="BH3725" s="32">
        <f t="shared" si="585"/>
        <v>1</v>
      </c>
      <c r="BI3725" s="32">
        <f t="shared" si="586"/>
        <v>0</v>
      </c>
      <c r="BJ3725" s="69">
        <f t="shared" si="587"/>
        <v>0</v>
      </c>
      <c r="BK3725" s="158" t="str">
        <f t="shared" si="588"/>
        <v/>
      </c>
    </row>
    <row r="3726" spans="1:63" ht="12" customHeight="1" x14ac:dyDescent="0.2">
      <c r="A3726" s="8"/>
      <c r="B3726" s="7"/>
      <c r="C3726" s="7"/>
      <c r="D3726" s="7"/>
      <c r="E3726" s="7"/>
      <c r="F3726" s="7"/>
      <c r="G3726" s="7"/>
      <c r="H3726" s="7"/>
      <c r="I3726" s="10"/>
      <c r="J3726" s="25"/>
      <c r="K3726" s="250"/>
      <c r="L3726" s="31"/>
      <c r="M3726" s="9"/>
      <c r="N3726" s="11" t="s">
        <v>25</v>
      </c>
      <c r="O3726" s="39"/>
      <c r="P3726" s="47"/>
      <c r="Q3726" s="13"/>
      <c r="R3726" s="248">
        <f t="shared" si="580"/>
        <v>0</v>
      </c>
      <c r="S3726" s="248">
        <f t="shared" si="581"/>
        <v>0</v>
      </c>
      <c r="T3726" s="248">
        <f t="shared" si="582"/>
        <v>0</v>
      </c>
      <c r="U3726" s="248">
        <f t="shared" si="583"/>
        <v>0</v>
      </c>
      <c r="V3726" s="13"/>
      <c r="W3726" s="7"/>
      <c r="AT3726" s="130"/>
      <c r="BF3726" s="33">
        <f t="shared" si="589"/>
        <v>41242</v>
      </c>
      <c r="BG3726" s="34">
        <f t="shared" si="584"/>
        <v>82.88000000000001</v>
      </c>
      <c r="BH3726" s="32">
        <f t="shared" si="585"/>
        <v>1</v>
      </c>
      <c r="BI3726" s="32">
        <f t="shared" si="586"/>
        <v>0</v>
      </c>
      <c r="BJ3726" s="69">
        <f t="shared" si="587"/>
        <v>0</v>
      </c>
      <c r="BK3726" s="158" t="str">
        <f t="shared" si="588"/>
        <v/>
      </c>
    </row>
    <row r="3727" spans="1:63" ht="12" customHeight="1" x14ac:dyDescent="0.2">
      <c r="A3727" s="8"/>
      <c r="B3727" s="7"/>
      <c r="C3727" s="7"/>
      <c r="D3727" s="7"/>
      <c r="E3727" s="7"/>
      <c r="F3727" s="7"/>
      <c r="G3727" s="7"/>
      <c r="H3727" s="7"/>
      <c r="I3727" s="10"/>
      <c r="J3727" s="25"/>
      <c r="K3727" s="250"/>
      <c r="L3727" s="31"/>
      <c r="M3727" s="9"/>
      <c r="N3727" s="11" t="s">
        <v>25</v>
      </c>
      <c r="O3727" s="39"/>
      <c r="P3727" s="47"/>
      <c r="Q3727" s="13"/>
      <c r="R3727" s="248">
        <f t="shared" si="580"/>
        <v>0</v>
      </c>
      <c r="S3727" s="248">
        <f t="shared" si="581"/>
        <v>0</v>
      </c>
      <c r="T3727" s="248">
        <f t="shared" si="582"/>
        <v>0</v>
      </c>
      <c r="U3727" s="248">
        <f t="shared" si="583"/>
        <v>0</v>
      </c>
      <c r="V3727" s="13"/>
      <c r="W3727" s="7"/>
      <c r="AT3727" s="130"/>
      <c r="BF3727" s="33">
        <f t="shared" si="589"/>
        <v>41242</v>
      </c>
      <c r="BG3727" s="34">
        <f t="shared" si="584"/>
        <v>82.88000000000001</v>
      </c>
      <c r="BH3727" s="32">
        <f t="shared" si="585"/>
        <v>1</v>
      </c>
      <c r="BI3727" s="32">
        <f t="shared" si="586"/>
        <v>0</v>
      </c>
      <c r="BJ3727" s="69">
        <f t="shared" si="587"/>
        <v>0</v>
      </c>
      <c r="BK3727" s="158" t="str">
        <f t="shared" si="588"/>
        <v/>
      </c>
    </row>
    <row r="3728" spans="1:63" ht="12" customHeight="1" x14ac:dyDescent="0.2">
      <c r="A3728" s="8"/>
      <c r="B3728" s="7"/>
      <c r="C3728" s="7"/>
      <c r="D3728" s="7"/>
      <c r="E3728" s="7"/>
      <c r="F3728" s="7"/>
      <c r="G3728" s="7"/>
      <c r="H3728" s="7"/>
      <c r="I3728" s="10"/>
      <c r="J3728" s="25"/>
      <c r="K3728" s="250"/>
      <c r="L3728" s="31"/>
      <c r="M3728" s="9"/>
      <c r="N3728" s="11" t="s">
        <v>25</v>
      </c>
      <c r="O3728" s="39"/>
      <c r="P3728" s="47"/>
      <c r="Q3728" s="13"/>
      <c r="R3728" s="248">
        <f t="shared" si="580"/>
        <v>0</v>
      </c>
      <c r="S3728" s="248">
        <f t="shared" si="581"/>
        <v>0</v>
      </c>
      <c r="T3728" s="248">
        <f t="shared" si="582"/>
        <v>0</v>
      </c>
      <c r="U3728" s="248">
        <f t="shared" si="583"/>
        <v>0</v>
      </c>
      <c r="V3728" s="13"/>
      <c r="W3728" s="7"/>
      <c r="AT3728" s="130"/>
      <c r="BF3728" s="33">
        <f t="shared" si="589"/>
        <v>41242</v>
      </c>
      <c r="BG3728" s="34">
        <f t="shared" si="584"/>
        <v>82.88000000000001</v>
      </c>
      <c r="BH3728" s="32">
        <f t="shared" si="585"/>
        <v>1</v>
      </c>
      <c r="BI3728" s="32">
        <f t="shared" si="586"/>
        <v>0</v>
      </c>
      <c r="BJ3728" s="69">
        <f t="shared" si="587"/>
        <v>0</v>
      </c>
      <c r="BK3728" s="158" t="str">
        <f t="shared" si="588"/>
        <v/>
      </c>
    </row>
    <row r="3729" spans="1:63" ht="12" customHeight="1" x14ac:dyDescent="0.2">
      <c r="A3729" s="8"/>
      <c r="B3729" s="7"/>
      <c r="C3729" s="7"/>
      <c r="D3729" s="7"/>
      <c r="E3729" s="7"/>
      <c r="F3729" s="7"/>
      <c r="G3729" s="7"/>
      <c r="H3729" s="7"/>
      <c r="I3729" s="10"/>
      <c r="J3729" s="25"/>
      <c r="K3729" s="250"/>
      <c r="L3729" s="31"/>
      <c r="M3729" s="9"/>
      <c r="N3729" s="11" t="s">
        <v>25</v>
      </c>
      <c r="O3729" s="39"/>
      <c r="P3729" s="47"/>
      <c r="Q3729" s="13"/>
      <c r="R3729" s="248">
        <f t="shared" si="580"/>
        <v>0</v>
      </c>
      <c r="S3729" s="248">
        <f t="shared" si="581"/>
        <v>0</v>
      </c>
      <c r="T3729" s="248">
        <f t="shared" si="582"/>
        <v>0</v>
      </c>
      <c r="U3729" s="248">
        <f t="shared" si="583"/>
        <v>0</v>
      </c>
      <c r="V3729" s="13"/>
      <c r="W3729" s="7"/>
      <c r="AT3729" s="130"/>
      <c r="BF3729" s="33">
        <f t="shared" si="589"/>
        <v>41242</v>
      </c>
      <c r="BG3729" s="34">
        <f t="shared" si="584"/>
        <v>82.88000000000001</v>
      </c>
      <c r="BH3729" s="32">
        <f t="shared" si="585"/>
        <v>1</v>
      </c>
      <c r="BI3729" s="32">
        <f t="shared" si="586"/>
        <v>0</v>
      </c>
      <c r="BJ3729" s="69">
        <f t="shared" si="587"/>
        <v>0</v>
      </c>
      <c r="BK3729" s="158" t="str">
        <f t="shared" si="588"/>
        <v/>
      </c>
    </row>
    <row r="3730" spans="1:63" ht="12" customHeight="1" x14ac:dyDescent="0.2">
      <c r="A3730" s="8"/>
      <c r="B3730" s="7"/>
      <c r="C3730" s="7"/>
      <c r="D3730" s="7"/>
      <c r="E3730" s="7"/>
      <c r="F3730" s="7"/>
      <c r="G3730" s="7"/>
      <c r="H3730" s="7"/>
      <c r="I3730" s="10"/>
      <c r="J3730" s="25"/>
      <c r="K3730" s="250"/>
      <c r="L3730" s="31"/>
      <c r="M3730" s="9"/>
      <c r="N3730" s="11" t="s">
        <v>25</v>
      </c>
      <c r="O3730" s="39"/>
      <c r="P3730" s="47"/>
      <c r="Q3730" s="13"/>
      <c r="R3730" s="248">
        <f t="shared" si="580"/>
        <v>0</v>
      </c>
      <c r="S3730" s="248">
        <f t="shared" si="581"/>
        <v>0</v>
      </c>
      <c r="T3730" s="248">
        <f t="shared" si="582"/>
        <v>0</v>
      </c>
      <c r="U3730" s="248">
        <f t="shared" si="583"/>
        <v>0</v>
      </c>
      <c r="V3730" s="13"/>
      <c r="W3730" s="7"/>
      <c r="AT3730" s="130"/>
      <c r="BF3730" s="33">
        <f t="shared" si="589"/>
        <v>41242</v>
      </c>
      <c r="BG3730" s="34">
        <f t="shared" si="584"/>
        <v>82.88000000000001</v>
      </c>
      <c r="BH3730" s="32">
        <f t="shared" si="585"/>
        <v>1</v>
      </c>
      <c r="BI3730" s="32">
        <f t="shared" si="586"/>
        <v>0</v>
      </c>
      <c r="BJ3730" s="69">
        <f t="shared" si="587"/>
        <v>0</v>
      </c>
      <c r="BK3730" s="158" t="str">
        <f t="shared" si="588"/>
        <v/>
      </c>
    </row>
    <row r="3731" spans="1:63" ht="12" customHeight="1" x14ac:dyDescent="0.2">
      <c r="A3731" s="8"/>
      <c r="B3731" s="7"/>
      <c r="C3731" s="7"/>
      <c r="D3731" s="7"/>
      <c r="E3731" s="7"/>
      <c r="F3731" s="7"/>
      <c r="G3731" s="7"/>
      <c r="H3731" s="7"/>
      <c r="I3731" s="10"/>
      <c r="J3731" s="25"/>
      <c r="K3731" s="250"/>
      <c r="L3731" s="31"/>
      <c r="M3731" s="9"/>
      <c r="N3731" s="11" t="s">
        <v>25</v>
      </c>
      <c r="O3731" s="39"/>
      <c r="P3731" s="47"/>
      <c r="Q3731" s="13"/>
      <c r="R3731" s="248">
        <f t="shared" si="580"/>
        <v>0</v>
      </c>
      <c r="S3731" s="248">
        <f t="shared" si="581"/>
        <v>0</v>
      </c>
      <c r="T3731" s="248">
        <f t="shared" si="582"/>
        <v>0</v>
      </c>
      <c r="U3731" s="248">
        <f t="shared" si="583"/>
        <v>0</v>
      </c>
      <c r="V3731" s="13"/>
      <c r="W3731" s="7"/>
      <c r="AT3731" s="130"/>
      <c r="BF3731" s="33">
        <f t="shared" si="589"/>
        <v>41242</v>
      </c>
      <c r="BG3731" s="34">
        <f t="shared" si="584"/>
        <v>82.88000000000001</v>
      </c>
      <c r="BH3731" s="32">
        <f t="shared" si="585"/>
        <v>1</v>
      </c>
      <c r="BI3731" s="32">
        <f t="shared" si="586"/>
        <v>0</v>
      </c>
      <c r="BJ3731" s="69">
        <f t="shared" si="587"/>
        <v>0</v>
      </c>
      <c r="BK3731" s="158" t="str">
        <f t="shared" si="588"/>
        <v/>
      </c>
    </row>
    <row r="3732" spans="1:63" ht="12" customHeight="1" x14ac:dyDescent="0.2">
      <c r="A3732" s="8"/>
      <c r="B3732" s="7"/>
      <c r="C3732" s="7"/>
      <c r="D3732" s="7"/>
      <c r="E3732" s="7"/>
      <c r="F3732" s="7"/>
      <c r="G3732" s="7"/>
      <c r="H3732" s="7"/>
      <c r="I3732" s="10"/>
      <c r="J3732" s="25"/>
      <c r="K3732" s="250"/>
      <c r="L3732" s="31"/>
      <c r="M3732" s="9"/>
      <c r="N3732" s="11" t="s">
        <v>25</v>
      </c>
      <c r="O3732" s="39"/>
      <c r="P3732" s="47"/>
      <c r="Q3732" s="13"/>
      <c r="R3732" s="248">
        <f t="shared" si="580"/>
        <v>0</v>
      </c>
      <c r="S3732" s="248">
        <f t="shared" si="581"/>
        <v>0</v>
      </c>
      <c r="T3732" s="248">
        <f t="shared" si="582"/>
        <v>0</v>
      </c>
      <c r="U3732" s="248">
        <f t="shared" si="583"/>
        <v>0</v>
      </c>
      <c r="V3732" s="13"/>
      <c r="W3732" s="7"/>
      <c r="AT3732" s="130"/>
      <c r="BF3732" s="33">
        <f t="shared" si="589"/>
        <v>41242</v>
      </c>
      <c r="BG3732" s="34">
        <f t="shared" si="584"/>
        <v>82.88000000000001</v>
      </c>
      <c r="BH3732" s="32">
        <f t="shared" si="585"/>
        <v>1</v>
      </c>
      <c r="BI3732" s="32">
        <f t="shared" si="586"/>
        <v>0</v>
      </c>
      <c r="BJ3732" s="69">
        <f t="shared" si="587"/>
        <v>0</v>
      </c>
      <c r="BK3732" s="158" t="str">
        <f t="shared" si="588"/>
        <v/>
      </c>
    </row>
    <row r="3733" spans="1:63" ht="12" customHeight="1" x14ac:dyDescent="0.2">
      <c r="A3733" s="8"/>
      <c r="B3733" s="7"/>
      <c r="C3733" s="7"/>
      <c r="D3733" s="7"/>
      <c r="E3733" s="7"/>
      <c r="F3733" s="7"/>
      <c r="G3733" s="7"/>
      <c r="H3733" s="7"/>
      <c r="I3733" s="10"/>
      <c r="J3733" s="25"/>
      <c r="K3733" s="250"/>
      <c r="L3733" s="31"/>
      <c r="M3733" s="9"/>
      <c r="N3733" s="11" t="s">
        <v>25</v>
      </c>
      <c r="O3733" s="39"/>
      <c r="P3733" s="47"/>
      <c r="Q3733" s="13"/>
      <c r="R3733" s="248">
        <f t="shared" si="580"/>
        <v>0</v>
      </c>
      <c r="S3733" s="248">
        <f t="shared" si="581"/>
        <v>0</v>
      </c>
      <c r="T3733" s="248">
        <f t="shared" si="582"/>
        <v>0</v>
      </c>
      <c r="U3733" s="248">
        <f t="shared" si="583"/>
        <v>0</v>
      </c>
      <c r="V3733" s="13"/>
      <c r="W3733" s="7"/>
      <c r="AT3733" s="130"/>
      <c r="BF3733" s="33">
        <f t="shared" si="589"/>
        <v>41242</v>
      </c>
      <c r="BG3733" s="34">
        <f t="shared" si="584"/>
        <v>82.88000000000001</v>
      </c>
      <c r="BH3733" s="32">
        <f t="shared" si="585"/>
        <v>1</v>
      </c>
      <c r="BI3733" s="32">
        <f t="shared" si="586"/>
        <v>0</v>
      </c>
      <c r="BJ3733" s="69">
        <f t="shared" si="587"/>
        <v>0</v>
      </c>
      <c r="BK3733" s="158" t="str">
        <f t="shared" si="588"/>
        <v/>
      </c>
    </row>
    <row r="3734" spans="1:63" ht="12" customHeight="1" x14ac:dyDescent="0.2">
      <c r="A3734" s="8"/>
      <c r="B3734" s="7"/>
      <c r="C3734" s="7"/>
      <c r="D3734" s="7"/>
      <c r="E3734" s="7"/>
      <c r="F3734" s="7"/>
      <c r="G3734" s="7"/>
      <c r="H3734" s="7"/>
      <c r="I3734" s="10"/>
      <c r="J3734" s="25"/>
      <c r="K3734" s="250"/>
      <c r="L3734" s="31"/>
      <c r="M3734" s="9"/>
      <c r="N3734" s="11" t="s">
        <v>25</v>
      </c>
      <c r="O3734" s="39"/>
      <c r="P3734" s="47"/>
      <c r="Q3734" s="13"/>
      <c r="R3734" s="248">
        <f t="shared" si="580"/>
        <v>0</v>
      </c>
      <c r="S3734" s="248">
        <f t="shared" si="581"/>
        <v>0</v>
      </c>
      <c r="T3734" s="248">
        <f t="shared" si="582"/>
        <v>0</v>
      </c>
      <c r="U3734" s="248">
        <f t="shared" si="583"/>
        <v>0</v>
      </c>
      <c r="V3734" s="13"/>
      <c r="W3734" s="7"/>
      <c r="AT3734" s="130"/>
      <c r="BF3734" s="33">
        <f t="shared" si="589"/>
        <v>41242</v>
      </c>
      <c r="BG3734" s="34">
        <f t="shared" si="584"/>
        <v>82.88000000000001</v>
      </c>
      <c r="BH3734" s="32">
        <f t="shared" si="585"/>
        <v>1</v>
      </c>
      <c r="BI3734" s="32">
        <f t="shared" si="586"/>
        <v>0</v>
      </c>
      <c r="BJ3734" s="69">
        <f t="shared" si="587"/>
        <v>0</v>
      </c>
      <c r="BK3734" s="158" t="str">
        <f t="shared" si="588"/>
        <v/>
      </c>
    </row>
    <row r="3735" spans="1:63" ht="12" customHeight="1" x14ac:dyDescent="0.2">
      <c r="A3735" s="8"/>
      <c r="B3735" s="7"/>
      <c r="C3735" s="7"/>
      <c r="D3735" s="7"/>
      <c r="E3735" s="7"/>
      <c r="F3735" s="7"/>
      <c r="G3735" s="7"/>
      <c r="H3735" s="7"/>
      <c r="I3735" s="10"/>
      <c r="J3735" s="25"/>
      <c r="K3735" s="250"/>
      <c r="L3735" s="31"/>
      <c r="M3735" s="9"/>
      <c r="N3735" s="11" t="s">
        <v>25</v>
      </c>
      <c r="O3735" s="39"/>
      <c r="P3735" s="47"/>
      <c r="Q3735" s="13"/>
      <c r="R3735" s="248">
        <f t="shared" si="580"/>
        <v>0</v>
      </c>
      <c r="S3735" s="248">
        <f t="shared" si="581"/>
        <v>0</v>
      </c>
      <c r="T3735" s="248">
        <f t="shared" si="582"/>
        <v>0</v>
      </c>
      <c r="U3735" s="248">
        <f t="shared" si="583"/>
        <v>0</v>
      </c>
      <c r="V3735" s="13"/>
      <c r="W3735" s="7"/>
      <c r="AT3735" s="130"/>
      <c r="BF3735" s="33">
        <f t="shared" si="589"/>
        <v>41242</v>
      </c>
      <c r="BG3735" s="34">
        <f t="shared" si="584"/>
        <v>82.88000000000001</v>
      </c>
      <c r="BH3735" s="32">
        <f t="shared" si="585"/>
        <v>1</v>
      </c>
      <c r="BI3735" s="32">
        <f t="shared" si="586"/>
        <v>0</v>
      </c>
      <c r="BJ3735" s="69">
        <f t="shared" si="587"/>
        <v>0</v>
      </c>
      <c r="BK3735" s="158" t="str">
        <f t="shared" si="588"/>
        <v/>
      </c>
    </row>
    <row r="3736" spans="1:63" ht="12" customHeight="1" x14ac:dyDescent="0.2">
      <c r="A3736" s="8"/>
      <c r="B3736" s="7"/>
      <c r="C3736" s="7"/>
      <c r="D3736" s="7"/>
      <c r="E3736" s="7"/>
      <c r="F3736" s="7"/>
      <c r="G3736" s="7"/>
      <c r="H3736" s="7"/>
      <c r="I3736" s="10"/>
      <c r="J3736" s="25"/>
      <c r="K3736" s="250"/>
      <c r="L3736" s="31"/>
      <c r="M3736" s="9"/>
      <c r="N3736" s="11" t="s">
        <v>25</v>
      </c>
      <c r="O3736" s="39"/>
      <c r="P3736" s="47"/>
      <c r="Q3736" s="13"/>
      <c r="R3736" s="248">
        <f t="shared" si="580"/>
        <v>0</v>
      </c>
      <c r="S3736" s="248">
        <f t="shared" si="581"/>
        <v>0</v>
      </c>
      <c r="T3736" s="248">
        <f t="shared" si="582"/>
        <v>0</v>
      </c>
      <c r="U3736" s="248">
        <f t="shared" si="583"/>
        <v>0</v>
      </c>
      <c r="V3736" s="13"/>
      <c r="W3736" s="7"/>
      <c r="AT3736" s="130"/>
      <c r="BF3736" s="33">
        <f t="shared" si="589"/>
        <v>41242</v>
      </c>
      <c r="BG3736" s="34">
        <f t="shared" si="584"/>
        <v>82.88000000000001</v>
      </c>
      <c r="BH3736" s="32">
        <f t="shared" si="585"/>
        <v>1</v>
      </c>
      <c r="BI3736" s="32">
        <f t="shared" si="586"/>
        <v>0</v>
      </c>
      <c r="BJ3736" s="69">
        <f t="shared" si="587"/>
        <v>0</v>
      </c>
      <c r="BK3736" s="158" t="str">
        <f t="shared" si="588"/>
        <v/>
      </c>
    </row>
    <row r="3737" spans="1:63" ht="12" customHeight="1" x14ac:dyDescent="0.2">
      <c r="A3737" s="8"/>
      <c r="B3737" s="7"/>
      <c r="C3737" s="7"/>
      <c r="D3737" s="7"/>
      <c r="E3737" s="7"/>
      <c r="F3737" s="7"/>
      <c r="G3737" s="7"/>
      <c r="H3737" s="7"/>
      <c r="I3737" s="10"/>
      <c r="J3737" s="25"/>
      <c r="K3737" s="250"/>
      <c r="L3737" s="31"/>
      <c r="M3737" s="9"/>
      <c r="N3737" s="11" t="s">
        <v>25</v>
      </c>
      <c r="O3737" s="39"/>
      <c r="P3737" s="47"/>
      <c r="Q3737" s="13"/>
      <c r="R3737" s="248">
        <f t="shared" si="580"/>
        <v>0</v>
      </c>
      <c r="S3737" s="248">
        <f t="shared" si="581"/>
        <v>0</v>
      </c>
      <c r="T3737" s="248">
        <f t="shared" si="582"/>
        <v>0</v>
      </c>
      <c r="U3737" s="248">
        <f t="shared" si="583"/>
        <v>0</v>
      </c>
      <c r="V3737" s="13"/>
      <c r="W3737" s="7"/>
      <c r="AT3737" s="130"/>
      <c r="BF3737" s="33">
        <f t="shared" si="589"/>
        <v>41242</v>
      </c>
      <c r="BG3737" s="34">
        <f t="shared" si="584"/>
        <v>82.88000000000001</v>
      </c>
      <c r="BH3737" s="32">
        <f t="shared" si="585"/>
        <v>1</v>
      </c>
      <c r="BI3737" s="32">
        <f t="shared" si="586"/>
        <v>0</v>
      </c>
      <c r="BJ3737" s="69">
        <f t="shared" si="587"/>
        <v>0</v>
      </c>
      <c r="BK3737" s="158" t="str">
        <f t="shared" si="588"/>
        <v/>
      </c>
    </row>
    <row r="3738" spans="1:63" ht="12" customHeight="1" x14ac:dyDescent="0.2">
      <c r="A3738" s="8"/>
      <c r="B3738" s="7"/>
      <c r="C3738" s="7"/>
      <c r="D3738" s="7"/>
      <c r="E3738" s="7"/>
      <c r="F3738" s="7"/>
      <c r="G3738" s="7"/>
      <c r="H3738" s="7"/>
      <c r="I3738" s="10"/>
      <c r="J3738" s="25"/>
      <c r="K3738" s="250"/>
      <c r="L3738" s="31"/>
      <c r="M3738" s="9"/>
      <c r="N3738" s="11" t="s">
        <v>25</v>
      </c>
      <c r="O3738" s="39"/>
      <c r="P3738" s="47"/>
      <c r="Q3738" s="13"/>
      <c r="R3738" s="248">
        <f t="shared" si="580"/>
        <v>0</v>
      </c>
      <c r="S3738" s="248">
        <f t="shared" si="581"/>
        <v>0</v>
      </c>
      <c r="T3738" s="248">
        <f t="shared" si="582"/>
        <v>0</v>
      </c>
      <c r="U3738" s="248">
        <f t="shared" si="583"/>
        <v>0</v>
      </c>
      <c r="V3738" s="13"/>
      <c r="W3738" s="7"/>
      <c r="AT3738" s="130"/>
      <c r="BF3738" s="33">
        <f t="shared" si="589"/>
        <v>41242</v>
      </c>
      <c r="BG3738" s="34">
        <f t="shared" si="584"/>
        <v>82.88000000000001</v>
      </c>
      <c r="BH3738" s="32">
        <f t="shared" si="585"/>
        <v>1</v>
      </c>
      <c r="BI3738" s="32">
        <f t="shared" si="586"/>
        <v>0</v>
      </c>
      <c r="BJ3738" s="69">
        <f t="shared" si="587"/>
        <v>0</v>
      </c>
      <c r="BK3738" s="158" t="str">
        <f t="shared" si="588"/>
        <v/>
      </c>
    </row>
    <row r="3739" spans="1:63" ht="12" customHeight="1" x14ac:dyDescent="0.2">
      <c r="A3739" s="8"/>
      <c r="B3739" s="7"/>
      <c r="C3739" s="7"/>
      <c r="D3739" s="7"/>
      <c r="E3739" s="7"/>
      <c r="F3739" s="7"/>
      <c r="G3739" s="7"/>
      <c r="H3739" s="7"/>
      <c r="I3739" s="10"/>
      <c r="J3739" s="25"/>
      <c r="K3739" s="250"/>
      <c r="L3739" s="31"/>
      <c r="M3739" s="9"/>
      <c r="N3739" s="11" t="s">
        <v>25</v>
      </c>
      <c r="O3739" s="39"/>
      <c r="P3739" s="47"/>
      <c r="Q3739" s="13"/>
      <c r="R3739" s="248">
        <f t="shared" si="580"/>
        <v>0</v>
      </c>
      <c r="S3739" s="248">
        <f t="shared" si="581"/>
        <v>0</v>
      </c>
      <c r="T3739" s="248">
        <f t="shared" si="582"/>
        <v>0</v>
      </c>
      <c r="U3739" s="248">
        <f t="shared" si="583"/>
        <v>0</v>
      </c>
      <c r="V3739" s="13"/>
      <c r="W3739" s="7"/>
      <c r="AT3739" s="130"/>
      <c r="BF3739" s="33">
        <f t="shared" si="589"/>
        <v>41242</v>
      </c>
      <c r="BG3739" s="34">
        <f t="shared" si="584"/>
        <v>82.88000000000001</v>
      </c>
      <c r="BH3739" s="32">
        <f t="shared" si="585"/>
        <v>1</v>
      </c>
      <c r="BI3739" s="32">
        <f t="shared" si="586"/>
        <v>0</v>
      </c>
      <c r="BJ3739" s="69">
        <f t="shared" si="587"/>
        <v>0</v>
      </c>
      <c r="BK3739" s="158" t="str">
        <f t="shared" si="588"/>
        <v/>
      </c>
    </row>
    <row r="3740" spans="1:63" ht="12" customHeight="1" x14ac:dyDescent="0.2">
      <c r="A3740" s="8"/>
      <c r="B3740" s="7"/>
      <c r="C3740" s="7"/>
      <c r="D3740" s="7"/>
      <c r="E3740" s="7"/>
      <c r="F3740" s="7"/>
      <c r="G3740" s="7"/>
      <c r="H3740" s="7"/>
      <c r="I3740" s="10"/>
      <c r="J3740" s="25"/>
      <c r="K3740" s="250"/>
      <c r="L3740" s="31"/>
      <c r="M3740" s="9"/>
      <c r="N3740" s="11" t="s">
        <v>25</v>
      </c>
      <c r="O3740" s="39"/>
      <c r="P3740" s="47"/>
      <c r="Q3740" s="13"/>
      <c r="R3740" s="248">
        <f t="shared" si="580"/>
        <v>0</v>
      </c>
      <c r="S3740" s="248">
        <f t="shared" si="581"/>
        <v>0</v>
      </c>
      <c r="T3740" s="248">
        <f t="shared" si="582"/>
        <v>0</v>
      </c>
      <c r="U3740" s="248">
        <f t="shared" si="583"/>
        <v>0</v>
      </c>
      <c r="V3740" s="13"/>
      <c r="W3740" s="7"/>
      <c r="AT3740" s="130"/>
      <c r="BF3740" s="33">
        <f t="shared" si="589"/>
        <v>41242</v>
      </c>
      <c r="BG3740" s="34">
        <f t="shared" si="584"/>
        <v>82.88000000000001</v>
      </c>
      <c r="BH3740" s="32">
        <f t="shared" si="585"/>
        <v>1</v>
      </c>
      <c r="BI3740" s="32">
        <f t="shared" si="586"/>
        <v>0</v>
      </c>
      <c r="BJ3740" s="69">
        <f t="shared" si="587"/>
        <v>0</v>
      </c>
      <c r="BK3740" s="158" t="str">
        <f t="shared" si="588"/>
        <v/>
      </c>
    </row>
    <row r="3741" spans="1:63" ht="12" customHeight="1" x14ac:dyDescent="0.2">
      <c r="A3741" s="8"/>
      <c r="B3741" s="7"/>
      <c r="C3741" s="7"/>
      <c r="D3741" s="7"/>
      <c r="E3741" s="7"/>
      <c r="F3741" s="7"/>
      <c r="G3741" s="7"/>
      <c r="H3741" s="7"/>
      <c r="I3741" s="10"/>
      <c r="J3741" s="25"/>
      <c r="K3741" s="250"/>
      <c r="L3741" s="31"/>
      <c r="M3741" s="9"/>
      <c r="N3741" s="11" t="s">
        <v>25</v>
      </c>
      <c r="O3741" s="39"/>
      <c r="P3741" s="47"/>
      <c r="Q3741" s="13"/>
      <c r="R3741" s="248">
        <f t="shared" si="580"/>
        <v>0</v>
      </c>
      <c r="S3741" s="248">
        <f t="shared" si="581"/>
        <v>0</v>
      </c>
      <c r="T3741" s="248">
        <f t="shared" si="582"/>
        <v>0</v>
      </c>
      <c r="U3741" s="248">
        <f t="shared" si="583"/>
        <v>0</v>
      </c>
      <c r="V3741" s="13"/>
      <c r="W3741" s="7"/>
      <c r="AT3741" s="130"/>
      <c r="BF3741" s="33">
        <f t="shared" si="589"/>
        <v>41242</v>
      </c>
      <c r="BG3741" s="34">
        <f t="shared" si="584"/>
        <v>82.88000000000001</v>
      </c>
      <c r="BH3741" s="32">
        <f t="shared" si="585"/>
        <v>1</v>
      </c>
      <c r="BI3741" s="32">
        <f t="shared" si="586"/>
        <v>0</v>
      </c>
      <c r="BJ3741" s="69">
        <f t="shared" si="587"/>
        <v>0</v>
      </c>
      <c r="BK3741" s="158" t="str">
        <f t="shared" si="588"/>
        <v/>
      </c>
    </row>
    <row r="3742" spans="1:63" ht="12" customHeight="1" x14ac:dyDescent="0.2">
      <c r="A3742" s="8"/>
      <c r="B3742" s="7"/>
      <c r="C3742" s="7"/>
      <c r="D3742" s="7"/>
      <c r="E3742" s="7"/>
      <c r="F3742" s="7"/>
      <c r="G3742" s="7"/>
      <c r="H3742" s="7"/>
      <c r="I3742" s="10"/>
      <c r="J3742" s="25"/>
      <c r="K3742" s="250"/>
      <c r="L3742" s="31"/>
      <c r="M3742" s="9"/>
      <c r="N3742" s="11" t="s">
        <v>25</v>
      </c>
      <c r="O3742" s="39"/>
      <c r="P3742" s="47"/>
      <c r="Q3742" s="13"/>
      <c r="R3742" s="248">
        <f t="shared" si="580"/>
        <v>0</v>
      </c>
      <c r="S3742" s="248">
        <f t="shared" si="581"/>
        <v>0</v>
      </c>
      <c r="T3742" s="248">
        <f t="shared" si="582"/>
        <v>0</v>
      </c>
      <c r="U3742" s="248">
        <f t="shared" si="583"/>
        <v>0</v>
      </c>
      <c r="V3742" s="13"/>
      <c r="W3742" s="7"/>
      <c r="AT3742" s="130"/>
      <c r="BF3742" s="33">
        <f t="shared" si="589"/>
        <v>41242</v>
      </c>
      <c r="BG3742" s="34">
        <f t="shared" si="584"/>
        <v>82.88000000000001</v>
      </c>
      <c r="BH3742" s="32">
        <f t="shared" si="585"/>
        <v>1</v>
      </c>
      <c r="BI3742" s="32">
        <f t="shared" si="586"/>
        <v>0</v>
      </c>
      <c r="BJ3742" s="69">
        <f t="shared" si="587"/>
        <v>0</v>
      </c>
      <c r="BK3742" s="158" t="str">
        <f t="shared" si="588"/>
        <v/>
      </c>
    </row>
    <row r="3743" spans="1:63" ht="12" customHeight="1" x14ac:dyDescent="0.2">
      <c r="A3743" s="8"/>
      <c r="B3743" s="7"/>
      <c r="C3743" s="7"/>
      <c r="D3743" s="7"/>
      <c r="E3743" s="7"/>
      <c r="F3743" s="7"/>
      <c r="G3743" s="7"/>
      <c r="H3743" s="7"/>
      <c r="I3743" s="10"/>
      <c r="J3743" s="25"/>
      <c r="K3743" s="250"/>
      <c r="L3743" s="31"/>
      <c r="M3743" s="9"/>
      <c r="N3743" s="11" t="s">
        <v>25</v>
      </c>
      <c r="O3743" s="39"/>
      <c r="P3743" s="47"/>
      <c r="Q3743" s="13"/>
      <c r="R3743" s="248">
        <f t="shared" si="580"/>
        <v>0</v>
      </c>
      <c r="S3743" s="248">
        <f t="shared" si="581"/>
        <v>0</v>
      </c>
      <c r="T3743" s="248">
        <f t="shared" si="582"/>
        <v>0</v>
      </c>
      <c r="U3743" s="248">
        <f t="shared" si="583"/>
        <v>0</v>
      </c>
      <c r="V3743" s="13"/>
      <c r="W3743" s="7"/>
      <c r="AT3743" s="130"/>
      <c r="BF3743" s="33">
        <f t="shared" si="589"/>
        <v>41242</v>
      </c>
      <c r="BG3743" s="34">
        <f t="shared" si="584"/>
        <v>82.88000000000001</v>
      </c>
      <c r="BH3743" s="32">
        <f t="shared" si="585"/>
        <v>1</v>
      </c>
      <c r="BI3743" s="32">
        <f t="shared" si="586"/>
        <v>0</v>
      </c>
      <c r="BJ3743" s="69">
        <f t="shared" si="587"/>
        <v>0</v>
      </c>
      <c r="BK3743" s="158" t="str">
        <f t="shared" si="588"/>
        <v/>
      </c>
    </row>
    <row r="3744" spans="1:63" ht="12" customHeight="1" x14ac:dyDescent="0.2">
      <c r="A3744" s="8"/>
      <c r="B3744" s="7"/>
      <c r="C3744" s="7"/>
      <c r="D3744" s="7"/>
      <c r="E3744" s="7"/>
      <c r="F3744" s="7"/>
      <c r="G3744" s="7"/>
      <c r="H3744" s="7"/>
      <c r="I3744" s="10"/>
      <c r="J3744" s="25"/>
      <c r="K3744" s="250"/>
      <c r="L3744" s="31"/>
      <c r="M3744" s="9"/>
      <c r="N3744" s="11" t="s">
        <v>25</v>
      </c>
      <c r="O3744" s="39"/>
      <c r="P3744" s="47"/>
      <c r="Q3744" s="13"/>
      <c r="R3744" s="248">
        <f t="shared" si="580"/>
        <v>0</v>
      </c>
      <c r="S3744" s="248">
        <f t="shared" si="581"/>
        <v>0</v>
      </c>
      <c r="T3744" s="248">
        <f t="shared" si="582"/>
        <v>0</v>
      </c>
      <c r="U3744" s="248">
        <f t="shared" si="583"/>
        <v>0</v>
      </c>
      <c r="V3744" s="13"/>
      <c r="W3744" s="7"/>
      <c r="AT3744" s="130"/>
      <c r="BF3744" s="33">
        <f t="shared" si="589"/>
        <v>41242</v>
      </c>
      <c r="BG3744" s="34">
        <f t="shared" si="584"/>
        <v>82.88000000000001</v>
      </c>
      <c r="BH3744" s="32">
        <f t="shared" si="585"/>
        <v>1</v>
      </c>
      <c r="BI3744" s="32">
        <f t="shared" si="586"/>
        <v>0</v>
      </c>
      <c r="BJ3744" s="69">
        <f t="shared" si="587"/>
        <v>0</v>
      </c>
      <c r="BK3744" s="158" t="str">
        <f t="shared" si="588"/>
        <v/>
      </c>
    </row>
    <row r="3745" spans="1:63" ht="12" customHeight="1" x14ac:dyDescent="0.2">
      <c r="A3745" s="8"/>
      <c r="B3745" s="7"/>
      <c r="C3745" s="7"/>
      <c r="D3745" s="7"/>
      <c r="E3745" s="7"/>
      <c r="F3745" s="7"/>
      <c r="G3745" s="7"/>
      <c r="H3745" s="7"/>
      <c r="I3745" s="10"/>
      <c r="J3745" s="25"/>
      <c r="K3745" s="250"/>
      <c r="L3745" s="31"/>
      <c r="M3745" s="9"/>
      <c r="N3745" s="11" t="s">
        <v>25</v>
      </c>
      <c r="O3745" s="39"/>
      <c r="P3745" s="47"/>
      <c r="Q3745" s="13"/>
      <c r="R3745" s="248">
        <f t="shared" si="580"/>
        <v>0</v>
      </c>
      <c r="S3745" s="248">
        <f t="shared" si="581"/>
        <v>0</v>
      </c>
      <c r="T3745" s="248">
        <f t="shared" si="582"/>
        <v>0</v>
      </c>
      <c r="U3745" s="248">
        <f t="shared" si="583"/>
        <v>0</v>
      </c>
      <c r="V3745" s="13"/>
      <c r="W3745" s="7"/>
      <c r="AT3745" s="130"/>
      <c r="BF3745" s="33">
        <f t="shared" si="589"/>
        <v>41242</v>
      </c>
      <c r="BG3745" s="34">
        <f t="shared" si="584"/>
        <v>82.88000000000001</v>
      </c>
      <c r="BH3745" s="32">
        <f t="shared" si="585"/>
        <v>1</v>
      </c>
      <c r="BI3745" s="32">
        <f t="shared" si="586"/>
        <v>0</v>
      </c>
      <c r="BJ3745" s="69">
        <f t="shared" si="587"/>
        <v>0</v>
      </c>
      <c r="BK3745" s="158" t="str">
        <f t="shared" si="588"/>
        <v/>
      </c>
    </row>
    <row r="3746" spans="1:63" ht="12" customHeight="1" x14ac:dyDescent="0.2">
      <c r="A3746" s="8"/>
      <c r="B3746" s="7"/>
      <c r="C3746" s="7"/>
      <c r="D3746" s="7"/>
      <c r="E3746" s="7"/>
      <c r="F3746" s="7"/>
      <c r="G3746" s="7"/>
      <c r="H3746" s="7"/>
      <c r="I3746" s="10"/>
      <c r="J3746" s="25"/>
      <c r="K3746" s="250"/>
      <c r="L3746" s="31"/>
      <c r="M3746" s="9"/>
      <c r="N3746" s="11" t="s">
        <v>25</v>
      </c>
      <c r="O3746" s="39"/>
      <c r="P3746" s="47"/>
      <c r="Q3746" s="13"/>
      <c r="R3746" s="248">
        <f t="shared" si="580"/>
        <v>0</v>
      </c>
      <c r="S3746" s="248">
        <f t="shared" si="581"/>
        <v>0</v>
      </c>
      <c r="T3746" s="248">
        <f t="shared" si="582"/>
        <v>0</v>
      </c>
      <c r="U3746" s="248">
        <f t="shared" si="583"/>
        <v>0</v>
      </c>
      <c r="V3746" s="13"/>
      <c r="W3746" s="7"/>
      <c r="AT3746" s="130"/>
      <c r="BF3746" s="33">
        <f t="shared" si="589"/>
        <v>41242</v>
      </c>
      <c r="BG3746" s="34">
        <f t="shared" si="584"/>
        <v>82.88000000000001</v>
      </c>
      <c r="BH3746" s="32">
        <f t="shared" si="585"/>
        <v>1</v>
      </c>
      <c r="BI3746" s="32">
        <f t="shared" si="586"/>
        <v>0</v>
      </c>
      <c r="BJ3746" s="69">
        <f t="shared" si="587"/>
        <v>0</v>
      </c>
      <c r="BK3746" s="158" t="str">
        <f t="shared" si="588"/>
        <v/>
      </c>
    </row>
    <row r="3747" spans="1:63" ht="12" customHeight="1" x14ac:dyDescent="0.2">
      <c r="A3747" s="8"/>
      <c r="B3747" s="7"/>
      <c r="C3747" s="7"/>
      <c r="D3747" s="7"/>
      <c r="E3747" s="7"/>
      <c r="F3747" s="7"/>
      <c r="G3747" s="7"/>
      <c r="H3747" s="7"/>
      <c r="I3747" s="10"/>
      <c r="J3747" s="25"/>
      <c r="K3747" s="250"/>
      <c r="L3747" s="31"/>
      <c r="M3747" s="9"/>
      <c r="N3747" s="11" t="s">
        <v>25</v>
      </c>
      <c r="O3747" s="39"/>
      <c r="P3747" s="47"/>
      <c r="Q3747" s="13"/>
      <c r="R3747" s="248">
        <f t="shared" si="580"/>
        <v>0</v>
      </c>
      <c r="S3747" s="248">
        <f t="shared" si="581"/>
        <v>0</v>
      </c>
      <c r="T3747" s="248">
        <f t="shared" si="582"/>
        <v>0</v>
      </c>
      <c r="U3747" s="248">
        <f t="shared" si="583"/>
        <v>0</v>
      </c>
      <c r="V3747" s="13"/>
      <c r="W3747" s="7"/>
      <c r="AT3747" s="130"/>
      <c r="BF3747" s="33">
        <f t="shared" si="589"/>
        <v>41242</v>
      </c>
      <c r="BG3747" s="34">
        <f t="shared" si="584"/>
        <v>82.88000000000001</v>
      </c>
      <c r="BH3747" s="32">
        <f t="shared" si="585"/>
        <v>1</v>
      </c>
      <c r="BI3747" s="32">
        <f t="shared" si="586"/>
        <v>0</v>
      </c>
      <c r="BJ3747" s="69">
        <f t="shared" si="587"/>
        <v>0</v>
      </c>
      <c r="BK3747" s="158" t="str">
        <f t="shared" si="588"/>
        <v/>
      </c>
    </row>
    <row r="3748" spans="1:63" ht="12" customHeight="1" x14ac:dyDescent="0.2">
      <c r="A3748" s="8"/>
      <c r="B3748" s="7"/>
      <c r="C3748" s="7"/>
      <c r="D3748" s="7"/>
      <c r="E3748" s="7"/>
      <c r="F3748" s="7"/>
      <c r="G3748" s="7"/>
      <c r="H3748" s="7"/>
      <c r="I3748" s="10"/>
      <c r="J3748" s="25"/>
      <c r="K3748" s="250"/>
      <c r="L3748" s="31"/>
      <c r="M3748" s="9"/>
      <c r="N3748" s="11" t="s">
        <v>25</v>
      </c>
      <c r="O3748" s="39"/>
      <c r="P3748" s="47"/>
      <c r="Q3748" s="13"/>
      <c r="R3748" s="248">
        <f t="shared" si="580"/>
        <v>0</v>
      </c>
      <c r="S3748" s="248">
        <f t="shared" si="581"/>
        <v>0</v>
      </c>
      <c r="T3748" s="248">
        <f t="shared" si="582"/>
        <v>0</v>
      </c>
      <c r="U3748" s="248">
        <f t="shared" si="583"/>
        <v>0</v>
      </c>
      <c r="V3748" s="13"/>
      <c r="W3748" s="7"/>
      <c r="AT3748" s="130"/>
      <c r="BF3748" s="33">
        <f t="shared" si="589"/>
        <v>41242</v>
      </c>
      <c r="BG3748" s="34">
        <f t="shared" si="584"/>
        <v>82.88000000000001</v>
      </c>
      <c r="BH3748" s="32">
        <f t="shared" si="585"/>
        <v>1</v>
      </c>
      <c r="BI3748" s="32">
        <f t="shared" si="586"/>
        <v>0</v>
      </c>
      <c r="BJ3748" s="69">
        <f t="shared" si="587"/>
        <v>0</v>
      </c>
      <c r="BK3748" s="158" t="str">
        <f t="shared" si="588"/>
        <v/>
      </c>
    </row>
    <row r="3749" spans="1:63" ht="12" customHeight="1" x14ac:dyDescent="0.2">
      <c r="A3749" s="8"/>
      <c r="B3749" s="7"/>
      <c r="C3749" s="7"/>
      <c r="D3749" s="7"/>
      <c r="E3749" s="7"/>
      <c r="F3749" s="7"/>
      <c r="G3749" s="7"/>
      <c r="H3749" s="7"/>
      <c r="I3749" s="10"/>
      <c r="J3749" s="25"/>
      <c r="K3749" s="250"/>
      <c r="L3749" s="31"/>
      <c r="M3749" s="9"/>
      <c r="N3749" s="11" t="s">
        <v>25</v>
      </c>
      <c r="O3749" s="39"/>
      <c r="P3749" s="47"/>
      <c r="Q3749" s="13"/>
      <c r="R3749" s="248">
        <f t="shared" si="580"/>
        <v>0</v>
      </c>
      <c r="S3749" s="248">
        <f t="shared" si="581"/>
        <v>0</v>
      </c>
      <c r="T3749" s="248">
        <f t="shared" si="582"/>
        <v>0</v>
      </c>
      <c r="U3749" s="248">
        <f t="shared" si="583"/>
        <v>0</v>
      </c>
      <c r="V3749" s="13"/>
      <c r="W3749" s="7"/>
      <c r="AT3749" s="130"/>
      <c r="BF3749" s="33">
        <f t="shared" si="589"/>
        <v>41242</v>
      </c>
      <c r="BG3749" s="34">
        <f t="shared" si="584"/>
        <v>82.88000000000001</v>
      </c>
      <c r="BH3749" s="32">
        <f t="shared" si="585"/>
        <v>1</v>
      </c>
      <c r="BI3749" s="32">
        <f t="shared" si="586"/>
        <v>0</v>
      </c>
      <c r="BJ3749" s="69">
        <f t="shared" si="587"/>
        <v>0</v>
      </c>
      <c r="BK3749" s="158" t="str">
        <f t="shared" si="588"/>
        <v/>
      </c>
    </row>
    <row r="3750" spans="1:63" ht="12" customHeight="1" x14ac:dyDescent="0.2">
      <c r="A3750" s="8"/>
      <c r="B3750" s="7"/>
      <c r="C3750" s="7"/>
      <c r="D3750" s="7"/>
      <c r="E3750" s="7"/>
      <c r="F3750" s="7"/>
      <c r="G3750" s="7"/>
      <c r="H3750" s="7"/>
      <c r="I3750" s="10"/>
      <c r="J3750" s="25"/>
      <c r="K3750" s="250"/>
      <c r="L3750" s="31"/>
      <c r="M3750" s="9"/>
      <c r="N3750" s="11" t="s">
        <v>25</v>
      </c>
      <c r="O3750" s="39"/>
      <c r="P3750" s="47"/>
      <c r="Q3750" s="13"/>
      <c r="R3750" s="248">
        <f t="shared" si="580"/>
        <v>0</v>
      </c>
      <c r="S3750" s="248">
        <f t="shared" si="581"/>
        <v>0</v>
      </c>
      <c r="T3750" s="248">
        <f t="shared" si="582"/>
        <v>0</v>
      </c>
      <c r="U3750" s="248">
        <f t="shared" si="583"/>
        <v>0</v>
      </c>
      <c r="V3750" s="13"/>
      <c r="W3750" s="7"/>
      <c r="AT3750" s="130"/>
      <c r="BF3750" s="33">
        <f t="shared" si="589"/>
        <v>41242</v>
      </c>
      <c r="BG3750" s="34">
        <f t="shared" si="584"/>
        <v>82.88000000000001</v>
      </c>
      <c r="BH3750" s="32">
        <f t="shared" si="585"/>
        <v>1</v>
      </c>
      <c r="BI3750" s="32">
        <f t="shared" si="586"/>
        <v>0</v>
      </c>
      <c r="BJ3750" s="69">
        <f t="shared" si="587"/>
        <v>0</v>
      </c>
      <c r="BK3750" s="158" t="str">
        <f t="shared" si="588"/>
        <v/>
      </c>
    </row>
    <row r="3751" spans="1:63" ht="12" customHeight="1" x14ac:dyDescent="0.2">
      <c r="A3751" s="8"/>
      <c r="B3751" s="7"/>
      <c r="C3751" s="7"/>
      <c r="D3751" s="7"/>
      <c r="E3751" s="7"/>
      <c r="F3751" s="7"/>
      <c r="G3751" s="7"/>
      <c r="H3751" s="7"/>
      <c r="I3751" s="10"/>
      <c r="J3751" s="25"/>
      <c r="K3751" s="250"/>
      <c r="L3751" s="31"/>
      <c r="M3751" s="9"/>
      <c r="N3751" s="11" t="s">
        <v>25</v>
      </c>
      <c r="O3751" s="39"/>
      <c r="P3751" s="47"/>
      <c r="Q3751" s="13"/>
      <c r="R3751" s="248">
        <f t="shared" si="580"/>
        <v>0</v>
      </c>
      <c r="S3751" s="248">
        <f t="shared" si="581"/>
        <v>0</v>
      </c>
      <c r="T3751" s="248">
        <f t="shared" si="582"/>
        <v>0</v>
      </c>
      <c r="U3751" s="248">
        <f t="shared" si="583"/>
        <v>0</v>
      </c>
      <c r="V3751" s="13"/>
      <c r="W3751" s="7"/>
      <c r="AT3751" s="130"/>
      <c r="BF3751" s="33">
        <f t="shared" si="589"/>
        <v>41242</v>
      </c>
      <c r="BG3751" s="34">
        <f t="shared" si="584"/>
        <v>82.88000000000001</v>
      </c>
      <c r="BH3751" s="32">
        <f t="shared" si="585"/>
        <v>1</v>
      </c>
      <c r="BI3751" s="32">
        <f t="shared" si="586"/>
        <v>0</v>
      </c>
      <c r="BJ3751" s="69">
        <f t="shared" si="587"/>
        <v>0</v>
      </c>
      <c r="BK3751" s="158" t="str">
        <f t="shared" si="588"/>
        <v/>
      </c>
    </row>
    <row r="3752" spans="1:63" ht="12" customHeight="1" x14ac:dyDescent="0.2">
      <c r="A3752" s="8"/>
      <c r="B3752" s="7"/>
      <c r="C3752" s="7"/>
      <c r="D3752" s="7"/>
      <c r="E3752" s="7"/>
      <c r="F3752" s="7"/>
      <c r="G3752" s="7"/>
      <c r="H3752" s="7"/>
      <c r="I3752" s="10"/>
      <c r="J3752" s="25"/>
      <c r="K3752" s="250"/>
      <c r="L3752" s="31"/>
      <c r="M3752" s="9"/>
      <c r="N3752" s="11" t="s">
        <v>25</v>
      </c>
      <c r="O3752" s="39"/>
      <c r="P3752" s="47"/>
      <c r="Q3752" s="13"/>
      <c r="R3752" s="248">
        <f t="shared" si="580"/>
        <v>0</v>
      </c>
      <c r="S3752" s="248">
        <f t="shared" si="581"/>
        <v>0</v>
      </c>
      <c r="T3752" s="248">
        <f t="shared" si="582"/>
        <v>0</v>
      </c>
      <c r="U3752" s="248">
        <f t="shared" si="583"/>
        <v>0</v>
      </c>
      <c r="V3752" s="13"/>
      <c r="W3752" s="7"/>
      <c r="AT3752" s="130"/>
      <c r="BF3752" s="33">
        <f t="shared" si="589"/>
        <v>41242</v>
      </c>
      <c r="BG3752" s="34">
        <f t="shared" si="584"/>
        <v>82.88000000000001</v>
      </c>
      <c r="BH3752" s="32">
        <f t="shared" si="585"/>
        <v>1</v>
      </c>
      <c r="BI3752" s="32">
        <f t="shared" si="586"/>
        <v>0</v>
      </c>
      <c r="BJ3752" s="69">
        <f t="shared" si="587"/>
        <v>0</v>
      </c>
      <c r="BK3752" s="158" t="str">
        <f t="shared" si="588"/>
        <v/>
      </c>
    </row>
    <row r="3753" spans="1:63" ht="12" customHeight="1" x14ac:dyDescent="0.2">
      <c r="A3753" s="8"/>
      <c r="B3753" s="7"/>
      <c r="C3753" s="7"/>
      <c r="D3753" s="7"/>
      <c r="E3753" s="7"/>
      <c r="F3753" s="7"/>
      <c r="G3753" s="7"/>
      <c r="H3753" s="7"/>
      <c r="I3753" s="10"/>
      <c r="J3753" s="25"/>
      <c r="K3753" s="250"/>
      <c r="L3753" s="31"/>
      <c r="M3753" s="9"/>
      <c r="N3753" s="11" t="s">
        <v>25</v>
      </c>
      <c r="O3753" s="39"/>
      <c r="P3753" s="47"/>
      <c r="Q3753" s="13"/>
      <c r="R3753" s="248">
        <f t="shared" si="580"/>
        <v>0</v>
      </c>
      <c r="S3753" s="248">
        <f t="shared" si="581"/>
        <v>0</v>
      </c>
      <c r="T3753" s="248">
        <f t="shared" si="582"/>
        <v>0</v>
      </c>
      <c r="U3753" s="248">
        <f t="shared" si="583"/>
        <v>0</v>
      </c>
      <c r="V3753" s="13"/>
      <c r="W3753" s="7"/>
      <c r="AT3753" s="130"/>
      <c r="BF3753" s="33">
        <f t="shared" si="589"/>
        <v>41242</v>
      </c>
      <c r="BG3753" s="34">
        <f t="shared" si="584"/>
        <v>82.88000000000001</v>
      </c>
      <c r="BH3753" s="32">
        <f t="shared" si="585"/>
        <v>1</v>
      </c>
      <c r="BI3753" s="32">
        <f t="shared" si="586"/>
        <v>0</v>
      </c>
      <c r="BJ3753" s="69">
        <f t="shared" si="587"/>
        <v>0</v>
      </c>
      <c r="BK3753" s="158" t="str">
        <f t="shared" si="588"/>
        <v/>
      </c>
    </row>
    <row r="3754" spans="1:63" ht="12" customHeight="1" x14ac:dyDescent="0.2">
      <c r="A3754" s="8"/>
      <c r="B3754" s="7"/>
      <c r="C3754" s="7"/>
      <c r="D3754" s="7"/>
      <c r="E3754" s="7"/>
      <c r="F3754" s="7"/>
      <c r="G3754" s="7"/>
      <c r="H3754" s="7"/>
      <c r="I3754" s="10"/>
      <c r="J3754" s="25"/>
      <c r="K3754" s="250"/>
      <c r="L3754" s="31"/>
      <c r="M3754" s="9"/>
      <c r="N3754" s="11" t="s">
        <v>25</v>
      </c>
      <c r="O3754" s="39"/>
      <c r="P3754" s="47"/>
      <c r="Q3754" s="13"/>
      <c r="R3754" s="248">
        <f t="shared" si="580"/>
        <v>0</v>
      </c>
      <c r="S3754" s="248">
        <f t="shared" si="581"/>
        <v>0</v>
      </c>
      <c r="T3754" s="248">
        <f t="shared" si="582"/>
        <v>0</v>
      </c>
      <c r="U3754" s="248">
        <f t="shared" si="583"/>
        <v>0</v>
      </c>
      <c r="V3754" s="13"/>
      <c r="W3754" s="7"/>
      <c r="AT3754" s="130"/>
      <c r="BF3754" s="33">
        <f t="shared" si="589"/>
        <v>41242</v>
      </c>
      <c r="BG3754" s="34">
        <f t="shared" si="584"/>
        <v>82.88000000000001</v>
      </c>
      <c r="BH3754" s="32">
        <f t="shared" si="585"/>
        <v>1</v>
      </c>
      <c r="BI3754" s="32">
        <f t="shared" si="586"/>
        <v>0</v>
      </c>
      <c r="BJ3754" s="69">
        <f t="shared" si="587"/>
        <v>0</v>
      </c>
      <c r="BK3754" s="158" t="str">
        <f t="shared" si="588"/>
        <v/>
      </c>
    </row>
    <row r="3755" spans="1:63" ht="12" customHeight="1" x14ac:dyDescent="0.2">
      <c r="A3755" s="8"/>
      <c r="B3755" s="7"/>
      <c r="C3755" s="7"/>
      <c r="D3755" s="7"/>
      <c r="E3755" s="7"/>
      <c r="F3755" s="7"/>
      <c r="G3755" s="7"/>
      <c r="H3755" s="7"/>
      <c r="I3755" s="10"/>
      <c r="J3755" s="25"/>
      <c r="K3755" s="250"/>
      <c r="L3755" s="31"/>
      <c r="M3755" s="9"/>
      <c r="N3755" s="11" t="s">
        <v>25</v>
      </c>
      <c r="O3755" s="39"/>
      <c r="P3755" s="47"/>
      <c r="Q3755" s="13"/>
      <c r="R3755" s="248">
        <f t="shared" si="580"/>
        <v>0</v>
      </c>
      <c r="S3755" s="248">
        <f t="shared" si="581"/>
        <v>0</v>
      </c>
      <c r="T3755" s="248">
        <f t="shared" si="582"/>
        <v>0</v>
      </c>
      <c r="U3755" s="248">
        <f t="shared" si="583"/>
        <v>0</v>
      </c>
      <c r="V3755" s="13"/>
      <c r="W3755" s="7"/>
      <c r="AT3755" s="130"/>
      <c r="BF3755" s="33">
        <f t="shared" si="589"/>
        <v>41242</v>
      </c>
      <c r="BG3755" s="34">
        <f t="shared" si="584"/>
        <v>82.88000000000001</v>
      </c>
      <c r="BH3755" s="32">
        <f t="shared" si="585"/>
        <v>1</v>
      </c>
      <c r="BI3755" s="32">
        <f t="shared" si="586"/>
        <v>0</v>
      </c>
      <c r="BJ3755" s="69">
        <f t="shared" si="587"/>
        <v>0</v>
      </c>
      <c r="BK3755" s="158" t="str">
        <f t="shared" si="588"/>
        <v/>
      </c>
    </row>
    <row r="3756" spans="1:63" ht="12" customHeight="1" x14ac:dyDescent="0.2">
      <c r="A3756" s="8"/>
      <c r="B3756" s="7"/>
      <c r="C3756" s="7"/>
      <c r="D3756" s="7"/>
      <c r="E3756" s="7"/>
      <c r="F3756" s="7"/>
      <c r="G3756" s="7"/>
      <c r="H3756" s="7"/>
      <c r="I3756" s="10"/>
      <c r="J3756" s="25"/>
      <c r="K3756" s="250"/>
      <c r="L3756" s="31"/>
      <c r="M3756" s="9"/>
      <c r="N3756" s="11" t="s">
        <v>25</v>
      </c>
      <c r="O3756" s="39"/>
      <c r="P3756" s="47"/>
      <c r="Q3756" s="13"/>
      <c r="R3756" s="248">
        <f t="shared" si="580"/>
        <v>0</v>
      </c>
      <c r="S3756" s="248">
        <f t="shared" si="581"/>
        <v>0</v>
      </c>
      <c r="T3756" s="248">
        <f t="shared" si="582"/>
        <v>0</v>
      </c>
      <c r="U3756" s="248">
        <f t="shared" si="583"/>
        <v>0</v>
      </c>
      <c r="V3756" s="13"/>
      <c r="W3756" s="7"/>
      <c r="AT3756" s="130"/>
      <c r="BF3756" s="33">
        <f t="shared" si="589"/>
        <v>41242</v>
      </c>
      <c r="BG3756" s="34">
        <f t="shared" si="584"/>
        <v>82.88000000000001</v>
      </c>
      <c r="BH3756" s="32">
        <f t="shared" si="585"/>
        <v>1</v>
      </c>
      <c r="BI3756" s="32">
        <f t="shared" si="586"/>
        <v>0</v>
      </c>
      <c r="BJ3756" s="69">
        <f t="shared" si="587"/>
        <v>0</v>
      </c>
      <c r="BK3756" s="158" t="str">
        <f t="shared" si="588"/>
        <v/>
      </c>
    </row>
    <row r="3757" spans="1:63" ht="12" customHeight="1" x14ac:dyDescent="0.2">
      <c r="A3757" s="8"/>
      <c r="B3757" s="7"/>
      <c r="C3757" s="7"/>
      <c r="D3757" s="7"/>
      <c r="E3757" s="7"/>
      <c r="F3757" s="7"/>
      <c r="G3757" s="7"/>
      <c r="H3757" s="7"/>
      <c r="I3757" s="10"/>
      <c r="J3757" s="25"/>
      <c r="K3757" s="250"/>
      <c r="L3757" s="31"/>
      <c r="M3757" s="9"/>
      <c r="N3757" s="11" t="s">
        <v>25</v>
      </c>
      <c r="O3757" s="39"/>
      <c r="P3757" s="47"/>
      <c r="Q3757" s="13"/>
      <c r="R3757" s="248">
        <f t="shared" si="580"/>
        <v>0</v>
      </c>
      <c r="S3757" s="248">
        <f t="shared" si="581"/>
        <v>0</v>
      </c>
      <c r="T3757" s="248">
        <f t="shared" si="582"/>
        <v>0</v>
      </c>
      <c r="U3757" s="248">
        <f t="shared" si="583"/>
        <v>0</v>
      </c>
      <c r="V3757" s="13"/>
      <c r="W3757" s="7"/>
      <c r="AT3757" s="130"/>
      <c r="BF3757" s="33">
        <f t="shared" si="589"/>
        <v>41242</v>
      </c>
      <c r="BG3757" s="34">
        <f t="shared" si="584"/>
        <v>82.88000000000001</v>
      </c>
      <c r="BH3757" s="32">
        <f t="shared" si="585"/>
        <v>1</v>
      </c>
      <c r="BI3757" s="32">
        <f t="shared" si="586"/>
        <v>0</v>
      </c>
      <c r="BJ3757" s="69">
        <f t="shared" si="587"/>
        <v>0</v>
      </c>
      <c r="BK3757" s="158" t="str">
        <f t="shared" si="588"/>
        <v/>
      </c>
    </row>
    <row r="3758" spans="1:63" ht="12" customHeight="1" x14ac:dyDescent="0.2">
      <c r="A3758" s="8"/>
      <c r="B3758" s="7"/>
      <c r="C3758" s="7"/>
      <c r="D3758" s="7"/>
      <c r="E3758" s="7"/>
      <c r="F3758" s="7"/>
      <c r="G3758" s="7"/>
      <c r="H3758" s="7"/>
      <c r="I3758" s="10"/>
      <c r="J3758" s="25"/>
      <c r="K3758" s="250"/>
      <c r="L3758" s="31"/>
      <c r="M3758" s="9"/>
      <c r="N3758" s="11" t="s">
        <v>25</v>
      </c>
      <c r="O3758" s="39"/>
      <c r="P3758" s="47"/>
      <c r="Q3758" s="13"/>
      <c r="R3758" s="248">
        <f t="shared" si="580"/>
        <v>0</v>
      </c>
      <c r="S3758" s="248">
        <f t="shared" si="581"/>
        <v>0</v>
      </c>
      <c r="T3758" s="248">
        <f t="shared" si="582"/>
        <v>0</v>
      </c>
      <c r="U3758" s="248">
        <f t="shared" si="583"/>
        <v>0</v>
      </c>
      <c r="V3758" s="13"/>
      <c r="W3758" s="7"/>
      <c r="AT3758" s="130"/>
      <c r="BF3758" s="33">
        <f t="shared" si="589"/>
        <v>41242</v>
      </c>
      <c r="BG3758" s="34">
        <f t="shared" si="584"/>
        <v>82.88000000000001</v>
      </c>
      <c r="BH3758" s="32">
        <f t="shared" si="585"/>
        <v>1</v>
      </c>
      <c r="BI3758" s="32">
        <f t="shared" si="586"/>
        <v>0</v>
      </c>
      <c r="BJ3758" s="69">
        <f t="shared" si="587"/>
        <v>0</v>
      </c>
      <c r="BK3758" s="158" t="str">
        <f t="shared" si="588"/>
        <v/>
      </c>
    </row>
    <row r="3759" spans="1:63" ht="12" customHeight="1" x14ac:dyDescent="0.2">
      <c r="A3759" s="8"/>
      <c r="B3759" s="7"/>
      <c r="C3759" s="7"/>
      <c r="D3759" s="7"/>
      <c r="E3759" s="7"/>
      <c r="F3759" s="7"/>
      <c r="G3759" s="7"/>
      <c r="H3759" s="7"/>
      <c r="I3759" s="10"/>
      <c r="J3759" s="25"/>
      <c r="K3759" s="250"/>
      <c r="L3759" s="31"/>
      <c r="M3759" s="9"/>
      <c r="N3759" s="11" t="s">
        <v>25</v>
      </c>
      <c r="O3759" s="39"/>
      <c r="P3759" s="47"/>
      <c r="Q3759" s="13"/>
      <c r="R3759" s="248">
        <f t="shared" si="580"/>
        <v>0</v>
      </c>
      <c r="S3759" s="248">
        <f t="shared" si="581"/>
        <v>0</v>
      </c>
      <c r="T3759" s="248">
        <f t="shared" si="582"/>
        <v>0</v>
      </c>
      <c r="U3759" s="248">
        <f t="shared" si="583"/>
        <v>0</v>
      </c>
      <c r="V3759" s="13"/>
      <c r="W3759" s="7"/>
      <c r="AT3759" s="130"/>
      <c r="BF3759" s="33">
        <f t="shared" si="589"/>
        <v>41242</v>
      </c>
      <c r="BG3759" s="34">
        <f t="shared" si="584"/>
        <v>82.88000000000001</v>
      </c>
      <c r="BH3759" s="32">
        <f t="shared" si="585"/>
        <v>1</v>
      </c>
      <c r="BI3759" s="32">
        <f t="shared" si="586"/>
        <v>0</v>
      </c>
      <c r="BJ3759" s="69">
        <f t="shared" si="587"/>
        <v>0</v>
      </c>
      <c r="BK3759" s="158" t="str">
        <f t="shared" si="588"/>
        <v/>
      </c>
    </row>
    <row r="3760" spans="1:63" ht="12" customHeight="1" x14ac:dyDescent="0.2">
      <c r="A3760" s="8"/>
      <c r="B3760" s="7"/>
      <c r="C3760" s="7"/>
      <c r="D3760" s="7"/>
      <c r="E3760" s="7"/>
      <c r="F3760" s="7"/>
      <c r="G3760" s="7"/>
      <c r="H3760" s="7"/>
      <c r="I3760" s="10"/>
      <c r="J3760" s="25"/>
      <c r="K3760" s="250"/>
      <c r="L3760" s="31"/>
      <c r="M3760" s="9"/>
      <c r="N3760" s="11" t="s">
        <v>25</v>
      </c>
      <c r="O3760" s="39"/>
      <c r="P3760" s="47"/>
      <c r="Q3760" s="13"/>
      <c r="R3760" s="248">
        <f t="shared" si="580"/>
        <v>0</v>
      </c>
      <c r="S3760" s="248">
        <f t="shared" si="581"/>
        <v>0</v>
      </c>
      <c r="T3760" s="248">
        <f t="shared" si="582"/>
        <v>0</v>
      </c>
      <c r="U3760" s="248">
        <f t="shared" si="583"/>
        <v>0</v>
      </c>
      <c r="V3760" s="13"/>
      <c r="W3760" s="7"/>
      <c r="AT3760" s="130"/>
      <c r="BF3760" s="33">
        <f t="shared" si="589"/>
        <v>41242</v>
      </c>
      <c r="BG3760" s="34">
        <f t="shared" si="584"/>
        <v>82.88000000000001</v>
      </c>
      <c r="BH3760" s="32">
        <f t="shared" si="585"/>
        <v>1</v>
      </c>
      <c r="BI3760" s="32">
        <f t="shared" si="586"/>
        <v>0</v>
      </c>
      <c r="BJ3760" s="69">
        <f t="shared" si="587"/>
        <v>0</v>
      </c>
      <c r="BK3760" s="158" t="str">
        <f t="shared" si="588"/>
        <v/>
      </c>
    </row>
    <row r="3761" spans="1:63" ht="12" customHeight="1" x14ac:dyDescent="0.2">
      <c r="A3761" s="8"/>
      <c r="B3761" s="7"/>
      <c r="C3761" s="7"/>
      <c r="D3761" s="7"/>
      <c r="E3761" s="7"/>
      <c r="F3761" s="7"/>
      <c r="G3761" s="7"/>
      <c r="H3761" s="7"/>
      <c r="I3761" s="10"/>
      <c r="J3761" s="25"/>
      <c r="K3761" s="250"/>
      <c r="L3761" s="31"/>
      <c r="M3761" s="9"/>
      <c r="N3761" s="11" t="s">
        <v>25</v>
      </c>
      <c r="O3761" s="39"/>
      <c r="P3761" s="47"/>
      <c r="Q3761" s="13"/>
      <c r="R3761" s="248">
        <f t="shared" si="580"/>
        <v>0</v>
      </c>
      <c r="S3761" s="248">
        <f t="shared" si="581"/>
        <v>0</v>
      </c>
      <c r="T3761" s="248">
        <f t="shared" si="582"/>
        <v>0</v>
      </c>
      <c r="U3761" s="248">
        <f t="shared" si="583"/>
        <v>0</v>
      </c>
      <c r="V3761" s="13"/>
      <c r="W3761" s="7"/>
      <c r="AT3761" s="130"/>
      <c r="BF3761" s="33">
        <f t="shared" si="589"/>
        <v>41242</v>
      </c>
      <c r="BG3761" s="34">
        <f t="shared" si="584"/>
        <v>82.88000000000001</v>
      </c>
      <c r="BH3761" s="32">
        <f t="shared" si="585"/>
        <v>1</v>
      </c>
      <c r="BI3761" s="32">
        <f t="shared" si="586"/>
        <v>0</v>
      </c>
      <c r="BJ3761" s="69">
        <f t="shared" si="587"/>
        <v>0</v>
      </c>
      <c r="BK3761" s="158" t="str">
        <f t="shared" si="588"/>
        <v/>
      </c>
    </row>
    <row r="3762" spans="1:63" ht="12" customHeight="1" x14ac:dyDescent="0.2">
      <c r="A3762" s="8"/>
      <c r="B3762" s="7"/>
      <c r="C3762" s="7"/>
      <c r="D3762" s="7"/>
      <c r="E3762" s="7"/>
      <c r="F3762" s="7"/>
      <c r="G3762" s="7"/>
      <c r="H3762" s="7"/>
      <c r="I3762" s="10"/>
      <c r="J3762" s="25"/>
      <c r="K3762" s="250"/>
      <c r="L3762" s="31"/>
      <c r="M3762" s="9"/>
      <c r="N3762" s="11" t="s">
        <v>25</v>
      </c>
      <c r="O3762" s="39"/>
      <c r="P3762" s="47"/>
      <c r="Q3762" s="13"/>
      <c r="R3762" s="248">
        <f t="shared" si="580"/>
        <v>0</v>
      </c>
      <c r="S3762" s="248">
        <f t="shared" si="581"/>
        <v>0</v>
      </c>
      <c r="T3762" s="248">
        <f t="shared" si="582"/>
        <v>0</v>
      </c>
      <c r="U3762" s="248">
        <f t="shared" si="583"/>
        <v>0</v>
      </c>
      <c r="V3762" s="13"/>
      <c r="W3762" s="7"/>
      <c r="AT3762" s="130"/>
      <c r="BF3762" s="33">
        <f t="shared" si="589"/>
        <v>41242</v>
      </c>
      <c r="BG3762" s="34">
        <f t="shared" si="584"/>
        <v>82.88000000000001</v>
      </c>
      <c r="BH3762" s="32">
        <f t="shared" si="585"/>
        <v>1</v>
      </c>
      <c r="BI3762" s="32">
        <f t="shared" si="586"/>
        <v>0</v>
      </c>
      <c r="BJ3762" s="69">
        <f t="shared" si="587"/>
        <v>0</v>
      </c>
      <c r="BK3762" s="158" t="str">
        <f t="shared" si="588"/>
        <v/>
      </c>
    </row>
    <row r="3763" spans="1:63" ht="12" customHeight="1" x14ac:dyDescent="0.2">
      <c r="A3763" s="8"/>
      <c r="B3763" s="7"/>
      <c r="C3763" s="7"/>
      <c r="D3763" s="7"/>
      <c r="E3763" s="7"/>
      <c r="F3763" s="7"/>
      <c r="G3763" s="7"/>
      <c r="H3763" s="7"/>
      <c r="I3763" s="10"/>
      <c r="J3763" s="25"/>
      <c r="K3763" s="250"/>
      <c r="L3763" s="31"/>
      <c r="M3763" s="9"/>
      <c r="N3763" s="11" t="s">
        <v>25</v>
      </c>
      <c r="O3763" s="39"/>
      <c r="P3763" s="47"/>
      <c r="Q3763" s="13"/>
      <c r="R3763" s="248">
        <f t="shared" si="580"/>
        <v>0</v>
      </c>
      <c r="S3763" s="248">
        <f t="shared" si="581"/>
        <v>0</v>
      </c>
      <c r="T3763" s="248">
        <f t="shared" si="582"/>
        <v>0</v>
      </c>
      <c r="U3763" s="248">
        <f t="shared" si="583"/>
        <v>0</v>
      </c>
      <c r="V3763" s="13"/>
      <c r="W3763" s="7"/>
      <c r="AT3763" s="130"/>
      <c r="BF3763" s="33">
        <f t="shared" si="589"/>
        <v>41242</v>
      </c>
      <c r="BG3763" s="34">
        <f t="shared" si="584"/>
        <v>82.88000000000001</v>
      </c>
      <c r="BH3763" s="32">
        <f t="shared" si="585"/>
        <v>1</v>
      </c>
      <c r="BI3763" s="32">
        <f t="shared" si="586"/>
        <v>0</v>
      </c>
      <c r="BJ3763" s="69">
        <f t="shared" si="587"/>
        <v>0</v>
      </c>
      <c r="BK3763" s="158" t="str">
        <f t="shared" si="588"/>
        <v/>
      </c>
    </row>
    <row r="3764" spans="1:63" ht="12" customHeight="1" x14ac:dyDescent="0.2">
      <c r="A3764" s="8"/>
      <c r="B3764" s="7"/>
      <c r="C3764" s="7"/>
      <c r="D3764" s="7"/>
      <c r="E3764" s="7"/>
      <c r="F3764" s="7"/>
      <c r="G3764" s="7"/>
      <c r="H3764" s="7"/>
      <c r="I3764" s="10"/>
      <c r="J3764" s="25"/>
      <c r="K3764" s="250"/>
      <c r="L3764" s="31"/>
      <c r="M3764" s="9"/>
      <c r="N3764" s="11" t="s">
        <v>25</v>
      </c>
      <c r="O3764" s="39"/>
      <c r="P3764" s="47"/>
      <c r="Q3764" s="13"/>
      <c r="R3764" s="248">
        <f t="shared" si="580"/>
        <v>0</v>
      </c>
      <c r="S3764" s="248">
        <f t="shared" si="581"/>
        <v>0</v>
      </c>
      <c r="T3764" s="248">
        <f t="shared" si="582"/>
        <v>0</v>
      </c>
      <c r="U3764" s="248">
        <f t="shared" si="583"/>
        <v>0</v>
      </c>
      <c r="V3764" s="13"/>
      <c r="W3764" s="7"/>
      <c r="AT3764" s="130"/>
      <c r="BF3764" s="33">
        <f t="shared" si="589"/>
        <v>41242</v>
      </c>
      <c r="BG3764" s="34">
        <f t="shared" si="584"/>
        <v>82.88000000000001</v>
      </c>
      <c r="BH3764" s="32">
        <f t="shared" si="585"/>
        <v>1</v>
      </c>
      <c r="BI3764" s="32">
        <f t="shared" si="586"/>
        <v>0</v>
      </c>
      <c r="BJ3764" s="69">
        <f t="shared" si="587"/>
        <v>0</v>
      </c>
      <c r="BK3764" s="158" t="str">
        <f t="shared" si="588"/>
        <v/>
      </c>
    </row>
    <row r="3765" spans="1:63" ht="12" customHeight="1" x14ac:dyDescent="0.2">
      <c r="A3765" s="8"/>
      <c r="B3765" s="7"/>
      <c r="C3765" s="7"/>
      <c r="D3765" s="7"/>
      <c r="E3765" s="7"/>
      <c r="F3765" s="7"/>
      <c r="G3765" s="7"/>
      <c r="H3765" s="7"/>
      <c r="I3765" s="10"/>
      <c r="J3765" s="25"/>
      <c r="K3765" s="250"/>
      <c r="L3765" s="31"/>
      <c r="M3765" s="9"/>
      <c r="N3765" s="11" t="s">
        <v>25</v>
      </c>
      <c r="O3765" s="39"/>
      <c r="P3765" s="47"/>
      <c r="Q3765" s="13"/>
      <c r="R3765" s="248">
        <f t="shared" si="580"/>
        <v>0</v>
      </c>
      <c r="S3765" s="248">
        <f t="shared" si="581"/>
        <v>0</v>
      </c>
      <c r="T3765" s="248">
        <f t="shared" si="582"/>
        <v>0</v>
      </c>
      <c r="U3765" s="248">
        <f t="shared" si="583"/>
        <v>0</v>
      </c>
      <c r="V3765" s="13"/>
      <c r="W3765" s="7"/>
      <c r="AT3765" s="130"/>
      <c r="BF3765" s="33">
        <f t="shared" si="589"/>
        <v>41242</v>
      </c>
      <c r="BG3765" s="34">
        <f t="shared" si="584"/>
        <v>82.88000000000001</v>
      </c>
      <c r="BH3765" s="32">
        <f t="shared" si="585"/>
        <v>1</v>
      </c>
      <c r="BI3765" s="32">
        <f t="shared" si="586"/>
        <v>0</v>
      </c>
      <c r="BJ3765" s="69">
        <f t="shared" si="587"/>
        <v>0</v>
      </c>
      <c r="BK3765" s="158" t="str">
        <f t="shared" si="588"/>
        <v/>
      </c>
    </row>
    <row r="3766" spans="1:63" ht="12" customHeight="1" x14ac:dyDescent="0.2">
      <c r="A3766" s="8"/>
      <c r="B3766" s="7"/>
      <c r="C3766" s="7"/>
      <c r="D3766" s="7"/>
      <c r="E3766" s="7"/>
      <c r="F3766" s="7"/>
      <c r="G3766" s="7"/>
      <c r="H3766" s="7"/>
      <c r="I3766" s="10"/>
      <c r="J3766" s="25"/>
      <c r="K3766" s="250"/>
      <c r="L3766" s="31"/>
      <c r="M3766" s="9"/>
      <c r="N3766" s="11" t="s">
        <v>25</v>
      </c>
      <c r="O3766" s="39"/>
      <c r="P3766" s="47"/>
      <c r="Q3766" s="13"/>
      <c r="R3766" s="248">
        <f t="shared" si="580"/>
        <v>0</v>
      </c>
      <c r="S3766" s="248">
        <f t="shared" si="581"/>
        <v>0</v>
      </c>
      <c r="T3766" s="248">
        <f t="shared" si="582"/>
        <v>0</v>
      </c>
      <c r="U3766" s="248">
        <f t="shared" si="583"/>
        <v>0</v>
      </c>
      <c r="V3766" s="13"/>
      <c r="W3766" s="7"/>
      <c r="AT3766" s="130"/>
      <c r="BF3766" s="33">
        <f t="shared" si="589"/>
        <v>41242</v>
      </c>
      <c r="BG3766" s="34">
        <f t="shared" si="584"/>
        <v>82.88000000000001</v>
      </c>
      <c r="BH3766" s="32">
        <f t="shared" si="585"/>
        <v>1</v>
      </c>
      <c r="BI3766" s="32">
        <f t="shared" si="586"/>
        <v>0</v>
      </c>
      <c r="BJ3766" s="69">
        <f t="shared" si="587"/>
        <v>0</v>
      </c>
      <c r="BK3766" s="158" t="str">
        <f t="shared" si="588"/>
        <v/>
      </c>
    </row>
    <row r="3767" spans="1:63" ht="12" customHeight="1" x14ac:dyDescent="0.2">
      <c r="A3767" s="8"/>
      <c r="B3767" s="7"/>
      <c r="C3767" s="7"/>
      <c r="D3767" s="7"/>
      <c r="E3767" s="7"/>
      <c r="F3767" s="7"/>
      <c r="G3767" s="7"/>
      <c r="H3767" s="7"/>
      <c r="I3767" s="10"/>
      <c r="J3767" s="25"/>
      <c r="K3767" s="250"/>
      <c r="L3767" s="31"/>
      <c r="M3767" s="9"/>
      <c r="N3767" s="11" t="s">
        <v>25</v>
      </c>
      <c r="O3767" s="39"/>
      <c r="P3767" s="47"/>
      <c r="Q3767" s="13"/>
      <c r="R3767" s="248">
        <f t="shared" si="580"/>
        <v>0</v>
      </c>
      <c r="S3767" s="248">
        <f t="shared" si="581"/>
        <v>0</v>
      </c>
      <c r="T3767" s="248">
        <f t="shared" si="582"/>
        <v>0</v>
      </c>
      <c r="U3767" s="248">
        <f t="shared" si="583"/>
        <v>0</v>
      </c>
      <c r="V3767" s="13"/>
      <c r="W3767" s="7"/>
      <c r="AT3767" s="130"/>
      <c r="BF3767" s="33">
        <f t="shared" si="589"/>
        <v>41242</v>
      </c>
      <c r="BG3767" s="34">
        <f t="shared" si="584"/>
        <v>82.88000000000001</v>
      </c>
      <c r="BH3767" s="32">
        <f t="shared" si="585"/>
        <v>1</v>
      </c>
      <c r="BI3767" s="32">
        <f t="shared" si="586"/>
        <v>0</v>
      </c>
      <c r="BJ3767" s="69">
        <f t="shared" si="587"/>
        <v>0</v>
      </c>
      <c r="BK3767" s="158" t="str">
        <f t="shared" si="588"/>
        <v/>
      </c>
    </row>
    <row r="3768" spans="1:63" ht="12" customHeight="1" x14ac:dyDescent="0.2">
      <c r="A3768" s="8"/>
      <c r="B3768" s="7"/>
      <c r="C3768" s="7"/>
      <c r="D3768" s="7"/>
      <c r="E3768" s="7"/>
      <c r="F3768" s="7"/>
      <c r="G3768" s="7"/>
      <c r="H3768" s="7"/>
      <c r="I3768" s="10"/>
      <c r="J3768" s="25"/>
      <c r="K3768" s="250"/>
      <c r="L3768" s="31"/>
      <c r="M3768" s="9"/>
      <c r="N3768" s="11" t="s">
        <v>25</v>
      </c>
      <c r="O3768" s="39"/>
      <c r="P3768" s="47"/>
      <c r="Q3768" s="13"/>
      <c r="R3768" s="248">
        <f t="shared" si="580"/>
        <v>0</v>
      </c>
      <c r="S3768" s="248">
        <f t="shared" si="581"/>
        <v>0</v>
      </c>
      <c r="T3768" s="248">
        <f t="shared" si="582"/>
        <v>0</v>
      </c>
      <c r="U3768" s="248">
        <f t="shared" si="583"/>
        <v>0</v>
      </c>
      <c r="V3768" s="13"/>
      <c r="W3768" s="7"/>
      <c r="AT3768" s="130"/>
      <c r="BF3768" s="33">
        <f t="shared" si="589"/>
        <v>41242</v>
      </c>
      <c r="BG3768" s="34">
        <f t="shared" si="584"/>
        <v>82.88000000000001</v>
      </c>
      <c r="BH3768" s="32">
        <f t="shared" si="585"/>
        <v>1</v>
      </c>
      <c r="BI3768" s="32">
        <f t="shared" si="586"/>
        <v>0</v>
      </c>
      <c r="BJ3768" s="69">
        <f t="shared" si="587"/>
        <v>0</v>
      </c>
      <c r="BK3768" s="158" t="str">
        <f t="shared" si="588"/>
        <v/>
      </c>
    </row>
    <row r="3769" spans="1:63" ht="12" customHeight="1" x14ac:dyDescent="0.2">
      <c r="A3769" s="8"/>
      <c r="B3769" s="7"/>
      <c r="C3769" s="7"/>
      <c r="D3769" s="7"/>
      <c r="E3769" s="7"/>
      <c r="F3769" s="7"/>
      <c r="G3769" s="7"/>
      <c r="H3769" s="7"/>
      <c r="I3769" s="10"/>
      <c r="J3769" s="25"/>
      <c r="K3769" s="250"/>
      <c r="L3769" s="31"/>
      <c r="M3769" s="9"/>
      <c r="N3769" s="11" t="s">
        <v>25</v>
      </c>
      <c r="O3769" s="39"/>
      <c r="P3769" s="47"/>
      <c r="Q3769" s="13"/>
      <c r="R3769" s="248">
        <f t="shared" si="580"/>
        <v>0</v>
      </c>
      <c r="S3769" s="248">
        <f t="shared" si="581"/>
        <v>0</v>
      </c>
      <c r="T3769" s="248">
        <f t="shared" si="582"/>
        <v>0</v>
      </c>
      <c r="U3769" s="248">
        <f t="shared" si="583"/>
        <v>0</v>
      </c>
      <c r="V3769" s="13"/>
      <c r="W3769" s="7"/>
      <c r="AT3769" s="130"/>
      <c r="BF3769" s="33">
        <f t="shared" si="589"/>
        <v>41242</v>
      </c>
      <c r="BG3769" s="34">
        <f t="shared" si="584"/>
        <v>82.88000000000001</v>
      </c>
      <c r="BH3769" s="32">
        <f t="shared" si="585"/>
        <v>1</v>
      </c>
      <c r="BI3769" s="32">
        <f t="shared" si="586"/>
        <v>0</v>
      </c>
      <c r="BJ3769" s="69">
        <f t="shared" si="587"/>
        <v>0</v>
      </c>
      <c r="BK3769" s="158" t="str">
        <f t="shared" si="588"/>
        <v/>
      </c>
    </row>
    <row r="3770" spans="1:63" ht="12" customHeight="1" x14ac:dyDescent="0.2">
      <c r="A3770" s="8"/>
      <c r="B3770" s="7"/>
      <c r="C3770" s="7"/>
      <c r="D3770" s="7"/>
      <c r="E3770" s="7"/>
      <c r="F3770" s="7"/>
      <c r="G3770" s="7"/>
      <c r="H3770" s="7"/>
      <c r="I3770" s="10"/>
      <c r="J3770" s="25"/>
      <c r="K3770" s="250"/>
      <c r="L3770" s="31"/>
      <c r="M3770" s="9"/>
      <c r="N3770" s="11" t="s">
        <v>25</v>
      </c>
      <c r="O3770" s="39"/>
      <c r="P3770" s="47"/>
      <c r="Q3770" s="13"/>
      <c r="R3770" s="248">
        <f t="shared" si="580"/>
        <v>0</v>
      </c>
      <c r="S3770" s="248">
        <f t="shared" si="581"/>
        <v>0</v>
      </c>
      <c r="T3770" s="248">
        <f t="shared" si="582"/>
        <v>0</v>
      </c>
      <c r="U3770" s="248">
        <f t="shared" si="583"/>
        <v>0</v>
      </c>
      <c r="V3770" s="13"/>
      <c r="W3770" s="7"/>
      <c r="AT3770" s="130"/>
      <c r="BF3770" s="33">
        <f t="shared" si="589"/>
        <v>41242</v>
      </c>
      <c r="BG3770" s="34">
        <f t="shared" si="584"/>
        <v>82.88000000000001</v>
      </c>
      <c r="BH3770" s="32">
        <f t="shared" si="585"/>
        <v>1</v>
      </c>
      <c r="BI3770" s="32">
        <f t="shared" si="586"/>
        <v>0</v>
      </c>
      <c r="BJ3770" s="69">
        <f t="shared" si="587"/>
        <v>0</v>
      </c>
      <c r="BK3770" s="158" t="str">
        <f t="shared" si="588"/>
        <v/>
      </c>
    </row>
    <row r="3771" spans="1:63" ht="12" customHeight="1" x14ac:dyDescent="0.2">
      <c r="A3771" s="8"/>
      <c r="B3771" s="7"/>
      <c r="C3771" s="7"/>
      <c r="D3771" s="7"/>
      <c r="E3771" s="7"/>
      <c r="F3771" s="7"/>
      <c r="G3771" s="7"/>
      <c r="H3771" s="7"/>
      <c r="I3771" s="10"/>
      <c r="J3771" s="25"/>
      <c r="K3771" s="250"/>
      <c r="L3771" s="31"/>
      <c r="M3771" s="9"/>
      <c r="N3771" s="11" t="s">
        <v>25</v>
      </c>
      <c r="O3771" s="39"/>
      <c r="P3771" s="47"/>
      <c r="Q3771" s="13"/>
      <c r="R3771" s="248">
        <f t="shared" si="580"/>
        <v>0</v>
      </c>
      <c r="S3771" s="248">
        <f t="shared" si="581"/>
        <v>0</v>
      </c>
      <c r="T3771" s="248">
        <f t="shared" si="582"/>
        <v>0</v>
      </c>
      <c r="U3771" s="248">
        <f t="shared" si="583"/>
        <v>0</v>
      </c>
      <c r="V3771" s="13"/>
      <c r="W3771" s="7"/>
      <c r="AT3771" s="130"/>
      <c r="BF3771" s="33">
        <f t="shared" si="589"/>
        <v>41242</v>
      </c>
      <c r="BG3771" s="34">
        <f t="shared" si="584"/>
        <v>82.88000000000001</v>
      </c>
      <c r="BH3771" s="32">
        <f t="shared" si="585"/>
        <v>1</v>
      </c>
      <c r="BI3771" s="32">
        <f t="shared" si="586"/>
        <v>0</v>
      </c>
      <c r="BJ3771" s="69">
        <f t="shared" si="587"/>
        <v>0</v>
      </c>
      <c r="BK3771" s="158" t="str">
        <f t="shared" si="588"/>
        <v/>
      </c>
    </row>
    <row r="3772" spans="1:63" ht="12" customHeight="1" x14ac:dyDescent="0.2">
      <c r="A3772" s="8"/>
      <c r="B3772" s="7"/>
      <c r="C3772" s="7"/>
      <c r="D3772" s="7"/>
      <c r="E3772" s="7"/>
      <c r="F3772" s="7"/>
      <c r="G3772" s="7"/>
      <c r="H3772" s="7"/>
      <c r="I3772" s="10"/>
      <c r="J3772" s="25"/>
      <c r="K3772" s="250"/>
      <c r="L3772" s="31"/>
      <c r="M3772" s="9"/>
      <c r="N3772" s="11" t="s">
        <v>25</v>
      </c>
      <c r="O3772" s="39"/>
      <c r="P3772" s="47"/>
      <c r="Q3772" s="13"/>
      <c r="R3772" s="248">
        <f t="shared" si="580"/>
        <v>0</v>
      </c>
      <c r="S3772" s="248">
        <f t="shared" si="581"/>
        <v>0</v>
      </c>
      <c r="T3772" s="248">
        <f t="shared" si="582"/>
        <v>0</v>
      </c>
      <c r="U3772" s="248">
        <f t="shared" si="583"/>
        <v>0</v>
      </c>
      <c r="V3772" s="13"/>
      <c r="W3772" s="7"/>
      <c r="AT3772" s="130"/>
      <c r="BF3772" s="33">
        <f t="shared" si="589"/>
        <v>41242</v>
      </c>
      <c r="BG3772" s="34">
        <f t="shared" si="584"/>
        <v>82.88000000000001</v>
      </c>
      <c r="BH3772" s="32">
        <f t="shared" si="585"/>
        <v>1</v>
      </c>
      <c r="BI3772" s="32">
        <f t="shared" si="586"/>
        <v>0</v>
      </c>
      <c r="BJ3772" s="69">
        <f t="shared" si="587"/>
        <v>0</v>
      </c>
      <c r="BK3772" s="158" t="str">
        <f t="shared" si="588"/>
        <v/>
      </c>
    </row>
    <row r="3773" spans="1:63" ht="12" customHeight="1" x14ac:dyDescent="0.2">
      <c r="A3773" s="8"/>
      <c r="B3773" s="7"/>
      <c r="C3773" s="7"/>
      <c r="D3773" s="7"/>
      <c r="E3773" s="7"/>
      <c r="F3773" s="7"/>
      <c r="G3773" s="7"/>
      <c r="H3773" s="7"/>
      <c r="I3773" s="10"/>
      <c r="J3773" s="25"/>
      <c r="K3773" s="250"/>
      <c r="L3773" s="31"/>
      <c r="M3773" s="9"/>
      <c r="N3773" s="11" t="s">
        <v>25</v>
      </c>
      <c r="O3773" s="39"/>
      <c r="P3773" s="47"/>
      <c r="Q3773" s="13"/>
      <c r="R3773" s="248">
        <f t="shared" si="580"/>
        <v>0</v>
      </c>
      <c r="S3773" s="248">
        <f t="shared" si="581"/>
        <v>0</v>
      </c>
      <c r="T3773" s="248">
        <f t="shared" si="582"/>
        <v>0</v>
      </c>
      <c r="U3773" s="248">
        <f t="shared" si="583"/>
        <v>0</v>
      </c>
      <c r="V3773" s="13"/>
      <c r="W3773" s="7"/>
      <c r="AT3773" s="130"/>
      <c r="BF3773" s="33">
        <f t="shared" si="589"/>
        <v>41242</v>
      </c>
      <c r="BG3773" s="34">
        <f t="shared" si="584"/>
        <v>82.88000000000001</v>
      </c>
      <c r="BH3773" s="32">
        <f t="shared" si="585"/>
        <v>1</v>
      </c>
      <c r="BI3773" s="32">
        <f t="shared" si="586"/>
        <v>0</v>
      </c>
      <c r="BJ3773" s="69">
        <f t="shared" si="587"/>
        <v>0</v>
      </c>
      <c r="BK3773" s="158" t="str">
        <f t="shared" si="588"/>
        <v/>
      </c>
    </row>
    <row r="3774" spans="1:63" ht="12" customHeight="1" x14ac:dyDescent="0.2">
      <c r="A3774" s="8"/>
      <c r="B3774" s="7"/>
      <c r="C3774" s="7"/>
      <c r="D3774" s="7"/>
      <c r="E3774" s="7"/>
      <c r="F3774" s="7"/>
      <c r="G3774" s="7"/>
      <c r="H3774" s="7"/>
      <c r="I3774" s="10"/>
      <c r="J3774" s="25"/>
      <c r="K3774" s="250"/>
      <c r="L3774" s="31"/>
      <c r="M3774" s="9"/>
      <c r="N3774" s="11" t="s">
        <v>25</v>
      </c>
      <c r="O3774" s="39"/>
      <c r="P3774" s="47"/>
      <c r="Q3774" s="13"/>
      <c r="R3774" s="248">
        <f t="shared" si="580"/>
        <v>0</v>
      </c>
      <c r="S3774" s="248">
        <f t="shared" si="581"/>
        <v>0</v>
      </c>
      <c r="T3774" s="248">
        <f t="shared" si="582"/>
        <v>0</v>
      </c>
      <c r="U3774" s="248">
        <f t="shared" si="583"/>
        <v>0</v>
      </c>
      <c r="V3774" s="13"/>
      <c r="W3774" s="7"/>
      <c r="AT3774" s="130"/>
      <c r="BF3774" s="33">
        <f t="shared" si="589"/>
        <v>41242</v>
      </c>
      <c r="BG3774" s="34">
        <f t="shared" si="584"/>
        <v>82.88000000000001</v>
      </c>
      <c r="BH3774" s="32">
        <f t="shared" si="585"/>
        <v>1</v>
      </c>
      <c r="BI3774" s="32">
        <f t="shared" si="586"/>
        <v>0</v>
      </c>
      <c r="BJ3774" s="69">
        <f t="shared" si="587"/>
        <v>0</v>
      </c>
      <c r="BK3774" s="158" t="str">
        <f t="shared" si="588"/>
        <v/>
      </c>
    </row>
    <row r="3775" spans="1:63" ht="12" customHeight="1" x14ac:dyDescent="0.2">
      <c r="A3775" s="8"/>
      <c r="B3775" s="7"/>
      <c r="C3775" s="7"/>
      <c r="D3775" s="7"/>
      <c r="E3775" s="7"/>
      <c r="F3775" s="7"/>
      <c r="G3775" s="7"/>
      <c r="H3775" s="7"/>
      <c r="I3775" s="10"/>
      <c r="J3775" s="25"/>
      <c r="K3775" s="250"/>
      <c r="L3775" s="31"/>
      <c r="M3775" s="9"/>
      <c r="N3775" s="11" t="s">
        <v>25</v>
      </c>
      <c r="O3775" s="39"/>
      <c r="P3775" s="47"/>
      <c r="Q3775" s="13"/>
      <c r="R3775" s="248">
        <f t="shared" si="580"/>
        <v>0</v>
      </c>
      <c r="S3775" s="248">
        <f t="shared" si="581"/>
        <v>0</v>
      </c>
      <c r="T3775" s="248">
        <f t="shared" si="582"/>
        <v>0</v>
      </c>
      <c r="U3775" s="248">
        <f t="shared" si="583"/>
        <v>0</v>
      </c>
      <c r="V3775" s="13"/>
      <c r="W3775" s="7"/>
      <c r="AT3775" s="130"/>
      <c r="BF3775" s="33">
        <f t="shared" si="589"/>
        <v>41242</v>
      </c>
      <c r="BG3775" s="34">
        <f t="shared" si="584"/>
        <v>82.88000000000001</v>
      </c>
      <c r="BH3775" s="32">
        <f t="shared" si="585"/>
        <v>1</v>
      </c>
      <c r="BI3775" s="32">
        <f t="shared" si="586"/>
        <v>0</v>
      </c>
      <c r="BJ3775" s="69">
        <f t="shared" si="587"/>
        <v>0</v>
      </c>
      <c r="BK3775" s="158" t="str">
        <f t="shared" si="588"/>
        <v/>
      </c>
    </row>
    <row r="3776" spans="1:63" ht="12" customHeight="1" x14ac:dyDescent="0.2">
      <c r="A3776" s="8"/>
      <c r="B3776" s="7"/>
      <c r="C3776" s="7"/>
      <c r="D3776" s="7"/>
      <c r="E3776" s="7"/>
      <c r="F3776" s="7"/>
      <c r="G3776" s="7"/>
      <c r="H3776" s="7"/>
      <c r="I3776" s="10"/>
      <c r="J3776" s="25"/>
      <c r="K3776" s="250"/>
      <c r="L3776" s="31"/>
      <c r="M3776" s="9"/>
      <c r="N3776" s="11" t="s">
        <v>25</v>
      </c>
      <c r="O3776" s="39"/>
      <c r="P3776" s="47"/>
      <c r="Q3776" s="13"/>
      <c r="R3776" s="248">
        <f t="shared" si="580"/>
        <v>0</v>
      </c>
      <c r="S3776" s="248">
        <f t="shared" si="581"/>
        <v>0</v>
      </c>
      <c r="T3776" s="248">
        <f t="shared" si="582"/>
        <v>0</v>
      </c>
      <c r="U3776" s="248">
        <f t="shared" si="583"/>
        <v>0</v>
      </c>
      <c r="V3776" s="13"/>
      <c r="W3776" s="7"/>
      <c r="AT3776" s="130"/>
      <c r="BF3776" s="33">
        <f t="shared" si="589"/>
        <v>41242</v>
      </c>
      <c r="BG3776" s="34">
        <f t="shared" si="584"/>
        <v>82.88000000000001</v>
      </c>
      <c r="BH3776" s="32">
        <f t="shared" si="585"/>
        <v>1</v>
      </c>
      <c r="BI3776" s="32">
        <f t="shared" si="586"/>
        <v>0</v>
      </c>
      <c r="BJ3776" s="69">
        <f t="shared" si="587"/>
        <v>0</v>
      </c>
      <c r="BK3776" s="158" t="str">
        <f t="shared" si="588"/>
        <v/>
      </c>
    </row>
    <row r="3777" spans="1:63" ht="12" customHeight="1" x14ac:dyDescent="0.2">
      <c r="A3777" s="8"/>
      <c r="B3777" s="7"/>
      <c r="C3777" s="7"/>
      <c r="D3777" s="7"/>
      <c r="E3777" s="7"/>
      <c r="F3777" s="7"/>
      <c r="G3777" s="7"/>
      <c r="H3777" s="7"/>
      <c r="I3777" s="10"/>
      <c r="J3777" s="25"/>
      <c r="K3777" s="250"/>
      <c r="L3777" s="31"/>
      <c r="M3777" s="9"/>
      <c r="N3777" s="11" t="s">
        <v>25</v>
      </c>
      <c r="O3777" s="39"/>
      <c r="P3777" s="47"/>
      <c r="Q3777" s="13"/>
      <c r="R3777" s="248">
        <f t="shared" si="580"/>
        <v>0</v>
      </c>
      <c r="S3777" s="248">
        <f t="shared" si="581"/>
        <v>0</v>
      </c>
      <c r="T3777" s="248">
        <f t="shared" si="582"/>
        <v>0</v>
      </c>
      <c r="U3777" s="248">
        <f t="shared" si="583"/>
        <v>0</v>
      </c>
      <c r="V3777" s="13"/>
      <c r="W3777" s="7"/>
      <c r="AT3777" s="130"/>
      <c r="BF3777" s="33">
        <f t="shared" si="589"/>
        <v>41242</v>
      </c>
      <c r="BG3777" s="34">
        <f t="shared" si="584"/>
        <v>82.88000000000001</v>
      </c>
      <c r="BH3777" s="32">
        <f t="shared" si="585"/>
        <v>1</v>
      </c>
      <c r="BI3777" s="32">
        <f t="shared" si="586"/>
        <v>0</v>
      </c>
      <c r="BJ3777" s="69">
        <f t="shared" si="587"/>
        <v>0</v>
      </c>
      <c r="BK3777" s="158" t="str">
        <f t="shared" si="588"/>
        <v/>
      </c>
    </row>
    <row r="3778" spans="1:63" ht="12" customHeight="1" x14ac:dyDescent="0.2">
      <c r="A3778" s="8"/>
      <c r="B3778" s="7"/>
      <c r="C3778" s="7"/>
      <c r="D3778" s="7"/>
      <c r="E3778" s="7"/>
      <c r="F3778" s="7"/>
      <c r="G3778" s="7"/>
      <c r="H3778" s="7"/>
      <c r="I3778" s="10"/>
      <c r="J3778" s="25"/>
      <c r="K3778" s="250"/>
      <c r="L3778" s="31"/>
      <c r="M3778" s="9"/>
      <c r="N3778" s="11" t="s">
        <v>25</v>
      </c>
      <c r="O3778" s="39"/>
      <c r="P3778" s="47"/>
      <c r="Q3778" s="13"/>
      <c r="R3778" s="248">
        <f t="shared" si="580"/>
        <v>0</v>
      </c>
      <c r="S3778" s="248">
        <f t="shared" si="581"/>
        <v>0</v>
      </c>
      <c r="T3778" s="248">
        <f t="shared" si="582"/>
        <v>0</v>
      </c>
      <c r="U3778" s="248">
        <f t="shared" si="583"/>
        <v>0</v>
      </c>
      <c r="V3778" s="13"/>
      <c r="W3778" s="7"/>
      <c r="AT3778" s="130"/>
      <c r="BF3778" s="33">
        <f t="shared" si="589"/>
        <v>41242</v>
      </c>
      <c r="BG3778" s="34">
        <f t="shared" si="584"/>
        <v>82.88000000000001</v>
      </c>
      <c r="BH3778" s="32">
        <f t="shared" si="585"/>
        <v>1</v>
      </c>
      <c r="BI3778" s="32">
        <f t="shared" si="586"/>
        <v>0</v>
      </c>
      <c r="BJ3778" s="69">
        <f t="shared" si="587"/>
        <v>0</v>
      </c>
      <c r="BK3778" s="158" t="str">
        <f t="shared" si="588"/>
        <v/>
      </c>
    </row>
    <row r="3779" spans="1:63" ht="12" customHeight="1" x14ac:dyDescent="0.2">
      <c r="A3779" s="8"/>
      <c r="B3779" s="7"/>
      <c r="C3779" s="7"/>
      <c r="D3779" s="7"/>
      <c r="E3779" s="7"/>
      <c r="F3779" s="7"/>
      <c r="G3779" s="7"/>
      <c r="H3779" s="7"/>
      <c r="I3779" s="10"/>
      <c r="J3779" s="25"/>
      <c r="K3779" s="250"/>
      <c r="L3779" s="31"/>
      <c r="M3779" s="9"/>
      <c r="N3779" s="11" t="s">
        <v>25</v>
      </c>
      <c r="O3779" s="39"/>
      <c r="P3779" s="47"/>
      <c r="Q3779" s="13"/>
      <c r="R3779" s="248">
        <f t="shared" si="580"/>
        <v>0</v>
      </c>
      <c r="S3779" s="248">
        <f t="shared" si="581"/>
        <v>0</v>
      </c>
      <c r="T3779" s="248">
        <f t="shared" si="582"/>
        <v>0</v>
      </c>
      <c r="U3779" s="248">
        <f t="shared" si="583"/>
        <v>0</v>
      </c>
      <c r="V3779" s="13"/>
      <c r="W3779" s="7"/>
      <c r="AT3779" s="130"/>
      <c r="BF3779" s="33">
        <f t="shared" si="589"/>
        <v>41242</v>
      </c>
      <c r="BG3779" s="34">
        <f t="shared" si="584"/>
        <v>82.88000000000001</v>
      </c>
      <c r="BH3779" s="32">
        <f t="shared" si="585"/>
        <v>1</v>
      </c>
      <c r="BI3779" s="32">
        <f t="shared" si="586"/>
        <v>0</v>
      </c>
      <c r="BJ3779" s="69">
        <f t="shared" si="587"/>
        <v>0</v>
      </c>
      <c r="BK3779" s="158" t="str">
        <f t="shared" si="588"/>
        <v/>
      </c>
    </row>
    <row r="3780" spans="1:63" ht="12" customHeight="1" x14ac:dyDescent="0.2">
      <c r="A3780" s="8"/>
      <c r="B3780" s="7"/>
      <c r="C3780" s="7"/>
      <c r="D3780" s="7"/>
      <c r="E3780" s="7"/>
      <c r="F3780" s="7"/>
      <c r="G3780" s="7"/>
      <c r="H3780" s="7"/>
      <c r="I3780" s="10"/>
      <c r="J3780" s="25"/>
      <c r="K3780" s="250"/>
      <c r="L3780" s="31"/>
      <c r="M3780" s="9"/>
      <c r="N3780" s="11" t="s">
        <v>25</v>
      </c>
      <c r="O3780" s="39"/>
      <c r="P3780" s="47"/>
      <c r="Q3780" s="13"/>
      <c r="R3780" s="248">
        <f t="shared" si="580"/>
        <v>0</v>
      </c>
      <c r="S3780" s="248">
        <f t="shared" si="581"/>
        <v>0</v>
      </c>
      <c r="T3780" s="248">
        <f t="shared" si="582"/>
        <v>0</v>
      </c>
      <c r="U3780" s="248">
        <f t="shared" si="583"/>
        <v>0</v>
      </c>
      <c r="V3780" s="13"/>
      <c r="W3780" s="7"/>
      <c r="AT3780" s="130"/>
      <c r="BF3780" s="33">
        <f t="shared" si="589"/>
        <v>41242</v>
      </c>
      <c r="BG3780" s="34">
        <f t="shared" si="584"/>
        <v>82.88000000000001</v>
      </c>
      <c r="BH3780" s="32">
        <f t="shared" si="585"/>
        <v>1</v>
      </c>
      <c r="BI3780" s="32">
        <f t="shared" si="586"/>
        <v>0</v>
      </c>
      <c r="BJ3780" s="69">
        <f t="shared" si="587"/>
        <v>0</v>
      </c>
      <c r="BK3780" s="158" t="str">
        <f t="shared" si="588"/>
        <v/>
      </c>
    </row>
    <row r="3781" spans="1:63" ht="12" customHeight="1" x14ac:dyDescent="0.2">
      <c r="A3781" s="8"/>
      <c r="B3781" s="7"/>
      <c r="C3781" s="7"/>
      <c r="D3781" s="7"/>
      <c r="E3781" s="7"/>
      <c r="F3781" s="7"/>
      <c r="G3781" s="7"/>
      <c r="H3781" s="7"/>
      <c r="I3781" s="10"/>
      <c r="J3781" s="25"/>
      <c r="K3781" s="250"/>
      <c r="L3781" s="31"/>
      <c r="M3781" s="9"/>
      <c r="N3781" s="11" t="s">
        <v>25</v>
      </c>
      <c r="O3781" s="39"/>
      <c r="P3781" s="47"/>
      <c r="Q3781" s="13"/>
      <c r="R3781" s="248">
        <f t="shared" si="580"/>
        <v>0</v>
      </c>
      <c r="S3781" s="248">
        <f t="shared" si="581"/>
        <v>0</v>
      </c>
      <c r="T3781" s="248">
        <f t="shared" si="582"/>
        <v>0</v>
      </c>
      <c r="U3781" s="248">
        <f t="shared" si="583"/>
        <v>0</v>
      </c>
      <c r="V3781" s="13"/>
      <c r="W3781" s="7"/>
      <c r="AT3781" s="130"/>
      <c r="BF3781" s="33">
        <f t="shared" si="589"/>
        <v>41242</v>
      </c>
      <c r="BG3781" s="34">
        <f t="shared" si="584"/>
        <v>82.88000000000001</v>
      </c>
      <c r="BH3781" s="32">
        <f t="shared" si="585"/>
        <v>1</v>
      </c>
      <c r="BI3781" s="32">
        <f t="shared" si="586"/>
        <v>0</v>
      </c>
      <c r="BJ3781" s="69">
        <f t="shared" si="587"/>
        <v>0</v>
      </c>
      <c r="BK3781" s="158" t="str">
        <f t="shared" si="588"/>
        <v/>
      </c>
    </row>
    <row r="3782" spans="1:63" ht="12" customHeight="1" x14ac:dyDescent="0.2">
      <c r="A3782" s="8"/>
      <c r="B3782" s="7"/>
      <c r="C3782" s="7"/>
      <c r="D3782" s="7"/>
      <c r="E3782" s="7"/>
      <c r="F3782" s="7"/>
      <c r="G3782" s="7"/>
      <c r="H3782" s="7"/>
      <c r="I3782" s="10"/>
      <c r="J3782" s="25"/>
      <c r="K3782" s="250"/>
      <c r="L3782" s="31"/>
      <c r="M3782" s="9"/>
      <c r="N3782" s="11" t="s">
        <v>25</v>
      </c>
      <c r="O3782" s="39"/>
      <c r="P3782" s="47"/>
      <c r="Q3782" s="13"/>
      <c r="R3782" s="248">
        <f t="shared" si="580"/>
        <v>0</v>
      </c>
      <c r="S3782" s="248">
        <f t="shared" si="581"/>
        <v>0</v>
      </c>
      <c r="T3782" s="248">
        <f t="shared" si="582"/>
        <v>0</v>
      </c>
      <c r="U3782" s="248">
        <f t="shared" si="583"/>
        <v>0</v>
      </c>
      <c r="V3782" s="13"/>
      <c r="W3782" s="7"/>
      <c r="AT3782" s="130"/>
      <c r="BF3782" s="33">
        <f t="shared" si="589"/>
        <v>41242</v>
      </c>
      <c r="BG3782" s="34">
        <f t="shared" si="584"/>
        <v>82.88000000000001</v>
      </c>
      <c r="BH3782" s="32">
        <f t="shared" si="585"/>
        <v>1</v>
      </c>
      <c r="BI3782" s="32">
        <f t="shared" si="586"/>
        <v>0</v>
      </c>
      <c r="BJ3782" s="69">
        <f t="shared" si="587"/>
        <v>0</v>
      </c>
      <c r="BK3782" s="158" t="str">
        <f t="shared" si="588"/>
        <v/>
      </c>
    </row>
    <row r="3783" spans="1:63" ht="12" customHeight="1" x14ac:dyDescent="0.2">
      <c r="A3783" s="8"/>
      <c r="B3783" s="7"/>
      <c r="C3783" s="7"/>
      <c r="D3783" s="7"/>
      <c r="E3783" s="7"/>
      <c r="F3783" s="7"/>
      <c r="G3783" s="7"/>
      <c r="H3783" s="7"/>
      <c r="I3783" s="10"/>
      <c r="J3783" s="25"/>
      <c r="K3783" s="250"/>
      <c r="L3783" s="31"/>
      <c r="M3783" s="9"/>
      <c r="N3783" s="11" t="s">
        <v>25</v>
      </c>
      <c r="O3783" s="39"/>
      <c r="P3783" s="47"/>
      <c r="Q3783" s="13"/>
      <c r="R3783" s="248">
        <f t="shared" si="580"/>
        <v>0</v>
      </c>
      <c r="S3783" s="248">
        <f t="shared" si="581"/>
        <v>0</v>
      </c>
      <c r="T3783" s="248">
        <f t="shared" si="582"/>
        <v>0</v>
      </c>
      <c r="U3783" s="248">
        <f t="shared" si="583"/>
        <v>0</v>
      </c>
      <c r="V3783" s="13"/>
      <c r="W3783" s="7"/>
      <c r="AT3783" s="130"/>
      <c r="BF3783" s="33">
        <f t="shared" si="589"/>
        <v>41242</v>
      </c>
      <c r="BG3783" s="34">
        <f t="shared" si="584"/>
        <v>82.88000000000001</v>
      </c>
      <c r="BH3783" s="32">
        <f t="shared" si="585"/>
        <v>1</v>
      </c>
      <c r="BI3783" s="32">
        <f t="shared" si="586"/>
        <v>0</v>
      </c>
      <c r="BJ3783" s="69">
        <f t="shared" si="587"/>
        <v>0</v>
      </c>
      <c r="BK3783" s="158" t="str">
        <f t="shared" si="588"/>
        <v/>
      </c>
    </row>
    <row r="3784" spans="1:63" ht="12" customHeight="1" x14ac:dyDescent="0.2">
      <c r="A3784" s="8"/>
      <c r="B3784" s="7"/>
      <c r="C3784" s="7"/>
      <c r="D3784" s="7"/>
      <c r="E3784" s="7"/>
      <c r="F3784" s="7"/>
      <c r="G3784" s="7"/>
      <c r="H3784" s="7"/>
      <c r="I3784" s="10"/>
      <c r="J3784" s="25"/>
      <c r="K3784" s="250"/>
      <c r="L3784" s="31"/>
      <c r="M3784" s="9"/>
      <c r="N3784" s="11" t="s">
        <v>25</v>
      </c>
      <c r="O3784" s="39"/>
      <c r="P3784" s="47"/>
      <c r="Q3784" s="13"/>
      <c r="R3784" s="248">
        <f t="shared" si="580"/>
        <v>0</v>
      </c>
      <c r="S3784" s="248">
        <f t="shared" si="581"/>
        <v>0</v>
      </c>
      <c r="T3784" s="248">
        <f t="shared" si="582"/>
        <v>0</v>
      </c>
      <c r="U3784" s="248">
        <f t="shared" si="583"/>
        <v>0</v>
      </c>
      <c r="V3784" s="13"/>
      <c r="W3784" s="7"/>
      <c r="AT3784" s="130"/>
      <c r="BF3784" s="33">
        <f t="shared" si="589"/>
        <v>41242</v>
      </c>
      <c r="BG3784" s="34">
        <f t="shared" si="584"/>
        <v>82.88000000000001</v>
      </c>
      <c r="BH3784" s="32">
        <f t="shared" si="585"/>
        <v>1</v>
      </c>
      <c r="BI3784" s="32">
        <f t="shared" si="586"/>
        <v>0</v>
      </c>
      <c r="BJ3784" s="69">
        <f t="shared" si="587"/>
        <v>0</v>
      </c>
      <c r="BK3784" s="158" t="str">
        <f t="shared" si="588"/>
        <v/>
      </c>
    </row>
    <row r="3785" spans="1:63" ht="12" customHeight="1" x14ac:dyDescent="0.2">
      <c r="A3785" s="8"/>
      <c r="B3785" s="7"/>
      <c r="C3785" s="7"/>
      <c r="D3785" s="7"/>
      <c r="E3785" s="7"/>
      <c r="F3785" s="7"/>
      <c r="G3785" s="7"/>
      <c r="H3785" s="7"/>
      <c r="I3785" s="10"/>
      <c r="J3785" s="25"/>
      <c r="K3785" s="250"/>
      <c r="L3785" s="31"/>
      <c r="M3785" s="9"/>
      <c r="N3785" s="11" t="s">
        <v>25</v>
      </c>
      <c r="O3785" s="39"/>
      <c r="P3785" s="47"/>
      <c r="Q3785" s="13"/>
      <c r="R3785" s="248">
        <f t="shared" si="580"/>
        <v>0</v>
      </c>
      <c r="S3785" s="248">
        <f t="shared" si="581"/>
        <v>0</v>
      </c>
      <c r="T3785" s="248">
        <f t="shared" si="582"/>
        <v>0</v>
      </c>
      <c r="U3785" s="248">
        <f t="shared" si="583"/>
        <v>0</v>
      </c>
      <c r="V3785" s="13"/>
      <c r="W3785" s="7"/>
      <c r="AT3785" s="130"/>
      <c r="BF3785" s="33">
        <f t="shared" si="589"/>
        <v>41242</v>
      </c>
      <c r="BG3785" s="34">
        <f t="shared" si="584"/>
        <v>82.88000000000001</v>
      </c>
      <c r="BH3785" s="32">
        <f t="shared" si="585"/>
        <v>1</v>
      </c>
      <c r="BI3785" s="32">
        <f t="shared" si="586"/>
        <v>0</v>
      </c>
      <c r="BJ3785" s="69">
        <f t="shared" si="587"/>
        <v>0</v>
      </c>
      <c r="BK3785" s="158" t="str">
        <f t="shared" si="588"/>
        <v/>
      </c>
    </row>
    <row r="3786" spans="1:63" ht="12" customHeight="1" x14ac:dyDescent="0.2">
      <c r="A3786" s="8"/>
      <c r="B3786" s="7"/>
      <c r="C3786" s="7"/>
      <c r="D3786" s="7"/>
      <c r="E3786" s="7"/>
      <c r="F3786" s="7"/>
      <c r="G3786" s="7"/>
      <c r="H3786" s="7"/>
      <c r="I3786" s="10"/>
      <c r="J3786" s="25"/>
      <c r="K3786" s="250"/>
      <c r="L3786" s="31"/>
      <c r="M3786" s="9"/>
      <c r="N3786" s="11" t="s">
        <v>25</v>
      </c>
      <c r="O3786" s="39"/>
      <c r="P3786" s="47"/>
      <c r="Q3786" s="13"/>
      <c r="R3786" s="248">
        <f t="shared" si="580"/>
        <v>0</v>
      </c>
      <c r="S3786" s="248">
        <f t="shared" si="581"/>
        <v>0</v>
      </c>
      <c r="T3786" s="248">
        <f t="shared" si="582"/>
        <v>0</v>
      </c>
      <c r="U3786" s="248">
        <f t="shared" si="583"/>
        <v>0</v>
      </c>
      <c r="V3786" s="13"/>
      <c r="W3786" s="7"/>
      <c r="AT3786" s="130"/>
      <c r="BF3786" s="33">
        <f t="shared" si="589"/>
        <v>41242</v>
      </c>
      <c r="BG3786" s="34">
        <f t="shared" si="584"/>
        <v>82.88000000000001</v>
      </c>
      <c r="BH3786" s="32">
        <f t="shared" si="585"/>
        <v>1</v>
      </c>
      <c r="BI3786" s="32">
        <f t="shared" si="586"/>
        <v>0</v>
      </c>
      <c r="BJ3786" s="69">
        <f t="shared" si="587"/>
        <v>0</v>
      </c>
      <c r="BK3786" s="158" t="str">
        <f t="shared" si="588"/>
        <v/>
      </c>
    </row>
    <row r="3787" spans="1:63" ht="12" customHeight="1" x14ac:dyDescent="0.2">
      <c r="A3787" s="8"/>
      <c r="B3787" s="7"/>
      <c r="C3787" s="7"/>
      <c r="D3787" s="7"/>
      <c r="E3787" s="7"/>
      <c r="F3787" s="7"/>
      <c r="G3787" s="7"/>
      <c r="H3787" s="7"/>
      <c r="I3787" s="10"/>
      <c r="J3787" s="25"/>
      <c r="K3787" s="250"/>
      <c r="L3787" s="31"/>
      <c r="M3787" s="9"/>
      <c r="N3787" s="11" t="s">
        <v>25</v>
      </c>
      <c r="O3787" s="39"/>
      <c r="P3787" s="47"/>
      <c r="Q3787" s="13"/>
      <c r="R3787" s="248">
        <f t="shared" ref="R3787:R3850" si="590">IF(N3787&lt;&gt;"M",ROUND(IF(M3787&lt;&gt;"Y",IF(P3787&lt;&gt;"Y",K3787,K3787*(BH3787-1)),0),ROUNDING),"")</f>
        <v>0</v>
      </c>
      <c r="S3787" s="248">
        <f t="shared" ref="S3787:S3850" si="591">IF(N3787&lt;&gt;"M",ROUND(IF(O3787&gt;0,IF(M3787="Y",BI3787*(1-O3787),IF(BI3787&gt;R3787,R3787 + (BI3787 - R3787)*(1-O3787),BI3787)),BI3787),ROUNDING),"")</f>
        <v>0</v>
      </c>
      <c r="T3787" s="248">
        <f t="shared" ref="T3787:T3850" si="592">IF(N3787&lt;&gt;"M",ROUND(IF(O3787&gt;0,IF(M3787="Y",BJ3787*(1-O3787),IF(BJ3787&gt;R3787,R3787 + (BJ3787 - R3787)*(1-O3787),BJ3787)),BJ3787),ROUNDING),"")</f>
        <v>0</v>
      </c>
      <c r="U3787" s="248">
        <f t="shared" ref="U3787:U3850" si="593">IF(N3787&lt;&gt;"M",ROUND(IF(OR(N3787="P",N3787=""),0,IF(OR(M3787="N",M3787=""),T3787-R3787,T3787)),ROUNDING),"")</f>
        <v>0</v>
      </c>
      <c r="V3787" s="13"/>
      <c r="W3787" s="7"/>
      <c r="AT3787" s="130"/>
      <c r="BF3787" s="33">
        <f t="shared" si="589"/>
        <v>41242</v>
      </c>
      <c r="BG3787" s="34">
        <f t="shared" ref="BG3787:BG3850" si="594">IF(N3787&lt;&gt;"M",BG3786+U3787,BG3786)</f>
        <v>82.88000000000001</v>
      </c>
      <c r="BH3787" s="32">
        <f t="shared" ref="BH3787:BH3850" si="595">IF(L3787&lt;&gt;"",IF(ODDS_TYPE=1,L3787,IF(ODDS_TYPE=2,IF(L3787&gt;0,1+L3787/100,IF(L3787&lt;0,1-100/L3787,1)),IF(ODDS_TYPE=3,1+L3787,IF(ODDS_TYPE=4,1+L3787,IF(ODDS_TYPE=5,IF(L3787&gt;0,1+L3787,1-1/L3787),IF(ODDS_TYPE=6,IF(L3787&gt;=0,L3787+1,1-1/L3787),1)))))),1)</f>
        <v>1</v>
      </c>
      <c r="BI3787" s="32">
        <f t="shared" ref="BI3787:BI3850" si="596">IF(P3787&lt;&gt;"Y",IF(M3787&lt;&gt;"Y",K3787*BH3787,K3787*BH3787 - K3787),IF(M3787&lt;&gt;"Y",K3787*BH3787,K3787))</f>
        <v>0</v>
      </c>
      <c r="BJ3787" s="69">
        <f t="shared" ref="BJ3787:BJ3850" si="597">IF(P3787&lt;&gt;"Y",
IF(M3787&lt;&gt;"Y",
IF(N3787="Y",K3787*BH3787,IF(N3787="P",0,IF(OR(N3787="R",N3787="PU"),K3787,IF(N3787="H",K3787*BH3787*0.5,IF(N3787="HW",K3787*0.5*(1 + BH3787),IF(N3787="HL",K3787*0.5,0)))))),
IF(N3787="Y",K3787*BH3787 - K3787,IF(N3787="P",0,IF(OR(N3787="R",N3787="PU"),0,IF(N3787="H",IF(BH3787&gt;2,0.5*K3787*BH3787 - K3787,0),IF(N3787="HW",K3787*0.5*(1 + BH3787) - K3787,IF(N3787="HL",0,0))))))),
IF(M3787&lt;&gt;"Y",
IF(N3787="Y",K3787*BH3787,IF(N3787="P",0,IF(OR(N3787="R",N3787="PU"),K3787*(BH3787-1),IF(N3787="H",K3787*BH3787*0.5,IF(N3787="HW",K3787*(BH3787-1)*0.5,IF(N3787="HL",K3787*BH3787 - K3787*0.5,0)))))),
IF(N3787="Y",K3787,IF(N3787="P",0,IF(OR(N3787="R",N3787="PU"),0,IF(N3787="H",IF(BH3787&lt;2,K3787*BH3787*0.5 - K3787*(BH3787-1),0),IF(N3787="HW",0,IF(N3787="HL",K3787*0.5,0)))))))
)</f>
        <v>0</v>
      </c>
      <c r="BK3787" s="158" t="str">
        <f t="shared" ref="BK3787:BK3850" si="598">IF(FILT_M=1,IF(LEN(C3787)&gt;0,C3787,""),IF(FILT_M=2,IF(LEN(E3787)&gt;0,E3787,""),IF(FILT_M=3,IF(LEN(F3787)&gt;0,F3787,""),IF(FILT_M=4,IF(LEN(G3787)&gt;0,G3787,""),""))))</f>
        <v/>
      </c>
    </row>
    <row r="3788" spans="1:63" ht="12" customHeight="1" x14ac:dyDescent="0.2">
      <c r="A3788" s="8"/>
      <c r="B3788" s="7"/>
      <c r="C3788" s="7"/>
      <c r="D3788" s="7"/>
      <c r="E3788" s="7"/>
      <c r="F3788" s="7"/>
      <c r="G3788" s="7"/>
      <c r="H3788" s="7"/>
      <c r="I3788" s="10"/>
      <c r="J3788" s="25"/>
      <c r="K3788" s="250"/>
      <c r="L3788" s="31"/>
      <c r="M3788" s="9"/>
      <c r="N3788" s="11" t="s">
        <v>25</v>
      </c>
      <c r="O3788" s="39"/>
      <c r="P3788" s="47"/>
      <c r="Q3788" s="13"/>
      <c r="R3788" s="248">
        <f t="shared" si="590"/>
        <v>0</v>
      </c>
      <c r="S3788" s="248">
        <f t="shared" si="591"/>
        <v>0</v>
      </c>
      <c r="T3788" s="248">
        <f t="shared" si="592"/>
        <v>0</v>
      </c>
      <c r="U3788" s="248">
        <f t="shared" si="593"/>
        <v>0</v>
      </c>
      <c r="V3788" s="13"/>
      <c r="W3788" s="7"/>
      <c r="AT3788" s="130"/>
      <c r="BF3788" s="33">
        <f t="shared" ref="BF3788:BF3851" si="599">IF(A3788&gt;2,A3788,BF3787)</f>
        <v>41242</v>
      </c>
      <c r="BG3788" s="34">
        <f t="shared" si="594"/>
        <v>82.88000000000001</v>
      </c>
      <c r="BH3788" s="32">
        <f t="shared" si="595"/>
        <v>1</v>
      </c>
      <c r="BI3788" s="32">
        <f t="shared" si="596"/>
        <v>0</v>
      </c>
      <c r="BJ3788" s="69">
        <f t="shared" si="597"/>
        <v>0</v>
      </c>
      <c r="BK3788" s="158" t="str">
        <f t="shared" si="598"/>
        <v/>
      </c>
    </row>
    <row r="3789" spans="1:63" ht="12" customHeight="1" x14ac:dyDescent="0.2">
      <c r="A3789" s="8"/>
      <c r="B3789" s="7"/>
      <c r="C3789" s="7"/>
      <c r="D3789" s="7"/>
      <c r="E3789" s="7"/>
      <c r="F3789" s="7"/>
      <c r="G3789" s="7"/>
      <c r="H3789" s="7"/>
      <c r="I3789" s="10"/>
      <c r="J3789" s="25"/>
      <c r="K3789" s="250"/>
      <c r="L3789" s="31"/>
      <c r="M3789" s="9"/>
      <c r="N3789" s="11" t="s">
        <v>25</v>
      </c>
      <c r="O3789" s="39"/>
      <c r="P3789" s="47"/>
      <c r="Q3789" s="13"/>
      <c r="R3789" s="248">
        <f t="shared" si="590"/>
        <v>0</v>
      </c>
      <c r="S3789" s="248">
        <f t="shared" si="591"/>
        <v>0</v>
      </c>
      <c r="T3789" s="248">
        <f t="shared" si="592"/>
        <v>0</v>
      </c>
      <c r="U3789" s="248">
        <f t="shared" si="593"/>
        <v>0</v>
      </c>
      <c r="V3789" s="13"/>
      <c r="W3789" s="7"/>
      <c r="AT3789" s="130"/>
      <c r="BF3789" s="33">
        <f t="shared" si="599"/>
        <v>41242</v>
      </c>
      <c r="BG3789" s="34">
        <f t="shared" si="594"/>
        <v>82.88000000000001</v>
      </c>
      <c r="BH3789" s="32">
        <f t="shared" si="595"/>
        <v>1</v>
      </c>
      <c r="BI3789" s="32">
        <f t="shared" si="596"/>
        <v>0</v>
      </c>
      <c r="BJ3789" s="69">
        <f t="shared" si="597"/>
        <v>0</v>
      </c>
      <c r="BK3789" s="158" t="str">
        <f t="shared" si="598"/>
        <v/>
      </c>
    </row>
    <row r="3790" spans="1:63" ht="12" customHeight="1" x14ac:dyDescent="0.2">
      <c r="A3790" s="8"/>
      <c r="B3790" s="7"/>
      <c r="C3790" s="7"/>
      <c r="D3790" s="7"/>
      <c r="E3790" s="7"/>
      <c r="F3790" s="7"/>
      <c r="G3790" s="7"/>
      <c r="H3790" s="7"/>
      <c r="I3790" s="10"/>
      <c r="J3790" s="25"/>
      <c r="K3790" s="250"/>
      <c r="L3790" s="31"/>
      <c r="M3790" s="9"/>
      <c r="N3790" s="11" t="s">
        <v>25</v>
      </c>
      <c r="O3790" s="39"/>
      <c r="P3790" s="47"/>
      <c r="Q3790" s="13"/>
      <c r="R3790" s="248">
        <f t="shared" si="590"/>
        <v>0</v>
      </c>
      <c r="S3790" s="248">
        <f t="shared" si="591"/>
        <v>0</v>
      </c>
      <c r="T3790" s="248">
        <f t="shared" si="592"/>
        <v>0</v>
      </c>
      <c r="U3790" s="248">
        <f t="shared" si="593"/>
        <v>0</v>
      </c>
      <c r="V3790" s="13"/>
      <c r="W3790" s="7"/>
      <c r="AT3790" s="130"/>
      <c r="BF3790" s="33">
        <f t="shared" si="599"/>
        <v>41242</v>
      </c>
      <c r="BG3790" s="34">
        <f t="shared" si="594"/>
        <v>82.88000000000001</v>
      </c>
      <c r="BH3790" s="32">
        <f t="shared" si="595"/>
        <v>1</v>
      </c>
      <c r="BI3790" s="32">
        <f t="shared" si="596"/>
        <v>0</v>
      </c>
      <c r="BJ3790" s="69">
        <f t="shared" si="597"/>
        <v>0</v>
      </c>
      <c r="BK3790" s="158" t="str">
        <f t="shared" si="598"/>
        <v/>
      </c>
    </row>
    <row r="3791" spans="1:63" ht="12" customHeight="1" x14ac:dyDescent="0.2">
      <c r="A3791" s="8"/>
      <c r="B3791" s="7"/>
      <c r="C3791" s="7"/>
      <c r="D3791" s="7"/>
      <c r="E3791" s="7"/>
      <c r="F3791" s="7"/>
      <c r="G3791" s="7"/>
      <c r="H3791" s="7"/>
      <c r="I3791" s="10"/>
      <c r="J3791" s="25"/>
      <c r="K3791" s="250"/>
      <c r="L3791" s="31"/>
      <c r="M3791" s="9"/>
      <c r="N3791" s="11" t="s">
        <v>25</v>
      </c>
      <c r="O3791" s="39"/>
      <c r="P3791" s="47"/>
      <c r="Q3791" s="13"/>
      <c r="R3791" s="248">
        <f t="shared" si="590"/>
        <v>0</v>
      </c>
      <c r="S3791" s="248">
        <f t="shared" si="591"/>
        <v>0</v>
      </c>
      <c r="T3791" s="248">
        <f t="shared" si="592"/>
        <v>0</v>
      </c>
      <c r="U3791" s="248">
        <f t="shared" si="593"/>
        <v>0</v>
      </c>
      <c r="V3791" s="13"/>
      <c r="W3791" s="7"/>
      <c r="AT3791" s="130"/>
      <c r="BF3791" s="33">
        <f t="shared" si="599"/>
        <v>41242</v>
      </c>
      <c r="BG3791" s="34">
        <f t="shared" si="594"/>
        <v>82.88000000000001</v>
      </c>
      <c r="BH3791" s="32">
        <f t="shared" si="595"/>
        <v>1</v>
      </c>
      <c r="BI3791" s="32">
        <f t="shared" si="596"/>
        <v>0</v>
      </c>
      <c r="BJ3791" s="69">
        <f t="shared" si="597"/>
        <v>0</v>
      </c>
      <c r="BK3791" s="158" t="str">
        <f t="shared" si="598"/>
        <v/>
      </c>
    </row>
    <row r="3792" spans="1:63" ht="12" customHeight="1" x14ac:dyDescent="0.2">
      <c r="A3792" s="8"/>
      <c r="B3792" s="7"/>
      <c r="C3792" s="7"/>
      <c r="D3792" s="7"/>
      <c r="E3792" s="7"/>
      <c r="F3792" s="7"/>
      <c r="G3792" s="7"/>
      <c r="H3792" s="7"/>
      <c r="I3792" s="10"/>
      <c r="J3792" s="25"/>
      <c r="K3792" s="250"/>
      <c r="L3792" s="31"/>
      <c r="M3792" s="9"/>
      <c r="N3792" s="11" t="s">
        <v>25</v>
      </c>
      <c r="O3792" s="39"/>
      <c r="P3792" s="47"/>
      <c r="Q3792" s="13"/>
      <c r="R3792" s="248">
        <f t="shared" si="590"/>
        <v>0</v>
      </c>
      <c r="S3792" s="248">
        <f t="shared" si="591"/>
        <v>0</v>
      </c>
      <c r="T3792" s="248">
        <f t="shared" si="592"/>
        <v>0</v>
      </c>
      <c r="U3792" s="248">
        <f t="shared" si="593"/>
        <v>0</v>
      </c>
      <c r="V3792" s="13"/>
      <c r="W3792" s="7"/>
      <c r="AT3792" s="130"/>
      <c r="BF3792" s="33">
        <f t="shared" si="599"/>
        <v>41242</v>
      </c>
      <c r="BG3792" s="34">
        <f t="shared" si="594"/>
        <v>82.88000000000001</v>
      </c>
      <c r="BH3792" s="32">
        <f t="shared" si="595"/>
        <v>1</v>
      </c>
      <c r="BI3792" s="32">
        <f t="shared" si="596"/>
        <v>0</v>
      </c>
      <c r="BJ3792" s="69">
        <f t="shared" si="597"/>
        <v>0</v>
      </c>
      <c r="BK3792" s="158" t="str">
        <f t="shared" si="598"/>
        <v/>
      </c>
    </row>
    <row r="3793" spans="1:63" ht="12" customHeight="1" x14ac:dyDescent="0.2">
      <c r="A3793" s="8"/>
      <c r="B3793" s="7"/>
      <c r="C3793" s="7"/>
      <c r="D3793" s="7"/>
      <c r="E3793" s="7"/>
      <c r="F3793" s="7"/>
      <c r="G3793" s="7"/>
      <c r="H3793" s="7"/>
      <c r="I3793" s="10"/>
      <c r="J3793" s="25"/>
      <c r="K3793" s="250"/>
      <c r="L3793" s="31"/>
      <c r="M3793" s="9"/>
      <c r="N3793" s="11" t="s">
        <v>25</v>
      </c>
      <c r="O3793" s="39"/>
      <c r="P3793" s="47"/>
      <c r="Q3793" s="13"/>
      <c r="R3793" s="248">
        <f t="shared" si="590"/>
        <v>0</v>
      </c>
      <c r="S3793" s="248">
        <f t="shared" si="591"/>
        <v>0</v>
      </c>
      <c r="T3793" s="248">
        <f t="shared" si="592"/>
        <v>0</v>
      </c>
      <c r="U3793" s="248">
        <f t="shared" si="593"/>
        <v>0</v>
      </c>
      <c r="V3793" s="13"/>
      <c r="W3793" s="7"/>
      <c r="AT3793" s="130"/>
      <c r="BF3793" s="33">
        <f t="shared" si="599"/>
        <v>41242</v>
      </c>
      <c r="BG3793" s="34">
        <f t="shared" si="594"/>
        <v>82.88000000000001</v>
      </c>
      <c r="BH3793" s="32">
        <f t="shared" si="595"/>
        <v>1</v>
      </c>
      <c r="BI3793" s="32">
        <f t="shared" si="596"/>
        <v>0</v>
      </c>
      <c r="BJ3793" s="69">
        <f t="shared" si="597"/>
        <v>0</v>
      </c>
      <c r="BK3793" s="158" t="str">
        <f t="shared" si="598"/>
        <v/>
      </c>
    </row>
    <row r="3794" spans="1:63" ht="12" customHeight="1" x14ac:dyDescent="0.2">
      <c r="A3794" s="8"/>
      <c r="B3794" s="7"/>
      <c r="C3794" s="7"/>
      <c r="D3794" s="7"/>
      <c r="E3794" s="7"/>
      <c r="F3794" s="7"/>
      <c r="G3794" s="7"/>
      <c r="H3794" s="7"/>
      <c r="I3794" s="10"/>
      <c r="J3794" s="25"/>
      <c r="K3794" s="250"/>
      <c r="L3794" s="31"/>
      <c r="M3794" s="9"/>
      <c r="N3794" s="11" t="s">
        <v>25</v>
      </c>
      <c r="O3794" s="39"/>
      <c r="P3794" s="47"/>
      <c r="Q3794" s="13"/>
      <c r="R3794" s="248">
        <f t="shared" si="590"/>
        <v>0</v>
      </c>
      <c r="S3794" s="248">
        <f t="shared" si="591"/>
        <v>0</v>
      </c>
      <c r="T3794" s="248">
        <f t="shared" si="592"/>
        <v>0</v>
      </c>
      <c r="U3794" s="248">
        <f t="shared" si="593"/>
        <v>0</v>
      </c>
      <c r="V3794" s="13"/>
      <c r="W3794" s="7"/>
      <c r="AT3794" s="130"/>
      <c r="BF3794" s="33">
        <f t="shared" si="599"/>
        <v>41242</v>
      </c>
      <c r="BG3794" s="34">
        <f t="shared" si="594"/>
        <v>82.88000000000001</v>
      </c>
      <c r="BH3794" s="32">
        <f t="shared" si="595"/>
        <v>1</v>
      </c>
      <c r="BI3794" s="32">
        <f t="shared" si="596"/>
        <v>0</v>
      </c>
      <c r="BJ3794" s="69">
        <f t="shared" si="597"/>
        <v>0</v>
      </c>
      <c r="BK3794" s="158" t="str">
        <f t="shared" si="598"/>
        <v/>
      </c>
    </row>
    <row r="3795" spans="1:63" ht="12" customHeight="1" x14ac:dyDescent="0.2">
      <c r="A3795" s="8"/>
      <c r="B3795" s="7"/>
      <c r="C3795" s="7"/>
      <c r="D3795" s="7"/>
      <c r="E3795" s="7"/>
      <c r="F3795" s="7"/>
      <c r="G3795" s="7"/>
      <c r="H3795" s="7"/>
      <c r="I3795" s="10"/>
      <c r="J3795" s="25"/>
      <c r="K3795" s="250"/>
      <c r="L3795" s="31"/>
      <c r="M3795" s="9"/>
      <c r="N3795" s="11" t="s">
        <v>25</v>
      </c>
      <c r="O3795" s="39"/>
      <c r="P3795" s="47"/>
      <c r="Q3795" s="13"/>
      <c r="R3795" s="248">
        <f t="shared" si="590"/>
        <v>0</v>
      </c>
      <c r="S3795" s="248">
        <f t="shared" si="591"/>
        <v>0</v>
      </c>
      <c r="T3795" s="248">
        <f t="shared" si="592"/>
        <v>0</v>
      </c>
      <c r="U3795" s="248">
        <f t="shared" si="593"/>
        <v>0</v>
      </c>
      <c r="V3795" s="13"/>
      <c r="W3795" s="7"/>
      <c r="AT3795" s="130"/>
      <c r="BF3795" s="33">
        <f t="shared" si="599"/>
        <v>41242</v>
      </c>
      <c r="BG3795" s="34">
        <f t="shared" si="594"/>
        <v>82.88000000000001</v>
      </c>
      <c r="BH3795" s="32">
        <f t="shared" si="595"/>
        <v>1</v>
      </c>
      <c r="BI3795" s="32">
        <f t="shared" si="596"/>
        <v>0</v>
      </c>
      <c r="BJ3795" s="69">
        <f t="shared" si="597"/>
        <v>0</v>
      </c>
      <c r="BK3795" s="158" t="str">
        <f t="shared" si="598"/>
        <v/>
      </c>
    </row>
    <row r="3796" spans="1:63" ht="12" customHeight="1" x14ac:dyDescent="0.2">
      <c r="A3796" s="8"/>
      <c r="B3796" s="7"/>
      <c r="C3796" s="7"/>
      <c r="D3796" s="7"/>
      <c r="E3796" s="7"/>
      <c r="F3796" s="7"/>
      <c r="G3796" s="7"/>
      <c r="H3796" s="7"/>
      <c r="I3796" s="10"/>
      <c r="J3796" s="25"/>
      <c r="K3796" s="250"/>
      <c r="L3796" s="31"/>
      <c r="M3796" s="9"/>
      <c r="N3796" s="11" t="s">
        <v>25</v>
      </c>
      <c r="O3796" s="39"/>
      <c r="P3796" s="47"/>
      <c r="Q3796" s="13"/>
      <c r="R3796" s="248">
        <f t="shared" si="590"/>
        <v>0</v>
      </c>
      <c r="S3796" s="248">
        <f t="shared" si="591"/>
        <v>0</v>
      </c>
      <c r="T3796" s="248">
        <f t="shared" si="592"/>
        <v>0</v>
      </c>
      <c r="U3796" s="248">
        <f t="shared" si="593"/>
        <v>0</v>
      </c>
      <c r="V3796" s="13"/>
      <c r="W3796" s="7"/>
      <c r="AT3796" s="130"/>
      <c r="BF3796" s="33">
        <f t="shared" si="599"/>
        <v>41242</v>
      </c>
      <c r="BG3796" s="34">
        <f t="shared" si="594"/>
        <v>82.88000000000001</v>
      </c>
      <c r="BH3796" s="32">
        <f t="shared" si="595"/>
        <v>1</v>
      </c>
      <c r="BI3796" s="32">
        <f t="shared" si="596"/>
        <v>0</v>
      </c>
      <c r="BJ3796" s="69">
        <f t="shared" si="597"/>
        <v>0</v>
      </c>
      <c r="BK3796" s="158" t="str">
        <f t="shared" si="598"/>
        <v/>
      </c>
    </row>
    <row r="3797" spans="1:63" ht="12" customHeight="1" x14ac:dyDescent="0.2">
      <c r="A3797" s="8"/>
      <c r="B3797" s="7"/>
      <c r="C3797" s="7"/>
      <c r="D3797" s="7"/>
      <c r="E3797" s="7"/>
      <c r="F3797" s="7"/>
      <c r="G3797" s="7"/>
      <c r="H3797" s="7"/>
      <c r="I3797" s="10"/>
      <c r="J3797" s="25"/>
      <c r="K3797" s="250"/>
      <c r="L3797" s="31"/>
      <c r="M3797" s="9"/>
      <c r="N3797" s="11" t="s">
        <v>25</v>
      </c>
      <c r="O3797" s="39"/>
      <c r="P3797" s="47"/>
      <c r="Q3797" s="13"/>
      <c r="R3797" s="248">
        <f t="shared" si="590"/>
        <v>0</v>
      </c>
      <c r="S3797" s="248">
        <f t="shared" si="591"/>
        <v>0</v>
      </c>
      <c r="T3797" s="248">
        <f t="shared" si="592"/>
        <v>0</v>
      </c>
      <c r="U3797" s="248">
        <f t="shared" si="593"/>
        <v>0</v>
      </c>
      <c r="V3797" s="13"/>
      <c r="W3797" s="7"/>
      <c r="AT3797" s="130"/>
      <c r="BF3797" s="33">
        <f t="shared" si="599"/>
        <v>41242</v>
      </c>
      <c r="BG3797" s="34">
        <f t="shared" si="594"/>
        <v>82.88000000000001</v>
      </c>
      <c r="BH3797" s="32">
        <f t="shared" si="595"/>
        <v>1</v>
      </c>
      <c r="BI3797" s="32">
        <f t="shared" si="596"/>
        <v>0</v>
      </c>
      <c r="BJ3797" s="69">
        <f t="shared" si="597"/>
        <v>0</v>
      </c>
      <c r="BK3797" s="158" t="str">
        <f t="shared" si="598"/>
        <v/>
      </c>
    </row>
    <row r="3798" spans="1:63" ht="12" customHeight="1" x14ac:dyDescent="0.2">
      <c r="A3798" s="8"/>
      <c r="B3798" s="7"/>
      <c r="C3798" s="7"/>
      <c r="D3798" s="7"/>
      <c r="E3798" s="7"/>
      <c r="F3798" s="7"/>
      <c r="G3798" s="7"/>
      <c r="H3798" s="7"/>
      <c r="I3798" s="10"/>
      <c r="J3798" s="25"/>
      <c r="K3798" s="250"/>
      <c r="L3798" s="31"/>
      <c r="M3798" s="9"/>
      <c r="N3798" s="11" t="s">
        <v>25</v>
      </c>
      <c r="O3798" s="39"/>
      <c r="P3798" s="47"/>
      <c r="Q3798" s="13"/>
      <c r="R3798" s="248">
        <f t="shared" si="590"/>
        <v>0</v>
      </c>
      <c r="S3798" s="248">
        <f t="shared" si="591"/>
        <v>0</v>
      </c>
      <c r="T3798" s="248">
        <f t="shared" si="592"/>
        <v>0</v>
      </c>
      <c r="U3798" s="248">
        <f t="shared" si="593"/>
        <v>0</v>
      </c>
      <c r="V3798" s="13"/>
      <c r="W3798" s="7"/>
      <c r="AT3798" s="130"/>
      <c r="BF3798" s="33">
        <f t="shared" si="599"/>
        <v>41242</v>
      </c>
      <c r="BG3798" s="34">
        <f t="shared" si="594"/>
        <v>82.88000000000001</v>
      </c>
      <c r="BH3798" s="32">
        <f t="shared" si="595"/>
        <v>1</v>
      </c>
      <c r="BI3798" s="32">
        <f t="shared" si="596"/>
        <v>0</v>
      </c>
      <c r="BJ3798" s="69">
        <f t="shared" si="597"/>
        <v>0</v>
      </c>
      <c r="BK3798" s="158" t="str">
        <f t="shared" si="598"/>
        <v/>
      </c>
    </row>
    <row r="3799" spans="1:63" ht="12" customHeight="1" x14ac:dyDescent="0.2">
      <c r="A3799" s="8"/>
      <c r="B3799" s="7"/>
      <c r="C3799" s="7"/>
      <c r="D3799" s="7"/>
      <c r="E3799" s="7"/>
      <c r="F3799" s="7"/>
      <c r="G3799" s="7"/>
      <c r="H3799" s="7"/>
      <c r="I3799" s="10"/>
      <c r="J3799" s="25"/>
      <c r="K3799" s="250"/>
      <c r="L3799" s="31"/>
      <c r="M3799" s="9"/>
      <c r="N3799" s="11" t="s">
        <v>25</v>
      </c>
      <c r="O3799" s="39"/>
      <c r="P3799" s="47"/>
      <c r="Q3799" s="13"/>
      <c r="R3799" s="248">
        <f t="shared" si="590"/>
        <v>0</v>
      </c>
      <c r="S3799" s="248">
        <f t="shared" si="591"/>
        <v>0</v>
      </c>
      <c r="T3799" s="248">
        <f t="shared" si="592"/>
        <v>0</v>
      </c>
      <c r="U3799" s="248">
        <f t="shared" si="593"/>
        <v>0</v>
      </c>
      <c r="V3799" s="13"/>
      <c r="W3799" s="7"/>
      <c r="AT3799" s="130"/>
      <c r="BF3799" s="33">
        <f t="shared" si="599"/>
        <v>41242</v>
      </c>
      <c r="BG3799" s="34">
        <f t="shared" si="594"/>
        <v>82.88000000000001</v>
      </c>
      <c r="BH3799" s="32">
        <f t="shared" si="595"/>
        <v>1</v>
      </c>
      <c r="BI3799" s="32">
        <f t="shared" si="596"/>
        <v>0</v>
      </c>
      <c r="BJ3799" s="69">
        <f t="shared" si="597"/>
        <v>0</v>
      </c>
      <c r="BK3799" s="158" t="str">
        <f t="shared" si="598"/>
        <v/>
      </c>
    </row>
    <row r="3800" spans="1:63" ht="12" customHeight="1" x14ac:dyDescent="0.2">
      <c r="A3800" s="8"/>
      <c r="B3800" s="7"/>
      <c r="C3800" s="7"/>
      <c r="D3800" s="7"/>
      <c r="E3800" s="7"/>
      <c r="F3800" s="7"/>
      <c r="G3800" s="7"/>
      <c r="H3800" s="7"/>
      <c r="I3800" s="10"/>
      <c r="J3800" s="25"/>
      <c r="K3800" s="250"/>
      <c r="L3800" s="31"/>
      <c r="M3800" s="9"/>
      <c r="N3800" s="11" t="s">
        <v>25</v>
      </c>
      <c r="O3800" s="39"/>
      <c r="P3800" s="47"/>
      <c r="Q3800" s="13"/>
      <c r="R3800" s="248">
        <f t="shared" si="590"/>
        <v>0</v>
      </c>
      <c r="S3800" s="248">
        <f t="shared" si="591"/>
        <v>0</v>
      </c>
      <c r="T3800" s="248">
        <f t="shared" si="592"/>
        <v>0</v>
      </c>
      <c r="U3800" s="248">
        <f t="shared" si="593"/>
        <v>0</v>
      </c>
      <c r="V3800" s="13"/>
      <c r="W3800" s="7"/>
      <c r="AT3800" s="130"/>
      <c r="BF3800" s="33">
        <f t="shared" si="599"/>
        <v>41242</v>
      </c>
      <c r="BG3800" s="34">
        <f t="shared" si="594"/>
        <v>82.88000000000001</v>
      </c>
      <c r="BH3800" s="32">
        <f t="shared" si="595"/>
        <v>1</v>
      </c>
      <c r="BI3800" s="32">
        <f t="shared" si="596"/>
        <v>0</v>
      </c>
      <c r="BJ3800" s="69">
        <f t="shared" si="597"/>
        <v>0</v>
      </c>
      <c r="BK3800" s="158" t="str">
        <f t="shared" si="598"/>
        <v/>
      </c>
    </row>
    <row r="3801" spans="1:63" ht="12" customHeight="1" x14ac:dyDescent="0.2">
      <c r="A3801" s="8"/>
      <c r="B3801" s="7"/>
      <c r="C3801" s="7"/>
      <c r="D3801" s="7"/>
      <c r="E3801" s="7"/>
      <c r="F3801" s="7"/>
      <c r="G3801" s="7"/>
      <c r="H3801" s="7"/>
      <c r="I3801" s="10"/>
      <c r="J3801" s="25"/>
      <c r="K3801" s="250"/>
      <c r="L3801" s="31"/>
      <c r="M3801" s="9"/>
      <c r="N3801" s="11" t="s">
        <v>25</v>
      </c>
      <c r="O3801" s="39"/>
      <c r="P3801" s="47"/>
      <c r="Q3801" s="13"/>
      <c r="R3801" s="248">
        <f t="shared" si="590"/>
        <v>0</v>
      </c>
      <c r="S3801" s="248">
        <f t="shared" si="591"/>
        <v>0</v>
      </c>
      <c r="T3801" s="248">
        <f t="shared" si="592"/>
        <v>0</v>
      </c>
      <c r="U3801" s="248">
        <f t="shared" si="593"/>
        <v>0</v>
      </c>
      <c r="V3801" s="13"/>
      <c r="W3801" s="7"/>
      <c r="AT3801" s="130"/>
      <c r="BF3801" s="33">
        <f t="shared" si="599"/>
        <v>41242</v>
      </c>
      <c r="BG3801" s="34">
        <f t="shared" si="594"/>
        <v>82.88000000000001</v>
      </c>
      <c r="BH3801" s="32">
        <f t="shared" si="595"/>
        <v>1</v>
      </c>
      <c r="BI3801" s="32">
        <f t="shared" si="596"/>
        <v>0</v>
      </c>
      <c r="BJ3801" s="69">
        <f t="shared" si="597"/>
        <v>0</v>
      </c>
      <c r="BK3801" s="158" t="str">
        <f t="shared" si="598"/>
        <v/>
      </c>
    </row>
    <row r="3802" spans="1:63" ht="12" customHeight="1" x14ac:dyDescent="0.2">
      <c r="A3802" s="8"/>
      <c r="B3802" s="7"/>
      <c r="C3802" s="7"/>
      <c r="D3802" s="7"/>
      <c r="E3802" s="7"/>
      <c r="F3802" s="7"/>
      <c r="G3802" s="7"/>
      <c r="H3802" s="7"/>
      <c r="I3802" s="10"/>
      <c r="J3802" s="25"/>
      <c r="K3802" s="250"/>
      <c r="L3802" s="31"/>
      <c r="M3802" s="9"/>
      <c r="N3802" s="11" t="s">
        <v>25</v>
      </c>
      <c r="O3802" s="39"/>
      <c r="P3802" s="47"/>
      <c r="Q3802" s="13"/>
      <c r="R3802" s="248">
        <f t="shared" si="590"/>
        <v>0</v>
      </c>
      <c r="S3802" s="248">
        <f t="shared" si="591"/>
        <v>0</v>
      </c>
      <c r="T3802" s="248">
        <f t="shared" si="592"/>
        <v>0</v>
      </c>
      <c r="U3802" s="248">
        <f t="shared" si="593"/>
        <v>0</v>
      </c>
      <c r="V3802" s="13"/>
      <c r="W3802" s="7"/>
      <c r="AT3802" s="130"/>
      <c r="BF3802" s="33">
        <f t="shared" si="599"/>
        <v>41242</v>
      </c>
      <c r="BG3802" s="34">
        <f t="shared" si="594"/>
        <v>82.88000000000001</v>
      </c>
      <c r="BH3802" s="32">
        <f t="shared" si="595"/>
        <v>1</v>
      </c>
      <c r="BI3802" s="32">
        <f t="shared" si="596"/>
        <v>0</v>
      </c>
      <c r="BJ3802" s="69">
        <f t="shared" si="597"/>
        <v>0</v>
      </c>
      <c r="BK3802" s="158" t="str">
        <f t="shared" si="598"/>
        <v/>
      </c>
    </row>
    <row r="3803" spans="1:63" ht="12" customHeight="1" x14ac:dyDescent="0.2">
      <c r="A3803" s="8"/>
      <c r="B3803" s="7"/>
      <c r="C3803" s="7"/>
      <c r="D3803" s="7"/>
      <c r="E3803" s="7"/>
      <c r="F3803" s="7"/>
      <c r="G3803" s="7"/>
      <c r="H3803" s="7"/>
      <c r="I3803" s="10"/>
      <c r="J3803" s="25"/>
      <c r="K3803" s="250"/>
      <c r="L3803" s="31"/>
      <c r="M3803" s="9"/>
      <c r="N3803" s="11" t="s">
        <v>25</v>
      </c>
      <c r="O3803" s="39"/>
      <c r="P3803" s="47"/>
      <c r="Q3803" s="13"/>
      <c r="R3803" s="248">
        <f t="shared" si="590"/>
        <v>0</v>
      </c>
      <c r="S3803" s="248">
        <f t="shared" si="591"/>
        <v>0</v>
      </c>
      <c r="T3803" s="248">
        <f t="shared" si="592"/>
        <v>0</v>
      </c>
      <c r="U3803" s="248">
        <f t="shared" si="593"/>
        <v>0</v>
      </c>
      <c r="V3803" s="13"/>
      <c r="W3803" s="7"/>
      <c r="AT3803" s="130"/>
      <c r="BF3803" s="33">
        <f t="shared" si="599"/>
        <v>41242</v>
      </c>
      <c r="BG3803" s="34">
        <f t="shared" si="594"/>
        <v>82.88000000000001</v>
      </c>
      <c r="BH3803" s="32">
        <f t="shared" si="595"/>
        <v>1</v>
      </c>
      <c r="BI3803" s="32">
        <f t="shared" si="596"/>
        <v>0</v>
      </c>
      <c r="BJ3803" s="69">
        <f t="shared" si="597"/>
        <v>0</v>
      </c>
      <c r="BK3803" s="158" t="str">
        <f t="shared" si="598"/>
        <v/>
      </c>
    </row>
    <row r="3804" spans="1:63" ht="12" customHeight="1" x14ac:dyDescent="0.2">
      <c r="A3804" s="8"/>
      <c r="B3804" s="7"/>
      <c r="C3804" s="7"/>
      <c r="D3804" s="7"/>
      <c r="E3804" s="7"/>
      <c r="F3804" s="7"/>
      <c r="G3804" s="7"/>
      <c r="H3804" s="7"/>
      <c r="I3804" s="10"/>
      <c r="J3804" s="25"/>
      <c r="K3804" s="250"/>
      <c r="L3804" s="31"/>
      <c r="M3804" s="9"/>
      <c r="N3804" s="11" t="s">
        <v>25</v>
      </c>
      <c r="O3804" s="39"/>
      <c r="P3804" s="47"/>
      <c r="Q3804" s="13"/>
      <c r="R3804" s="248">
        <f t="shared" si="590"/>
        <v>0</v>
      </c>
      <c r="S3804" s="248">
        <f t="shared" si="591"/>
        <v>0</v>
      </c>
      <c r="T3804" s="248">
        <f t="shared" si="592"/>
        <v>0</v>
      </c>
      <c r="U3804" s="248">
        <f t="shared" si="593"/>
        <v>0</v>
      </c>
      <c r="V3804" s="13"/>
      <c r="W3804" s="7"/>
      <c r="AT3804" s="130"/>
      <c r="BF3804" s="33">
        <f t="shared" si="599"/>
        <v>41242</v>
      </c>
      <c r="BG3804" s="34">
        <f t="shared" si="594"/>
        <v>82.88000000000001</v>
      </c>
      <c r="BH3804" s="32">
        <f t="shared" si="595"/>
        <v>1</v>
      </c>
      <c r="BI3804" s="32">
        <f t="shared" si="596"/>
        <v>0</v>
      </c>
      <c r="BJ3804" s="69">
        <f t="shared" si="597"/>
        <v>0</v>
      </c>
      <c r="BK3804" s="158" t="str">
        <f t="shared" si="598"/>
        <v/>
      </c>
    </row>
    <row r="3805" spans="1:63" ht="12" customHeight="1" x14ac:dyDescent="0.2">
      <c r="A3805" s="8"/>
      <c r="B3805" s="7"/>
      <c r="C3805" s="7"/>
      <c r="D3805" s="7"/>
      <c r="E3805" s="7"/>
      <c r="F3805" s="7"/>
      <c r="G3805" s="7"/>
      <c r="H3805" s="7"/>
      <c r="I3805" s="10"/>
      <c r="J3805" s="25"/>
      <c r="K3805" s="250"/>
      <c r="L3805" s="31"/>
      <c r="M3805" s="9"/>
      <c r="N3805" s="11" t="s">
        <v>25</v>
      </c>
      <c r="O3805" s="39"/>
      <c r="P3805" s="47"/>
      <c r="Q3805" s="13"/>
      <c r="R3805" s="248">
        <f t="shared" si="590"/>
        <v>0</v>
      </c>
      <c r="S3805" s="248">
        <f t="shared" si="591"/>
        <v>0</v>
      </c>
      <c r="T3805" s="248">
        <f t="shared" si="592"/>
        <v>0</v>
      </c>
      <c r="U3805" s="248">
        <f t="shared" si="593"/>
        <v>0</v>
      </c>
      <c r="V3805" s="13"/>
      <c r="W3805" s="7"/>
      <c r="AT3805" s="130"/>
      <c r="BF3805" s="33">
        <f t="shared" si="599"/>
        <v>41242</v>
      </c>
      <c r="BG3805" s="34">
        <f t="shared" si="594"/>
        <v>82.88000000000001</v>
      </c>
      <c r="BH3805" s="32">
        <f t="shared" si="595"/>
        <v>1</v>
      </c>
      <c r="BI3805" s="32">
        <f t="shared" si="596"/>
        <v>0</v>
      </c>
      <c r="BJ3805" s="69">
        <f t="shared" si="597"/>
        <v>0</v>
      </c>
      <c r="BK3805" s="158" t="str">
        <f t="shared" si="598"/>
        <v/>
      </c>
    </row>
    <row r="3806" spans="1:63" ht="12" customHeight="1" x14ac:dyDescent="0.2">
      <c r="A3806" s="8"/>
      <c r="B3806" s="7"/>
      <c r="C3806" s="7"/>
      <c r="D3806" s="7"/>
      <c r="E3806" s="7"/>
      <c r="F3806" s="7"/>
      <c r="G3806" s="7"/>
      <c r="H3806" s="7"/>
      <c r="I3806" s="10"/>
      <c r="J3806" s="25"/>
      <c r="K3806" s="250"/>
      <c r="L3806" s="31"/>
      <c r="M3806" s="9"/>
      <c r="N3806" s="11" t="s">
        <v>25</v>
      </c>
      <c r="O3806" s="39"/>
      <c r="P3806" s="47"/>
      <c r="Q3806" s="13"/>
      <c r="R3806" s="248">
        <f t="shared" si="590"/>
        <v>0</v>
      </c>
      <c r="S3806" s="248">
        <f t="shared" si="591"/>
        <v>0</v>
      </c>
      <c r="T3806" s="248">
        <f t="shared" si="592"/>
        <v>0</v>
      </c>
      <c r="U3806" s="248">
        <f t="shared" si="593"/>
        <v>0</v>
      </c>
      <c r="V3806" s="13"/>
      <c r="W3806" s="7"/>
      <c r="AT3806" s="130"/>
      <c r="BF3806" s="33">
        <f t="shared" si="599"/>
        <v>41242</v>
      </c>
      <c r="BG3806" s="34">
        <f t="shared" si="594"/>
        <v>82.88000000000001</v>
      </c>
      <c r="BH3806" s="32">
        <f t="shared" si="595"/>
        <v>1</v>
      </c>
      <c r="BI3806" s="32">
        <f t="shared" si="596"/>
        <v>0</v>
      </c>
      <c r="BJ3806" s="69">
        <f t="shared" si="597"/>
        <v>0</v>
      </c>
      <c r="BK3806" s="158" t="str">
        <f t="shared" si="598"/>
        <v/>
      </c>
    </row>
    <row r="3807" spans="1:63" ht="12" customHeight="1" x14ac:dyDescent="0.2">
      <c r="A3807" s="8"/>
      <c r="B3807" s="7"/>
      <c r="C3807" s="7"/>
      <c r="D3807" s="7"/>
      <c r="E3807" s="7"/>
      <c r="F3807" s="7"/>
      <c r="G3807" s="7"/>
      <c r="H3807" s="7"/>
      <c r="I3807" s="10"/>
      <c r="J3807" s="25"/>
      <c r="K3807" s="250"/>
      <c r="L3807" s="31"/>
      <c r="M3807" s="9"/>
      <c r="N3807" s="11" t="s">
        <v>25</v>
      </c>
      <c r="O3807" s="39"/>
      <c r="P3807" s="47"/>
      <c r="Q3807" s="13"/>
      <c r="R3807" s="248">
        <f t="shared" si="590"/>
        <v>0</v>
      </c>
      <c r="S3807" s="248">
        <f t="shared" si="591"/>
        <v>0</v>
      </c>
      <c r="T3807" s="248">
        <f t="shared" si="592"/>
        <v>0</v>
      </c>
      <c r="U3807" s="248">
        <f t="shared" si="593"/>
        <v>0</v>
      </c>
      <c r="V3807" s="13"/>
      <c r="W3807" s="7"/>
      <c r="AT3807" s="130"/>
      <c r="BF3807" s="33">
        <f t="shared" si="599"/>
        <v>41242</v>
      </c>
      <c r="BG3807" s="34">
        <f t="shared" si="594"/>
        <v>82.88000000000001</v>
      </c>
      <c r="BH3807" s="32">
        <f t="shared" si="595"/>
        <v>1</v>
      </c>
      <c r="BI3807" s="32">
        <f t="shared" si="596"/>
        <v>0</v>
      </c>
      <c r="BJ3807" s="69">
        <f t="shared" si="597"/>
        <v>0</v>
      </c>
      <c r="BK3807" s="158" t="str">
        <f t="shared" si="598"/>
        <v/>
      </c>
    </row>
    <row r="3808" spans="1:63" ht="12" customHeight="1" x14ac:dyDescent="0.2">
      <c r="A3808" s="8"/>
      <c r="B3808" s="7"/>
      <c r="C3808" s="7"/>
      <c r="D3808" s="7"/>
      <c r="E3808" s="7"/>
      <c r="F3808" s="7"/>
      <c r="G3808" s="7"/>
      <c r="H3808" s="7"/>
      <c r="I3808" s="10"/>
      <c r="J3808" s="25"/>
      <c r="K3808" s="250"/>
      <c r="L3808" s="31"/>
      <c r="M3808" s="9"/>
      <c r="N3808" s="11" t="s">
        <v>25</v>
      </c>
      <c r="O3808" s="39"/>
      <c r="P3808" s="47"/>
      <c r="Q3808" s="13"/>
      <c r="R3808" s="248">
        <f t="shared" si="590"/>
        <v>0</v>
      </c>
      <c r="S3808" s="248">
        <f t="shared" si="591"/>
        <v>0</v>
      </c>
      <c r="T3808" s="248">
        <f t="shared" si="592"/>
        <v>0</v>
      </c>
      <c r="U3808" s="248">
        <f t="shared" si="593"/>
        <v>0</v>
      </c>
      <c r="V3808" s="13"/>
      <c r="W3808" s="7"/>
      <c r="AT3808" s="130"/>
      <c r="BF3808" s="33">
        <f t="shared" si="599"/>
        <v>41242</v>
      </c>
      <c r="BG3808" s="34">
        <f t="shared" si="594"/>
        <v>82.88000000000001</v>
      </c>
      <c r="BH3808" s="32">
        <f t="shared" si="595"/>
        <v>1</v>
      </c>
      <c r="BI3808" s="32">
        <f t="shared" si="596"/>
        <v>0</v>
      </c>
      <c r="BJ3808" s="69">
        <f t="shared" si="597"/>
        <v>0</v>
      </c>
      <c r="BK3808" s="158" t="str">
        <f t="shared" si="598"/>
        <v/>
      </c>
    </row>
    <row r="3809" spans="1:63" ht="12" customHeight="1" x14ac:dyDescent="0.2">
      <c r="A3809" s="8"/>
      <c r="B3809" s="7"/>
      <c r="C3809" s="7"/>
      <c r="D3809" s="7"/>
      <c r="E3809" s="7"/>
      <c r="F3809" s="7"/>
      <c r="G3809" s="7"/>
      <c r="H3809" s="7"/>
      <c r="I3809" s="10"/>
      <c r="J3809" s="25"/>
      <c r="K3809" s="250"/>
      <c r="L3809" s="31"/>
      <c r="M3809" s="9"/>
      <c r="N3809" s="11" t="s">
        <v>25</v>
      </c>
      <c r="O3809" s="39"/>
      <c r="P3809" s="47"/>
      <c r="Q3809" s="13"/>
      <c r="R3809" s="248">
        <f t="shared" si="590"/>
        <v>0</v>
      </c>
      <c r="S3809" s="248">
        <f t="shared" si="591"/>
        <v>0</v>
      </c>
      <c r="T3809" s="248">
        <f t="shared" si="592"/>
        <v>0</v>
      </c>
      <c r="U3809" s="248">
        <f t="shared" si="593"/>
        <v>0</v>
      </c>
      <c r="V3809" s="13"/>
      <c r="W3809" s="7"/>
      <c r="AT3809" s="130"/>
      <c r="BF3809" s="33">
        <f t="shared" si="599"/>
        <v>41242</v>
      </c>
      <c r="BG3809" s="34">
        <f t="shared" si="594"/>
        <v>82.88000000000001</v>
      </c>
      <c r="BH3809" s="32">
        <f t="shared" si="595"/>
        <v>1</v>
      </c>
      <c r="BI3809" s="32">
        <f t="shared" si="596"/>
        <v>0</v>
      </c>
      <c r="BJ3809" s="69">
        <f t="shared" si="597"/>
        <v>0</v>
      </c>
      <c r="BK3809" s="158" t="str">
        <f t="shared" si="598"/>
        <v/>
      </c>
    </row>
    <row r="3810" spans="1:63" ht="12" customHeight="1" x14ac:dyDescent="0.2">
      <c r="A3810" s="8"/>
      <c r="B3810" s="7"/>
      <c r="C3810" s="7"/>
      <c r="D3810" s="7"/>
      <c r="E3810" s="7"/>
      <c r="F3810" s="7"/>
      <c r="G3810" s="7"/>
      <c r="H3810" s="7"/>
      <c r="I3810" s="10"/>
      <c r="J3810" s="25"/>
      <c r="K3810" s="250"/>
      <c r="L3810" s="31"/>
      <c r="M3810" s="9"/>
      <c r="N3810" s="11" t="s">
        <v>25</v>
      </c>
      <c r="O3810" s="39"/>
      <c r="P3810" s="47"/>
      <c r="Q3810" s="13"/>
      <c r="R3810" s="248">
        <f t="shared" si="590"/>
        <v>0</v>
      </c>
      <c r="S3810" s="248">
        <f t="shared" si="591"/>
        <v>0</v>
      </c>
      <c r="T3810" s="248">
        <f t="shared" si="592"/>
        <v>0</v>
      </c>
      <c r="U3810" s="248">
        <f t="shared" si="593"/>
        <v>0</v>
      </c>
      <c r="V3810" s="13"/>
      <c r="W3810" s="7"/>
      <c r="AT3810" s="130"/>
      <c r="BF3810" s="33">
        <f t="shared" si="599"/>
        <v>41242</v>
      </c>
      <c r="BG3810" s="34">
        <f t="shared" si="594"/>
        <v>82.88000000000001</v>
      </c>
      <c r="BH3810" s="32">
        <f t="shared" si="595"/>
        <v>1</v>
      </c>
      <c r="BI3810" s="32">
        <f t="shared" si="596"/>
        <v>0</v>
      </c>
      <c r="BJ3810" s="69">
        <f t="shared" si="597"/>
        <v>0</v>
      </c>
      <c r="BK3810" s="158" t="str">
        <f t="shared" si="598"/>
        <v/>
      </c>
    </row>
    <row r="3811" spans="1:63" ht="12" customHeight="1" x14ac:dyDescent="0.2">
      <c r="A3811" s="8"/>
      <c r="B3811" s="7"/>
      <c r="C3811" s="7"/>
      <c r="D3811" s="7"/>
      <c r="E3811" s="7"/>
      <c r="F3811" s="7"/>
      <c r="G3811" s="7"/>
      <c r="H3811" s="7"/>
      <c r="I3811" s="10"/>
      <c r="J3811" s="25"/>
      <c r="K3811" s="250"/>
      <c r="L3811" s="31"/>
      <c r="M3811" s="9"/>
      <c r="N3811" s="11" t="s">
        <v>25</v>
      </c>
      <c r="O3811" s="39"/>
      <c r="P3811" s="47"/>
      <c r="Q3811" s="13"/>
      <c r="R3811" s="248">
        <f t="shared" si="590"/>
        <v>0</v>
      </c>
      <c r="S3811" s="248">
        <f t="shared" si="591"/>
        <v>0</v>
      </c>
      <c r="T3811" s="248">
        <f t="shared" si="592"/>
        <v>0</v>
      </c>
      <c r="U3811" s="248">
        <f t="shared" si="593"/>
        <v>0</v>
      </c>
      <c r="V3811" s="13"/>
      <c r="W3811" s="7"/>
      <c r="AT3811" s="130"/>
      <c r="BF3811" s="33">
        <f t="shared" si="599"/>
        <v>41242</v>
      </c>
      <c r="BG3811" s="34">
        <f t="shared" si="594"/>
        <v>82.88000000000001</v>
      </c>
      <c r="BH3811" s="32">
        <f t="shared" si="595"/>
        <v>1</v>
      </c>
      <c r="BI3811" s="32">
        <f t="shared" si="596"/>
        <v>0</v>
      </c>
      <c r="BJ3811" s="69">
        <f t="shared" si="597"/>
        <v>0</v>
      </c>
      <c r="BK3811" s="158" t="str">
        <f t="shared" si="598"/>
        <v/>
      </c>
    </row>
    <row r="3812" spans="1:63" ht="12" customHeight="1" x14ac:dyDescent="0.2">
      <c r="A3812" s="8"/>
      <c r="B3812" s="7"/>
      <c r="C3812" s="7"/>
      <c r="D3812" s="7"/>
      <c r="E3812" s="7"/>
      <c r="F3812" s="7"/>
      <c r="G3812" s="7"/>
      <c r="H3812" s="7"/>
      <c r="I3812" s="10"/>
      <c r="J3812" s="25"/>
      <c r="K3812" s="250"/>
      <c r="L3812" s="31"/>
      <c r="M3812" s="9"/>
      <c r="N3812" s="11" t="s">
        <v>25</v>
      </c>
      <c r="O3812" s="39"/>
      <c r="P3812" s="47"/>
      <c r="Q3812" s="13"/>
      <c r="R3812" s="248">
        <f t="shared" si="590"/>
        <v>0</v>
      </c>
      <c r="S3812" s="248">
        <f t="shared" si="591"/>
        <v>0</v>
      </c>
      <c r="T3812" s="248">
        <f t="shared" si="592"/>
        <v>0</v>
      </c>
      <c r="U3812" s="248">
        <f t="shared" si="593"/>
        <v>0</v>
      </c>
      <c r="V3812" s="13"/>
      <c r="W3812" s="7"/>
      <c r="AT3812" s="130"/>
      <c r="BF3812" s="33">
        <f t="shared" si="599"/>
        <v>41242</v>
      </c>
      <c r="BG3812" s="34">
        <f t="shared" si="594"/>
        <v>82.88000000000001</v>
      </c>
      <c r="BH3812" s="32">
        <f t="shared" si="595"/>
        <v>1</v>
      </c>
      <c r="BI3812" s="32">
        <f t="shared" si="596"/>
        <v>0</v>
      </c>
      <c r="BJ3812" s="69">
        <f t="shared" si="597"/>
        <v>0</v>
      </c>
      <c r="BK3812" s="158" t="str">
        <f t="shared" si="598"/>
        <v/>
      </c>
    </row>
    <row r="3813" spans="1:63" ht="12" customHeight="1" x14ac:dyDescent="0.2">
      <c r="A3813" s="8"/>
      <c r="B3813" s="7"/>
      <c r="C3813" s="7"/>
      <c r="D3813" s="7"/>
      <c r="E3813" s="7"/>
      <c r="F3813" s="7"/>
      <c r="G3813" s="7"/>
      <c r="H3813" s="7"/>
      <c r="I3813" s="10"/>
      <c r="J3813" s="25"/>
      <c r="K3813" s="250"/>
      <c r="L3813" s="31"/>
      <c r="M3813" s="9"/>
      <c r="N3813" s="11" t="s">
        <v>25</v>
      </c>
      <c r="O3813" s="39"/>
      <c r="P3813" s="47"/>
      <c r="Q3813" s="13"/>
      <c r="R3813" s="248">
        <f t="shared" si="590"/>
        <v>0</v>
      </c>
      <c r="S3813" s="248">
        <f t="shared" si="591"/>
        <v>0</v>
      </c>
      <c r="T3813" s="248">
        <f t="shared" si="592"/>
        <v>0</v>
      </c>
      <c r="U3813" s="248">
        <f t="shared" si="593"/>
        <v>0</v>
      </c>
      <c r="V3813" s="13"/>
      <c r="W3813" s="7"/>
      <c r="AT3813" s="130"/>
      <c r="BF3813" s="33">
        <f t="shared" si="599"/>
        <v>41242</v>
      </c>
      <c r="BG3813" s="34">
        <f t="shared" si="594"/>
        <v>82.88000000000001</v>
      </c>
      <c r="BH3813" s="32">
        <f t="shared" si="595"/>
        <v>1</v>
      </c>
      <c r="BI3813" s="32">
        <f t="shared" si="596"/>
        <v>0</v>
      </c>
      <c r="BJ3813" s="69">
        <f t="shared" si="597"/>
        <v>0</v>
      </c>
      <c r="BK3813" s="158" t="str">
        <f t="shared" si="598"/>
        <v/>
      </c>
    </row>
    <row r="3814" spans="1:63" ht="12" customHeight="1" x14ac:dyDescent="0.2">
      <c r="A3814" s="8"/>
      <c r="B3814" s="7"/>
      <c r="C3814" s="7"/>
      <c r="D3814" s="7"/>
      <c r="E3814" s="7"/>
      <c r="F3814" s="7"/>
      <c r="G3814" s="7"/>
      <c r="H3814" s="7"/>
      <c r="I3814" s="10"/>
      <c r="J3814" s="25"/>
      <c r="K3814" s="250"/>
      <c r="L3814" s="31"/>
      <c r="M3814" s="9"/>
      <c r="N3814" s="11" t="s">
        <v>25</v>
      </c>
      <c r="O3814" s="39"/>
      <c r="P3814" s="47"/>
      <c r="Q3814" s="13"/>
      <c r="R3814" s="248">
        <f t="shared" si="590"/>
        <v>0</v>
      </c>
      <c r="S3814" s="248">
        <f t="shared" si="591"/>
        <v>0</v>
      </c>
      <c r="T3814" s="248">
        <f t="shared" si="592"/>
        <v>0</v>
      </c>
      <c r="U3814" s="248">
        <f t="shared" si="593"/>
        <v>0</v>
      </c>
      <c r="V3814" s="13"/>
      <c r="W3814" s="7"/>
      <c r="AT3814" s="130"/>
      <c r="BF3814" s="33">
        <f t="shared" si="599"/>
        <v>41242</v>
      </c>
      <c r="BG3814" s="34">
        <f t="shared" si="594"/>
        <v>82.88000000000001</v>
      </c>
      <c r="BH3814" s="32">
        <f t="shared" si="595"/>
        <v>1</v>
      </c>
      <c r="BI3814" s="32">
        <f t="shared" si="596"/>
        <v>0</v>
      </c>
      <c r="BJ3814" s="69">
        <f t="shared" si="597"/>
        <v>0</v>
      </c>
      <c r="BK3814" s="158" t="str">
        <f t="shared" si="598"/>
        <v/>
      </c>
    </row>
    <row r="3815" spans="1:63" ht="12" customHeight="1" x14ac:dyDescent="0.2">
      <c r="A3815" s="8"/>
      <c r="B3815" s="7"/>
      <c r="C3815" s="7"/>
      <c r="D3815" s="7"/>
      <c r="E3815" s="7"/>
      <c r="F3815" s="7"/>
      <c r="G3815" s="7"/>
      <c r="H3815" s="7"/>
      <c r="I3815" s="10"/>
      <c r="J3815" s="25"/>
      <c r="K3815" s="250"/>
      <c r="L3815" s="31"/>
      <c r="M3815" s="9"/>
      <c r="N3815" s="11" t="s">
        <v>25</v>
      </c>
      <c r="O3815" s="39"/>
      <c r="P3815" s="47"/>
      <c r="Q3815" s="13"/>
      <c r="R3815" s="248">
        <f t="shared" si="590"/>
        <v>0</v>
      </c>
      <c r="S3815" s="248">
        <f t="shared" si="591"/>
        <v>0</v>
      </c>
      <c r="T3815" s="248">
        <f t="shared" si="592"/>
        <v>0</v>
      </c>
      <c r="U3815" s="248">
        <f t="shared" si="593"/>
        <v>0</v>
      </c>
      <c r="V3815" s="13"/>
      <c r="W3815" s="7"/>
      <c r="AT3815" s="130"/>
      <c r="BF3815" s="33">
        <f t="shared" si="599"/>
        <v>41242</v>
      </c>
      <c r="BG3815" s="34">
        <f t="shared" si="594"/>
        <v>82.88000000000001</v>
      </c>
      <c r="BH3815" s="32">
        <f t="shared" si="595"/>
        <v>1</v>
      </c>
      <c r="BI3815" s="32">
        <f t="shared" si="596"/>
        <v>0</v>
      </c>
      <c r="BJ3815" s="69">
        <f t="shared" si="597"/>
        <v>0</v>
      </c>
      <c r="BK3815" s="158" t="str">
        <f t="shared" si="598"/>
        <v/>
      </c>
    </row>
    <row r="3816" spans="1:63" ht="12" customHeight="1" x14ac:dyDescent="0.2">
      <c r="A3816" s="8"/>
      <c r="B3816" s="7"/>
      <c r="C3816" s="7"/>
      <c r="D3816" s="7"/>
      <c r="E3816" s="7"/>
      <c r="F3816" s="7"/>
      <c r="G3816" s="7"/>
      <c r="H3816" s="7"/>
      <c r="I3816" s="10"/>
      <c r="J3816" s="25"/>
      <c r="K3816" s="250"/>
      <c r="L3816" s="31"/>
      <c r="M3816" s="9"/>
      <c r="N3816" s="11" t="s">
        <v>25</v>
      </c>
      <c r="O3816" s="39"/>
      <c r="P3816" s="47"/>
      <c r="Q3816" s="13"/>
      <c r="R3816" s="248">
        <f t="shared" si="590"/>
        <v>0</v>
      </c>
      <c r="S3816" s="248">
        <f t="shared" si="591"/>
        <v>0</v>
      </c>
      <c r="T3816" s="248">
        <f t="shared" si="592"/>
        <v>0</v>
      </c>
      <c r="U3816" s="248">
        <f t="shared" si="593"/>
        <v>0</v>
      </c>
      <c r="V3816" s="13"/>
      <c r="W3816" s="7"/>
      <c r="AT3816" s="130"/>
      <c r="BF3816" s="33">
        <f t="shared" si="599"/>
        <v>41242</v>
      </c>
      <c r="BG3816" s="34">
        <f t="shared" si="594"/>
        <v>82.88000000000001</v>
      </c>
      <c r="BH3816" s="32">
        <f t="shared" si="595"/>
        <v>1</v>
      </c>
      <c r="BI3816" s="32">
        <f t="shared" si="596"/>
        <v>0</v>
      </c>
      <c r="BJ3816" s="69">
        <f t="shared" si="597"/>
        <v>0</v>
      </c>
      <c r="BK3816" s="158" t="str">
        <f t="shared" si="598"/>
        <v/>
      </c>
    </row>
    <row r="3817" spans="1:63" ht="12" customHeight="1" x14ac:dyDescent="0.2">
      <c r="A3817" s="8"/>
      <c r="B3817" s="7"/>
      <c r="C3817" s="7"/>
      <c r="D3817" s="7"/>
      <c r="E3817" s="7"/>
      <c r="F3817" s="7"/>
      <c r="G3817" s="7"/>
      <c r="H3817" s="7"/>
      <c r="I3817" s="10"/>
      <c r="J3817" s="25"/>
      <c r="K3817" s="250"/>
      <c r="L3817" s="31"/>
      <c r="M3817" s="9"/>
      <c r="N3817" s="11" t="s">
        <v>25</v>
      </c>
      <c r="O3817" s="39"/>
      <c r="P3817" s="47"/>
      <c r="Q3817" s="13"/>
      <c r="R3817" s="248">
        <f t="shared" si="590"/>
        <v>0</v>
      </c>
      <c r="S3817" s="248">
        <f t="shared" si="591"/>
        <v>0</v>
      </c>
      <c r="T3817" s="248">
        <f t="shared" si="592"/>
        <v>0</v>
      </c>
      <c r="U3817" s="248">
        <f t="shared" si="593"/>
        <v>0</v>
      </c>
      <c r="V3817" s="13"/>
      <c r="W3817" s="7"/>
      <c r="AT3817" s="130"/>
      <c r="BF3817" s="33">
        <f t="shared" si="599"/>
        <v>41242</v>
      </c>
      <c r="BG3817" s="34">
        <f t="shared" si="594"/>
        <v>82.88000000000001</v>
      </c>
      <c r="BH3817" s="32">
        <f t="shared" si="595"/>
        <v>1</v>
      </c>
      <c r="BI3817" s="32">
        <f t="shared" si="596"/>
        <v>0</v>
      </c>
      <c r="BJ3817" s="69">
        <f t="shared" si="597"/>
        <v>0</v>
      </c>
      <c r="BK3817" s="158" t="str">
        <f t="shared" si="598"/>
        <v/>
      </c>
    </row>
    <row r="3818" spans="1:63" ht="12" customHeight="1" x14ac:dyDescent="0.2">
      <c r="A3818" s="8"/>
      <c r="B3818" s="7"/>
      <c r="C3818" s="7"/>
      <c r="D3818" s="7"/>
      <c r="E3818" s="7"/>
      <c r="F3818" s="7"/>
      <c r="G3818" s="7"/>
      <c r="H3818" s="7"/>
      <c r="I3818" s="10"/>
      <c r="J3818" s="25"/>
      <c r="K3818" s="250"/>
      <c r="L3818" s="31"/>
      <c r="M3818" s="9"/>
      <c r="N3818" s="11" t="s">
        <v>25</v>
      </c>
      <c r="O3818" s="39"/>
      <c r="P3818" s="47"/>
      <c r="Q3818" s="13"/>
      <c r="R3818" s="248">
        <f t="shared" si="590"/>
        <v>0</v>
      </c>
      <c r="S3818" s="248">
        <f t="shared" si="591"/>
        <v>0</v>
      </c>
      <c r="T3818" s="248">
        <f t="shared" si="592"/>
        <v>0</v>
      </c>
      <c r="U3818" s="248">
        <f t="shared" si="593"/>
        <v>0</v>
      </c>
      <c r="V3818" s="13"/>
      <c r="W3818" s="7"/>
      <c r="AT3818" s="130"/>
      <c r="BF3818" s="33">
        <f t="shared" si="599"/>
        <v>41242</v>
      </c>
      <c r="BG3818" s="34">
        <f t="shared" si="594"/>
        <v>82.88000000000001</v>
      </c>
      <c r="BH3818" s="32">
        <f t="shared" si="595"/>
        <v>1</v>
      </c>
      <c r="BI3818" s="32">
        <f t="shared" si="596"/>
        <v>0</v>
      </c>
      <c r="BJ3818" s="69">
        <f t="shared" si="597"/>
        <v>0</v>
      </c>
      <c r="BK3818" s="158" t="str">
        <f t="shared" si="598"/>
        <v/>
      </c>
    </row>
    <row r="3819" spans="1:63" ht="12" customHeight="1" x14ac:dyDescent="0.2">
      <c r="A3819" s="8"/>
      <c r="B3819" s="7"/>
      <c r="C3819" s="7"/>
      <c r="D3819" s="7"/>
      <c r="E3819" s="7"/>
      <c r="F3819" s="7"/>
      <c r="G3819" s="7"/>
      <c r="H3819" s="7"/>
      <c r="I3819" s="10"/>
      <c r="J3819" s="25"/>
      <c r="K3819" s="250"/>
      <c r="L3819" s="31"/>
      <c r="M3819" s="9"/>
      <c r="N3819" s="11" t="s">
        <v>25</v>
      </c>
      <c r="O3819" s="39"/>
      <c r="P3819" s="47"/>
      <c r="Q3819" s="13"/>
      <c r="R3819" s="248">
        <f t="shared" si="590"/>
        <v>0</v>
      </c>
      <c r="S3819" s="248">
        <f t="shared" si="591"/>
        <v>0</v>
      </c>
      <c r="T3819" s="248">
        <f t="shared" si="592"/>
        <v>0</v>
      </c>
      <c r="U3819" s="248">
        <f t="shared" si="593"/>
        <v>0</v>
      </c>
      <c r="V3819" s="13"/>
      <c r="W3819" s="7"/>
      <c r="AT3819" s="130"/>
      <c r="BF3819" s="33">
        <f t="shared" si="599"/>
        <v>41242</v>
      </c>
      <c r="BG3819" s="34">
        <f t="shared" si="594"/>
        <v>82.88000000000001</v>
      </c>
      <c r="BH3819" s="32">
        <f t="shared" si="595"/>
        <v>1</v>
      </c>
      <c r="BI3819" s="32">
        <f t="shared" si="596"/>
        <v>0</v>
      </c>
      <c r="BJ3819" s="69">
        <f t="shared" si="597"/>
        <v>0</v>
      </c>
      <c r="BK3819" s="158" t="str">
        <f t="shared" si="598"/>
        <v/>
      </c>
    </row>
    <row r="3820" spans="1:63" ht="12" customHeight="1" x14ac:dyDescent="0.2">
      <c r="A3820" s="8"/>
      <c r="B3820" s="7"/>
      <c r="C3820" s="7"/>
      <c r="D3820" s="7"/>
      <c r="E3820" s="7"/>
      <c r="F3820" s="7"/>
      <c r="G3820" s="7"/>
      <c r="H3820" s="7"/>
      <c r="I3820" s="10"/>
      <c r="J3820" s="25"/>
      <c r="K3820" s="250"/>
      <c r="L3820" s="31"/>
      <c r="M3820" s="9"/>
      <c r="N3820" s="11" t="s">
        <v>25</v>
      </c>
      <c r="O3820" s="39"/>
      <c r="P3820" s="47"/>
      <c r="Q3820" s="13"/>
      <c r="R3820" s="248">
        <f t="shared" si="590"/>
        <v>0</v>
      </c>
      <c r="S3820" s="248">
        <f t="shared" si="591"/>
        <v>0</v>
      </c>
      <c r="T3820" s="248">
        <f t="shared" si="592"/>
        <v>0</v>
      </c>
      <c r="U3820" s="248">
        <f t="shared" si="593"/>
        <v>0</v>
      </c>
      <c r="V3820" s="13"/>
      <c r="W3820" s="7"/>
      <c r="AT3820" s="130"/>
      <c r="BF3820" s="33">
        <f t="shared" si="599"/>
        <v>41242</v>
      </c>
      <c r="BG3820" s="34">
        <f t="shared" si="594"/>
        <v>82.88000000000001</v>
      </c>
      <c r="BH3820" s="32">
        <f t="shared" si="595"/>
        <v>1</v>
      </c>
      <c r="BI3820" s="32">
        <f t="shared" si="596"/>
        <v>0</v>
      </c>
      <c r="BJ3820" s="69">
        <f t="shared" si="597"/>
        <v>0</v>
      </c>
      <c r="BK3820" s="158" t="str">
        <f t="shared" si="598"/>
        <v/>
      </c>
    </row>
    <row r="3821" spans="1:63" ht="12" customHeight="1" x14ac:dyDescent="0.2">
      <c r="A3821" s="8"/>
      <c r="B3821" s="7"/>
      <c r="C3821" s="7"/>
      <c r="D3821" s="7"/>
      <c r="E3821" s="7"/>
      <c r="F3821" s="7"/>
      <c r="G3821" s="7"/>
      <c r="H3821" s="7"/>
      <c r="I3821" s="10"/>
      <c r="J3821" s="25"/>
      <c r="K3821" s="250"/>
      <c r="L3821" s="31"/>
      <c r="M3821" s="9"/>
      <c r="N3821" s="11" t="s">
        <v>25</v>
      </c>
      <c r="O3821" s="39"/>
      <c r="P3821" s="47"/>
      <c r="Q3821" s="13"/>
      <c r="R3821" s="248">
        <f t="shared" si="590"/>
        <v>0</v>
      </c>
      <c r="S3821" s="248">
        <f t="shared" si="591"/>
        <v>0</v>
      </c>
      <c r="T3821" s="248">
        <f t="shared" si="592"/>
        <v>0</v>
      </c>
      <c r="U3821" s="248">
        <f t="shared" si="593"/>
        <v>0</v>
      </c>
      <c r="V3821" s="13"/>
      <c r="W3821" s="7"/>
      <c r="AT3821" s="130"/>
      <c r="BF3821" s="33">
        <f t="shared" si="599"/>
        <v>41242</v>
      </c>
      <c r="BG3821" s="34">
        <f t="shared" si="594"/>
        <v>82.88000000000001</v>
      </c>
      <c r="BH3821" s="32">
        <f t="shared" si="595"/>
        <v>1</v>
      </c>
      <c r="BI3821" s="32">
        <f t="shared" si="596"/>
        <v>0</v>
      </c>
      <c r="BJ3821" s="69">
        <f t="shared" si="597"/>
        <v>0</v>
      </c>
      <c r="BK3821" s="158" t="str">
        <f t="shared" si="598"/>
        <v/>
      </c>
    </row>
    <row r="3822" spans="1:63" ht="12" customHeight="1" x14ac:dyDescent="0.2">
      <c r="A3822" s="8"/>
      <c r="B3822" s="7"/>
      <c r="C3822" s="7"/>
      <c r="D3822" s="7"/>
      <c r="E3822" s="7"/>
      <c r="F3822" s="7"/>
      <c r="G3822" s="7"/>
      <c r="H3822" s="7"/>
      <c r="I3822" s="10"/>
      <c r="J3822" s="25"/>
      <c r="K3822" s="250"/>
      <c r="L3822" s="31"/>
      <c r="M3822" s="9"/>
      <c r="N3822" s="11" t="s">
        <v>25</v>
      </c>
      <c r="O3822" s="39"/>
      <c r="P3822" s="47"/>
      <c r="Q3822" s="13"/>
      <c r="R3822" s="248">
        <f t="shared" si="590"/>
        <v>0</v>
      </c>
      <c r="S3822" s="248">
        <f t="shared" si="591"/>
        <v>0</v>
      </c>
      <c r="T3822" s="248">
        <f t="shared" si="592"/>
        <v>0</v>
      </c>
      <c r="U3822" s="248">
        <f t="shared" si="593"/>
        <v>0</v>
      </c>
      <c r="V3822" s="13"/>
      <c r="W3822" s="7"/>
      <c r="AT3822" s="130"/>
      <c r="BF3822" s="33">
        <f t="shared" si="599"/>
        <v>41242</v>
      </c>
      <c r="BG3822" s="34">
        <f t="shared" si="594"/>
        <v>82.88000000000001</v>
      </c>
      <c r="BH3822" s="32">
        <f t="shared" si="595"/>
        <v>1</v>
      </c>
      <c r="BI3822" s="32">
        <f t="shared" si="596"/>
        <v>0</v>
      </c>
      <c r="BJ3822" s="69">
        <f t="shared" si="597"/>
        <v>0</v>
      </c>
      <c r="BK3822" s="158" t="str">
        <f t="shared" si="598"/>
        <v/>
      </c>
    </row>
    <row r="3823" spans="1:63" ht="12" customHeight="1" x14ac:dyDescent="0.2">
      <c r="A3823" s="8"/>
      <c r="B3823" s="7"/>
      <c r="C3823" s="7"/>
      <c r="D3823" s="7"/>
      <c r="E3823" s="7"/>
      <c r="F3823" s="7"/>
      <c r="G3823" s="7"/>
      <c r="H3823" s="7"/>
      <c r="I3823" s="10"/>
      <c r="J3823" s="25"/>
      <c r="K3823" s="250"/>
      <c r="L3823" s="31"/>
      <c r="M3823" s="9"/>
      <c r="N3823" s="11" t="s">
        <v>25</v>
      </c>
      <c r="O3823" s="39"/>
      <c r="P3823" s="47"/>
      <c r="Q3823" s="13"/>
      <c r="R3823" s="248">
        <f t="shared" si="590"/>
        <v>0</v>
      </c>
      <c r="S3823" s="248">
        <f t="shared" si="591"/>
        <v>0</v>
      </c>
      <c r="T3823" s="248">
        <f t="shared" si="592"/>
        <v>0</v>
      </c>
      <c r="U3823" s="248">
        <f t="shared" si="593"/>
        <v>0</v>
      </c>
      <c r="V3823" s="13"/>
      <c r="W3823" s="7"/>
      <c r="AT3823" s="130"/>
      <c r="BF3823" s="33">
        <f t="shared" si="599"/>
        <v>41242</v>
      </c>
      <c r="BG3823" s="34">
        <f t="shared" si="594"/>
        <v>82.88000000000001</v>
      </c>
      <c r="BH3823" s="32">
        <f t="shared" si="595"/>
        <v>1</v>
      </c>
      <c r="BI3823" s="32">
        <f t="shared" si="596"/>
        <v>0</v>
      </c>
      <c r="BJ3823" s="69">
        <f t="shared" si="597"/>
        <v>0</v>
      </c>
      <c r="BK3823" s="158" t="str">
        <f t="shared" si="598"/>
        <v/>
      </c>
    </row>
    <row r="3824" spans="1:63" ht="12" customHeight="1" x14ac:dyDescent="0.2">
      <c r="A3824" s="8"/>
      <c r="B3824" s="7"/>
      <c r="C3824" s="7"/>
      <c r="D3824" s="7"/>
      <c r="E3824" s="7"/>
      <c r="F3824" s="7"/>
      <c r="G3824" s="7"/>
      <c r="H3824" s="7"/>
      <c r="I3824" s="10"/>
      <c r="J3824" s="25"/>
      <c r="K3824" s="250"/>
      <c r="L3824" s="31"/>
      <c r="M3824" s="9"/>
      <c r="N3824" s="11" t="s">
        <v>25</v>
      </c>
      <c r="O3824" s="39"/>
      <c r="P3824" s="47"/>
      <c r="Q3824" s="13"/>
      <c r="R3824" s="248">
        <f t="shared" si="590"/>
        <v>0</v>
      </c>
      <c r="S3824" s="248">
        <f t="shared" si="591"/>
        <v>0</v>
      </c>
      <c r="T3824" s="248">
        <f t="shared" si="592"/>
        <v>0</v>
      </c>
      <c r="U3824" s="248">
        <f t="shared" si="593"/>
        <v>0</v>
      </c>
      <c r="V3824" s="13"/>
      <c r="W3824" s="7"/>
      <c r="AT3824" s="130"/>
      <c r="BF3824" s="33">
        <f t="shared" si="599"/>
        <v>41242</v>
      </c>
      <c r="BG3824" s="34">
        <f t="shared" si="594"/>
        <v>82.88000000000001</v>
      </c>
      <c r="BH3824" s="32">
        <f t="shared" si="595"/>
        <v>1</v>
      </c>
      <c r="BI3824" s="32">
        <f t="shared" si="596"/>
        <v>0</v>
      </c>
      <c r="BJ3824" s="69">
        <f t="shared" si="597"/>
        <v>0</v>
      </c>
      <c r="BK3824" s="158" t="str">
        <f t="shared" si="598"/>
        <v/>
      </c>
    </row>
    <row r="3825" spans="1:63" ht="12" customHeight="1" x14ac:dyDescent="0.2">
      <c r="A3825" s="8"/>
      <c r="B3825" s="7"/>
      <c r="C3825" s="7"/>
      <c r="D3825" s="7"/>
      <c r="E3825" s="7"/>
      <c r="F3825" s="7"/>
      <c r="G3825" s="7"/>
      <c r="H3825" s="7"/>
      <c r="I3825" s="10"/>
      <c r="J3825" s="25"/>
      <c r="K3825" s="250"/>
      <c r="L3825" s="31"/>
      <c r="M3825" s="9"/>
      <c r="N3825" s="11" t="s">
        <v>25</v>
      </c>
      <c r="O3825" s="39"/>
      <c r="P3825" s="47"/>
      <c r="Q3825" s="13"/>
      <c r="R3825" s="248">
        <f t="shared" si="590"/>
        <v>0</v>
      </c>
      <c r="S3825" s="248">
        <f t="shared" si="591"/>
        <v>0</v>
      </c>
      <c r="T3825" s="248">
        <f t="shared" si="592"/>
        <v>0</v>
      </c>
      <c r="U3825" s="248">
        <f t="shared" si="593"/>
        <v>0</v>
      </c>
      <c r="V3825" s="13"/>
      <c r="W3825" s="7"/>
      <c r="AT3825" s="130"/>
      <c r="BF3825" s="33">
        <f t="shared" si="599"/>
        <v>41242</v>
      </c>
      <c r="BG3825" s="34">
        <f t="shared" si="594"/>
        <v>82.88000000000001</v>
      </c>
      <c r="BH3825" s="32">
        <f t="shared" si="595"/>
        <v>1</v>
      </c>
      <c r="BI3825" s="32">
        <f t="shared" si="596"/>
        <v>0</v>
      </c>
      <c r="BJ3825" s="69">
        <f t="shared" si="597"/>
        <v>0</v>
      </c>
      <c r="BK3825" s="158" t="str">
        <f t="shared" si="598"/>
        <v/>
      </c>
    </row>
    <row r="3826" spans="1:63" ht="12" customHeight="1" x14ac:dyDescent="0.2">
      <c r="A3826" s="8"/>
      <c r="B3826" s="7"/>
      <c r="C3826" s="7"/>
      <c r="D3826" s="7"/>
      <c r="E3826" s="7"/>
      <c r="F3826" s="7"/>
      <c r="G3826" s="7"/>
      <c r="H3826" s="7"/>
      <c r="I3826" s="10"/>
      <c r="J3826" s="25"/>
      <c r="K3826" s="250"/>
      <c r="L3826" s="31"/>
      <c r="M3826" s="9"/>
      <c r="N3826" s="11" t="s">
        <v>25</v>
      </c>
      <c r="O3826" s="39"/>
      <c r="P3826" s="47"/>
      <c r="Q3826" s="13"/>
      <c r="R3826" s="248">
        <f t="shared" si="590"/>
        <v>0</v>
      </c>
      <c r="S3826" s="248">
        <f t="shared" si="591"/>
        <v>0</v>
      </c>
      <c r="T3826" s="248">
        <f t="shared" si="592"/>
        <v>0</v>
      </c>
      <c r="U3826" s="248">
        <f t="shared" si="593"/>
        <v>0</v>
      </c>
      <c r="V3826" s="13"/>
      <c r="W3826" s="7"/>
      <c r="AT3826" s="130"/>
      <c r="BF3826" s="33">
        <f t="shared" si="599"/>
        <v>41242</v>
      </c>
      <c r="BG3826" s="34">
        <f t="shared" si="594"/>
        <v>82.88000000000001</v>
      </c>
      <c r="BH3826" s="32">
        <f t="shared" si="595"/>
        <v>1</v>
      </c>
      <c r="BI3826" s="32">
        <f t="shared" si="596"/>
        <v>0</v>
      </c>
      <c r="BJ3826" s="69">
        <f t="shared" si="597"/>
        <v>0</v>
      </c>
      <c r="BK3826" s="158" t="str">
        <f t="shared" si="598"/>
        <v/>
      </c>
    </row>
    <row r="3827" spans="1:63" ht="12" customHeight="1" x14ac:dyDescent="0.2">
      <c r="A3827" s="8"/>
      <c r="B3827" s="7"/>
      <c r="C3827" s="7"/>
      <c r="D3827" s="7"/>
      <c r="E3827" s="7"/>
      <c r="F3827" s="7"/>
      <c r="G3827" s="7"/>
      <c r="H3827" s="7"/>
      <c r="I3827" s="10"/>
      <c r="J3827" s="25"/>
      <c r="K3827" s="250"/>
      <c r="L3827" s="31"/>
      <c r="M3827" s="9"/>
      <c r="N3827" s="11" t="s">
        <v>25</v>
      </c>
      <c r="O3827" s="39"/>
      <c r="P3827" s="47"/>
      <c r="Q3827" s="13"/>
      <c r="R3827" s="248">
        <f t="shared" si="590"/>
        <v>0</v>
      </c>
      <c r="S3827" s="248">
        <f t="shared" si="591"/>
        <v>0</v>
      </c>
      <c r="T3827" s="248">
        <f t="shared" si="592"/>
        <v>0</v>
      </c>
      <c r="U3827" s="248">
        <f t="shared" si="593"/>
        <v>0</v>
      </c>
      <c r="V3827" s="13"/>
      <c r="W3827" s="7"/>
      <c r="AT3827" s="130"/>
      <c r="BF3827" s="33">
        <f t="shared" si="599"/>
        <v>41242</v>
      </c>
      <c r="BG3827" s="34">
        <f t="shared" si="594"/>
        <v>82.88000000000001</v>
      </c>
      <c r="BH3827" s="32">
        <f t="shared" si="595"/>
        <v>1</v>
      </c>
      <c r="BI3827" s="32">
        <f t="shared" si="596"/>
        <v>0</v>
      </c>
      <c r="BJ3827" s="69">
        <f t="shared" si="597"/>
        <v>0</v>
      </c>
      <c r="BK3827" s="158" t="str">
        <f t="shared" si="598"/>
        <v/>
      </c>
    </row>
    <row r="3828" spans="1:63" ht="12" customHeight="1" x14ac:dyDescent="0.2">
      <c r="A3828" s="8"/>
      <c r="B3828" s="7"/>
      <c r="C3828" s="7"/>
      <c r="D3828" s="7"/>
      <c r="E3828" s="7"/>
      <c r="F3828" s="7"/>
      <c r="G3828" s="7"/>
      <c r="H3828" s="7"/>
      <c r="I3828" s="10"/>
      <c r="J3828" s="25"/>
      <c r="K3828" s="250"/>
      <c r="L3828" s="31"/>
      <c r="M3828" s="9"/>
      <c r="N3828" s="11" t="s">
        <v>25</v>
      </c>
      <c r="O3828" s="39"/>
      <c r="P3828" s="47"/>
      <c r="Q3828" s="13"/>
      <c r="R3828" s="248">
        <f t="shared" si="590"/>
        <v>0</v>
      </c>
      <c r="S3828" s="248">
        <f t="shared" si="591"/>
        <v>0</v>
      </c>
      <c r="T3828" s="248">
        <f t="shared" si="592"/>
        <v>0</v>
      </c>
      <c r="U3828" s="248">
        <f t="shared" si="593"/>
        <v>0</v>
      </c>
      <c r="V3828" s="13"/>
      <c r="W3828" s="7"/>
      <c r="AT3828" s="130"/>
      <c r="BF3828" s="33">
        <f t="shared" si="599"/>
        <v>41242</v>
      </c>
      <c r="BG3828" s="34">
        <f t="shared" si="594"/>
        <v>82.88000000000001</v>
      </c>
      <c r="BH3828" s="32">
        <f t="shared" si="595"/>
        <v>1</v>
      </c>
      <c r="BI3828" s="32">
        <f t="shared" si="596"/>
        <v>0</v>
      </c>
      <c r="BJ3828" s="69">
        <f t="shared" si="597"/>
        <v>0</v>
      </c>
      <c r="BK3828" s="158" t="str">
        <f t="shared" si="598"/>
        <v/>
      </c>
    </row>
    <row r="3829" spans="1:63" ht="12" customHeight="1" x14ac:dyDescent="0.2">
      <c r="A3829" s="8"/>
      <c r="B3829" s="7"/>
      <c r="C3829" s="7"/>
      <c r="D3829" s="7"/>
      <c r="E3829" s="7"/>
      <c r="F3829" s="7"/>
      <c r="G3829" s="7"/>
      <c r="H3829" s="7"/>
      <c r="I3829" s="10"/>
      <c r="J3829" s="25"/>
      <c r="K3829" s="250"/>
      <c r="L3829" s="31"/>
      <c r="M3829" s="9"/>
      <c r="N3829" s="11" t="s">
        <v>25</v>
      </c>
      <c r="O3829" s="39"/>
      <c r="P3829" s="47"/>
      <c r="Q3829" s="13"/>
      <c r="R3829" s="248">
        <f t="shared" si="590"/>
        <v>0</v>
      </c>
      <c r="S3829" s="248">
        <f t="shared" si="591"/>
        <v>0</v>
      </c>
      <c r="T3829" s="248">
        <f t="shared" si="592"/>
        <v>0</v>
      </c>
      <c r="U3829" s="248">
        <f t="shared" si="593"/>
        <v>0</v>
      </c>
      <c r="V3829" s="13"/>
      <c r="W3829" s="7"/>
      <c r="AT3829" s="130"/>
      <c r="BF3829" s="33">
        <f t="shared" si="599"/>
        <v>41242</v>
      </c>
      <c r="BG3829" s="34">
        <f t="shared" si="594"/>
        <v>82.88000000000001</v>
      </c>
      <c r="BH3829" s="32">
        <f t="shared" si="595"/>
        <v>1</v>
      </c>
      <c r="BI3829" s="32">
        <f t="shared" si="596"/>
        <v>0</v>
      </c>
      <c r="BJ3829" s="69">
        <f t="shared" si="597"/>
        <v>0</v>
      </c>
      <c r="BK3829" s="158" t="str">
        <f t="shared" si="598"/>
        <v/>
      </c>
    </row>
    <row r="3830" spans="1:63" ht="12" customHeight="1" x14ac:dyDescent="0.2">
      <c r="A3830" s="8"/>
      <c r="B3830" s="7"/>
      <c r="C3830" s="7"/>
      <c r="D3830" s="7"/>
      <c r="E3830" s="7"/>
      <c r="F3830" s="7"/>
      <c r="G3830" s="7"/>
      <c r="H3830" s="7"/>
      <c r="I3830" s="10"/>
      <c r="J3830" s="25"/>
      <c r="K3830" s="250"/>
      <c r="L3830" s="31"/>
      <c r="M3830" s="9"/>
      <c r="N3830" s="11" t="s">
        <v>25</v>
      </c>
      <c r="O3830" s="39"/>
      <c r="P3830" s="47"/>
      <c r="Q3830" s="13"/>
      <c r="R3830" s="248">
        <f t="shared" si="590"/>
        <v>0</v>
      </c>
      <c r="S3830" s="248">
        <f t="shared" si="591"/>
        <v>0</v>
      </c>
      <c r="T3830" s="248">
        <f t="shared" si="592"/>
        <v>0</v>
      </c>
      <c r="U3830" s="248">
        <f t="shared" si="593"/>
        <v>0</v>
      </c>
      <c r="V3830" s="13"/>
      <c r="W3830" s="7"/>
      <c r="AT3830" s="130"/>
      <c r="BF3830" s="33">
        <f t="shared" si="599"/>
        <v>41242</v>
      </c>
      <c r="BG3830" s="34">
        <f t="shared" si="594"/>
        <v>82.88000000000001</v>
      </c>
      <c r="BH3830" s="32">
        <f t="shared" si="595"/>
        <v>1</v>
      </c>
      <c r="BI3830" s="32">
        <f t="shared" si="596"/>
        <v>0</v>
      </c>
      <c r="BJ3830" s="69">
        <f t="shared" si="597"/>
        <v>0</v>
      </c>
      <c r="BK3830" s="158" t="str">
        <f t="shared" si="598"/>
        <v/>
      </c>
    </row>
    <row r="3831" spans="1:63" ht="12" customHeight="1" x14ac:dyDescent="0.2">
      <c r="A3831" s="8"/>
      <c r="B3831" s="7"/>
      <c r="C3831" s="7"/>
      <c r="D3831" s="7"/>
      <c r="E3831" s="7"/>
      <c r="F3831" s="7"/>
      <c r="G3831" s="7"/>
      <c r="H3831" s="7"/>
      <c r="I3831" s="10"/>
      <c r="J3831" s="25"/>
      <c r="K3831" s="250"/>
      <c r="L3831" s="31"/>
      <c r="M3831" s="9"/>
      <c r="N3831" s="11" t="s">
        <v>25</v>
      </c>
      <c r="O3831" s="39"/>
      <c r="P3831" s="47"/>
      <c r="Q3831" s="13"/>
      <c r="R3831" s="248">
        <f t="shared" si="590"/>
        <v>0</v>
      </c>
      <c r="S3831" s="248">
        <f t="shared" si="591"/>
        <v>0</v>
      </c>
      <c r="T3831" s="248">
        <f t="shared" si="592"/>
        <v>0</v>
      </c>
      <c r="U3831" s="248">
        <f t="shared" si="593"/>
        <v>0</v>
      </c>
      <c r="V3831" s="13"/>
      <c r="W3831" s="7"/>
      <c r="AT3831" s="130"/>
      <c r="BF3831" s="33">
        <f t="shared" si="599"/>
        <v>41242</v>
      </c>
      <c r="BG3831" s="34">
        <f t="shared" si="594"/>
        <v>82.88000000000001</v>
      </c>
      <c r="BH3831" s="32">
        <f t="shared" si="595"/>
        <v>1</v>
      </c>
      <c r="BI3831" s="32">
        <f t="shared" si="596"/>
        <v>0</v>
      </c>
      <c r="BJ3831" s="69">
        <f t="shared" si="597"/>
        <v>0</v>
      </c>
      <c r="BK3831" s="158" t="str">
        <f t="shared" si="598"/>
        <v/>
      </c>
    </row>
    <row r="3832" spans="1:63" ht="12" customHeight="1" x14ac:dyDescent="0.2">
      <c r="A3832" s="8"/>
      <c r="B3832" s="7"/>
      <c r="C3832" s="7"/>
      <c r="D3832" s="7"/>
      <c r="E3832" s="7"/>
      <c r="F3832" s="7"/>
      <c r="G3832" s="7"/>
      <c r="H3832" s="7"/>
      <c r="I3832" s="10"/>
      <c r="J3832" s="25"/>
      <c r="K3832" s="250"/>
      <c r="L3832" s="31"/>
      <c r="M3832" s="9"/>
      <c r="N3832" s="11" t="s">
        <v>25</v>
      </c>
      <c r="O3832" s="39"/>
      <c r="P3832" s="47"/>
      <c r="Q3832" s="13"/>
      <c r="R3832" s="248">
        <f t="shared" si="590"/>
        <v>0</v>
      </c>
      <c r="S3832" s="248">
        <f t="shared" si="591"/>
        <v>0</v>
      </c>
      <c r="T3832" s="248">
        <f t="shared" si="592"/>
        <v>0</v>
      </c>
      <c r="U3832" s="248">
        <f t="shared" si="593"/>
        <v>0</v>
      </c>
      <c r="V3832" s="13"/>
      <c r="W3832" s="7"/>
      <c r="AT3832" s="130"/>
      <c r="BF3832" s="33">
        <f t="shared" si="599"/>
        <v>41242</v>
      </c>
      <c r="BG3832" s="34">
        <f t="shared" si="594"/>
        <v>82.88000000000001</v>
      </c>
      <c r="BH3832" s="32">
        <f t="shared" si="595"/>
        <v>1</v>
      </c>
      <c r="BI3832" s="32">
        <f t="shared" si="596"/>
        <v>0</v>
      </c>
      <c r="BJ3832" s="69">
        <f t="shared" si="597"/>
        <v>0</v>
      </c>
      <c r="BK3832" s="158" t="str">
        <f t="shared" si="598"/>
        <v/>
      </c>
    </row>
    <row r="3833" spans="1:63" ht="12" customHeight="1" x14ac:dyDescent="0.2">
      <c r="A3833" s="8"/>
      <c r="B3833" s="7"/>
      <c r="C3833" s="7"/>
      <c r="D3833" s="7"/>
      <c r="E3833" s="7"/>
      <c r="F3833" s="7"/>
      <c r="G3833" s="7"/>
      <c r="H3833" s="7"/>
      <c r="I3833" s="10"/>
      <c r="J3833" s="25"/>
      <c r="K3833" s="250"/>
      <c r="L3833" s="31"/>
      <c r="M3833" s="9"/>
      <c r="N3833" s="11" t="s">
        <v>25</v>
      </c>
      <c r="O3833" s="39"/>
      <c r="P3833" s="47"/>
      <c r="Q3833" s="13"/>
      <c r="R3833" s="248">
        <f t="shared" si="590"/>
        <v>0</v>
      </c>
      <c r="S3833" s="248">
        <f t="shared" si="591"/>
        <v>0</v>
      </c>
      <c r="T3833" s="248">
        <f t="shared" si="592"/>
        <v>0</v>
      </c>
      <c r="U3833" s="248">
        <f t="shared" si="593"/>
        <v>0</v>
      </c>
      <c r="V3833" s="13"/>
      <c r="W3833" s="7"/>
      <c r="AT3833" s="130"/>
      <c r="BF3833" s="33">
        <f t="shared" si="599"/>
        <v>41242</v>
      </c>
      <c r="BG3833" s="34">
        <f t="shared" si="594"/>
        <v>82.88000000000001</v>
      </c>
      <c r="BH3833" s="32">
        <f t="shared" si="595"/>
        <v>1</v>
      </c>
      <c r="BI3833" s="32">
        <f t="shared" si="596"/>
        <v>0</v>
      </c>
      <c r="BJ3833" s="69">
        <f t="shared" si="597"/>
        <v>0</v>
      </c>
      <c r="BK3833" s="158" t="str">
        <f t="shared" si="598"/>
        <v/>
      </c>
    </row>
    <row r="3834" spans="1:63" ht="12" customHeight="1" x14ac:dyDescent="0.2">
      <c r="A3834" s="8"/>
      <c r="B3834" s="7"/>
      <c r="C3834" s="7"/>
      <c r="D3834" s="7"/>
      <c r="E3834" s="7"/>
      <c r="F3834" s="7"/>
      <c r="G3834" s="7"/>
      <c r="H3834" s="7"/>
      <c r="I3834" s="10"/>
      <c r="J3834" s="25"/>
      <c r="K3834" s="250"/>
      <c r="L3834" s="31"/>
      <c r="M3834" s="9"/>
      <c r="N3834" s="11" t="s">
        <v>25</v>
      </c>
      <c r="O3834" s="39"/>
      <c r="P3834" s="47"/>
      <c r="Q3834" s="13"/>
      <c r="R3834" s="248">
        <f t="shared" si="590"/>
        <v>0</v>
      </c>
      <c r="S3834" s="248">
        <f t="shared" si="591"/>
        <v>0</v>
      </c>
      <c r="T3834" s="248">
        <f t="shared" si="592"/>
        <v>0</v>
      </c>
      <c r="U3834" s="248">
        <f t="shared" si="593"/>
        <v>0</v>
      </c>
      <c r="V3834" s="13"/>
      <c r="W3834" s="7"/>
      <c r="AT3834" s="130"/>
      <c r="BF3834" s="33">
        <f t="shared" si="599"/>
        <v>41242</v>
      </c>
      <c r="BG3834" s="34">
        <f t="shared" si="594"/>
        <v>82.88000000000001</v>
      </c>
      <c r="BH3834" s="32">
        <f t="shared" si="595"/>
        <v>1</v>
      </c>
      <c r="BI3834" s="32">
        <f t="shared" si="596"/>
        <v>0</v>
      </c>
      <c r="BJ3834" s="69">
        <f t="shared" si="597"/>
        <v>0</v>
      </c>
      <c r="BK3834" s="158" t="str">
        <f t="shared" si="598"/>
        <v/>
      </c>
    </row>
    <row r="3835" spans="1:63" ht="12" customHeight="1" x14ac:dyDescent="0.2">
      <c r="A3835" s="8"/>
      <c r="B3835" s="7"/>
      <c r="C3835" s="7"/>
      <c r="D3835" s="7"/>
      <c r="E3835" s="7"/>
      <c r="F3835" s="7"/>
      <c r="G3835" s="7"/>
      <c r="H3835" s="7"/>
      <c r="I3835" s="10"/>
      <c r="J3835" s="25"/>
      <c r="K3835" s="250"/>
      <c r="L3835" s="31"/>
      <c r="M3835" s="9"/>
      <c r="N3835" s="11" t="s">
        <v>25</v>
      </c>
      <c r="O3835" s="39"/>
      <c r="P3835" s="47"/>
      <c r="Q3835" s="13"/>
      <c r="R3835" s="248">
        <f t="shared" si="590"/>
        <v>0</v>
      </c>
      <c r="S3835" s="248">
        <f t="shared" si="591"/>
        <v>0</v>
      </c>
      <c r="T3835" s="248">
        <f t="shared" si="592"/>
        <v>0</v>
      </c>
      <c r="U3835" s="248">
        <f t="shared" si="593"/>
        <v>0</v>
      </c>
      <c r="V3835" s="13"/>
      <c r="W3835" s="7"/>
      <c r="AT3835" s="130"/>
      <c r="BF3835" s="33">
        <f t="shared" si="599"/>
        <v>41242</v>
      </c>
      <c r="BG3835" s="34">
        <f t="shared" si="594"/>
        <v>82.88000000000001</v>
      </c>
      <c r="BH3835" s="32">
        <f t="shared" si="595"/>
        <v>1</v>
      </c>
      <c r="BI3835" s="32">
        <f t="shared" si="596"/>
        <v>0</v>
      </c>
      <c r="BJ3835" s="69">
        <f t="shared" si="597"/>
        <v>0</v>
      </c>
      <c r="BK3835" s="158" t="str">
        <f t="shared" si="598"/>
        <v/>
      </c>
    </row>
    <row r="3836" spans="1:63" ht="12" customHeight="1" x14ac:dyDescent="0.2">
      <c r="A3836" s="8"/>
      <c r="B3836" s="7"/>
      <c r="C3836" s="7"/>
      <c r="D3836" s="7"/>
      <c r="E3836" s="7"/>
      <c r="F3836" s="7"/>
      <c r="G3836" s="7"/>
      <c r="H3836" s="7"/>
      <c r="I3836" s="10"/>
      <c r="J3836" s="25"/>
      <c r="K3836" s="250"/>
      <c r="L3836" s="31"/>
      <c r="M3836" s="9"/>
      <c r="N3836" s="11" t="s">
        <v>25</v>
      </c>
      <c r="O3836" s="39"/>
      <c r="P3836" s="47"/>
      <c r="Q3836" s="13"/>
      <c r="R3836" s="248">
        <f t="shared" si="590"/>
        <v>0</v>
      </c>
      <c r="S3836" s="248">
        <f t="shared" si="591"/>
        <v>0</v>
      </c>
      <c r="T3836" s="248">
        <f t="shared" si="592"/>
        <v>0</v>
      </c>
      <c r="U3836" s="248">
        <f t="shared" si="593"/>
        <v>0</v>
      </c>
      <c r="V3836" s="13"/>
      <c r="W3836" s="7"/>
      <c r="AT3836" s="130"/>
      <c r="BF3836" s="33">
        <f t="shared" si="599"/>
        <v>41242</v>
      </c>
      <c r="BG3836" s="34">
        <f t="shared" si="594"/>
        <v>82.88000000000001</v>
      </c>
      <c r="BH3836" s="32">
        <f t="shared" si="595"/>
        <v>1</v>
      </c>
      <c r="BI3836" s="32">
        <f t="shared" si="596"/>
        <v>0</v>
      </c>
      <c r="BJ3836" s="69">
        <f t="shared" si="597"/>
        <v>0</v>
      </c>
      <c r="BK3836" s="158" t="str">
        <f t="shared" si="598"/>
        <v/>
      </c>
    </row>
    <row r="3837" spans="1:63" ht="12" customHeight="1" x14ac:dyDescent="0.2">
      <c r="A3837" s="8"/>
      <c r="B3837" s="7"/>
      <c r="C3837" s="7"/>
      <c r="D3837" s="7"/>
      <c r="E3837" s="7"/>
      <c r="F3837" s="7"/>
      <c r="G3837" s="7"/>
      <c r="H3837" s="7"/>
      <c r="I3837" s="10"/>
      <c r="J3837" s="25"/>
      <c r="K3837" s="250"/>
      <c r="L3837" s="31"/>
      <c r="M3837" s="9"/>
      <c r="N3837" s="11" t="s">
        <v>25</v>
      </c>
      <c r="O3837" s="39"/>
      <c r="P3837" s="47"/>
      <c r="Q3837" s="13"/>
      <c r="R3837" s="248">
        <f t="shared" si="590"/>
        <v>0</v>
      </c>
      <c r="S3837" s="248">
        <f t="shared" si="591"/>
        <v>0</v>
      </c>
      <c r="T3837" s="248">
        <f t="shared" si="592"/>
        <v>0</v>
      </c>
      <c r="U3837" s="248">
        <f t="shared" si="593"/>
        <v>0</v>
      </c>
      <c r="V3837" s="13"/>
      <c r="W3837" s="7"/>
      <c r="AT3837" s="130"/>
      <c r="BF3837" s="33">
        <f t="shared" si="599"/>
        <v>41242</v>
      </c>
      <c r="BG3837" s="34">
        <f t="shared" si="594"/>
        <v>82.88000000000001</v>
      </c>
      <c r="BH3837" s="32">
        <f t="shared" si="595"/>
        <v>1</v>
      </c>
      <c r="BI3837" s="32">
        <f t="shared" si="596"/>
        <v>0</v>
      </c>
      <c r="BJ3837" s="69">
        <f t="shared" si="597"/>
        <v>0</v>
      </c>
      <c r="BK3837" s="158" t="str">
        <f t="shared" si="598"/>
        <v/>
      </c>
    </row>
    <row r="3838" spans="1:63" ht="12" customHeight="1" x14ac:dyDescent="0.2">
      <c r="A3838" s="8"/>
      <c r="B3838" s="7"/>
      <c r="C3838" s="7"/>
      <c r="D3838" s="7"/>
      <c r="E3838" s="7"/>
      <c r="F3838" s="7"/>
      <c r="G3838" s="7"/>
      <c r="H3838" s="7"/>
      <c r="I3838" s="10"/>
      <c r="J3838" s="25"/>
      <c r="K3838" s="250"/>
      <c r="L3838" s="31"/>
      <c r="M3838" s="9"/>
      <c r="N3838" s="11" t="s">
        <v>25</v>
      </c>
      <c r="O3838" s="39"/>
      <c r="P3838" s="47"/>
      <c r="Q3838" s="13"/>
      <c r="R3838" s="248">
        <f t="shared" si="590"/>
        <v>0</v>
      </c>
      <c r="S3838" s="248">
        <f t="shared" si="591"/>
        <v>0</v>
      </c>
      <c r="T3838" s="248">
        <f t="shared" si="592"/>
        <v>0</v>
      </c>
      <c r="U3838" s="248">
        <f t="shared" si="593"/>
        <v>0</v>
      </c>
      <c r="V3838" s="13"/>
      <c r="W3838" s="7"/>
      <c r="AT3838" s="130"/>
      <c r="BF3838" s="33">
        <f t="shared" si="599"/>
        <v>41242</v>
      </c>
      <c r="BG3838" s="34">
        <f t="shared" si="594"/>
        <v>82.88000000000001</v>
      </c>
      <c r="BH3838" s="32">
        <f t="shared" si="595"/>
        <v>1</v>
      </c>
      <c r="BI3838" s="32">
        <f t="shared" si="596"/>
        <v>0</v>
      </c>
      <c r="BJ3838" s="69">
        <f t="shared" si="597"/>
        <v>0</v>
      </c>
      <c r="BK3838" s="158" t="str">
        <f t="shared" si="598"/>
        <v/>
      </c>
    </row>
    <row r="3839" spans="1:63" ht="12" customHeight="1" x14ac:dyDescent="0.2">
      <c r="A3839" s="8"/>
      <c r="B3839" s="7"/>
      <c r="C3839" s="7"/>
      <c r="D3839" s="7"/>
      <c r="E3839" s="7"/>
      <c r="F3839" s="7"/>
      <c r="G3839" s="7"/>
      <c r="H3839" s="7"/>
      <c r="I3839" s="10"/>
      <c r="J3839" s="25"/>
      <c r="K3839" s="250"/>
      <c r="L3839" s="31"/>
      <c r="M3839" s="9"/>
      <c r="N3839" s="11" t="s">
        <v>25</v>
      </c>
      <c r="O3839" s="39"/>
      <c r="P3839" s="47"/>
      <c r="Q3839" s="13"/>
      <c r="R3839" s="248">
        <f t="shared" si="590"/>
        <v>0</v>
      </c>
      <c r="S3839" s="248">
        <f t="shared" si="591"/>
        <v>0</v>
      </c>
      <c r="T3839" s="248">
        <f t="shared" si="592"/>
        <v>0</v>
      </c>
      <c r="U3839" s="248">
        <f t="shared" si="593"/>
        <v>0</v>
      </c>
      <c r="V3839" s="13"/>
      <c r="W3839" s="7"/>
      <c r="AT3839" s="130"/>
      <c r="BF3839" s="33">
        <f t="shared" si="599"/>
        <v>41242</v>
      </c>
      <c r="BG3839" s="34">
        <f t="shared" si="594"/>
        <v>82.88000000000001</v>
      </c>
      <c r="BH3839" s="32">
        <f t="shared" si="595"/>
        <v>1</v>
      </c>
      <c r="BI3839" s="32">
        <f t="shared" si="596"/>
        <v>0</v>
      </c>
      <c r="BJ3839" s="69">
        <f t="shared" si="597"/>
        <v>0</v>
      </c>
      <c r="BK3839" s="158" t="str">
        <f t="shared" si="598"/>
        <v/>
      </c>
    </row>
    <row r="3840" spans="1:63" ht="12" customHeight="1" x14ac:dyDescent="0.2">
      <c r="A3840" s="8"/>
      <c r="B3840" s="7"/>
      <c r="C3840" s="7"/>
      <c r="D3840" s="7"/>
      <c r="E3840" s="7"/>
      <c r="F3840" s="7"/>
      <c r="G3840" s="7"/>
      <c r="H3840" s="7"/>
      <c r="I3840" s="10"/>
      <c r="J3840" s="25"/>
      <c r="K3840" s="250"/>
      <c r="L3840" s="31"/>
      <c r="M3840" s="9"/>
      <c r="N3840" s="11" t="s">
        <v>25</v>
      </c>
      <c r="O3840" s="39"/>
      <c r="P3840" s="47"/>
      <c r="Q3840" s="13"/>
      <c r="R3840" s="248">
        <f t="shared" si="590"/>
        <v>0</v>
      </c>
      <c r="S3840" s="248">
        <f t="shared" si="591"/>
        <v>0</v>
      </c>
      <c r="T3840" s="248">
        <f t="shared" si="592"/>
        <v>0</v>
      </c>
      <c r="U3840" s="248">
        <f t="shared" si="593"/>
        <v>0</v>
      </c>
      <c r="V3840" s="13"/>
      <c r="W3840" s="7"/>
      <c r="AT3840" s="130"/>
      <c r="BF3840" s="33">
        <f t="shared" si="599"/>
        <v>41242</v>
      </c>
      <c r="BG3840" s="34">
        <f t="shared" si="594"/>
        <v>82.88000000000001</v>
      </c>
      <c r="BH3840" s="32">
        <f t="shared" si="595"/>
        <v>1</v>
      </c>
      <c r="BI3840" s="32">
        <f t="shared" si="596"/>
        <v>0</v>
      </c>
      <c r="BJ3840" s="69">
        <f t="shared" si="597"/>
        <v>0</v>
      </c>
      <c r="BK3840" s="158" t="str">
        <f t="shared" si="598"/>
        <v/>
      </c>
    </row>
    <row r="3841" spans="1:63" ht="12" customHeight="1" x14ac:dyDescent="0.2">
      <c r="A3841" s="8"/>
      <c r="B3841" s="7"/>
      <c r="C3841" s="7"/>
      <c r="D3841" s="7"/>
      <c r="E3841" s="7"/>
      <c r="F3841" s="7"/>
      <c r="G3841" s="7"/>
      <c r="H3841" s="7"/>
      <c r="I3841" s="10"/>
      <c r="J3841" s="25"/>
      <c r="K3841" s="250"/>
      <c r="L3841" s="31"/>
      <c r="M3841" s="9"/>
      <c r="N3841" s="11" t="s">
        <v>25</v>
      </c>
      <c r="O3841" s="39"/>
      <c r="P3841" s="47"/>
      <c r="Q3841" s="13"/>
      <c r="R3841" s="248">
        <f t="shared" si="590"/>
        <v>0</v>
      </c>
      <c r="S3841" s="248">
        <f t="shared" si="591"/>
        <v>0</v>
      </c>
      <c r="T3841" s="248">
        <f t="shared" si="592"/>
        <v>0</v>
      </c>
      <c r="U3841" s="248">
        <f t="shared" si="593"/>
        <v>0</v>
      </c>
      <c r="V3841" s="13"/>
      <c r="W3841" s="7"/>
      <c r="AT3841" s="130"/>
      <c r="BF3841" s="33">
        <f t="shared" si="599"/>
        <v>41242</v>
      </c>
      <c r="BG3841" s="34">
        <f t="shared" si="594"/>
        <v>82.88000000000001</v>
      </c>
      <c r="BH3841" s="32">
        <f t="shared" si="595"/>
        <v>1</v>
      </c>
      <c r="BI3841" s="32">
        <f t="shared" si="596"/>
        <v>0</v>
      </c>
      <c r="BJ3841" s="69">
        <f t="shared" si="597"/>
        <v>0</v>
      </c>
      <c r="BK3841" s="158" t="str">
        <f t="shared" si="598"/>
        <v/>
      </c>
    </row>
    <row r="3842" spans="1:63" ht="12" customHeight="1" x14ac:dyDescent="0.2">
      <c r="A3842" s="8"/>
      <c r="B3842" s="7"/>
      <c r="C3842" s="7"/>
      <c r="D3842" s="7"/>
      <c r="E3842" s="7"/>
      <c r="F3842" s="7"/>
      <c r="G3842" s="7"/>
      <c r="H3842" s="7"/>
      <c r="I3842" s="10"/>
      <c r="J3842" s="25"/>
      <c r="K3842" s="250"/>
      <c r="L3842" s="31"/>
      <c r="M3842" s="9"/>
      <c r="N3842" s="11" t="s">
        <v>25</v>
      </c>
      <c r="O3842" s="39"/>
      <c r="P3842" s="47"/>
      <c r="Q3842" s="13"/>
      <c r="R3842" s="248">
        <f t="shared" si="590"/>
        <v>0</v>
      </c>
      <c r="S3842" s="248">
        <f t="shared" si="591"/>
        <v>0</v>
      </c>
      <c r="T3842" s="248">
        <f t="shared" si="592"/>
        <v>0</v>
      </c>
      <c r="U3842" s="248">
        <f t="shared" si="593"/>
        <v>0</v>
      </c>
      <c r="V3842" s="13"/>
      <c r="W3842" s="7"/>
      <c r="AT3842" s="130"/>
      <c r="BF3842" s="33">
        <f t="shared" si="599"/>
        <v>41242</v>
      </c>
      <c r="BG3842" s="34">
        <f t="shared" si="594"/>
        <v>82.88000000000001</v>
      </c>
      <c r="BH3842" s="32">
        <f t="shared" si="595"/>
        <v>1</v>
      </c>
      <c r="BI3842" s="32">
        <f t="shared" si="596"/>
        <v>0</v>
      </c>
      <c r="BJ3842" s="69">
        <f t="shared" si="597"/>
        <v>0</v>
      </c>
      <c r="BK3842" s="158" t="str">
        <f t="shared" si="598"/>
        <v/>
      </c>
    </row>
    <row r="3843" spans="1:63" ht="12" customHeight="1" x14ac:dyDescent="0.2">
      <c r="A3843" s="8"/>
      <c r="B3843" s="7"/>
      <c r="C3843" s="7"/>
      <c r="D3843" s="7"/>
      <c r="E3843" s="7"/>
      <c r="F3843" s="7"/>
      <c r="G3843" s="7"/>
      <c r="H3843" s="7"/>
      <c r="I3843" s="10"/>
      <c r="J3843" s="25"/>
      <c r="K3843" s="250"/>
      <c r="L3843" s="31"/>
      <c r="M3843" s="9"/>
      <c r="N3843" s="11" t="s">
        <v>25</v>
      </c>
      <c r="O3843" s="39"/>
      <c r="P3843" s="47"/>
      <c r="Q3843" s="13"/>
      <c r="R3843" s="248">
        <f t="shared" si="590"/>
        <v>0</v>
      </c>
      <c r="S3843" s="248">
        <f t="shared" si="591"/>
        <v>0</v>
      </c>
      <c r="T3843" s="248">
        <f t="shared" si="592"/>
        <v>0</v>
      </c>
      <c r="U3843" s="248">
        <f t="shared" si="593"/>
        <v>0</v>
      </c>
      <c r="V3843" s="13"/>
      <c r="W3843" s="7"/>
      <c r="AT3843" s="130"/>
      <c r="BF3843" s="33">
        <f t="shared" si="599"/>
        <v>41242</v>
      </c>
      <c r="BG3843" s="34">
        <f t="shared" si="594"/>
        <v>82.88000000000001</v>
      </c>
      <c r="BH3843" s="32">
        <f t="shared" si="595"/>
        <v>1</v>
      </c>
      <c r="BI3843" s="32">
        <f t="shared" si="596"/>
        <v>0</v>
      </c>
      <c r="BJ3843" s="69">
        <f t="shared" si="597"/>
        <v>0</v>
      </c>
      <c r="BK3843" s="158" t="str">
        <f t="shared" si="598"/>
        <v/>
      </c>
    </row>
    <row r="3844" spans="1:63" ht="12" customHeight="1" x14ac:dyDescent="0.2">
      <c r="A3844" s="8"/>
      <c r="B3844" s="7"/>
      <c r="C3844" s="7"/>
      <c r="D3844" s="7"/>
      <c r="E3844" s="7"/>
      <c r="F3844" s="7"/>
      <c r="G3844" s="7"/>
      <c r="H3844" s="7"/>
      <c r="I3844" s="10"/>
      <c r="J3844" s="25"/>
      <c r="K3844" s="250"/>
      <c r="L3844" s="31"/>
      <c r="M3844" s="9"/>
      <c r="N3844" s="11" t="s">
        <v>25</v>
      </c>
      <c r="O3844" s="39"/>
      <c r="P3844" s="47"/>
      <c r="Q3844" s="13"/>
      <c r="R3844" s="248">
        <f t="shared" si="590"/>
        <v>0</v>
      </c>
      <c r="S3844" s="248">
        <f t="shared" si="591"/>
        <v>0</v>
      </c>
      <c r="T3844" s="248">
        <f t="shared" si="592"/>
        <v>0</v>
      </c>
      <c r="U3844" s="248">
        <f t="shared" si="593"/>
        <v>0</v>
      </c>
      <c r="V3844" s="13"/>
      <c r="W3844" s="7"/>
      <c r="AT3844" s="130"/>
      <c r="BF3844" s="33">
        <f t="shared" si="599"/>
        <v>41242</v>
      </c>
      <c r="BG3844" s="34">
        <f t="shared" si="594"/>
        <v>82.88000000000001</v>
      </c>
      <c r="BH3844" s="32">
        <f t="shared" si="595"/>
        <v>1</v>
      </c>
      <c r="BI3844" s="32">
        <f t="shared" si="596"/>
        <v>0</v>
      </c>
      <c r="BJ3844" s="69">
        <f t="shared" si="597"/>
        <v>0</v>
      </c>
      <c r="BK3844" s="158" t="str">
        <f t="shared" si="598"/>
        <v/>
      </c>
    </row>
    <row r="3845" spans="1:63" ht="12" customHeight="1" x14ac:dyDescent="0.2">
      <c r="A3845" s="8"/>
      <c r="B3845" s="7"/>
      <c r="C3845" s="7"/>
      <c r="D3845" s="7"/>
      <c r="E3845" s="7"/>
      <c r="F3845" s="7"/>
      <c r="G3845" s="7"/>
      <c r="H3845" s="7"/>
      <c r="I3845" s="10"/>
      <c r="J3845" s="25"/>
      <c r="K3845" s="250"/>
      <c r="L3845" s="31"/>
      <c r="M3845" s="9"/>
      <c r="N3845" s="11" t="s">
        <v>25</v>
      </c>
      <c r="O3845" s="39"/>
      <c r="P3845" s="47"/>
      <c r="Q3845" s="13"/>
      <c r="R3845" s="248">
        <f t="shared" si="590"/>
        <v>0</v>
      </c>
      <c r="S3845" s="248">
        <f t="shared" si="591"/>
        <v>0</v>
      </c>
      <c r="T3845" s="248">
        <f t="shared" si="592"/>
        <v>0</v>
      </c>
      <c r="U3845" s="248">
        <f t="shared" si="593"/>
        <v>0</v>
      </c>
      <c r="V3845" s="13"/>
      <c r="W3845" s="7"/>
      <c r="AT3845" s="130"/>
      <c r="BF3845" s="33">
        <f t="shared" si="599"/>
        <v>41242</v>
      </c>
      <c r="BG3845" s="34">
        <f t="shared" si="594"/>
        <v>82.88000000000001</v>
      </c>
      <c r="BH3845" s="32">
        <f t="shared" si="595"/>
        <v>1</v>
      </c>
      <c r="BI3845" s="32">
        <f t="shared" si="596"/>
        <v>0</v>
      </c>
      <c r="BJ3845" s="69">
        <f t="shared" si="597"/>
        <v>0</v>
      </c>
      <c r="BK3845" s="158" t="str">
        <f t="shared" si="598"/>
        <v/>
      </c>
    </row>
    <row r="3846" spans="1:63" ht="12" customHeight="1" x14ac:dyDescent="0.2">
      <c r="A3846" s="8"/>
      <c r="B3846" s="7"/>
      <c r="C3846" s="7"/>
      <c r="D3846" s="7"/>
      <c r="E3846" s="7"/>
      <c r="F3846" s="7"/>
      <c r="G3846" s="7"/>
      <c r="H3846" s="7"/>
      <c r="I3846" s="10"/>
      <c r="J3846" s="25"/>
      <c r="K3846" s="250"/>
      <c r="L3846" s="31"/>
      <c r="M3846" s="9"/>
      <c r="N3846" s="11" t="s">
        <v>25</v>
      </c>
      <c r="O3846" s="39"/>
      <c r="P3846" s="47"/>
      <c r="Q3846" s="13"/>
      <c r="R3846" s="248">
        <f t="shared" si="590"/>
        <v>0</v>
      </c>
      <c r="S3846" s="248">
        <f t="shared" si="591"/>
        <v>0</v>
      </c>
      <c r="T3846" s="248">
        <f t="shared" si="592"/>
        <v>0</v>
      </c>
      <c r="U3846" s="248">
        <f t="shared" si="593"/>
        <v>0</v>
      </c>
      <c r="V3846" s="13"/>
      <c r="W3846" s="7"/>
      <c r="AT3846" s="130"/>
      <c r="BF3846" s="33">
        <f t="shared" si="599"/>
        <v>41242</v>
      </c>
      <c r="BG3846" s="34">
        <f t="shared" si="594"/>
        <v>82.88000000000001</v>
      </c>
      <c r="BH3846" s="32">
        <f t="shared" si="595"/>
        <v>1</v>
      </c>
      <c r="BI3846" s="32">
        <f t="shared" si="596"/>
        <v>0</v>
      </c>
      <c r="BJ3846" s="69">
        <f t="shared" si="597"/>
        <v>0</v>
      </c>
      <c r="BK3846" s="158" t="str">
        <f t="shared" si="598"/>
        <v/>
      </c>
    </row>
    <row r="3847" spans="1:63" ht="12" customHeight="1" x14ac:dyDescent="0.2">
      <c r="A3847" s="8"/>
      <c r="B3847" s="7"/>
      <c r="C3847" s="7"/>
      <c r="D3847" s="7"/>
      <c r="E3847" s="7"/>
      <c r="F3847" s="7"/>
      <c r="G3847" s="7"/>
      <c r="H3847" s="7"/>
      <c r="I3847" s="10"/>
      <c r="J3847" s="25"/>
      <c r="K3847" s="250"/>
      <c r="L3847" s="31"/>
      <c r="M3847" s="9"/>
      <c r="N3847" s="11" t="s">
        <v>25</v>
      </c>
      <c r="O3847" s="39"/>
      <c r="P3847" s="47"/>
      <c r="Q3847" s="13"/>
      <c r="R3847" s="248">
        <f t="shared" si="590"/>
        <v>0</v>
      </c>
      <c r="S3847" s="248">
        <f t="shared" si="591"/>
        <v>0</v>
      </c>
      <c r="T3847" s="248">
        <f t="shared" si="592"/>
        <v>0</v>
      </c>
      <c r="U3847" s="248">
        <f t="shared" si="593"/>
        <v>0</v>
      </c>
      <c r="V3847" s="13"/>
      <c r="W3847" s="7"/>
      <c r="AT3847" s="130"/>
      <c r="BF3847" s="33">
        <f t="shared" si="599"/>
        <v>41242</v>
      </c>
      <c r="BG3847" s="34">
        <f t="shared" si="594"/>
        <v>82.88000000000001</v>
      </c>
      <c r="BH3847" s="32">
        <f t="shared" si="595"/>
        <v>1</v>
      </c>
      <c r="BI3847" s="32">
        <f t="shared" si="596"/>
        <v>0</v>
      </c>
      <c r="BJ3847" s="69">
        <f t="shared" si="597"/>
        <v>0</v>
      </c>
      <c r="BK3847" s="158" t="str">
        <f t="shared" si="598"/>
        <v/>
      </c>
    </row>
    <row r="3848" spans="1:63" ht="12" customHeight="1" x14ac:dyDescent="0.2">
      <c r="A3848" s="8"/>
      <c r="B3848" s="7"/>
      <c r="C3848" s="7"/>
      <c r="D3848" s="7"/>
      <c r="E3848" s="7"/>
      <c r="F3848" s="7"/>
      <c r="G3848" s="7"/>
      <c r="H3848" s="7"/>
      <c r="I3848" s="10"/>
      <c r="J3848" s="25"/>
      <c r="K3848" s="250"/>
      <c r="L3848" s="31"/>
      <c r="M3848" s="9"/>
      <c r="N3848" s="11" t="s">
        <v>25</v>
      </c>
      <c r="O3848" s="39"/>
      <c r="P3848" s="47"/>
      <c r="Q3848" s="13"/>
      <c r="R3848" s="248">
        <f t="shared" si="590"/>
        <v>0</v>
      </c>
      <c r="S3848" s="248">
        <f t="shared" si="591"/>
        <v>0</v>
      </c>
      <c r="T3848" s="248">
        <f t="shared" si="592"/>
        <v>0</v>
      </c>
      <c r="U3848" s="248">
        <f t="shared" si="593"/>
        <v>0</v>
      </c>
      <c r="V3848" s="13"/>
      <c r="W3848" s="7"/>
      <c r="AT3848" s="130"/>
      <c r="BF3848" s="33">
        <f t="shared" si="599"/>
        <v>41242</v>
      </c>
      <c r="BG3848" s="34">
        <f t="shared" si="594"/>
        <v>82.88000000000001</v>
      </c>
      <c r="BH3848" s="32">
        <f t="shared" si="595"/>
        <v>1</v>
      </c>
      <c r="BI3848" s="32">
        <f t="shared" si="596"/>
        <v>0</v>
      </c>
      <c r="BJ3848" s="69">
        <f t="shared" si="597"/>
        <v>0</v>
      </c>
      <c r="BK3848" s="158" t="str">
        <f t="shared" si="598"/>
        <v/>
      </c>
    </row>
    <row r="3849" spans="1:63" ht="12" customHeight="1" x14ac:dyDescent="0.2">
      <c r="A3849" s="8"/>
      <c r="B3849" s="7"/>
      <c r="C3849" s="7"/>
      <c r="D3849" s="7"/>
      <c r="E3849" s="7"/>
      <c r="F3849" s="7"/>
      <c r="G3849" s="7"/>
      <c r="H3849" s="7"/>
      <c r="I3849" s="10"/>
      <c r="J3849" s="25"/>
      <c r="K3849" s="250"/>
      <c r="L3849" s="31"/>
      <c r="M3849" s="9"/>
      <c r="N3849" s="11" t="s">
        <v>25</v>
      </c>
      <c r="O3849" s="39"/>
      <c r="P3849" s="47"/>
      <c r="Q3849" s="13"/>
      <c r="R3849" s="248">
        <f t="shared" si="590"/>
        <v>0</v>
      </c>
      <c r="S3849" s="248">
        <f t="shared" si="591"/>
        <v>0</v>
      </c>
      <c r="T3849" s="248">
        <f t="shared" si="592"/>
        <v>0</v>
      </c>
      <c r="U3849" s="248">
        <f t="shared" si="593"/>
        <v>0</v>
      </c>
      <c r="V3849" s="13"/>
      <c r="W3849" s="7"/>
      <c r="AT3849" s="130"/>
      <c r="BF3849" s="33">
        <f t="shared" si="599"/>
        <v>41242</v>
      </c>
      <c r="BG3849" s="34">
        <f t="shared" si="594"/>
        <v>82.88000000000001</v>
      </c>
      <c r="BH3849" s="32">
        <f t="shared" si="595"/>
        <v>1</v>
      </c>
      <c r="BI3849" s="32">
        <f t="shared" si="596"/>
        <v>0</v>
      </c>
      <c r="BJ3849" s="69">
        <f t="shared" si="597"/>
        <v>0</v>
      </c>
      <c r="BK3849" s="158" t="str">
        <f t="shared" si="598"/>
        <v/>
      </c>
    </row>
    <row r="3850" spans="1:63" ht="12" customHeight="1" x14ac:dyDescent="0.2">
      <c r="A3850" s="8"/>
      <c r="B3850" s="7"/>
      <c r="C3850" s="7"/>
      <c r="D3850" s="7"/>
      <c r="E3850" s="7"/>
      <c r="F3850" s="7"/>
      <c r="G3850" s="7"/>
      <c r="H3850" s="7"/>
      <c r="I3850" s="10"/>
      <c r="J3850" s="25"/>
      <c r="K3850" s="250"/>
      <c r="L3850" s="31"/>
      <c r="M3850" s="9"/>
      <c r="N3850" s="11" t="s">
        <v>25</v>
      </c>
      <c r="O3850" s="39"/>
      <c r="P3850" s="47"/>
      <c r="Q3850" s="13"/>
      <c r="R3850" s="248">
        <f t="shared" si="590"/>
        <v>0</v>
      </c>
      <c r="S3850" s="248">
        <f t="shared" si="591"/>
        <v>0</v>
      </c>
      <c r="T3850" s="248">
        <f t="shared" si="592"/>
        <v>0</v>
      </c>
      <c r="U3850" s="248">
        <f t="shared" si="593"/>
        <v>0</v>
      </c>
      <c r="V3850" s="13"/>
      <c r="W3850" s="7"/>
      <c r="AT3850" s="130"/>
      <c r="BF3850" s="33">
        <f t="shared" si="599"/>
        <v>41242</v>
      </c>
      <c r="BG3850" s="34">
        <f t="shared" si="594"/>
        <v>82.88000000000001</v>
      </c>
      <c r="BH3850" s="32">
        <f t="shared" si="595"/>
        <v>1</v>
      </c>
      <c r="BI3850" s="32">
        <f t="shared" si="596"/>
        <v>0</v>
      </c>
      <c r="BJ3850" s="69">
        <f t="shared" si="597"/>
        <v>0</v>
      </c>
      <c r="BK3850" s="158" t="str">
        <f t="shared" si="598"/>
        <v/>
      </c>
    </row>
    <row r="3851" spans="1:63" ht="12" customHeight="1" x14ac:dyDescent="0.2">
      <c r="A3851" s="8"/>
      <c r="B3851" s="7"/>
      <c r="C3851" s="7"/>
      <c r="D3851" s="7"/>
      <c r="E3851" s="7"/>
      <c r="F3851" s="7"/>
      <c r="G3851" s="7"/>
      <c r="H3851" s="7"/>
      <c r="I3851" s="10"/>
      <c r="J3851" s="25"/>
      <c r="K3851" s="250"/>
      <c r="L3851" s="31"/>
      <c r="M3851" s="9"/>
      <c r="N3851" s="11" t="s">
        <v>25</v>
      </c>
      <c r="O3851" s="39"/>
      <c r="P3851" s="47"/>
      <c r="Q3851" s="13"/>
      <c r="R3851" s="248">
        <f t="shared" ref="R3851:R3914" si="600">IF(N3851&lt;&gt;"M",ROUND(IF(M3851&lt;&gt;"Y",IF(P3851&lt;&gt;"Y",K3851,K3851*(BH3851-1)),0),ROUNDING),"")</f>
        <v>0</v>
      </c>
      <c r="S3851" s="248">
        <f t="shared" ref="S3851:S3914" si="601">IF(N3851&lt;&gt;"M",ROUND(IF(O3851&gt;0,IF(M3851="Y",BI3851*(1-O3851),IF(BI3851&gt;R3851,R3851 + (BI3851 - R3851)*(1-O3851),BI3851)),BI3851),ROUNDING),"")</f>
        <v>0</v>
      </c>
      <c r="T3851" s="248">
        <f t="shared" ref="T3851:T3914" si="602">IF(N3851&lt;&gt;"M",ROUND(IF(O3851&gt;0,IF(M3851="Y",BJ3851*(1-O3851),IF(BJ3851&gt;R3851,R3851 + (BJ3851 - R3851)*(1-O3851),BJ3851)),BJ3851),ROUNDING),"")</f>
        <v>0</v>
      </c>
      <c r="U3851" s="248">
        <f t="shared" ref="U3851:U3914" si="603">IF(N3851&lt;&gt;"M",ROUND(IF(OR(N3851="P",N3851=""),0,IF(OR(M3851="N",M3851=""),T3851-R3851,T3851)),ROUNDING),"")</f>
        <v>0</v>
      </c>
      <c r="V3851" s="13"/>
      <c r="W3851" s="7"/>
      <c r="AT3851" s="130"/>
      <c r="BF3851" s="33">
        <f t="shared" si="599"/>
        <v>41242</v>
      </c>
      <c r="BG3851" s="34">
        <f t="shared" ref="BG3851:BG3914" si="604">IF(N3851&lt;&gt;"M",BG3850+U3851,BG3850)</f>
        <v>82.88000000000001</v>
      </c>
      <c r="BH3851" s="32">
        <f t="shared" ref="BH3851:BH3914" si="605">IF(L3851&lt;&gt;"",IF(ODDS_TYPE=1,L3851,IF(ODDS_TYPE=2,IF(L3851&gt;0,1+L3851/100,IF(L3851&lt;0,1-100/L3851,1)),IF(ODDS_TYPE=3,1+L3851,IF(ODDS_TYPE=4,1+L3851,IF(ODDS_TYPE=5,IF(L3851&gt;0,1+L3851,1-1/L3851),IF(ODDS_TYPE=6,IF(L3851&gt;=0,L3851+1,1-1/L3851),1)))))),1)</f>
        <v>1</v>
      </c>
      <c r="BI3851" s="32">
        <f t="shared" ref="BI3851:BI3914" si="606">IF(P3851&lt;&gt;"Y",IF(M3851&lt;&gt;"Y",K3851*BH3851,K3851*BH3851 - K3851),IF(M3851&lt;&gt;"Y",K3851*BH3851,K3851))</f>
        <v>0</v>
      </c>
      <c r="BJ3851" s="69">
        <f t="shared" ref="BJ3851:BJ3914" si="607">IF(P3851&lt;&gt;"Y",
IF(M3851&lt;&gt;"Y",
IF(N3851="Y",K3851*BH3851,IF(N3851="P",0,IF(OR(N3851="R",N3851="PU"),K3851,IF(N3851="H",K3851*BH3851*0.5,IF(N3851="HW",K3851*0.5*(1 + BH3851),IF(N3851="HL",K3851*0.5,0)))))),
IF(N3851="Y",K3851*BH3851 - K3851,IF(N3851="P",0,IF(OR(N3851="R",N3851="PU"),0,IF(N3851="H",IF(BH3851&gt;2,0.5*K3851*BH3851 - K3851,0),IF(N3851="HW",K3851*0.5*(1 + BH3851) - K3851,IF(N3851="HL",0,0))))))),
IF(M3851&lt;&gt;"Y",
IF(N3851="Y",K3851*BH3851,IF(N3851="P",0,IF(OR(N3851="R",N3851="PU"),K3851*(BH3851-1),IF(N3851="H",K3851*BH3851*0.5,IF(N3851="HW",K3851*(BH3851-1)*0.5,IF(N3851="HL",K3851*BH3851 - K3851*0.5,0)))))),
IF(N3851="Y",K3851,IF(N3851="P",0,IF(OR(N3851="R",N3851="PU"),0,IF(N3851="H",IF(BH3851&lt;2,K3851*BH3851*0.5 - K3851*(BH3851-1),0),IF(N3851="HW",0,IF(N3851="HL",K3851*0.5,0)))))))
)</f>
        <v>0</v>
      </c>
      <c r="BK3851" s="158" t="str">
        <f t="shared" ref="BK3851:BK3914" si="608">IF(FILT_M=1,IF(LEN(C3851)&gt;0,C3851,""),IF(FILT_M=2,IF(LEN(E3851)&gt;0,E3851,""),IF(FILT_M=3,IF(LEN(F3851)&gt;0,F3851,""),IF(FILT_M=4,IF(LEN(G3851)&gt;0,G3851,""),""))))</f>
        <v/>
      </c>
    </row>
    <row r="3852" spans="1:63" ht="12" customHeight="1" x14ac:dyDescent="0.2">
      <c r="A3852" s="8"/>
      <c r="B3852" s="7"/>
      <c r="C3852" s="7"/>
      <c r="D3852" s="7"/>
      <c r="E3852" s="7"/>
      <c r="F3852" s="7"/>
      <c r="G3852" s="7"/>
      <c r="H3852" s="7"/>
      <c r="I3852" s="10"/>
      <c r="J3852" s="25"/>
      <c r="K3852" s="250"/>
      <c r="L3852" s="31"/>
      <c r="M3852" s="9"/>
      <c r="N3852" s="11" t="s">
        <v>25</v>
      </c>
      <c r="O3852" s="39"/>
      <c r="P3852" s="47"/>
      <c r="Q3852" s="13"/>
      <c r="R3852" s="248">
        <f t="shared" si="600"/>
        <v>0</v>
      </c>
      <c r="S3852" s="248">
        <f t="shared" si="601"/>
        <v>0</v>
      </c>
      <c r="T3852" s="248">
        <f t="shared" si="602"/>
        <v>0</v>
      </c>
      <c r="U3852" s="248">
        <f t="shared" si="603"/>
        <v>0</v>
      </c>
      <c r="V3852" s="13"/>
      <c r="W3852" s="7"/>
      <c r="AT3852" s="130"/>
      <c r="BF3852" s="33">
        <f t="shared" ref="BF3852:BF3915" si="609">IF(A3852&gt;2,A3852,BF3851)</f>
        <v>41242</v>
      </c>
      <c r="BG3852" s="34">
        <f t="shared" si="604"/>
        <v>82.88000000000001</v>
      </c>
      <c r="BH3852" s="32">
        <f t="shared" si="605"/>
        <v>1</v>
      </c>
      <c r="BI3852" s="32">
        <f t="shared" si="606"/>
        <v>0</v>
      </c>
      <c r="BJ3852" s="69">
        <f t="shared" si="607"/>
        <v>0</v>
      </c>
      <c r="BK3852" s="158" t="str">
        <f t="shared" si="608"/>
        <v/>
      </c>
    </row>
    <row r="3853" spans="1:63" ht="12" customHeight="1" x14ac:dyDescent="0.2">
      <c r="A3853" s="8"/>
      <c r="B3853" s="7"/>
      <c r="C3853" s="7"/>
      <c r="D3853" s="7"/>
      <c r="E3853" s="7"/>
      <c r="F3853" s="7"/>
      <c r="G3853" s="7"/>
      <c r="H3853" s="7"/>
      <c r="I3853" s="10"/>
      <c r="J3853" s="25"/>
      <c r="K3853" s="250"/>
      <c r="L3853" s="31"/>
      <c r="M3853" s="9"/>
      <c r="N3853" s="11" t="s">
        <v>25</v>
      </c>
      <c r="O3853" s="39"/>
      <c r="P3853" s="47"/>
      <c r="Q3853" s="13"/>
      <c r="R3853" s="248">
        <f t="shared" si="600"/>
        <v>0</v>
      </c>
      <c r="S3853" s="248">
        <f t="shared" si="601"/>
        <v>0</v>
      </c>
      <c r="T3853" s="248">
        <f t="shared" si="602"/>
        <v>0</v>
      </c>
      <c r="U3853" s="248">
        <f t="shared" si="603"/>
        <v>0</v>
      </c>
      <c r="V3853" s="13"/>
      <c r="W3853" s="7"/>
      <c r="AT3853" s="130"/>
      <c r="BF3853" s="33">
        <f t="shared" si="609"/>
        <v>41242</v>
      </c>
      <c r="BG3853" s="34">
        <f t="shared" si="604"/>
        <v>82.88000000000001</v>
      </c>
      <c r="BH3853" s="32">
        <f t="shared" si="605"/>
        <v>1</v>
      </c>
      <c r="BI3853" s="32">
        <f t="shared" si="606"/>
        <v>0</v>
      </c>
      <c r="BJ3853" s="69">
        <f t="shared" si="607"/>
        <v>0</v>
      </c>
      <c r="BK3853" s="158" t="str">
        <f t="shared" si="608"/>
        <v/>
      </c>
    </row>
    <row r="3854" spans="1:63" ht="12" customHeight="1" x14ac:dyDescent="0.2">
      <c r="A3854" s="8"/>
      <c r="B3854" s="7"/>
      <c r="C3854" s="7"/>
      <c r="D3854" s="7"/>
      <c r="E3854" s="7"/>
      <c r="F3854" s="7"/>
      <c r="G3854" s="7"/>
      <c r="H3854" s="7"/>
      <c r="I3854" s="10"/>
      <c r="J3854" s="25"/>
      <c r="K3854" s="250"/>
      <c r="L3854" s="31"/>
      <c r="M3854" s="9"/>
      <c r="N3854" s="11" t="s">
        <v>25</v>
      </c>
      <c r="O3854" s="39"/>
      <c r="P3854" s="47"/>
      <c r="Q3854" s="13"/>
      <c r="R3854" s="248">
        <f t="shared" si="600"/>
        <v>0</v>
      </c>
      <c r="S3854" s="248">
        <f t="shared" si="601"/>
        <v>0</v>
      </c>
      <c r="T3854" s="248">
        <f t="shared" si="602"/>
        <v>0</v>
      </c>
      <c r="U3854" s="248">
        <f t="shared" si="603"/>
        <v>0</v>
      </c>
      <c r="V3854" s="13"/>
      <c r="W3854" s="7"/>
      <c r="AT3854" s="130"/>
      <c r="BF3854" s="33">
        <f t="shared" si="609"/>
        <v>41242</v>
      </c>
      <c r="BG3854" s="34">
        <f t="shared" si="604"/>
        <v>82.88000000000001</v>
      </c>
      <c r="BH3854" s="32">
        <f t="shared" si="605"/>
        <v>1</v>
      </c>
      <c r="BI3854" s="32">
        <f t="shared" si="606"/>
        <v>0</v>
      </c>
      <c r="BJ3854" s="69">
        <f t="shared" si="607"/>
        <v>0</v>
      </c>
      <c r="BK3854" s="158" t="str">
        <f t="shared" si="608"/>
        <v/>
      </c>
    </row>
    <row r="3855" spans="1:63" ht="12" customHeight="1" x14ac:dyDescent="0.2">
      <c r="A3855" s="8"/>
      <c r="B3855" s="7"/>
      <c r="C3855" s="7"/>
      <c r="D3855" s="7"/>
      <c r="E3855" s="7"/>
      <c r="F3855" s="7"/>
      <c r="G3855" s="7"/>
      <c r="H3855" s="7"/>
      <c r="I3855" s="10"/>
      <c r="J3855" s="25"/>
      <c r="K3855" s="250"/>
      <c r="L3855" s="31"/>
      <c r="M3855" s="9"/>
      <c r="N3855" s="11" t="s">
        <v>25</v>
      </c>
      <c r="O3855" s="39"/>
      <c r="P3855" s="47"/>
      <c r="Q3855" s="13"/>
      <c r="R3855" s="248">
        <f t="shared" si="600"/>
        <v>0</v>
      </c>
      <c r="S3855" s="248">
        <f t="shared" si="601"/>
        <v>0</v>
      </c>
      <c r="T3855" s="248">
        <f t="shared" si="602"/>
        <v>0</v>
      </c>
      <c r="U3855" s="248">
        <f t="shared" si="603"/>
        <v>0</v>
      </c>
      <c r="V3855" s="13"/>
      <c r="W3855" s="7"/>
      <c r="AT3855" s="130"/>
      <c r="BF3855" s="33">
        <f t="shared" si="609"/>
        <v>41242</v>
      </c>
      <c r="BG3855" s="34">
        <f t="shared" si="604"/>
        <v>82.88000000000001</v>
      </c>
      <c r="BH3855" s="32">
        <f t="shared" si="605"/>
        <v>1</v>
      </c>
      <c r="BI3855" s="32">
        <f t="shared" si="606"/>
        <v>0</v>
      </c>
      <c r="BJ3855" s="69">
        <f t="shared" si="607"/>
        <v>0</v>
      </c>
      <c r="BK3855" s="158" t="str">
        <f t="shared" si="608"/>
        <v/>
      </c>
    </row>
    <row r="3856" spans="1:63" ht="12" customHeight="1" x14ac:dyDescent="0.2">
      <c r="A3856" s="8"/>
      <c r="B3856" s="7"/>
      <c r="C3856" s="7"/>
      <c r="D3856" s="7"/>
      <c r="E3856" s="7"/>
      <c r="F3856" s="7"/>
      <c r="G3856" s="7"/>
      <c r="H3856" s="7"/>
      <c r="I3856" s="10"/>
      <c r="J3856" s="25"/>
      <c r="K3856" s="250"/>
      <c r="L3856" s="31"/>
      <c r="M3856" s="9"/>
      <c r="N3856" s="11" t="s">
        <v>25</v>
      </c>
      <c r="O3856" s="39"/>
      <c r="P3856" s="47"/>
      <c r="Q3856" s="13"/>
      <c r="R3856" s="248">
        <f t="shared" si="600"/>
        <v>0</v>
      </c>
      <c r="S3856" s="248">
        <f t="shared" si="601"/>
        <v>0</v>
      </c>
      <c r="T3856" s="248">
        <f t="shared" si="602"/>
        <v>0</v>
      </c>
      <c r="U3856" s="248">
        <f t="shared" si="603"/>
        <v>0</v>
      </c>
      <c r="V3856" s="13"/>
      <c r="W3856" s="7"/>
      <c r="AT3856" s="130"/>
      <c r="BF3856" s="33">
        <f t="shared" si="609"/>
        <v>41242</v>
      </c>
      <c r="BG3856" s="34">
        <f t="shared" si="604"/>
        <v>82.88000000000001</v>
      </c>
      <c r="BH3856" s="32">
        <f t="shared" si="605"/>
        <v>1</v>
      </c>
      <c r="BI3856" s="32">
        <f t="shared" si="606"/>
        <v>0</v>
      </c>
      <c r="BJ3856" s="69">
        <f t="shared" si="607"/>
        <v>0</v>
      </c>
      <c r="BK3856" s="158" t="str">
        <f t="shared" si="608"/>
        <v/>
      </c>
    </row>
    <row r="3857" spans="1:63" ht="12" customHeight="1" x14ac:dyDescent="0.2">
      <c r="A3857" s="8"/>
      <c r="B3857" s="7"/>
      <c r="C3857" s="7"/>
      <c r="D3857" s="7"/>
      <c r="E3857" s="7"/>
      <c r="F3857" s="7"/>
      <c r="G3857" s="7"/>
      <c r="H3857" s="7"/>
      <c r="I3857" s="10"/>
      <c r="J3857" s="25"/>
      <c r="K3857" s="250"/>
      <c r="L3857" s="31"/>
      <c r="M3857" s="9"/>
      <c r="N3857" s="11" t="s">
        <v>25</v>
      </c>
      <c r="O3857" s="39"/>
      <c r="P3857" s="47"/>
      <c r="Q3857" s="13"/>
      <c r="R3857" s="248">
        <f t="shared" si="600"/>
        <v>0</v>
      </c>
      <c r="S3857" s="248">
        <f t="shared" si="601"/>
        <v>0</v>
      </c>
      <c r="T3857" s="248">
        <f t="shared" si="602"/>
        <v>0</v>
      </c>
      <c r="U3857" s="248">
        <f t="shared" si="603"/>
        <v>0</v>
      </c>
      <c r="V3857" s="13"/>
      <c r="W3857" s="7"/>
      <c r="AT3857" s="130"/>
      <c r="BF3857" s="33">
        <f t="shared" si="609"/>
        <v>41242</v>
      </c>
      <c r="BG3857" s="34">
        <f t="shared" si="604"/>
        <v>82.88000000000001</v>
      </c>
      <c r="BH3857" s="32">
        <f t="shared" si="605"/>
        <v>1</v>
      </c>
      <c r="BI3857" s="32">
        <f t="shared" si="606"/>
        <v>0</v>
      </c>
      <c r="BJ3857" s="69">
        <f t="shared" si="607"/>
        <v>0</v>
      </c>
      <c r="BK3857" s="158" t="str">
        <f t="shared" si="608"/>
        <v/>
      </c>
    </row>
    <row r="3858" spans="1:63" ht="12" customHeight="1" x14ac:dyDescent="0.2">
      <c r="A3858" s="8"/>
      <c r="B3858" s="7"/>
      <c r="C3858" s="7"/>
      <c r="D3858" s="7"/>
      <c r="E3858" s="7"/>
      <c r="F3858" s="7"/>
      <c r="G3858" s="7"/>
      <c r="H3858" s="7"/>
      <c r="I3858" s="10"/>
      <c r="J3858" s="25"/>
      <c r="K3858" s="250"/>
      <c r="L3858" s="31"/>
      <c r="M3858" s="9"/>
      <c r="N3858" s="11" t="s">
        <v>25</v>
      </c>
      <c r="O3858" s="39"/>
      <c r="P3858" s="47"/>
      <c r="Q3858" s="13"/>
      <c r="R3858" s="248">
        <f t="shared" si="600"/>
        <v>0</v>
      </c>
      <c r="S3858" s="248">
        <f t="shared" si="601"/>
        <v>0</v>
      </c>
      <c r="T3858" s="248">
        <f t="shared" si="602"/>
        <v>0</v>
      </c>
      <c r="U3858" s="248">
        <f t="shared" si="603"/>
        <v>0</v>
      </c>
      <c r="V3858" s="13"/>
      <c r="W3858" s="7"/>
      <c r="AT3858" s="130"/>
      <c r="BF3858" s="33">
        <f t="shared" si="609"/>
        <v>41242</v>
      </c>
      <c r="BG3858" s="34">
        <f t="shared" si="604"/>
        <v>82.88000000000001</v>
      </c>
      <c r="BH3858" s="32">
        <f t="shared" si="605"/>
        <v>1</v>
      </c>
      <c r="BI3858" s="32">
        <f t="shared" si="606"/>
        <v>0</v>
      </c>
      <c r="BJ3858" s="69">
        <f t="shared" si="607"/>
        <v>0</v>
      </c>
      <c r="BK3858" s="158" t="str">
        <f t="shared" si="608"/>
        <v/>
      </c>
    </row>
    <row r="3859" spans="1:63" ht="12" customHeight="1" x14ac:dyDescent="0.2">
      <c r="A3859" s="8"/>
      <c r="B3859" s="7"/>
      <c r="C3859" s="7"/>
      <c r="D3859" s="7"/>
      <c r="E3859" s="7"/>
      <c r="F3859" s="7"/>
      <c r="G3859" s="7"/>
      <c r="H3859" s="7"/>
      <c r="I3859" s="10"/>
      <c r="J3859" s="25"/>
      <c r="K3859" s="250"/>
      <c r="L3859" s="31"/>
      <c r="M3859" s="9"/>
      <c r="N3859" s="11" t="s">
        <v>25</v>
      </c>
      <c r="O3859" s="39"/>
      <c r="P3859" s="47"/>
      <c r="Q3859" s="13"/>
      <c r="R3859" s="248">
        <f t="shared" si="600"/>
        <v>0</v>
      </c>
      <c r="S3859" s="248">
        <f t="shared" si="601"/>
        <v>0</v>
      </c>
      <c r="T3859" s="248">
        <f t="shared" si="602"/>
        <v>0</v>
      </c>
      <c r="U3859" s="248">
        <f t="shared" si="603"/>
        <v>0</v>
      </c>
      <c r="V3859" s="13"/>
      <c r="W3859" s="7"/>
      <c r="AT3859" s="130"/>
      <c r="BF3859" s="33">
        <f t="shared" si="609"/>
        <v>41242</v>
      </c>
      <c r="BG3859" s="34">
        <f t="shared" si="604"/>
        <v>82.88000000000001</v>
      </c>
      <c r="BH3859" s="32">
        <f t="shared" si="605"/>
        <v>1</v>
      </c>
      <c r="BI3859" s="32">
        <f t="shared" si="606"/>
        <v>0</v>
      </c>
      <c r="BJ3859" s="69">
        <f t="shared" si="607"/>
        <v>0</v>
      </c>
      <c r="BK3859" s="158" t="str">
        <f t="shared" si="608"/>
        <v/>
      </c>
    </row>
    <row r="3860" spans="1:63" ht="12" customHeight="1" x14ac:dyDescent="0.2">
      <c r="A3860" s="8"/>
      <c r="B3860" s="7"/>
      <c r="C3860" s="7"/>
      <c r="D3860" s="7"/>
      <c r="E3860" s="7"/>
      <c r="F3860" s="7"/>
      <c r="G3860" s="7"/>
      <c r="H3860" s="7"/>
      <c r="I3860" s="10"/>
      <c r="J3860" s="25"/>
      <c r="K3860" s="250"/>
      <c r="L3860" s="31"/>
      <c r="M3860" s="9"/>
      <c r="N3860" s="11" t="s">
        <v>25</v>
      </c>
      <c r="O3860" s="39"/>
      <c r="P3860" s="47"/>
      <c r="Q3860" s="13"/>
      <c r="R3860" s="248">
        <f t="shared" si="600"/>
        <v>0</v>
      </c>
      <c r="S3860" s="248">
        <f t="shared" si="601"/>
        <v>0</v>
      </c>
      <c r="T3860" s="248">
        <f t="shared" si="602"/>
        <v>0</v>
      </c>
      <c r="U3860" s="248">
        <f t="shared" si="603"/>
        <v>0</v>
      </c>
      <c r="V3860" s="13"/>
      <c r="W3860" s="7"/>
      <c r="AT3860" s="130"/>
      <c r="BF3860" s="33">
        <f t="shared" si="609"/>
        <v>41242</v>
      </c>
      <c r="BG3860" s="34">
        <f t="shared" si="604"/>
        <v>82.88000000000001</v>
      </c>
      <c r="BH3860" s="32">
        <f t="shared" si="605"/>
        <v>1</v>
      </c>
      <c r="BI3860" s="32">
        <f t="shared" si="606"/>
        <v>0</v>
      </c>
      <c r="BJ3860" s="69">
        <f t="shared" si="607"/>
        <v>0</v>
      </c>
      <c r="BK3860" s="158" t="str">
        <f t="shared" si="608"/>
        <v/>
      </c>
    </row>
    <row r="3861" spans="1:63" ht="12" customHeight="1" x14ac:dyDescent="0.2">
      <c r="A3861" s="8"/>
      <c r="B3861" s="7"/>
      <c r="C3861" s="7"/>
      <c r="D3861" s="7"/>
      <c r="E3861" s="7"/>
      <c r="F3861" s="7"/>
      <c r="G3861" s="7"/>
      <c r="H3861" s="7"/>
      <c r="I3861" s="10"/>
      <c r="J3861" s="25"/>
      <c r="K3861" s="250"/>
      <c r="L3861" s="31"/>
      <c r="M3861" s="9"/>
      <c r="N3861" s="11" t="s">
        <v>25</v>
      </c>
      <c r="O3861" s="39"/>
      <c r="P3861" s="47"/>
      <c r="Q3861" s="13"/>
      <c r="R3861" s="248">
        <f t="shared" si="600"/>
        <v>0</v>
      </c>
      <c r="S3861" s="248">
        <f t="shared" si="601"/>
        <v>0</v>
      </c>
      <c r="T3861" s="248">
        <f t="shared" si="602"/>
        <v>0</v>
      </c>
      <c r="U3861" s="248">
        <f t="shared" si="603"/>
        <v>0</v>
      </c>
      <c r="V3861" s="13"/>
      <c r="W3861" s="7"/>
      <c r="AT3861" s="130"/>
      <c r="BF3861" s="33">
        <f t="shared" si="609"/>
        <v>41242</v>
      </c>
      <c r="BG3861" s="34">
        <f t="shared" si="604"/>
        <v>82.88000000000001</v>
      </c>
      <c r="BH3861" s="32">
        <f t="shared" si="605"/>
        <v>1</v>
      </c>
      <c r="BI3861" s="32">
        <f t="shared" si="606"/>
        <v>0</v>
      </c>
      <c r="BJ3861" s="69">
        <f t="shared" si="607"/>
        <v>0</v>
      </c>
      <c r="BK3861" s="158" t="str">
        <f t="shared" si="608"/>
        <v/>
      </c>
    </row>
    <row r="3862" spans="1:63" ht="12" customHeight="1" x14ac:dyDescent="0.2">
      <c r="A3862" s="8"/>
      <c r="B3862" s="7"/>
      <c r="C3862" s="7"/>
      <c r="D3862" s="7"/>
      <c r="E3862" s="7"/>
      <c r="F3862" s="7"/>
      <c r="G3862" s="7"/>
      <c r="H3862" s="7"/>
      <c r="I3862" s="10"/>
      <c r="J3862" s="25"/>
      <c r="K3862" s="250"/>
      <c r="L3862" s="31"/>
      <c r="M3862" s="9"/>
      <c r="N3862" s="11" t="s">
        <v>25</v>
      </c>
      <c r="O3862" s="39"/>
      <c r="P3862" s="47"/>
      <c r="Q3862" s="13"/>
      <c r="R3862" s="248">
        <f t="shared" si="600"/>
        <v>0</v>
      </c>
      <c r="S3862" s="248">
        <f t="shared" si="601"/>
        <v>0</v>
      </c>
      <c r="T3862" s="248">
        <f t="shared" si="602"/>
        <v>0</v>
      </c>
      <c r="U3862" s="248">
        <f t="shared" si="603"/>
        <v>0</v>
      </c>
      <c r="V3862" s="13"/>
      <c r="W3862" s="7"/>
      <c r="AT3862" s="130"/>
      <c r="BF3862" s="33">
        <f t="shared" si="609"/>
        <v>41242</v>
      </c>
      <c r="BG3862" s="34">
        <f t="shared" si="604"/>
        <v>82.88000000000001</v>
      </c>
      <c r="BH3862" s="32">
        <f t="shared" si="605"/>
        <v>1</v>
      </c>
      <c r="BI3862" s="32">
        <f t="shared" si="606"/>
        <v>0</v>
      </c>
      <c r="BJ3862" s="69">
        <f t="shared" si="607"/>
        <v>0</v>
      </c>
      <c r="BK3862" s="158" t="str">
        <f t="shared" si="608"/>
        <v/>
      </c>
    </row>
    <row r="3863" spans="1:63" ht="12" customHeight="1" x14ac:dyDescent="0.2">
      <c r="A3863" s="8"/>
      <c r="B3863" s="7"/>
      <c r="C3863" s="7"/>
      <c r="D3863" s="7"/>
      <c r="E3863" s="7"/>
      <c r="F3863" s="7"/>
      <c r="G3863" s="7"/>
      <c r="H3863" s="7"/>
      <c r="I3863" s="10"/>
      <c r="J3863" s="25"/>
      <c r="K3863" s="250"/>
      <c r="L3863" s="31"/>
      <c r="M3863" s="9"/>
      <c r="N3863" s="11" t="s">
        <v>25</v>
      </c>
      <c r="O3863" s="39"/>
      <c r="P3863" s="47"/>
      <c r="Q3863" s="13"/>
      <c r="R3863" s="248">
        <f t="shared" si="600"/>
        <v>0</v>
      </c>
      <c r="S3863" s="248">
        <f t="shared" si="601"/>
        <v>0</v>
      </c>
      <c r="T3863" s="248">
        <f t="shared" si="602"/>
        <v>0</v>
      </c>
      <c r="U3863" s="248">
        <f t="shared" si="603"/>
        <v>0</v>
      </c>
      <c r="V3863" s="13"/>
      <c r="W3863" s="7"/>
      <c r="AT3863" s="130"/>
      <c r="BF3863" s="33">
        <f t="shared" si="609"/>
        <v>41242</v>
      </c>
      <c r="BG3863" s="34">
        <f t="shared" si="604"/>
        <v>82.88000000000001</v>
      </c>
      <c r="BH3863" s="32">
        <f t="shared" si="605"/>
        <v>1</v>
      </c>
      <c r="BI3863" s="32">
        <f t="shared" si="606"/>
        <v>0</v>
      </c>
      <c r="BJ3863" s="69">
        <f t="shared" si="607"/>
        <v>0</v>
      </c>
      <c r="BK3863" s="158" t="str">
        <f t="shared" si="608"/>
        <v/>
      </c>
    </row>
    <row r="3864" spans="1:63" ht="12" customHeight="1" x14ac:dyDescent="0.2">
      <c r="A3864" s="8"/>
      <c r="B3864" s="7"/>
      <c r="C3864" s="7"/>
      <c r="D3864" s="7"/>
      <c r="E3864" s="7"/>
      <c r="F3864" s="7"/>
      <c r="G3864" s="7"/>
      <c r="H3864" s="7"/>
      <c r="I3864" s="10"/>
      <c r="J3864" s="25"/>
      <c r="K3864" s="250"/>
      <c r="L3864" s="31"/>
      <c r="M3864" s="9"/>
      <c r="N3864" s="11" t="s">
        <v>25</v>
      </c>
      <c r="O3864" s="39"/>
      <c r="P3864" s="47"/>
      <c r="Q3864" s="13"/>
      <c r="R3864" s="248">
        <f t="shared" si="600"/>
        <v>0</v>
      </c>
      <c r="S3864" s="248">
        <f t="shared" si="601"/>
        <v>0</v>
      </c>
      <c r="T3864" s="248">
        <f t="shared" si="602"/>
        <v>0</v>
      </c>
      <c r="U3864" s="248">
        <f t="shared" si="603"/>
        <v>0</v>
      </c>
      <c r="V3864" s="13"/>
      <c r="W3864" s="7"/>
      <c r="AT3864" s="130"/>
      <c r="BF3864" s="33">
        <f t="shared" si="609"/>
        <v>41242</v>
      </c>
      <c r="BG3864" s="34">
        <f t="shared" si="604"/>
        <v>82.88000000000001</v>
      </c>
      <c r="BH3864" s="32">
        <f t="shared" si="605"/>
        <v>1</v>
      </c>
      <c r="BI3864" s="32">
        <f t="shared" si="606"/>
        <v>0</v>
      </c>
      <c r="BJ3864" s="69">
        <f t="shared" si="607"/>
        <v>0</v>
      </c>
      <c r="BK3864" s="158" t="str">
        <f t="shared" si="608"/>
        <v/>
      </c>
    </row>
    <row r="3865" spans="1:63" ht="12" customHeight="1" x14ac:dyDescent="0.2">
      <c r="A3865" s="8"/>
      <c r="B3865" s="7"/>
      <c r="C3865" s="7"/>
      <c r="D3865" s="7"/>
      <c r="E3865" s="7"/>
      <c r="F3865" s="7"/>
      <c r="G3865" s="7"/>
      <c r="H3865" s="7"/>
      <c r="I3865" s="10"/>
      <c r="J3865" s="25"/>
      <c r="K3865" s="250"/>
      <c r="L3865" s="31"/>
      <c r="M3865" s="9"/>
      <c r="N3865" s="11" t="s">
        <v>25</v>
      </c>
      <c r="O3865" s="39"/>
      <c r="P3865" s="47"/>
      <c r="Q3865" s="13"/>
      <c r="R3865" s="248">
        <f t="shared" si="600"/>
        <v>0</v>
      </c>
      <c r="S3865" s="248">
        <f t="shared" si="601"/>
        <v>0</v>
      </c>
      <c r="T3865" s="248">
        <f t="shared" si="602"/>
        <v>0</v>
      </c>
      <c r="U3865" s="248">
        <f t="shared" si="603"/>
        <v>0</v>
      </c>
      <c r="V3865" s="13"/>
      <c r="W3865" s="7"/>
      <c r="AT3865" s="130"/>
      <c r="BF3865" s="33">
        <f t="shared" si="609"/>
        <v>41242</v>
      </c>
      <c r="BG3865" s="34">
        <f t="shared" si="604"/>
        <v>82.88000000000001</v>
      </c>
      <c r="BH3865" s="32">
        <f t="shared" si="605"/>
        <v>1</v>
      </c>
      <c r="BI3865" s="32">
        <f t="shared" si="606"/>
        <v>0</v>
      </c>
      <c r="BJ3865" s="69">
        <f t="shared" si="607"/>
        <v>0</v>
      </c>
      <c r="BK3865" s="158" t="str">
        <f t="shared" si="608"/>
        <v/>
      </c>
    </row>
    <row r="3866" spans="1:63" ht="12" customHeight="1" x14ac:dyDescent="0.2">
      <c r="A3866" s="8"/>
      <c r="B3866" s="7"/>
      <c r="C3866" s="7"/>
      <c r="D3866" s="7"/>
      <c r="E3866" s="7"/>
      <c r="F3866" s="7"/>
      <c r="G3866" s="7"/>
      <c r="H3866" s="7"/>
      <c r="I3866" s="10"/>
      <c r="J3866" s="25"/>
      <c r="K3866" s="250"/>
      <c r="L3866" s="31"/>
      <c r="M3866" s="9"/>
      <c r="N3866" s="11" t="s">
        <v>25</v>
      </c>
      <c r="O3866" s="39"/>
      <c r="P3866" s="47"/>
      <c r="Q3866" s="13"/>
      <c r="R3866" s="248">
        <f t="shared" si="600"/>
        <v>0</v>
      </c>
      <c r="S3866" s="248">
        <f t="shared" si="601"/>
        <v>0</v>
      </c>
      <c r="T3866" s="248">
        <f t="shared" si="602"/>
        <v>0</v>
      </c>
      <c r="U3866" s="248">
        <f t="shared" si="603"/>
        <v>0</v>
      </c>
      <c r="V3866" s="13"/>
      <c r="W3866" s="7"/>
      <c r="AT3866" s="130"/>
      <c r="BF3866" s="33">
        <f t="shared" si="609"/>
        <v>41242</v>
      </c>
      <c r="BG3866" s="34">
        <f t="shared" si="604"/>
        <v>82.88000000000001</v>
      </c>
      <c r="BH3866" s="32">
        <f t="shared" si="605"/>
        <v>1</v>
      </c>
      <c r="BI3866" s="32">
        <f t="shared" si="606"/>
        <v>0</v>
      </c>
      <c r="BJ3866" s="69">
        <f t="shared" si="607"/>
        <v>0</v>
      </c>
      <c r="BK3866" s="158" t="str">
        <f t="shared" si="608"/>
        <v/>
      </c>
    </row>
    <row r="3867" spans="1:63" ht="12" customHeight="1" x14ac:dyDescent="0.2">
      <c r="A3867" s="8"/>
      <c r="B3867" s="7"/>
      <c r="C3867" s="7"/>
      <c r="D3867" s="7"/>
      <c r="E3867" s="7"/>
      <c r="F3867" s="7"/>
      <c r="G3867" s="7"/>
      <c r="H3867" s="7"/>
      <c r="I3867" s="10"/>
      <c r="J3867" s="25"/>
      <c r="K3867" s="250"/>
      <c r="L3867" s="31"/>
      <c r="M3867" s="9"/>
      <c r="N3867" s="11" t="s">
        <v>25</v>
      </c>
      <c r="O3867" s="39"/>
      <c r="P3867" s="47"/>
      <c r="Q3867" s="13"/>
      <c r="R3867" s="248">
        <f t="shared" si="600"/>
        <v>0</v>
      </c>
      <c r="S3867" s="248">
        <f t="shared" si="601"/>
        <v>0</v>
      </c>
      <c r="T3867" s="248">
        <f t="shared" si="602"/>
        <v>0</v>
      </c>
      <c r="U3867" s="248">
        <f t="shared" si="603"/>
        <v>0</v>
      </c>
      <c r="V3867" s="13"/>
      <c r="W3867" s="7"/>
      <c r="AT3867" s="130"/>
      <c r="BF3867" s="33">
        <f t="shared" si="609"/>
        <v>41242</v>
      </c>
      <c r="BG3867" s="34">
        <f t="shared" si="604"/>
        <v>82.88000000000001</v>
      </c>
      <c r="BH3867" s="32">
        <f t="shared" si="605"/>
        <v>1</v>
      </c>
      <c r="BI3867" s="32">
        <f t="shared" si="606"/>
        <v>0</v>
      </c>
      <c r="BJ3867" s="69">
        <f t="shared" si="607"/>
        <v>0</v>
      </c>
      <c r="BK3867" s="158" t="str">
        <f t="shared" si="608"/>
        <v/>
      </c>
    </row>
    <row r="3868" spans="1:63" ht="12" customHeight="1" x14ac:dyDescent="0.2">
      <c r="A3868" s="8"/>
      <c r="B3868" s="7"/>
      <c r="C3868" s="7"/>
      <c r="D3868" s="7"/>
      <c r="E3868" s="7"/>
      <c r="F3868" s="7"/>
      <c r="G3868" s="7"/>
      <c r="H3868" s="7"/>
      <c r="I3868" s="10"/>
      <c r="J3868" s="25"/>
      <c r="K3868" s="250"/>
      <c r="L3868" s="31"/>
      <c r="M3868" s="9"/>
      <c r="N3868" s="11" t="s">
        <v>25</v>
      </c>
      <c r="O3868" s="39"/>
      <c r="P3868" s="47"/>
      <c r="Q3868" s="13"/>
      <c r="R3868" s="248">
        <f t="shared" si="600"/>
        <v>0</v>
      </c>
      <c r="S3868" s="248">
        <f t="shared" si="601"/>
        <v>0</v>
      </c>
      <c r="T3868" s="248">
        <f t="shared" si="602"/>
        <v>0</v>
      </c>
      <c r="U3868" s="248">
        <f t="shared" si="603"/>
        <v>0</v>
      </c>
      <c r="V3868" s="13"/>
      <c r="W3868" s="7"/>
      <c r="AT3868" s="130"/>
      <c r="BF3868" s="33">
        <f t="shared" si="609"/>
        <v>41242</v>
      </c>
      <c r="BG3868" s="34">
        <f t="shared" si="604"/>
        <v>82.88000000000001</v>
      </c>
      <c r="BH3868" s="32">
        <f t="shared" si="605"/>
        <v>1</v>
      </c>
      <c r="BI3868" s="32">
        <f t="shared" si="606"/>
        <v>0</v>
      </c>
      <c r="BJ3868" s="69">
        <f t="shared" si="607"/>
        <v>0</v>
      </c>
      <c r="BK3868" s="158" t="str">
        <f t="shared" si="608"/>
        <v/>
      </c>
    </row>
    <row r="3869" spans="1:63" ht="12" customHeight="1" x14ac:dyDescent="0.2">
      <c r="A3869" s="8"/>
      <c r="B3869" s="7"/>
      <c r="C3869" s="7"/>
      <c r="D3869" s="7"/>
      <c r="E3869" s="7"/>
      <c r="F3869" s="7"/>
      <c r="G3869" s="7"/>
      <c r="H3869" s="7"/>
      <c r="I3869" s="10"/>
      <c r="J3869" s="25"/>
      <c r="K3869" s="250"/>
      <c r="L3869" s="31"/>
      <c r="M3869" s="9"/>
      <c r="N3869" s="11" t="s">
        <v>25</v>
      </c>
      <c r="O3869" s="39"/>
      <c r="P3869" s="47"/>
      <c r="Q3869" s="13"/>
      <c r="R3869" s="248">
        <f t="shared" si="600"/>
        <v>0</v>
      </c>
      <c r="S3869" s="248">
        <f t="shared" si="601"/>
        <v>0</v>
      </c>
      <c r="T3869" s="248">
        <f t="shared" si="602"/>
        <v>0</v>
      </c>
      <c r="U3869" s="248">
        <f t="shared" si="603"/>
        <v>0</v>
      </c>
      <c r="V3869" s="13"/>
      <c r="W3869" s="7"/>
      <c r="AT3869" s="130"/>
      <c r="BF3869" s="33">
        <f t="shared" si="609"/>
        <v>41242</v>
      </c>
      <c r="BG3869" s="34">
        <f t="shared" si="604"/>
        <v>82.88000000000001</v>
      </c>
      <c r="BH3869" s="32">
        <f t="shared" si="605"/>
        <v>1</v>
      </c>
      <c r="BI3869" s="32">
        <f t="shared" si="606"/>
        <v>0</v>
      </c>
      <c r="BJ3869" s="69">
        <f t="shared" si="607"/>
        <v>0</v>
      </c>
      <c r="BK3869" s="158" t="str">
        <f t="shared" si="608"/>
        <v/>
      </c>
    </row>
    <row r="3870" spans="1:63" ht="12" customHeight="1" x14ac:dyDescent="0.2">
      <c r="A3870" s="8"/>
      <c r="B3870" s="7"/>
      <c r="C3870" s="7"/>
      <c r="D3870" s="7"/>
      <c r="E3870" s="7"/>
      <c r="F3870" s="7"/>
      <c r="G3870" s="7"/>
      <c r="H3870" s="7"/>
      <c r="I3870" s="10"/>
      <c r="J3870" s="25"/>
      <c r="K3870" s="250"/>
      <c r="L3870" s="31"/>
      <c r="M3870" s="9"/>
      <c r="N3870" s="11" t="s">
        <v>25</v>
      </c>
      <c r="O3870" s="39"/>
      <c r="P3870" s="47"/>
      <c r="Q3870" s="13"/>
      <c r="R3870" s="248">
        <f t="shared" si="600"/>
        <v>0</v>
      </c>
      <c r="S3870" s="248">
        <f t="shared" si="601"/>
        <v>0</v>
      </c>
      <c r="T3870" s="248">
        <f t="shared" si="602"/>
        <v>0</v>
      </c>
      <c r="U3870" s="248">
        <f t="shared" si="603"/>
        <v>0</v>
      </c>
      <c r="V3870" s="13"/>
      <c r="W3870" s="7"/>
      <c r="AT3870" s="130"/>
      <c r="BF3870" s="33">
        <f t="shared" si="609"/>
        <v>41242</v>
      </c>
      <c r="BG3870" s="34">
        <f t="shared" si="604"/>
        <v>82.88000000000001</v>
      </c>
      <c r="BH3870" s="32">
        <f t="shared" si="605"/>
        <v>1</v>
      </c>
      <c r="BI3870" s="32">
        <f t="shared" si="606"/>
        <v>0</v>
      </c>
      <c r="BJ3870" s="69">
        <f t="shared" si="607"/>
        <v>0</v>
      </c>
      <c r="BK3870" s="158" t="str">
        <f t="shared" si="608"/>
        <v/>
      </c>
    </row>
    <row r="3871" spans="1:63" ht="12" customHeight="1" x14ac:dyDescent="0.2">
      <c r="A3871" s="8"/>
      <c r="B3871" s="7"/>
      <c r="C3871" s="7"/>
      <c r="D3871" s="7"/>
      <c r="E3871" s="7"/>
      <c r="F3871" s="7"/>
      <c r="G3871" s="7"/>
      <c r="H3871" s="7"/>
      <c r="I3871" s="10"/>
      <c r="J3871" s="25"/>
      <c r="K3871" s="250"/>
      <c r="L3871" s="31"/>
      <c r="M3871" s="9"/>
      <c r="N3871" s="11" t="s">
        <v>25</v>
      </c>
      <c r="O3871" s="39"/>
      <c r="P3871" s="47"/>
      <c r="Q3871" s="13"/>
      <c r="R3871" s="248">
        <f t="shared" si="600"/>
        <v>0</v>
      </c>
      <c r="S3871" s="248">
        <f t="shared" si="601"/>
        <v>0</v>
      </c>
      <c r="T3871" s="248">
        <f t="shared" si="602"/>
        <v>0</v>
      </c>
      <c r="U3871" s="248">
        <f t="shared" si="603"/>
        <v>0</v>
      </c>
      <c r="V3871" s="13"/>
      <c r="W3871" s="7"/>
      <c r="AT3871" s="130"/>
      <c r="BF3871" s="33">
        <f t="shared" si="609"/>
        <v>41242</v>
      </c>
      <c r="BG3871" s="34">
        <f t="shared" si="604"/>
        <v>82.88000000000001</v>
      </c>
      <c r="BH3871" s="32">
        <f t="shared" si="605"/>
        <v>1</v>
      </c>
      <c r="BI3871" s="32">
        <f t="shared" si="606"/>
        <v>0</v>
      </c>
      <c r="BJ3871" s="69">
        <f t="shared" si="607"/>
        <v>0</v>
      </c>
      <c r="BK3871" s="158" t="str">
        <f t="shared" si="608"/>
        <v/>
      </c>
    </row>
    <row r="3872" spans="1:63" ht="12" customHeight="1" x14ac:dyDescent="0.2">
      <c r="A3872" s="8"/>
      <c r="B3872" s="7"/>
      <c r="C3872" s="7"/>
      <c r="D3872" s="7"/>
      <c r="E3872" s="7"/>
      <c r="F3872" s="7"/>
      <c r="G3872" s="7"/>
      <c r="H3872" s="7"/>
      <c r="I3872" s="10"/>
      <c r="J3872" s="25"/>
      <c r="K3872" s="250"/>
      <c r="L3872" s="31"/>
      <c r="M3872" s="9"/>
      <c r="N3872" s="11" t="s">
        <v>25</v>
      </c>
      <c r="O3872" s="39"/>
      <c r="P3872" s="47"/>
      <c r="Q3872" s="13"/>
      <c r="R3872" s="248">
        <f t="shared" si="600"/>
        <v>0</v>
      </c>
      <c r="S3872" s="248">
        <f t="shared" si="601"/>
        <v>0</v>
      </c>
      <c r="T3872" s="248">
        <f t="shared" si="602"/>
        <v>0</v>
      </c>
      <c r="U3872" s="248">
        <f t="shared" si="603"/>
        <v>0</v>
      </c>
      <c r="V3872" s="13"/>
      <c r="W3872" s="7"/>
      <c r="AT3872" s="130"/>
      <c r="BF3872" s="33">
        <f t="shared" si="609"/>
        <v>41242</v>
      </c>
      <c r="BG3872" s="34">
        <f t="shared" si="604"/>
        <v>82.88000000000001</v>
      </c>
      <c r="BH3872" s="32">
        <f t="shared" si="605"/>
        <v>1</v>
      </c>
      <c r="BI3872" s="32">
        <f t="shared" si="606"/>
        <v>0</v>
      </c>
      <c r="BJ3872" s="69">
        <f t="shared" si="607"/>
        <v>0</v>
      </c>
      <c r="BK3872" s="158" t="str">
        <f t="shared" si="608"/>
        <v/>
      </c>
    </row>
    <row r="3873" spans="1:63" ht="12" customHeight="1" x14ac:dyDescent="0.2">
      <c r="A3873" s="8"/>
      <c r="B3873" s="7"/>
      <c r="C3873" s="7"/>
      <c r="D3873" s="7"/>
      <c r="E3873" s="7"/>
      <c r="F3873" s="7"/>
      <c r="G3873" s="7"/>
      <c r="H3873" s="7"/>
      <c r="I3873" s="10"/>
      <c r="J3873" s="25"/>
      <c r="K3873" s="250"/>
      <c r="L3873" s="31"/>
      <c r="M3873" s="9"/>
      <c r="N3873" s="11" t="s">
        <v>25</v>
      </c>
      <c r="O3873" s="39"/>
      <c r="P3873" s="47"/>
      <c r="Q3873" s="13"/>
      <c r="R3873" s="248">
        <f t="shared" si="600"/>
        <v>0</v>
      </c>
      <c r="S3873" s="248">
        <f t="shared" si="601"/>
        <v>0</v>
      </c>
      <c r="T3873" s="248">
        <f t="shared" si="602"/>
        <v>0</v>
      </c>
      <c r="U3873" s="248">
        <f t="shared" si="603"/>
        <v>0</v>
      </c>
      <c r="V3873" s="13"/>
      <c r="W3873" s="7"/>
      <c r="AT3873" s="130"/>
      <c r="BF3873" s="33">
        <f t="shared" si="609"/>
        <v>41242</v>
      </c>
      <c r="BG3873" s="34">
        <f t="shared" si="604"/>
        <v>82.88000000000001</v>
      </c>
      <c r="BH3873" s="32">
        <f t="shared" si="605"/>
        <v>1</v>
      </c>
      <c r="BI3873" s="32">
        <f t="shared" si="606"/>
        <v>0</v>
      </c>
      <c r="BJ3873" s="69">
        <f t="shared" si="607"/>
        <v>0</v>
      </c>
      <c r="BK3873" s="158" t="str">
        <f t="shared" si="608"/>
        <v/>
      </c>
    </row>
    <row r="3874" spans="1:63" ht="12" customHeight="1" x14ac:dyDescent="0.2">
      <c r="A3874" s="8"/>
      <c r="B3874" s="7"/>
      <c r="C3874" s="7"/>
      <c r="D3874" s="7"/>
      <c r="E3874" s="7"/>
      <c r="F3874" s="7"/>
      <c r="G3874" s="7"/>
      <c r="H3874" s="7"/>
      <c r="I3874" s="10"/>
      <c r="J3874" s="25"/>
      <c r="K3874" s="250"/>
      <c r="L3874" s="31"/>
      <c r="M3874" s="9"/>
      <c r="N3874" s="11" t="s">
        <v>25</v>
      </c>
      <c r="O3874" s="39"/>
      <c r="P3874" s="47"/>
      <c r="Q3874" s="13"/>
      <c r="R3874" s="248">
        <f t="shared" si="600"/>
        <v>0</v>
      </c>
      <c r="S3874" s="248">
        <f t="shared" si="601"/>
        <v>0</v>
      </c>
      <c r="T3874" s="248">
        <f t="shared" si="602"/>
        <v>0</v>
      </c>
      <c r="U3874" s="248">
        <f t="shared" si="603"/>
        <v>0</v>
      </c>
      <c r="V3874" s="13"/>
      <c r="W3874" s="7"/>
      <c r="AT3874" s="130"/>
      <c r="BF3874" s="33">
        <f t="shared" si="609"/>
        <v>41242</v>
      </c>
      <c r="BG3874" s="34">
        <f t="shared" si="604"/>
        <v>82.88000000000001</v>
      </c>
      <c r="BH3874" s="32">
        <f t="shared" si="605"/>
        <v>1</v>
      </c>
      <c r="BI3874" s="32">
        <f t="shared" si="606"/>
        <v>0</v>
      </c>
      <c r="BJ3874" s="69">
        <f t="shared" si="607"/>
        <v>0</v>
      </c>
      <c r="BK3874" s="158" t="str">
        <f t="shared" si="608"/>
        <v/>
      </c>
    </row>
    <row r="3875" spans="1:63" ht="12" customHeight="1" x14ac:dyDescent="0.2">
      <c r="A3875" s="8"/>
      <c r="B3875" s="7"/>
      <c r="C3875" s="7"/>
      <c r="D3875" s="7"/>
      <c r="E3875" s="7"/>
      <c r="F3875" s="7"/>
      <c r="G3875" s="7"/>
      <c r="H3875" s="7"/>
      <c r="I3875" s="10"/>
      <c r="J3875" s="25"/>
      <c r="K3875" s="250"/>
      <c r="L3875" s="31"/>
      <c r="M3875" s="9"/>
      <c r="N3875" s="11" t="s">
        <v>25</v>
      </c>
      <c r="O3875" s="39"/>
      <c r="P3875" s="47"/>
      <c r="Q3875" s="13"/>
      <c r="R3875" s="248">
        <f t="shared" si="600"/>
        <v>0</v>
      </c>
      <c r="S3875" s="248">
        <f t="shared" si="601"/>
        <v>0</v>
      </c>
      <c r="T3875" s="248">
        <f t="shared" si="602"/>
        <v>0</v>
      </c>
      <c r="U3875" s="248">
        <f t="shared" si="603"/>
        <v>0</v>
      </c>
      <c r="V3875" s="13"/>
      <c r="W3875" s="7"/>
      <c r="AT3875" s="130"/>
      <c r="BF3875" s="33">
        <f t="shared" si="609"/>
        <v>41242</v>
      </c>
      <c r="BG3875" s="34">
        <f t="shared" si="604"/>
        <v>82.88000000000001</v>
      </c>
      <c r="BH3875" s="32">
        <f t="shared" si="605"/>
        <v>1</v>
      </c>
      <c r="BI3875" s="32">
        <f t="shared" si="606"/>
        <v>0</v>
      </c>
      <c r="BJ3875" s="69">
        <f t="shared" si="607"/>
        <v>0</v>
      </c>
      <c r="BK3875" s="158" t="str">
        <f t="shared" si="608"/>
        <v/>
      </c>
    </row>
    <row r="3876" spans="1:63" ht="12" customHeight="1" x14ac:dyDescent="0.2">
      <c r="A3876" s="8"/>
      <c r="B3876" s="7"/>
      <c r="C3876" s="7"/>
      <c r="D3876" s="7"/>
      <c r="E3876" s="7"/>
      <c r="F3876" s="7"/>
      <c r="G3876" s="7"/>
      <c r="H3876" s="7"/>
      <c r="I3876" s="10"/>
      <c r="J3876" s="25"/>
      <c r="K3876" s="250"/>
      <c r="L3876" s="31"/>
      <c r="M3876" s="9"/>
      <c r="N3876" s="11" t="s">
        <v>25</v>
      </c>
      <c r="O3876" s="39"/>
      <c r="P3876" s="47"/>
      <c r="Q3876" s="13"/>
      <c r="R3876" s="248">
        <f t="shared" si="600"/>
        <v>0</v>
      </c>
      <c r="S3876" s="248">
        <f t="shared" si="601"/>
        <v>0</v>
      </c>
      <c r="T3876" s="248">
        <f t="shared" si="602"/>
        <v>0</v>
      </c>
      <c r="U3876" s="248">
        <f t="shared" si="603"/>
        <v>0</v>
      </c>
      <c r="V3876" s="13"/>
      <c r="W3876" s="7"/>
      <c r="AT3876" s="130"/>
      <c r="BF3876" s="33">
        <f t="shared" si="609"/>
        <v>41242</v>
      </c>
      <c r="BG3876" s="34">
        <f t="shared" si="604"/>
        <v>82.88000000000001</v>
      </c>
      <c r="BH3876" s="32">
        <f t="shared" si="605"/>
        <v>1</v>
      </c>
      <c r="BI3876" s="32">
        <f t="shared" si="606"/>
        <v>0</v>
      </c>
      <c r="BJ3876" s="69">
        <f t="shared" si="607"/>
        <v>0</v>
      </c>
      <c r="BK3876" s="158" t="str">
        <f t="shared" si="608"/>
        <v/>
      </c>
    </row>
    <row r="3877" spans="1:63" ht="12" customHeight="1" x14ac:dyDescent="0.2">
      <c r="A3877" s="8"/>
      <c r="B3877" s="7"/>
      <c r="C3877" s="7"/>
      <c r="D3877" s="7"/>
      <c r="E3877" s="7"/>
      <c r="F3877" s="7"/>
      <c r="G3877" s="7"/>
      <c r="H3877" s="7"/>
      <c r="I3877" s="10"/>
      <c r="J3877" s="25"/>
      <c r="K3877" s="250"/>
      <c r="L3877" s="31"/>
      <c r="M3877" s="9"/>
      <c r="N3877" s="11" t="s">
        <v>25</v>
      </c>
      <c r="O3877" s="39"/>
      <c r="P3877" s="47"/>
      <c r="Q3877" s="13"/>
      <c r="R3877" s="248">
        <f t="shared" si="600"/>
        <v>0</v>
      </c>
      <c r="S3877" s="248">
        <f t="shared" si="601"/>
        <v>0</v>
      </c>
      <c r="T3877" s="248">
        <f t="shared" si="602"/>
        <v>0</v>
      </c>
      <c r="U3877" s="248">
        <f t="shared" si="603"/>
        <v>0</v>
      </c>
      <c r="V3877" s="13"/>
      <c r="W3877" s="7"/>
      <c r="AT3877" s="130"/>
      <c r="BF3877" s="33">
        <f t="shared" si="609"/>
        <v>41242</v>
      </c>
      <c r="BG3877" s="34">
        <f t="shared" si="604"/>
        <v>82.88000000000001</v>
      </c>
      <c r="BH3877" s="32">
        <f t="shared" si="605"/>
        <v>1</v>
      </c>
      <c r="BI3877" s="32">
        <f t="shared" si="606"/>
        <v>0</v>
      </c>
      <c r="BJ3877" s="69">
        <f t="shared" si="607"/>
        <v>0</v>
      </c>
      <c r="BK3877" s="158" t="str">
        <f t="shared" si="608"/>
        <v/>
      </c>
    </row>
    <row r="3878" spans="1:63" ht="12" customHeight="1" x14ac:dyDescent="0.2">
      <c r="A3878" s="8"/>
      <c r="B3878" s="7"/>
      <c r="C3878" s="7"/>
      <c r="D3878" s="7"/>
      <c r="E3878" s="7"/>
      <c r="F3878" s="7"/>
      <c r="G3878" s="7"/>
      <c r="H3878" s="7"/>
      <c r="I3878" s="10"/>
      <c r="J3878" s="25"/>
      <c r="K3878" s="250"/>
      <c r="L3878" s="31"/>
      <c r="M3878" s="9"/>
      <c r="N3878" s="11" t="s">
        <v>25</v>
      </c>
      <c r="O3878" s="39"/>
      <c r="P3878" s="47"/>
      <c r="Q3878" s="13"/>
      <c r="R3878" s="248">
        <f t="shared" si="600"/>
        <v>0</v>
      </c>
      <c r="S3878" s="248">
        <f t="shared" si="601"/>
        <v>0</v>
      </c>
      <c r="T3878" s="248">
        <f t="shared" si="602"/>
        <v>0</v>
      </c>
      <c r="U3878" s="248">
        <f t="shared" si="603"/>
        <v>0</v>
      </c>
      <c r="V3878" s="13"/>
      <c r="W3878" s="7"/>
      <c r="AT3878" s="130"/>
      <c r="BF3878" s="33">
        <f t="shared" si="609"/>
        <v>41242</v>
      </c>
      <c r="BG3878" s="34">
        <f t="shared" si="604"/>
        <v>82.88000000000001</v>
      </c>
      <c r="BH3878" s="32">
        <f t="shared" si="605"/>
        <v>1</v>
      </c>
      <c r="BI3878" s="32">
        <f t="shared" si="606"/>
        <v>0</v>
      </c>
      <c r="BJ3878" s="69">
        <f t="shared" si="607"/>
        <v>0</v>
      </c>
      <c r="BK3878" s="158" t="str">
        <f t="shared" si="608"/>
        <v/>
      </c>
    </row>
    <row r="3879" spans="1:63" ht="12" customHeight="1" x14ac:dyDescent="0.2">
      <c r="A3879" s="8"/>
      <c r="B3879" s="7"/>
      <c r="C3879" s="7"/>
      <c r="D3879" s="7"/>
      <c r="E3879" s="7"/>
      <c r="F3879" s="7"/>
      <c r="G3879" s="7"/>
      <c r="H3879" s="7"/>
      <c r="I3879" s="10"/>
      <c r="J3879" s="25"/>
      <c r="K3879" s="250"/>
      <c r="L3879" s="31"/>
      <c r="M3879" s="9"/>
      <c r="N3879" s="11" t="s">
        <v>25</v>
      </c>
      <c r="O3879" s="39"/>
      <c r="P3879" s="47"/>
      <c r="Q3879" s="13"/>
      <c r="R3879" s="248">
        <f t="shared" si="600"/>
        <v>0</v>
      </c>
      <c r="S3879" s="248">
        <f t="shared" si="601"/>
        <v>0</v>
      </c>
      <c r="T3879" s="248">
        <f t="shared" si="602"/>
        <v>0</v>
      </c>
      <c r="U3879" s="248">
        <f t="shared" si="603"/>
        <v>0</v>
      </c>
      <c r="V3879" s="13"/>
      <c r="W3879" s="7"/>
      <c r="AT3879" s="130"/>
      <c r="BF3879" s="33">
        <f t="shared" si="609"/>
        <v>41242</v>
      </c>
      <c r="BG3879" s="34">
        <f t="shared" si="604"/>
        <v>82.88000000000001</v>
      </c>
      <c r="BH3879" s="32">
        <f t="shared" si="605"/>
        <v>1</v>
      </c>
      <c r="BI3879" s="32">
        <f t="shared" si="606"/>
        <v>0</v>
      </c>
      <c r="BJ3879" s="69">
        <f t="shared" si="607"/>
        <v>0</v>
      </c>
      <c r="BK3879" s="158" t="str">
        <f t="shared" si="608"/>
        <v/>
      </c>
    </row>
    <row r="3880" spans="1:63" ht="12" customHeight="1" x14ac:dyDescent="0.2">
      <c r="A3880" s="8"/>
      <c r="B3880" s="7"/>
      <c r="C3880" s="7"/>
      <c r="D3880" s="7"/>
      <c r="E3880" s="7"/>
      <c r="F3880" s="7"/>
      <c r="G3880" s="7"/>
      <c r="H3880" s="7"/>
      <c r="I3880" s="10"/>
      <c r="J3880" s="25"/>
      <c r="K3880" s="250"/>
      <c r="L3880" s="31"/>
      <c r="M3880" s="9"/>
      <c r="N3880" s="11" t="s">
        <v>25</v>
      </c>
      <c r="O3880" s="39"/>
      <c r="P3880" s="47"/>
      <c r="Q3880" s="13"/>
      <c r="R3880" s="248">
        <f t="shared" si="600"/>
        <v>0</v>
      </c>
      <c r="S3880" s="248">
        <f t="shared" si="601"/>
        <v>0</v>
      </c>
      <c r="T3880" s="248">
        <f t="shared" si="602"/>
        <v>0</v>
      </c>
      <c r="U3880" s="248">
        <f t="shared" si="603"/>
        <v>0</v>
      </c>
      <c r="V3880" s="13"/>
      <c r="W3880" s="7"/>
      <c r="AT3880" s="130"/>
      <c r="BF3880" s="33">
        <f t="shared" si="609"/>
        <v>41242</v>
      </c>
      <c r="BG3880" s="34">
        <f t="shared" si="604"/>
        <v>82.88000000000001</v>
      </c>
      <c r="BH3880" s="32">
        <f t="shared" si="605"/>
        <v>1</v>
      </c>
      <c r="BI3880" s="32">
        <f t="shared" si="606"/>
        <v>0</v>
      </c>
      <c r="BJ3880" s="69">
        <f t="shared" si="607"/>
        <v>0</v>
      </c>
      <c r="BK3880" s="158" t="str">
        <f t="shared" si="608"/>
        <v/>
      </c>
    </row>
    <row r="3881" spans="1:63" ht="12" customHeight="1" x14ac:dyDescent="0.2">
      <c r="A3881" s="8"/>
      <c r="B3881" s="7"/>
      <c r="C3881" s="7"/>
      <c r="D3881" s="7"/>
      <c r="E3881" s="7"/>
      <c r="F3881" s="7"/>
      <c r="G3881" s="7"/>
      <c r="H3881" s="7"/>
      <c r="I3881" s="10"/>
      <c r="J3881" s="25"/>
      <c r="K3881" s="250"/>
      <c r="L3881" s="31"/>
      <c r="M3881" s="9"/>
      <c r="N3881" s="11" t="s">
        <v>25</v>
      </c>
      <c r="O3881" s="39"/>
      <c r="P3881" s="47"/>
      <c r="Q3881" s="13"/>
      <c r="R3881" s="248">
        <f t="shared" si="600"/>
        <v>0</v>
      </c>
      <c r="S3881" s="248">
        <f t="shared" si="601"/>
        <v>0</v>
      </c>
      <c r="T3881" s="248">
        <f t="shared" si="602"/>
        <v>0</v>
      </c>
      <c r="U3881" s="248">
        <f t="shared" si="603"/>
        <v>0</v>
      </c>
      <c r="V3881" s="13"/>
      <c r="W3881" s="7"/>
      <c r="AT3881" s="130"/>
      <c r="BF3881" s="33">
        <f t="shared" si="609"/>
        <v>41242</v>
      </c>
      <c r="BG3881" s="34">
        <f t="shared" si="604"/>
        <v>82.88000000000001</v>
      </c>
      <c r="BH3881" s="32">
        <f t="shared" si="605"/>
        <v>1</v>
      </c>
      <c r="BI3881" s="32">
        <f t="shared" si="606"/>
        <v>0</v>
      </c>
      <c r="BJ3881" s="69">
        <f t="shared" si="607"/>
        <v>0</v>
      </c>
      <c r="BK3881" s="158" t="str">
        <f t="shared" si="608"/>
        <v/>
      </c>
    </row>
    <row r="3882" spans="1:63" ht="12" customHeight="1" x14ac:dyDescent="0.2">
      <c r="A3882" s="8"/>
      <c r="B3882" s="7"/>
      <c r="C3882" s="7"/>
      <c r="D3882" s="7"/>
      <c r="E3882" s="7"/>
      <c r="F3882" s="7"/>
      <c r="G3882" s="7"/>
      <c r="H3882" s="7"/>
      <c r="I3882" s="10"/>
      <c r="J3882" s="25"/>
      <c r="K3882" s="250"/>
      <c r="L3882" s="31"/>
      <c r="M3882" s="9"/>
      <c r="N3882" s="11" t="s">
        <v>25</v>
      </c>
      <c r="O3882" s="39"/>
      <c r="P3882" s="47"/>
      <c r="Q3882" s="13"/>
      <c r="R3882" s="248">
        <f t="shared" si="600"/>
        <v>0</v>
      </c>
      <c r="S3882" s="248">
        <f t="shared" si="601"/>
        <v>0</v>
      </c>
      <c r="T3882" s="248">
        <f t="shared" si="602"/>
        <v>0</v>
      </c>
      <c r="U3882" s="248">
        <f t="shared" si="603"/>
        <v>0</v>
      </c>
      <c r="V3882" s="13"/>
      <c r="W3882" s="7"/>
      <c r="AT3882" s="130"/>
      <c r="BF3882" s="33">
        <f t="shared" si="609"/>
        <v>41242</v>
      </c>
      <c r="BG3882" s="34">
        <f t="shared" si="604"/>
        <v>82.88000000000001</v>
      </c>
      <c r="BH3882" s="32">
        <f t="shared" si="605"/>
        <v>1</v>
      </c>
      <c r="BI3882" s="32">
        <f t="shared" si="606"/>
        <v>0</v>
      </c>
      <c r="BJ3882" s="69">
        <f t="shared" si="607"/>
        <v>0</v>
      </c>
      <c r="BK3882" s="158" t="str">
        <f t="shared" si="608"/>
        <v/>
      </c>
    </row>
    <row r="3883" spans="1:63" ht="12" customHeight="1" x14ac:dyDescent="0.2">
      <c r="A3883" s="8"/>
      <c r="B3883" s="7"/>
      <c r="C3883" s="7"/>
      <c r="D3883" s="7"/>
      <c r="E3883" s="7"/>
      <c r="F3883" s="7"/>
      <c r="G3883" s="7"/>
      <c r="H3883" s="7"/>
      <c r="I3883" s="10"/>
      <c r="J3883" s="25"/>
      <c r="K3883" s="250"/>
      <c r="L3883" s="31"/>
      <c r="M3883" s="9"/>
      <c r="N3883" s="11" t="s">
        <v>25</v>
      </c>
      <c r="O3883" s="39"/>
      <c r="P3883" s="47"/>
      <c r="Q3883" s="13"/>
      <c r="R3883" s="248">
        <f t="shared" si="600"/>
        <v>0</v>
      </c>
      <c r="S3883" s="248">
        <f t="shared" si="601"/>
        <v>0</v>
      </c>
      <c r="T3883" s="248">
        <f t="shared" si="602"/>
        <v>0</v>
      </c>
      <c r="U3883" s="248">
        <f t="shared" si="603"/>
        <v>0</v>
      </c>
      <c r="V3883" s="13"/>
      <c r="W3883" s="7"/>
      <c r="AT3883" s="130"/>
      <c r="BF3883" s="33">
        <f t="shared" si="609"/>
        <v>41242</v>
      </c>
      <c r="BG3883" s="34">
        <f t="shared" si="604"/>
        <v>82.88000000000001</v>
      </c>
      <c r="BH3883" s="32">
        <f t="shared" si="605"/>
        <v>1</v>
      </c>
      <c r="BI3883" s="32">
        <f t="shared" si="606"/>
        <v>0</v>
      </c>
      <c r="BJ3883" s="69">
        <f t="shared" si="607"/>
        <v>0</v>
      </c>
      <c r="BK3883" s="158" t="str">
        <f t="shared" si="608"/>
        <v/>
      </c>
    </row>
    <row r="3884" spans="1:63" ht="12" customHeight="1" x14ac:dyDescent="0.2">
      <c r="A3884" s="8"/>
      <c r="B3884" s="7"/>
      <c r="C3884" s="7"/>
      <c r="D3884" s="7"/>
      <c r="E3884" s="7"/>
      <c r="F3884" s="7"/>
      <c r="G3884" s="7"/>
      <c r="H3884" s="7"/>
      <c r="I3884" s="10"/>
      <c r="J3884" s="25"/>
      <c r="K3884" s="250"/>
      <c r="L3884" s="31"/>
      <c r="M3884" s="9"/>
      <c r="N3884" s="11" t="s">
        <v>25</v>
      </c>
      <c r="O3884" s="39"/>
      <c r="P3884" s="47"/>
      <c r="Q3884" s="13"/>
      <c r="R3884" s="248">
        <f t="shared" si="600"/>
        <v>0</v>
      </c>
      <c r="S3884" s="248">
        <f t="shared" si="601"/>
        <v>0</v>
      </c>
      <c r="T3884" s="248">
        <f t="shared" si="602"/>
        <v>0</v>
      </c>
      <c r="U3884" s="248">
        <f t="shared" si="603"/>
        <v>0</v>
      </c>
      <c r="V3884" s="13"/>
      <c r="W3884" s="7"/>
      <c r="AT3884" s="130"/>
      <c r="BF3884" s="33">
        <f t="shared" si="609"/>
        <v>41242</v>
      </c>
      <c r="BG3884" s="34">
        <f t="shared" si="604"/>
        <v>82.88000000000001</v>
      </c>
      <c r="BH3884" s="32">
        <f t="shared" si="605"/>
        <v>1</v>
      </c>
      <c r="BI3884" s="32">
        <f t="shared" si="606"/>
        <v>0</v>
      </c>
      <c r="BJ3884" s="69">
        <f t="shared" si="607"/>
        <v>0</v>
      </c>
      <c r="BK3884" s="158" t="str">
        <f t="shared" si="608"/>
        <v/>
      </c>
    </row>
    <row r="3885" spans="1:63" ht="12" customHeight="1" x14ac:dyDescent="0.2">
      <c r="A3885" s="8"/>
      <c r="B3885" s="7"/>
      <c r="C3885" s="7"/>
      <c r="D3885" s="7"/>
      <c r="E3885" s="7"/>
      <c r="F3885" s="7"/>
      <c r="G3885" s="7"/>
      <c r="H3885" s="7"/>
      <c r="I3885" s="10"/>
      <c r="J3885" s="25"/>
      <c r="K3885" s="250"/>
      <c r="L3885" s="31"/>
      <c r="M3885" s="9"/>
      <c r="N3885" s="11" t="s">
        <v>25</v>
      </c>
      <c r="O3885" s="39"/>
      <c r="P3885" s="47"/>
      <c r="Q3885" s="13"/>
      <c r="R3885" s="248">
        <f t="shared" si="600"/>
        <v>0</v>
      </c>
      <c r="S3885" s="248">
        <f t="shared" si="601"/>
        <v>0</v>
      </c>
      <c r="T3885" s="248">
        <f t="shared" si="602"/>
        <v>0</v>
      </c>
      <c r="U3885" s="248">
        <f t="shared" si="603"/>
        <v>0</v>
      </c>
      <c r="V3885" s="13"/>
      <c r="W3885" s="7"/>
      <c r="AT3885" s="130"/>
      <c r="BF3885" s="33">
        <f t="shared" si="609"/>
        <v>41242</v>
      </c>
      <c r="BG3885" s="34">
        <f t="shared" si="604"/>
        <v>82.88000000000001</v>
      </c>
      <c r="BH3885" s="32">
        <f t="shared" si="605"/>
        <v>1</v>
      </c>
      <c r="BI3885" s="32">
        <f t="shared" si="606"/>
        <v>0</v>
      </c>
      <c r="BJ3885" s="69">
        <f t="shared" si="607"/>
        <v>0</v>
      </c>
      <c r="BK3885" s="158" t="str">
        <f t="shared" si="608"/>
        <v/>
      </c>
    </row>
    <row r="3886" spans="1:63" ht="12" customHeight="1" x14ac:dyDescent="0.2">
      <c r="A3886" s="8"/>
      <c r="B3886" s="7"/>
      <c r="C3886" s="7"/>
      <c r="D3886" s="7"/>
      <c r="E3886" s="7"/>
      <c r="F3886" s="7"/>
      <c r="G3886" s="7"/>
      <c r="H3886" s="7"/>
      <c r="I3886" s="10"/>
      <c r="J3886" s="25"/>
      <c r="K3886" s="250"/>
      <c r="L3886" s="31"/>
      <c r="M3886" s="9"/>
      <c r="N3886" s="11" t="s">
        <v>25</v>
      </c>
      <c r="O3886" s="39"/>
      <c r="P3886" s="47"/>
      <c r="Q3886" s="13"/>
      <c r="R3886" s="248">
        <f t="shared" si="600"/>
        <v>0</v>
      </c>
      <c r="S3886" s="248">
        <f t="shared" si="601"/>
        <v>0</v>
      </c>
      <c r="T3886" s="248">
        <f t="shared" si="602"/>
        <v>0</v>
      </c>
      <c r="U3886" s="248">
        <f t="shared" si="603"/>
        <v>0</v>
      </c>
      <c r="V3886" s="13"/>
      <c r="W3886" s="7"/>
      <c r="AT3886" s="130"/>
      <c r="BF3886" s="33">
        <f t="shared" si="609"/>
        <v>41242</v>
      </c>
      <c r="BG3886" s="34">
        <f t="shared" si="604"/>
        <v>82.88000000000001</v>
      </c>
      <c r="BH3886" s="32">
        <f t="shared" si="605"/>
        <v>1</v>
      </c>
      <c r="BI3886" s="32">
        <f t="shared" si="606"/>
        <v>0</v>
      </c>
      <c r="BJ3886" s="69">
        <f t="shared" si="607"/>
        <v>0</v>
      </c>
      <c r="BK3886" s="158" t="str">
        <f t="shared" si="608"/>
        <v/>
      </c>
    </row>
    <row r="3887" spans="1:63" ht="12" customHeight="1" x14ac:dyDescent="0.2">
      <c r="A3887" s="8"/>
      <c r="B3887" s="7"/>
      <c r="C3887" s="7"/>
      <c r="D3887" s="7"/>
      <c r="E3887" s="7"/>
      <c r="F3887" s="7"/>
      <c r="G3887" s="7"/>
      <c r="H3887" s="7"/>
      <c r="I3887" s="10"/>
      <c r="J3887" s="25"/>
      <c r="K3887" s="250"/>
      <c r="L3887" s="31"/>
      <c r="M3887" s="9"/>
      <c r="N3887" s="11" t="s">
        <v>25</v>
      </c>
      <c r="O3887" s="39"/>
      <c r="P3887" s="47"/>
      <c r="Q3887" s="13"/>
      <c r="R3887" s="248">
        <f t="shared" si="600"/>
        <v>0</v>
      </c>
      <c r="S3887" s="248">
        <f t="shared" si="601"/>
        <v>0</v>
      </c>
      <c r="T3887" s="248">
        <f t="shared" si="602"/>
        <v>0</v>
      </c>
      <c r="U3887" s="248">
        <f t="shared" si="603"/>
        <v>0</v>
      </c>
      <c r="V3887" s="13"/>
      <c r="W3887" s="7"/>
      <c r="AT3887" s="130"/>
      <c r="BF3887" s="33">
        <f t="shared" si="609"/>
        <v>41242</v>
      </c>
      <c r="BG3887" s="34">
        <f t="shared" si="604"/>
        <v>82.88000000000001</v>
      </c>
      <c r="BH3887" s="32">
        <f t="shared" si="605"/>
        <v>1</v>
      </c>
      <c r="BI3887" s="32">
        <f t="shared" si="606"/>
        <v>0</v>
      </c>
      <c r="BJ3887" s="69">
        <f t="shared" si="607"/>
        <v>0</v>
      </c>
      <c r="BK3887" s="158" t="str">
        <f t="shared" si="608"/>
        <v/>
      </c>
    </row>
    <row r="3888" spans="1:63" ht="12" customHeight="1" x14ac:dyDescent="0.2">
      <c r="A3888" s="8"/>
      <c r="B3888" s="7"/>
      <c r="C3888" s="7"/>
      <c r="D3888" s="7"/>
      <c r="E3888" s="7"/>
      <c r="F3888" s="7"/>
      <c r="G3888" s="7"/>
      <c r="H3888" s="7"/>
      <c r="I3888" s="10"/>
      <c r="J3888" s="25"/>
      <c r="K3888" s="250"/>
      <c r="L3888" s="31"/>
      <c r="M3888" s="9"/>
      <c r="N3888" s="11" t="s">
        <v>25</v>
      </c>
      <c r="O3888" s="39"/>
      <c r="P3888" s="47"/>
      <c r="Q3888" s="13"/>
      <c r="R3888" s="248">
        <f t="shared" si="600"/>
        <v>0</v>
      </c>
      <c r="S3888" s="248">
        <f t="shared" si="601"/>
        <v>0</v>
      </c>
      <c r="T3888" s="248">
        <f t="shared" si="602"/>
        <v>0</v>
      </c>
      <c r="U3888" s="248">
        <f t="shared" si="603"/>
        <v>0</v>
      </c>
      <c r="V3888" s="13"/>
      <c r="W3888" s="7"/>
      <c r="AT3888" s="130"/>
      <c r="BF3888" s="33">
        <f t="shared" si="609"/>
        <v>41242</v>
      </c>
      <c r="BG3888" s="34">
        <f t="shared" si="604"/>
        <v>82.88000000000001</v>
      </c>
      <c r="BH3888" s="32">
        <f t="shared" si="605"/>
        <v>1</v>
      </c>
      <c r="BI3888" s="32">
        <f t="shared" si="606"/>
        <v>0</v>
      </c>
      <c r="BJ3888" s="69">
        <f t="shared" si="607"/>
        <v>0</v>
      </c>
      <c r="BK3888" s="158" t="str">
        <f t="shared" si="608"/>
        <v/>
      </c>
    </row>
    <row r="3889" spans="1:63" ht="12" customHeight="1" x14ac:dyDescent="0.2">
      <c r="A3889" s="8"/>
      <c r="B3889" s="7"/>
      <c r="C3889" s="7"/>
      <c r="D3889" s="7"/>
      <c r="E3889" s="7"/>
      <c r="F3889" s="7"/>
      <c r="G3889" s="7"/>
      <c r="H3889" s="7"/>
      <c r="I3889" s="10"/>
      <c r="J3889" s="25"/>
      <c r="K3889" s="250"/>
      <c r="L3889" s="31"/>
      <c r="M3889" s="9"/>
      <c r="N3889" s="11" t="s">
        <v>25</v>
      </c>
      <c r="O3889" s="39"/>
      <c r="P3889" s="47"/>
      <c r="Q3889" s="13"/>
      <c r="R3889" s="248">
        <f t="shared" si="600"/>
        <v>0</v>
      </c>
      <c r="S3889" s="248">
        <f t="shared" si="601"/>
        <v>0</v>
      </c>
      <c r="T3889" s="248">
        <f t="shared" si="602"/>
        <v>0</v>
      </c>
      <c r="U3889" s="248">
        <f t="shared" si="603"/>
        <v>0</v>
      </c>
      <c r="V3889" s="13"/>
      <c r="W3889" s="7"/>
      <c r="AT3889" s="130"/>
      <c r="BF3889" s="33">
        <f t="shared" si="609"/>
        <v>41242</v>
      </c>
      <c r="BG3889" s="34">
        <f t="shared" si="604"/>
        <v>82.88000000000001</v>
      </c>
      <c r="BH3889" s="32">
        <f t="shared" si="605"/>
        <v>1</v>
      </c>
      <c r="BI3889" s="32">
        <f t="shared" si="606"/>
        <v>0</v>
      </c>
      <c r="BJ3889" s="69">
        <f t="shared" si="607"/>
        <v>0</v>
      </c>
      <c r="BK3889" s="158" t="str">
        <f t="shared" si="608"/>
        <v/>
      </c>
    </row>
    <row r="3890" spans="1:63" ht="12" customHeight="1" x14ac:dyDescent="0.2">
      <c r="A3890" s="8"/>
      <c r="B3890" s="7"/>
      <c r="C3890" s="7"/>
      <c r="D3890" s="7"/>
      <c r="E3890" s="7"/>
      <c r="F3890" s="7"/>
      <c r="G3890" s="7"/>
      <c r="H3890" s="7"/>
      <c r="I3890" s="10"/>
      <c r="J3890" s="25"/>
      <c r="K3890" s="250"/>
      <c r="L3890" s="31"/>
      <c r="M3890" s="9"/>
      <c r="N3890" s="11" t="s">
        <v>25</v>
      </c>
      <c r="O3890" s="39"/>
      <c r="P3890" s="47"/>
      <c r="Q3890" s="13"/>
      <c r="R3890" s="248">
        <f t="shared" si="600"/>
        <v>0</v>
      </c>
      <c r="S3890" s="248">
        <f t="shared" si="601"/>
        <v>0</v>
      </c>
      <c r="T3890" s="248">
        <f t="shared" si="602"/>
        <v>0</v>
      </c>
      <c r="U3890" s="248">
        <f t="shared" si="603"/>
        <v>0</v>
      </c>
      <c r="V3890" s="13"/>
      <c r="W3890" s="7"/>
      <c r="AT3890" s="130"/>
      <c r="BF3890" s="33">
        <f t="shared" si="609"/>
        <v>41242</v>
      </c>
      <c r="BG3890" s="34">
        <f t="shared" si="604"/>
        <v>82.88000000000001</v>
      </c>
      <c r="BH3890" s="32">
        <f t="shared" si="605"/>
        <v>1</v>
      </c>
      <c r="BI3890" s="32">
        <f t="shared" si="606"/>
        <v>0</v>
      </c>
      <c r="BJ3890" s="69">
        <f t="shared" si="607"/>
        <v>0</v>
      </c>
      <c r="BK3890" s="158" t="str">
        <f t="shared" si="608"/>
        <v/>
      </c>
    </row>
    <row r="3891" spans="1:63" ht="12" customHeight="1" x14ac:dyDescent="0.2">
      <c r="A3891" s="8"/>
      <c r="B3891" s="7"/>
      <c r="C3891" s="7"/>
      <c r="D3891" s="7"/>
      <c r="E3891" s="7"/>
      <c r="F3891" s="7"/>
      <c r="G3891" s="7"/>
      <c r="H3891" s="7"/>
      <c r="I3891" s="10"/>
      <c r="J3891" s="25"/>
      <c r="K3891" s="250"/>
      <c r="L3891" s="31"/>
      <c r="M3891" s="9"/>
      <c r="N3891" s="11" t="s">
        <v>25</v>
      </c>
      <c r="O3891" s="39"/>
      <c r="P3891" s="47"/>
      <c r="Q3891" s="13"/>
      <c r="R3891" s="248">
        <f t="shared" si="600"/>
        <v>0</v>
      </c>
      <c r="S3891" s="248">
        <f t="shared" si="601"/>
        <v>0</v>
      </c>
      <c r="T3891" s="248">
        <f t="shared" si="602"/>
        <v>0</v>
      </c>
      <c r="U3891" s="248">
        <f t="shared" si="603"/>
        <v>0</v>
      </c>
      <c r="V3891" s="13"/>
      <c r="W3891" s="7"/>
      <c r="AT3891" s="130"/>
      <c r="BF3891" s="33">
        <f t="shared" si="609"/>
        <v>41242</v>
      </c>
      <c r="BG3891" s="34">
        <f t="shared" si="604"/>
        <v>82.88000000000001</v>
      </c>
      <c r="BH3891" s="32">
        <f t="shared" si="605"/>
        <v>1</v>
      </c>
      <c r="BI3891" s="32">
        <f t="shared" si="606"/>
        <v>0</v>
      </c>
      <c r="BJ3891" s="69">
        <f t="shared" si="607"/>
        <v>0</v>
      </c>
      <c r="BK3891" s="158" t="str">
        <f t="shared" si="608"/>
        <v/>
      </c>
    </row>
    <row r="3892" spans="1:63" ht="12" customHeight="1" x14ac:dyDescent="0.2">
      <c r="A3892" s="8"/>
      <c r="B3892" s="7"/>
      <c r="C3892" s="7"/>
      <c r="D3892" s="7"/>
      <c r="E3892" s="7"/>
      <c r="F3892" s="7"/>
      <c r="G3892" s="7"/>
      <c r="H3892" s="7"/>
      <c r="I3892" s="10"/>
      <c r="J3892" s="25"/>
      <c r="K3892" s="250"/>
      <c r="L3892" s="31"/>
      <c r="M3892" s="9"/>
      <c r="N3892" s="11" t="s">
        <v>25</v>
      </c>
      <c r="O3892" s="39"/>
      <c r="P3892" s="47"/>
      <c r="Q3892" s="13"/>
      <c r="R3892" s="248">
        <f t="shared" si="600"/>
        <v>0</v>
      </c>
      <c r="S3892" s="248">
        <f t="shared" si="601"/>
        <v>0</v>
      </c>
      <c r="T3892" s="248">
        <f t="shared" si="602"/>
        <v>0</v>
      </c>
      <c r="U3892" s="248">
        <f t="shared" si="603"/>
        <v>0</v>
      </c>
      <c r="V3892" s="13"/>
      <c r="W3892" s="7"/>
      <c r="AT3892" s="130"/>
      <c r="BF3892" s="33">
        <f t="shared" si="609"/>
        <v>41242</v>
      </c>
      <c r="BG3892" s="34">
        <f t="shared" si="604"/>
        <v>82.88000000000001</v>
      </c>
      <c r="BH3892" s="32">
        <f t="shared" si="605"/>
        <v>1</v>
      </c>
      <c r="BI3892" s="32">
        <f t="shared" si="606"/>
        <v>0</v>
      </c>
      <c r="BJ3892" s="69">
        <f t="shared" si="607"/>
        <v>0</v>
      </c>
      <c r="BK3892" s="158" t="str">
        <f t="shared" si="608"/>
        <v/>
      </c>
    </row>
    <row r="3893" spans="1:63" ht="12" customHeight="1" x14ac:dyDescent="0.2">
      <c r="A3893" s="8"/>
      <c r="B3893" s="7"/>
      <c r="C3893" s="7"/>
      <c r="D3893" s="7"/>
      <c r="E3893" s="7"/>
      <c r="F3893" s="7"/>
      <c r="G3893" s="7"/>
      <c r="H3893" s="7"/>
      <c r="I3893" s="10"/>
      <c r="J3893" s="25"/>
      <c r="K3893" s="250"/>
      <c r="L3893" s="31"/>
      <c r="M3893" s="9"/>
      <c r="N3893" s="11" t="s">
        <v>25</v>
      </c>
      <c r="O3893" s="39"/>
      <c r="P3893" s="47"/>
      <c r="Q3893" s="13"/>
      <c r="R3893" s="248">
        <f t="shared" si="600"/>
        <v>0</v>
      </c>
      <c r="S3893" s="248">
        <f t="shared" si="601"/>
        <v>0</v>
      </c>
      <c r="T3893" s="248">
        <f t="shared" si="602"/>
        <v>0</v>
      </c>
      <c r="U3893" s="248">
        <f t="shared" si="603"/>
        <v>0</v>
      </c>
      <c r="V3893" s="13"/>
      <c r="W3893" s="7"/>
      <c r="AT3893" s="130"/>
      <c r="BF3893" s="33">
        <f t="shared" si="609"/>
        <v>41242</v>
      </c>
      <c r="BG3893" s="34">
        <f t="shared" si="604"/>
        <v>82.88000000000001</v>
      </c>
      <c r="BH3893" s="32">
        <f t="shared" si="605"/>
        <v>1</v>
      </c>
      <c r="BI3893" s="32">
        <f t="shared" si="606"/>
        <v>0</v>
      </c>
      <c r="BJ3893" s="69">
        <f t="shared" si="607"/>
        <v>0</v>
      </c>
      <c r="BK3893" s="158" t="str">
        <f t="shared" si="608"/>
        <v/>
      </c>
    </row>
    <row r="3894" spans="1:63" ht="12" customHeight="1" x14ac:dyDescent="0.2">
      <c r="A3894" s="8"/>
      <c r="B3894" s="7"/>
      <c r="C3894" s="7"/>
      <c r="D3894" s="7"/>
      <c r="E3894" s="7"/>
      <c r="F3894" s="7"/>
      <c r="G3894" s="7"/>
      <c r="H3894" s="7"/>
      <c r="I3894" s="10"/>
      <c r="J3894" s="25"/>
      <c r="K3894" s="250"/>
      <c r="L3894" s="31"/>
      <c r="M3894" s="9"/>
      <c r="N3894" s="11" t="s">
        <v>25</v>
      </c>
      <c r="O3894" s="39"/>
      <c r="P3894" s="47"/>
      <c r="Q3894" s="13"/>
      <c r="R3894" s="248">
        <f t="shared" si="600"/>
        <v>0</v>
      </c>
      <c r="S3894" s="248">
        <f t="shared" si="601"/>
        <v>0</v>
      </c>
      <c r="T3894" s="248">
        <f t="shared" si="602"/>
        <v>0</v>
      </c>
      <c r="U3894" s="248">
        <f t="shared" si="603"/>
        <v>0</v>
      </c>
      <c r="V3894" s="13"/>
      <c r="W3894" s="7"/>
      <c r="AT3894" s="130"/>
      <c r="BF3894" s="33">
        <f t="shared" si="609"/>
        <v>41242</v>
      </c>
      <c r="BG3894" s="34">
        <f t="shared" si="604"/>
        <v>82.88000000000001</v>
      </c>
      <c r="BH3894" s="32">
        <f t="shared" si="605"/>
        <v>1</v>
      </c>
      <c r="BI3894" s="32">
        <f t="shared" si="606"/>
        <v>0</v>
      </c>
      <c r="BJ3894" s="69">
        <f t="shared" si="607"/>
        <v>0</v>
      </c>
      <c r="BK3894" s="158" t="str">
        <f t="shared" si="608"/>
        <v/>
      </c>
    </row>
    <row r="3895" spans="1:63" ht="12" customHeight="1" x14ac:dyDescent="0.2">
      <c r="A3895" s="8"/>
      <c r="B3895" s="7"/>
      <c r="C3895" s="7"/>
      <c r="D3895" s="7"/>
      <c r="E3895" s="7"/>
      <c r="F3895" s="7"/>
      <c r="G3895" s="7"/>
      <c r="H3895" s="7"/>
      <c r="I3895" s="10"/>
      <c r="J3895" s="25"/>
      <c r="K3895" s="250"/>
      <c r="L3895" s="31"/>
      <c r="M3895" s="9"/>
      <c r="N3895" s="11" t="s">
        <v>25</v>
      </c>
      <c r="O3895" s="39"/>
      <c r="P3895" s="47"/>
      <c r="Q3895" s="13"/>
      <c r="R3895" s="248">
        <f t="shared" si="600"/>
        <v>0</v>
      </c>
      <c r="S3895" s="248">
        <f t="shared" si="601"/>
        <v>0</v>
      </c>
      <c r="T3895" s="248">
        <f t="shared" si="602"/>
        <v>0</v>
      </c>
      <c r="U3895" s="248">
        <f t="shared" si="603"/>
        <v>0</v>
      </c>
      <c r="V3895" s="13"/>
      <c r="W3895" s="7"/>
      <c r="AT3895" s="130"/>
      <c r="BF3895" s="33">
        <f t="shared" si="609"/>
        <v>41242</v>
      </c>
      <c r="BG3895" s="34">
        <f t="shared" si="604"/>
        <v>82.88000000000001</v>
      </c>
      <c r="BH3895" s="32">
        <f t="shared" si="605"/>
        <v>1</v>
      </c>
      <c r="BI3895" s="32">
        <f t="shared" si="606"/>
        <v>0</v>
      </c>
      <c r="BJ3895" s="69">
        <f t="shared" si="607"/>
        <v>0</v>
      </c>
      <c r="BK3895" s="158" t="str">
        <f t="shared" si="608"/>
        <v/>
      </c>
    </row>
    <row r="3896" spans="1:63" ht="12" customHeight="1" x14ac:dyDescent="0.2">
      <c r="A3896" s="8"/>
      <c r="B3896" s="7"/>
      <c r="C3896" s="7"/>
      <c r="D3896" s="7"/>
      <c r="E3896" s="7"/>
      <c r="F3896" s="7"/>
      <c r="G3896" s="7"/>
      <c r="H3896" s="7"/>
      <c r="I3896" s="10"/>
      <c r="J3896" s="25"/>
      <c r="K3896" s="250"/>
      <c r="L3896" s="31"/>
      <c r="M3896" s="9"/>
      <c r="N3896" s="11" t="s">
        <v>25</v>
      </c>
      <c r="O3896" s="39"/>
      <c r="P3896" s="47"/>
      <c r="Q3896" s="13"/>
      <c r="R3896" s="248">
        <f t="shared" si="600"/>
        <v>0</v>
      </c>
      <c r="S3896" s="248">
        <f t="shared" si="601"/>
        <v>0</v>
      </c>
      <c r="T3896" s="248">
        <f t="shared" si="602"/>
        <v>0</v>
      </c>
      <c r="U3896" s="248">
        <f t="shared" si="603"/>
        <v>0</v>
      </c>
      <c r="V3896" s="13"/>
      <c r="W3896" s="7"/>
      <c r="AT3896" s="130"/>
      <c r="BF3896" s="33">
        <f t="shared" si="609"/>
        <v>41242</v>
      </c>
      <c r="BG3896" s="34">
        <f t="shared" si="604"/>
        <v>82.88000000000001</v>
      </c>
      <c r="BH3896" s="32">
        <f t="shared" si="605"/>
        <v>1</v>
      </c>
      <c r="BI3896" s="32">
        <f t="shared" si="606"/>
        <v>0</v>
      </c>
      <c r="BJ3896" s="69">
        <f t="shared" si="607"/>
        <v>0</v>
      </c>
      <c r="BK3896" s="158" t="str">
        <f t="shared" si="608"/>
        <v/>
      </c>
    </row>
    <row r="3897" spans="1:63" ht="12" customHeight="1" x14ac:dyDescent="0.2">
      <c r="A3897" s="8"/>
      <c r="B3897" s="7"/>
      <c r="C3897" s="7"/>
      <c r="D3897" s="7"/>
      <c r="E3897" s="7"/>
      <c r="F3897" s="7"/>
      <c r="G3897" s="7"/>
      <c r="H3897" s="7"/>
      <c r="I3897" s="10"/>
      <c r="J3897" s="25"/>
      <c r="K3897" s="250"/>
      <c r="L3897" s="31"/>
      <c r="M3897" s="9"/>
      <c r="N3897" s="11" t="s">
        <v>25</v>
      </c>
      <c r="O3897" s="39"/>
      <c r="P3897" s="47"/>
      <c r="Q3897" s="13"/>
      <c r="R3897" s="248">
        <f t="shared" si="600"/>
        <v>0</v>
      </c>
      <c r="S3897" s="248">
        <f t="shared" si="601"/>
        <v>0</v>
      </c>
      <c r="T3897" s="248">
        <f t="shared" si="602"/>
        <v>0</v>
      </c>
      <c r="U3897" s="248">
        <f t="shared" si="603"/>
        <v>0</v>
      </c>
      <c r="V3897" s="13"/>
      <c r="W3897" s="7"/>
      <c r="AT3897" s="130"/>
      <c r="BF3897" s="33">
        <f t="shared" si="609"/>
        <v>41242</v>
      </c>
      <c r="BG3897" s="34">
        <f t="shared" si="604"/>
        <v>82.88000000000001</v>
      </c>
      <c r="BH3897" s="32">
        <f t="shared" si="605"/>
        <v>1</v>
      </c>
      <c r="BI3897" s="32">
        <f t="shared" si="606"/>
        <v>0</v>
      </c>
      <c r="BJ3897" s="69">
        <f t="shared" si="607"/>
        <v>0</v>
      </c>
      <c r="BK3897" s="158" t="str">
        <f t="shared" si="608"/>
        <v/>
      </c>
    </row>
    <row r="3898" spans="1:63" ht="12" customHeight="1" x14ac:dyDescent="0.2">
      <c r="A3898" s="8"/>
      <c r="B3898" s="7"/>
      <c r="C3898" s="7"/>
      <c r="D3898" s="7"/>
      <c r="E3898" s="7"/>
      <c r="F3898" s="7"/>
      <c r="G3898" s="7"/>
      <c r="H3898" s="7"/>
      <c r="I3898" s="10"/>
      <c r="J3898" s="25"/>
      <c r="K3898" s="250"/>
      <c r="L3898" s="31"/>
      <c r="M3898" s="9"/>
      <c r="N3898" s="11" t="s">
        <v>25</v>
      </c>
      <c r="O3898" s="39"/>
      <c r="P3898" s="47"/>
      <c r="Q3898" s="13"/>
      <c r="R3898" s="248">
        <f t="shared" si="600"/>
        <v>0</v>
      </c>
      <c r="S3898" s="248">
        <f t="shared" si="601"/>
        <v>0</v>
      </c>
      <c r="T3898" s="248">
        <f t="shared" si="602"/>
        <v>0</v>
      </c>
      <c r="U3898" s="248">
        <f t="shared" si="603"/>
        <v>0</v>
      </c>
      <c r="V3898" s="13"/>
      <c r="W3898" s="7"/>
      <c r="AT3898" s="130"/>
      <c r="BF3898" s="33">
        <f t="shared" si="609"/>
        <v>41242</v>
      </c>
      <c r="BG3898" s="34">
        <f t="shared" si="604"/>
        <v>82.88000000000001</v>
      </c>
      <c r="BH3898" s="32">
        <f t="shared" si="605"/>
        <v>1</v>
      </c>
      <c r="BI3898" s="32">
        <f t="shared" si="606"/>
        <v>0</v>
      </c>
      <c r="BJ3898" s="69">
        <f t="shared" si="607"/>
        <v>0</v>
      </c>
      <c r="BK3898" s="158" t="str">
        <f t="shared" si="608"/>
        <v/>
      </c>
    </row>
    <row r="3899" spans="1:63" ht="12" customHeight="1" x14ac:dyDescent="0.2">
      <c r="A3899" s="8"/>
      <c r="B3899" s="7"/>
      <c r="C3899" s="7"/>
      <c r="D3899" s="7"/>
      <c r="E3899" s="7"/>
      <c r="F3899" s="7"/>
      <c r="G3899" s="7"/>
      <c r="H3899" s="7"/>
      <c r="I3899" s="10"/>
      <c r="J3899" s="25"/>
      <c r="K3899" s="250"/>
      <c r="L3899" s="31"/>
      <c r="M3899" s="9"/>
      <c r="N3899" s="11" t="s">
        <v>25</v>
      </c>
      <c r="O3899" s="39"/>
      <c r="P3899" s="47"/>
      <c r="Q3899" s="13"/>
      <c r="R3899" s="248">
        <f t="shared" si="600"/>
        <v>0</v>
      </c>
      <c r="S3899" s="248">
        <f t="shared" si="601"/>
        <v>0</v>
      </c>
      <c r="T3899" s="248">
        <f t="shared" si="602"/>
        <v>0</v>
      </c>
      <c r="U3899" s="248">
        <f t="shared" si="603"/>
        <v>0</v>
      </c>
      <c r="V3899" s="13"/>
      <c r="W3899" s="7"/>
      <c r="AT3899" s="130"/>
      <c r="BF3899" s="33">
        <f t="shared" si="609"/>
        <v>41242</v>
      </c>
      <c r="BG3899" s="34">
        <f t="shared" si="604"/>
        <v>82.88000000000001</v>
      </c>
      <c r="BH3899" s="32">
        <f t="shared" si="605"/>
        <v>1</v>
      </c>
      <c r="BI3899" s="32">
        <f t="shared" si="606"/>
        <v>0</v>
      </c>
      <c r="BJ3899" s="69">
        <f t="shared" si="607"/>
        <v>0</v>
      </c>
      <c r="BK3899" s="158" t="str">
        <f t="shared" si="608"/>
        <v/>
      </c>
    </row>
    <row r="3900" spans="1:63" ht="12" customHeight="1" x14ac:dyDescent="0.2">
      <c r="A3900" s="8"/>
      <c r="B3900" s="7"/>
      <c r="C3900" s="7"/>
      <c r="D3900" s="7"/>
      <c r="E3900" s="7"/>
      <c r="F3900" s="7"/>
      <c r="G3900" s="7"/>
      <c r="H3900" s="7"/>
      <c r="I3900" s="10"/>
      <c r="J3900" s="25"/>
      <c r="K3900" s="250"/>
      <c r="L3900" s="31"/>
      <c r="M3900" s="9"/>
      <c r="N3900" s="11" t="s">
        <v>25</v>
      </c>
      <c r="O3900" s="39"/>
      <c r="P3900" s="47"/>
      <c r="Q3900" s="13"/>
      <c r="R3900" s="248">
        <f t="shared" si="600"/>
        <v>0</v>
      </c>
      <c r="S3900" s="248">
        <f t="shared" si="601"/>
        <v>0</v>
      </c>
      <c r="T3900" s="248">
        <f t="shared" si="602"/>
        <v>0</v>
      </c>
      <c r="U3900" s="248">
        <f t="shared" si="603"/>
        <v>0</v>
      </c>
      <c r="V3900" s="13"/>
      <c r="W3900" s="7"/>
      <c r="AT3900" s="130"/>
      <c r="BF3900" s="33">
        <f t="shared" si="609"/>
        <v>41242</v>
      </c>
      <c r="BG3900" s="34">
        <f t="shared" si="604"/>
        <v>82.88000000000001</v>
      </c>
      <c r="BH3900" s="32">
        <f t="shared" si="605"/>
        <v>1</v>
      </c>
      <c r="BI3900" s="32">
        <f t="shared" si="606"/>
        <v>0</v>
      </c>
      <c r="BJ3900" s="69">
        <f t="shared" si="607"/>
        <v>0</v>
      </c>
      <c r="BK3900" s="158" t="str">
        <f t="shared" si="608"/>
        <v/>
      </c>
    </row>
    <row r="3901" spans="1:63" ht="12" customHeight="1" x14ac:dyDescent="0.2">
      <c r="A3901" s="8"/>
      <c r="B3901" s="7"/>
      <c r="C3901" s="7"/>
      <c r="D3901" s="7"/>
      <c r="E3901" s="7"/>
      <c r="F3901" s="7"/>
      <c r="G3901" s="7"/>
      <c r="H3901" s="7"/>
      <c r="I3901" s="10"/>
      <c r="J3901" s="25"/>
      <c r="K3901" s="250"/>
      <c r="L3901" s="31"/>
      <c r="M3901" s="9"/>
      <c r="N3901" s="11" t="s">
        <v>25</v>
      </c>
      <c r="O3901" s="39"/>
      <c r="P3901" s="47"/>
      <c r="Q3901" s="13"/>
      <c r="R3901" s="248">
        <f t="shared" si="600"/>
        <v>0</v>
      </c>
      <c r="S3901" s="248">
        <f t="shared" si="601"/>
        <v>0</v>
      </c>
      <c r="T3901" s="248">
        <f t="shared" si="602"/>
        <v>0</v>
      </c>
      <c r="U3901" s="248">
        <f t="shared" si="603"/>
        <v>0</v>
      </c>
      <c r="V3901" s="13"/>
      <c r="W3901" s="7"/>
      <c r="AT3901" s="130"/>
      <c r="BF3901" s="33">
        <f t="shared" si="609"/>
        <v>41242</v>
      </c>
      <c r="BG3901" s="34">
        <f t="shared" si="604"/>
        <v>82.88000000000001</v>
      </c>
      <c r="BH3901" s="32">
        <f t="shared" si="605"/>
        <v>1</v>
      </c>
      <c r="BI3901" s="32">
        <f t="shared" si="606"/>
        <v>0</v>
      </c>
      <c r="BJ3901" s="69">
        <f t="shared" si="607"/>
        <v>0</v>
      </c>
      <c r="BK3901" s="158" t="str">
        <f t="shared" si="608"/>
        <v/>
      </c>
    </row>
    <row r="3902" spans="1:63" ht="12" customHeight="1" x14ac:dyDescent="0.2">
      <c r="A3902" s="8"/>
      <c r="B3902" s="7"/>
      <c r="C3902" s="7"/>
      <c r="D3902" s="7"/>
      <c r="E3902" s="7"/>
      <c r="F3902" s="7"/>
      <c r="G3902" s="7"/>
      <c r="H3902" s="7"/>
      <c r="I3902" s="10"/>
      <c r="J3902" s="25"/>
      <c r="K3902" s="250"/>
      <c r="L3902" s="31"/>
      <c r="M3902" s="9"/>
      <c r="N3902" s="11" t="s">
        <v>25</v>
      </c>
      <c r="O3902" s="39"/>
      <c r="P3902" s="47"/>
      <c r="Q3902" s="13"/>
      <c r="R3902" s="248">
        <f t="shared" si="600"/>
        <v>0</v>
      </c>
      <c r="S3902" s="248">
        <f t="shared" si="601"/>
        <v>0</v>
      </c>
      <c r="T3902" s="248">
        <f t="shared" si="602"/>
        <v>0</v>
      </c>
      <c r="U3902" s="248">
        <f t="shared" si="603"/>
        <v>0</v>
      </c>
      <c r="V3902" s="13"/>
      <c r="W3902" s="7"/>
      <c r="AT3902" s="130"/>
      <c r="BF3902" s="33">
        <f t="shared" si="609"/>
        <v>41242</v>
      </c>
      <c r="BG3902" s="34">
        <f t="shared" si="604"/>
        <v>82.88000000000001</v>
      </c>
      <c r="BH3902" s="32">
        <f t="shared" si="605"/>
        <v>1</v>
      </c>
      <c r="BI3902" s="32">
        <f t="shared" si="606"/>
        <v>0</v>
      </c>
      <c r="BJ3902" s="69">
        <f t="shared" si="607"/>
        <v>0</v>
      </c>
      <c r="BK3902" s="158" t="str">
        <f t="shared" si="608"/>
        <v/>
      </c>
    </row>
    <row r="3903" spans="1:63" ht="12" customHeight="1" x14ac:dyDescent="0.2">
      <c r="A3903" s="8"/>
      <c r="B3903" s="7"/>
      <c r="C3903" s="7"/>
      <c r="D3903" s="7"/>
      <c r="E3903" s="7"/>
      <c r="F3903" s="7"/>
      <c r="G3903" s="7"/>
      <c r="H3903" s="7"/>
      <c r="I3903" s="10"/>
      <c r="J3903" s="25"/>
      <c r="K3903" s="250"/>
      <c r="L3903" s="31"/>
      <c r="M3903" s="9"/>
      <c r="N3903" s="11" t="s">
        <v>25</v>
      </c>
      <c r="O3903" s="39"/>
      <c r="P3903" s="47"/>
      <c r="Q3903" s="13"/>
      <c r="R3903" s="248">
        <f t="shared" si="600"/>
        <v>0</v>
      </c>
      <c r="S3903" s="248">
        <f t="shared" si="601"/>
        <v>0</v>
      </c>
      <c r="T3903" s="248">
        <f t="shared" si="602"/>
        <v>0</v>
      </c>
      <c r="U3903" s="248">
        <f t="shared" si="603"/>
        <v>0</v>
      </c>
      <c r="V3903" s="13"/>
      <c r="W3903" s="7"/>
      <c r="AT3903" s="130"/>
      <c r="BF3903" s="33">
        <f t="shared" si="609"/>
        <v>41242</v>
      </c>
      <c r="BG3903" s="34">
        <f t="shared" si="604"/>
        <v>82.88000000000001</v>
      </c>
      <c r="BH3903" s="32">
        <f t="shared" si="605"/>
        <v>1</v>
      </c>
      <c r="BI3903" s="32">
        <f t="shared" si="606"/>
        <v>0</v>
      </c>
      <c r="BJ3903" s="69">
        <f t="shared" si="607"/>
        <v>0</v>
      </c>
      <c r="BK3903" s="158" t="str">
        <f t="shared" si="608"/>
        <v/>
      </c>
    </row>
    <row r="3904" spans="1:63" ht="12" customHeight="1" x14ac:dyDescent="0.2">
      <c r="A3904" s="8"/>
      <c r="B3904" s="7"/>
      <c r="C3904" s="7"/>
      <c r="D3904" s="7"/>
      <c r="E3904" s="7"/>
      <c r="F3904" s="7"/>
      <c r="G3904" s="7"/>
      <c r="H3904" s="7"/>
      <c r="I3904" s="10"/>
      <c r="J3904" s="25"/>
      <c r="K3904" s="250"/>
      <c r="L3904" s="31"/>
      <c r="M3904" s="9"/>
      <c r="N3904" s="11" t="s">
        <v>25</v>
      </c>
      <c r="O3904" s="39"/>
      <c r="P3904" s="47"/>
      <c r="Q3904" s="13"/>
      <c r="R3904" s="248">
        <f t="shared" si="600"/>
        <v>0</v>
      </c>
      <c r="S3904" s="248">
        <f t="shared" si="601"/>
        <v>0</v>
      </c>
      <c r="T3904" s="248">
        <f t="shared" si="602"/>
        <v>0</v>
      </c>
      <c r="U3904" s="248">
        <f t="shared" si="603"/>
        <v>0</v>
      </c>
      <c r="V3904" s="13"/>
      <c r="W3904" s="7"/>
      <c r="AT3904" s="130"/>
      <c r="BF3904" s="33">
        <f t="shared" si="609"/>
        <v>41242</v>
      </c>
      <c r="BG3904" s="34">
        <f t="shared" si="604"/>
        <v>82.88000000000001</v>
      </c>
      <c r="BH3904" s="32">
        <f t="shared" si="605"/>
        <v>1</v>
      </c>
      <c r="BI3904" s="32">
        <f t="shared" si="606"/>
        <v>0</v>
      </c>
      <c r="BJ3904" s="69">
        <f t="shared" si="607"/>
        <v>0</v>
      </c>
      <c r="BK3904" s="158" t="str">
        <f t="shared" si="608"/>
        <v/>
      </c>
    </row>
    <row r="3905" spans="1:63" ht="12" customHeight="1" x14ac:dyDescent="0.2">
      <c r="A3905" s="8"/>
      <c r="B3905" s="7"/>
      <c r="C3905" s="7"/>
      <c r="D3905" s="7"/>
      <c r="E3905" s="7"/>
      <c r="F3905" s="7"/>
      <c r="G3905" s="7"/>
      <c r="H3905" s="7"/>
      <c r="I3905" s="10"/>
      <c r="J3905" s="25"/>
      <c r="K3905" s="250"/>
      <c r="L3905" s="31"/>
      <c r="M3905" s="9"/>
      <c r="N3905" s="11" t="s">
        <v>25</v>
      </c>
      <c r="O3905" s="39"/>
      <c r="P3905" s="47"/>
      <c r="Q3905" s="13"/>
      <c r="R3905" s="248">
        <f t="shared" si="600"/>
        <v>0</v>
      </c>
      <c r="S3905" s="248">
        <f t="shared" si="601"/>
        <v>0</v>
      </c>
      <c r="T3905" s="248">
        <f t="shared" si="602"/>
        <v>0</v>
      </c>
      <c r="U3905" s="248">
        <f t="shared" si="603"/>
        <v>0</v>
      </c>
      <c r="V3905" s="13"/>
      <c r="W3905" s="7"/>
      <c r="AT3905" s="130"/>
      <c r="BF3905" s="33">
        <f t="shared" si="609"/>
        <v>41242</v>
      </c>
      <c r="BG3905" s="34">
        <f t="shared" si="604"/>
        <v>82.88000000000001</v>
      </c>
      <c r="BH3905" s="32">
        <f t="shared" si="605"/>
        <v>1</v>
      </c>
      <c r="BI3905" s="32">
        <f t="shared" si="606"/>
        <v>0</v>
      </c>
      <c r="BJ3905" s="69">
        <f t="shared" si="607"/>
        <v>0</v>
      </c>
      <c r="BK3905" s="158" t="str">
        <f t="shared" si="608"/>
        <v/>
      </c>
    </row>
    <row r="3906" spans="1:63" ht="12" customHeight="1" x14ac:dyDescent="0.2">
      <c r="A3906" s="8"/>
      <c r="B3906" s="7"/>
      <c r="C3906" s="7"/>
      <c r="D3906" s="7"/>
      <c r="E3906" s="7"/>
      <c r="F3906" s="7"/>
      <c r="G3906" s="7"/>
      <c r="H3906" s="7"/>
      <c r="I3906" s="10"/>
      <c r="J3906" s="25"/>
      <c r="K3906" s="250"/>
      <c r="L3906" s="31"/>
      <c r="M3906" s="9"/>
      <c r="N3906" s="11" t="s">
        <v>25</v>
      </c>
      <c r="O3906" s="39"/>
      <c r="P3906" s="47"/>
      <c r="Q3906" s="13"/>
      <c r="R3906" s="248">
        <f t="shared" si="600"/>
        <v>0</v>
      </c>
      <c r="S3906" s="248">
        <f t="shared" si="601"/>
        <v>0</v>
      </c>
      <c r="T3906" s="248">
        <f t="shared" si="602"/>
        <v>0</v>
      </c>
      <c r="U3906" s="248">
        <f t="shared" si="603"/>
        <v>0</v>
      </c>
      <c r="V3906" s="13"/>
      <c r="W3906" s="7"/>
      <c r="AT3906" s="130"/>
      <c r="BF3906" s="33">
        <f t="shared" si="609"/>
        <v>41242</v>
      </c>
      <c r="BG3906" s="34">
        <f t="shared" si="604"/>
        <v>82.88000000000001</v>
      </c>
      <c r="BH3906" s="32">
        <f t="shared" si="605"/>
        <v>1</v>
      </c>
      <c r="BI3906" s="32">
        <f t="shared" si="606"/>
        <v>0</v>
      </c>
      <c r="BJ3906" s="69">
        <f t="shared" si="607"/>
        <v>0</v>
      </c>
      <c r="BK3906" s="158" t="str">
        <f t="shared" si="608"/>
        <v/>
      </c>
    </row>
    <row r="3907" spans="1:63" ht="12" customHeight="1" x14ac:dyDescent="0.2">
      <c r="A3907" s="8"/>
      <c r="B3907" s="7"/>
      <c r="C3907" s="7"/>
      <c r="D3907" s="7"/>
      <c r="E3907" s="7"/>
      <c r="F3907" s="7"/>
      <c r="G3907" s="7"/>
      <c r="H3907" s="7"/>
      <c r="I3907" s="10"/>
      <c r="J3907" s="25"/>
      <c r="K3907" s="250"/>
      <c r="L3907" s="31"/>
      <c r="M3907" s="9"/>
      <c r="N3907" s="11" t="s">
        <v>25</v>
      </c>
      <c r="O3907" s="39"/>
      <c r="P3907" s="47"/>
      <c r="Q3907" s="13"/>
      <c r="R3907" s="248">
        <f t="shared" si="600"/>
        <v>0</v>
      </c>
      <c r="S3907" s="248">
        <f t="shared" si="601"/>
        <v>0</v>
      </c>
      <c r="T3907" s="248">
        <f t="shared" si="602"/>
        <v>0</v>
      </c>
      <c r="U3907" s="248">
        <f t="shared" si="603"/>
        <v>0</v>
      </c>
      <c r="V3907" s="13"/>
      <c r="W3907" s="7"/>
      <c r="AT3907" s="130"/>
      <c r="BF3907" s="33">
        <f t="shared" si="609"/>
        <v>41242</v>
      </c>
      <c r="BG3907" s="34">
        <f t="shared" si="604"/>
        <v>82.88000000000001</v>
      </c>
      <c r="BH3907" s="32">
        <f t="shared" si="605"/>
        <v>1</v>
      </c>
      <c r="BI3907" s="32">
        <f t="shared" si="606"/>
        <v>0</v>
      </c>
      <c r="BJ3907" s="69">
        <f t="shared" si="607"/>
        <v>0</v>
      </c>
      <c r="BK3907" s="158" t="str">
        <f t="shared" si="608"/>
        <v/>
      </c>
    </row>
    <row r="3908" spans="1:63" ht="12" customHeight="1" x14ac:dyDescent="0.2">
      <c r="A3908" s="8"/>
      <c r="B3908" s="7"/>
      <c r="C3908" s="7"/>
      <c r="D3908" s="7"/>
      <c r="E3908" s="7"/>
      <c r="F3908" s="7"/>
      <c r="G3908" s="7"/>
      <c r="H3908" s="7"/>
      <c r="I3908" s="10"/>
      <c r="J3908" s="25"/>
      <c r="K3908" s="250"/>
      <c r="L3908" s="31"/>
      <c r="M3908" s="9"/>
      <c r="N3908" s="11" t="s">
        <v>25</v>
      </c>
      <c r="O3908" s="39"/>
      <c r="P3908" s="47"/>
      <c r="Q3908" s="13"/>
      <c r="R3908" s="248">
        <f t="shared" si="600"/>
        <v>0</v>
      </c>
      <c r="S3908" s="248">
        <f t="shared" si="601"/>
        <v>0</v>
      </c>
      <c r="T3908" s="248">
        <f t="shared" si="602"/>
        <v>0</v>
      </c>
      <c r="U3908" s="248">
        <f t="shared" si="603"/>
        <v>0</v>
      </c>
      <c r="V3908" s="13"/>
      <c r="W3908" s="7"/>
      <c r="AT3908" s="130"/>
      <c r="BF3908" s="33">
        <f t="shared" si="609"/>
        <v>41242</v>
      </c>
      <c r="BG3908" s="34">
        <f t="shared" si="604"/>
        <v>82.88000000000001</v>
      </c>
      <c r="BH3908" s="32">
        <f t="shared" si="605"/>
        <v>1</v>
      </c>
      <c r="BI3908" s="32">
        <f t="shared" si="606"/>
        <v>0</v>
      </c>
      <c r="BJ3908" s="69">
        <f t="shared" si="607"/>
        <v>0</v>
      </c>
      <c r="BK3908" s="158" t="str">
        <f t="shared" si="608"/>
        <v/>
      </c>
    </row>
    <row r="3909" spans="1:63" ht="12" customHeight="1" x14ac:dyDescent="0.2">
      <c r="A3909" s="8"/>
      <c r="B3909" s="7"/>
      <c r="C3909" s="7"/>
      <c r="D3909" s="7"/>
      <c r="E3909" s="7"/>
      <c r="F3909" s="7"/>
      <c r="G3909" s="7"/>
      <c r="H3909" s="7"/>
      <c r="I3909" s="10"/>
      <c r="J3909" s="25"/>
      <c r="K3909" s="250"/>
      <c r="L3909" s="31"/>
      <c r="M3909" s="9"/>
      <c r="N3909" s="11" t="s">
        <v>25</v>
      </c>
      <c r="O3909" s="39"/>
      <c r="P3909" s="47"/>
      <c r="Q3909" s="13"/>
      <c r="R3909" s="248">
        <f t="shared" si="600"/>
        <v>0</v>
      </c>
      <c r="S3909" s="248">
        <f t="shared" si="601"/>
        <v>0</v>
      </c>
      <c r="T3909" s="248">
        <f t="shared" si="602"/>
        <v>0</v>
      </c>
      <c r="U3909" s="248">
        <f t="shared" si="603"/>
        <v>0</v>
      </c>
      <c r="V3909" s="13"/>
      <c r="W3909" s="7"/>
      <c r="AT3909" s="130"/>
      <c r="BF3909" s="33">
        <f t="shared" si="609"/>
        <v>41242</v>
      </c>
      <c r="BG3909" s="34">
        <f t="shared" si="604"/>
        <v>82.88000000000001</v>
      </c>
      <c r="BH3909" s="32">
        <f t="shared" si="605"/>
        <v>1</v>
      </c>
      <c r="BI3909" s="32">
        <f t="shared" si="606"/>
        <v>0</v>
      </c>
      <c r="BJ3909" s="69">
        <f t="shared" si="607"/>
        <v>0</v>
      </c>
      <c r="BK3909" s="158" t="str">
        <f t="shared" si="608"/>
        <v/>
      </c>
    </row>
    <row r="3910" spans="1:63" ht="12" customHeight="1" x14ac:dyDescent="0.2">
      <c r="A3910" s="8"/>
      <c r="B3910" s="7"/>
      <c r="C3910" s="7"/>
      <c r="D3910" s="7"/>
      <c r="E3910" s="7"/>
      <c r="F3910" s="7"/>
      <c r="G3910" s="7"/>
      <c r="H3910" s="7"/>
      <c r="I3910" s="10"/>
      <c r="J3910" s="25"/>
      <c r="K3910" s="250"/>
      <c r="L3910" s="31"/>
      <c r="M3910" s="9"/>
      <c r="N3910" s="11" t="s">
        <v>25</v>
      </c>
      <c r="O3910" s="39"/>
      <c r="P3910" s="47"/>
      <c r="Q3910" s="13"/>
      <c r="R3910" s="248">
        <f t="shared" si="600"/>
        <v>0</v>
      </c>
      <c r="S3910" s="248">
        <f t="shared" si="601"/>
        <v>0</v>
      </c>
      <c r="T3910" s="248">
        <f t="shared" si="602"/>
        <v>0</v>
      </c>
      <c r="U3910" s="248">
        <f t="shared" si="603"/>
        <v>0</v>
      </c>
      <c r="V3910" s="13"/>
      <c r="W3910" s="7"/>
      <c r="AT3910" s="130"/>
      <c r="BF3910" s="33">
        <f t="shared" si="609"/>
        <v>41242</v>
      </c>
      <c r="BG3910" s="34">
        <f t="shared" si="604"/>
        <v>82.88000000000001</v>
      </c>
      <c r="BH3910" s="32">
        <f t="shared" si="605"/>
        <v>1</v>
      </c>
      <c r="BI3910" s="32">
        <f t="shared" si="606"/>
        <v>0</v>
      </c>
      <c r="BJ3910" s="69">
        <f t="shared" si="607"/>
        <v>0</v>
      </c>
      <c r="BK3910" s="158" t="str">
        <f t="shared" si="608"/>
        <v/>
      </c>
    </row>
    <row r="3911" spans="1:63" ht="12" customHeight="1" x14ac:dyDescent="0.2">
      <c r="A3911" s="8"/>
      <c r="B3911" s="7"/>
      <c r="C3911" s="7"/>
      <c r="D3911" s="7"/>
      <c r="E3911" s="7"/>
      <c r="F3911" s="7"/>
      <c r="G3911" s="7"/>
      <c r="H3911" s="7"/>
      <c r="I3911" s="10"/>
      <c r="J3911" s="25"/>
      <c r="K3911" s="250"/>
      <c r="L3911" s="31"/>
      <c r="M3911" s="9"/>
      <c r="N3911" s="11" t="s">
        <v>25</v>
      </c>
      <c r="O3911" s="39"/>
      <c r="P3911" s="47"/>
      <c r="Q3911" s="13"/>
      <c r="R3911" s="248">
        <f t="shared" si="600"/>
        <v>0</v>
      </c>
      <c r="S3911" s="248">
        <f t="shared" si="601"/>
        <v>0</v>
      </c>
      <c r="T3911" s="248">
        <f t="shared" si="602"/>
        <v>0</v>
      </c>
      <c r="U3911" s="248">
        <f t="shared" si="603"/>
        <v>0</v>
      </c>
      <c r="V3911" s="13"/>
      <c r="W3911" s="7"/>
      <c r="AT3911" s="130"/>
      <c r="BF3911" s="33">
        <f t="shared" si="609"/>
        <v>41242</v>
      </c>
      <c r="BG3911" s="34">
        <f t="shared" si="604"/>
        <v>82.88000000000001</v>
      </c>
      <c r="BH3911" s="32">
        <f t="shared" si="605"/>
        <v>1</v>
      </c>
      <c r="BI3911" s="32">
        <f t="shared" si="606"/>
        <v>0</v>
      </c>
      <c r="BJ3911" s="69">
        <f t="shared" si="607"/>
        <v>0</v>
      </c>
      <c r="BK3911" s="158" t="str">
        <f t="shared" si="608"/>
        <v/>
      </c>
    </row>
    <row r="3912" spans="1:63" ht="12" customHeight="1" x14ac:dyDescent="0.2">
      <c r="A3912" s="8"/>
      <c r="B3912" s="7"/>
      <c r="C3912" s="7"/>
      <c r="D3912" s="7"/>
      <c r="E3912" s="7"/>
      <c r="F3912" s="7"/>
      <c r="G3912" s="7"/>
      <c r="H3912" s="7"/>
      <c r="I3912" s="10"/>
      <c r="J3912" s="25"/>
      <c r="K3912" s="250"/>
      <c r="L3912" s="31"/>
      <c r="M3912" s="9"/>
      <c r="N3912" s="11" t="s">
        <v>25</v>
      </c>
      <c r="O3912" s="39"/>
      <c r="P3912" s="47"/>
      <c r="Q3912" s="13"/>
      <c r="R3912" s="248">
        <f t="shared" si="600"/>
        <v>0</v>
      </c>
      <c r="S3912" s="248">
        <f t="shared" si="601"/>
        <v>0</v>
      </c>
      <c r="T3912" s="248">
        <f t="shared" si="602"/>
        <v>0</v>
      </c>
      <c r="U3912" s="248">
        <f t="shared" si="603"/>
        <v>0</v>
      </c>
      <c r="V3912" s="13"/>
      <c r="W3912" s="7"/>
      <c r="AT3912" s="130"/>
      <c r="BF3912" s="33">
        <f t="shared" si="609"/>
        <v>41242</v>
      </c>
      <c r="BG3912" s="34">
        <f t="shared" si="604"/>
        <v>82.88000000000001</v>
      </c>
      <c r="BH3912" s="32">
        <f t="shared" si="605"/>
        <v>1</v>
      </c>
      <c r="BI3912" s="32">
        <f t="shared" si="606"/>
        <v>0</v>
      </c>
      <c r="BJ3912" s="69">
        <f t="shared" si="607"/>
        <v>0</v>
      </c>
      <c r="BK3912" s="158" t="str">
        <f t="shared" si="608"/>
        <v/>
      </c>
    </row>
    <row r="3913" spans="1:63" ht="12" customHeight="1" x14ac:dyDescent="0.2">
      <c r="A3913" s="8"/>
      <c r="B3913" s="7"/>
      <c r="C3913" s="7"/>
      <c r="D3913" s="7"/>
      <c r="E3913" s="7"/>
      <c r="F3913" s="7"/>
      <c r="G3913" s="7"/>
      <c r="H3913" s="7"/>
      <c r="I3913" s="10"/>
      <c r="J3913" s="25"/>
      <c r="K3913" s="250"/>
      <c r="L3913" s="31"/>
      <c r="M3913" s="9"/>
      <c r="N3913" s="11" t="s">
        <v>25</v>
      </c>
      <c r="O3913" s="39"/>
      <c r="P3913" s="47"/>
      <c r="Q3913" s="13"/>
      <c r="R3913" s="248">
        <f t="shared" si="600"/>
        <v>0</v>
      </c>
      <c r="S3913" s="248">
        <f t="shared" si="601"/>
        <v>0</v>
      </c>
      <c r="T3913" s="248">
        <f t="shared" si="602"/>
        <v>0</v>
      </c>
      <c r="U3913" s="248">
        <f t="shared" si="603"/>
        <v>0</v>
      </c>
      <c r="V3913" s="13"/>
      <c r="W3913" s="7"/>
      <c r="AT3913" s="130"/>
      <c r="BF3913" s="33">
        <f t="shared" si="609"/>
        <v>41242</v>
      </c>
      <c r="BG3913" s="34">
        <f t="shared" si="604"/>
        <v>82.88000000000001</v>
      </c>
      <c r="BH3913" s="32">
        <f t="shared" si="605"/>
        <v>1</v>
      </c>
      <c r="BI3913" s="32">
        <f t="shared" si="606"/>
        <v>0</v>
      </c>
      <c r="BJ3913" s="69">
        <f t="shared" si="607"/>
        <v>0</v>
      </c>
      <c r="BK3913" s="158" t="str">
        <f t="shared" si="608"/>
        <v/>
      </c>
    </row>
    <row r="3914" spans="1:63" ht="12" customHeight="1" x14ac:dyDescent="0.2">
      <c r="A3914" s="8"/>
      <c r="B3914" s="7"/>
      <c r="C3914" s="7"/>
      <c r="D3914" s="7"/>
      <c r="E3914" s="7"/>
      <c r="F3914" s="7"/>
      <c r="G3914" s="7"/>
      <c r="H3914" s="7"/>
      <c r="I3914" s="10"/>
      <c r="J3914" s="25"/>
      <c r="K3914" s="250"/>
      <c r="L3914" s="31"/>
      <c r="M3914" s="9"/>
      <c r="N3914" s="11" t="s">
        <v>25</v>
      </c>
      <c r="O3914" s="39"/>
      <c r="P3914" s="47"/>
      <c r="Q3914" s="13"/>
      <c r="R3914" s="248">
        <f t="shared" si="600"/>
        <v>0</v>
      </c>
      <c r="S3914" s="248">
        <f t="shared" si="601"/>
        <v>0</v>
      </c>
      <c r="T3914" s="248">
        <f t="shared" si="602"/>
        <v>0</v>
      </c>
      <c r="U3914" s="248">
        <f t="shared" si="603"/>
        <v>0</v>
      </c>
      <c r="V3914" s="13"/>
      <c r="W3914" s="7"/>
      <c r="AT3914" s="130"/>
      <c r="BF3914" s="33">
        <f t="shared" si="609"/>
        <v>41242</v>
      </c>
      <c r="BG3914" s="34">
        <f t="shared" si="604"/>
        <v>82.88000000000001</v>
      </c>
      <c r="BH3914" s="32">
        <f t="shared" si="605"/>
        <v>1</v>
      </c>
      <c r="BI3914" s="32">
        <f t="shared" si="606"/>
        <v>0</v>
      </c>
      <c r="BJ3914" s="69">
        <f t="shared" si="607"/>
        <v>0</v>
      </c>
      <c r="BK3914" s="158" t="str">
        <f t="shared" si="608"/>
        <v/>
      </c>
    </row>
    <row r="3915" spans="1:63" ht="12" customHeight="1" x14ac:dyDescent="0.2">
      <c r="A3915" s="8"/>
      <c r="B3915" s="7"/>
      <c r="C3915" s="7"/>
      <c r="D3915" s="7"/>
      <c r="E3915" s="7"/>
      <c r="F3915" s="7"/>
      <c r="G3915" s="7"/>
      <c r="H3915" s="7"/>
      <c r="I3915" s="10"/>
      <c r="J3915" s="25"/>
      <c r="K3915" s="250"/>
      <c r="L3915" s="31"/>
      <c r="M3915" s="9"/>
      <c r="N3915" s="11" t="s">
        <v>25</v>
      </c>
      <c r="O3915" s="39"/>
      <c r="P3915" s="47"/>
      <c r="Q3915" s="13"/>
      <c r="R3915" s="248">
        <f t="shared" ref="R3915:R3978" si="610">IF(N3915&lt;&gt;"M",ROUND(IF(M3915&lt;&gt;"Y",IF(P3915&lt;&gt;"Y",K3915,K3915*(BH3915-1)),0),ROUNDING),"")</f>
        <v>0</v>
      </c>
      <c r="S3915" s="248">
        <f t="shared" ref="S3915:S3978" si="611">IF(N3915&lt;&gt;"M",ROUND(IF(O3915&gt;0,IF(M3915="Y",BI3915*(1-O3915),IF(BI3915&gt;R3915,R3915 + (BI3915 - R3915)*(1-O3915),BI3915)),BI3915),ROUNDING),"")</f>
        <v>0</v>
      </c>
      <c r="T3915" s="248">
        <f t="shared" ref="T3915:T3978" si="612">IF(N3915&lt;&gt;"M",ROUND(IF(O3915&gt;0,IF(M3915="Y",BJ3915*(1-O3915),IF(BJ3915&gt;R3915,R3915 + (BJ3915 - R3915)*(1-O3915),BJ3915)),BJ3915),ROUNDING),"")</f>
        <v>0</v>
      </c>
      <c r="U3915" s="248">
        <f t="shared" ref="U3915:U3978" si="613">IF(N3915&lt;&gt;"M",ROUND(IF(OR(N3915="P",N3915=""),0,IF(OR(M3915="N",M3915=""),T3915-R3915,T3915)),ROUNDING),"")</f>
        <v>0</v>
      </c>
      <c r="V3915" s="13"/>
      <c r="W3915" s="7"/>
      <c r="AT3915" s="130"/>
      <c r="BF3915" s="33">
        <f t="shared" si="609"/>
        <v>41242</v>
      </c>
      <c r="BG3915" s="34">
        <f t="shared" ref="BG3915:BG3978" si="614">IF(N3915&lt;&gt;"M",BG3914+U3915,BG3914)</f>
        <v>82.88000000000001</v>
      </c>
      <c r="BH3915" s="32">
        <f t="shared" ref="BH3915:BH3978" si="615">IF(L3915&lt;&gt;"",IF(ODDS_TYPE=1,L3915,IF(ODDS_TYPE=2,IF(L3915&gt;0,1+L3915/100,IF(L3915&lt;0,1-100/L3915,1)),IF(ODDS_TYPE=3,1+L3915,IF(ODDS_TYPE=4,1+L3915,IF(ODDS_TYPE=5,IF(L3915&gt;0,1+L3915,1-1/L3915),IF(ODDS_TYPE=6,IF(L3915&gt;=0,L3915+1,1-1/L3915),1)))))),1)</f>
        <v>1</v>
      </c>
      <c r="BI3915" s="32">
        <f t="shared" ref="BI3915:BI3978" si="616">IF(P3915&lt;&gt;"Y",IF(M3915&lt;&gt;"Y",K3915*BH3915,K3915*BH3915 - K3915),IF(M3915&lt;&gt;"Y",K3915*BH3915,K3915))</f>
        <v>0</v>
      </c>
      <c r="BJ3915" s="69">
        <f t="shared" ref="BJ3915:BJ3978" si="617">IF(P3915&lt;&gt;"Y",
IF(M3915&lt;&gt;"Y",
IF(N3915="Y",K3915*BH3915,IF(N3915="P",0,IF(OR(N3915="R",N3915="PU"),K3915,IF(N3915="H",K3915*BH3915*0.5,IF(N3915="HW",K3915*0.5*(1 + BH3915),IF(N3915="HL",K3915*0.5,0)))))),
IF(N3915="Y",K3915*BH3915 - K3915,IF(N3915="P",0,IF(OR(N3915="R",N3915="PU"),0,IF(N3915="H",IF(BH3915&gt;2,0.5*K3915*BH3915 - K3915,0),IF(N3915="HW",K3915*0.5*(1 + BH3915) - K3915,IF(N3915="HL",0,0))))))),
IF(M3915&lt;&gt;"Y",
IF(N3915="Y",K3915*BH3915,IF(N3915="P",0,IF(OR(N3915="R",N3915="PU"),K3915*(BH3915-1),IF(N3915="H",K3915*BH3915*0.5,IF(N3915="HW",K3915*(BH3915-1)*0.5,IF(N3915="HL",K3915*BH3915 - K3915*0.5,0)))))),
IF(N3915="Y",K3915,IF(N3915="P",0,IF(OR(N3915="R",N3915="PU"),0,IF(N3915="H",IF(BH3915&lt;2,K3915*BH3915*0.5 - K3915*(BH3915-1),0),IF(N3915="HW",0,IF(N3915="HL",K3915*0.5,0)))))))
)</f>
        <v>0</v>
      </c>
      <c r="BK3915" s="158" t="str">
        <f t="shared" ref="BK3915:BK3978" si="618">IF(FILT_M=1,IF(LEN(C3915)&gt;0,C3915,""),IF(FILT_M=2,IF(LEN(E3915)&gt;0,E3915,""),IF(FILT_M=3,IF(LEN(F3915)&gt;0,F3915,""),IF(FILT_M=4,IF(LEN(G3915)&gt;0,G3915,""),""))))</f>
        <v/>
      </c>
    </row>
    <row r="3916" spans="1:63" ht="12" customHeight="1" x14ac:dyDescent="0.2">
      <c r="A3916" s="8"/>
      <c r="B3916" s="7"/>
      <c r="C3916" s="7"/>
      <c r="D3916" s="7"/>
      <c r="E3916" s="7"/>
      <c r="F3916" s="7"/>
      <c r="G3916" s="7"/>
      <c r="H3916" s="7"/>
      <c r="I3916" s="10"/>
      <c r="J3916" s="25"/>
      <c r="K3916" s="250"/>
      <c r="L3916" s="31"/>
      <c r="M3916" s="9"/>
      <c r="N3916" s="11" t="s">
        <v>25</v>
      </c>
      <c r="O3916" s="39"/>
      <c r="P3916" s="47"/>
      <c r="Q3916" s="13"/>
      <c r="R3916" s="248">
        <f t="shared" si="610"/>
        <v>0</v>
      </c>
      <c r="S3916" s="248">
        <f t="shared" si="611"/>
        <v>0</v>
      </c>
      <c r="T3916" s="248">
        <f t="shared" si="612"/>
        <v>0</v>
      </c>
      <c r="U3916" s="248">
        <f t="shared" si="613"/>
        <v>0</v>
      </c>
      <c r="V3916" s="13"/>
      <c r="W3916" s="7"/>
      <c r="AT3916" s="130"/>
      <c r="BF3916" s="33">
        <f t="shared" ref="BF3916:BF3979" si="619">IF(A3916&gt;2,A3916,BF3915)</f>
        <v>41242</v>
      </c>
      <c r="BG3916" s="34">
        <f t="shared" si="614"/>
        <v>82.88000000000001</v>
      </c>
      <c r="BH3916" s="32">
        <f t="shared" si="615"/>
        <v>1</v>
      </c>
      <c r="BI3916" s="32">
        <f t="shared" si="616"/>
        <v>0</v>
      </c>
      <c r="BJ3916" s="69">
        <f t="shared" si="617"/>
        <v>0</v>
      </c>
      <c r="BK3916" s="158" t="str">
        <f t="shared" si="618"/>
        <v/>
      </c>
    </row>
    <row r="3917" spans="1:63" ht="12" customHeight="1" x14ac:dyDescent="0.2">
      <c r="A3917" s="8"/>
      <c r="B3917" s="7"/>
      <c r="C3917" s="7"/>
      <c r="D3917" s="7"/>
      <c r="E3917" s="7"/>
      <c r="F3917" s="7"/>
      <c r="G3917" s="7"/>
      <c r="H3917" s="7"/>
      <c r="I3917" s="10"/>
      <c r="J3917" s="25"/>
      <c r="K3917" s="250"/>
      <c r="L3917" s="31"/>
      <c r="M3917" s="9"/>
      <c r="N3917" s="11" t="s">
        <v>25</v>
      </c>
      <c r="O3917" s="39"/>
      <c r="P3917" s="47"/>
      <c r="Q3917" s="13"/>
      <c r="R3917" s="248">
        <f t="shared" si="610"/>
        <v>0</v>
      </c>
      <c r="S3917" s="248">
        <f t="shared" si="611"/>
        <v>0</v>
      </c>
      <c r="T3917" s="248">
        <f t="shared" si="612"/>
        <v>0</v>
      </c>
      <c r="U3917" s="248">
        <f t="shared" si="613"/>
        <v>0</v>
      </c>
      <c r="V3917" s="13"/>
      <c r="W3917" s="7"/>
      <c r="AT3917" s="130"/>
      <c r="BF3917" s="33">
        <f t="shared" si="619"/>
        <v>41242</v>
      </c>
      <c r="BG3917" s="34">
        <f t="shared" si="614"/>
        <v>82.88000000000001</v>
      </c>
      <c r="BH3917" s="32">
        <f t="shared" si="615"/>
        <v>1</v>
      </c>
      <c r="BI3917" s="32">
        <f t="shared" si="616"/>
        <v>0</v>
      </c>
      <c r="BJ3917" s="69">
        <f t="shared" si="617"/>
        <v>0</v>
      </c>
      <c r="BK3917" s="158" t="str">
        <f t="shared" si="618"/>
        <v/>
      </c>
    </row>
    <row r="3918" spans="1:63" ht="12" customHeight="1" x14ac:dyDescent="0.2">
      <c r="A3918" s="8"/>
      <c r="B3918" s="7"/>
      <c r="C3918" s="7"/>
      <c r="D3918" s="7"/>
      <c r="E3918" s="7"/>
      <c r="F3918" s="7"/>
      <c r="G3918" s="7"/>
      <c r="H3918" s="7"/>
      <c r="I3918" s="10"/>
      <c r="J3918" s="25"/>
      <c r="K3918" s="250"/>
      <c r="L3918" s="31"/>
      <c r="M3918" s="9"/>
      <c r="N3918" s="11" t="s">
        <v>25</v>
      </c>
      <c r="O3918" s="39"/>
      <c r="P3918" s="47"/>
      <c r="Q3918" s="13"/>
      <c r="R3918" s="248">
        <f t="shared" si="610"/>
        <v>0</v>
      </c>
      <c r="S3918" s="248">
        <f t="shared" si="611"/>
        <v>0</v>
      </c>
      <c r="T3918" s="248">
        <f t="shared" si="612"/>
        <v>0</v>
      </c>
      <c r="U3918" s="248">
        <f t="shared" si="613"/>
        <v>0</v>
      </c>
      <c r="V3918" s="13"/>
      <c r="W3918" s="7"/>
      <c r="AT3918" s="130"/>
      <c r="BF3918" s="33">
        <f t="shared" si="619"/>
        <v>41242</v>
      </c>
      <c r="BG3918" s="34">
        <f t="shared" si="614"/>
        <v>82.88000000000001</v>
      </c>
      <c r="BH3918" s="32">
        <f t="shared" si="615"/>
        <v>1</v>
      </c>
      <c r="BI3918" s="32">
        <f t="shared" si="616"/>
        <v>0</v>
      </c>
      <c r="BJ3918" s="69">
        <f t="shared" si="617"/>
        <v>0</v>
      </c>
      <c r="BK3918" s="158" t="str">
        <f t="shared" si="618"/>
        <v/>
      </c>
    </row>
    <row r="3919" spans="1:63" ht="12" customHeight="1" x14ac:dyDescent="0.2">
      <c r="A3919" s="8"/>
      <c r="B3919" s="7"/>
      <c r="C3919" s="7"/>
      <c r="D3919" s="7"/>
      <c r="E3919" s="7"/>
      <c r="F3919" s="7"/>
      <c r="G3919" s="7"/>
      <c r="H3919" s="7"/>
      <c r="I3919" s="10"/>
      <c r="J3919" s="25"/>
      <c r="K3919" s="250"/>
      <c r="L3919" s="31"/>
      <c r="M3919" s="9"/>
      <c r="N3919" s="11" t="s">
        <v>25</v>
      </c>
      <c r="O3919" s="39"/>
      <c r="P3919" s="47"/>
      <c r="Q3919" s="13"/>
      <c r="R3919" s="248">
        <f t="shared" si="610"/>
        <v>0</v>
      </c>
      <c r="S3919" s="248">
        <f t="shared" si="611"/>
        <v>0</v>
      </c>
      <c r="T3919" s="248">
        <f t="shared" si="612"/>
        <v>0</v>
      </c>
      <c r="U3919" s="248">
        <f t="shared" si="613"/>
        <v>0</v>
      </c>
      <c r="V3919" s="13"/>
      <c r="W3919" s="7"/>
      <c r="AT3919" s="130"/>
      <c r="BF3919" s="33">
        <f t="shared" si="619"/>
        <v>41242</v>
      </c>
      <c r="BG3919" s="34">
        <f t="shared" si="614"/>
        <v>82.88000000000001</v>
      </c>
      <c r="BH3919" s="32">
        <f t="shared" si="615"/>
        <v>1</v>
      </c>
      <c r="BI3919" s="32">
        <f t="shared" si="616"/>
        <v>0</v>
      </c>
      <c r="BJ3919" s="69">
        <f t="shared" si="617"/>
        <v>0</v>
      </c>
      <c r="BK3919" s="158" t="str">
        <f t="shared" si="618"/>
        <v/>
      </c>
    </row>
    <row r="3920" spans="1:63" ht="12" customHeight="1" x14ac:dyDescent="0.2">
      <c r="A3920" s="8"/>
      <c r="B3920" s="7"/>
      <c r="C3920" s="7"/>
      <c r="D3920" s="7"/>
      <c r="E3920" s="7"/>
      <c r="F3920" s="7"/>
      <c r="G3920" s="7"/>
      <c r="H3920" s="7"/>
      <c r="I3920" s="10"/>
      <c r="J3920" s="25"/>
      <c r="K3920" s="250"/>
      <c r="L3920" s="31"/>
      <c r="M3920" s="9"/>
      <c r="N3920" s="11" t="s">
        <v>25</v>
      </c>
      <c r="O3920" s="39"/>
      <c r="P3920" s="47"/>
      <c r="Q3920" s="13"/>
      <c r="R3920" s="248">
        <f t="shared" si="610"/>
        <v>0</v>
      </c>
      <c r="S3920" s="248">
        <f t="shared" si="611"/>
        <v>0</v>
      </c>
      <c r="T3920" s="248">
        <f t="shared" si="612"/>
        <v>0</v>
      </c>
      <c r="U3920" s="248">
        <f t="shared" si="613"/>
        <v>0</v>
      </c>
      <c r="V3920" s="13"/>
      <c r="W3920" s="7"/>
      <c r="AT3920" s="130"/>
      <c r="BF3920" s="33">
        <f t="shared" si="619"/>
        <v>41242</v>
      </c>
      <c r="BG3920" s="34">
        <f t="shared" si="614"/>
        <v>82.88000000000001</v>
      </c>
      <c r="BH3920" s="32">
        <f t="shared" si="615"/>
        <v>1</v>
      </c>
      <c r="BI3920" s="32">
        <f t="shared" si="616"/>
        <v>0</v>
      </c>
      <c r="BJ3920" s="69">
        <f t="shared" si="617"/>
        <v>0</v>
      </c>
      <c r="BK3920" s="158" t="str">
        <f t="shared" si="618"/>
        <v/>
      </c>
    </row>
    <row r="3921" spans="1:63" ht="12" customHeight="1" x14ac:dyDescent="0.2">
      <c r="A3921" s="8"/>
      <c r="B3921" s="7"/>
      <c r="C3921" s="7"/>
      <c r="D3921" s="7"/>
      <c r="E3921" s="7"/>
      <c r="F3921" s="7"/>
      <c r="G3921" s="7"/>
      <c r="H3921" s="7"/>
      <c r="I3921" s="10"/>
      <c r="J3921" s="25"/>
      <c r="K3921" s="250"/>
      <c r="L3921" s="31"/>
      <c r="M3921" s="9"/>
      <c r="N3921" s="11" t="s">
        <v>25</v>
      </c>
      <c r="O3921" s="39"/>
      <c r="P3921" s="47"/>
      <c r="Q3921" s="13"/>
      <c r="R3921" s="248">
        <f t="shared" si="610"/>
        <v>0</v>
      </c>
      <c r="S3921" s="248">
        <f t="shared" si="611"/>
        <v>0</v>
      </c>
      <c r="T3921" s="248">
        <f t="shared" si="612"/>
        <v>0</v>
      </c>
      <c r="U3921" s="248">
        <f t="shared" si="613"/>
        <v>0</v>
      </c>
      <c r="V3921" s="13"/>
      <c r="W3921" s="7"/>
      <c r="AT3921" s="130"/>
      <c r="BF3921" s="33">
        <f t="shared" si="619"/>
        <v>41242</v>
      </c>
      <c r="BG3921" s="34">
        <f t="shared" si="614"/>
        <v>82.88000000000001</v>
      </c>
      <c r="BH3921" s="32">
        <f t="shared" si="615"/>
        <v>1</v>
      </c>
      <c r="BI3921" s="32">
        <f t="shared" si="616"/>
        <v>0</v>
      </c>
      <c r="BJ3921" s="69">
        <f t="shared" si="617"/>
        <v>0</v>
      </c>
      <c r="BK3921" s="158" t="str">
        <f t="shared" si="618"/>
        <v/>
      </c>
    </row>
    <row r="3922" spans="1:63" ht="12" customHeight="1" x14ac:dyDescent="0.2">
      <c r="A3922" s="8"/>
      <c r="B3922" s="7"/>
      <c r="C3922" s="7"/>
      <c r="D3922" s="7"/>
      <c r="E3922" s="7"/>
      <c r="F3922" s="7"/>
      <c r="G3922" s="7"/>
      <c r="H3922" s="7"/>
      <c r="I3922" s="10"/>
      <c r="J3922" s="25"/>
      <c r="K3922" s="250"/>
      <c r="L3922" s="31"/>
      <c r="M3922" s="9"/>
      <c r="N3922" s="11" t="s">
        <v>25</v>
      </c>
      <c r="O3922" s="39"/>
      <c r="P3922" s="47"/>
      <c r="Q3922" s="13"/>
      <c r="R3922" s="248">
        <f t="shared" si="610"/>
        <v>0</v>
      </c>
      <c r="S3922" s="248">
        <f t="shared" si="611"/>
        <v>0</v>
      </c>
      <c r="T3922" s="248">
        <f t="shared" si="612"/>
        <v>0</v>
      </c>
      <c r="U3922" s="248">
        <f t="shared" si="613"/>
        <v>0</v>
      </c>
      <c r="V3922" s="13"/>
      <c r="W3922" s="7"/>
      <c r="AT3922" s="130"/>
      <c r="BF3922" s="33">
        <f t="shared" si="619"/>
        <v>41242</v>
      </c>
      <c r="BG3922" s="34">
        <f t="shared" si="614"/>
        <v>82.88000000000001</v>
      </c>
      <c r="BH3922" s="32">
        <f t="shared" si="615"/>
        <v>1</v>
      </c>
      <c r="BI3922" s="32">
        <f t="shared" si="616"/>
        <v>0</v>
      </c>
      <c r="BJ3922" s="69">
        <f t="shared" si="617"/>
        <v>0</v>
      </c>
      <c r="BK3922" s="158" t="str">
        <f t="shared" si="618"/>
        <v/>
      </c>
    </row>
    <row r="3923" spans="1:63" ht="12" customHeight="1" x14ac:dyDescent="0.2">
      <c r="A3923" s="8"/>
      <c r="B3923" s="7"/>
      <c r="C3923" s="7"/>
      <c r="D3923" s="7"/>
      <c r="E3923" s="7"/>
      <c r="F3923" s="7"/>
      <c r="G3923" s="7"/>
      <c r="H3923" s="7"/>
      <c r="I3923" s="10"/>
      <c r="J3923" s="25"/>
      <c r="K3923" s="250"/>
      <c r="L3923" s="31"/>
      <c r="M3923" s="9"/>
      <c r="N3923" s="11" t="s">
        <v>25</v>
      </c>
      <c r="O3923" s="39"/>
      <c r="P3923" s="47"/>
      <c r="Q3923" s="13"/>
      <c r="R3923" s="248">
        <f t="shared" si="610"/>
        <v>0</v>
      </c>
      <c r="S3923" s="248">
        <f t="shared" si="611"/>
        <v>0</v>
      </c>
      <c r="T3923" s="248">
        <f t="shared" si="612"/>
        <v>0</v>
      </c>
      <c r="U3923" s="248">
        <f t="shared" si="613"/>
        <v>0</v>
      </c>
      <c r="V3923" s="13"/>
      <c r="W3923" s="7"/>
      <c r="AT3923" s="130"/>
      <c r="BF3923" s="33">
        <f t="shared" si="619"/>
        <v>41242</v>
      </c>
      <c r="BG3923" s="34">
        <f t="shared" si="614"/>
        <v>82.88000000000001</v>
      </c>
      <c r="BH3923" s="32">
        <f t="shared" si="615"/>
        <v>1</v>
      </c>
      <c r="BI3923" s="32">
        <f t="shared" si="616"/>
        <v>0</v>
      </c>
      <c r="BJ3923" s="69">
        <f t="shared" si="617"/>
        <v>0</v>
      </c>
      <c r="BK3923" s="158" t="str">
        <f t="shared" si="618"/>
        <v/>
      </c>
    </row>
    <row r="3924" spans="1:63" ht="12" customHeight="1" x14ac:dyDescent="0.2">
      <c r="A3924" s="8"/>
      <c r="B3924" s="7"/>
      <c r="C3924" s="7"/>
      <c r="D3924" s="7"/>
      <c r="E3924" s="7"/>
      <c r="F3924" s="7"/>
      <c r="G3924" s="7"/>
      <c r="H3924" s="7"/>
      <c r="I3924" s="10"/>
      <c r="J3924" s="25"/>
      <c r="K3924" s="250"/>
      <c r="L3924" s="31"/>
      <c r="M3924" s="9"/>
      <c r="N3924" s="11" t="s">
        <v>25</v>
      </c>
      <c r="O3924" s="39"/>
      <c r="P3924" s="47"/>
      <c r="Q3924" s="13"/>
      <c r="R3924" s="248">
        <f t="shared" si="610"/>
        <v>0</v>
      </c>
      <c r="S3924" s="248">
        <f t="shared" si="611"/>
        <v>0</v>
      </c>
      <c r="T3924" s="248">
        <f t="shared" si="612"/>
        <v>0</v>
      </c>
      <c r="U3924" s="248">
        <f t="shared" si="613"/>
        <v>0</v>
      </c>
      <c r="V3924" s="13"/>
      <c r="W3924" s="7"/>
      <c r="AT3924" s="130"/>
      <c r="BF3924" s="33">
        <f t="shared" si="619"/>
        <v>41242</v>
      </c>
      <c r="BG3924" s="34">
        <f t="shared" si="614"/>
        <v>82.88000000000001</v>
      </c>
      <c r="BH3924" s="32">
        <f t="shared" si="615"/>
        <v>1</v>
      </c>
      <c r="BI3924" s="32">
        <f t="shared" si="616"/>
        <v>0</v>
      </c>
      <c r="BJ3924" s="69">
        <f t="shared" si="617"/>
        <v>0</v>
      </c>
      <c r="BK3924" s="158" t="str">
        <f t="shared" si="618"/>
        <v/>
      </c>
    </row>
    <row r="3925" spans="1:63" ht="12" customHeight="1" x14ac:dyDescent="0.2">
      <c r="A3925" s="8"/>
      <c r="B3925" s="7"/>
      <c r="C3925" s="7"/>
      <c r="D3925" s="7"/>
      <c r="E3925" s="7"/>
      <c r="F3925" s="7"/>
      <c r="G3925" s="7"/>
      <c r="H3925" s="7"/>
      <c r="I3925" s="10"/>
      <c r="J3925" s="25"/>
      <c r="K3925" s="250"/>
      <c r="L3925" s="31"/>
      <c r="M3925" s="9"/>
      <c r="N3925" s="11" t="s">
        <v>25</v>
      </c>
      <c r="O3925" s="39"/>
      <c r="P3925" s="47"/>
      <c r="Q3925" s="13"/>
      <c r="R3925" s="248">
        <f t="shared" si="610"/>
        <v>0</v>
      </c>
      <c r="S3925" s="248">
        <f t="shared" si="611"/>
        <v>0</v>
      </c>
      <c r="T3925" s="248">
        <f t="shared" si="612"/>
        <v>0</v>
      </c>
      <c r="U3925" s="248">
        <f t="shared" si="613"/>
        <v>0</v>
      </c>
      <c r="V3925" s="13"/>
      <c r="W3925" s="7"/>
      <c r="AT3925" s="130"/>
      <c r="BF3925" s="33">
        <f t="shared" si="619"/>
        <v>41242</v>
      </c>
      <c r="BG3925" s="34">
        <f t="shared" si="614"/>
        <v>82.88000000000001</v>
      </c>
      <c r="BH3925" s="32">
        <f t="shared" si="615"/>
        <v>1</v>
      </c>
      <c r="BI3925" s="32">
        <f t="shared" si="616"/>
        <v>0</v>
      </c>
      <c r="BJ3925" s="69">
        <f t="shared" si="617"/>
        <v>0</v>
      </c>
      <c r="BK3925" s="158" t="str">
        <f t="shared" si="618"/>
        <v/>
      </c>
    </row>
    <row r="3926" spans="1:63" ht="12" customHeight="1" x14ac:dyDescent="0.2">
      <c r="A3926" s="8"/>
      <c r="B3926" s="7"/>
      <c r="C3926" s="7"/>
      <c r="D3926" s="7"/>
      <c r="E3926" s="7"/>
      <c r="F3926" s="7"/>
      <c r="G3926" s="7"/>
      <c r="H3926" s="7"/>
      <c r="I3926" s="10"/>
      <c r="J3926" s="25"/>
      <c r="K3926" s="250"/>
      <c r="L3926" s="31"/>
      <c r="M3926" s="9"/>
      <c r="N3926" s="11" t="s">
        <v>25</v>
      </c>
      <c r="O3926" s="39"/>
      <c r="P3926" s="47"/>
      <c r="Q3926" s="13"/>
      <c r="R3926" s="248">
        <f t="shared" si="610"/>
        <v>0</v>
      </c>
      <c r="S3926" s="248">
        <f t="shared" si="611"/>
        <v>0</v>
      </c>
      <c r="T3926" s="248">
        <f t="shared" si="612"/>
        <v>0</v>
      </c>
      <c r="U3926" s="248">
        <f t="shared" si="613"/>
        <v>0</v>
      </c>
      <c r="V3926" s="13"/>
      <c r="W3926" s="7"/>
      <c r="AT3926" s="130"/>
      <c r="BF3926" s="33">
        <f t="shared" si="619"/>
        <v>41242</v>
      </c>
      <c r="BG3926" s="34">
        <f t="shared" si="614"/>
        <v>82.88000000000001</v>
      </c>
      <c r="BH3926" s="32">
        <f t="shared" si="615"/>
        <v>1</v>
      </c>
      <c r="BI3926" s="32">
        <f t="shared" si="616"/>
        <v>0</v>
      </c>
      <c r="BJ3926" s="69">
        <f t="shared" si="617"/>
        <v>0</v>
      </c>
      <c r="BK3926" s="158" t="str">
        <f t="shared" si="618"/>
        <v/>
      </c>
    </row>
    <row r="3927" spans="1:63" ht="12" customHeight="1" x14ac:dyDescent="0.2">
      <c r="A3927" s="8"/>
      <c r="B3927" s="7"/>
      <c r="C3927" s="7"/>
      <c r="D3927" s="7"/>
      <c r="E3927" s="7"/>
      <c r="F3927" s="7"/>
      <c r="G3927" s="7"/>
      <c r="H3927" s="7"/>
      <c r="I3927" s="10"/>
      <c r="J3927" s="25"/>
      <c r="K3927" s="250"/>
      <c r="L3927" s="31"/>
      <c r="M3927" s="9"/>
      <c r="N3927" s="11" t="s">
        <v>25</v>
      </c>
      <c r="O3927" s="39"/>
      <c r="P3927" s="47"/>
      <c r="Q3927" s="13"/>
      <c r="R3927" s="248">
        <f t="shared" si="610"/>
        <v>0</v>
      </c>
      <c r="S3927" s="248">
        <f t="shared" si="611"/>
        <v>0</v>
      </c>
      <c r="T3927" s="248">
        <f t="shared" si="612"/>
        <v>0</v>
      </c>
      <c r="U3927" s="248">
        <f t="shared" si="613"/>
        <v>0</v>
      </c>
      <c r="V3927" s="13"/>
      <c r="W3927" s="7"/>
      <c r="AT3927" s="130"/>
      <c r="BF3927" s="33">
        <f t="shared" si="619"/>
        <v>41242</v>
      </c>
      <c r="BG3927" s="34">
        <f t="shared" si="614"/>
        <v>82.88000000000001</v>
      </c>
      <c r="BH3927" s="32">
        <f t="shared" si="615"/>
        <v>1</v>
      </c>
      <c r="BI3927" s="32">
        <f t="shared" si="616"/>
        <v>0</v>
      </c>
      <c r="BJ3927" s="69">
        <f t="shared" si="617"/>
        <v>0</v>
      </c>
      <c r="BK3927" s="158" t="str">
        <f t="shared" si="618"/>
        <v/>
      </c>
    </row>
    <row r="3928" spans="1:63" ht="12" customHeight="1" x14ac:dyDescent="0.2">
      <c r="A3928" s="8"/>
      <c r="B3928" s="7"/>
      <c r="C3928" s="7"/>
      <c r="D3928" s="7"/>
      <c r="E3928" s="7"/>
      <c r="F3928" s="7"/>
      <c r="G3928" s="7"/>
      <c r="H3928" s="7"/>
      <c r="I3928" s="10"/>
      <c r="J3928" s="25"/>
      <c r="K3928" s="250"/>
      <c r="L3928" s="31"/>
      <c r="M3928" s="9"/>
      <c r="N3928" s="11" t="s">
        <v>25</v>
      </c>
      <c r="O3928" s="39"/>
      <c r="P3928" s="47"/>
      <c r="Q3928" s="13"/>
      <c r="R3928" s="248">
        <f t="shared" si="610"/>
        <v>0</v>
      </c>
      <c r="S3928" s="248">
        <f t="shared" si="611"/>
        <v>0</v>
      </c>
      <c r="T3928" s="248">
        <f t="shared" si="612"/>
        <v>0</v>
      </c>
      <c r="U3928" s="248">
        <f t="shared" si="613"/>
        <v>0</v>
      </c>
      <c r="V3928" s="13"/>
      <c r="W3928" s="7"/>
      <c r="AT3928" s="130"/>
      <c r="BF3928" s="33">
        <f t="shared" si="619"/>
        <v>41242</v>
      </c>
      <c r="BG3928" s="34">
        <f t="shared" si="614"/>
        <v>82.88000000000001</v>
      </c>
      <c r="BH3928" s="32">
        <f t="shared" si="615"/>
        <v>1</v>
      </c>
      <c r="BI3928" s="32">
        <f t="shared" si="616"/>
        <v>0</v>
      </c>
      <c r="BJ3928" s="69">
        <f t="shared" si="617"/>
        <v>0</v>
      </c>
      <c r="BK3928" s="158" t="str">
        <f t="shared" si="618"/>
        <v/>
      </c>
    </row>
    <row r="3929" spans="1:63" ht="12" customHeight="1" x14ac:dyDescent="0.2">
      <c r="A3929" s="8"/>
      <c r="B3929" s="7"/>
      <c r="C3929" s="7"/>
      <c r="D3929" s="7"/>
      <c r="E3929" s="7"/>
      <c r="F3929" s="7"/>
      <c r="G3929" s="7"/>
      <c r="H3929" s="7"/>
      <c r="I3929" s="10"/>
      <c r="J3929" s="25"/>
      <c r="K3929" s="250"/>
      <c r="L3929" s="31"/>
      <c r="M3929" s="9"/>
      <c r="N3929" s="11" t="s">
        <v>25</v>
      </c>
      <c r="O3929" s="39"/>
      <c r="P3929" s="47"/>
      <c r="Q3929" s="13"/>
      <c r="R3929" s="248">
        <f t="shared" si="610"/>
        <v>0</v>
      </c>
      <c r="S3929" s="248">
        <f t="shared" si="611"/>
        <v>0</v>
      </c>
      <c r="T3929" s="248">
        <f t="shared" si="612"/>
        <v>0</v>
      </c>
      <c r="U3929" s="248">
        <f t="shared" si="613"/>
        <v>0</v>
      </c>
      <c r="V3929" s="13"/>
      <c r="W3929" s="7"/>
      <c r="AT3929" s="130"/>
      <c r="BF3929" s="33">
        <f t="shared" si="619"/>
        <v>41242</v>
      </c>
      <c r="BG3929" s="34">
        <f t="shared" si="614"/>
        <v>82.88000000000001</v>
      </c>
      <c r="BH3929" s="32">
        <f t="shared" si="615"/>
        <v>1</v>
      </c>
      <c r="BI3929" s="32">
        <f t="shared" si="616"/>
        <v>0</v>
      </c>
      <c r="BJ3929" s="69">
        <f t="shared" si="617"/>
        <v>0</v>
      </c>
      <c r="BK3929" s="158" t="str">
        <f t="shared" si="618"/>
        <v/>
      </c>
    </row>
    <row r="3930" spans="1:63" ht="12" customHeight="1" x14ac:dyDescent="0.2">
      <c r="A3930" s="8"/>
      <c r="B3930" s="7"/>
      <c r="C3930" s="7"/>
      <c r="D3930" s="7"/>
      <c r="E3930" s="7"/>
      <c r="F3930" s="7"/>
      <c r="G3930" s="7"/>
      <c r="H3930" s="7"/>
      <c r="I3930" s="10"/>
      <c r="J3930" s="25"/>
      <c r="K3930" s="250"/>
      <c r="L3930" s="31"/>
      <c r="M3930" s="9"/>
      <c r="N3930" s="11" t="s">
        <v>25</v>
      </c>
      <c r="O3930" s="39"/>
      <c r="P3930" s="47"/>
      <c r="Q3930" s="13"/>
      <c r="R3930" s="248">
        <f t="shared" si="610"/>
        <v>0</v>
      </c>
      <c r="S3930" s="248">
        <f t="shared" si="611"/>
        <v>0</v>
      </c>
      <c r="T3930" s="248">
        <f t="shared" si="612"/>
        <v>0</v>
      </c>
      <c r="U3930" s="248">
        <f t="shared" si="613"/>
        <v>0</v>
      </c>
      <c r="V3930" s="13"/>
      <c r="W3930" s="7"/>
      <c r="AT3930" s="130"/>
      <c r="BF3930" s="33">
        <f t="shared" si="619"/>
        <v>41242</v>
      </c>
      <c r="BG3930" s="34">
        <f t="shared" si="614"/>
        <v>82.88000000000001</v>
      </c>
      <c r="BH3930" s="32">
        <f t="shared" si="615"/>
        <v>1</v>
      </c>
      <c r="BI3930" s="32">
        <f t="shared" si="616"/>
        <v>0</v>
      </c>
      <c r="BJ3930" s="69">
        <f t="shared" si="617"/>
        <v>0</v>
      </c>
      <c r="BK3930" s="158" t="str">
        <f t="shared" si="618"/>
        <v/>
      </c>
    </row>
    <row r="3931" spans="1:63" ht="12" customHeight="1" x14ac:dyDescent="0.2">
      <c r="A3931" s="8"/>
      <c r="B3931" s="7"/>
      <c r="C3931" s="7"/>
      <c r="D3931" s="7"/>
      <c r="E3931" s="7"/>
      <c r="F3931" s="7"/>
      <c r="G3931" s="7"/>
      <c r="H3931" s="7"/>
      <c r="I3931" s="10"/>
      <c r="J3931" s="25"/>
      <c r="K3931" s="250"/>
      <c r="L3931" s="31"/>
      <c r="M3931" s="9"/>
      <c r="N3931" s="11" t="s">
        <v>25</v>
      </c>
      <c r="O3931" s="39"/>
      <c r="P3931" s="47"/>
      <c r="Q3931" s="13"/>
      <c r="R3931" s="248">
        <f t="shared" si="610"/>
        <v>0</v>
      </c>
      <c r="S3931" s="248">
        <f t="shared" si="611"/>
        <v>0</v>
      </c>
      <c r="T3931" s="248">
        <f t="shared" si="612"/>
        <v>0</v>
      </c>
      <c r="U3931" s="248">
        <f t="shared" si="613"/>
        <v>0</v>
      </c>
      <c r="V3931" s="13"/>
      <c r="W3931" s="7"/>
      <c r="AT3931" s="130"/>
      <c r="BF3931" s="33">
        <f t="shared" si="619"/>
        <v>41242</v>
      </c>
      <c r="BG3931" s="34">
        <f t="shared" si="614"/>
        <v>82.88000000000001</v>
      </c>
      <c r="BH3931" s="32">
        <f t="shared" si="615"/>
        <v>1</v>
      </c>
      <c r="BI3931" s="32">
        <f t="shared" si="616"/>
        <v>0</v>
      </c>
      <c r="BJ3931" s="69">
        <f t="shared" si="617"/>
        <v>0</v>
      </c>
      <c r="BK3931" s="158" t="str">
        <f t="shared" si="618"/>
        <v/>
      </c>
    </row>
    <row r="3932" spans="1:63" ht="12" customHeight="1" x14ac:dyDescent="0.2">
      <c r="A3932" s="8"/>
      <c r="B3932" s="7"/>
      <c r="C3932" s="7"/>
      <c r="D3932" s="7"/>
      <c r="E3932" s="7"/>
      <c r="F3932" s="7"/>
      <c r="G3932" s="7"/>
      <c r="H3932" s="7"/>
      <c r="I3932" s="10"/>
      <c r="J3932" s="25"/>
      <c r="K3932" s="250"/>
      <c r="L3932" s="31"/>
      <c r="M3932" s="9"/>
      <c r="N3932" s="11" t="s">
        <v>25</v>
      </c>
      <c r="O3932" s="39"/>
      <c r="P3932" s="47"/>
      <c r="Q3932" s="13"/>
      <c r="R3932" s="248">
        <f t="shared" si="610"/>
        <v>0</v>
      </c>
      <c r="S3932" s="248">
        <f t="shared" si="611"/>
        <v>0</v>
      </c>
      <c r="T3932" s="248">
        <f t="shared" si="612"/>
        <v>0</v>
      </c>
      <c r="U3932" s="248">
        <f t="shared" si="613"/>
        <v>0</v>
      </c>
      <c r="V3932" s="13"/>
      <c r="W3932" s="7"/>
      <c r="AT3932" s="130"/>
      <c r="BF3932" s="33">
        <f t="shared" si="619"/>
        <v>41242</v>
      </c>
      <c r="BG3932" s="34">
        <f t="shared" si="614"/>
        <v>82.88000000000001</v>
      </c>
      <c r="BH3932" s="32">
        <f t="shared" si="615"/>
        <v>1</v>
      </c>
      <c r="BI3932" s="32">
        <f t="shared" si="616"/>
        <v>0</v>
      </c>
      <c r="BJ3932" s="69">
        <f t="shared" si="617"/>
        <v>0</v>
      </c>
      <c r="BK3932" s="158" t="str">
        <f t="shared" si="618"/>
        <v/>
      </c>
    </row>
    <row r="3933" spans="1:63" ht="12" customHeight="1" x14ac:dyDescent="0.2">
      <c r="A3933" s="8"/>
      <c r="B3933" s="7"/>
      <c r="C3933" s="7"/>
      <c r="D3933" s="7"/>
      <c r="E3933" s="7"/>
      <c r="F3933" s="7"/>
      <c r="G3933" s="7"/>
      <c r="H3933" s="7"/>
      <c r="I3933" s="10"/>
      <c r="J3933" s="25"/>
      <c r="K3933" s="250"/>
      <c r="L3933" s="31"/>
      <c r="M3933" s="9"/>
      <c r="N3933" s="11" t="s">
        <v>25</v>
      </c>
      <c r="O3933" s="39"/>
      <c r="P3933" s="47"/>
      <c r="Q3933" s="13"/>
      <c r="R3933" s="248">
        <f t="shared" si="610"/>
        <v>0</v>
      </c>
      <c r="S3933" s="248">
        <f t="shared" si="611"/>
        <v>0</v>
      </c>
      <c r="T3933" s="248">
        <f t="shared" si="612"/>
        <v>0</v>
      </c>
      <c r="U3933" s="248">
        <f t="shared" si="613"/>
        <v>0</v>
      </c>
      <c r="V3933" s="13"/>
      <c r="W3933" s="7"/>
      <c r="AT3933" s="130"/>
      <c r="BF3933" s="33">
        <f t="shared" si="619"/>
        <v>41242</v>
      </c>
      <c r="BG3933" s="34">
        <f t="shared" si="614"/>
        <v>82.88000000000001</v>
      </c>
      <c r="BH3933" s="32">
        <f t="shared" si="615"/>
        <v>1</v>
      </c>
      <c r="BI3933" s="32">
        <f t="shared" si="616"/>
        <v>0</v>
      </c>
      <c r="BJ3933" s="69">
        <f t="shared" si="617"/>
        <v>0</v>
      </c>
      <c r="BK3933" s="158" t="str">
        <f t="shared" si="618"/>
        <v/>
      </c>
    </row>
    <row r="3934" spans="1:63" ht="12" customHeight="1" x14ac:dyDescent="0.2">
      <c r="A3934" s="8"/>
      <c r="B3934" s="7"/>
      <c r="C3934" s="7"/>
      <c r="D3934" s="7"/>
      <c r="E3934" s="7"/>
      <c r="F3934" s="7"/>
      <c r="G3934" s="7"/>
      <c r="H3934" s="7"/>
      <c r="I3934" s="10"/>
      <c r="J3934" s="25"/>
      <c r="K3934" s="250"/>
      <c r="L3934" s="31"/>
      <c r="M3934" s="9"/>
      <c r="N3934" s="11" t="s">
        <v>25</v>
      </c>
      <c r="O3934" s="39"/>
      <c r="P3934" s="47"/>
      <c r="Q3934" s="13"/>
      <c r="R3934" s="248">
        <f t="shared" si="610"/>
        <v>0</v>
      </c>
      <c r="S3934" s="248">
        <f t="shared" si="611"/>
        <v>0</v>
      </c>
      <c r="T3934" s="248">
        <f t="shared" si="612"/>
        <v>0</v>
      </c>
      <c r="U3934" s="248">
        <f t="shared" si="613"/>
        <v>0</v>
      </c>
      <c r="V3934" s="13"/>
      <c r="W3934" s="7"/>
      <c r="AT3934" s="130"/>
      <c r="BF3934" s="33">
        <f t="shared" si="619"/>
        <v>41242</v>
      </c>
      <c r="BG3934" s="34">
        <f t="shared" si="614"/>
        <v>82.88000000000001</v>
      </c>
      <c r="BH3934" s="32">
        <f t="shared" si="615"/>
        <v>1</v>
      </c>
      <c r="BI3934" s="32">
        <f t="shared" si="616"/>
        <v>0</v>
      </c>
      <c r="BJ3934" s="69">
        <f t="shared" si="617"/>
        <v>0</v>
      </c>
      <c r="BK3934" s="158" t="str">
        <f t="shared" si="618"/>
        <v/>
      </c>
    </row>
    <row r="3935" spans="1:63" ht="12" customHeight="1" x14ac:dyDescent="0.2">
      <c r="A3935" s="8"/>
      <c r="B3935" s="7"/>
      <c r="C3935" s="7"/>
      <c r="D3935" s="7"/>
      <c r="E3935" s="7"/>
      <c r="F3935" s="7"/>
      <c r="G3935" s="7"/>
      <c r="H3935" s="7"/>
      <c r="I3935" s="10"/>
      <c r="J3935" s="25"/>
      <c r="K3935" s="250"/>
      <c r="L3935" s="31"/>
      <c r="M3935" s="9"/>
      <c r="N3935" s="11" t="s">
        <v>25</v>
      </c>
      <c r="O3935" s="39"/>
      <c r="P3935" s="47"/>
      <c r="Q3935" s="13"/>
      <c r="R3935" s="248">
        <f t="shared" si="610"/>
        <v>0</v>
      </c>
      <c r="S3935" s="248">
        <f t="shared" si="611"/>
        <v>0</v>
      </c>
      <c r="T3935" s="248">
        <f t="shared" si="612"/>
        <v>0</v>
      </c>
      <c r="U3935" s="248">
        <f t="shared" si="613"/>
        <v>0</v>
      </c>
      <c r="V3935" s="13"/>
      <c r="W3935" s="7"/>
      <c r="AT3935" s="130"/>
      <c r="BF3935" s="33">
        <f t="shared" si="619"/>
        <v>41242</v>
      </c>
      <c r="BG3935" s="34">
        <f t="shared" si="614"/>
        <v>82.88000000000001</v>
      </c>
      <c r="BH3935" s="32">
        <f t="shared" si="615"/>
        <v>1</v>
      </c>
      <c r="BI3935" s="32">
        <f t="shared" si="616"/>
        <v>0</v>
      </c>
      <c r="BJ3935" s="69">
        <f t="shared" si="617"/>
        <v>0</v>
      </c>
      <c r="BK3935" s="158" t="str">
        <f t="shared" si="618"/>
        <v/>
      </c>
    </row>
    <row r="3936" spans="1:63" ht="12" customHeight="1" x14ac:dyDescent="0.2">
      <c r="A3936" s="8"/>
      <c r="B3936" s="7"/>
      <c r="C3936" s="7"/>
      <c r="D3936" s="7"/>
      <c r="E3936" s="7"/>
      <c r="F3936" s="7"/>
      <c r="G3936" s="7"/>
      <c r="H3936" s="7"/>
      <c r="I3936" s="10"/>
      <c r="J3936" s="25"/>
      <c r="K3936" s="250"/>
      <c r="L3936" s="31"/>
      <c r="M3936" s="9"/>
      <c r="N3936" s="11" t="s">
        <v>25</v>
      </c>
      <c r="O3936" s="39"/>
      <c r="P3936" s="47"/>
      <c r="Q3936" s="13"/>
      <c r="R3936" s="248">
        <f t="shared" si="610"/>
        <v>0</v>
      </c>
      <c r="S3936" s="248">
        <f t="shared" si="611"/>
        <v>0</v>
      </c>
      <c r="T3936" s="248">
        <f t="shared" si="612"/>
        <v>0</v>
      </c>
      <c r="U3936" s="248">
        <f t="shared" si="613"/>
        <v>0</v>
      </c>
      <c r="V3936" s="13"/>
      <c r="W3936" s="7"/>
      <c r="AT3936" s="130"/>
      <c r="BF3936" s="33">
        <f t="shared" si="619"/>
        <v>41242</v>
      </c>
      <c r="BG3936" s="34">
        <f t="shared" si="614"/>
        <v>82.88000000000001</v>
      </c>
      <c r="BH3936" s="32">
        <f t="shared" si="615"/>
        <v>1</v>
      </c>
      <c r="BI3936" s="32">
        <f t="shared" si="616"/>
        <v>0</v>
      </c>
      <c r="BJ3936" s="69">
        <f t="shared" si="617"/>
        <v>0</v>
      </c>
      <c r="BK3936" s="158" t="str">
        <f t="shared" si="618"/>
        <v/>
      </c>
    </row>
    <row r="3937" spans="1:63" ht="12" customHeight="1" x14ac:dyDescent="0.2">
      <c r="A3937" s="8"/>
      <c r="B3937" s="7"/>
      <c r="C3937" s="7"/>
      <c r="D3937" s="7"/>
      <c r="E3937" s="7"/>
      <c r="F3937" s="7"/>
      <c r="G3937" s="7"/>
      <c r="H3937" s="7"/>
      <c r="I3937" s="10"/>
      <c r="J3937" s="25"/>
      <c r="K3937" s="250"/>
      <c r="L3937" s="31"/>
      <c r="M3937" s="9"/>
      <c r="N3937" s="11" t="s">
        <v>25</v>
      </c>
      <c r="O3937" s="39"/>
      <c r="P3937" s="47"/>
      <c r="Q3937" s="13"/>
      <c r="R3937" s="248">
        <f t="shared" si="610"/>
        <v>0</v>
      </c>
      <c r="S3937" s="248">
        <f t="shared" si="611"/>
        <v>0</v>
      </c>
      <c r="T3937" s="248">
        <f t="shared" si="612"/>
        <v>0</v>
      </c>
      <c r="U3937" s="248">
        <f t="shared" si="613"/>
        <v>0</v>
      </c>
      <c r="V3937" s="13"/>
      <c r="W3937" s="7"/>
      <c r="AT3937" s="130"/>
      <c r="BF3937" s="33">
        <f t="shared" si="619"/>
        <v>41242</v>
      </c>
      <c r="BG3937" s="34">
        <f t="shared" si="614"/>
        <v>82.88000000000001</v>
      </c>
      <c r="BH3937" s="32">
        <f t="shared" si="615"/>
        <v>1</v>
      </c>
      <c r="BI3937" s="32">
        <f t="shared" si="616"/>
        <v>0</v>
      </c>
      <c r="BJ3937" s="69">
        <f t="shared" si="617"/>
        <v>0</v>
      </c>
      <c r="BK3937" s="158" t="str">
        <f t="shared" si="618"/>
        <v/>
      </c>
    </row>
    <row r="3938" spans="1:63" ht="12" customHeight="1" x14ac:dyDescent="0.2">
      <c r="A3938" s="8"/>
      <c r="B3938" s="7"/>
      <c r="C3938" s="7"/>
      <c r="D3938" s="7"/>
      <c r="E3938" s="7"/>
      <c r="F3938" s="7"/>
      <c r="G3938" s="7"/>
      <c r="H3938" s="7"/>
      <c r="I3938" s="10"/>
      <c r="J3938" s="25"/>
      <c r="K3938" s="250"/>
      <c r="L3938" s="31"/>
      <c r="M3938" s="9"/>
      <c r="N3938" s="11" t="s">
        <v>25</v>
      </c>
      <c r="O3938" s="39"/>
      <c r="P3938" s="47"/>
      <c r="Q3938" s="13"/>
      <c r="R3938" s="248">
        <f t="shared" si="610"/>
        <v>0</v>
      </c>
      <c r="S3938" s="248">
        <f t="shared" si="611"/>
        <v>0</v>
      </c>
      <c r="T3938" s="248">
        <f t="shared" si="612"/>
        <v>0</v>
      </c>
      <c r="U3938" s="248">
        <f t="shared" si="613"/>
        <v>0</v>
      </c>
      <c r="V3938" s="13"/>
      <c r="W3938" s="7"/>
      <c r="AT3938" s="130"/>
      <c r="BF3938" s="33">
        <f t="shared" si="619"/>
        <v>41242</v>
      </c>
      <c r="BG3938" s="34">
        <f t="shared" si="614"/>
        <v>82.88000000000001</v>
      </c>
      <c r="BH3938" s="32">
        <f t="shared" si="615"/>
        <v>1</v>
      </c>
      <c r="BI3938" s="32">
        <f t="shared" si="616"/>
        <v>0</v>
      </c>
      <c r="BJ3938" s="69">
        <f t="shared" si="617"/>
        <v>0</v>
      </c>
      <c r="BK3938" s="158" t="str">
        <f t="shared" si="618"/>
        <v/>
      </c>
    </row>
    <row r="3939" spans="1:63" ht="12" customHeight="1" x14ac:dyDescent="0.2">
      <c r="A3939" s="8"/>
      <c r="B3939" s="7"/>
      <c r="C3939" s="7"/>
      <c r="D3939" s="7"/>
      <c r="E3939" s="7"/>
      <c r="F3939" s="7"/>
      <c r="G3939" s="7"/>
      <c r="H3939" s="7"/>
      <c r="I3939" s="10"/>
      <c r="J3939" s="25"/>
      <c r="K3939" s="250"/>
      <c r="L3939" s="31"/>
      <c r="M3939" s="9"/>
      <c r="N3939" s="11" t="s">
        <v>25</v>
      </c>
      <c r="O3939" s="39"/>
      <c r="P3939" s="47"/>
      <c r="Q3939" s="13"/>
      <c r="R3939" s="248">
        <f t="shared" si="610"/>
        <v>0</v>
      </c>
      <c r="S3939" s="248">
        <f t="shared" si="611"/>
        <v>0</v>
      </c>
      <c r="T3939" s="248">
        <f t="shared" si="612"/>
        <v>0</v>
      </c>
      <c r="U3939" s="248">
        <f t="shared" si="613"/>
        <v>0</v>
      </c>
      <c r="V3939" s="13"/>
      <c r="W3939" s="7"/>
      <c r="AT3939" s="130"/>
      <c r="BF3939" s="33">
        <f t="shared" si="619"/>
        <v>41242</v>
      </c>
      <c r="BG3939" s="34">
        <f t="shared" si="614"/>
        <v>82.88000000000001</v>
      </c>
      <c r="BH3939" s="32">
        <f t="shared" si="615"/>
        <v>1</v>
      </c>
      <c r="BI3939" s="32">
        <f t="shared" si="616"/>
        <v>0</v>
      </c>
      <c r="BJ3939" s="69">
        <f t="shared" si="617"/>
        <v>0</v>
      </c>
      <c r="BK3939" s="158" t="str">
        <f t="shared" si="618"/>
        <v/>
      </c>
    </row>
    <row r="3940" spans="1:63" ht="12" customHeight="1" x14ac:dyDescent="0.2">
      <c r="A3940" s="8"/>
      <c r="B3940" s="7"/>
      <c r="C3940" s="7"/>
      <c r="D3940" s="7"/>
      <c r="E3940" s="7"/>
      <c r="F3940" s="7"/>
      <c r="G3940" s="7"/>
      <c r="H3940" s="7"/>
      <c r="I3940" s="10"/>
      <c r="J3940" s="25"/>
      <c r="K3940" s="250"/>
      <c r="L3940" s="31"/>
      <c r="M3940" s="9"/>
      <c r="N3940" s="11" t="s">
        <v>25</v>
      </c>
      <c r="O3940" s="39"/>
      <c r="P3940" s="47"/>
      <c r="Q3940" s="13"/>
      <c r="R3940" s="248">
        <f t="shared" si="610"/>
        <v>0</v>
      </c>
      <c r="S3940" s="248">
        <f t="shared" si="611"/>
        <v>0</v>
      </c>
      <c r="T3940" s="248">
        <f t="shared" si="612"/>
        <v>0</v>
      </c>
      <c r="U3940" s="248">
        <f t="shared" si="613"/>
        <v>0</v>
      </c>
      <c r="V3940" s="13"/>
      <c r="W3940" s="7"/>
      <c r="AT3940" s="130"/>
      <c r="BF3940" s="33">
        <f t="shared" si="619"/>
        <v>41242</v>
      </c>
      <c r="BG3940" s="34">
        <f t="shared" si="614"/>
        <v>82.88000000000001</v>
      </c>
      <c r="BH3940" s="32">
        <f t="shared" si="615"/>
        <v>1</v>
      </c>
      <c r="BI3940" s="32">
        <f t="shared" si="616"/>
        <v>0</v>
      </c>
      <c r="BJ3940" s="69">
        <f t="shared" si="617"/>
        <v>0</v>
      </c>
      <c r="BK3940" s="158" t="str">
        <f t="shared" si="618"/>
        <v/>
      </c>
    </row>
    <row r="3941" spans="1:63" ht="12" customHeight="1" x14ac:dyDescent="0.2">
      <c r="A3941" s="8"/>
      <c r="B3941" s="7"/>
      <c r="C3941" s="7"/>
      <c r="D3941" s="7"/>
      <c r="E3941" s="7"/>
      <c r="F3941" s="7"/>
      <c r="G3941" s="7"/>
      <c r="H3941" s="7"/>
      <c r="I3941" s="10"/>
      <c r="J3941" s="25"/>
      <c r="K3941" s="250"/>
      <c r="L3941" s="31"/>
      <c r="M3941" s="9"/>
      <c r="N3941" s="11" t="s">
        <v>25</v>
      </c>
      <c r="O3941" s="39"/>
      <c r="P3941" s="47"/>
      <c r="Q3941" s="13"/>
      <c r="R3941" s="248">
        <f t="shared" si="610"/>
        <v>0</v>
      </c>
      <c r="S3941" s="248">
        <f t="shared" si="611"/>
        <v>0</v>
      </c>
      <c r="T3941" s="248">
        <f t="shared" si="612"/>
        <v>0</v>
      </c>
      <c r="U3941" s="248">
        <f t="shared" si="613"/>
        <v>0</v>
      </c>
      <c r="V3941" s="13"/>
      <c r="W3941" s="7"/>
      <c r="AT3941" s="130"/>
      <c r="BF3941" s="33">
        <f t="shared" si="619"/>
        <v>41242</v>
      </c>
      <c r="BG3941" s="34">
        <f t="shared" si="614"/>
        <v>82.88000000000001</v>
      </c>
      <c r="BH3941" s="32">
        <f t="shared" si="615"/>
        <v>1</v>
      </c>
      <c r="BI3941" s="32">
        <f t="shared" si="616"/>
        <v>0</v>
      </c>
      <c r="BJ3941" s="69">
        <f t="shared" si="617"/>
        <v>0</v>
      </c>
      <c r="BK3941" s="158" t="str">
        <f t="shared" si="618"/>
        <v/>
      </c>
    </row>
    <row r="3942" spans="1:63" ht="12" customHeight="1" x14ac:dyDescent="0.2">
      <c r="A3942" s="8"/>
      <c r="B3942" s="7"/>
      <c r="C3942" s="7"/>
      <c r="D3942" s="7"/>
      <c r="E3942" s="7"/>
      <c r="F3942" s="7"/>
      <c r="G3942" s="7"/>
      <c r="H3942" s="7"/>
      <c r="I3942" s="10"/>
      <c r="J3942" s="25"/>
      <c r="K3942" s="250"/>
      <c r="L3942" s="31"/>
      <c r="M3942" s="9"/>
      <c r="N3942" s="11" t="s">
        <v>25</v>
      </c>
      <c r="O3942" s="39"/>
      <c r="P3942" s="47"/>
      <c r="Q3942" s="13"/>
      <c r="R3942" s="248">
        <f t="shared" si="610"/>
        <v>0</v>
      </c>
      <c r="S3942" s="248">
        <f t="shared" si="611"/>
        <v>0</v>
      </c>
      <c r="T3942" s="248">
        <f t="shared" si="612"/>
        <v>0</v>
      </c>
      <c r="U3942" s="248">
        <f t="shared" si="613"/>
        <v>0</v>
      </c>
      <c r="V3942" s="13"/>
      <c r="W3942" s="7"/>
      <c r="AT3942" s="130"/>
      <c r="BF3942" s="33">
        <f t="shared" si="619"/>
        <v>41242</v>
      </c>
      <c r="BG3942" s="34">
        <f t="shared" si="614"/>
        <v>82.88000000000001</v>
      </c>
      <c r="BH3942" s="32">
        <f t="shared" si="615"/>
        <v>1</v>
      </c>
      <c r="BI3942" s="32">
        <f t="shared" si="616"/>
        <v>0</v>
      </c>
      <c r="BJ3942" s="69">
        <f t="shared" si="617"/>
        <v>0</v>
      </c>
      <c r="BK3942" s="158" t="str">
        <f t="shared" si="618"/>
        <v/>
      </c>
    </row>
    <row r="3943" spans="1:63" ht="12" customHeight="1" x14ac:dyDescent="0.2">
      <c r="A3943" s="8"/>
      <c r="B3943" s="7"/>
      <c r="C3943" s="7"/>
      <c r="D3943" s="7"/>
      <c r="E3943" s="7"/>
      <c r="F3943" s="7"/>
      <c r="G3943" s="7"/>
      <c r="H3943" s="7"/>
      <c r="I3943" s="10"/>
      <c r="J3943" s="25"/>
      <c r="K3943" s="250"/>
      <c r="L3943" s="31"/>
      <c r="M3943" s="9"/>
      <c r="N3943" s="11" t="s">
        <v>25</v>
      </c>
      <c r="O3943" s="39"/>
      <c r="P3943" s="47"/>
      <c r="Q3943" s="13"/>
      <c r="R3943" s="248">
        <f t="shared" si="610"/>
        <v>0</v>
      </c>
      <c r="S3943" s="248">
        <f t="shared" si="611"/>
        <v>0</v>
      </c>
      <c r="T3943" s="248">
        <f t="shared" si="612"/>
        <v>0</v>
      </c>
      <c r="U3943" s="248">
        <f t="shared" si="613"/>
        <v>0</v>
      </c>
      <c r="V3943" s="13"/>
      <c r="W3943" s="7"/>
      <c r="AT3943" s="130"/>
      <c r="BF3943" s="33">
        <f t="shared" si="619"/>
        <v>41242</v>
      </c>
      <c r="BG3943" s="34">
        <f t="shared" si="614"/>
        <v>82.88000000000001</v>
      </c>
      <c r="BH3943" s="32">
        <f t="shared" si="615"/>
        <v>1</v>
      </c>
      <c r="BI3943" s="32">
        <f t="shared" si="616"/>
        <v>0</v>
      </c>
      <c r="BJ3943" s="69">
        <f t="shared" si="617"/>
        <v>0</v>
      </c>
      <c r="BK3943" s="158" t="str">
        <f t="shared" si="618"/>
        <v/>
      </c>
    </row>
    <row r="3944" spans="1:63" ht="12" customHeight="1" x14ac:dyDescent="0.2">
      <c r="A3944" s="8"/>
      <c r="B3944" s="7"/>
      <c r="C3944" s="7"/>
      <c r="D3944" s="7"/>
      <c r="E3944" s="7"/>
      <c r="F3944" s="7"/>
      <c r="G3944" s="7"/>
      <c r="H3944" s="7"/>
      <c r="I3944" s="10"/>
      <c r="J3944" s="25"/>
      <c r="K3944" s="250"/>
      <c r="L3944" s="31"/>
      <c r="M3944" s="9"/>
      <c r="N3944" s="11" t="s">
        <v>25</v>
      </c>
      <c r="O3944" s="39"/>
      <c r="P3944" s="47"/>
      <c r="Q3944" s="13"/>
      <c r="R3944" s="248">
        <f t="shared" si="610"/>
        <v>0</v>
      </c>
      <c r="S3944" s="248">
        <f t="shared" si="611"/>
        <v>0</v>
      </c>
      <c r="T3944" s="248">
        <f t="shared" si="612"/>
        <v>0</v>
      </c>
      <c r="U3944" s="248">
        <f t="shared" si="613"/>
        <v>0</v>
      </c>
      <c r="V3944" s="13"/>
      <c r="W3944" s="7"/>
      <c r="AT3944" s="130"/>
      <c r="BF3944" s="33">
        <f t="shared" si="619"/>
        <v>41242</v>
      </c>
      <c r="BG3944" s="34">
        <f t="shared" si="614"/>
        <v>82.88000000000001</v>
      </c>
      <c r="BH3944" s="32">
        <f t="shared" si="615"/>
        <v>1</v>
      </c>
      <c r="BI3944" s="32">
        <f t="shared" si="616"/>
        <v>0</v>
      </c>
      <c r="BJ3944" s="69">
        <f t="shared" si="617"/>
        <v>0</v>
      </c>
      <c r="BK3944" s="158" t="str">
        <f t="shared" si="618"/>
        <v/>
      </c>
    </row>
    <row r="3945" spans="1:63" ht="12" customHeight="1" x14ac:dyDescent="0.2">
      <c r="A3945" s="8"/>
      <c r="B3945" s="7"/>
      <c r="C3945" s="7"/>
      <c r="D3945" s="7"/>
      <c r="E3945" s="7"/>
      <c r="F3945" s="7"/>
      <c r="G3945" s="7"/>
      <c r="H3945" s="7"/>
      <c r="I3945" s="10"/>
      <c r="J3945" s="25"/>
      <c r="K3945" s="250"/>
      <c r="L3945" s="31"/>
      <c r="M3945" s="9"/>
      <c r="N3945" s="11" t="s">
        <v>25</v>
      </c>
      <c r="O3945" s="39"/>
      <c r="P3945" s="47"/>
      <c r="Q3945" s="13"/>
      <c r="R3945" s="248">
        <f t="shared" si="610"/>
        <v>0</v>
      </c>
      <c r="S3945" s="248">
        <f t="shared" si="611"/>
        <v>0</v>
      </c>
      <c r="T3945" s="248">
        <f t="shared" si="612"/>
        <v>0</v>
      </c>
      <c r="U3945" s="248">
        <f t="shared" si="613"/>
        <v>0</v>
      </c>
      <c r="V3945" s="13"/>
      <c r="W3945" s="7"/>
      <c r="AT3945" s="130"/>
      <c r="BF3945" s="33">
        <f t="shared" si="619"/>
        <v>41242</v>
      </c>
      <c r="BG3945" s="34">
        <f t="shared" si="614"/>
        <v>82.88000000000001</v>
      </c>
      <c r="BH3945" s="32">
        <f t="shared" si="615"/>
        <v>1</v>
      </c>
      <c r="BI3945" s="32">
        <f t="shared" si="616"/>
        <v>0</v>
      </c>
      <c r="BJ3945" s="69">
        <f t="shared" si="617"/>
        <v>0</v>
      </c>
      <c r="BK3945" s="158" t="str">
        <f t="shared" si="618"/>
        <v/>
      </c>
    </row>
    <row r="3946" spans="1:63" ht="12" customHeight="1" x14ac:dyDescent="0.2">
      <c r="A3946" s="8"/>
      <c r="B3946" s="7"/>
      <c r="C3946" s="7"/>
      <c r="D3946" s="7"/>
      <c r="E3946" s="7"/>
      <c r="F3946" s="7"/>
      <c r="G3946" s="7"/>
      <c r="H3946" s="7"/>
      <c r="I3946" s="10"/>
      <c r="J3946" s="25"/>
      <c r="K3946" s="250"/>
      <c r="L3946" s="31"/>
      <c r="M3946" s="9"/>
      <c r="N3946" s="11" t="s">
        <v>25</v>
      </c>
      <c r="O3946" s="39"/>
      <c r="P3946" s="47"/>
      <c r="Q3946" s="13"/>
      <c r="R3946" s="248">
        <f t="shared" si="610"/>
        <v>0</v>
      </c>
      <c r="S3946" s="248">
        <f t="shared" si="611"/>
        <v>0</v>
      </c>
      <c r="T3946" s="248">
        <f t="shared" si="612"/>
        <v>0</v>
      </c>
      <c r="U3946" s="248">
        <f t="shared" si="613"/>
        <v>0</v>
      </c>
      <c r="V3946" s="13"/>
      <c r="W3946" s="7"/>
      <c r="AT3946" s="130"/>
      <c r="BF3946" s="33">
        <f t="shared" si="619"/>
        <v>41242</v>
      </c>
      <c r="BG3946" s="34">
        <f t="shared" si="614"/>
        <v>82.88000000000001</v>
      </c>
      <c r="BH3946" s="32">
        <f t="shared" si="615"/>
        <v>1</v>
      </c>
      <c r="BI3946" s="32">
        <f t="shared" si="616"/>
        <v>0</v>
      </c>
      <c r="BJ3946" s="69">
        <f t="shared" si="617"/>
        <v>0</v>
      </c>
      <c r="BK3946" s="158" t="str">
        <f t="shared" si="618"/>
        <v/>
      </c>
    </row>
    <row r="3947" spans="1:63" ht="12" customHeight="1" x14ac:dyDescent="0.2">
      <c r="A3947" s="8"/>
      <c r="B3947" s="7"/>
      <c r="C3947" s="7"/>
      <c r="D3947" s="7"/>
      <c r="E3947" s="7"/>
      <c r="F3947" s="7"/>
      <c r="G3947" s="7"/>
      <c r="H3947" s="7"/>
      <c r="I3947" s="10"/>
      <c r="J3947" s="25"/>
      <c r="K3947" s="250"/>
      <c r="L3947" s="31"/>
      <c r="M3947" s="9"/>
      <c r="N3947" s="11" t="s">
        <v>25</v>
      </c>
      <c r="O3947" s="39"/>
      <c r="P3947" s="47"/>
      <c r="Q3947" s="13"/>
      <c r="R3947" s="248">
        <f t="shared" si="610"/>
        <v>0</v>
      </c>
      <c r="S3947" s="248">
        <f t="shared" si="611"/>
        <v>0</v>
      </c>
      <c r="T3947" s="248">
        <f t="shared" si="612"/>
        <v>0</v>
      </c>
      <c r="U3947" s="248">
        <f t="shared" si="613"/>
        <v>0</v>
      </c>
      <c r="V3947" s="13"/>
      <c r="W3947" s="7"/>
      <c r="AT3947" s="130"/>
      <c r="BF3947" s="33">
        <f t="shared" si="619"/>
        <v>41242</v>
      </c>
      <c r="BG3947" s="34">
        <f t="shared" si="614"/>
        <v>82.88000000000001</v>
      </c>
      <c r="BH3947" s="32">
        <f t="shared" si="615"/>
        <v>1</v>
      </c>
      <c r="BI3947" s="32">
        <f t="shared" si="616"/>
        <v>0</v>
      </c>
      <c r="BJ3947" s="69">
        <f t="shared" si="617"/>
        <v>0</v>
      </c>
      <c r="BK3947" s="158" t="str">
        <f t="shared" si="618"/>
        <v/>
      </c>
    </row>
    <row r="3948" spans="1:63" ht="12" customHeight="1" x14ac:dyDescent="0.2">
      <c r="A3948" s="8"/>
      <c r="B3948" s="7"/>
      <c r="C3948" s="7"/>
      <c r="D3948" s="7"/>
      <c r="E3948" s="7"/>
      <c r="F3948" s="7"/>
      <c r="G3948" s="7"/>
      <c r="H3948" s="7"/>
      <c r="I3948" s="10"/>
      <c r="J3948" s="25"/>
      <c r="K3948" s="250"/>
      <c r="L3948" s="31"/>
      <c r="M3948" s="9"/>
      <c r="N3948" s="11" t="s">
        <v>25</v>
      </c>
      <c r="O3948" s="39"/>
      <c r="P3948" s="47"/>
      <c r="Q3948" s="13"/>
      <c r="R3948" s="248">
        <f t="shared" si="610"/>
        <v>0</v>
      </c>
      <c r="S3948" s="248">
        <f t="shared" si="611"/>
        <v>0</v>
      </c>
      <c r="T3948" s="248">
        <f t="shared" si="612"/>
        <v>0</v>
      </c>
      <c r="U3948" s="248">
        <f t="shared" si="613"/>
        <v>0</v>
      </c>
      <c r="V3948" s="13"/>
      <c r="W3948" s="7"/>
      <c r="AT3948" s="130"/>
      <c r="BF3948" s="33">
        <f t="shared" si="619"/>
        <v>41242</v>
      </c>
      <c r="BG3948" s="34">
        <f t="shared" si="614"/>
        <v>82.88000000000001</v>
      </c>
      <c r="BH3948" s="32">
        <f t="shared" si="615"/>
        <v>1</v>
      </c>
      <c r="BI3948" s="32">
        <f t="shared" si="616"/>
        <v>0</v>
      </c>
      <c r="BJ3948" s="69">
        <f t="shared" si="617"/>
        <v>0</v>
      </c>
      <c r="BK3948" s="158" t="str">
        <f t="shared" si="618"/>
        <v/>
      </c>
    </row>
    <row r="3949" spans="1:63" ht="12" customHeight="1" x14ac:dyDescent="0.2">
      <c r="A3949" s="8"/>
      <c r="B3949" s="7"/>
      <c r="C3949" s="7"/>
      <c r="D3949" s="7"/>
      <c r="E3949" s="7"/>
      <c r="F3949" s="7"/>
      <c r="G3949" s="7"/>
      <c r="H3949" s="7"/>
      <c r="I3949" s="10"/>
      <c r="J3949" s="25"/>
      <c r="K3949" s="250"/>
      <c r="L3949" s="31"/>
      <c r="M3949" s="9"/>
      <c r="N3949" s="11" t="s">
        <v>25</v>
      </c>
      <c r="O3949" s="39"/>
      <c r="P3949" s="47"/>
      <c r="Q3949" s="13"/>
      <c r="R3949" s="248">
        <f t="shared" si="610"/>
        <v>0</v>
      </c>
      <c r="S3949" s="248">
        <f t="shared" si="611"/>
        <v>0</v>
      </c>
      <c r="T3949" s="248">
        <f t="shared" si="612"/>
        <v>0</v>
      </c>
      <c r="U3949" s="248">
        <f t="shared" si="613"/>
        <v>0</v>
      </c>
      <c r="V3949" s="13"/>
      <c r="W3949" s="7"/>
      <c r="AT3949" s="130"/>
      <c r="BF3949" s="33">
        <f t="shared" si="619"/>
        <v>41242</v>
      </c>
      <c r="BG3949" s="34">
        <f t="shared" si="614"/>
        <v>82.88000000000001</v>
      </c>
      <c r="BH3949" s="32">
        <f t="shared" si="615"/>
        <v>1</v>
      </c>
      <c r="BI3949" s="32">
        <f t="shared" si="616"/>
        <v>0</v>
      </c>
      <c r="BJ3949" s="69">
        <f t="shared" si="617"/>
        <v>0</v>
      </c>
      <c r="BK3949" s="158" t="str">
        <f t="shared" si="618"/>
        <v/>
      </c>
    </row>
    <row r="3950" spans="1:63" ht="12" customHeight="1" x14ac:dyDescent="0.2">
      <c r="A3950" s="8"/>
      <c r="B3950" s="7"/>
      <c r="C3950" s="7"/>
      <c r="D3950" s="7"/>
      <c r="E3950" s="7"/>
      <c r="F3950" s="7"/>
      <c r="G3950" s="7"/>
      <c r="H3950" s="7"/>
      <c r="I3950" s="10"/>
      <c r="J3950" s="25"/>
      <c r="K3950" s="250"/>
      <c r="L3950" s="31"/>
      <c r="M3950" s="9"/>
      <c r="N3950" s="11" t="s">
        <v>25</v>
      </c>
      <c r="O3950" s="39"/>
      <c r="P3950" s="47"/>
      <c r="Q3950" s="13"/>
      <c r="R3950" s="248">
        <f t="shared" si="610"/>
        <v>0</v>
      </c>
      <c r="S3950" s="248">
        <f t="shared" si="611"/>
        <v>0</v>
      </c>
      <c r="T3950" s="248">
        <f t="shared" si="612"/>
        <v>0</v>
      </c>
      <c r="U3950" s="248">
        <f t="shared" si="613"/>
        <v>0</v>
      </c>
      <c r="V3950" s="13"/>
      <c r="W3950" s="7"/>
      <c r="AT3950" s="130"/>
      <c r="BF3950" s="33">
        <f t="shared" si="619"/>
        <v>41242</v>
      </c>
      <c r="BG3950" s="34">
        <f t="shared" si="614"/>
        <v>82.88000000000001</v>
      </c>
      <c r="BH3950" s="32">
        <f t="shared" si="615"/>
        <v>1</v>
      </c>
      <c r="BI3950" s="32">
        <f t="shared" si="616"/>
        <v>0</v>
      </c>
      <c r="BJ3950" s="69">
        <f t="shared" si="617"/>
        <v>0</v>
      </c>
      <c r="BK3950" s="158" t="str">
        <f t="shared" si="618"/>
        <v/>
      </c>
    </row>
    <row r="3951" spans="1:63" ht="12" customHeight="1" x14ac:dyDescent="0.2">
      <c r="A3951" s="8"/>
      <c r="B3951" s="7"/>
      <c r="C3951" s="7"/>
      <c r="D3951" s="7"/>
      <c r="E3951" s="7"/>
      <c r="F3951" s="7"/>
      <c r="G3951" s="7"/>
      <c r="H3951" s="7"/>
      <c r="I3951" s="10"/>
      <c r="J3951" s="25"/>
      <c r="K3951" s="250"/>
      <c r="L3951" s="31"/>
      <c r="M3951" s="9"/>
      <c r="N3951" s="11" t="s">
        <v>25</v>
      </c>
      <c r="O3951" s="39"/>
      <c r="P3951" s="47"/>
      <c r="Q3951" s="13"/>
      <c r="R3951" s="248">
        <f t="shared" si="610"/>
        <v>0</v>
      </c>
      <c r="S3951" s="248">
        <f t="shared" si="611"/>
        <v>0</v>
      </c>
      <c r="T3951" s="248">
        <f t="shared" si="612"/>
        <v>0</v>
      </c>
      <c r="U3951" s="248">
        <f t="shared" si="613"/>
        <v>0</v>
      </c>
      <c r="V3951" s="13"/>
      <c r="W3951" s="7"/>
      <c r="AT3951" s="130"/>
      <c r="BF3951" s="33">
        <f t="shared" si="619"/>
        <v>41242</v>
      </c>
      <c r="BG3951" s="34">
        <f t="shared" si="614"/>
        <v>82.88000000000001</v>
      </c>
      <c r="BH3951" s="32">
        <f t="shared" si="615"/>
        <v>1</v>
      </c>
      <c r="BI3951" s="32">
        <f t="shared" si="616"/>
        <v>0</v>
      </c>
      <c r="BJ3951" s="69">
        <f t="shared" si="617"/>
        <v>0</v>
      </c>
      <c r="BK3951" s="158" t="str">
        <f t="shared" si="618"/>
        <v/>
      </c>
    </row>
    <row r="3952" spans="1:63" ht="12" customHeight="1" x14ac:dyDescent="0.2">
      <c r="A3952" s="8"/>
      <c r="B3952" s="7"/>
      <c r="C3952" s="7"/>
      <c r="D3952" s="7"/>
      <c r="E3952" s="7"/>
      <c r="F3952" s="7"/>
      <c r="G3952" s="7"/>
      <c r="H3952" s="7"/>
      <c r="I3952" s="10"/>
      <c r="J3952" s="25"/>
      <c r="K3952" s="250"/>
      <c r="L3952" s="31"/>
      <c r="M3952" s="9"/>
      <c r="N3952" s="11" t="s">
        <v>25</v>
      </c>
      <c r="O3952" s="39"/>
      <c r="P3952" s="47"/>
      <c r="Q3952" s="13"/>
      <c r="R3952" s="248">
        <f t="shared" si="610"/>
        <v>0</v>
      </c>
      <c r="S3952" s="248">
        <f t="shared" si="611"/>
        <v>0</v>
      </c>
      <c r="T3952" s="248">
        <f t="shared" si="612"/>
        <v>0</v>
      </c>
      <c r="U3952" s="248">
        <f t="shared" si="613"/>
        <v>0</v>
      </c>
      <c r="V3952" s="13"/>
      <c r="W3952" s="7"/>
      <c r="AT3952" s="130"/>
      <c r="BF3952" s="33">
        <f t="shared" si="619"/>
        <v>41242</v>
      </c>
      <c r="BG3952" s="34">
        <f t="shared" si="614"/>
        <v>82.88000000000001</v>
      </c>
      <c r="BH3952" s="32">
        <f t="shared" si="615"/>
        <v>1</v>
      </c>
      <c r="BI3952" s="32">
        <f t="shared" si="616"/>
        <v>0</v>
      </c>
      <c r="BJ3952" s="69">
        <f t="shared" si="617"/>
        <v>0</v>
      </c>
      <c r="BK3952" s="158" t="str">
        <f t="shared" si="618"/>
        <v/>
      </c>
    </row>
    <row r="3953" spans="1:63" ht="12" customHeight="1" x14ac:dyDescent="0.2">
      <c r="A3953" s="8"/>
      <c r="B3953" s="7"/>
      <c r="C3953" s="7"/>
      <c r="D3953" s="7"/>
      <c r="E3953" s="7"/>
      <c r="F3953" s="7"/>
      <c r="G3953" s="7"/>
      <c r="H3953" s="7"/>
      <c r="I3953" s="10"/>
      <c r="J3953" s="25"/>
      <c r="K3953" s="250"/>
      <c r="L3953" s="31"/>
      <c r="M3953" s="9"/>
      <c r="N3953" s="11" t="s">
        <v>25</v>
      </c>
      <c r="O3953" s="39"/>
      <c r="P3953" s="47"/>
      <c r="Q3953" s="13"/>
      <c r="R3953" s="248">
        <f t="shared" si="610"/>
        <v>0</v>
      </c>
      <c r="S3953" s="248">
        <f t="shared" si="611"/>
        <v>0</v>
      </c>
      <c r="T3953" s="248">
        <f t="shared" si="612"/>
        <v>0</v>
      </c>
      <c r="U3953" s="248">
        <f t="shared" si="613"/>
        <v>0</v>
      </c>
      <c r="V3953" s="13"/>
      <c r="W3953" s="7"/>
      <c r="AT3953" s="130"/>
      <c r="BF3953" s="33">
        <f t="shared" si="619"/>
        <v>41242</v>
      </c>
      <c r="BG3953" s="34">
        <f t="shared" si="614"/>
        <v>82.88000000000001</v>
      </c>
      <c r="BH3953" s="32">
        <f t="shared" si="615"/>
        <v>1</v>
      </c>
      <c r="BI3953" s="32">
        <f t="shared" si="616"/>
        <v>0</v>
      </c>
      <c r="BJ3953" s="69">
        <f t="shared" si="617"/>
        <v>0</v>
      </c>
      <c r="BK3953" s="158" t="str">
        <f t="shared" si="618"/>
        <v/>
      </c>
    </row>
    <row r="3954" spans="1:63" ht="12" customHeight="1" x14ac:dyDescent="0.2">
      <c r="A3954" s="8"/>
      <c r="B3954" s="7"/>
      <c r="C3954" s="7"/>
      <c r="D3954" s="7"/>
      <c r="E3954" s="7"/>
      <c r="F3954" s="7"/>
      <c r="G3954" s="7"/>
      <c r="H3954" s="7"/>
      <c r="I3954" s="10"/>
      <c r="J3954" s="25"/>
      <c r="K3954" s="250"/>
      <c r="L3954" s="31"/>
      <c r="M3954" s="9"/>
      <c r="N3954" s="11" t="s">
        <v>25</v>
      </c>
      <c r="O3954" s="39"/>
      <c r="P3954" s="47"/>
      <c r="Q3954" s="13"/>
      <c r="R3954" s="248">
        <f t="shared" si="610"/>
        <v>0</v>
      </c>
      <c r="S3954" s="248">
        <f t="shared" si="611"/>
        <v>0</v>
      </c>
      <c r="T3954" s="248">
        <f t="shared" si="612"/>
        <v>0</v>
      </c>
      <c r="U3954" s="248">
        <f t="shared" si="613"/>
        <v>0</v>
      </c>
      <c r="V3954" s="13"/>
      <c r="W3954" s="7"/>
      <c r="AT3954" s="130"/>
      <c r="BF3954" s="33">
        <f t="shared" si="619"/>
        <v>41242</v>
      </c>
      <c r="BG3954" s="34">
        <f t="shared" si="614"/>
        <v>82.88000000000001</v>
      </c>
      <c r="BH3954" s="32">
        <f t="shared" si="615"/>
        <v>1</v>
      </c>
      <c r="BI3954" s="32">
        <f t="shared" si="616"/>
        <v>0</v>
      </c>
      <c r="BJ3954" s="69">
        <f t="shared" si="617"/>
        <v>0</v>
      </c>
      <c r="BK3954" s="158" t="str">
        <f t="shared" si="618"/>
        <v/>
      </c>
    </row>
    <row r="3955" spans="1:63" ht="12" customHeight="1" x14ac:dyDescent="0.2">
      <c r="A3955" s="8"/>
      <c r="B3955" s="7"/>
      <c r="C3955" s="7"/>
      <c r="D3955" s="7"/>
      <c r="E3955" s="7"/>
      <c r="F3955" s="7"/>
      <c r="G3955" s="7"/>
      <c r="H3955" s="7"/>
      <c r="I3955" s="10"/>
      <c r="J3955" s="25"/>
      <c r="K3955" s="250"/>
      <c r="L3955" s="31"/>
      <c r="M3955" s="9"/>
      <c r="N3955" s="11" t="s">
        <v>25</v>
      </c>
      <c r="O3955" s="39"/>
      <c r="P3955" s="47"/>
      <c r="Q3955" s="13"/>
      <c r="R3955" s="248">
        <f t="shared" si="610"/>
        <v>0</v>
      </c>
      <c r="S3955" s="248">
        <f t="shared" si="611"/>
        <v>0</v>
      </c>
      <c r="T3955" s="248">
        <f t="shared" si="612"/>
        <v>0</v>
      </c>
      <c r="U3955" s="248">
        <f t="shared" si="613"/>
        <v>0</v>
      </c>
      <c r="V3955" s="13"/>
      <c r="W3955" s="7"/>
      <c r="AT3955" s="130"/>
      <c r="BF3955" s="33">
        <f t="shared" si="619"/>
        <v>41242</v>
      </c>
      <c r="BG3955" s="34">
        <f t="shared" si="614"/>
        <v>82.88000000000001</v>
      </c>
      <c r="BH3955" s="32">
        <f t="shared" si="615"/>
        <v>1</v>
      </c>
      <c r="BI3955" s="32">
        <f t="shared" si="616"/>
        <v>0</v>
      </c>
      <c r="BJ3955" s="69">
        <f t="shared" si="617"/>
        <v>0</v>
      </c>
      <c r="BK3955" s="158" t="str">
        <f t="shared" si="618"/>
        <v/>
      </c>
    </row>
    <row r="3956" spans="1:63" ht="12" customHeight="1" x14ac:dyDescent="0.2">
      <c r="A3956" s="8"/>
      <c r="B3956" s="7"/>
      <c r="C3956" s="7"/>
      <c r="D3956" s="7"/>
      <c r="E3956" s="7"/>
      <c r="F3956" s="7"/>
      <c r="G3956" s="7"/>
      <c r="H3956" s="7"/>
      <c r="I3956" s="10"/>
      <c r="J3956" s="25"/>
      <c r="K3956" s="250"/>
      <c r="L3956" s="31"/>
      <c r="M3956" s="9"/>
      <c r="N3956" s="11" t="s">
        <v>25</v>
      </c>
      <c r="O3956" s="39"/>
      <c r="P3956" s="47"/>
      <c r="Q3956" s="13"/>
      <c r="R3956" s="248">
        <f t="shared" si="610"/>
        <v>0</v>
      </c>
      <c r="S3956" s="248">
        <f t="shared" si="611"/>
        <v>0</v>
      </c>
      <c r="T3956" s="248">
        <f t="shared" si="612"/>
        <v>0</v>
      </c>
      <c r="U3956" s="248">
        <f t="shared" si="613"/>
        <v>0</v>
      </c>
      <c r="V3956" s="13"/>
      <c r="W3956" s="7"/>
      <c r="AT3956" s="130"/>
      <c r="BF3956" s="33">
        <f t="shared" si="619"/>
        <v>41242</v>
      </c>
      <c r="BG3956" s="34">
        <f t="shared" si="614"/>
        <v>82.88000000000001</v>
      </c>
      <c r="BH3956" s="32">
        <f t="shared" si="615"/>
        <v>1</v>
      </c>
      <c r="BI3956" s="32">
        <f t="shared" si="616"/>
        <v>0</v>
      </c>
      <c r="BJ3956" s="69">
        <f t="shared" si="617"/>
        <v>0</v>
      </c>
      <c r="BK3956" s="158" t="str">
        <f t="shared" si="618"/>
        <v/>
      </c>
    </row>
    <row r="3957" spans="1:63" ht="12" customHeight="1" x14ac:dyDescent="0.2">
      <c r="A3957" s="8"/>
      <c r="B3957" s="7"/>
      <c r="C3957" s="7"/>
      <c r="D3957" s="7"/>
      <c r="E3957" s="7"/>
      <c r="F3957" s="7"/>
      <c r="G3957" s="7"/>
      <c r="H3957" s="7"/>
      <c r="I3957" s="10"/>
      <c r="J3957" s="25"/>
      <c r="K3957" s="250"/>
      <c r="L3957" s="31"/>
      <c r="M3957" s="9"/>
      <c r="N3957" s="11" t="s">
        <v>25</v>
      </c>
      <c r="O3957" s="39"/>
      <c r="P3957" s="47"/>
      <c r="Q3957" s="13"/>
      <c r="R3957" s="248">
        <f t="shared" si="610"/>
        <v>0</v>
      </c>
      <c r="S3957" s="248">
        <f t="shared" si="611"/>
        <v>0</v>
      </c>
      <c r="T3957" s="248">
        <f t="shared" si="612"/>
        <v>0</v>
      </c>
      <c r="U3957" s="248">
        <f t="shared" si="613"/>
        <v>0</v>
      </c>
      <c r="V3957" s="13"/>
      <c r="W3957" s="7"/>
      <c r="AT3957" s="130"/>
      <c r="BF3957" s="33">
        <f t="shared" si="619"/>
        <v>41242</v>
      </c>
      <c r="BG3957" s="34">
        <f t="shared" si="614"/>
        <v>82.88000000000001</v>
      </c>
      <c r="BH3957" s="32">
        <f t="shared" si="615"/>
        <v>1</v>
      </c>
      <c r="BI3957" s="32">
        <f t="shared" si="616"/>
        <v>0</v>
      </c>
      <c r="BJ3957" s="69">
        <f t="shared" si="617"/>
        <v>0</v>
      </c>
      <c r="BK3957" s="158" t="str">
        <f t="shared" si="618"/>
        <v/>
      </c>
    </row>
    <row r="3958" spans="1:63" ht="12" customHeight="1" x14ac:dyDescent="0.2">
      <c r="A3958" s="8"/>
      <c r="B3958" s="7"/>
      <c r="C3958" s="7"/>
      <c r="D3958" s="7"/>
      <c r="E3958" s="7"/>
      <c r="F3958" s="7"/>
      <c r="G3958" s="7"/>
      <c r="H3958" s="7"/>
      <c r="I3958" s="10"/>
      <c r="J3958" s="25"/>
      <c r="K3958" s="250"/>
      <c r="L3958" s="31"/>
      <c r="M3958" s="9"/>
      <c r="N3958" s="11" t="s">
        <v>25</v>
      </c>
      <c r="O3958" s="39"/>
      <c r="P3958" s="47"/>
      <c r="Q3958" s="13"/>
      <c r="R3958" s="248">
        <f t="shared" si="610"/>
        <v>0</v>
      </c>
      <c r="S3958" s="248">
        <f t="shared" si="611"/>
        <v>0</v>
      </c>
      <c r="T3958" s="248">
        <f t="shared" si="612"/>
        <v>0</v>
      </c>
      <c r="U3958" s="248">
        <f t="shared" si="613"/>
        <v>0</v>
      </c>
      <c r="V3958" s="13"/>
      <c r="W3958" s="7"/>
      <c r="AT3958" s="130"/>
      <c r="BF3958" s="33">
        <f t="shared" si="619"/>
        <v>41242</v>
      </c>
      <c r="BG3958" s="34">
        <f t="shared" si="614"/>
        <v>82.88000000000001</v>
      </c>
      <c r="BH3958" s="32">
        <f t="shared" si="615"/>
        <v>1</v>
      </c>
      <c r="BI3958" s="32">
        <f t="shared" si="616"/>
        <v>0</v>
      </c>
      <c r="BJ3958" s="69">
        <f t="shared" si="617"/>
        <v>0</v>
      </c>
      <c r="BK3958" s="158" t="str">
        <f t="shared" si="618"/>
        <v/>
      </c>
    </row>
    <row r="3959" spans="1:63" ht="12" customHeight="1" x14ac:dyDescent="0.2">
      <c r="A3959" s="8"/>
      <c r="B3959" s="7"/>
      <c r="C3959" s="7"/>
      <c r="D3959" s="7"/>
      <c r="E3959" s="7"/>
      <c r="F3959" s="7"/>
      <c r="G3959" s="7"/>
      <c r="H3959" s="7"/>
      <c r="I3959" s="10"/>
      <c r="J3959" s="25"/>
      <c r="K3959" s="250"/>
      <c r="L3959" s="31"/>
      <c r="M3959" s="9"/>
      <c r="N3959" s="11" t="s">
        <v>25</v>
      </c>
      <c r="O3959" s="39"/>
      <c r="P3959" s="47"/>
      <c r="Q3959" s="13"/>
      <c r="R3959" s="248">
        <f t="shared" si="610"/>
        <v>0</v>
      </c>
      <c r="S3959" s="248">
        <f t="shared" si="611"/>
        <v>0</v>
      </c>
      <c r="T3959" s="248">
        <f t="shared" si="612"/>
        <v>0</v>
      </c>
      <c r="U3959" s="248">
        <f t="shared" si="613"/>
        <v>0</v>
      </c>
      <c r="V3959" s="13"/>
      <c r="W3959" s="7"/>
      <c r="AT3959" s="130"/>
      <c r="BF3959" s="33">
        <f t="shared" si="619"/>
        <v>41242</v>
      </c>
      <c r="BG3959" s="34">
        <f t="shared" si="614"/>
        <v>82.88000000000001</v>
      </c>
      <c r="BH3959" s="32">
        <f t="shared" si="615"/>
        <v>1</v>
      </c>
      <c r="BI3959" s="32">
        <f t="shared" si="616"/>
        <v>0</v>
      </c>
      <c r="BJ3959" s="69">
        <f t="shared" si="617"/>
        <v>0</v>
      </c>
      <c r="BK3959" s="158" t="str">
        <f t="shared" si="618"/>
        <v/>
      </c>
    </row>
    <row r="3960" spans="1:63" ht="12" customHeight="1" x14ac:dyDescent="0.2">
      <c r="A3960" s="8"/>
      <c r="B3960" s="7"/>
      <c r="C3960" s="7"/>
      <c r="D3960" s="7"/>
      <c r="E3960" s="7"/>
      <c r="F3960" s="7"/>
      <c r="G3960" s="7"/>
      <c r="H3960" s="7"/>
      <c r="I3960" s="10"/>
      <c r="J3960" s="25"/>
      <c r="K3960" s="250"/>
      <c r="L3960" s="31"/>
      <c r="M3960" s="9"/>
      <c r="N3960" s="11" t="s">
        <v>25</v>
      </c>
      <c r="O3960" s="39"/>
      <c r="P3960" s="47"/>
      <c r="Q3960" s="13"/>
      <c r="R3960" s="248">
        <f t="shared" si="610"/>
        <v>0</v>
      </c>
      <c r="S3960" s="248">
        <f t="shared" si="611"/>
        <v>0</v>
      </c>
      <c r="T3960" s="248">
        <f t="shared" si="612"/>
        <v>0</v>
      </c>
      <c r="U3960" s="248">
        <f t="shared" si="613"/>
        <v>0</v>
      </c>
      <c r="V3960" s="13"/>
      <c r="W3960" s="7"/>
      <c r="AT3960" s="130"/>
      <c r="BF3960" s="33">
        <f t="shared" si="619"/>
        <v>41242</v>
      </c>
      <c r="BG3960" s="34">
        <f t="shared" si="614"/>
        <v>82.88000000000001</v>
      </c>
      <c r="BH3960" s="32">
        <f t="shared" si="615"/>
        <v>1</v>
      </c>
      <c r="BI3960" s="32">
        <f t="shared" si="616"/>
        <v>0</v>
      </c>
      <c r="BJ3960" s="69">
        <f t="shared" si="617"/>
        <v>0</v>
      </c>
      <c r="BK3960" s="158" t="str">
        <f t="shared" si="618"/>
        <v/>
      </c>
    </row>
    <row r="3961" spans="1:63" ht="12" customHeight="1" x14ac:dyDescent="0.2">
      <c r="A3961" s="8"/>
      <c r="B3961" s="7"/>
      <c r="C3961" s="7"/>
      <c r="D3961" s="7"/>
      <c r="E3961" s="7"/>
      <c r="F3961" s="7"/>
      <c r="G3961" s="7"/>
      <c r="H3961" s="7"/>
      <c r="I3961" s="10"/>
      <c r="J3961" s="25"/>
      <c r="K3961" s="250"/>
      <c r="L3961" s="31"/>
      <c r="M3961" s="9"/>
      <c r="N3961" s="11" t="s">
        <v>25</v>
      </c>
      <c r="O3961" s="39"/>
      <c r="P3961" s="47"/>
      <c r="Q3961" s="13"/>
      <c r="R3961" s="248">
        <f t="shared" si="610"/>
        <v>0</v>
      </c>
      <c r="S3961" s="248">
        <f t="shared" si="611"/>
        <v>0</v>
      </c>
      <c r="T3961" s="248">
        <f t="shared" si="612"/>
        <v>0</v>
      </c>
      <c r="U3961" s="248">
        <f t="shared" si="613"/>
        <v>0</v>
      </c>
      <c r="V3961" s="13"/>
      <c r="W3961" s="7"/>
      <c r="AT3961" s="130"/>
      <c r="BF3961" s="33">
        <f t="shared" si="619"/>
        <v>41242</v>
      </c>
      <c r="BG3961" s="34">
        <f t="shared" si="614"/>
        <v>82.88000000000001</v>
      </c>
      <c r="BH3961" s="32">
        <f t="shared" si="615"/>
        <v>1</v>
      </c>
      <c r="BI3961" s="32">
        <f t="shared" si="616"/>
        <v>0</v>
      </c>
      <c r="BJ3961" s="69">
        <f t="shared" si="617"/>
        <v>0</v>
      </c>
      <c r="BK3961" s="158" t="str">
        <f t="shared" si="618"/>
        <v/>
      </c>
    </row>
    <row r="3962" spans="1:63" ht="12" customHeight="1" x14ac:dyDescent="0.2">
      <c r="A3962" s="8"/>
      <c r="B3962" s="7"/>
      <c r="C3962" s="7"/>
      <c r="D3962" s="7"/>
      <c r="E3962" s="7"/>
      <c r="F3962" s="7"/>
      <c r="G3962" s="7"/>
      <c r="H3962" s="7"/>
      <c r="I3962" s="10"/>
      <c r="J3962" s="25"/>
      <c r="K3962" s="250"/>
      <c r="L3962" s="31"/>
      <c r="M3962" s="9"/>
      <c r="N3962" s="11" t="s">
        <v>25</v>
      </c>
      <c r="O3962" s="39"/>
      <c r="P3962" s="47"/>
      <c r="Q3962" s="13"/>
      <c r="R3962" s="248">
        <f t="shared" si="610"/>
        <v>0</v>
      </c>
      <c r="S3962" s="248">
        <f t="shared" si="611"/>
        <v>0</v>
      </c>
      <c r="T3962" s="248">
        <f t="shared" si="612"/>
        <v>0</v>
      </c>
      <c r="U3962" s="248">
        <f t="shared" si="613"/>
        <v>0</v>
      </c>
      <c r="V3962" s="13"/>
      <c r="W3962" s="7"/>
      <c r="AT3962" s="130"/>
      <c r="BF3962" s="33">
        <f t="shared" si="619"/>
        <v>41242</v>
      </c>
      <c r="BG3962" s="34">
        <f t="shared" si="614"/>
        <v>82.88000000000001</v>
      </c>
      <c r="BH3962" s="32">
        <f t="shared" si="615"/>
        <v>1</v>
      </c>
      <c r="BI3962" s="32">
        <f t="shared" si="616"/>
        <v>0</v>
      </c>
      <c r="BJ3962" s="69">
        <f t="shared" si="617"/>
        <v>0</v>
      </c>
      <c r="BK3962" s="158" t="str">
        <f t="shared" si="618"/>
        <v/>
      </c>
    </row>
    <row r="3963" spans="1:63" ht="12" customHeight="1" x14ac:dyDescent="0.2">
      <c r="A3963" s="8"/>
      <c r="B3963" s="7"/>
      <c r="C3963" s="7"/>
      <c r="D3963" s="7"/>
      <c r="E3963" s="7"/>
      <c r="F3963" s="7"/>
      <c r="G3963" s="7"/>
      <c r="H3963" s="7"/>
      <c r="I3963" s="10"/>
      <c r="J3963" s="25"/>
      <c r="K3963" s="250"/>
      <c r="L3963" s="31"/>
      <c r="M3963" s="9"/>
      <c r="N3963" s="11" t="s">
        <v>25</v>
      </c>
      <c r="O3963" s="39"/>
      <c r="P3963" s="47"/>
      <c r="Q3963" s="13"/>
      <c r="R3963" s="248">
        <f t="shared" si="610"/>
        <v>0</v>
      </c>
      <c r="S3963" s="248">
        <f t="shared" si="611"/>
        <v>0</v>
      </c>
      <c r="T3963" s="248">
        <f t="shared" si="612"/>
        <v>0</v>
      </c>
      <c r="U3963" s="248">
        <f t="shared" si="613"/>
        <v>0</v>
      </c>
      <c r="V3963" s="13"/>
      <c r="W3963" s="7"/>
      <c r="AT3963" s="130"/>
      <c r="BF3963" s="33">
        <f t="shared" si="619"/>
        <v>41242</v>
      </c>
      <c r="BG3963" s="34">
        <f t="shared" si="614"/>
        <v>82.88000000000001</v>
      </c>
      <c r="BH3963" s="32">
        <f t="shared" si="615"/>
        <v>1</v>
      </c>
      <c r="BI3963" s="32">
        <f t="shared" si="616"/>
        <v>0</v>
      </c>
      <c r="BJ3963" s="69">
        <f t="shared" si="617"/>
        <v>0</v>
      </c>
      <c r="BK3963" s="158" t="str">
        <f t="shared" si="618"/>
        <v/>
      </c>
    </row>
    <row r="3964" spans="1:63" ht="12" customHeight="1" x14ac:dyDescent="0.2">
      <c r="A3964" s="8"/>
      <c r="B3964" s="7"/>
      <c r="C3964" s="7"/>
      <c r="D3964" s="7"/>
      <c r="E3964" s="7"/>
      <c r="F3964" s="7"/>
      <c r="G3964" s="7"/>
      <c r="H3964" s="7"/>
      <c r="I3964" s="10"/>
      <c r="J3964" s="25"/>
      <c r="K3964" s="250"/>
      <c r="L3964" s="31"/>
      <c r="M3964" s="9"/>
      <c r="N3964" s="11" t="s">
        <v>25</v>
      </c>
      <c r="O3964" s="39"/>
      <c r="P3964" s="47"/>
      <c r="Q3964" s="13"/>
      <c r="R3964" s="248">
        <f t="shared" si="610"/>
        <v>0</v>
      </c>
      <c r="S3964" s="248">
        <f t="shared" si="611"/>
        <v>0</v>
      </c>
      <c r="T3964" s="248">
        <f t="shared" si="612"/>
        <v>0</v>
      </c>
      <c r="U3964" s="248">
        <f t="shared" si="613"/>
        <v>0</v>
      </c>
      <c r="V3964" s="13"/>
      <c r="W3964" s="7"/>
      <c r="AT3964" s="130"/>
      <c r="BF3964" s="33">
        <f t="shared" si="619"/>
        <v>41242</v>
      </c>
      <c r="BG3964" s="34">
        <f t="shared" si="614"/>
        <v>82.88000000000001</v>
      </c>
      <c r="BH3964" s="32">
        <f t="shared" si="615"/>
        <v>1</v>
      </c>
      <c r="BI3964" s="32">
        <f t="shared" si="616"/>
        <v>0</v>
      </c>
      <c r="BJ3964" s="69">
        <f t="shared" si="617"/>
        <v>0</v>
      </c>
      <c r="BK3964" s="158" t="str">
        <f t="shared" si="618"/>
        <v/>
      </c>
    </row>
    <row r="3965" spans="1:63" ht="12" customHeight="1" x14ac:dyDescent="0.2">
      <c r="A3965" s="8"/>
      <c r="B3965" s="7"/>
      <c r="C3965" s="7"/>
      <c r="D3965" s="7"/>
      <c r="E3965" s="7"/>
      <c r="F3965" s="7"/>
      <c r="G3965" s="7"/>
      <c r="H3965" s="7"/>
      <c r="I3965" s="10"/>
      <c r="J3965" s="25"/>
      <c r="K3965" s="250"/>
      <c r="L3965" s="31"/>
      <c r="M3965" s="9"/>
      <c r="N3965" s="11" t="s">
        <v>25</v>
      </c>
      <c r="O3965" s="39"/>
      <c r="P3965" s="47"/>
      <c r="Q3965" s="13"/>
      <c r="R3965" s="248">
        <f t="shared" si="610"/>
        <v>0</v>
      </c>
      <c r="S3965" s="248">
        <f t="shared" si="611"/>
        <v>0</v>
      </c>
      <c r="T3965" s="248">
        <f t="shared" si="612"/>
        <v>0</v>
      </c>
      <c r="U3965" s="248">
        <f t="shared" si="613"/>
        <v>0</v>
      </c>
      <c r="V3965" s="13"/>
      <c r="W3965" s="7"/>
      <c r="AT3965" s="130"/>
      <c r="BF3965" s="33">
        <f t="shared" si="619"/>
        <v>41242</v>
      </c>
      <c r="BG3965" s="34">
        <f t="shared" si="614"/>
        <v>82.88000000000001</v>
      </c>
      <c r="BH3965" s="32">
        <f t="shared" si="615"/>
        <v>1</v>
      </c>
      <c r="BI3965" s="32">
        <f t="shared" si="616"/>
        <v>0</v>
      </c>
      <c r="BJ3965" s="69">
        <f t="shared" si="617"/>
        <v>0</v>
      </c>
      <c r="BK3965" s="158" t="str">
        <f t="shared" si="618"/>
        <v/>
      </c>
    </row>
    <row r="3966" spans="1:63" ht="12" customHeight="1" x14ac:dyDescent="0.2">
      <c r="A3966" s="8"/>
      <c r="B3966" s="7"/>
      <c r="C3966" s="7"/>
      <c r="D3966" s="7"/>
      <c r="E3966" s="7"/>
      <c r="F3966" s="7"/>
      <c r="G3966" s="7"/>
      <c r="H3966" s="7"/>
      <c r="I3966" s="10"/>
      <c r="J3966" s="25"/>
      <c r="K3966" s="250"/>
      <c r="L3966" s="31"/>
      <c r="M3966" s="9"/>
      <c r="N3966" s="11" t="s">
        <v>25</v>
      </c>
      <c r="O3966" s="39"/>
      <c r="P3966" s="47"/>
      <c r="Q3966" s="13"/>
      <c r="R3966" s="248">
        <f t="shared" si="610"/>
        <v>0</v>
      </c>
      <c r="S3966" s="248">
        <f t="shared" si="611"/>
        <v>0</v>
      </c>
      <c r="T3966" s="248">
        <f t="shared" si="612"/>
        <v>0</v>
      </c>
      <c r="U3966" s="248">
        <f t="shared" si="613"/>
        <v>0</v>
      </c>
      <c r="V3966" s="13"/>
      <c r="W3966" s="7"/>
      <c r="AT3966" s="130"/>
      <c r="BF3966" s="33">
        <f t="shared" si="619"/>
        <v>41242</v>
      </c>
      <c r="BG3966" s="34">
        <f t="shared" si="614"/>
        <v>82.88000000000001</v>
      </c>
      <c r="BH3966" s="32">
        <f t="shared" si="615"/>
        <v>1</v>
      </c>
      <c r="BI3966" s="32">
        <f t="shared" si="616"/>
        <v>0</v>
      </c>
      <c r="BJ3966" s="69">
        <f t="shared" si="617"/>
        <v>0</v>
      </c>
      <c r="BK3966" s="158" t="str">
        <f t="shared" si="618"/>
        <v/>
      </c>
    </row>
    <row r="3967" spans="1:63" ht="12" customHeight="1" x14ac:dyDescent="0.2">
      <c r="A3967" s="8"/>
      <c r="B3967" s="7"/>
      <c r="C3967" s="7"/>
      <c r="D3967" s="7"/>
      <c r="E3967" s="7"/>
      <c r="F3967" s="7"/>
      <c r="G3967" s="7"/>
      <c r="H3967" s="7"/>
      <c r="I3967" s="10"/>
      <c r="J3967" s="25"/>
      <c r="K3967" s="250"/>
      <c r="L3967" s="31"/>
      <c r="M3967" s="9"/>
      <c r="N3967" s="11" t="s">
        <v>25</v>
      </c>
      <c r="O3967" s="39"/>
      <c r="P3967" s="47"/>
      <c r="Q3967" s="13"/>
      <c r="R3967" s="248">
        <f t="shared" si="610"/>
        <v>0</v>
      </c>
      <c r="S3967" s="248">
        <f t="shared" si="611"/>
        <v>0</v>
      </c>
      <c r="T3967" s="248">
        <f t="shared" si="612"/>
        <v>0</v>
      </c>
      <c r="U3967" s="248">
        <f t="shared" si="613"/>
        <v>0</v>
      </c>
      <c r="V3967" s="13"/>
      <c r="W3967" s="7"/>
      <c r="AT3967" s="130"/>
      <c r="BF3967" s="33">
        <f t="shared" si="619"/>
        <v>41242</v>
      </c>
      <c r="BG3967" s="34">
        <f t="shared" si="614"/>
        <v>82.88000000000001</v>
      </c>
      <c r="BH3967" s="32">
        <f t="shared" si="615"/>
        <v>1</v>
      </c>
      <c r="BI3967" s="32">
        <f t="shared" si="616"/>
        <v>0</v>
      </c>
      <c r="BJ3967" s="69">
        <f t="shared" si="617"/>
        <v>0</v>
      </c>
      <c r="BK3967" s="158" t="str">
        <f t="shared" si="618"/>
        <v/>
      </c>
    </row>
    <row r="3968" spans="1:63" ht="12" customHeight="1" x14ac:dyDescent="0.2">
      <c r="A3968" s="8"/>
      <c r="B3968" s="7"/>
      <c r="C3968" s="7"/>
      <c r="D3968" s="7"/>
      <c r="E3968" s="7"/>
      <c r="F3968" s="7"/>
      <c r="G3968" s="7"/>
      <c r="H3968" s="7"/>
      <c r="I3968" s="10"/>
      <c r="J3968" s="25"/>
      <c r="K3968" s="250"/>
      <c r="L3968" s="31"/>
      <c r="M3968" s="9"/>
      <c r="N3968" s="11" t="s">
        <v>25</v>
      </c>
      <c r="O3968" s="39"/>
      <c r="P3968" s="47"/>
      <c r="Q3968" s="13"/>
      <c r="R3968" s="248">
        <f t="shared" si="610"/>
        <v>0</v>
      </c>
      <c r="S3968" s="248">
        <f t="shared" si="611"/>
        <v>0</v>
      </c>
      <c r="T3968" s="248">
        <f t="shared" si="612"/>
        <v>0</v>
      </c>
      <c r="U3968" s="248">
        <f t="shared" si="613"/>
        <v>0</v>
      </c>
      <c r="V3968" s="13"/>
      <c r="W3968" s="7"/>
      <c r="AT3968" s="130"/>
      <c r="BF3968" s="33">
        <f t="shared" si="619"/>
        <v>41242</v>
      </c>
      <c r="BG3968" s="34">
        <f t="shared" si="614"/>
        <v>82.88000000000001</v>
      </c>
      <c r="BH3968" s="32">
        <f t="shared" si="615"/>
        <v>1</v>
      </c>
      <c r="BI3968" s="32">
        <f t="shared" si="616"/>
        <v>0</v>
      </c>
      <c r="BJ3968" s="69">
        <f t="shared" si="617"/>
        <v>0</v>
      </c>
      <c r="BK3968" s="158" t="str">
        <f t="shared" si="618"/>
        <v/>
      </c>
    </row>
    <row r="3969" spans="1:63" ht="12" customHeight="1" x14ac:dyDescent="0.2">
      <c r="A3969" s="8"/>
      <c r="B3969" s="7"/>
      <c r="C3969" s="7"/>
      <c r="D3969" s="7"/>
      <c r="E3969" s="7"/>
      <c r="F3969" s="7"/>
      <c r="G3969" s="7"/>
      <c r="H3969" s="7"/>
      <c r="I3969" s="10"/>
      <c r="J3969" s="25"/>
      <c r="K3969" s="250"/>
      <c r="L3969" s="31"/>
      <c r="M3969" s="9"/>
      <c r="N3969" s="11" t="s">
        <v>25</v>
      </c>
      <c r="O3969" s="39"/>
      <c r="P3969" s="47"/>
      <c r="Q3969" s="13"/>
      <c r="R3969" s="248">
        <f t="shared" si="610"/>
        <v>0</v>
      </c>
      <c r="S3969" s="248">
        <f t="shared" si="611"/>
        <v>0</v>
      </c>
      <c r="T3969" s="248">
        <f t="shared" si="612"/>
        <v>0</v>
      </c>
      <c r="U3969" s="248">
        <f t="shared" si="613"/>
        <v>0</v>
      </c>
      <c r="V3969" s="13"/>
      <c r="W3969" s="7"/>
      <c r="AT3969" s="130"/>
      <c r="BF3969" s="33">
        <f t="shared" si="619"/>
        <v>41242</v>
      </c>
      <c r="BG3969" s="34">
        <f t="shared" si="614"/>
        <v>82.88000000000001</v>
      </c>
      <c r="BH3969" s="32">
        <f t="shared" si="615"/>
        <v>1</v>
      </c>
      <c r="BI3969" s="32">
        <f t="shared" si="616"/>
        <v>0</v>
      </c>
      <c r="BJ3969" s="69">
        <f t="shared" si="617"/>
        <v>0</v>
      </c>
      <c r="BK3969" s="158" t="str">
        <f t="shared" si="618"/>
        <v/>
      </c>
    </row>
    <row r="3970" spans="1:63" ht="12" customHeight="1" x14ac:dyDescent="0.2">
      <c r="A3970" s="8"/>
      <c r="B3970" s="7"/>
      <c r="C3970" s="7"/>
      <c r="D3970" s="7"/>
      <c r="E3970" s="7"/>
      <c r="F3970" s="7"/>
      <c r="G3970" s="7"/>
      <c r="H3970" s="7"/>
      <c r="I3970" s="10"/>
      <c r="J3970" s="25"/>
      <c r="K3970" s="250"/>
      <c r="L3970" s="31"/>
      <c r="M3970" s="9"/>
      <c r="N3970" s="11" t="s">
        <v>25</v>
      </c>
      <c r="O3970" s="39"/>
      <c r="P3970" s="47"/>
      <c r="Q3970" s="13"/>
      <c r="R3970" s="248">
        <f t="shared" si="610"/>
        <v>0</v>
      </c>
      <c r="S3970" s="248">
        <f t="shared" si="611"/>
        <v>0</v>
      </c>
      <c r="T3970" s="248">
        <f t="shared" si="612"/>
        <v>0</v>
      </c>
      <c r="U3970" s="248">
        <f t="shared" si="613"/>
        <v>0</v>
      </c>
      <c r="V3970" s="13"/>
      <c r="W3970" s="7"/>
      <c r="AT3970" s="130"/>
      <c r="BF3970" s="33">
        <f t="shared" si="619"/>
        <v>41242</v>
      </c>
      <c r="BG3970" s="34">
        <f t="shared" si="614"/>
        <v>82.88000000000001</v>
      </c>
      <c r="BH3970" s="32">
        <f t="shared" si="615"/>
        <v>1</v>
      </c>
      <c r="BI3970" s="32">
        <f t="shared" si="616"/>
        <v>0</v>
      </c>
      <c r="BJ3970" s="69">
        <f t="shared" si="617"/>
        <v>0</v>
      </c>
      <c r="BK3970" s="158" t="str">
        <f t="shared" si="618"/>
        <v/>
      </c>
    </row>
    <row r="3971" spans="1:63" ht="12" customHeight="1" x14ac:dyDescent="0.2">
      <c r="A3971" s="8"/>
      <c r="B3971" s="7"/>
      <c r="C3971" s="7"/>
      <c r="D3971" s="7"/>
      <c r="E3971" s="7"/>
      <c r="F3971" s="7"/>
      <c r="G3971" s="7"/>
      <c r="H3971" s="7"/>
      <c r="I3971" s="10"/>
      <c r="J3971" s="25"/>
      <c r="K3971" s="250"/>
      <c r="L3971" s="31"/>
      <c r="M3971" s="9"/>
      <c r="N3971" s="11" t="s">
        <v>25</v>
      </c>
      <c r="O3971" s="39"/>
      <c r="P3971" s="47"/>
      <c r="Q3971" s="13"/>
      <c r="R3971" s="248">
        <f t="shared" si="610"/>
        <v>0</v>
      </c>
      <c r="S3971" s="248">
        <f t="shared" si="611"/>
        <v>0</v>
      </c>
      <c r="T3971" s="248">
        <f t="shared" si="612"/>
        <v>0</v>
      </c>
      <c r="U3971" s="248">
        <f t="shared" si="613"/>
        <v>0</v>
      </c>
      <c r="V3971" s="13"/>
      <c r="W3971" s="7"/>
      <c r="AT3971" s="130"/>
      <c r="BF3971" s="33">
        <f t="shared" si="619"/>
        <v>41242</v>
      </c>
      <c r="BG3971" s="34">
        <f t="shared" si="614"/>
        <v>82.88000000000001</v>
      </c>
      <c r="BH3971" s="32">
        <f t="shared" si="615"/>
        <v>1</v>
      </c>
      <c r="BI3971" s="32">
        <f t="shared" si="616"/>
        <v>0</v>
      </c>
      <c r="BJ3971" s="69">
        <f t="shared" si="617"/>
        <v>0</v>
      </c>
      <c r="BK3971" s="158" t="str">
        <f t="shared" si="618"/>
        <v/>
      </c>
    </row>
    <row r="3972" spans="1:63" ht="12" customHeight="1" x14ac:dyDescent="0.2">
      <c r="A3972" s="8"/>
      <c r="B3972" s="7"/>
      <c r="C3972" s="7"/>
      <c r="D3972" s="7"/>
      <c r="E3972" s="7"/>
      <c r="F3972" s="7"/>
      <c r="G3972" s="7"/>
      <c r="H3972" s="7"/>
      <c r="I3972" s="10"/>
      <c r="J3972" s="25"/>
      <c r="K3972" s="250"/>
      <c r="L3972" s="31"/>
      <c r="M3972" s="9"/>
      <c r="N3972" s="11" t="s">
        <v>25</v>
      </c>
      <c r="O3972" s="39"/>
      <c r="P3972" s="47"/>
      <c r="Q3972" s="13"/>
      <c r="R3972" s="248">
        <f t="shared" si="610"/>
        <v>0</v>
      </c>
      <c r="S3972" s="248">
        <f t="shared" si="611"/>
        <v>0</v>
      </c>
      <c r="T3972" s="248">
        <f t="shared" si="612"/>
        <v>0</v>
      </c>
      <c r="U3972" s="248">
        <f t="shared" si="613"/>
        <v>0</v>
      </c>
      <c r="V3972" s="13"/>
      <c r="W3972" s="7"/>
      <c r="AT3972" s="130"/>
      <c r="BF3972" s="33">
        <f t="shared" si="619"/>
        <v>41242</v>
      </c>
      <c r="BG3972" s="34">
        <f t="shared" si="614"/>
        <v>82.88000000000001</v>
      </c>
      <c r="BH3972" s="32">
        <f t="shared" si="615"/>
        <v>1</v>
      </c>
      <c r="BI3972" s="32">
        <f t="shared" si="616"/>
        <v>0</v>
      </c>
      <c r="BJ3972" s="69">
        <f t="shared" si="617"/>
        <v>0</v>
      </c>
      <c r="BK3972" s="158" t="str">
        <f t="shared" si="618"/>
        <v/>
      </c>
    </row>
    <row r="3973" spans="1:63" ht="12" customHeight="1" x14ac:dyDescent="0.2">
      <c r="A3973" s="8"/>
      <c r="B3973" s="7"/>
      <c r="C3973" s="7"/>
      <c r="D3973" s="7"/>
      <c r="E3973" s="7"/>
      <c r="F3973" s="7"/>
      <c r="G3973" s="7"/>
      <c r="H3973" s="7"/>
      <c r="I3973" s="10"/>
      <c r="J3973" s="25"/>
      <c r="K3973" s="250"/>
      <c r="L3973" s="31"/>
      <c r="M3973" s="9"/>
      <c r="N3973" s="11" t="s">
        <v>25</v>
      </c>
      <c r="O3973" s="39"/>
      <c r="P3973" s="47"/>
      <c r="Q3973" s="13"/>
      <c r="R3973" s="248">
        <f t="shared" si="610"/>
        <v>0</v>
      </c>
      <c r="S3973" s="248">
        <f t="shared" si="611"/>
        <v>0</v>
      </c>
      <c r="T3973" s="248">
        <f t="shared" si="612"/>
        <v>0</v>
      </c>
      <c r="U3973" s="248">
        <f t="shared" si="613"/>
        <v>0</v>
      </c>
      <c r="V3973" s="13"/>
      <c r="W3973" s="7"/>
      <c r="AT3973" s="130"/>
      <c r="BF3973" s="33">
        <f t="shared" si="619"/>
        <v>41242</v>
      </c>
      <c r="BG3973" s="34">
        <f t="shared" si="614"/>
        <v>82.88000000000001</v>
      </c>
      <c r="BH3973" s="32">
        <f t="shared" si="615"/>
        <v>1</v>
      </c>
      <c r="BI3973" s="32">
        <f t="shared" si="616"/>
        <v>0</v>
      </c>
      <c r="BJ3973" s="69">
        <f t="shared" si="617"/>
        <v>0</v>
      </c>
      <c r="BK3973" s="158" t="str">
        <f t="shared" si="618"/>
        <v/>
      </c>
    </row>
    <row r="3974" spans="1:63" ht="12" customHeight="1" x14ac:dyDescent="0.2">
      <c r="A3974" s="8"/>
      <c r="B3974" s="7"/>
      <c r="C3974" s="7"/>
      <c r="D3974" s="7"/>
      <c r="E3974" s="7"/>
      <c r="F3974" s="7"/>
      <c r="G3974" s="7"/>
      <c r="H3974" s="7"/>
      <c r="I3974" s="10"/>
      <c r="J3974" s="25"/>
      <c r="K3974" s="250"/>
      <c r="L3974" s="31"/>
      <c r="M3974" s="9"/>
      <c r="N3974" s="11" t="s">
        <v>25</v>
      </c>
      <c r="O3974" s="39"/>
      <c r="P3974" s="47"/>
      <c r="Q3974" s="13"/>
      <c r="R3974" s="248">
        <f t="shared" si="610"/>
        <v>0</v>
      </c>
      <c r="S3974" s="248">
        <f t="shared" si="611"/>
        <v>0</v>
      </c>
      <c r="T3974" s="248">
        <f t="shared" si="612"/>
        <v>0</v>
      </c>
      <c r="U3974" s="248">
        <f t="shared" si="613"/>
        <v>0</v>
      </c>
      <c r="V3974" s="13"/>
      <c r="W3974" s="7"/>
      <c r="AT3974" s="130"/>
      <c r="BF3974" s="33">
        <f t="shared" si="619"/>
        <v>41242</v>
      </c>
      <c r="BG3974" s="34">
        <f t="shared" si="614"/>
        <v>82.88000000000001</v>
      </c>
      <c r="BH3974" s="32">
        <f t="shared" si="615"/>
        <v>1</v>
      </c>
      <c r="BI3974" s="32">
        <f t="shared" si="616"/>
        <v>0</v>
      </c>
      <c r="BJ3974" s="69">
        <f t="shared" si="617"/>
        <v>0</v>
      </c>
      <c r="BK3974" s="158" t="str">
        <f t="shared" si="618"/>
        <v/>
      </c>
    </row>
    <row r="3975" spans="1:63" ht="12" customHeight="1" x14ac:dyDescent="0.2">
      <c r="A3975" s="8"/>
      <c r="B3975" s="7"/>
      <c r="C3975" s="7"/>
      <c r="D3975" s="7"/>
      <c r="E3975" s="7"/>
      <c r="F3975" s="7"/>
      <c r="G3975" s="7"/>
      <c r="H3975" s="7"/>
      <c r="I3975" s="10"/>
      <c r="J3975" s="25"/>
      <c r="K3975" s="250"/>
      <c r="L3975" s="31"/>
      <c r="M3975" s="9"/>
      <c r="N3975" s="11" t="s">
        <v>25</v>
      </c>
      <c r="O3975" s="39"/>
      <c r="P3975" s="47"/>
      <c r="Q3975" s="13"/>
      <c r="R3975" s="248">
        <f t="shared" si="610"/>
        <v>0</v>
      </c>
      <c r="S3975" s="248">
        <f t="shared" si="611"/>
        <v>0</v>
      </c>
      <c r="T3975" s="248">
        <f t="shared" si="612"/>
        <v>0</v>
      </c>
      <c r="U3975" s="248">
        <f t="shared" si="613"/>
        <v>0</v>
      </c>
      <c r="V3975" s="13"/>
      <c r="W3975" s="7"/>
      <c r="AT3975" s="130"/>
      <c r="BF3975" s="33">
        <f t="shared" si="619"/>
        <v>41242</v>
      </c>
      <c r="BG3975" s="34">
        <f t="shared" si="614"/>
        <v>82.88000000000001</v>
      </c>
      <c r="BH3975" s="32">
        <f t="shared" si="615"/>
        <v>1</v>
      </c>
      <c r="BI3975" s="32">
        <f t="shared" si="616"/>
        <v>0</v>
      </c>
      <c r="BJ3975" s="69">
        <f t="shared" si="617"/>
        <v>0</v>
      </c>
      <c r="BK3975" s="158" t="str">
        <f t="shared" si="618"/>
        <v/>
      </c>
    </row>
    <row r="3976" spans="1:63" ht="12" customHeight="1" x14ac:dyDescent="0.2">
      <c r="A3976" s="8"/>
      <c r="B3976" s="7"/>
      <c r="C3976" s="7"/>
      <c r="D3976" s="7"/>
      <c r="E3976" s="7"/>
      <c r="F3976" s="7"/>
      <c r="G3976" s="7"/>
      <c r="H3976" s="7"/>
      <c r="I3976" s="10"/>
      <c r="J3976" s="25"/>
      <c r="K3976" s="250"/>
      <c r="L3976" s="31"/>
      <c r="M3976" s="9"/>
      <c r="N3976" s="11" t="s">
        <v>25</v>
      </c>
      <c r="O3976" s="39"/>
      <c r="P3976" s="47"/>
      <c r="Q3976" s="13"/>
      <c r="R3976" s="248">
        <f t="shared" si="610"/>
        <v>0</v>
      </c>
      <c r="S3976" s="248">
        <f t="shared" si="611"/>
        <v>0</v>
      </c>
      <c r="T3976" s="248">
        <f t="shared" si="612"/>
        <v>0</v>
      </c>
      <c r="U3976" s="248">
        <f t="shared" si="613"/>
        <v>0</v>
      </c>
      <c r="V3976" s="13"/>
      <c r="W3976" s="7"/>
      <c r="AT3976" s="130"/>
      <c r="BF3976" s="33">
        <f t="shared" si="619"/>
        <v>41242</v>
      </c>
      <c r="BG3976" s="34">
        <f t="shared" si="614"/>
        <v>82.88000000000001</v>
      </c>
      <c r="BH3976" s="32">
        <f t="shared" si="615"/>
        <v>1</v>
      </c>
      <c r="BI3976" s="32">
        <f t="shared" si="616"/>
        <v>0</v>
      </c>
      <c r="BJ3976" s="69">
        <f t="shared" si="617"/>
        <v>0</v>
      </c>
      <c r="BK3976" s="158" t="str">
        <f t="shared" si="618"/>
        <v/>
      </c>
    </row>
    <row r="3977" spans="1:63" ht="12" customHeight="1" x14ac:dyDescent="0.2">
      <c r="A3977" s="8"/>
      <c r="B3977" s="7"/>
      <c r="C3977" s="7"/>
      <c r="D3977" s="7"/>
      <c r="E3977" s="7"/>
      <c r="F3977" s="7"/>
      <c r="G3977" s="7"/>
      <c r="H3977" s="7"/>
      <c r="I3977" s="10"/>
      <c r="J3977" s="25"/>
      <c r="K3977" s="250"/>
      <c r="L3977" s="31"/>
      <c r="M3977" s="9"/>
      <c r="N3977" s="11" t="s">
        <v>25</v>
      </c>
      <c r="O3977" s="39"/>
      <c r="P3977" s="47"/>
      <c r="Q3977" s="13"/>
      <c r="R3977" s="248">
        <f t="shared" si="610"/>
        <v>0</v>
      </c>
      <c r="S3977" s="248">
        <f t="shared" si="611"/>
        <v>0</v>
      </c>
      <c r="T3977" s="248">
        <f t="shared" si="612"/>
        <v>0</v>
      </c>
      <c r="U3977" s="248">
        <f t="shared" si="613"/>
        <v>0</v>
      </c>
      <c r="V3977" s="13"/>
      <c r="W3977" s="7"/>
      <c r="AT3977" s="130"/>
      <c r="BF3977" s="33">
        <f t="shared" si="619"/>
        <v>41242</v>
      </c>
      <c r="BG3977" s="34">
        <f t="shared" si="614"/>
        <v>82.88000000000001</v>
      </c>
      <c r="BH3977" s="32">
        <f t="shared" si="615"/>
        <v>1</v>
      </c>
      <c r="BI3977" s="32">
        <f t="shared" si="616"/>
        <v>0</v>
      </c>
      <c r="BJ3977" s="69">
        <f t="shared" si="617"/>
        <v>0</v>
      </c>
      <c r="BK3977" s="158" t="str">
        <f t="shared" si="618"/>
        <v/>
      </c>
    </row>
    <row r="3978" spans="1:63" ht="12" customHeight="1" x14ac:dyDescent="0.2">
      <c r="A3978" s="8"/>
      <c r="B3978" s="7"/>
      <c r="C3978" s="7"/>
      <c r="D3978" s="7"/>
      <c r="E3978" s="7"/>
      <c r="F3978" s="7"/>
      <c r="G3978" s="7"/>
      <c r="H3978" s="7"/>
      <c r="I3978" s="10"/>
      <c r="J3978" s="25"/>
      <c r="K3978" s="250"/>
      <c r="L3978" s="31"/>
      <c r="M3978" s="9"/>
      <c r="N3978" s="11" t="s">
        <v>25</v>
      </c>
      <c r="O3978" s="39"/>
      <c r="P3978" s="47"/>
      <c r="Q3978" s="13"/>
      <c r="R3978" s="248">
        <f t="shared" si="610"/>
        <v>0</v>
      </c>
      <c r="S3978" s="248">
        <f t="shared" si="611"/>
        <v>0</v>
      </c>
      <c r="T3978" s="248">
        <f t="shared" si="612"/>
        <v>0</v>
      </c>
      <c r="U3978" s="248">
        <f t="shared" si="613"/>
        <v>0</v>
      </c>
      <c r="V3978" s="13"/>
      <c r="W3978" s="7"/>
      <c r="AT3978" s="130"/>
      <c r="BF3978" s="33">
        <f t="shared" si="619"/>
        <v>41242</v>
      </c>
      <c r="BG3978" s="34">
        <f t="shared" si="614"/>
        <v>82.88000000000001</v>
      </c>
      <c r="BH3978" s="32">
        <f t="shared" si="615"/>
        <v>1</v>
      </c>
      <c r="BI3978" s="32">
        <f t="shared" si="616"/>
        <v>0</v>
      </c>
      <c r="BJ3978" s="69">
        <f t="shared" si="617"/>
        <v>0</v>
      </c>
      <c r="BK3978" s="158" t="str">
        <f t="shared" si="618"/>
        <v/>
      </c>
    </row>
    <row r="3979" spans="1:63" ht="12" customHeight="1" x14ac:dyDescent="0.2">
      <c r="A3979" s="8"/>
      <c r="B3979" s="7"/>
      <c r="C3979" s="7"/>
      <c r="D3979" s="7"/>
      <c r="E3979" s="7"/>
      <c r="F3979" s="7"/>
      <c r="G3979" s="7"/>
      <c r="H3979" s="7"/>
      <c r="I3979" s="10"/>
      <c r="J3979" s="25"/>
      <c r="K3979" s="250"/>
      <c r="L3979" s="31"/>
      <c r="M3979" s="9"/>
      <c r="N3979" s="11" t="s">
        <v>25</v>
      </c>
      <c r="O3979" s="39"/>
      <c r="P3979" s="47"/>
      <c r="Q3979" s="13"/>
      <c r="R3979" s="248">
        <f t="shared" ref="R3979:R4042" si="620">IF(N3979&lt;&gt;"M",ROUND(IF(M3979&lt;&gt;"Y",IF(P3979&lt;&gt;"Y",K3979,K3979*(BH3979-1)),0),ROUNDING),"")</f>
        <v>0</v>
      </c>
      <c r="S3979" s="248">
        <f t="shared" ref="S3979:S4042" si="621">IF(N3979&lt;&gt;"M",ROUND(IF(O3979&gt;0,IF(M3979="Y",BI3979*(1-O3979),IF(BI3979&gt;R3979,R3979 + (BI3979 - R3979)*(1-O3979),BI3979)),BI3979),ROUNDING),"")</f>
        <v>0</v>
      </c>
      <c r="T3979" s="248">
        <f t="shared" ref="T3979:T4042" si="622">IF(N3979&lt;&gt;"M",ROUND(IF(O3979&gt;0,IF(M3979="Y",BJ3979*(1-O3979),IF(BJ3979&gt;R3979,R3979 + (BJ3979 - R3979)*(1-O3979),BJ3979)),BJ3979),ROUNDING),"")</f>
        <v>0</v>
      </c>
      <c r="U3979" s="248">
        <f t="shared" ref="U3979:U4042" si="623">IF(N3979&lt;&gt;"M",ROUND(IF(OR(N3979="P",N3979=""),0,IF(OR(M3979="N",M3979=""),T3979-R3979,T3979)),ROUNDING),"")</f>
        <v>0</v>
      </c>
      <c r="V3979" s="13"/>
      <c r="W3979" s="7"/>
      <c r="AT3979" s="130"/>
      <c r="BF3979" s="33">
        <f t="shared" si="619"/>
        <v>41242</v>
      </c>
      <c r="BG3979" s="34">
        <f t="shared" ref="BG3979:BG4042" si="624">IF(N3979&lt;&gt;"M",BG3978+U3979,BG3978)</f>
        <v>82.88000000000001</v>
      </c>
      <c r="BH3979" s="32">
        <f t="shared" ref="BH3979:BH4042" si="625">IF(L3979&lt;&gt;"",IF(ODDS_TYPE=1,L3979,IF(ODDS_TYPE=2,IF(L3979&gt;0,1+L3979/100,IF(L3979&lt;0,1-100/L3979,1)),IF(ODDS_TYPE=3,1+L3979,IF(ODDS_TYPE=4,1+L3979,IF(ODDS_TYPE=5,IF(L3979&gt;0,1+L3979,1-1/L3979),IF(ODDS_TYPE=6,IF(L3979&gt;=0,L3979+1,1-1/L3979),1)))))),1)</f>
        <v>1</v>
      </c>
      <c r="BI3979" s="32">
        <f t="shared" ref="BI3979:BI4042" si="626">IF(P3979&lt;&gt;"Y",IF(M3979&lt;&gt;"Y",K3979*BH3979,K3979*BH3979 - K3979),IF(M3979&lt;&gt;"Y",K3979*BH3979,K3979))</f>
        <v>0</v>
      </c>
      <c r="BJ3979" s="69">
        <f t="shared" ref="BJ3979:BJ4042" si="627">IF(P3979&lt;&gt;"Y",
IF(M3979&lt;&gt;"Y",
IF(N3979="Y",K3979*BH3979,IF(N3979="P",0,IF(OR(N3979="R",N3979="PU"),K3979,IF(N3979="H",K3979*BH3979*0.5,IF(N3979="HW",K3979*0.5*(1 + BH3979),IF(N3979="HL",K3979*0.5,0)))))),
IF(N3979="Y",K3979*BH3979 - K3979,IF(N3979="P",0,IF(OR(N3979="R",N3979="PU"),0,IF(N3979="H",IF(BH3979&gt;2,0.5*K3979*BH3979 - K3979,0),IF(N3979="HW",K3979*0.5*(1 + BH3979) - K3979,IF(N3979="HL",0,0))))))),
IF(M3979&lt;&gt;"Y",
IF(N3979="Y",K3979*BH3979,IF(N3979="P",0,IF(OR(N3979="R",N3979="PU"),K3979*(BH3979-1),IF(N3979="H",K3979*BH3979*0.5,IF(N3979="HW",K3979*(BH3979-1)*0.5,IF(N3979="HL",K3979*BH3979 - K3979*0.5,0)))))),
IF(N3979="Y",K3979,IF(N3979="P",0,IF(OR(N3979="R",N3979="PU"),0,IF(N3979="H",IF(BH3979&lt;2,K3979*BH3979*0.5 - K3979*(BH3979-1),0),IF(N3979="HW",0,IF(N3979="HL",K3979*0.5,0)))))))
)</f>
        <v>0</v>
      </c>
      <c r="BK3979" s="158" t="str">
        <f t="shared" ref="BK3979:BK4042" si="628">IF(FILT_M=1,IF(LEN(C3979)&gt;0,C3979,""),IF(FILT_M=2,IF(LEN(E3979)&gt;0,E3979,""),IF(FILT_M=3,IF(LEN(F3979)&gt;0,F3979,""),IF(FILT_M=4,IF(LEN(G3979)&gt;0,G3979,""),""))))</f>
        <v/>
      </c>
    </row>
    <row r="3980" spans="1:63" ht="12" customHeight="1" x14ac:dyDescent="0.2">
      <c r="A3980" s="8"/>
      <c r="B3980" s="7"/>
      <c r="C3980" s="7"/>
      <c r="D3980" s="7"/>
      <c r="E3980" s="7"/>
      <c r="F3980" s="7"/>
      <c r="G3980" s="7"/>
      <c r="H3980" s="7"/>
      <c r="I3980" s="10"/>
      <c r="J3980" s="25"/>
      <c r="K3980" s="250"/>
      <c r="L3980" s="31"/>
      <c r="M3980" s="9"/>
      <c r="N3980" s="11" t="s">
        <v>25</v>
      </c>
      <c r="O3980" s="39"/>
      <c r="P3980" s="47"/>
      <c r="Q3980" s="13"/>
      <c r="R3980" s="248">
        <f t="shared" si="620"/>
        <v>0</v>
      </c>
      <c r="S3980" s="248">
        <f t="shared" si="621"/>
        <v>0</v>
      </c>
      <c r="T3980" s="248">
        <f t="shared" si="622"/>
        <v>0</v>
      </c>
      <c r="U3980" s="248">
        <f t="shared" si="623"/>
        <v>0</v>
      </c>
      <c r="V3980" s="13"/>
      <c r="W3980" s="7"/>
      <c r="AT3980" s="130"/>
      <c r="BF3980" s="33">
        <f t="shared" ref="BF3980:BF4043" si="629">IF(A3980&gt;2,A3980,BF3979)</f>
        <v>41242</v>
      </c>
      <c r="BG3980" s="34">
        <f t="shared" si="624"/>
        <v>82.88000000000001</v>
      </c>
      <c r="BH3980" s="32">
        <f t="shared" si="625"/>
        <v>1</v>
      </c>
      <c r="BI3980" s="32">
        <f t="shared" si="626"/>
        <v>0</v>
      </c>
      <c r="BJ3980" s="69">
        <f t="shared" si="627"/>
        <v>0</v>
      </c>
      <c r="BK3980" s="158" t="str">
        <f t="shared" si="628"/>
        <v/>
      </c>
    </row>
    <row r="3981" spans="1:63" ht="12" customHeight="1" x14ac:dyDescent="0.2">
      <c r="A3981" s="8"/>
      <c r="B3981" s="7"/>
      <c r="C3981" s="7"/>
      <c r="D3981" s="7"/>
      <c r="E3981" s="7"/>
      <c r="F3981" s="7"/>
      <c r="G3981" s="7"/>
      <c r="H3981" s="7"/>
      <c r="I3981" s="10"/>
      <c r="J3981" s="25"/>
      <c r="K3981" s="250"/>
      <c r="L3981" s="31"/>
      <c r="M3981" s="9"/>
      <c r="N3981" s="11" t="s">
        <v>25</v>
      </c>
      <c r="O3981" s="39"/>
      <c r="P3981" s="47"/>
      <c r="Q3981" s="13"/>
      <c r="R3981" s="248">
        <f t="shared" si="620"/>
        <v>0</v>
      </c>
      <c r="S3981" s="248">
        <f t="shared" si="621"/>
        <v>0</v>
      </c>
      <c r="T3981" s="248">
        <f t="shared" si="622"/>
        <v>0</v>
      </c>
      <c r="U3981" s="248">
        <f t="shared" si="623"/>
        <v>0</v>
      </c>
      <c r="V3981" s="13"/>
      <c r="W3981" s="7"/>
      <c r="AT3981" s="130"/>
      <c r="BF3981" s="33">
        <f t="shared" si="629"/>
        <v>41242</v>
      </c>
      <c r="BG3981" s="34">
        <f t="shared" si="624"/>
        <v>82.88000000000001</v>
      </c>
      <c r="BH3981" s="32">
        <f t="shared" si="625"/>
        <v>1</v>
      </c>
      <c r="BI3981" s="32">
        <f t="shared" si="626"/>
        <v>0</v>
      </c>
      <c r="BJ3981" s="69">
        <f t="shared" si="627"/>
        <v>0</v>
      </c>
      <c r="BK3981" s="158" t="str">
        <f t="shared" si="628"/>
        <v/>
      </c>
    </row>
    <row r="3982" spans="1:63" ht="12" customHeight="1" x14ac:dyDescent="0.2">
      <c r="A3982" s="8"/>
      <c r="B3982" s="7"/>
      <c r="C3982" s="7"/>
      <c r="D3982" s="7"/>
      <c r="E3982" s="7"/>
      <c r="F3982" s="7"/>
      <c r="G3982" s="7"/>
      <c r="H3982" s="7"/>
      <c r="I3982" s="10"/>
      <c r="J3982" s="25"/>
      <c r="K3982" s="250"/>
      <c r="L3982" s="31"/>
      <c r="M3982" s="9"/>
      <c r="N3982" s="11" t="s">
        <v>25</v>
      </c>
      <c r="O3982" s="39"/>
      <c r="P3982" s="47"/>
      <c r="Q3982" s="13"/>
      <c r="R3982" s="248">
        <f t="shared" si="620"/>
        <v>0</v>
      </c>
      <c r="S3982" s="248">
        <f t="shared" si="621"/>
        <v>0</v>
      </c>
      <c r="T3982" s="248">
        <f t="shared" si="622"/>
        <v>0</v>
      </c>
      <c r="U3982" s="248">
        <f t="shared" si="623"/>
        <v>0</v>
      </c>
      <c r="V3982" s="13"/>
      <c r="W3982" s="7"/>
      <c r="AT3982" s="130"/>
      <c r="BF3982" s="33">
        <f t="shared" si="629"/>
        <v>41242</v>
      </c>
      <c r="BG3982" s="34">
        <f t="shared" si="624"/>
        <v>82.88000000000001</v>
      </c>
      <c r="BH3982" s="32">
        <f t="shared" si="625"/>
        <v>1</v>
      </c>
      <c r="BI3982" s="32">
        <f t="shared" si="626"/>
        <v>0</v>
      </c>
      <c r="BJ3982" s="69">
        <f t="shared" si="627"/>
        <v>0</v>
      </c>
      <c r="BK3982" s="158" t="str">
        <f t="shared" si="628"/>
        <v/>
      </c>
    </row>
    <row r="3983" spans="1:63" ht="12" customHeight="1" x14ac:dyDescent="0.2">
      <c r="A3983" s="8"/>
      <c r="B3983" s="7"/>
      <c r="C3983" s="7"/>
      <c r="D3983" s="7"/>
      <c r="E3983" s="7"/>
      <c r="F3983" s="7"/>
      <c r="G3983" s="7"/>
      <c r="H3983" s="7"/>
      <c r="I3983" s="10"/>
      <c r="J3983" s="25"/>
      <c r="K3983" s="250"/>
      <c r="L3983" s="31"/>
      <c r="M3983" s="9"/>
      <c r="N3983" s="11" t="s">
        <v>25</v>
      </c>
      <c r="O3983" s="39"/>
      <c r="P3983" s="47"/>
      <c r="Q3983" s="13"/>
      <c r="R3983" s="248">
        <f t="shared" si="620"/>
        <v>0</v>
      </c>
      <c r="S3983" s="248">
        <f t="shared" si="621"/>
        <v>0</v>
      </c>
      <c r="T3983" s="248">
        <f t="shared" si="622"/>
        <v>0</v>
      </c>
      <c r="U3983" s="248">
        <f t="shared" si="623"/>
        <v>0</v>
      </c>
      <c r="V3983" s="13"/>
      <c r="W3983" s="7"/>
      <c r="AT3983" s="130"/>
      <c r="BF3983" s="33">
        <f t="shared" si="629"/>
        <v>41242</v>
      </c>
      <c r="BG3983" s="34">
        <f t="shared" si="624"/>
        <v>82.88000000000001</v>
      </c>
      <c r="BH3983" s="32">
        <f t="shared" si="625"/>
        <v>1</v>
      </c>
      <c r="BI3983" s="32">
        <f t="shared" si="626"/>
        <v>0</v>
      </c>
      <c r="BJ3983" s="69">
        <f t="shared" si="627"/>
        <v>0</v>
      </c>
      <c r="BK3983" s="158" t="str">
        <f t="shared" si="628"/>
        <v/>
      </c>
    </row>
    <row r="3984" spans="1:63" ht="12" customHeight="1" x14ac:dyDescent="0.2">
      <c r="A3984" s="8"/>
      <c r="B3984" s="7"/>
      <c r="C3984" s="7"/>
      <c r="D3984" s="7"/>
      <c r="E3984" s="7"/>
      <c r="F3984" s="7"/>
      <c r="G3984" s="7"/>
      <c r="H3984" s="7"/>
      <c r="I3984" s="10"/>
      <c r="J3984" s="25"/>
      <c r="K3984" s="250"/>
      <c r="L3984" s="31"/>
      <c r="M3984" s="9"/>
      <c r="N3984" s="11" t="s">
        <v>25</v>
      </c>
      <c r="O3984" s="39"/>
      <c r="P3984" s="47"/>
      <c r="Q3984" s="13"/>
      <c r="R3984" s="248">
        <f t="shared" si="620"/>
        <v>0</v>
      </c>
      <c r="S3984" s="248">
        <f t="shared" si="621"/>
        <v>0</v>
      </c>
      <c r="T3984" s="248">
        <f t="shared" si="622"/>
        <v>0</v>
      </c>
      <c r="U3984" s="248">
        <f t="shared" si="623"/>
        <v>0</v>
      </c>
      <c r="V3984" s="13"/>
      <c r="W3984" s="7"/>
      <c r="AT3984" s="130"/>
      <c r="BF3984" s="33">
        <f t="shared" si="629"/>
        <v>41242</v>
      </c>
      <c r="BG3984" s="34">
        <f t="shared" si="624"/>
        <v>82.88000000000001</v>
      </c>
      <c r="BH3984" s="32">
        <f t="shared" si="625"/>
        <v>1</v>
      </c>
      <c r="BI3984" s="32">
        <f t="shared" si="626"/>
        <v>0</v>
      </c>
      <c r="BJ3984" s="69">
        <f t="shared" si="627"/>
        <v>0</v>
      </c>
      <c r="BK3984" s="158" t="str">
        <f t="shared" si="628"/>
        <v/>
      </c>
    </row>
    <row r="3985" spans="1:63" ht="12" customHeight="1" x14ac:dyDescent="0.2">
      <c r="A3985" s="8"/>
      <c r="B3985" s="7"/>
      <c r="C3985" s="7"/>
      <c r="D3985" s="7"/>
      <c r="E3985" s="7"/>
      <c r="F3985" s="7"/>
      <c r="G3985" s="7"/>
      <c r="H3985" s="7"/>
      <c r="I3985" s="10"/>
      <c r="J3985" s="25"/>
      <c r="K3985" s="250"/>
      <c r="L3985" s="31"/>
      <c r="M3985" s="9"/>
      <c r="N3985" s="11" t="s">
        <v>25</v>
      </c>
      <c r="O3985" s="39"/>
      <c r="P3985" s="47"/>
      <c r="Q3985" s="13"/>
      <c r="R3985" s="248">
        <f t="shared" si="620"/>
        <v>0</v>
      </c>
      <c r="S3985" s="248">
        <f t="shared" si="621"/>
        <v>0</v>
      </c>
      <c r="T3985" s="248">
        <f t="shared" si="622"/>
        <v>0</v>
      </c>
      <c r="U3985" s="248">
        <f t="shared" si="623"/>
        <v>0</v>
      </c>
      <c r="V3985" s="13"/>
      <c r="W3985" s="7"/>
      <c r="AT3985" s="130"/>
      <c r="BF3985" s="33">
        <f t="shared" si="629"/>
        <v>41242</v>
      </c>
      <c r="BG3985" s="34">
        <f t="shared" si="624"/>
        <v>82.88000000000001</v>
      </c>
      <c r="BH3985" s="32">
        <f t="shared" si="625"/>
        <v>1</v>
      </c>
      <c r="BI3985" s="32">
        <f t="shared" si="626"/>
        <v>0</v>
      </c>
      <c r="BJ3985" s="69">
        <f t="shared" si="627"/>
        <v>0</v>
      </c>
      <c r="BK3985" s="158" t="str">
        <f t="shared" si="628"/>
        <v/>
      </c>
    </row>
    <row r="3986" spans="1:63" ht="12" customHeight="1" x14ac:dyDescent="0.2">
      <c r="A3986" s="8"/>
      <c r="B3986" s="7"/>
      <c r="C3986" s="7"/>
      <c r="D3986" s="7"/>
      <c r="E3986" s="7"/>
      <c r="F3986" s="7"/>
      <c r="G3986" s="7"/>
      <c r="H3986" s="7"/>
      <c r="I3986" s="10"/>
      <c r="J3986" s="25"/>
      <c r="K3986" s="250"/>
      <c r="L3986" s="31"/>
      <c r="M3986" s="9"/>
      <c r="N3986" s="11" t="s">
        <v>25</v>
      </c>
      <c r="O3986" s="39"/>
      <c r="P3986" s="47"/>
      <c r="Q3986" s="13"/>
      <c r="R3986" s="248">
        <f t="shared" si="620"/>
        <v>0</v>
      </c>
      <c r="S3986" s="248">
        <f t="shared" si="621"/>
        <v>0</v>
      </c>
      <c r="T3986" s="248">
        <f t="shared" si="622"/>
        <v>0</v>
      </c>
      <c r="U3986" s="248">
        <f t="shared" si="623"/>
        <v>0</v>
      </c>
      <c r="V3986" s="13"/>
      <c r="W3986" s="7"/>
      <c r="AT3986" s="130"/>
      <c r="BF3986" s="33">
        <f t="shared" si="629"/>
        <v>41242</v>
      </c>
      <c r="BG3986" s="34">
        <f t="shared" si="624"/>
        <v>82.88000000000001</v>
      </c>
      <c r="BH3986" s="32">
        <f t="shared" si="625"/>
        <v>1</v>
      </c>
      <c r="BI3986" s="32">
        <f t="shared" si="626"/>
        <v>0</v>
      </c>
      <c r="BJ3986" s="69">
        <f t="shared" si="627"/>
        <v>0</v>
      </c>
      <c r="BK3986" s="158" t="str">
        <f t="shared" si="628"/>
        <v/>
      </c>
    </row>
    <row r="3987" spans="1:63" ht="12" customHeight="1" x14ac:dyDescent="0.2">
      <c r="A3987" s="8"/>
      <c r="B3987" s="7"/>
      <c r="C3987" s="7"/>
      <c r="D3987" s="7"/>
      <c r="E3987" s="7"/>
      <c r="F3987" s="7"/>
      <c r="G3987" s="7"/>
      <c r="H3987" s="7"/>
      <c r="I3987" s="10"/>
      <c r="J3987" s="25"/>
      <c r="K3987" s="250"/>
      <c r="L3987" s="31"/>
      <c r="M3987" s="9"/>
      <c r="N3987" s="11" t="s">
        <v>25</v>
      </c>
      <c r="O3987" s="39"/>
      <c r="P3987" s="47"/>
      <c r="Q3987" s="13"/>
      <c r="R3987" s="248">
        <f t="shared" si="620"/>
        <v>0</v>
      </c>
      <c r="S3987" s="248">
        <f t="shared" si="621"/>
        <v>0</v>
      </c>
      <c r="T3987" s="248">
        <f t="shared" si="622"/>
        <v>0</v>
      </c>
      <c r="U3987" s="248">
        <f t="shared" si="623"/>
        <v>0</v>
      </c>
      <c r="V3987" s="13"/>
      <c r="W3987" s="7"/>
      <c r="AT3987" s="130"/>
      <c r="BF3987" s="33">
        <f t="shared" si="629"/>
        <v>41242</v>
      </c>
      <c r="BG3987" s="34">
        <f t="shared" si="624"/>
        <v>82.88000000000001</v>
      </c>
      <c r="BH3987" s="32">
        <f t="shared" si="625"/>
        <v>1</v>
      </c>
      <c r="BI3987" s="32">
        <f t="shared" si="626"/>
        <v>0</v>
      </c>
      <c r="BJ3987" s="69">
        <f t="shared" si="627"/>
        <v>0</v>
      </c>
      <c r="BK3987" s="158" t="str">
        <f t="shared" si="628"/>
        <v/>
      </c>
    </row>
    <row r="3988" spans="1:63" ht="12" customHeight="1" x14ac:dyDescent="0.2">
      <c r="A3988" s="8"/>
      <c r="B3988" s="7"/>
      <c r="C3988" s="7"/>
      <c r="D3988" s="7"/>
      <c r="E3988" s="7"/>
      <c r="F3988" s="7"/>
      <c r="G3988" s="7"/>
      <c r="H3988" s="7"/>
      <c r="I3988" s="10"/>
      <c r="J3988" s="25"/>
      <c r="K3988" s="250"/>
      <c r="L3988" s="31"/>
      <c r="M3988" s="9"/>
      <c r="N3988" s="11" t="s">
        <v>25</v>
      </c>
      <c r="O3988" s="39"/>
      <c r="P3988" s="47"/>
      <c r="Q3988" s="13"/>
      <c r="R3988" s="248">
        <f t="shared" si="620"/>
        <v>0</v>
      </c>
      <c r="S3988" s="248">
        <f t="shared" si="621"/>
        <v>0</v>
      </c>
      <c r="T3988" s="248">
        <f t="shared" si="622"/>
        <v>0</v>
      </c>
      <c r="U3988" s="248">
        <f t="shared" si="623"/>
        <v>0</v>
      </c>
      <c r="V3988" s="13"/>
      <c r="W3988" s="7"/>
      <c r="AT3988" s="130"/>
      <c r="BF3988" s="33">
        <f t="shared" si="629"/>
        <v>41242</v>
      </c>
      <c r="BG3988" s="34">
        <f t="shared" si="624"/>
        <v>82.88000000000001</v>
      </c>
      <c r="BH3988" s="32">
        <f t="shared" si="625"/>
        <v>1</v>
      </c>
      <c r="BI3988" s="32">
        <f t="shared" si="626"/>
        <v>0</v>
      </c>
      <c r="BJ3988" s="69">
        <f t="shared" si="627"/>
        <v>0</v>
      </c>
      <c r="BK3988" s="158" t="str">
        <f t="shared" si="628"/>
        <v/>
      </c>
    </row>
    <row r="3989" spans="1:63" ht="12" customHeight="1" x14ac:dyDescent="0.2">
      <c r="A3989" s="8"/>
      <c r="B3989" s="7"/>
      <c r="C3989" s="7"/>
      <c r="D3989" s="7"/>
      <c r="E3989" s="7"/>
      <c r="F3989" s="7"/>
      <c r="G3989" s="7"/>
      <c r="H3989" s="7"/>
      <c r="I3989" s="10"/>
      <c r="J3989" s="25"/>
      <c r="K3989" s="250"/>
      <c r="L3989" s="31"/>
      <c r="M3989" s="9"/>
      <c r="N3989" s="11" t="s">
        <v>25</v>
      </c>
      <c r="O3989" s="39"/>
      <c r="P3989" s="47"/>
      <c r="Q3989" s="13"/>
      <c r="R3989" s="248">
        <f t="shared" si="620"/>
        <v>0</v>
      </c>
      <c r="S3989" s="248">
        <f t="shared" si="621"/>
        <v>0</v>
      </c>
      <c r="T3989" s="248">
        <f t="shared" si="622"/>
        <v>0</v>
      </c>
      <c r="U3989" s="248">
        <f t="shared" si="623"/>
        <v>0</v>
      </c>
      <c r="V3989" s="13"/>
      <c r="W3989" s="7"/>
      <c r="AT3989" s="130"/>
      <c r="BF3989" s="33">
        <f t="shared" si="629"/>
        <v>41242</v>
      </c>
      <c r="BG3989" s="34">
        <f t="shared" si="624"/>
        <v>82.88000000000001</v>
      </c>
      <c r="BH3989" s="32">
        <f t="shared" si="625"/>
        <v>1</v>
      </c>
      <c r="BI3989" s="32">
        <f t="shared" si="626"/>
        <v>0</v>
      </c>
      <c r="BJ3989" s="69">
        <f t="shared" si="627"/>
        <v>0</v>
      </c>
      <c r="BK3989" s="158" t="str">
        <f t="shared" si="628"/>
        <v/>
      </c>
    </row>
    <row r="3990" spans="1:63" ht="12" customHeight="1" x14ac:dyDescent="0.2">
      <c r="A3990" s="8"/>
      <c r="B3990" s="7"/>
      <c r="C3990" s="7"/>
      <c r="D3990" s="7"/>
      <c r="E3990" s="7"/>
      <c r="F3990" s="7"/>
      <c r="G3990" s="7"/>
      <c r="H3990" s="7"/>
      <c r="I3990" s="10"/>
      <c r="J3990" s="25"/>
      <c r="K3990" s="250"/>
      <c r="L3990" s="31"/>
      <c r="M3990" s="9"/>
      <c r="N3990" s="11" t="s">
        <v>25</v>
      </c>
      <c r="O3990" s="39"/>
      <c r="P3990" s="47"/>
      <c r="Q3990" s="13"/>
      <c r="R3990" s="248">
        <f t="shared" si="620"/>
        <v>0</v>
      </c>
      <c r="S3990" s="248">
        <f t="shared" si="621"/>
        <v>0</v>
      </c>
      <c r="T3990" s="248">
        <f t="shared" si="622"/>
        <v>0</v>
      </c>
      <c r="U3990" s="248">
        <f t="shared" si="623"/>
        <v>0</v>
      </c>
      <c r="V3990" s="13"/>
      <c r="W3990" s="7"/>
      <c r="AT3990" s="130"/>
      <c r="BF3990" s="33">
        <f t="shared" si="629"/>
        <v>41242</v>
      </c>
      <c r="BG3990" s="34">
        <f t="shared" si="624"/>
        <v>82.88000000000001</v>
      </c>
      <c r="BH3990" s="32">
        <f t="shared" si="625"/>
        <v>1</v>
      </c>
      <c r="BI3990" s="32">
        <f t="shared" si="626"/>
        <v>0</v>
      </c>
      <c r="BJ3990" s="69">
        <f t="shared" si="627"/>
        <v>0</v>
      </c>
      <c r="BK3990" s="158" t="str">
        <f t="shared" si="628"/>
        <v/>
      </c>
    </row>
    <row r="3991" spans="1:63" ht="12" customHeight="1" x14ac:dyDescent="0.2">
      <c r="A3991" s="8"/>
      <c r="B3991" s="7"/>
      <c r="C3991" s="7"/>
      <c r="D3991" s="7"/>
      <c r="E3991" s="7"/>
      <c r="F3991" s="7"/>
      <c r="G3991" s="7"/>
      <c r="H3991" s="7"/>
      <c r="I3991" s="10"/>
      <c r="J3991" s="25"/>
      <c r="K3991" s="250"/>
      <c r="L3991" s="31"/>
      <c r="M3991" s="9"/>
      <c r="N3991" s="11" t="s">
        <v>25</v>
      </c>
      <c r="O3991" s="39"/>
      <c r="P3991" s="47"/>
      <c r="Q3991" s="13"/>
      <c r="R3991" s="248">
        <f t="shared" si="620"/>
        <v>0</v>
      </c>
      <c r="S3991" s="248">
        <f t="shared" si="621"/>
        <v>0</v>
      </c>
      <c r="T3991" s="248">
        <f t="shared" si="622"/>
        <v>0</v>
      </c>
      <c r="U3991" s="248">
        <f t="shared" si="623"/>
        <v>0</v>
      </c>
      <c r="V3991" s="13"/>
      <c r="W3991" s="7"/>
      <c r="AT3991" s="130"/>
      <c r="BF3991" s="33">
        <f t="shared" si="629"/>
        <v>41242</v>
      </c>
      <c r="BG3991" s="34">
        <f t="shared" si="624"/>
        <v>82.88000000000001</v>
      </c>
      <c r="BH3991" s="32">
        <f t="shared" si="625"/>
        <v>1</v>
      </c>
      <c r="BI3991" s="32">
        <f t="shared" si="626"/>
        <v>0</v>
      </c>
      <c r="BJ3991" s="69">
        <f t="shared" si="627"/>
        <v>0</v>
      </c>
      <c r="BK3991" s="158" t="str">
        <f t="shared" si="628"/>
        <v/>
      </c>
    </row>
    <row r="3992" spans="1:63" ht="12" customHeight="1" x14ac:dyDescent="0.2">
      <c r="A3992" s="8"/>
      <c r="B3992" s="7"/>
      <c r="C3992" s="7"/>
      <c r="D3992" s="7"/>
      <c r="E3992" s="7"/>
      <c r="F3992" s="7"/>
      <c r="G3992" s="7"/>
      <c r="H3992" s="7"/>
      <c r="I3992" s="10"/>
      <c r="J3992" s="25"/>
      <c r="K3992" s="250"/>
      <c r="L3992" s="31"/>
      <c r="M3992" s="9"/>
      <c r="N3992" s="11" t="s">
        <v>25</v>
      </c>
      <c r="O3992" s="39"/>
      <c r="P3992" s="47"/>
      <c r="Q3992" s="13"/>
      <c r="R3992" s="248">
        <f t="shared" si="620"/>
        <v>0</v>
      </c>
      <c r="S3992" s="248">
        <f t="shared" si="621"/>
        <v>0</v>
      </c>
      <c r="T3992" s="248">
        <f t="shared" si="622"/>
        <v>0</v>
      </c>
      <c r="U3992" s="248">
        <f t="shared" si="623"/>
        <v>0</v>
      </c>
      <c r="V3992" s="13"/>
      <c r="W3992" s="7"/>
      <c r="AT3992" s="130"/>
      <c r="BF3992" s="33">
        <f t="shared" si="629"/>
        <v>41242</v>
      </c>
      <c r="BG3992" s="34">
        <f t="shared" si="624"/>
        <v>82.88000000000001</v>
      </c>
      <c r="BH3992" s="32">
        <f t="shared" si="625"/>
        <v>1</v>
      </c>
      <c r="BI3992" s="32">
        <f t="shared" si="626"/>
        <v>0</v>
      </c>
      <c r="BJ3992" s="69">
        <f t="shared" si="627"/>
        <v>0</v>
      </c>
      <c r="BK3992" s="158" t="str">
        <f t="shared" si="628"/>
        <v/>
      </c>
    </row>
    <row r="3993" spans="1:63" ht="12" customHeight="1" x14ac:dyDescent="0.2">
      <c r="A3993" s="8"/>
      <c r="B3993" s="7"/>
      <c r="C3993" s="7"/>
      <c r="D3993" s="7"/>
      <c r="E3993" s="7"/>
      <c r="F3993" s="7"/>
      <c r="G3993" s="7"/>
      <c r="H3993" s="7"/>
      <c r="I3993" s="10"/>
      <c r="J3993" s="25"/>
      <c r="K3993" s="250"/>
      <c r="L3993" s="31"/>
      <c r="M3993" s="9"/>
      <c r="N3993" s="11" t="s">
        <v>25</v>
      </c>
      <c r="O3993" s="39"/>
      <c r="P3993" s="47"/>
      <c r="Q3993" s="13"/>
      <c r="R3993" s="248">
        <f t="shared" si="620"/>
        <v>0</v>
      </c>
      <c r="S3993" s="248">
        <f t="shared" si="621"/>
        <v>0</v>
      </c>
      <c r="T3993" s="248">
        <f t="shared" si="622"/>
        <v>0</v>
      </c>
      <c r="U3993" s="248">
        <f t="shared" si="623"/>
        <v>0</v>
      </c>
      <c r="V3993" s="13"/>
      <c r="W3993" s="7"/>
      <c r="AT3993" s="130"/>
      <c r="BF3993" s="33">
        <f t="shared" si="629"/>
        <v>41242</v>
      </c>
      <c r="BG3993" s="34">
        <f t="shared" si="624"/>
        <v>82.88000000000001</v>
      </c>
      <c r="BH3993" s="32">
        <f t="shared" si="625"/>
        <v>1</v>
      </c>
      <c r="BI3993" s="32">
        <f t="shared" si="626"/>
        <v>0</v>
      </c>
      <c r="BJ3993" s="69">
        <f t="shared" si="627"/>
        <v>0</v>
      </c>
      <c r="BK3993" s="158" t="str">
        <f t="shared" si="628"/>
        <v/>
      </c>
    </row>
    <row r="3994" spans="1:63" ht="12" customHeight="1" x14ac:dyDescent="0.2">
      <c r="A3994" s="8"/>
      <c r="B3994" s="7"/>
      <c r="C3994" s="7"/>
      <c r="D3994" s="7"/>
      <c r="E3994" s="7"/>
      <c r="F3994" s="7"/>
      <c r="G3994" s="7"/>
      <c r="H3994" s="7"/>
      <c r="I3994" s="10"/>
      <c r="J3994" s="25"/>
      <c r="K3994" s="250"/>
      <c r="L3994" s="31"/>
      <c r="M3994" s="9"/>
      <c r="N3994" s="11" t="s">
        <v>25</v>
      </c>
      <c r="O3994" s="39"/>
      <c r="P3994" s="47"/>
      <c r="Q3994" s="13"/>
      <c r="R3994" s="248">
        <f t="shared" si="620"/>
        <v>0</v>
      </c>
      <c r="S3994" s="248">
        <f t="shared" si="621"/>
        <v>0</v>
      </c>
      <c r="T3994" s="248">
        <f t="shared" si="622"/>
        <v>0</v>
      </c>
      <c r="U3994" s="248">
        <f t="shared" si="623"/>
        <v>0</v>
      </c>
      <c r="V3994" s="13"/>
      <c r="W3994" s="7"/>
      <c r="AT3994" s="130"/>
      <c r="BF3994" s="33">
        <f t="shared" si="629"/>
        <v>41242</v>
      </c>
      <c r="BG3994" s="34">
        <f t="shared" si="624"/>
        <v>82.88000000000001</v>
      </c>
      <c r="BH3994" s="32">
        <f t="shared" si="625"/>
        <v>1</v>
      </c>
      <c r="BI3994" s="32">
        <f t="shared" si="626"/>
        <v>0</v>
      </c>
      <c r="BJ3994" s="69">
        <f t="shared" si="627"/>
        <v>0</v>
      </c>
      <c r="BK3994" s="158" t="str">
        <f t="shared" si="628"/>
        <v/>
      </c>
    </row>
    <row r="3995" spans="1:63" ht="12" customHeight="1" x14ac:dyDescent="0.2">
      <c r="A3995" s="8"/>
      <c r="B3995" s="7"/>
      <c r="C3995" s="7"/>
      <c r="D3995" s="7"/>
      <c r="E3995" s="7"/>
      <c r="F3995" s="7"/>
      <c r="G3995" s="7"/>
      <c r="H3995" s="7"/>
      <c r="I3995" s="10"/>
      <c r="J3995" s="25"/>
      <c r="K3995" s="250"/>
      <c r="L3995" s="31"/>
      <c r="M3995" s="9"/>
      <c r="N3995" s="11" t="s">
        <v>25</v>
      </c>
      <c r="O3995" s="39"/>
      <c r="P3995" s="47"/>
      <c r="Q3995" s="13"/>
      <c r="R3995" s="248">
        <f t="shared" si="620"/>
        <v>0</v>
      </c>
      <c r="S3995" s="248">
        <f t="shared" si="621"/>
        <v>0</v>
      </c>
      <c r="T3995" s="248">
        <f t="shared" si="622"/>
        <v>0</v>
      </c>
      <c r="U3995" s="248">
        <f t="shared" si="623"/>
        <v>0</v>
      </c>
      <c r="V3995" s="13"/>
      <c r="W3995" s="7"/>
      <c r="AT3995" s="130"/>
      <c r="BF3995" s="33">
        <f t="shared" si="629"/>
        <v>41242</v>
      </c>
      <c r="BG3995" s="34">
        <f t="shared" si="624"/>
        <v>82.88000000000001</v>
      </c>
      <c r="BH3995" s="32">
        <f t="shared" si="625"/>
        <v>1</v>
      </c>
      <c r="BI3995" s="32">
        <f t="shared" si="626"/>
        <v>0</v>
      </c>
      <c r="BJ3995" s="69">
        <f t="shared" si="627"/>
        <v>0</v>
      </c>
      <c r="BK3995" s="158" t="str">
        <f t="shared" si="628"/>
        <v/>
      </c>
    </row>
    <row r="3996" spans="1:63" ht="12" customHeight="1" x14ac:dyDescent="0.2">
      <c r="A3996" s="8"/>
      <c r="B3996" s="7"/>
      <c r="C3996" s="7"/>
      <c r="D3996" s="7"/>
      <c r="E3996" s="7"/>
      <c r="F3996" s="7"/>
      <c r="G3996" s="7"/>
      <c r="H3996" s="7"/>
      <c r="I3996" s="10"/>
      <c r="J3996" s="25"/>
      <c r="K3996" s="250"/>
      <c r="L3996" s="31"/>
      <c r="M3996" s="9"/>
      <c r="N3996" s="11" t="s">
        <v>25</v>
      </c>
      <c r="O3996" s="39"/>
      <c r="P3996" s="47"/>
      <c r="Q3996" s="13"/>
      <c r="R3996" s="248">
        <f t="shared" si="620"/>
        <v>0</v>
      </c>
      <c r="S3996" s="248">
        <f t="shared" si="621"/>
        <v>0</v>
      </c>
      <c r="T3996" s="248">
        <f t="shared" si="622"/>
        <v>0</v>
      </c>
      <c r="U3996" s="248">
        <f t="shared" si="623"/>
        <v>0</v>
      </c>
      <c r="V3996" s="13"/>
      <c r="W3996" s="7"/>
      <c r="AT3996" s="130"/>
      <c r="BF3996" s="33">
        <f t="shared" si="629"/>
        <v>41242</v>
      </c>
      <c r="BG3996" s="34">
        <f t="shared" si="624"/>
        <v>82.88000000000001</v>
      </c>
      <c r="BH3996" s="32">
        <f t="shared" si="625"/>
        <v>1</v>
      </c>
      <c r="BI3996" s="32">
        <f t="shared" si="626"/>
        <v>0</v>
      </c>
      <c r="BJ3996" s="69">
        <f t="shared" si="627"/>
        <v>0</v>
      </c>
      <c r="BK3996" s="158" t="str">
        <f t="shared" si="628"/>
        <v/>
      </c>
    </row>
    <row r="3997" spans="1:63" ht="12" customHeight="1" x14ac:dyDescent="0.2">
      <c r="A3997" s="8"/>
      <c r="B3997" s="7"/>
      <c r="C3997" s="7"/>
      <c r="D3997" s="7"/>
      <c r="E3997" s="7"/>
      <c r="F3997" s="7"/>
      <c r="G3997" s="7"/>
      <c r="H3997" s="7"/>
      <c r="I3997" s="10"/>
      <c r="J3997" s="25"/>
      <c r="K3997" s="250"/>
      <c r="L3997" s="31"/>
      <c r="M3997" s="9"/>
      <c r="N3997" s="11" t="s">
        <v>25</v>
      </c>
      <c r="O3997" s="39"/>
      <c r="P3997" s="47"/>
      <c r="Q3997" s="13"/>
      <c r="R3997" s="248">
        <f t="shared" si="620"/>
        <v>0</v>
      </c>
      <c r="S3997" s="248">
        <f t="shared" si="621"/>
        <v>0</v>
      </c>
      <c r="T3997" s="248">
        <f t="shared" si="622"/>
        <v>0</v>
      </c>
      <c r="U3997" s="248">
        <f t="shared" si="623"/>
        <v>0</v>
      </c>
      <c r="V3997" s="13"/>
      <c r="W3997" s="7"/>
      <c r="AT3997" s="130"/>
      <c r="BF3997" s="33">
        <f t="shared" si="629"/>
        <v>41242</v>
      </c>
      <c r="BG3997" s="34">
        <f t="shared" si="624"/>
        <v>82.88000000000001</v>
      </c>
      <c r="BH3997" s="32">
        <f t="shared" si="625"/>
        <v>1</v>
      </c>
      <c r="BI3997" s="32">
        <f t="shared" si="626"/>
        <v>0</v>
      </c>
      <c r="BJ3997" s="69">
        <f t="shared" si="627"/>
        <v>0</v>
      </c>
      <c r="BK3997" s="158" t="str">
        <f t="shared" si="628"/>
        <v/>
      </c>
    </row>
    <row r="3998" spans="1:63" ht="12" customHeight="1" x14ac:dyDescent="0.2">
      <c r="A3998" s="8"/>
      <c r="B3998" s="7"/>
      <c r="C3998" s="7"/>
      <c r="D3998" s="7"/>
      <c r="E3998" s="7"/>
      <c r="F3998" s="7"/>
      <c r="G3998" s="7"/>
      <c r="H3998" s="7"/>
      <c r="I3998" s="10"/>
      <c r="J3998" s="25"/>
      <c r="K3998" s="250"/>
      <c r="L3998" s="31"/>
      <c r="M3998" s="9"/>
      <c r="N3998" s="11" t="s">
        <v>25</v>
      </c>
      <c r="O3998" s="39"/>
      <c r="P3998" s="47"/>
      <c r="Q3998" s="13"/>
      <c r="R3998" s="248">
        <f t="shared" si="620"/>
        <v>0</v>
      </c>
      <c r="S3998" s="248">
        <f t="shared" si="621"/>
        <v>0</v>
      </c>
      <c r="T3998" s="248">
        <f t="shared" si="622"/>
        <v>0</v>
      </c>
      <c r="U3998" s="248">
        <f t="shared" si="623"/>
        <v>0</v>
      </c>
      <c r="V3998" s="13"/>
      <c r="W3998" s="7"/>
      <c r="AT3998" s="130"/>
      <c r="BF3998" s="33">
        <f t="shared" si="629"/>
        <v>41242</v>
      </c>
      <c r="BG3998" s="34">
        <f t="shared" si="624"/>
        <v>82.88000000000001</v>
      </c>
      <c r="BH3998" s="32">
        <f t="shared" si="625"/>
        <v>1</v>
      </c>
      <c r="BI3998" s="32">
        <f t="shared" si="626"/>
        <v>0</v>
      </c>
      <c r="BJ3998" s="69">
        <f t="shared" si="627"/>
        <v>0</v>
      </c>
      <c r="BK3998" s="158" t="str">
        <f t="shared" si="628"/>
        <v/>
      </c>
    </row>
    <row r="3999" spans="1:63" ht="12" customHeight="1" x14ac:dyDescent="0.2">
      <c r="A3999" s="8"/>
      <c r="B3999" s="7"/>
      <c r="C3999" s="7"/>
      <c r="D3999" s="7"/>
      <c r="E3999" s="7"/>
      <c r="F3999" s="7"/>
      <c r="G3999" s="7"/>
      <c r="H3999" s="7"/>
      <c r="I3999" s="10"/>
      <c r="J3999" s="25"/>
      <c r="K3999" s="250"/>
      <c r="L3999" s="31"/>
      <c r="M3999" s="9"/>
      <c r="N3999" s="11" t="s">
        <v>25</v>
      </c>
      <c r="O3999" s="39"/>
      <c r="P3999" s="47"/>
      <c r="Q3999" s="13"/>
      <c r="R3999" s="248">
        <f t="shared" si="620"/>
        <v>0</v>
      </c>
      <c r="S3999" s="248">
        <f t="shared" si="621"/>
        <v>0</v>
      </c>
      <c r="T3999" s="248">
        <f t="shared" si="622"/>
        <v>0</v>
      </c>
      <c r="U3999" s="248">
        <f t="shared" si="623"/>
        <v>0</v>
      </c>
      <c r="V3999" s="13"/>
      <c r="W3999" s="7"/>
      <c r="AT3999" s="130"/>
      <c r="BF3999" s="33">
        <f t="shared" si="629"/>
        <v>41242</v>
      </c>
      <c r="BG3999" s="34">
        <f t="shared" si="624"/>
        <v>82.88000000000001</v>
      </c>
      <c r="BH3999" s="32">
        <f t="shared" si="625"/>
        <v>1</v>
      </c>
      <c r="BI3999" s="32">
        <f t="shared" si="626"/>
        <v>0</v>
      </c>
      <c r="BJ3999" s="69">
        <f t="shared" si="627"/>
        <v>0</v>
      </c>
      <c r="BK3999" s="158" t="str">
        <f t="shared" si="628"/>
        <v/>
      </c>
    </row>
    <row r="4000" spans="1:63" ht="12" customHeight="1" x14ac:dyDescent="0.2">
      <c r="A4000" s="8"/>
      <c r="B4000" s="7"/>
      <c r="C4000" s="7"/>
      <c r="D4000" s="7"/>
      <c r="E4000" s="7"/>
      <c r="F4000" s="7"/>
      <c r="G4000" s="7"/>
      <c r="H4000" s="7"/>
      <c r="I4000" s="10"/>
      <c r="J4000" s="25"/>
      <c r="K4000" s="250"/>
      <c r="L4000" s="31"/>
      <c r="M4000" s="9"/>
      <c r="N4000" s="11" t="s">
        <v>25</v>
      </c>
      <c r="O4000" s="39"/>
      <c r="P4000" s="47"/>
      <c r="Q4000" s="13"/>
      <c r="R4000" s="248">
        <f t="shared" si="620"/>
        <v>0</v>
      </c>
      <c r="S4000" s="248">
        <f t="shared" si="621"/>
        <v>0</v>
      </c>
      <c r="T4000" s="248">
        <f t="shared" si="622"/>
        <v>0</v>
      </c>
      <c r="U4000" s="248">
        <f t="shared" si="623"/>
        <v>0</v>
      </c>
      <c r="V4000" s="13"/>
      <c r="W4000" s="7"/>
      <c r="AT4000" s="130"/>
      <c r="BF4000" s="33">
        <f t="shared" si="629"/>
        <v>41242</v>
      </c>
      <c r="BG4000" s="34">
        <f t="shared" si="624"/>
        <v>82.88000000000001</v>
      </c>
      <c r="BH4000" s="32">
        <f t="shared" si="625"/>
        <v>1</v>
      </c>
      <c r="BI4000" s="32">
        <f t="shared" si="626"/>
        <v>0</v>
      </c>
      <c r="BJ4000" s="69">
        <f t="shared" si="627"/>
        <v>0</v>
      </c>
      <c r="BK4000" s="158" t="str">
        <f t="shared" si="628"/>
        <v/>
      </c>
    </row>
    <row r="4001" spans="1:63" ht="12" customHeight="1" x14ac:dyDescent="0.2">
      <c r="A4001" s="8"/>
      <c r="B4001" s="7"/>
      <c r="C4001" s="7"/>
      <c r="D4001" s="7"/>
      <c r="E4001" s="7"/>
      <c r="F4001" s="7"/>
      <c r="G4001" s="7"/>
      <c r="H4001" s="7"/>
      <c r="I4001" s="10"/>
      <c r="J4001" s="25"/>
      <c r="K4001" s="250"/>
      <c r="L4001" s="31"/>
      <c r="M4001" s="9"/>
      <c r="N4001" s="11" t="s">
        <v>25</v>
      </c>
      <c r="O4001" s="39"/>
      <c r="P4001" s="47"/>
      <c r="Q4001" s="13"/>
      <c r="R4001" s="248">
        <f t="shared" si="620"/>
        <v>0</v>
      </c>
      <c r="S4001" s="248">
        <f t="shared" si="621"/>
        <v>0</v>
      </c>
      <c r="T4001" s="248">
        <f t="shared" si="622"/>
        <v>0</v>
      </c>
      <c r="U4001" s="248">
        <f t="shared" si="623"/>
        <v>0</v>
      </c>
      <c r="V4001" s="13"/>
      <c r="W4001" s="7"/>
      <c r="AT4001" s="130"/>
      <c r="BF4001" s="33">
        <f t="shared" si="629"/>
        <v>41242</v>
      </c>
      <c r="BG4001" s="34">
        <f t="shared" si="624"/>
        <v>82.88000000000001</v>
      </c>
      <c r="BH4001" s="32">
        <f t="shared" si="625"/>
        <v>1</v>
      </c>
      <c r="BI4001" s="32">
        <f t="shared" si="626"/>
        <v>0</v>
      </c>
      <c r="BJ4001" s="69">
        <f t="shared" si="627"/>
        <v>0</v>
      </c>
      <c r="BK4001" s="158" t="str">
        <f t="shared" si="628"/>
        <v/>
      </c>
    </row>
    <row r="4002" spans="1:63" ht="12" customHeight="1" x14ac:dyDescent="0.2">
      <c r="A4002" s="8"/>
      <c r="B4002" s="7"/>
      <c r="C4002" s="7"/>
      <c r="D4002" s="7"/>
      <c r="E4002" s="7"/>
      <c r="F4002" s="7"/>
      <c r="G4002" s="7"/>
      <c r="H4002" s="7"/>
      <c r="I4002" s="10"/>
      <c r="J4002" s="25"/>
      <c r="K4002" s="250"/>
      <c r="L4002" s="31"/>
      <c r="M4002" s="9"/>
      <c r="N4002" s="11" t="s">
        <v>25</v>
      </c>
      <c r="O4002" s="39"/>
      <c r="P4002" s="47"/>
      <c r="Q4002" s="13"/>
      <c r="R4002" s="248">
        <f t="shared" si="620"/>
        <v>0</v>
      </c>
      <c r="S4002" s="248">
        <f t="shared" si="621"/>
        <v>0</v>
      </c>
      <c r="T4002" s="248">
        <f t="shared" si="622"/>
        <v>0</v>
      </c>
      <c r="U4002" s="248">
        <f t="shared" si="623"/>
        <v>0</v>
      </c>
      <c r="V4002" s="13"/>
      <c r="W4002" s="7"/>
      <c r="AT4002" s="130"/>
      <c r="BF4002" s="33">
        <f t="shared" si="629"/>
        <v>41242</v>
      </c>
      <c r="BG4002" s="34">
        <f t="shared" si="624"/>
        <v>82.88000000000001</v>
      </c>
      <c r="BH4002" s="32">
        <f t="shared" si="625"/>
        <v>1</v>
      </c>
      <c r="BI4002" s="32">
        <f t="shared" si="626"/>
        <v>0</v>
      </c>
      <c r="BJ4002" s="69">
        <f t="shared" si="627"/>
        <v>0</v>
      </c>
      <c r="BK4002" s="158" t="str">
        <f t="shared" si="628"/>
        <v/>
      </c>
    </row>
    <row r="4003" spans="1:63" ht="12" customHeight="1" x14ac:dyDescent="0.2">
      <c r="A4003" s="8"/>
      <c r="B4003" s="7"/>
      <c r="C4003" s="7"/>
      <c r="D4003" s="7"/>
      <c r="E4003" s="7"/>
      <c r="F4003" s="7"/>
      <c r="G4003" s="7"/>
      <c r="H4003" s="7"/>
      <c r="I4003" s="10"/>
      <c r="J4003" s="25"/>
      <c r="K4003" s="250"/>
      <c r="L4003" s="31"/>
      <c r="M4003" s="9"/>
      <c r="N4003" s="11" t="s">
        <v>25</v>
      </c>
      <c r="O4003" s="39"/>
      <c r="P4003" s="47"/>
      <c r="Q4003" s="13"/>
      <c r="R4003" s="248">
        <f t="shared" si="620"/>
        <v>0</v>
      </c>
      <c r="S4003" s="248">
        <f t="shared" si="621"/>
        <v>0</v>
      </c>
      <c r="T4003" s="248">
        <f t="shared" si="622"/>
        <v>0</v>
      </c>
      <c r="U4003" s="248">
        <f t="shared" si="623"/>
        <v>0</v>
      </c>
      <c r="V4003" s="13"/>
      <c r="W4003" s="7"/>
      <c r="AT4003" s="130"/>
      <c r="BF4003" s="33">
        <f t="shared" si="629"/>
        <v>41242</v>
      </c>
      <c r="BG4003" s="34">
        <f t="shared" si="624"/>
        <v>82.88000000000001</v>
      </c>
      <c r="BH4003" s="32">
        <f t="shared" si="625"/>
        <v>1</v>
      </c>
      <c r="BI4003" s="32">
        <f t="shared" si="626"/>
        <v>0</v>
      </c>
      <c r="BJ4003" s="69">
        <f t="shared" si="627"/>
        <v>0</v>
      </c>
      <c r="BK4003" s="158" t="str">
        <f t="shared" si="628"/>
        <v/>
      </c>
    </row>
    <row r="4004" spans="1:63" ht="12" customHeight="1" x14ac:dyDescent="0.2">
      <c r="A4004" s="8"/>
      <c r="B4004" s="7"/>
      <c r="C4004" s="7"/>
      <c r="D4004" s="7"/>
      <c r="E4004" s="7"/>
      <c r="F4004" s="7"/>
      <c r="G4004" s="7"/>
      <c r="H4004" s="7"/>
      <c r="I4004" s="10"/>
      <c r="J4004" s="25"/>
      <c r="K4004" s="250"/>
      <c r="L4004" s="31"/>
      <c r="M4004" s="9"/>
      <c r="N4004" s="11" t="s">
        <v>25</v>
      </c>
      <c r="O4004" s="39"/>
      <c r="P4004" s="47"/>
      <c r="Q4004" s="13"/>
      <c r="R4004" s="248">
        <f t="shared" si="620"/>
        <v>0</v>
      </c>
      <c r="S4004" s="248">
        <f t="shared" si="621"/>
        <v>0</v>
      </c>
      <c r="T4004" s="248">
        <f t="shared" si="622"/>
        <v>0</v>
      </c>
      <c r="U4004" s="248">
        <f t="shared" si="623"/>
        <v>0</v>
      </c>
      <c r="V4004" s="13"/>
      <c r="W4004" s="7"/>
      <c r="AT4004" s="130"/>
      <c r="BF4004" s="33">
        <f t="shared" si="629"/>
        <v>41242</v>
      </c>
      <c r="BG4004" s="34">
        <f t="shared" si="624"/>
        <v>82.88000000000001</v>
      </c>
      <c r="BH4004" s="32">
        <f t="shared" si="625"/>
        <v>1</v>
      </c>
      <c r="BI4004" s="32">
        <f t="shared" si="626"/>
        <v>0</v>
      </c>
      <c r="BJ4004" s="69">
        <f t="shared" si="627"/>
        <v>0</v>
      </c>
      <c r="BK4004" s="158" t="str">
        <f t="shared" si="628"/>
        <v/>
      </c>
    </row>
    <row r="4005" spans="1:63" ht="12" customHeight="1" x14ac:dyDescent="0.2">
      <c r="A4005" s="8"/>
      <c r="B4005" s="7"/>
      <c r="C4005" s="7"/>
      <c r="D4005" s="7"/>
      <c r="E4005" s="7"/>
      <c r="F4005" s="7"/>
      <c r="G4005" s="7"/>
      <c r="H4005" s="7"/>
      <c r="I4005" s="10"/>
      <c r="J4005" s="25"/>
      <c r="K4005" s="250"/>
      <c r="L4005" s="31"/>
      <c r="M4005" s="9"/>
      <c r="N4005" s="11" t="s">
        <v>25</v>
      </c>
      <c r="O4005" s="39"/>
      <c r="P4005" s="47"/>
      <c r="Q4005" s="13"/>
      <c r="R4005" s="248">
        <f t="shared" si="620"/>
        <v>0</v>
      </c>
      <c r="S4005" s="248">
        <f t="shared" si="621"/>
        <v>0</v>
      </c>
      <c r="T4005" s="248">
        <f t="shared" si="622"/>
        <v>0</v>
      </c>
      <c r="U4005" s="248">
        <f t="shared" si="623"/>
        <v>0</v>
      </c>
      <c r="V4005" s="13"/>
      <c r="W4005" s="7"/>
      <c r="AT4005" s="130"/>
      <c r="BF4005" s="33">
        <f t="shared" si="629"/>
        <v>41242</v>
      </c>
      <c r="BG4005" s="34">
        <f t="shared" si="624"/>
        <v>82.88000000000001</v>
      </c>
      <c r="BH4005" s="32">
        <f t="shared" si="625"/>
        <v>1</v>
      </c>
      <c r="BI4005" s="32">
        <f t="shared" si="626"/>
        <v>0</v>
      </c>
      <c r="BJ4005" s="69">
        <f t="shared" si="627"/>
        <v>0</v>
      </c>
      <c r="BK4005" s="158" t="str">
        <f t="shared" si="628"/>
        <v/>
      </c>
    </row>
    <row r="4006" spans="1:63" ht="12" customHeight="1" x14ac:dyDescent="0.2">
      <c r="A4006" s="8"/>
      <c r="B4006" s="7"/>
      <c r="C4006" s="7"/>
      <c r="D4006" s="7"/>
      <c r="E4006" s="7"/>
      <c r="F4006" s="7"/>
      <c r="G4006" s="7"/>
      <c r="H4006" s="7"/>
      <c r="I4006" s="10"/>
      <c r="J4006" s="25"/>
      <c r="K4006" s="250"/>
      <c r="L4006" s="31"/>
      <c r="M4006" s="9"/>
      <c r="N4006" s="11" t="s">
        <v>25</v>
      </c>
      <c r="O4006" s="39"/>
      <c r="P4006" s="47"/>
      <c r="Q4006" s="13"/>
      <c r="R4006" s="248">
        <f t="shared" si="620"/>
        <v>0</v>
      </c>
      <c r="S4006" s="248">
        <f t="shared" si="621"/>
        <v>0</v>
      </c>
      <c r="T4006" s="248">
        <f t="shared" si="622"/>
        <v>0</v>
      </c>
      <c r="U4006" s="248">
        <f t="shared" si="623"/>
        <v>0</v>
      </c>
      <c r="V4006" s="13"/>
      <c r="W4006" s="7"/>
      <c r="AT4006" s="130"/>
      <c r="BF4006" s="33">
        <f t="shared" si="629"/>
        <v>41242</v>
      </c>
      <c r="BG4006" s="34">
        <f t="shared" si="624"/>
        <v>82.88000000000001</v>
      </c>
      <c r="BH4006" s="32">
        <f t="shared" si="625"/>
        <v>1</v>
      </c>
      <c r="BI4006" s="32">
        <f t="shared" si="626"/>
        <v>0</v>
      </c>
      <c r="BJ4006" s="69">
        <f t="shared" si="627"/>
        <v>0</v>
      </c>
      <c r="BK4006" s="158" t="str">
        <f t="shared" si="628"/>
        <v/>
      </c>
    </row>
    <row r="4007" spans="1:63" ht="12" customHeight="1" x14ac:dyDescent="0.2">
      <c r="A4007" s="8"/>
      <c r="B4007" s="7"/>
      <c r="C4007" s="7"/>
      <c r="D4007" s="7"/>
      <c r="E4007" s="7"/>
      <c r="F4007" s="7"/>
      <c r="G4007" s="7"/>
      <c r="H4007" s="7"/>
      <c r="I4007" s="10"/>
      <c r="J4007" s="25"/>
      <c r="K4007" s="250"/>
      <c r="L4007" s="31"/>
      <c r="M4007" s="9"/>
      <c r="N4007" s="11" t="s">
        <v>25</v>
      </c>
      <c r="O4007" s="39"/>
      <c r="P4007" s="47"/>
      <c r="Q4007" s="13"/>
      <c r="R4007" s="248">
        <f t="shared" si="620"/>
        <v>0</v>
      </c>
      <c r="S4007" s="248">
        <f t="shared" si="621"/>
        <v>0</v>
      </c>
      <c r="T4007" s="248">
        <f t="shared" si="622"/>
        <v>0</v>
      </c>
      <c r="U4007" s="248">
        <f t="shared" si="623"/>
        <v>0</v>
      </c>
      <c r="V4007" s="13"/>
      <c r="W4007" s="7"/>
      <c r="AT4007" s="130"/>
      <c r="BF4007" s="33">
        <f t="shared" si="629"/>
        <v>41242</v>
      </c>
      <c r="BG4007" s="34">
        <f t="shared" si="624"/>
        <v>82.88000000000001</v>
      </c>
      <c r="BH4007" s="32">
        <f t="shared" si="625"/>
        <v>1</v>
      </c>
      <c r="BI4007" s="32">
        <f t="shared" si="626"/>
        <v>0</v>
      </c>
      <c r="BJ4007" s="69">
        <f t="shared" si="627"/>
        <v>0</v>
      </c>
      <c r="BK4007" s="158" t="str">
        <f t="shared" si="628"/>
        <v/>
      </c>
    </row>
    <row r="4008" spans="1:63" ht="12" customHeight="1" x14ac:dyDescent="0.2">
      <c r="A4008" s="8"/>
      <c r="B4008" s="7"/>
      <c r="C4008" s="7"/>
      <c r="D4008" s="7"/>
      <c r="E4008" s="7"/>
      <c r="F4008" s="7"/>
      <c r="G4008" s="7"/>
      <c r="H4008" s="7"/>
      <c r="I4008" s="10"/>
      <c r="J4008" s="25"/>
      <c r="K4008" s="250"/>
      <c r="L4008" s="31"/>
      <c r="M4008" s="9"/>
      <c r="N4008" s="11" t="s">
        <v>25</v>
      </c>
      <c r="O4008" s="39"/>
      <c r="P4008" s="47"/>
      <c r="Q4008" s="13"/>
      <c r="R4008" s="248">
        <f t="shared" si="620"/>
        <v>0</v>
      </c>
      <c r="S4008" s="248">
        <f t="shared" si="621"/>
        <v>0</v>
      </c>
      <c r="T4008" s="248">
        <f t="shared" si="622"/>
        <v>0</v>
      </c>
      <c r="U4008" s="248">
        <f t="shared" si="623"/>
        <v>0</v>
      </c>
      <c r="V4008" s="13"/>
      <c r="W4008" s="7"/>
      <c r="AT4008" s="130"/>
      <c r="BF4008" s="33">
        <f t="shared" si="629"/>
        <v>41242</v>
      </c>
      <c r="BG4008" s="34">
        <f t="shared" si="624"/>
        <v>82.88000000000001</v>
      </c>
      <c r="BH4008" s="32">
        <f t="shared" si="625"/>
        <v>1</v>
      </c>
      <c r="BI4008" s="32">
        <f t="shared" si="626"/>
        <v>0</v>
      </c>
      <c r="BJ4008" s="69">
        <f t="shared" si="627"/>
        <v>0</v>
      </c>
      <c r="BK4008" s="158" t="str">
        <f t="shared" si="628"/>
        <v/>
      </c>
    </row>
    <row r="4009" spans="1:63" ht="12" customHeight="1" x14ac:dyDescent="0.2">
      <c r="A4009" s="8"/>
      <c r="B4009" s="7"/>
      <c r="C4009" s="7"/>
      <c r="D4009" s="7"/>
      <c r="E4009" s="7"/>
      <c r="F4009" s="7"/>
      <c r="G4009" s="7"/>
      <c r="H4009" s="7"/>
      <c r="I4009" s="10"/>
      <c r="J4009" s="25"/>
      <c r="K4009" s="250"/>
      <c r="L4009" s="31"/>
      <c r="M4009" s="9"/>
      <c r="N4009" s="11" t="s">
        <v>25</v>
      </c>
      <c r="O4009" s="39"/>
      <c r="P4009" s="47"/>
      <c r="Q4009" s="13"/>
      <c r="R4009" s="248">
        <f t="shared" si="620"/>
        <v>0</v>
      </c>
      <c r="S4009" s="248">
        <f t="shared" si="621"/>
        <v>0</v>
      </c>
      <c r="T4009" s="248">
        <f t="shared" si="622"/>
        <v>0</v>
      </c>
      <c r="U4009" s="248">
        <f t="shared" si="623"/>
        <v>0</v>
      </c>
      <c r="V4009" s="13"/>
      <c r="W4009" s="7"/>
      <c r="AT4009" s="130"/>
      <c r="BF4009" s="33">
        <f t="shared" si="629"/>
        <v>41242</v>
      </c>
      <c r="BG4009" s="34">
        <f t="shared" si="624"/>
        <v>82.88000000000001</v>
      </c>
      <c r="BH4009" s="32">
        <f t="shared" si="625"/>
        <v>1</v>
      </c>
      <c r="BI4009" s="32">
        <f t="shared" si="626"/>
        <v>0</v>
      </c>
      <c r="BJ4009" s="69">
        <f t="shared" si="627"/>
        <v>0</v>
      </c>
      <c r="BK4009" s="158" t="str">
        <f t="shared" si="628"/>
        <v/>
      </c>
    </row>
    <row r="4010" spans="1:63" ht="12" customHeight="1" x14ac:dyDescent="0.2">
      <c r="A4010" s="8"/>
      <c r="B4010" s="7"/>
      <c r="C4010" s="7"/>
      <c r="D4010" s="7"/>
      <c r="E4010" s="7"/>
      <c r="F4010" s="7"/>
      <c r="G4010" s="7"/>
      <c r="H4010" s="7"/>
      <c r="I4010" s="10"/>
      <c r="J4010" s="25"/>
      <c r="K4010" s="250"/>
      <c r="L4010" s="31"/>
      <c r="M4010" s="9"/>
      <c r="N4010" s="11" t="s">
        <v>25</v>
      </c>
      <c r="O4010" s="39"/>
      <c r="P4010" s="47"/>
      <c r="Q4010" s="13"/>
      <c r="R4010" s="248">
        <f t="shared" si="620"/>
        <v>0</v>
      </c>
      <c r="S4010" s="248">
        <f t="shared" si="621"/>
        <v>0</v>
      </c>
      <c r="T4010" s="248">
        <f t="shared" si="622"/>
        <v>0</v>
      </c>
      <c r="U4010" s="248">
        <f t="shared" si="623"/>
        <v>0</v>
      </c>
      <c r="V4010" s="13"/>
      <c r="W4010" s="7"/>
      <c r="AT4010" s="130"/>
      <c r="BF4010" s="33">
        <f t="shared" si="629"/>
        <v>41242</v>
      </c>
      <c r="BG4010" s="34">
        <f t="shared" si="624"/>
        <v>82.88000000000001</v>
      </c>
      <c r="BH4010" s="32">
        <f t="shared" si="625"/>
        <v>1</v>
      </c>
      <c r="BI4010" s="32">
        <f t="shared" si="626"/>
        <v>0</v>
      </c>
      <c r="BJ4010" s="69">
        <f t="shared" si="627"/>
        <v>0</v>
      </c>
      <c r="BK4010" s="158" t="str">
        <f t="shared" si="628"/>
        <v/>
      </c>
    </row>
    <row r="4011" spans="1:63" ht="12" customHeight="1" x14ac:dyDescent="0.2">
      <c r="A4011" s="8"/>
      <c r="B4011" s="7"/>
      <c r="C4011" s="7"/>
      <c r="D4011" s="7"/>
      <c r="E4011" s="7"/>
      <c r="F4011" s="7"/>
      <c r="G4011" s="7"/>
      <c r="H4011" s="7"/>
      <c r="I4011" s="10"/>
      <c r="J4011" s="25"/>
      <c r="K4011" s="250"/>
      <c r="L4011" s="31"/>
      <c r="M4011" s="9"/>
      <c r="N4011" s="11" t="s">
        <v>25</v>
      </c>
      <c r="O4011" s="39"/>
      <c r="P4011" s="47"/>
      <c r="Q4011" s="13"/>
      <c r="R4011" s="248">
        <f t="shared" si="620"/>
        <v>0</v>
      </c>
      <c r="S4011" s="248">
        <f t="shared" si="621"/>
        <v>0</v>
      </c>
      <c r="T4011" s="248">
        <f t="shared" si="622"/>
        <v>0</v>
      </c>
      <c r="U4011" s="248">
        <f t="shared" si="623"/>
        <v>0</v>
      </c>
      <c r="V4011" s="13"/>
      <c r="W4011" s="7"/>
      <c r="AT4011" s="130"/>
      <c r="BF4011" s="33">
        <f t="shared" si="629"/>
        <v>41242</v>
      </c>
      <c r="BG4011" s="34">
        <f t="shared" si="624"/>
        <v>82.88000000000001</v>
      </c>
      <c r="BH4011" s="32">
        <f t="shared" si="625"/>
        <v>1</v>
      </c>
      <c r="BI4011" s="32">
        <f t="shared" si="626"/>
        <v>0</v>
      </c>
      <c r="BJ4011" s="69">
        <f t="shared" si="627"/>
        <v>0</v>
      </c>
      <c r="BK4011" s="158" t="str">
        <f t="shared" si="628"/>
        <v/>
      </c>
    </row>
    <row r="4012" spans="1:63" ht="12" customHeight="1" x14ac:dyDescent="0.2">
      <c r="A4012" s="8"/>
      <c r="B4012" s="7"/>
      <c r="C4012" s="7"/>
      <c r="D4012" s="7"/>
      <c r="E4012" s="7"/>
      <c r="F4012" s="7"/>
      <c r="G4012" s="7"/>
      <c r="H4012" s="7"/>
      <c r="I4012" s="10"/>
      <c r="J4012" s="25"/>
      <c r="K4012" s="250"/>
      <c r="L4012" s="31"/>
      <c r="M4012" s="9"/>
      <c r="N4012" s="11" t="s">
        <v>25</v>
      </c>
      <c r="O4012" s="39"/>
      <c r="P4012" s="47"/>
      <c r="Q4012" s="13"/>
      <c r="R4012" s="248">
        <f t="shared" si="620"/>
        <v>0</v>
      </c>
      <c r="S4012" s="248">
        <f t="shared" si="621"/>
        <v>0</v>
      </c>
      <c r="T4012" s="248">
        <f t="shared" si="622"/>
        <v>0</v>
      </c>
      <c r="U4012" s="248">
        <f t="shared" si="623"/>
        <v>0</v>
      </c>
      <c r="V4012" s="13"/>
      <c r="W4012" s="7"/>
      <c r="AT4012" s="130"/>
      <c r="BF4012" s="33">
        <f t="shared" si="629"/>
        <v>41242</v>
      </c>
      <c r="BG4012" s="34">
        <f t="shared" si="624"/>
        <v>82.88000000000001</v>
      </c>
      <c r="BH4012" s="32">
        <f t="shared" si="625"/>
        <v>1</v>
      </c>
      <c r="BI4012" s="32">
        <f t="shared" si="626"/>
        <v>0</v>
      </c>
      <c r="BJ4012" s="69">
        <f t="shared" si="627"/>
        <v>0</v>
      </c>
      <c r="BK4012" s="158" t="str">
        <f t="shared" si="628"/>
        <v/>
      </c>
    </row>
    <row r="4013" spans="1:63" ht="12" customHeight="1" x14ac:dyDescent="0.2">
      <c r="A4013" s="8"/>
      <c r="B4013" s="7"/>
      <c r="C4013" s="7"/>
      <c r="D4013" s="7"/>
      <c r="E4013" s="7"/>
      <c r="F4013" s="7"/>
      <c r="G4013" s="7"/>
      <c r="H4013" s="7"/>
      <c r="I4013" s="10"/>
      <c r="J4013" s="25"/>
      <c r="K4013" s="250"/>
      <c r="L4013" s="31"/>
      <c r="M4013" s="9"/>
      <c r="N4013" s="11" t="s">
        <v>25</v>
      </c>
      <c r="O4013" s="39"/>
      <c r="P4013" s="47"/>
      <c r="Q4013" s="13"/>
      <c r="R4013" s="248">
        <f t="shared" si="620"/>
        <v>0</v>
      </c>
      <c r="S4013" s="248">
        <f t="shared" si="621"/>
        <v>0</v>
      </c>
      <c r="T4013" s="248">
        <f t="shared" si="622"/>
        <v>0</v>
      </c>
      <c r="U4013" s="248">
        <f t="shared" si="623"/>
        <v>0</v>
      </c>
      <c r="V4013" s="13"/>
      <c r="W4013" s="7"/>
      <c r="AT4013" s="130"/>
      <c r="BF4013" s="33">
        <f t="shared" si="629"/>
        <v>41242</v>
      </c>
      <c r="BG4013" s="34">
        <f t="shared" si="624"/>
        <v>82.88000000000001</v>
      </c>
      <c r="BH4013" s="32">
        <f t="shared" si="625"/>
        <v>1</v>
      </c>
      <c r="BI4013" s="32">
        <f t="shared" si="626"/>
        <v>0</v>
      </c>
      <c r="BJ4013" s="69">
        <f t="shared" si="627"/>
        <v>0</v>
      </c>
      <c r="BK4013" s="158" t="str">
        <f t="shared" si="628"/>
        <v/>
      </c>
    </row>
    <row r="4014" spans="1:63" ht="12" customHeight="1" x14ac:dyDescent="0.2">
      <c r="A4014" s="8"/>
      <c r="B4014" s="7"/>
      <c r="C4014" s="7"/>
      <c r="D4014" s="7"/>
      <c r="E4014" s="7"/>
      <c r="F4014" s="7"/>
      <c r="G4014" s="7"/>
      <c r="H4014" s="7"/>
      <c r="I4014" s="10"/>
      <c r="J4014" s="25"/>
      <c r="K4014" s="250"/>
      <c r="L4014" s="31"/>
      <c r="M4014" s="9"/>
      <c r="N4014" s="11" t="s">
        <v>25</v>
      </c>
      <c r="O4014" s="39"/>
      <c r="P4014" s="47"/>
      <c r="Q4014" s="13"/>
      <c r="R4014" s="248">
        <f t="shared" si="620"/>
        <v>0</v>
      </c>
      <c r="S4014" s="248">
        <f t="shared" si="621"/>
        <v>0</v>
      </c>
      <c r="T4014" s="248">
        <f t="shared" si="622"/>
        <v>0</v>
      </c>
      <c r="U4014" s="248">
        <f t="shared" si="623"/>
        <v>0</v>
      </c>
      <c r="V4014" s="13"/>
      <c r="W4014" s="7"/>
      <c r="AT4014" s="130"/>
      <c r="BF4014" s="33">
        <f t="shared" si="629"/>
        <v>41242</v>
      </c>
      <c r="BG4014" s="34">
        <f t="shared" si="624"/>
        <v>82.88000000000001</v>
      </c>
      <c r="BH4014" s="32">
        <f t="shared" si="625"/>
        <v>1</v>
      </c>
      <c r="BI4014" s="32">
        <f t="shared" si="626"/>
        <v>0</v>
      </c>
      <c r="BJ4014" s="69">
        <f t="shared" si="627"/>
        <v>0</v>
      </c>
      <c r="BK4014" s="158" t="str">
        <f t="shared" si="628"/>
        <v/>
      </c>
    </row>
    <row r="4015" spans="1:63" ht="12" customHeight="1" x14ac:dyDescent="0.2">
      <c r="A4015" s="8"/>
      <c r="B4015" s="7"/>
      <c r="C4015" s="7"/>
      <c r="D4015" s="7"/>
      <c r="E4015" s="7"/>
      <c r="F4015" s="7"/>
      <c r="G4015" s="7"/>
      <c r="H4015" s="7"/>
      <c r="I4015" s="10"/>
      <c r="J4015" s="25"/>
      <c r="K4015" s="250"/>
      <c r="L4015" s="31"/>
      <c r="M4015" s="9"/>
      <c r="N4015" s="11" t="s">
        <v>25</v>
      </c>
      <c r="O4015" s="39"/>
      <c r="P4015" s="47"/>
      <c r="Q4015" s="13"/>
      <c r="R4015" s="248">
        <f t="shared" si="620"/>
        <v>0</v>
      </c>
      <c r="S4015" s="248">
        <f t="shared" si="621"/>
        <v>0</v>
      </c>
      <c r="T4015" s="248">
        <f t="shared" si="622"/>
        <v>0</v>
      </c>
      <c r="U4015" s="248">
        <f t="shared" si="623"/>
        <v>0</v>
      </c>
      <c r="V4015" s="13"/>
      <c r="W4015" s="7"/>
      <c r="AT4015" s="130"/>
      <c r="BF4015" s="33">
        <f t="shared" si="629"/>
        <v>41242</v>
      </c>
      <c r="BG4015" s="34">
        <f t="shared" si="624"/>
        <v>82.88000000000001</v>
      </c>
      <c r="BH4015" s="32">
        <f t="shared" si="625"/>
        <v>1</v>
      </c>
      <c r="BI4015" s="32">
        <f t="shared" si="626"/>
        <v>0</v>
      </c>
      <c r="BJ4015" s="69">
        <f t="shared" si="627"/>
        <v>0</v>
      </c>
      <c r="BK4015" s="158" t="str">
        <f t="shared" si="628"/>
        <v/>
      </c>
    </row>
    <row r="4016" spans="1:63" ht="12" customHeight="1" x14ac:dyDescent="0.2">
      <c r="A4016" s="8"/>
      <c r="B4016" s="7"/>
      <c r="C4016" s="7"/>
      <c r="D4016" s="7"/>
      <c r="E4016" s="7"/>
      <c r="F4016" s="7"/>
      <c r="G4016" s="7"/>
      <c r="H4016" s="7"/>
      <c r="I4016" s="10"/>
      <c r="J4016" s="25"/>
      <c r="K4016" s="250"/>
      <c r="L4016" s="31"/>
      <c r="M4016" s="9"/>
      <c r="N4016" s="11" t="s">
        <v>25</v>
      </c>
      <c r="O4016" s="39"/>
      <c r="P4016" s="47"/>
      <c r="Q4016" s="13"/>
      <c r="R4016" s="248">
        <f t="shared" si="620"/>
        <v>0</v>
      </c>
      <c r="S4016" s="248">
        <f t="shared" si="621"/>
        <v>0</v>
      </c>
      <c r="T4016" s="248">
        <f t="shared" si="622"/>
        <v>0</v>
      </c>
      <c r="U4016" s="248">
        <f t="shared" si="623"/>
        <v>0</v>
      </c>
      <c r="V4016" s="13"/>
      <c r="W4016" s="7"/>
      <c r="AT4016" s="130"/>
      <c r="BF4016" s="33">
        <f t="shared" si="629"/>
        <v>41242</v>
      </c>
      <c r="BG4016" s="34">
        <f t="shared" si="624"/>
        <v>82.88000000000001</v>
      </c>
      <c r="BH4016" s="32">
        <f t="shared" si="625"/>
        <v>1</v>
      </c>
      <c r="BI4016" s="32">
        <f t="shared" si="626"/>
        <v>0</v>
      </c>
      <c r="BJ4016" s="69">
        <f t="shared" si="627"/>
        <v>0</v>
      </c>
      <c r="BK4016" s="158" t="str">
        <f t="shared" si="628"/>
        <v/>
      </c>
    </row>
    <row r="4017" spans="1:63" ht="12" customHeight="1" x14ac:dyDescent="0.2">
      <c r="A4017" s="8"/>
      <c r="B4017" s="7"/>
      <c r="C4017" s="7"/>
      <c r="D4017" s="7"/>
      <c r="E4017" s="7"/>
      <c r="F4017" s="7"/>
      <c r="G4017" s="7"/>
      <c r="H4017" s="7"/>
      <c r="I4017" s="10"/>
      <c r="J4017" s="25"/>
      <c r="K4017" s="250"/>
      <c r="L4017" s="31"/>
      <c r="M4017" s="9"/>
      <c r="N4017" s="11" t="s">
        <v>25</v>
      </c>
      <c r="O4017" s="39"/>
      <c r="P4017" s="47"/>
      <c r="Q4017" s="13"/>
      <c r="R4017" s="248">
        <f t="shared" si="620"/>
        <v>0</v>
      </c>
      <c r="S4017" s="248">
        <f t="shared" si="621"/>
        <v>0</v>
      </c>
      <c r="T4017" s="248">
        <f t="shared" si="622"/>
        <v>0</v>
      </c>
      <c r="U4017" s="248">
        <f t="shared" si="623"/>
        <v>0</v>
      </c>
      <c r="V4017" s="13"/>
      <c r="W4017" s="7"/>
      <c r="AT4017" s="130"/>
      <c r="BF4017" s="33">
        <f t="shared" si="629"/>
        <v>41242</v>
      </c>
      <c r="BG4017" s="34">
        <f t="shared" si="624"/>
        <v>82.88000000000001</v>
      </c>
      <c r="BH4017" s="32">
        <f t="shared" si="625"/>
        <v>1</v>
      </c>
      <c r="BI4017" s="32">
        <f t="shared" si="626"/>
        <v>0</v>
      </c>
      <c r="BJ4017" s="69">
        <f t="shared" si="627"/>
        <v>0</v>
      </c>
      <c r="BK4017" s="158" t="str">
        <f t="shared" si="628"/>
        <v/>
      </c>
    </row>
    <row r="4018" spans="1:63" ht="12" customHeight="1" x14ac:dyDescent="0.2">
      <c r="A4018" s="8"/>
      <c r="B4018" s="7"/>
      <c r="C4018" s="7"/>
      <c r="D4018" s="7"/>
      <c r="E4018" s="7"/>
      <c r="F4018" s="7"/>
      <c r="G4018" s="7"/>
      <c r="H4018" s="7"/>
      <c r="I4018" s="10"/>
      <c r="J4018" s="25"/>
      <c r="K4018" s="250"/>
      <c r="L4018" s="31"/>
      <c r="M4018" s="9"/>
      <c r="N4018" s="11" t="s">
        <v>25</v>
      </c>
      <c r="O4018" s="39"/>
      <c r="P4018" s="47"/>
      <c r="Q4018" s="13"/>
      <c r="R4018" s="248">
        <f t="shared" si="620"/>
        <v>0</v>
      </c>
      <c r="S4018" s="248">
        <f t="shared" si="621"/>
        <v>0</v>
      </c>
      <c r="T4018" s="248">
        <f t="shared" si="622"/>
        <v>0</v>
      </c>
      <c r="U4018" s="248">
        <f t="shared" si="623"/>
        <v>0</v>
      </c>
      <c r="V4018" s="13"/>
      <c r="W4018" s="7"/>
      <c r="AT4018" s="130"/>
      <c r="BF4018" s="33">
        <f t="shared" si="629"/>
        <v>41242</v>
      </c>
      <c r="BG4018" s="34">
        <f t="shared" si="624"/>
        <v>82.88000000000001</v>
      </c>
      <c r="BH4018" s="32">
        <f t="shared" si="625"/>
        <v>1</v>
      </c>
      <c r="BI4018" s="32">
        <f t="shared" si="626"/>
        <v>0</v>
      </c>
      <c r="BJ4018" s="69">
        <f t="shared" si="627"/>
        <v>0</v>
      </c>
      <c r="BK4018" s="158" t="str">
        <f t="shared" si="628"/>
        <v/>
      </c>
    </row>
    <row r="4019" spans="1:63" ht="12" customHeight="1" x14ac:dyDescent="0.2">
      <c r="A4019" s="8"/>
      <c r="B4019" s="7"/>
      <c r="C4019" s="7"/>
      <c r="D4019" s="7"/>
      <c r="E4019" s="7"/>
      <c r="F4019" s="7"/>
      <c r="G4019" s="7"/>
      <c r="H4019" s="7"/>
      <c r="I4019" s="10"/>
      <c r="J4019" s="25"/>
      <c r="K4019" s="250"/>
      <c r="L4019" s="31"/>
      <c r="M4019" s="9"/>
      <c r="N4019" s="11" t="s">
        <v>25</v>
      </c>
      <c r="O4019" s="39"/>
      <c r="P4019" s="47"/>
      <c r="Q4019" s="13"/>
      <c r="R4019" s="248">
        <f t="shared" si="620"/>
        <v>0</v>
      </c>
      <c r="S4019" s="248">
        <f t="shared" si="621"/>
        <v>0</v>
      </c>
      <c r="T4019" s="248">
        <f t="shared" si="622"/>
        <v>0</v>
      </c>
      <c r="U4019" s="248">
        <f t="shared" si="623"/>
        <v>0</v>
      </c>
      <c r="V4019" s="13"/>
      <c r="W4019" s="7"/>
      <c r="AT4019" s="130"/>
      <c r="BF4019" s="33">
        <f t="shared" si="629"/>
        <v>41242</v>
      </c>
      <c r="BG4019" s="34">
        <f t="shared" si="624"/>
        <v>82.88000000000001</v>
      </c>
      <c r="BH4019" s="32">
        <f t="shared" si="625"/>
        <v>1</v>
      </c>
      <c r="BI4019" s="32">
        <f t="shared" si="626"/>
        <v>0</v>
      </c>
      <c r="BJ4019" s="69">
        <f t="shared" si="627"/>
        <v>0</v>
      </c>
      <c r="BK4019" s="158" t="str">
        <f t="shared" si="628"/>
        <v/>
      </c>
    </row>
    <row r="4020" spans="1:63" ht="12" customHeight="1" x14ac:dyDescent="0.2">
      <c r="A4020" s="8"/>
      <c r="B4020" s="7"/>
      <c r="C4020" s="7"/>
      <c r="D4020" s="7"/>
      <c r="E4020" s="7"/>
      <c r="F4020" s="7"/>
      <c r="G4020" s="7"/>
      <c r="H4020" s="7"/>
      <c r="I4020" s="10"/>
      <c r="J4020" s="25"/>
      <c r="K4020" s="250"/>
      <c r="L4020" s="31"/>
      <c r="M4020" s="9"/>
      <c r="N4020" s="11" t="s">
        <v>25</v>
      </c>
      <c r="O4020" s="39"/>
      <c r="P4020" s="47"/>
      <c r="Q4020" s="13"/>
      <c r="R4020" s="248">
        <f t="shared" si="620"/>
        <v>0</v>
      </c>
      <c r="S4020" s="248">
        <f t="shared" si="621"/>
        <v>0</v>
      </c>
      <c r="T4020" s="248">
        <f t="shared" si="622"/>
        <v>0</v>
      </c>
      <c r="U4020" s="248">
        <f t="shared" si="623"/>
        <v>0</v>
      </c>
      <c r="V4020" s="13"/>
      <c r="W4020" s="7"/>
      <c r="AT4020" s="130"/>
      <c r="BF4020" s="33">
        <f t="shared" si="629"/>
        <v>41242</v>
      </c>
      <c r="BG4020" s="34">
        <f t="shared" si="624"/>
        <v>82.88000000000001</v>
      </c>
      <c r="BH4020" s="32">
        <f t="shared" si="625"/>
        <v>1</v>
      </c>
      <c r="BI4020" s="32">
        <f t="shared" si="626"/>
        <v>0</v>
      </c>
      <c r="BJ4020" s="69">
        <f t="shared" si="627"/>
        <v>0</v>
      </c>
      <c r="BK4020" s="158" t="str">
        <f t="shared" si="628"/>
        <v/>
      </c>
    </row>
    <row r="4021" spans="1:63" ht="12" customHeight="1" x14ac:dyDescent="0.2">
      <c r="A4021" s="8"/>
      <c r="B4021" s="7"/>
      <c r="C4021" s="7"/>
      <c r="D4021" s="7"/>
      <c r="E4021" s="7"/>
      <c r="F4021" s="7"/>
      <c r="G4021" s="7"/>
      <c r="H4021" s="7"/>
      <c r="I4021" s="10"/>
      <c r="J4021" s="25"/>
      <c r="K4021" s="250"/>
      <c r="L4021" s="31"/>
      <c r="M4021" s="9"/>
      <c r="N4021" s="11" t="s">
        <v>25</v>
      </c>
      <c r="O4021" s="39"/>
      <c r="P4021" s="47"/>
      <c r="Q4021" s="13"/>
      <c r="R4021" s="248">
        <f t="shared" si="620"/>
        <v>0</v>
      </c>
      <c r="S4021" s="248">
        <f t="shared" si="621"/>
        <v>0</v>
      </c>
      <c r="T4021" s="248">
        <f t="shared" si="622"/>
        <v>0</v>
      </c>
      <c r="U4021" s="248">
        <f t="shared" si="623"/>
        <v>0</v>
      </c>
      <c r="V4021" s="13"/>
      <c r="W4021" s="7"/>
      <c r="AT4021" s="130"/>
      <c r="BF4021" s="33">
        <f t="shared" si="629"/>
        <v>41242</v>
      </c>
      <c r="BG4021" s="34">
        <f t="shared" si="624"/>
        <v>82.88000000000001</v>
      </c>
      <c r="BH4021" s="32">
        <f t="shared" si="625"/>
        <v>1</v>
      </c>
      <c r="BI4021" s="32">
        <f t="shared" si="626"/>
        <v>0</v>
      </c>
      <c r="BJ4021" s="69">
        <f t="shared" si="627"/>
        <v>0</v>
      </c>
      <c r="BK4021" s="158" t="str">
        <f t="shared" si="628"/>
        <v/>
      </c>
    </row>
    <row r="4022" spans="1:63" ht="12" customHeight="1" x14ac:dyDescent="0.2">
      <c r="A4022" s="8"/>
      <c r="B4022" s="7"/>
      <c r="C4022" s="7"/>
      <c r="D4022" s="7"/>
      <c r="E4022" s="7"/>
      <c r="F4022" s="7"/>
      <c r="G4022" s="7"/>
      <c r="H4022" s="7"/>
      <c r="I4022" s="10"/>
      <c r="J4022" s="25"/>
      <c r="K4022" s="250"/>
      <c r="L4022" s="31"/>
      <c r="M4022" s="9"/>
      <c r="N4022" s="11" t="s">
        <v>25</v>
      </c>
      <c r="O4022" s="39"/>
      <c r="P4022" s="47"/>
      <c r="Q4022" s="13"/>
      <c r="R4022" s="248">
        <f t="shared" si="620"/>
        <v>0</v>
      </c>
      <c r="S4022" s="248">
        <f t="shared" si="621"/>
        <v>0</v>
      </c>
      <c r="T4022" s="248">
        <f t="shared" si="622"/>
        <v>0</v>
      </c>
      <c r="U4022" s="248">
        <f t="shared" si="623"/>
        <v>0</v>
      </c>
      <c r="V4022" s="13"/>
      <c r="W4022" s="7"/>
      <c r="AT4022" s="130"/>
      <c r="BF4022" s="33">
        <f t="shared" si="629"/>
        <v>41242</v>
      </c>
      <c r="BG4022" s="34">
        <f t="shared" si="624"/>
        <v>82.88000000000001</v>
      </c>
      <c r="BH4022" s="32">
        <f t="shared" si="625"/>
        <v>1</v>
      </c>
      <c r="BI4022" s="32">
        <f t="shared" si="626"/>
        <v>0</v>
      </c>
      <c r="BJ4022" s="69">
        <f t="shared" si="627"/>
        <v>0</v>
      </c>
      <c r="BK4022" s="158" t="str">
        <f t="shared" si="628"/>
        <v/>
      </c>
    </row>
    <row r="4023" spans="1:63" ht="12" customHeight="1" x14ac:dyDescent="0.2">
      <c r="A4023" s="8"/>
      <c r="B4023" s="7"/>
      <c r="C4023" s="7"/>
      <c r="D4023" s="7"/>
      <c r="E4023" s="7"/>
      <c r="F4023" s="7"/>
      <c r="G4023" s="7"/>
      <c r="H4023" s="7"/>
      <c r="I4023" s="10"/>
      <c r="J4023" s="25"/>
      <c r="K4023" s="250"/>
      <c r="L4023" s="31"/>
      <c r="M4023" s="9"/>
      <c r="N4023" s="11" t="s">
        <v>25</v>
      </c>
      <c r="O4023" s="39"/>
      <c r="P4023" s="47"/>
      <c r="Q4023" s="13"/>
      <c r="R4023" s="248">
        <f t="shared" si="620"/>
        <v>0</v>
      </c>
      <c r="S4023" s="248">
        <f t="shared" si="621"/>
        <v>0</v>
      </c>
      <c r="T4023" s="248">
        <f t="shared" si="622"/>
        <v>0</v>
      </c>
      <c r="U4023" s="248">
        <f t="shared" si="623"/>
        <v>0</v>
      </c>
      <c r="V4023" s="13"/>
      <c r="W4023" s="7"/>
      <c r="AT4023" s="130"/>
      <c r="BF4023" s="33">
        <f t="shared" si="629"/>
        <v>41242</v>
      </c>
      <c r="BG4023" s="34">
        <f t="shared" si="624"/>
        <v>82.88000000000001</v>
      </c>
      <c r="BH4023" s="32">
        <f t="shared" si="625"/>
        <v>1</v>
      </c>
      <c r="BI4023" s="32">
        <f t="shared" si="626"/>
        <v>0</v>
      </c>
      <c r="BJ4023" s="69">
        <f t="shared" si="627"/>
        <v>0</v>
      </c>
      <c r="BK4023" s="158" t="str">
        <f t="shared" si="628"/>
        <v/>
      </c>
    </row>
    <row r="4024" spans="1:63" ht="12" customHeight="1" x14ac:dyDescent="0.2">
      <c r="A4024" s="8"/>
      <c r="B4024" s="7"/>
      <c r="C4024" s="7"/>
      <c r="D4024" s="7"/>
      <c r="E4024" s="7"/>
      <c r="F4024" s="7"/>
      <c r="G4024" s="7"/>
      <c r="H4024" s="7"/>
      <c r="I4024" s="10"/>
      <c r="J4024" s="25"/>
      <c r="K4024" s="250"/>
      <c r="L4024" s="31"/>
      <c r="M4024" s="9"/>
      <c r="N4024" s="11" t="s">
        <v>25</v>
      </c>
      <c r="O4024" s="39"/>
      <c r="P4024" s="47"/>
      <c r="Q4024" s="13"/>
      <c r="R4024" s="248">
        <f t="shared" si="620"/>
        <v>0</v>
      </c>
      <c r="S4024" s="248">
        <f t="shared" si="621"/>
        <v>0</v>
      </c>
      <c r="T4024" s="248">
        <f t="shared" si="622"/>
        <v>0</v>
      </c>
      <c r="U4024" s="248">
        <f t="shared" si="623"/>
        <v>0</v>
      </c>
      <c r="V4024" s="13"/>
      <c r="W4024" s="7"/>
      <c r="AT4024" s="130"/>
      <c r="BF4024" s="33">
        <f t="shared" si="629"/>
        <v>41242</v>
      </c>
      <c r="BG4024" s="34">
        <f t="shared" si="624"/>
        <v>82.88000000000001</v>
      </c>
      <c r="BH4024" s="32">
        <f t="shared" si="625"/>
        <v>1</v>
      </c>
      <c r="BI4024" s="32">
        <f t="shared" si="626"/>
        <v>0</v>
      </c>
      <c r="BJ4024" s="69">
        <f t="shared" si="627"/>
        <v>0</v>
      </c>
      <c r="BK4024" s="158" t="str">
        <f t="shared" si="628"/>
        <v/>
      </c>
    </row>
    <row r="4025" spans="1:63" ht="12" customHeight="1" x14ac:dyDescent="0.2">
      <c r="A4025" s="8"/>
      <c r="B4025" s="7"/>
      <c r="C4025" s="7"/>
      <c r="D4025" s="7"/>
      <c r="E4025" s="7"/>
      <c r="F4025" s="7"/>
      <c r="G4025" s="7"/>
      <c r="H4025" s="7"/>
      <c r="I4025" s="10"/>
      <c r="J4025" s="25"/>
      <c r="K4025" s="250"/>
      <c r="L4025" s="31"/>
      <c r="M4025" s="9"/>
      <c r="N4025" s="11" t="s">
        <v>25</v>
      </c>
      <c r="O4025" s="39"/>
      <c r="P4025" s="47"/>
      <c r="Q4025" s="13"/>
      <c r="R4025" s="248">
        <f t="shared" si="620"/>
        <v>0</v>
      </c>
      <c r="S4025" s="248">
        <f t="shared" si="621"/>
        <v>0</v>
      </c>
      <c r="T4025" s="248">
        <f t="shared" si="622"/>
        <v>0</v>
      </c>
      <c r="U4025" s="248">
        <f t="shared" si="623"/>
        <v>0</v>
      </c>
      <c r="V4025" s="13"/>
      <c r="W4025" s="7"/>
      <c r="AT4025" s="130"/>
      <c r="BF4025" s="33">
        <f t="shared" si="629"/>
        <v>41242</v>
      </c>
      <c r="BG4025" s="34">
        <f t="shared" si="624"/>
        <v>82.88000000000001</v>
      </c>
      <c r="BH4025" s="32">
        <f t="shared" si="625"/>
        <v>1</v>
      </c>
      <c r="BI4025" s="32">
        <f t="shared" si="626"/>
        <v>0</v>
      </c>
      <c r="BJ4025" s="69">
        <f t="shared" si="627"/>
        <v>0</v>
      </c>
      <c r="BK4025" s="158" t="str">
        <f t="shared" si="628"/>
        <v/>
      </c>
    </row>
    <row r="4026" spans="1:63" ht="12" customHeight="1" x14ac:dyDescent="0.2">
      <c r="A4026" s="8"/>
      <c r="B4026" s="7"/>
      <c r="C4026" s="7"/>
      <c r="D4026" s="7"/>
      <c r="E4026" s="7"/>
      <c r="F4026" s="7"/>
      <c r="G4026" s="7"/>
      <c r="H4026" s="7"/>
      <c r="I4026" s="10"/>
      <c r="J4026" s="25"/>
      <c r="K4026" s="250"/>
      <c r="L4026" s="31"/>
      <c r="M4026" s="9"/>
      <c r="N4026" s="11" t="s">
        <v>25</v>
      </c>
      <c r="O4026" s="39"/>
      <c r="P4026" s="47"/>
      <c r="Q4026" s="13"/>
      <c r="R4026" s="248">
        <f t="shared" si="620"/>
        <v>0</v>
      </c>
      <c r="S4026" s="248">
        <f t="shared" si="621"/>
        <v>0</v>
      </c>
      <c r="T4026" s="248">
        <f t="shared" si="622"/>
        <v>0</v>
      </c>
      <c r="U4026" s="248">
        <f t="shared" si="623"/>
        <v>0</v>
      </c>
      <c r="V4026" s="13"/>
      <c r="W4026" s="7"/>
      <c r="AT4026" s="130"/>
      <c r="BF4026" s="33">
        <f t="shared" si="629"/>
        <v>41242</v>
      </c>
      <c r="BG4026" s="34">
        <f t="shared" si="624"/>
        <v>82.88000000000001</v>
      </c>
      <c r="BH4026" s="32">
        <f t="shared" si="625"/>
        <v>1</v>
      </c>
      <c r="BI4026" s="32">
        <f t="shared" si="626"/>
        <v>0</v>
      </c>
      <c r="BJ4026" s="69">
        <f t="shared" si="627"/>
        <v>0</v>
      </c>
      <c r="BK4026" s="158" t="str">
        <f t="shared" si="628"/>
        <v/>
      </c>
    </row>
    <row r="4027" spans="1:63" ht="12" customHeight="1" x14ac:dyDescent="0.2">
      <c r="A4027" s="8"/>
      <c r="B4027" s="7"/>
      <c r="C4027" s="7"/>
      <c r="D4027" s="7"/>
      <c r="E4027" s="7"/>
      <c r="F4027" s="7"/>
      <c r="G4027" s="7"/>
      <c r="H4027" s="7"/>
      <c r="I4027" s="10"/>
      <c r="J4027" s="25"/>
      <c r="K4027" s="250"/>
      <c r="L4027" s="31"/>
      <c r="M4027" s="9"/>
      <c r="N4027" s="11" t="s">
        <v>25</v>
      </c>
      <c r="O4027" s="39"/>
      <c r="P4027" s="47"/>
      <c r="Q4027" s="13"/>
      <c r="R4027" s="248">
        <f t="shared" si="620"/>
        <v>0</v>
      </c>
      <c r="S4027" s="248">
        <f t="shared" si="621"/>
        <v>0</v>
      </c>
      <c r="T4027" s="248">
        <f t="shared" si="622"/>
        <v>0</v>
      </c>
      <c r="U4027" s="248">
        <f t="shared" si="623"/>
        <v>0</v>
      </c>
      <c r="V4027" s="13"/>
      <c r="W4027" s="7"/>
      <c r="AT4027" s="130"/>
      <c r="BF4027" s="33">
        <f t="shared" si="629"/>
        <v>41242</v>
      </c>
      <c r="BG4027" s="34">
        <f t="shared" si="624"/>
        <v>82.88000000000001</v>
      </c>
      <c r="BH4027" s="32">
        <f t="shared" si="625"/>
        <v>1</v>
      </c>
      <c r="BI4027" s="32">
        <f t="shared" si="626"/>
        <v>0</v>
      </c>
      <c r="BJ4027" s="69">
        <f t="shared" si="627"/>
        <v>0</v>
      </c>
      <c r="BK4027" s="158" t="str">
        <f t="shared" si="628"/>
        <v/>
      </c>
    </row>
    <row r="4028" spans="1:63" ht="12" customHeight="1" x14ac:dyDescent="0.2">
      <c r="A4028" s="8"/>
      <c r="B4028" s="7"/>
      <c r="C4028" s="7"/>
      <c r="D4028" s="7"/>
      <c r="E4028" s="7"/>
      <c r="F4028" s="7"/>
      <c r="G4028" s="7"/>
      <c r="H4028" s="7"/>
      <c r="I4028" s="10"/>
      <c r="J4028" s="25"/>
      <c r="K4028" s="250"/>
      <c r="L4028" s="31"/>
      <c r="M4028" s="9"/>
      <c r="N4028" s="11" t="s">
        <v>25</v>
      </c>
      <c r="O4028" s="39"/>
      <c r="P4028" s="47"/>
      <c r="Q4028" s="13"/>
      <c r="R4028" s="248">
        <f t="shared" si="620"/>
        <v>0</v>
      </c>
      <c r="S4028" s="248">
        <f t="shared" si="621"/>
        <v>0</v>
      </c>
      <c r="T4028" s="248">
        <f t="shared" si="622"/>
        <v>0</v>
      </c>
      <c r="U4028" s="248">
        <f t="shared" si="623"/>
        <v>0</v>
      </c>
      <c r="V4028" s="13"/>
      <c r="W4028" s="7"/>
      <c r="AT4028" s="130"/>
      <c r="BF4028" s="33">
        <f t="shared" si="629"/>
        <v>41242</v>
      </c>
      <c r="BG4028" s="34">
        <f t="shared" si="624"/>
        <v>82.88000000000001</v>
      </c>
      <c r="BH4028" s="32">
        <f t="shared" si="625"/>
        <v>1</v>
      </c>
      <c r="BI4028" s="32">
        <f t="shared" si="626"/>
        <v>0</v>
      </c>
      <c r="BJ4028" s="69">
        <f t="shared" si="627"/>
        <v>0</v>
      </c>
      <c r="BK4028" s="158" t="str">
        <f t="shared" si="628"/>
        <v/>
      </c>
    </row>
    <row r="4029" spans="1:63" ht="12" customHeight="1" x14ac:dyDescent="0.2">
      <c r="A4029" s="8"/>
      <c r="B4029" s="7"/>
      <c r="C4029" s="7"/>
      <c r="D4029" s="7"/>
      <c r="E4029" s="7"/>
      <c r="F4029" s="7"/>
      <c r="G4029" s="7"/>
      <c r="H4029" s="7"/>
      <c r="I4029" s="10"/>
      <c r="J4029" s="25"/>
      <c r="K4029" s="250"/>
      <c r="L4029" s="31"/>
      <c r="M4029" s="9"/>
      <c r="N4029" s="11" t="s">
        <v>25</v>
      </c>
      <c r="O4029" s="39"/>
      <c r="P4029" s="47"/>
      <c r="Q4029" s="13"/>
      <c r="R4029" s="248">
        <f t="shared" si="620"/>
        <v>0</v>
      </c>
      <c r="S4029" s="248">
        <f t="shared" si="621"/>
        <v>0</v>
      </c>
      <c r="T4029" s="248">
        <f t="shared" si="622"/>
        <v>0</v>
      </c>
      <c r="U4029" s="248">
        <f t="shared" si="623"/>
        <v>0</v>
      </c>
      <c r="V4029" s="13"/>
      <c r="W4029" s="7"/>
      <c r="AT4029" s="130"/>
      <c r="BF4029" s="33">
        <f t="shared" si="629"/>
        <v>41242</v>
      </c>
      <c r="BG4029" s="34">
        <f t="shared" si="624"/>
        <v>82.88000000000001</v>
      </c>
      <c r="BH4029" s="32">
        <f t="shared" si="625"/>
        <v>1</v>
      </c>
      <c r="BI4029" s="32">
        <f t="shared" si="626"/>
        <v>0</v>
      </c>
      <c r="BJ4029" s="69">
        <f t="shared" si="627"/>
        <v>0</v>
      </c>
      <c r="BK4029" s="158" t="str">
        <f t="shared" si="628"/>
        <v/>
      </c>
    </row>
    <row r="4030" spans="1:63" ht="12" customHeight="1" x14ac:dyDescent="0.2">
      <c r="A4030" s="8"/>
      <c r="B4030" s="7"/>
      <c r="C4030" s="7"/>
      <c r="D4030" s="7"/>
      <c r="E4030" s="7"/>
      <c r="F4030" s="7"/>
      <c r="G4030" s="7"/>
      <c r="H4030" s="7"/>
      <c r="I4030" s="10"/>
      <c r="J4030" s="25"/>
      <c r="K4030" s="250"/>
      <c r="L4030" s="31"/>
      <c r="M4030" s="9"/>
      <c r="N4030" s="11" t="s">
        <v>25</v>
      </c>
      <c r="O4030" s="39"/>
      <c r="P4030" s="47"/>
      <c r="Q4030" s="13"/>
      <c r="R4030" s="248">
        <f t="shared" si="620"/>
        <v>0</v>
      </c>
      <c r="S4030" s="248">
        <f t="shared" si="621"/>
        <v>0</v>
      </c>
      <c r="T4030" s="248">
        <f t="shared" si="622"/>
        <v>0</v>
      </c>
      <c r="U4030" s="248">
        <f t="shared" si="623"/>
        <v>0</v>
      </c>
      <c r="V4030" s="13"/>
      <c r="W4030" s="7"/>
      <c r="AT4030" s="130"/>
      <c r="BF4030" s="33">
        <f t="shared" si="629"/>
        <v>41242</v>
      </c>
      <c r="BG4030" s="34">
        <f t="shared" si="624"/>
        <v>82.88000000000001</v>
      </c>
      <c r="BH4030" s="32">
        <f t="shared" si="625"/>
        <v>1</v>
      </c>
      <c r="BI4030" s="32">
        <f t="shared" si="626"/>
        <v>0</v>
      </c>
      <c r="BJ4030" s="69">
        <f t="shared" si="627"/>
        <v>0</v>
      </c>
      <c r="BK4030" s="158" t="str">
        <f t="shared" si="628"/>
        <v/>
      </c>
    </row>
    <row r="4031" spans="1:63" ht="12" customHeight="1" x14ac:dyDescent="0.2">
      <c r="A4031" s="8"/>
      <c r="B4031" s="7"/>
      <c r="C4031" s="7"/>
      <c r="D4031" s="7"/>
      <c r="E4031" s="7"/>
      <c r="F4031" s="7"/>
      <c r="G4031" s="7"/>
      <c r="H4031" s="7"/>
      <c r="I4031" s="10"/>
      <c r="J4031" s="25"/>
      <c r="K4031" s="250"/>
      <c r="L4031" s="31"/>
      <c r="M4031" s="9"/>
      <c r="N4031" s="11" t="s">
        <v>25</v>
      </c>
      <c r="O4031" s="39"/>
      <c r="P4031" s="47"/>
      <c r="Q4031" s="13"/>
      <c r="R4031" s="248">
        <f t="shared" si="620"/>
        <v>0</v>
      </c>
      <c r="S4031" s="248">
        <f t="shared" si="621"/>
        <v>0</v>
      </c>
      <c r="T4031" s="248">
        <f t="shared" si="622"/>
        <v>0</v>
      </c>
      <c r="U4031" s="248">
        <f t="shared" si="623"/>
        <v>0</v>
      </c>
      <c r="V4031" s="13"/>
      <c r="W4031" s="7"/>
      <c r="AT4031" s="130"/>
      <c r="BF4031" s="33">
        <f t="shared" si="629"/>
        <v>41242</v>
      </c>
      <c r="BG4031" s="34">
        <f t="shared" si="624"/>
        <v>82.88000000000001</v>
      </c>
      <c r="BH4031" s="32">
        <f t="shared" si="625"/>
        <v>1</v>
      </c>
      <c r="BI4031" s="32">
        <f t="shared" si="626"/>
        <v>0</v>
      </c>
      <c r="BJ4031" s="69">
        <f t="shared" si="627"/>
        <v>0</v>
      </c>
      <c r="BK4031" s="158" t="str">
        <f t="shared" si="628"/>
        <v/>
      </c>
    </row>
    <row r="4032" spans="1:63" ht="12" customHeight="1" x14ac:dyDescent="0.2">
      <c r="A4032" s="8"/>
      <c r="B4032" s="7"/>
      <c r="C4032" s="7"/>
      <c r="D4032" s="7"/>
      <c r="E4032" s="7"/>
      <c r="F4032" s="7"/>
      <c r="G4032" s="7"/>
      <c r="H4032" s="7"/>
      <c r="I4032" s="10"/>
      <c r="J4032" s="25"/>
      <c r="K4032" s="250"/>
      <c r="L4032" s="31"/>
      <c r="M4032" s="9"/>
      <c r="N4032" s="11" t="s">
        <v>25</v>
      </c>
      <c r="O4032" s="39"/>
      <c r="P4032" s="47"/>
      <c r="Q4032" s="13"/>
      <c r="R4032" s="248">
        <f t="shared" si="620"/>
        <v>0</v>
      </c>
      <c r="S4032" s="248">
        <f t="shared" si="621"/>
        <v>0</v>
      </c>
      <c r="T4032" s="248">
        <f t="shared" si="622"/>
        <v>0</v>
      </c>
      <c r="U4032" s="248">
        <f t="shared" si="623"/>
        <v>0</v>
      </c>
      <c r="V4032" s="13"/>
      <c r="W4032" s="7"/>
      <c r="AT4032" s="130"/>
      <c r="BF4032" s="33">
        <f t="shared" si="629"/>
        <v>41242</v>
      </c>
      <c r="BG4032" s="34">
        <f t="shared" si="624"/>
        <v>82.88000000000001</v>
      </c>
      <c r="BH4032" s="32">
        <f t="shared" si="625"/>
        <v>1</v>
      </c>
      <c r="BI4032" s="32">
        <f t="shared" si="626"/>
        <v>0</v>
      </c>
      <c r="BJ4032" s="69">
        <f t="shared" si="627"/>
        <v>0</v>
      </c>
      <c r="BK4032" s="158" t="str">
        <f t="shared" si="628"/>
        <v/>
      </c>
    </row>
    <row r="4033" spans="1:63" ht="12" customHeight="1" x14ac:dyDescent="0.2">
      <c r="A4033" s="8"/>
      <c r="B4033" s="7"/>
      <c r="C4033" s="7"/>
      <c r="D4033" s="7"/>
      <c r="E4033" s="7"/>
      <c r="F4033" s="7"/>
      <c r="G4033" s="7"/>
      <c r="H4033" s="7"/>
      <c r="I4033" s="10"/>
      <c r="J4033" s="25"/>
      <c r="K4033" s="250"/>
      <c r="L4033" s="31"/>
      <c r="M4033" s="9"/>
      <c r="N4033" s="11" t="s">
        <v>25</v>
      </c>
      <c r="O4033" s="39"/>
      <c r="P4033" s="47"/>
      <c r="Q4033" s="13"/>
      <c r="R4033" s="248">
        <f t="shared" si="620"/>
        <v>0</v>
      </c>
      <c r="S4033" s="248">
        <f t="shared" si="621"/>
        <v>0</v>
      </c>
      <c r="T4033" s="248">
        <f t="shared" si="622"/>
        <v>0</v>
      </c>
      <c r="U4033" s="248">
        <f t="shared" si="623"/>
        <v>0</v>
      </c>
      <c r="V4033" s="13"/>
      <c r="W4033" s="7"/>
      <c r="AT4033" s="130"/>
      <c r="BF4033" s="33">
        <f t="shared" si="629"/>
        <v>41242</v>
      </c>
      <c r="BG4033" s="34">
        <f t="shared" si="624"/>
        <v>82.88000000000001</v>
      </c>
      <c r="BH4033" s="32">
        <f t="shared" si="625"/>
        <v>1</v>
      </c>
      <c r="BI4033" s="32">
        <f t="shared" si="626"/>
        <v>0</v>
      </c>
      <c r="BJ4033" s="69">
        <f t="shared" si="627"/>
        <v>0</v>
      </c>
      <c r="BK4033" s="158" t="str">
        <f t="shared" si="628"/>
        <v/>
      </c>
    </row>
    <row r="4034" spans="1:63" ht="12" customHeight="1" x14ac:dyDescent="0.2">
      <c r="A4034" s="8"/>
      <c r="B4034" s="7"/>
      <c r="C4034" s="7"/>
      <c r="D4034" s="7"/>
      <c r="E4034" s="7"/>
      <c r="F4034" s="7"/>
      <c r="G4034" s="7"/>
      <c r="H4034" s="7"/>
      <c r="I4034" s="10"/>
      <c r="J4034" s="25"/>
      <c r="K4034" s="250"/>
      <c r="L4034" s="31"/>
      <c r="M4034" s="9"/>
      <c r="N4034" s="11" t="s">
        <v>25</v>
      </c>
      <c r="O4034" s="39"/>
      <c r="P4034" s="47"/>
      <c r="Q4034" s="13"/>
      <c r="R4034" s="248">
        <f t="shared" si="620"/>
        <v>0</v>
      </c>
      <c r="S4034" s="248">
        <f t="shared" si="621"/>
        <v>0</v>
      </c>
      <c r="T4034" s="248">
        <f t="shared" si="622"/>
        <v>0</v>
      </c>
      <c r="U4034" s="248">
        <f t="shared" si="623"/>
        <v>0</v>
      </c>
      <c r="V4034" s="13"/>
      <c r="W4034" s="7"/>
      <c r="AT4034" s="130"/>
      <c r="BF4034" s="33">
        <f t="shared" si="629"/>
        <v>41242</v>
      </c>
      <c r="BG4034" s="34">
        <f t="shared" si="624"/>
        <v>82.88000000000001</v>
      </c>
      <c r="BH4034" s="32">
        <f t="shared" si="625"/>
        <v>1</v>
      </c>
      <c r="BI4034" s="32">
        <f t="shared" si="626"/>
        <v>0</v>
      </c>
      <c r="BJ4034" s="69">
        <f t="shared" si="627"/>
        <v>0</v>
      </c>
      <c r="BK4034" s="158" t="str">
        <f t="shared" si="628"/>
        <v/>
      </c>
    </row>
    <row r="4035" spans="1:63" ht="12" customHeight="1" x14ac:dyDescent="0.2">
      <c r="A4035" s="8"/>
      <c r="B4035" s="7"/>
      <c r="C4035" s="7"/>
      <c r="D4035" s="7"/>
      <c r="E4035" s="7"/>
      <c r="F4035" s="7"/>
      <c r="G4035" s="7"/>
      <c r="H4035" s="7"/>
      <c r="I4035" s="10"/>
      <c r="J4035" s="25"/>
      <c r="K4035" s="250"/>
      <c r="L4035" s="31"/>
      <c r="M4035" s="9"/>
      <c r="N4035" s="11" t="s">
        <v>25</v>
      </c>
      <c r="O4035" s="39"/>
      <c r="P4035" s="47"/>
      <c r="Q4035" s="13"/>
      <c r="R4035" s="248">
        <f t="shared" si="620"/>
        <v>0</v>
      </c>
      <c r="S4035" s="248">
        <f t="shared" si="621"/>
        <v>0</v>
      </c>
      <c r="T4035" s="248">
        <f t="shared" si="622"/>
        <v>0</v>
      </c>
      <c r="U4035" s="248">
        <f t="shared" si="623"/>
        <v>0</v>
      </c>
      <c r="V4035" s="13"/>
      <c r="W4035" s="7"/>
      <c r="AT4035" s="130"/>
      <c r="BF4035" s="33">
        <f t="shared" si="629"/>
        <v>41242</v>
      </c>
      <c r="BG4035" s="34">
        <f t="shared" si="624"/>
        <v>82.88000000000001</v>
      </c>
      <c r="BH4035" s="32">
        <f t="shared" si="625"/>
        <v>1</v>
      </c>
      <c r="BI4035" s="32">
        <f t="shared" si="626"/>
        <v>0</v>
      </c>
      <c r="BJ4035" s="69">
        <f t="shared" si="627"/>
        <v>0</v>
      </c>
      <c r="BK4035" s="158" t="str">
        <f t="shared" si="628"/>
        <v/>
      </c>
    </row>
    <row r="4036" spans="1:63" ht="12" customHeight="1" x14ac:dyDescent="0.2">
      <c r="A4036" s="8"/>
      <c r="B4036" s="7"/>
      <c r="C4036" s="7"/>
      <c r="D4036" s="7"/>
      <c r="E4036" s="7"/>
      <c r="F4036" s="7"/>
      <c r="G4036" s="7"/>
      <c r="H4036" s="7"/>
      <c r="I4036" s="10"/>
      <c r="J4036" s="25"/>
      <c r="K4036" s="250"/>
      <c r="L4036" s="31"/>
      <c r="M4036" s="9"/>
      <c r="N4036" s="11" t="s">
        <v>25</v>
      </c>
      <c r="O4036" s="39"/>
      <c r="P4036" s="47"/>
      <c r="Q4036" s="13"/>
      <c r="R4036" s="248">
        <f t="shared" si="620"/>
        <v>0</v>
      </c>
      <c r="S4036" s="248">
        <f t="shared" si="621"/>
        <v>0</v>
      </c>
      <c r="T4036" s="248">
        <f t="shared" si="622"/>
        <v>0</v>
      </c>
      <c r="U4036" s="248">
        <f t="shared" si="623"/>
        <v>0</v>
      </c>
      <c r="V4036" s="13"/>
      <c r="W4036" s="7"/>
      <c r="AT4036" s="130"/>
      <c r="BF4036" s="33">
        <f t="shared" si="629"/>
        <v>41242</v>
      </c>
      <c r="BG4036" s="34">
        <f t="shared" si="624"/>
        <v>82.88000000000001</v>
      </c>
      <c r="BH4036" s="32">
        <f t="shared" si="625"/>
        <v>1</v>
      </c>
      <c r="BI4036" s="32">
        <f t="shared" si="626"/>
        <v>0</v>
      </c>
      <c r="BJ4036" s="69">
        <f t="shared" si="627"/>
        <v>0</v>
      </c>
      <c r="BK4036" s="158" t="str">
        <f t="shared" si="628"/>
        <v/>
      </c>
    </row>
    <row r="4037" spans="1:63" ht="12" customHeight="1" x14ac:dyDescent="0.2">
      <c r="A4037" s="8"/>
      <c r="B4037" s="7"/>
      <c r="C4037" s="7"/>
      <c r="D4037" s="7"/>
      <c r="E4037" s="7"/>
      <c r="F4037" s="7"/>
      <c r="G4037" s="7"/>
      <c r="H4037" s="7"/>
      <c r="I4037" s="10"/>
      <c r="J4037" s="25"/>
      <c r="K4037" s="250"/>
      <c r="L4037" s="31"/>
      <c r="M4037" s="9"/>
      <c r="N4037" s="11" t="s">
        <v>25</v>
      </c>
      <c r="O4037" s="39"/>
      <c r="P4037" s="47"/>
      <c r="Q4037" s="13"/>
      <c r="R4037" s="248">
        <f t="shared" si="620"/>
        <v>0</v>
      </c>
      <c r="S4037" s="248">
        <f t="shared" si="621"/>
        <v>0</v>
      </c>
      <c r="T4037" s="248">
        <f t="shared" si="622"/>
        <v>0</v>
      </c>
      <c r="U4037" s="248">
        <f t="shared" si="623"/>
        <v>0</v>
      </c>
      <c r="V4037" s="13"/>
      <c r="W4037" s="7"/>
      <c r="AT4037" s="130"/>
      <c r="BF4037" s="33">
        <f t="shared" si="629"/>
        <v>41242</v>
      </c>
      <c r="BG4037" s="34">
        <f t="shared" si="624"/>
        <v>82.88000000000001</v>
      </c>
      <c r="BH4037" s="32">
        <f t="shared" si="625"/>
        <v>1</v>
      </c>
      <c r="BI4037" s="32">
        <f t="shared" si="626"/>
        <v>0</v>
      </c>
      <c r="BJ4037" s="69">
        <f t="shared" si="627"/>
        <v>0</v>
      </c>
      <c r="BK4037" s="158" t="str">
        <f t="shared" si="628"/>
        <v/>
      </c>
    </row>
    <row r="4038" spans="1:63" ht="12" customHeight="1" x14ac:dyDescent="0.2">
      <c r="A4038" s="8"/>
      <c r="B4038" s="7"/>
      <c r="C4038" s="7"/>
      <c r="D4038" s="7"/>
      <c r="E4038" s="7"/>
      <c r="F4038" s="7"/>
      <c r="G4038" s="7"/>
      <c r="H4038" s="7"/>
      <c r="I4038" s="10"/>
      <c r="J4038" s="25"/>
      <c r="K4038" s="250"/>
      <c r="L4038" s="31"/>
      <c r="M4038" s="9"/>
      <c r="N4038" s="11" t="s">
        <v>25</v>
      </c>
      <c r="O4038" s="39"/>
      <c r="P4038" s="47"/>
      <c r="Q4038" s="13"/>
      <c r="R4038" s="248">
        <f t="shared" si="620"/>
        <v>0</v>
      </c>
      <c r="S4038" s="248">
        <f t="shared" si="621"/>
        <v>0</v>
      </c>
      <c r="T4038" s="248">
        <f t="shared" si="622"/>
        <v>0</v>
      </c>
      <c r="U4038" s="248">
        <f t="shared" si="623"/>
        <v>0</v>
      </c>
      <c r="V4038" s="13"/>
      <c r="W4038" s="7"/>
      <c r="AT4038" s="130"/>
      <c r="BF4038" s="33">
        <f t="shared" si="629"/>
        <v>41242</v>
      </c>
      <c r="BG4038" s="34">
        <f t="shared" si="624"/>
        <v>82.88000000000001</v>
      </c>
      <c r="BH4038" s="32">
        <f t="shared" si="625"/>
        <v>1</v>
      </c>
      <c r="BI4038" s="32">
        <f t="shared" si="626"/>
        <v>0</v>
      </c>
      <c r="BJ4038" s="69">
        <f t="shared" si="627"/>
        <v>0</v>
      </c>
      <c r="BK4038" s="158" t="str">
        <f t="shared" si="628"/>
        <v/>
      </c>
    </row>
    <row r="4039" spans="1:63" ht="12" customHeight="1" x14ac:dyDescent="0.2">
      <c r="A4039" s="8"/>
      <c r="B4039" s="7"/>
      <c r="C4039" s="7"/>
      <c r="D4039" s="7"/>
      <c r="E4039" s="7"/>
      <c r="F4039" s="7"/>
      <c r="G4039" s="7"/>
      <c r="H4039" s="7"/>
      <c r="I4039" s="10"/>
      <c r="J4039" s="25"/>
      <c r="K4039" s="250"/>
      <c r="L4039" s="31"/>
      <c r="M4039" s="9"/>
      <c r="N4039" s="11" t="s">
        <v>25</v>
      </c>
      <c r="O4039" s="39"/>
      <c r="P4039" s="47"/>
      <c r="Q4039" s="13"/>
      <c r="R4039" s="248">
        <f t="shared" si="620"/>
        <v>0</v>
      </c>
      <c r="S4039" s="248">
        <f t="shared" si="621"/>
        <v>0</v>
      </c>
      <c r="T4039" s="248">
        <f t="shared" si="622"/>
        <v>0</v>
      </c>
      <c r="U4039" s="248">
        <f t="shared" si="623"/>
        <v>0</v>
      </c>
      <c r="V4039" s="13"/>
      <c r="W4039" s="7"/>
      <c r="AT4039" s="130"/>
      <c r="BF4039" s="33">
        <f t="shared" si="629"/>
        <v>41242</v>
      </c>
      <c r="BG4039" s="34">
        <f t="shared" si="624"/>
        <v>82.88000000000001</v>
      </c>
      <c r="BH4039" s="32">
        <f t="shared" si="625"/>
        <v>1</v>
      </c>
      <c r="BI4039" s="32">
        <f t="shared" si="626"/>
        <v>0</v>
      </c>
      <c r="BJ4039" s="69">
        <f t="shared" si="627"/>
        <v>0</v>
      </c>
      <c r="BK4039" s="158" t="str">
        <f t="shared" si="628"/>
        <v/>
      </c>
    </row>
    <row r="4040" spans="1:63" ht="12" customHeight="1" x14ac:dyDescent="0.2">
      <c r="A4040" s="8"/>
      <c r="B4040" s="7"/>
      <c r="C4040" s="7"/>
      <c r="D4040" s="7"/>
      <c r="E4040" s="7"/>
      <c r="F4040" s="7"/>
      <c r="G4040" s="7"/>
      <c r="H4040" s="7"/>
      <c r="I4040" s="10"/>
      <c r="J4040" s="25"/>
      <c r="K4040" s="250"/>
      <c r="L4040" s="31"/>
      <c r="M4040" s="9"/>
      <c r="N4040" s="11" t="s">
        <v>25</v>
      </c>
      <c r="O4040" s="39"/>
      <c r="P4040" s="47"/>
      <c r="Q4040" s="13"/>
      <c r="R4040" s="248">
        <f t="shared" si="620"/>
        <v>0</v>
      </c>
      <c r="S4040" s="248">
        <f t="shared" si="621"/>
        <v>0</v>
      </c>
      <c r="T4040" s="248">
        <f t="shared" si="622"/>
        <v>0</v>
      </c>
      <c r="U4040" s="248">
        <f t="shared" si="623"/>
        <v>0</v>
      </c>
      <c r="V4040" s="13"/>
      <c r="W4040" s="7"/>
      <c r="AT4040" s="130"/>
      <c r="BF4040" s="33">
        <f t="shared" si="629"/>
        <v>41242</v>
      </c>
      <c r="BG4040" s="34">
        <f t="shared" si="624"/>
        <v>82.88000000000001</v>
      </c>
      <c r="BH4040" s="32">
        <f t="shared" si="625"/>
        <v>1</v>
      </c>
      <c r="BI4040" s="32">
        <f t="shared" si="626"/>
        <v>0</v>
      </c>
      <c r="BJ4040" s="69">
        <f t="shared" si="627"/>
        <v>0</v>
      </c>
      <c r="BK4040" s="158" t="str">
        <f t="shared" si="628"/>
        <v/>
      </c>
    </row>
    <row r="4041" spans="1:63" ht="12" customHeight="1" x14ac:dyDescent="0.2">
      <c r="A4041" s="8"/>
      <c r="B4041" s="7"/>
      <c r="C4041" s="7"/>
      <c r="D4041" s="7"/>
      <c r="E4041" s="7"/>
      <c r="F4041" s="7"/>
      <c r="G4041" s="7"/>
      <c r="H4041" s="7"/>
      <c r="I4041" s="10"/>
      <c r="J4041" s="25"/>
      <c r="K4041" s="250"/>
      <c r="L4041" s="31"/>
      <c r="M4041" s="9"/>
      <c r="N4041" s="11" t="s">
        <v>25</v>
      </c>
      <c r="O4041" s="39"/>
      <c r="P4041" s="47"/>
      <c r="Q4041" s="13"/>
      <c r="R4041" s="248">
        <f t="shared" si="620"/>
        <v>0</v>
      </c>
      <c r="S4041" s="248">
        <f t="shared" si="621"/>
        <v>0</v>
      </c>
      <c r="T4041" s="248">
        <f t="shared" si="622"/>
        <v>0</v>
      </c>
      <c r="U4041" s="248">
        <f t="shared" si="623"/>
        <v>0</v>
      </c>
      <c r="V4041" s="13"/>
      <c r="W4041" s="7"/>
      <c r="AT4041" s="130"/>
      <c r="BF4041" s="33">
        <f t="shared" si="629"/>
        <v>41242</v>
      </c>
      <c r="BG4041" s="34">
        <f t="shared" si="624"/>
        <v>82.88000000000001</v>
      </c>
      <c r="BH4041" s="32">
        <f t="shared" si="625"/>
        <v>1</v>
      </c>
      <c r="BI4041" s="32">
        <f t="shared" si="626"/>
        <v>0</v>
      </c>
      <c r="BJ4041" s="69">
        <f t="shared" si="627"/>
        <v>0</v>
      </c>
      <c r="BK4041" s="158" t="str">
        <f t="shared" si="628"/>
        <v/>
      </c>
    </row>
    <row r="4042" spans="1:63" ht="12" customHeight="1" x14ac:dyDescent="0.2">
      <c r="A4042" s="8"/>
      <c r="B4042" s="7"/>
      <c r="C4042" s="7"/>
      <c r="D4042" s="7"/>
      <c r="E4042" s="7"/>
      <c r="F4042" s="7"/>
      <c r="G4042" s="7"/>
      <c r="H4042" s="7"/>
      <c r="I4042" s="10"/>
      <c r="J4042" s="25"/>
      <c r="K4042" s="250"/>
      <c r="L4042" s="31"/>
      <c r="M4042" s="9"/>
      <c r="N4042" s="11" t="s">
        <v>25</v>
      </c>
      <c r="O4042" s="39"/>
      <c r="P4042" s="47"/>
      <c r="Q4042" s="13"/>
      <c r="R4042" s="248">
        <f t="shared" si="620"/>
        <v>0</v>
      </c>
      <c r="S4042" s="248">
        <f t="shared" si="621"/>
        <v>0</v>
      </c>
      <c r="T4042" s="248">
        <f t="shared" si="622"/>
        <v>0</v>
      </c>
      <c r="U4042" s="248">
        <f t="shared" si="623"/>
        <v>0</v>
      </c>
      <c r="V4042" s="13"/>
      <c r="W4042" s="7"/>
      <c r="AT4042" s="130"/>
      <c r="BF4042" s="33">
        <f t="shared" si="629"/>
        <v>41242</v>
      </c>
      <c r="BG4042" s="34">
        <f t="shared" si="624"/>
        <v>82.88000000000001</v>
      </c>
      <c r="BH4042" s="32">
        <f t="shared" si="625"/>
        <v>1</v>
      </c>
      <c r="BI4042" s="32">
        <f t="shared" si="626"/>
        <v>0</v>
      </c>
      <c r="BJ4042" s="69">
        <f t="shared" si="627"/>
        <v>0</v>
      </c>
      <c r="BK4042" s="158" t="str">
        <f t="shared" si="628"/>
        <v/>
      </c>
    </row>
    <row r="4043" spans="1:63" ht="12" customHeight="1" x14ac:dyDescent="0.2">
      <c r="A4043" s="8"/>
      <c r="B4043" s="7"/>
      <c r="C4043" s="7"/>
      <c r="D4043" s="7"/>
      <c r="E4043" s="7"/>
      <c r="F4043" s="7"/>
      <c r="G4043" s="7"/>
      <c r="H4043" s="7"/>
      <c r="I4043" s="10"/>
      <c r="J4043" s="25"/>
      <c r="K4043" s="250"/>
      <c r="L4043" s="31"/>
      <c r="M4043" s="9"/>
      <c r="N4043" s="11" t="s">
        <v>25</v>
      </c>
      <c r="O4043" s="39"/>
      <c r="P4043" s="47"/>
      <c r="Q4043" s="13"/>
      <c r="R4043" s="248">
        <f t="shared" ref="R4043:R4106" si="630">IF(N4043&lt;&gt;"M",ROUND(IF(M4043&lt;&gt;"Y",IF(P4043&lt;&gt;"Y",K4043,K4043*(BH4043-1)),0),ROUNDING),"")</f>
        <v>0</v>
      </c>
      <c r="S4043" s="248">
        <f t="shared" ref="S4043:S4106" si="631">IF(N4043&lt;&gt;"M",ROUND(IF(O4043&gt;0,IF(M4043="Y",BI4043*(1-O4043),IF(BI4043&gt;R4043,R4043 + (BI4043 - R4043)*(1-O4043),BI4043)),BI4043),ROUNDING),"")</f>
        <v>0</v>
      </c>
      <c r="T4043" s="248">
        <f t="shared" ref="T4043:T4106" si="632">IF(N4043&lt;&gt;"M",ROUND(IF(O4043&gt;0,IF(M4043="Y",BJ4043*(1-O4043),IF(BJ4043&gt;R4043,R4043 + (BJ4043 - R4043)*(1-O4043),BJ4043)),BJ4043),ROUNDING),"")</f>
        <v>0</v>
      </c>
      <c r="U4043" s="248">
        <f t="shared" ref="U4043:U4106" si="633">IF(N4043&lt;&gt;"M",ROUND(IF(OR(N4043="P",N4043=""),0,IF(OR(M4043="N",M4043=""),T4043-R4043,T4043)),ROUNDING),"")</f>
        <v>0</v>
      </c>
      <c r="V4043" s="13"/>
      <c r="W4043" s="7"/>
      <c r="AT4043" s="130"/>
      <c r="BF4043" s="33">
        <f t="shared" si="629"/>
        <v>41242</v>
      </c>
      <c r="BG4043" s="34">
        <f t="shared" ref="BG4043:BG4106" si="634">IF(N4043&lt;&gt;"M",BG4042+U4043,BG4042)</f>
        <v>82.88000000000001</v>
      </c>
      <c r="BH4043" s="32">
        <f t="shared" ref="BH4043:BH4106" si="635">IF(L4043&lt;&gt;"",IF(ODDS_TYPE=1,L4043,IF(ODDS_TYPE=2,IF(L4043&gt;0,1+L4043/100,IF(L4043&lt;0,1-100/L4043,1)),IF(ODDS_TYPE=3,1+L4043,IF(ODDS_TYPE=4,1+L4043,IF(ODDS_TYPE=5,IF(L4043&gt;0,1+L4043,1-1/L4043),IF(ODDS_TYPE=6,IF(L4043&gt;=0,L4043+1,1-1/L4043),1)))))),1)</f>
        <v>1</v>
      </c>
      <c r="BI4043" s="32">
        <f t="shared" ref="BI4043:BI4106" si="636">IF(P4043&lt;&gt;"Y",IF(M4043&lt;&gt;"Y",K4043*BH4043,K4043*BH4043 - K4043),IF(M4043&lt;&gt;"Y",K4043*BH4043,K4043))</f>
        <v>0</v>
      </c>
      <c r="BJ4043" s="69">
        <f t="shared" ref="BJ4043:BJ4106" si="637">IF(P4043&lt;&gt;"Y",
IF(M4043&lt;&gt;"Y",
IF(N4043="Y",K4043*BH4043,IF(N4043="P",0,IF(OR(N4043="R",N4043="PU"),K4043,IF(N4043="H",K4043*BH4043*0.5,IF(N4043="HW",K4043*0.5*(1 + BH4043),IF(N4043="HL",K4043*0.5,0)))))),
IF(N4043="Y",K4043*BH4043 - K4043,IF(N4043="P",0,IF(OR(N4043="R",N4043="PU"),0,IF(N4043="H",IF(BH4043&gt;2,0.5*K4043*BH4043 - K4043,0),IF(N4043="HW",K4043*0.5*(1 + BH4043) - K4043,IF(N4043="HL",0,0))))))),
IF(M4043&lt;&gt;"Y",
IF(N4043="Y",K4043*BH4043,IF(N4043="P",0,IF(OR(N4043="R",N4043="PU"),K4043*(BH4043-1),IF(N4043="H",K4043*BH4043*0.5,IF(N4043="HW",K4043*(BH4043-1)*0.5,IF(N4043="HL",K4043*BH4043 - K4043*0.5,0)))))),
IF(N4043="Y",K4043,IF(N4043="P",0,IF(OR(N4043="R",N4043="PU"),0,IF(N4043="H",IF(BH4043&lt;2,K4043*BH4043*0.5 - K4043*(BH4043-1),0),IF(N4043="HW",0,IF(N4043="HL",K4043*0.5,0)))))))
)</f>
        <v>0</v>
      </c>
      <c r="BK4043" s="158" t="str">
        <f t="shared" ref="BK4043:BK4106" si="638">IF(FILT_M=1,IF(LEN(C4043)&gt;0,C4043,""),IF(FILT_M=2,IF(LEN(E4043)&gt;0,E4043,""),IF(FILT_M=3,IF(LEN(F4043)&gt;0,F4043,""),IF(FILT_M=4,IF(LEN(G4043)&gt;0,G4043,""),""))))</f>
        <v/>
      </c>
    </row>
    <row r="4044" spans="1:63" ht="12" customHeight="1" x14ac:dyDescent="0.2">
      <c r="A4044" s="8"/>
      <c r="B4044" s="7"/>
      <c r="C4044" s="7"/>
      <c r="D4044" s="7"/>
      <c r="E4044" s="7"/>
      <c r="F4044" s="7"/>
      <c r="G4044" s="7"/>
      <c r="H4044" s="7"/>
      <c r="I4044" s="10"/>
      <c r="J4044" s="25"/>
      <c r="K4044" s="250"/>
      <c r="L4044" s="31"/>
      <c r="M4044" s="9"/>
      <c r="N4044" s="11" t="s">
        <v>25</v>
      </c>
      <c r="O4044" s="39"/>
      <c r="P4044" s="47"/>
      <c r="Q4044" s="13"/>
      <c r="R4044" s="248">
        <f t="shared" si="630"/>
        <v>0</v>
      </c>
      <c r="S4044" s="248">
        <f t="shared" si="631"/>
        <v>0</v>
      </c>
      <c r="T4044" s="248">
        <f t="shared" si="632"/>
        <v>0</v>
      </c>
      <c r="U4044" s="248">
        <f t="shared" si="633"/>
        <v>0</v>
      </c>
      <c r="V4044" s="13"/>
      <c r="W4044" s="7"/>
      <c r="AT4044" s="130"/>
      <c r="BF4044" s="33">
        <f t="shared" ref="BF4044:BF4107" si="639">IF(A4044&gt;2,A4044,BF4043)</f>
        <v>41242</v>
      </c>
      <c r="BG4044" s="34">
        <f t="shared" si="634"/>
        <v>82.88000000000001</v>
      </c>
      <c r="BH4044" s="32">
        <f t="shared" si="635"/>
        <v>1</v>
      </c>
      <c r="BI4044" s="32">
        <f t="shared" si="636"/>
        <v>0</v>
      </c>
      <c r="BJ4044" s="69">
        <f t="shared" si="637"/>
        <v>0</v>
      </c>
      <c r="BK4044" s="158" t="str">
        <f t="shared" si="638"/>
        <v/>
      </c>
    </row>
    <row r="4045" spans="1:63" ht="12" customHeight="1" x14ac:dyDescent="0.2">
      <c r="A4045" s="8"/>
      <c r="B4045" s="7"/>
      <c r="C4045" s="7"/>
      <c r="D4045" s="7"/>
      <c r="E4045" s="7"/>
      <c r="F4045" s="7"/>
      <c r="G4045" s="7"/>
      <c r="H4045" s="7"/>
      <c r="I4045" s="10"/>
      <c r="J4045" s="25"/>
      <c r="K4045" s="250"/>
      <c r="L4045" s="31"/>
      <c r="M4045" s="9"/>
      <c r="N4045" s="11" t="s">
        <v>25</v>
      </c>
      <c r="O4045" s="39"/>
      <c r="P4045" s="47"/>
      <c r="Q4045" s="13"/>
      <c r="R4045" s="248">
        <f t="shared" si="630"/>
        <v>0</v>
      </c>
      <c r="S4045" s="248">
        <f t="shared" si="631"/>
        <v>0</v>
      </c>
      <c r="T4045" s="248">
        <f t="shared" si="632"/>
        <v>0</v>
      </c>
      <c r="U4045" s="248">
        <f t="shared" si="633"/>
        <v>0</v>
      </c>
      <c r="V4045" s="13"/>
      <c r="W4045" s="7"/>
      <c r="AT4045" s="130"/>
      <c r="BF4045" s="33">
        <f t="shared" si="639"/>
        <v>41242</v>
      </c>
      <c r="BG4045" s="34">
        <f t="shared" si="634"/>
        <v>82.88000000000001</v>
      </c>
      <c r="BH4045" s="32">
        <f t="shared" si="635"/>
        <v>1</v>
      </c>
      <c r="BI4045" s="32">
        <f t="shared" si="636"/>
        <v>0</v>
      </c>
      <c r="BJ4045" s="69">
        <f t="shared" si="637"/>
        <v>0</v>
      </c>
      <c r="BK4045" s="158" t="str">
        <f t="shared" si="638"/>
        <v/>
      </c>
    </row>
    <row r="4046" spans="1:63" ht="12" customHeight="1" x14ac:dyDescent="0.2">
      <c r="A4046" s="8"/>
      <c r="B4046" s="7"/>
      <c r="C4046" s="7"/>
      <c r="D4046" s="7"/>
      <c r="E4046" s="7"/>
      <c r="F4046" s="7"/>
      <c r="G4046" s="7"/>
      <c r="H4046" s="7"/>
      <c r="I4046" s="10"/>
      <c r="J4046" s="25"/>
      <c r="K4046" s="250"/>
      <c r="L4046" s="31"/>
      <c r="M4046" s="9"/>
      <c r="N4046" s="11" t="s">
        <v>25</v>
      </c>
      <c r="O4046" s="39"/>
      <c r="P4046" s="47"/>
      <c r="Q4046" s="13"/>
      <c r="R4046" s="248">
        <f t="shared" si="630"/>
        <v>0</v>
      </c>
      <c r="S4046" s="248">
        <f t="shared" si="631"/>
        <v>0</v>
      </c>
      <c r="T4046" s="248">
        <f t="shared" si="632"/>
        <v>0</v>
      </c>
      <c r="U4046" s="248">
        <f t="shared" si="633"/>
        <v>0</v>
      </c>
      <c r="V4046" s="13"/>
      <c r="W4046" s="7"/>
      <c r="AT4046" s="130"/>
      <c r="BF4046" s="33">
        <f t="shared" si="639"/>
        <v>41242</v>
      </c>
      <c r="BG4046" s="34">
        <f t="shared" si="634"/>
        <v>82.88000000000001</v>
      </c>
      <c r="BH4046" s="32">
        <f t="shared" si="635"/>
        <v>1</v>
      </c>
      <c r="BI4046" s="32">
        <f t="shared" si="636"/>
        <v>0</v>
      </c>
      <c r="BJ4046" s="69">
        <f t="shared" si="637"/>
        <v>0</v>
      </c>
      <c r="BK4046" s="158" t="str">
        <f t="shared" si="638"/>
        <v/>
      </c>
    </row>
    <row r="4047" spans="1:63" ht="12" customHeight="1" x14ac:dyDescent="0.2">
      <c r="A4047" s="8"/>
      <c r="B4047" s="7"/>
      <c r="C4047" s="7"/>
      <c r="D4047" s="7"/>
      <c r="E4047" s="7"/>
      <c r="F4047" s="7"/>
      <c r="G4047" s="7"/>
      <c r="H4047" s="7"/>
      <c r="I4047" s="10"/>
      <c r="J4047" s="25"/>
      <c r="K4047" s="250"/>
      <c r="L4047" s="31"/>
      <c r="M4047" s="9"/>
      <c r="N4047" s="11" t="s">
        <v>25</v>
      </c>
      <c r="O4047" s="39"/>
      <c r="P4047" s="47"/>
      <c r="Q4047" s="13"/>
      <c r="R4047" s="248">
        <f t="shared" si="630"/>
        <v>0</v>
      </c>
      <c r="S4047" s="248">
        <f t="shared" si="631"/>
        <v>0</v>
      </c>
      <c r="T4047" s="248">
        <f t="shared" si="632"/>
        <v>0</v>
      </c>
      <c r="U4047" s="248">
        <f t="shared" si="633"/>
        <v>0</v>
      </c>
      <c r="V4047" s="13"/>
      <c r="W4047" s="7"/>
      <c r="AT4047" s="130"/>
      <c r="BF4047" s="33">
        <f t="shared" si="639"/>
        <v>41242</v>
      </c>
      <c r="BG4047" s="34">
        <f t="shared" si="634"/>
        <v>82.88000000000001</v>
      </c>
      <c r="BH4047" s="32">
        <f t="shared" si="635"/>
        <v>1</v>
      </c>
      <c r="BI4047" s="32">
        <f t="shared" si="636"/>
        <v>0</v>
      </c>
      <c r="BJ4047" s="69">
        <f t="shared" si="637"/>
        <v>0</v>
      </c>
      <c r="BK4047" s="158" t="str">
        <f t="shared" si="638"/>
        <v/>
      </c>
    </row>
    <row r="4048" spans="1:63" ht="12" customHeight="1" x14ac:dyDescent="0.2">
      <c r="A4048" s="8"/>
      <c r="B4048" s="7"/>
      <c r="C4048" s="7"/>
      <c r="D4048" s="7"/>
      <c r="E4048" s="7"/>
      <c r="F4048" s="7"/>
      <c r="G4048" s="7"/>
      <c r="H4048" s="7"/>
      <c r="I4048" s="10"/>
      <c r="J4048" s="25"/>
      <c r="K4048" s="250"/>
      <c r="L4048" s="31"/>
      <c r="M4048" s="9"/>
      <c r="N4048" s="11" t="s">
        <v>25</v>
      </c>
      <c r="O4048" s="39"/>
      <c r="P4048" s="47"/>
      <c r="Q4048" s="13"/>
      <c r="R4048" s="248">
        <f t="shared" si="630"/>
        <v>0</v>
      </c>
      <c r="S4048" s="248">
        <f t="shared" si="631"/>
        <v>0</v>
      </c>
      <c r="T4048" s="248">
        <f t="shared" si="632"/>
        <v>0</v>
      </c>
      <c r="U4048" s="248">
        <f t="shared" si="633"/>
        <v>0</v>
      </c>
      <c r="V4048" s="13"/>
      <c r="W4048" s="7"/>
      <c r="AT4048" s="130"/>
      <c r="BF4048" s="33">
        <f t="shared" si="639"/>
        <v>41242</v>
      </c>
      <c r="BG4048" s="34">
        <f t="shared" si="634"/>
        <v>82.88000000000001</v>
      </c>
      <c r="BH4048" s="32">
        <f t="shared" si="635"/>
        <v>1</v>
      </c>
      <c r="BI4048" s="32">
        <f t="shared" si="636"/>
        <v>0</v>
      </c>
      <c r="BJ4048" s="69">
        <f t="shared" si="637"/>
        <v>0</v>
      </c>
      <c r="BK4048" s="158" t="str">
        <f t="shared" si="638"/>
        <v/>
      </c>
    </row>
    <row r="4049" spans="1:63" ht="12" customHeight="1" x14ac:dyDescent="0.2">
      <c r="A4049" s="8"/>
      <c r="B4049" s="7"/>
      <c r="C4049" s="7"/>
      <c r="D4049" s="7"/>
      <c r="E4049" s="7"/>
      <c r="F4049" s="7"/>
      <c r="G4049" s="7"/>
      <c r="H4049" s="7"/>
      <c r="I4049" s="10"/>
      <c r="J4049" s="25"/>
      <c r="K4049" s="250"/>
      <c r="L4049" s="31"/>
      <c r="M4049" s="9"/>
      <c r="N4049" s="11" t="s">
        <v>25</v>
      </c>
      <c r="O4049" s="39"/>
      <c r="P4049" s="47"/>
      <c r="Q4049" s="13"/>
      <c r="R4049" s="248">
        <f t="shared" si="630"/>
        <v>0</v>
      </c>
      <c r="S4049" s="248">
        <f t="shared" si="631"/>
        <v>0</v>
      </c>
      <c r="T4049" s="248">
        <f t="shared" si="632"/>
        <v>0</v>
      </c>
      <c r="U4049" s="248">
        <f t="shared" si="633"/>
        <v>0</v>
      </c>
      <c r="V4049" s="13"/>
      <c r="W4049" s="7"/>
      <c r="AT4049" s="130"/>
      <c r="BF4049" s="33">
        <f t="shared" si="639"/>
        <v>41242</v>
      </c>
      <c r="BG4049" s="34">
        <f t="shared" si="634"/>
        <v>82.88000000000001</v>
      </c>
      <c r="BH4049" s="32">
        <f t="shared" si="635"/>
        <v>1</v>
      </c>
      <c r="BI4049" s="32">
        <f t="shared" si="636"/>
        <v>0</v>
      </c>
      <c r="BJ4049" s="69">
        <f t="shared" si="637"/>
        <v>0</v>
      </c>
      <c r="BK4049" s="158" t="str">
        <f t="shared" si="638"/>
        <v/>
      </c>
    </row>
    <row r="4050" spans="1:63" ht="12" customHeight="1" x14ac:dyDescent="0.2">
      <c r="A4050" s="8"/>
      <c r="B4050" s="7"/>
      <c r="C4050" s="7"/>
      <c r="D4050" s="7"/>
      <c r="E4050" s="7"/>
      <c r="F4050" s="7"/>
      <c r="G4050" s="7"/>
      <c r="H4050" s="7"/>
      <c r="I4050" s="10"/>
      <c r="J4050" s="25"/>
      <c r="K4050" s="250"/>
      <c r="L4050" s="31"/>
      <c r="M4050" s="9"/>
      <c r="N4050" s="11" t="s">
        <v>25</v>
      </c>
      <c r="O4050" s="39"/>
      <c r="P4050" s="47"/>
      <c r="Q4050" s="13"/>
      <c r="R4050" s="248">
        <f t="shared" si="630"/>
        <v>0</v>
      </c>
      <c r="S4050" s="248">
        <f t="shared" si="631"/>
        <v>0</v>
      </c>
      <c r="T4050" s="248">
        <f t="shared" si="632"/>
        <v>0</v>
      </c>
      <c r="U4050" s="248">
        <f t="shared" si="633"/>
        <v>0</v>
      </c>
      <c r="V4050" s="13"/>
      <c r="W4050" s="7"/>
      <c r="AT4050" s="130"/>
      <c r="BF4050" s="33">
        <f t="shared" si="639"/>
        <v>41242</v>
      </c>
      <c r="BG4050" s="34">
        <f t="shared" si="634"/>
        <v>82.88000000000001</v>
      </c>
      <c r="BH4050" s="32">
        <f t="shared" si="635"/>
        <v>1</v>
      </c>
      <c r="BI4050" s="32">
        <f t="shared" si="636"/>
        <v>0</v>
      </c>
      <c r="BJ4050" s="69">
        <f t="shared" si="637"/>
        <v>0</v>
      </c>
      <c r="BK4050" s="158" t="str">
        <f t="shared" si="638"/>
        <v/>
      </c>
    </row>
    <row r="4051" spans="1:63" ht="12" customHeight="1" x14ac:dyDescent="0.2">
      <c r="A4051" s="8"/>
      <c r="B4051" s="7"/>
      <c r="C4051" s="7"/>
      <c r="D4051" s="7"/>
      <c r="E4051" s="7"/>
      <c r="F4051" s="7"/>
      <c r="G4051" s="7"/>
      <c r="H4051" s="7"/>
      <c r="I4051" s="10"/>
      <c r="J4051" s="25"/>
      <c r="K4051" s="250"/>
      <c r="L4051" s="31"/>
      <c r="M4051" s="9"/>
      <c r="N4051" s="11" t="s">
        <v>25</v>
      </c>
      <c r="O4051" s="39"/>
      <c r="P4051" s="47"/>
      <c r="Q4051" s="13"/>
      <c r="R4051" s="248">
        <f t="shared" si="630"/>
        <v>0</v>
      </c>
      <c r="S4051" s="248">
        <f t="shared" si="631"/>
        <v>0</v>
      </c>
      <c r="T4051" s="248">
        <f t="shared" si="632"/>
        <v>0</v>
      </c>
      <c r="U4051" s="248">
        <f t="shared" si="633"/>
        <v>0</v>
      </c>
      <c r="V4051" s="13"/>
      <c r="W4051" s="7"/>
      <c r="AT4051" s="130"/>
      <c r="BF4051" s="33">
        <f t="shared" si="639"/>
        <v>41242</v>
      </c>
      <c r="BG4051" s="34">
        <f t="shared" si="634"/>
        <v>82.88000000000001</v>
      </c>
      <c r="BH4051" s="32">
        <f t="shared" si="635"/>
        <v>1</v>
      </c>
      <c r="BI4051" s="32">
        <f t="shared" si="636"/>
        <v>0</v>
      </c>
      <c r="BJ4051" s="69">
        <f t="shared" si="637"/>
        <v>0</v>
      </c>
      <c r="BK4051" s="158" t="str">
        <f t="shared" si="638"/>
        <v/>
      </c>
    </row>
    <row r="4052" spans="1:63" ht="12" customHeight="1" x14ac:dyDescent="0.2">
      <c r="A4052" s="8"/>
      <c r="B4052" s="7"/>
      <c r="C4052" s="7"/>
      <c r="D4052" s="7"/>
      <c r="E4052" s="7"/>
      <c r="F4052" s="7"/>
      <c r="G4052" s="7"/>
      <c r="H4052" s="7"/>
      <c r="I4052" s="10"/>
      <c r="J4052" s="25"/>
      <c r="K4052" s="250"/>
      <c r="L4052" s="31"/>
      <c r="M4052" s="9"/>
      <c r="N4052" s="11" t="s">
        <v>25</v>
      </c>
      <c r="O4052" s="39"/>
      <c r="P4052" s="47"/>
      <c r="Q4052" s="13"/>
      <c r="R4052" s="248">
        <f t="shared" si="630"/>
        <v>0</v>
      </c>
      <c r="S4052" s="248">
        <f t="shared" si="631"/>
        <v>0</v>
      </c>
      <c r="T4052" s="248">
        <f t="shared" si="632"/>
        <v>0</v>
      </c>
      <c r="U4052" s="248">
        <f t="shared" si="633"/>
        <v>0</v>
      </c>
      <c r="V4052" s="13"/>
      <c r="W4052" s="7"/>
      <c r="AT4052" s="130"/>
      <c r="BF4052" s="33">
        <f t="shared" si="639"/>
        <v>41242</v>
      </c>
      <c r="BG4052" s="34">
        <f t="shared" si="634"/>
        <v>82.88000000000001</v>
      </c>
      <c r="BH4052" s="32">
        <f t="shared" si="635"/>
        <v>1</v>
      </c>
      <c r="BI4052" s="32">
        <f t="shared" si="636"/>
        <v>0</v>
      </c>
      <c r="BJ4052" s="69">
        <f t="shared" si="637"/>
        <v>0</v>
      </c>
      <c r="BK4052" s="158" t="str">
        <f t="shared" si="638"/>
        <v/>
      </c>
    </row>
    <row r="4053" spans="1:63" ht="12" customHeight="1" x14ac:dyDescent="0.2">
      <c r="A4053" s="8"/>
      <c r="B4053" s="7"/>
      <c r="C4053" s="7"/>
      <c r="D4053" s="7"/>
      <c r="E4053" s="7"/>
      <c r="F4053" s="7"/>
      <c r="G4053" s="7"/>
      <c r="H4053" s="7"/>
      <c r="I4053" s="10"/>
      <c r="J4053" s="25"/>
      <c r="K4053" s="250"/>
      <c r="L4053" s="31"/>
      <c r="M4053" s="9"/>
      <c r="N4053" s="11" t="s">
        <v>25</v>
      </c>
      <c r="O4053" s="39"/>
      <c r="P4053" s="47"/>
      <c r="Q4053" s="13"/>
      <c r="R4053" s="248">
        <f t="shared" si="630"/>
        <v>0</v>
      </c>
      <c r="S4053" s="248">
        <f t="shared" si="631"/>
        <v>0</v>
      </c>
      <c r="T4053" s="248">
        <f t="shared" si="632"/>
        <v>0</v>
      </c>
      <c r="U4053" s="248">
        <f t="shared" si="633"/>
        <v>0</v>
      </c>
      <c r="V4053" s="13"/>
      <c r="W4053" s="7"/>
      <c r="AT4053" s="130"/>
      <c r="BF4053" s="33">
        <f t="shared" si="639"/>
        <v>41242</v>
      </c>
      <c r="BG4053" s="34">
        <f t="shared" si="634"/>
        <v>82.88000000000001</v>
      </c>
      <c r="BH4053" s="32">
        <f t="shared" si="635"/>
        <v>1</v>
      </c>
      <c r="BI4053" s="32">
        <f t="shared" si="636"/>
        <v>0</v>
      </c>
      <c r="BJ4053" s="69">
        <f t="shared" si="637"/>
        <v>0</v>
      </c>
      <c r="BK4053" s="158" t="str">
        <f t="shared" si="638"/>
        <v/>
      </c>
    </row>
    <row r="4054" spans="1:63" ht="12" customHeight="1" x14ac:dyDescent="0.2">
      <c r="A4054" s="8"/>
      <c r="B4054" s="7"/>
      <c r="C4054" s="7"/>
      <c r="D4054" s="7"/>
      <c r="E4054" s="7"/>
      <c r="F4054" s="7"/>
      <c r="G4054" s="7"/>
      <c r="H4054" s="7"/>
      <c r="I4054" s="10"/>
      <c r="J4054" s="25"/>
      <c r="K4054" s="250"/>
      <c r="L4054" s="31"/>
      <c r="M4054" s="9"/>
      <c r="N4054" s="11" t="s">
        <v>25</v>
      </c>
      <c r="O4054" s="39"/>
      <c r="P4054" s="47"/>
      <c r="Q4054" s="13"/>
      <c r="R4054" s="248">
        <f t="shared" si="630"/>
        <v>0</v>
      </c>
      <c r="S4054" s="248">
        <f t="shared" si="631"/>
        <v>0</v>
      </c>
      <c r="T4054" s="248">
        <f t="shared" si="632"/>
        <v>0</v>
      </c>
      <c r="U4054" s="248">
        <f t="shared" si="633"/>
        <v>0</v>
      </c>
      <c r="V4054" s="13"/>
      <c r="W4054" s="7"/>
      <c r="AT4054" s="130"/>
      <c r="BF4054" s="33">
        <f t="shared" si="639"/>
        <v>41242</v>
      </c>
      <c r="BG4054" s="34">
        <f t="shared" si="634"/>
        <v>82.88000000000001</v>
      </c>
      <c r="BH4054" s="32">
        <f t="shared" si="635"/>
        <v>1</v>
      </c>
      <c r="BI4054" s="32">
        <f t="shared" si="636"/>
        <v>0</v>
      </c>
      <c r="BJ4054" s="69">
        <f t="shared" si="637"/>
        <v>0</v>
      </c>
      <c r="BK4054" s="158" t="str">
        <f t="shared" si="638"/>
        <v/>
      </c>
    </row>
    <row r="4055" spans="1:63" ht="12" customHeight="1" x14ac:dyDescent="0.2">
      <c r="A4055" s="8"/>
      <c r="B4055" s="7"/>
      <c r="C4055" s="7"/>
      <c r="D4055" s="7"/>
      <c r="E4055" s="7"/>
      <c r="F4055" s="7"/>
      <c r="G4055" s="7"/>
      <c r="H4055" s="7"/>
      <c r="I4055" s="10"/>
      <c r="J4055" s="25"/>
      <c r="K4055" s="250"/>
      <c r="L4055" s="31"/>
      <c r="M4055" s="9"/>
      <c r="N4055" s="11" t="s">
        <v>25</v>
      </c>
      <c r="O4055" s="39"/>
      <c r="P4055" s="47"/>
      <c r="Q4055" s="13"/>
      <c r="R4055" s="248">
        <f t="shared" si="630"/>
        <v>0</v>
      </c>
      <c r="S4055" s="248">
        <f t="shared" si="631"/>
        <v>0</v>
      </c>
      <c r="T4055" s="248">
        <f t="shared" si="632"/>
        <v>0</v>
      </c>
      <c r="U4055" s="248">
        <f t="shared" si="633"/>
        <v>0</v>
      </c>
      <c r="V4055" s="13"/>
      <c r="W4055" s="7"/>
      <c r="AT4055" s="130"/>
      <c r="BF4055" s="33">
        <f t="shared" si="639"/>
        <v>41242</v>
      </c>
      <c r="BG4055" s="34">
        <f t="shared" si="634"/>
        <v>82.88000000000001</v>
      </c>
      <c r="BH4055" s="32">
        <f t="shared" si="635"/>
        <v>1</v>
      </c>
      <c r="BI4055" s="32">
        <f t="shared" si="636"/>
        <v>0</v>
      </c>
      <c r="BJ4055" s="69">
        <f t="shared" si="637"/>
        <v>0</v>
      </c>
      <c r="BK4055" s="158" t="str">
        <f t="shared" si="638"/>
        <v/>
      </c>
    </row>
    <row r="4056" spans="1:63" ht="12" customHeight="1" x14ac:dyDescent="0.2">
      <c r="A4056" s="8"/>
      <c r="B4056" s="7"/>
      <c r="C4056" s="7"/>
      <c r="D4056" s="7"/>
      <c r="E4056" s="7"/>
      <c r="F4056" s="7"/>
      <c r="G4056" s="7"/>
      <c r="H4056" s="7"/>
      <c r="I4056" s="10"/>
      <c r="J4056" s="25"/>
      <c r="K4056" s="250"/>
      <c r="L4056" s="31"/>
      <c r="M4056" s="9"/>
      <c r="N4056" s="11" t="s">
        <v>25</v>
      </c>
      <c r="O4056" s="39"/>
      <c r="P4056" s="47"/>
      <c r="Q4056" s="13"/>
      <c r="R4056" s="248">
        <f t="shared" si="630"/>
        <v>0</v>
      </c>
      <c r="S4056" s="248">
        <f t="shared" si="631"/>
        <v>0</v>
      </c>
      <c r="T4056" s="248">
        <f t="shared" si="632"/>
        <v>0</v>
      </c>
      <c r="U4056" s="248">
        <f t="shared" si="633"/>
        <v>0</v>
      </c>
      <c r="V4056" s="13"/>
      <c r="W4056" s="7"/>
      <c r="AT4056" s="130"/>
      <c r="BF4056" s="33">
        <f t="shared" si="639"/>
        <v>41242</v>
      </c>
      <c r="BG4056" s="34">
        <f t="shared" si="634"/>
        <v>82.88000000000001</v>
      </c>
      <c r="BH4056" s="32">
        <f t="shared" si="635"/>
        <v>1</v>
      </c>
      <c r="BI4056" s="32">
        <f t="shared" si="636"/>
        <v>0</v>
      </c>
      <c r="BJ4056" s="69">
        <f t="shared" si="637"/>
        <v>0</v>
      </c>
      <c r="BK4056" s="158" t="str">
        <f t="shared" si="638"/>
        <v/>
      </c>
    </row>
    <row r="4057" spans="1:63" ht="12" customHeight="1" x14ac:dyDescent="0.2">
      <c r="A4057" s="8"/>
      <c r="B4057" s="7"/>
      <c r="C4057" s="7"/>
      <c r="D4057" s="7"/>
      <c r="E4057" s="7"/>
      <c r="F4057" s="7"/>
      <c r="G4057" s="7"/>
      <c r="H4057" s="7"/>
      <c r="I4057" s="10"/>
      <c r="J4057" s="25"/>
      <c r="K4057" s="250"/>
      <c r="L4057" s="31"/>
      <c r="M4057" s="9"/>
      <c r="N4057" s="11" t="s">
        <v>25</v>
      </c>
      <c r="O4057" s="39"/>
      <c r="P4057" s="47"/>
      <c r="Q4057" s="13"/>
      <c r="R4057" s="248">
        <f t="shared" si="630"/>
        <v>0</v>
      </c>
      <c r="S4057" s="248">
        <f t="shared" si="631"/>
        <v>0</v>
      </c>
      <c r="T4057" s="248">
        <f t="shared" si="632"/>
        <v>0</v>
      </c>
      <c r="U4057" s="248">
        <f t="shared" si="633"/>
        <v>0</v>
      </c>
      <c r="V4057" s="13"/>
      <c r="W4057" s="7"/>
      <c r="AT4057" s="130"/>
      <c r="BF4057" s="33">
        <f t="shared" si="639"/>
        <v>41242</v>
      </c>
      <c r="BG4057" s="34">
        <f t="shared" si="634"/>
        <v>82.88000000000001</v>
      </c>
      <c r="BH4057" s="32">
        <f t="shared" si="635"/>
        <v>1</v>
      </c>
      <c r="BI4057" s="32">
        <f t="shared" si="636"/>
        <v>0</v>
      </c>
      <c r="BJ4057" s="69">
        <f t="shared" si="637"/>
        <v>0</v>
      </c>
      <c r="BK4057" s="158" t="str">
        <f t="shared" si="638"/>
        <v/>
      </c>
    </row>
    <row r="4058" spans="1:63" ht="12" customHeight="1" x14ac:dyDescent="0.2">
      <c r="A4058" s="8"/>
      <c r="B4058" s="7"/>
      <c r="C4058" s="7"/>
      <c r="D4058" s="7"/>
      <c r="E4058" s="7"/>
      <c r="F4058" s="7"/>
      <c r="G4058" s="7"/>
      <c r="H4058" s="7"/>
      <c r="I4058" s="10"/>
      <c r="J4058" s="25"/>
      <c r="K4058" s="250"/>
      <c r="L4058" s="31"/>
      <c r="M4058" s="9"/>
      <c r="N4058" s="11" t="s">
        <v>25</v>
      </c>
      <c r="O4058" s="39"/>
      <c r="P4058" s="47"/>
      <c r="Q4058" s="13"/>
      <c r="R4058" s="248">
        <f t="shared" si="630"/>
        <v>0</v>
      </c>
      <c r="S4058" s="248">
        <f t="shared" si="631"/>
        <v>0</v>
      </c>
      <c r="T4058" s="248">
        <f t="shared" si="632"/>
        <v>0</v>
      </c>
      <c r="U4058" s="248">
        <f t="shared" si="633"/>
        <v>0</v>
      </c>
      <c r="V4058" s="13"/>
      <c r="W4058" s="7"/>
      <c r="AT4058" s="130"/>
      <c r="BF4058" s="33">
        <f t="shared" si="639"/>
        <v>41242</v>
      </c>
      <c r="BG4058" s="34">
        <f t="shared" si="634"/>
        <v>82.88000000000001</v>
      </c>
      <c r="BH4058" s="32">
        <f t="shared" si="635"/>
        <v>1</v>
      </c>
      <c r="BI4058" s="32">
        <f t="shared" si="636"/>
        <v>0</v>
      </c>
      <c r="BJ4058" s="69">
        <f t="shared" si="637"/>
        <v>0</v>
      </c>
      <c r="BK4058" s="158" t="str">
        <f t="shared" si="638"/>
        <v/>
      </c>
    </row>
    <row r="4059" spans="1:63" ht="12" customHeight="1" x14ac:dyDescent="0.2">
      <c r="A4059" s="8"/>
      <c r="B4059" s="7"/>
      <c r="C4059" s="7"/>
      <c r="D4059" s="7"/>
      <c r="E4059" s="7"/>
      <c r="F4059" s="7"/>
      <c r="G4059" s="7"/>
      <c r="H4059" s="7"/>
      <c r="I4059" s="10"/>
      <c r="J4059" s="25"/>
      <c r="K4059" s="250"/>
      <c r="L4059" s="31"/>
      <c r="M4059" s="9"/>
      <c r="N4059" s="11" t="s">
        <v>25</v>
      </c>
      <c r="O4059" s="39"/>
      <c r="P4059" s="47"/>
      <c r="Q4059" s="13"/>
      <c r="R4059" s="248">
        <f t="shared" si="630"/>
        <v>0</v>
      </c>
      <c r="S4059" s="248">
        <f t="shared" si="631"/>
        <v>0</v>
      </c>
      <c r="T4059" s="248">
        <f t="shared" si="632"/>
        <v>0</v>
      </c>
      <c r="U4059" s="248">
        <f t="shared" si="633"/>
        <v>0</v>
      </c>
      <c r="V4059" s="13"/>
      <c r="W4059" s="7"/>
      <c r="AT4059" s="130"/>
      <c r="BF4059" s="33">
        <f t="shared" si="639"/>
        <v>41242</v>
      </c>
      <c r="BG4059" s="34">
        <f t="shared" si="634"/>
        <v>82.88000000000001</v>
      </c>
      <c r="BH4059" s="32">
        <f t="shared" si="635"/>
        <v>1</v>
      </c>
      <c r="BI4059" s="32">
        <f t="shared" si="636"/>
        <v>0</v>
      </c>
      <c r="BJ4059" s="69">
        <f t="shared" si="637"/>
        <v>0</v>
      </c>
      <c r="BK4059" s="158" t="str">
        <f t="shared" si="638"/>
        <v/>
      </c>
    </row>
    <row r="4060" spans="1:63" ht="12" customHeight="1" x14ac:dyDescent="0.2">
      <c r="A4060" s="8"/>
      <c r="B4060" s="7"/>
      <c r="C4060" s="7"/>
      <c r="D4060" s="7"/>
      <c r="E4060" s="7"/>
      <c r="F4060" s="7"/>
      <c r="G4060" s="7"/>
      <c r="H4060" s="7"/>
      <c r="I4060" s="10"/>
      <c r="J4060" s="25"/>
      <c r="K4060" s="250"/>
      <c r="L4060" s="31"/>
      <c r="M4060" s="9"/>
      <c r="N4060" s="11" t="s">
        <v>25</v>
      </c>
      <c r="O4060" s="39"/>
      <c r="P4060" s="47"/>
      <c r="Q4060" s="13"/>
      <c r="R4060" s="248">
        <f t="shared" si="630"/>
        <v>0</v>
      </c>
      <c r="S4060" s="248">
        <f t="shared" si="631"/>
        <v>0</v>
      </c>
      <c r="T4060" s="248">
        <f t="shared" si="632"/>
        <v>0</v>
      </c>
      <c r="U4060" s="248">
        <f t="shared" si="633"/>
        <v>0</v>
      </c>
      <c r="V4060" s="13"/>
      <c r="W4060" s="7"/>
      <c r="AT4060" s="130"/>
      <c r="BF4060" s="33">
        <f t="shared" si="639"/>
        <v>41242</v>
      </c>
      <c r="BG4060" s="34">
        <f t="shared" si="634"/>
        <v>82.88000000000001</v>
      </c>
      <c r="BH4060" s="32">
        <f t="shared" si="635"/>
        <v>1</v>
      </c>
      <c r="BI4060" s="32">
        <f t="shared" si="636"/>
        <v>0</v>
      </c>
      <c r="BJ4060" s="69">
        <f t="shared" si="637"/>
        <v>0</v>
      </c>
      <c r="BK4060" s="158" t="str">
        <f t="shared" si="638"/>
        <v/>
      </c>
    </row>
    <row r="4061" spans="1:63" ht="12" customHeight="1" x14ac:dyDescent="0.2">
      <c r="A4061" s="8"/>
      <c r="B4061" s="7"/>
      <c r="C4061" s="7"/>
      <c r="D4061" s="7"/>
      <c r="E4061" s="7"/>
      <c r="F4061" s="7"/>
      <c r="G4061" s="7"/>
      <c r="H4061" s="7"/>
      <c r="I4061" s="10"/>
      <c r="J4061" s="25"/>
      <c r="K4061" s="250"/>
      <c r="L4061" s="31"/>
      <c r="M4061" s="9"/>
      <c r="N4061" s="11" t="s">
        <v>25</v>
      </c>
      <c r="O4061" s="39"/>
      <c r="P4061" s="47"/>
      <c r="Q4061" s="13"/>
      <c r="R4061" s="248">
        <f t="shared" si="630"/>
        <v>0</v>
      </c>
      <c r="S4061" s="248">
        <f t="shared" si="631"/>
        <v>0</v>
      </c>
      <c r="T4061" s="248">
        <f t="shared" si="632"/>
        <v>0</v>
      </c>
      <c r="U4061" s="248">
        <f t="shared" si="633"/>
        <v>0</v>
      </c>
      <c r="V4061" s="13"/>
      <c r="W4061" s="7"/>
      <c r="AT4061" s="130"/>
      <c r="BF4061" s="33">
        <f t="shared" si="639"/>
        <v>41242</v>
      </c>
      <c r="BG4061" s="34">
        <f t="shared" si="634"/>
        <v>82.88000000000001</v>
      </c>
      <c r="BH4061" s="32">
        <f t="shared" si="635"/>
        <v>1</v>
      </c>
      <c r="BI4061" s="32">
        <f t="shared" si="636"/>
        <v>0</v>
      </c>
      <c r="BJ4061" s="69">
        <f t="shared" si="637"/>
        <v>0</v>
      </c>
      <c r="BK4061" s="158" t="str">
        <f t="shared" si="638"/>
        <v/>
      </c>
    </row>
    <row r="4062" spans="1:63" ht="12" customHeight="1" x14ac:dyDescent="0.2">
      <c r="A4062" s="8"/>
      <c r="B4062" s="7"/>
      <c r="C4062" s="7"/>
      <c r="D4062" s="7"/>
      <c r="E4062" s="7"/>
      <c r="F4062" s="7"/>
      <c r="G4062" s="7"/>
      <c r="H4062" s="7"/>
      <c r="I4062" s="10"/>
      <c r="J4062" s="25"/>
      <c r="K4062" s="250"/>
      <c r="L4062" s="31"/>
      <c r="M4062" s="9"/>
      <c r="N4062" s="11" t="s">
        <v>25</v>
      </c>
      <c r="O4062" s="39"/>
      <c r="P4062" s="47"/>
      <c r="Q4062" s="13"/>
      <c r="R4062" s="248">
        <f t="shared" si="630"/>
        <v>0</v>
      </c>
      <c r="S4062" s="248">
        <f t="shared" si="631"/>
        <v>0</v>
      </c>
      <c r="T4062" s="248">
        <f t="shared" si="632"/>
        <v>0</v>
      </c>
      <c r="U4062" s="248">
        <f t="shared" si="633"/>
        <v>0</v>
      </c>
      <c r="V4062" s="13"/>
      <c r="W4062" s="7"/>
      <c r="AT4062" s="130"/>
      <c r="BF4062" s="33">
        <f t="shared" si="639"/>
        <v>41242</v>
      </c>
      <c r="BG4062" s="34">
        <f t="shared" si="634"/>
        <v>82.88000000000001</v>
      </c>
      <c r="BH4062" s="32">
        <f t="shared" si="635"/>
        <v>1</v>
      </c>
      <c r="BI4062" s="32">
        <f t="shared" si="636"/>
        <v>0</v>
      </c>
      <c r="BJ4062" s="69">
        <f t="shared" si="637"/>
        <v>0</v>
      </c>
      <c r="BK4062" s="158" t="str">
        <f t="shared" si="638"/>
        <v/>
      </c>
    </row>
    <row r="4063" spans="1:63" ht="12" customHeight="1" x14ac:dyDescent="0.2">
      <c r="A4063" s="8"/>
      <c r="B4063" s="7"/>
      <c r="C4063" s="7"/>
      <c r="D4063" s="7"/>
      <c r="E4063" s="7"/>
      <c r="F4063" s="7"/>
      <c r="G4063" s="7"/>
      <c r="H4063" s="7"/>
      <c r="I4063" s="10"/>
      <c r="J4063" s="25"/>
      <c r="K4063" s="250"/>
      <c r="L4063" s="31"/>
      <c r="M4063" s="9"/>
      <c r="N4063" s="11" t="s">
        <v>25</v>
      </c>
      <c r="O4063" s="39"/>
      <c r="P4063" s="47"/>
      <c r="Q4063" s="13"/>
      <c r="R4063" s="248">
        <f t="shared" si="630"/>
        <v>0</v>
      </c>
      <c r="S4063" s="248">
        <f t="shared" si="631"/>
        <v>0</v>
      </c>
      <c r="T4063" s="248">
        <f t="shared" si="632"/>
        <v>0</v>
      </c>
      <c r="U4063" s="248">
        <f t="shared" si="633"/>
        <v>0</v>
      </c>
      <c r="V4063" s="13"/>
      <c r="W4063" s="7"/>
      <c r="AT4063" s="130"/>
      <c r="BF4063" s="33">
        <f t="shared" si="639"/>
        <v>41242</v>
      </c>
      <c r="BG4063" s="34">
        <f t="shared" si="634"/>
        <v>82.88000000000001</v>
      </c>
      <c r="BH4063" s="32">
        <f t="shared" si="635"/>
        <v>1</v>
      </c>
      <c r="BI4063" s="32">
        <f t="shared" si="636"/>
        <v>0</v>
      </c>
      <c r="BJ4063" s="69">
        <f t="shared" si="637"/>
        <v>0</v>
      </c>
      <c r="BK4063" s="158" t="str">
        <f t="shared" si="638"/>
        <v/>
      </c>
    </row>
    <row r="4064" spans="1:63" ht="12" customHeight="1" x14ac:dyDescent="0.2">
      <c r="A4064" s="8"/>
      <c r="B4064" s="7"/>
      <c r="C4064" s="7"/>
      <c r="D4064" s="7"/>
      <c r="E4064" s="7"/>
      <c r="F4064" s="7"/>
      <c r="G4064" s="7"/>
      <c r="H4064" s="7"/>
      <c r="I4064" s="10"/>
      <c r="J4064" s="25"/>
      <c r="K4064" s="250"/>
      <c r="L4064" s="31"/>
      <c r="M4064" s="9"/>
      <c r="N4064" s="11" t="s">
        <v>25</v>
      </c>
      <c r="O4064" s="39"/>
      <c r="P4064" s="47"/>
      <c r="Q4064" s="13"/>
      <c r="R4064" s="248">
        <f t="shared" si="630"/>
        <v>0</v>
      </c>
      <c r="S4064" s="248">
        <f t="shared" si="631"/>
        <v>0</v>
      </c>
      <c r="T4064" s="248">
        <f t="shared" si="632"/>
        <v>0</v>
      </c>
      <c r="U4064" s="248">
        <f t="shared" si="633"/>
        <v>0</v>
      </c>
      <c r="V4064" s="13"/>
      <c r="W4064" s="7"/>
      <c r="AT4064" s="130"/>
      <c r="BF4064" s="33">
        <f t="shared" si="639"/>
        <v>41242</v>
      </c>
      <c r="BG4064" s="34">
        <f t="shared" si="634"/>
        <v>82.88000000000001</v>
      </c>
      <c r="BH4064" s="32">
        <f t="shared" si="635"/>
        <v>1</v>
      </c>
      <c r="BI4064" s="32">
        <f t="shared" si="636"/>
        <v>0</v>
      </c>
      <c r="BJ4064" s="69">
        <f t="shared" si="637"/>
        <v>0</v>
      </c>
      <c r="BK4064" s="158" t="str">
        <f t="shared" si="638"/>
        <v/>
      </c>
    </row>
    <row r="4065" spans="1:63" ht="12" customHeight="1" x14ac:dyDescent="0.2">
      <c r="A4065" s="8"/>
      <c r="B4065" s="7"/>
      <c r="C4065" s="7"/>
      <c r="D4065" s="7"/>
      <c r="E4065" s="7"/>
      <c r="F4065" s="7"/>
      <c r="G4065" s="7"/>
      <c r="H4065" s="7"/>
      <c r="I4065" s="10"/>
      <c r="J4065" s="25"/>
      <c r="K4065" s="250"/>
      <c r="L4065" s="31"/>
      <c r="M4065" s="9"/>
      <c r="N4065" s="11" t="s">
        <v>25</v>
      </c>
      <c r="O4065" s="39"/>
      <c r="P4065" s="47"/>
      <c r="Q4065" s="13"/>
      <c r="R4065" s="248">
        <f t="shared" si="630"/>
        <v>0</v>
      </c>
      <c r="S4065" s="248">
        <f t="shared" si="631"/>
        <v>0</v>
      </c>
      <c r="T4065" s="248">
        <f t="shared" si="632"/>
        <v>0</v>
      </c>
      <c r="U4065" s="248">
        <f t="shared" si="633"/>
        <v>0</v>
      </c>
      <c r="V4065" s="13"/>
      <c r="W4065" s="7"/>
      <c r="AT4065" s="130"/>
      <c r="BF4065" s="33">
        <f t="shared" si="639"/>
        <v>41242</v>
      </c>
      <c r="BG4065" s="34">
        <f t="shared" si="634"/>
        <v>82.88000000000001</v>
      </c>
      <c r="BH4065" s="32">
        <f t="shared" si="635"/>
        <v>1</v>
      </c>
      <c r="BI4065" s="32">
        <f t="shared" si="636"/>
        <v>0</v>
      </c>
      <c r="BJ4065" s="69">
        <f t="shared" si="637"/>
        <v>0</v>
      </c>
      <c r="BK4065" s="158" t="str">
        <f t="shared" si="638"/>
        <v/>
      </c>
    </row>
    <row r="4066" spans="1:63" ht="12" customHeight="1" x14ac:dyDescent="0.2">
      <c r="A4066" s="8"/>
      <c r="B4066" s="7"/>
      <c r="C4066" s="7"/>
      <c r="D4066" s="7"/>
      <c r="E4066" s="7"/>
      <c r="F4066" s="7"/>
      <c r="G4066" s="7"/>
      <c r="H4066" s="7"/>
      <c r="I4066" s="10"/>
      <c r="J4066" s="25"/>
      <c r="K4066" s="250"/>
      <c r="L4066" s="31"/>
      <c r="M4066" s="9"/>
      <c r="N4066" s="11" t="s">
        <v>25</v>
      </c>
      <c r="O4066" s="39"/>
      <c r="P4066" s="47"/>
      <c r="Q4066" s="13"/>
      <c r="R4066" s="248">
        <f t="shared" si="630"/>
        <v>0</v>
      </c>
      <c r="S4066" s="248">
        <f t="shared" si="631"/>
        <v>0</v>
      </c>
      <c r="T4066" s="248">
        <f t="shared" si="632"/>
        <v>0</v>
      </c>
      <c r="U4066" s="248">
        <f t="shared" si="633"/>
        <v>0</v>
      </c>
      <c r="V4066" s="13"/>
      <c r="W4066" s="7"/>
      <c r="AT4066" s="130"/>
      <c r="BF4066" s="33">
        <f t="shared" si="639"/>
        <v>41242</v>
      </c>
      <c r="BG4066" s="34">
        <f t="shared" si="634"/>
        <v>82.88000000000001</v>
      </c>
      <c r="BH4066" s="32">
        <f t="shared" si="635"/>
        <v>1</v>
      </c>
      <c r="BI4066" s="32">
        <f t="shared" si="636"/>
        <v>0</v>
      </c>
      <c r="BJ4066" s="69">
        <f t="shared" si="637"/>
        <v>0</v>
      </c>
      <c r="BK4066" s="158" t="str">
        <f t="shared" si="638"/>
        <v/>
      </c>
    </row>
    <row r="4067" spans="1:63" ht="12" customHeight="1" x14ac:dyDescent="0.2">
      <c r="A4067" s="8"/>
      <c r="B4067" s="7"/>
      <c r="C4067" s="7"/>
      <c r="D4067" s="7"/>
      <c r="E4067" s="7"/>
      <c r="F4067" s="7"/>
      <c r="G4067" s="7"/>
      <c r="H4067" s="7"/>
      <c r="I4067" s="10"/>
      <c r="J4067" s="25"/>
      <c r="K4067" s="250"/>
      <c r="L4067" s="31"/>
      <c r="M4067" s="9"/>
      <c r="N4067" s="11" t="s">
        <v>25</v>
      </c>
      <c r="O4067" s="39"/>
      <c r="P4067" s="47"/>
      <c r="Q4067" s="13"/>
      <c r="R4067" s="248">
        <f t="shared" si="630"/>
        <v>0</v>
      </c>
      <c r="S4067" s="248">
        <f t="shared" si="631"/>
        <v>0</v>
      </c>
      <c r="T4067" s="248">
        <f t="shared" si="632"/>
        <v>0</v>
      </c>
      <c r="U4067" s="248">
        <f t="shared" si="633"/>
        <v>0</v>
      </c>
      <c r="V4067" s="13"/>
      <c r="W4067" s="7"/>
      <c r="AT4067" s="130"/>
      <c r="BF4067" s="33">
        <f t="shared" si="639"/>
        <v>41242</v>
      </c>
      <c r="BG4067" s="34">
        <f t="shared" si="634"/>
        <v>82.88000000000001</v>
      </c>
      <c r="BH4067" s="32">
        <f t="shared" si="635"/>
        <v>1</v>
      </c>
      <c r="BI4067" s="32">
        <f t="shared" si="636"/>
        <v>0</v>
      </c>
      <c r="BJ4067" s="69">
        <f t="shared" si="637"/>
        <v>0</v>
      </c>
      <c r="BK4067" s="158" t="str">
        <f t="shared" si="638"/>
        <v/>
      </c>
    </row>
    <row r="4068" spans="1:63" ht="12" customHeight="1" x14ac:dyDescent="0.2">
      <c r="A4068" s="8"/>
      <c r="B4068" s="7"/>
      <c r="C4068" s="7"/>
      <c r="D4068" s="7"/>
      <c r="E4068" s="7"/>
      <c r="F4068" s="7"/>
      <c r="G4068" s="7"/>
      <c r="H4068" s="7"/>
      <c r="I4068" s="10"/>
      <c r="J4068" s="25"/>
      <c r="K4068" s="250"/>
      <c r="L4068" s="31"/>
      <c r="M4068" s="9"/>
      <c r="N4068" s="11" t="s">
        <v>25</v>
      </c>
      <c r="O4068" s="39"/>
      <c r="P4068" s="47"/>
      <c r="Q4068" s="13"/>
      <c r="R4068" s="248">
        <f t="shared" si="630"/>
        <v>0</v>
      </c>
      <c r="S4068" s="248">
        <f t="shared" si="631"/>
        <v>0</v>
      </c>
      <c r="T4068" s="248">
        <f t="shared" si="632"/>
        <v>0</v>
      </c>
      <c r="U4068" s="248">
        <f t="shared" si="633"/>
        <v>0</v>
      </c>
      <c r="V4068" s="13"/>
      <c r="W4068" s="7"/>
      <c r="AT4068" s="130"/>
      <c r="BF4068" s="33">
        <f t="shared" si="639"/>
        <v>41242</v>
      </c>
      <c r="BG4068" s="34">
        <f t="shared" si="634"/>
        <v>82.88000000000001</v>
      </c>
      <c r="BH4068" s="32">
        <f t="shared" si="635"/>
        <v>1</v>
      </c>
      <c r="BI4068" s="32">
        <f t="shared" si="636"/>
        <v>0</v>
      </c>
      <c r="BJ4068" s="69">
        <f t="shared" si="637"/>
        <v>0</v>
      </c>
      <c r="BK4068" s="158" t="str">
        <f t="shared" si="638"/>
        <v/>
      </c>
    </row>
    <row r="4069" spans="1:63" ht="12" customHeight="1" x14ac:dyDescent="0.2">
      <c r="A4069" s="8"/>
      <c r="B4069" s="7"/>
      <c r="C4069" s="7"/>
      <c r="D4069" s="7"/>
      <c r="E4069" s="7"/>
      <c r="F4069" s="7"/>
      <c r="G4069" s="7"/>
      <c r="H4069" s="7"/>
      <c r="I4069" s="10"/>
      <c r="J4069" s="25"/>
      <c r="K4069" s="250"/>
      <c r="L4069" s="31"/>
      <c r="M4069" s="9"/>
      <c r="N4069" s="11" t="s">
        <v>25</v>
      </c>
      <c r="O4069" s="39"/>
      <c r="P4069" s="47"/>
      <c r="Q4069" s="13"/>
      <c r="R4069" s="248">
        <f t="shared" si="630"/>
        <v>0</v>
      </c>
      <c r="S4069" s="248">
        <f t="shared" si="631"/>
        <v>0</v>
      </c>
      <c r="T4069" s="248">
        <f t="shared" si="632"/>
        <v>0</v>
      </c>
      <c r="U4069" s="248">
        <f t="shared" si="633"/>
        <v>0</v>
      </c>
      <c r="V4069" s="13"/>
      <c r="W4069" s="7"/>
      <c r="AT4069" s="130"/>
      <c r="BF4069" s="33">
        <f t="shared" si="639"/>
        <v>41242</v>
      </c>
      <c r="BG4069" s="34">
        <f t="shared" si="634"/>
        <v>82.88000000000001</v>
      </c>
      <c r="BH4069" s="32">
        <f t="shared" si="635"/>
        <v>1</v>
      </c>
      <c r="BI4069" s="32">
        <f t="shared" si="636"/>
        <v>0</v>
      </c>
      <c r="BJ4069" s="69">
        <f t="shared" si="637"/>
        <v>0</v>
      </c>
      <c r="BK4069" s="158" t="str">
        <f t="shared" si="638"/>
        <v/>
      </c>
    </row>
    <row r="4070" spans="1:63" ht="12" customHeight="1" x14ac:dyDescent="0.2">
      <c r="A4070" s="8"/>
      <c r="B4070" s="7"/>
      <c r="C4070" s="7"/>
      <c r="D4070" s="7"/>
      <c r="E4070" s="7"/>
      <c r="F4070" s="7"/>
      <c r="G4070" s="7"/>
      <c r="H4070" s="7"/>
      <c r="I4070" s="10"/>
      <c r="J4070" s="25"/>
      <c r="K4070" s="250"/>
      <c r="L4070" s="31"/>
      <c r="M4070" s="9"/>
      <c r="N4070" s="11" t="s">
        <v>25</v>
      </c>
      <c r="O4070" s="39"/>
      <c r="P4070" s="47"/>
      <c r="Q4070" s="13"/>
      <c r="R4070" s="248">
        <f t="shared" si="630"/>
        <v>0</v>
      </c>
      <c r="S4070" s="248">
        <f t="shared" si="631"/>
        <v>0</v>
      </c>
      <c r="T4070" s="248">
        <f t="shared" si="632"/>
        <v>0</v>
      </c>
      <c r="U4070" s="248">
        <f t="shared" si="633"/>
        <v>0</v>
      </c>
      <c r="V4070" s="13"/>
      <c r="W4070" s="7"/>
      <c r="AT4070" s="130"/>
      <c r="BF4070" s="33">
        <f t="shared" si="639"/>
        <v>41242</v>
      </c>
      <c r="BG4070" s="34">
        <f t="shared" si="634"/>
        <v>82.88000000000001</v>
      </c>
      <c r="BH4070" s="32">
        <f t="shared" si="635"/>
        <v>1</v>
      </c>
      <c r="BI4070" s="32">
        <f t="shared" si="636"/>
        <v>0</v>
      </c>
      <c r="BJ4070" s="69">
        <f t="shared" si="637"/>
        <v>0</v>
      </c>
      <c r="BK4070" s="158" t="str">
        <f t="shared" si="638"/>
        <v/>
      </c>
    </row>
    <row r="4071" spans="1:63" ht="12" customHeight="1" x14ac:dyDescent="0.2">
      <c r="A4071" s="8"/>
      <c r="B4071" s="7"/>
      <c r="C4071" s="7"/>
      <c r="D4071" s="7"/>
      <c r="E4071" s="7"/>
      <c r="F4071" s="7"/>
      <c r="G4071" s="7"/>
      <c r="H4071" s="7"/>
      <c r="I4071" s="10"/>
      <c r="J4071" s="25"/>
      <c r="K4071" s="250"/>
      <c r="L4071" s="31"/>
      <c r="M4071" s="9"/>
      <c r="N4071" s="11" t="s">
        <v>25</v>
      </c>
      <c r="O4071" s="39"/>
      <c r="P4071" s="47"/>
      <c r="Q4071" s="13"/>
      <c r="R4071" s="248">
        <f t="shared" si="630"/>
        <v>0</v>
      </c>
      <c r="S4071" s="248">
        <f t="shared" si="631"/>
        <v>0</v>
      </c>
      <c r="T4071" s="248">
        <f t="shared" si="632"/>
        <v>0</v>
      </c>
      <c r="U4071" s="248">
        <f t="shared" si="633"/>
        <v>0</v>
      </c>
      <c r="V4071" s="13"/>
      <c r="W4071" s="7"/>
      <c r="AT4071" s="130"/>
      <c r="BF4071" s="33">
        <f t="shared" si="639"/>
        <v>41242</v>
      </c>
      <c r="BG4071" s="34">
        <f t="shared" si="634"/>
        <v>82.88000000000001</v>
      </c>
      <c r="BH4071" s="32">
        <f t="shared" si="635"/>
        <v>1</v>
      </c>
      <c r="BI4071" s="32">
        <f t="shared" si="636"/>
        <v>0</v>
      </c>
      <c r="BJ4071" s="69">
        <f t="shared" si="637"/>
        <v>0</v>
      </c>
      <c r="BK4071" s="158" t="str">
        <f t="shared" si="638"/>
        <v/>
      </c>
    </row>
    <row r="4072" spans="1:63" ht="12" customHeight="1" x14ac:dyDescent="0.2">
      <c r="A4072" s="8"/>
      <c r="B4072" s="7"/>
      <c r="C4072" s="7"/>
      <c r="D4072" s="7"/>
      <c r="E4072" s="7"/>
      <c r="F4072" s="7"/>
      <c r="G4072" s="7"/>
      <c r="H4072" s="7"/>
      <c r="I4072" s="10"/>
      <c r="J4072" s="25"/>
      <c r="K4072" s="250"/>
      <c r="L4072" s="31"/>
      <c r="M4072" s="9"/>
      <c r="N4072" s="11" t="s">
        <v>25</v>
      </c>
      <c r="O4072" s="39"/>
      <c r="P4072" s="47"/>
      <c r="Q4072" s="13"/>
      <c r="R4072" s="248">
        <f t="shared" si="630"/>
        <v>0</v>
      </c>
      <c r="S4072" s="248">
        <f t="shared" si="631"/>
        <v>0</v>
      </c>
      <c r="T4072" s="248">
        <f t="shared" si="632"/>
        <v>0</v>
      </c>
      <c r="U4072" s="248">
        <f t="shared" si="633"/>
        <v>0</v>
      </c>
      <c r="V4072" s="13"/>
      <c r="W4072" s="7"/>
      <c r="AT4072" s="130"/>
      <c r="BF4072" s="33">
        <f t="shared" si="639"/>
        <v>41242</v>
      </c>
      <c r="BG4072" s="34">
        <f t="shared" si="634"/>
        <v>82.88000000000001</v>
      </c>
      <c r="BH4072" s="32">
        <f t="shared" si="635"/>
        <v>1</v>
      </c>
      <c r="BI4072" s="32">
        <f t="shared" si="636"/>
        <v>0</v>
      </c>
      <c r="BJ4072" s="69">
        <f t="shared" si="637"/>
        <v>0</v>
      </c>
      <c r="BK4072" s="158" t="str">
        <f t="shared" si="638"/>
        <v/>
      </c>
    </row>
    <row r="4073" spans="1:63" ht="12" customHeight="1" x14ac:dyDescent="0.2">
      <c r="A4073" s="8"/>
      <c r="B4073" s="7"/>
      <c r="C4073" s="7"/>
      <c r="D4073" s="7"/>
      <c r="E4073" s="7"/>
      <c r="F4073" s="7"/>
      <c r="G4073" s="7"/>
      <c r="H4073" s="7"/>
      <c r="I4073" s="10"/>
      <c r="J4073" s="25"/>
      <c r="K4073" s="250"/>
      <c r="L4073" s="31"/>
      <c r="M4073" s="9"/>
      <c r="N4073" s="11" t="s">
        <v>25</v>
      </c>
      <c r="O4073" s="39"/>
      <c r="P4073" s="47"/>
      <c r="Q4073" s="13"/>
      <c r="R4073" s="248">
        <f t="shared" si="630"/>
        <v>0</v>
      </c>
      <c r="S4073" s="248">
        <f t="shared" si="631"/>
        <v>0</v>
      </c>
      <c r="T4073" s="248">
        <f t="shared" si="632"/>
        <v>0</v>
      </c>
      <c r="U4073" s="248">
        <f t="shared" si="633"/>
        <v>0</v>
      </c>
      <c r="V4073" s="13"/>
      <c r="W4073" s="7"/>
      <c r="AT4073" s="130"/>
      <c r="BF4073" s="33">
        <f t="shared" si="639"/>
        <v>41242</v>
      </c>
      <c r="BG4073" s="34">
        <f t="shared" si="634"/>
        <v>82.88000000000001</v>
      </c>
      <c r="BH4073" s="32">
        <f t="shared" si="635"/>
        <v>1</v>
      </c>
      <c r="BI4073" s="32">
        <f t="shared" si="636"/>
        <v>0</v>
      </c>
      <c r="BJ4073" s="69">
        <f t="shared" si="637"/>
        <v>0</v>
      </c>
      <c r="BK4073" s="158" t="str">
        <f t="shared" si="638"/>
        <v/>
      </c>
    </row>
    <row r="4074" spans="1:63" ht="12" customHeight="1" x14ac:dyDescent="0.2">
      <c r="A4074" s="8"/>
      <c r="B4074" s="7"/>
      <c r="C4074" s="7"/>
      <c r="D4074" s="7"/>
      <c r="E4074" s="7"/>
      <c r="F4074" s="7"/>
      <c r="G4074" s="7"/>
      <c r="H4074" s="7"/>
      <c r="I4074" s="10"/>
      <c r="J4074" s="25"/>
      <c r="K4074" s="250"/>
      <c r="L4074" s="31"/>
      <c r="M4074" s="9"/>
      <c r="N4074" s="11" t="s">
        <v>25</v>
      </c>
      <c r="O4074" s="39"/>
      <c r="P4074" s="47"/>
      <c r="Q4074" s="13"/>
      <c r="R4074" s="248">
        <f t="shared" si="630"/>
        <v>0</v>
      </c>
      <c r="S4074" s="248">
        <f t="shared" si="631"/>
        <v>0</v>
      </c>
      <c r="T4074" s="248">
        <f t="shared" si="632"/>
        <v>0</v>
      </c>
      <c r="U4074" s="248">
        <f t="shared" si="633"/>
        <v>0</v>
      </c>
      <c r="V4074" s="13"/>
      <c r="W4074" s="7"/>
      <c r="AT4074" s="130"/>
      <c r="BF4074" s="33">
        <f t="shared" si="639"/>
        <v>41242</v>
      </c>
      <c r="BG4074" s="34">
        <f t="shared" si="634"/>
        <v>82.88000000000001</v>
      </c>
      <c r="BH4074" s="32">
        <f t="shared" si="635"/>
        <v>1</v>
      </c>
      <c r="BI4074" s="32">
        <f t="shared" si="636"/>
        <v>0</v>
      </c>
      <c r="BJ4074" s="69">
        <f t="shared" si="637"/>
        <v>0</v>
      </c>
      <c r="BK4074" s="158" t="str">
        <f t="shared" si="638"/>
        <v/>
      </c>
    </row>
    <row r="4075" spans="1:63" ht="12" customHeight="1" x14ac:dyDescent="0.2">
      <c r="A4075" s="8"/>
      <c r="B4075" s="7"/>
      <c r="C4075" s="7"/>
      <c r="D4075" s="7"/>
      <c r="E4075" s="7"/>
      <c r="F4075" s="7"/>
      <c r="G4075" s="7"/>
      <c r="H4075" s="7"/>
      <c r="I4075" s="10"/>
      <c r="J4075" s="25"/>
      <c r="K4075" s="250"/>
      <c r="L4075" s="31"/>
      <c r="M4075" s="9"/>
      <c r="N4075" s="11" t="s">
        <v>25</v>
      </c>
      <c r="O4075" s="39"/>
      <c r="P4075" s="47"/>
      <c r="Q4075" s="13"/>
      <c r="R4075" s="248">
        <f t="shared" si="630"/>
        <v>0</v>
      </c>
      <c r="S4075" s="248">
        <f t="shared" si="631"/>
        <v>0</v>
      </c>
      <c r="T4075" s="248">
        <f t="shared" si="632"/>
        <v>0</v>
      </c>
      <c r="U4075" s="248">
        <f t="shared" si="633"/>
        <v>0</v>
      </c>
      <c r="V4075" s="13"/>
      <c r="W4075" s="7"/>
      <c r="AT4075" s="130"/>
      <c r="BF4075" s="33">
        <f t="shared" si="639"/>
        <v>41242</v>
      </c>
      <c r="BG4075" s="34">
        <f t="shared" si="634"/>
        <v>82.88000000000001</v>
      </c>
      <c r="BH4075" s="32">
        <f t="shared" si="635"/>
        <v>1</v>
      </c>
      <c r="BI4075" s="32">
        <f t="shared" si="636"/>
        <v>0</v>
      </c>
      <c r="BJ4075" s="69">
        <f t="shared" si="637"/>
        <v>0</v>
      </c>
      <c r="BK4075" s="158" t="str">
        <f t="shared" si="638"/>
        <v/>
      </c>
    </row>
    <row r="4076" spans="1:63" ht="12" customHeight="1" x14ac:dyDescent="0.2">
      <c r="A4076" s="8"/>
      <c r="B4076" s="7"/>
      <c r="C4076" s="7"/>
      <c r="D4076" s="7"/>
      <c r="E4076" s="7"/>
      <c r="F4076" s="7"/>
      <c r="G4076" s="7"/>
      <c r="H4076" s="7"/>
      <c r="I4076" s="10"/>
      <c r="J4076" s="25"/>
      <c r="K4076" s="250"/>
      <c r="L4076" s="31"/>
      <c r="M4076" s="9"/>
      <c r="N4076" s="11" t="s">
        <v>25</v>
      </c>
      <c r="O4076" s="39"/>
      <c r="P4076" s="47"/>
      <c r="Q4076" s="13"/>
      <c r="R4076" s="248">
        <f t="shared" si="630"/>
        <v>0</v>
      </c>
      <c r="S4076" s="248">
        <f t="shared" si="631"/>
        <v>0</v>
      </c>
      <c r="T4076" s="248">
        <f t="shared" si="632"/>
        <v>0</v>
      </c>
      <c r="U4076" s="248">
        <f t="shared" si="633"/>
        <v>0</v>
      </c>
      <c r="V4076" s="13"/>
      <c r="W4076" s="7"/>
      <c r="AT4076" s="130"/>
      <c r="BF4076" s="33">
        <f t="shared" si="639"/>
        <v>41242</v>
      </c>
      <c r="BG4076" s="34">
        <f t="shared" si="634"/>
        <v>82.88000000000001</v>
      </c>
      <c r="BH4076" s="32">
        <f t="shared" si="635"/>
        <v>1</v>
      </c>
      <c r="BI4076" s="32">
        <f t="shared" si="636"/>
        <v>0</v>
      </c>
      <c r="BJ4076" s="69">
        <f t="shared" si="637"/>
        <v>0</v>
      </c>
      <c r="BK4076" s="158" t="str">
        <f t="shared" si="638"/>
        <v/>
      </c>
    </row>
    <row r="4077" spans="1:63" ht="12" customHeight="1" x14ac:dyDescent="0.2">
      <c r="A4077" s="8"/>
      <c r="B4077" s="7"/>
      <c r="C4077" s="7"/>
      <c r="D4077" s="7"/>
      <c r="E4077" s="7"/>
      <c r="F4077" s="7"/>
      <c r="G4077" s="7"/>
      <c r="H4077" s="7"/>
      <c r="I4077" s="10"/>
      <c r="J4077" s="25"/>
      <c r="K4077" s="250"/>
      <c r="L4077" s="31"/>
      <c r="M4077" s="9"/>
      <c r="N4077" s="11" t="s">
        <v>25</v>
      </c>
      <c r="O4077" s="39"/>
      <c r="P4077" s="47"/>
      <c r="Q4077" s="13"/>
      <c r="R4077" s="248">
        <f t="shared" si="630"/>
        <v>0</v>
      </c>
      <c r="S4077" s="248">
        <f t="shared" si="631"/>
        <v>0</v>
      </c>
      <c r="T4077" s="248">
        <f t="shared" si="632"/>
        <v>0</v>
      </c>
      <c r="U4077" s="248">
        <f t="shared" si="633"/>
        <v>0</v>
      </c>
      <c r="V4077" s="13"/>
      <c r="W4077" s="7"/>
      <c r="AT4077" s="130"/>
      <c r="BF4077" s="33">
        <f t="shared" si="639"/>
        <v>41242</v>
      </c>
      <c r="BG4077" s="34">
        <f t="shared" si="634"/>
        <v>82.88000000000001</v>
      </c>
      <c r="BH4077" s="32">
        <f t="shared" si="635"/>
        <v>1</v>
      </c>
      <c r="BI4077" s="32">
        <f t="shared" si="636"/>
        <v>0</v>
      </c>
      <c r="BJ4077" s="69">
        <f t="shared" si="637"/>
        <v>0</v>
      </c>
      <c r="BK4077" s="158" t="str">
        <f t="shared" si="638"/>
        <v/>
      </c>
    </row>
    <row r="4078" spans="1:63" ht="12" customHeight="1" x14ac:dyDescent="0.2">
      <c r="A4078" s="8"/>
      <c r="B4078" s="7"/>
      <c r="C4078" s="7"/>
      <c r="D4078" s="7"/>
      <c r="E4078" s="7"/>
      <c r="F4078" s="7"/>
      <c r="G4078" s="7"/>
      <c r="H4078" s="7"/>
      <c r="I4078" s="10"/>
      <c r="J4078" s="25"/>
      <c r="K4078" s="250"/>
      <c r="L4078" s="31"/>
      <c r="M4078" s="9"/>
      <c r="N4078" s="11" t="s">
        <v>25</v>
      </c>
      <c r="O4078" s="39"/>
      <c r="P4078" s="47"/>
      <c r="Q4078" s="13"/>
      <c r="R4078" s="248">
        <f t="shared" si="630"/>
        <v>0</v>
      </c>
      <c r="S4078" s="248">
        <f t="shared" si="631"/>
        <v>0</v>
      </c>
      <c r="T4078" s="248">
        <f t="shared" si="632"/>
        <v>0</v>
      </c>
      <c r="U4078" s="248">
        <f t="shared" si="633"/>
        <v>0</v>
      </c>
      <c r="V4078" s="13"/>
      <c r="W4078" s="7"/>
      <c r="AT4078" s="130"/>
      <c r="BF4078" s="33">
        <f t="shared" si="639"/>
        <v>41242</v>
      </c>
      <c r="BG4078" s="34">
        <f t="shared" si="634"/>
        <v>82.88000000000001</v>
      </c>
      <c r="BH4078" s="32">
        <f t="shared" si="635"/>
        <v>1</v>
      </c>
      <c r="BI4078" s="32">
        <f t="shared" si="636"/>
        <v>0</v>
      </c>
      <c r="BJ4078" s="69">
        <f t="shared" si="637"/>
        <v>0</v>
      </c>
      <c r="BK4078" s="158" t="str">
        <f t="shared" si="638"/>
        <v/>
      </c>
    </row>
    <row r="4079" spans="1:63" ht="12" customHeight="1" x14ac:dyDescent="0.2">
      <c r="A4079" s="8"/>
      <c r="B4079" s="7"/>
      <c r="C4079" s="7"/>
      <c r="D4079" s="7"/>
      <c r="E4079" s="7"/>
      <c r="F4079" s="7"/>
      <c r="G4079" s="7"/>
      <c r="H4079" s="7"/>
      <c r="I4079" s="10"/>
      <c r="J4079" s="25"/>
      <c r="K4079" s="250"/>
      <c r="L4079" s="31"/>
      <c r="M4079" s="9"/>
      <c r="N4079" s="11" t="s">
        <v>25</v>
      </c>
      <c r="O4079" s="39"/>
      <c r="P4079" s="47"/>
      <c r="Q4079" s="13"/>
      <c r="R4079" s="248">
        <f t="shared" si="630"/>
        <v>0</v>
      </c>
      <c r="S4079" s="248">
        <f t="shared" si="631"/>
        <v>0</v>
      </c>
      <c r="T4079" s="248">
        <f t="shared" si="632"/>
        <v>0</v>
      </c>
      <c r="U4079" s="248">
        <f t="shared" si="633"/>
        <v>0</v>
      </c>
      <c r="V4079" s="13"/>
      <c r="W4079" s="7"/>
      <c r="AT4079" s="130"/>
      <c r="BF4079" s="33">
        <f t="shared" si="639"/>
        <v>41242</v>
      </c>
      <c r="BG4079" s="34">
        <f t="shared" si="634"/>
        <v>82.88000000000001</v>
      </c>
      <c r="BH4079" s="32">
        <f t="shared" si="635"/>
        <v>1</v>
      </c>
      <c r="BI4079" s="32">
        <f t="shared" si="636"/>
        <v>0</v>
      </c>
      <c r="BJ4079" s="69">
        <f t="shared" si="637"/>
        <v>0</v>
      </c>
      <c r="BK4079" s="158" t="str">
        <f t="shared" si="638"/>
        <v/>
      </c>
    </row>
    <row r="4080" spans="1:63" ht="12" customHeight="1" x14ac:dyDescent="0.2">
      <c r="A4080" s="8"/>
      <c r="B4080" s="7"/>
      <c r="C4080" s="7"/>
      <c r="D4080" s="7"/>
      <c r="E4080" s="7"/>
      <c r="F4080" s="7"/>
      <c r="G4080" s="7"/>
      <c r="H4080" s="7"/>
      <c r="I4080" s="10"/>
      <c r="J4080" s="25"/>
      <c r="K4080" s="250"/>
      <c r="L4080" s="31"/>
      <c r="M4080" s="9"/>
      <c r="N4080" s="11" t="s">
        <v>25</v>
      </c>
      <c r="O4080" s="39"/>
      <c r="P4080" s="47"/>
      <c r="Q4080" s="13"/>
      <c r="R4080" s="248">
        <f t="shared" si="630"/>
        <v>0</v>
      </c>
      <c r="S4080" s="248">
        <f t="shared" si="631"/>
        <v>0</v>
      </c>
      <c r="T4080" s="248">
        <f t="shared" si="632"/>
        <v>0</v>
      </c>
      <c r="U4080" s="248">
        <f t="shared" si="633"/>
        <v>0</v>
      </c>
      <c r="V4080" s="13"/>
      <c r="W4080" s="7"/>
      <c r="AT4080" s="130"/>
      <c r="BF4080" s="33">
        <f t="shared" si="639"/>
        <v>41242</v>
      </c>
      <c r="BG4080" s="34">
        <f t="shared" si="634"/>
        <v>82.88000000000001</v>
      </c>
      <c r="BH4080" s="32">
        <f t="shared" si="635"/>
        <v>1</v>
      </c>
      <c r="BI4080" s="32">
        <f t="shared" si="636"/>
        <v>0</v>
      </c>
      <c r="BJ4080" s="69">
        <f t="shared" si="637"/>
        <v>0</v>
      </c>
      <c r="BK4080" s="158" t="str">
        <f t="shared" si="638"/>
        <v/>
      </c>
    </row>
    <row r="4081" spans="1:63" ht="12" customHeight="1" x14ac:dyDescent="0.2">
      <c r="A4081" s="8"/>
      <c r="B4081" s="7"/>
      <c r="C4081" s="7"/>
      <c r="D4081" s="7"/>
      <c r="E4081" s="7"/>
      <c r="F4081" s="7"/>
      <c r="G4081" s="7"/>
      <c r="H4081" s="7"/>
      <c r="I4081" s="10"/>
      <c r="J4081" s="25"/>
      <c r="K4081" s="250"/>
      <c r="L4081" s="31"/>
      <c r="M4081" s="9"/>
      <c r="N4081" s="11" t="s">
        <v>25</v>
      </c>
      <c r="O4081" s="39"/>
      <c r="P4081" s="47"/>
      <c r="Q4081" s="13"/>
      <c r="R4081" s="248">
        <f t="shared" si="630"/>
        <v>0</v>
      </c>
      <c r="S4081" s="248">
        <f t="shared" si="631"/>
        <v>0</v>
      </c>
      <c r="T4081" s="248">
        <f t="shared" si="632"/>
        <v>0</v>
      </c>
      <c r="U4081" s="248">
        <f t="shared" si="633"/>
        <v>0</v>
      </c>
      <c r="V4081" s="13"/>
      <c r="W4081" s="7"/>
      <c r="AT4081" s="130"/>
      <c r="BF4081" s="33">
        <f t="shared" si="639"/>
        <v>41242</v>
      </c>
      <c r="BG4081" s="34">
        <f t="shared" si="634"/>
        <v>82.88000000000001</v>
      </c>
      <c r="BH4081" s="32">
        <f t="shared" si="635"/>
        <v>1</v>
      </c>
      <c r="BI4081" s="32">
        <f t="shared" si="636"/>
        <v>0</v>
      </c>
      <c r="BJ4081" s="69">
        <f t="shared" si="637"/>
        <v>0</v>
      </c>
      <c r="BK4081" s="158" t="str">
        <f t="shared" si="638"/>
        <v/>
      </c>
    </row>
    <row r="4082" spans="1:63" ht="12" customHeight="1" x14ac:dyDescent="0.2">
      <c r="A4082" s="8"/>
      <c r="B4082" s="7"/>
      <c r="C4082" s="7"/>
      <c r="D4082" s="7"/>
      <c r="E4082" s="7"/>
      <c r="F4082" s="7"/>
      <c r="G4082" s="7"/>
      <c r="H4082" s="7"/>
      <c r="I4082" s="10"/>
      <c r="J4082" s="25"/>
      <c r="K4082" s="250"/>
      <c r="L4082" s="31"/>
      <c r="M4082" s="9"/>
      <c r="N4082" s="11" t="s">
        <v>25</v>
      </c>
      <c r="O4082" s="39"/>
      <c r="P4082" s="47"/>
      <c r="Q4082" s="13"/>
      <c r="R4082" s="248">
        <f t="shared" si="630"/>
        <v>0</v>
      </c>
      <c r="S4082" s="248">
        <f t="shared" si="631"/>
        <v>0</v>
      </c>
      <c r="T4082" s="248">
        <f t="shared" si="632"/>
        <v>0</v>
      </c>
      <c r="U4082" s="248">
        <f t="shared" si="633"/>
        <v>0</v>
      </c>
      <c r="V4082" s="13"/>
      <c r="W4082" s="7"/>
      <c r="AT4082" s="130"/>
      <c r="BF4082" s="33">
        <f t="shared" si="639"/>
        <v>41242</v>
      </c>
      <c r="BG4082" s="34">
        <f t="shared" si="634"/>
        <v>82.88000000000001</v>
      </c>
      <c r="BH4082" s="32">
        <f t="shared" si="635"/>
        <v>1</v>
      </c>
      <c r="BI4082" s="32">
        <f t="shared" si="636"/>
        <v>0</v>
      </c>
      <c r="BJ4082" s="69">
        <f t="shared" si="637"/>
        <v>0</v>
      </c>
      <c r="BK4082" s="158" t="str">
        <f t="shared" si="638"/>
        <v/>
      </c>
    </row>
    <row r="4083" spans="1:63" ht="12" customHeight="1" x14ac:dyDescent="0.2">
      <c r="A4083" s="8"/>
      <c r="B4083" s="7"/>
      <c r="C4083" s="7"/>
      <c r="D4083" s="7"/>
      <c r="E4083" s="7"/>
      <c r="F4083" s="7"/>
      <c r="G4083" s="7"/>
      <c r="H4083" s="7"/>
      <c r="I4083" s="10"/>
      <c r="J4083" s="25"/>
      <c r="K4083" s="250"/>
      <c r="L4083" s="31"/>
      <c r="M4083" s="9"/>
      <c r="N4083" s="11" t="s">
        <v>25</v>
      </c>
      <c r="O4083" s="39"/>
      <c r="P4083" s="47"/>
      <c r="Q4083" s="13"/>
      <c r="R4083" s="248">
        <f t="shared" si="630"/>
        <v>0</v>
      </c>
      <c r="S4083" s="248">
        <f t="shared" si="631"/>
        <v>0</v>
      </c>
      <c r="T4083" s="248">
        <f t="shared" si="632"/>
        <v>0</v>
      </c>
      <c r="U4083" s="248">
        <f t="shared" si="633"/>
        <v>0</v>
      </c>
      <c r="V4083" s="13"/>
      <c r="W4083" s="7"/>
      <c r="AT4083" s="130"/>
      <c r="BF4083" s="33">
        <f t="shared" si="639"/>
        <v>41242</v>
      </c>
      <c r="BG4083" s="34">
        <f t="shared" si="634"/>
        <v>82.88000000000001</v>
      </c>
      <c r="BH4083" s="32">
        <f t="shared" si="635"/>
        <v>1</v>
      </c>
      <c r="BI4083" s="32">
        <f t="shared" si="636"/>
        <v>0</v>
      </c>
      <c r="BJ4083" s="69">
        <f t="shared" si="637"/>
        <v>0</v>
      </c>
      <c r="BK4083" s="158" t="str">
        <f t="shared" si="638"/>
        <v/>
      </c>
    </row>
    <row r="4084" spans="1:63" ht="12" customHeight="1" x14ac:dyDescent="0.2">
      <c r="A4084" s="8"/>
      <c r="B4084" s="7"/>
      <c r="C4084" s="7"/>
      <c r="D4084" s="7"/>
      <c r="E4084" s="7"/>
      <c r="F4084" s="7"/>
      <c r="G4084" s="7"/>
      <c r="H4084" s="7"/>
      <c r="I4084" s="10"/>
      <c r="J4084" s="25"/>
      <c r="K4084" s="250"/>
      <c r="L4084" s="31"/>
      <c r="M4084" s="9"/>
      <c r="N4084" s="11" t="s">
        <v>25</v>
      </c>
      <c r="O4084" s="39"/>
      <c r="P4084" s="47"/>
      <c r="Q4084" s="13"/>
      <c r="R4084" s="248">
        <f t="shared" si="630"/>
        <v>0</v>
      </c>
      <c r="S4084" s="248">
        <f t="shared" si="631"/>
        <v>0</v>
      </c>
      <c r="T4084" s="248">
        <f t="shared" si="632"/>
        <v>0</v>
      </c>
      <c r="U4084" s="248">
        <f t="shared" si="633"/>
        <v>0</v>
      </c>
      <c r="V4084" s="13"/>
      <c r="W4084" s="7"/>
      <c r="AT4084" s="130"/>
      <c r="BF4084" s="33">
        <f t="shared" si="639"/>
        <v>41242</v>
      </c>
      <c r="BG4084" s="34">
        <f t="shared" si="634"/>
        <v>82.88000000000001</v>
      </c>
      <c r="BH4084" s="32">
        <f t="shared" si="635"/>
        <v>1</v>
      </c>
      <c r="BI4084" s="32">
        <f t="shared" si="636"/>
        <v>0</v>
      </c>
      <c r="BJ4084" s="69">
        <f t="shared" si="637"/>
        <v>0</v>
      </c>
      <c r="BK4084" s="158" t="str">
        <f t="shared" si="638"/>
        <v/>
      </c>
    </row>
    <row r="4085" spans="1:63" ht="12" customHeight="1" x14ac:dyDescent="0.2">
      <c r="A4085" s="8"/>
      <c r="B4085" s="7"/>
      <c r="C4085" s="7"/>
      <c r="D4085" s="7"/>
      <c r="E4085" s="7"/>
      <c r="F4085" s="7"/>
      <c r="G4085" s="7"/>
      <c r="H4085" s="7"/>
      <c r="I4085" s="10"/>
      <c r="J4085" s="25"/>
      <c r="K4085" s="250"/>
      <c r="L4085" s="31"/>
      <c r="M4085" s="9"/>
      <c r="N4085" s="11" t="s">
        <v>25</v>
      </c>
      <c r="O4085" s="39"/>
      <c r="P4085" s="47"/>
      <c r="Q4085" s="13"/>
      <c r="R4085" s="248">
        <f t="shared" si="630"/>
        <v>0</v>
      </c>
      <c r="S4085" s="248">
        <f t="shared" si="631"/>
        <v>0</v>
      </c>
      <c r="T4085" s="248">
        <f t="shared" si="632"/>
        <v>0</v>
      </c>
      <c r="U4085" s="248">
        <f t="shared" si="633"/>
        <v>0</v>
      </c>
      <c r="V4085" s="13"/>
      <c r="W4085" s="7"/>
      <c r="AT4085" s="130"/>
      <c r="BF4085" s="33">
        <f t="shared" si="639"/>
        <v>41242</v>
      </c>
      <c r="BG4085" s="34">
        <f t="shared" si="634"/>
        <v>82.88000000000001</v>
      </c>
      <c r="BH4085" s="32">
        <f t="shared" si="635"/>
        <v>1</v>
      </c>
      <c r="BI4085" s="32">
        <f t="shared" si="636"/>
        <v>0</v>
      </c>
      <c r="BJ4085" s="69">
        <f t="shared" si="637"/>
        <v>0</v>
      </c>
      <c r="BK4085" s="158" t="str">
        <f t="shared" si="638"/>
        <v/>
      </c>
    </row>
    <row r="4086" spans="1:63" ht="12" customHeight="1" x14ac:dyDescent="0.2">
      <c r="A4086" s="8"/>
      <c r="B4086" s="7"/>
      <c r="C4086" s="7"/>
      <c r="D4086" s="7"/>
      <c r="E4086" s="7"/>
      <c r="F4086" s="7"/>
      <c r="G4086" s="7"/>
      <c r="H4086" s="7"/>
      <c r="I4086" s="10"/>
      <c r="J4086" s="25"/>
      <c r="K4086" s="250"/>
      <c r="L4086" s="31"/>
      <c r="M4086" s="9"/>
      <c r="N4086" s="11" t="s">
        <v>25</v>
      </c>
      <c r="O4086" s="39"/>
      <c r="P4086" s="47"/>
      <c r="Q4086" s="13"/>
      <c r="R4086" s="248">
        <f t="shared" si="630"/>
        <v>0</v>
      </c>
      <c r="S4086" s="248">
        <f t="shared" si="631"/>
        <v>0</v>
      </c>
      <c r="T4086" s="248">
        <f t="shared" si="632"/>
        <v>0</v>
      </c>
      <c r="U4086" s="248">
        <f t="shared" si="633"/>
        <v>0</v>
      </c>
      <c r="V4086" s="13"/>
      <c r="W4086" s="7"/>
      <c r="AT4086" s="130"/>
      <c r="BF4086" s="33">
        <f t="shared" si="639"/>
        <v>41242</v>
      </c>
      <c r="BG4086" s="34">
        <f t="shared" si="634"/>
        <v>82.88000000000001</v>
      </c>
      <c r="BH4086" s="32">
        <f t="shared" si="635"/>
        <v>1</v>
      </c>
      <c r="BI4086" s="32">
        <f t="shared" si="636"/>
        <v>0</v>
      </c>
      <c r="BJ4086" s="69">
        <f t="shared" si="637"/>
        <v>0</v>
      </c>
      <c r="BK4086" s="158" t="str">
        <f t="shared" si="638"/>
        <v/>
      </c>
    </row>
    <row r="4087" spans="1:63" ht="12" customHeight="1" x14ac:dyDescent="0.2">
      <c r="A4087" s="8"/>
      <c r="B4087" s="7"/>
      <c r="C4087" s="7"/>
      <c r="D4087" s="7"/>
      <c r="E4087" s="7"/>
      <c r="F4087" s="7"/>
      <c r="G4087" s="7"/>
      <c r="H4087" s="7"/>
      <c r="I4087" s="10"/>
      <c r="J4087" s="25"/>
      <c r="K4087" s="250"/>
      <c r="L4087" s="31"/>
      <c r="M4087" s="9"/>
      <c r="N4087" s="11" t="s">
        <v>25</v>
      </c>
      <c r="O4087" s="39"/>
      <c r="P4087" s="47"/>
      <c r="Q4087" s="13"/>
      <c r="R4087" s="248">
        <f t="shared" si="630"/>
        <v>0</v>
      </c>
      <c r="S4087" s="248">
        <f t="shared" si="631"/>
        <v>0</v>
      </c>
      <c r="T4087" s="248">
        <f t="shared" si="632"/>
        <v>0</v>
      </c>
      <c r="U4087" s="248">
        <f t="shared" si="633"/>
        <v>0</v>
      </c>
      <c r="V4087" s="13"/>
      <c r="W4087" s="7"/>
      <c r="AT4087" s="130"/>
      <c r="BF4087" s="33">
        <f t="shared" si="639"/>
        <v>41242</v>
      </c>
      <c r="BG4087" s="34">
        <f t="shared" si="634"/>
        <v>82.88000000000001</v>
      </c>
      <c r="BH4087" s="32">
        <f t="shared" si="635"/>
        <v>1</v>
      </c>
      <c r="BI4087" s="32">
        <f t="shared" si="636"/>
        <v>0</v>
      </c>
      <c r="BJ4087" s="69">
        <f t="shared" si="637"/>
        <v>0</v>
      </c>
      <c r="BK4087" s="158" t="str">
        <f t="shared" si="638"/>
        <v/>
      </c>
    </row>
    <row r="4088" spans="1:63" ht="12" customHeight="1" x14ac:dyDescent="0.2">
      <c r="A4088" s="8"/>
      <c r="B4088" s="7"/>
      <c r="C4088" s="7"/>
      <c r="D4088" s="7"/>
      <c r="E4088" s="7"/>
      <c r="F4088" s="7"/>
      <c r="G4088" s="7"/>
      <c r="H4088" s="7"/>
      <c r="I4088" s="10"/>
      <c r="J4088" s="25"/>
      <c r="K4088" s="250"/>
      <c r="L4088" s="31"/>
      <c r="M4088" s="9"/>
      <c r="N4088" s="11" t="s">
        <v>25</v>
      </c>
      <c r="O4088" s="39"/>
      <c r="P4088" s="47"/>
      <c r="Q4088" s="13"/>
      <c r="R4088" s="248">
        <f t="shared" si="630"/>
        <v>0</v>
      </c>
      <c r="S4088" s="248">
        <f t="shared" si="631"/>
        <v>0</v>
      </c>
      <c r="T4088" s="248">
        <f t="shared" si="632"/>
        <v>0</v>
      </c>
      <c r="U4088" s="248">
        <f t="shared" si="633"/>
        <v>0</v>
      </c>
      <c r="V4088" s="13"/>
      <c r="W4088" s="7"/>
      <c r="AT4088" s="130"/>
      <c r="BF4088" s="33">
        <f t="shared" si="639"/>
        <v>41242</v>
      </c>
      <c r="BG4088" s="34">
        <f t="shared" si="634"/>
        <v>82.88000000000001</v>
      </c>
      <c r="BH4088" s="32">
        <f t="shared" si="635"/>
        <v>1</v>
      </c>
      <c r="BI4088" s="32">
        <f t="shared" si="636"/>
        <v>0</v>
      </c>
      <c r="BJ4088" s="69">
        <f t="shared" si="637"/>
        <v>0</v>
      </c>
      <c r="BK4088" s="158" t="str">
        <f t="shared" si="638"/>
        <v/>
      </c>
    </row>
    <row r="4089" spans="1:63" ht="12" customHeight="1" x14ac:dyDescent="0.2">
      <c r="A4089" s="8"/>
      <c r="B4089" s="7"/>
      <c r="C4089" s="7"/>
      <c r="D4089" s="7"/>
      <c r="E4089" s="7"/>
      <c r="F4089" s="7"/>
      <c r="G4089" s="7"/>
      <c r="H4089" s="7"/>
      <c r="I4089" s="10"/>
      <c r="J4089" s="25"/>
      <c r="K4089" s="250"/>
      <c r="L4089" s="31"/>
      <c r="M4089" s="9"/>
      <c r="N4089" s="11" t="s">
        <v>25</v>
      </c>
      <c r="O4089" s="39"/>
      <c r="P4089" s="47"/>
      <c r="Q4089" s="13"/>
      <c r="R4089" s="248">
        <f t="shared" si="630"/>
        <v>0</v>
      </c>
      <c r="S4089" s="248">
        <f t="shared" si="631"/>
        <v>0</v>
      </c>
      <c r="T4089" s="248">
        <f t="shared" si="632"/>
        <v>0</v>
      </c>
      <c r="U4089" s="248">
        <f t="shared" si="633"/>
        <v>0</v>
      </c>
      <c r="V4089" s="13"/>
      <c r="W4089" s="7"/>
      <c r="AT4089" s="130"/>
      <c r="BF4089" s="33">
        <f t="shared" si="639"/>
        <v>41242</v>
      </c>
      <c r="BG4089" s="34">
        <f t="shared" si="634"/>
        <v>82.88000000000001</v>
      </c>
      <c r="BH4089" s="32">
        <f t="shared" si="635"/>
        <v>1</v>
      </c>
      <c r="BI4089" s="32">
        <f t="shared" si="636"/>
        <v>0</v>
      </c>
      <c r="BJ4089" s="69">
        <f t="shared" si="637"/>
        <v>0</v>
      </c>
      <c r="BK4089" s="158" t="str">
        <f t="shared" si="638"/>
        <v/>
      </c>
    </row>
    <row r="4090" spans="1:63" ht="12" customHeight="1" x14ac:dyDescent="0.2">
      <c r="A4090" s="8"/>
      <c r="B4090" s="7"/>
      <c r="C4090" s="7"/>
      <c r="D4090" s="7"/>
      <c r="E4090" s="7"/>
      <c r="F4090" s="7"/>
      <c r="G4090" s="7"/>
      <c r="H4090" s="7"/>
      <c r="I4090" s="10"/>
      <c r="J4090" s="25"/>
      <c r="K4090" s="250"/>
      <c r="L4090" s="31"/>
      <c r="M4090" s="9"/>
      <c r="N4090" s="11" t="s">
        <v>25</v>
      </c>
      <c r="O4090" s="39"/>
      <c r="P4090" s="47"/>
      <c r="Q4090" s="13"/>
      <c r="R4090" s="248">
        <f t="shared" si="630"/>
        <v>0</v>
      </c>
      <c r="S4090" s="248">
        <f t="shared" si="631"/>
        <v>0</v>
      </c>
      <c r="T4090" s="248">
        <f t="shared" si="632"/>
        <v>0</v>
      </c>
      <c r="U4090" s="248">
        <f t="shared" si="633"/>
        <v>0</v>
      </c>
      <c r="V4090" s="13"/>
      <c r="W4090" s="7"/>
      <c r="AT4090" s="130"/>
      <c r="BF4090" s="33">
        <f t="shared" si="639"/>
        <v>41242</v>
      </c>
      <c r="BG4090" s="34">
        <f t="shared" si="634"/>
        <v>82.88000000000001</v>
      </c>
      <c r="BH4090" s="32">
        <f t="shared" si="635"/>
        <v>1</v>
      </c>
      <c r="BI4090" s="32">
        <f t="shared" si="636"/>
        <v>0</v>
      </c>
      <c r="BJ4090" s="69">
        <f t="shared" si="637"/>
        <v>0</v>
      </c>
      <c r="BK4090" s="158" t="str">
        <f t="shared" si="638"/>
        <v/>
      </c>
    </row>
    <row r="4091" spans="1:63" ht="12" customHeight="1" x14ac:dyDescent="0.2">
      <c r="A4091" s="8"/>
      <c r="B4091" s="7"/>
      <c r="C4091" s="7"/>
      <c r="D4091" s="7"/>
      <c r="E4091" s="7"/>
      <c r="F4091" s="7"/>
      <c r="G4091" s="7"/>
      <c r="H4091" s="7"/>
      <c r="I4091" s="10"/>
      <c r="J4091" s="25"/>
      <c r="K4091" s="250"/>
      <c r="L4091" s="31"/>
      <c r="M4091" s="9"/>
      <c r="N4091" s="11" t="s">
        <v>25</v>
      </c>
      <c r="O4091" s="39"/>
      <c r="P4091" s="47"/>
      <c r="Q4091" s="13"/>
      <c r="R4091" s="248">
        <f t="shared" si="630"/>
        <v>0</v>
      </c>
      <c r="S4091" s="248">
        <f t="shared" si="631"/>
        <v>0</v>
      </c>
      <c r="T4091" s="248">
        <f t="shared" si="632"/>
        <v>0</v>
      </c>
      <c r="U4091" s="248">
        <f t="shared" si="633"/>
        <v>0</v>
      </c>
      <c r="V4091" s="13"/>
      <c r="W4091" s="7"/>
      <c r="AT4091" s="130"/>
      <c r="BF4091" s="33">
        <f t="shared" si="639"/>
        <v>41242</v>
      </c>
      <c r="BG4091" s="34">
        <f t="shared" si="634"/>
        <v>82.88000000000001</v>
      </c>
      <c r="BH4091" s="32">
        <f t="shared" si="635"/>
        <v>1</v>
      </c>
      <c r="BI4091" s="32">
        <f t="shared" si="636"/>
        <v>0</v>
      </c>
      <c r="BJ4091" s="69">
        <f t="shared" si="637"/>
        <v>0</v>
      </c>
      <c r="BK4091" s="158" t="str">
        <f t="shared" si="638"/>
        <v/>
      </c>
    </row>
    <row r="4092" spans="1:63" ht="12" customHeight="1" x14ac:dyDescent="0.2">
      <c r="A4092" s="8"/>
      <c r="B4092" s="7"/>
      <c r="C4092" s="7"/>
      <c r="D4092" s="7"/>
      <c r="E4092" s="7"/>
      <c r="F4092" s="7"/>
      <c r="G4092" s="7"/>
      <c r="H4092" s="7"/>
      <c r="I4092" s="10"/>
      <c r="J4092" s="25"/>
      <c r="K4092" s="250"/>
      <c r="L4092" s="31"/>
      <c r="M4092" s="9"/>
      <c r="N4092" s="11" t="s">
        <v>25</v>
      </c>
      <c r="O4092" s="39"/>
      <c r="P4092" s="47"/>
      <c r="Q4092" s="13"/>
      <c r="R4092" s="248">
        <f t="shared" si="630"/>
        <v>0</v>
      </c>
      <c r="S4092" s="248">
        <f t="shared" si="631"/>
        <v>0</v>
      </c>
      <c r="T4092" s="248">
        <f t="shared" si="632"/>
        <v>0</v>
      </c>
      <c r="U4092" s="248">
        <f t="shared" si="633"/>
        <v>0</v>
      </c>
      <c r="V4092" s="13"/>
      <c r="W4092" s="7"/>
      <c r="AT4092" s="130"/>
      <c r="BF4092" s="33">
        <f t="shared" si="639"/>
        <v>41242</v>
      </c>
      <c r="BG4092" s="34">
        <f t="shared" si="634"/>
        <v>82.88000000000001</v>
      </c>
      <c r="BH4092" s="32">
        <f t="shared" si="635"/>
        <v>1</v>
      </c>
      <c r="BI4092" s="32">
        <f t="shared" si="636"/>
        <v>0</v>
      </c>
      <c r="BJ4092" s="69">
        <f t="shared" si="637"/>
        <v>0</v>
      </c>
      <c r="BK4092" s="158" t="str">
        <f t="shared" si="638"/>
        <v/>
      </c>
    </row>
    <row r="4093" spans="1:63" ht="12" customHeight="1" x14ac:dyDescent="0.2">
      <c r="A4093" s="8"/>
      <c r="B4093" s="7"/>
      <c r="C4093" s="7"/>
      <c r="D4093" s="7"/>
      <c r="E4093" s="7"/>
      <c r="F4093" s="7"/>
      <c r="G4093" s="7"/>
      <c r="H4093" s="7"/>
      <c r="I4093" s="10"/>
      <c r="J4093" s="25"/>
      <c r="K4093" s="250"/>
      <c r="L4093" s="31"/>
      <c r="M4093" s="9"/>
      <c r="N4093" s="11" t="s">
        <v>25</v>
      </c>
      <c r="O4093" s="39"/>
      <c r="P4093" s="47"/>
      <c r="Q4093" s="13"/>
      <c r="R4093" s="248">
        <f t="shared" si="630"/>
        <v>0</v>
      </c>
      <c r="S4093" s="248">
        <f t="shared" si="631"/>
        <v>0</v>
      </c>
      <c r="T4093" s="248">
        <f t="shared" si="632"/>
        <v>0</v>
      </c>
      <c r="U4093" s="248">
        <f t="shared" si="633"/>
        <v>0</v>
      </c>
      <c r="V4093" s="13"/>
      <c r="W4093" s="7"/>
      <c r="AT4093" s="130"/>
      <c r="BF4093" s="33">
        <f t="shared" si="639"/>
        <v>41242</v>
      </c>
      <c r="BG4093" s="34">
        <f t="shared" si="634"/>
        <v>82.88000000000001</v>
      </c>
      <c r="BH4093" s="32">
        <f t="shared" si="635"/>
        <v>1</v>
      </c>
      <c r="BI4093" s="32">
        <f t="shared" si="636"/>
        <v>0</v>
      </c>
      <c r="BJ4093" s="69">
        <f t="shared" si="637"/>
        <v>0</v>
      </c>
      <c r="BK4093" s="158" t="str">
        <f t="shared" si="638"/>
        <v/>
      </c>
    </row>
    <row r="4094" spans="1:63" ht="12" customHeight="1" x14ac:dyDescent="0.2">
      <c r="A4094" s="8"/>
      <c r="B4094" s="7"/>
      <c r="C4094" s="7"/>
      <c r="D4094" s="7"/>
      <c r="E4094" s="7"/>
      <c r="F4094" s="7"/>
      <c r="G4094" s="7"/>
      <c r="H4094" s="7"/>
      <c r="I4094" s="10"/>
      <c r="J4094" s="25"/>
      <c r="K4094" s="250"/>
      <c r="L4094" s="31"/>
      <c r="M4094" s="9"/>
      <c r="N4094" s="11" t="s">
        <v>25</v>
      </c>
      <c r="O4094" s="39"/>
      <c r="P4094" s="47"/>
      <c r="Q4094" s="13"/>
      <c r="R4094" s="248">
        <f t="shared" si="630"/>
        <v>0</v>
      </c>
      <c r="S4094" s="248">
        <f t="shared" si="631"/>
        <v>0</v>
      </c>
      <c r="T4094" s="248">
        <f t="shared" si="632"/>
        <v>0</v>
      </c>
      <c r="U4094" s="248">
        <f t="shared" si="633"/>
        <v>0</v>
      </c>
      <c r="V4094" s="13"/>
      <c r="W4094" s="7"/>
      <c r="AT4094" s="130"/>
      <c r="BF4094" s="33">
        <f t="shared" si="639"/>
        <v>41242</v>
      </c>
      <c r="BG4094" s="34">
        <f t="shared" si="634"/>
        <v>82.88000000000001</v>
      </c>
      <c r="BH4094" s="32">
        <f t="shared" si="635"/>
        <v>1</v>
      </c>
      <c r="BI4094" s="32">
        <f t="shared" si="636"/>
        <v>0</v>
      </c>
      <c r="BJ4094" s="69">
        <f t="shared" si="637"/>
        <v>0</v>
      </c>
      <c r="BK4094" s="158" t="str">
        <f t="shared" si="638"/>
        <v/>
      </c>
    </row>
    <row r="4095" spans="1:63" ht="12" customHeight="1" x14ac:dyDescent="0.2">
      <c r="A4095" s="8"/>
      <c r="B4095" s="7"/>
      <c r="C4095" s="7"/>
      <c r="D4095" s="7"/>
      <c r="E4095" s="7"/>
      <c r="F4095" s="7"/>
      <c r="G4095" s="7"/>
      <c r="H4095" s="7"/>
      <c r="I4095" s="10"/>
      <c r="J4095" s="25"/>
      <c r="K4095" s="250"/>
      <c r="L4095" s="31"/>
      <c r="M4095" s="9"/>
      <c r="N4095" s="11" t="s">
        <v>25</v>
      </c>
      <c r="O4095" s="39"/>
      <c r="P4095" s="47"/>
      <c r="Q4095" s="13"/>
      <c r="R4095" s="248">
        <f t="shared" si="630"/>
        <v>0</v>
      </c>
      <c r="S4095" s="248">
        <f t="shared" si="631"/>
        <v>0</v>
      </c>
      <c r="T4095" s="248">
        <f t="shared" si="632"/>
        <v>0</v>
      </c>
      <c r="U4095" s="248">
        <f t="shared" si="633"/>
        <v>0</v>
      </c>
      <c r="V4095" s="13"/>
      <c r="W4095" s="7"/>
      <c r="AT4095" s="130"/>
      <c r="BF4095" s="33">
        <f t="shared" si="639"/>
        <v>41242</v>
      </c>
      <c r="BG4095" s="34">
        <f t="shared" si="634"/>
        <v>82.88000000000001</v>
      </c>
      <c r="BH4095" s="32">
        <f t="shared" si="635"/>
        <v>1</v>
      </c>
      <c r="BI4095" s="32">
        <f t="shared" si="636"/>
        <v>0</v>
      </c>
      <c r="BJ4095" s="69">
        <f t="shared" si="637"/>
        <v>0</v>
      </c>
      <c r="BK4095" s="158" t="str">
        <f t="shared" si="638"/>
        <v/>
      </c>
    </row>
    <row r="4096" spans="1:63" ht="12" customHeight="1" x14ac:dyDescent="0.2">
      <c r="A4096" s="8"/>
      <c r="B4096" s="7"/>
      <c r="C4096" s="7"/>
      <c r="D4096" s="7"/>
      <c r="E4096" s="7"/>
      <c r="F4096" s="7"/>
      <c r="G4096" s="7"/>
      <c r="H4096" s="7"/>
      <c r="I4096" s="10"/>
      <c r="J4096" s="25"/>
      <c r="K4096" s="250"/>
      <c r="L4096" s="31"/>
      <c r="M4096" s="9"/>
      <c r="N4096" s="11" t="s">
        <v>25</v>
      </c>
      <c r="O4096" s="39"/>
      <c r="P4096" s="47"/>
      <c r="Q4096" s="13"/>
      <c r="R4096" s="248">
        <f t="shared" si="630"/>
        <v>0</v>
      </c>
      <c r="S4096" s="248">
        <f t="shared" si="631"/>
        <v>0</v>
      </c>
      <c r="T4096" s="248">
        <f t="shared" si="632"/>
        <v>0</v>
      </c>
      <c r="U4096" s="248">
        <f t="shared" si="633"/>
        <v>0</v>
      </c>
      <c r="V4096" s="13"/>
      <c r="W4096" s="7"/>
      <c r="AT4096" s="130"/>
      <c r="BF4096" s="33">
        <f t="shared" si="639"/>
        <v>41242</v>
      </c>
      <c r="BG4096" s="34">
        <f t="shared" si="634"/>
        <v>82.88000000000001</v>
      </c>
      <c r="BH4096" s="32">
        <f t="shared" si="635"/>
        <v>1</v>
      </c>
      <c r="BI4096" s="32">
        <f t="shared" si="636"/>
        <v>0</v>
      </c>
      <c r="BJ4096" s="69">
        <f t="shared" si="637"/>
        <v>0</v>
      </c>
      <c r="BK4096" s="158" t="str">
        <f t="shared" si="638"/>
        <v/>
      </c>
    </row>
    <row r="4097" spans="1:63" ht="12" customHeight="1" x14ac:dyDescent="0.2">
      <c r="A4097" s="8"/>
      <c r="B4097" s="7"/>
      <c r="C4097" s="7"/>
      <c r="D4097" s="7"/>
      <c r="E4097" s="7"/>
      <c r="F4097" s="7"/>
      <c r="G4097" s="7"/>
      <c r="H4097" s="7"/>
      <c r="I4097" s="10"/>
      <c r="J4097" s="25"/>
      <c r="K4097" s="250"/>
      <c r="L4097" s="31"/>
      <c r="M4097" s="9"/>
      <c r="N4097" s="11" t="s">
        <v>25</v>
      </c>
      <c r="O4097" s="39"/>
      <c r="P4097" s="47"/>
      <c r="Q4097" s="13"/>
      <c r="R4097" s="248">
        <f t="shared" si="630"/>
        <v>0</v>
      </c>
      <c r="S4097" s="248">
        <f t="shared" si="631"/>
        <v>0</v>
      </c>
      <c r="T4097" s="248">
        <f t="shared" si="632"/>
        <v>0</v>
      </c>
      <c r="U4097" s="248">
        <f t="shared" si="633"/>
        <v>0</v>
      </c>
      <c r="V4097" s="13"/>
      <c r="W4097" s="7"/>
      <c r="AT4097" s="130"/>
      <c r="BF4097" s="33">
        <f t="shared" si="639"/>
        <v>41242</v>
      </c>
      <c r="BG4097" s="34">
        <f t="shared" si="634"/>
        <v>82.88000000000001</v>
      </c>
      <c r="BH4097" s="32">
        <f t="shared" si="635"/>
        <v>1</v>
      </c>
      <c r="BI4097" s="32">
        <f t="shared" si="636"/>
        <v>0</v>
      </c>
      <c r="BJ4097" s="69">
        <f t="shared" si="637"/>
        <v>0</v>
      </c>
      <c r="BK4097" s="158" t="str">
        <f t="shared" si="638"/>
        <v/>
      </c>
    </row>
    <row r="4098" spans="1:63" ht="12" customHeight="1" x14ac:dyDescent="0.2">
      <c r="A4098" s="8"/>
      <c r="B4098" s="7"/>
      <c r="C4098" s="7"/>
      <c r="D4098" s="7"/>
      <c r="E4098" s="7"/>
      <c r="F4098" s="7"/>
      <c r="G4098" s="7"/>
      <c r="H4098" s="7"/>
      <c r="I4098" s="10"/>
      <c r="J4098" s="25"/>
      <c r="K4098" s="250"/>
      <c r="L4098" s="31"/>
      <c r="M4098" s="9"/>
      <c r="N4098" s="11" t="s">
        <v>25</v>
      </c>
      <c r="O4098" s="39"/>
      <c r="P4098" s="47"/>
      <c r="Q4098" s="13"/>
      <c r="R4098" s="248">
        <f t="shared" si="630"/>
        <v>0</v>
      </c>
      <c r="S4098" s="248">
        <f t="shared" si="631"/>
        <v>0</v>
      </c>
      <c r="T4098" s="248">
        <f t="shared" si="632"/>
        <v>0</v>
      </c>
      <c r="U4098" s="248">
        <f t="shared" si="633"/>
        <v>0</v>
      </c>
      <c r="V4098" s="13"/>
      <c r="W4098" s="7"/>
      <c r="AT4098" s="130"/>
      <c r="BF4098" s="33">
        <f t="shared" si="639"/>
        <v>41242</v>
      </c>
      <c r="BG4098" s="34">
        <f t="shared" si="634"/>
        <v>82.88000000000001</v>
      </c>
      <c r="BH4098" s="32">
        <f t="shared" si="635"/>
        <v>1</v>
      </c>
      <c r="BI4098" s="32">
        <f t="shared" si="636"/>
        <v>0</v>
      </c>
      <c r="BJ4098" s="69">
        <f t="shared" si="637"/>
        <v>0</v>
      </c>
      <c r="BK4098" s="158" t="str">
        <f t="shared" si="638"/>
        <v/>
      </c>
    </row>
    <row r="4099" spans="1:63" ht="12" customHeight="1" x14ac:dyDescent="0.2">
      <c r="A4099" s="8"/>
      <c r="B4099" s="7"/>
      <c r="C4099" s="7"/>
      <c r="D4099" s="7"/>
      <c r="E4099" s="7"/>
      <c r="F4099" s="7"/>
      <c r="G4099" s="7"/>
      <c r="H4099" s="7"/>
      <c r="I4099" s="10"/>
      <c r="J4099" s="25"/>
      <c r="K4099" s="250"/>
      <c r="L4099" s="31"/>
      <c r="M4099" s="9"/>
      <c r="N4099" s="11" t="s">
        <v>25</v>
      </c>
      <c r="O4099" s="39"/>
      <c r="P4099" s="47"/>
      <c r="Q4099" s="13"/>
      <c r="R4099" s="248">
        <f t="shared" si="630"/>
        <v>0</v>
      </c>
      <c r="S4099" s="248">
        <f t="shared" si="631"/>
        <v>0</v>
      </c>
      <c r="T4099" s="248">
        <f t="shared" si="632"/>
        <v>0</v>
      </c>
      <c r="U4099" s="248">
        <f t="shared" si="633"/>
        <v>0</v>
      </c>
      <c r="V4099" s="13"/>
      <c r="W4099" s="7"/>
      <c r="AT4099" s="130"/>
      <c r="BF4099" s="33">
        <f t="shared" si="639"/>
        <v>41242</v>
      </c>
      <c r="BG4099" s="34">
        <f t="shared" si="634"/>
        <v>82.88000000000001</v>
      </c>
      <c r="BH4099" s="32">
        <f t="shared" si="635"/>
        <v>1</v>
      </c>
      <c r="BI4099" s="32">
        <f t="shared" si="636"/>
        <v>0</v>
      </c>
      <c r="BJ4099" s="69">
        <f t="shared" si="637"/>
        <v>0</v>
      </c>
      <c r="BK4099" s="158" t="str">
        <f t="shared" si="638"/>
        <v/>
      </c>
    </row>
    <row r="4100" spans="1:63" ht="12" customHeight="1" x14ac:dyDescent="0.2">
      <c r="A4100" s="8"/>
      <c r="B4100" s="7"/>
      <c r="C4100" s="7"/>
      <c r="D4100" s="7"/>
      <c r="E4100" s="7"/>
      <c r="F4100" s="7"/>
      <c r="G4100" s="7"/>
      <c r="H4100" s="7"/>
      <c r="I4100" s="10"/>
      <c r="J4100" s="25"/>
      <c r="K4100" s="250"/>
      <c r="L4100" s="31"/>
      <c r="M4100" s="9"/>
      <c r="N4100" s="11" t="s">
        <v>25</v>
      </c>
      <c r="O4100" s="39"/>
      <c r="P4100" s="47"/>
      <c r="Q4100" s="13"/>
      <c r="R4100" s="248">
        <f t="shared" si="630"/>
        <v>0</v>
      </c>
      <c r="S4100" s="248">
        <f t="shared" si="631"/>
        <v>0</v>
      </c>
      <c r="T4100" s="248">
        <f t="shared" si="632"/>
        <v>0</v>
      </c>
      <c r="U4100" s="248">
        <f t="shared" si="633"/>
        <v>0</v>
      </c>
      <c r="V4100" s="13"/>
      <c r="W4100" s="7"/>
      <c r="AT4100" s="130"/>
      <c r="BF4100" s="33">
        <f t="shared" si="639"/>
        <v>41242</v>
      </c>
      <c r="BG4100" s="34">
        <f t="shared" si="634"/>
        <v>82.88000000000001</v>
      </c>
      <c r="BH4100" s="32">
        <f t="shared" si="635"/>
        <v>1</v>
      </c>
      <c r="BI4100" s="32">
        <f t="shared" si="636"/>
        <v>0</v>
      </c>
      <c r="BJ4100" s="69">
        <f t="shared" si="637"/>
        <v>0</v>
      </c>
      <c r="BK4100" s="158" t="str">
        <f t="shared" si="638"/>
        <v/>
      </c>
    </row>
    <row r="4101" spans="1:63" ht="12" customHeight="1" x14ac:dyDescent="0.2">
      <c r="A4101" s="8"/>
      <c r="B4101" s="7"/>
      <c r="C4101" s="7"/>
      <c r="D4101" s="7"/>
      <c r="E4101" s="7"/>
      <c r="F4101" s="7"/>
      <c r="G4101" s="7"/>
      <c r="H4101" s="7"/>
      <c r="I4101" s="10"/>
      <c r="J4101" s="25"/>
      <c r="K4101" s="250"/>
      <c r="L4101" s="31"/>
      <c r="M4101" s="9"/>
      <c r="N4101" s="11" t="s">
        <v>25</v>
      </c>
      <c r="O4101" s="39"/>
      <c r="P4101" s="47"/>
      <c r="Q4101" s="13"/>
      <c r="R4101" s="248">
        <f t="shared" si="630"/>
        <v>0</v>
      </c>
      <c r="S4101" s="248">
        <f t="shared" si="631"/>
        <v>0</v>
      </c>
      <c r="T4101" s="248">
        <f t="shared" si="632"/>
        <v>0</v>
      </c>
      <c r="U4101" s="248">
        <f t="shared" si="633"/>
        <v>0</v>
      </c>
      <c r="V4101" s="13"/>
      <c r="W4101" s="7"/>
      <c r="AT4101" s="130"/>
      <c r="BF4101" s="33">
        <f t="shared" si="639"/>
        <v>41242</v>
      </c>
      <c r="BG4101" s="34">
        <f t="shared" si="634"/>
        <v>82.88000000000001</v>
      </c>
      <c r="BH4101" s="32">
        <f t="shared" si="635"/>
        <v>1</v>
      </c>
      <c r="BI4101" s="32">
        <f t="shared" si="636"/>
        <v>0</v>
      </c>
      <c r="BJ4101" s="69">
        <f t="shared" si="637"/>
        <v>0</v>
      </c>
      <c r="BK4101" s="158" t="str">
        <f t="shared" si="638"/>
        <v/>
      </c>
    </row>
    <row r="4102" spans="1:63" ht="12" customHeight="1" x14ac:dyDescent="0.2">
      <c r="A4102" s="8"/>
      <c r="B4102" s="7"/>
      <c r="C4102" s="7"/>
      <c r="D4102" s="7"/>
      <c r="E4102" s="7"/>
      <c r="F4102" s="7"/>
      <c r="G4102" s="7"/>
      <c r="H4102" s="7"/>
      <c r="I4102" s="10"/>
      <c r="J4102" s="25"/>
      <c r="K4102" s="250"/>
      <c r="L4102" s="31"/>
      <c r="M4102" s="9"/>
      <c r="N4102" s="11" t="s">
        <v>25</v>
      </c>
      <c r="O4102" s="39"/>
      <c r="P4102" s="47"/>
      <c r="Q4102" s="13"/>
      <c r="R4102" s="248">
        <f t="shared" si="630"/>
        <v>0</v>
      </c>
      <c r="S4102" s="248">
        <f t="shared" si="631"/>
        <v>0</v>
      </c>
      <c r="T4102" s="248">
        <f t="shared" si="632"/>
        <v>0</v>
      </c>
      <c r="U4102" s="248">
        <f t="shared" si="633"/>
        <v>0</v>
      </c>
      <c r="V4102" s="13"/>
      <c r="W4102" s="7"/>
      <c r="AT4102" s="130"/>
      <c r="BF4102" s="33">
        <f t="shared" si="639"/>
        <v>41242</v>
      </c>
      <c r="BG4102" s="34">
        <f t="shared" si="634"/>
        <v>82.88000000000001</v>
      </c>
      <c r="BH4102" s="32">
        <f t="shared" si="635"/>
        <v>1</v>
      </c>
      <c r="BI4102" s="32">
        <f t="shared" si="636"/>
        <v>0</v>
      </c>
      <c r="BJ4102" s="69">
        <f t="shared" si="637"/>
        <v>0</v>
      </c>
      <c r="BK4102" s="158" t="str">
        <f t="shared" si="638"/>
        <v/>
      </c>
    </row>
    <row r="4103" spans="1:63" ht="12" customHeight="1" x14ac:dyDescent="0.2">
      <c r="A4103" s="8"/>
      <c r="B4103" s="7"/>
      <c r="C4103" s="7"/>
      <c r="D4103" s="7"/>
      <c r="E4103" s="7"/>
      <c r="F4103" s="7"/>
      <c r="G4103" s="7"/>
      <c r="H4103" s="7"/>
      <c r="I4103" s="10"/>
      <c r="J4103" s="25"/>
      <c r="K4103" s="250"/>
      <c r="L4103" s="31"/>
      <c r="M4103" s="9"/>
      <c r="N4103" s="11" t="s">
        <v>25</v>
      </c>
      <c r="O4103" s="39"/>
      <c r="P4103" s="47"/>
      <c r="Q4103" s="13"/>
      <c r="R4103" s="248">
        <f t="shared" si="630"/>
        <v>0</v>
      </c>
      <c r="S4103" s="248">
        <f t="shared" si="631"/>
        <v>0</v>
      </c>
      <c r="T4103" s="248">
        <f t="shared" si="632"/>
        <v>0</v>
      </c>
      <c r="U4103" s="248">
        <f t="shared" si="633"/>
        <v>0</v>
      </c>
      <c r="V4103" s="13"/>
      <c r="W4103" s="7"/>
      <c r="AT4103" s="130"/>
      <c r="BF4103" s="33">
        <f t="shared" si="639"/>
        <v>41242</v>
      </c>
      <c r="BG4103" s="34">
        <f t="shared" si="634"/>
        <v>82.88000000000001</v>
      </c>
      <c r="BH4103" s="32">
        <f t="shared" si="635"/>
        <v>1</v>
      </c>
      <c r="BI4103" s="32">
        <f t="shared" si="636"/>
        <v>0</v>
      </c>
      <c r="BJ4103" s="69">
        <f t="shared" si="637"/>
        <v>0</v>
      </c>
      <c r="BK4103" s="158" t="str">
        <f t="shared" si="638"/>
        <v/>
      </c>
    </row>
    <row r="4104" spans="1:63" ht="12" customHeight="1" x14ac:dyDescent="0.2">
      <c r="A4104" s="8"/>
      <c r="B4104" s="7"/>
      <c r="C4104" s="7"/>
      <c r="D4104" s="7"/>
      <c r="E4104" s="7"/>
      <c r="F4104" s="7"/>
      <c r="G4104" s="7"/>
      <c r="H4104" s="7"/>
      <c r="I4104" s="10"/>
      <c r="J4104" s="25"/>
      <c r="K4104" s="250"/>
      <c r="L4104" s="31"/>
      <c r="M4104" s="9"/>
      <c r="N4104" s="11" t="s">
        <v>25</v>
      </c>
      <c r="O4104" s="39"/>
      <c r="P4104" s="47"/>
      <c r="Q4104" s="13"/>
      <c r="R4104" s="248">
        <f t="shared" si="630"/>
        <v>0</v>
      </c>
      <c r="S4104" s="248">
        <f t="shared" si="631"/>
        <v>0</v>
      </c>
      <c r="T4104" s="248">
        <f t="shared" si="632"/>
        <v>0</v>
      </c>
      <c r="U4104" s="248">
        <f t="shared" si="633"/>
        <v>0</v>
      </c>
      <c r="V4104" s="13"/>
      <c r="W4104" s="7"/>
      <c r="AT4104" s="130"/>
      <c r="BF4104" s="33">
        <f t="shared" si="639"/>
        <v>41242</v>
      </c>
      <c r="BG4104" s="34">
        <f t="shared" si="634"/>
        <v>82.88000000000001</v>
      </c>
      <c r="BH4104" s="32">
        <f t="shared" si="635"/>
        <v>1</v>
      </c>
      <c r="BI4104" s="32">
        <f t="shared" si="636"/>
        <v>0</v>
      </c>
      <c r="BJ4104" s="69">
        <f t="shared" si="637"/>
        <v>0</v>
      </c>
      <c r="BK4104" s="158" t="str">
        <f t="shared" si="638"/>
        <v/>
      </c>
    </row>
    <row r="4105" spans="1:63" ht="12" customHeight="1" x14ac:dyDescent="0.2">
      <c r="A4105" s="8"/>
      <c r="B4105" s="7"/>
      <c r="C4105" s="7"/>
      <c r="D4105" s="7"/>
      <c r="E4105" s="7"/>
      <c r="F4105" s="7"/>
      <c r="G4105" s="7"/>
      <c r="H4105" s="7"/>
      <c r="I4105" s="10"/>
      <c r="J4105" s="25"/>
      <c r="K4105" s="250"/>
      <c r="L4105" s="31"/>
      <c r="M4105" s="9"/>
      <c r="N4105" s="11" t="s">
        <v>25</v>
      </c>
      <c r="O4105" s="39"/>
      <c r="P4105" s="47"/>
      <c r="Q4105" s="13"/>
      <c r="R4105" s="248">
        <f t="shared" si="630"/>
        <v>0</v>
      </c>
      <c r="S4105" s="248">
        <f t="shared" si="631"/>
        <v>0</v>
      </c>
      <c r="T4105" s="248">
        <f t="shared" si="632"/>
        <v>0</v>
      </c>
      <c r="U4105" s="248">
        <f t="shared" si="633"/>
        <v>0</v>
      </c>
      <c r="V4105" s="13"/>
      <c r="W4105" s="7"/>
      <c r="AT4105" s="130"/>
      <c r="BF4105" s="33">
        <f t="shared" si="639"/>
        <v>41242</v>
      </c>
      <c r="BG4105" s="34">
        <f t="shared" si="634"/>
        <v>82.88000000000001</v>
      </c>
      <c r="BH4105" s="32">
        <f t="shared" si="635"/>
        <v>1</v>
      </c>
      <c r="BI4105" s="32">
        <f t="shared" si="636"/>
        <v>0</v>
      </c>
      <c r="BJ4105" s="69">
        <f t="shared" si="637"/>
        <v>0</v>
      </c>
      <c r="BK4105" s="158" t="str">
        <f t="shared" si="638"/>
        <v/>
      </c>
    </row>
    <row r="4106" spans="1:63" ht="12" customHeight="1" x14ac:dyDescent="0.2">
      <c r="A4106" s="8"/>
      <c r="B4106" s="7"/>
      <c r="C4106" s="7"/>
      <c r="D4106" s="7"/>
      <c r="E4106" s="7"/>
      <c r="F4106" s="7"/>
      <c r="G4106" s="7"/>
      <c r="H4106" s="7"/>
      <c r="I4106" s="10"/>
      <c r="J4106" s="25"/>
      <c r="K4106" s="250"/>
      <c r="L4106" s="31"/>
      <c r="M4106" s="9"/>
      <c r="N4106" s="11" t="s">
        <v>25</v>
      </c>
      <c r="O4106" s="39"/>
      <c r="P4106" s="47"/>
      <c r="Q4106" s="13"/>
      <c r="R4106" s="248">
        <f t="shared" si="630"/>
        <v>0</v>
      </c>
      <c r="S4106" s="248">
        <f t="shared" si="631"/>
        <v>0</v>
      </c>
      <c r="T4106" s="248">
        <f t="shared" si="632"/>
        <v>0</v>
      </c>
      <c r="U4106" s="248">
        <f t="shared" si="633"/>
        <v>0</v>
      </c>
      <c r="V4106" s="13"/>
      <c r="W4106" s="7"/>
      <c r="AT4106" s="130"/>
      <c r="BF4106" s="33">
        <f t="shared" si="639"/>
        <v>41242</v>
      </c>
      <c r="BG4106" s="34">
        <f t="shared" si="634"/>
        <v>82.88000000000001</v>
      </c>
      <c r="BH4106" s="32">
        <f t="shared" si="635"/>
        <v>1</v>
      </c>
      <c r="BI4106" s="32">
        <f t="shared" si="636"/>
        <v>0</v>
      </c>
      <c r="BJ4106" s="69">
        <f t="shared" si="637"/>
        <v>0</v>
      </c>
      <c r="BK4106" s="158" t="str">
        <f t="shared" si="638"/>
        <v/>
      </c>
    </row>
    <row r="4107" spans="1:63" ht="12" customHeight="1" x14ac:dyDescent="0.2">
      <c r="A4107" s="8"/>
      <c r="B4107" s="7"/>
      <c r="C4107" s="7"/>
      <c r="D4107" s="7"/>
      <c r="E4107" s="7"/>
      <c r="F4107" s="7"/>
      <c r="G4107" s="7"/>
      <c r="H4107" s="7"/>
      <c r="I4107" s="10"/>
      <c r="J4107" s="25"/>
      <c r="K4107" s="250"/>
      <c r="L4107" s="31"/>
      <c r="M4107" s="9"/>
      <c r="N4107" s="11" t="s">
        <v>25</v>
      </c>
      <c r="O4107" s="39"/>
      <c r="P4107" s="47"/>
      <c r="Q4107" s="13"/>
      <c r="R4107" s="248">
        <f t="shared" ref="R4107:R4170" si="640">IF(N4107&lt;&gt;"M",ROUND(IF(M4107&lt;&gt;"Y",IF(P4107&lt;&gt;"Y",K4107,K4107*(BH4107-1)),0),ROUNDING),"")</f>
        <v>0</v>
      </c>
      <c r="S4107" s="248">
        <f t="shared" ref="S4107:S4170" si="641">IF(N4107&lt;&gt;"M",ROUND(IF(O4107&gt;0,IF(M4107="Y",BI4107*(1-O4107),IF(BI4107&gt;R4107,R4107 + (BI4107 - R4107)*(1-O4107),BI4107)),BI4107),ROUNDING),"")</f>
        <v>0</v>
      </c>
      <c r="T4107" s="248">
        <f t="shared" ref="T4107:T4170" si="642">IF(N4107&lt;&gt;"M",ROUND(IF(O4107&gt;0,IF(M4107="Y",BJ4107*(1-O4107),IF(BJ4107&gt;R4107,R4107 + (BJ4107 - R4107)*(1-O4107),BJ4107)),BJ4107),ROUNDING),"")</f>
        <v>0</v>
      </c>
      <c r="U4107" s="248">
        <f t="shared" ref="U4107:U4170" si="643">IF(N4107&lt;&gt;"M",ROUND(IF(OR(N4107="P",N4107=""),0,IF(OR(M4107="N",M4107=""),T4107-R4107,T4107)),ROUNDING),"")</f>
        <v>0</v>
      </c>
      <c r="V4107" s="13"/>
      <c r="W4107" s="7"/>
      <c r="AT4107" s="130"/>
      <c r="BF4107" s="33">
        <f t="shared" si="639"/>
        <v>41242</v>
      </c>
      <c r="BG4107" s="34">
        <f t="shared" ref="BG4107:BG4170" si="644">IF(N4107&lt;&gt;"M",BG4106+U4107,BG4106)</f>
        <v>82.88000000000001</v>
      </c>
      <c r="BH4107" s="32">
        <f t="shared" ref="BH4107:BH4170" si="645">IF(L4107&lt;&gt;"",IF(ODDS_TYPE=1,L4107,IF(ODDS_TYPE=2,IF(L4107&gt;0,1+L4107/100,IF(L4107&lt;0,1-100/L4107,1)),IF(ODDS_TYPE=3,1+L4107,IF(ODDS_TYPE=4,1+L4107,IF(ODDS_TYPE=5,IF(L4107&gt;0,1+L4107,1-1/L4107),IF(ODDS_TYPE=6,IF(L4107&gt;=0,L4107+1,1-1/L4107),1)))))),1)</f>
        <v>1</v>
      </c>
      <c r="BI4107" s="32">
        <f t="shared" ref="BI4107:BI4170" si="646">IF(P4107&lt;&gt;"Y",IF(M4107&lt;&gt;"Y",K4107*BH4107,K4107*BH4107 - K4107),IF(M4107&lt;&gt;"Y",K4107*BH4107,K4107))</f>
        <v>0</v>
      </c>
      <c r="BJ4107" s="69">
        <f t="shared" ref="BJ4107:BJ4170" si="647">IF(P4107&lt;&gt;"Y",
IF(M4107&lt;&gt;"Y",
IF(N4107="Y",K4107*BH4107,IF(N4107="P",0,IF(OR(N4107="R",N4107="PU"),K4107,IF(N4107="H",K4107*BH4107*0.5,IF(N4107="HW",K4107*0.5*(1 + BH4107),IF(N4107="HL",K4107*0.5,0)))))),
IF(N4107="Y",K4107*BH4107 - K4107,IF(N4107="P",0,IF(OR(N4107="R",N4107="PU"),0,IF(N4107="H",IF(BH4107&gt;2,0.5*K4107*BH4107 - K4107,0),IF(N4107="HW",K4107*0.5*(1 + BH4107) - K4107,IF(N4107="HL",0,0))))))),
IF(M4107&lt;&gt;"Y",
IF(N4107="Y",K4107*BH4107,IF(N4107="P",0,IF(OR(N4107="R",N4107="PU"),K4107*(BH4107-1),IF(N4107="H",K4107*BH4107*0.5,IF(N4107="HW",K4107*(BH4107-1)*0.5,IF(N4107="HL",K4107*BH4107 - K4107*0.5,0)))))),
IF(N4107="Y",K4107,IF(N4107="P",0,IF(OR(N4107="R",N4107="PU"),0,IF(N4107="H",IF(BH4107&lt;2,K4107*BH4107*0.5 - K4107*(BH4107-1),0),IF(N4107="HW",0,IF(N4107="HL",K4107*0.5,0)))))))
)</f>
        <v>0</v>
      </c>
      <c r="BK4107" s="158" t="str">
        <f t="shared" ref="BK4107:BK4170" si="648">IF(FILT_M=1,IF(LEN(C4107)&gt;0,C4107,""),IF(FILT_M=2,IF(LEN(E4107)&gt;0,E4107,""),IF(FILT_M=3,IF(LEN(F4107)&gt;0,F4107,""),IF(FILT_M=4,IF(LEN(G4107)&gt;0,G4107,""),""))))</f>
        <v/>
      </c>
    </row>
    <row r="4108" spans="1:63" ht="12" customHeight="1" x14ac:dyDescent="0.2">
      <c r="A4108" s="8"/>
      <c r="B4108" s="7"/>
      <c r="C4108" s="7"/>
      <c r="D4108" s="7"/>
      <c r="E4108" s="7"/>
      <c r="F4108" s="7"/>
      <c r="G4108" s="7"/>
      <c r="H4108" s="7"/>
      <c r="I4108" s="10"/>
      <c r="J4108" s="25"/>
      <c r="K4108" s="250"/>
      <c r="L4108" s="31"/>
      <c r="M4108" s="9"/>
      <c r="N4108" s="11" t="s">
        <v>25</v>
      </c>
      <c r="O4108" s="39"/>
      <c r="P4108" s="47"/>
      <c r="Q4108" s="13"/>
      <c r="R4108" s="248">
        <f t="shared" si="640"/>
        <v>0</v>
      </c>
      <c r="S4108" s="248">
        <f t="shared" si="641"/>
        <v>0</v>
      </c>
      <c r="T4108" s="248">
        <f t="shared" si="642"/>
        <v>0</v>
      </c>
      <c r="U4108" s="248">
        <f t="shared" si="643"/>
        <v>0</v>
      </c>
      <c r="V4108" s="13"/>
      <c r="W4108" s="7"/>
      <c r="AT4108" s="130"/>
      <c r="BF4108" s="33">
        <f t="shared" ref="BF4108:BF4171" si="649">IF(A4108&gt;2,A4108,BF4107)</f>
        <v>41242</v>
      </c>
      <c r="BG4108" s="34">
        <f t="shared" si="644"/>
        <v>82.88000000000001</v>
      </c>
      <c r="BH4108" s="32">
        <f t="shared" si="645"/>
        <v>1</v>
      </c>
      <c r="BI4108" s="32">
        <f t="shared" si="646"/>
        <v>0</v>
      </c>
      <c r="BJ4108" s="69">
        <f t="shared" si="647"/>
        <v>0</v>
      </c>
      <c r="BK4108" s="158" t="str">
        <f t="shared" si="648"/>
        <v/>
      </c>
    </row>
    <row r="4109" spans="1:63" ht="12" customHeight="1" x14ac:dyDescent="0.2">
      <c r="A4109" s="8"/>
      <c r="B4109" s="7"/>
      <c r="C4109" s="7"/>
      <c r="D4109" s="7"/>
      <c r="E4109" s="7"/>
      <c r="F4109" s="7"/>
      <c r="G4109" s="7"/>
      <c r="H4109" s="7"/>
      <c r="I4109" s="10"/>
      <c r="J4109" s="25"/>
      <c r="K4109" s="250"/>
      <c r="L4109" s="31"/>
      <c r="M4109" s="9"/>
      <c r="N4109" s="11" t="s">
        <v>25</v>
      </c>
      <c r="O4109" s="39"/>
      <c r="P4109" s="47"/>
      <c r="Q4109" s="13"/>
      <c r="R4109" s="248">
        <f t="shared" si="640"/>
        <v>0</v>
      </c>
      <c r="S4109" s="248">
        <f t="shared" si="641"/>
        <v>0</v>
      </c>
      <c r="T4109" s="248">
        <f t="shared" si="642"/>
        <v>0</v>
      </c>
      <c r="U4109" s="248">
        <f t="shared" si="643"/>
        <v>0</v>
      </c>
      <c r="V4109" s="13"/>
      <c r="W4109" s="7"/>
      <c r="AT4109" s="130"/>
      <c r="BF4109" s="33">
        <f t="shared" si="649"/>
        <v>41242</v>
      </c>
      <c r="BG4109" s="34">
        <f t="shared" si="644"/>
        <v>82.88000000000001</v>
      </c>
      <c r="BH4109" s="32">
        <f t="shared" si="645"/>
        <v>1</v>
      </c>
      <c r="BI4109" s="32">
        <f t="shared" si="646"/>
        <v>0</v>
      </c>
      <c r="BJ4109" s="69">
        <f t="shared" si="647"/>
        <v>0</v>
      </c>
      <c r="BK4109" s="158" t="str">
        <f t="shared" si="648"/>
        <v/>
      </c>
    </row>
    <row r="4110" spans="1:63" ht="12" customHeight="1" x14ac:dyDescent="0.2">
      <c r="A4110" s="8"/>
      <c r="B4110" s="7"/>
      <c r="C4110" s="7"/>
      <c r="D4110" s="7"/>
      <c r="E4110" s="7"/>
      <c r="F4110" s="7"/>
      <c r="G4110" s="7"/>
      <c r="H4110" s="7"/>
      <c r="I4110" s="10"/>
      <c r="J4110" s="25"/>
      <c r="K4110" s="250"/>
      <c r="L4110" s="31"/>
      <c r="M4110" s="9"/>
      <c r="N4110" s="11" t="s">
        <v>25</v>
      </c>
      <c r="O4110" s="39"/>
      <c r="P4110" s="47"/>
      <c r="Q4110" s="13"/>
      <c r="R4110" s="248">
        <f t="shared" si="640"/>
        <v>0</v>
      </c>
      <c r="S4110" s="248">
        <f t="shared" si="641"/>
        <v>0</v>
      </c>
      <c r="T4110" s="248">
        <f t="shared" si="642"/>
        <v>0</v>
      </c>
      <c r="U4110" s="248">
        <f t="shared" si="643"/>
        <v>0</v>
      </c>
      <c r="V4110" s="13"/>
      <c r="W4110" s="7"/>
      <c r="AT4110" s="130"/>
      <c r="BF4110" s="33">
        <f t="shared" si="649"/>
        <v>41242</v>
      </c>
      <c r="BG4110" s="34">
        <f t="shared" si="644"/>
        <v>82.88000000000001</v>
      </c>
      <c r="BH4110" s="32">
        <f t="shared" si="645"/>
        <v>1</v>
      </c>
      <c r="BI4110" s="32">
        <f t="shared" si="646"/>
        <v>0</v>
      </c>
      <c r="BJ4110" s="69">
        <f t="shared" si="647"/>
        <v>0</v>
      </c>
      <c r="BK4110" s="158" t="str">
        <f t="shared" si="648"/>
        <v/>
      </c>
    </row>
    <row r="4111" spans="1:63" ht="12" customHeight="1" x14ac:dyDescent="0.2">
      <c r="A4111" s="8"/>
      <c r="B4111" s="7"/>
      <c r="C4111" s="7"/>
      <c r="D4111" s="7"/>
      <c r="E4111" s="7"/>
      <c r="F4111" s="7"/>
      <c r="G4111" s="7"/>
      <c r="H4111" s="7"/>
      <c r="I4111" s="10"/>
      <c r="J4111" s="25"/>
      <c r="K4111" s="250"/>
      <c r="L4111" s="31"/>
      <c r="M4111" s="9"/>
      <c r="N4111" s="11" t="s">
        <v>25</v>
      </c>
      <c r="O4111" s="39"/>
      <c r="P4111" s="47"/>
      <c r="Q4111" s="13"/>
      <c r="R4111" s="248">
        <f t="shared" si="640"/>
        <v>0</v>
      </c>
      <c r="S4111" s="248">
        <f t="shared" si="641"/>
        <v>0</v>
      </c>
      <c r="T4111" s="248">
        <f t="shared" si="642"/>
        <v>0</v>
      </c>
      <c r="U4111" s="248">
        <f t="shared" si="643"/>
        <v>0</v>
      </c>
      <c r="V4111" s="13"/>
      <c r="W4111" s="7"/>
      <c r="AT4111" s="130"/>
      <c r="BF4111" s="33">
        <f t="shared" si="649"/>
        <v>41242</v>
      </c>
      <c r="BG4111" s="34">
        <f t="shared" si="644"/>
        <v>82.88000000000001</v>
      </c>
      <c r="BH4111" s="32">
        <f t="shared" si="645"/>
        <v>1</v>
      </c>
      <c r="BI4111" s="32">
        <f t="shared" si="646"/>
        <v>0</v>
      </c>
      <c r="BJ4111" s="69">
        <f t="shared" si="647"/>
        <v>0</v>
      </c>
      <c r="BK4111" s="158" t="str">
        <f t="shared" si="648"/>
        <v/>
      </c>
    </row>
    <row r="4112" spans="1:63" ht="12" customHeight="1" x14ac:dyDescent="0.2">
      <c r="A4112" s="8"/>
      <c r="B4112" s="7"/>
      <c r="C4112" s="7"/>
      <c r="D4112" s="7"/>
      <c r="E4112" s="7"/>
      <c r="F4112" s="7"/>
      <c r="G4112" s="7"/>
      <c r="H4112" s="7"/>
      <c r="I4112" s="10"/>
      <c r="J4112" s="25"/>
      <c r="K4112" s="250"/>
      <c r="L4112" s="31"/>
      <c r="M4112" s="9"/>
      <c r="N4112" s="11" t="s">
        <v>25</v>
      </c>
      <c r="O4112" s="39"/>
      <c r="P4112" s="47"/>
      <c r="Q4112" s="13"/>
      <c r="R4112" s="248">
        <f t="shared" si="640"/>
        <v>0</v>
      </c>
      <c r="S4112" s="248">
        <f t="shared" si="641"/>
        <v>0</v>
      </c>
      <c r="T4112" s="248">
        <f t="shared" si="642"/>
        <v>0</v>
      </c>
      <c r="U4112" s="248">
        <f t="shared" si="643"/>
        <v>0</v>
      </c>
      <c r="V4112" s="13"/>
      <c r="W4112" s="7"/>
      <c r="AT4112" s="130"/>
      <c r="BF4112" s="33">
        <f t="shared" si="649"/>
        <v>41242</v>
      </c>
      <c r="BG4112" s="34">
        <f t="shared" si="644"/>
        <v>82.88000000000001</v>
      </c>
      <c r="BH4112" s="32">
        <f t="shared" si="645"/>
        <v>1</v>
      </c>
      <c r="BI4112" s="32">
        <f t="shared" si="646"/>
        <v>0</v>
      </c>
      <c r="BJ4112" s="69">
        <f t="shared" si="647"/>
        <v>0</v>
      </c>
      <c r="BK4112" s="158" t="str">
        <f t="shared" si="648"/>
        <v/>
      </c>
    </row>
    <row r="4113" spans="1:63" ht="12" customHeight="1" x14ac:dyDescent="0.2">
      <c r="A4113" s="8"/>
      <c r="B4113" s="7"/>
      <c r="C4113" s="7"/>
      <c r="D4113" s="7"/>
      <c r="E4113" s="7"/>
      <c r="F4113" s="7"/>
      <c r="G4113" s="7"/>
      <c r="H4113" s="7"/>
      <c r="I4113" s="10"/>
      <c r="J4113" s="25"/>
      <c r="K4113" s="250"/>
      <c r="L4113" s="31"/>
      <c r="M4113" s="9"/>
      <c r="N4113" s="11" t="s">
        <v>25</v>
      </c>
      <c r="O4113" s="39"/>
      <c r="P4113" s="47"/>
      <c r="Q4113" s="13"/>
      <c r="R4113" s="248">
        <f t="shared" si="640"/>
        <v>0</v>
      </c>
      <c r="S4113" s="248">
        <f t="shared" si="641"/>
        <v>0</v>
      </c>
      <c r="T4113" s="248">
        <f t="shared" si="642"/>
        <v>0</v>
      </c>
      <c r="U4113" s="248">
        <f t="shared" si="643"/>
        <v>0</v>
      </c>
      <c r="V4113" s="13"/>
      <c r="W4113" s="7"/>
      <c r="AT4113" s="130"/>
      <c r="BF4113" s="33">
        <f t="shared" si="649"/>
        <v>41242</v>
      </c>
      <c r="BG4113" s="34">
        <f t="shared" si="644"/>
        <v>82.88000000000001</v>
      </c>
      <c r="BH4113" s="32">
        <f t="shared" si="645"/>
        <v>1</v>
      </c>
      <c r="BI4113" s="32">
        <f t="shared" si="646"/>
        <v>0</v>
      </c>
      <c r="BJ4113" s="69">
        <f t="shared" si="647"/>
        <v>0</v>
      </c>
      <c r="BK4113" s="158" t="str">
        <f t="shared" si="648"/>
        <v/>
      </c>
    </row>
    <row r="4114" spans="1:63" ht="12" customHeight="1" x14ac:dyDescent="0.2">
      <c r="A4114" s="8"/>
      <c r="B4114" s="7"/>
      <c r="C4114" s="7"/>
      <c r="D4114" s="7"/>
      <c r="E4114" s="7"/>
      <c r="F4114" s="7"/>
      <c r="G4114" s="7"/>
      <c r="H4114" s="7"/>
      <c r="I4114" s="10"/>
      <c r="J4114" s="25"/>
      <c r="K4114" s="250"/>
      <c r="L4114" s="31"/>
      <c r="M4114" s="9"/>
      <c r="N4114" s="11" t="s">
        <v>25</v>
      </c>
      <c r="O4114" s="39"/>
      <c r="P4114" s="47"/>
      <c r="Q4114" s="13"/>
      <c r="R4114" s="248">
        <f t="shared" si="640"/>
        <v>0</v>
      </c>
      <c r="S4114" s="248">
        <f t="shared" si="641"/>
        <v>0</v>
      </c>
      <c r="T4114" s="248">
        <f t="shared" si="642"/>
        <v>0</v>
      </c>
      <c r="U4114" s="248">
        <f t="shared" si="643"/>
        <v>0</v>
      </c>
      <c r="V4114" s="13"/>
      <c r="W4114" s="7"/>
      <c r="AT4114" s="130"/>
      <c r="BF4114" s="33">
        <f t="shared" si="649"/>
        <v>41242</v>
      </c>
      <c r="BG4114" s="34">
        <f t="shared" si="644"/>
        <v>82.88000000000001</v>
      </c>
      <c r="BH4114" s="32">
        <f t="shared" si="645"/>
        <v>1</v>
      </c>
      <c r="BI4114" s="32">
        <f t="shared" si="646"/>
        <v>0</v>
      </c>
      <c r="BJ4114" s="69">
        <f t="shared" si="647"/>
        <v>0</v>
      </c>
      <c r="BK4114" s="158" t="str">
        <f t="shared" si="648"/>
        <v/>
      </c>
    </row>
    <row r="4115" spans="1:63" ht="12" customHeight="1" x14ac:dyDescent="0.2">
      <c r="A4115" s="8"/>
      <c r="B4115" s="7"/>
      <c r="C4115" s="7"/>
      <c r="D4115" s="7"/>
      <c r="E4115" s="7"/>
      <c r="F4115" s="7"/>
      <c r="G4115" s="7"/>
      <c r="H4115" s="7"/>
      <c r="I4115" s="10"/>
      <c r="J4115" s="25"/>
      <c r="K4115" s="250"/>
      <c r="L4115" s="31"/>
      <c r="M4115" s="9"/>
      <c r="N4115" s="11" t="s">
        <v>25</v>
      </c>
      <c r="O4115" s="39"/>
      <c r="P4115" s="47"/>
      <c r="Q4115" s="13"/>
      <c r="R4115" s="248">
        <f t="shared" si="640"/>
        <v>0</v>
      </c>
      <c r="S4115" s="248">
        <f t="shared" si="641"/>
        <v>0</v>
      </c>
      <c r="T4115" s="248">
        <f t="shared" si="642"/>
        <v>0</v>
      </c>
      <c r="U4115" s="248">
        <f t="shared" si="643"/>
        <v>0</v>
      </c>
      <c r="V4115" s="13"/>
      <c r="W4115" s="7"/>
      <c r="AT4115" s="130"/>
      <c r="BF4115" s="33">
        <f t="shared" si="649"/>
        <v>41242</v>
      </c>
      <c r="BG4115" s="34">
        <f t="shared" si="644"/>
        <v>82.88000000000001</v>
      </c>
      <c r="BH4115" s="32">
        <f t="shared" si="645"/>
        <v>1</v>
      </c>
      <c r="BI4115" s="32">
        <f t="shared" si="646"/>
        <v>0</v>
      </c>
      <c r="BJ4115" s="69">
        <f t="shared" si="647"/>
        <v>0</v>
      </c>
      <c r="BK4115" s="158" t="str">
        <f t="shared" si="648"/>
        <v/>
      </c>
    </row>
    <row r="4116" spans="1:63" ht="12" customHeight="1" x14ac:dyDescent="0.2">
      <c r="A4116" s="8"/>
      <c r="B4116" s="7"/>
      <c r="C4116" s="7"/>
      <c r="D4116" s="7"/>
      <c r="E4116" s="7"/>
      <c r="F4116" s="7"/>
      <c r="G4116" s="7"/>
      <c r="H4116" s="7"/>
      <c r="I4116" s="10"/>
      <c r="J4116" s="25"/>
      <c r="K4116" s="250"/>
      <c r="L4116" s="31"/>
      <c r="M4116" s="9"/>
      <c r="N4116" s="11" t="s">
        <v>25</v>
      </c>
      <c r="O4116" s="39"/>
      <c r="P4116" s="47"/>
      <c r="Q4116" s="13"/>
      <c r="R4116" s="248">
        <f t="shared" si="640"/>
        <v>0</v>
      </c>
      <c r="S4116" s="248">
        <f t="shared" si="641"/>
        <v>0</v>
      </c>
      <c r="T4116" s="248">
        <f t="shared" si="642"/>
        <v>0</v>
      </c>
      <c r="U4116" s="248">
        <f t="shared" si="643"/>
        <v>0</v>
      </c>
      <c r="V4116" s="13"/>
      <c r="W4116" s="7"/>
      <c r="AT4116" s="130"/>
      <c r="BF4116" s="33">
        <f t="shared" si="649"/>
        <v>41242</v>
      </c>
      <c r="BG4116" s="34">
        <f t="shared" si="644"/>
        <v>82.88000000000001</v>
      </c>
      <c r="BH4116" s="32">
        <f t="shared" si="645"/>
        <v>1</v>
      </c>
      <c r="BI4116" s="32">
        <f t="shared" si="646"/>
        <v>0</v>
      </c>
      <c r="BJ4116" s="69">
        <f t="shared" si="647"/>
        <v>0</v>
      </c>
      <c r="BK4116" s="158" t="str">
        <f t="shared" si="648"/>
        <v/>
      </c>
    </row>
    <row r="4117" spans="1:63" ht="12" customHeight="1" x14ac:dyDescent="0.2">
      <c r="A4117" s="8"/>
      <c r="B4117" s="7"/>
      <c r="C4117" s="7"/>
      <c r="D4117" s="7"/>
      <c r="E4117" s="7"/>
      <c r="F4117" s="7"/>
      <c r="G4117" s="7"/>
      <c r="H4117" s="7"/>
      <c r="I4117" s="10"/>
      <c r="J4117" s="25"/>
      <c r="K4117" s="250"/>
      <c r="L4117" s="31"/>
      <c r="M4117" s="9"/>
      <c r="N4117" s="11" t="s">
        <v>25</v>
      </c>
      <c r="O4117" s="39"/>
      <c r="P4117" s="47"/>
      <c r="Q4117" s="13"/>
      <c r="R4117" s="248">
        <f t="shared" si="640"/>
        <v>0</v>
      </c>
      <c r="S4117" s="248">
        <f t="shared" si="641"/>
        <v>0</v>
      </c>
      <c r="T4117" s="248">
        <f t="shared" si="642"/>
        <v>0</v>
      </c>
      <c r="U4117" s="248">
        <f t="shared" si="643"/>
        <v>0</v>
      </c>
      <c r="V4117" s="13"/>
      <c r="W4117" s="7"/>
      <c r="AT4117" s="130"/>
      <c r="BF4117" s="33">
        <f t="shared" si="649"/>
        <v>41242</v>
      </c>
      <c r="BG4117" s="34">
        <f t="shared" si="644"/>
        <v>82.88000000000001</v>
      </c>
      <c r="BH4117" s="32">
        <f t="shared" si="645"/>
        <v>1</v>
      </c>
      <c r="BI4117" s="32">
        <f t="shared" si="646"/>
        <v>0</v>
      </c>
      <c r="BJ4117" s="69">
        <f t="shared" si="647"/>
        <v>0</v>
      </c>
      <c r="BK4117" s="158" t="str">
        <f t="shared" si="648"/>
        <v/>
      </c>
    </row>
    <row r="4118" spans="1:63" ht="12" customHeight="1" x14ac:dyDescent="0.2">
      <c r="A4118" s="8"/>
      <c r="B4118" s="7"/>
      <c r="C4118" s="7"/>
      <c r="D4118" s="7"/>
      <c r="E4118" s="7"/>
      <c r="F4118" s="7"/>
      <c r="G4118" s="7"/>
      <c r="H4118" s="7"/>
      <c r="I4118" s="10"/>
      <c r="J4118" s="25"/>
      <c r="K4118" s="250"/>
      <c r="L4118" s="31"/>
      <c r="M4118" s="9"/>
      <c r="N4118" s="11" t="s">
        <v>25</v>
      </c>
      <c r="O4118" s="39"/>
      <c r="P4118" s="47"/>
      <c r="Q4118" s="13"/>
      <c r="R4118" s="248">
        <f t="shared" si="640"/>
        <v>0</v>
      </c>
      <c r="S4118" s="248">
        <f t="shared" si="641"/>
        <v>0</v>
      </c>
      <c r="T4118" s="248">
        <f t="shared" si="642"/>
        <v>0</v>
      </c>
      <c r="U4118" s="248">
        <f t="shared" si="643"/>
        <v>0</v>
      </c>
      <c r="V4118" s="13"/>
      <c r="W4118" s="7"/>
      <c r="AT4118" s="130"/>
      <c r="BF4118" s="33">
        <f t="shared" si="649"/>
        <v>41242</v>
      </c>
      <c r="BG4118" s="34">
        <f t="shared" si="644"/>
        <v>82.88000000000001</v>
      </c>
      <c r="BH4118" s="32">
        <f t="shared" si="645"/>
        <v>1</v>
      </c>
      <c r="BI4118" s="32">
        <f t="shared" si="646"/>
        <v>0</v>
      </c>
      <c r="BJ4118" s="69">
        <f t="shared" si="647"/>
        <v>0</v>
      </c>
      <c r="BK4118" s="158" t="str">
        <f t="shared" si="648"/>
        <v/>
      </c>
    </row>
    <row r="4119" spans="1:63" ht="12" customHeight="1" x14ac:dyDescent="0.2">
      <c r="A4119" s="8"/>
      <c r="B4119" s="7"/>
      <c r="C4119" s="7"/>
      <c r="D4119" s="7"/>
      <c r="E4119" s="7"/>
      <c r="F4119" s="7"/>
      <c r="G4119" s="7"/>
      <c r="H4119" s="7"/>
      <c r="I4119" s="10"/>
      <c r="J4119" s="25"/>
      <c r="K4119" s="250"/>
      <c r="L4119" s="31"/>
      <c r="M4119" s="9"/>
      <c r="N4119" s="11" t="s">
        <v>25</v>
      </c>
      <c r="O4119" s="39"/>
      <c r="P4119" s="47"/>
      <c r="Q4119" s="13"/>
      <c r="R4119" s="248">
        <f t="shared" si="640"/>
        <v>0</v>
      </c>
      <c r="S4119" s="248">
        <f t="shared" si="641"/>
        <v>0</v>
      </c>
      <c r="T4119" s="248">
        <f t="shared" si="642"/>
        <v>0</v>
      </c>
      <c r="U4119" s="248">
        <f t="shared" si="643"/>
        <v>0</v>
      </c>
      <c r="V4119" s="13"/>
      <c r="W4119" s="7"/>
      <c r="AT4119" s="130"/>
      <c r="BF4119" s="33">
        <f t="shared" si="649"/>
        <v>41242</v>
      </c>
      <c r="BG4119" s="34">
        <f t="shared" si="644"/>
        <v>82.88000000000001</v>
      </c>
      <c r="BH4119" s="32">
        <f t="shared" si="645"/>
        <v>1</v>
      </c>
      <c r="BI4119" s="32">
        <f t="shared" si="646"/>
        <v>0</v>
      </c>
      <c r="BJ4119" s="69">
        <f t="shared" si="647"/>
        <v>0</v>
      </c>
      <c r="BK4119" s="158" t="str">
        <f t="shared" si="648"/>
        <v/>
      </c>
    </row>
    <row r="4120" spans="1:63" ht="12" customHeight="1" x14ac:dyDescent="0.2">
      <c r="A4120" s="8"/>
      <c r="B4120" s="7"/>
      <c r="C4120" s="7"/>
      <c r="D4120" s="7"/>
      <c r="E4120" s="7"/>
      <c r="F4120" s="7"/>
      <c r="G4120" s="7"/>
      <c r="H4120" s="7"/>
      <c r="I4120" s="10"/>
      <c r="J4120" s="25"/>
      <c r="K4120" s="250"/>
      <c r="L4120" s="31"/>
      <c r="M4120" s="9"/>
      <c r="N4120" s="11" t="s">
        <v>25</v>
      </c>
      <c r="O4120" s="39"/>
      <c r="P4120" s="47"/>
      <c r="Q4120" s="13"/>
      <c r="R4120" s="248">
        <f t="shared" si="640"/>
        <v>0</v>
      </c>
      <c r="S4120" s="248">
        <f t="shared" si="641"/>
        <v>0</v>
      </c>
      <c r="T4120" s="248">
        <f t="shared" si="642"/>
        <v>0</v>
      </c>
      <c r="U4120" s="248">
        <f t="shared" si="643"/>
        <v>0</v>
      </c>
      <c r="V4120" s="13"/>
      <c r="W4120" s="7"/>
      <c r="AT4120" s="130"/>
      <c r="BF4120" s="33">
        <f t="shared" si="649"/>
        <v>41242</v>
      </c>
      <c r="BG4120" s="34">
        <f t="shared" si="644"/>
        <v>82.88000000000001</v>
      </c>
      <c r="BH4120" s="32">
        <f t="shared" si="645"/>
        <v>1</v>
      </c>
      <c r="BI4120" s="32">
        <f t="shared" si="646"/>
        <v>0</v>
      </c>
      <c r="BJ4120" s="69">
        <f t="shared" si="647"/>
        <v>0</v>
      </c>
      <c r="BK4120" s="158" t="str">
        <f t="shared" si="648"/>
        <v/>
      </c>
    </row>
    <row r="4121" spans="1:63" ht="12" customHeight="1" x14ac:dyDescent="0.2">
      <c r="A4121" s="8"/>
      <c r="B4121" s="7"/>
      <c r="C4121" s="7"/>
      <c r="D4121" s="7"/>
      <c r="E4121" s="7"/>
      <c r="F4121" s="7"/>
      <c r="G4121" s="7"/>
      <c r="H4121" s="7"/>
      <c r="I4121" s="10"/>
      <c r="J4121" s="25"/>
      <c r="K4121" s="250"/>
      <c r="L4121" s="31"/>
      <c r="M4121" s="9"/>
      <c r="N4121" s="11" t="s">
        <v>25</v>
      </c>
      <c r="O4121" s="39"/>
      <c r="P4121" s="47"/>
      <c r="Q4121" s="13"/>
      <c r="R4121" s="248">
        <f t="shared" si="640"/>
        <v>0</v>
      </c>
      <c r="S4121" s="248">
        <f t="shared" si="641"/>
        <v>0</v>
      </c>
      <c r="T4121" s="248">
        <f t="shared" si="642"/>
        <v>0</v>
      </c>
      <c r="U4121" s="248">
        <f t="shared" si="643"/>
        <v>0</v>
      </c>
      <c r="V4121" s="13"/>
      <c r="W4121" s="7"/>
      <c r="AT4121" s="130"/>
      <c r="BF4121" s="33">
        <f t="shared" si="649"/>
        <v>41242</v>
      </c>
      <c r="BG4121" s="34">
        <f t="shared" si="644"/>
        <v>82.88000000000001</v>
      </c>
      <c r="BH4121" s="32">
        <f t="shared" si="645"/>
        <v>1</v>
      </c>
      <c r="BI4121" s="32">
        <f t="shared" si="646"/>
        <v>0</v>
      </c>
      <c r="BJ4121" s="69">
        <f t="shared" si="647"/>
        <v>0</v>
      </c>
      <c r="BK4121" s="158" t="str">
        <f t="shared" si="648"/>
        <v/>
      </c>
    </row>
    <row r="4122" spans="1:63" ht="12" customHeight="1" x14ac:dyDescent="0.2">
      <c r="A4122" s="8"/>
      <c r="B4122" s="7"/>
      <c r="C4122" s="7"/>
      <c r="D4122" s="7"/>
      <c r="E4122" s="7"/>
      <c r="F4122" s="7"/>
      <c r="G4122" s="7"/>
      <c r="H4122" s="7"/>
      <c r="I4122" s="10"/>
      <c r="J4122" s="25"/>
      <c r="K4122" s="250"/>
      <c r="L4122" s="31"/>
      <c r="M4122" s="9"/>
      <c r="N4122" s="11" t="s">
        <v>25</v>
      </c>
      <c r="O4122" s="39"/>
      <c r="P4122" s="47"/>
      <c r="Q4122" s="13"/>
      <c r="R4122" s="248">
        <f t="shared" si="640"/>
        <v>0</v>
      </c>
      <c r="S4122" s="248">
        <f t="shared" si="641"/>
        <v>0</v>
      </c>
      <c r="T4122" s="248">
        <f t="shared" si="642"/>
        <v>0</v>
      </c>
      <c r="U4122" s="248">
        <f t="shared" si="643"/>
        <v>0</v>
      </c>
      <c r="V4122" s="13"/>
      <c r="W4122" s="7"/>
      <c r="AT4122" s="130"/>
      <c r="BF4122" s="33">
        <f t="shared" si="649"/>
        <v>41242</v>
      </c>
      <c r="BG4122" s="34">
        <f t="shared" si="644"/>
        <v>82.88000000000001</v>
      </c>
      <c r="BH4122" s="32">
        <f t="shared" si="645"/>
        <v>1</v>
      </c>
      <c r="BI4122" s="32">
        <f t="shared" si="646"/>
        <v>0</v>
      </c>
      <c r="BJ4122" s="69">
        <f t="shared" si="647"/>
        <v>0</v>
      </c>
      <c r="BK4122" s="158" t="str">
        <f t="shared" si="648"/>
        <v/>
      </c>
    </row>
    <row r="4123" spans="1:63" ht="12" customHeight="1" x14ac:dyDescent="0.2">
      <c r="A4123" s="8"/>
      <c r="B4123" s="7"/>
      <c r="C4123" s="7"/>
      <c r="D4123" s="7"/>
      <c r="E4123" s="7"/>
      <c r="F4123" s="7"/>
      <c r="G4123" s="7"/>
      <c r="H4123" s="7"/>
      <c r="I4123" s="10"/>
      <c r="J4123" s="25"/>
      <c r="K4123" s="250"/>
      <c r="L4123" s="31"/>
      <c r="M4123" s="9"/>
      <c r="N4123" s="11" t="s">
        <v>25</v>
      </c>
      <c r="O4123" s="39"/>
      <c r="P4123" s="47"/>
      <c r="Q4123" s="13"/>
      <c r="R4123" s="248">
        <f t="shared" si="640"/>
        <v>0</v>
      </c>
      <c r="S4123" s="248">
        <f t="shared" si="641"/>
        <v>0</v>
      </c>
      <c r="T4123" s="248">
        <f t="shared" si="642"/>
        <v>0</v>
      </c>
      <c r="U4123" s="248">
        <f t="shared" si="643"/>
        <v>0</v>
      </c>
      <c r="V4123" s="13"/>
      <c r="W4123" s="7"/>
      <c r="AT4123" s="130"/>
      <c r="BF4123" s="33">
        <f t="shared" si="649"/>
        <v>41242</v>
      </c>
      <c r="BG4123" s="34">
        <f t="shared" si="644"/>
        <v>82.88000000000001</v>
      </c>
      <c r="BH4123" s="32">
        <f t="shared" si="645"/>
        <v>1</v>
      </c>
      <c r="BI4123" s="32">
        <f t="shared" si="646"/>
        <v>0</v>
      </c>
      <c r="BJ4123" s="69">
        <f t="shared" si="647"/>
        <v>0</v>
      </c>
      <c r="BK4123" s="158" t="str">
        <f t="shared" si="648"/>
        <v/>
      </c>
    </row>
    <row r="4124" spans="1:63" ht="12" customHeight="1" x14ac:dyDescent="0.2">
      <c r="A4124" s="8"/>
      <c r="B4124" s="7"/>
      <c r="C4124" s="7"/>
      <c r="D4124" s="7"/>
      <c r="E4124" s="7"/>
      <c r="F4124" s="7"/>
      <c r="G4124" s="7"/>
      <c r="H4124" s="7"/>
      <c r="I4124" s="10"/>
      <c r="J4124" s="25"/>
      <c r="K4124" s="250"/>
      <c r="L4124" s="31"/>
      <c r="M4124" s="9"/>
      <c r="N4124" s="11" t="s">
        <v>25</v>
      </c>
      <c r="O4124" s="39"/>
      <c r="P4124" s="47"/>
      <c r="Q4124" s="13"/>
      <c r="R4124" s="248">
        <f t="shared" si="640"/>
        <v>0</v>
      </c>
      <c r="S4124" s="248">
        <f t="shared" si="641"/>
        <v>0</v>
      </c>
      <c r="T4124" s="248">
        <f t="shared" si="642"/>
        <v>0</v>
      </c>
      <c r="U4124" s="248">
        <f t="shared" si="643"/>
        <v>0</v>
      </c>
      <c r="V4124" s="13"/>
      <c r="W4124" s="7"/>
      <c r="AT4124" s="130"/>
      <c r="BF4124" s="33">
        <f t="shared" si="649"/>
        <v>41242</v>
      </c>
      <c r="BG4124" s="34">
        <f t="shared" si="644"/>
        <v>82.88000000000001</v>
      </c>
      <c r="BH4124" s="32">
        <f t="shared" si="645"/>
        <v>1</v>
      </c>
      <c r="BI4124" s="32">
        <f t="shared" si="646"/>
        <v>0</v>
      </c>
      <c r="BJ4124" s="69">
        <f t="shared" si="647"/>
        <v>0</v>
      </c>
      <c r="BK4124" s="158" t="str">
        <f t="shared" si="648"/>
        <v/>
      </c>
    </row>
    <row r="4125" spans="1:63" ht="12" customHeight="1" x14ac:dyDescent="0.2">
      <c r="A4125" s="8"/>
      <c r="B4125" s="7"/>
      <c r="C4125" s="7"/>
      <c r="D4125" s="7"/>
      <c r="E4125" s="7"/>
      <c r="F4125" s="7"/>
      <c r="G4125" s="7"/>
      <c r="H4125" s="7"/>
      <c r="I4125" s="10"/>
      <c r="J4125" s="25"/>
      <c r="K4125" s="250"/>
      <c r="L4125" s="31"/>
      <c r="M4125" s="9"/>
      <c r="N4125" s="11" t="s">
        <v>25</v>
      </c>
      <c r="O4125" s="39"/>
      <c r="P4125" s="47"/>
      <c r="Q4125" s="13"/>
      <c r="R4125" s="248">
        <f t="shared" si="640"/>
        <v>0</v>
      </c>
      <c r="S4125" s="248">
        <f t="shared" si="641"/>
        <v>0</v>
      </c>
      <c r="T4125" s="248">
        <f t="shared" si="642"/>
        <v>0</v>
      </c>
      <c r="U4125" s="248">
        <f t="shared" si="643"/>
        <v>0</v>
      </c>
      <c r="V4125" s="13"/>
      <c r="W4125" s="7"/>
      <c r="AT4125" s="130"/>
      <c r="BF4125" s="33">
        <f t="shared" si="649"/>
        <v>41242</v>
      </c>
      <c r="BG4125" s="34">
        <f t="shared" si="644"/>
        <v>82.88000000000001</v>
      </c>
      <c r="BH4125" s="32">
        <f t="shared" si="645"/>
        <v>1</v>
      </c>
      <c r="BI4125" s="32">
        <f t="shared" si="646"/>
        <v>0</v>
      </c>
      <c r="BJ4125" s="69">
        <f t="shared" si="647"/>
        <v>0</v>
      </c>
      <c r="BK4125" s="158" t="str">
        <f t="shared" si="648"/>
        <v/>
      </c>
    </row>
    <row r="4126" spans="1:63" ht="12" customHeight="1" x14ac:dyDescent="0.2">
      <c r="A4126" s="8"/>
      <c r="B4126" s="7"/>
      <c r="C4126" s="7"/>
      <c r="D4126" s="7"/>
      <c r="E4126" s="7"/>
      <c r="F4126" s="7"/>
      <c r="G4126" s="7"/>
      <c r="H4126" s="7"/>
      <c r="I4126" s="10"/>
      <c r="J4126" s="25"/>
      <c r="K4126" s="250"/>
      <c r="L4126" s="31"/>
      <c r="M4126" s="9"/>
      <c r="N4126" s="11" t="s">
        <v>25</v>
      </c>
      <c r="O4126" s="39"/>
      <c r="P4126" s="47"/>
      <c r="Q4126" s="13"/>
      <c r="R4126" s="248">
        <f t="shared" si="640"/>
        <v>0</v>
      </c>
      <c r="S4126" s="248">
        <f t="shared" si="641"/>
        <v>0</v>
      </c>
      <c r="T4126" s="248">
        <f t="shared" si="642"/>
        <v>0</v>
      </c>
      <c r="U4126" s="248">
        <f t="shared" si="643"/>
        <v>0</v>
      </c>
      <c r="V4126" s="13"/>
      <c r="W4126" s="7"/>
      <c r="AT4126" s="130"/>
      <c r="BF4126" s="33">
        <f t="shared" si="649"/>
        <v>41242</v>
      </c>
      <c r="BG4126" s="34">
        <f t="shared" si="644"/>
        <v>82.88000000000001</v>
      </c>
      <c r="BH4126" s="32">
        <f t="shared" si="645"/>
        <v>1</v>
      </c>
      <c r="BI4126" s="32">
        <f t="shared" si="646"/>
        <v>0</v>
      </c>
      <c r="BJ4126" s="69">
        <f t="shared" si="647"/>
        <v>0</v>
      </c>
      <c r="BK4126" s="158" t="str">
        <f t="shared" si="648"/>
        <v/>
      </c>
    </row>
    <row r="4127" spans="1:63" ht="12" customHeight="1" x14ac:dyDescent="0.2">
      <c r="A4127" s="8"/>
      <c r="B4127" s="7"/>
      <c r="C4127" s="7"/>
      <c r="D4127" s="7"/>
      <c r="E4127" s="7"/>
      <c r="F4127" s="7"/>
      <c r="G4127" s="7"/>
      <c r="H4127" s="7"/>
      <c r="I4127" s="10"/>
      <c r="J4127" s="25"/>
      <c r="K4127" s="250"/>
      <c r="L4127" s="31"/>
      <c r="M4127" s="9"/>
      <c r="N4127" s="11" t="s">
        <v>25</v>
      </c>
      <c r="O4127" s="39"/>
      <c r="P4127" s="47"/>
      <c r="Q4127" s="13"/>
      <c r="R4127" s="248">
        <f t="shared" si="640"/>
        <v>0</v>
      </c>
      <c r="S4127" s="248">
        <f t="shared" si="641"/>
        <v>0</v>
      </c>
      <c r="T4127" s="248">
        <f t="shared" si="642"/>
        <v>0</v>
      </c>
      <c r="U4127" s="248">
        <f t="shared" si="643"/>
        <v>0</v>
      </c>
      <c r="V4127" s="13"/>
      <c r="W4127" s="7"/>
      <c r="AT4127" s="130"/>
      <c r="BF4127" s="33">
        <f t="shared" si="649"/>
        <v>41242</v>
      </c>
      <c r="BG4127" s="34">
        <f t="shared" si="644"/>
        <v>82.88000000000001</v>
      </c>
      <c r="BH4127" s="32">
        <f t="shared" si="645"/>
        <v>1</v>
      </c>
      <c r="BI4127" s="32">
        <f t="shared" si="646"/>
        <v>0</v>
      </c>
      <c r="BJ4127" s="69">
        <f t="shared" si="647"/>
        <v>0</v>
      </c>
      <c r="BK4127" s="158" t="str">
        <f t="shared" si="648"/>
        <v/>
      </c>
    </row>
    <row r="4128" spans="1:63" ht="12" customHeight="1" x14ac:dyDescent="0.2">
      <c r="A4128" s="8"/>
      <c r="B4128" s="7"/>
      <c r="C4128" s="7"/>
      <c r="D4128" s="7"/>
      <c r="E4128" s="7"/>
      <c r="F4128" s="7"/>
      <c r="G4128" s="7"/>
      <c r="H4128" s="7"/>
      <c r="I4128" s="10"/>
      <c r="J4128" s="25"/>
      <c r="K4128" s="250"/>
      <c r="L4128" s="31"/>
      <c r="M4128" s="9"/>
      <c r="N4128" s="11" t="s">
        <v>25</v>
      </c>
      <c r="O4128" s="39"/>
      <c r="P4128" s="47"/>
      <c r="Q4128" s="13"/>
      <c r="R4128" s="248">
        <f t="shared" si="640"/>
        <v>0</v>
      </c>
      <c r="S4128" s="248">
        <f t="shared" si="641"/>
        <v>0</v>
      </c>
      <c r="T4128" s="248">
        <f t="shared" si="642"/>
        <v>0</v>
      </c>
      <c r="U4128" s="248">
        <f t="shared" si="643"/>
        <v>0</v>
      </c>
      <c r="V4128" s="13"/>
      <c r="W4128" s="7"/>
      <c r="AT4128" s="130"/>
      <c r="BF4128" s="33">
        <f t="shared" si="649"/>
        <v>41242</v>
      </c>
      <c r="BG4128" s="34">
        <f t="shared" si="644"/>
        <v>82.88000000000001</v>
      </c>
      <c r="BH4128" s="32">
        <f t="shared" si="645"/>
        <v>1</v>
      </c>
      <c r="BI4128" s="32">
        <f t="shared" si="646"/>
        <v>0</v>
      </c>
      <c r="BJ4128" s="69">
        <f t="shared" si="647"/>
        <v>0</v>
      </c>
      <c r="BK4128" s="158" t="str">
        <f t="shared" si="648"/>
        <v/>
      </c>
    </row>
    <row r="4129" spans="1:63" ht="12" customHeight="1" x14ac:dyDescent="0.2">
      <c r="A4129" s="8"/>
      <c r="B4129" s="7"/>
      <c r="C4129" s="7"/>
      <c r="D4129" s="7"/>
      <c r="E4129" s="7"/>
      <c r="F4129" s="7"/>
      <c r="G4129" s="7"/>
      <c r="H4129" s="7"/>
      <c r="I4129" s="10"/>
      <c r="J4129" s="25"/>
      <c r="K4129" s="250"/>
      <c r="L4129" s="31"/>
      <c r="M4129" s="9"/>
      <c r="N4129" s="11" t="s">
        <v>25</v>
      </c>
      <c r="O4129" s="39"/>
      <c r="P4129" s="47"/>
      <c r="Q4129" s="13"/>
      <c r="R4129" s="248">
        <f t="shared" si="640"/>
        <v>0</v>
      </c>
      <c r="S4129" s="248">
        <f t="shared" si="641"/>
        <v>0</v>
      </c>
      <c r="T4129" s="248">
        <f t="shared" si="642"/>
        <v>0</v>
      </c>
      <c r="U4129" s="248">
        <f t="shared" si="643"/>
        <v>0</v>
      </c>
      <c r="V4129" s="13"/>
      <c r="W4129" s="7"/>
      <c r="AT4129" s="130"/>
      <c r="BF4129" s="33">
        <f t="shared" si="649"/>
        <v>41242</v>
      </c>
      <c r="BG4129" s="34">
        <f t="shared" si="644"/>
        <v>82.88000000000001</v>
      </c>
      <c r="BH4129" s="32">
        <f t="shared" si="645"/>
        <v>1</v>
      </c>
      <c r="BI4129" s="32">
        <f t="shared" si="646"/>
        <v>0</v>
      </c>
      <c r="BJ4129" s="69">
        <f t="shared" si="647"/>
        <v>0</v>
      </c>
      <c r="BK4129" s="158" t="str">
        <f t="shared" si="648"/>
        <v/>
      </c>
    </row>
    <row r="4130" spans="1:63" ht="12" customHeight="1" x14ac:dyDescent="0.2">
      <c r="A4130" s="8"/>
      <c r="B4130" s="7"/>
      <c r="C4130" s="7"/>
      <c r="D4130" s="7"/>
      <c r="E4130" s="7"/>
      <c r="F4130" s="7"/>
      <c r="G4130" s="7"/>
      <c r="H4130" s="7"/>
      <c r="I4130" s="10"/>
      <c r="J4130" s="25"/>
      <c r="K4130" s="250"/>
      <c r="L4130" s="31"/>
      <c r="M4130" s="9"/>
      <c r="N4130" s="11" t="s">
        <v>25</v>
      </c>
      <c r="O4130" s="39"/>
      <c r="P4130" s="47"/>
      <c r="Q4130" s="13"/>
      <c r="R4130" s="248">
        <f t="shared" si="640"/>
        <v>0</v>
      </c>
      <c r="S4130" s="248">
        <f t="shared" si="641"/>
        <v>0</v>
      </c>
      <c r="T4130" s="248">
        <f t="shared" si="642"/>
        <v>0</v>
      </c>
      <c r="U4130" s="248">
        <f t="shared" si="643"/>
        <v>0</v>
      </c>
      <c r="V4130" s="13"/>
      <c r="W4130" s="7"/>
      <c r="AT4130" s="130"/>
      <c r="BF4130" s="33">
        <f t="shared" si="649"/>
        <v>41242</v>
      </c>
      <c r="BG4130" s="34">
        <f t="shared" si="644"/>
        <v>82.88000000000001</v>
      </c>
      <c r="BH4130" s="32">
        <f t="shared" si="645"/>
        <v>1</v>
      </c>
      <c r="BI4130" s="32">
        <f t="shared" si="646"/>
        <v>0</v>
      </c>
      <c r="BJ4130" s="69">
        <f t="shared" si="647"/>
        <v>0</v>
      </c>
      <c r="BK4130" s="158" t="str">
        <f t="shared" si="648"/>
        <v/>
      </c>
    </row>
    <row r="4131" spans="1:63" ht="12" customHeight="1" x14ac:dyDescent="0.2">
      <c r="A4131" s="8"/>
      <c r="B4131" s="7"/>
      <c r="C4131" s="7"/>
      <c r="D4131" s="7"/>
      <c r="E4131" s="7"/>
      <c r="F4131" s="7"/>
      <c r="G4131" s="7"/>
      <c r="H4131" s="7"/>
      <c r="I4131" s="10"/>
      <c r="J4131" s="25"/>
      <c r="K4131" s="250"/>
      <c r="L4131" s="31"/>
      <c r="M4131" s="9"/>
      <c r="N4131" s="11" t="s">
        <v>25</v>
      </c>
      <c r="O4131" s="39"/>
      <c r="P4131" s="47"/>
      <c r="Q4131" s="13"/>
      <c r="R4131" s="248">
        <f t="shared" si="640"/>
        <v>0</v>
      </c>
      <c r="S4131" s="248">
        <f t="shared" si="641"/>
        <v>0</v>
      </c>
      <c r="T4131" s="248">
        <f t="shared" si="642"/>
        <v>0</v>
      </c>
      <c r="U4131" s="248">
        <f t="shared" si="643"/>
        <v>0</v>
      </c>
      <c r="V4131" s="13"/>
      <c r="W4131" s="7"/>
      <c r="AT4131" s="130"/>
      <c r="BF4131" s="33">
        <f t="shared" si="649"/>
        <v>41242</v>
      </c>
      <c r="BG4131" s="34">
        <f t="shared" si="644"/>
        <v>82.88000000000001</v>
      </c>
      <c r="BH4131" s="32">
        <f t="shared" si="645"/>
        <v>1</v>
      </c>
      <c r="BI4131" s="32">
        <f t="shared" si="646"/>
        <v>0</v>
      </c>
      <c r="BJ4131" s="69">
        <f t="shared" si="647"/>
        <v>0</v>
      </c>
      <c r="BK4131" s="158" t="str">
        <f t="shared" si="648"/>
        <v/>
      </c>
    </row>
    <row r="4132" spans="1:63" ht="12" customHeight="1" x14ac:dyDescent="0.2">
      <c r="A4132" s="8"/>
      <c r="B4132" s="7"/>
      <c r="C4132" s="7"/>
      <c r="D4132" s="7"/>
      <c r="E4132" s="7"/>
      <c r="F4132" s="7"/>
      <c r="G4132" s="7"/>
      <c r="H4132" s="7"/>
      <c r="I4132" s="10"/>
      <c r="J4132" s="25"/>
      <c r="K4132" s="250"/>
      <c r="L4132" s="31"/>
      <c r="M4132" s="9"/>
      <c r="N4132" s="11" t="s">
        <v>25</v>
      </c>
      <c r="O4132" s="39"/>
      <c r="P4132" s="47"/>
      <c r="Q4132" s="13"/>
      <c r="R4132" s="248">
        <f t="shared" si="640"/>
        <v>0</v>
      </c>
      <c r="S4132" s="248">
        <f t="shared" si="641"/>
        <v>0</v>
      </c>
      <c r="T4132" s="248">
        <f t="shared" si="642"/>
        <v>0</v>
      </c>
      <c r="U4132" s="248">
        <f t="shared" si="643"/>
        <v>0</v>
      </c>
      <c r="V4132" s="13"/>
      <c r="W4132" s="7"/>
      <c r="AT4132" s="130"/>
      <c r="BF4132" s="33">
        <f t="shared" si="649"/>
        <v>41242</v>
      </c>
      <c r="BG4132" s="34">
        <f t="shared" si="644"/>
        <v>82.88000000000001</v>
      </c>
      <c r="BH4132" s="32">
        <f t="shared" si="645"/>
        <v>1</v>
      </c>
      <c r="BI4132" s="32">
        <f t="shared" si="646"/>
        <v>0</v>
      </c>
      <c r="BJ4132" s="69">
        <f t="shared" si="647"/>
        <v>0</v>
      </c>
      <c r="BK4132" s="158" t="str">
        <f t="shared" si="648"/>
        <v/>
      </c>
    </row>
    <row r="4133" spans="1:63" ht="12" customHeight="1" x14ac:dyDescent="0.2">
      <c r="A4133" s="8"/>
      <c r="B4133" s="7"/>
      <c r="C4133" s="7"/>
      <c r="D4133" s="7"/>
      <c r="E4133" s="7"/>
      <c r="F4133" s="7"/>
      <c r="G4133" s="7"/>
      <c r="H4133" s="7"/>
      <c r="I4133" s="10"/>
      <c r="J4133" s="25"/>
      <c r="K4133" s="250"/>
      <c r="L4133" s="31"/>
      <c r="M4133" s="9"/>
      <c r="N4133" s="11" t="s">
        <v>25</v>
      </c>
      <c r="O4133" s="39"/>
      <c r="P4133" s="47"/>
      <c r="Q4133" s="13"/>
      <c r="R4133" s="248">
        <f t="shared" si="640"/>
        <v>0</v>
      </c>
      <c r="S4133" s="248">
        <f t="shared" si="641"/>
        <v>0</v>
      </c>
      <c r="T4133" s="248">
        <f t="shared" si="642"/>
        <v>0</v>
      </c>
      <c r="U4133" s="248">
        <f t="shared" si="643"/>
        <v>0</v>
      </c>
      <c r="V4133" s="13"/>
      <c r="W4133" s="7"/>
      <c r="AT4133" s="130"/>
      <c r="BF4133" s="33">
        <f t="shared" si="649"/>
        <v>41242</v>
      </c>
      <c r="BG4133" s="34">
        <f t="shared" si="644"/>
        <v>82.88000000000001</v>
      </c>
      <c r="BH4133" s="32">
        <f t="shared" si="645"/>
        <v>1</v>
      </c>
      <c r="BI4133" s="32">
        <f t="shared" si="646"/>
        <v>0</v>
      </c>
      <c r="BJ4133" s="69">
        <f t="shared" si="647"/>
        <v>0</v>
      </c>
      <c r="BK4133" s="158" t="str">
        <f t="shared" si="648"/>
        <v/>
      </c>
    </row>
    <row r="4134" spans="1:63" ht="12" customHeight="1" x14ac:dyDescent="0.2">
      <c r="A4134" s="8"/>
      <c r="B4134" s="7"/>
      <c r="C4134" s="7"/>
      <c r="D4134" s="7"/>
      <c r="E4134" s="7"/>
      <c r="F4134" s="7"/>
      <c r="G4134" s="7"/>
      <c r="H4134" s="7"/>
      <c r="I4134" s="10"/>
      <c r="J4134" s="25"/>
      <c r="K4134" s="250"/>
      <c r="L4134" s="31"/>
      <c r="M4134" s="9"/>
      <c r="N4134" s="11" t="s">
        <v>25</v>
      </c>
      <c r="O4134" s="39"/>
      <c r="P4134" s="47"/>
      <c r="Q4134" s="13"/>
      <c r="R4134" s="248">
        <f t="shared" si="640"/>
        <v>0</v>
      </c>
      <c r="S4134" s="248">
        <f t="shared" si="641"/>
        <v>0</v>
      </c>
      <c r="T4134" s="248">
        <f t="shared" si="642"/>
        <v>0</v>
      </c>
      <c r="U4134" s="248">
        <f t="shared" si="643"/>
        <v>0</v>
      </c>
      <c r="V4134" s="13"/>
      <c r="W4134" s="7"/>
      <c r="AT4134" s="130"/>
      <c r="BF4134" s="33">
        <f t="shared" si="649"/>
        <v>41242</v>
      </c>
      <c r="BG4134" s="34">
        <f t="shared" si="644"/>
        <v>82.88000000000001</v>
      </c>
      <c r="BH4134" s="32">
        <f t="shared" si="645"/>
        <v>1</v>
      </c>
      <c r="BI4134" s="32">
        <f t="shared" si="646"/>
        <v>0</v>
      </c>
      <c r="BJ4134" s="69">
        <f t="shared" si="647"/>
        <v>0</v>
      </c>
      <c r="BK4134" s="158" t="str">
        <f t="shared" si="648"/>
        <v/>
      </c>
    </row>
    <row r="4135" spans="1:63" ht="12" customHeight="1" x14ac:dyDescent="0.2">
      <c r="A4135" s="8"/>
      <c r="B4135" s="7"/>
      <c r="C4135" s="7"/>
      <c r="D4135" s="7"/>
      <c r="E4135" s="7"/>
      <c r="F4135" s="7"/>
      <c r="G4135" s="7"/>
      <c r="H4135" s="7"/>
      <c r="I4135" s="10"/>
      <c r="J4135" s="25"/>
      <c r="K4135" s="250"/>
      <c r="L4135" s="31"/>
      <c r="M4135" s="9"/>
      <c r="N4135" s="11" t="s">
        <v>25</v>
      </c>
      <c r="O4135" s="39"/>
      <c r="P4135" s="47"/>
      <c r="Q4135" s="13"/>
      <c r="R4135" s="248">
        <f t="shared" si="640"/>
        <v>0</v>
      </c>
      <c r="S4135" s="248">
        <f t="shared" si="641"/>
        <v>0</v>
      </c>
      <c r="T4135" s="248">
        <f t="shared" si="642"/>
        <v>0</v>
      </c>
      <c r="U4135" s="248">
        <f t="shared" si="643"/>
        <v>0</v>
      </c>
      <c r="V4135" s="13"/>
      <c r="W4135" s="7"/>
      <c r="AT4135" s="130"/>
      <c r="BF4135" s="33">
        <f t="shared" si="649"/>
        <v>41242</v>
      </c>
      <c r="BG4135" s="34">
        <f t="shared" si="644"/>
        <v>82.88000000000001</v>
      </c>
      <c r="BH4135" s="32">
        <f t="shared" si="645"/>
        <v>1</v>
      </c>
      <c r="BI4135" s="32">
        <f t="shared" si="646"/>
        <v>0</v>
      </c>
      <c r="BJ4135" s="69">
        <f t="shared" si="647"/>
        <v>0</v>
      </c>
      <c r="BK4135" s="158" t="str">
        <f t="shared" si="648"/>
        <v/>
      </c>
    </row>
    <row r="4136" spans="1:63" ht="12" customHeight="1" x14ac:dyDescent="0.2">
      <c r="A4136" s="8"/>
      <c r="B4136" s="7"/>
      <c r="C4136" s="7"/>
      <c r="D4136" s="7"/>
      <c r="E4136" s="7"/>
      <c r="F4136" s="7"/>
      <c r="G4136" s="7"/>
      <c r="H4136" s="7"/>
      <c r="I4136" s="10"/>
      <c r="J4136" s="25"/>
      <c r="K4136" s="250"/>
      <c r="L4136" s="31"/>
      <c r="M4136" s="9"/>
      <c r="N4136" s="11" t="s">
        <v>25</v>
      </c>
      <c r="O4136" s="39"/>
      <c r="P4136" s="47"/>
      <c r="Q4136" s="13"/>
      <c r="R4136" s="248">
        <f t="shared" si="640"/>
        <v>0</v>
      </c>
      <c r="S4136" s="248">
        <f t="shared" si="641"/>
        <v>0</v>
      </c>
      <c r="T4136" s="248">
        <f t="shared" si="642"/>
        <v>0</v>
      </c>
      <c r="U4136" s="248">
        <f t="shared" si="643"/>
        <v>0</v>
      </c>
      <c r="V4136" s="13"/>
      <c r="W4136" s="7"/>
      <c r="AT4136" s="130"/>
      <c r="BF4136" s="33">
        <f t="shared" si="649"/>
        <v>41242</v>
      </c>
      <c r="BG4136" s="34">
        <f t="shared" si="644"/>
        <v>82.88000000000001</v>
      </c>
      <c r="BH4136" s="32">
        <f t="shared" si="645"/>
        <v>1</v>
      </c>
      <c r="BI4136" s="32">
        <f t="shared" si="646"/>
        <v>0</v>
      </c>
      <c r="BJ4136" s="69">
        <f t="shared" si="647"/>
        <v>0</v>
      </c>
      <c r="BK4136" s="158" t="str">
        <f t="shared" si="648"/>
        <v/>
      </c>
    </row>
    <row r="4137" spans="1:63" ht="12" customHeight="1" x14ac:dyDescent="0.2">
      <c r="A4137" s="8"/>
      <c r="B4137" s="7"/>
      <c r="C4137" s="7"/>
      <c r="D4137" s="7"/>
      <c r="E4137" s="7"/>
      <c r="F4137" s="7"/>
      <c r="G4137" s="7"/>
      <c r="H4137" s="7"/>
      <c r="I4137" s="10"/>
      <c r="J4137" s="25"/>
      <c r="K4137" s="250"/>
      <c r="L4137" s="31"/>
      <c r="M4137" s="9"/>
      <c r="N4137" s="11" t="s">
        <v>25</v>
      </c>
      <c r="O4137" s="39"/>
      <c r="P4137" s="47"/>
      <c r="Q4137" s="13"/>
      <c r="R4137" s="248">
        <f t="shared" si="640"/>
        <v>0</v>
      </c>
      <c r="S4137" s="248">
        <f t="shared" si="641"/>
        <v>0</v>
      </c>
      <c r="T4137" s="248">
        <f t="shared" si="642"/>
        <v>0</v>
      </c>
      <c r="U4137" s="248">
        <f t="shared" si="643"/>
        <v>0</v>
      </c>
      <c r="V4137" s="13"/>
      <c r="W4137" s="7"/>
      <c r="AT4137" s="130"/>
      <c r="BF4137" s="33">
        <f t="shared" si="649"/>
        <v>41242</v>
      </c>
      <c r="BG4137" s="34">
        <f t="shared" si="644"/>
        <v>82.88000000000001</v>
      </c>
      <c r="BH4137" s="32">
        <f t="shared" si="645"/>
        <v>1</v>
      </c>
      <c r="BI4137" s="32">
        <f t="shared" si="646"/>
        <v>0</v>
      </c>
      <c r="BJ4137" s="69">
        <f t="shared" si="647"/>
        <v>0</v>
      </c>
      <c r="BK4137" s="158" t="str">
        <f t="shared" si="648"/>
        <v/>
      </c>
    </row>
    <row r="4138" spans="1:63" ht="12" customHeight="1" x14ac:dyDescent="0.2">
      <c r="A4138" s="8"/>
      <c r="B4138" s="7"/>
      <c r="C4138" s="7"/>
      <c r="D4138" s="7"/>
      <c r="E4138" s="7"/>
      <c r="F4138" s="7"/>
      <c r="G4138" s="7"/>
      <c r="H4138" s="7"/>
      <c r="I4138" s="10"/>
      <c r="J4138" s="25"/>
      <c r="K4138" s="250"/>
      <c r="L4138" s="31"/>
      <c r="M4138" s="9"/>
      <c r="N4138" s="11" t="s">
        <v>25</v>
      </c>
      <c r="O4138" s="39"/>
      <c r="P4138" s="47"/>
      <c r="Q4138" s="13"/>
      <c r="R4138" s="248">
        <f t="shared" si="640"/>
        <v>0</v>
      </c>
      <c r="S4138" s="248">
        <f t="shared" si="641"/>
        <v>0</v>
      </c>
      <c r="T4138" s="248">
        <f t="shared" si="642"/>
        <v>0</v>
      </c>
      <c r="U4138" s="248">
        <f t="shared" si="643"/>
        <v>0</v>
      </c>
      <c r="V4138" s="13"/>
      <c r="W4138" s="7"/>
      <c r="AT4138" s="130"/>
      <c r="BF4138" s="33">
        <f t="shared" si="649"/>
        <v>41242</v>
      </c>
      <c r="BG4138" s="34">
        <f t="shared" si="644"/>
        <v>82.88000000000001</v>
      </c>
      <c r="BH4138" s="32">
        <f t="shared" si="645"/>
        <v>1</v>
      </c>
      <c r="BI4138" s="32">
        <f t="shared" si="646"/>
        <v>0</v>
      </c>
      <c r="BJ4138" s="69">
        <f t="shared" si="647"/>
        <v>0</v>
      </c>
      <c r="BK4138" s="158" t="str">
        <f t="shared" si="648"/>
        <v/>
      </c>
    </row>
    <row r="4139" spans="1:63" ht="12" customHeight="1" x14ac:dyDescent="0.2">
      <c r="A4139" s="8"/>
      <c r="B4139" s="7"/>
      <c r="C4139" s="7"/>
      <c r="D4139" s="7"/>
      <c r="E4139" s="7"/>
      <c r="F4139" s="7"/>
      <c r="G4139" s="7"/>
      <c r="H4139" s="7"/>
      <c r="I4139" s="10"/>
      <c r="J4139" s="25"/>
      <c r="K4139" s="250"/>
      <c r="L4139" s="31"/>
      <c r="M4139" s="9"/>
      <c r="N4139" s="11" t="s">
        <v>25</v>
      </c>
      <c r="O4139" s="39"/>
      <c r="P4139" s="47"/>
      <c r="Q4139" s="13"/>
      <c r="R4139" s="248">
        <f t="shared" si="640"/>
        <v>0</v>
      </c>
      <c r="S4139" s="248">
        <f t="shared" si="641"/>
        <v>0</v>
      </c>
      <c r="T4139" s="248">
        <f t="shared" si="642"/>
        <v>0</v>
      </c>
      <c r="U4139" s="248">
        <f t="shared" si="643"/>
        <v>0</v>
      </c>
      <c r="V4139" s="13"/>
      <c r="W4139" s="7"/>
      <c r="AT4139" s="130"/>
      <c r="BF4139" s="33">
        <f t="shared" si="649"/>
        <v>41242</v>
      </c>
      <c r="BG4139" s="34">
        <f t="shared" si="644"/>
        <v>82.88000000000001</v>
      </c>
      <c r="BH4139" s="32">
        <f t="shared" si="645"/>
        <v>1</v>
      </c>
      <c r="BI4139" s="32">
        <f t="shared" si="646"/>
        <v>0</v>
      </c>
      <c r="BJ4139" s="69">
        <f t="shared" si="647"/>
        <v>0</v>
      </c>
      <c r="BK4139" s="158" t="str">
        <f t="shared" si="648"/>
        <v/>
      </c>
    </row>
    <row r="4140" spans="1:63" ht="12" customHeight="1" x14ac:dyDescent="0.2">
      <c r="A4140" s="8"/>
      <c r="B4140" s="7"/>
      <c r="C4140" s="7"/>
      <c r="D4140" s="7"/>
      <c r="E4140" s="7"/>
      <c r="F4140" s="7"/>
      <c r="G4140" s="7"/>
      <c r="H4140" s="7"/>
      <c r="I4140" s="10"/>
      <c r="J4140" s="25"/>
      <c r="K4140" s="250"/>
      <c r="L4140" s="31"/>
      <c r="M4140" s="9"/>
      <c r="N4140" s="11" t="s">
        <v>25</v>
      </c>
      <c r="O4140" s="39"/>
      <c r="P4140" s="47"/>
      <c r="Q4140" s="13"/>
      <c r="R4140" s="248">
        <f t="shared" si="640"/>
        <v>0</v>
      </c>
      <c r="S4140" s="248">
        <f t="shared" si="641"/>
        <v>0</v>
      </c>
      <c r="T4140" s="248">
        <f t="shared" si="642"/>
        <v>0</v>
      </c>
      <c r="U4140" s="248">
        <f t="shared" si="643"/>
        <v>0</v>
      </c>
      <c r="V4140" s="13"/>
      <c r="W4140" s="7"/>
      <c r="AT4140" s="130"/>
      <c r="BF4140" s="33">
        <f t="shared" si="649"/>
        <v>41242</v>
      </c>
      <c r="BG4140" s="34">
        <f t="shared" si="644"/>
        <v>82.88000000000001</v>
      </c>
      <c r="BH4140" s="32">
        <f t="shared" si="645"/>
        <v>1</v>
      </c>
      <c r="BI4140" s="32">
        <f t="shared" si="646"/>
        <v>0</v>
      </c>
      <c r="BJ4140" s="69">
        <f t="shared" si="647"/>
        <v>0</v>
      </c>
      <c r="BK4140" s="158" t="str">
        <f t="shared" si="648"/>
        <v/>
      </c>
    </row>
    <row r="4141" spans="1:63" ht="12" customHeight="1" x14ac:dyDescent="0.2">
      <c r="A4141" s="8"/>
      <c r="B4141" s="7"/>
      <c r="C4141" s="7"/>
      <c r="D4141" s="7"/>
      <c r="E4141" s="7"/>
      <c r="F4141" s="7"/>
      <c r="G4141" s="7"/>
      <c r="H4141" s="7"/>
      <c r="I4141" s="10"/>
      <c r="J4141" s="25"/>
      <c r="K4141" s="250"/>
      <c r="L4141" s="31"/>
      <c r="M4141" s="9"/>
      <c r="N4141" s="11" t="s">
        <v>25</v>
      </c>
      <c r="O4141" s="39"/>
      <c r="P4141" s="47"/>
      <c r="Q4141" s="13"/>
      <c r="R4141" s="248">
        <f t="shared" si="640"/>
        <v>0</v>
      </c>
      <c r="S4141" s="248">
        <f t="shared" si="641"/>
        <v>0</v>
      </c>
      <c r="T4141" s="248">
        <f t="shared" si="642"/>
        <v>0</v>
      </c>
      <c r="U4141" s="248">
        <f t="shared" si="643"/>
        <v>0</v>
      </c>
      <c r="V4141" s="13"/>
      <c r="W4141" s="7"/>
      <c r="AT4141" s="130"/>
      <c r="BF4141" s="33">
        <f t="shared" si="649"/>
        <v>41242</v>
      </c>
      <c r="BG4141" s="34">
        <f t="shared" si="644"/>
        <v>82.88000000000001</v>
      </c>
      <c r="BH4141" s="32">
        <f t="shared" si="645"/>
        <v>1</v>
      </c>
      <c r="BI4141" s="32">
        <f t="shared" si="646"/>
        <v>0</v>
      </c>
      <c r="BJ4141" s="69">
        <f t="shared" si="647"/>
        <v>0</v>
      </c>
      <c r="BK4141" s="158" t="str">
        <f t="shared" si="648"/>
        <v/>
      </c>
    </row>
    <row r="4142" spans="1:63" ht="12" customHeight="1" x14ac:dyDescent="0.2">
      <c r="A4142" s="8"/>
      <c r="B4142" s="7"/>
      <c r="C4142" s="7"/>
      <c r="D4142" s="7"/>
      <c r="E4142" s="7"/>
      <c r="F4142" s="7"/>
      <c r="G4142" s="7"/>
      <c r="H4142" s="7"/>
      <c r="I4142" s="10"/>
      <c r="J4142" s="25"/>
      <c r="K4142" s="250"/>
      <c r="L4142" s="31"/>
      <c r="M4142" s="9"/>
      <c r="N4142" s="11" t="s">
        <v>25</v>
      </c>
      <c r="O4142" s="39"/>
      <c r="P4142" s="47"/>
      <c r="Q4142" s="13"/>
      <c r="R4142" s="248">
        <f t="shared" si="640"/>
        <v>0</v>
      </c>
      <c r="S4142" s="248">
        <f t="shared" si="641"/>
        <v>0</v>
      </c>
      <c r="T4142" s="248">
        <f t="shared" si="642"/>
        <v>0</v>
      </c>
      <c r="U4142" s="248">
        <f t="shared" si="643"/>
        <v>0</v>
      </c>
      <c r="V4142" s="13"/>
      <c r="W4142" s="7"/>
      <c r="AT4142" s="130"/>
      <c r="BF4142" s="33">
        <f t="shared" si="649"/>
        <v>41242</v>
      </c>
      <c r="BG4142" s="34">
        <f t="shared" si="644"/>
        <v>82.88000000000001</v>
      </c>
      <c r="BH4142" s="32">
        <f t="shared" si="645"/>
        <v>1</v>
      </c>
      <c r="BI4142" s="32">
        <f t="shared" si="646"/>
        <v>0</v>
      </c>
      <c r="BJ4142" s="69">
        <f t="shared" si="647"/>
        <v>0</v>
      </c>
      <c r="BK4142" s="158" t="str">
        <f t="shared" si="648"/>
        <v/>
      </c>
    </row>
    <row r="4143" spans="1:63" ht="12" customHeight="1" x14ac:dyDescent="0.2">
      <c r="A4143" s="8"/>
      <c r="B4143" s="7"/>
      <c r="C4143" s="7"/>
      <c r="D4143" s="7"/>
      <c r="E4143" s="7"/>
      <c r="F4143" s="7"/>
      <c r="G4143" s="7"/>
      <c r="H4143" s="7"/>
      <c r="I4143" s="10"/>
      <c r="J4143" s="25"/>
      <c r="K4143" s="250"/>
      <c r="L4143" s="31"/>
      <c r="M4143" s="9"/>
      <c r="N4143" s="11" t="s">
        <v>25</v>
      </c>
      <c r="O4143" s="39"/>
      <c r="P4143" s="47"/>
      <c r="Q4143" s="13"/>
      <c r="R4143" s="248">
        <f t="shared" si="640"/>
        <v>0</v>
      </c>
      <c r="S4143" s="248">
        <f t="shared" si="641"/>
        <v>0</v>
      </c>
      <c r="T4143" s="248">
        <f t="shared" si="642"/>
        <v>0</v>
      </c>
      <c r="U4143" s="248">
        <f t="shared" si="643"/>
        <v>0</v>
      </c>
      <c r="V4143" s="13"/>
      <c r="W4143" s="7"/>
      <c r="AT4143" s="130"/>
      <c r="BF4143" s="33">
        <f t="shared" si="649"/>
        <v>41242</v>
      </c>
      <c r="BG4143" s="34">
        <f t="shared" si="644"/>
        <v>82.88000000000001</v>
      </c>
      <c r="BH4143" s="32">
        <f t="shared" si="645"/>
        <v>1</v>
      </c>
      <c r="BI4143" s="32">
        <f t="shared" si="646"/>
        <v>0</v>
      </c>
      <c r="BJ4143" s="69">
        <f t="shared" si="647"/>
        <v>0</v>
      </c>
      <c r="BK4143" s="158" t="str">
        <f t="shared" si="648"/>
        <v/>
      </c>
    </row>
    <row r="4144" spans="1:63" ht="12" customHeight="1" x14ac:dyDescent="0.2">
      <c r="A4144" s="8"/>
      <c r="B4144" s="7"/>
      <c r="C4144" s="7"/>
      <c r="D4144" s="7"/>
      <c r="E4144" s="7"/>
      <c r="F4144" s="7"/>
      <c r="G4144" s="7"/>
      <c r="H4144" s="7"/>
      <c r="I4144" s="10"/>
      <c r="J4144" s="25"/>
      <c r="K4144" s="250"/>
      <c r="L4144" s="31"/>
      <c r="M4144" s="9"/>
      <c r="N4144" s="11" t="s">
        <v>25</v>
      </c>
      <c r="O4144" s="39"/>
      <c r="P4144" s="47"/>
      <c r="Q4144" s="13"/>
      <c r="R4144" s="248">
        <f t="shared" si="640"/>
        <v>0</v>
      </c>
      <c r="S4144" s="248">
        <f t="shared" si="641"/>
        <v>0</v>
      </c>
      <c r="T4144" s="248">
        <f t="shared" si="642"/>
        <v>0</v>
      </c>
      <c r="U4144" s="248">
        <f t="shared" si="643"/>
        <v>0</v>
      </c>
      <c r="V4144" s="13"/>
      <c r="W4144" s="7"/>
      <c r="AT4144" s="130"/>
      <c r="BF4144" s="33">
        <f t="shared" si="649"/>
        <v>41242</v>
      </c>
      <c r="BG4144" s="34">
        <f t="shared" si="644"/>
        <v>82.88000000000001</v>
      </c>
      <c r="BH4144" s="32">
        <f t="shared" si="645"/>
        <v>1</v>
      </c>
      <c r="BI4144" s="32">
        <f t="shared" si="646"/>
        <v>0</v>
      </c>
      <c r="BJ4144" s="69">
        <f t="shared" si="647"/>
        <v>0</v>
      </c>
      <c r="BK4144" s="158" t="str">
        <f t="shared" si="648"/>
        <v/>
      </c>
    </row>
    <row r="4145" spans="1:63" ht="12" customHeight="1" x14ac:dyDescent="0.2">
      <c r="A4145" s="8"/>
      <c r="B4145" s="7"/>
      <c r="C4145" s="7"/>
      <c r="D4145" s="7"/>
      <c r="E4145" s="7"/>
      <c r="F4145" s="7"/>
      <c r="G4145" s="7"/>
      <c r="H4145" s="7"/>
      <c r="I4145" s="10"/>
      <c r="J4145" s="25"/>
      <c r="K4145" s="250"/>
      <c r="L4145" s="31"/>
      <c r="M4145" s="9"/>
      <c r="N4145" s="11" t="s">
        <v>25</v>
      </c>
      <c r="O4145" s="39"/>
      <c r="P4145" s="47"/>
      <c r="Q4145" s="13"/>
      <c r="R4145" s="248">
        <f t="shared" si="640"/>
        <v>0</v>
      </c>
      <c r="S4145" s="248">
        <f t="shared" si="641"/>
        <v>0</v>
      </c>
      <c r="T4145" s="248">
        <f t="shared" si="642"/>
        <v>0</v>
      </c>
      <c r="U4145" s="248">
        <f t="shared" si="643"/>
        <v>0</v>
      </c>
      <c r="V4145" s="13"/>
      <c r="W4145" s="7"/>
      <c r="AT4145" s="130"/>
      <c r="BF4145" s="33">
        <f t="shared" si="649"/>
        <v>41242</v>
      </c>
      <c r="BG4145" s="34">
        <f t="shared" si="644"/>
        <v>82.88000000000001</v>
      </c>
      <c r="BH4145" s="32">
        <f t="shared" si="645"/>
        <v>1</v>
      </c>
      <c r="BI4145" s="32">
        <f t="shared" si="646"/>
        <v>0</v>
      </c>
      <c r="BJ4145" s="69">
        <f t="shared" si="647"/>
        <v>0</v>
      </c>
      <c r="BK4145" s="158" t="str">
        <f t="shared" si="648"/>
        <v/>
      </c>
    </row>
    <row r="4146" spans="1:63" ht="12" customHeight="1" x14ac:dyDescent="0.2">
      <c r="A4146" s="8"/>
      <c r="B4146" s="7"/>
      <c r="C4146" s="7"/>
      <c r="D4146" s="7"/>
      <c r="E4146" s="7"/>
      <c r="F4146" s="7"/>
      <c r="G4146" s="7"/>
      <c r="H4146" s="7"/>
      <c r="I4146" s="10"/>
      <c r="J4146" s="25"/>
      <c r="K4146" s="250"/>
      <c r="L4146" s="31"/>
      <c r="M4146" s="9"/>
      <c r="N4146" s="11" t="s">
        <v>25</v>
      </c>
      <c r="O4146" s="39"/>
      <c r="P4146" s="47"/>
      <c r="Q4146" s="13"/>
      <c r="R4146" s="248">
        <f t="shared" si="640"/>
        <v>0</v>
      </c>
      <c r="S4146" s="248">
        <f t="shared" si="641"/>
        <v>0</v>
      </c>
      <c r="T4146" s="248">
        <f t="shared" si="642"/>
        <v>0</v>
      </c>
      <c r="U4146" s="248">
        <f t="shared" si="643"/>
        <v>0</v>
      </c>
      <c r="V4146" s="13"/>
      <c r="W4146" s="7"/>
      <c r="AT4146" s="130"/>
      <c r="BF4146" s="33">
        <f t="shared" si="649"/>
        <v>41242</v>
      </c>
      <c r="BG4146" s="34">
        <f t="shared" si="644"/>
        <v>82.88000000000001</v>
      </c>
      <c r="BH4146" s="32">
        <f t="shared" si="645"/>
        <v>1</v>
      </c>
      <c r="BI4146" s="32">
        <f t="shared" si="646"/>
        <v>0</v>
      </c>
      <c r="BJ4146" s="69">
        <f t="shared" si="647"/>
        <v>0</v>
      </c>
      <c r="BK4146" s="158" t="str">
        <f t="shared" si="648"/>
        <v/>
      </c>
    </row>
    <row r="4147" spans="1:63" ht="12" customHeight="1" x14ac:dyDescent="0.2">
      <c r="A4147" s="8"/>
      <c r="B4147" s="7"/>
      <c r="C4147" s="7"/>
      <c r="D4147" s="7"/>
      <c r="E4147" s="7"/>
      <c r="F4147" s="7"/>
      <c r="G4147" s="7"/>
      <c r="H4147" s="7"/>
      <c r="I4147" s="10"/>
      <c r="J4147" s="25"/>
      <c r="K4147" s="250"/>
      <c r="L4147" s="31"/>
      <c r="M4147" s="9"/>
      <c r="N4147" s="11" t="s">
        <v>25</v>
      </c>
      <c r="O4147" s="39"/>
      <c r="P4147" s="47"/>
      <c r="Q4147" s="13"/>
      <c r="R4147" s="248">
        <f t="shared" si="640"/>
        <v>0</v>
      </c>
      <c r="S4147" s="248">
        <f t="shared" si="641"/>
        <v>0</v>
      </c>
      <c r="T4147" s="248">
        <f t="shared" si="642"/>
        <v>0</v>
      </c>
      <c r="U4147" s="248">
        <f t="shared" si="643"/>
        <v>0</v>
      </c>
      <c r="V4147" s="13"/>
      <c r="W4147" s="7"/>
      <c r="AT4147" s="130"/>
      <c r="BF4147" s="33">
        <f t="shared" si="649"/>
        <v>41242</v>
      </c>
      <c r="BG4147" s="34">
        <f t="shared" si="644"/>
        <v>82.88000000000001</v>
      </c>
      <c r="BH4147" s="32">
        <f t="shared" si="645"/>
        <v>1</v>
      </c>
      <c r="BI4147" s="32">
        <f t="shared" si="646"/>
        <v>0</v>
      </c>
      <c r="BJ4147" s="69">
        <f t="shared" si="647"/>
        <v>0</v>
      </c>
      <c r="BK4147" s="158" t="str">
        <f t="shared" si="648"/>
        <v/>
      </c>
    </row>
    <row r="4148" spans="1:63" ht="12" customHeight="1" x14ac:dyDescent="0.2">
      <c r="A4148" s="8"/>
      <c r="B4148" s="7"/>
      <c r="C4148" s="7"/>
      <c r="D4148" s="7"/>
      <c r="E4148" s="7"/>
      <c r="F4148" s="7"/>
      <c r="G4148" s="7"/>
      <c r="H4148" s="7"/>
      <c r="I4148" s="10"/>
      <c r="J4148" s="25"/>
      <c r="K4148" s="250"/>
      <c r="L4148" s="31"/>
      <c r="M4148" s="9"/>
      <c r="N4148" s="11" t="s">
        <v>25</v>
      </c>
      <c r="O4148" s="39"/>
      <c r="P4148" s="47"/>
      <c r="Q4148" s="13"/>
      <c r="R4148" s="248">
        <f t="shared" si="640"/>
        <v>0</v>
      </c>
      <c r="S4148" s="248">
        <f t="shared" si="641"/>
        <v>0</v>
      </c>
      <c r="T4148" s="248">
        <f t="shared" si="642"/>
        <v>0</v>
      </c>
      <c r="U4148" s="248">
        <f t="shared" si="643"/>
        <v>0</v>
      </c>
      <c r="V4148" s="13"/>
      <c r="W4148" s="7"/>
      <c r="AT4148" s="130"/>
      <c r="BF4148" s="33">
        <f t="shared" si="649"/>
        <v>41242</v>
      </c>
      <c r="BG4148" s="34">
        <f t="shared" si="644"/>
        <v>82.88000000000001</v>
      </c>
      <c r="BH4148" s="32">
        <f t="shared" si="645"/>
        <v>1</v>
      </c>
      <c r="BI4148" s="32">
        <f t="shared" si="646"/>
        <v>0</v>
      </c>
      <c r="BJ4148" s="69">
        <f t="shared" si="647"/>
        <v>0</v>
      </c>
      <c r="BK4148" s="158" t="str">
        <f t="shared" si="648"/>
        <v/>
      </c>
    </row>
    <row r="4149" spans="1:63" ht="12" customHeight="1" x14ac:dyDescent="0.2">
      <c r="A4149" s="8"/>
      <c r="B4149" s="7"/>
      <c r="C4149" s="7"/>
      <c r="D4149" s="7"/>
      <c r="E4149" s="7"/>
      <c r="F4149" s="7"/>
      <c r="G4149" s="7"/>
      <c r="H4149" s="7"/>
      <c r="I4149" s="10"/>
      <c r="J4149" s="25"/>
      <c r="K4149" s="250"/>
      <c r="L4149" s="31"/>
      <c r="M4149" s="9"/>
      <c r="N4149" s="11" t="s">
        <v>25</v>
      </c>
      <c r="O4149" s="39"/>
      <c r="P4149" s="47"/>
      <c r="Q4149" s="13"/>
      <c r="R4149" s="248">
        <f t="shared" si="640"/>
        <v>0</v>
      </c>
      <c r="S4149" s="248">
        <f t="shared" si="641"/>
        <v>0</v>
      </c>
      <c r="T4149" s="248">
        <f t="shared" si="642"/>
        <v>0</v>
      </c>
      <c r="U4149" s="248">
        <f t="shared" si="643"/>
        <v>0</v>
      </c>
      <c r="V4149" s="13"/>
      <c r="W4149" s="7"/>
      <c r="AT4149" s="130"/>
      <c r="BF4149" s="33">
        <f t="shared" si="649"/>
        <v>41242</v>
      </c>
      <c r="BG4149" s="34">
        <f t="shared" si="644"/>
        <v>82.88000000000001</v>
      </c>
      <c r="BH4149" s="32">
        <f t="shared" si="645"/>
        <v>1</v>
      </c>
      <c r="BI4149" s="32">
        <f t="shared" si="646"/>
        <v>0</v>
      </c>
      <c r="BJ4149" s="69">
        <f t="shared" si="647"/>
        <v>0</v>
      </c>
      <c r="BK4149" s="158" t="str">
        <f t="shared" si="648"/>
        <v/>
      </c>
    </row>
    <row r="4150" spans="1:63" ht="12" customHeight="1" x14ac:dyDescent="0.2">
      <c r="A4150" s="8"/>
      <c r="B4150" s="7"/>
      <c r="C4150" s="7"/>
      <c r="D4150" s="7"/>
      <c r="E4150" s="7"/>
      <c r="F4150" s="7"/>
      <c r="G4150" s="7"/>
      <c r="H4150" s="7"/>
      <c r="I4150" s="10"/>
      <c r="J4150" s="25"/>
      <c r="K4150" s="250"/>
      <c r="L4150" s="31"/>
      <c r="M4150" s="9"/>
      <c r="N4150" s="11" t="s">
        <v>25</v>
      </c>
      <c r="O4150" s="39"/>
      <c r="P4150" s="47"/>
      <c r="Q4150" s="13"/>
      <c r="R4150" s="248">
        <f t="shared" si="640"/>
        <v>0</v>
      </c>
      <c r="S4150" s="248">
        <f t="shared" si="641"/>
        <v>0</v>
      </c>
      <c r="T4150" s="248">
        <f t="shared" si="642"/>
        <v>0</v>
      </c>
      <c r="U4150" s="248">
        <f t="shared" si="643"/>
        <v>0</v>
      </c>
      <c r="V4150" s="13"/>
      <c r="W4150" s="7"/>
      <c r="AT4150" s="130"/>
      <c r="BF4150" s="33">
        <f t="shared" si="649"/>
        <v>41242</v>
      </c>
      <c r="BG4150" s="34">
        <f t="shared" si="644"/>
        <v>82.88000000000001</v>
      </c>
      <c r="BH4150" s="32">
        <f t="shared" si="645"/>
        <v>1</v>
      </c>
      <c r="BI4150" s="32">
        <f t="shared" si="646"/>
        <v>0</v>
      </c>
      <c r="BJ4150" s="69">
        <f t="shared" si="647"/>
        <v>0</v>
      </c>
      <c r="BK4150" s="158" t="str">
        <f t="shared" si="648"/>
        <v/>
      </c>
    </row>
    <row r="4151" spans="1:63" ht="12" customHeight="1" x14ac:dyDescent="0.2">
      <c r="A4151" s="8"/>
      <c r="B4151" s="7"/>
      <c r="C4151" s="7"/>
      <c r="D4151" s="7"/>
      <c r="E4151" s="7"/>
      <c r="F4151" s="7"/>
      <c r="G4151" s="7"/>
      <c r="H4151" s="7"/>
      <c r="I4151" s="10"/>
      <c r="J4151" s="25"/>
      <c r="K4151" s="250"/>
      <c r="L4151" s="31"/>
      <c r="M4151" s="9"/>
      <c r="N4151" s="11" t="s">
        <v>25</v>
      </c>
      <c r="O4151" s="39"/>
      <c r="P4151" s="47"/>
      <c r="Q4151" s="13"/>
      <c r="R4151" s="248">
        <f t="shared" si="640"/>
        <v>0</v>
      </c>
      <c r="S4151" s="248">
        <f t="shared" si="641"/>
        <v>0</v>
      </c>
      <c r="T4151" s="248">
        <f t="shared" si="642"/>
        <v>0</v>
      </c>
      <c r="U4151" s="248">
        <f t="shared" si="643"/>
        <v>0</v>
      </c>
      <c r="V4151" s="13"/>
      <c r="W4151" s="7"/>
      <c r="AT4151" s="130"/>
      <c r="BF4151" s="33">
        <f t="shared" si="649"/>
        <v>41242</v>
      </c>
      <c r="BG4151" s="34">
        <f t="shared" si="644"/>
        <v>82.88000000000001</v>
      </c>
      <c r="BH4151" s="32">
        <f t="shared" si="645"/>
        <v>1</v>
      </c>
      <c r="BI4151" s="32">
        <f t="shared" si="646"/>
        <v>0</v>
      </c>
      <c r="BJ4151" s="69">
        <f t="shared" si="647"/>
        <v>0</v>
      </c>
      <c r="BK4151" s="158" t="str">
        <f t="shared" si="648"/>
        <v/>
      </c>
    </row>
    <row r="4152" spans="1:63" ht="12" customHeight="1" x14ac:dyDescent="0.2">
      <c r="A4152" s="8"/>
      <c r="B4152" s="7"/>
      <c r="C4152" s="7"/>
      <c r="D4152" s="7"/>
      <c r="E4152" s="7"/>
      <c r="F4152" s="7"/>
      <c r="G4152" s="7"/>
      <c r="H4152" s="7"/>
      <c r="I4152" s="10"/>
      <c r="J4152" s="25"/>
      <c r="K4152" s="250"/>
      <c r="L4152" s="31"/>
      <c r="M4152" s="9"/>
      <c r="N4152" s="11" t="s">
        <v>25</v>
      </c>
      <c r="O4152" s="39"/>
      <c r="P4152" s="47"/>
      <c r="Q4152" s="13"/>
      <c r="R4152" s="248">
        <f t="shared" si="640"/>
        <v>0</v>
      </c>
      <c r="S4152" s="248">
        <f t="shared" si="641"/>
        <v>0</v>
      </c>
      <c r="T4152" s="248">
        <f t="shared" si="642"/>
        <v>0</v>
      </c>
      <c r="U4152" s="248">
        <f t="shared" si="643"/>
        <v>0</v>
      </c>
      <c r="V4152" s="13"/>
      <c r="W4152" s="7"/>
      <c r="AT4152" s="130"/>
      <c r="BF4152" s="33">
        <f t="shared" si="649"/>
        <v>41242</v>
      </c>
      <c r="BG4152" s="34">
        <f t="shared" si="644"/>
        <v>82.88000000000001</v>
      </c>
      <c r="BH4152" s="32">
        <f t="shared" si="645"/>
        <v>1</v>
      </c>
      <c r="BI4152" s="32">
        <f t="shared" si="646"/>
        <v>0</v>
      </c>
      <c r="BJ4152" s="69">
        <f t="shared" si="647"/>
        <v>0</v>
      </c>
      <c r="BK4152" s="158" t="str">
        <f t="shared" si="648"/>
        <v/>
      </c>
    </row>
    <row r="4153" spans="1:63" ht="12" customHeight="1" x14ac:dyDescent="0.2">
      <c r="A4153" s="8"/>
      <c r="B4153" s="7"/>
      <c r="C4153" s="7"/>
      <c r="D4153" s="7"/>
      <c r="E4153" s="7"/>
      <c r="F4153" s="7"/>
      <c r="G4153" s="7"/>
      <c r="H4153" s="7"/>
      <c r="I4153" s="10"/>
      <c r="J4153" s="25"/>
      <c r="K4153" s="250"/>
      <c r="L4153" s="31"/>
      <c r="M4153" s="9"/>
      <c r="N4153" s="11" t="s">
        <v>25</v>
      </c>
      <c r="O4153" s="39"/>
      <c r="P4153" s="47"/>
      <c r="Q4153" s="13"/>
      <c r="R4153" s="248">
        <f t="shared" si="640"/>
        <v>0</v>
      </c>
      <c r="S4153" s="248">
        <f t="shared" si="641"/>
        <v>0</v>
      </c>
      <c r="T4153" s="248">
        <f t="shared" si="642"/>
        <v>0</v>
      </c>
      <c r="U4153" s="248">
        <f t="shared" si="643"/>
        <v>0</v>
      </c>
      <c r="V4153" s="13"/>
      <c r="W4153" s="7"/>
      <c r="AT4153" s="130"/>
      <c r="BF4153" s="33">
        <f t="shared" si="649"/>
        <v>41242</v>
      </c>
      <c r="BG4153" s="34">
        <f t="shared" si="644"/>
        <v>82.88000000000001</v>
      </c>
      <c r="BH4153" s="32">
        <f t="shared" si="645"/>
        <v>1</v>
      </c>
      <c r="BI4153" s="32">
        <f t="shared" si="646"/>
        <v>0</v>
      </c>
      <c r="BJ4153" s="69">
        <f t="shared" si="647"/>
        <v>0</v>
      </c>
      <c r="BK4153" s="158" t="str">
        <f t="shared" si="648"/>
        <v/>
      </c>
    </row>
    <row r="4154" spans="1:63" ht="12" customHeight="1" x14ac:dyDescent="0.2">
      <c r="A4154" s="8"/>
      <c r="B4154" s="7"/>
      <c r="C4154" s="7"/>
      <c r="D4154" s="7"/>
      <c r="E4154" s="7"/>
      <c r="F4154" s="7"/>
      <c r="G4154" s="7"/>
      <c r="H4154" s="7"/>
      <c r="I4154" s="10"/>
      <c r="J4154" s="25"/>
      <c r="K4154" s="250"/>
      <c r="L4154" s="31"/>
      <c r="M4154" s="9"/>
      <c r="N4154" s="11" t="s">
        <v>25</v>
      </c>
      <c r="O4154" s="39"/>
      <c r="P4154" s="47"/>
      <c r="Q4154" s="13"/>
      <c r="R4154" s="248">
        <f t="shared" si="640"/>
        <v>0</v>
      </c>
      <c r="S4154" s="248">
        <f t="shared" si="641"/>
        <v>0</v>
      </c>
      <c r="T4154" s="248">
        <f t="shared" si="642"/>
        <v>0</v>
      </c>
      <c r="U4154" s="248">
        <f t="shared" si="643"/>
        <v>0</v>
      </c>
      <c r="V4154" s="13"/>
      <c r="W4154" s="7"/>
      <c r="AT4154" s="130"/>
      <c r="BF4154" s="33">
        <f t="shared" si="649"/>
        <v>41242</v>
      </c>
      <c r="BG4154" s="34">
        <f t="shared" si="644"/>
        <v>82.88000000000001</v>
      </c>
      <c r="BH4154" s="32">
        <f t="shared" si="645"/>
        <v>1</v>
      </c>
      <c r="BI4154" s="32">
        <f t="shared" si="646"/>
        <v>0</v>
      </c>
      <c r="BJ4154" s="69">
        <f t="shared" si="647"/>
        <v>0</v>
      </c>
      <c r="BK4154" s="158" t="str">
        <f t="shared" si="648"/>
        <v/>
      </c>
    </row>
    <row r="4155" spans="1:63" ht="12" customHeight="1" x14ac:dyDescent="0.2">
      <c r="A4155" s="8"/>
      <c r="B4155" s="7"/>
      <c r="C4155" s="7"/>
      <c r="D4155" s="7"/>
      <c r="E4155" s="7"/>
      <c r="F4155" s="7"/>
      <c r="G4155" s="7"/>
      <c r="H4155" s="7"/>
      <c r="I4155" s="10"/>
      <c r="J4155" s="25"/>
      <c r="K4155" s="250"/>
      <c r="L4155" s="31"/>
      <c r="M4155" s="9"/>
      <c r="N4155" s="11" t="s">
        <v>25</v>
      </c>
      <c r="O4155" s="39"/>
      <c r="P4155" s="47"/>
      <c r="Q4155" s="13"/>
      <c r="R4155" s="248">
        <f t="shared" si="640"/>
        <v>0</v>
      </c>
      <c r="S4155" s="248">
        <f t="shared" si="641"/>
        <v>0</v>
      </c>
      <c r="T4155" s="248">
        <f t="shared" si="642"/>
        <v>0</v>
      </c>
      <c r="U4155" s="248">
        <f t="shared" si="643"/>
        <v>0</v>
      </c>
      <c r="V4155" s="13"/>
      <c r="W4155" s="7"/>
      <c r="AT4155" s="130"/>
      <c r="BF4155" s="33">
        <f t="shared" si="649"/>
        <v>41242</v>
      </c>
      <c r="BG4155" s="34">
        <f t="shared" si="644"/>
        <v>82.88000000000001</v>
      </c>
      <c r="BH4155" s="32">
        <f t="shared" si="645"/>
        <v>1</v>
      </c>
      <c r="BI4155" s="32">
        <f t="shared" si="646"/>
        <v>0</v>
      </c>
      <c r="BJ4155" s="69">
        <f t="shared" si="647"/>
        <v>0</v>
      </c>
      <c r="BK4155" s="158" t="str">
        <f t="shared" si="648"/>
        <v/>
      </c>
    </row>
    <row r="4156" spans="1:63" ht="12" customHeight="1" x14ac:dyDescent="0.2">
      <c r="A4156" s="8"/>
      <c r="B4156" s="7"/>
      <c r="C4156" s="7"/>
      <c r="D4156" s="7"/>
      <c r="E4156" s="7"/>
      <c r="F4156" s="7"/>
      <c r="G4156" s="7"/>
      <c r="H4156" s="7"/>
      <c r="I4156" s="10"/>
      <c r="J4156" s="25"/>
      <c r="K4156" s="250"/>
      <c r="L4156" s="31"/>
      <c r="M4156" s="9"/>
      <c r="N4156" s="11" t="s">
        <v>25</v>
      </c>
      <c r="O4156" s="39"/>
      <c r="P4156" s="47"/>
      <c r="Q4156" s="13"/>
      <c r="R4156" s="248">
        <f t="shared" si="640"/>
        <v>0</v>
      </c>
      <c r="S4156" s="248">
        <f t="shared" si="641"/>
        <v>0</v>
      </c>
      <c r="T4156" s="248">
        <f t="shared" si="642"/>
        <v>0</v>
      </c>
      <c r="U4156" s="248">
        <f t="shared" si="643"/>
        <v>0</v>
      </c>
      <c r="V4156" s="13"/>
      <c r="W4156" s="7"/>
      <c r="AT4156" s="130"/>
      <c r="BF4156" s="33">
        <f t="shared" si="649"/>
        <v>41242</v>
      </c>
      <c r="BG4156" s="34">
        <f t="shared" si="644"/>
        <v>82.88000000000001</v>
      </c>
      <c r="BH4156" s="32">
        <f t="shared" si="645"/>
        <v>1</v>
      </c>
      <c r="BI4156" s="32">
        <f t="shared" si="646"/>
        <v>0</v>
      </c>
      <c r="BJ4156" s="69">
        <f t="shared" si="647"/>
        <v>0</v>
      </c>
      <c r="BK4156" s="158" t="str">
        <f t="shared" si="648"/>
        <v/>
      </c>
    </row>
    <row r="4157" spans="1:63" ht="12" customHeight="1" x14ac:dyDescent="0.2">
      <c r="A4157" s="8"/>
      <c r="B4157" s="7"/>
      <c r="C4157" s="7"/>
      <c r="D4157" s="7"/>
      <c r="E4157" s="7"/>
      <c r="F4157" s="7"/>
      <c r="G4157" s="7"/>
      <c r="H4157" s="7"/>
      <c r="I4157" s="10"/>
      <c r="J4157" s="25"/>
      <c r="K4157" s="250"/>
      <c r="L4157" s="31"/>
      <c r="M4157" s="9"/>
      <c r="N4157" s="11" t="s">
        <v>25</v>
      </c>
      <c r="O4157" s="39"/>
      <c r="P4157" s="47"/>
      <c r="Q4157" s="13"/>
      <c r="R4157" s="248">
        <f t="shared" si="640"/>
        <v>0</v>
      </c>
      <c r="S4157" s="248">
        <f t="shared" si="641"/>
        <v>0</v>
      </c>
      <c r="T4157" s="248">
        <f t="shared" si="642"/>
        <v>0</v>
      </c>
      <c r="U4157" s="248">
        <f t="shared" si="643"/>
        <v>0</v>
      </c>
      <c r="V4157" s="13"/>
      <c r="W4157" s="7"/>
      <c r="AT4157" s="130"/>
      <c r="BF4157" s="33">
        <f t="shared" si="649"/>
        <v>41242</v>
      </c>
      <c r="BG4157" s="34">
        <f t="shared" si="644"/>
        <v>82.88000000000001</v>
      </c>
      <c r="BH4157" s="32">
        <f t="shared" si="645"/>
        <v>1</v>
      </c>
      <c r="BI4157" s="32">
        <f t="shared" si="646"/>
        <v>0</v>
      </c>
      <c r="BJ4157" s="69">
        <f t="shared" si="647"/>
        <v>0</v>
      </c>
      <c r="BK4157" s="158" t="str">
        <f t="shared" si="648"/>
        <v/>
      </c>
    </row>
    <row r="4158" spans="1:63" ht="12" customHeight="1" x14ac:dyDescent="0.2">
      <c r="A4158" s="8"/>
      <c r="B4158" s="7"/>
      <c r="C4158" s="7"/>
      <c r="D4158" s="7"/>
      <c r="E4158" s="7"/>
      <c r="F4158" s="7"/>
      <c r="G4158" s="7"/>
      <c r="H4158" s="7"/>
      <c r="I4158" s="10"/>
      <c r="J4158" s="25"/>
      <c r="K4158" s="250"/>
      <c r="L4158" s="31"/>
      <c r="M4158" s="9"/>
      <c r="N4158" s="11" t="s">
        <v>25</v>
      </c>
      <c r="O4158" s="39"/>
      <c r="P4158" s="47"/>
      <c r="Q4158" s="13"/>
      <c r="R4158" s="248">
        <f t="shared" si="640"/>
        <v>0</v>
      </c>
      <c r="S4158" s="248">
        <f t="shared" si="641"/>
        <v>0</v>
      </c>
      <c r="T4158" s="248">
        <f t="shared" si="642"/>
        <v>0</v>
      </c>
      <c r="U4158" s="248">
        <f t="shared" si="643"/>
        <v>0</v>
      </c>
      <c r="V4158" s="13"/>
      <c r="W4158" s="7"/>
      <c r="AT4158" s="130"/>
      <c r="BF4158" s="33">
        <f t="shared" si="649"/>
        <v>41242</v>
      </c>
      <c r="BG4158" s="34">
        <f t="shared" si="644"/>
        <v>82.88000000000001</v>
      </c>
      <c r="BH4158" s="32">
        <f t="shared" si="645"/>
        <v>1</v>
      </c>
      <c r="BI4158" s="32">
        <f t="shared" si="646"/>
        <v>0</v>
      </c>
      <c r="BJ4158" s="69">
        <f t="shared" si="647"/>
        <v>0</v>
      </c>
      <c r="BK4158" s="158" t="str">
        <f t="shared" si="648"/>
        <v/>
      </c>
    </row>
    <row r="4159" spans="1:63" ht="12" customHeight="1" x14ac:dyDescent="0.2">
      <c r="A4159" s="8"/>
      <c r="B4159" s="7"/>
      <c r="C4159" s="7"/>
      <c r="D4159" s="7"/>
      <c r="E4159" s="7"/>
      <c r="F4159" s="7"/>
      <c r="G4159" s="7"/>
      <c r="H4159" s="7"/>
      <c r="I4159" s="10"/>
      <c r="J4159" s="25"/>
      <c r="K4159" s="250"/>
      <c r="L4159" s="31"/>
      <c r="M4159" s="9"/>
      <c r="N4159" s="11" t="s">
        <v>25</v>
      </c>
      <c r="O4159" s="39"/>
      <c r="P4159" s="47"/>
      <c r="Q4159" s="13"/>
      <c r="R4159" s="248">
        <f t="shared" si="640"/>
        <v>0</v>
      </c>
      <c r="S4159" s="248">
        <f t="shared" si="641"/>
        <v>0</v>
      </c>
      <c r="T4159" s="248">
        <f t="shared" si="642"/>
        <v>0</v>
      </c>
      <c r="U4159" s="248">
        <f t="shared" si="643"/>
        <v>0</v>
      </c>
      <c r="V4159" s="13"/>
      <c r="W4159" s="7"/>
      <c r="AT4159" s="130"/>
      <c r="BF4159" s="33">
        <f t="shared" si="649"/>
        <v>41242</v>
      </c>
      <c r="BG4159" s="34">
        <f t="shared" si="644"/>
        <v>82.88000000000001</v>
      </c>
      <c r="BH4159" s="32">
        <f t="shared" si="645"/>
        <v>1</v>
      </c>
      <c r="BI4159" s="32">
        <f t="shared" si="646"/>
        <v>0</v>
      </c>
      <c r="BJ4159" s="69">
        <f t="shared" si="647"/>
        <v>0</v>
      </c>
      <c r="BK4159" s="158" t="str">
        <f t="shared" si="648"/>
        <v/>
      </c>
    </row>
    <row r="4160" spans="1:63" ht="12" customHeight="1" x14ac:dyDescent="0.2">
      <c r="A4160" s="8"/>
      <c r="B4160" s="7"/>
      <c r="C4160" s="7"/>
      <c r="D4160" s="7"/>
      <c r="E4160" s="7"/>
      <c r="F4160" s="7"/>
      <c r="G4160" s="7"/>
      <c r="H4160" s="7"/>
      <c r="I4160" s="10"/>
      <c r="J4160" s="25"/>
      <c r="K4160" s="250"/>
      <c r="L4160" s="31"/>
      <c r="M4160" s="9"/>
      <c r="N4160" s="11" t="s">
        <v>25</v>
      </c>
      <c r="O4160" s="39"/>
      <c r="P4160" s="47"/>
      <c r="Q4160" s="13"/>
      <c r="R4160" s="248">
        <f t="shared" si="640"/>
        <v>0</v>
      </c>
      <c r="S4160" s="248">
        <f t="shared" si="641"/>
        <v>0</v>
      </c>
      <c r="T4160" s="248">
        <f t="shared" si="642"/>
        <v>0</v>
      </c>
      <c r="U4160" s="248">
        <f t="shared" si="643"/>
        <v>0</v>
      </c>
      <c r="V4160" s="13"/>
      <c r="W4160" s="7"/>
      <c r="AT4160" s="130"/>
      <c r="BF4160" s="33">
        <f t="shared" si="649"/>
        <v>41242</v>
      </c>
      <c r="BG4160" s="34">
        <f t="shared" si="644"/>
        <v>82.88000000000001</v>
      </c>
      <c r="BH4160" s="32">
        <f t="shared" si="645"/>
        <v>1</v>
      </c>
      <c r="BI4160" s="32">
        <f t="shared" si="646"/>
        <v>0</v>
      </c>
      <c r="BJ4160" s="69">
        <f t="shared" si="647"/>
        <v>0</v>
      </c>
      <c r="BK4160" s="158" t="str">
        <f t="shared" si="648"/>
        <v/>
      </c>
    </row>
    <row r="4161" spans="1:63" ht="12" customHeight="1" x14ac:dyDescent="0.2">
      <c r="A4161" s="8"/>
      <c r="B4161" s="7"/>
      <c r="C4161" s="7"/>
      <c r="D4161" s="7"/>
      <c r="E4161" s="7"/>
      <c r="F4161" s="7"/>
      <c r="G4161" s="7"/>
      <c r="H4161" s="7"/>
      <c r="I4161" s="10"/>
      <c r="J4161" s="25"/>
      <c r="K4161" s="250"/>
      <c r="L4161" s="31"/>
      <c r="M4161" s="9"/>
      <c r="N4161" s="11" t="s">
        <v>25</v>
      </c>
      <c r="O4161" s="39"/>
      <c r="P4161" s="47"/>
      <c r="Q4161" s="13"/>
      <c r="R4161" s="248">
        <f t="shared" si="640"/>
        <v>0</v>
      </c>
      <c r="S4161" s="248">
        <f t="shared" si="641"/>
        <v>0</v>
      </c>
      <c r="T4161" s="248">
        <f t="shared" si="642"/>
        <v>0</v>
      </c>
      <c r="U4161" s="248">
        <f t="shared" si="643"/>
        <v>0</v>
      </c>
      <c r="V4161" s="13"/>
      <c r="W4161" s="7"/>
      <c r="AT4161" s="130"/>
      <c r="BF4161" s="33">
        <f t="shared" si="649"/>
        <v>41242</v>
      </c>
      <c r="BG4161" s="34">
        <f t="shared" si="644"/>
        <v>82.88000000000001</v>
      </c>
      <c r="BH4161" s="32">
        <f t="shared" si="645"/>
        <v>1</v>
      </c>
      <c r="BI4161" s="32">
        <f t="shared" si="646"/>
        <v>0</v>
      </c>
      <c r="BJ4161" s="69">
        <f t="shared" si="647"/>
        <v>0</v>
      </c>
      <c r="BK4161" s="158" t="str">
        <f t="shared" si="648"/>
        <v/>
      </c>
    </row>
    <row r="4162" spans="1:63" ht="12" customHeight="1" x14ac:dyDescent="0.2">
      <c r="A4162" s="8"/>
      <c r="B4162" s="7"/>
      <c r="C4162" s="7"/>
      <c r="D4162" s="7"/>
      <c r="E4162" s="7"/>
      <c r="F4162" s="7"/>
      <c r="G4162" s="7"/>
      <c r="H4162" s="7"/>
      <c r="I4162" s="10"/>
      <c r="J4162" s="25"/>
      <c r="K4162" s="250"/>
      <c r="L4162" s="31"/>
      <c r="M4162" s="9"/>
      <c r="N4162" s="11" t="s">
        <v>25</v>
      </c>
      <c r="O4162" s="39"/>
      <c r="P4162" s="47"/>
      <c r="Q4162" s="13"/>
      <c r="R4162" s="248">
        <f t="shared" si="640"/>
        <v>0</v>
      </c>
      <c r="S4162" s="248">
        <f t="shared" si="641"/>
        <v>0</v>
      </c>
      <c r="T4162" s="248">
        <f t="shared" si="642"/>
        <v>0</v>
      </c>
      <c r="U4162" s="248">
        <f t="shared" si="643"/>
        <v>0</v>
      </c>
      <c r="V4162" s="13"/>
      <c r="W4162" s="7"/>
      <c r="AT4162" s="130"/>
      <c r="BF4162" s="33">
        <f t="shared" si="649"/>
        <v>41242</v>
      </c>
      <c r="BG4162" s="34">
        <f t="shared" si="644"/>
        <v>82.88000000000001</v>
      </c>
      <c r="BH4162" s="32">
        <f t="shared" si="645"/>
        <v>1</v>
      </c>
      <c r="BI4162" s="32">
        <f t="shared" si="646"/>
        <v>0</v>
      </c>
      <c r="BJ4162" s="69">
        <f t="shared" si="647"/>
        <v>0</v>
      </c>
      <c r="BK4162" s="158" t="str">
        <f t="shared" si="648"/>
        <v/>
      </c>
    </row>
    <row r="4163" spans="1:63" ht="12" customHeight="1" x14ac:dyDescent="0.2">
      <c r="A4163" s="8"/>
      <c r="B4163" s="7"/>
      <c r="C4163" s="7"/>
      <c r="D4163" s="7"/>
      <c r="E4163" s="7"/>
      <c r="F4163" s="7"/>
      <c r="G4163" s="7"/>
      <c r="H4163" s="7"/>
      <c r="I4163" s="10"/>
      <c r="J4163" s="25"/>
      <c r="K4163" s="250"/>
      <c r="L4163" s="31"/>
      <c r="M4163" s="9"/>
      <c r="N4163" s="11" t="s">
        <v>25</v>
      </c>
      <c r="O4163" s="39"/>
      <c r="P4163" s="47"/>
      <c r="Q4163" s="13"/>
      <c r="R4163" s="248">
        <f t="shared" si="640"/>
        <v>0</v>
      </c>
      <c r="S4163" s="248">
        <f t="shared" si="641"/>
        <v>0</v>
      </c>
      <c r="T4163" s="248">
        <f t="shared" si="642"/>
        <v>0</v>
      </c>
      <c r="U4163" s="248">
        <f t="shared" si="643"/>
        <v>0</v>
      </c>
      <c r="V4163" s="13"/>
      <c r="W4163" s="7"/>
      <c r="AT4163" s="130"/>
      <c r="BF4163" s="33">
        <f t="shared" si="649"/>
        <v>41242</v>
      </c>
      <c r="BG4163" s="34">
        <f t="shared" si="644"/>
        <v>82.88000000000001</v>
      </c>
      <c r="BH4163" s="32">
        <f t="shared" si="645"/>
        <v>1</v>
      </c>
      <c r="BI4163" s="32">
        <f t="shared" si="646"/>
        <v>0</v>
      </c>
      <c r="BJ4163" s="69">
        <f t="shared" si="647"/>
        <v>0</v>
      </c>
      <c r="BK4163" s="158" t="str">
        <f t="shared" si="648"/>
        <v/>
      </c>
    </row>
    <row r="4164" spans="1:63" ht="12" customHeight="1" x14ac:dyDescent="0.2">
      <c r="A4164" s="8"/>
      <c r="B4164" s="7"/>
      <c r="C4164" s="7"/>
      <c r="D4164" s="7"/>
      <c r="E4164" s="7"/>
      <c r="F4164" s="7"/>
      <c r="G4164" s="7"/>
      <c r="H4164" s="7"/>
      <c r="I4164" s="10"/>
      <c r="J4164" s="25"/>
      <c r="K4164" s="250"/>
      <c r="L4164" s="31"/>
      <c r="M4164" s="9"/>
      <c r="N4164" s="11" t="s">
        <v>25</v>
      </c>
      <c r="O4164" s="39"/>
      <c r="P4164" s="47"/>
      <c r="Q4164" s="13"/>
      <c r="R4164" s="248">
        <f t="shared" si="640"/>
        <v>0</v>
      </c>
      <c r="S4164" s="248">
        <f t="shared" si="641"/>
        <v>0</v>
      </c>
      <c r="T4164" s="248">
        <f t="shared" si="642"/>
        <v>0</v>
      </c>
      <c r="U4164" s="248">
        <f t="shared" si="643"/>
        <v>0</v>
      </c>
      <c r="V4164" s="13"/>
      <c r="W4164" s="7"/>
      <c r="AT4164" s="130"/>
      <c r="BF4164" s="33">
        <f t="shared" si="649"/>
        <v>41242</v>
      </c>
      <c r="BG4164" s="34">
        <f t="shared" si="644"/>
        <v>82.88000000000001</v>
      </c>
      <c r="BH4164" s="32">
        <f t="shared" si="645"/>
        <v>1</v>
      </c>
      <c r="BI4164" s="32">
        <f t="shared" si="646"/>
        <v>0</v>
      </c>
      <c r="BJ4164" s="69">
        <f t="shared" si="647"/>
        <v>0</v>
      </c>
      <c r="BK4164" s="158" t="str">
        <f t="shared" si="648"/>
        <v/>
      </c>
    </row>
    <row r="4165" spans="1:63" ht="12" customHeight="1" x14ac:dyDescent="0.2">
      <c r="A4165" s="8"/>
      <c r="B4165" s="7"/>
      <c r="C4165" s="7"/>
      <c r="D4165" s="7"/>
      <c r="E4165" s="7"/>
      <c r="F4165" s="7"/>
      <c r="G4165" s="7"/>
      <c r="H4165" s="7"/>
      <c r="I4165" s="10"/>
      <c r="J4165" s="25"/>
      <c r="K4165" s="250"/>
      <c r="L4165" s="31"/>
      <c r="M4165" s="9"/>
      <c r="N4165" s="11" t="s">
        <v>25</v>
      </c>
      <c r="O4165" s="39"/>
      <c r="P4165" s="47"/>
      <c r="Q4165" s="13"/>
      <c r="R4165" s="248">
        <f t="shared" si="640"/>
        <v>0</v>
      </c>
      <c r="S4165" s="248">
        <f t="shared" si="641"/>
        <v>0</v>
      </c>
      <c r="T4165" s="248">
        <f t="shared" si="642"/>
        <v>0</v>
      </c>
      <c r="U4165" s="248">
        <f t="shared" si="643"/>
        <v>0</v>
      </c>
      <c r="V4165" s="13"/>
      <c r="W4165" s="7"/>
      <c r="AT4165" s="130"/>
      <c r="BF4165" s="33">
        <f t="shared" si="649"/>
        <v>41242</v>
      </c>
      <c r="BG4165" s="34">
        <f t="shared" si="644"/>
        <v>82.88000000000001</v>
      </c>
      <c r="BH4165" s="32">
        <f t="shared" si="645"/>
        <v>1</v>
      </c>
      <c r="BI4165" s="32">
        <f t="shared" si="646"/>
        <v>0</v>
      </c>
      <c r="BJ4165" s="69">
        <f t="shared" si="647"/>
        <v>0</v>
      </c>
      <c r="BK4165" s="158" t="str">
        <f t="shared" si="648"/>
        <v/>
      </c>
    </row>
    <row r="4166" spans="1:63" ht="12" customHeight="1" x14ac:dyDescent="0.2">
      <c r="A4166" s="8"/>
      <c r="B4166" s="7"/>
      <c r="C4166" s="7"/>
      <c r="D4166" s="7"/>
      <c r="E4166" s="7"/>
      <c r="F4166" s="7"/>
      <c r="G4166" s="7"/>
      <c r="H4166" s="7"/>
      <c r="I4166" s="10"/>
      <c r="J4166" s="25"/>
      <c r="K4166" s="250"/>
      <c r="L4166" s="31"/>
      <c r="M4166" s="9"/>
      <c r="N4166" s="11" t="s">
        <v>25</v>
      </c>
      <c r="O4166" s="39"/>
      <c r="P4166" s="47"/>
      <c r="Q4166" s="13"/>
      <c r="R4166" s="248">
        <f t="shared" si="640"/>
        <v>0</v>
      </c>
      <c r="S4166" s="248">
        <f t="shared" si="641"/>
        <v>0</v>
      </c>
      <c r="T4166" s="248">
        <f t="shared" si="642"/>
        <v>0</v>
      </c>
      <c r="U4166" s="248">
        <f t="shared" si="643"/>
        <v>0</v>
      </c>
      <c r="V4166" s="13"/>
      <c r="W4166" s="7"/>
      <c r="AT4166" s="130"/>
      <c r="BF4166" s="33">
        <f t="shared" si="649"/>
        <v>41242</v>
      </c>
      <c r="BG4166" s="34">
        <f t="shared" si="644"/>
        <v>82.88000000000001</v>
      </c>
      <c r="BH4166" s="32">
        <f t="shared" si="645"/>
        <v>1</v>
      </c>
      <c r="BI4166" s="32">
        <f t="shared" si="646"/>
        <v>0</v>
      </c>
      <c r="BJ4166" s="69">
        <f t="shared" si="647"/>
        <v>0</v>
      </c>
      <c r="BK4166" s="158" t="str">
        <f t="shared" si="648"/>
        <v/>
      </c>
    </row>
    <row r="4167" spans="1:63" ht="12" customHeight="1" x14ac:dyDescent="0.2">
      <c r="A4167" s="8"/>
      <c r="B4167" s="7"/>
      <c r="C4167" s="7"/>
      <c r="D4167" s="7"/>
      <c r="E4167" s="7"/>
      <c r="F4167" s="7"/>
      <c r="G4167" s="7"/>
      <c r="H4167" s="7"/>
      <c r="I4167" s="10"/>
      <c r="J4167" s="25"/>
      <c r="K4167" s="250"/>
      <c r="L4167" s="31"/>
      <c r="M4167" s="9"/>
      <c r="N4167" s="11" t="s">
        <v>25</v>
      </c>
      <c r="O4167" s="39"/>
      <c r="P4167" s="47"/>
      <c r="Q4167" s="13"/>
      <c r="R4167" s="248">
        <f t="shared" si="640"/>
        <v>0</v>
      </c>
      <c r="S4167" s="248">
        <f t="shared" si="641"/>
        <v>0</v>
      </c>
      <c r="T4167" s="248">
        <f t="shared" si="642"/>
        <v>0</v>
      </c>
      <c r="U4167" s="248">
        <f t="shared" si="643"/>
        <v>0</v>
      </c>
      <c r="V4167" s="13"/>
      <c r="W4167" s="7"/>
      <c r="AT4167" s="130"/>
      <c r="BF4167" s="33">
        <f t="shared" si="649"/>
        <v>41242</v>
      </c>
      <c r="BG4167" s="34">
        <f t="shared" si="644"/>
        <v>82.88000000000001</v>
      </c>
      <c r="BH4167" s="32">
        <f t="shared" si="645"/>
        <v>1</v>
      </c>
      <c r="BI4167" s="32">
        <f t="shared" si="646"/>
        <v>0</v>
      </c>
      <c r="BJ4167" s="69">
        <f t="shared" si="647"/>
        <v>0</v>
      </c>
      <c r="BK4167" s="158" t="str">
        <f t="shared" si="648"/>
        <v/>
      </c>
    </row>
    <row r="4168" spans="1:63" ht="12" customHeight="1" x14ac:dyDescent="0.2">
      <c r="A4168" s="8"/>
      <c r="B4168" s="7"/>
      <c r="C4168" s="7"/>
      <c r="D4168" s="7"/>
      <c r="E4168" s="7"/>
      <c r="F4168" s="7"/>
      <c r="G4168" s="7"/>
      <c r="H4168" s="7"/>
      <c r="I4168" s="10"/>
      <c r="J4168" s="25"/>
      <c r="K4168" s="250"/>
      <c r="L4168" s="31"/>
      <c r="M4168" s="9"/>
      <c r="N4168" s="11" t="s">
        <v>25</v>
      </c>
      <c r="O4168" s="39"/>
      <c r="P4168" s="47"/>
      <c r="Q4168" s="13"/>
      <c r="R4168" s="248">
        <f t="shared" si="640"/>
        <v>0</v>
      </c>
      <c r="S4168" s="248">
        <f t="shared" si="641"/>
        <v>0</v>
      </c>
      <c r="T4168" s="248">
        <f t="shared" si="642"/>
        <v>0</v>
      </c>
      <c r="U4168" s="248">
        <f t="shared" si="643"/>
        <v>0</v>
      </c>
      <c r="V4168" s="13"/>
      <c r="W4168" s="7"/>
      <c r="AT4168" s="130"/>
      <c r="BF4168" s="33">
        <f t="shared" si="649"/>
        <v>41242</v>
      </c>
      <c r="BG4168" s="34">
        <f t="shared" si="644"/>
        <v>82.88000000000001</v>
      </c>
      <c r="BH4168" s="32">
        <f t="shared" si="645"/>
        <v>1</v>
      </c>
      <c r="BI4168" s="32">
        <f t="shared" si="646"/>
        <v>0</v>
      </c>
      <c r="BJ4168" s="69">
        <f t="shared" si="647"/>
        <v>0</v>
      </c>
      <c r="BK4168" s="158" t="str">
        <f t="shared" si="648"/>
        <v/>
      </c>
    </row>
    <row r="4169" spans="1:63" ht="12" customHeight="1" x14ac:dyDescent="0.2">
      <c r="A4169" s="8"/>
      <c r="B4169" s="7"/>
      <c r="C4169" s="7"/>
      <c r="D4169" s="7"/>
      <c r="E4169" s="7"/>
      <c r="F4169" s="7"/>
      <c r="G4169" s="7"/>
      <c r="H4169" s="7"/>
      <c r="I4169" s="10"/>
      <c r="J4169" s="25"/>
      <c r="K4169" s="250"/>
      <c r="L4169" s="31"/>
      <c r="M4169" s="9"/>
      <c r="N4169" s="11" t="s">
        <v>25</v>
      </c>
      <c r="O4169" s="39"/>
      <c r="P4169" s="47"/>
      <c r="Q4169" s="13"/>
      <c r="R4169" s="248">
        <f t="shared" si="640"/>
        <v>0</v>
      </c>
      <c r="S4169" s="248">
        <f t="shared" si="641"/>
        <v>0</v>
      </c>
      <c r="T4169" s="248">
        <f t="shared" si="642"/>
        <v>0</v>
      </c>
      <c r="U4169" s="248">
        <f t="shared" si="643"/>
        <v>0</v>
      </c>
      <c r="V4169" s="13"/>
      <c r="W4169" s="7"/>
      <c r="AT4169" s="130"/>
      <c r="BF4169" s="33">
        <f t="shared" si="649"/>
        <v>41242</v>
      </c>
      <c r="BG4169" s="34">
        <f t="shared" si="644"/>
        <v>82.88000000000001</v>
      </c>
      <c r="BH4169" s="32">
        <f t="shared" si="645"/>
        <v>1</v>
      </c>
      <c r="BI4169" s="32">
        <f t="shared" si="646"/>
        <v>0</v>
      </c>
      <c r="BJ4169" s="69">
        <f t="shared" si="647"/>
        <v>0</v>
      </c>
      <c r="BK4169" s="158" t="str">
        <f t="shared" si="648"/>
        <v/>
      </c>
    </row>
    <row r="4170" spans="1:63" ht="12" customHeight="1" x14ac:dyDescent="0.2">
      <c r="A4170" s="8"/>
      <c r="B4170" s="7"/>
      <c r="C4170" s="7"/>
      <c r="D4170" s="7"/>
      <c r="E4170" s="7"/>
      <c r="F4170" s="7"/>
      <c r="G4170" s="7"/>
      <c r="H4170" s="7"/>
      <c r="I4170" s="10"/>
      <c r="J4170" s="25"/>
      <c r="K4170" s="250"/>
      <c r="L4170" s="31"/>
      <c r="M4170" s="9"/>
      <c r="N4170" s="11" t="s">
        <v>25</v>
      </c>
      <c r="O4170" s="39"/>
      <c r="P4170" s="47"/>
      <c r="Q4170" s="13"/>
      <c r="R4170" s="248">
        <f t="shared" si="640"/>
        <v>0</v>
      </c>
      <c r="S4170" s="248">
        <f t="shared" si="641"/>
        <v>0</v>
      </c>
      <c r="T4170" s="248">
        <f t="shared" si="642"/>
        <v>0</v>
      </c>
      <c r="U4170" s="248">
        <f t="shared" si="643"/>
        <v>0</v>
      </c>
      <c r="V4170" s="13"/>
      <c r="W4170" s="7"/>
      <c r="AT4170" s="130"/>
      <c r="BF4170" s="33">
        <f t="shared" si="649"/>
        <v>41242</v>
      </c>
      <c r="BG4170" s="34">
        <f t="shared" si="644"/>
        <v>82.88000000000001</v>
      </c>
      <c r="BH4170" s="32">
        <f t="shared" si="645"/>
        <v>1</v>
      </c>
      <c r="BI4170" s="32">
        <f t="shared" si="646"/>
        <v>0</v>
      </c>
      <c r="BJ4170" s="69">
        <f t="shared" si="647"/>
        <v>0</v>
      </c>
      <c r="BK4170" s="158" t="str">
        <f t="shared" si="648"/>
        <v/>
      </c>
    </row>
    <row r="4171" spans="1:63" ht="12" customHeight="1" x14ac:dyDescent="0.2">
      <c r="A4171" s="8"/>
      <c r="B4171" s="7"/>
      <c r="C4171" s="7"/>
      <c r="D4171" s="7"/>
      <c r="E4171" s="7"/>
      <c r="F4171" s="7"/>
      <c r="G4171" s="7"/>
      <c r="H4171" s="7"/>
      <c r="I4171" s="10"/>
      <c r="J4171" s="25"/>
      <c r="K4171" s="250"/>
      <c r="L4171" s="31"/>
      <c r="M4171" s="9"/>
      <c r="N4171" s="11" t="s">
        <v>25</v>
      </c>
      <c r="O4171" s="39"/>
      <c r="P4171" s="47"/>
      <c r="Q4171" s="13"/>
      <c r="R4171" s="248">
        <f t="shared" ref="R4171:R4234" si="650">IF(N4171&lt;&gt;"M",ROUND(IF(M4171&lt;&gt;"Y",IF(P4171&lt;&gt;"Y",K4171,K4171*(BH4171-1)),0),ROUNDING),"")</f>
        <v>0</v>
      </c>
      <c r="S4171" s="248">
        <f t="shared" ref="S4171:S4234" si="651">IF(N4171&lt;&gt;"M",ROUND(IF(O4171&gt;0,IF(M4171="Y",BI4171*(1-O4171),IF(BI4171&gt;R4171,R4171 + (BI4171 - R4171)*(1-O4171),BI4171)),BI4171),ROUNDING),"")</f>
        <v>0</v>
      </c>
      <c r="T4171" s="248">
        <f t="shared" ref="T4171:T4234" si="652">IF(N4171&lt;&gt;"M",ROUND(IF(O4171&gt;0,IF(M4171="Y",BJ4171*(1-O4171),IF(BJ4171&gt;R4171,R4171 + (BJ4171 - R4171)*(1-O4171),BJ4171)),BJ4171),ROUNDING),"")</f>
        <v>0</v>
      </c>
      <c r="U4171" s="248">
        <f t="shared" ref="U4171:U4234" si="653">IF(N4171&lt;&gt;"M",ROUND(IF(OR(N4171="P",N4171=""),0,IF(OR(M4171="N",M4171=""),T4171-R4171,T4171)),ROUNDING),"")</f>
        <v>0</v>
      </c>
      <c r="V4171" s="13"/>
      <c r="W4171" s="7"/>
      <c r="AT4171" s="130"/>
      <c r="BF4171" s="33">
        <f t="shared" si="649"/>
        <v>41242</v>
      </c>
      <c r="BG4171" s="34">
        <f t="shared" ref="BG4171:BG4234" si="654">IF(N4171&lt;&gt;"M",BG4170+U4171,BG4170)</f>
        <v>82.88000000000001</v>
      </c>
      <c r="BH4171" s="32">
        <f t="shared" ref="BH4171:BH4234" si="655">IF(L4171&lt;&gt;"",IF(ODDS_TYPE=1,L4171,IF(ODDS_TYPE=2,IF(L4171&gt;0,1+L4171/100,IF(L4171&lt;0,1-100/L4171,1)),IF(ODDS_TYPE=3,1+L4171,IF(ODDS_TYPE=4,1+L4171,IF(ODDS_TYPE=5,IF(L4171&gt;0,1+L4171,1-1/L4171),IF(ODDS_TYPE=6,IF(L4171&gt;=0,L4171+1,1-1/L4171),1)))))),1)</f>
        <v>1</v>
      </c>
      <c r="BI4171" s="32">
        <f t="shared" ref="BI4171:BI4234" si="656">IF(P4171&lt;&gt;"Y",IF(M4171&lt;&gt;"Y",K4171*BH4171,K4171*BH4171 - K4171),IF(M4171&lt;&gt;"Y",K4171*BH4171,K4171))</f>
        <v>0</v>
      </c>
      <c r="BJ4171" s="69">
        <f t="shared" ref="BJ4171:BJ4234" si="657">IF(P4171&lt;&gt;"Y",
IF(M4171&lt;&gt;"Y",
IF(N4171="Y",K4171*BH4171,IF(N4171="P",0,IF(OR(N4171="R",N4171="PU"),K4171,IF(N4171="H",K4171*BH4171*0.5,IF(N4171="HW",K4171*0.5*(1 + BH4171),IF(N4171="HL",K4171*0.5,0)))))),
IF(N4171="Y",K4171*BH4171 - K4171,IF(N4171="P",0,IF(OR(N4171="R",N4171="PU"),0,IF(N4171="H",IF(BH4171&gt;2,0.5*K4171*BH4171 - K4171,0),IF(N4171="HW",K4171*0.5*(1 + BH4171) - K4171,IF(N4171="HL",0,0))))))),
IF(M4171&lt;&gt;"Y",
IF(N4171="Y",K4171*BH4171,IF(N4171="P",0,IF(OR(N4171="R",N4171="PU"),K4171*(BH4171-1),IF(N4171="H",K4171*BH4171*0.5,IF(N4171="HW",K4171*(BH4171-1)*0.5,IF(N4171="HL",K4171*BH4171 - K4171*0.5,0)))))),
IF(N4171="Y",K4171,IF(N4171="P",0,IF(OR(N4171="R",N4171="PU"),0,IF(N4171="H",IF(BH4171&lt;2,K4171*BH4171*0.5 - K4171*(BH4171-1),0),IF(N4171="HW",0,IF(N4171="HL",K4171*0.5,0)))))))
)</f>
        <v>0</v>
      </c>
      <c r="BK4171" s="158" t="str">
        <f t="shared" ref="BK4171:BK4234" si="658">IF(FILT_M=1,IF(LEN(C4171)&gt;0,C4171,""),IF(FILT_M=2,IF(LEN(E4171)&gt;0,E4171,""),IF(FILT_M=3,IF(LEN(F4171)&gt;0,F4171,""),IF(FILT_M=4,IF(LEN(G4171)&gt;0,G4171,""),""))))</f>
        <v/>
      </c>
    </row>
    <row r="4172" spans="1:63" ht="12" customHeight="1" x14ac:dyDescent="0.2">
      <c r="A4172" s="8"/>
      <c r="B4172" s="7"/>
      <c r="C4172" s="7"/>
      <c r="D4172" s="7"/>
      <c r="E4172" s="7"/>
      <c r="F4172" s="7"/>
      <c r="G4172" s="7"/>
      <c r="H4172" s="7"/>
      <c r="I4172" s="10"/>
      <c r="J4172" s="25"/>
      <c r="K4172" s="250"/>
      <c r="L4172" s="31"/>
      <c r="M4172" s="9"/>
      <c r="N4172" s="11" t="s">
        <v>25</v>
      </c>
      <c r="O4172" s="39"/>
      <c r="P4172" s="47"/>
      <c r="Q4172" s="13"/>
      <c r="R4172" s="248">
        <f t="shared" si="650"/>
        <v>0</v>
      </c>
      <c r="S4172" s="248">
        <f t="shared" si="651"/>
        <v>0</v>
      </c>
      <c r="T4172" s="248">
        <f t="shared" si="652"/>
        <v>0</v>
      </c>
      <c r="U4172" s="248">
        <f t="shared" si="653"/>
        <v>0</v>
      </c>
      <c r="V4172" s="13"/>
      <c r="W4172" s="7"/>
      <c r="AT4172" s="130"/>
      <c r="BF4172" s="33">
        <f t="shared" ref="BF4172:BF4235" si="659">IF(A4172&gt;2,A4172,BF4171)</f>
        <v>41242</v>
      </c>
      <c r="BG4172" s="34">
        <f t="shared" si="654"/>
        <v>82.88000000000001</v>
      </c>
      <c r="BH4172" s="32">
        <f t="shared" si="655"/>
        <v>1</v>
      </c>
      <c r="BI4172" s="32">
        <f t="shared" si="656"/>
        <v>0</v>
      </c>
      <c r="BJ4172" s="69">
        <f t="shared" si="657"/>
        <v>0</v>
      </c>
      <c r="BK4172" s="158" t="str">
        <f t="shared" si="658"/>
        <v/>
      </c>
    </row>
    <row r="4173" spans="1:63" ht="12" customHeight="1" x14ac:dyDescent="0.2">
      <c r="A4173" s="8"/>
      <c r="B4173" s="7"/>
      <c r="C4173" s="7"/>
      <c r="D4173" s="7"/>
      <c r="E4173" s="7"/>
      <c r="F4173" s="7"/>
      <c r="G4173" s="7"/>
      <c r="H4173" s="7"/>
      <c r="I4173" s="10"/>
      <c r="J4173" s="25"/>
      <c r="K4173" s="250"/>
      <c r="L4173" s="31"/>
      <c r="M4173" s="9"/>
      <c r="N4173" s="11" t="s">
        <v>25</v>
      </c>
      <c r="O4173" s="39"/>
      <c r="P4173" s="47"/>
      <c r="Q4173" s="13"/>
      <c r="R4173" s="248">
        <f t="shared" si="650"/>
        <v>0</v>
      </c>
      <c r="S4173" s="248">
        <f t="shared" si="651"/>
        <v>0</v>
      </c>
      <c r="T4173" s="248">
        <f t="shared" si="652"/>
        <v>0</v>
      </c>
      <c r="U4173" s="248">
        <f t="shared" si="653"/>
        <v>0</v>
      </c>
      <c r="V4173" s="13"/>
      <c r="W4173" s="7"/>
      <c r="AT4173" s="130"/>
      <c r="BF4173" s="33">
        <f t="shared" si="659"/>
        <v>41242</v>
      </c>
      <c r="BG4173" s="34">
        <f t="shared" si="654"/>
        <v>82.88000000000001</v>
      </c>
      <c r="BH4173" s="32">
        <f t="shared" si="655"/>
        <v>1</v>
      </c>
      <c r="BI4173" s="32">
        <f t="shared" si="656"/>
        <v>0</v>
      </c>
      <c r="BJ4173" s="69">
        <f t="shared" si="657"/>
        <v>0</v>
      </c>
      <c r="BK4173" s="158" t="str">
        <f t="shared" si="658"/>
        <v/>
      </c>
    </row>
    <row r="4174" spans="1:63" ht="12" customHeight="1" x14ac:dyDescent="0.2">
      <c r="A4174" s="8"/>
      <c r="B4174" s="7"/>
      <c r="C4174" s="7"/>
      <c r="D4174" s="7"/>
      <c r="E4174" s="7"/>
      <c r="F4174" s="7"/>
      <c r="G4174" s="7"/>
      <c r="H4174" s="7"/>
      <c r="I4174" s="10"/>
      <c r="J4174" s="25"/>
      <c r="K4174" s="250"/>
      <c r="L4174" s="31"/>
      <c r="M4174" s="9"/>
      <c r="N4174" s="11" t="s">
        <v>25</v>
      </c>
      <c r="O4174" s="39"/>
      <c r="P4174" s="47"/>
      <c r="Q4174" s="13"/>
      <c r="R4174" s="248">
        <f t="shared" si="650"/>
        <v>0</v>
      </c>
      <c r="S4174" s="248">
        <f t="shared" si="651"/>
        <v>0</v>
      </c>
      <c r="T4174" s="248">
        <f t="shared" si="652"/>
        <v>0</v>
      </c>
      <c r="U4174" s="248">
        <f t="shared" si="653"/>
        <v>0</v>
      </c>
      <c r="V4174" s="13"/>
      <c r="W4174" s="7"/>
      <c r="AT4174" s="130"/>
      <c r="BF4174" s="33">
        <f t="shared" si="659"/>
        <v>41242</v>
      </c>
      <c r="BG4174" s="34">
        <f t="shared" si="654"/>
        <v>82.88000000000001</v>
      </c>
      <c r="BH4174" s="32">
        <f t="shared" si="655"/>
        <v>1</v>
      </c>
      <c r="BI4174" s="32">
        <f t="shared" si="656"/>
        <v>0</v>
      </c>
      <c r="BJ4174" s="69">
        <f t="shared" si="657"/>
        <v>0</v>
      </c>
      <c r="BK4174" s="158" t="str">
        <f t="shared" si="658"/>
        <v/>
      </c>
    </row>
    <row r="4175" spans="1:63" ht="12" customHeight="1" x14ac:dyDescent="0.2">
      <c r="A4175" s="8"/>
      <c r="B4175" s="7"/>
      <c r="C4175" s="7"/>
      <c r="D4175" s="7"/>
      <c r="E4175" s="7"/>
      <c r="F4175" s="7"/>
      <c r="G4175" s="7"/>
      <c r="H4175" s="7"/>
      <c r="I4175" s="10"/>
      <c r="J4175" s="25"/>
      <c r="K4175" s="250"/>
      <c r="L4175" s="31"/>
      <c r="M4175" s="9"/>
      <c r="N4175" s="11" t="s">
        <v>25</v>
      </c>
      <c r="O4175" s="39"/>
      <c r="P4175" s="47"/>
      <c r="Q4175" s="13"/>
      <c r="R4175" s="248">
        <f t="shared" si="650"/>
        <v>0</v>
      </c>
      <c r="S4175" s="248">
        <f t="shared" si="651"/>
        <v>0</v>
      </c>
      <c r="T4175" s="248">
        <f t="shared" si="652"/>
        <v>0</v>
      </c>
      <c r="U4175" s="248">
        <f t="shared" si="653"/>
        <v>0</v>
      </c>
      <c r="V4175" s="13"/>
      <c r="W4175" s="7"/>
      <c r="AT4175" s="130"/>
      <c r="BF4175" s="33">
        <f t="shared" si="659"/>
        <v>41242</v>
      </c>
      <c r="BG4175" s="34">
        <f t="shared" si="654"/>
        <v>82.88000000000001</v>
      </c>
      <c r="BH4175" s="32">
        <f t="shared" si="655"/>
        <v>1</v>
      </c>
      <c r="BI4175" s="32">
        <f t="shared" si="656"/>
        <v>0</v>
      </c>
      <c r="BJ4175" s="69">
        <f t="shared" si="657"/>
        <v>0</v>
      </c>
      <c r="BK4175" s="158" t="str">
        <f t="shared" si="658"/>
        <v/>
      </c>
    </row>
    <row r="4176" spans="1:63" ht="12" customHeight="1" x14ac:dyDescent="0.2">
      <c r="A4176" s="8"/>
      <c r="B4176" s="7"/>
      <c r="C4176" s="7"/>
      <c r="D4176" s="7"/>
      <c r="E4176" s="7"/>
      <c r="F4176" s="7"/>
      <c r="G4176" s="7"/>
      <c r="H4176" s="7"/>
      <c r="I4176" s="10"/>
      <c r="J4176" s="25"/>
      <c r="K4176" s="250"/>
      <c r="L4176" s="31"/>
      <c r="M4176" s="9"/>
      <c r="N4176" s="11" t="s">
        <v>25</v>
      </c>
      <c r="O4176" s="39"/>
      <c r="P4176" s="47"/>
      <c r="Q4176" s="13"/>
      <c r="R4176" s="248">
        <f t="shared" si="650"/>
        <v>0</v>
      </c>
      <c r="S4176" s="248">
        <f t="shared" si="651"/>
        <v>0</v>
      </c>
      <c r="T4176" s="248">
        <f t="shared" si="652"/>
        <v>0</v>
      </c>
      <c r="U4176" s="248">
        <f t="shared" si="653"/>
        <v>0</v>
      </c>
      <c r="V4176" s="13"/>
      <c r="W4176" s="7"/>
      <c r="AT4176" s="130"/>
      <c r="BF4176" s="33">
        <f t="shared" si="659"/>
        <v>41242</v>
      </c>
      <c r="BG4176" s="34">
        <f t="shared" si="654"/>
        <v>82.88000000000001</v>
      </c>
      <c r="BH4176" s="32">
        <f t="shared" si="655"/>
        <v>1</v>
      </c>
      <c r="BI4176" s="32">
        <f t="shared" si="656"/>
        <v>0</v>
      </c>
      <c r="BJ4176" s="69">
        <f t="shared" si="657"/>
        <v>0</v>
      </c>
      <c r="BK4176" s="158" t="str">
        <f t="shared" si="658"/>
        <v/>
      </c>
    </row>
    <row r="4177" spans="1:63" ht="12" customHeight="1" x14ac:dyDescent="0.2">
      <c r="A4177" s="8"/>
      <c r="B4177" s="7"/>
      <c r="C4177" s="7"/>
      <c r="D4177" s="7"/>
      <c r="E4177" s="7"/>
      <c r="F4177" s="7"/>
      <c r="G4177" s="7"/>
      <c r="H4177" s="7"/>
      <c r="I4177" s="10"/>
      <c r="J4177" s="25"/>
      <c r="K4177" s="250"/>
      <c r="L4177" s="31"/>
      <c r="M4177" s="9"/>
      <c r="N4177" s="11" t="s">
        <v>25</v>
      </c>
      <c r="O4177" s="39"/>
      <c r="P4177" s="47"/>
      <c r="Q4177" s="13"/>
      <c r="R4177" s="248">
        <f t="shared" si="650"/>
        <v>0</v>
      </c>
      <c r="S4177" s="248">
        <f t="shared" si="651"/>
        <v>0</v>
      </c>
      <c r="T4177" s="248">
        <f t="shared" si="652"/>
        <v>0</v>
      </c>
      <c r="U4177" s="248">
        <f t="shared" si="653"/>
        <v>0</v>
      </c>
      <c r="V4177" s="13"/>
      <c r="W4177" s="7"/>
      <c r="AT4177" s="130"/>
      <c r="BF4177" s="33">
        <f t="shared" si="659"/>
        <v>41242</v>
      </c>
      <c r="BG4177" s="34">
        <f t="shared" si="654"/>
        <v>82.88000000000001</v>
      </c>
      <c r="BH4177" s="32">
        <f t="shared" si="655"/>
        <v>1</v>
      </c>
      <c r="BI4177" s="32">
        <f t="shared" si="656"/>
        <v>0</v>
      </c>
      <c r="BJ4177" s="69">
        <f t="shared" si="657"/>
        <v>0</v>
      </c>
      <c r="BK4177" s="158" t="str">
        <f t="shared" si="658"/>
        <v/>
      </c>
    </row>
    <row r="4178" spans="1:63" ht="12" customHeight="1" x14ac:dyDescent="0.2">
      <c r="A4178" s="8"/>
      <c r="B4178" s="7"/>
      <c r="C4178" s="7"/>
      <c r="D4178" s="7"/>
      <c r="E4178" s="7"/>
      <c r="F4178" s="7"/>
      <c r="G4178" s="7"/>
      <c r="H4178" s="7"/>
      <c r="I4178" s="10"/>
      <c r="J4178" s="25"/>
      <c r="K4178" s="250"/>
      <c r="L4178" s="31"/>
      <c r="M4178" s="9"/>
      <c r="N4178" s="11" t="s">
        <v>25</v>
      </c>
      <c r="O4178" s="39"/>
      <c r="P4178" s="47"/>
      <c r="Q4178" s="13"/>
      <c r="R4178" s="248">
        <f t="shared" si="650"/>
        <v>0</v>
      </c>
      <c r="S4178" s="248">
        <f t="shared" si="651"/>
        <v>0</v>
      </c>
      <c r="T4178" s="248">
        <f t="shared" si="652"/>
        <v>0</v>
      </c>
      <c r="U4178" s="248">
        <f t="shared" si="653"/>
        <v>0</v>
      </c>
      <c r="V4178" s="13"/>
      <c r="W4178" s="7"/>
      <c r="AT4178" s="130"/>
      <c r="BF4178" s="33">
        <f t="shared" si="659"/>
        <v>41242</v>
      </c>
      <c r="BG4178" s="34">
        <f t="shared" si="654"/>
        <v>82.88000000000001</v>
      </c>
      <c r="BH4178" s="32">
        <f t="shared" si="655"/>
        <v>1</v>
      </c>
      <c r="BI4178" s="32">
        <f t="shared" si="656"/>
        <v>0</v>
      </c>
      <c r="BJ4178" s="69">
        <f t="shared" si="657"/>
        <v>0</v>
      </c>
      <c r="BK4178" s="158" t="str">
        <f t="shared" si="658"/>
        <v/>
      </c>
    </row>
    <row r="4179" spans="1:63" ht="12" customHeight="1" x14ac:dyDescent="0.2">
      <c r="A4179" s="8"/>
      <c r="B4179" s="7"/>
      <c r="C4179" s="7"/>
      <c r="D4179" s="7"/>
      <c r="E4179" s="7"/>
      <c r="F4179" s="7"/>
      <c r="G4179" s="7"/>
      <c r="H4179" s="7"/>
      <c r="I4179" s="10"/>
      <c r="J4179" s="25"/>
      <c r="K4179" s="250"/>
      <c r="L4179" s="31"/>
      <c r="M4179" s="9"/>
      <c r="N4179" s="11" t="s">
        <v>25</v>
      </c>
      <c r="O4179" s="39"/>
      <c r="P4179" s="47"/>
      <c r="Q4179" s="13"/>
      <c r="R4179" s="248">
        <f t="shared" si="650"/>
        <v>0</v>
      </c>
      <c r="S4179" s="248">
        <f t="shared" si="651"/>
        <v>0</v>
      </c>
      <c r="T4179" s="248">
        <f t="shared" si="652"/>
        <v>0</v>
      </c>
      <c r="U4179" s="248">
        <f t="shared" si="653"/>
        <v>0</v>
      </c>
      <c r="V4179" s="13"/>
      <c r="W4179" s="7"/>
      <c r="AT4179" s="130"/>
      <c r="BF4179" s="33">
        <f t="shared" si="659"/>
        <v>41242</v>
      </c>
      <c r="BG4179" s="34">
        <f t="shared" si="654"/>
        <v>82.88000000000001</v>
      </c>
      <c r="BH4179" s="32">
        <f t="shared" si="655"/>
        <v>1</v>
      </c>
      <c r="BI4179" s="32">
        <f t="shared" si="656"/>
        <v>0</v>
      </c>
      <c r="BJ4179" s="69">
        <f t="shared" si="657"/>
        <v>0</v>
      </c>
      <c r="BK4179" s="158" t="str">
        <f t="shared" si="658"/>
        <v/>
      </c>
    </row>
    <row r="4180" spans="1:63" ht="12" customHeight="1" x14ac:dyDescent="0.2">
      <c r="A4180" s="8"/>
      <c r="B4180" s="7"/>
      <c r="C4180" s="7"/>
      <c r="D4180" s="7"/>
      <c r="E4180" s="7"/>
      <c r="F4180" s="7"/>
      <c r="G4180" s="7"/>
      <c r="H4180" s="7"/>
      <c r="I4180" s="10"/>
      <c r="J4180" s="25"/>
      <c r="K4180" s="250"/>
      <c r="L4180" s="31"/>
      <c r="M4180" s="9"/>
      <c r="N4180" s="11" t="s">
        <v>25</v>
      </c>
      <c r="O4180" s="39"/>
      <c r="P4180" s="47"/>
      <c r="Q4180" s="13"/>
      <c r="R4180" s="248">
        <f t="shared" si="650"/>
        <v>0</v>
      </c>
      <c r="S4180" s="248">
        <f t="shared" si="651"/>
        <v>0</v>
      </c>
      <c r="T4180" s="248">
        <f t="shared" si="652"/>
        <v>0</v>
      </c>
      <c r="U4180" s="248">
        <f t="shared" si="653"/>
        <v>0</v>
      </c>
      <c r="V4180" s="13"/>
      <c r="W4180" s="7"/>
      <c r="AT4180" s="130"/>
      <c r="BF4180" s="33">
        <f t="shared" si="659"/>
        <v>41242</v>
      </c>
      <c r="BG4180" s="34">
        <f t="shared" si="654"/>
        <v>82.88000000000001</v>
      </c>
      <c r="BH4180" s="32">
        <f t="shared" si="655"/>
        <v>1</v>
      </c>
      <c r="BI4180" s="32">
        <f t="shared" si="656"/>
        <v>0</v>
      </c>
      <c r="BJ4180" s="69">
        <f t="shared" si="657"/>
        <v>0</v>
      </c>
      <c r="BK4180" s="158" t="str">
        <f t="shared" si="658"/>
        <v/>
      </c>
    </row>
    <row r="4181" spans="1:63" ht="12" customHeight="1" x14ac:dyDescent="0.2">
      <c r="A4181" s="8"/>
      <c r="B4181" s="7"/>
      <c r="C4181" s="7"/>
      <c r="D4181" s="7"/>
      <c r="E4181" s="7"/>
      <c r="F4181" s="7"/>
      <c r="G4181" s="7"/>
      <c r="H4181" s="7"/>
      <c r="I4181" s="10"/>
      <c r="J4181" s="25"/>
      <c r="K4181" s="250"/>
      <c r="L4181" s="31"/>
      <c r="M4181" s="9"/>
      <c r="N4181" s="11" t="s">
        <v>25</v>
      </c>
      <c r="O4181" s="39"/>
      <c r="P4181" s="47"/>
      <c r="Q4181" s="13"/>
      <c r="R4181" s="248">
        <f t="shared" si="650"/>
        <v>0</v>
      </c>
      <c r="S4181" s="248">
        <f t="shared" si="651"/>
        <v>0</v>
      </c>
      <c r="T4181" s="248">
        <f t="shared" si="652"/>
        <v>0</v>
      </c>
      <c r="U4181" s="248">
        <f t="shared" si="653"/>
        <v>0</v>
      </c>
      <c r="V4181" s="13"/>
      <c r="W4181" s="7"/>
      <c r="AT4181" s="130"/>
      <c r="BF4181" s="33">
        <f t="shared" si="659"/>
        <v>41242</v>
      </c>
      <c r="BG4181" s="34">
        <f t="shared" si="654"/>
        <v>82.88000000000001</v>
      </c>
      <c r="BH4181" s="32">
        <f t="shared" si="655"/>
        <v>1</v>
      </c>
      <c r="BI4181" s="32">
        <f t="shared" si="656"/>
        <v>0</v>
      </c>
      <c r="BJ4181" s="69">
        <f t="shared" si="657"/>
        <v>0</v>
      </c>
      <c r="BK4181" s="158" t="str">
        <f t="shared" si="658"/>
        <v/>
      </c>
    </row>
    <row r="4182" spans="1:63" ht="12" customHeight="1" x14ac:dyDescent="0.2">
      <c r="A4182" s="8"/>
      <c r="B4182" s="7"/>
      <c r="C4182" s="7"/>
      <c r="D4182" s="7"/>
      <c r="E4182" s="7"/>
      <c r="F4182" s="7"/>
      <c r="G4182" s="7"/>
      <c r="H4182" s="7"/>
      <c r="I4182" s="10"/>
      <c r="J4182" s="25"/>
      <c r="K4182" s="250"/>
      <c r="L4182" s="31"/>
      <c r="M4182" s="9"/>
      <c r="N4182" s="11" t="s">
        <v>25</v>
      </c>
      <c r="O4182" s="39"/>
      <c r="P4182" s="47"/>
      <c r="Q4182" s="13"/>
      <c r="R4182" s="248">
        <f t="shared" si="650"/>
        <v>0</v>
      </c>
      <c r="S4182" s="248">
        <f t="shared" si="651"/>
        <v>0</v>
      </c>
      <c r="T4182" s="248">
        <f t="shared" si="652"/>
        <v>0</v>
      </c>
      <c r="U4182" s="248">
        <f t="shared" si="653"/>
        <v>0</v>
      </c>
      <c r="V4182" s="13"/>
      <c r="W4182" s="7"/>
      <c r="AT4182" s="130"/>
      <c r="BF4182" s="33">
        <f t="shared" si="659"/>
        <v>41242</v>
      </c>
      <c r="BG4182" s="34">
        <f t="shared" si="654"/>
        <v>82.88000000000001</v>
      </c>
      <c r="BH4182" s="32">
        <f t="shared" si="655"/>
        <v>1</v>
      </c>
      <c r="BI4182" s="32">
        <f t="shared" si="656"/>
        <v>0</v>
      </c>
      <c r="BJ4182" s="69">
        <f t="shared" si="657"/>
        <v>0</v>
      </c>
      <c r="BK4182" s="158" t="str">
        <f t="shared" si="658"/>
        <v/>
      </c>
    </row>
    <row r="4183" spans="1:63" ht="12" customHeight="1" x14ac:dyDescent="0.2">
      <c r="A4183" s="8"/>
      <c r="B4183" s="7"/>
      <c r="C4183" s="7"/>
      <c r="D4183" s="7"/>
      <c r="E4183" s="7"/>
      <c r="F4183" s="7"/>
      <c r="G4183" s="7"/>
      <c r="H4183" s="7"/>
      <c r="I4183" s="10"/>
      <c r="J4183" s="25"/>
      <c r="K4183" s="250"/>
      <c r="L4183" s="31"/>
      <c r="M4183" s="9"/>
      <c r="N4183" s="11" t="s">
        <v>25</v>
      </c>
      <c r="O4183" s="39"/>
      <c r="P4183" s="47"/>
      <c r="Q4183" s="13"/>
      <c r="R4183" s="248">
        <f t="shared" si="650"/>
        <v>0</v>
      </c>
      <c r="S4183" s="248">
        <f t="shared" si="651"/>
        <v>0</v>
      </c>
      <c r="T4183" s="248">
        <f t="shared" si="652"/>
        <v>0</v>
      </c>
      <c r="U4183" s="248">
        <f t="shared" si="653"/>
        <v>0</v>
      </c>
      <c r="V4183" s="13"/>
      <c r="W4183" s="7"/>
      <c r="AT4183" s="130"/>
      <c r="BF4183" s="33">
        <f t="shared" si="659"/>
        <v>41242</v>
      </c>
      <c r="BG4183" s="34">
        <f t="shared" si="654"/>
        <v>82.88000000000001</v>
      </c>
      <c r="BH4183" s="32">
        <f t="shared" si="655"/>
        <v>1</v>
      </c>
      <c r="BI4183" s="32">
        <f t="shared" si="656"/>
        <v>0</v>
      </c>
      <c r="BJ4183" s="69">
        <f t="shared" si="657"/>
        <v>0</v>
      </c>
      <c r="BK4183" s="158" t="str">
        <f t="shared" si="658"/>
        <v/>
      </c>
    </row>
    <row r="4184" spans="1:63" ht="12" customHeight="1" x14ac:dyDescent="0.2">
      <c r="A4184" s="8"/>
      <c r="B4184" s="7"/>
      <c r="C4184" s="7"/>
      <c r="D4184" s="7"/>
      <c r="E4184" s="7"/>
      <c r="F4184" s="7"/>
      <c r="G4184" s="7"/>
      <c r="H4184" s="7"/>
      <c r="I4184" s="10"/>
      <c r="J4184" s="25"/>
      <c r="K4184" s="250"/>
      <c r="L4184" s="31"/>
      <c r="M4184" s="9"/>
      <c r="N4184" s="11" t="s">
        <v>25</v>
      </c>
      <c r="O4184" s="39"/>
      <c r="P4184" s="47"/>
      <c r="Q4184" s="13"/>
      <c r="R4184" s="248">
        <f t="shared" si="650"/>
        <v>0</v>
      </c>
      <c r="S4184" s="248">
        <f t="shared" si="651"/>
        <v>0</v>
      </c>
      <c r="T4184" s="248">
        <f t="shared" si="652"/>
        <v>0</v>
      </c>
      <c r="U4184" s="248">
        <f t="shared" si="653"/>
        <v>0</v>
      </c>
      <c r="V4184" s="13"/>
      <c r="W4184" s="7"/>
      <c r="AT4184" s="130"/>
      <c r="BF4184" s="33">
        <f t="shared" si="659"/>
        <v>41242</v>
      </c>
      <c r="BG4184" s="34">
        <f t="shared" si="654"/>
        <v>82.88000000000001</v>
      </c>
      <c r="BH4184" s="32">
        <f t="shared" si="655"/>
        <v>1</v>
      </c>
      <c r="BI4184" s="32">
        <f t="shared" si="656"/>
        <v>0</v>
      </c>
      <c r="BJ4184" s="69">
        <f t="shared" si="657"/>
        <v>0</v>
      </c>
      <c r="BK4184" s="158" t="str">
        <f t="shared" si="658"/>
        <v/>
      </c>
    </row>
    <row r="4185" spans="1:63" ht="12" customHeight="1" x14ac:dyDescent="0.2">
      <c r="A4185" s="8"/>
      <c r="B4185" s="7"/>
      <c r="C4185" s="7"/>
      <c r="D4185" s="7"/>
      <c r="E4185" s="7"/>
      <c r="F4185" s="7"/>
      <c r="G4185" s="7"/>
      <c r="H4185" s="7"/>
      <c r="I4185" s="10"/>
      <c r="J4185" s="25"/>
      <c r="K4185" s="250"/>
      <c r="L4185" s="31"/>
      <c r="M4185" s="9"/>
      <c r="N4185" s="11" t="s">
        <v>25</v>
      </c>
      <c r="O4185" s="39"/>
      <c r="P4185" s="47"/>
      <c r="Q4185" s="13"/>
      <c r="R4185" s="248">
        <f t="shared" si="650"/>
        <v>0</v>
      </c>
      <c r="S4185" s="248">
        <f t="shared" si="651"/>
        <v>0</v>
      </c>
      <c r="T4185" s="248">
        <f t="shared" si="652"/>
        <v>0</v>
      </c>
      <c r="U4185" s="248">
        <f t="shared" si="653"/>
        <v>0</v>
      </c>
      <c r="V4185" s="13"/>
      <c r="W4185" s="7"/>
      <c r="AT4185" s="130"/>
      <c r="BF4185" s="33">
        <f t="shared" si="659"/>
        <v>41242</v>
      </c>
      <c r="BG4185" s="34">
        <f t="shared" si="654"/>
        <v>82.88000000000001</v>
      </c>
      <c r="BH4185" s="32">
        <f t="shared" si="655"/>
        <v>1</v>
      </c>
      <c r="BI4185" s="32">
        <f t="shared" si="656"/>
        <v>0</v>
      </c>
      <c r="BJ4185" s="69">
        <f t="shared" si="657"/>
        <v>0</v>
      </c>
      <c r="BK4185" s="158" t="str">
        <f t="shared" si="658"/>
        <v/>
      </c>
    </row>
    <row r="4186" spans="1:63" ht="12" customHeight="1" x14ac:dyDescent="0.2">
      <c r="A4186" s="8"/>
      <c r="B4186" s="7"/>
      <c r="C4186" s="7"/>
      <c r="D4186" s="7"/>
      <c r="E4186" s="7"/>
      <c r="F4186" s="7"/>
      <c r="G4186" s="7"/>
      <c r="H4186" s="7"/>
      <c r="I4186" s="10"/>
      <c r="J4186" s="25"/>
      <c r="K4186" s="250"/>
      <c r="L4186" s="31"/>
      <c r="M4186" s="9"/>
      <c r="N4186" s="11" t="s">
        <v>25</v>
      </c>
      <c r="O4186" s="39"/>
      <c r="P4186" s="47"/>
      <c r="Q4186" s="13"/>
      <c r="R4186" s="248">
        <f t="shared" si="650"/>
        <v>0</v>
      </c>
      <c r="S4186" s="248">
        <f t="shared" si="651"/>
        <v>0</v>
      </c>
      <c r="T4186" s="248">
        <f t="shared" si="652"/>
        <v>0</v>
      </c>
      <c r="U4186" s="248">
        <f t="shared" si="653"/>
        <v>0</v>
      </c>
      <c r="V4186" s="13"/>
      <c r="W4186" s="7"/>
      <c r="AT4186" s="130"/>
      <c r="BF4186" s="33">
        <f t="shared" si="659"/>
        <v>41242</v>
      </c>
      <c r="BG4186" s="34">
        <f t="shared" si="654"/>
        <v>82.88000000000001</v>
      </c>
      <c r="BH4186" s="32">
        <f t="shared" si="655"/>
        <v>1</v>
      </c>
      <c r="BI4186" s="32">
        <f t="shared" si="656"/>
        <v>0</v>
      </c>
      <c r="BJ4186" s="69">
        <f t="shared" si="657"/>
        <v>0</v>
      </c>
      <c r="BK4186" s="158" t="str">
        <f t="shared" si="658"/>
        <v/>
      </c>
    </row>
    <row r="4187" spans="1:63" ht="12" customHeight="1" x14ac:dyDescent="0.2">
      <c r="A4187" s="8"/>
      <c r="B4187" s="7"/>
      <c r="C4187" s="7"/>
      <c r="D4187" s="7"/>
      <c r="E4187" s="7"/>
      <c r="F4187" s="7"/>
      <c r="G4187" s="7"/>
      <c r="H4187" s="7"/>
      <c r="I4187" s="10"/>
      <c r="J4187" s="25"/>
      <c r="K4187" s="250"/>
      <c r="L4187" s="31"/>
      <c r="M4187" s="9"/>
      <c r="N4187" s="11" t="s">
        <v>25</v>
      </c>
      <c r="O4187" s="39"/>
      <c r="P4187" s="47"/>
      <c r="Q4187" s="13"/>
      <c r="R4187" s="248">
        <f t="shared" si="650"/>
        <v>0</v>
      </c>
      <c r="S4187" s="248">
        <f t="shared" si="651"/>
        <v>0</v>
      </c>
      <c r="T4187" s="248">
        <f t="shared" si="652"/>
        <v>0</v>
      </c>
      <c r="U4187" s="248">
        <f t="shared" si="653"/>
        <v>0</v>
      </c>
      <c r="V4187" s="13"/>
      <c r="W4187" s="7"/>
      <c r="AT4187" s="130"/>
      <c r="BF4187" s="33">
        <f t="shared" si="659"/>
        <v>41242</v>
      </c>
      <c r="BG4187" s="34">
        <f t="shared" si="654"/>
        <v>82.88000000000001</v>
      </c>
      <c r="BH4187" s="32">
        <f t="shared" si="655"/>
        <v>1</v>
      </c>
      <c r="BI4187" s="32">
        <f t="shared" si="656"/>
        <v>0</v>
      </c>
      <c r="BJ4187" s="69">
        <f t="shared" si="657"/>
        <v>0</v>
      </c>
      <c r="BK4187" s="158" t="str">
        <f t="shared" si="658"/>
        <v/>
      </c>
    </row>
    <row r="4188" spans="1:63" ht="12" customHeight="1" x14ac:dyDescent="0.2">
      <c r="A4188" s="8"/>
      <c r="B4188" s="7"/>
      <c r="C4188" s="7"/>
      <c r="D4188" s="7"/>
      <c r="E4188" s="7"/>
      <c r="F4188" s="7"/>
      <c r="G4188" s="7"/>
      <c r="H4188" s="7"/>
      <c r="I4188" s="10"/>
      <c r="J4188" s="25"/>
      <c r="K4188" s="250"/>
      <c r="L4188" s="31"/>
      <c r="M4188" s="9"/>
      <c r="N4188" s="11" t="s">
        <v>25</v>
      </c>
      <c r="O4188" s="39"/>
      <c r="P4188" s="47"/>
      <c r="Q4188" s="13"/>
      <c r="R4188" s="248">
        <f t="shared" si="650"/>
        <v>0</v>
      </c>
      <c r="S4188" s="248">
        <f t="shared" si="651"/>
        <v>0</v>
      </c>
      <c r="T4188" s="248">
        <f t="shared" si="652"/>
        <v>0</v>
      </c>
      <c r="U4188" s="248">
        <f t="shared" si="653"/>
        <v>0</v>
      </c>
      <c r="V4188" s="13"/>
      <c r="W4188" s="7"/>
      <c r="AT4188" s="130"/>
      <c r="BF4188" s="33">
        <f t="shared" si="659"/>
        <v>41242</v>
      </c>
      <c r="BG4188" s="34">
        <f t="shared" si="654"/>
        <v>82.88000000000001</v>
      </c>
      <c r="BH4188" s="32">
        <f t="shared" si="655"/>
        <v>1</v>
      </c>
      <c r="BI4188" s="32">
        <f t="shared" si="656"/>
        <v>0</v>
      </c>
      <c r="BJ4188" s="69">
        <f t="shared" si="657"/>
        <v>0</v>
      </c>
      <c r="BK4188" s="158" t="str">
        <f t="shared" si="658"/>
        <v/>
      </c>
    </row>
    <row r="4189" spans="1:63" ht="12" customHeight="1" x14ac:dyDescent="0.2">
      <c r="A4189" s="8"/>
      <c r="B4189" s="7"/>
      <c r="C4189" s="7"/>
      <c r="D4189" s="7"/>
      <c r="E4189" s="7"/>
      <c r="F4189" s="7"/>
      <c r="G4189" s="7"/>
      <c r="H4189" s="7"/>
      <c r="I4189" s="10"/>
      <c r="J4189" s="25"/>
      <c r="K4189" s="250"/>
      <c r="L4189" s="31"/>
      <c r="M4189" s="9"/>
      <c r="N4189" s="11" t="s">
        <v>25</v>
      </c>
      <c r="O4189" s="39"/>
      <c r="P4189" s="47"/>
      <c r="Q4189" s="13"/>
      <c r="R4189" s="248">
        <f t="shared" si="650"/>
        <v>0</v>
      </c>
      <c r="S4189" s="248">
        <f t="shared" si="651"/>
        <v>0</v>
      </c>
      <c r="T4189" s="248">
        <f t="shared" si="652"/>
        <v>0</v>
      </c>
      <c r="U4189" s="248">
        <f t="shared" si="653"/>
        <v>0</v>
      </c>
      <c r="V4189" s="13"/>
      <c r="W4189" s="7"/>
      <c r="AT4189" s="130"/>
      <c r="BF4189" s="33">
        <f t="shared" si="659"/>
        <v>41242</v>
      </c>
      <c r="BG4189" s="34">
        <f t="shared" si="654"/>
        <v>82.88000000000001</v>
      </c>
      <c r="BH4189" s="32">
        <f t="shared" si="655"/>
        <v>1</v>
      </c>
      <c r="BI4189" s="32">
        <f t="shared" si="656"/>
        <v>0</v>
      </c>
      <c r="BJ4189" s="69">
        <f t="shared" si="657"/>
        <v>0</v>
      </c>
      <c r="BK4189" s="158" t="str">
        <f t="shared" si="658"/>
        <v/>
      </c>
    </row>
    <row r="4190" spans="1:63" ht="12" customHeight="1" x14ac:dyDescent="0.2">
      <c r="A4190" s="8"/>
      <c r="B4190" s="7"/>
      <c r="C4190" s="7"/>
      <c r="D4190" s="7"/>
      <c r="E4190" s="7"/>
      <c r="F4190" s="7"/>
      <c r="G4190" s="7"/>
      <c r="H4190" s="7"/>
      <c r="I4190" s="10"/>
      <c r="J4190" s="25"/>
      <c r="K4190" s="250"/>
      <c r="L4190" s="31"/>
      <c r="M4190" s="9"/>
      <c r="N4190" s="11" t="s">
        <v>25</v>
      </c>
      <c r="O4190" s="39"/>
      <c r="P4190" s="47"/>
      <c r="Q4190" s="13"/>
      <c r="R4190" s="248">
        <f t="shared" si="650"/>
        <v>0</v>
      </c>
      <c r="S4190" s="248">
        <f t="shared" si="651"/>
        <v>0</v>
      </c>
      <c r="T4190" s="248">
        <f t="shared" si="652"/>
        <v>0</v>
      </c>
      <c r="U4190" s="248">
        <f t="shared" si="653"/>
        <v>0</v>
      </c>
      <c r="V4190" s="13"/>
      <c r="W4190" s="7"/>
      <c r="AT4190" s="130"/>
      <c r="BF4190" s="33">
        <f t="shared" si="659"/>
        <v>41242</v>
      </c>
      <c r="BG4190" s="34">
        <f t="shared" si="654"/>
        <v>82.88000000000001</v>
      </c>
      <c r="BH4190" s="32">
        <f t="shared" si="655"/>
        <v>1</v>
      </c>
      <c r="BI4190" s="32">
        <f t="shared" si="656"/>
        <v>0</v>
      </c>
      <c r="BJ4190" s="69">
        <f t="shared" si="657"/>
        <v>0</v>
      </c>
      <c r="BK4190" s="158" t="str">
        <f t="shared" si="658"/>
        <v/>
      </c>
    </row>
    <row r="4191" spans="1:63" ht="12" customHeight="1" x14ac:dyDescent="0.2">
      <c r="A4191" s="8"/>
      <c r="B4191" s="7"/>
      <c r="C4191" s="7"/>
      <c r="D4191" s="7"/>
      <c r="E4191" s="7"/>
      <c r="F4191" s="7"/>
      <c r="G4191" s="7"/>
      <c r="H4191" s="7"/>
      <c r="I4191" s="10"/>
      <c r="J4191" s="25"/>
      <c r="K4191" s="250"/>
      <c r="L4191" s="31"/>
      <c r="M4191" s="9"/>
      <c r="N4191" s="11" t="s">
        <v>25</v>
      </c>
      <c r="O4191" s="39"/>
      <c r="P4191" s="47"/>
      <c r="Q4191" s="13"/>
      <c r="R4191" s="248">
        <f t="shared" si="650"/>
        <v>0</v>
      </c>
      <c r="S4191" s="248">
        <f t="shared" si="651"/>
        <v>0</v>
      </c>
      <c r="T4191" s="248">
        <f t="shared" si="652"/>
        <v>0</v>
      </c>
      <c r="U4191" s="248">
        <f t="shared" si="653"/>
        <v>0</v>
      </c>
      <c r="V4191" s="13"/>
      <c r="W4191" s="7"/>
      <c r="AT4191" s="130"/>
      <c r="BF4191" s="33">
        <f t="shared" si="659"/>
        <v>41242</v>
      </c>
      <c r="BG4191" s="34">
        <f t="shared" si="654"/>
        <v>82.88000000000001</v>
      </c>
      <c r="BH4191" s="32">
        <f t="shared" si="655"/>
        <v>1</v>
      </c>
      <c r="BI4191" s="32">
        <f t="shared" si="656"/>
        <v>0</v>
      </c>
      <c r="BJ4191" s="69">
        <f t="shared" si="657"/>
        <v>0</v>
      </c>
      <c r="BK4191" s="158" t="str">
        <f t="shared" si="658"/>
        <v/>
      </c>
    </row>
    <row r="4192" spans="1:63" ht="12" customHeight="1" x14ac:dyDescent="0.2">
      <c r="A4192" s="8"/>
      <c r="B4192" s="7"/>
      <c r="C4192" s="7"/>
      <c r="D4192" s="7"/>
      <c r="E4192" s="7"/>
      <c r="F4192" s="7"/>
      <c r="G4192" s="7"/>
      <c r="H4192" s="7"/>
      <c r="I4192" s="10"/>
      <c r="J4192" s="25"/>
      <c r="K4192" s="250"/>
      <c r="L4192" s="31"/>
      <c r="M4192" s="9"/>
      <c r="N4192" s="11" t="s">
        <v>25</v>
      </c>
      <c r="O4192" s="39"/>
      <c r="P4192" s="47"/>
      <c r="Q4192" s="13"/>
      <c r="R4192" s="248">
        <f t="shared" si="650"/>
        <v>0</v>
      </c>
      <c r="S4192" s="248">
        <f t="shared" si="651"/>
        <v>0</v>
      </c>
      <c r="T4192" s="248">
        <f t="shared" si="652"/>
        <v>0</v>
      </c>
      <c r="U4192" s="248">
        <f t="shared" si="653"/>
        <v>0</v>
      </c>
      <c r="V4192" s="13"/>
      <c r="W4192" s="7"/>
      <c r="AT4192" s="130"/>
      <c r="BF4192" s="33">
        <f t="shared" si="659"/>
        <v>41242</v>
      </c>
      <c r="BG4192" s="34">
        <f t="shared" si="654"/>
        <v>82.88000000000001</v>
      </c>
      <c r="BH4192" s="32">
        <f t="shared" si="655"/>
        <v>1</v>
      </c>
      <c r="BI4192" s="32">
        <f t="shared" si="656"/>
        <v>0</v>
      </c>
      <c r="BJ4192" s="69">
        <f t="shared" si="657"/>
        <v>0</v>
      </c>
      <c r="BK4192" s="158" t="str">
        <f t="shared" si="658"/>
        <v/>
      </c>
    </row>
    <row r="4193" spans="1:63" ht="12" customHeight="1" x14ac:dyDescent="0.2">
      <c r="A4193" s="8"/>
      <c r="B4193" s="7"/>
      <c r="C4193" s="7"/>
      <c r="D4193" s="7"/>
      <c r="E4193" s="7"/>
      <c r="F4193" s="7"/>
      <c r="G4193" s="7"/>
      <c r="H4193" s="7"/>
      <c r="I4193" s="10"/>
      <c r="J4193" s="25"/>
      <c r="K4193" s="250"/>
      <c r="L4193" s="31"/>
      <c r="M4193" s="9"/>
      <c r="N4193" s="11" t="s">
        <v>25</v>
      </c>
      <c r="O4193" s="39"/>
      <c r="P4193" s="47"/>
      <c r="Q4193" s="13"/>
      <c r="R4193" s="248">
        <f t="shared" si="650"/>
        <v>0</v>
      </c>
      <c r="S4193" s="248">
        <f t="shared" si="651"/>
        <v>0</v>
      </c>
      <c r="T4193" s="248">
        <f t="shared" si="652"/>
        <v>0</v>
      </c>
      <c r="U4193" s="248">
        <f t="shared" si="653"/>
        <v>0</v>
      </c>
      <c r="V4193" s="13"/>
      <c r="W4193" s="7"/>
      <c r="AT4193" s="130"/>
      <c r="BF4193" s="33">
        <f t="shared" si="659"/>
        <v>41242</v>
      </c>
      <c r="BG4193" s="34">
        <f t="shared" si="654"/>
        <v>82.88000000000001</v>
      </c>
      <c r="BH4193" s="32">
        <f t="shared" si="655"/>
        <v>1</v>
      </c>
      <c r="BI4193" s="32">
        <f t="shared" si="656"/>
        <v>0</v>
      </c>
      <c r="BJ4193" s="69">
        <f t="shared" si="657"/>
        <v>0</v>
      </c>
      <c r="BK4193" s="158" t="str">
        <f t="shared" si="658"/>
        <v/>
      </c>
    </row>
    <row r="4194" spans="1:63" ht="12" customHeight="1" x14ac:dyDescent="0.2">
      <c r="A4194" s="8"/>
      <c r="B4194" s="7"/>
      <c r="C4194" s="7"/>
      <c r="D4194" s="7"/>
      <c r="E4194" s="7"/>
      <c r="F4194" s="7"/>
      <c r="G4194" s="7"/>
      <c r="H4194" s="7"/>
      <c r="I4194" s="10"/>
      <c r="J4194" s="25"/>
      <c r="K4194" s="250"/>
      <c r="L4194" s="31"/>
      <c r="M4194" s="9"/>
      <c r="N4194" s="11" t="s">
        <v>25</v>
      </c>
      <c r="O4194" s="39"/>
      <c r="P4194" s="47"/>
      <c r="Q4194" s="13"/>
      <c r="R4194" s="248">
        <f t="shared" si="650"/>
        <v>0</v>
      </c>
      <c r="S4194" s="248">
        <f t="shared" si="651"/>
        <v>0</v>
      </c>
      <c r="T4194" s="248">
        <f t="shared" si="652"/>
        <v>0</v>
      </c>
      <c r="U4194" s="248">
        <f t="shared" si="653"/>
        <v>0</v>
      </c>
      <c r="V4194" s="13"/>
      <c r="W4194" s="7"/>
      <c r="AT4194" s="130"/>
      <c r="BF4194" s="33">
        <f t="shared" si="659"/>
        <v>41242</v>
      </c>
      <c r="BG4194" s="34">
        <f t="shared" si="654"/>
        <v>82.88000000000001</v>
      </c>
      <c r="BH4194" s="32">
        <f t="shared" si="655"/>
        <v>1</v>
      </c>
      <c r="BI4194" s="32">
        <f t="shared" si="656"/>
        <v>0</v>
      </c>
      <c r="BJ4194" s="69">
        <f t="shared" si="657"/>
        <v>0</v>
      </c>
      <c r="BK4194" s="158" t="str">
        <f t="shared" si="658"/>
        <v/>
      </c>
    </row>
    <row r="4195" spans="1:63" ht="12" customHeight="1" x14ac:dyDescent="0.2">
      <c r="A4195" s="8"/>
      <c r="B4195" s="7"/>
      <c r="C4195" s="7"/>
      <c r="D4195" s="7"/>
      <c r="E4195" s="7"/>
      <c r="F4195" s="7"/>
      <c r="G4195" s="7"/>
      <c r="H4195" s="7"/>
      <c r="I4195" s="10"/>
      <c r="J4195" s="25"/>
      <c r="K4195" s="250"/>
      <c r="L4195" s="31"/>
      <c r="M4195" s="9"/>
      <c r="N4195" s="11" t="s">
        <v>25</v>
      </c>
      <c r="O4195" s="39"/>
      <c r="P4195" s="47"/>
      <c r="Q4195" s="13"/>
      <c r="R4195" s="248">
        <f t="shared" si="650"/>
        <v>0</v>
      </c>
      <c r="S4195" s="248">
        <f t="shared" si="651"/>
        <v>0</v>
      </c>
      <c r="T4195" s="248">
        <f t="shared" si="652"/>
        <v>0</v>
      </c>
      <c r="U4195" s="248">
        <f t="shared" si="653"/>
        <v>0</v>
      </c>
      <c r="V4195" s="13"/>
      <c r="W4195" s="7"/>
      <c r="AT4195" s="130"/>
      <c r="BF4195" s="33">
        <f t="shared" si="659"/>
        <v>41242</v>
      </c>
      <c r="BG4195" s="34">
        <f t="shared" si="654"/>
        <v>82.88000000000001</v>
      </c>
      <c r="BH4195" s="32">
        <f t="shared" si="655"/>
        <v>1</v>
      </c>
      <c r="BI4195" s="32">
        <f t="shared" si="656"/>
        <v>0</v>
      </c>
      <c r="BJ4195" s="69">
        <f t="shared" si="657"/>
        <v>0</v>
      </c>
      <c r="BK4195" s="158" t="str">
        <f t="shared" si="658"/>
        <v/>
      </c>
    </row>
    <row r="4196" spans="1:63" ht="12" customHeight="1" x14ac:dyDescent="0.2">
      <c r="A4196" s="8"/>
      <c r="B4196" s="7"/>
      <c r="C4196" s="7"/>
      <c r="D4196" s="7"/>
      <c r="E4196" s="7"/>
      <c r="F4196" s="7"/>
      <c r="G4196" s="7"/>
      <c r="H4196" s="7"/>
      <c r="I4196" s="10"/>
      <c r="J4196" s="25"/>
      <c r="K4196" s="250"/>
      <c r="L4196" s="31"/>
      <c r="M4196" s="9"/>
      <c r="N4196" s="11" t="s">
        <v>25</v>
      </c>
      <c r="O4196" s="39"/>
      <c r="P4196" s="47"/>
      <c r="Q4196" s="13"/>
      <c r="R4196" s="248">
        <f t="shared" si="650"/>
        <v>0</v>
      </c>
      <c r="S4196" s="248">
        <f t="shared" si="651"/>
        <v>0</v>
      </c>
      <c r="T4196" s="248">
        <f t="shared" si="652"/>
        <v>0</v>
      </c>
      <c r="U4196" s="248">
        <f t="shared" si="653"/>
        <v>0</v>
      </c>
      <c r="V4196" s="13"/>
      <c r="W4196" s="7"/>
      <c r="AT4196" s="130"/>
      <c r="BF4196" s="33">
        <f t="shared" si="659"/>
        <v>41242</v>
      </c>
      <c r="BG4196" s="34">
        <f t="shared" si="654"/>
        <v>82.88000000000001</v>
      </c>
      <c r="BH4196" s="32">
        <f t="shared" si="655"/>
        <v>1</v>
      </c>
      <c r="BI4196" s="32">
        <f t="shared" si="656"/>
        <v>0</v>
      </c>
      <c r="BJ4196" s="69">
        <f t="shared" si="657"/>
        <v>0</v>
      </c>
      <c r="BK4196" s="158" t="str">
        <f t="shared" si="658"/>
        <v/>
      </c>
    </row>
    <row r="4197" spans="1:63" ht="12" customHeight="1" x14ac:dyDescent="0.2">
      <c r="A4197" s="8"/>
      <c r="B4197" s="7"/>
      <c r="C4197" s="7"/>
      <c r="D4197" s="7"/>
      <c r="E4197" s="7"/>
      <c r="F4197" s="7"/>
      <c r="G4197" s="7"/>
      <c r="H4197" s="7"/>
      <c r="I4197" s="10"/>
      <c r="J4197" s="25"/>
      <c r="K4197" s="250"/>
      <c r="L4197" s="31"/>
      <c r="M4197" s="9"/>
      <c r="N4197" s="11" t="s">
        <v>25</v>
      </c>
      <c r="O4197" s="39"/>
      <c r="P4197" s="47"/>
      <c r="Q4197" s="13"/>
      <c r="R4197" s="248">
        <f t="shared" si="650"/>
        <v>0</v>
      </c>
      <c r="S4197" s="248">
        <f t="shared" si="651"/>
        <v>0</v>
      </c>
      <c r="T4197" s="248">
        <f t="shared" si="652"/>
        <v>0</v>
      </c>
      <c r="U4197" s="248">
        <f t="shared" si="653"/>
        <v>0</v>
      </c>
      <c r="V4197" s="13"/>
      <c r="W4197" s="7"/>
      <c r="AT4197" s="130"/>
      <c r="BF4197" s="33">
        <f t="shared" si="659"/>
        <v>41242</v>
      </c>
      <c r="BG4197" s="34">
        <f t="shared" si="654"/>
        <v>82.88000000000001</v>
      </c>
      <c r="BH4197" s="32">
        <f t="shared" si="655"/>
        <v>1</v>
      </c>
      <c r="BI4197" s="32">
        <f t="shared" si="656"/>
        <v>0</v>
      </c>
      <c r="BJ4197" s="69">
        <f t="shared" si="657"/>
        <v>0</v>
      </c>
      <c r="BK4197" s="158" t="str">
        <f t="shared" si="658"/>
        <v/>
      </c>
    </row>
    <row r="4198" spans="1:63" ht="12" customHeight="1" x14ac:dyDescent="0.2">
      <c r="A4198" s="8"/>
      <c r="B4198" s="7"/>
      <c r="C4198" s="7"/>
      <c r="D4198" s="7"/>
      <c r="E4198" s="7"/>
      <c r="F4198" s="7"/>
      <c r="G4198" s="7"/>
      <c r="H4198" s="7"/>
      <c r="I4198" s="10"/>
      <c r="J4198" s="25"/>
      <c r="K4198" s="250"/>
      <c r="L4198" s="31"/>
      <c r="M4198" s="9"/>
      <c r="N4198" s="11" t="s">
        <v>25</v>
      </c>
      <c r="O4198" s="39"/>
      <c r="P4198" s="47"/>
      <c r="Q4198" s="13"/>
      <c r="R4198" s="248">
        <f t="shared" si="650"/>
        <v>0</v>
      </c>
      <c r="S4198" s="248">
        <f t="shared" si="651"/>
        <v>0</v>
      </c>
      <c r="T4198" s="248">
        <f t="shared" si="652"/>
        <v>0</v>
      </c>
      <c r="U4198" s="248">
        <f t="shared" si="653"/>
        <v>0</v>
      </c>
      <c r="V4198" s="13"/>
      <c r="W4198" s="7"/>
      <c r="AT4198" s="130"/>
      <c r="BF4198" s="33">
        <f t="shared" si="659"/>
        <v>41242</v>
      </c>
      <c r="BG4198" s="34">
        <f t="shared" si="654"/>
        <v>82.88000000000001</v>
      </c>
      <c r="BH4198" s="32">
        <f t="shared" si="655"/>
        <v>1</v>
      </c>
      <c r="BI4198" s="32">
        <f t="shared" si="656"/>
        <v>0</v>
      </c>
      <c r="BJ4198" s="69">
        <f t="shared" si="657"/>
        <v>0</v>
      </c>
      <c r="BK4198" s="158" t="str">
        <f t="shared" si="658"/>
        <v/>
      </c>
    </row>
    <row r="4199" spans="1:63" ht="12" customHeight="1" x14ac:dyDescent="0.2">
      <c r="A4199" s="8"/>
      <c r="B4199" s="7"/>
      <c r="C4199" s="7"/>
      <c r="D4199" s="7"/>
      <c r="E4199" s="7"/>
      <c r="F4199" s="7"/>
      <c r="G4199" s="7"/>
      <c r="H4199" s="7"/>
      <c r="I4199" s="10"/>
      <c r="J4199" s="25"/>
      <c r="K4199" s="250"/>
      <c r="L4199" s="31"/>
      <c r="M4199" s="9"/>
      <c r="N4199" s="11" t="s">
        <v>25</v>
      </c>
      <c r="O4199" s="39"/>
      <c r="P4199" s="47"/>
      <c r="Q4199" s="13"/>
      <c r="R4199" s="248">
        <f t="shared" si="650"/>
        <v>0</v>
      </c>
      <c r="S4199" s="248">
        <f t="shared" si="651"/>
        <v>0</v>
      </c>
      <c r="T4199" s="248">
        <f t="shared" si="652"/>
        <v>0</v>
      </c>
      <c r="U4199" s="248">
        <f t="shared" si="653"/>
        <v>0</v>
      </c>
      <c r="V4199" s="13"/>
      <c r="W4199" s="7"/>
      <c r="AT4199" s="130"/>
      <c r="BF4199" s="33">
        <f t="shared" si="659"/>
        <v>41242</v>
      </c>
      <c r="BG4199" s="34">
        <f t="shared" si="654"/>
        <v>82.88000000000001</v>
      </c>
      <c r="BH4199" s="32">
        <f t="shared" si="655"/>
        <v>1</v>
      </c>
      <c r="BI4199" s="32">
        <f t="shared" si="656"/>
        <v>0</v>
      </c>
      <c r="BJ4199" s="69">
        <f t="shared" si="657"/>
        <v>0</v>
      </c>
      <c r="BK4199" s="158" t="str">
        <f t="shared" si="658"/>
        <v/>
      </c>
    </row>
    <row r="4200" spans="1:63" ht="12" customHeight="1" x14ac:dyDescent="0.2">
      <c r="A4200" s="8"/>
      <c r="B4200" s="7"/>
      <c r="C4200" s="7"/>
      <c r="D4200" s="7"/>
      <c r="E4200" s="7"/>
      <c r="F4200" s="7"/>
      <c r="G4200" s="7"/>
      <c r="H4200" s="7"/>
      <c r="I4200" s="10"/>
      <c r="J4200" s="25"/>
      <c r="K4200" s="250"/>
      <c r="L4200" s="31"/>
      <c r="M4200" s="9"/>
      <c r="N4200" s="11" t="s">
        <v>25</v>
      </c>
      <c r="O4200" s="39"/>
      <c r="P4200" s="47"/>
      <c r="Q4200" s="13"/>
      <c r="R4200" s="248">
        <f t="shared" si="650"/>
        <v>0</v>
      </c>
      <c r="S4200" s="248">
        <f t="shared" si="651"/>
        <v>0</v>
      </c>
      <c r="T4200" s="248">
        <f t="shared" si="652"/>
        <v>0</v>
      </c>
      <c r="U4200" s="248">
        <f t="shared" si="653"/>
        <v>0</v>
      </c>
      <c r="V4200" s="13"/>
      <c r="W4200" s="7"/>
      <c r="AT4200" s="130"/>
      <c r="BF4200" s="33">
        <f t="shared" si="659"/>
        <v>41242</v>
      </c>
      <c r="BG4200" s="34">
        <f t="shared" si="654"/>
        <v>82.88000000000001</v>
      </c>
      <c r="BH4200" s="32">
        <f t="shared" si="655"/>
        <v>1</v>
      </c>
      <c r="BI4200" s="32">
        <f t="shared" si="656"/>
        <v>0</v>
      </c>
      <c r="BJ4200" s="69">
        <f t="shared" si="657"/>
        <v>0</v>
      </c>
      <c r="BK4200" s="158" t="str">
        <f t="shared" si="658"/>
        <v/>
      </c>
    </row>
    <row r="4201" spans="1:63" ht="12" customHeight="1" x14ac:dyDescent="0.2">
      <c r="A4201" s="8"/>
      <c r="B4201" s="7"/>
      <c r="C4201" s="7"/>
      <c r="D4201" s="7"/>
      <c r="E4201" s="7"/>
      <c r="F4201" s="7"/>
      <c r="G4201" s="7"/>
      <c r="H4201" s="7"/>
      <c r="I4201" s="10"/>
      <c r="J4201" s="25"/>
      <c r="K4201" s="250"/>
      <c r="L4201" s="31"/>
      <c r="M4201" s="9"/>
      <c r="N4201" s="11" t="s">
        <v>25</v>
      </c>
      <c r="O4201" s="39"/>
      <c r="P4201" s="47"/>
      <c r="Q4201" s="13"/>
      <c r="R4201" s="248">
        <f t="shared" si="650"/>
        <v>0</v>
      </c>
      <c r="S4201" s="248">
        <f t="shared" si="651"/>
        <v>0</v>
      </c>
      <c r="T4201" s="248">
        <f t="shared" si="652"/>
        <v>0</v>
      </c>
      <c r="U4201" s="248">
        <f t="shared" si="653"/>
        <v>0</v>
      </c>
      <c r="V4201" s="13"/>
      <c r="W4201" s="7"/>
      <c r="AT4201" s="130"/>
      <c r="BF4201" s="33">
        <f t="shared" si="659"/>
        <v>41242</v>
      </c>
      <c r="BG4201" s="34">
        <f t="shared" si="654"/>
        <v>82.88000000000001</v>
      </c>
      <c r="BH4201" s="32">
        <f t="shared" si="655"/>
        <v>1</v>
      </c>
      <c r="BI4201" s="32">
        <f t="shared" si="656"/>
        <v>0</v>
      </c>
      <c r="BJ4201" s="69">
        <f t="shared" si="657"/>
        <v>0</v>
      </c>
      <c r="BK4201" s="158" t="str">
        <f t="shared" si="658"/>
        <v/>
      </c>
    </row>
    <row r="4202" spans="1:63" ht="12" customHeight="1" x14ac:dyDescent="0.2">
      <c r="A4202" s="8"/>
      <c r="B4202" s="7"/>
      <c r="C4202" s="7"/>
      <c r="D4202" s="7"/>
      <c r="E4202" s="7"/>
      <c r="F4202" s="7"/>
      <c r="G4202" s="7"/>
      <c r="H4202" s="7"/>
      <c r="I4202" s="10"/>
      <c r="J4202" s="25"/>
      <c r="K4202" s="250"/>
      <c r="L4202" s="31"/>
      <c r="M4202" s="9"/>
      <c r="N4202" s="11" t="s">
        <v>25</v>
      </c>
      <c r="O4202" s="39"/>
      <c r="P4202" s="47"/>
      <c r="Q4202" s="13"/>
      <c r="R4202" s="248">
        <f t="shared" si="650"/>
        <v>0</v>
      </c>
      <c r="S4202" s="248">
        <f t="shared" si="651"/>
        <v>0</v>
      </c>
      <c r="T4202" s="248">
        <f t="shared" si="652"/>
        <v>0</v>
      </c>
      <c r="U4202" s="248">
        <f t="shared" si="653"/>
        <v>0</v>
      </c>
      <c r="V4202" s="13"/>
      <c r="W4202" s="7"/>
      <c r="AT4202" s="130"/>
      <c r="BF4202" s="33">
        <f t="shared" si="659"/>
        <v>41242</v>
      </c>
      <c r="BG4202" s="34">
        <f t="shared" si="654"/>
        <v>82.88000000000001</v>
      </c>
      <c r="BH4202" s="32">
        <f t="shared" si="655"/>
        <v>1</v>
      </c>
      <c r="BI4202" s="32">
        <f t="shared" si="656"/>
        <v>0</v>
      </c>
      <c r="BJ4202" s="69">
        <f t="shared" si="657"/>
        <v>0</v>
      </c>
      <c r="BK4202" s="158" t="str">
        <f t="shared" si="658"/>
        <v/>
      </c>
    </row>
    <row r="4203" spans="1:63" ht="12" customHeight="1" x14ac:dyDescent="0.2">
      <c r="A4203" s="8"/>
      <c r="B4203" s="7"/>
      <c r="C4203" s="7"/>
      <c r="D4203" s="7"/>
      <c r="E4203" s="7"/>
      <c r="F4203" s="7"/>
      <c r="G4203" s="7"/>
      <c r="H4203" s="7"/>
      <c r="I4203" s="10"/>
      <c r="J4203" s="25"/>
      <c r="K4203" s="250"/>
      <c r="L4203" s="31"/>
      <c r="M4203" s="9"/>
      <c r="N4203" s="11" t="s">
        <v>25</v>
      </c>
      <c r="O4203" s="39"/>
      <c r="P4203" s="47"/>
      <c r="Q4203" s="13"/>
      <c r="R4203" s="248">
        <f t="shared" si="650"/>
        <v>0</v>
      </c>
      <c r="S4203" s="248">
        <f t="shared" si="651"/>
        <v>0</v>
      </c>
      <c r="T4203" s="248">
        <f t="shared" si="652"/>
        <v>0</v>
      </c>
      <c r="U4203" s="248">
        <f t="shared" si="653"/>
        <v>0</v>
      </c>
      <c r="V4203" s="13"/>
      <c r="W4203" s="7"/>
      <c r="AT4203" s="130"/>
      <c r="BF4203" s="33">
        <f t="shared" si="659"/>
        <v>41242</v>
      </c>
      <c r="BG4203" s="34">
        <f t="shared" si="654"/>
        <v>82.88000000000001</v>
      </c>
      <c r="BH4203" s="32">
        <f t="shared" si="655"/>
        <v>1</v>
      </c>
      <c r="BI4203" s="32">
        <f t="shared" si="656"/>
        <v>0</v>
      </c>
      <c r="BJ4203" s="69">
        <f t="shared" si="657"/>
        <v>0</v>
      </c>
      <c r="BK4203" s="158" t="str">
        <f t="shared" si="658"/>
        <v/>
      </c>
    </row>
    <row r="4204" spans="1:63" ht="12" customHeight="1" x14ac:dyDescent="0.2">
      <c r="A4204" s="8"/>
      <c r="B4204" s="7"/>
      <c r="C4204" s="7"/>
      <c r="D4204" s="7"/>
      <c r="E4204" s="7"/>
      <c r="F4204" s="7"/>
      <c r="G4204" s="7"/>
      <c r="H4204" s="7"/>
      <c r="I4204" s="10"/>
      <c r="J4204" s="25"/>
      <c r="K4204" s="250"/>
      <c r="L4204" s="31"/>
      <c r="M4204" s="9"/>
      <c r="N4204" s="11" t="s">
        <v>25</v>
      </c>
      <c r="O4204" s="39"/>
      <c r="P4204" s="47"/>
      <c r="Q4204" s="13"/>
      <c r="R4204" s="248">
        <f t="shared" si="650"/>
        <v>0</v>
      </c>
      <c r="S4204" s="248">
        <f t="shared" si="651"/>
        <v>0</v>
      </c>
      <c r="T4204" s="248">
        <f t="shared" si="652"/>
        <v>0</v>
      </c>
      <c r="U4204" s="248">
        <f t="shared" si="653"/>
        <v>0</v>
      </c>
      <c r="V4204" s="13"/>
      <c r="W4204" s="7"/>
      <c r="AT4204" s="130"/>
      <c r="BF4204" s="33">
        <f t="shared" si="659"/>
        <v>41242</v>
      </c>
      <c r="BG4204" s="34">
        <f t="shared" si="654"/>
        <v>82.88000000000001</v>
      </c>
      <c r="BH4204" s="32">
        <f t="shared" si="655"/>
        <v>1</v>
      </c>
      <c r="BI4204" s="32">
        <f t="shared" si="656"/>
        <v>0</v>
      </c>
      <c r="BJ4204" s="69">
        <f t="shared" si="657"/>
        <v>0</v>
      </c>
      <c r="BK4204" s="158" t="str">
        <f t="shared" si="658"/>
        <v/>
      </c>
    </row>
    <row r="4205" spans="1:63" ht="12" customHeight="1" x14ac:dyDescent="0.2">
      <c r="A4205" s="8"/>
      <c r="B4205" s="7"/>
      <c r="C4205" s="7"/>
      <c r="D4205" s="7"/>
      <c r="E4205" s="7"/>
      <c r="F4205" s="7"/>
      <c r="G4205" s="7"/>
      <c r="H4205" s="7"/>
      <c r="I4205" s="10"/>
      <c r="J4205" s="25"/>
      <c r="K4205" s="250"/>
      <c r="L4205" s="31"/>
      <c r="M4205" s="9"/>
      <c r="N4205" s="11" t="s">
        <v>25</v>
      </c>
      <c r="O4205" s="39"/>
      <c r="P4205" s="47"/>
      <c r="Q4205" s="13"/>
      <c r="R4205" s="248">
        <f t="shared" si="650"/>
        <v>0</v>
      </c>
      <c r="S4205" s="248">
        <f t="shared" si="651"/>
        <v>0</v>
      </c>
      <c r="T4205" s="248">
        <f t="shared" si="652"/>
        <v>0</v>
      </c>
      <c r="U4205" s="248">
        <f t="shared" si="653"/>
        <v>0</v>
      </c>
      <c r="V4205" s="13"/>
      <c r="W4205" s="7"/>
      <c r="AT4205" s="130"/>
      <c r="BF4205" s="33">
        <f t="shared" si="659"/>
        <v>41242</v>
      </c>
      <c r="BG4205" s="34">
        <f t="shared" si="654"/>
        <v>82.88000000000001</v>
      </c>
      <c r="BH4205" s="32">
        <f t="shared" si="655"/>
        <v>1</v>
      </c>
      <c r="BI4205" s="32">
        <f t="shared" si="656"/>
        <v>0</v>
      </c>
      <c r="BJ4205" s="69">
        <f t="shared" si="657"/>
        <v>0</v>
      </c>
      <c r="BK4205" s="158" t="str">
        <f t="shared" si="658"/>
        <v/>
      </c>
    </row>
    <row r="4206" spans="1:63" ht="12" customHeight="1" x14ac:dyDescent="0.2">
      <c r="A4206" s="8"/>
      <c r="B4206" s="7"/>
      <c r="C4206" s="7"/>
      <c r="D4206" s="7"/>
      <c r="E4206" s="7"/>
      <c r="F4206" s="7"/>
      <c r="G4206" s="7"/>
      <c r="H4206" s="7"/>
      <c r="I4206" s="10"/>
      <c r="J4206" s="25"/>
      <c r="K4206" s="250"/>
      <c r="L4206" s="31"/>
      <c r="M4206" s="9"/>
      <c r="N4206" s="11" t="s">
        <v>25</v>
      </c>
      <c r="O4206" s="39"/>
      <c r="P4206" s="47"/>
      <c r="Q4206" s="13"/>
      <c r="R4206" s="248">
        <f t="shared" si="650"/>
        <v>0</v>
      </c>
      <c r="S4206" s="248">
        <f t="shared" si="651"/>
        <v>0</v>
      </c>
      <c r="T4206" s="248">
        <f t="shared" si="652"/>
        <v>0</v>
      </c>
      <c r="U4206" s="248">
        <f t="shared" si="653"/>
        <v>0</v>
      </c>
      <c r="V4206" s="13"/>
      <c r="W4206" s="7"/>
      <c r="AT4206" s="130"/>
      <c r="BF4206" s="33">
        <f t="shared" si="659"/>
        <v>41242</v>
      </c>
      <c r="BG4206" s="34">
        <f t="shared" si="654"/>
        <v>82.88000000000001</v>
      </c>
      <c r="BH4206" s="32">
        <f t="shared" si="655"/>
        <v>1</v>
      </c>
      <c r="BI4206" s="32">
        <f t="shared" si="656"/>
        <v>0</v>
      </c>
      <c r="BJ4206" s="69">
        <f t="shared" si="657"/>
        <v>0</v>
      </c>
      <c r="BK4206" s="158" t="str">
        <f t="shared" si="658"/>
        <v/>
      </c>
    </row>
    <row r="4207" spans="1:63" ht="12" customHeight="1" x14ac:dyDescent="0.2">
      <c r="A4207" s="8"/>
      <c r="B4207" s="7"/>
      <c r="C4207" s="7"/>
      <c r="D4207" s="7"/>
      <c r="E4207" s="7"/>
      <c r="F4207" s="7"/>
      <c r="G4207" s="7"/>
      <c r="H4207" s="7"/>
      <c r="I4207" s="10"/>
      <c r="J4207" s="25"/>
      <c r="K4207" s="250"/>
      <c r="L4207" s="31"/>
      <c r="M4207" s="9"/>
      <c r="N4207" s="11" t="s">
        <v>25</v>
      </c>
      <c r="O4207" s="39"/>
      <c r="P4207" s="47"/>
      <c r="Q4207" s="13"/>
      <c r="R4207" s="248">
        <f t="shared" si="650"/>
        <v>0</v>
      </c>
      <c r="S4207" s="248">
        <f t="shared" si="651"/>
        <v>0</v>
      </c>
      <c r="T4207" s="248">
        <f t="shared" si="652"/>
        <v>0</v>
      </c>
      <c r="U4207" s="248">
        <f t="shared" si="653"/>
        <v>0</v>
      </c>
      <c r="V4207" s="13"/>
      <c r="W4207" s="7"/>
      <c r="AT4207" s="130"/>
      <c r="BF4207" s="33">
        <f t="shared" si="659"/>
        <v>41242</v>
      </c>
      <c r="BG4207" s="34">
        <f t="shared" si="654"/>
        <v>82.88000000000001</v>
      </c>
      <c r="BH4207" s="32">
        <f t="shared" si="655"/>
        <v>1</v>
      </c>
      <c r="BI4207" s="32">
        <f t="shared" si="656"/>
        <v>0</v>
      </c>
      <c r="BJ4207" s="69">
        <f t="shared" si="657"/>
        <v>0</v>
      </c>
      <c r="BK4207" s="158" t="str">
        <f t="shared" si="658"/>
        <v/>
      </c>
    </row>
    <row r="4208" spans="1:63" ht="12" customHeight="1" x14ac:dyDescent="0.2">
      <c r="A4208" s="8"/>
      <c r="B4208" s="7"/>
      <c r="C4208" s="7"/>
      <c r="D4208" s="7"/>
      <c r="E4208" s="7"/>
      <c r="F4208" s="7"/>
      <c r="G4208" s="7"/>
      <c r="H4208" s="7"/>
      <c r="I4208" s="10"/>
      <c r="J4208" s="25"/>
      <c r="K4208" s="250"/>
      <c r="L4208" s="31"/>
      <c r="M4208" s="9"/>
      <c r="N4208" s="11" t="s">
        <v>25</v>
      </c>
      <c r="O4208" s="39"/>
      <c r="P4208" s="47"/>
      <c r="Q4208" s="13"/>
      <c r="R4208" s="248">
        <f t="shared" si="650"/>
        <v>0</v>
      </c>
      <c r="S4208" s="248">
        <f t="shared" si="651"/>
        <v>0</v>
      </c>
      <c r="T4208" s="248">
        <f t="shared" si="652"/>
        <v>0</v>
      </c>
      <c r="U4208" s="248">
        <f t="shared" si="653"/>
        <v>0</v>
      </c>
      <c r="V4208" s="13"/>
      <c r="W4208" s="7"/>
      <c r="AT4208" s="130"/>
      <c r="BF4208" s="33">
        <f t="shared" si="659"/>
        <v>41242</v>
      </c>
      <c r="BG4208" s="34">
        <f t="shared" si="654"/>
        <v>82.88000000000001</v>
      </c>
      <c r="BH4208" s="32">
        <f t="shared" si="655"/>
        <v>1</v>
      </c>
      <c r="BI4208" s="32">
        <f t="shared" si="656"/>
        <v>0</v>
      </c>
      <c r="BJ4208" s="69">
        <f t="shared" si="657"/>
        <v>0</v>
      </c>
      <c r="BK4208" s="158" t="str">
        <f t="shared" si="658"/>
        <v/>
      </c>
    </row>
    <row r="4209" spans="1:63" ht="12" customHeight="1" x14ac:dyDescent="0.2">
      <c r="A4209" s="8"/>
      <c r="B4209" s="7"/>
      <c r="C4209" s="7"/>
      <c r="D4209" s="7"/>
      <c r="E4209" s="7"/>
      <c r="F4209" s="7"/>
      <c r="G4209" s="7"/>
      <c r="H4209" s="7"/>
      <c r="I4209" s="10"/>
      <c r="J4209" s="25"/>
      <c r="K4209" s="250"/>
      <c r="L4209" s="31"/>
      <c r="M4209" s="9"/>
      <c r="N4209" s="11" t="s">
        <v>25</v>
      </c>
      <c r="O4209" s="39"/>
      <c r="P4209" s="47"/>
      <c r="Q4209" s="13"/>
      <c r="R4209" s="248">
        <f t="shared" si="650"/>
        <v>0</v>
      </c>
      <c r="S4209" s="248">
        <f t="shared" si="651"/>
        <v>0</v>
      </c>
      <c r="T4209" s="248">
        <f t="shared" si="652"/>
        <v>0</v>
      </c>
      <c r="U4209" s="248">
        <f t="shared" si="653"/>
        <v>0</v>
      </c>
      <c r="V4209" s="13"/>
      <c r="W4209" s="7"/>
      <c r="AT4209" s="130"/>
      <c r="BF4209" s="33">
        <f t="shared" si="659"/>
        <v>41242</v>
      </c>
      <c r="BG4209" s="34">
        <f t="shared" si="654"/>
        <v>82.88000000000001</v>
      </c>
      <c r="BH4209" s="32">
        <f t="shared" si="655"/>
        <v>1</v>
      </c>
      <c r="BI4209" s="32">
        <f t="shared" si="656"/>
        <v>0</v>
      </c>
      <c r="BJ4209" s="69">
        <f t="shared" si="657"/>
        <v>0</v>
      </c>
      <c r="BK4209" s="158" t="str">
        <f t="shared" si="658"/>
        <v/>
      </c>
    </row>
    <row r="4210" spans="1:63" ht="12" customHeight="1" x14ac:dyDescent="0.2">
      <c r="A4210" s="8"/>
      <c r="B4210" s="7"/>
      <c r="C4210" s="7"/>
      <c r="D4210" s="7"/>
      <c r="E4210" s="7"/>
      <c r="F4210" s="7"/>
      <c r="G4210" s="7"/>
      <c r="H4210" s="7"/>
      <c r="I4210" s="10"/>
      <c r="J4210" s="25"/>
      <c r="K4210" s="250"/>
      <c r="L4210" s="31"/>
      <c r="M4210" s="9"/>
      <c r="N4210" s="11" t="s">
        <v>25</v>
      </c>
      <c r="O4210" s="39"/>
      <c r="P4210" s="47"/>
      <c r="Q4210" s="13"/>
      <c r="R4210" s="248">
        <f t="shared" si="650"/>
        <v>0</v>
      </c>
      <c r="S4210" s="248">
        <f t="shared" si="651"/>
        <v>0</v>
      </c>
      <c r="T4210" s="248">
        <f t="shared" si="652"/>
        <v>0</v>
      </c>
      <c r="U4210" s="248">
        <f t="shared" si="653"/>
        <v>0</v>
      </c>
      <c r="V4210" s="13"/>
      <c r="W4210" s="7"/>
      <c r="AT4210" s="130"/>
      <c r="BF4210" s="33">
        <f t="shared" si="659"/>
        <v>41242</v>
      </c>
      <c r="BG4210" s="34">
        <f t="shared" si="654"/>
        <v>82.88000000000001</v>
      </c>
      <c r="BH4210" s="32">
        <f t="shared" si="655"/>
        <v>1</v>
      </c>
      <c r="BI4210" s="32">
        <f t="shared" si="656"/>
        <v>0</v>
      </c>
      <c r="BJ4210" s="69">
        <f t="shared" si="657"/>
        <v>0</v>
      </c>
      <c r="BK4210" s="158" t="str">
        <f t="shared" si="658"/>
        <v/>
      </c>
    </row>
    <row r="4211" spans="1:63" ht="12" customHeight="1" x14ac:dyDescent="0.2">
      <c r="A4211" s="8"/>
      <c r="B4211" s="7"/>
      <c r="C4211" s="7"/>
      <c r="D4211" s="7"/>
      <c r="E4211" s="7"/>
      <c r="F4211" s="7"/>
      <c r="G4211" s="7"/>
      <c r="H4211" s="7"/>
      <c r="I4211" s="10"/>
      <c r="J4211" s="25"/>
      <c r="K4211" s="250"/>
      <c r="L4211" s="31"/>
      <c r="M4211" s="9"/>
      <c r="N4211" s="11" t="s">
        <v>25</v>
      </c>
      <c r="O4211" s="39"/>
      <c r="P4211" s="47"/>
      <c r="Q4211" s="13"/>
      <c r="R4211" s="248">
        <f t="shared" si="650"/>
        <v>0</v>
      </c>
      <c r="S4211" s="248">
        <f t="shared" si="651"/>
        <v>0</v>
      </c>
      <c r="T4211" s="248">
        <f t="shared" si="652"/>
        <v>0</v>
      </c>
      <c r="U4211" s="248">
        <f t="shared" si="653"/>
        <v>0</v>
      </c>
      <c r="V4211" s="13"/>
      <c r="W4211" s="7"/>
      <c r="AT4211" s="130"/>
      <c r="BF4211" s="33">
        <f t="shared" si="659"/>
        <v>41242</v>
      </c>
      <c r="BG4211" s="34">
        <f t="shared" si="654"/>
        <v>82.88000000000001</v>
      </c>
      <c r="BH4211" s="32">
        <f t="shared" si="655"/>
        <v>1</v>
      </c>
      <c r="BI4211" s="32">
        <f t="shared" si="656"/>
        <v>0</v>
      </c>
      <c r="BJ4211" s="69">
        <f t="shared" si="657"/>
        <v>0</v>
      </c>
      <c r="BK4211" s="158" t="str">
        <f t="shared" si="658"/>
        <v/>
      </c>
    </row>
    <row r="4212" spans="1:63" ht="12" customHeight="1" x14ac:dyDescent="0.2">
      <c r="A4212" s="8"/>
      <c r="B4212" s="7"/>
      <c r="C4212" s="7"/>
      <c r="D4212" s="7"/>
      <c r="E4212" s="7"/>
      <c r="F4212" s="7"/>
      <c r="G4212" s="7"/>
      <c r="H4212" s="7"/>
      <c r="I4212" s="10"/>
      <c r="J4212" s="25"/>
      <c r="K4212" s="250"/>
      <c r="L4212" s="31"/>
      <c r="M4212" s="9"/>
      <c r="N4212" s="11" t="s">
        <v>25</v>
      </c>
      <c r="O4212" s="39"/>
      <c r="P4212" s="47"/>
      <c r="Q4212" s="13"/>
      <c r="R4212" s="248">
        <f t="shared" si="650"/>
        <v>0</v>
      </c>
      <c r="S4212" s="248">
        <f t="shared" si="651"/>
        <v>0</v>
      </c>
      <c r="T4212" s="248">
        <f t="shared" si="652"/>
        <v>0</v>
      </c>
      <c r="U4212" s="248">
        <f t="shared" si="653"/>
        <v>0</v>
      </c>
      <c r="V4212" s="13"/>
      <c r="W4212" s="7"/>
      <c r="AT4212" s="130"/>
      <c r="BF4212" s="33">
        <f t="shared" si="659"/>
        <v>41242</v>
      </c>
      <c r="BG4212" s="34">
        <f t="shared" si="654"/>
        <v>82.88000000000001</v>
      </c>
      <c r="BH4212" s="32">
        <f t="shared" si="655"/>
        <v>1</v>
      </c>
      <c r="BI4212" s="32">
        <f t="shared" si="656"/>
        <v>0</v>
      </c>
      <c r="BJ4212" s="69">
        <f t="shared" si="657"/>
        <v>0</v>
      </c>
      <c r="BK4212" s="158" t="str">
        <f t="shared" si="658"/>
        <v/>
      </c>
    </row>
    <row r="4213" spans="1:63" ht="12" customHeight="1" x14ac:dyDescent="0.2">
      <c r="A4213" s="8"/>
      <c r="B4213" s="7"/>
      <c r="C4213" s="7"/>
      <c r="D4213" s="7"/>
      <c r="E4213" s="7"/>
      <c r="F4213" s="7"/>
      <c r="G4213" s="7"/>
      <c r="H4213" s="7"/>
      <c r="I4213" s="10"/>
      <c r="J4213" s="25"/>
      <c r="K4213" s="250"/>
      <c r="L4213" s="31"/>
      <c r="M4213" s="9"/>
      <c r="N4213" s="11" t="s">
        <v>25</v>
      </c>
      <c r="O4213" s="39"/>
      <c r="P4213" s="47"/>
      <c r="Q4213" s="13"/>
      <c r="R4213" s="248">
        <f t="shared" si="650"/>
        <v>0</v>
      </c>
      <c r="S4213" s="248">
        <f t="shared" si="651"/>
        <v>0</v>
      </c>
      <c r="T4213" s="248">
        <f t="shared" si="652"/>
        <v>0</v>
      </c>
      <c r="U4213" s="248">
        <f t="shared" si="653"/>
        <v>0</v>
      </c>
      <c r="V4213" s="13"/>
      <c r="W4213" s="7"/>
      <c r="AT4213" s="130"/>
      <c r="BF4213" s="33">
        <f t="shared" si="659"/>
        <v>41242</v>
      </c>
      <c r="BG4213" s="34">
        <f t="shared" si="654"/>
        <v>82.88000000000001</v>
      </c>
      <c r="BH4213" s="32">
        <f t="shared" si="655"/>
        <v>1</v>
      </c>
      <c r="BI4213" s="32">
        <f t="shared" si="656"/>
        <v>0</v>
      </c>
      <c r="BJ4213" s="69">
        <f t="shared" si="657"/>
        <v>0</v>
      </c>
      <c r="BK4213" s="158" t="str">
        <f t="shared" si="658"/>
        <v/>
      </c>
    </row>
    <row r="4214" spans="1:63" ht="12" customHeight="1" x14ac:dyDescent="0.2">
      <c r="A4214" s="8"/>
      <c r="B4214" s="7"/>
      <c r="C4214" s="7"/>
      <c r="D4214" s="7"/>
      <c r="E4214" s="7"/>
      <c r="F4214" s="7"/>
      <c r="G4214" s="7"/>
      <c r="H4214" s="7"/>
      <c r="I4214" s="10"/>
      <c r="J4214" s="25"/>
      <c r="K4214" s="250"/>
      <c r="L4214" s="31"/>
      <c r="M4214" s="9"/>
      <c r="N4214" s="11" t="s">
        <v>25</v>
      </c>
      <c r="O4214" s="39"/>
      <c r="P4214" s="47"/>
      <c r="Q4214" s="13"/>
      <c r="R4214" s="248">
        <f t="shared" si="650"/>
        <v>0</v>
      </c>
      <c r="S4214" s="248">
        <f t="shared" si="651"/>
        <v>0</v>
      </c>
      <c r="T4214" s="248">
        <f t="shared" si="652"/>
        <v>0</v>
      </c>
      <c r="U4214" s="248">
        <f t="shared" si="653"/>
        <v>0</v>
      </c>
      <c r="V4214" s="13"/>
      <c r="W4214" s="7"/>
      <c r="AT4214" s="130"/>
      <c r="BF4214" s="33">
        <f t="shared" si="659"/>
        <v>41242</v>
      </c>
      <c r="BG4214" s="34">
        <f t="shared" si="654"/>
        <v>82.88000000000001</v>
      </c>
      <c r="BH4214" s="32">
        <f t="shared" si="655"/>
        <v>1</v>
      </c>
      <c r="BI4214" s="32">
        <f t="shared" si="656"/>
        <v>0</v>
      </c>
      <c r="BJ4214" s="69">
        <f t="shared" si="657"/>
        <v>0</v>
      </c>
      <c r="BK4214" s="158" t="str">
        <f t="shared" si="658"/>
        <v/>
      </c>
    </row>
    <row r="4215" spans="1:63" ht="12" customHeight="1" x14ac:dyDescent="0.2">
      <c r="A4215" s="8"/>
      <c r="B4215" s="7"/>
      <c r="C4215" s="7"/>
      <c r="D4215" s="7"/>
      <c r="E4215" s="7"/>
      <c r="F4215" s="7"/>
      <c r="G4215" s="7"/>
      <c r="H4215" s="7"/>
      <c r="I4215" s="10"/>
      <c r="J4215" s="25"/>
      <c r="K4215" s="250"/>
      <c r="L4215" s="31"/>
      <c r="M4215" s="9"/>
      <c r="N4215" s="11" t="s">
        <v>25</v>
      </c>
      <c r="O4215" s="39"/>
      <c r="P4215" s="47"/>
      <c r="Q4215" s="13"/>
      <c r="R4215" s="248">
        <f t="shared" si="650"/>
        <v>0</v>
      </c>
      <c r="S4215" s="248">
        <f t="shared" si="651"/>
        <v>0</v>
      </c>
      <c r="T4215" s="248">
        <f t="shared" si="652"/>
        <v>0</v>
      </c>
      <c r="U4215" s="248">
        <f t="shared" si="653"/>
        <v>0</v>
      </c>
      <c r="V4215" s="13"/>
      <c r="W4215" s="7"/>
      <c r="AT4215" s="130"/>
      <c r="BF4215" s="33">
        <f t="shared" si="659"/>
        <v>41242</v>
      </c>
      <c r="BG4215" s="34">
        <f t="shared" si="654"/>
        <v>82.88000000000001</v>
      </c>
      <c r="BH4215" s="32">
        <f t="shared" si="655"/>
        <v>1</v>
      </c>
      <c r="BI4215" s="32">
        <f t="shared" si="656"/>
        <v>0</v>
      </c>
      <c r="BJ4215" s="69">
        <f t="shared" si="657"/>
        <v>0</v>
      </c>
      <c r="BK4215" s="158" t="str">
        <f t="shared" si="658"/>
        <v/>
      </c>
    </row>
    <row r="4216" spans="1:63" ht="12" customHeight="1" x14ac:dyDescent="0.2">
      <c r="A4216" s="8"/>
      <c r="B4216" s="7"/>
      <c r="C4216" s="7"/>
      <c r="D4216" s="7"/>
      <c r="E4216" s="7"/>
      <c r="F4216" s="7"/>
      <c r="G4216" s="7"/>
      <c r="H4216" s="7"/>
      <c r="I4216" s="10"/>
      <c r="J4216" s="25"/>
      <c r="K4216" s="250"/>
      <c r="L4216" s="31"/>
      <c r="M4216" s="9"/>
      <c r="N4216" s="11" t="s">
        <v>25</v>
      </c>
      <c r="O4216" s="39"/>
      <c r="P4216" s="47"/>
      <c r="Q4216" s="13"/>
      <c r="R4216" s="248">
        <f t="shared" si="650"/>
        <v>0</v>
      </c>
      <c r="S4216" s="248">
        <f t="shared" si="651"/>
        <v>0</v>
      </c>
      <c r="T4216" s="248">
        <f t="shared" si="652"/>
        <v>0</v>
      </c>
      <c r="U4216" s="248">
        <f t="shared" si="653"/>
        <v>0</v>
      </c>
      <c r="V4216" s="13"/>
      <c r="W4216" s="7"/>
      <c r="AT4216" s="130"/>
      <c r="BF4216" s="33">
        <f t="shared" si="659"/>
        <v>41242</v>
      </c>
      <c r="BG4216" s="34">
        <f t="shared" si="654"/>
        <v>82.88000000000001</v>
      </c>
      <c r="BH4216" s="32">
        <f t="shared" si="655"/>
        <v>1</v>
      </c>
      <c r="BI4216" s="32">
        <f t="shared" si="656"/>
        <v>0</v>
      </c>
      <c r="BJ4216" s="69">
        <f t="shared" si="657"/>
        <v>0</v>
      </c>
      <c r="BK4216" s="158" t="str">
        <f t="shared" si="658"/>
        <v/>
      </c>
    </row>
    <row r="4217" spans="1:63" ht="12" customHeight="1" x14ac:dyDescent="0.2">
      <c r="A4217" s="8"/>
      <c r="B4217" s="7"/>
      <c r="C4217" s="7"/>
      <c r="D4217" s="7"/>
      <c r="E4217" s="7"/>
      <c r="F4217" s="7"/>
      <c r="G4217" s="7"/>
      <c r="H4217" s="7"/>
      <c r="I4217" s="10"/>
      <c r="J4217" s="25"/>
      <c r="K4217" s="250"/>
      <c r="L4217" s="31"/>
      <c r="M4217" s="9"/>
      <c r="N4217" s="11" t="s">
        <v>25</v>
      </c>
      <c r="O4217" s="39"/>
      <c r="P4217" s="47"/>
      <c r="Q4217" s="13"/>
      <c r="R4217" s="248">
        <f t="shared" si="650"/>
        <v>0</v>
      </c>
      <c r="S4217" s="248">
        <f t="shared" si="651"/>
        <v>0</v>
      </c>
      <c r="T4217" s="248">
        <f t="shared" si="652"/>
        <v>0</v>
      </c>
      <c r="U4217" s="248">
        <f t="shared" si="653"/>
        <v>0</v>
      </c>
      <c r="V4217" s="13"/>
      <c r="W4217" s="7"/>
      <c r="AT4217" s="130"/>
      <c r="BF4217" s="33">
        <f t="shared" si="659"/>
        <v>41242</v>
      </c>
      <c r="BG4217" s="34">
        <f t="shared" si="654"/>
        <v>82.88000000000001</v>
      </c>
      <c r="BH4217" s="32">
        <f t="shared" si="655"/>
        <v>1</v>
      </c>
      <c r="BI4217" s="32">
        <f t="shared" si="656"/>
        <v>0</v>
      </c>
      <c r="BJ4217" s="69">
        <f t="shared" si="657"/>
        <v>0</v>
      </c>
      <c r="BK4217" s="158" t="str">
        <f t="shared" si="658"/>
        <v/>
      </c>
    </row>
    <row r="4218" spans="1:63" ht="12" customHeight="1" x14ac:dyDescent="0.2">
      <c r="A4218" s="8"/>
      <c r="B4218" s="7"/>
      <c r="C4218" s="7"/>
      <c r="D4218" s="7"/>
      <c r="E4218" s="7"/>
      <c r="F4218" s="7"/>
      <c r="G4218" s="7"/>
      <c r="H4218" s="7"/>
      <c r="I4218" s="10"/>
      <c r="J4218" s="25"/>
      <c r="K4218" s="250"/>
      <c r="L4218" s="31"/>
      <c r="M4218" s="9"/>
      <c r="N4218" s="11" t="s">
        <v>25</v>
      </c>
      <c r="O4218" s="39"/>
      <c r="P4218" s="47"/>
      <c r="Q4218" s="13"/>
      <c r="R4218" s="248">
        <f t="shared" si="650"/>
        <v>0</v>
      </c>
      <c r="S4218" s="248">
        <f t="shared" si="651"/>
        <v>0</v>
      </c>
      <c r="T4218" s="248">
        <f t="shared" si="652"/>
        <v>0</v>
      </c>
      <c r="U4218" s="248">
        <f t="shared" si="653"/>
        <v>0</v>
      </c>
      <c r="V4218" s="13"/>
      <c r="W4218" s="7"/>
      <c r="AT4218" s="130"/>
      <c r="BF4218" s="33">
        <f t="shared" si="659"/>
        <v>41242</v>
      </c>
      <c r="BG4218" s="34">
        <f t="shared" si="654"/>
        <v>82.88000000000001</v>
      </c>
      <c r="BH4218" s="32">
        <f t="shared" si="655"/>
        <v>1</v>
      </c>
      <c r="BI4218" s="32">
        <f t="shared" si="656"/>
        <v>0</v>
      </c>
      <c r="BJ4218" s="69">
        <f t="shared" si="657"/>
        <v>0</v>
      </c>
      <c r="BK4218" s="158" t="str">
        <f t="shared" si="658"/>
        <v/>
      </c>
    </row>
    <row r="4219" spans="1:63" ht="12" customHeight="1" x14ac:dyDescent="0.2">
      <c r="A4219" s="8"/>
      <c r="B4219" s="7"/>
      <c r="C4219" s="7"/>
      <c r="D4219" s="7"/>
      <c r="E4219" s="7"/>
      <c r="F4219" s="7"/>
      <c r="G4219" s="7"/>
      <c r="H4219" s="7"/>
      <c r="I4219" s="10"/>
      <c r="J4219" s="25"/>
      <c r="K4219" s="250"/>
      <c r="L4219" s="31"/>
      <c r="M4219" s="9"/>
      <c r="N4219" s="11" t="s">
        <v>25</v>
      </c>
      <c r="O4219" s="39"/>
      <c r="P4219" s="47"/>
      <c r="Q4219" s="13"/>
      <c r="R4219" s="248">
        <f t="shared" si="650"/>
        <v>0</v>
      </c>
      <c r="S4219" s="248">
        <f t="shared" si="651"/>
        <v>0</v>
      </c>
      <c r="T4219" s="248">
        <f t="shared" si="652"/>
        <v>0</v>
      </c>
      <c r="U4219" s="248">
        <f t="shared" si="653"/>
        <v>0</v>
      </c>
      <c r="V4219" s="13"/>
      <c r="W4219" s="7"/>
      <c r="AT4219" s="130"/>
      <c r="BF4219" s="33">
        <f t="shared" si="659"/>
        <v>41242</v>
      </c>
      <c r="BG4219" s="34">
        <f t="shared" si="654"/>
        <v>82.88000000000001</v>
      </c>
      <c r="BH4219" s="32">
        <f t="shared" si="655"/>
        <v>1</v>
      </c>
      <c r="BI4219" s="32">
        <f t="shared" si="656"/>
        <v>0</v>
      </c>
      <c r="BJ4219" s="69">
        <f t="shared" si="657"/>
        <v>0</v>
      </c>
      <c r="BK4219" s="158" t="str">
        <f t="shared" si="658"/>
        <v/>
      </c>
    </row>
    <row r="4220" spans="1:63" ht="12" customHeight="1" x14ac:dyDescent="0.2">
      <c r="A4220" s="8"/>
      <c r="B4220" s="7"/>
      <c r="C4220" s="7"/>
      <c r="D4220" s="7"/>
      <c r="E4220" s="7"/>
      <c r="F4220" s="7"/>
      <c r="G4220" s="7"/>
      <c r="H4220" s="7"/>
      <c r="I4220" s="10"/>
      <c r="J4220" s="25"/>
      <c r="K4220" s="250"/>
      <c r="L4220" s="31"/>
      <c r="M4220" s="9"/>
      <c r="N4220" s="11" t="s">
        <v>25</v>
      </c>
      <c r="O4220" s="39"/>
      <c r="P4220" s="47"/>
      <c r="Q4220" s="13"/>
      <c r="R4220" s="248">
        <f t="shared" si="650"/>
        <v>0</v>
      </c>
      <c r="S4220" s="248">
        <f t="shared" si="651"/>
        <v>0</v>
      </c>
      <c r="T4220" s="248">
        <f t="shared" si="652"/>
        <v>0</v>
      </c>
      <c r="U4220" s="248">
        <f t="shared" si="653"/>
        <v>0</v>
      </c>
      <c r="V4220" s="13"/>
      <c r="W4220" s="7"/>
      <c r="AT4220" s="130"/>
      <c r="BF4220" s="33">
        <f t="shared" si="659"/>
        <v>41242</v>
      </c>
      <c r="BG4220" s="34">
        <f t="shared" si="654"/>
        <v>82.88000000000001</v>
      </c>
      <c r="BH4220" s="32">
        <f t="shared" si="655"/>
        <v>1</v>
      </c>
      <c r="BI4220" s="32">
        <f t="shared" si="656"/>
        <v>0</v>
      </c>
      <c r="BJ4220" s="69">
        <f t="shared" si="657"/>
        <v>0</v>
      </c>
      <c r="BK4220" s="158" t="str">
        <f t="shared" si="658"/>
        <v/>
      </c>
    </row>
    <row r="4221" spans="1:63" ht="12" customHeight="1" x14ac:dyDescent="0.2">
      <c r="A4221" s="8"/>
      <c r="B4221" s="7"/>
      <c r="C4221" s="7"/>
      <c r="D4221" s="7"/>
      <c r="E4221" s="7"/>
      <c r="F4221" s="7"/>
      <c r="G4221" s="7"/>
      <c r="H4221" s="7"/>
      <c r="I4221" s="10"/>
      <c r="J4221" s="25"/>
      <c r="K4221" s="250"/>
      <c r="L4221" s="31"/>
      <c r="M4221" s="9"/>
      <c r="N4221" s="11" t="s">
        <v>25</v>
      </c>
      <c r="O4221" s="39"/>
      <c r="P4221" s="47"/>
      <c r="Q4221" s="13"/>
      <c r="R4221" s="248">
        <f t="shared" si="650"/>
        <v>0</v>
      </c>
      <c r="S4221" s="248">
        <f t="shared" si="651"/>
        <v>0</v>
      </c>
      <c r="T4221" s="248">
        <f t="shared" si="652"/>
        <v>0</v>
      </c>
      <c r="U4221" s="248">
        <f t="shared" si="653"/>
        <v>0</v>
      </c>
      <c r="V4221" s="13"/>
      <c r="W4221" s="7"/>
      <c r="AT4221" s="130"/>
      <c r="BF4221" s="33">
        <f t="shared" si="659"/>
        <v>41242</v>
      </c>
      <c r="BG4221" s="34">
        <f t="shared" si="654"/>
        <v>82.88000000000001</v>
      </c>
      <c r="BH4221" s="32">
        <f t="shared" si="655"/>
        <v>1</v>
      </c>
      <c r="BI4221" s="32">
        <f t="shared" si="656"/>
        <v>0</v>
      </c>
      <c r="BJ4221" s="69">
        <f t="shared" si="657"/>
        <v>0</v>
      </c>
      <c r="BK4221" s="158" t="str">
        <f t="shared" si="658"/>
        <v/>
      </c>
    </row>
    <row r="4222" spans="1:63" ht="12" customHeight="1" x14ac:dyDescent="0.2">
      <c r="A4222" s="8"/>
      <c r="B4222" s="7"/>
      <c r="C4222" s="7"/>
      <c r="D4222" s="7"/>
      <c r="E4222" s="7"/>
      <c r="F4222" s="7"/>
      <c r="G4222" s="7"/>
      <c r="H4222" s="7"/>
      <c r="I4222" s="10"/>
      <c r="J4222" s="25"/>
      <c r="K4222" s="250"/>
      <c r="L4222" s="31"/>
      <c r="M4222" s="9"/>
      <c r="N4222" s="11" t="s">
        <v>25</v>
      </c>
      <c r="O4222" s="39"/>
      <c r="P4222" s="47"/>
      <c r="Q4222" s="13"/>
      <c r="R4222" s="248">
        <f t="shared" si="650"/>
        <v>0</v>
      </c>
      <c r="S4222" s="248">
        <f t="shared" si="651"/>
        <v>0</v>
      </c>
      <c r="T4222" s="248">
        <f t="shared" si="652"/>
        <v>0</v>
      </c>
      <c r="U4222" s="248">
        <f t="shared" si="653"/>
        <v>0</v>
      </c>
      <c r="V4222" s="13"/>
      <c r="W4222" s="7"/>
      <c r="AT4222" s="130"/>
      <c r="BF4222" s="33">
        <f t="shared" si="659"/>
        <v>41242</v>
      </c>
      <c r="BG4222" s="34">
        <f t="shared" si="654"/>
        <v>82.88000000000001</v>
      </c>
      <c r="BH4222" s="32">
        <f t="shared" si="655"/>
        <v>1</v>
      </c>
      <c r="BI4222" s="32">
        <f t="shared" si="656"/>
        <v>0</v>
      </c>
      <c r="BJ4222" s="69">
        <f t="shared" si="657"/>
        <v>0</v>
      </c>
      <c r="BK4222" s="158" t="str">
        <f t="shared" si="658"/>
        <v/>
      </c>
    </row>
    <row r="4223" spans="1:63" ht="12" customHeight="1" x14ac:dyDescent="0.2">
      <c r="A4223" s="8"/>
      <c r="B4223" s="7"/>
      <c r="C4223" s="7"/>
      <c r="D4223" s="7"/>
      <c r="E4223" s="7"/>
      <c r="F4223" s="7"/>
      <c r="G4223" s="7"/>
      <c r="H4223" s="7"/>
      <c r="I4223" s="10"/>
      <c r="J4223" s="25"/>
      <c r="K4223" s="250"/>
      <c r="L4223" s="31"/>
      <c r="M4223" s="9"/>
      <c r="N4223" s="11" t="s">
        <v>25</v>
      </c>
      <c r="O4223" s="39"/>
      <c r="P4223" s="47"/>
      <c r="Q4223" s="13"/>
      <c r="R4223" s="248">
        <f t="shared" si="650"/>
        <v>0</v>
      </c>
      <c r="S4223" s="248">
        <f t="shared" si="651"/>
        <v>0</v>
      </c>
      <c r="T4223" s="248">
        <f t="shared" si="652"/>
        <v>0</v>
      </c>
      <c r="U4223" s="248">
        <f t="shared" si="653"/>
        <v>0</v>
      </c>
      <c r="V4223" s="13"/>
      <c r="W4223" s="7"/>
      <c r="AT4223" s="130"/>
      <c r="BF4223" s="33">
        <f t="shared" si="659"/>
        <v>41242</v>
      </c>
      <c r="BG4223" s="34">
        <f t="shared" si="654"/>
        <v>82.88000000000001</v>
      </c>
      <c r="BH4223" s="32">
        <f t="shared" si="655"/>
        <v>1</v>
      </c>
      <c r="BI4223" s="32">
        <f t="shared" si="656"/>
        <v>0</v>
      </c>
      <c r="BJ4223" s="69">
        <f t="shared" si="657"/>
        <v>0</v>
      </c>
      <c r="BK4223" s="158" t="str">
        <f t="shared" si="658"/>
        <v/>
      </c>
    </row>
    <row r="4224" spans="1:63" ht="12" customHeight="1" x14ac:dyDescent="0.2">
      <c r="A4224" s="8"/>
      <c r="B4224" s="7"/>
      <c r="C4224" s="7"/>
      <c r="D4224" s="7"/>
      <c r="E4224" s="7"/>
      <c r="F4224" s="7"/>
      <c r="G4224" s="7"/>
      <c r="H4224" s="7"/>
      <c r="I4224" s="10"/>
      <c r="J4224" s="25"/>
      <c r="K4224" s="250"/>
      <c r="L4224" s="31"/>
      <c r="M4224" s="9"/>
      <c r="N4224" s="11" t="s">
        <v>25</v>
      </c>
      <c r="O4224" s="39"/>
      <c r="P4224" s="47"/>
      <c r="Q4224" s="13"/>
      <c r="R4224" s="248">
        <f t="shared" si="650"/>
        <v>0</v>
      </c>
      <c r="S4224" s="248">
        <f t="shared" si="651"/>
        <v>0</v>
      </c>
      <c r="T4224" s="248">
        <f t="shared" si="652"/>
        <v>0</v>
      </c>
      <c r="U4224" s="248">
        <f t="shared" si="653"/>
        <v>0</v>
      </c>
      <c r="V4224" s="13"/>
      <c r="W4224" s="7"/>
      <c r="AT4224" s="130"/>
      <c r="BF4224" s="33">
        <f t="shared" si="659"/>
        <v>41242</v>
      </c>
      <c r="BG4224" s="34">
        <f t="shared" si="654"/>
        <v>82.88000000000001</v>
      </c>
      <c r="BH4224" s="32">
        <f t="shared" si="655"/>
        <v>1</v>
      </c>
      <c r="BI4224" s="32">
        <f t="shared" si="656"/>
        <v>0</v>
      </c>
      <c r="BJ4224" s="69">
        <f t="shared" si="657"/>
        <v>0</v>
      </c>
      <c r="BK4224" s="158" t="str">
        <f t="shared" si="658"/>
        <v/>
      </c>
    </row>
    <row r="4225" spans="1:63" ht="12" customHeight="1" x14ac:dyDescent="0.2">
      <c r="A4225" s="8"/>
      <c r="B4225" s="7"/>
      <c r="C4225" s="7"/>
      <c r="D4225" s="7"/>
      <c r="E4225" s="7"/>
      <c r="F4225" s="7"/>
      <c r="G4225" s="7"/>
      <c r="H4225" s="7"/>
      <c r="I4225" s="10"/>
      <c r="J4225" s="25"/>
      <c r="K4225" s="250"/>
      <c r="L4225" s="31"/>
      <c r="M4225" s="9"/>
      <c r="N4225" s="11" t="s">
        <v>25</v>
      </c>
      <c r="O4225" s="39"/>
      <c r="P4225" s="47"/>
      <c r="Q4225" s="13"/>
      <c r="R4225" s="248">
        <f t="shared" si="650"/>
        <v>0</v>
      </c>
      <c r="S4225" s="248">
        <f t="shared" si="651"/>
        <v>0</v>
      </c>
      <c r="T4225" s="248">
        <f t="shared" si="652"/>
        <v>0</v>
      </c>
      <c r="U4225" s="248">
        <f t="shared" si="653"/>
        <v>0</v>
      </c>
      <c r="V4225" s="13"/>
      <c r="W4225" s="7"/>
      <c r="AT4225" s="130"/>
      <c r="BF4225" s="33">
        <f t="shared" si="659"/>
        <v>41242</v>
      </c>
      <c r="BG4225" s="34">
        <f t="shared" si="654"/>
        <v>82.88000000000001</v>
      </c>
      <c r="BH4225" s="32">
        <f t="shared" si="655"/>
        <v>1</v>
      </c>
      <c r="BI4225" s="32">
        <f t="shared" si="656"/>
        <v>0</v>
      </c>
      <c r="BJ4225" s="69">
        <f t="shared" si="657"/>
        <v>0</v>
      </c>
      <c r="BK4225" s="158" t="str">
        <f t="shared" si="658"/>
        <v/>
      </c>
    </row>
    <row r="4226" spans="1:63" ht="12" customHeight="1" x14ac:dyDescent="0.2">
      <c r="A4226" s="8"/>
      <c r="B4226" s="7"/>
      <c r="C4226" s="7"/>
      <c r="D4226" s="7"/>
      <c r="E4226" s="7"/>
      <c r="F4226" s="7"/>
      <c r="G4226" s="7"/>
      <c r="H4226" s="7"/>
      <c r="I4226" s="10"/>
      <c r="J4226" s="25"/>
      <c r="K4226" s="250"/>
      <c r="L4226" s="31"/>
      <c r="M4226" s="9"/>
      <c r="N4226" s="11" t="s">
        <v>25</v>
      </c>
      <c r="O4226" s="39"/>
      <c r="P4226" s="47"/>
      <c r="Q4226" s="13"/>
      <c r="R4226" s="248">
        <f t="shared" si="650"/>
        <v>0</v>
      </c>
      <c r="S4226" s="248">
        <f t="shared" si="651"/>
        <v>0</v>
      </c>
      <c r="T4226" s="248">
        <f t="shared" si="652"/>
        <v>0</v>
      </c>
      <c r="U4226" s="248">
        <f t="shared" si="653"/>
        <v>0</v>
      </c>
      <c r="V4226" s="13"/>
      <c r="W4226" s="7"/>
      <c r="AT4226" s="130"/>
      <c r="BF4226" s="33">
        <f t="shared" si="659"/>
        <v>41242</v>
      </c>
      <c r="BG4226" s="34">
        <f t="shared" si="654"/>
        <v>82.88000000000001</v>
      </c>
      <c r="BH4226" s="32">
        <f t="shared" si="655"/>
        <v>1</v>
      </c>
      <c r="BI4226" s="32">
        <f t="shared" si="656"/>
        <v>0</v>
      </c>
      <c r="BJ4226" s="69">
        <f t="shared" si="657"/>
        <v>0</v>
      </c>
      <c r="BK4226" s="158" t="str">
        <f t="shared" si="658"/>
        <v/>
      </c>
    </row>
    <row r="4227" spans="1:63" ht="12" customHeight="1" x14ac:dyDescent="0.2">
      <c r="A4227" s="8"/>
      <c r="B4227" s="7"/>
      <c r="C4227" s="7"/>
      <c r="D4227" s="7"/>
      <c r="E4227" s="7"/>
      <c r="F4227" s="7"/>
      <c r="G4227" s="7"/>
      <c r="H4227" s="7"/>
      <c r="I4227" s="10"/>
      <c r="J4227" s="25"/>
      <c r="K4227" s="250"/>
      <c r="L4227" s="31"/>
      <c r="M4227" s="9"/>
      <c r="N4227" s="11" t="s">
        <v>25</v>
      </c>
      <c r="O4227" s="39"/>
      <c r="P4227" s="47"/>
      <c r="Q4227" s="13"/>
      <c r="R4227" s="248">
        <f t="shared" si="650"/>
        <v>0</v>
      </c>
      <c r="S4227" s="248">
        <f t="shared" si="651"/>
        <v>0</v>
      </c>
      <c r="T4227" s="248">
        <f t="shared" si="652"/>
        <v>0</v>
      </c>
      <c r="U4227" s="248">
        <f t="shared" si="653"/>
        <v>0</v>
      </c>
      <c r="V4227" s="13"/>
      <c r="W4227" s="7"/>
      <c r="AT4227" s="130"/>
      <c r="BF4227" s="33">
        <f t="shared" si="659"/>
        <v>41242</v>
      </c>
      <c r="BG4227" s="34">
        <f t="shared" si="654"/>
        <v>82.88000000000001</v>
      </c>
      <c r="BH4227" s="32">
        <f t="shared" si="655"/>
        <v>1</v>
      </c>
      <c r="BI4227" s="32">
        <f t="shared" si="656"/>
        <v>0</v>
      </c>
      <c r="BJ4227" s="69">
        <f t="shared" si="657"/>
        <v>0</v>
      </c>
      <c r="BK4227" s="158" t="str">
        <f t="shared" si="658"/>
        <v/>
      </c>
    </row>
    <row r="4228" spans="1:63" ht="12" customHeight="1" x14ac:dyDescent="0.2">
      <c r="A4228" s="8"/>
      <c r="B4228" s="7"/>
      <c r="C4228" s="7"/>
      <c r="D4228" s="7"/>
      <c r="E4228" s="7"/>
      <c r="F4228" s="7"/>
      <c r="G4228" s="7"/>
      <c r="H4228" s="7"/>
      <c r="I4228" s="10"/>
      <c r="J4228" s="25"/>
      <c r="K4228" s="250"/>
      <c r="L4228" s="31"/>
      <c r="M4228" s="9"/>
      <c r="N4228" s="11" t="s">
        <v>25</v>
      </c>
      <c r="O4228" s="39"/>
      <c r="P4228" s="47"/>
      <c r="Q4228" s="13"/>
      <c r="R4228" s="248">
        <f t="shared" si="650"/>
        <v>0</v>
      </c>
      <c r="S4228" s="248">
        <f t="shared" si="651"/>
        <v>0</v>
      </c>
      <c r="T4228" s="248">
        <f t="shared" si="652"/>
        <v>0</v>
      </c>
      <c r="U4228" s="248">
        <f t="shared" si="653"/>
        <v>0</v>
      </c>
      <c r="V4228" s="13"/>
      <c r="W4228" s="7"/>
      <c r="AT4228" s="130"/>
      <c r="BF4228" s="33">
        <f t="shared" si="659"/>
        <v>41242</v>
      </c>
      <c r="BG4228" s="34">
        <f t="shared" si="654"/>
        <v>82.88000000000001</v>
      </c>
      <c r="BH4228" s="32">
        <f t="shared" si="655"/>
        <v>1</v>
      </c>
      <c r="BI4228" s="32">
        <f t="shared" si="656"/>
        <v>0</v>
      </c>
      <c r="BJ4228" s="69">
        <f t="shared" si="657"/>
        <v>0</v>
      </c>
      <c r="BK4228" s="158" t="str">
        <f t="shared" si="658"/>
        <v/>
      </c>
    </row>
    <row r="4229" spans="1:63" ht="12" customHeight="1" x14ac:dyDescent="0.2">
      <c r="A4229" s="8"/>
      <c r="B4229" s="7"/>
      <c r="C4229" s="7"/>
      <c r="D4229" s="7"/>
      <c r="E4229" s="7"/>
      <c r="F4229" s="7"/>
      <c r="G4229" s="7"/>
      <c r="H4229" s="7"/>
      <c r="I4229" s="10"/>
      <c r="J4229" s="25"/>
      <c r="K4229" s="250"/>
      <c r="L4229" s="31"/>
      <c r="M4229" s="9"/>
      <c r="N4229" s="11" t="s">
        <v>25</v>
      </c>
      <c r="O4229" s="39"/>
      <c r="P4229" s="47"/>
      <c r="Q4229" s="13"/>
      <c r="R4229" s="248">
        <f t="shared" si="650"/>
        <v>0</v>
      </c>
      <c r="S4229" s="248">
        <f t="shared" si="651"/>
        <v>0</v>
      </c>
      <c r="T4229" s="248">
        <f t="shared" si="652"/>
        <v>0</v>
      </c>
      <c r="U4229" s="248">
        <f t="shared" si="653"/>
        <v>0</v>
      </c>
      <c r="V4229" s="13"/>
      <c r="W4229" s="7"/>
      <c r="AT4229" s="130"/>
      <c r="BF4229" s="33">
        <f t="shared" si="659"/>
        <v>41242</v>
      </c>
      <c r="BG4229" s="34">
        <f t="shared" si="654"/>
        <v>82.88000000000001</v>
      </c>
      <c r="BH4229" s="32">
        <f t="shared" si="655"/>
        <v>1</v>
      </c>
      <c r="BI4229" s="32">
        <f t="shared" si="656"/>
        <v>0</v>
      </c>
      <c r="BJ4229" s="69">
        <f t="shared" si="657"/>
        <v>0</v>
      </c>
      <c r="BK4229" s="158" t="str">
        <f t="shared" si="658"/>
        <v/>
      </c>
    </row>
    <row r="4230" spans="1:63" ht="12" customHeight="1" x14ac:dyDescent="0.2">
      <c r="A4230" s="8"/>
      <c r="B4230" s="7"/>
      <c r="C4230" s="7"/>
      <c r="D4230" s="7"/>
      <c r="E4230" s="7"/>
      <c r="F4230" s="7"/>
      <c r="G4230" s="7"/>
      <c r="H4230" s="7"/>
      <c r="I4230" s="10"/>
      <c r="J4230" s="25"/>
      <c r="K4230" s="250"/>
      <c r="L4230" s="31"/>
      <c r="M4230" s="9"/>
      <c r="N4230" s="11" t="s">
        <v>25</v>
      </c>
      <c r="O4230" s="39"/>
      <c r="P4230" s="47"/>
      <c r="Q4230" s="13"/>
      <c r="R4230" s="248">
        <f t="shared" si="650"/>
        <v>0</v>
      </c>
      <c r="S4230" s="248">
        <f t="shared" si="651"/>
        <v>0</v>
      </c>
      <c r="T4230" s="248">
        <f t="shared" si="652"/>
        <v>0</v>
      </c>
      <c r="U4230" s="248">
        <f t="shared" si="653"/>
        <v>0</v>
      </c>
      <c r="V4230" s="13"/>
      <c r="W4230" s="7"/>
      <c r="AT4230" s="130"/>
      <c r="BF4230" s="33">
        <f t="shared" si="659"/>
        <v>41242</v>
      </c>
      <c r="BG4230" s="34">
        <f t="shared" si="654"/>
        <v>82.88000000000001</v>
      </c>
      <c r="BH4230" s="32">
        <f t="shared" si="655"/>
        <v>1</v>
      </c>
      <c r="BI4230" s="32">
        <f t="shared" si="656"/>
        <v>0</v>
      </c>
      <c r="BJ4230" s="69">
        <f t="shared" si="657"/>
        <v>0</v>
      </c>
      <c r="BK4230" s="158" t="str">
        <f t="shared" si="658"/>
        <v/>
      </c>
    </row>
    <row r="4231" spans="1:63" ht="12" customHeight="1" x14ac:dyDescent="0.2">
      <c r="A4231" s="8"/>
      <c r="B4231" s="7"/>
      <c r="C4231" s="7"/>
      <c r="D4231" s="7"/>
      <c r="E4231" s="7"/>
      <c r="F4231" s="7"/>
      <c r="G4231" s="7"/>
      <c r="H4231" s="7"/>
      <c r="I4231" s="10"/>
      <c r="J4231" s="25"/>
      <c r="K4231" s="250"/>
      <c r="L4231" s="31"/>
      <c r="M4231" s="9"/>
      <c r="N4231" s="11" t="s">
        <v>25</v>
      </c>
      <c r="O4231" s="39"/>
      <c r="P4231" s="47"/>
      <c r="Q4231" s="13"/>
      <c r="R4231" s="248">
        <f t="shared" si="650"/>
        <v>0</v>
      </c>
      <c r="S4231" s="248">
        <f t="shared" si="651"/>
        <v>0</v>
      </c>
      <c r="T4231" s="248">
        <f t="shared" si="652"/>
        <v>0</v>
      </c>
      <c r="U4231" s="248">
        <f t="shared" si="653"/>
        <v>0</v>
      </c>
      <c r="V4231" s="13"/>
      <c r="W4231" s="7"/>
      <c r="AT4231" s="130"/>
      <c r="BF4231" s="33">
        <f t="shared" si="659"/>
        <v>41242</v>
      </c>
      <c r="BG4231" s="34">
        <f t="shared" si="654"/>
        <v>82.88000000000001</v>
      </c>
      <c r="BH4231" s="32">
        <f t="shared" si="655"/>
        <v>1</v>
      </c>
      <c r="BI4231" s="32">
        <f t="shared" si="656"/>
        <v>0</v>
      </c>
      <c r="BJ4231" s="69">
        <f t="shared" si="657"/>
        <v>0</v>
      </c>
      <c r="BK4231" s="158" t="str">
        <f t="shared" si="658"/>
        <v/>
      </c>
    </row>
    <row r="4232" spans="1:63" ht="12" customHeight="1" x14ac:dyDescent="0.2">
      <c r="A4232" s="8"/>
      <c r="B4232" s="7"/>
      <c r="C4232" s="7"/>
      <c r="D4232" s="7"/>
      <c r="E4232" s="7"/>
      <c r="F4232" s="7"/>
      <c r="G4232" s="7"/>
      <c r="H4232" s="7"/>
      <c r="I4232" s="10"/>
      <c r="J4232" s="25"/>
      <c r="K4232" s="250"/>
      <c r="L4232" s="31"/>
      <c r="M4232" s="9"/>
      <c r="N4232" s="11" t="s">
        <v>25</v>
      </c>
      <c r="O4232" s="39"/>
      <c r="P4232" s="47"/>
      <c r="Q4232" s="13"/>
      <c r="R4232" s="248">
        <f t="shared" si="650"/>
        <v>0</v>
      </c>
      <c r="S4232" s="248">
        <f t="shared" si="651"/>
        <v>0</v>
      </c>
      <c r="T4232" s="248">
        <f t="shared" si="652"/>
        <v>0</v>
      </c>
      <c r="U4232" s="248">
        <f t="shared" si="653"/>
        <v>0</v>
      </c>
      <c r="V4232" s="13"/>
      <c r="W4232" s="7"/>
      <c r="AT4232" s="130"/>
      <c r="BF4232" s="33">
        <f t="shared" si="659"/>
        <v>41242</v>
      </c>
      <c r="BG4232" s="34">
        <f t="shared" si="654"/>
        <v>82.88000000000001</v>
      </c>
      <c r="BH4232" s="32">
        <f t="shared" si="655"/>
        <v>1</v>
      </c>
      <c r="BI4232" s="32">
        <f t="shared" si="656"/>
        <v>0</v>
      </c>
      <c r="BJ4232" s="69">
        <f t="shared" si="657"/>
        <v>0</v>
      </c>
      <c r="BK4232" s="158" t="str">
        <f t="shared" si="658"/>
        <v/>
      </c>
    </row>
    <row r="4233" spans="1:63" ht="12" customHeight="1" x14ac:dyDescent="0.2">
      <c r="A4233" s="8"/>
      <c r="B4233" s="7"/>
      <c r="C4233" s="7"/>
      <c r="D4233" s="7"/>
      <c r="E4233" s="7"/>
      <c r="F4233" s="7"/>
      <c r="G4233" s="7"/>
      <c r="H4233" s="7"/>
      <c r="I4233" s="10"/>
      <c r="J4233" s="25"/>
      <c r="K4233" s="250"/>
      <c r="L4233" s="31"/>
      <c r="M4233" s="9"/>
      <c r="N4233" s="11" t="s">
        <v>25</v>
      </c>
      <c r="O4233" s="39"/>
      <c r="P4233" s="47"/>
      <c r="Q4233" s="13"/>
      <c r="R4233" s="248">
        <f t="shared" si="650"/>
        <v>0</v>
      </c>
      <c r="S4233" s="248">
        <f t="shared" si="651"/>
        <v>0</v>
      </c>
      <c r="T4233" s="248">
        <f t="shared" si="652"/>
        <v>0</v>
      </c>
      <c r="U4233" s="248">
        <f t="shared" si="653"/>
        <v>0</v>
      </c>
      <c r="V4233" s="13"/>
      <c r="W4233" s="7"/>
      <c r="AT4233" s="130"/>
      <c r="BF4233" s="33">
        <f t="shared" si="659"/>
        <v>41242</v>
      </c>
      <c r="BG4233" s="34">
        <f t="shared" si="654"/>
        <v>82.88000000000001</v>
      </c>
      <c r="BH4233" s="32">
        <f t="shared" si="655"/>
        <v>1</v>
      </c>
      <c r="BI4233" s="32">
        <f t="shared" si="656"/>
        <v>0</v>
      </c>
      <c r="BJ4233" s="69">
        <f t="shared" si="657"/>
        <v>0</v>
      </c>
      <c r="BK4233" s="158" t="str">
        <f t="shared" si="658"/>
        <v/>
      </c>
    </row>
    <row r="4234" spans="1:63" ht="12" customHeight="1" x14ac:dyDescent="0.2">
      <c r="A4234" s="8"/>
      <c r="B4234" s="7"/>
      <c r="C4234" s="7"/>
      <c r="D4234" s="7"/>
      <c r="E4234" s="7"/>
      <c r="F4234" s="7"/>
      <c r="G4234" s="7"/>
      <c r="H4234" s="7"/>
      <c r="I4234" s="10"/>
      <c r="J4234" s="25"/>
      <c r="K4234" s="250"/>
      <c r="L4234" s="31"/>
      <c r="M4234" s="9"/>
      <c r="N4234" s="11" t="s">
        <v>25</v>
      </c>
      <c r="O4234" s="39"/>
      <c r="P4234" s="47"/>
      <c r="Q4234" s="13"/>
      <c r="R4234" s="248">
        <f t="shared" si="650"/>
        <v>0</v>
      </c>
      <c r="S4234" s="248">
        <f t="shared" si="651"/>
        <v>0</v>
      </c>
      <c r="T4234" s="248">
        <f t="shared" si="652"/>
        <v>0</v>
      </c>
      <c r="U4234" s="248">
        <f t="shared" si="653"/>
        <v>0</v>
      </c>
      <c r="V4234" s="13"/>
      <c r="W4234" s="7"/>
      <c r="AT4234" s="130"/>
      <c r="BF4234" s="33">
        <f t="shared" si="659"/>
        <v>41242</v>
      </c>
      <c r="BG4234" s="34">
        <f t="shared" si="654"/>
        <v>82.88000000000001</v>
      </c>
      <c r="BH4234" s="32">
        <f t="shared" si="655"/>
        <v>1</v>
      </c>
      <c r="BI4234" s="32">
        <f t="shared" si="656"/>
        <v>0</v>
      </c>
      <c r="BJ4234" s="69">
        <f t="shared" si="657"/>
        <v>0</v>
      </c>
      <c r="BK4234" s="158" t="str">
        <f t="shared" si="658"/>
        <v/>
      </c>
    </row>
    <row r="4235" spans="1:63" ht="12" customHeight="1" x14ac:dyDescent="0.2">
      <c r="A4235" s="8"/>
      <c r="B4235" s="7"/>
      <c r="C4235" s="7"/>
      <c r="D4235" s="7"/>
      <c r="E4235" s="7"/>
      <c r="F4235" s="7"/>
      <c r="G4235" s="7"/>
      <c r="H4235" s="7"/>
      <c r="I4235" s="10"/>
      <c r="J4235" s="25"/>
      <c r="K4235" s="250"/>
      <c r="L4235" s="31"/>
      <c r="M4235" s="9"/>
      <c r="N4235" s="11" t="s">
        <v>25</v>
      </c>
      <c r="O4235" s="39"/>
      <c r="P4235" s="47"/>
      <c r="Q4235" s="13"/>
      <c r="R4235" s="248">
        <f t="shared" ref="R4235:R4298" si="660">IF(N4235&lt;&gt;"M",ROUND(IF(M4235&lt;&gt;"Y",IF(P4235&lt;&gt;"Y",K4235,K4235*(BH4235-1)),0),ROUNDING),"")</f>
        <v>0</v>
      </c>
      <c r="S4235" s="248">
        <f t="shared" ref="S4235:S4298" si="661">IF(N4235&lt;&gt;"M",ROUND(IF(O4235&gt;0,IF(M4235="Y",BI4235*(1-O4235),IF(BI4235&gt;R4235,R4235 + (BI4235 - R4235)*(1-O4235),BI4235)),BI4235),ROUNDING),"")</f>
        <v>0</v>
      </c>
      <c r="T4235" s="248">
        <f t="shared" ref="T4235:T4298" si="662">IF(N4235&lt;&gt;"M",ROUND(IF(O4235&gt;0,IF(M4235="Y",BJ4235*(1-O4235),IF(BJ4235&gt;R4235,R4235 + (BJ4235 - R4235)*(1-O4235),BJ4235)),BJ4235),ROUNDING),"")</f>
        <v>0</v>
      </c>
      <c r="U4235" s="248">
        <f t="shared" ref="U4235:U4298" si="663">IF(N4235&lt;&gt;"M",ROUND(IF(OR(N4235="P",N4235=""),0,IF(OR(M4235="N",M4235=""),T4235-R4235,T4235)),ROUNDING),"")</f>
        <v>0</v>
      </c>
      <c r="V4235" s="13"/>
      <c r="W4235" s="7"/>
      <c r="AT4235" s="130"/>
      <c r="BF4235" s="33">
        <f t="shared" si="659"/>
        <v>41242</v>
      </c>
      <c r="BG4235" s="34">
        <f t="shared" ref="BG4235:BG4298" si="664">IF(N4235&lt;&gt;"M",BG4234+U4235,BG4234)</f>
        <v>82.88000000000001</v>
      </c>
      <c r="BH4235" s="32">
        <f t="shared" ref="BH4235:BH4298" si="665">IF(L4235&lt;&gt;"",IF(ODDS_TYPE=1,L4235,IF(ODDS_TYPE=2,IF(L4235&gt;0,1+L4235/100,IF(L4235&lt;0,1-100/L4235,1)),IF(ODDS_TYPE=3,1+L4235,IF(ODDS_TYPE=4,1+L4235,IF(ODDS_TYPE=5,IF(L4235&gt;0,1+L4235,1-1/L4235),IF(ODDS_TYPE=6,IF(L4235&gt;=0,L4235+1,1-1/L4235),1)))))),1)</f>
        <v>1</v>
      </c>
      <c r="BI4235" s="32">
        <f t="shared" ref="BI4235:BI4298" si="666">IF(P4235&lt;&gt;"Y",IF(M4235&lt;&gt;"Y",K4235*BH4235,K4235*BH4235 - K4235),IF(M4235&lt;&gt;"Y",K4235*BH4235,K4235))</f>
        <v>0</v>
      </c>
      <c r="BJ4235" s="69">
        <f t="shared" ref="BJ4235:BJ4298" si="667">IF(P4235&lt;&gt;"Y",
IF(M4235&lt;&gt;"Y",
IF(N4235="Y",K4235*BH4235,IF(N4235="P",0,IF(OR(N4235="R",N4235="PU"),K4235,IF(N4235="H",K4235*BH4235*0.5,IF(N4235="HW",K4235*0.5*(1 + BH4235),IF(N4235="HL",K4235*0.5,0)))))),
IF(N4235="Y",K4235*BH4235 - K4235,IF(N4235="P",0,IF(OR(N4235="R",N4235="PU"),0,IF(N4235="H",IF(BH4235&gt;2,0.5*K4235*BH4235 - K4235,0),IF(N4235="HW",K4235*0.5*(1 + BH4235) - K4235,IF(N4235="HL",0,0))))))),
IF(M4235&lt;&gt;"Y",
IF(N4235="Y",K4235*BH4235,IF(N4235="P",0,IF(OR(N4235="R",N4235="PU"),K4235*(BH4235-1),IF(N4235="H",K4235*BH4235*0.5,IF(N4235="HW",K4235*(BH4235-1)*0.5,IF(N4235="HL",K4235*BH4235 - K4235*0.5,0)))))),
IF(N4235="Y",K4235,IF(N4235="P",0,IF(OR(N4235="R",N4235="PU"),0,IF(N4235="H",IF(BH4235&lt;2,K4235*BH4235*0.5 - K4235*(BH4235-1),0),IF(N4235="HW",0,IF(N4235="HL",K4235*0.5,0)))))))
)</f>
        <v>0</v>
      </c>
      <c r="BK4235" s="158" t="str">
        <f t="shared" ref="BK4235:BK4298" si="668">IF(FILT_M=1,IF(LEN(C4235)&gt;0,C4235,""),IF(FILT_M=2,IF(LEN(E4235)&gt;0,E4235,""),IF(FILT_M=3,IF(LEN(F4235)&gt;0,F4235,""),IF(FILT_M=4,IF(LEN(G4235)&gt;0,G4235,""),""))))</f>
        <v/>
      </c>
    </row>
    <row r="4236" spans="1:63" ht="12" customHeight="1" x14ac:dyDescent="0.2">
      <c r="A4236" s="8"/>
      <c r="B4236" s="7"/>
      <c r="C4236" s="7"/>
      <c r="D4236" s="7"/>
      <c r="E4236" s="7"/>
      <c r="F4236" s="7"/>
      <c r="G4236" s="7"/>
      <c r="H4236" s="7"/>
      <c r="I4236" s="10"/>
      <c r="J4236" s="25"/>
      <c r="K4236" s="250"/>
      <c r="L4236" s="31"/>
      <c r="M4236" s="9"/>
      <c r="N4236" s="11" t="s">
        <v>25</v>
      </c>
      <c r="O4236" s="39"/>
      <c r="P4236" s="47"/>
      <c r="Q4236" s="13"/>
      <c r="R4236" s="248">
        <f t="shared" si="660"/>
        <v>0</v>
      </c>
      <c r="S4236" s="248">
        <f t="shared" si="661"/>
        <v>0</v>
      </c>
      <c r="T4236" s="248">
        <f t="shared" si="662"/>
        <v>0</v>
      </c>
      <c r="U4236" s="248">
        <f t="shared" si="663"/>
        <v>0</v>
      </c>
      <c r="V4236" s="13"/>
      <c r="W4236" s="7"/>
      <c r="AT4236" s="130"/>
      <c r="BF4236" s="33">
        <f t="shared" ref="BF4236:BF4299" si="669">IF(A4236&gt;2,A4236,BF4235)</f>
        <v>41242</v>
      </c>
      <c r="BG4236" s="34">
        <f t="shared" si="664"/>
        <v>82.88000000000001</v>
      </c>
      <c r="BH4236" s="32">
        <f t="shared" si="665"/>
        <v>1</v>
      </c>
      <c r="BI4236" s="32">
        <f t="shared" si="666"/>
        <v>0</v>
      </c>
      <c r="BJ4236" s="69">
        <f t="shared" si="667"/>
        <v>0</v>
      </c>
      <c r="BK4236" s="158" t="str">
        <f t="shared" si="668"/>
        <v/>
      </c>
    </row>
    <row r="4237" spans="1:63" ht="12" customHeight="1" x14ac:dyDescent="0.2">
      <c r="A4237" s="8"/>
      <c r="B4237" s="7"/>
      <c r="C4237" s="7"/>
      <c r="D4237" s="7"/>
      <c r="E4237" s="7"/>
      <c r="F4237" s="7"/>
      <c r="G4237" s="7"/>
      <c r="H4237" s="7"/>
      <c r="I4237" s="10"/>
      <c r="J4237" s="25"/>
      <c r="K4237" s="250"/>
      <c r="L4237" s="31"/>
      <c r="M4237" s="9"/>
      <c r="N4237" s="11" t="s">
        <v>25</v>
      </c>
      <c r="O4237" s="39"/>
      <c r="P4237" s="47"/>
      <c r="Q4237" s="13"/>
      <c r="R4237" s="248">
        <f t="shared" si="660"/>
        <v>0</v>
      </c>
      <c r="S4237" s="248">
        <f t="shared" si="661"/>
        <v>0</v>
      </c>
      <c r="T4237" s="248">
        <f t="shared" si="662"/>
        <v>0</v>
      </c>
      <c r="U4237" s="248">
        <f t="shared" si="663"/>
        <v>0</v>
      </c>
      <c r="V4237" s="13"/>
      <c r="W4237" s="7"/>
      <c r="AT4237" s="130"/>
      <c r="BF4237" s="33">
        <f t="shared" si="669"/>
        <v>41242</v>
      </c>
      <c r="BG4237" s="34">
        <f t="shared" si="664"/>
        <v>82.88000000000001</v>
      </c>
      <c r="BH4237" s="32">
        <f t="shared" si="665"/>
        <v>1</v>
      </c>
      <c r="BI4237" s="32">
        <f t="shared" si="666"/>
        <v>0</v>
      </c>
      <c r="BJ4237" s="69">
        <f t="shared" si="667"/>
        <v>0</v>
      </c>
      <c r="BK4237" s="158" t="str">
        <f t="shared" si="668"/>
        <v/>
      </c>
    </row>
    <row r="4238" spans="1:63" ht="12" customHeight="1" x14ac:dyDescent="0.2">
      <c r="A4238" s="8"/>
      <c r="B4238" s="7"/>
      <c r="C4238" s="7"/>
      <c r="D4238" s="7"/>
      <c r="E4238" s="7"/>
      <c r="F4238" s="7"/>
      <c r="G4238" s="7"/>
      <c r="H4238" s="7"/>
      <c r="I4238" s="10"/>
      <c r="J4238" s="25"/>
      <c r="K4238" s="250"/>
      <c r="L4238" s="31"/>
      <c r="M4238" s="9"/>
      <c r="N4238" s="11" t="s">
        <v>25</v>
      </c>
      <c r="O4238" s="39"/>
      <c r="P4238" s="47"/>
      <c r="Q4238" s="13"/>
      <c r="R4238" s="248">
        <f t="shared" si="660"/>
        <v>0</v>
      </c>
      <c r="S4238" s="248">
        <f t="shared" si="661"/>
        <v>0</v>
      </c>
      <c r="T4238" s="248">
        <f t="shared" si="662"/>
        <v>0</v>
      </c>
      <c r="U4238" s="248">
        <f t="shared" si="663"/>
        <v>0</v>
      </c>
      <c r="V4238" s="13"/>
      <c r="W4238" s="7"/>
      <c r="AT4238" s="130"/>
      <c r="BF4238" s="33">
        <f t="shared" si="669"/>
        <v>41242</v>
      </c>
      <c r="BG4238" s="34">
        <f t="shared" si="664"/>
        <v>82.88000000000001</v>
      </c>
      <c r="BH4238" s="32">
        <f t="shared" si="665"/>
        <v>1</v>
      </c>
      <c r="BI4238" s="32">
        <f t="shared" si="666"/>
        <v>0</v>
      </c>
      <c r="BJ4238" s="69">
        <f t="shared" si="667"/>
        <v>0</v>
      </c>
      <c r="BK4238" s="158" t="str">
        <f t="shared" si="668"/>
        <v/>
      </c>
    </row>
    <row r="4239" spans="1:63" ht="12" customHeight="1" x14ac:dyDescent="0.2">
      <c r="A4239" s="8"/>
      <c r="B4239" s="7"/>
      <c r="C4239" s="7"/>
      <c r="D4239" s="7"/>
      <c r="E4239" s="7"/>
      <c r="F4239" s="7"/>
      <c r="G4239" s="7"/>
      <c r="H4239" s="7"/>
      <c r="I4239" s="10"/>
      <c r="J4239" s="25"/>
      <c r="K4239" s="250"/>
      <c r="L4239" s="31"/>
      <c r="M4239" s="9"/>
      <c r="N4239" s="11" t="s">
        <v>25</v>
      </c>
      <c r="O4239" s="39"/>
      <c r="P4239" s="47"/>
      <c r="Q4239" s="13"/>
      <c r="R4239" s="248">
        <f t="shared" si="660"/>
        <v>0</v>
      </c>
      <c r="S4239" s="248">
        <f t="shared" si="661"/>
        <v>0</v>
      </c>
      <c r="T4239" s="248">
        <f t="shared" si="662"/>
        <v>0</v>
      </c>
      <c r="U4239" s="248">
        <f t="shared" si="663"/>
        <v>0</v>
      </c>
      <c r="V4239" s="13"/>
      <c r="W4239" s="7"/>
      <c r="AT4239" s="130"/>
      <c r="BF4239" s="33">
        <f t="shared" si="669"/>
        <v>41242</v>
      </c>
      <c r="BG4239" s="34">
        <f t="shared" si="664"/>
        <v>82.88000000000001</v>
      </c>
      <c r="BH4239" s="32">
        <f t="shared" si="665"/>
        <v>1</v>
      </c>
      <c r="BI4239" s="32">
        <f t="shared" si="666"/>
        <v>0</v>
      </c>
      <c r="BJ4239" s="69">
        <f t="shared" si="667"/>
        <v>0</v>
      </c>
      <c r="BK4239" s="158" t="str">
        <f t="shared" si="668"/>
        <v/>
      </c>
    </row>
    <row r="4240" spans="1:63" ht="12" customHeight="1" x14ac:dyDescent="0.2">
      <c r="A4240" s="8"/>
      <c r="B4240" s="7"/>
      <c r="C4240" s="7"/>
      <c r="D4240" s="7"/>
      <c r="E4240" s="7"/>
      <c r="F4240" s="7"/>
      <c r="G4240" s="7"/>
      <c r="H4240" s="7"/>
      <c r="I4240" s="10"/>
      <c r="J4240" s="25"/>
      <c r="K4240" s="250"/>
      <c r="L4240" s="31"/>
      <c r="M4240" s="9"/>
      <c r="N4240" s="11" t="s">
        <v>25</v>
      </c>
      <c r="O4240" s="39"/>
      <c r="P4240" s="47"/>
      <c r="Q4240" s="13"/>
      <c r="R4240" s="248">
        <f t="shared" si="660"/>
        <v>0</v>
      </c>
      <c r="S4240" s="248">
        <f t="shared" si="661"/>
        <v>0</v>
      </c>
      <c r="T4240" s="248">
        <f t="shared" si="662"/>
        <v>0</v>
      </c>
      <c r="U4240" s="248">
        <f t="shared" si="663"/>
        <v>0</v>
      </c>
      <c r="V4240" s="13"/>
      <c r="W4240" s="7"/>
      <c r="AT4240" s="130"/>
      <c r="BF4240" s="33">
        <f t="shared" si="669"/>
        <v>41242</v>
      </c>
      <c r="BG4240" s="34">
        <f t="shared" si="664"/>
        <v>82.88000000000001</v>
      </c>
      <c r="BH4240" s="32">
        <f t="shared" si="665"/>
        <v>1</v>
      </c>
      <c r="BI4240" s="32">
        <f t="shared" si="666"/>
        <v>0</v>
      </c>
      <c r="BJ4240" s="69">
        <f t="shared" si="667"/>
        <v>0</v>
      </c>
      <c r="BK4240" s="158" t="str">
        <f t="shared" si="668"/>
        <v/>
      </c>
    </row>
    <row r="4241" spans="1:63" ht="12" customHeight="1" x14ac:dyDescent="0.2">
      <c r="A4241" s="8"/>
      <c r="B4241" s="7"/>
      <c r="C4241" s="7"/>
      <c r="D4241" s="7"/>
      <c r="E4241" s="7"/>
      <c r="F4241" s="7"/>
      <c r="G4241" s="7"/>
      <c r="H4241" s="7"/>
      <c r="I4241" s="10"/>
      <c r="J4241" s="25"/>
      <c r="K4241" s="250"/>
      <c r="L4241" s="31"/>
      <c r="M4241" s="9"/>
      <c r="N4241" s="11" t="s">
        <v>25</v>
      </c>
      <c r="O4241" s="39"/>
      <c r="P4241" s="47"/>
      <c r="Q4241" s="13"/>
      <c r="R4241" s="248">
        <f t="shared" si="660"/>
        <v>0</v>
      </c>
      <c r="S4241" s="248">
        <f t="shared" si="661"/>
        <v>0</v>
      </c>
      <c r="T4241" s="248">
        <f t="shared" si="662"/>
        <v>0</v>
      </c>
      <c r="U4241" s="248">
        <f t="shared" si="663"/>
        <v>0</v>
      </c>
      <c r="V4241" s="13"/>
      <c r="W4241" s="7"/>
      <c r="AT4241" s="130"/>
      <c r="BF4241" s="33">
        <f t="shared" si="669"/>
        <v>41242</v>
      </c>
      <c r="BG4241" s="34">
        <f t="shared" si="664"/>
        <v>82.88000000000001</v>
      </c>
      <c r="BH4241" s="32">
        <f t="shared" si="665"/>
        <v>1</v>
      </c>
      <c r="BI4241" s="32">
        <f t="shared" si="666"/>
        <v>0</v>
      </c>
      <c r="BJ4241" s="69">
        <f t="shared" si="667"/>
        <v>0</v>
      </c>
      <c r="BK4241" s="158" t="str">
        <f t="shared" si="668"/>
        <v/>
      </c>
    </row>
    <row r="4242" spans="1:63" ht="12" customHeight="1" x14ac:dyDescent="0.2">
      <c r="A4242" s="8"/>
      <c r="B4242" s="7"/>
      <c r="C4242" s="7"/>
      <c r="D4242" s="7"/>
      <c r="E4242" s="7"/>
      <c r="F4242" s="7"/>
      <c r="G4242" s="7"/>
      <c r="H4242" s="7"/>
      <c r="I4242" s="10"/>
      <c r="J4242" s="25"/>
      <c r="K4242" s="250"/>
      <c r="L4242" s="31"/>
      <c r="M4242" s="9"/>
      <c r="N4242" s="11" t="s">
        <v>25</v>
      </c>
      <c r="O4242" s="39"/>
      <c r="P4242" s="47"/>
      <c r="Q4242" s="13"/>
      <c r="R4242" s="248">
        <f t="shared" si="660"/>
        <v>0</v>
      </c>
      <c r="S4242" s="248">
        <f t="shared" si="661"/>
        <v>0</v>
      </c>
      <c r="T4242" s="248">
        <f t="shared" si="662"/>
        <v>0</v>
      </c>
      <c r="U4242" s="248">
        <f t="shared" si="663"/>
        <v>0</v>
      </c>
      <c r="V4242" s="13"/>
      <c r="W4242" s="7"/>
      <c r="AT4242" s="130"/>
      <c r="BF4242" s="33">
        <f t="shared" si="669"/>
        <v>41242</v>
      </c>
      <c r="BG4242" s="34">
        <f t="shared" si="664"/>
        <v>82.88000000000001</v>
      </c>
      <c r="BH4242" s="32">
        <f t="shared" si="665"/>
        <v>1</v>
      </c>
      <c r="BI4242" s="32">
        <f t="shared" si="666"/>
        <v>0</v>
      </c>
      <c r="BJ4242" s="69">
        <f t="shared" si="667"/>
        <v>0</v>
      </c>
      <c r="BK4242" s="158" t="str">
        <f t="shared" si="668"/>
        <v/>
      </c>
    </row>
    <row r="4243" spans="1:63" ht="12" customHeight="1" x14ac:dyDescent="0.2">
      <c r="A4243" s="8"/>
      <c r="B4243" s="7"/>
      <c r="C4243" s="7"/>
      <c r="D4243" s="7"/>
      <c r="E4243" s="7"/>
      <c r="F4243" s="7"/>
      <c r="G4243" s="7"/>
      <c r="H4243" s="7"/>
      <c r="I4243" s="10"/>
      <c r="J4243" s="25"/>
      <c r="K4243" s="250"/>
      <c r="L4243" s="31"/>
      <c r="M4243" s="9"/>
      <c r="N4243" s="11" t="s">
        <v>25</v>
      </c>
      <c r="O4243" s="39"/>
      <c r="P4243" s="47"/>
      <c r="Q4243" s="13"/>
      <c r="R4243" s="248">
        <f t="shared" si="660"/>
        <v>0</v>
      </c>
      <c r="S4243" s="248">
        <f t="shared" si="661"/>
        <v>0</v>
      </c>
      <c r="T4243" s="248">
        <f t="shared" si="662"/>
        <v>0</v>
      </c>
      <c r="U4243" s="248">
        <f t="shared" si="663"/>
        <v>0</v>
      </c>
      <c r="V4243" s="13"/>
      <c r="W4243" s="7"/>
      <c r="AT4243" s="130"/>
      <c r="BF4243" s="33">
        <f t="shared" si="669"/>
        <v>41242</v>
      </c>
      <c r="BG4243" s="34">
        <f t="shared" si="664"/>
        <v>82.88000000000001</v>
      </c>
      <c r="BH4243" s="32">
        <f t="shared" si="665"/>
        <v>1</v>
      </c>
      <c r="BI4243" s="32">
        <f t="shared" si="666"/>
        <v>0</v>
      </c>
      <c r="BJ4243" s="69">
        <f t="shared" si="667"/>
        <v>0</v>
      </c>
      <c r="BK4243" s="158" t="str">
        <f t="shared" si="668"/>
        <v/>
      </c>
    </row>
    <row r="4244" spans="1:63" ht="12" customHeight="1" x14ac:dyDescent="0.2">
      <c r="A4244" s="8"/>
      <c r="B4244" s="7"/>
      <c r="C4244" s="7"/>
      <c r="D4244" s="7"/>
      <c r="E4244" s="7"/>
      <c r="F4244" s="7"/>
      <c r="G4244" s="7"/>
      <c r="H4244" s="7"/>
      <c r="I4244" s="10"/>
      <c r="J4244" s="25"/>
      <c r="K4244" s="250"/>
      <c r="L4244" s="31"/>
      <c r="M4244" s="9"/>
      <c r="N4244" s="11" t="s">
        <v>25</v>
      </c>
      <c r="O4244" s="39"/>
      <c r="P4244" s="47"/>
      <c r="Q4244" s="13"/>
      <c r="R4244" s="248">
        <f t="shared" si="660"/>
        <v>0</v>
      </c>
      <c r="S4244" s="248">
        <f t="shared" si="661"/>
        <v>0</v>
      </c>
      <c r="T4244" s="248">
        <f t="shared" si="662"/>
        <v>0</v>
      </c>
      <c r="U4244" s="248">
        <f t="shared" si="663"/>
        <v>0</v>
      </c>
      <c r="V4244" s="13"/>
      <c r="W4244" s="7"/>
      <c r="AT4244" s="130"/>
      <c r="BF4244" s="33">
        <f t="shared" si="669"/>
        <v>41242</v>
      </c>
      <c r="BG4244" s="34">
        <f t="shared" si="664"/>
        <v>82.88000000000001</v>
      </c>
      <c r="BH4244" s="32">
        <f t="shared" si="665"/>
        <v>1</v>
      </c>
      <c r="BI4244" s="32">
        <f t="shared" si="666"/>
        <v>0</v>
      </c>
      <c r="BJ4244" s="69">
        <f t="shared" si="667"/>
        <v>0</v>
      </c>
      <c r="BK4244" s="158" t="str">
        <f t="shared" si="668"/>
        <v/>
      </c>
    </row>
    <row r="4245" spans="1:63" ht="12" customHeight="1" x14ac:dyDescent="0.2">
      <c r="A4245" s="8"/>
      <c r="B4245" s="7"/>
      <c r="C4245" s="7"/>
      <c r="D4245" s="7"/>
      <c r="E4245" s="7"/>
      <c r="F4245" s="7"/>
      <c r="G4245" s="7"/>
      <c r="H4245" s="7"/>
      <c r="I4245" s="10"/>
      <c r="J4245" s="25"/>
      <c r="K4245" s="250"/>
      <c r="L4245" s="31"/>
      <c r="M4245" s="9"/>
      <c r="N4245" s="11" t="s">
        <v>25</v>
      </c>
      <c r="O4245" s="39"/>
      <c r="P4245" s="47"/>
      <c r="Q4245" s="13"/>
      <c r="R4245" s="248">
        <f t="shared" si="660"/>
        <v>0</v>
      </c>
      <c r="S4245" s="248">
        <f t="shared" si="661"/>
        <v>0</v>
      </c>
      <c r="T4245" s="248">
        <f t="shared" si="662"/>
        <v>0</v>
      </c>
      <c r="U4245" s="248">
        <f t="shared" si="663"/>
        <v>0</v>
      </c>
      <c r="V4245" s="13"/>
      <c r="W4245" s="7"/>
      <c r="AT4245" s="130"/>
      <c r="BF4245" s="33">
        <f t="shared" si="669"/>
        <v>41242</v>
      </c>
      <c r="BG4245" s="34">
        <f t="shared" si="664"/>
        <v>82.88000000000001</v>
      </c>
      <c r="BH4245" s="32">
        <f t="shared" si="665"/>
        <v>1</v>
      </c>
      <c r="BI4245" s="32">
        <f t="shared" si="666"/>
        <v>0</v>
      </c>
      <c r="BJ4245" s="69">
        <f t="shared" si="667"/>
        <v>0</v>
      </c>
      <c r="BK4245" s="158" t="str">
        <f t="shared" si="668"/>
        <v/>
      </c>
    </row>
    <row r="4246" spans="1:63" ht="12" customHeight="1" x14ac:dyDescent="0.2">
      <c r="A4246" s="8"/>
      <c r="B4246" s="7"/>
      <c r="C4246" s="7"/>
      <c r="D4246" s="7"/>
      <c r="E4246" s="7"/>
      <c r="F4246" s="7"/>
      <c r="G4246" s="7"/>
      <c r="H4246" s="7"/>
      <c r="I4246" s="10"/>
      <c r="J4246" s="25"/>
      <c r="K4246" s="250"/>
      <c r="L4246" s="31"/>
      <c r="M4246" s="9"/>
      <c r="N4246" s="11" t="s">
        <v>25</v>
      </c>
      <c r="O4246" s="39"/>
      <c r="P4246" s="47"/>
      <c r="Q4246" s="13"/>
      <c r="R4246" s="248">
        <f t="shared" si="660"/>
        <v>0</v>
      </c>
      <c r="S4246" s="248">
        <f t="shared" si="661"/>
        <v>0</v>
      </c>
      <c r="T4246" s="248">
        <f t="shared" si="662"/>
        <v>0</v>
      </c>
      <c r="U4246" s="248">
        <f t="shared" si="663"/>
        <v>0</v>
      </c>
      <c r="V4246" s="13"/>
      <c r="W4246" s="7"/>
      <c r="AT4246" s="130"/>
      <c r="BF4246" s="33">
        <f t="shared" si="669"/>
        <v>41242</v>
      </c>
      <c r="BG4246" s="34">
        <f t="shared" si="664"/>
        <v>82.88000000000001</v>
      </c>
      <c r="BH4246" s="32">
        <f t="shared" si="665"/>
        <v>1</v>
      </c>
      <c r="BI4246" s="32">
        <f t="shared" si="666"/>
        <v>0</v>
      </c>
      <c r="BJ4246" s="69">
        <f t="shared" si="667"/>
        <v>0</v>
      </c>
      <c r="BK4246" s="158" t="str">
        <f t="shared" si="668"/>
        <v/>
      </c>
    </row>
    <row r="4247" spans="1:63" ht="12" customHeight="1" x14ac:dyDescent="0.2">
      <c r="A4247" s="8"/>
      <c r="B4247" s="7"/>
      <c r="C4247" s="7"/>
      <c r="D4247" s="7"/>
      <c r="E4247" s="7"/>
      <c r="F4247" s="7"/>
      <c r="G4247" s="7"/>
      <c r="H4247" s="7"/>
      <c r="I4247" s="10"/>
      <c r="J4247" s="25"/>
      <c r="K4247" s="250"/>
      <c r="L4247" s="31"/>
      <c r="M4247" s="9"/>
      <c r="N4247" s="11" t="s">
        <v>25</v>
      </c>
      <c r="O4247" s="39"/>
      <c r="P4247" s="47"/>
      <c r="Q4247" s="13"/>
      <c r="R4247" s="248">
        <f t="shared" si="660"/>
        <v>0</v>
      </c>
      <c r="S4247" s="248">
        <f t="shared" si="661"/>
        <v>0</v>
      </c>
      <c r="T4247" s="248">
        <f t="shared" si="662"/>
        <v>0</v>
      </c>
      <c r="U4247" s="248">
        <f t="shared" si="663"/>
        <v>0</v>
      </c>
      <c r="V4247" s="13"/>
      <c r="W4247" s="7"/>
      <c r="AT4247" s="130"/>
      <c r="BF4247" s="33">
        <f t="shared" si="669"/>
        <v>41242</v>
      </c>
      <c r="BG4247" s="34">
        <f t="shared" si="664"/>
        <v>82.88000000000001</v>
      </c>
      <c r="BH4247" s="32">
        <f t="shared" si="665"/>
        <v>1</v>
      </c>
      <c r="BI4247" s="32">
        <f t="shared" si="666"/>
        <v>0</v>
      </c>
      <c r="BJ4247" s="69">
        <f t="shared" si="667"/>
        <v>0</v>
      </c>
      <c r="BK4247" s="158" t="str">
        <f t="shared" si="668"/>
        <v/>
      </c>
    </row>
    <row r="4248" spans="1:63" ht="12" customHeight="1" x14ac:dyDescent="0.2">
      <c r="A4248" s="8"/>
      <c r="B4248" s="7"/>
      <c r="C4248" s="7"/>
      <c r="D4248" s="7"/>
      <c r="E4248" s="7"/>
      <c r="F4248" s="7"/>
      <c r="G4248" s="7"/>
      <c r="H4248" s="7"/>
      <c r="I4248" s="10"/>
      <c r="J4248" s="25"/>
      <c r="K4248" s="250"/>
      <c r="L4248" s="31"/>
      <c r="M4248" s="9"/>
      <c r="N4248" s="11" t="s">
        <v>25</v>
      </c>
      <c r="O4248" s="39"/>
      <c r="P4248" s="47"/>
      <c r="Q4248" s="13"/>
      <c r="R4248" s="248">
        <f t="shared" si="660"/>
        <v>0</v>
      </c>
      <c r="S4248" s="248">
        <f t="shared" si="661"/>
        <v>0</v>
      </c>
      <c r="T4248" s="248">
        <f t="shared" si="662"/>
        <v>0</v>
      </c>
      <c r="U4248" s="248">
        <f t="shared" si="663"/>
        <v>0</v>
      </c>
      <c r="V4248" s="13"/>
      <c r="W4248" s="7"/>
      <c r="AT4248" s="130"/>
      <c r="BF4248" s="33">
        <f t="shared" si="669"/>
        <v>41242</v>
      </c>
      <c r="BG4248" s="34">
        <f t="shared" si="664"/>
        <v>82.88000000000001</v>
      </c>
      <c r="BH4248" s="32">
        <f t="shared" si="665"/>
        <v>1</v>
      </c>
      <c r="BI4248" s="32">
        <f t="shared" si="666"/>
        <v>0</v>
      </c>
      <c r="BJ4248" s="69">
        <f t="shared" si="667"/>
        <v>0</v>
      </c>
      <c r="BK4248" s="158" t="str">
        <f t="shared" si="668"/>
        <v/>
      </c>
    </row>
    <row r="4249" spans="1:63" ht="12" customHeight="1" x14ac:dyDescent="0.2">
      <c r="A4249" s="8"/>
      <c r="B4249" s="7"/>
      <c r="C4249" s="7"/>
      <c r="D4249" s="7"/>
      <c r="E4249" s="7"/>
      <c r="F4249" s="7"/>
      <c r="G4249" s="7"/>
      <c r="H4249" s="7"/>
      <c r="I4249" s="10"/>
      <c r="J4249" s="25"/>
      <c r="K4249" s="250"/>
      <c r="L4249" s="31"/>
      <c r="M4249" s="9"/>
      <c r="N4249" s="11" t="s">
        <v>25</v>
      </c>
      <c r="O4249" s="39"/>
      <c r="P4249" s="47"/>
      <c r="Q4249" s="13"/>
      <c r="R4249" s="248">
        <f t="shared" si="660"/>
        <v>0</v>
      </c>
      <c r="S4249" s="248">
        <f t="shared" si="661"/>
        <v>0</v>
      </c>
      <c r="T4249" s="248">
        <f t="shared" si="662"/>
        <v>0</v>
      </c>
      <c r="U4249" s="248">
        <f t="shared" si="663"/>
        <v>0</v>
      </c>
      <c r="V4249" s="13"/>
      <c r="W4249" s="7"/>
      <c r="AT4249" s="130"/>
      <c r="BF4249" s="33">
        <f t="shared" si="669"/>
        <v>41242</v>
      </c>
      <c r="BG4249" s="34">
        <f t="shared" si="664"/>
        <v>82.88000000000001</v>
      </c>
      <c r="BH4249" s="32">
        <f t="shared" si="665"/>
        <v>1</v>
      </c>
      <c r="BI4249" s="32">
        <f t="shared" si="666"/>
        <v>0</v>
      </c>
      <c r="BJ4249" s="69">
        <f t="shared" si="667"/>
        <v>0</v>
      </c>
      <c r="BK4249" s="158" t="str">
        <f t="shared" si="668"/>
        <v/>
      </c>
    </row>
    <row r="4250" spans="1:63" ht="12" customHeight="1" x14ac:dyDescent="0.2">
      <c r="A4250" s="8"/>
      <c r="B4250" s="7"/>
      <c r="C4250" s="7"/>
      <c r="D4250" s="7"/>
      <c r="E4250" s="7"/>
      <c r="F4250" s="7"/>
      <c r="G4250" s="7"/>
      <c r="H4250" s="7"/>
      <c r="I4250" s="10"/>
      <c r="J4250" s="25"/>
      <c r="K4250" s="250"/>
      <c r="L4250" s="31"/>
      <c r="M4250" s="9"/>
      <c r="N4250" s="11" t="s">
        <v>25</v>
      </c>
      <c r="O4250" s="39"/>
      <c r="P4250" s="47"/>
      <c r="Q4250" s="13"/>
      <c r="R4250" s="248">
        <f t="shared" si="660"/>
        <v>0</v>
      </c>
      <c r="S4250" s="248">
        <f t="shared" si="661"/>
        <v>0</v>
      </c>
      <c r="T4250" s="248">
        <f t="shared" si="662"/>
        <v>0</v>
      </c>
      <c r="U4250" s="248">
        <f t="shared" si="663"/>
        <v>0</v>
      </c>
      <c r="V4250" s="13"/>
      <c r="W4250" s="7"/>
      <c r="AT4250" s="130"/>
      <c r="BF4250" s="33">
        <f t="shared" si="669"/>
        <v>41242</v>
      </c>
      <c r="BG4250" s="34">
        <f t="shared" si="664"/>
        <v>82.88000000000001</v>
      </c>
      <c r="BH4250" s="32">
        <f t="shared" si="665"/>
        <v>1</v>
      </c>
      <c r="BI4250" s="32">
        <f t="shared" si="666"/>
        <v>0</v>
      </c>
      <c r="BJ4250" s="69">
        <f t="shared" si="667"/>
        <v>0</v>
      </c>
      <c r="BK4250" s="158" t="str">
        <f t="shared" si="668"/>
        <v/>
      </c>
    </row>
    <row r="4251" spans="1:63" ht="12" customHeight="1" x14ac:dyDescent="0.2">
      <c r="A4251" s="8"/>
      <c r="B4251" s="7"/>
      <c r="C4251" s="7"/>
      <c r="D4251" s="7"/>
      <c r="E4251" s="7"/>
      <c r="F4251" s="7"/>
      <c r="G4251" s="7"/>
      <c r="H4251" s="7"/>
      <c r="I4251" s="10"/>
      <c r="J4251" s="25"/>
      <c r="K4251" s="250"/>
      <c r="L4251" s="31"/>
      <c r="M4251" s="9"/>
      <c r="N4251" s="11" t="s">
        <v>25</v>
      </c>
      <c r="O4251" s="39"/>
      <c r="P4251" s="47"/>
      <c r="Q4251" s="13"/>
      <c r="R4251" s="248">
        <f t="shared" si="660"/>
        <v>0</v>
      </c>
      <c r="S4251" s="248">
        <f t="shared" si="661"/>
        <v>0</v>
      </c>
      <c r="T4251" s="248">
        <f t="shared" si="662"/>
        <v>0</v>
      </c>
      <c r="U4251" s="248">
        <f t="shared" si="663"/>
        <v>0</v>
      </c>
      <c r="V4251" s="13"/>
      <c r="W4251" s="7"/>
      <c r="AT4251" s="130"/>
      <c r="BF4251" s="33">
        <f t="shared" si="669"/>
        <v>41242</v>
      </c>
      <c r="BG4251" s="34">
        <f t="shared" si="664"/>
        <v>82.88000000000001</v>
      </c>
      <c r="BH4251" s="32">
        <f t="shared" si="665"/>
        <v>1</v>
      </c>
      <c r="BI4251" s="32">
        <f t="shared" si="666"/>
        <v>0</v>
      </c>
      <c r="BJ4251" s="69">
        <f t="shared" si="667"/>
        <v>0</v>
      </c>
      <c r="BK4251" s="158" t="str">
        <f t="shared" si="668"/>
        <v/>
      </c>
    </row>
    <row r="4252" spans="1:63" ht="12" customHeight="1" x14ac:dyDescent="0.2">
      <c r="A4252" s="8"/>
      <c r="B4252" s="7"/>
      <c r="C4252" s="7"/>
      <c r="D4252" s="7"/>
      <c r="E4252" s="7"/>
      <c r="F4252" s="7"/>
      <c r="G4252" s="7"/>
      <c r="H4252" s="7"/>
      <c r="I4252" s="10"/>
      <c r="J4252" s="25"/>
      <c r="K4252" s="250"/>
      <c r="L4252" s="31"/>
      <c r="M4252" s="9"/>
      <c r="N4252" s="11" t="s">
        <v>25</v>
      </c>
      <c r="O4252" s="39"/>
      <c r="P4252" s="47"/>
      <c r="Q4252" s="13"/>
      <c r="R4252" s="248">
        <f t="shared" si="660"/>
        <v>0</v>
      </c>
      <c r="S4252" s="248">
        <f t="shared" si="661"/>
        <v>0</v>
      </c>
      <c r="T4252" s="248">
        <f t="shared" si="662"/>
        <v>0</v>
      </c>
      <c r="U4252" s="248">
        <f t="shared" si="663"/>
        <v>0</v>
      </c>
      <c r="V4252" s="13"/>
      <c r="W4252" s="7"/>
      <c r="AT4252" s="130"/>
      <c r="BF4252" s="33">
        <f t="shared" si="669"/>
        <v>41242</v>
      </c>
      <c r="BG4252" s="34">
        <f t="shared" si="664"/>
        <v>82.88000000000001</v>
      </c>
      <c r="BH4252" s="32">
        <f t="shared" si="665"/>
        <v>1</v>
      </c>
      <c r="BI4252" s="32">
        <f t="shared" si="666"/>
        <v>0</v>
      </c>
      <c r="BJ4252" s="69">
        <f t="shared" si="667"/>
        <v>0</v>
      </c>
      <c r="BK4252" s="158" t="str">
        <f t="shared" si="668"/>
        <v/>
      </c>
    </row>
    <row r="4253" spans="1:63" ht="12" customHeight="1" x14ac:dyDescent="0.2">
      <c r="A4253" s="8"/>
      <c r="B4253" s="7"/>
      <c r="C4253" s="7"/>
      <c r="D4253" s="7"/>
      <c r="E4253" s="7"/>
      <c r="F4253" s="7"/>
      <c r="G4253" s="7"/>
      <c r="H4253" s="7"/>
      <c r="I4253" s="10"/>
      <c r="J4253" s="25"/>
      <c r="K4253" s="250"/>
      <c r="L4253" s="31"/>
      <c r="M4253" s="9"/>
      <c r="N4253" s="11" t="s">
        <v>25</v>
      </c>
      <c r="O4253" s="39"/>
      <c r="P4253" s="47"/>
      <c r="Q4253" s="13"/>
      <c r="R4253" s="248">
        <f t="shared" si="660"/>
        <v>0</v>
      </c>
      <c r="S4253" s="248">
        <f t="shared" si="661"/>
        <v>0</v>
      </c>
      <c r="T4253" s="248">
        <f t="shared" si="662"/>
        <v>0</v>
      </c>
      <c r="U4253" s="248">
        <f t="shared" si="663"/>
        <v>0</v>
      </c>
      <c r="V4253" s="13"/>
      <c r="W4253" s="7"/>
      <c r="AT4253" s="130"/>
      <c r="BF4253" s="33">
        <f t="shared" si="669"/>
        <v>41242</v>
      </c>
      <c r="BG4253" s="34">
        <f t="shared" si="664"/>
        <v>82.88000000000001</v>
      </c>
      <c r="BH4253" s="32">
        <f t="shared" si="665"/>
        <v>1</v>
      </c>
      <c r="BI4253" s="32">
        <f t="shared" si="666"/>
        <v>0</v>
      </c>
      <c r="BJ4253" s="69">
        <f t="shared" si="667"/>
        <v>0</v>
      </c>
      <c r="BK4253" s="158" t="str">
        <f t="shared" si="668"/>
        <v/>
      </c>
    </row>
    <row r="4254" spans="1:63" ht="12" customHeight="1" x14ac:dyDescent="0.2">
      <c r="A4254" s="8"/>
      <c r="B4254" s="7"/>
      <c r="C4254" s="7"/>
      <c r="D4254" s="7"/>
      <c r="E4254" s="7"/>
      <c r="F4254" s="7"/>
      <c r="G4254" s="7"/>
      <c r="H4254" s="7"/>
      <c r="I4254" s="10"/>
      <c r="J4254" s="25"/>
      <c r="K4254" s="250"/>
      <c r="L4254" s="31"/>
      <c r="M4254" s="9"/>
      <c r="N4254" s="11" t="s">
        <v>25</v>
      </c>
      <c r="O4254" s="39"/>
      <c r="P4254" s="47"/>
      <c r="Q4254" s="13"/>
      <c r="R4254" s="248">
        <f t="shared" si="660"/>
        <v>0</v>
      </c>
      <c r="S4254" s="248">
        <f t="shared" si="661"/>
        <v>0</v>
      </c>
      <c r="T4254" s="248">
        <f t="shared" si="662"/>
        <v>0</v>
      </c>
      <c r="U4254" s="248">
        <f t="shared" si="663"/>
        <v>0</v>
      </c>
      <c r="V4254" s="13"/>
      <c r="W4254" s="7"/>
      <c r="AT4254" s="130"/>
      <c r="BF4254" s="33">
        <f t="shared" si="669"/>
        <v>41242</v>
      </c>
      <c r="BG4254" s="34">
        <f t="shared" si="664"/>
        <v>82.88000000000001</v>
      </c>
      <c r="BH4254" s="32">
        <f t="shared" si="665"/>
        <v>1</v>
      </c>
      <c r="BI4254" s="32">
        <f t="shared" si="666"/>
        <v>0</v>
      </c>
      <c r="BJ4254" s="69">
        <f t="shared" si="667"/>
        <v>0</v>
      </c>
      <c r="BK4254" s="158" t="str">
        <f t="shared" si="668"/>
        <v/>
      </c>
    </row>
    <row r="4255" spans="1:63" ht="12" customHeight="1" x14ac:dyDescent="0.2">
      <c r="A4255" s="8"/>
      <c r="B4255" s="7"/>
      <c r="C4255" s="7"/>
      <c r="D4255" s="7"/>
      <c r="E4255" s="7"/>
      <c r="F4255" s="7"/>
      <c r="G4255" s="7"/>
      <c r="H4255" s="7"/>
      <c r="I4255" s="10"/>
      <c r="J4255" s="25"/>
      <c r="K4255" s="250"/>
      <c r="L4255" s="31"/>
      <c r="M4255" s="9"/>
      <c r="N4255" s="11" t="s">
        <v>25</v>
      </c>
      <c r="O4255" s="39"/>
      <c r="P4255" s="47"/>
      <c r="Q4255" s="13"/>
      <c r="R4255" s="248">
        <f t="shared" si="660"/>
        <v>0</v>
      </c>
      <c r="S4255" s="248">
        <f t="shared" si="661"/>
        <v>0</v>
      </c>
      <c r="T4255" s="248">
        <f t="shared" si="662"/>
        <v>0</v>
      </c>
      <c r="U4255" s="248">
        <f t="shared" si="663"/>
        <v>0</v>
      </c>
      <c r="V4255" s="13"/>
      <c r="W4255" s="7"/>
      <c r="AT4255" s="130"/>
      <c r="BF4255" s="33">
        <f t="shared" si="669"/>
        <v>41242</v>
      </c>
      <c r="BG4255" s="34">
        <f t="shared" si="664"/>
        <v>82.88000000000001</v>
      </c>
      <c r="BH4255" s="32">
        <f t="shared" si="665"/>
        <v>1</v>
      </c>
      <c r="BI4255" s="32">
        <f t="shared" si="666"/>
        <v>0</v>
      </c>
      <c r="BJ4255" s="69">
        <f t="shared" si="667"/>
        <v>0</v>
      </c>
      <c r="BK4255" s="158" t="str">
        <f t="shared" si="668"/>
        <v/>
      </c>
    </row>
    <row r="4256" spans="1:63" ht="12" customHeight="1" x14ac:dyDescent="0.2">
      <c r="A4256" s="8"/>
      <c r="B4256" s="7"/>
      <c r="C4256" s="7"/>
      <c r="D4256" s="7"/>
      <c r="E4256" s="7"/>
      <c r="F4256" s="7"/>
      <c r="G4256" s="7"/>
      <c r="H4256" s="7"/>
      <c r="I4256" s="10"/>
      <c r="J4256" s="25"/>
      <c r="K4256" s="250"/>
      <c r="L4256" s="31"/>
      <c r="M4256" s="9"/>
      <c r="N4256" s="11" t="s">
        <v>25</v>
      </c>
      <c r="O4256" s="39"/>
      <c r="P4256" s="47"/>
      <c r="Q4256" s="13"/>
      <c r="R4256" s="248">
        <f t="shared" si="660"/>
        <v>0</v>
      </c>
      <c r="S4256" s="248">
        <f t="shared" si="661"/>
        <v>0</v>
      </c>
      <c r="T4256" s="248">
        <f t="shared" si="662"/>
        <v>0</v>
      </c>
      <c r="U4256" s="248">
        <f t="shared" si="663"/>
        <v>0</v>
      </c>
      <c r="V4256" s="13"/>
      <c r="W4256" s="7"/>
      <c r="AT4256" s="130"/>
      <c r="BF4256" s="33">
        <f t="shared" si="669"/>
        <v>41242</v>
      </c>
      <c r="BG4256" s="34">
        <f t="shared" si="664"/>
        <v>82.88000000000001</v>
      </c>
      <c r="BH4256" s="32">
        <f t="shared" si="665"/>
        <v>1</v>
      </c>
      <c r="BI4256" s="32">
        <f t="shared" si="666"/>
        <v>0</v>
      </c>
      <c r="BJ4256" s="69">
        <f t="shared" si="667"/>
        <v>0</v>
      </c>
      <c r="BK4256" s="158" t="str">
        <f t="shared" si="668"/>
        <v/>
      </c>
    </row>
    <row r="4257" spans="1:63" ht="12" customHeight="1" x14ac:dyDescent="0.2">
      <c r="A4257" s="8"/>
      <c r="B4257" s="7"/>
      <c r="C4257" s="7"/>
      <c r="D4257" s="7"/>
      <c r="E4257" s="7"/>
      <c r="F4257" s="7"/>
      <c r="G4257" s="7"/>
      <c r="H4257" s="7"/>
      <c r="I4257" s="10"/>
      <c r="J4257" s="25"/>
      <c r="K4257" s="250"/>
      <c r="L4257" s="31"/>
      <c r="M4257" s="9"/>
      <c r="N4257" s="11" t="s">
        <v>25</v>
      </c>
      <c r="O4257" s="39"/>
      <c r="P4257" s="47"/>
      <c r="Q4257" s="13"/>
      <c r="R4257" s="248">
        <f t="shared" si="660"/>
        <v>0</v>
      </c>
      <c r="S4257" s="248">
        <f t="shared" si="661"/>
        <v>0</v>
      </c>
      <c r="T4257" s="248">
        <f t="shared" si="662"/>
        <v>0</v>
      </c>
      <c r="U4257" s="248">
        <f t="shared" si="663"/>
        <v>0</v>
      </c>
      <c r="V4257" s="13"/>
      <c r="W4257" s="7"/>
      <c r="AT4257" s="130"/>
      <c r="BF4257" s="33">
        <f t="shared" si="669"/>
        <v>41242</v>
      </c>
      <c r="BG4257" s="34">
        <f t="shared" si="664"/>
        <v>82.88000000000001</v>
      </c>
      <c r="BH4257" s="32">
        <f t="shared" si="665"/>
        <v>1</v>
      </c>
      <c r="BI4257" s="32">
        <f t="shared" si="666"/>
        <v>0</v>
      </c>
      <c r="BJ4257" s="69">
        <f t="shared" si="667"/>
        <v>0</v>
      </c>
      <c r="BK4257" s="158" t="str">
        <f t="shared" si="668"/>
        <v/>
      </c>
    </row>
    <row r="4258" spans="1:63" ht="12" customHeight="1" x14ac:dyDescent="0.2">
      <c r="A4258" s="8"/>
      <c r="B4258" s="7"/>
      <c r="C4258" s="7"/>
      <c r="D4258" s="7"/>
      <c r="E4258" s="7"/>
      <c r="F4258" s="7"/>
      <c r="G4258" s="7"/>
      <c r="H4258" s="7"/>
      <c r="I4258" s="10"/>
      <c r="J4258" s="25"/>
      <c r="K4258" s="250"/>
      <c r="L4258" s="31"/>
      <c r="M4258" s="9"/>
      <c r="N4258" s="11" t="s">
        <v>25</v>
      </c>
      <c r="O4258" s="39"/>
      <c r="P4258" s="47"/>
      <c r="Q4258" s="13"/>
      <c r="R4258" s="248">
        <f t="shared" si="660"/>
        <v>0</v>
      </c>
      <c r="S4258" s="248">
        <f t="shared" si="661"/>
        <v>0</v>
      </c>
      <c r="T4258" s="248">
        <f t="shared" si="662"/>
        <v>0</v>
      </c>
      <c r="U4258" s="248">
        <f t="shared" si="663"/>
        <v>0</v>
      </c>
      <c r="V4258" s="13"/>
      <c r="W4258" s="7"/>
      <c r="AT4258" s="130"/>
      <c r="BF4258" s="33">
        <f t="shared" si="669"/>
        <v>41242</v>
      </c>
      <c r="BG4258" s="34">
        <f t="shared" si="664"/>
        <v>82.88000000000001</v>
      </c>
      <c r="BH4258" s="32">
        <f t="shared" si="665"/>
        <v>1</v>
      </c>
      <c r="BI4258" s="32">
        <f t="shared" si="666"/>
        <v>0</v>
      </c>
      <c r="BJ4258" s="69">
        <f t="shared" si="667"/>
        <v>0</v>
      </c>
      <c r="BK4258" s="158" t="str">
        <f t="shared" si="668"/>
        <v/>
      </c>
    </row>
    <row r="4259" spans="1:63" ht="12" customHeight="1" x14ac:dyDescent="0.2">
      <c r="A4259" s="8"/>
      <c r="B4259" s="7"/>
      <c r="C4259" s="7"/>
      <c r="D4259" s="7"/>
      <c r="E4259" s="7"/>
      <c r="F4259" s="7"/>
      <c r="G4259" s="7"/>
      <c r="H4259" s="7"/>
      <c r="I4259" s="10"/>
      <c r="J4259" s="25"/>
      <c r="K4259" s="250"/>
      <c r="L4259" s="31"/>
      <c r="M4259" s="9"/>
      <c r="N4259" s="11" t="s">
        <v>25</v>
      </c>
      <c r="O4259" s="39"/>
      <c r="P4259" s="47"/>
      <c r="Q4259" s="13"/>
      <c r="R4259" s="248">
        <f t="shared" si="660"/>
        <v>0</v>
      </c>
      <c r="S4259" s="248">
        <f t="shared" si="661"/>
        <v>0</v>
      </c>
      <c r="T4259" s="248">
        <f t="shared" si="662"/>
        <v>0</v>
      </c>
      <c r="U4259" s="248">
        <f t="shared" si="663"/>
        <v>0</v>
      </c>
      <c r="V4259" s="13"/>
      <c r="W4259" s="7"/>
      <c r="AT4259" s="130"/>
      <c r="BF4259" s="33">
        <f t="shared" si="669"/>
        <v>41242</v>
      </c>
      <c r="BG4259" s="34">
        <f t="shared" si="664"/>
        <v>82.88000000000001</v>
      </c>
      <c r="BH4259" s="32">
        <f t="shared" si="665"/>
        <v>1</v>
      </c>
      <c r="BI4259" s="32">
        <f t="shared" si="666"/>
        <v>0</v>
      </c>
      <c r="BJ4259" s="69">
        <f t="shared" si="667"/>
        <v>0</v>
      </c>
      <c r="BK4259" s="158" t="str">
        <f t="shared" si="668"/>
        <v/>
      </c>
    </row>
    <row r="4260" spans="1:63" ht="12" customHeight="1" x14ac:dyDescent="0.2">
      <c r="A4260" s="8"/>
      <c r="B4260" s="7"/>
      <c r="C4260" s="7"/>
      <c r="D4260" s="7"/>
      <c r="E4260" s="7"/>
      <c r="F4260" s="7"/>
      <c r="G4260" s="7"/>
      <c r="H4260" s="7"/>
      <c r="I4260" s="10"/>
      <c r="J4260" s="25"/>
      <c r="K4260" s="250"/>
      <c r="L4260" s="31"/>
      <c r="M4260" s="9"/>
      <c r="N4260" s="11" t="s">
        <v>25</v>
      </c>
      <c r="O4260" s="39"/>
      <c r="P4260" s="47"/>
      <c r="Q4260" s="13"/>
      <c r="R4260" s="248">
        <f t="shared" si="660"/>
        <v>0</v>
      </c>
      <c r="S4260" s="248">
        <f t="shared" si="661"/>
        <v>0</v>
      </c>
      <c r="T4260" s="248">
        <f t="shared" si="662"/>
        <v>0</v>
      </c>
      <c r="U4260" s="248">
        <f t="shared" si="663"/>
        <v>0</v>
      </c>
      <c r="V4260" s="13"/>
      <c r="W4260" s="7"/>
      <c r="AT4260" s="130"/>
      <c r="BF4260" s="33">
        <f t="shared" si="669"/>
        <v>41242</v>
      </c>
      <c r="BG4260" s="34">
        <f t="shared" si="664"/>
        <v>82.88000000000001</v>
      </c>
      <c r="BH4260" s="32">
        <f t="shared" si="665"/>
        <v>1</v>
      </c>
      <c r="BI4260" s="32">
        <f t="shared" si="666"/>
        <v>0</v>
      </c>
      <c r="BJ4260" s="69">
        <f t="shared" si="667"/>
        <v>0</v>
      </c>
      <c r="BK4260" s="158" t="str">
        <f t="shared" si="668"/>
        <v/>
      </c>
    </row>
    <row r="4261" spans="1:63" ht="12" customHeight="1" x14ac:dyDescent="0.2">
      <c r="A4261" s="8"/>
      <c r="B4261" s="7"/>
      <c r="C4261" s="7"/>
      <c r="D4261" s="7"/>
      <c r="E4261" s="7"/>
      <c r="F4261" s="7"/>
      <c r="G4261" s="7"/>
      <c r="H4261" s="7"/>
      <c r="I4261" s="10"/>
      <c r="J4261" s="25"/>
      <c r="K4261" s="250"/>
      <c r="L4261" s="31"/>
      <c r="M4261" s="9"/>
      <c r="N4261" s="11" t="s">
        <v>25</v>
      </c>
      <c r="O4261" s="39"/>
      <c r="P4261" s="47"/>
      <c r="Q4261" s="13"/>
      <c r="R4261" s="248">
        <f t="shared" si="660"/>
        <v>0</v>
      </c>
      <c r="S4261" s="248">
        <f t="shared" si="661"/>
        <v>0</v>
      </c>
      <c r="T4261" s="248">
        <f t="shared" si="662"/>
        <v>0</v>
      </c>
      <c r="U4261" s="248">
        <f t="shared" si="663"/>
        <v>0</v>
      </c>
      <c r="V4261" s="13"/>
      <c r="W4261" s="7"/>
      <c r="AT4261" s="130"/>
      <c r="BF4261" s="33">
        <f t="shared" si="669"/>
        <v>41242</v>
      </c>
      <c r="BG4261" s="34">
        <f t="shared" si="664"/>
        <v>82.88000000000001</v>
      </c>
      <c r="BH4261" s="32">
        <f t="shared" si="665"/>
        <v>1</v>
      </c>
      <c r="BI4261" s="32">
        <f t="shared" si="666"/>
        <v>0</v>
      </c>
      <c r="BJ4261" s="69">
        <f t="shared" si="667"/>
        <v>0</v>
      </c>
      <c r="BK4261" s="158" t="str">
        <f t="shared" si="668"/>
        <v/>
      </c>
    </row>
    <row r="4262" spans="1:63" ht="12" customHeight="1" x14ac:dyDescent="0.2">
      <c r="A4262" s="8"/>
      <c r="B4262" s="7"/>
      <c r="C4262" s="7"/>
      <c r="D4262" s="7"/>
      <c r="E4262" s="7"/>
      <c r="F4262" s="7"/>
      <c r="G4262" s="7"/>
      <c r="H4262" s="7"/>
      <c r="I4262" s="10"/>
      <c r="J4262" s="25"/>
      <c r="K4262" s="250"/>
      <c r="L4262" s="31"/>
      <c r="M4262" s="9"/>
      <c r="N4262" s="11" t="s">
        <v>25</v>
      </c>
      <c r="O4262" s="39"/>
      <c r="P4262" s="47"/>
      <c r="Q4262" s="13"/>
      <c r="R4262" s="248">
        <f t="shared" si="660"/>
        <v>0</v>
      </c>
      <c r="S4262" s="248">
        <f t="shared" si="661"/>
        <v>0</v>
      </c>
      <c r="T4262" s="248">
        <f t="shared" si="662"/>
        <v>0</v>
      </c>
      <c r="U4262" s="248">
        <f t="shared" si="663"/>
        <v>0</v>
      </c>
      <c r="V4262" s="13"/>
      <c r="W4262" s="7"/>
      <c r="AT4262" s="130"/>
      <c r="BF4262" s="33">
        <f t="shared" si="669"/>
        <v>41242</v>
      </c>
      <c r="BG4262" s="34">
        <f t="shared" si="664"/>
        <v>82.88000000000001</v>
      </c>
      <c r="BH4262" s="32">
        <f t="shared" si="665"/>
        <v>1</v>
      </c>
      <c r="BI4262" s="32">
        <f t="shared" si="666"/>
        <v>0</v>
      </c>
      <c r="BJ4262" s="69">
        <f t="shared" si="667"/>
        <v>0</v>
      </c>
      <c r="BK4262" s="158" t="str">
        <f t="shared" si="668"/>
        <v/>
      </c>
    </row>
    <row r="4263" spans="1:63" ht="12" customHeight="1" x14ac:dyDescent="0.2">
      <c r="A4263" s="8"/>
      <c r="B4263" s="7"/>
      <c r="C4263" s="7"/>
      <c r="D4263" s="7"/>
      <c r="E4263" s="7"/>
      <c r="F4263" s="7"/>
      <c r="G4263" s="7"/>
      <c r="H4263" s="7"/>
      <c r="I4263" s="10"/>
      <c r="J4263" s="25"/>
      <c r="K4263" s="250"/>
      <c r="L4263" s="31"/>
      <c r="M4263" s="9"/>
      <c r="N4263" s="11" t="s">
        <v>25</v>
      </c>
      <c r="O4263" s="39"/>
      <c r="P4263" s="47"/>
      <c r="Q4263" s="13"/>
      <c r="R4263" s="248">
        <f t="shared" si="660"/>
        <v>0</v>
      </c>
      <c r="S4263" s="248">
        <f t="shared" si="661"/>
        <v>0</v>
      </c>
      <c r="T4263" s="248">
        <f t="shared" si="662"/>
        <v>0</v>
      </c>
      <c r="U4263" s="248">
        <f t="shared" si="663"/>
        <v>0</v>
      </c>
      <c r="V4263" s="13"/>
      <c r="W4263" s="7"/>
      <c r="AT4263" s="130"/>
      <c r="BF4263" s="33">
        <f t="shared" si="669"/>
        <v>41242</v>
      </c>
      <c r="BG4263" s="34">
        <f t="shared" si="664"/>
        <v>82.88000000000001</v>
      </c>
      <c r="BH4263" s="32">
        <f t="shared" si="665"/>
        <v>1</v>
      </c>
      <c r="BI4263" s="32">
        <f t="shared" si="666"/>
        <v>0</v>
      </c>
      <c r="BJ4263" s="69">
        <f t="shared" si="667"/>
        <v>0</v>
      </c>
      <c r="BK4263" s="158" t="str">
        <f t="shared" si="668"/>
        <v/>
      </c>
    </row>
    <row r="4264" spans="1:63" ht="12" customHeight="1" x14ac:dyDescent="0.2">
      <c r="A4264" s="8"/>
      <c r="B4264" s="7"/>
      <c r="C4264" s="7"/>
      <c r="D4264" s="7"/>
      <c r="E4264" s="7"/>
      <c r="F4264" s="7"/>
      <c r="G4264" s="7"/>
      <c r="H4264" s="7"/>
      <c r="I4264" s="10"/>
      <c r="J4264" s="25"/>
      <c r="K4264" s="250"/>
      <c r="L4264" s="31"/>
      <c r="M4264" s="9"/>
      <c r="N4264" s="11" t="s">
        <v>25</v>
      </c>
      <c r="O4264" s="39"/>
      <c r="P4264" s="47"/>
      <c r="Q4264" s="13"/>
      <c r="R4264" s="248">
        <f t="shared" si="660"/>
        <v>0</v>
      </c>
      <c r="S4264" s="248">
        <f t="shared" si="661"/>
        <v>0</v>
      </c>
      <c r="T4264" s="248">
        <f t="shared" si="662"/>
        <v>0</v>
      </c>
      <c r="U4264" s="248">
        <f t="shared" si="663"/>
        <v>0</v>
      </c>
      <c r="V4264" s="13"/>
      <c r="W4264" s="7"/>
      <c r="AT4264" s="130"/>
      <c r="BF4264" s="33">
        <f t="shared" si="669"/>
        <v>41242</v>
      </c>
      <c r="BG4264" s="34">
        <f t="shared" si="664"/>
        <v>82.88000000000001</v>
      </c>
      <c r="BH4264" s="32">
        <f t="shared" si="665"/>
        <v>1</v>
      </c>
      <c r="BI4264" s="32">
        <f t="shared" si="666"/>
        <v>0</v>
      </c>
      <c r="BJ4264" s="69">
        <f t="shared" si="667"/>
        <v>0</v>
      </c>
      <c r="BK4264" s="158" t="str">
        <f t="shared" si="668"/>
        <v/>
      </c>
    </row>
    <row r="4265" spans="1:63" ht="12" customHeight="1" x14ac:dyDescent="0.2">
      <c r="A4265" s="8"/>
      <c r="B4265" s="7"/>
      <c r="C4265" s="7"/>
      <c r="D4265" s="7"/>
      <c r="E4265" s="7"/>
      <c r="F4265" s="7"/>
      <c r="G4265" s="7"/>
      <c r="H4265" s="7"/>
      <c r="I4265" s="10"/>
      <c r="J4265" s="25"/>
      <c r="K4265" s="250"/>
      <c r="L4265" s="31"/>
      <c r="M4265" s="9"/>
      <c r="N4265" s="11" t="s">
        <v>25</v>
      </c>
      <c r="O4265" s="39"/>
      <c r="P4265" s="47"/>
      <c r="Q4265" s="13"/>
      <c r="R4265" s="248">
        <f t="shared" si="660"/>
        <v>0</v>
      </c>
      <c r="S4265" s="248">
        <f t="shared" si="661"/>
        <v>0</v>
      </c>
      <c r="T4265" s="248">
        <f t="shared" si="662"/>
        <v>0</v>
      </c>
      <c r="U4265" s="248">
        <f t="shared" si="663"/>
        <v>0</v>
      </c>
      <c r="V4265" s="13"/>
      <c r="W4265" s="7"/>
      <c r="AT4265" s="130"/>
      <c r="BF4265" s="33">
        <f t="shared" si="669"/>
        <v>41242</v>
      </c>
      <c r="BG4265" s="34">
        <f t="shared" si="664"/>
        <v>82.88000000000001</v>
      </c>
      <c r="BH4265" s="32">
        <f t="shared" si="665"/>
        <v>1</v>
      </c>
      <c r="BI4265" s="32">
        <f t="shared" si="666"/>
        <v>0</v>
      </c>
      <c r="BJ4265" s="69">
        <f t="shared" si="667"/>
        <v>0</v>
      </c>
      <c r="BK4265" s="158" t="str">
        <f t="shared" si="668"/>
        <v/>
      </c>
    </row>
    <row r="4266" spans="1:63" ht="12" customHeight="1" x14ac:dyDescent="0.2">
      <c r="A4266" s="8"/>
      <c r="B4266" s="7"/>
      <c r="C4266" s="7"/>
      <c r="D4266" s="7"/>
      <c r="E4266" s="7"/>
      <c r="F4266" s="7"/>
      <c r="G4266" s="7"/>
      <c r="H4266" s="7"/>
      <c r="I4266" s="10"/>
      <c r="J4266" s="25"/>
      <c r="K4266" s="250"/>
      <c r="L4266" s="31"/>
      <c r="M4266" s="9"/>
      <c r="N4266" s="11" t="s">
        <v>25</v>
      </c>
      <c r="O4266" s="39"/>
      <c r="P4266" s="47"/>
      <c r="Q4266" s="13"/>
      <c r="R4266" s="248">
        <f t="shared" si="660"/>
        <v>0</v>
      </c>
      <c r="S4266" s="248">
        <f t="shared" si="661"/>
        <v>0</v>
      </c>
      <c r="T4266" s="248">
        <f t="shared" si="662"/>
        <v>0</v>
      </c>
      <c r="U4266" s="248">
        <f t="shared" si="663"/>
        <v>0</v>
      </c>
      <c r="V4266" s="13"/>
      <c r="W4266" s="7"/>
      <c r="AT4266" s="130"/>
      <c r="BF4266" s="33">
        <f t="shared" si="669"/>
        <v>41242</v>
      </c>
      <c r="BG4266" s="34">
        <f t="shared" si="664"/>
        <v>82.88000000000001</v>
      </c>
      <c r="BH4266" s="32">
        <f t="shared" si="665"/>
        <v>1</v>
      </c>
      <c r="BI4266" s="32">
        <f t="shared" si="666"/>
        <v>0</v>
      </c>
      <c r="BJ4266" s="69">
        <f t="shared" si="667"/>
        <v>0</v>
      </c>
      <c r="BK4266" s="158" t="str">
        <f t="shared" si="668"/>
        <v/>
      </c>
    </row>
    <row r="4267" spans="1:63" ht="12" customHeight="1" x14ac:dyDescent="0.2">
      <c r="A4267" s="8"/>
      <c r="B4267" s="7"/>
      <c r="C4267" s="7"/>
      <c r="D4267" s="7"/>
      <c r="E4267" s="7"/>
      <c r="F4267" s="7"/>
      <c r="G4267" s="7"/>
      <c r="H4267" s="7"/>
      <c r="I4267" s="10"/>
      <c r="J4267" s="25"/>
      <c r="K4267" s="250"/>
      <c r="L4267" s="31"/>
      <c r="M4267" s="9"/>
      <c r="N4267" s="11" t="s">
        <v>25</v>
      </c>
      <c r="O4267" s="39"/>
      <c r="P4267" s="47"/>
      <c r="Q4267" s="13"/>
      <c r="R4267" s="248">
        <f t="shared" si="660"/>
        <v>0</v>
      </c>
      <c r="S4267" s="248">
        <f t="shared" si="661"/>
        <v>0</v>
      </c>
      <c r="T4267" s="248">
        <f t="shared" si="662"/>
        <v>0</v>
      </c>
      <c r="U4267" s="248">
        <f t="shared" si="663"/>
        <v>0</v>
      </c>
      <c r="V4267" s="13"/>
      <c r="W4267" s="7"/>
      <c r="AT4267" s="130"/>
      <c r="BF4267" s="33">
        <f t="shared" si="669"/>
        <v>41242</v>
      </c>
      <c r="BG4267" s="34">
        <f t="shared" si="664"/>
        <v>82.88000000000001</v>
      </c>
      <c r="BH4267" s="32">
        <f t="shared" si="665"/>
        <v>1</v>
      </c>
      <c r="BI4267" s="32">
        <f t="shared" si="666"/>
        <v>0</v>
      </c>
      <c r="BJ4267" s="69">
        <f t="shared" si="667"/>
        <v>0</v>
      </c>
      <c r="BK4267" s="158" t="str">
        <f t="shared" si="668"/>
        <v/>
      </c>
    </row>
    <row r="4268" spans="1:63" ht="12" customHeight="1" x14ac:dyDescent="0.2">
      <c r="A4268" s="8"/>
      <c r="B4268" s="7"/>
      <c r="C4268" s="7"/>
      <c r="D4268" s="7"/>
      <c r="E4268" s="7"/>
      <c r="F4268" s="7"/>
      <c r="G4268" s="7"/>
      <c r="H4268" s="7"/>
      <c r="I4268" s="10"/>
      <c r="J4268" s="25"/>
      <c r="K4268" s="250"/>
      <c r="L4268" s="31"/>
      <c r="M4268" s="9"/>
      <c r="N4268" s="11" t="s">
        <v>25</v>
      </c>
      <c r="O4268" s="39"/>
      <c r="P4268" s="47"/>
      <c r="Q4268" s="13"/>
      <c r="R4268" s="248">
        <f t="shared" si="660"/>
        <v>0</v>
      </c>
      <c r="S4268" s="248">
        <f t="shared" si="661"/>
        <v>0</v>
      </c>
      <c r="T4268" s="248">
        <f t="shared" si="662"/>
        <v>0</v>
      </c>
      <c r="U4268" s="248">
        <f t="shared" si="663"/>
        <v>0</v>
      </c>
      <c r="V4268" s="13"/>
      <c r="W4268" s="7"/>
      <c r="AT4268" s="130"/>
      <c r="BF4268" s="33">
        <f t="shared" si="669"/>
        <v>41242</v>
      </c>
      <c r="BG4268" s="34">
        <f t="shared" si="664"/>
        <v>82.88000000000001</v>
      </c>
      <c r="BH4268" s="32">
        <f t="shared" si="665"/>
        <v>1</v>
      </c>
      <c r="BI4268" s="32">
        <f t="shared" si="666"/>
        <v>0</v>
      </c>
      <c r="BJ4268" s="69">
        <f t="shared" si="667"/>
        <v>0</v>
      </c>
      <c r="BK4268" s="158" t="str">
        <f t="shared" si="668"/>
        <v/>
      </c>
    </row>
    <row r="4269" spans="1:63" ht="12" customHeight="1" x14ac:dyDescent="0.2">
      <c r="A4269" s="8"/>
      <c r="B4269" s="7"/>
      <c r="C4269" s="7"/>
      <c r="D4269" s="7"/>
      <c r="E4269" s="7"/>
      <c r="F4269" s="7"/>
      <c r="G4269" s="7"/>
      <c r="H4269" s="7"/>
      <c r="I4269" s="10"/>
      <c r="J4269" s="25"/>
      <c r="K4269" s="250"/>
      <c r="L4269" s="31"/>
      <c r="M4269" s="9"/>
      <c r="N4269" s="11" t="s">
        <v>25</v>
      </c>
      <c r="O4269" s="39"/>
      <c r="P4269" s="47"/>
      <c r="Q4269" s="13"/>
      <c r="R4269" s="248">
        <f t="shared" si="660"/>
        <v>0</v>
      </c>
      <c r="S4269" s="248">
        <f t="shared" si="661"/>
        <v>0</v>
      </c>
      <c r="T4269" s="248">
        <f t="shared" si="662"/>
        <v>0</v>
      </c>
      <c r="U4269" s="248">
        <f t="shared" si="663"/>
        <v>0</v>
      </c>
      <c r="V4269" s="13"/>
      <c r="W4269" s="7"/>
      <c r="AT4269" s="130"/>
      <c r="BF4269" s="33">
        <f t="shared" si="669"/>
        <v>41242</v>
      </c>
      <c r="BG4269" s="34">
        <f t="shared" si="664"/>
        <v>82.88000000000001</v>
      </c>
      <c r="BH4269" s="32">
        <f t="shared" si="665"/>
        <v>1</v>
      </c>
      <c r="BI4269" s="32">
        <f t="shared" si="666"/>
        <v>0</v>
      </c>
      <c r="BJ4269" s="69">
        <f t="shared" si="667"/>
        <v>0</v>
      </c>
      <c r="BK4269" s="158" t="str">
        <f t="shared" si="668"/>
        <v/>
      </c>
    </row>
    <row r="4270" spans="1:63" ht="12" customHeight="1" x14ac:dyDescent="0.2">
      <c r="A4270" s="8"/>
      <c r="B4270" s="7"/>
      <c r="C4270" s="7"/>
      <c r="D4270" s="7"/>
      <c r="E4270" s="7"/>
      <c r="F4270" s="7"/>
      <c r="G4270" s="7"/>
      <c r="H4270" s="7"/>
      <c r="I4270" s="10"/>
      <c r="J4270" s="25"/>
      <c r="K4270" s="250"/>
      <c r="L4270" s="31"/>
      <c r="M4270" s="9"/>
      <c r="N4270" s="11" t="s">
        <v>25</v>
      </c>
      <c r="O4270" s="39"/>
      <c r="P4270" s="47"/>
      <c r="Q4270" s="13"/>
      <c r="R4270" s="248">
        <f t="shared" si="660"/>
        <v>0</v>
      </c>
      <c r="S4270" s="248">
        <f t="shared" si="661"/>
        <v>0</v>
      </c>
      <c r="T4270" s="248">
        <f t="shared" si="662"/>
        <v>0</v>
      </c>
      <c r="U4270" s="248">
        <f t="shared" si="663"/>
        <v>0</v>
      </c>
      <c r="V4270" s="13"/>
      <c r="W4270" s="7"/>
      <c r="AT4270" s="130"/>
      <c r="BF4270" s="33">
        <f t="shared" si="669"/>
        <v>41242</v>
      </c>
      <c r="BG4270" s="34">
        <f t="shared" si="664"/>
        <v>82.88000000000001</v>
      </c>
      <c r="BH4270" s="32">
        <f t="shared" si="665"/>
        <v>1</v>
      </c>
      <c r="BI4270" s="32">
        <f t="shared" si="666"/>
        <v>0</v>
      </c>
      <c r="BJ4270" s="69">
        <f t="shared" si="667"/>
        <v>0</v>
      </c>
      <c r="BK4270" s="158" t="str">
        <f t="shared" si="668"/>
        <v/>
      </c>
    </row>
    <row r="4271" spans="1:63" ht="12" customHeight="1" x14ac:dyDescent="0.2">
      <c r="A4271" s="8"/>
      <c r="B4271" s="7"/>
      <c r="C4271" s="7"/>
      <c r="D4271" s="7"/>
      <c r="E4271" s="7"/>
      <c r="F4271" s="7"/>
      <c r="G4271" s="7"/>
      <c r="H4271" s="7"/>
      <c r="I4271" s="10"/>
      <c r="J4271" s="25"/>
      <c r="K4271" s="250"/>
      <c r="L4271" s="31"/>
      <c r="M4271" s="9"/>
      <c r="N4271" s="11" t="s">
        <v>25</v>
      </c>
      <c r="O4271" s="39"/>
      <c r="P4271" s="47"/>
      <c r="Q4271" s="13"/>
      <c r="R4271" s="248">
        <f t="shared" si="660"/>
        <v>0</v>
      </c>
      <c r="S4271" s="248">
        <f t="shared" si="661"/>
        <v>0</v>
      </c>
      <c r="T4271" s="248">
        <f t="shared" si="662"/>
        <v>0</v>
      </c>
      <c r="U4271" s="248">
        <f t="shared" si="663"/>
        <v>0</v>
      </c>
      <c r="V4271" s="13"/>
      <c r="W4271" s="7"/>
      <c r="AT4271" s="130"/>
      <c r="BF4271" s="33">
        <f t="shared" si="669"/>
        <v>41242</v>
      </c>
      <c r="BG4271" s="34">
        <f t="shared" si="664"/>
        <v>82.88000000000001</v>
      </c>
      <c r="BH4271" s="32">
        <f t="shared" si="665"/>
        <v>1</v>
      </c>
      <c r="BI4271" s="32">
        <f t="shared" si="666"/>
        <v>0</v>
      </c>
      <c r="BJ4271" s="69">
        <f t="shared" si="667"/>
        <v>0</v>
      </c>
      <c r="BK4271" s="158" t="str">
        <f t="shared" si="668"/>
        <v/>
      </c>
    </row>
    <row r="4272" spans="1:63" ht="12" customHeight="1" x14ac:dyDescent="0.2">
      <c r="A4272" s="8"/>
      <c r="B4272" s="7"/>
      <c r="C4272" s="7"/>
      <c r="D4272" s="7"/>
      <c r="E4272" s="7"/>
      <c r="F4272" s="7"/>
      <c r="G4272" s="7"/>
      <c r="H4272" s="7"/>
      <c r="I4272" s="10"/>
      <c r="J4272" s="25"/>
      <c r="K4272" s="250"/>
      <c r="L4272" s="31"/>
      <c r="M4272" s="9"/>
      <c r="N4272" s="11" t="s">
        <v>25</v>
      </c>
      <c r="O4272" s="39"/>
      <c r="P4272" s="47"/>
      <c r="Q4272" s="13"/>
      <c r="R4272" s="248">
        <f t="shared" si="660"/>
        <v>0</v>
      </c>
      <c r="S4272" s="248">
        <f t="shared" si="661"/>
        <v>0</v>
      </c>
      <c r="T4272" s="248">
        <f t="shared" si="662"/>
        <v>0</v>
      </c>
      <c r="U4272" s="248">
        <f t="shared" si="663"/>
        <v>0</v>
      </c>
      <c r="V4272" s="13"/>
      <c r="W4272" s="7"/>
      <c r="AT4272" s="130"/>
      <c r="BF4272" s="33">
        <f t="shared" si="669"/>
        <v>41242</v>
      </c>
      <c r="BG4272" s="34">
        <f t="shared" si="664"/>
        <v>82.88000000000001</v>
      </c>
      <c r="BH4272" s="32">
        <f t="shared" si="665"/>
        <v>1</v>
      </c>
      <c r="BI4272" s="32">
        <f t="shared" si="666"/>
        <v>0</v>
      </c>
      <c r="BJ4272" s="69">
        <f t="shared" si="667"/>
        <v>0</v>
      </c>
      <c r="BK4272" s="158" t="str">
        <f t="shared" si="668"/>
        <v/>
      </c>
    </row>
    <row r="4273" spans="1:63" ht="12" customHeight="1" x14ac:dyDescent="0.2">
      <c r="A4273" s="8"/>
      <c r="B4273" s="7"/>
      <c r="C4273" s="7"/>
      <c r="D4273" s="7"/>
      <c r="E4273" s="7"/>
      <c r="F4273" s="7"/>
      <c r="G4273" s="7"/>
      <c r="H4273" s="7"/>
      <c r="I4273" s="10"/>
      <c r="J4273" s="25"/>
      <c r="K4273" s="250"/>
      <c r="L4273" s="31"/>
      <c r="M4273" s="9"/>
      <c r="N4273" s="11" t="s">
        <v>25</v>
      </c>
      <c r="O4273" s="39"/>
      <c r="P4273" s="47"/>
      <c r="Q4273" s="13"/>
      <c r="R4273" s="248">
        <f t="shared" si="660"/>
        <v>0</v>
      </c>
      <c r="S4273" s="248">
        <f t="shared" si="661"/>
        <v>0</v>
      </c>
      <c r="T4273" s="248">
        <f t="shared" si="662"/>
        <v>0</v>
      </c>
      <c r="U4273" s="248">
        <f t="shared" si="663"/>
        <v>0</v>
      </c>
      <c r="V4273" s="13"/>
      <c r="W4273" s="7"/>
      <c r="AT4273" s="130"/>
      <c r="BF4273" s="33">
        <f t="shared" si="669"/>
        <v>41242</v>
      </c>
      <c r="BG4273" s="34">
        <f t="shared" si="664"/>
        <v>82.88000000000001</v>
      </c>
      <c r="BH4273" s="32">
        <f t="shared" si="665"/>
        <v>1</v>
      </c>
      <c r="BI4273" s="32">
        <f t="shared" si="666"/>
        <v>0</v>
      </c>
      <c r="BJ4273" s="69">
        <f t="shared" si="667"/>
        <v>0</v>
      </c>
      <c r="BK4273" s="158" t="str">
        <f t="shared" si="668"/>
        <v/>
      </c>
    </row>
    <row r="4274" spans="1:63" ht="12" customHeight="1" x14ac:dyDescent="0.2">
      <c r="A4274" s="8"/>
      <c r="B4274" s="7"/>
      <c r="C4274" s="7"/>
      <c r="D4274" s="7"/>
      <c r="E4274" s="7"/>
      <c r="F4274" s="7"/>
      <c r="G4274" s="7"/>
      <c r="H4274" s="7"/>
      <c r="I4274" s="10"/>
      <c r="J4274" s="25"/>
      <c r="K4274" s="250"/>
      <c r="L4274" s="31"/>
      <c r="M4274" s="9"/>
      <c r="N4274" s="11" t="s">
        <v>25</v>
      </c>
      <c r="O4274" s="39"/>
      <c r="P4274" s="47"/>
      <c r="Q4274" s="13"/>
      <c r="R4274" s="248">
        <f t="shared" si="660"/>
        <v>0</v>
      </c>
      <c r="S4274" s="248">
        <f t="shared" si="661"/>
        <v>0</v>
      </c>
      <c r="T4274" s="248">
        <f t="shared" si="662"/>
        <v>0</v>
      </c>
      <c r="U4274" s="248">
        <f t="shared" si="663"/>
        <v>0</v>
      </c>
      <c r="V4274" s="13"/>
      <c r="W4274" s="7"/>
      <c r="AT4274" s="130"/>
      <c r="BF4274" s="33">
        <f t="shared" si="669"/>
        <v>41242</v>
      </c>
      <c r="BG4274" s="34">
        <f t="shared" si="664"/>
        <v>82.88000000000001</v>
      </c>
      <c r="BH4274" s="32">
        <f t="shared" si="665"/>
        <v>1</v>
      </c>
      <c r="BI4274" s="32">
        <f t="shared" si="666"/>
        <v>0</v>
      </c>
      <c r="BJ4274" s="69">
        <f t="shared" si="667"/>
        <v>0</v>
      </c>
      <c r="BK4274" s="158" t="str">
        <f t="shared" si="668"/>
        <v/>
      </c>
    </row>
    <row r="4275" spans="1:63" ht="12" customHeight="1" x14ac:dyDescent="0.2">
      <c r="A4275" s="8"/>
      <c r="B4275" s="7"/>
      <c r="C4275" s="7"/>
      <c r="D4275" s="7"/>
      <c r="E4275" s="7"/>
      <c r="F4275" s="7"/>
      <c r="G4275" s="7"/>
      <c r="H4275" s="7"/>
      <c r="I4275" s="10"/>
      <c r="J4275" s="25"/>
      <c r="K4275" s="250"/>
      <c r="L4275" s="31"/>
      <c r="M4275" s="9"/>
      <c r="N4275" s="11" t="s">
        <v>25</v>
      </c>
      <c r="O4275" s="39"/>
      <c r="P4275" s="47"/>
      <c r="Q4275" s="13"/>
      <c r="R4275" s="248">
        <f t="shared" si="660"/>
        <v>0</v>
      </c>
      <c r="S4275" s="248">
        <f t="shared" si="661"/>
        <v>0</v>
      </c>
      <c r="T4275" s="248">
        <f t="shared" si="662"/>
        <v>0</v>
      </c>
      <c r="U4275" s="248">
        <f t="shared" si="663"/>
        <v>0</v>
      </c>
      <c r="V4275" s="13"/>
      <c r="W4275" s="7"/>
      <c r="AT4275" s="130"/>
      <c r="BF4275" s="33">
        <f t="shared" si="669"/>
        <v>41242</v>
      </c>
      <c r="BG4275" s="34">
        <f t="shared" si="664"/>
        <v>82.88000000000001</v>
      </c>
      <c r="BH4275" s="32">
        <f t="shared" si="665"/>
        <v>1</v>
      </c>
      <c r="BI4275" s="32">
        <f t="shared" si="666"/>
        <v>0</v>
      </c>
      <c r="BJ4275" s="69">
        <f t="shared" si="667"/>
        <v>0</v>
      </c>
      <c r="BK4275" s="158" t="str">
        <f t="shared" si="668"/>
        <v/>
      </c>
    </row>
    <row r="4276" spans="1:63" ht="12" customHeight="1" x14ac:dyDescent="0.2">
      <c r="A4276" s="8"/>
      <c r="B4276" s="7"/>
      <c r="C4276" s="7"/>
      <c r="D4276" s="7"/>
      <c r="E4276" s="7"/>
      <c r="F4276" s="7"/>
      <c r="G4276" s="7"/>
      <c r="H4276" s="7"/>
      <c r="I4276" s="10"/>
      <c r="J4276" s="25"/>
      <c r="K4276" s="250"/>
      <c r="L4276" s="31"/>
      <c r="M4276" s="9"/>
      <c r="N4276" s="11" t="s">
        <v>25</v>
      </c>
      <c r="O4276" s="39"/>
      <c r="P4276" s="47"/>
      <c r="Q4276" s="13"/>
      <c r="R4276" s="248">
        <f t="shared" si="660"/>
        <v>0</v>
      </c>
      <c r="S4276" s="248">
        <f t="shared" si="661"/>
        <v>0</v>
      </c>
      <c r="T4276" s="248">
        <f t="shared" si="662"/>
        <v>0</v>
      </c>
      <c r="U4276" s="248">
        <f t="shared" si="663"/>
        <v>0</v>
      </c>
      <c r="V4276" s="13"/>
      <c r="W4276" s="7"/>
      <c r="AT4276" s="130"/>
      <c r="BF4276" s="33">
        <f t="shared" si="669"/>
        <v>41242</v>
      </c>
      <c r="BG4276" s="34">
        <f t="shared" si="664"/>
        <v>82.88000000000001</v>
      </c>
      <c r="BH4276" s="32">
        <f t="shared" si="665"/>
        <v>1</v>
      </c>
      <c r="BI4276" s="32">
        <f t="shared" si="666"/>
        <v>0</v>
      </c>
      <c r="BJ4276" s="69">
        <f t="shared" si="667"/>
        <v>0</v>
      </c>
      <c r="BK4276" s="158" t="str">
        <f t="shared" si="668"/>
        <v/>
      </c>
    </row>
    <row r="4277" spans="1:63" ht="12" customHeight="1" x14ac:dyDescent="0.2">
      <c r="A4277" s="8"/>
      <c r="B4277" s="7"/>
      <c r="C4277" s="7"/>
      <c r="D4277" s="7"/>
      <c r="E4277" s="7"/>
      <c r="F4277" s="7"/>
      <c r="G4277" s="7"/>
      <c r="H4277" s="7"/>
      <c r="I4277" s="10"/>
      <c r="J4277" s="25"/>
      <c r="K4277" s="250"/>
      <c r="L4277" s="31"/>
      <c r="M4277" s="9"/>
      <c r="N4277" s="11" t="s">
        <v>25</v>
      </c>
      <c r="O4277" s="39"/>
      <c r="P4277" s="47"/>
      <c r="Q4277" s="13"/>
      <c r="R4277" s="248">
        <f t="shared" si="660"/>
        <v>0</v>
      </c>
      <c r="S4277" s="248">
        <f t="shared" si="661"/>
        <v>0</v>
      </c>
      <c r="T4277" s="248">
        <f t="shared" si="662"/>
        <v>0</v>
      </c>
      <c r="U4277" s="248">
        <f t="shared" si="663"/>
        <v>0</v>
      </c>
      <c r="V4277" s="13"/>
      <c r="W4277" s="7"/>
      <c r="AT4277" s="130"/>
      <c r="BF4277" s="33">
        <f t="shared" si="669"/>
        <v>41242</v>
      </c>
      <c r="BG4277" s="34">
        <f t="shared" si="664"/>
        <v>82.88000000000001</v>
      </c>
      <c r="BH4277" s="32">
        <f t="shared" si="665"/>
        <v>1</v>
      </c>
      <c r="BI4277" s="32">
        <f t="shared" si="666"/>
        <v>0</v>
      </c>
      <c r="BJ4277" s="69">
        <f t="shared" si="667"/>
        <v>0</v>
      </c>
      <c r="BK4277" s="158" t="str">
        <f t="shared" si="668"/>
        <v/>
      </c>
    </row>
    <row r="4278" spans="1:63" ht="12" customHeight="1" x14ac:dyDescent="0.2">
      <c r="A4278" s="8"/>
      <c r="B4278" s="7"/>
      <c r="C4278" s="7"/>
      <c r="D4278" s="7"/>
      <c r="E4278" s="7"/>
      <c r="F4278" s="7"/>
      <c r="G4278" s="7"/>
      <c r="H4278" s="7"/>
      <c r="I4278" s="10"/>
      <c r="J4278" s="25"/>
      <c r="K4278" s="250"/>
      <c r="L4278" s="31"/>
      <c r="M4278" s="9"/>
      <c r="N4278" s="11" t="s">
        <v>25</v>
      </c>
      <c r="O4278" s="39"/>
      <c r="P4278" s="47"/>
      <c r="Q4278" s="13"/>
      <c r="R4278" s="248">
        <f t="shared" si="660"/>
        <v>0</v>
      </c>
      <c r="S4278" s="248">
        <f t="shared" si="661"/>
        <v>0</v>
      </c>
      <c r="T4278" s="248">
        <f t="shared" si="662"/>
        <v>0</v>
      </c>
      <c r="U4278" s="248">
        <f t="shared" si="663"/>
        <v>0</v>
      </c>
      <c r="V4278" s="13"/>
      <c r="W4278" s="7"/>
      <c r="AT4278" s="130"/>
      <c r="BF4278" s="33">
        <f t="shared" si="669"/>
        <v>41242</v>
      </c>
      <c r="BG4278" s="34">
        <f t="shared" si="664"/>
        <v>82.88000000000001</v>
      </c>
      <c r="BH4278" s="32">
        <f t="shared" si="665"/>
        <v>1</v>
      </c>
      <c r="BI4278" s="32">
        <f t="shared" si="666"/>
        <v>0</v>
      </c>
      <c r="BJ4278" s="69">
        <f t="shared" si="667"/>
        <v>0</v>
      </c>
      <c r="BK4278" s="158" t="str">
        <f t="shared" si="668"/>
        <v/>
      </c>
    </row>
    <row r="4279" spans="1:63" ht="12" customHeight="1" x14ac:dyDescent="0.2">
      <c r="A4279" s="8"/>
      <c r="B4279" s="7"/>
      <c r="C4279" s="7"/>
      <c r="D4279" s="7"/>
      <c r="E4279" s="7"/>
      <c r="F4279" s="7"/>
      <c r="G4279" s="7"/>
      <c r="H4279" s="7"/>
      <c r="I4279" s="10"/>
      <c r="J4279" s="25"/>
      <c r="K4279" s="250"/>
      <c r="L4279" s="31"/>
      <c r="M4279" s="9"/>
      <c r="N4279" s="11" t="s">
        <v>25</v>
      </c>
      <c r="O4279" s="39"/>
      <c r="P4279" s="47"/>
      <c r="Q4279" s="13"/>
      <c r="R4279" s="248">
        <f t="shared" si="660"/>
        <v>0</v>
      </c>
      <c r="S4279" s="248">
        <f t="shared" si="661"/>
        <v>0</v>
      </c>
      <c r="T4279" s="248">
        <f t="shared" si="662"/>
        <v>0</v>
      </c>
      <c r="U4279" s="248">
        <f t="shared" si="663"/>
        <v>0</v>
      </c>
      <c r="V4279" s="13"/>
      <c r="W4279" s="7"/>
      <c r="AT4279" s="130"/>
      <c r="BF4279" s="33">
        <f t="shared" si="669"/>
        <v>41242</v>
      </c>
      <c r="BG4279" s="34">
        <f t="shared" si="664"/>
        <v>82.88000000000001</v>
      </c>
      <c r="BH4279" s="32">
        <f t="shared" si="665"/>
        <v>1</v>
      </c>
      <c r="BI4279" s="32">
        <f t="shared" si="666"/>
        <v>0</v>
      </c>
      <c r="BJ4279" s="69">
        <f t="shared" si="667"/>
        <v>0</v>
      </c>
      <c r="BK4279" s="158" t="str">
        <f t="shared" si="668"/>
        <v/>
      </c>
    </row>
    <row r="4280" spans="1:63" ht="12" customHeight="1" x14ac:dyDescent="0.2">
      <c r="A4280" s="8"/>
      <c r="B4280" s="7"/>
      <c r="C4280" s="7"/>
      <c r="D4280" s="7"/>
      <c r="E4280" s="7"/>
      <c r="F4280" s="7"/>
      <c r="G4280" s="7"/>
      <c r="H4280" s="7"/>
      <c r="I4280" s="10"/>
      <c r="J4280" s="25"/>
      <c r="K4280" s="250"/>
      <c r="L4280" s="31"/>
      <c r="M4280" s="9"/>
      <c r="N4280" s="11" t="s">
        <v>25</v>
      </c>
      <c r="O4280" s="39"/>
      <c r="P4280" s="47"/>
      <c r="Q4280" s="13"/>
      <c r="R4280" s="248">
        <f t="shared" si="660"/>
        <v>0</v>
      </c>
      <c r="S4280" s="248">
        <f t="shared" si="661"/>
        <v>0</v>
      </c>
      <c r="T4280" s="248">
        <f t="shared" si="662"/>
        <v>0</v>
      </c>
      <c r="U4280" s="248">
        <f t="shared" si="663"/>
        <v>0</v>
      </c>
      <c r="V4280" s="13"/>
      <c r="W4280" s="7"/>
      <c r="AT4280" s="130"/>
      <c r="BF4280" s="33">
        <f t="shared" si="669"/>
        <v>41242</v>
      </c>
      <c r="BG4280" s="34">
        <f t="shared" si="664"/>
        <v>82.88000000000001</v>
      </c>
      <c r="BH4280" s="32">
        <f t="shared" si="665"/>
        <v>1</v>
      </c>
      <c r="BI4280" s="32">
        <f t="shared" si="666"/>
        <v>0</v>
      </c>
      <c r="BJ4280" s="69">
        <f t="shared" si="667"/>
        <v>0</v>
      </c>
      <c r="BK4280" s="158" t="str">
        <f t="shared" si="668"/>
        <v/>
      </c>
    </row>
    <row r="4281" spans="1:63" ht="12" customHeight="1" x14ac:dyDescent="0.2">
      <c r="A4281" s="8"/>
      <c r="B4281" s="7"/>
      <c r="C4281" s="7"/>
      <c r="D4281" s="7"/>
      <c r="E4281" s="7"/>
      <c r="F4281" s="7"/>
      <c r="G4281" s="7"/>
      <c r="H4281" s="7"/>
      <c r="I4281" s="10"/>
      <c r="J4281" s="25"/>
      <c r="K4281" s="250"/>
      <c r="L4281" s="31"/>
      <c r="M4281" s="9"/>
      <c r="N4281" s="11" t="s">
        <v>25</v>
      </c>
      <c r="O4281" s="39"/>
      <c r="P4281" s="47"/>
      <c r="Q4281" s="13"/>
      <c r="R4281" s="248">
        <f t="shared" si="660"/>
        <v>0</v>
      </c>
      <c r="S4281" s="248">
        <f t="shared" si="661"/>
        <v>0</v>
      </c>
      <c r="T4281" s="248">
        <f t="shared" si="662"/>
        <v>0</v>
      </c>
      <c r="U4281" s="248">
        <f t="shared" si="663"/>
        <v>0</v>
      </c>
      <c r="V4281" s="13"/>
      <c r="W4281" s="7"/>
      <c r="AT4281" s="130"/>
      <c r="BF4281" s="33">
        <f t="shared" si="669"/>
        <v>41242</v>
      </c>
      <c r="BG4281" s="34">
        <f t="shared" si="664"/>
        <v>82.88000000000001</v>
      </c>
      <c r="BH4281" s="32">
        <f t="shared" si="665"/>
        <v>1</v>
      </c>
      <c r="BI4281" s="32">
        <f t="shared" si="666"/>
        <v>0</v>
      </c>
      <c r="BJ4281" s="69">
        <f t="shared" si="667"/>
        <v>0</v>
      </c>
      <c r="BK4281" s="158" t="str">
        <f t="shared" si="668"/>
        <v/>
      </c>
    </row>
    <row r="4282" spans="1:63" ht="12" customHeight="1" x14ac:dyDescent="0.2">
      <c r="A4282" s="8"/>
      <c r="B4282" s="7"/>
      <c r="C4282" s="7"/>
      <c r="D4282" s="7"/>
      <c r="E4282" s="7"/>
      <c r="F4282" s="7"/>
      <c r="G4282" s="7"/>
      <c r="H4282" s="7"/>
      <c r="I4282" s="10"/>
      <c r="J4282" s="25"/>
      <c r="K4282" s="250"/>
      <c r="L4282" s="31"/>
      <c r="M4282" s="9"/>
      <c r="N4282" s="11" t="s">
        <v>25</v>
      </c>
      <c r="O4282" s="39"/>
      <c r="P4282" s="47"/>
      <c r="Q4282" s="13"/>
      <c r="R4282" s="248">
        <f t="shared" si="660"/>
        <v>0</v>
      </c>
      <c r="S4282" s="248">
        <f t="shared" si="661"/>
        <v>0</v>
      </c>
      <c r="T4282" s="248">
        <f t="shared" si="662"/>
        <v>0</v>
      </c>
      <c r="U4282" s="248">
        <f t="shared" si="663"/>
        <v>0</v>
      </c>
      <c r="V4282" s="13"/>
      <c r="W4282" s="7"/>
      <c r="AT4282" s="130"/>
      <c r="BF4282" s="33">
        <f t="shared" si="669"/>
        <v>41242</v>
      </c>
      <c r="BG4282" s="34">
        <f t="shared" si="664"/>
        <v>82.88000000000001</v>
      </c>
      <c r="BH4282" s="32">
        <f t="shared" si="665"/>
        <v>1</v>
      </c>
      <c r="BI4282" s="32">
        <f t="shared" si="666"/>
        <v>0</v>
      </c>
      <c r="BJ4282" s="69">
        <f t="shared" si="667"/>
        <v>0</v>
      </c>
      <c r="BK4282" s="158" t="str">
        <f t="shared" si="668"/>
        <v/>
      </c>
    </row>
    <row r="4283" spans="1:63" ht="12" customHeight="1" x14ac:dyDescent="0.2">
      <c r="A4283" s="8"/>
      <c r="B4283" s="7"/>
      <c r="C4283" s="7"/>
      <c r="D4283" s="7"/>
      <c r="E4283" s="7"/>
      <c r="F4283" s="7"/>
      <c r="G4283" s="7"/>
      <c r="H4283" s="7"/>
      <c r="I4283" s="10"/>
      <c r="J4283" s="25"/>
      <c r="K4283" s="250"/>
      <c r="L4283" s="31"/>
      <c r="M4283" s="9"/>
      <c r="N4283" s="11" t="s">
        <v>25</v>
      </c>
      <c r="O4283" s="39"/>
      <c r="P4283" s="47"/>
      <c r="Q4283" s="13"/>
      <c r="R4283" s="248">
        <f t="shared" si="660"/>
        <v>0</v>
      </c>
      <c r="S4283" s="248">
        <f t="shared" si="661"/>
        <v>0</v>
      </c>
      <c r="T4283" s="248">
        <f t="shared" si="662"/>
        <v>0</v>
      </c>
      <c r="U4283" s="248">
        <f t="shared" si="663"/>
        <v>0</v>
      </c>
      <c r="V4283" s="13"/>
      <c r="W4283" s="7"/>
      <c r="AT4283" s="130"/>
      <c r="BF4283" s="33">
        <f t="shared" si="669"/>
        <v>41242</v>
      </c>
      <c r="BG4283" s="34">
        <f t="shared" si="664"/>
        <v>82.88000000000001</v>
      </c>
      <c r="BH4283" s="32">
        <f t="shared" si="665"/>
        <v>1</v>
      </c>
      <c r="BI4283" s="32">
        <f t="shared" si="666"/>
        <v>0</v>
      </c>
      <c r="BJ4283" s="69">
        <f t="shared" si="667"/>
        <v>0</v>
      </c>
      <c r="BK4283" s="158" t="str">
        <f t="shared" si="668"/>
        <v/>
      </c>
    </row>
    <row r="4284" spans="1:63" ht="12" customHeight="1" x14ac:dyDescent="0.2">
      <c r="A4284" s="8"/>
      <c r="B4284" s="7"/>
      <c r="C4284" s="7"/>
      <c r="D4284" s="7"/>
      <c r="E4284" s="7"/>
      <c r="F4284" s="7"/>
      <c r="G4284" s="7"/>
      <c r="H4284" s="7"/>
      <c r="I4284" s="10"/>
      <c r="J4284" s="25"/>
      <c r="K4284" s="250"/>
      <c r="L4284" s="31"/>
      <c r="M4284" s="9"/>
      <c r="N4284" s="11" t="s">
        <v>25</v>
      </c>
      <c r="O4284" s="39"/>
      <c r="P4284" s="47"/>
      <c r="Q4284" s="13"/>
      <c r="R4284" s="248">
        <f t="shared" si="660"/>
        <v>0</v>
      </c>
      <c r="S4284" s="248">
        <f t="shared" si="661"/>
        <v>0</v>
      </c>
      <c r="T4284" s="248">
        <f t="shared" si="662"/>
        <v>0</v>
      </c>
      <c r="U4284" s="248">
        <f t="shared" si="663"/>
        <v>0</v>
      </c>
      <c r="V4284" s="13"/>
      <c r="W4284" s="7"/>
      <c r="AT4284" s="130"/>
      <c r="BF4284" s="33">
        <f t="shared" si="669"/>
        <v>41242</v>
      </c>
      <c r="BG4284" s="34">
        <f t="shared" si="664"/>
        <v>82.88000000000001</v>
      </c>
      <c r="BH4284" s="32">
        <f t="shared" si="665"/>
        <v>1</v>
      </c>
      <c r="BI4284" s="32">
        <f t="shared" si="666"/>
        <v>0</v>
      </c>
      <c r="BJ4284" s="69">
        <f t="shared" si="667"/>
        <v>0</v>
      </c>
      <c r="BK4284" s="158" t="str">
        <f t="shared" si="668"/>
        <v/>
      </c>
    </row>
    <row r="4285" spans="1:63" ht="12" customHeight="1" x14ac:dyDescent="0.2">
      <c r="A4285" s="8"/>
      <c r="B4285" s="7"/>
      <c r="C4285" s="7"/>
      <c r="D4285" s="7"/>
      <c r="E4285" s="7"/>
      <c r="F4285" s="7"/>
      <c r="G4285" s="7"/>
      <c r="H4285" s="7"/>
      <c r="I4285" s="10"/>
      <c r="J4285" s="25"/>
      <c r="K4285" s="250"/>
      <c r="L4285" s="31"/>
      <c r="M4285" s="9"/>
      <c r="N4285" s="11" t="s">
        <v>25</v>
      </c>
      <c r="O4285" s="39"/>
      <c r="P4285" s="47"/>
      <c r="Q4285" s="13"/>
      <c r="R4285" s="248">
        <f t="shared" si="660"/>
        <v>0</v>
      </c>
      <c r="S4285" s="248">
        <f t="shared" si="661"/>
        <v>0</v>
      </c>
      <c r="T4285" s="248">
        <f t="shared" si="662"/>
        <v>0</v>
      </c>
      <c r="U4285" s="248">
        <f t="shared" si="663"/>
        <v>0</v>
      </c>
      <c r="V4285" s="13"/>
      <c r="W4285" s="7"/>
      <c r="AT4285" s="130"/>
      <c r="BF4285" s="33">
        <f t="shared" si="669"/>
        <v>41242</v>
      </c>
      <c r="BG4285" s="34">
        <f t="shared" si="664"/>
        <v>82.88000000000001</v>
      </c>
      <c r="BH4285" s="32">
        <f t="shared" si="665"/>
        <v>1</v>
      </c>
      <c r="BI4285" s="32">
        <f t="shared" si="666"/>
        <v>0</v>
      </c>
      <c r="BJ4285" s="69">
        <f t="shared" si="667"/>
        <v>0</v>
      </c>
      <c r="BK4285" s="158" t="str">
        <f t="shared" si="668"/>
        <v/>
      </c>
    </row>
    <row r="4286" spans="1:63" ht="12" customHeight="1" x14ac:dyDescent="0.2">
      <c r="A4286" s="8"/>
      <c r="B4286" s="7"/>
      <c r="C4286" s="7"/>
      <c r="D4286" s="7"/>
      <c r="E4286" s="7"/>
      <c r="F4286" s="7"/>
      <c r="G4286" s="7"/>
      <c r="H4286" s="7"/>
      <c r="I4286" s="10"/>
      <c r="J4286" s="25"/>
      <c r="K4286" s="250"/>
      <c r="L4286" s="31"/>
      <c r="M4286" s="9"/>
      <c r="N4286" s="11" t="s">
        <v>25</v>
      </c>
      <c r="O4286" s="39"/>
      <c r="P4286" s="47"/>
      <c r="Q4286" s="13"/>
      <c r="R4286" s="248">
        <f t="shared" si="660"/>
        <v>0</v>
      </c>
      <c r="S4286" s="248">
        <f t="shared" si="661"/>
        <v>0</v>
      </c>
      <c r="T4286" s="248">
        <f t="shared" si="662"/>
        <v>0</v>
      </c>
      <c r="U4286" s="248">
        <f t="shared" si="663"/>
        <v>0</v>
      </c>
      <c r="V4286" s="13"/>
      <c r="W4286" s="7"/>
      <c r="AT4286" s="130"/>
      <c r="BF4286" s="33">
        <f t="shared" si="669"/>
        <v>41242</v>
      </c>
      <c r="BG4286" s="34">
        <f t="shared" si="664"/>
        <v>82.88000000000001</v>
      </c>
      <c r="BH4286" s="32">
        <f t="shared" si="665"/>
        <v>1</v>
      </c>
      <c r="BI4286" s="32">
        <f t="shared" si="666"/>
        <v>0</v>
      </c>
      <c r="BJ4286" s="69">
        <f t="shared" si="667"/>
        <v>0</v>
      </c>
      <c r="BK4286" s="158" t="str">
        <f t="shared" si="668"/>
        <v/>
      </c>
    </row>
    <row r="4287" spans="1:63" ht="12" customHeight="1" x14ac:dyDescent="0.2">
      <c r="A4287" s="8"/>
      <c r="B4287" s="7"/>
      <c r="C4287" s="7"/>
      <c r="D4287" s="7"/>
      <c r="E4287" s="7"/>
      <c r="F4287" s="7"/>
      <c r="G4287" s="7"/>
      <c r="H4287" s="7"/>
      <c r="I4287" s="10"/>
      <c r="J4287" s="25"/>
      <c r="K4287" s="250"/>
      <c r="L4287" s="31"/>
      <c r="M4287" s="9"/>
      <c r="N4287" s="11" t="s">
        <v>25</v>
      </c>
      <c r="O4287" s="39"/>
      <c r="P4287" s="47"/>
      <c r="Q4287" s="13"/>
      <c r="R4287" s="248">
        <f t="shared" si="660"/>
        <v>0</v>
      </c>
      <c r="S4287" s="248">
        <f t="shared" si="661"/>
        <v>0</v>
      </c>
      <c r="T4287" s="248">
        <f t="shared" si="662"/>
        <v>0</v>
      </c>
      <c r="U4287" s="248">
        <f t="shared" si="663"/>
        <v>0</v>
      </c>
      <c r="V4287" s="13"/>
      <c r="W4287" s="7"/>
      <c r="AT4287" s="130"/>
      <c r="BF4287" s="33">
        <f t="shared" si="669"/>
        <v>41242</v>
      </c>
      <c r="BG4287" s="34">
        <f t="shared" si="664"/>
        <v>82.88000000000001</v>
      </c>
      <c r="BH4287" s="32">
        <f t="shared" si="665"/>
        <v>1</v>
      </c>
      <c r="BI4287" s="32">
        <f t="shared" si="666"/>
        <v>0</v>
      </c>
      <c r="BJ4287" s="69">
        <f t="shared" si="667"/>
        <v>0</v>
      </c>
      <c r="BK4287" s="158" t="str">
        <f t="shared" si="668"/>
        <v/>
      </c>
    </row>
    <row r="4288" spans="1:63" ht="12" customHeight="1" x14ac:dyDescent="0.2">
      <c r="A4288" s="8"/>
      <c r="B4288" s="7"/>
      <c r="C4288" s="7"/>
      <c r="D4288" s="7"/>
      <c r="E4288" s="7"/>
      <c r="F4288" s="7"/>
      <c r="G4288" s="7"/>
      <c r="H4288" s="7"/>
      <c r="I4288" s="10"/>
      <c r="J4288" s="25"/>
      <c r="K4288" s="250"/>
      <c r="L4288" s="31"/>
      <c r="M4288" s="9"/>
      <c r="N4288" s="11" t="s">
        <v>25</v>
      </c>
      <c r="O4288" s="39"/>
      <c r="P4288" s="47"/>
      <c r="Q4288" s="13"/>
      <c r="R4288" s="248">
        <f t="shared" si="660"/>
        <v>0</v>
      </c>
      <c r="S4288" s="248">
        <f t="shared" si="661"/>
        <v>0</v>
      </c>
      <c r="T4288" s="248">
        <f t="shared" si="662"/>
        <v>0</v>
      </c>
      <c r="U4288" s="248">
        <f t="shared" si="663"/>
        <v>0</v>
      </c>
      <c r="V4288" s="13"/>
      <c r="W4288" s="7"/>
      <c r="AT4288" s="130"/>
      <c r="BF4288" s="33">
        <f t="shared" si="669"/>
        <v>41242</v>
      </c>
      <c r="BG4288" s="34">
        <f t="shared" si="664"/>
        <v>82.88000000000001</v>
      </c>
      <c r="BH4288" s="32">
        <f t="shared" si="665"/>
        <v>1</v>
      </c>
      <c r="BI4288" s="32">
        <f t="shared" si="666"/>
        <v>0</v>
      </c>
      <c r="BJ4288" s="69">
        <f t="shared" si="667"/>
        <v>0</v>
      </c>
      <c r="BK4288" s="158" t="str">
        <f t="shared" si="668"/>
        <v/>
      </c>
    </row>
    <row r="4289" spans="1:63" ht="12" customHeight="1" x14ac:dyDescent="0.2">
      <c r="A4289" s="8"/>
      <c r="B4289" s="7"/>
      <c r="C4289" s="7"/>
      <c r="D4289" s="7"/>
      <c r="E4289" s="7"/>
      <c r="F4289" s="7"/>
      <c r="G4289" s="7"/>
      <c r="H4289" s="7"/>
      <c r="I4289" s="10"/>
      <c r="J4289" s="25"/>
      <c r="K4289" s="250"/>
      <c r="L4289" s="31"/>
      <c r="M4289" s="9"/>
      <c r="N4289" s="11" t="s">
        <v>25</v>
      </c>
      <c r="O4289" s="39"/>
      <c r="P4289" s="47"/>
      <c r="Q4289" s="13"/>
      <c r="R4289" s="248">
        <f t="shared" si="660"/>
        <v>0</v>
      </c>
      <c r="S4289" s="248">
        <f t="shared" si="661"/>
        <v>0</v>
      </c>
      <c r="T4289" s="248">
        <f t="shared" si="662"/>
        <v>0</v>
      </c>
      <c r="U4289" s="248">
        <f t="shared" si="663"/>
        <v>0</v>
      </c>
      <c r="V4289" s="13"/>
      <c r="W4289" s="7"/>
      <c r="AT4289" s="130"/>
      <c r="BF4289" s="33">
        <f t="shared" si="669"/>
        <v>41242</v>
      </c>
      <c r="BG4289" s="34">
        <f t="shared" si="664"/>
        <v>82.88000000000001</v>
      </c>
      <c r="BH4289" s="32">
        <f t="shared" si="665"/>
        <v>1</v>
      </c>
      <c r="BI4289" s="32">
        <f t="shared" si="666"/>
        <v>0</v>
      </c>
      <c r="BJ4289" s="69">
        <f t="shared" si="667"/>
        <v>0</v>
      </c>
      <c r="BK4289" s="158" t="str">
        <f t="shared" si="668"/>
        <v/>
      </c>
    </row>
    <row r="4290" spans="1:63" ht="12" customHeight="1" x14ac:dyDescent="0.2">
      <c r="A4290" s="8"/>
      <c r="B4290" s="7"/>
      <c r="C4290" s="7"/>
      <c r="D4290" s="7"/>
      <c r="E4290" s="7"/>
      <c r="F4290" s="7"/>
      <c r="G4290" s="7"/>
      <c r="H4290" s="7"/>
      <c r="I4290" s="10"/>
      <c r="J4290" s="25"/>
      <c r="K4290" s="250"/>
      <c r="L4290" s="31"/>
      <c r="M4290" s="9"/>
      <c r="N4290" s="11" t="s">
        <v>25</v>
      </c>
      <c r="O4290" s="39"/>
      <c r="P4290" s="47"/>
      <c r="Q4290" s="13"/>
      <c r="R4290" s="248">
        <f t="shared" si="660"/>
        <v>0</v>
      </c>
      <c r="S4290" s="248">
        <f t="shared" si="661"/>
        <v>0</v>
      </c>
      <c r="T4290" s="248">
        <f t="shared" si="662"/>
        <v>0</v>
      </c>
      <c r="U4290" s="248">
        <f t="shared" si="663"/>
        <v>0</v>
      </c>
      <c r="V4290" s="13"/>
      <c r="W4290" s="7"/>
      <c r="AT4290" s="130"/>
      <c r="BF4290" s="33">
        <f t="shared" si="669"/>
        <v>41242</v>
      </c>
      <c r="BG4290" s="34">
        <f t="shared" si="664"/>
        <v>82.88000000000001</v>
      </c>
      <c r="BH4290" s="32">
        <f t="shared" si="665"/>
        <v>1</v>
      </c>
      <c r="BI4290" s="32">
        <f t="shared" si="666"/>
        <v>0</v>
      </c>
      <c r="BJ4290" s="69">
        <f t="shared" si="667"/>
        <v>0</v>
      </c>
      <c r="BK4290" s="158" t="str">
        <f t="shared" si="668"/>
        <v/>
      </c>
    </row>
    <row r="4291" spans="1:63" ht="12" customHeight="1" x14ac:dyDescent="0.2">
      <c r="A4291" s="8"/>
      <c r="B4291" s="7"/>
      <c r="C4291" s="7"/>
      <c r="D4291" s="7"/>
      <c r="E4291" s="7"/>
      <c r="F4291" s="7"/>
      <c r="G4291" s="7"/>
      <c r="H4291" s="7"/>
      <c r="I4291" s="10"/>
      <c r="J4291" s="25"/>
      <c r="K4291" s="250"/>
      <c r="L4291" s="31"/>
      <c r="M4291" s="9"/>
      <c r="N4291" s="11" t="s">
        <v>25</v>
      </c>
      <c r="O4291" s="39"/>
      <c r="P4291" s="47"/>
      <c r="Q4291" s="13"/>
      <c r="R4291" s="248">
        <f t="shared" si="660"/>
        <v>0</v>
      </c>
      <c r="S4291" s="248">
        <f t="shared" si="661"/>
        <v>0</v>
      </c>
      <c r="T4291" s="248">
        <f t="shared" si="662"/>
        <v>0</v>
      </c>
      <c r="U4291" s="248">
        <f t="shared" si="663"/>
        <v>0</v>
      </c>
      <c r="V4291" s="13"/>
      <c r="W4291" s="7"/>
      <c r="AT4291" s="130"/>
      <c r="BF4291" s="33">
        <f t="shared" si="669"/>
        <v>41242</v>
      </c>
      <c r="BG4291" s="34">
        <f t="shared" si="664"/>
        <v>82.88000000000001</v>
      </c>
      <c r="BH4291" s="32">
        <f t="shared" si="665"/>
        <v>1</v>
      </c>
      <c r="BI4291" s="32">
        <f t="shared" si="666"/>
        <v>0</v>
      </c>
      <c r="BJ4291" s="69">
        <f t="shared" si="667"/>
        <v>0</v>
      </c>
      <c r="BK4291" s="158" t="str">
        <f t="shared" si="668"/>
        <v/>
      </c>
    </row>
    <row r="4292" spans="1:63" ht="12" customHeight="1" x14ac:dyDescent="0.2">
      <c r="A4292" s="8"/>
      <c r="B4292" s="7"/>
      <c r="C4292" s="7"/>
      <c r="D4292" s="7"/>
      <c r="E4292" s="7"/>
      <c r="F4292" s="7"/>
      <c r="G4292" s="7"/>
      <c r="H4292" s="7"/>
      <c r="I4292" s="10"/>
      <c r="J4292" s="25"/>
      <c r="K4292" s="250"/>
      <c r="L4292" s="31"/>
      <c r="M4292" s="9"/>
      <c r="N4292" s="11" t="s">
        <v>25</v>
      </c>
      <c r="O4292" s="39"/>
      <c r="P4292" s="47"/>
      <c r="Q4292" s="13"/>
      <c r="R4292" s="248">
        <f t="shared" si="660"/>
        <v>0</v>
      </c>
      <c r="S4292" s="248">
        <f t="shared" si="661"/>
        <v>0</v>
      </c>
      <c r="T4292" s="248">
        <f t="shared" si="662"/>
        <v>0</v>
      </c>
      <c r="U4292" s="248">
        <f t="shared" si="663"/>
        <v>0</v>
      </c>
      <c r="V4292" s="13"/>
      <c r="W4292" s="7"/>
      <c r="AT4292" s="130"/>
      <c r="BF4292" s="33">
        <f t="shared" si="669"/>
        <v>41242</v>
      </c>
      <c r="BG4292" s="34">
        <f t="shared" si="664"/>
        <v>82.88000000000001</v>
      </c>
      <c r="BH4292" s="32">
        <f t="shared" si="665"/>
        <v>1</v>
      </c>
      <c r="BI4292" s="32">
        <f t="shared" si="666"/>
        <v>0</v>
      </c>
      <c r="BJ4292" s="69">
        <f t="shared" si="667"/>
        <v>0</v>
      </c>
      <c r="BK4292" s="158" t="str">
        <f t="shared" si="668"/>
        <v/>
      </c>
    </row>
    <row r="4293" spans="1:63" ht="12" customHeight="1" x14ac:dyDescent="0.2">
      <c r="A4293" s="8"/>
      <c r="B4293" s="7"/>
      <c r="C4293" s="7"/>
      <c r="D4293" s="7"/>
      <c r="E4293" s="7"/>
      <c r="F4293" s="7"/>
      <c r="G4293" s="7"/>
      <c r="H4293" s="7"/>
      <c r="I4293" s="10"/>
      <c r="J4293" s="25"/>
      <c r="K4293" s="250"/>
      <c r="L4293" s="31"/>
      <c r="M4293" s="9"/>
      <c r="N4293" s="11" t="s">
        <v>25</v>
      </c>
      <c r="O4293" s="39"/>
      <c r="P4293" s="47"/>
      <c r="Q4293" s="13"/>
      <c r="R4293" s="248">
        <f t="shared" si="660"/>
        <v>0</v>
      </c>
      <c r="S4293" s="248">
        <f t="shared" si="661"/>
        <v>0</v>
      </c>
      <c r="T4293" s="248">
        <f t="shared" si="662"/>
        <v>0</v>
      </c>
      <c r="U4293" s="248">
        <f t="shared" si="663"/>
        <v>0</v>
      </c>
      <c r="V4293" s="13"/>
      <c r="W4293" s="7"/>
      <c r="AT4293" s="130"/>
      <c r="BF4293" s="33">
        <f t="shared" si="669"/>
        <v>41242</v>
      </c>
      <c r="BG4293" s="34">
        <f t="shared" si="664"/>
        <v>82.88000000000001</v>
      </c>
      <c r="BH4293" s="32">
        <f t="shared" si="665"/>
        <v>1</v>
      </c>
      <c r="BI4293" s="32">
        <f t="shared" si="666"/>
        <v>0</v>
      </c>
      <c r="BJ4293" s="69">
        <f t="shared" si="667"/>
        <v>0</v>
      </c>
      <c r="BK4293" s="158" t="str">
        <f t="shared" si="668"/>
        <v/>
      </c>
    </row>
    <row r="4294" spans="1:63" ht="12" customHeight="1" x14ac:dyDescent="0.2">
      <c r="A4294" s="8"/>
      <c r="B4294" s="7"/>
      <c r="C4294" s="7"/>
      <c r="D4294" s="7"/>
      <c r="E4294" s="7"/>
      <c r="F4294" s="7"/>
      <c r="G4294" s="7"/>
      <c r="H4294" s="7"/>
      <c r="I4294" s="10"/>
      <c r="J4294" s="25"/>
      <c r="K4294" s="250"/>
      <c r="L4294" s="31"/>
      <c r="M4294" s="9"/>
      <c r="N4294" s="11" t="s">
        <v>25</v>
      </c>
      <c r="O4294" s="39"/>
      <c r="P4294" s="47"/>
      <c r="Q4294" s="13"/>
      <c r="R4294" s="248">
        <f t="shared" si="660"/>
        <v>0</v>
      </c>
      <c r="S4294" s="248">
        <f t="shared" si="661"/>
        <v>0</v>
      </c>
      <c r="T4294" s="248">
        <f t="shared" si="662"/>
        <v>0</v>
      </c>
      <c r="U4294" s="248">
        <f t="shared" si="663"/>
        <v>0</v>
      </c>
      <c r="V4294" s="13"/>
      <c r="W4294" s="7"/>
      <c r="AT4294" s="130"/>
      <c r="BF4294" s="33">
        <f t="shared" si="669"/>
        <v>41242</v>
      </c>
      <c r="BG4294" s="34">
        <f t="shared" si="664"/>
        <v>82.88000000000001</v>
      </c>
      <c r="BH4294" s="32">
        <f t="shared" si="665"/>
        <v>1</v>
      </c>
      <c r="BI4294" s="32">
        <f t="shared" si="666"/>
        <v>0</v>
      </c>
      <c r="BJ4294" s="69">
        <f t="shared" si="667"/>
        <v>0</v>
      </c>
      <c r="BK4294" s="158" t="str">
        <f t="shared" si="668"/>
        <v/>
      </c>
    </row>
    <row r="4295" spans="1:63" ht="12" customHeight="1" x14ac:dyDescent="0.2">
      <c r="A4295" s="8"/>
      <c r="B4295" s="7"/>
      <c r="C4295" s="7"/>
      <c r="D4295" s="7"/>
      <c r="E4295" s="7"/>
      <c r="F4295" s="7"/>
      <c r="G4295" s="7"/>
      <c r="H4295" s="7"/>
      <c r="I4295" s="10"/>
      <c r="J4295" s="25"/>
      <c r="K4295" s="250"/>
      <c r="L4295" s="31"/>
      <c r="M4295" s="9"/>
      <c r="N4295" s="11" t="s">
        <v>25</v>
      </c>
      <c r="O4295" s="39"/>
      <c r="P4295" s="47"/>
      <c r="Q4295" s="13"/>
      <c r="R4295" s="248">
        <f t="shared" si="660"/>
        <v>0</v>
      </c>
      <c r="S4295" s="248">
        <f t="shared" si="661"/>
        <v>0</v>
      </c>
      <c r="T4295" s="248">
        <f t="shared" si="662"/>
        <v>0</v>
      </c>
      <c r="U4295" s="248">
        <f t="shared" si="663"/>
        <v>0</v>
      </c>
      <c r="V4295" s="13"/>
      <c r="W4295" s="7"/>
      <c r="AT4295" s="130"/>
      <c r="BF4295" s="33">
        <f t="shared" si="669"/>
        <v>41242</v>
      </c>
      <c r="BG4295" s="34">
        <f t="shared" si="664"/>
        <v>82.88000000000001</v>
      </c>
      <c r="BH4295" s="32">
        <f t="shared" si="665"/>
        <v>1</v>
      </c>
      <c r="BI4295" s="32">
        <f t="shared" si="666"/>
        <v>0</v>
      </c>
      <c r="BJ4295" s="69">
        <f t="shared" si="667"/>
        <v>0</v>
      </c>
      <c r="BK4295" s="158" t="str">
        <f t="shared" si="668"/>
        <v/>
      </c>
    </row>
    <row r="4296" spans="1:63" ht="12" customHeight="1" x14ac:dyDescent="0.2">
      <c r="A4296" s="8"/>
      <c r="B4296" s="7"/>
      <c r="C4296" s="7"/>
      <c r="D4296" s="7"/>
      <c r="E4296" s="7"/>
      <c r="F4296" s="7"/>
      <c r="G4296" s="7"/>
      <c r="H4296" s="7"/>
      <c r="I4296" s="10"/>
      <c r="J4296" s="25"/>
      <c r="K4296" s="250"/>
      <c r="L4296" s="31"/>
      <c r="M4296" s="9"/>
      <c r="N4296" s="11" t="s">
        <v>25</v>
      </c>
      <c r="O4296" s="39"/>
      <c r="P4296" s="47"/>
      <c r="Q4296" s="13"/>
      <c r="R4296" s="248">
        <f t="shared" si="660"/>
        <v>0</v>
      </c>
      <c r="S4296" s="248">
        <f t="shared" si="661"/>
        <v>0</v>
      </c>
      <c r="T4296" s="248">
        <f t="shared" si="662"/>
        <v>0</v>
      </c>
      <c r="U4296" s="248">
        <f t="shared" si="663"/>
        <v>0</v>
      </c>
      <c r="V4296" s="13"/>
      <c r="W4296" s="7"/>
      <c r="AT4296" s="130"/>
      <c r="BF4296" s="33">
        <f t="shared" si="669"/>
        <v>41242</v>
      </c>
      <c r="BG4296" s="34">
        <f t="shared" si="664"/>
        <v>82.88000000000001</v>
      </c>
      <c r="BH4296" s="32">
        <f t="shared" si="665"/>
        <v>1</v>
      </c>
      <c r="BI4296" s="32">
        <f t="shared" si="666"/>
        <v>0</v>
      </c>
      <c r="BJ4296" s="69">
        <f t="shared" si="667"/>
        <v>0</v>
      </c>
      <c r="BK4296" s="158" t="str">
        <f t="shared" si="668"/>
        <v/>
      </c>
    </row>
    <row r="4297" spans="1:63" ht="12" customHeight="1" x14ac:dyDescent="0.2">
      <c r="A4297" s="8"/>
      <c r="B4297" s="7"/>
      <c r="C4297" s="7"/>
      <c r="D4297" s="7"/>
      <c r="E4297" s="7"/>
      <c r="F4297" s="7"/>
      <c r="G4297" s="7"/>
      <c r="H4297" s="7"/>
      <c r="I4297" s="10"/>
      <c r="J4297" s="25"/>
      <c r="K4297" s="250"/>
      <c r="L4297" s="31"/>
      <c r="M4297" s="9"/>
      <c r="N4297" s="11" t="s">
        <v>25</v>
      </c>
      <c r="O4297" s="39"/>
      <c r="P4297" s="47"/>
      <c r="Q4297" s="13"/>
      <c r="R4297" s="248">
        <f t="shared" si="660"/>
        <v>0</v>
      </c>
      <c r="S4297" s="248">
        <f t="shared" si="661"/>
        <v>0</v>
      </c>
      <c r="T4297" s="248">
        <f t="shared" si="662"/>
        <v>0</v>
      </c>
      <c r="U4297" s="248">
        <f t="shared" si="663"/>
        <v>0</v>
      </c>
      <c r="V4297" s="13"/>
      <c r="W4297" s="7"/>
      <c r="AT4297" s="130"/>
      <c r="BF4297" s="33">
        <f t="shared" si="669"/>
        <v>41242</v>
      </c>
      <c r="BG4297" s="34">
        <f t="shared" si="664"/>
        <v>82.88000000000001</v>
      </c>
      <c r="BH4297" s="32">
        <f t="shared" si="665"/>
        <v>1</v>
      </c>
      <c r="BI4297" s="32">
        <f t="shared" si="666"/>
        <v>0</v>
      </c>
      <c r="BJ4297" s="69">
        <f t="shared" si="667"/>
        <v>0</v>
      </c>
      <c r="BK4297" s="158" t="str">
        <f t="shared" si="668"/>
        <v/>
      </c>
    </row>
    <row r="4298" spans="1:63" ht="12" customHeight="1" x14ac:dyDescent="0.2">
      <c r="A4298" s="8"/>
      <c r="B4298" s="7"/>
      <c r="C4298" s="7"/>
      <c r="D4298" s="7"/>
      <c r="E4298" s="7"/>
      <c r="F4298" s="7"/>
      <c r="G4298" s="7"/>
      <c r="H4298" s="7"/>
      <c r="I4298" s="10"/>
      <c r="J4298" s="25"/>
      <c r="K4298" s="250"/>
      <c r="L4298" s="31"/>
      <c r="M4298" s="9"/>
      <c r="N4298" s="11" t="s">
        <v>25</v>
      </c>
      <c r="O4298" s="39"/>
      <c r="P4298" s="47"/>
      <c r="Q4298" s="13"/>
      <c r="R4298" s="248">
        <f t="shared" si="660"/>
        <v>0</v>
      </c>
      <c r="S4298" s="248">
        <f t="shared" si="661"/>
        <v>0</v>
      </c>
      <c r="T4298" s="248">
        <f t="shared" si="662"/>
        <v>0</v>
      </c>
      <c r="U4298" s="248">
        <f t="shared" si="663"/>
        <v>0</v>
      </c>
      <c r="V4298" s="13"/>
      <c r="W4298" s="7"/>
      <c r="AT4298" s="130"/>
      <c r="BF4298" s="33">
        <f t="shared" si="669"/>
        <v>41242</v>
      </c>
      <c r="BG4298" s="34">
        <f t="shared" si="664"/>
        <v>82.88000000000001</v>
      </c>
      <c r="BH4298" s="32">
        <f t="shared" si="665"/>
        <v>1</v>
      </c>
      <c r="BI4298" s="32">
        <f t="shared" si="666"/>
        <v>0</v>
      </c>
      <c r="BJ4298" s="69">
        <f t="shared" si="667"/>
        <v>0</v>
      </c>
      <c r="BK4298" s="158" t="str">
        <f t="shared" si="668"/>
        <v/>
      </c>
    </row>
    <row r="4299" spans="1:63" ht="12" customHeight="1" x14ac:dyDescent="0.2">
      <c r="A4299" s="8"/>
      <c r="B4299" s="7"/>
      <c r="C4299" s="7"/>
      <c r="D4299" s="7"/>
      <c r="E4299" s="7"/>
      <c r="F4299" s="7"/>
      <c r="G4299" s="7"/>
      <c r="H4299" s="7"/>
      <c r="I4299" s="10"/>
      <c r="J4299" s="25"/>
      <c r="K4299" s="250"/>
      <c r="L4299" s="31"/>
      <c r="M4299" s="9"/>
      <c r="N4299" s="11" t="s">
        <v>25</v>
      </c>
      <c r="O4299" s="39"/>
      <c r="P4299" s="47"/>
      <c r="Q4299" s="13"/>
      <c r="R4299" s="248">
        <f t="shared" ref="R4299:R4362" si="670">IF(N4299&lt;&gt;"M",ROUND(IF(M4299&lt;&gt;"Y",IF(P4299&lt;&gt;"Y",K4299,K4299*(BH4299-1)),0),ROUNDING),"")</f>
        <v>0</v>
      </c>
      <c r="S4299" s="248">
        <f t="shared" ref="S4299:S4362" si="671">IF(N4299&lt;&gt;"M",ROUND(IF(O4299&gt;0,IF(M4299="Y",BI4299*(1-O4299),IF(BI4299&gt;R4299,R4299 + (BI4299 - R4299)*(1-O4299),BI4299)),BI4299),ROUNDING),"")</f>
        <v>0</v>
      </c>
      <c r="T4299" s="248">
        <f t="shared" ref="T4299:T4362" si="672">IF(N4299&lt;&gt;"M",ROUND(IF(O4299&gt;0,IF(M4299="Y",BJ4299*(1-O4299),IF(BJ4299&gt;R4299,R4299 + (BJ4299 - R4299)*(1-O4299),BJ4299)),BJ4299),ROUNDING),"")</f>
        <v>0</v>
      </c>
      <c r="U4299" s="248">
        <f t="shared" ref="U4299:U4362" si="673">IF(N4299&lt;&gt;"M",ROUND(IF(OR(N4299="P",N4299=""),0,IF(OR(M4299="N",M4299=""),T4299-R4299,T4299)),ROUNDING),"")</f>
        <v>0</v>
      </c>
      <c r="V4299" s="13"/>
      <c r="W4299" s="7"/>
      <c r="AT4299" s="130"/>
      <c r="BF4299" s="33">
        <f t="shared" si="669"/>
        <v>41242</v>
      </c>
      <c r="BG4299" s="34">
        <f t="shared" ref="BG4299:BG4362" si="674">IF(N4299&lt;&gt;"M",BG4298+U4299,BG4298)</f>
        <v>82.88000000000001</v>
      </c>
      <c r="BH4299" s="32">
        <f t="shared" ref="BH4299:BH4362" si="675">IF(L4299&lt;&gt;"",IF(ODDS_TYPE=1,L4299,IF(ODDS_TYPE=2,IF(L4299&gt;0,1+L4299/100,IF(L4299&lt;0,1-100/L4299,1)),IF(ODDS_TYPE=3,1+L4299,IF(ODDS_TYPE=4,1+L4299,IF(ODDS_TYPE=5,IF(L4299&gt;0,1+L4299,1-1/L4299),IF(ODDS_TYPE=6,IF(L4299&gt;=0,L4299+1,1-1/L4299),1)))))),1)</f>
        <v>1</v>
      </c>
      <c r="BI4299" s="32">
        <f t="shared" ref="BI4299:BI4362" si="676">IF(P4299&lt;&gt;"Y",IF(M4299&lt;&gt;"Y",K4299*BH4299,K4299*BH4299 - K4299),IF(M4299&lt;&gt;"Y",K4299*BH4299,K4299))</f>
        <v>0</v>
      </c>
      <c r="BJ4299" s="69">
        <f t="shared" ref="BJ4299:BJ4362" si="677">IF(P4299&lt;&gt;"Y",
IF(M4299&lt;&gt;"Y",
IF(N4299="Y",K4299*BH4299,IF(N4299="P",0,IF(OR(N4299="R",N4299="PU"),K4299,IF(N4299="H",K4299*BH4299*0.5,IF(N4299="HW",K4299*0.5*(1 + BH4299),IF(N4299="HL",K4299*0.5,0)))))),
IF(N4299="Y",K4299*BH4299 - K4299,IF(N4299="P",0,IF(OR(N4299="R",N4299="PU"),0,IF(N4299="H",IF(BH4299&gt;2,0.5*K4299*BH4299 - K4299,0),IF(N4299="HW",K4299*0.5*(1 + BH4299) - K4299,IF(N4299="HL",0,0))))))),
IF(M4299&lt;&gt;"Y",
IF(N4299="Y",K4299*BH4299,IF(N4299="P",0,IF(OR(N4299="R",N4299="PU"),K4299*(BH4299-1),IF(N4299="H",K4299*BH4299*0.5,IF(N4299="HW",K4299*(BH4299-1)*0.5,IF(N4299="HL",K4299*BH4299 - K4299*0.5,0)))))),
IF(N4299="Y",K4299,IF(N4299="P",0,IF(OR(N4299="R",N4299="PU"),0,IF(N4299="H",IF(BH4299&lt;2,K4299*BH4299*0.5 - K4299*(BH4299-1),0),IF(N4299="HW",0,IF(N4299="HL",K4299*0.5,0)))))))
)</f>
        <v>0</v>
      </c>
      <c r="BK4299" s="158" t="str">
        <f t="shared" ref="BK4299:BK4362" si="678">IF(FILT_M=1,IF(LEN(C4299)&gt;0,C4299,""),IF(FILT_M=2,IF(LEN(E4299)&gt;0,E4299,""),IF(FILT_M=3,IF(LEN(F4299)&gt;0,F4299,""),IF(FILT_M=4,IF(LEN(G4299)&gt;0,G4299,""),""))))</f>
        <v/>
      </c>
    </row>
    <row r="4300" spans="1:63" ht="12" customHeight="1" x14ac:dyDescent="0.2">
      <c r="A4300" s="8"/>
      <c r="B4300" s="7"/>
      <c r="C4300" s="7"/>
      <c r="D4300" s="7"/>
      <c r="E4300" s="7"/>
      <c r="F4300" s="7"/>
      <c r="G4300" s="7"/>
      <c r="H4300" s="7"/>
      <c r="I4300" s="10"/>
      <c r="J4300" s="25"/>
      <c r="K4300" s="250"/>
      <c r="L4300" s="31"/>
      <c r="M4300" s="9"/>
      <c r="N4300" s="11" t="s">
        <v>25</v>
      </c>
      <c r="O4300" s="39"/>
      <c r="P4300" s="47"/>
      <c r="Q4300" s="13"/>
      <c r="R4300" s="248">
        <f t="shared" si="670"/>
        <v>0</v>
      </c>
      <c r="S4300" s="248">
        <f t="shared" si="671"/>
        <v>0</v>
      </c>
      <c r="T4300" s="248">
        <f t="shared" si="672"/>
        <v>0</v>
      </c>
      <c r="U4300" s="248">
        <f t="shared" si="673"/>
        <v>0</v>
      </c>
      <c r="V4300" s="13"/>
      <c r="W4300" s="7"/>
      <c r="AT4300" s="130"/>
      <c r="BF4300" s="33">
        <f t="shared" ref="BF4300:BF4363" si="679">IF(A4300&gt;2,A4300,BF4299)</f>
        <v>41242</v>
      </c>
      <c r="BG4300" s="34">
        <f t="shared" si="674"/>
        <v>82.88000000000001</v>
      </c>
      <c r="BH4300" s="32">
        <f t="shared" si="675"/>
        <v>1</v>
      </c>
      <c r="BI4300" s="32">
        <f t="shared" si="676"/>
        <v>0</v>
      </c>
      <c r="BJ4300" s="69">
        <f t="shared" si="677"/>
        <v>0</v>
      </c>
      <c r="BK4300" s="158" t="str">
        <f t="shared" si="678"/>
        <v/>
      </c>
    </row>
    <row r="4301" spans="1:63" ht="12" customHeight="1" x14ac:dyDescent="0.2">
      <c r="A4301" s="8"/>
      <c r="B4301" s="7"/>
      <c r="C4301" s="7"/>
      <c r="D4301" s="7"/>
      <c r="E4301" s="7"/>
      <c r="F4301" s="7"/>
      <c r="G4301" s="7"/>
      <c r="H4301" s="7"/>
      <c r="I4301" s="10"/>
      <c r="J4301" s="25"/>
      <c r="K4301" s="250"/>
      <c r="L4301" s="31"/>
      <c r="M4301" s="9"/>
      <c r="N4301" s="11" t="s">
        <v>25</v>
      </c>
      <c r="O4301" s="39"/>
      <c r="P4301" s="47"/>
      <c r="Q4301" s="13"/>
      <c r="R4301" s="248">
        <f t="shared" si="670"/>
        <v>0</v>
      </c>
      <c r="S4301" s="248">
        <f t="shared" si="671"/>
        <v>0</v>
      </c>
      <c r="T4301" s="248">
        <f t="shared" si="672"/>
        <v>0</v>
      </c>
      <c r="U4301" s="248">
        <f t="shared" si="673"/>
        <v>0</v>
      </c>
      <c r="V4301" s="13"/>
      <c r="W4301" s="7"/>
      <c r="AT4301" s="130"/>
      <c r="BF4301" s="33">
        <f t="shared" si="679"/>
        <v>41242</v>
      </c>
      <c r="BG4301" s="34">
        <f t="shared" si="674"/>
        <v>82.88000000000001</v>
      </c>
      <c r="BH4301" s="32">
        <f t="shared" si="675"/>
        <v>1</v>
      </c>
      <c r="BI4301" s="32">
        <f t="shared" si="676"/>
        <v>0</v>
      </c>
      <c r="BJ4301" s="69">
        <f t="shared" si="677"/>
        <v>0</v>
      </c>
      <c r="BK4301" s="158" t="str">
        <f t="shared" si="678"/>
        <v/>
      </c>
    </row>
    <row r="4302" spans="1:63" ht="12" customHeight="1" x14ac:dyDescent="0.2">
      <c r="A4302" s="8"/>
      <c r="B4302" s="7"/>
      <c r="C4302" s="7"/>
      <c r="D4302" s="7"/>
      <c r="E4302" s="7"/>
      <c r="F4302" s="7"/>
      <c r="G4302" s="7"/>
      <c r="H4302" s="7"/>
      <c r="I4302" s="10"/>
      <c r="J4302" s="25"/>
      <c r="K4302" s="250"/>
      <c r="L4302" s="31"/>
      <c r="M4302" s="9"/>
      <c r="N4302" s="11" t="s">
        <v>25</v>
      </c>
      <c r="O4302" s="39"/>
      <c r="P4302" s="47"/>
      <c r="Q4302" s="13"/>
      <c r="R4302" s="248">
        <f t="shared" si="670"/>
        <v>0</v>
      </c>
      <c r="S4302" s="248">
        <f t="shared" si="671"/>
        <v>0</v>
      </c>
      <c r="T4302" s="248">
        <f t="shared" si="672"/>
        <v>0</v>
      </c>
      <c r="U4302" s="248">
        <f t="shared" si="673"/>
        <v>0</v>
      </c>
      <c r="V4302" s="13"/>
      <c r="W4302" s="7"/>
      <c r="AT4302" s="130"/>
      <c r="BF4302" s="33">
        <f t="shared" si="679"/>
        <v>41242</v>
      </c>
      <c r="BG4302" s="34">
        <f t="shared" si="674"/>
        <v>82.88000000000001</v>
      </c>
      <c r="BH4302" s="32">
        <f t="shared" si="675"/>
        <v>1</v>
      </c>
      <c r="BI4302" s="32">
        <f t="shared" si="676"/>
        <v>0</v>
      </c>
      <c r="BJ4302" s="69">
        <f t="shared" si="677"/>
        <v>0</v>
      </c>
      <c r="BK4302" s="158" t="str">
        <f t="shared" si="678"/>
        <v/>
      </c>
    </row>
    <row r="4303" spans="1:63" ht="12" customHeight="1" x14ac:dyDescent="0.2">
      <c r="A4303" s="8"/>
      <c r="B4303" s="7"/>
      <c r="C4303" s="7"/>
      <c r="D4303" s="7"/>
      <c r="E4303" s="7"/>
      <c r="F4303" s="7"/>
      <c r="G4303" s="7"/>
      <c r="H4303" s="7"/>
      <c r="I4303" s="10"/>
      <c r="J4303" s="25"/>
      <c r="K4303" s="250"/>
      <c r="L4303" s="31"/>
      <c r="M4303" s="9"/>
      <c r="N4303" s="11" t="s">
        <v>25</v>
      </c>
      <c r="O4303" s="39"/>
      <c r="P4303" s="47"/>
      <c r="Q4303" s="13"/>
      <c r="R4303" s="248">
        <f t="shared" si="670"/>
        <v>0</v>
      </c>
      <c r="S4303" s="248">
        <f t="shared" si="671"/>
        <v>0</v>
      </c>
      <c r="T4303" s="248">
        <f t="shared" si="672"/>
        <v>0</v>
      </c>
      <c r="U4303" s="248">
        <f t="shared" si="673"/>
        <v>0</v>
      </c>
      <c r="V4303" s="13"/>
      <c r="W4303" s="7"/>
      <c r="AT4303" s="130"/>
      <c r="BF4303" s="33">
        <f t="shared" si="679"/>
        <v>41242</v>
      </c>
      <c r="BG4303" s="34">
        <f t="shared" si="674"/>
        <v>82.88000000000001</v>
      </c>
      <c r="BH4303" s="32">
        <f t="shared" si="675"/>
        <v>1</v>
      </c>
      <c r="BI4303" s="32">
        <f t="shared" si="676"/>
        <v>0</v>
      </c>
      <c r="BJ4303" s="69">
        <f t="shared" si="677"/>
        <v>0</v>
      </c>
      <c r="BK4303" s="158" t="str">
        <f t="shared" si="678"/>
        <v/>
      </c>
    </row>
    <row r="4304" spans="1:63" ht="12" customHeight="1" x14ac:dyDescent="0.2">
      <c r="A4304" s="8"/>
      <c r="B4304" s="7"/>
      <c r="C4304" s="7"/>
      <c r="D4304" s="7"/>
      <c r="E4304" s="7"/>
      <c r="F4304" s="7"/>
      <c r="G4304" s="7"/>
      <c r="H4304" s="7"/>
      <c r="I4304" s="10"/>
      <c r="J4304" s="25"/>
      <c r="K4304" s="250"/>
      <c r="L4304" s="31"/>
      <c r="M4304" s="9"/>
      <c r="N4304" s="11" t="s">
        <v>25</v>
      </c>
      <c r="O4304" s="39"/>
      <c r="P4304" s="47"/>
      <c r="Q4304" s="13"/>
      <c r="R4304" s="248">
        <f t="shared" si="670"/>
        <v>0</v>
      </c>
      <c r="S4304" s="248">
        <f t="shared" si="671"/>
        <v>0</v>
      </c>
      <c r="T4304" s="248">
        <f t="shared" si="672"/>
        <v>0</v>
      </c>
      <c r="U4304" s="248">
        <f t="shared" si="673"/>
        <v>0</v>
      </c>
      <c r="V4304" s="13"/>
      <c r="W4304" s="7"/>
      <c r="AT4304" s="130"/>
      <c r="BF4304" s="33">
        <f t="shared" si="679"/>
        <v>41242</v>
      </c>
      <c r="BG4304" s="34">
        <f t="shared" si="674"/>
        <v>82.88000000000001</v>
      </c>
      <c r="BH4304" s="32">
        <f t="shared" si="675"/>
        <v>1</v>
      </c>
      <c r="BI4304" s="32">
        <f t="shared" si="676"/>
        <v>0</v>
      </c>
      <c r="BJ4304" s="69">
        <f t="shared" si="677"/>
        <v>0</v>
      </c>
      <c r="BK4304" s="158" t="str">
        <f t="shared" si="678"/>
        <v/>
      </c>
    </row>
    <row r="4305" spans="1:63" ht="12" customHeight="1" x14ac:dyDescent="0.2">
      <c r="A4305" s="8"/>
      <c r="B4305" s="7"/>
      <c r="C4305" s="7"/>
      <c r="D4305" s="7"/>
      <c r="E4305" s="7"/>
      <c r="F4305" s="7"/>
      <c r="G4305" s="7"/>
      <c r="H4305" s="7"/>
      <c r="I4305" s="10"/>
      <c r="J4305" s="25"/>
      <c r="K4305" s="250"/>
      <c r="L4305" s="31"/>
      <c r="M4305" s="9"/>
      <c r="N4305" s="11" t="s">
        <v>25</v>
      </c>
      <c r="O4305" s="39"/>
      <c r="P4305" s="47"/>
      <c r="Q4305" s="13"/>
      <c r="R4305" s="248">
        <f t="shared" si="670"/>
        <v>0</v>
      </c>
      <c r="S4305" s="248">
        <f t="shared" si="671"/>
        <v>0</v>
      </c>
      <c r="T4305" s="248">
        <f t="shared" si="672"/>
        <v>0</v>
      </c>
      <c r="U4305" s="248">
        <f t="shared" si="673"/>
        <v>0</v>
      </c>
      <c r="V4305" s="13"/>
      <c r="W4305" s="7"/>
      <c r="AT4305" s="130"/>
      <c r="BF4305" s="33">
        <f t="shared" si="679"/>
        <v>41242</v>
      </c>
      <c r="BG4305" s="34">
        <f t="shared" si="674"/>
        <v>82.88000000000001</v>
      </c>
      <c r="BH4305" s="32">
        <f t="shared" si="675"/>
        <v>1</v>
      </c>
      <c r="BI4305" s="32">
        <f t="shared" si="676"/>
        <v>0</v>
      </c>
      <c r="BJ4305" s="69">
        <f t="shared" si="677"/>
        <v>0</v>
      </c>
      <c r="BK4305" s="158" t="str">
        <f t="shared" si="678"/>
        <v/>
      </c>
    </row>
    <row r="4306" spans="1:63" ht="12" customHeight="1" x14ac:dyDescent="0.2">
      <c r="A4306" s="8"/>
      <c r="B4306" s="7"/>
      <c r="C4306" s="7"/>
      <c r="D4306" s="7"/>
      <c r="E4306" s="7"/>
      <c r="F4306" s="7"/>
      <c r="G4306" s="7"/>
      <c r="H4306" s="7"/>
      <c r="I4306" s="10"/>
      <c r="J4306" s="25"/>
      <c r="K4306" s="250"/>
      <c r="L4306" s="31"/>
      <c r="M4306" s="9"/>
      <c r="N4306" s="11" t="s">
        <v>25</v>
      </c>
      <c r="O4306" s="39"/>
      <c r="P4306" s="47"/>
      <c r="Q4306" s="13"/>
      <c r="R4306" s="248">
        <f t="shared" si="670"/>
        <v>0</v>
      </c>
      <c r="S4306" s="248">
        <f t="shared" si="671"/>
        <v>0</v>
      </c>
      <c r="T4306" s="248">
        <f t="shared" si="672"/>
        <v>0</v>
      </c>
      <c r="U4306" s="248">
        <f t="shared" si="673"/>
        <v>0</v>
      </c>
      <c r="V4306" s="13"/>
      <c r="W4306" s="7"/>
      <c r="AT4306" s="130"/>
      <c r="BF4306" s="33">
        <f t="shared" si="679"/>
        <v>41242</v>
      </c>
      <c r="BG4306" s="34">
        <f t="shared" si="674"/>
        <v>82.88000000000001</v>
      </c>
      <c r="BH4306" s="32">
        <f t="shared" si="675"/>
        <v>1</v>
      </c>
      <c r="BI4306" s="32">
        <f t="shared" si="676"/>
        <v>0</v>
      </c>
      <c r="BJ4306" s="69">
        <f t="shared" si="677"/>
        <v>0</v>
      </c>
      <c r="BK4306" s="158" t="str">
        <f t="shared" si="678"/>
        <v/>
      </c>
    </row>
    <row r="4307" spans="1:63" ht="12" customHeight="1" x14ac:dyDescent="0.2">
      <c r="A4307" s="8"/>
      <c r="B4307" s="7"/>
      <c r="C4307" s="7"/>
      <c r="D4307" s="7"/>
      <c r="E4307" s="7"/>
      <c r="F4307" s="7"/>
      <c r="G4307" s="7"/>
      <c r="H4307" s="7"/>
      <c r="I4307" s="10"/>
      <c r="J4307" s="25"/>
      <c r="K4307" s="250"/>
      <c r="L4307" s="31"/>
      <c r="M4307" s="9"/>
      <c r="N4307" s="11" t="s">
        <v>25</v>
      </c>
      <c r="O4307" s="39"/>
      <c r="P4307" s="47"/>
      <c r="Q4307" s="13"/>
      <c r="R4307" s="248">
        <f t="shared" si="670"/>
        <v>0</v>
      </c>
      <c r="S4307" s="248">
        <f t="shared" si="671"/>
        <v>0</v>
      </c>
      <c r="T4307" s="248">
        <f t="shared" si="672"/>
        <v>0</v>
      </c>
      <c r="U4307" s="248">
        <f t="shared" si="673"/>
        <v>0</v>
      </c>
      <c r="V4307" s="13"/>
      <c r="W4307" s="7"/>
      <c r="AT4307" s="130"/>
      <c r="BF4307" s="33">
        <f t="shared" si="679"/>
        <v>41242</v>
      </c>
      <c r="BG4307" s="34">
        <f t="shared" si="674"/>
        <v>82.88000000000001</v>
      </c>
      <c r="BH4307" s="32">
        <f t="shared" si="675"/>
        <v>1</v>
      </c>
      <c r="BI4307" s="32">
        <f t="shared" si="676"/>
        <v>0</v>
      </c>
      <c r="BJ4307" s="69">
        <f t="shared" si="677"/>
        <v>0</v>
      </c>
      <c r="BK4307" s="158" t="str">
        <f t="shared" si="678"/>
        <v/>
      </c>
    </row>
    <row r="4308" spans="1:63" ht="12" customHeight="1" x14ac:dyDescent="0.2">
      <c r="A4308" s="8"/>
      <c r="B4308" s="7"/>
      <c r="C4308" s="7"/>
      <c r="D4308" s="7"/>
      <c r="E4308" s="7"/>
      <c r="F4308" s="7"/>
      <c r="G4308" s="7"/>
      <c r="H4308" s="7"/>
      <c r="I4308" s="10"/>
      <c r="J4308" s="25"/>
      <c r="K4308" s="250"/>
      <c r="L4308" s="31"/>
      <c r="M4308" s="9"/>
      <c r="N4308" s="11" t="s">
        <v>25</v>
      </c>
      <c r="O4308" s="39"/>
      <c r="P4308" s="47"/>
      <c r="Q4308" s="13"/>
      <c r="R4308" s="248">
        <f t="shared" si="670"/>
        <v>0</v>
      </c>
      <c r="S4308" s="248">
        <f t="shared" si="671"/>
        <v>0</v>
      </c>
      <c r="T4308" s="248">
        <f t="shared" si="672"/>
        <v>0</v>
      </c>
      <c r="U4308" s="248">
        <f t="shared" si="673"/>
        <v>0</v>
      </c>
      <c r="V4308" s="13"/>
      <c r="W4308" s="7"/>
      <c r="AT4308" s="130"/>
      <c r="BF4308" s="33">
        <f t="shared" si="679"/>
        <v>41242</v>
      </c>
      <c r="BG4308" s="34">
        <f t="shared" si="674"/>
        <v>82.88000000000001</v>
      </c>
      <c r="BH4308" s="32">
        <f t="shared" si="675"/>
        <v>1</v>
      </c>
      <c r="BI4308" s="32">
        <f t="shared" si="676"/>
        <v>0</v>
      </c>
      <c r="BJ4308" s="69">
        <f t="shared" si="677"/>
        <v>0</v>
      </c>
      <c r="BK4308" s="158" t="str">
        <f t="shared" si="678"/>
        <v/>
      </c>
    </row>
    <row r="4309" spans="1:63" ht="12" customHeight="1" x14ac:dyDescent="0.2">
      <c r="A4309" s="8"/>
      <c r="B4309" s="7"/>
      <c r="C4309" s="7"/>
      <c r="D4309" s="7"/>
      <c r="E4309" s="7"/>
      <c r="F4309" s="7"/>
      <c r="G4309" s="7"/>
      <c r="H4309" s="7"/>
      <c r="I4309" s="10"/>
      <c r="J4309" s="25"/>
      <c r="K4309" s="250"/>
      <c r="L4309" s="31"/>
      <c r="M4309" s="9"/>
      <c r="N4309" s="11" t="s">
        <v>25</v>
      </c>
      <c r="O4309" s="39"/>
      <c r="P4309" s="47"/>
      <c r="Q4309" s="13"/>
      <c r="R4309" s="248">
        <f t="shared" si="670"/>
        <v>0</v>
      </c>
      <c r="S4309" s="248">
        <f t="shared" si="671"/>
        <v>0</v>
      </c>
      <c r="T4309" s="248">
        <f t="shared" si="672"/>
        <v>0</v>
      </c>
      <c r="U4309" s="248">
        <f t="shared" si="673"/>
        <v>0</v>
      </c>
      <c r="V4309" s="13"/>
      <c r="W4309" s="7"/>
      <c r="AT4309" s="130"/>
      <c r="BF4309" s="33">
        <f t="shared" si="679"/>
        <v>41242</v>
      </c>
      <c r="BG4309" s="34">
        <f t="shared" si="674"/>
        <v>82.88000000000001</v>
      </c>
      <c r="BH4309" s="32">
        <f t="shared" si="675"/>
        <v>1</v>
      </c>
      <c r="BI4309" s="32">
        <f t="shared" si="676"/>
        <v>0</v>
      </c>
      <c r="BJ4309" s="69">
        <f t="shared" si="677"/>
        <v>0</v>
      </c>
      <c r="BK4309" s="158" t="str">
        <f t="shared" si="678"/>
        <v/>
      </c>
    </row>
    <row r="4310" spans="1:63" ht="12" customHeight="1" x14ac:dyDescent="0.2">
      <c r="A4310" s="8"/>
      <c r="B4310" s="7"/>
      <c r="C4310" s="7"/>
      <c r="D4310" s="7"/>
      <c r="E4310" s="7"/>
      <c r="F4310" s="7"/>
      <c r="G4310" s="7"/>
      <c r="H4310" s="7"/>
      <c r="I4310" s="10"/>
      <c r="J4310" s="25"/>
      <c r="K4310" s="250"/>
      <c r="L4310" s="31"/>
      <c r="M4310" s="9"/>
      <c r="N4310" s="11" t="s">
        <v>25</v>
      </c>
      <c r="O4310" s="39"/>
      <c r="P4310" s="47"/>
      <c r="Q4310" s="13"/>
      <c r="R4310" s="248">
        <f t="shared" si="670"/>
        <v>0</v>
      </c>
      <c r="S4310" s="248">
        <f t="shared" si="671"/>
        <v>0</v>
      </c>
      <c r="T4310" s="248">
        <f t="shared" si="672"/>
        <v>0</v>
      </c>
      <c r="U4310" s="248">
        <f t="shared" si="673"/>
        <v>0</v>
      </c>
      <c r="V4310" s="13"/>
      <c r="W4310" s="7"/>
      <c r="AT4310" s="130"/>
      <c r="BF4310" s="33">
        <f t="shared" si="679"/>
        <v>41242</v>
      </c>
      <c r="BG4310" s="34">
        <f t="shared" si="674"/>
        <v>82.88000000000001</v>
      </c>
      <c r="BH4310" s="32">
        <f t="shared" si="675"/>
        <v>1</v>
      </c>
      <c r="BI4310" s="32">
        <f t="shared" si="676"/>
        <v>0</v>
      </c>
      <c r="BJ4310" s="69">
        <f t="shared" si="677"/>
        <v>0</v>
      </c>
      <c r="BK4310" s="158" t="str">
        <f t="shared" si="678"/>
        <v/>
      </c>
    </row>
    <row r="4311" spans="1:63" ht="12" customHeight="1" x14ac:dyDescent="0.2">
      <c r="A4311" s="8"/>
      <c r="B4311" s="7"/>
      <c r="C4311" s="7"/>
      <c r="D4311" s="7"/>
      <c r="E4311" s="7"/>
      <c r="F4311" s="7"/>
      <c r="G4311" s="7"/>
      <c r="H4311" s="7"/>
      <c r="I4311" s="10"/>
      <c r="J4311" s="25"/>
      <c r="K4311" s="250"/>
      <c r="L4311" s="31"/>
      <c r="M4311" s="9"/>
      <c r="N4311" s="11" t="s">
        <v>25</v>
      </c>
      <c r="O4311" s="39"/>
      <c r="P4311" s="47"/>
      <c r="Q4311" s="13"/>
      <c r="R4311" s="248">
        <f t="shared" si="670"/>
        <v>0</v>
      </c>
      <c r="S4311" s="248">
        <f t="shared" si="671"/>
        <v>0</v>
      </c>
      <c r="T4311" s="248">
        <f t="shared" si="672"/>
        <v>0</v>
      </c>
      <c r="U4311" s="248">
        <f t="shared" si="673"/>
        <v>0</v>
      </c>
      <c r="V4311" s="13"/>
      <c r="W4311" s="7"/>
      <c r="AT4311" s="130"/>
      <c r="BF4311" s="33">
        <f t="shared" si="679"/>
        <v>41242</v>
      </c>
      <c r="BG4311" s="34">
        <f t="shared" si="674"/>
        <v>82.88000000000001</v>
      </c>
      <c r="BH4311" s="32">
        <f t="shared" si="675"/>
        <v>1</v>
      </c>
      <c r="BI4311" s="32">
        <f t="shared" si="676"/>
        <v>0</v>
      </c>
      <c r="BJ4311" s="69">
        <f t="shared" si="677"/>
        <v>0</v>
      </c>
      <c r="BK4311" s="158" t="str">
        <f t="shared" si="678"/>
        <v/>
      </c>
    </row>
    <row r="4312" spans="1:63" ht="12" customHeight="1" x14ac:dyDescent="0.2">
      <c r="A4312" s="8"/>
      <c r="B4312" s="7"/>
      <c r="C4312" s="7"/>
      <c r="D4312" s="7"/>
      <c r="E4312" s="7"/>
      <c r="F4312" s="7"/>
      <c r="G4312" s="7"/>
      <c r="H4312" s="7"/>
      <c r="I4312" s="10"/>
      <c r="J4312" s="25"/>
      <c r="K4312" s="250"/>
      <c r="L4312" s="31"/>
      <c r="M4312" s="9"/>
      <c r="N4312" s="11" t="s">
        <v>25</v>
      </c>
      <c r="O4312" s="39"/>
      <c r="P4312" s="47"/>
      <c r="Q4312" s="13"/>
      <c r="R4312" s="248">
        <f t="shared" si="670"/>
        <v>0</v>
      </c>
      <c r="S4312" s="248">
        <f t="shared" si="671"/>
        <v>0</v>
      </c>
      <c r="T4312" s="248">
        <f t="shared" si="672"/>
        <v>0</v>
      </c>
      <c r="U4312" s="248">
        <f t="shared" si="673"/>
        <v>0</v>
      </c>
      <c r="V4312" s="13"/>
      <c r="W4312" s="7"/>
      <c r="AT4312" s="130"/>
      <c r="BF4312" s="33">
        <f t="shared" si="679"/>
        <v>41242</v>
      </c>
      <c r="BG4312" s="34">
        <f t="shared" si="674"/>
        <v>82.88000000000001</v>
      </c>
      <c r="BH4312" s="32">
        <f t="shared" si="675"/>
        <v>1</v>
      </c>
      <c r="BI4312" s="32">
        <f t="shared" si="676"/>
        <v>0</v>
      </c>
      <c r="BJ4312" s="69">
        <f t="shared" si="677"/>
        <v>0</v>
      </c>
      <c r="BK4312" s="158" t="str">
        <f t="shared" si="678"/>
        <v/>
      </c>
    </row>
    <row r="4313" spans="1:63" ht="12" customHeight="1" x14ac:dyDescent="0.2">
      <c r="A4313" s="8"/>
      <c r="B4313" s="7"/>
      <c r="C4313" s="7"/>
      <c r="D4313" s="7"/>
      <c r="E4313" s="7"/>
      <c r="F4313" s="7"/>
      <c r="G4313" s="7"/>
      <c r="H4313" s="7"/>
      <c r="I4313" s="10"/>
      <c r="J4313" s="25"/>
      <c r="K4313" s="250"/>
      <c r="L4313" s="31"/>
      <c r="M4313" s="9"/>
      <c r="N4313" s="11" t="s">
        <v>25</v>
      </c>
      <c r="O4313" s="39"/>
      <c r="P4313" s="47"/>
      <c r="Q4313" s="13"/>
      <c r="R4313" s="248">
        <f t="shared" si="670"/>
        <v>0</v>
      </c>
      <c r="S4313" s="248">
        <f t="shared" si="671"/>
        <v>0</v>
      </c>
      <c r="T4313" s="248">
        <f t="shared" si="672"/>
        <v>0</v>
      </c>
      <c r="U4313" s="248">
        <f t="shared" si="673"/>
        <v>0</v>
      </c>
      <c r="V4313" s="13"/>
      <c r="W4313" s="7"/>
      <c r="AT4313" s="130"/>
      <c r="BF4313" s="33">
        <f t="shared" si="679"/>
        <v>41242</v>
      </c>
      <c r="BG4313" s="34">
        <f t="shared" si="674"/>
        <v>82.88000000000001</v>
      </c>
      <c r="BH4313" s="32">
        <f t="shared" si="675"/>
        <v>1</v>
      </c>
      <c r="BI4313" s="32">
        <f t="shared" si="676"/>
        <v>0</v>
      </c>
      <c r="BJ4313" s="69">
        <f t="shared" si="677"/>
        <v>0</v>
      </c>
      <c r="BK4313" s="158" t="str">
        <f t="shared" si="678"/>
        <v/>
      </c>
    </row>
    <row r="4314" spans="1:63" ht="12" customHeight="1" x14ac:dyDescent="0.2">
      <c r="A4314" s="8"/>
      <c r="B4314" s="7"/>
      <c r="C4314" s="7"/>
      <c r="D4314" s="7"/>
      <c r="E4314" s="7"/>
      <c r="F4314" s="7"/>
      <c r="G4314" s="7"/>
      <c r="H4314" s="7"/>
      <c r="I4314" s="10"/>
      <c r="J4314" s="25"/>
      <c r="K4314" s="250"/>
      <c r="L4314" s="31"/>
      <c r="M4314" s="9"/>
      <c r="N4314" s="11" t="s">
        <v>25</v>
      </c>
      <c r="O4314" s="39"/>
      <c r="P4314" s="47"/>
      <c r="Q4314" s="13"/>
      <c r="R4314" s="248">
        <f t="shared" si="670"/>
        <v>0</v>
      </c>
      <c r="S4314" s="248">
        <f t="shared" si="671"/>
        <v>0</v>
      </c>
      <c r="T4314" s="248">
        <f t="shared" si="672"/>
        <v>0</v>
      </c>
      <c r="U4314" s="248">
        <f t="shared" si="673"/>
        <v>0</v>
      </c>
      <c r="V4314" s="13"/>
      <c r="W4314" s="7"/>
      <c r="AT4314" s="130"/>
      <c r="BF4314" s="33">
        <f t="shared" si="679"/>
        <v>41242</v>
      </c>
      <c r="BG4314" s="34">
        <f t="shared" si="674"/>
        <v>82.88000000000001</v>
      </c>
      <c r="BH4314" s="32">
        <f t="shared" si="675"/>
        <v>1</v>
      </c>
      <c r="BI4314" s="32">
        <f t="shared" si="676"/>
        <v>0</v>
      </c>
      <c r="BJ4314" s="69">
        <f t="shared" si="677"/>
        <v>0</v>
      </c>
      <c r="BK4314" s="158" t="str">
        <f t="shared" si="678"/>
        <v/>
      </c>
    </row>
    <row r="4315" spans="1:63" ht="12" customHeight="1" x14ac:dyDescent="0.2">
      <c r="A4315" s="8"/>
      <c r="B4315" s="7"/>
      <c r="C4315" s="7"/>
      <c r="D4315" s="7"/>
      <c r="E4315" s="7"/>
      <c r="F4315" s="7"/>
      <c r="G4315" s="7"/>
      <c r="H4315" s="7"/>
      <c r="I4315" s="10"/>
      <c r="J4315" s="25"/>
      <c r="K4315" s="250"/>
      <c r="L4315" s="31"/>
      <c r="M4315" s="9"/>
      <c r="N4315" s="11" t="s">
        <v>25</v>
      </c>
      <c r="O4315" s="39"/>
      <c r="P4315" s="47"/>
      <c r="Q4315" s="13"/>
      <c r="R4315" s="248">
        <f t="shared" si="670"/>
        <v>0</v>
      </c>
      <c r="S4315" s="248">
        <f t="shared" si="671"/>
        <v>0</v>
      </c>
      <c r="T4315" s="248">
        <f t="shared" si="672"/>
        <v>0</v>
      </c>
      <c r="U4315" s="248">
        <f t="shared" si="673"/>
        <v>0</v>
      </c>
      <c r="V4315" s="13"/>
      <c r="W4315" s="7"/>
      <c r="AT4315" s="130"/>
      <c r="BF4315" s="33">
        <f t="shared" si="679"/>
        <v>41242</v>
      </c>
      <c r="BG4315" s="34">
        <f t="shared" si="674"/>
        <v>82.88000000000001</v>
      </c>
      <c r="BH4315" s="32">
        <f t="shared" si="675"/>
        <v>1</v>
      </c>
      <c r="BI4315" s="32">
        <f t="shared" si="676"/>
        <v>0</v>
      </c>
      <c r="BJ4315" s="69">
        <f t="shared" si="677"/>
        <v>0</v>
      </c>
      <c r="BK4315" s="158" t="str">
        <f t="shared" si="678"/>
        <v/>
      </c>
    </row>
    <row r="4316" spans="1:63" ht="12" customHeight="1" x14ac:dyDescent="0.2">
      <c r="A4316" s="8"/>
      <c r="B4316" s="7"/>
      <c r="C4316" s="7"/>
      <c r="D4316" s="7"/>
      <c r="E4316" s="7"/>
      <c r="F4316" s="7"/>
      <c r="G4316" s="7"/>
      <c r="H4316" s="7"/>
      <c r="I4316" s="10"/>
      <c r="J4316" s="25"/>
      <c r="K4316" s="250"/>
      <c r="L4316" s="31"/>
      <c r="M4316" s="9"/>
      <c r="N4316" s="11" t="s">
        <v>25</v>
      </c>
      <c r="O4316" s="39"/>
      <c r="P4316" s="47"/>
      <c r="Q4316" s="13"/>
      <c r="R4316" s="248">
        <f t="shared" si="670"/>
        <v>0</v>
      </c>
      <c r="S4316" s="248">
        <f t="shared" si="671"/>
        <v>0</v>
      </c>
      <c r="T4316" s="248">
        <f t="shared" si="672"/>
        <v>0</v>
      </c>
      <c r="U4316" s="248">
        <f t="shared" si="673"/>
        <v>0</v>
      </c>
      <c r="V4316" s="13"/>
      <c r="W4316" s="7"/>
      <c r="AT4316" s="130"/>
      <c r="BF4316" s="33">
        <f t="shared" si="679"/>
        <v>41242</v>
      </c>
      <c r="BG4316" s="34">
        <f t="shared" si="674"/>
        <v>82.88000000000001</v>
      </c>
      <c r="BH4316" s="32">
        <f t="shared" si="675"/>
        <v>1</v>
      </c>
      <c r="BI4316" s="32">
        <f t="shared" si="676"/>
        <v>0</v>
      </c>
      <c r="BJ4316" s="69">
        <f t="shared" si="677"/>
        <v>0</v>
      </c>
      <c r="BK4316" s="158" t="str">
        <f t="shared" si="678"/>
        <v/>
      </c>
    </row>
    <row r="4317" spans="1:63" ht="12" customHeight="1" x14ac:dyDescent="0.2">
      <c r="A4317" s="8"/>
      <c r="B4317" s="7"/>
      <c r="C4317" s="7"/>
      <c r="D4317" s="7"/>
      <c r="E4317" s="7"/>
      <c r="F4317" s="7"/>
      <c r="G4317" s="7"/>
      <c r="H4317" s="7"/>
      <c r="I4317" s="10"/>
      <c r="J4317" s="25"/>
      <c r="K4317" s="250"/>
      <c r="L4317" s="31"/>
      <c r="M4317" s="9"/>
      <c r="N4317" s="11" t="s">
        <v>25</v>
      </c>
      <c r="O4317" s="39"/>
      <c r="P4317" s="47"/>
      <c r="Q4317" s="13"/>
      <c r="R4317" s="248">
        <f t="shared" si="670"/>
        <v>0</v>
      </c>
      <c r="S4317" s="248">
        <f t="shared" si="671"/>
        <v>0</v>
      </c>
      <c r="T4317" s="248">
        <f t="shared" si="672"/>
        <v>0</v>
      </c>
      <c r="U4317" s="248">
        <f t="shared" si="673"/>
        <v>0</v>
      </c>
      <c r="V4317" s="13"/>
      <c r="W4317" s="7"/>
      <c r="AT4317" s="130"/>
      <c r="BF4317" s="33">
        <f t="shared" si="679"/>
        <v>41242</v>
      </c>
      <c r="BG4317" s="34">
        <f t="shared" si="674"/>
        <v>82.88000000000001</v>
      </c>
      <c r="BH4317" s="32">
        <f t="shared" si="675"/>
        <v>1</v>
      </c>
      <c r="BI4317" s="32">
        <f t="shared" si="676"/>
        <v>0</v>
      </c>
      <c r="BJ4317" s="69">
        <f t="shared" si="677"/>
        <v>0</v>
      </c>
      <c r="BK4317" s="158" t="str">
        <f t="shared" si="678"/>
        <v/>
      </c>
    </row>
    <row r="4318" spans="1:63" ht="12" customHeight="1" x14ac:dyDescent="0.2">
      <c r="A4318" s="8"/>
      <c r="B4318" s="7"/>
      <c r="C4318" s="7"/>
      <c r="D4318" s="7"/>
      <c r="E4318" s="7"/>
      <c r="F4318" s="7"/>
      <c r="G4318" s="7"/>
      <c r="H4318" s="7"/>
      <c r="I4318" s="10"/>
      <c r="J4318" s="25"/>
      <c r="K4318" s="250"/>
      <c r="L4318" s="31"/>
      <c r="M4318" s="9"/>
      <c r="N4318" s="11" t="s">
        <v>25</v>
      </c>
      <c r="O4318" s="39"/>
      <c r="P4318" s="47"/>
      <c r="Q4318" s="13"/>
      <c r="R4318" s="248">
        <f t="shared" si="670"/>
        <v>0</v>
      </c>
      <c r="S4318" s="248">
        <f t="shared" si="671"/>
        <v>0</v>
      </c>
      <c r="T4318" s="248">
        <f t="shared" si="672"/>
        <v>0</v>
      </c>
      <c r="U4318" s="248">
        <f t="shared" si="673"/>
        <v>0</v>
      </c>
      <c r="V4318" s="13"/>
      <c r="W4318" s="7"/>
      <c r="AT4318" s="130"/>
      <c r="BF4318" s="33">
        <f t="shared" si="679"/>
        <v>41242</v>
      </c>
      <c r="BG4318" s="34">
        <f t="shared" si="674"/>
        <v>82.88000000000001</v>
      </c>
      <c r="BH4318" s="32">
        <f t="shared" si="675"/>
        <v>1</v>
      </c>
      <c r="BI4318" s="32">
        <f t="shared" si="676"/>
        <v>0</v>
      </c>
      <c r="BJ4318" s="69">
        <f t="shared" si="677"/>
        <v>0</v>
      </c>
      <c r="BK4318" s="158" t="str">
        <f t="shared" si="678"/>
        <v/>
      </c>
    </row>
    <row r="4319" spans="1:63" ht="12" customHeight="1" x14ac:dyDescent="0.2">
      <c r="A4319" s="8"/>
      <c r="B4319" s="7"/>
      <c r="C4319" s="7"/>
      <c r="D4319" s="7"/>
      <c r="E4319" s="7"/>
      <c r="F4319" s="7"/>
      <c r="G4319" s="7"/>
      <c r="H4319" s="7"/>
      <c r="I4319" s="10"/>
      <c r="J4319" s="25"/>
      <c r="K4319" s="250"/>
      <c r="L4319" s="31"/>
      <c r="M4319" s="9"/>
      <c r="N4319" s="11" t="s">
        <v>25</v>
      </c>
      <c r="O4319" s="39"/>
      <c r="P4319" s="47"/>
      <c r="Q4319" s="13"/>
      <c r="R4319" s="248">
        <f t="shared" si="670"/>
        <v>0</v>
      </c>
      <c r="S4319" s="248">
        <f t="shared" si="671"/>
        <v>0</v>
      </c>
      <c r="T4319" s="248">
        <f t="shared" si="672"/>
        <v>0</v>
      </c>
      <c r="U4319" s="248">
        <f t="shared" si="673"/>
        <v>0</v>
      </c>
      <c r="V4319" s="13"/>
      <c r="W4319" s="7"/>
      <c r="AT4319" s="130"/>
      <c r="BF4319" s="33">
        <f t="shared" si="679"/>
        <v>41242</v>
      </c>
      <c r="BG4319" s="34">
        <f t="shared" si="674"/>
        <v>82.88000000000001</v>
      </c>
      <c r="BH4319" s="32">
        <f t="shared" si="675"/>
        <v>1</v>
      </c>
      <c r="BI4319" s="32">
        <f t="shared" si="676"/>
        <v>0</v>
      </c>
      <c r="BJ4319" s="69">
        <f t="shared" si="677"/>
        <v>0</v>
      </c>
      <c r="BK4319" s="158" t="str">
        <f t="shared" si="678"/>
        <v/>
      </c>
    </row>
    <row r="4320" spans="1:63" ht="12" customHeight="1" x14ac:dyDescent="0.2">
      <c r="A4320" s="8"/>
      <c r="B4320" s="7"/>
      <c r="C4320" s="7"/>
      <c r="D4320" s="7"/>
      <c r="E4320" s="7"/>
      <c r="F4320" s="7"/>
      <c r="G4320" s="7"/>
      <c r="H4320" s="7"/>
      <c r="I4320" s="10"/>
      <c r="J4320" s="25"/>
      <c r="K4320" s="250"/>
      <c r="L4320" s="31"/>
      <c r="M4320" s="9"/>
      <c r="N4320" s="11" t="s">
        <v>25</v>
      </c>
      <c r="O4320" s="39"/>
      <c r="P4320" s="47"/>
      <c r="Q4320" s="13"/>
      <c r="R4320" s="248">
        <f t="shared" si="670"/>
        <v>0</v>
      </c>
      <c r="S4320" s="248">
        <f t="shared" si="671"/>
        <v>0</v>
      </c>
      <c r="T4320" s="248">
        <f t="shared" si="672"/>
        <v>0</v>
      </c>
      <c r="U4320" s="248">
        <f t="shared" si="673"/>
        <v>0</v>
      </c>
      <c r="V4320" s="13"/>
      <c r="W4320" s="7"/>
      <c r="AT4320" s="130"/>
      <c r="BF4320" s="33">
        <f t="shared" si="679"/>
        <v>41242</v>
      </c>
      <c r="BG4320" s="34">
        <f t="shared" si="674"/>
        <v>82.88000000000001</v>
      </c>
      <c r="BH4320" s="32">
        <f t="shared" si="675"/>
        <v>1</v>
      </c>
      <c r="BI4320" s="32">
        <f t="shared" si="676"/>
        <v>0</v>
      </c>
      <c r="BJ4320" s="69">
        <f t="shared" si="677"/>
        <v>0</v>
      </c>
      <c r="BK4320" s="158" t="str">
        <f t="shared" si="678"/>
        <v/>
      </c>
    </row>
    <row r="4321" spans="1:63" ht="12" customHeight="1" x14ac:dyDescent="0.2">
      <c r="A4321" s="8"/>
      <c r="B4321" s="7"/>
      <c r="C4321" s="7"/>
      <c r="D4321" s="7"/>
      <c r="E4321" s="7"/>
      <c r="F4321" s="7"/>
      <c r="G4321" s="7"/>
      <c r="H4321" s="7"/>
      <c r="I4321" s="10"/>
      <c r="J4321" s="25"/>
      <c r="K4321" s="250"/>
      <c r="L4321" s="31"/>
      <c r="M4321" s="9"/>
      <c r="N4321" s="11" t="s">
        <v>25</v>
      </c>
      <c r="O4321" s="39"/>
      <c r="P4321" s="47"/>
      <c r="Q4321" s="13"/>
      <c r="R4321" s="248">
        <f t="shared" si="670"/>
        <v>0</v>
      </c>
      <c r="S4321" s="248">
        <f t="shared" si="671"/>
        <v>0</v>
      </c>
      <c r="T4321" s="248">
        <f t="shared" si="672"/>
        <v>0</v>
      </c>
      <c r="U4321" s="248">
        <f t="shared" si="673"/>
        <v>0</v>
      </c>
      <c r="V4321" s="13"/>
      <c r="W4321" s="7"/>
      <c r="AT4321" s="130"/>
      <c r="BF4321" s="33">
        <f t="shared" si="679"/>
        <v>41242</v>
      </c>
      <c r="BG4321" s="34">
        <f t="shared" si="674"/>
        <v>82.88000000000001</v>
      </c>
      <c r="BH4321" s="32">
        <f t="shared" si="675"/>
        <v>1</v>
      </c>
      <c r="BI4321" s="32">
        <f t="shared" si="676"/>
        <v>0</v>
      </c>
      <c r="BJ4321" s="69">
        <f t="shared" si="677"/>
        <v>0</v>
      </c>
      <c r="BK4321" s="158" t="str">
        <f t="shared" si="678"/>
        <v/>
      </c>
    </row>
    <row r="4322" spans="1:63" ht="12" customHeight="1" x14ac:dyDescent="0.2">
      <c r="A4322" s="8"/>
      <c r="B4322" s="7"/>
      <c r="C4322" s="7"/>
      <c r="D4322" s="7"/>
      <c r="E4322" s="7"/>
      <c r="F4322" s="7"/>
      <c r="G4322" s="7"/>
      <c r="H4322" s="7"/>
      <c r="I4322" s="10"/>
      <c r="J4322" s="25"/>
      <c r="K4322" s="250"/>
      <c r="L4322" s="31"/>
      <c r="M4322" s="9"/>
      <c r="N4322" s="11" t="s">
        <v>25</v>
      </c>
      <c r="O4322" s="39"/>
      <c r="P4322" s="47"/>
      <c r="Q4322" s="13"/>
      <c r="R4322" s="248">
        <f t="shared" si="670"/>
        <v>0</v>
      </c>
      <c r="S4322" s="248">
        <f t="shared" si="671"/>
        <v>0</v>
      </c>
      <c r="T4322" s="248">
        <f t="shared" si="672"/>
        <v>0</v>
      </c>
      <c r="U4322" s="248">
        <f t="shared" si="673"/>
        <v>0</v>
      </c>
      <c r="V4322" s="13"/>
      <c r="W4322" s="7"/>
      <c r="AT4322" s="130"/>
      <c r="BF4322" s="33">
        <f t="shared" si="679"/>
        <v>41242</v>
      </c>
      <c r="BG4322" s="34">
        <f t="shared" si="674"/>
        <v>82.88000000000001</v>
      </c>
      <c r="BH4322" s="32">
        <f t="shared" si="675"/>
        <v>1</v>
      </c>
      <c r="BI4322" s="32">
        <f t="shared" si="676"/>
        <v>0</v>
      </c>
      <c r="BJ4322" s="69">
        <f t="shared" si="677"/>
        <v>0</v>
      </c>
      <c r="BK4322" s="158" t="str">
        <f t="shared" si="678"/>
        <v/>
      </c>
    </row>
    <row r="4323" spans="1:63" ht="12" customHeight="1" x14ac:dyDescent="0.2">
      <c r="A4323" s="8"/>
      <c r="B4323" s="7"/>
      <c r="C4323" s="7"/>
      <c r="D4323" s="7"/>
      <c r="E4323" s="7"/>
      <c r="F4323" s="7"/>
      <c r="G4323" s="7"/>
      <c r="H4323" s="7"/>
      <c r="I4323" s="10"/>
      <c r="J4323" s="25"/>
      <c r="K4323" s="250"/>
      <c r="L4323" s="31"/>
      <c r="M4323" s="9"/>
      <c r="N4323" s="11" t="s">
        <v>25</v>
      </c>
      <c r="O4323" s="39"/>
      <c r="P4323" s="47"/>
      <c r="Q4323" s="13"/>
      <c r="R4323" s="248">
        <f t="shared" si="670"/>
        <v>0</v>
      </c>
      <c r="S4323" s="248">
        <f t="shared" si="671"/>
        <v>0</v>
      </c>
      <c r="T4323" s="248">
        <f t="shared" si="672"/>
        <v>0</v>
      </c>
      <c r="U4323" s="248">
        <f t="shared" si="673"/>
        <v>0</v>
      </c>
      <c r="V4323" s="13"/>
      <c r="W4323" s="7"/>
      <c r="AT4323" s="130"/>
      <c r="BF4323" s="33">
        <f t="shared" si="679"/>
        <v>41242</v>
      </c>
      <c r="BG4323" s="34">
        <f t="shared" si="674"/>
        <v>82.88000000000001</v>
      </c>
      <c r="BH4323" s="32">
        <f t="shared" si="675"/>
        <v>1</v>
      </c>
      <c r="BI4323" s="32">
        <f t="shared" si="676"/>
        <v>0</v>
      </c>
      <c r="BJ4323" s="69">
        <f t="shared" si="677"/>
        <v>0</v>
      </c>
      <c r="BK4323" s="158" t="str">
        <f t="shared" si="678"/>
        <v/>
      </c>
    </row>
    <row r="4324" spans="1:63" ht="12" customHeight="1" x14ac:dyDescent="0.2">
      <c r="A4324" s="8"/>
      <c r="B4324" s="7"/>
      <c r="C4324" s="7"/>
      <c r="D4324" s="7"/>
      <c r="E4324" s="7"/>
      <c r="F4324" s="7"/>
      <c r="G4324" s="7"/>
      <c r="H4324" s="7"/>
      <c r="I4324" s="10"/>
      <c r="J4324" s="25"/>
      <c r="K4324" s="250"/>
      <c r="L4324" s="31"/>
      <c r="M4324" s="9"/>
      <c r="N4324" s="11" t="s">
        <v>25</v>
      </c>
      <c r="O4324" s="39"/>
      <c r="P4324" s="47"/>
      <c r="Q4324" s="13"/>
      <c r="R4324" s="248">
        <f t="shared" si="670"/>
        <v>0</v>
      </c>
      <c r="S4324" s="248">
        <f t="shared" si="671"/>
        <v>0</v>
      </c>
      <c r="T4324" s="248">
        <f t="shared" si="672"/>
        <v>0</v>
      </c>
      <c r="U4324" s="248">
        <f t="shared" si="673"/>
        <v>0</v>
      </c>
      <c r="V4324" s="13"/>
      <c r="W4324" s="7"/>
      <c r="AT4324" s="130"/>
      <c r="BF4324" s="33">
        <f t="shared" si="679"/>
        <v>41242</v>
      </c>
      <c r="BG4324" s="34">
        <f t="shared" si="674"/>
        <v>82.88000000000001</v>
      </c>
      <c r="BH4324" s="32">
        <f t="shared" si="675"/>
        <v>1</v>
      </c>
      <c r="BI4324" s="32">
        <f t="shared" si="676"/>
        <v>0</v>
      </c>
      <c r="BJ4324" s="69">
        <f t="shared" si="677"/>
        <v>0</v>
      </c>
      <c r="BK4324" s="158" t="str">
        <f t="shared" si="678"/>
        <v/>
      </c>
    </row>
    <row r="4325" spans="1:63" ht="12" customHeight="1" x14ac:dyDescent="0.2">
      <c r="A4325" s="8"/>
      <c r="B4325" s="7"/>
      <c r="C4325" s="7"/>
      <c r="D4325" s="7"/>
      <c r="E4325" s="7"/>
      <c r="F4325" s="7"/>
      <c r="G4325" s="7"/>
      <c r="H4325" s="7"/>
      <c r="I4325" s="10"/>
      <c r="J4325" s="25"/>
      <c r="K4325" s="250"/>
      <c r="L4325" s="31"/>
      <c r="M4325" s="9"/>
      <c r="N4325" s="11" t="s">
        <v>25</v>
      </c>
      <c r="O4325" s="39"/>
      <c r="P4325" s="47"/>
      <c r="Q4325" s="13"/>
      <c r="R4325" s="248">
        <f t="shared" si="670"/>
        <v>0</v>
      </c>
      <c r="S4325" s="248">
        <f t="shared" si="671"/>
        <v>0</v>
      </c>
      <c r="T4325" s="248">
        <f t="shared" si="672"/>
        <v>0</v>
      </c>
      <c r="U4325" s="248">
        <f t="shared" si="673"/>
        <v>0</v>
      </c>
      <c r="V4325" s="13"/>
      <c r="W4325" s="7"/>
      <c r="AT4325" s="130"/>
      <c r="BF4325" s="33">
        <f t="shared" si="679"/>
        <v>41242</v>
      </c>
      <c r="BG4325" s="34">
        <f t="shared" si="674"/>
        <v>82.88000000000001</v>
      </c>
      <c r="BH4325" s="32">
        <f t="shared" si="675"/>
        <v>1</v>
      </c>
      <c r="BI4325" s="32">
        <f t="shared" si="676"/>
        <v>0</v>
      </c>
      <c r="BJ4325" s="69">
        <f t="shared" si="677"/>
        <v>0</v>
      </c>
      <c r="BK4325" s="158" t="str">
        <f t="shared" si="678"/>
        <v/>
      </c>
    </row>
    <row r="4326" spans="1:63" ht="12" customHeight="1" x14ac:dyDescent="0.2">
      <c r="A4326" s="8"/>
      <c r="B4326" s="7"/>
      <c r="C4326" s="7"/>
      <c r="D4326" s="7"/>
      <c r="E4326" s="7"/>
      <c r="F4326" s="7"/>
      <c r="G4326" s="7"/>
      <c r="H4326" s="7"/>
      <c r="I4326" s="10"/>
      <c r="J4326" s="25"/>
      <c r="K4326" s="250"/>
      <c r="L4326" s="31"/>
      <c r="M4326" s="9"/>
      <c r="N4326" s="11" t="s">
        <v>25</v>
      </c>
      <c r="O4326" s="39"/>
      <c r="P4326" s="47"/>
      <c r="Q4326" s="13"/>
      <c r="R4326" s="248">
        <f t="shared" si="670"/>
        <v>0</v>
      </c>
      <c r="S4326" s="248">
        <f t="shared" si="671"/>
        <v>0</v>
      </c>
      <c r="T4326" s="248">
        <f t="shared" si="672"/>
        <v>0</v>
      </c>
      <c r="U4326" s="248">
        <f t="shared" si="673"/>
        <v>0</v>
      </c>
      <c r="V4326" s="13"/>
      <c r="W4326" s="7"/>
      <c r="AT4326" s="130"/>
      <c r="BF4326" s="33">
        <f t="shared" si="679"/>
        <v>41242</v>
      </c>
      <c r="BG4326" s="34">
        <f t="shared" si="674"/>
        <v>82.88000000000001</v>
      </c>
      <c r="BH4326" s="32">
        <f t="shared" si="675"/>
        <v>1</v>
      </c>
      <c r="BI4326" s="32">
        <f t="shared" si="676"/>
        <v>0</v>
      </c>
      <c r="BJ4326" s="69">
        <f t="shared" si="677"/>
        <v>0</v>
      </c>
      <c r="BK4326" s="158" t="str">
        <f t="shared" si="678"/>
        <v/>
      </c>
    </row>
    <row r="4327" spans="1:63" ht="12" customHeight="1" x14ac:dyDescent="0.2">
      <c r="A4327" s="8"/>
      <c r="B4327" s="7"/>
      <c r="C4327" s="7"/>
      <c r="D4327" s="7"/>
      <c r="E4327" s="7"/>
      <c r="F4327" s="7"/>
      <c r="G4327" s="7"/>
      <c r="H4327" s="7"/>
      <c r="I4327" s="10"/>
      <c r="J4327" s="25"/>
      <c r="K4327" s="250"/>
      <c r="L4327" s="31"/>
      <c r="M4327" s="9"/>
      <c r="N4327" s="11" t="s">
        <v>25</v>
      </c>
      <c r="O4327" s="39"/>
      <c r="P4327" s="47"/>
      <c r="Q4327" s="13"/>
      <c r="R4327" s="248">
        <f t="shared" si="670"/>
        <v>0</v>
      </c>
      <c r="S4327" s="248">
        <f t="shared" si="671"/>
        <v>0</v>
      </c>
      <c r="T4327" s="248">
        <f t="shared" si="672"/>
        <v>0</v>
      </c>
      <c r="U4327" s="248">
        <f t="shared" si="673"/>
        <v>0</v>
      </c>
      <c r="V4327" s="13"/>
      <c r="W4327" s="7"/>
      <c r="AT4327" s="130"/>
      <c r="BF4327" s="33">
        <f t="shared" si="679"/>
        <v>41242</v>
      </c>
      <c r="BG4327" s="34">
        <f t="shared" si="674"/>
        <v>82.88000000000001</v>
      </c>
      <c r="BH4327" s="32">
        <f t="shared" si="675"/>
        <v>1</v>
      </c>
      <c r="BI4327" s="32">
        <f t="shared" si="676"/>
        <v>0</v>
      </c>
      <c r="BJ4327" s="69">
        <f t="shared" si="677"/>
        <v>0</v>
      </c>
      <c r="BK4327" s="158" t="str">
        <f t="shared" si="678"/>
        <v/>
      </c>
    </row>
    <row r="4328" spans="1:63" ht="12" customHeight="1" x14ac:dyDescent="0.2">
      <c r="A4328" s="8"/>
      <c r="B4328" s="7"/>
      <c r="C4328" s="7"/>
      <c r="D4328" s="7"/>
      <c r="E4328" s="7"/>
      <c r="F4328" s="7"/>
      <c r="G4328" s="7"/>
      <c r="H4328" s="7"/>
      <c r="I4328" s="10"/>
      <c r="J4328" s="25"/>
      <c r="K4328" s="250"/>
      <c r="L4328" s="31"/>
      <c r="M4328" s="9"/>
      <c r="N4328" s="11" t="s">
        <v>25</v>
      </c>
      <c r="O4328" s="39"/>
      <c r="P4328" s="47"/>
      <c r="Q4328" s="13"/>
      <c r="R4328" s="248">
        <f t="shared" si="670"/>
        <v>0</v>
      </c>
      <c r="S4328" s="248">
        <f t="shared" si="671"/>
        <v>0</v>
      </c>
      <c r="T4328" s="248">
        <f t="shared" si="672"/>
        <v>0</v>
      </c>
      <c r="U4328" s="248">
        <f t="shared" si="673"/>
        <v>0</v>
      </c>
      <c r="V4328" s="13"/>
      <c r="W4328" s="7"/>
      <c r="AT4328" s="130"/>
      <c r="BF4328" s="33">
        <f t="shared" si="679"/>
        <v>41242</v>
      </c>
      <c r="BG4328" s="34">
        <f t="shared" si="674"/>
        <v>82.88000000000001</v>
      </c>
      <c r="BH4328" s="32">
        <f t="shared" si="675"/>
        <v>1</v>
      </c>
      <c r="BI4328" s="32">
        <f t="shared" si="676"/>
        <v>0</v>
      </c>
      <c r="BJ4328" s="69">
        <f t="shared" si="677"/>
        <v>0</v>
      </c>
      <c r="BK4328" s="158" t="str">
        <f t="shared" si="678"/>
        <v/>
      </c>
    </row>
    <row r="4329" spans="1:63" ht="12" customHeight="1" x14ac:dyDescent="0.2">
      <c r="A4329" s="8"/>
      <c r="B4329" s="7"/>
      <c r="C4329" s="7"/>
      <c r="D4329" s="7"/>
      <c r="E4329" s="7"/>
      <c r="F4329" s="7"/>
      <c r="G4329" s="7"/>
      <c r="H4329" s="7"/>
      <c r="I4329" s="10"/>
      <c r="J4329" s="25"/>
      <c r="K4329" s="250"/>
      <c r="L4329" s="31"/>
      <c r="M4329" s="9"/>
      <c r="N4329" s="11" t="s">
        <v>25</v>
      </c>
      <c r="O4329" s="39"/>
      <c r="P4329" s="47"/>
      <c r="Q4329" s="13"/>
      <c r="R4329" s="248">
        <f t="shared" si="670"/>
        <v>0</v>
      </c>
      <c r="S4329" s="248">
        <f t="shared" si="671"/>
        <v>0</v>
      </c>
      <c r="T4329" s="248">
        <f t="shared" si="672"/>
        <v>0</v>
      </c>
      <c r="U4329" s="248">
        <f t="shared" si="673"/>
        <v>0</v>
      </c>
      <c r="V4329" s="13"/>
      <c r="W4329" s="7"/>
      <c r="AT4329" s="130"/>
      <c r="BF4329" s="33">
        <f t="shared" si="679"/>
        <v>41242</v>
      </c>
      <c r="BG4329" s="34">
        <f t="shared" si="674"/>
        <v>82.88000000000001</v>
      </c>
      <c r="BH4329" s="32">
        <f t="shared" si="675"/>
        <v>1</v>
      </c>
      <c r="BI4329" s="32">
        <f t="shared" si="676"/>
        <v>0</v>
      </c>
      <c r="BJ4329" s="69">
        <f t="shared" si="677"/>
        <v>0</v>
      </c>
      <c r="BK4329" s="158" t="str">
        <f t="shared" si="678"/>
        <v/>
      </c>
    </row>
    <row r="4330" spans="1:63" ht="12" customHeight="1" x14ac:dyDescent="0.2">
      <c r="A4330" s="8"/>
      <c r="B4330" s="7"/>
      <c r="C4330" s="7"/>
      <c r="D4330" s="7"/>
      <c r="E4330" s="7"/>
      <c r="F4330" s="7"/>
      <c r="G4330" s="7"/>
      <c r="H4330" s="7"/>
      <c r="I4330" s="10"/>
      <c r="J4330" s="25"/>
      <c r="K4330" s="250"/>
      <c r="L4330" s="31"/>
      <c r="M4330" s="9"/>
      <c r="N4330" s="11" t="s">
        <v>25</v>
      </c>
      <c r="O4330" s="39"/>
      <c r="P4330" s="47"/>
      <c r="Q4330" s="13"/>
      <c r="R4330" s="248">
        <f t="shared" si="670"/>
        <v>0</v>
      </c>
      <c r="S4330" s="248">
        <f t="shared" si="671"/>
        <v>0</v>
      </c>
      <c r="T4330" s="248">
        <f t="shared" si="672"/>
        <v>0</v>
      </c>
      <c r="U4330" s="248">
        <f t="shared" si="673"/>
        <v>0</v>
      </c>
      <c r="V4330" s="13"/>
      <c r="W4330" s="7"/>
      <c r="AT4330" s="130"/>
      <c r="BF4330" s="33">
        <f t="shared" si="679"/>
        <v>41242</v>
      </c>
      <c r="BG4330" s="34">
        <f t="shared" si="674"/>
        <v>82.88000000000001</v>
      </c>
      <c r="BH4330" s="32">
        <f t="shared" si="675"/>
        <v>1</v>
      </c>
      <c r="BI4330" s="32">
        <f t="shared" si="676"/>
        <v>0</v>
      </c>
      <c r="BJ4330" s="69">
        <f t="shared" si="677"/>
        <v>0</v>
      </c>
      <c r="BK4330" s="158" t="str">
        <f t="shared" si="678"/>
        <v/>
      </c>
    </row>
    <row r="4331" spans="1:63" ht="12" customHeight="1" x14ac:dyDescent="0.2">
      <c r="A4331" s="8"/>
      <c r="B4331" s="7"/>
      <c r="C4331" s="7"/>
      <c r="D4331" s="7"/>
      <c r="E4331" s="7"/>
      <c r="F4331" s="7"/>
      <c r="G4331" s="7"/>
      <c r="H4331" s="7"/>
      <c r="I4331" s="10"/>
      <c r="J4331" s="25"/>
      <c r="K4331" s="250"/>
      <c r="L4331" s="31"/>
      <c r="M4331" s="9"/>
      <c r="N4331" s="11" t="s">
        <v>25</v>
      </c>
      <c r="O4331" s="39"/>
      <c r="P4331" s="47"/>
      <c r="Q4331" s="13"/>
      <c r="R4331" s="248">
        <f t="shared" si="670"/>
        <v>0</v>
      </c>
      <c r="S4331" s="248">
        <f t="shared" si="671"/>
        <v>0</v>
      </c>
      <c r="T4331" s="248">
        <f t="shared" si="672"/>
        <v>0</v>
      </c>
      <c r="U4331" s="248">
        <f t="shared" si="673"/>
        <v>0</v>
      </c>
      <c r="V4331" s="13"/>
      <c r="W4331" s="7"/>
      <c r="AT4331" s="130"/>
      <c r="BF4331" s="33">
        <f t="shared" si="679"/>
        <v>41242</v>
      </c>
      <c r="BG4331" s="34">
        <f t="shared" si="674"/>
        <v>82.88000000000001</v>
      </c>
      <c r="BH4331" s="32">
        <f t="shared" si="675"/>
        <v>1</v>
      </c>
      <c r="BI4331" s="32">
        <f t="shared" si="676"/>
        <v>0</v>
      </c>
      <c r="BJ4331" s="69">
        <f t="shared" si="677"/>
        <v>0</v>
      </c>
      <c r="BK4331" s="158" t="str">
        <f t="shared" si="678"/>
        <v/>
      </c>
    </row>
    <row r="4332" spans="1:63" ht="12" customHeight="1" x14ac:dyDescent="0.2">
      <c r="A4332" s="8"/>
      <c r="B4332" s="7"/>
      <c r="C4332" s="7"/>
      <c r="D4332" s="7"/>
      <c r="E4332" s="7"/>
      <c r="F4332" s="7"/>
      <c r="G4332" s="7"/>
      <c r="H4332" s="7"/>
      <c r="I4332" s="10"/>
      <c r="J4332" s="25"/>
      <c r="K4332" s="250"/>
      <c r="L4332" s="31"/>
      <c r="M4332" s="9"/>
      <c r="N4332" s="11" t="s">
        <v>25</v>
      </c>
      <c r="O4332" s="39"/>
      <c r="P4332" s="47"/>
      <c r="Q4332" s="13"/>
      <c r="R4332" s="248">
        <f t="shared" si="670"/>
        <v>0</v>
      </c>
      <c r="S4332" s="248">
        <f t="shared" si="671"/>
        <v>0</v>
      </c>
      <c r="T4332" s="248">
        <f t="shared" si="672"/>
        <v>0</v>
      </c>
      <c r="U4332" s="248">
        <f t="shared" si="673"/>
        <v>0</v>
      </c>
      <c r="V4332" s="13"/>
      <c r="W4332" s="7"/>
      <c r="AT4332" s="130"/>
      <c r="BF4332" s="33">
        <f t="shared" si="679"/>
        <v>41242</v>
      </c>
      <c r="BG4332" s="34">
        <f t="shared" si="674"/>
        <v>82.88000000000001</v>
      </c>
      <c r="BH4332" s="32">
        <f t="shared" si="675"/>
        <v>1</v>
      </c>
      <c r="BI4332" s="32">
        <f t="shared" si="676"/>
        <v>0</v>
      </c>
      <c r="BJ4332" s="69">
        <f t="shared" si="677"/>
        <v>0</v>
      </c>
      <c r="BK4332" s="158" t="str">
        <f t="shared" si="678"/>
        <v/>
      </c>
    </row>
    <row r="4333" spans="1:63" ht="12" customHeight="1" x14ac:dyDescent="0.2">
      <c r="A4333" s="8"/>
      <c r="B4333" s="7"/>
      <c r="C4333" s="7"/>
      <c r="D4333" s="7"/>
      <c r="E4333" s="7"/>
      <c r="F4333" s="7"/>
      <c r="G4333" s="7"/>
      <c r="H4333" s="7"/>
      <c r="I4333" s="10"/>
      <c r="J4333" s="25"/>
      <c r="K4333" s="250"/>
      <c r="L4333" s="31"/>
      <c r="M4333" s="9"/>
      <c r="N4333" s="11" t="s">
        <v>25</v>
      </c>
      <c r="O4333" s="39"/>
      <c r="P4333" s="47"/>
      <c r="Q4333" s="13"/>
      <c r="R4333" s="248">
        <f t="shared" si="670"/>
        <v>0</v>
      </c>
      <c r="S4333" s="248">
        <f t="shared" si="671"/>
        <v>0</v>
      </c>
      <c r="T4333" s="248">
        <f t="shared" si="672"/>
        <v>0</v>
      </c>
      <c r="U4333" s="248">
        <f t="shared" si="673"/>
        <v>0</v>
      </c>
      <c r="V4333" s="13"/>
      <c r="W4333" s="7"/>
      <c r="AT4333" s="130"/>
      <c r="BF4333" s="33">
        <f t="shared" si="679"/>
        <v>41242</v>
      </c>
      <c r="BG4333" s="34">
        <f t="shared" si="674"/>
        <v>82.88000000000001</v>
      </c>
      <c r="BH4333" s="32">
        <f t="shared" si="675"/>
        <v>1</v>
      </c>
      <c r="BI4333" s="32">
        <f t="shared" si="676"/>
        <v>0</v>
      </c>
      <c r="BJ4333" s="69">
        <f t="shared" si="677"/>
        <v>0</v>
      </c>
      <c r="BK4333" s="158" t="str">
        <f t="shared" si="678"/>
        <v/>
      </c>
    </row>
    <row r="4334" spans="1:63" ht="12" customHeight="1" x14ac:dyDescent="0.2">
      <c r="A4334" s="8"/>
      <c r="B4334" s="7"/>
      <c r="C4334" s="7"/>
      <c r="D4334" s="7"/>
      <c r="E4334" s="7"/>
      <c r="F4334" s="7"/>
      <c r="G4334" s="7"/>
      <c r="H4334" s="7"/>
      <c r="I4334" s="10"/>
      <c r="J4334" s="25"/>
      <c r="K4334" s="250"/>
      <c r="L4334" s="31"/>
      <c r="M4334" s="9"/>
      <c r="N4334" s="11" t="s">
        <v>25</v>
      </c>
      <c r="O4334" s="39"/>
      <c r="P4334" s="47"/>
      <c r="Q4334" s="13"/>
      <c r="R4334" s="248">
        <f t="shared" si="670"/>
        <v>0</v>
      </c>
      <c r="S4334" s="248">
        <f t="shared" si="671"/>
        <v>0</v>
      </c>
      <c r="T4334" s="248">
        <f t="shared" si="672"/>
        <v>0</v>
      </c>
      <c r="U4334" s="248">
        <f t="shared" si="673"/>
        <v>0</v>
      </c>
      <c r="V4334" s="13"/>
      <c r="W4334" s="7"/>
      <c r="AT4334" s="130"/>
      <c r="BF4334" s="33">
        <f t="shared" si="679"/>
        <v>41242</v>
      </c>
      <c r="BG4334" s="34">
        <f t="shared" si="674"/>
        <v>82.88000000000001</v>
      </c>
      <c r="BH4334" s="32">
        <f t="shared" si="675"/>
        <v>1</v>
      </c>
      <c r="BI4334" s="32">
        <f t="shared" si="676"/>
        <v>0</v>
      </c>
      <c r="BJ4334" s="69">
        <f t="shared" si="677"/>
        <v>0</v>
      </c>
      <c r="BK4334" s="158" t="str">
        <f t="shared" si="678"/>
        <v/>
      </c>
    </row>
    <row r="4335" spans="1:63" ht="12" customHeight="1" x14ac:dyDescent="0.2">
      <c r="A4335" s="8"/>
      <c r="B4335" s="7"/>
      <c r="C4335" s="7"/>
      <c r="D4335" s="7"/>
      <c r="E4335" s="7"/>
      <c r="F4335" s="7"/>
      <c r="G4335" s="7"/>
      <c r="H4335" s="7"/>
      <c r="I4335" s="10"/>
      <c r="J4335" s="25"/>
      <c r="K4335" s="250"/>
      <c r="L4335" s="31"/>
      <c r="M4335" s="9"/>
      <c r="N4335" s="11" t="s">
        <v>25</v>
      </c>
      <c r="O4335" s="39"/>
      <c r="P4335" s="47"/>
      <c r="Q4335" s="13"/>
      <c r="R4335" s="248">
        <f t="shared" si="670"/>
        <v>0</v>
      </c>
      <c r="S4335" s="248">
        <f t="shared" si="671"/>
        <v>0</v>
      </c>
      <c r="T4335" s="248">
        <f t="shared" si="672"/>
        <v>0</v>
      </c>
      <c r="U4335" s="248">
        <f t="shared" si="673"/>
        <v>0</v>
      </c>
      <c r="V4335" s="13"/>
      <c r="W4335" s="7"/>
      <c r="AT4335" s="130"/>
      <c r="BF4335" s="33">
        <f t="shared" si="679"/>
        <v>41242</v>
      </c>
      <c r="BG4335" s="34">
        <f t="shared" si="674"/>
        <v>82.88000000000001</v>
      </c>
      <c r="BH4335" s="32">
        <f t="shared" si="675"/>
        <v>1</v>
      </c>
      <c r="BI4335" s="32">
        <f t="shared" si="676"/>
        <v>0</v>
      </c>
      <c r="BJ4335" s="69">
        <f t="shared" si="677"/>
        <v>0</v>
      </c>
      <c r="BK4335" s="158" t="str">
        <f t="shared" si="678"/>
        <v/>
      </c>
    </row>
    <row r="4336" spans="1:63" ht="12" customHeight="1" x14ac:dyDescent="0.2">
      <c r="A4336" s="8"/>
      <c r="B4336" s="7"/>
      <c r="C4336" s="7"/>
      <c r="D4336" s="7"/>
      <c r="E4336" s="7"/>
      <c r="F4336" s="7"/>
      <c r="G4336" s="7"/>
      <c r="H4336" s="7"/>
      <c r="I4336" s="10"/>
      <c r="J4336" s="25"/>
      <c r="K4336" s="250"/>
      <c r="L4336" s="31"/>
      <c r="M4336" s="9"/>
      <c r="N4336" s="11" t="s">
        <v>25</v>
      </c>
      <c r="O4336" s="39"/>
      <c r="P4336" s="47"/>
      <c r="Q4336" s="13"/>
      <c r="R4336" s="248">
        <f t="shared" si="670"/>
        <v>0</v>
      </c>
      <c r="S4336" s="248">
        <f t="shared" si="671"/>
        <v>0</v>
      </c>
      <c r="T4336" s="248">
        <f t="shared" si="672"/>
        <v>0</v>
      </c>
      <c r="U4336" s="248">
        <f t="shared" si="673"/>
        <v>0</v>
      </c>
      <c r="V4336" s="13"/>
      <c r="W4336" s="7"/>
      <c r="AT4336" s="130"/>
      <c r="BF4336" s="33">
        <f t="shared" si="679"/>
        <v>41242</v>
      </c>
      <c r="BG4336" s="34">
        <f t="shared" si="674"/>
        <v>82.88000000000001</v>
      </c>
      <c r="BH4336" s="32">
        <f t="shared" si="675"/>
        <v>1</v>
      </c>
      <c r="BI4336" s="32">
        <f t="shared" si="676"/>
        <v>0</v>
      </c>
      <c r="BJ4336" s="69">
        <f t="shared" si="677"/>
        <v>0</v>
      </c>
      <c r="BK4336" s="158" t="str">
        <f t="shared" si="678"/>
        <v/>
      </c>
    </row>
    <row r="4337" spans="1:63" ht="12" customHeight="1" x14ac:dyDescent="0.2">
      <c r="A4337" s="8"/>
      <c r="B4337" s="7"/>
      <c r="C4337" s="7"/>
      <c r="D4337" s="7"/>
      <c r="E4337" s="7"/>
      <c r="F4337" s="7"/>
      <c r="G4337" s="7"/>
      <c r="H4337" s="7"/>
      <c r="I4337" s="10"/>
      <c r="J4337" s="25"/>
      <c r="K4337" s="250"/>
      <c r="L4337" s="31"/>
      <c r="M4337" s="9"/>
      <c r="N4337" s="11" t="s">
        <v>25</v>
      </c>
      <c r="O4337" s="39"/>
      <c r="P4337" s="47"/>
      <c r="Q4337" s="13"/>
      <c r="R4337" s="248">
        <f t="shared" si="670"/>
        <v>0</v>
      </c>
      <c r="S4337" s="248">
        <f t="shared" si="671"/>
        <v>0</v>
      </c>
      <c r="T4337" s="248">
        <f t="shared" si="672"/>
        <v>0</v>
      </c>
      <c r="U4337" s="248">
        <f t="shared" si="673"/>
        <v>0</v>
      </c>
      <c r="V4337" s="13"/>
      <c r="W4337" s="7"/>
      <c r="AT4337" s="130"/>
      <c r="BF4337" s="33">
        <f t="shared" si="679"/>
        <v>41242</v>
      </c>
      <c r="BG4337" s="34">
        <f t="shared" si="674"/>
        <v>82.88000000000001</v>
      </c>
      <c r="BH4337" s="32">
        <f t="shared" si="675"/>
        <v>1</v>
      </c>
      <c r="BI4337" s="32">
        <f t="shared" si="676"/>
        <v>0</v>
      </c>
      <c r="BJ4337" s="69">
        <f t="shared" si="677"/>
        <v>0</v>
      </c>
      <c r="BK4337" s="158" t="str">
        <f t="shared" si="678"/>
        <v/>
      </c>
    </row>
    <row r="4338" spans="1:63" ht="12" customHeight="1" x14ac:dyDescent="0.2">
      <c r="A4338" s="8"/>
      <c r="B4338" s="7"/>
      <c r="C4338" s="7"/>
      <c r="D4338" s="7"/>
      <c r="E4338" s="7"/>
      <c r="F4338" s="7"/>
      <c r="G4338" s="7"/>
      <c r="H4338" s="7"/>
      <c r="I4338" s="10"/>
      <c r="J4338" s="25"/>
      <c r="K4338" s="250"/>
      <c r="L4338" s="31"/>
      <c r="M4338" s="9"/>
      <c r="N4338" s="11" t="s">
        <v>25</v>
      </c>
      <c r="O4338" s="39"/>
      <c r="P4338" s="47"/>
      <c r="Q4338" s="13"/>
      <c r="R4338" s="248">
        <f t="shared" si="670"/>
        <v>0</v>
      </c>
      <c r="S4338" s="248">
        <f t="shared" si="671"/>
        <v>0</v>
      </c>
      <c r="T4338" s="248">
        <f t="shared" si="672"/>
        <v>0</v>
      </c>
      <c r="U4338" s="248">
        <f t="shared" si="673"/>
        <v>0</v>
      </c>
      <c r="V4338" s="13"/>
      <c r="W4338" s="7"/>
      <c r="AT4338" s="130"/>
      <c r="BF4338" s="33">
        <f t="shared" si="679"/>
        <v>41242</v>
      </c>
      <c r="BG4338" s="34">
        <f t="shared" si="674"/>
        <v>82.88000000000001</v>
      </c>
      <c r="BH4338" s="32">
        <f t="shared" si="675"/>
        <v>1</v>
      </c>
      <c r="BI4338" s="32">
        <f t="shared" si="676"/>
        <v>0</v>
      </c>
      <c r="BJ4338" s="69">
        <f t="shared" si="677"/>
        <v>0</v>
      </c>
      <c r="BK4338" s="158" t="str">
        <f t="shared" si="678"/>
        <v/>
      </c>
    </row>
    <row r="4339" spans="1:63" ht="12" customHeight="1" x14ac:dyDescent="0.2">
      <c r="A4339" s="8"/>
      <c r="B4339" s="7"/>
      <c r="C4339" s="7"/>
      <c r="D4339" s="7"/>
      <c r="E4339" s="7"/>
      <c r="F4339" s="7"/>
      <c r="G4339" s="7"/>
      <c r="H4339" s="7"/>
      <c r="I4339" s="10"/>
      <c r="J4339" s="25"/>
      <c r="K4339" s="250"/>
      <c r="L4339" s="31"/>
      <c r="M4339" s="9"/>
      <c r="N4339" s="11" t="s">
        <v>25</v>
      </c>
      <c r="O4339" s="39"/>
      <c r="P4339" s="47"/>
      <c r="Q4339" s="13"/>
      <c r="R4339" s="248">
        <f t="shared" si="670"/>
        <v>0</v>
      </c>
      <c r="S4339" s="248">
        <f t="shared" si="671"/>
        <v>0</v>
      </c>
      <c r="T4339" s="248">
        <f t="shared" si="672"/>
        <v>0</v>
      </c>
      <c r="U4339" s="248">
        <f t="shared" si="673"/>
        <v>0</v>
      </c>
      <c r="V4339" s="13"/>
      <c r="W4339" s="7"/>
      <c r="AT4339" s="130"/>
      <c r="BF4339" s="33">
        <f t="shared" si="679"/>
        <v>41242</v>
      </c>
      <c r="BG4339" s="34">
        <f t="shared" si="674"/>
        <v>82.88000000000001</v>
      </c>
      <c r="BH4339" s="32">
        <f t="shared" si="675"/>
        <v>1</v>
      </c>
      <c r="BI4339" s="32">
        <f t="shared" si="676"/>
        <v>0</v>
      </c>
      <c r="BJ4339" s="69">
        <f t="shared" si="677"/>
        <v>0</v>
      </c>
      <c r="BK4339" s="158" t="str">
        <f t="shared" si="678"/>
        <v/>
      </c>
    </row>
    <row r="4340" spans="1:63" ht="12" customHeight="1" x14ac:dyDescent="0.2">
      <c r="A4340" s="8"/>
      <c r="B4340" s="7"/>
      <c r="C4340" s="7"/>
      <c r="D4340" s="7"/>
      <c r="E4340" s="7"/>
      <c r="F4340" s="7"/>
      <c r="G4340" s="7"/>
      <c r="H4340" s="7"/>
      <c r="I4340" s="10"/>
      <c r="J4340" s="25"/>
      <c r="K4340" s="250"/>
      <c r="L4340" s="31"/>
      <c r="M4340" s="9"/>
      <c r="N4340" s="11" t="s">
        <v>25</v>
      </c>
      <c r="O4340" s="39"/>
      <c r="P4340" s="47"/>
      <c r="Q4340" s="13"/>
      <c r="R4340" s="248">
        <f t="shared" si="670"/>
        <v>0</v>
      </c>
      <c r="S4340" s="248">
        <f t="shared" si="671"/>
        <v>0</v>
      </c>
      <c r="T4340" s="248">
        <f t="shared" si="672"/>
        <v>0</v>
      </c>
      <c r="U4340" s="248">
        <f t="shared" si="673"/>
        <v>0</v>
      </c>
      <c r="V4340" s="13"/>
      <c r="W4340" s="7"/>
      <c r="AT4340" s="130"/>
      <c r="BF4340" s="33">
        <f t="shared" si="679"/>
        <v>41242</v>
      </c>
      <c r="BG4340" s="34">
        <f t="shared" si="674"/>
        <v>82.88000000000001</v>
      </c>
      <c r="BH4340" s="32">
        <f t="shared" si="675"/>
        <v>1</v>
      </c>
      <c r="BI4340" s="32">
        <f t="shared" si="676"/>
        <v>0</v>
      </c>
      <c r="BJ4340" s="69">
        <f t="shared" si="677"/>
        <v>0</v>
      </c>
      <c r="BK4340" s="158" t="str">
        <f t="shared" si="678"/>
        <v/>
      </c>
    </row>
    <row r="4341" spans="1:63" ht="12" customHeight="1" x14ac:dyDescent="0.2">
      <c r="A4341" s="8"/>
      <c r="B4341" s="7"/>
      <c r="C4341" s="7"/>
      <c r="D4341" s="7"/>
      <c r="E4341" s="7"/>
      <c r="F4341" s="7"/>
      <c r="G4341" s="7"/>
      <c r="H4341" s="7"/>
      <c r="I4341" s="10"/>
      <c r="J4341" s="25"/>
      <c r="K4341" s="250"/>
      <c r="L4341" s="31"/>
      <c r="M4341" s="9"/>
      <c r="N4341" s="11" t="s">
        <v>25</v>
      </c>
      <c r="O4341" s="39"/>
      <c r="P4341" s="47"/>
      <c r="Q4341" s="13"/>
      <c r="R4341" s="248">
        <f t="shared" si="670"/>
        <v>0</v>
      </c>
      <c r="S4341" s="248">
        <f t="shared" si="671"/>
        <v>0</v>
      </c>
      <c r="T4341" s="248">
        <f t="shared" si="672"/>
        <v>0</v>
      </c>
      <c r="U4341" s="248">
        <f t="shared" si="673"/>
        <v>0</v>
      </c>
      <c r="V4341" s="13"/>
      <c r="W4341" s="7"/>
      <c r="AT4341" s="130"/>
      <c r="BF4341" s="33">
        <f t="shared" si="679"/>
        <v>41242</v>
      </c>
      <c r="BG4341" s="34">
        <f t="shared" si="674"/>
        <v>82.88000000000001</v>
      </c>
      <c r="BH4341" s="32">
        <f t="shared" si="675"/>
        <v>1</v>
      </c>
      <c r="BI4341" s="32">
        <f t="shared" si="676"/>
        <v>0</v>
      </c>
      <c r="BJ4341" s="69">
        <f t="shared" si="677"/>
        <v>0</v>
      </c>
      <c r="BK4341" s="158" t="str">
        <f t="shared" si="678"/>
        <v/>
      </c>
    </row>
    <row r="4342" spans="1:63" ht="12" customHeight="1" x14ac:dyDescent="0.2">
      <c r="A4342" s="8"/>
      <c r="B4342" s="7"/>
      <c r="C4342" s="7"/>
      <c r="D4342" s="7"/>
      <c r="E4342" s="7"/>
      <c r="F4342" s="7"/>
      <c r="G4342" s="7"/>
      <c r="H4342" s="7"/>
      <c r="I4342" s="10"/>
      <c r="J4342" s="25"/>
      <c r="K4342" s="250"/>
      <c r="L4342" s="31"/>
      <c r="M4342" s="9"/>
      <c r="N4342" s="11" t="s">
        <v>25</v>
      </c>
      <c r="O4342" s="39"/>
      <c r="P4342" s="47"/>
      <c r="Q4342" s="13"/>
      <c r="R4342" s="248">
        <f t="shared" si="670"/>
        <v>0</v>
      </c>
      <c r="S4342" s="248">
        <f t="shared" si="671"/>
        <v>0</v>
      </c>
      <c r="T4342" s="248">
        <f t="shared" si="672"/>
        <v>0</v>
      </c>
      <c r="U4342" s="248">
        <f t="shared" si="673"/>
        <v>0</v>
      </c>
      <c r="V4342" s="13"/>
      <c r="W4342" s="7"/>
      <c r="AT4342" s="130"/>
      <c r="BF4342" s="33">
        <f t="shared" si="679"/>
        <v>41242</v>
      </c>
      <c r="BG4342" s="34">
        <f t="shared" si="674"/>
        <v>82.88000000000001</v>
      </c>
      <c r="BH4342" s="32">
        <f t="shared" si="675"/>
        <v>1</v>
      </c>
      <c r="BI4342" s="32">
        <f t="shared" si="676"/>
        <v>0</v>
      </c>
      <c r="BJ4342" s="69">
        <f t="shared" si="677"/>
        <v>0</v>
      </c>
      <c r="BK4342" s="158" t="str">
        <f t="shared" si="678"/>
        <v/>
      </c>
    </row>
    <row r="4343" spans="1:63" ht="12" customHeight="1" x14ac:dyDescent="0.2">
      <c r="A4343" s="8"/>
      <c r="B4343" s="7"/>
      <c r="C4343" s="7"/>
      <c r="D4343" s="7"/>
      <c r="E4343" s="7"/>
      <c r="F4343" s="7"/>
      <c r="G4343" s="7"/>
      <c r="H4343" s="7"/>
      <c r="I4343" s="10"/>
      <c r="J4343" s="25"/>
      <c r="K4343" s="250"/>
      <c r="L4343" s="31"/>
      <c r="M4343" s="9"/>
      <c r="N4343" s="11" t="s">
        <v>25</v>
      </c>
      <c r="O4343" s="39"/>
      <c r="P4343" s="47"/>
      <c r="Q4343" s="13"/>
      <c r="R4343" s="248">
        <f t="shared" si="670"/>
        <v>0</v>
      </c>
      <c r="S4343" s="248">
        <f t="shared" si="671"/>
        <v>0</v>
      </c>
      <c r="T4343" s="248">
        <f t="shared" si="672"/>
        <v>0</v>
      </c>
      <c r="U4343" s="248">
        <f t="shared" si="673"/>
        <v>0</v>
      </c>
      <c r="V4343" s="13"/>
      <c r="W4343" s="7"/>
      <c r="AT4343" s="130"/>
      <c r="BF4343" s="33">
        <f t="shared" si="679"/>
        <v>41242</v>
      </c>
      <c r="BG4343" s="34">
        <f t="shared" si="674"/>
        <v>82.88000000000001</v>
      </c>
      <c r="BH4343" s="32">
        <f t="shared" si="675"/>
        <v>1</v>
      </c>
      <c r="BI4343" s="32">
        <f t="shared" si="676"/>
        <v>0</v>
      </c>
      <c r="BJ4343" s="69">
        <f t="shared" si="677"/>
        <v>0</v>
      </c>
      <c r="BK4343" s="158" t="str">
        <f t="shared" si="678"/>
        <v/>
      </c>
    </row>
    <row r="4344" spans="1:63" ht="12" customHeight="1" x14ac:dyDescent="0.2">
      <c r="A4344" s="8"/>
      <c r="B4344" s="7"/>
      <c r="C4344" s="7"/>
      <c r="D4344" s="7"/>
      <c r="E4344" s="7"/>
      <c r="F4344" s="7"/>
      <c r="G4344" s="7"/>
      <c r="H4344" s="7"/>
      <c r="I4344" s="10"/>
      <c r="J4344" s="25"/>
      <c r="K4344" s="250"/>
      <c r="L4344" s="31"/>
      <c r="M4344" s="9"/>
      <c r="N4344" s="11" t="s">
        <v>25</v>
      </c>
      <c r="O4344" s="39"/>
      <c r="P4344" s="47"/>
      <c r="Q4344" s="13"/>
      <c r="R4344" s="248">
        <f t="shared" si="670"/>
        <v>0</v>
      </c>
      <c r="S4344" s="248">
        <f t="shared" si="671"/>
        <v>0</v>
      </c>
      <c r="T4344" s="248">
        <f t="shared" si="672"/>
        <v>0</v>
      </c>
      <c r="U4344" s="248">
        <f t="shared" si="673"/>
        <v>0</v>
      </c>
      <c r="V4344" s="13"/>
      <c r="W4344" s="7"/>
      <c r="AT4344" s="130"/>
      <c r="BF4344" s="33">
        <f t="shared" si="679"/>
        <v>41242</v>
      </c>
      <c r="BG4344" s="34">
        <f t="shared" si="674"/>
        <v>82.88000000000001</v>
      </c>
      <c r="BH4344" s="32">
        <f t="shared" si="675"/>
        <v>1</v>
      </c>
      <c r="BI4344" s="32">
        <f t="shared" si="676"/>
        <v>0</v>
      </c>
      <c r="BJ4344" s="69">
        <f t="shared" si="677"/>
        <v>0</v>
      </c>
      <c r="BK4344" s="158" t="str">
        <f t="shared" si="678"/>
        <v/>
      </c>
    </row>
    <row r="4345" spans="1:63" ht="12" customHeight="1" x14ac:dyDescent="0.2">
      <c r="A4345" s="8"/>
      <c r="B4345" s="7"/>
      <c r="C4345" s="7"/>
      <c r="D4345" s="7"/>
      <c r="E4345" s="7"/>
      <c r="F4345" s="7"/>
      <c r="G4345" s="7"/>
      <c r="H4345" s="7"/>
      <c r="I4345" s="10"/>
      <c r="J4345" s="25"/>
      <c r="K4345" s="250"/>
      <c r="L4345" s="31"/>
      <c r="M4345" s="9"/>
      <c r="N4345" s="11" t="s">
        <v>25</v>
      </c>
      <c r="O4345" s="39"/>
      <c r="P4345" s="47"/>
      <c r="Q4345" s="13"/>
      <c r="R4345" s="248">
        <f t="shared" si="670"/>
        <v>0</v>
      </c>
      <c r="S4345" s="248">
        <f t="shared" si="671"/>
        <v>0</v>
      </c>
      <c r="T4345" s="248">
        <f t="shared" si="672"/>
        <v>0</v>
      </c>
      <c r="U4345" s="248">
        <f t="shared" si="673"/>
        <v>0</v>
      </c>
      <c r="V4345" s="13"/>
      <c r="W4345" s="7"/>
      <c r="AT4345" s="130"/>
      <c r="BF4345" s="33">
        <f t="shared" si="679"/>
        <v>41242</v>
      </c>
      <c r="BG4345" s="34">
        <f t="shared" si="674"/>
        <v>82.88000000000001</v>
      </c>
      <c r="BH4345" s="32">
        <f t="shared" si="675"/>
        <v>1</v>
      </c>
      <c r="BI4345" s="32">
        <f t="shared" si="676"/>
        <v>0</v>
      </c>
      <c r="BJ4345" s="69">
        <f t="shared" si="677"/>
        <v>0</v>
      </c>
      <c r="BK4345" s="158" t="str">
        <f t="shared" si="678"/>
        <v/>
      </c>
    </row>
    <row r="4346" spans="1:63" ht="12" customHeight="1" x14ac:dyDescent="0.2">
      <c r="A4346" s="8"/>
      <c r="B4346" s="7"/>
      <c r="C4346" s="7"/>
      <c r="D4346" s="7"/>
      <c r="E4346" s="7"/>
      <c r="F4346" s="7"/>
      <c r="G4346" s="7"/>
      <c r="H4346" s="7"/>
      <c r="I4346" s="10"/>
      <c r="J4346" s="25"/>
      <c r="K4346" s="250"/>
      <c r="L4346" s="31"/>
      <c r="M4346" s="9"/>
      <c r="N4346" s="11" t="s">
        <v>25</v>
      </c>
      <c r="O4346" s="39"/>
      <c r="P4346" s="47"/>
      <c r="Q4346" s="13"/>
      <c r="R4346" s="248">
        <f t="shared" si="670"/>
        <v>0</v>
      </c>
      <c r="S4346" s="248">
        <f t="shared" si="671"/>
        <v>0</v>
      </c>
      <c r="T4346" s="248">
        <f t="shared" si="672"/>
        <v>0</v>
      </c>
      <c r="U4346" s="248">
        <f t="shared" si="673"/>
        <v>0</v>
      </c>
      <c r="V4346" s="13"/>
      <c r="W4346" s="7"/>
      <c r="AT4346" s="130"/>
      <c r="BF4346" s="33">
        <f t="shared" si="679"/>
        <v>41242</v>
      </c>
      <c r="BG4346" s="34">
        <f t="shared" si="674"/>
        <v>82.88000000000001</v>
      </c>
      <c r="BH4346" s="32">
        <f t="shared" si="675"/>
        <v>1</v>
      </c>
      <c r="BI4346" s="32">
        <f t="shared" si="676"/>
        <v>0</v>
      </c>
      <c r="BJ4346" s="69">
        <f t="shared" si="677"/>
        <v>0</v>
      </c>
      <c r="BK4346" s="158" t="str">
        <f t="shared" si="678"/>
        <v/>
      </c>
    </row>
    <row r="4347" spans="1:63" ht="12" customHeight="1" x14ac:dyDescent="0.2">
      <c r="A4347" s="8"/>
      <c r="B4347" s="7"/>
      <c r="C4347" s="7"/>
      <c r="D4347" s="7"/>
      <c r="E4347" s="7"/>
      <c r="F4347" s="7"/>
      <c r="G4347" s="7"/>
      <c r="H4347" s="7"/>
      <c r="I4347" s="10"/>
      <c r="J4347" s="25"/>
      <c r="K4347" s="250"/>
      <c r="L4347" s="31"/>
      <c r="M4347" s="9"/>
      <c r="N4347" s="11" t="s">
        <v>25</v>
      </c>
      <c r="O4347" s="39"/>
      <c r="P4347" s="47"/>
      <c r="Q4347" s="13"/>
      <c r="R4347" s="248">
        <f t="shared" si="670"/>
        <v>0</v>
      </c>
      <c r="S4347" s="248">
        <f t="shared" si="671"/>
        <v>0</v>
      </c>
      <c r="T4347" s="248">
        <f t="shared" si="672"/>
        <v>0</v>
      </c>
      <c r="U4347" s="248">
        <f t="shared" si="673"/>
        <v>0</v>
      </c>
      <c r="V4347" s="13"/>
      <c r="W4347" s="7"/>
      <c r="AT4347" s="130"/>
      <c r="BF4347" s="33">
        <f t="shared" si="679"/>
        <v>41242</v>
      </c>
      <c r="BG4347" s="34">
        <f t="shared" si="674"/>
        <v>82.88000000000001</v>
      </c>
      <c r="BH4347" s="32">
        <f t="shared" si="675"/>
        <v>1</v>
      </c>
      <c r="BI4347" s="32">
        <f t="shared" si="676"/>
        <v>0</v>
      </c>
      <c r="BJ4347" s="69">
        <f t="shared" si="677"/>
        <v>0</v>
      </c>
      <c r="BK4347" s="158" t="str">
        <f t="shared" si="678"/>
        <v/>
      </c>
    </row>
    <row r="4348" spans="1:63" ht="12" customHeight="1" x14ac:dyDescent="0.2">
      <c r="A4348" s="8"/>
      <c r="B4348" s="7"/>
      <c r="C4348" s="7"/>
      <c r="D4348" s="7"/>
      <c r="E4348" s="7"/>
      <c r="F4348" s="7"/>
      <c r="G4348" s="7"/>
      <c r="H4348" s="7"/>
      <c r="I4348" s="10"/>
      <c r="J4348" s="25"/>
      <c r="K4348" s="250"/>
      <c r="L4348" s="31"/>
      <c r="M4348" s="9"/>
      <c r="N4348" s="11" t="s">
        <v>25</v>
      </c>
      <c r="O4348" s="39"/>
      <c r="P4348" s="47"/>
      <c r="Q4348" s="13"/>
      <c r="R4348" s="248">
        <f t="shared" si="670"/>
        <v>0</v>
      </c>
      <c r="S4348" s="248">
        <f t="shared" si="671"/>
        <v>0</v>
      </c>
      <c r="T4348" s="248">
        <f t="shared" si="672"/>
        <v>0</v>
      </c>
      <c r="U4348" s="248">
        <f t="shared" si="673"/>
        <v>0</v>
      </c>
      <c r="V4348" s="13"/>
      <c r="W4348" s="7"/>
      <c r="AT4348" s="130"/>
      <c r="BF4348" s="33">
        <f t="shared" si="679"/>
        <v>41242</v>
      </c>
      <c r="BG4348" s="34">
        <f t="shared" si="674"/>
        <v>82.88000000000001</v>
      </c>
      <c r="BH4348" s="32">
        <f t="shared" si="675"/>
        <v>1</v>
      </c>
      <c r="BI4348" s="32">
        <f t="shared" si="676"/>
        <v>0</v>
      </c>
      <c r="BJ4348" s="69">
        <f t="shared" si="677"/>
        <v>0</v>
      </c>
      <c r="BK4348" s="158" t="str">
        <f t="shared" si="678"/>
        <v/>
      </c>
    </row>
    <row r="4349" spans="1:63" ht="12" customHeight="1" x14ac:dyDescent="0.2">
      <c r="A4349" s="8"/>
      <c r="B4349" s="7"/>
      <c r="C4349" s="7"/>
      <c r="D4349" s="7"/>
      <c r="E4349" s="7"/>
      <c r="F4349" s="7"/>
      <c r="G4349" s="7"/>
      <c r="H4349" s="7"/>
      <c r="I4349" s="10"/>
      <c r="J4349" s="25"/>
      <c r="K4349" s="250"/>
      <c r="L4349" s="31"/>
      <c r="M4349" s="9"/>
      <c r="N4349" s="11" t="s">
        <v>25</v>
      </c>
      <c r="O4349" s="39"/>
      <c r="P4349" s="47"/>
      <c r="Q4349" s="13"/>
      <c r="R4349" s="248">
        <f t="shared" si="670"/>
        <v>0</v>
      </c>
      <c r="S4349" s="248">
        <f t="shared" si="671"/>
        <v>0</v>
      </c>
      <c r="T4349" s="248">
        <f t="shared" si="672"/>
        <v>0</v>
      </c>
      <c r="U4349" s="248">
        <f t="shared" si="673"/>
        <v>0</v>
      </c>
      <c r="V4349" s="13"/>
      <c r="W4349" s="7"/>
      <c r="AT4349" s="130"/>
      <c r="BF4349" s="33">
        <f t="shared" si="679"/>
        <v>41242</v>
      </c>
      <c r="BG4349" s="34">
        <f t="shared" si="674"/>
        <v>82.88000000000001</v>
      </c>
      <c r="BH4349" s="32">
        <f t="shared" si="675"/>
        <v>1</v>
      </c>
      <c r="BI4349" s="32">
        <f t="shared" si="676"/>
        <v>0</v>
      </c>
      <c r="BJ4349" s="69">
        <f t="shared" si="677"/>
        <v>0</v>
      </c>
      <c r="BK4349" s="158" t="str">
        <f t="shared" si="678"/>
        <v/>
      </c>
    </row>
    <row r="4350" spans="1:63" ht="12" customHeight="1" x14ac:dyDescent="0.2">
      <c r="A4350" s="8"/>
      <c r="B4350" s="7"/>
      <c r="C4350" s="7"/>
      <c r="D4350" s="7"/>
      <c r="E4350" s="7"/>
      <c r="F4350" s="7"/>
      <c r="G4350" s="7"/>
      <c r="H4350" s="7"/>
      <c r="I4350" s="10"/>
      <c r="J4350" s="25"/>
      <c r="K4350" s="250"/>
      <c r="L4350" s="31"/>
      <c r="M4350" s="9"/>
      <c r="N4350" s="11" t="s">
        <v>25</v>
      </c>
      <c r="O4350" s="39"/>
      <c r="P4350" s="47"/>
      <c r="Q4350" s="13"/>
      <c r="R4350" s="248">
        <f t="shared" si="670"/>
        <v>0</v>
      </c>
      <c r="S4350" s="248">
        <f t="shared" si="671"/>
        <v>0</v>
      </c>
      <c r="T4350" s="248">
        <f t="shared" si="672"/>
        <v>0</v>
      </c>
      <c r="U4350" s="248">
        <f t="shared" si="673"/>
        <v>0</v>
      </c>
      <c r="V4350" s="13"/>
      <c r="W4350" s="7"/>
      <c r="AT4350" s="130"/>
      <c r="BF4350" s="33">
        <f t="shared" si="679"/>
        <v>41242</v>
      </c>
      <c r="BG4350" s="34">
        <f t="shared" si="674"/>
        <v>82.88000000000001</v>
      </c>
      <c r="BH4350" s="32">
        <f t="shared" si="675"/>
        <v>1</v>
      </c>
      <c r="BI4350" s="32">
        <f t="shared" si="676"/>
        <v>0</v>
      </c>
      <c r="BJ4350" s="69">
        <f t="shared" si="677"/>
        <v>0</v>
      </c>
      <c r="BK4350" s="158" t="str">
        <f t="shared" si="678"/>
        <v/>
      </c>
    </row>
    <row r="4351" spans="1:63" ht="12" customHeight="1" x14ac:dyDescent="0.2">
      <c r="A4351" s="8"/>
      <c r="B4351" s="7"/>
      <c r="C4351" s="7"/>
      <c r="D4351" s="7"/>
      <c r="E4351" s="7"/>
      <c r="F4351" s="7"/>
      <c r="G4351" s="7"/>
      <c r="H4351" s="7"/>
      <c r="I4351" s="10"/>
      <c r="J4351" s="25"/>
      <c r="K4351" s="250"/>
      <c r="L4351" s="31"/>
      <c r="M4351" s="9"/>
      <c r="N4351" s="11" t="s">
        <v>25</v>
      </c>
      <c r="O4351" s="39"/>
      <c r="P4351" s="47"/>
      <c r="Q4351" s="13"/>
      <c r="R4351" s="248">
        <f t="shared" si="670"/>
        <v>0</v>
      </c>
      <c r="S4351" s="248">
        <f t="shared" si="671"/>
        <v>0</v>
      </c>
      <c r="T4351" s="248">
        <f t="shared" si="672"/>
        <v>0</v>
      </c>
      <c r="U4351" s="248">
        <f t="shared" si="673"/>
        <v>0</v>
      </c>
      <c r="V4351" s="13"/>
      <c r="W4351" s="7"/>
      <c r="AT4351" s="130"/>
      <c r="BF4351" s="33">
        <f t="shared" si="679"/>
        <v>41242</v>
      </c>
      <c r="BG4351" s="34">
        <f t="shared" si="674"/>
        <v>82.88000000000001</v>
      </c>
      <c r="BH4351" s="32">
        <f t="shared" si="675"/>
        <v>1</v>
      </c>
      <c r="BI4351" s="32">
        <f t="shared" si="676"/>
        <v>0</v>
      </c>
      <c r="BJ4351" s="69">
        <f t="shared" si="677"/>
        <v>0</v>
      </c>
      <c r="BK4351" s="158" t="str">
        <f t="shared" si="678"/>
        <v/>
      </c>
    </row>
    <row r="4352" spans="1:63" ht="12" customHeight="1" x14ac:dyDescent="0.2">
      <c r="A4352" s="8"/>
      <c r="B4352" s="7"/>
      <c r="C4352" s="7"/>
      <c r="D4352" s="7"/>
      <c r="E4352" s="7"/>
      <c r="F4352" s="7"/>
      <c r="G4352" s="7"/>
      <c r="H4352" s="7"/>
      <c r="I4352" s="10"/>
      <c r="J4352" s="25"/>
      <c r="K4352" s="250"/>
      <c r="L4352" s="31"/>
      <c r="M4352" s="9"/>
      <c r="N4352" s="11" t="s">
        <v>25</v>
      </c>
      <c r="O4352" s="39"/>
      <c r="P4352" s="47"/>
      <c r="Q4352" s="13"/>
      <c r="R4352" s="248">
        <f t="shared" si="670"/>
        <v>0</v>
      </c>
      <c r="S4352" s="248">
        <f t="shared" si="671"/>
        <v>0</v>
      </c>
      <c r="T4352" s="248">
        <f t="shared" si="672"/>
        <v>0</v>
      </c>
      <c r="U4352" s="248">
        <f t="shared" si="673"/>
        <v>0</v>
      </c>
      <c r="V4352" s="13"/>
      <c r="W4352" s="7"/>
      <c r="AT4352" s="130"/>
      <c r="BF4352" s="33">
        <f t="shared" si="679"/>
        <v>41242</v>
      </c>
      <c r="BG4352" s="34">
        <f t="shared" si="674"/>
        <v>82.88000000000001</v>
      </c>
      <c r="BH4352" s="32">
        <f t="shared" si="675"/>
        <v>1</v>
      </c>
      <c r="BI4352" s="32">
        <f t="shared" si="676"/>
        <v>0</v>
      </c>
      <c r="BJ4352" s="69">
        <f t="shared" si="677"/>
        <v>0</v>
      </c>
      <c r="BK4352" s="158" t="str">
        <f t="shared" si="678"/>
        <v/>
      </c>
    </row>
    <row r="4353" spans="1:63" ht="12" customHeight="1" x14ac:dyDescent="0.2">
      <c r="A4353" s="8"/>
      <c r="B4353" s="7"/>
      <c r="C4353" s="7"/>
      <c r="D4353" s="7"/>
      <c r="E4353" s="7"/>
      <c r="F4353" s="7"/>
      <c r="G4353" s="7"/>
      <c r="H4353" s="7"/>
      <c r="I4353" s="10"/>
      <c r="J4353" s="25"/>
      <c r="K4353" s="250"/>
      <c r="L4353" s="31"/>
      <c r="M4353" s="9"/>
      <c r="N4353" s="11" t="s">
        <v>25</v>
      </c>
      <c r="O4353" s="39"/>
      <c r="P4353" s="47"/>
      <c r="Q4353" s="13"/>
      <c r="R4353" s="248">
        <f t="shared" si="670"/>
        <v>0</v>
      </c>
      <c r="S4353" s="248">
        <f t="shared" si="671"/>
        <v>0</v>
      </c>
      <c r="T4353" s="248">
        <f t="shared" si="672"/>
        <v>0</v>
      </c>
      <c r="U4353" s="248">
        <f t="shared" si="673"/>
        <v>0</v>
      </c>
      <c r="V4353" s="13"/>
      <c r="W4353" s="7"/>
      <c r="AT4353" s="130"/>
      <c r="BF4353" s="33">
        <f t="shared" si="679"/>
        <v>41242</v>
      </c>
      <c r="BG4353" s="34">
        <f t="shared" si="674"/>
        <v>82.88000000000001</v>
      </c>
      <c r="BH4353" s="32">
        <f t="shared" si="675"/>
        <v>1</v>
      </c>
      <c r="BI4353" s="32">
        <f t="shared" si="676"/>
        <v>0</v>
      </c>
      <c r="BJ4353" s="69">
        <f t="shared" si="677"/>
        <v>0</v>
      </c>
      <c r="BK4353" s="158" t="str">
        <f t="shared" si="678"/>
        <v/>
      </c>
    </row>
    <row r="4354" spans="1:63" ht="12" customHeight="1" x14ac:dyDescent="0.2">
      <c r="A4354" s="8"/>
      <c r="B4354" s="7"/>
      <c r="C4354" s="7"/>
      <c r="D4354" s="7"/>
      <c r="E4354" s="7"/>
      <c r="F4354" s="7"/>
      <c r="G4354" s="7"/>
      <c r="H4354" s="7"/>
      <c r="I4354" s="10"/>
      <c r="J4354" s="25"/>
      <c r="K4354" s="250"/>
      <c r="L4354" s="31"/>
      <c r="M4354" s="9"/>
      <c r="N4354" s="11" t="s">
        <v>25</v>
      </c>
      <c r="O4354" s="39"/>
      <c r="P4354" s="47"/>
      <c r="Q4354" s="13"/>
      <c r="R4354" s="248">
        <f t="shared" si="670"/>
        <v>0</v>
      </c>
      <c r="S4354" s="248">
        <f t="shared" si="671"/>
        <v>0</v>
      </c>
      <c r="T4354" s="248">
        <f t="shared" si="672"/>
        <v>0</v>
      </c>
      <c r="U4354" s="248">
        <f t="shared" si="673"/>
        <v>0</v>
      </c>
      <c r="V4354" s="13"/>
      <c r="W4354" s="7"/>
      <c r="AT4354" s="130"/>
      <c r="BF4354" s="33">
        <f t="shared" si="679"/>
        <v>41242</v>
      </c>
      <c r="BG4354" s="34">
        <f t="shared" si="674"/>
        <v>82.88000000000001</v>
      </c>
      <c r="BH4354" s="32">
        <f t="shared" si="675"/>
        <v>1</v>
      </c>
      <c r="BI4354" s="32">
        <f t="shared" si="676"/>
        <v>0</v>
      </c>
      <c r="BJ4354" s="69">
        <f t="shared" si="677"/>
        <v>0</v>
      </c>
      <c r="BK4354" s="158" t="str">
        <f t="shared" si="678"/>
        <v/>
      </c>
    </row>
    <row r="4355" spans="1:63" ht="12" customHeight="1" x14ac:dyDescent="0.2">
      <c r="A4355" s="8"/>
      <c r="B4355" s="7"/>
      <c r="C4355" s="7"/>
      <c r="D4355" s="7"/>
      <c r="E4355" s="7"/>
      <c r="F4355" s="7"/>
      <c r="G4355" s="7"/>
      <c r="H4355" s="7"/>
      <c r="I4355" s="10"/>
      <c r="J4355" s="25"/>
      <c r="K4355" s="250"/>
      <c r="L4355" s="31"/>
      <c r="M4355" s="9"/>
      <c r="N4355" s="11" t="s">
        <v>25</v>
      </c>
      <c r="O4355" s="39"/>
      <c r="P4355" s="47"/>
      <c r="Q4355" s="13"/>
      <c r="R4355" s="248">
        <f t="shared" si="670"/>
        <v>0</v>
      </c>
      <c r="S4355" s="248">
        <f t="shared" si="671"/>
        <v>0</v>
      </c>
      <c r="T4355" s="248">
        <f t="shared" si="672"/>
        <v>0</v>
      </c>
      <c r="U4355" s="248">
        <f t="shared" si="673"/>
        <v>0</v>
      </c>
      <c r="V4355" s="13"/>
      <c r="W4355" s="7"/>
      <c r="AT4355" s="130"/>
      <c r="BF4355" s="33">
        <f t="shared" si="679"/>
        <v>41242</v>
      </c>
      <c r="BG4355" s="34">
        <f t="shared" si="674"/>
        <v>82.88000000000001</v>
      </c>
      <c r="BH4355" s="32">
        <f t="shared" si="675"/>
        <v>1</v>
      </c>
      <c r="BI4355" s="32">
        <f t="shared" si="676"/>
        <v>0</v>
      </c>
      <c r="BJ4355" s="69">
        <f t="shared" si="677"/>
        <v>0</v>
      </c>
      <c r="BK4355" s="158" t="str">
        <f t="shared" si="678"/>
        <v/>
      </c>
    </row>
    <row r="4356" spans="1:63" ht="12" customHeight="1" x14ac:dyDescent="0.2">
      <c r="A4356" s="8"/>
      <c r="B4356" s="7"/>
      <c r="C4356" s="7"/>
      <c r="D4356" s="7"/>
      <c r="E4356" s="7"/>
      <c r="F4356" s="7"/>
      <c r="G4356" s="7"/>
      <c r="H4356" s="7"/>
      <c r="I4356" s="10"/>
      <c r="J4356" s="25"/>
      <c r="K4356" s="250"/>
      <c r="L4356" s="31"/>
      <c r="M4356" s="9"/>
      <c r="N4356" s="11" t="s">
        <v>25</v>
      </c>
      <c r="O4356" s="39"/>
      <c r="P4356" s="47"/>
      <c r="Q4356" s="13"/>
      <c r="R4356" s="248">
        <f t="shared" si="670"/>
        <v>0</v>
      </c>
      <c r="S4356" s="248">
        <f t="shared" si="671"/>
        <v>0</v>
      </c>
      <c r="T4356" s="248">
        <f t="shared" si="672"/>
        <v>0</v>
      </c>
      <c r="U4356" s="248">
        <f t="shared" si="673"/>
        <v>0</v>
      </c>
      <c r="V4356" s="13"/>
      <c r="W4356" s="7"/>
      <c r="AT4356" s="130"/>
      <c r="BF4356" s="33">
        <f t="shared" si="679"/>
        <v>41242</v>
      </c>
      <c r="BG4356" s="34">
        <f t="shared" si="674"/>
        <v>82.88000000000001</v>
      </c>
      <c r="BH4356" s="32">
        <f t="shared" si="675"/>
        <v>1</v>
      </c>
      <c r="BI4356" s="32">
        <f t="shared" si="676"/>
        <v>0</v>
      </c>
      <c r="BJ4356" s="69">
        <f t="shared" si="677"/>
        <v>0</v>
      </c>
      <c r="BK4356" s="158" t="str">
        <f t="shared" si="678"/>
        <v/>
      </c>
    </row>
    <row r="4357" spans="1:63" ht="12" customHeight="1" x14ac:dyDescent="0.2">
      <c r="A4357" s="8"/>
      <c r="B4357" s="7"/>
      <c r="C4357" s="7"/>
      <c r="D4357" s="7"/>
      <c r="E4357" s="7"/>
      <c r="F4357" s="7"/>
      <c r="G4357" s="7"/>
      <c r="H4357" s="7"/>
      <c r="I4357" s="10"/>
      <c r="J4357" s="25"/>
      <c r="K4357" s="250"/>
      <c r="L4357" s="31"/>
      <c r="M4357" s="9"/>
      <c r="N4357" s="11" t="s">
        <v>25</v>
      </c>
      <c r="O4357" s="39"/>
      <c r="P4357" s="47"/>
      <c r="Q4357" s="13"/>
      <c r="R4357" s="248">
        <f t="shared" si="670"/>
        <v>0</v>
      </c>
      <c r="S4357" s="248">
        <f t="shared" si="671"/>
        <v>0</v>
      </c>
      <c r="T4357" s="248">
        <f t="shared" si="672"/>
        <v>0</v>
      </c>
      <c r="U4357" s="248">
        <f t="shared" si="673"/>
        <v>0</v>
      </c>
      <c r="V4357" s="13"/>
      <c r="W4357" s="7"/>
      <c r="AT4357" s="130"/>
      <c r="BF4357" s="33">
        <f t="shared" si="679"/>
        <v>41242</v>
      </c>
      <c r="BG4357" s="34">
        <f t="shared" si="674"/>
        <v>82.88000000000001</v>
      </c>
      <c r="BH4357" s="32">
        <f t="shared" si="675"/>
        <v>1</v>
      </c>
      <c r="BI4357" s="32">
        <f t="shared" si="676"/>
        <v>0</v>
      </c>
      <c r="BJ4357" s="69">
        <f t="shared" si="677"/>
        <v>0</v>
      </c>
      <c r="BK4357" s="158" t="str">
        <f t="shared" si="678"/>
        <v/>
      </c>
    </row>
    <row r="4358" spans="1:63" ht="12" customHeight="1" x14ac:dyDescent="0.2">
      <c r="A4358" s="8"/>
      <c r="B4358" s="7"/>
      <c r="C4358" s="7"/>
      <c r="D4358" s="7"/>
      <c r="E4358" s="7"/>
      <c r="F4358" s="7"/>
      <c r="G4358" s="7"/>
      <c r="H4358" s="7"/>
      <c r="I4358" s="10"/>
      <c r="J4358" s="25"/>
      <c r="K4358" s="250"/>
      <c r="L4358" s="31"/>
      <c r="M4358" s="9"/>
      <c r="N4358" s="11" t="s">
        <v>25</v>
      </c>
      <c r="O4358" s="39"/>
      <c r="P4358" s="47"/>
      <c r="Q4358" s="13"/>
      <c r="R4358" s="248">
        <f t="shared" si="670"/>
        <v>0</v>
      </c>
      <c r="S4358" s="248">
        <f t="shared" si="671"/>
        <v>0</v>
      </c>
      <c r="T4358" s="248">
        <f t="shared" si="672"/>
        <v>0</v>
      </c>
      <c r="U4358" s="248">
        <f t="shared" si="673"/>
        <v>0</v>
      </c>
      <c r="V4358" s="13"/>
      <c r="W4358" s="7"/>
      <c r="AT4358" s="130"/>
      <c r="BF4358" s="33">
        <f t="shared" si="679"/>
        <v>41242</v>
      </c>
      <c r="BG4358" s="34">
        <f t="shared" si="674"/>
        <v>82.88000000000001</v>
      </c>
      <c r="BH4358" s="32">
        <f t="shared" si="675"/>
        <v>1</v>
      </c>
      <c r="BI4358" s="32">
        <f t="shared" si="676"/>
        <v>0</v>
      </c>
      <c r="BJ4358" s="69">
        <f t="shared" si="677"/>
        <v>0</v>
      </c>
      <c r="BK4358" s="158" t="str">
        <f t="shared" si="678"/>
        <v/>
      </c>
    </row>
    <row r="4359" spans="1:63" ht="12" customHeight="1" x14ac:dyDescent="0.2">
      <c r="A4359" s="8"/>
      <c r="B4359" s="7"/>
      <c r="C4359" s="7"/>
      <c r="D4359" s="7"/>
      <c r="E4359" s="7"/>
      <c r="F4359" s="7"/>
      <c r="G4359" s="7"/>
      <c r="H4359" s="7"/>
      <c r="I4359" s="10"/>
      <c r="J4359" s="25"/>
      <c r="K4359" s="250"/>
      <c r="L4359" s="31"/>
      <c r="M4359" s="9"/>
      <c r="N4359" s="11" t="s">
        <v>25</v>
      </c>
      <c r="O4359" s="39"/>
      <c r="P4359" s="47"/>
      <c r="Q4359" s="13"/>
      <c r="R4359" s="248">
        <f t="shared" si="670"/>
        <v>0</v>
      </c>
      <c r="S4359" s="248">
        <f t="shared" si="671"/>
        <v>0</v>
      </c>
      <c r="T4359" s="248">
        <f t="shared" si="672"/>
        <v>0</v>
      </c>
      <c r="U4359" s="248">
        <f t="shared" si="673"/>
        <v>0</v>
      </c>
      <c r="V4359" s="13"/>
      <c r="W4359" s="7"/>
      <c r="AT4359" s="130"/>
      <c r="BF4359" s="33">
        <f t="shared" si="679"/>
        <v>41242</v>
      </c>
      <c r="BG4359" s="34">
        <f t="shared" si="674"/>
        <v>82.88000000000001</v>
      </c>
      <c r="BH4359" s="32">
        <f t="shared" si="675"/>
        <v>1</v>
      </c>
      <c r="BI4359" s="32">
        <f t="shared" si="676"/>
        <v>0</v>
      </c>
      <c r="BJ4359" s="69">
        <f t="shared" si="677"/>
        <v>0</v>
      </c>
      <c r="BK4359" s="158" t="str">
        <f t="shared" si="678"/>
        <v/>
      </c>
    </row>
    <row r="4360" spans="1:63" ht="12" customHeight="1" x14ac:dyDescent="0.2">
      <c r="A4360" s="8"/>
      <c r="B4360" s="7"/>
      <c r="C4360" s="7"/>
      <c r="D4360" s="7"/>
      <c r="E4360" s="7"/>
      <c r="F4360" s="7"/>
      <c r="G4360" s="7"/>
      <c r="H4360" s="7"/>
      <c r="I4360" s="10"/>
      <c r="J4360" s="25"/>
      <c r="K4360" s="250"/>
      <c r="L4360" s="31"/>
      <c r="M4360" s="9"/>
      <c r="N4360" s="11" t="s">
        <v>25</v>
      </c>
      <c r="O4360" s="39"/>
      <c r="P4360" s="47"/>
      <c r="Q4360" s="13"/>
      <c r="R4360" s="248">
        <f t="shared" si="670"/>
        <v>0</v>
      </c>
      <c r="S4360" s="248">
        <f t="shared" si="671"/>
        <v>0</v>
      </c>
      <c r="T4360" s="248">
        <f t="shared" si="672"/>
        <v>0</v>
      </c>
      <c r="U4360" s="248">
        <f t="shared" si="673"/>
        <v>0</v>
      </c>
      <c r="V4360" s="13"/>
      <c r="W4360" s="7"/>
      <c r="AT4360" s="130"/>
      <c r="BF4360" s="33">
        <f t="shared" si="679"/>
        <v>41242</v>
      </c>
      <c r="BG4360" s="34">
        <f t="shared" si="674"/>
        <v>82.88000000000001</v>
      </c>
      <c r="BH4360" s="32">
        <f t="shared" si="675"/>
        <v>1</v>
      </c>
      <c r="BI4360" s="32">
        <f t="shared" si="676"/>
        <v>0</v>
      </c>
      <c r="BJ4360" s="69">
        <f t="shared" si="677"/>
        <v>0</v>
      </c>
      <c r="BK4360" s="158" t="str">
        <f t="shared" si="678"/>
        <v/>
      </c>
    </row>
    <row r="4361" spans="1:63" ht="12" customHeight="1" x14ac:dyDescent="0.2">
      <c r="A4361" s="8"/>
      <c r="B4361" s="7"/>
      <c r="C4361" s="7"/>
      <c r="D4361" s="7"/>
      <c r="E4361" s="7"/>
      <c r="F4361" s="7"/>
      <c r="G4361" s="7"/>
      <c r="H4361" s="7"/>
      <c r="I4361" s="10"/>
      <c r="J4361" s="25"/>
      <c r="K4361" s="250"/>
      <c r="L4361" s="31"/>
      <c r="M4361" s="9"/>
      <c r="N4361" s="11" t="s">
        <v>25</v>
      </c>
      <c r="O4361" s="39"/>
      <c r="P4361" s="47"/>
      <c r="Q4361" s="13"/>
      <c r="R4361" s="248">
        <f t="shared" si="670"/>
        <v>0</v>
      </c>
      <c r="S4361" s="248">
        <f t="shared" si="671"/>
        <v>0</v>
      </c>
      <c r="T4361" s="248">
        <f t="shared" si="672"/>
        <v>0</v>
      </c>
      <c r="U4361" s="248">
        <f t="shared" si="673"/>
        <v>0</v>
      </c>
      <c r="V4361" s="13"/>
      <c r="W4361" s="7"/>
      <c r="AT4361" s="130"/>
      <c r="BF4361" s="33">
        <f t="shared" si="679"/>
        <v>41242</v>
      </c>
      <c r="BG4361" s="34">
        <f t="shared" si="674"/>
        <v>82.88000000000001</v>
      </c>
      <c r="BH4361" s="32">
        <f t="shared" si="675"/>
        <v>1</v>
      </c>
      <c r="BI4361" s="32">
        <f t="shared" si="676"/>
        <v>0</v>
      </c>
      <c r="BJ4361" s="69">
        <f t="shared" si="677"/>
        <v>0</v>
      </c>
      <c r="BK4361" s="158" t="str">
        <f t="shared" si="678"/>
        <v/>
      </c>
    </row>
    <row r="4362" spans="1:63" ht="12" customHeight="1" x14ac:dyDescent="0.2">
      <c r="A4362" s="8"/>
      <c r="B4362" s="7"/>
      <c r="C4362" s="7"/>
      <c r="D4362" s="7"/>
      <c r="E4362" s="7"/>
      <c r="F4362" s="7"/>
      <c r="G4362" s="7"/>
      <c r="H4362" s="7"/>
      <c r="I4362" s="10"/>
      <c r="J4362" s="25"/>
      <c r="K4362" s="250"/>
      <c r="L4362" s="31"/>
      <c r="M4362" s="9"/>
      <c r="N4362" s="11" t="s">
        <v>25</v>
      </c>
      <c r="O4362" s="39"/>
      <c r="P4362" s="47"/>
      <c r="Q4362" s="13"/>
      <c r="R4362" s="248">
        <f t="shared" si="670"/>
        <v>0</v>
      </c>
      <c r="S4362" s="248">
        <f t="shared" si="671"/>
        <v>0</v>
      </c>
      <c r="T4362" s="248">
        <f t="shared" si="672"/>
        <v>0</v>
      </c>
      <c r="U4362" s="248">
        <f t="shared" si="673"/>
        <v>0</v>
      </c>
      <c r="V4362" s="13"/>
      <c r="W4362" s="7"/>
      <c r="AT4362" s="130"/>
      <c r="BF4362" s="33">
        <f t="shared" si="679"/>
        <v>41242</v>
      </c>
      <c r="BG4362" s="34">
        <f t="shared" si="674"/>
        <v>82.88000000000001</v>
      </c>
      <c r="BH4362" s="32">
        <f t="shared" si="675"/>
        <v>1</v>
      </c>
      <c r="BI4362" s="32">
        <f t="shared" si="676"/>
        <v>0</v>
      </c>
      <c r="BJ4362" s="69">
        <f t="shared" si="677"/>
        <v>0</v>
      </c>
      <c r="BK4362" s="158" t="str">
        <f t="shared" si="678"/>
        <v/>
      </c>
    </row>
    <row r="4363" spans="1:63" ht="12" customHeight="1" x14ac:dyDescent="0.2">
      <c r="A4363" s="8"/>
      <c r="B4363" s="7"/>
      <c r="C4363" s="7"/>
      <c r="D4363" s="7"/>
      <c r="E4363" s="7"/>
      <c r="F4363" s="7"/>
      <c r="G4363" s="7"/>
      <c r="H4363" s="7"/>
      <c r="I4363" s="10"/>
      <c r="J4363" s="25"/>
      <c r="K4363" s="250"/>
      <c r="L4363" s="31"/>
      <c r="M4363" s="9"/>
      <c r="N4363" s="11" t="s">
        <v>25</v>
      </c>
      <c r="O4363" s="39"/>
      <c r="P4363" s="47"/>
      <c r="Q4363" s="13"/>
      <c r="R4363" s="248">
        <f t="shared" ref="R4363:R4426" si="680">IF(N4363&lt;&gt;"M",ROUND(IF(M4363&lt;&gt;"Y",IF(P4363&lt;&gt;"Y",K4363,K4363*(BH4363-1)),0),ROUNDING),"")</f>
        <v>0</v>
      </c>
      <c r="S4363" s="248">
        <f t="shared" ref="S4363:S4426" si="681">IF(N4363&lt;&gt;"M",ROUND(IF(O4363&gt;0,IF(M4363="Y",BI4363*(1-O4363),IF(BI4363&gt;R4363,R4363 + (BI4363 - R4363)*(1-O4363),BI4363)),BI4363),ROUNDING),"")</f>
        <v>0</v>
      </c>
      <c r="T4363" s="248">
        <f t="shared" ref="T4363:T4426" si="682">IF(N4363&lt;&gt;"M",ROUND(IF(O4363&gt;0,IF(M4363="Y",BJ4363*(1-O4363),IF(BJ4363&gt;R4363,R4363 + (BJ4363 - R4363)*(1-O4363),BJ4363)),BJ4363),ROUNDING),"")</f>
        <v>0</v>
      </c>
      <c r="U4363" s="248">
        <f t="shared" ref="U4363:U4426" si="683">IF(N4363&lt;&gt;"M",ROUND(IF(OR(N4363="P",N4363=""),0,IF(OR(M4363="N",M4363=""),T4363-R4363,T4363)),ROUNDING),"")</f>
        <v>0</v>
      </c>
      <c r="V4363" s="13"/>
      <c r="W4363" s="7"/>
      <c r="AT4363" s="130"/>
      <c r="BF4363" s="33">
        <f t="shared" si="679"/>
        <v>41242</v>
      </c>
      <c r="BG4363" s="34">
        <f t="shared" ref="BG4363:BG4426" si="684">IF(N4363&lt;&gt;"M",BG4362+U4363,BG4362)</f>
        <v>82.88000000000001</v>
      </c>
      <c r="BH4363" s="32">
        <f t="shared" ref="BH4363:BH4426" si="685">IF(L4363&lt;&gt;"",IF(ODDS_TYPE=1,L4363,IF(ODDS_TYPE=2,IF(L4363&gt;0,1+L4363/100,IF(L4363&lt;0,1-100/L4363,1)),IF(ODDS_TYPE=3,1+L4363,IF(ODDS_TYPE=4,1+L4363,IF(ODDS_TYPE=5,IF(L4363&gt;0,1+L4363,1-1/L4363),IF(ODDS_TYPE=6,IF(L4363&gt;=0,L4363+1,1-1/L4363),1)))))),1)</f>
        <v>1</v>
      </c>
      <c r="BI4363" s="32">
        <f t="shared" ref="BI4363:BI4426" si="686">IF(P4363&lt;&gt;"Y",IF(M4363&lt;&gt;"Y",K4363*BH4363,K4363*BH4363 - K4363),IF(M4363&lt;&gt;"Y",K4363*BH4363,K4363))</f>
        <v>0</v>
      </c>
      <c r="BJ4363" s="69">
        <f t="shared" ref="BJ4363:BJ4426" si="687">IF(P4363&lt;&gt;"Y",
IF(M4363&lt;&gt;"Y",
IF(N4363="Y",K4363*BH4363,IF(N4363="P",0,IF(OR(N4363="R",N4363="PU"),K4363,IF(N4363="H",K4363*BH4363*0.5,IF(N4363="HW",K4363*0.5*(1 + BH4363),IF(N4363="HL",K4363*0.5,0)))))),
IF(N4363="Y",K4363*BH4363 - K4363,IF(N4363="P",0,IF(OR(N4363="R",N4363="PU"),0,IF(N4363="H",IF(BH4363&gt;2,0.5*K4363*BH4363 - K4363,0),IF(N4363="HW",K4363*0.5*(1 + BH4363) - K4363,IF(N4363="HL",0,0))))))),
IF(M4363&lt;&gt;"Y",
IF(N4363="Y",K4363*BH4363,IF(N4363="P",0,IF(OR(N4363="R",N4363="PU"),K4363*(BH4363-1),IF(N4363="H",K4363*BH4363*0.5,IF(N4363="HW",K4363*(BH4363-1)*0.5,IF(N4363="HL",K4363*BH4363 - K4363*0.5,0)))))),
IF(N4363="Y",K4363,IF(N4363="P",0,IF(OR(N4363="R",N4363="PU"),0,IF(N4363="H",IF(BH4363&lt;2,K4363*BH4363*0.5 - K4363*(BH4363-1),0),IF(N4363="HW",0,IF(N4363="HL",K4363*0.5,0)))))))
)</f>
        <v>0</v>
      </c>
      <c r="BK4363" s="158" t="str">
        <f t="shared" ref="BK4363:BK4426" si="688">IF(FILT_M=1,IF(LEN(C4363)&gt;0,C4363,""),IF(FILT_M=2,IF(LEN(E4363)&gt;0,E4363,""),IF(FILT_M=3,IF(LEN(F4363)&gt;0,F4363,""),IF(FILT_M=4,IF(LEN(G4363)&gt;0,G4363,""),""))))</f>
        <v/>
      </c>
    </row>
    <row r="4364" spans="1:63" ht="12" customHeight="1" x14ac:dyDescent="0.2">
      <c r="A4364" s="8"/>
      <c r="B4364" s="7"/>
      <c r="C4364" s="7"/>
      <c r="D4364" s="7"/>
      <c r="E4364" s="7"/>
      <c r="F4364" s="7"/>
      <c r="G4364" s="7"/>
      <c r="H4364" s="7"/>
      <c r="I4364" s="10"/>
      <c r="J4364" s="25"/>
      <c r="K4364" s="250"/>
      <c r="L4364" s="31"/>
      <c r="M4364" s="9"/>
      <c r="N4364" s="11" t="s">
        <v>25</v>
      </c>
      <c r="O4364" s="39"/>
      <c r="P4364" s="47"/>
      <c r="Q4364" s="13"/>
      <c r="R4364" s="248">
        <f t="shared" si="680"/>
        <v>0</v>
      </c>
      <c r="S4364" s="248">
        <f t="shared" si="681"/>
        <v>0</v>
      </c>
      <c r="T4364" s="248">
        <f t="shared" si="682"/>
        <v>0</v>
      </c>
      <c r="U4364" s="248">
        <f t="shared" si="683"/>
        <v>0</v>
      </c>
      <c r="V4364" s="13"/>
      <c r="W4364" s="7"/>
      <c r="AT4364" s="130"/>
      <c r="BF4364" s="33">
        <f t="shared" ref="BF4364:BF4427" si="689">IF(A4364&gt;2,A4364,BF4363)</f>
        <v>41242</v>
      </c>
      <c r="BG4364" s="34">
        <f t="shared" si="684"/>
        <v>82.88000000000001</v>
      </c>
      <c r="BH4364" s="32">
        <f t="shared" si="685"/>
        <v>1</v>
      </c>
      <c r="BI4364" s="32">
        <f t="shared" si="686"/>
        <v>0</v>
      </c>
      <c r="BJ4364" s="69">
        <f t="shared" si="687"/>
        <v>0</v>
      </c>
      <c r="BK4364" s="158" t="str">
        <f t="shared" si="688"/>
        <v/>
      </c>
    </row>
    <row r="4365" spans="1:63" ht="12" customHeight="1" x14ac:dyDescent="0.2">
      <c r="A4365" s="8"/>
      <c r="B4365" s="7"/>
      <c r="C4365" s="7"/>
      <c r="D4365" s="7"/>
      <c r="E4365" s="7"/>
      <c r="F4365" s="7"/>
      <c r="G4365" s="7"/>
      <c r="H4365" s="7"/>
      <c r="I4365" s="10"/>
      <c r="J4365" s="25"/>
      <c r="K4365" s="250"/>
      <c r="L4365" s="31"/>
      <c r="M4365" s="9"/>
      <c r="N4365" s="11" t="s">
        <v>25</v>
      </c>
      <c r="O4365" s="39"/>
      <c r="P4365" s="47"/>
      <c r="Q4365" s="13"/>
      <c r="R4365" s="248">
        <f t="shared" si="680"/>
        <v>0</v>
      </c>
      <c r="S4365" s="248">
        <f t="shared" si="681"/>
        <v>0</v>
      </c>
      <c r="T4365" s="248">
        <f t="shared" si="682"/>
        <v>0</v>
      </c>
      <c r="U4365" s="248">
        <f t="shared" si="683"/>
        <v>0</v>
      </c>
      <c r="V4365" s="13"/>
      <c r="W4365" s="7"/>
      <c r="AT4365" s="130"/>
      <c r="BF4365" s="33">
        <f t="shared" si="689"/>
        <v>41242</v>
      </c>
      <c r="BG4365" s="34">
        <f t="shared" si="684"/>
        <v>82.88000000000001</v>
      </c>
      <c r="BH4365" s="32">
        <f t="shared" si="685"/>
        <v>1</v>
      </c>
      <c r="BI4365" s="32">
        <f t="shared" si="686"/>
        <v>0</v>
      </c>
      <c r="BJ4365" s="69">
        <f t="shared" si="687"/>
        <v>0</v>
      </c>
      <c r="BK4365" s="158" t="str">
        <f t="shared" si="688"/>
        <v/>
      </c>
    </row>
    <row r="4366" spans="1:63" ht="12" customHeight="1" x14ac:dyDescent="0.2">
      <c r="A4366" s="8"/>
      <c r="B4366" s="7"/>
      <c r="C4366" s="7"/>
      <c r="D4366" s="7"/>
      <c r="E4366" s="7"/>
      <c r="F4366" s="7"/>
      <c r="G4366" s="7"/>
      <c r="H4366" s="7"/>
      <c r="I4366" s="10"/>
      <c r="J4366" s="25"/>
      <c r="K4366" s="250"/>
      <c r="L4366" s="31"/>
      <c r="M4366" s="9"/>
      <c r="N4366" s="11" t="s">
        <v>25</v>
      </c>
      <c r="O4366" s="39"/>
      <c r="P4366" s="47"/>
      <c r="Q4366" s="13"/>
      <c r="R4366" s="248">
        <f t="shared" si="680"/>
        <v>0</v>
      </c>
      <c r="S4366" s="248">
        <f t="shared" si="681"/>
        <v>0</v>
      </c>
      <c r="T4366" s="248">
        <f t="shared" si="682"/>
        <v>0</v>
      </c>
      <c r="U4366" s="248">
        <f t="shared" si="683"/>
        <v>0</v>
      </c>
      <c r="V4366" s="13"/>
      <c r="W4366" s="7"/>
      <c r="AT4366" s="130"/>
      <c r="BF4366" s="33">
        <f t="shared" si="689"/>
        <v>41242</v>
      </c>
      <c r="BG4366" s="34">
        <f t="shared" si="684"/>
        <v>82.88000000000001</v>
      </c>
      <c r="BH4366" s="32">
        <f t="shared" si="685"/>
        <v>1</v>
      </c>
      <c r="BI4366" s="32">
        <f t="shared" si="686"/>
        <v>0</v>
      </c>
      <c r="BJ4366" s="69">
        <f t="shared" si="687"/>
        <v>0</v>
      </c>
      <c r="BK4366" s="158" t="str">
        <f t="shared" si="688"/>
        <v/>
      </c>
    </row>
    <row r="4367" spans="1:63" ht="12" customHeight="1" x14ac:dyDescent="0.2">
      <c r="A4367" s="8"/>
      <c r="B4367" s="7"/>
      <c r="C4367" s="7"/>
      <c r="D4367" s="7"/>
      <c r="E4367" s="7"/>
      <c r="F4367" s="7"/>
      <c r="G4367" s="7"/>
      <c r="H4367" s="7"/>
      <c r="I4367" s="10"/>
      <c r="J4367" s="25"/>
      <c r="K4367" s="250"/>
      <c r="L4367" s="31"/>
      <c r="M4367" s="9"/>
      <c r="N4367" s="11" t="s">
        <v>25</v>
      </c>
      <c r="O4367" s="39"/>
      <c r="P4367" s="47"/>
      <c r="Q4367" s="13"/>
      <c r="R4367" s="248">
        <f t="shared" si="680"/>
        <v>0</v>
      </c>
      <c r="S4367" s="248">
        <f t="shared" si="681"/>
        <v>0</v>
      </c>
      <c r="T4367" s="248">
        <f t="shared" si="682"/>
        <v>0</v>
      </c>
      <c r="U4367" s="248">
        <f t="shared" si="683"/>
        <v>0</v>
      </c>
      <c r="V4367" s="13"/>
      <c r="W4367" s="7"/>
      <c r="AT4367" s="130"/>
      <c r="BF4367" s="33">
        <f t="shared" si="689"/>
        <v>41242</v>
      </c>
      <c r="BG4367" s="34">
        <f t="shared" si="684"/>
        <v>82.88000000000001</v>
      </c>
      <c r="BH4367" s="32">
        <f t="shared" si="685"/>
        <v>1</v>
      </c>
      <c r="BI4367" s="32">
        <f t="shared" si="686"/>
        <v>0</v>
      </c>
      <c r="BJ4367" s="69">
        <f t="shared" si="687"/>
        <v>0</v>
      </c>
      <c r="BK4367" s="158" t="str">
        <f t="shared" si="688"/>
        <v/>
      </c>
    </row>
    <row r="4368" spans="1:63" ht="12" customHeight="1" x14ac:dyDescent="0.2">
      <c r="A4368" s="8"/>
      <c r="B4368" s="7"/>
      <c r="C4368" s="7"/>
      <c r="D4368" s="7"/>
      <c r="E4368" s="7"/>
      <c r="F4368" s="7"/>
      <c r="G4368" s="7"/>
      <c r="H4368" s="7"/>
      <c r="I4368" s="10"/>
      <c r="J4368" s="25"/>
      <c r="K4368" s="250"/>
      <c r="L4368" s="31"/>
      <c r="M4368" s="9"/>
      <c r="N4368" s="11" t="s">
        <v>25</v>
      </c>
      <c r="O4368" s="39"/>
      <c r="P4368" s="47"/>
      <c r="Q4368" s="13"/>
      <c r="R4368" s="248">
        <f t="shared" si="680"/>
        <v>0</v>
      </c>
      <c r="S4368" s="248">
        <f t="shared" si="681"/>
        <v>0</v>
      </c>
      <c r="T4368" s="248">
        <f t="shared" si="682"/>
        <v>0</v>
      </c>
      <c r="U4368" s="248">
        <f t="shared" si="683"/>
        <v>0</v>
      </c>
      <c r="V4368" s="13"/>
      <c r="W4368" s="7"/>
      <c r="AT4368" s="130"/>
      <c r="BF4368" s="33">
        <f t="shared" si="689"/>
        <v>41242</v>
      </c>
      <c r="BG4368" s="34">
        <f t="shared" si="684"/>
        <v>82.88000000000001</v>
      </c>
      <c r="BH4368" s="32">
        <f t="shared" si="685"/>
        <v>1</v>
      </c>
      <c r="BI4368" s="32">
        <f t="shared" si="686"/>
        <v>0</v>
      </c>
      <c r="BJ4368" s="69">
        <f t="shared" si="687"/>
        <v>0</v>
      </c>
      <c r="BK4368" s="158" t="str">
        <f t="shared" si="688"/>
        <v/>
      </c>
    </row>
    <row r="4369" spans="1:63" ht="12" customHeight="1" x14ac:dyDescent="0.2">
      <c r="A4369" s="8"/>
      <c r="B4369" s="7"/>
      <c r="C4369" s="7"/>
      <c r="D4369" s="7"/>
      <c r="E4369" s="7"/>
      <c r="F4369" s="7"/>
      <c r="G4369" s="7"/>
      <c r="H4369" s="7"/>
      <c r="I4369" s="10"/>
      <c r="J4369" s="25"/>
      <c r="K4369" s="250"/>
      <c r="L4369" s="31"/>
      <c r="M4369" s="9"/>
      <c r="N4369" s="11" t="s">
        <v>25</v>
      </c>
      <c r="O4369" s="39"/>
      <c r="P4369" s="47"/>
      <c r="Q4369" s="13"/>
      <c r="R4369" s="248">
        <f t="shared" si="680"/>
        <v>0</v>
      </c>
      <c r="S4369" s="248">
        <f t="shared" si="681"/>
        <v>0</v>
      </c>
      <c r="T4369" s="248">
        <f t="shared" si="682"/>
        <v>0</v>
      </c>
      <c r="U4369" s="248">
        <f t="shared" si="683"/>
        <v>0</v>
      </c>
      <c r="V4369" s="13"/>
      <c r="W4369" s="7"/>
      <c r="AT4369" s="130"/>
      <c r="BF4369" s="33">
        <f t="shared" si="689"/>
        <v>41242</v>
      </c>
      <c r="BG4369" s="34">
        <f t="shared" si="684"/>
        <v>82.88000000000001</v>
      </c>
      <c r="BH4369" s="32">
        <f t="shared" si="685"/>
        <v>1</v>
      </c>
      <c r="BI4369" s="32">
        <f t="shared" si="686"/>
        <v>0</v>
      </c>
      <c r="BJ4369" s="69">
        <f t="shared" si="687"/>
        <v>0</v>
      </c>
      <c r="BK4369" s="158" t="str">
        <f t="shared" si="688"/>
        <v/>
      </c>
    </row>
    <row r="4370" spans="1:63" ht="12" customHeight="1" x14ac:dyDescent="0.2">
      <c r="A4370" s="8"/>
      <c r="B4370" s="7"/>
      <c r="C4370" s="7"/>
      <c r="D4370" s="7"/>
      <c r="E4370" s="7"/>
      <c r="F4370" s="7"/>
      <c r="G4370" s="7"/>
      <c r="H4370" s="7"/>
      <c r="I4370" s="10"/>
      <c r="J4370" s="25"/>
      <c r="K4370" s="250"/>
      <c r="L4370" s="31"/>
      <c r="M4370" s="9"/>
      <c r="N4370" s="11" t="s">
        <v>25</v>
      </c>
      <c r="O4370" s="39"/>
      <c r="P4370" s="47"/>
      <c r="Q4370" s="13"/>
      <c r="R4370" s="248">
        <f t="shared" si="680"/>
        <v>0</v>
      </c>
      <c r="S4370" s="248">
        <f t="shared" si="681"/>
        <v>0</v>
      </c>
      <c r="T4370" s="248">
        <f t="shared" si="682"/>
        <v>0</v>
      </c>
      <c r="U4370" s="248">
        <f t="shared" si="683"/>
        <v>0</v>
      </c>
      <c r="V4370" s="13"/>
      <c r="W4370" s="7"/>
      <c r="AT4370" s="130"/>
      <c r="BF4370" s="33">
        <f t="shared" si="689"/>
        <v>41242</v>
      </c>
      <c r="BG4370" s="34">
        <f t="shared" si="684"/>
        <v>82.88000000000001</v>
      </c>
      <c r="BH4370" s="32">
        <f t="shared" si="685"/>
        <v>1</v>
      </c>
      <c r="BI4370" s="32">
        <f t="shared" si="686"/>
        <v>0</v>
      </c>
      <c r="BJ4370" s="69">
        <f t="shared" si="687"/>
        <v>0</v>
      </c>
      <c r="BK4370" s="158" t="str">
        <f t="shared" si="688"/>
        <v/>
      </c>
    </row>
    <row r="4371" spans="1:63" ht="12" customHeight="1" x14ac:dyDescent="0.2">
      <c r="A4371" s="8"/>
      <c r="B4371" s="7"/>
      <c r="C4371" s="7"/>
      <c r="D4371" s="7"/>
      <c r="E4371" s="7"/>
      <c r="F4371" s="7"/>
      <c r="G4371" s="7"/>
      <c r="H4371" s="7"/>
      <c r="I4371" s="10"/>
      <c r="J4371" s="25"/>
      <c r="K4371" s="250"/>
      <c r="L4371" s="31"/>
      <c r="M4371" s="9"/>
      <c r="N4371" s="11" t="s">
        <v>25</v>
      </c>
      <c r="O4371" s="39"/>
      <c r="P4371" s="47"/>
      <c r="Q4371" s="13"/>
      <c r="R4371" s="248">
        <f t="shared" si="680"/>
        <v>0</v>
      </c>
      <c r="S4371" s="248">
        <f t="shared" si="681"/>
        <v>0</v>
      </c>
      <c r="T4371" s="248">
        <f t="shared" si="682"/>
        <v>0</v>
      </c>
      <c r="U4371" s="248">
        <f t="shared" si="683"/>
        <v>0</v>
      </c>
      <c r="V4371" s="13"/>
      <c r="W4371" s="7"/>
      <c r="AT4371" s="130"/>
      <c r="BF4371" s="33">
        <f t="shared" si="689"/>
        <v>41242</v>
      </c>
      <c r="BG4371" s="34">
        <f t="shared" si="684"/>
        <v>82.88000000000001</v>
      </c>
      <c r="BH4371" s="32">
        <f t="shared" si="685"/>
        <v>1</v>
      </c>
      <c r="BI4371" s="32">
        <f t="shared" si="686"/>
        <v>0</v>
      </c>
      <c r="BJ4371" s="69">
        <f t="shared" si="687"/>
        <v>0</v>
      </c>
      <c r="BK4371" s="158" t="str">
        <f t="shared" si="688"/>
        <v/>
      </c>
    </row>
    <row r="4372" spans="1:63" ht="12" customHeight="1" x14ac:dyDescent="0.2">
      <c r="A4372" s="8"/>
      <c r="B4372" s="7"/>
      <c r="C4372" s="7"/>
      <c r="D4372" s="7"/>
      <c r="E4372" s="7"/>
      <c r="F4372" s="7"/>
      <c r="G4372" s="7"/>
      <c r="H4372" s="7"/>
      <c r="I4372" s="10"/>
      <c r="J4372" s="25"/>
      <c r="K4372" s="250"/>
      <c r="L4372" s="31"/>
      <c r="M4372" s="9"/>
      <c r="N4372" s="11" t="s">
        <v>25</v>
      </c>
      <c r="O4372" s="39"/>
      <c r="P4372" s="47"/>
      <c r="Q4372" s="13"/>
      <c r="R4372" s="248">
        <f t="shared" si="680"/>
        <v>0</v>
      </c>
      <c r="S4372" s="248">
        <f t="shared" si="681"/>
        <v>0</v>
      </c>
      <c r="T4372" s="248">
        <f t="shared" si="682"/>
        <v>0</v>
      </c>
      <c r="U4372" s="248">
        <f t="shared" si="683"/>
        <v>0</v>
      </c>
      <c r="V4372" s="13"/>
      <c r="W4372" s="7"/>
      <c r="AT4372" s="130"/>
      <c r="BF4372" s="33">
        <f t="shared" si="689"/>
        <v>41242</v>
      </c>
      <c r="BG4372" s="34">
        <f t="shared" si="684"/>
        <v>82.88000000000001</v>
      </c>
      <c r="BH4372" s="32">
        <f t="shared" si="685"/>
        <v>1</v>
      </c>
      <c r="BI4372" s="32">
        <f t="shared" si="686"/>
        <v>0</v>
      </c>
      <c r="BJ4372" s="69">
        <f t="shared" si="687"/>
        <v>0</v>
      </c>
      <c r="BK4372" s="158" t="str">
        <f t="shared" si="688"/>
        <v/>
      </c>
    </row>
    <row r="4373" spans="1:63" ht="12" customHeight="1" x14ac:dyDescent="0.2">
      <c r="A4373" s="8"/>
      <c r="B4373" s="7"/>
      <c r="C4373" s="7"/>
      <c r="D4373" s="7"/>
      <c r="E4373" s="7"/>
      <c r="F4373" s="7"/>
      <c r="G4373" s="7"/>
      <c r="H4373" s="7"/>
      <c r="I4373" s="10"/>
      <c r="J4373" s="25"/>
      <c r="K4373" s="250"/>
      <c r="L4373" s="31"/>
      <c r="M4373" s="9"/>
      <c r="N4373" s="11" t="s">
        <v>25</v>
      </c>
      <c r="O4373" s="39"/>
      <c r="P4373" s="47"/>
      <c r="Q4373" s="13"/>
      <c r="R4373" s="248">
        <f t="shared" si="680"/>
        <v>0</v>
      </c>
      <c r="S4373" s="248">
        <f t="shared" si="681"/>
        <v>0</v>
      </c>
      <c r="T4373" s="248">
        <f t="shared" si="682"/>
        <v>0</v>
      </c>
      <c r="U4373" s="248">
        <f t="shared" si="683"/>
        <v>0</v>
      </c>
      <c r="V4373" s="13"/>
      <c r="W4373" s="7"/>
      <c r="AT4373" s="130"/>
      <c r="BF4373" s="33">
        <f t="shared" si="689"/>
        <v>41242</v>
      </c>
      <c r="BG4373" s="34">
        <f t="shared" si="684"/>
        <v>82.88000000000001</v>
      </c>
      <c r="BH4373" s="32">
        <f t="shared" si="685"/>
        <v>1</v>
      </c>
      <c r="BI4373" s="32">
        <f t="shared" si="686"/>
        <v>0</v>
      </c>
      <c r="BJ4373" s="69">
        <f t="shared" si="687"/>
        <v>0</v>
      </c>
      <c r="BK4373" s="158" t="str">
        <f t="shared" si="688"/>
        <v/>
      </c>
    </row>
    <row r="4374" spans="1:63" ht="12" customHeight="1" x14ac:dyDescent="0.2">
      <c r="A4374" s="8"/>
      <c r="B4374" s="7"/>
      <c r="C4374" s="7"/>
      <c r="D4374" s="7"/>
      <c r="E4374" s="7"/>
      <c r="F4374" s="7"/>
      <c r="G4374" s="7"/>
      <c r="H4374" s="7"/>
      <c r="I4374" s="10"/>
      <c r="J4374" s="25"/>
      <c r="K4374" s="250"/>
      <c r="L4374" s="31"/>
      <c r="M4374" s="9"/>
      <c r="N4374" s="11" t="s">
        <v>25</v>
      </c>
      <c r="O4374" s="39"/>
      <c r="P4374" s="47"/>
      <c r="Q4374" s="13"/>
      <c r="R4374" s="248">
        <f t="shared" si="680"/>
        <v>0</v>
      </c>
      <c r="S4374" s="248">
        <f t="shared" si="681"/>
        <v>0</v>
      </c>
      <c r="T4374" s="248">
        <f t="shared" si="682"/>
        <v>0</v>
      </c>
      <c r="U4374" s="248">
        <f t="shared" si="683"/>
        <v>0</v>
      </c>
      <c r="V4374" s="13"/>
      <c r="W4374" s="7"/>
      <c r="AT4374" s="130"/>
      <c r="BF4374" s="33">
        <f t="shared" si="689"/>
        <v>41242</v>
      </c>
      <c r="BG4374" s="34">
        <f t="shared" si="684"/>
        <v>82.88000000000001</v>
      </c>
      <c r="BH4374" s="32">
        <f t="shared" si="685"/>
        <v>1</v>
      </c>
      <c r="BI4374" s="32">
        <f t="shared" si="686"/>
        <v>0</v>
      </c>
      <c r="BJ4374" s="69">
        <f t="shared" si="687"/>
        <v>0</v>
      </c>
      <c r="BK4374" s="158" t="str">
        <f t="shared" si="688"/>
        <v/>
      </c>
    </row>
    <row r="4375" spans="1:63" ht="12" customHeight="1" x14ac:dyDescent="0.2">
      <c r="A4375" s="8"/>
      <c r="B4375" s="7"/>
      <c r="C4375" s="7"/>
      <c r="D4375" s="7"/>
      <c r="E4375" s="7"/>
      <c r="F4375" s="7"/>
      <c r="G4375" s="7"/>
      <c r="H4375" s="7"/>
      <c r="I4375" s="10"/>
      <c r="J4375" s="25"/>
      <c r="K4375" s="250"/>
      <c r="L4375" s="31"/>
      <c r="M4375" s="9"/>
      <c r="N4375" s="11" t="s">
        <v>25</v>
      </c>
      <c r="O4375" s="39"/>
      <c r="P4375" s="47"/>
      <c r="Q4375" s="13"/>
      <c r="R4375" s="248">
        <f t="shared" si="680"/>
        <v>0</v>
      </c>
      <c r="S4375" s="248">
        <f t="shared" si="681"/>
        <v>0</v>
      </c>
      <c r="T4375" s="248">
        <f t="shared" si="682"/>
        <v>0</v>
      </c>
      <c r="U4375" s="248">
        <f t="shared" si="683"/>
        <v>0</v>
      </c>
      <c r="V4375" s="13"/>
      <c r="W4375" s="7"/>
      <c r="AT4375" s="130"/>
      <c r="BF4375" s="33">
        <f t="shared" si="689"/>
        <v>41242</v>
      </c>
      <c r="BG4375" s="34">
        <f t="shared" si="684"/>
        <v>82.88000000000001</v>
      </c>
      <c r="BH4375" s="32">
        <f t="shared" si="685"/>
        <v>1</v>
      </c>
      <c r="BI4375" s="32">
        <f t="shared" si="686"/>
        <v>0</v>
      </c>
      <c r="BJ4375" s="69">
        <f t="shared" si="687"/>
        <v>0</v>
      </c>
      <c r="BK4375" s="158" t="str">
        <f t="shared" si="688"/>
        <v/>
      </c>
    </row>
    <row r="4376" spans="1:63" ht="12" customHeight="1" x14ac:dyDescent="0.2">
      <c r="A4376" s="8"/>
      <c r="B4376" s="7"/>
      <c r="C4376" s="7"/>
      <c r="D4376" s="7"/>
      <c r="E4376" s="7"/>
      <c r="F4376" s="7"/>
      <c r="G4376" s="7"/>
      <c r="H4376" s="7"/>
      <c r="I4376" s="10"/>
      <c r="J4376" s="25"/>
      <c r="K4376" s="250"/>
      <c r="L4376" s="31"/>
      <c r="M4376" s="9"/>
      <c r="N4376" s="11" t="s">
        <v>25</v>
      </c>
      <c r="O4376" s="39"/>
      <c r="P4376" s="47"/>
      <c r="Q4376" s="13"/>
      <c r="R4376" s="248">
        <f t="shared" si="680"/>
        <v>0</v>
      </c>
      <c r="S4376" s="248">
        <f t="shared" si="681"/>
        <v>0</v>
      </c>
      <c r="T4376" s="248">
        <f t="shared" si="682"/>
        <v>0</v>
      </c>
      <c r="U4376" s="248">
        <f t="shared" si="683"/>
        <v>0</v>
      </c>
      <c r="V4376" s="13"/>
      <c r="W4376" s="7"/>
      <c r="AT4376" s="130"/>
      <c r="BF4376" s="33">
        <f t="shared" si="689"/>
        <v>41242</v>
      </c>
      <c r="BG4376" s="34">
        <f t="shared" si="684"/>
        <v>82.88000000000001</v>
      </c>
      <c r="BH4376" s="32">
        <f t="shared" si="685"/>
        <v>1</v>
      </c>
      <c r="BI4376" s="32">
        <f t="shared" si="686"/>
        <v>0</v>
      </c>
      <c r="BJ4376" s="69">
        <f t="shared" si="687"/>
        <v>0</v>
      </c>
      <c r="BK4376" s="158" t="str">
        <f t="shared" si="688"/>
        <v/>
      </c>
    </row>
    <row r="4377" spans="1:63" ht="12" customHeight="1" x14ac:dyDescent="0.2">
      <c r="A4377" s="8"/>
      <c r="B4377" s="7"/>
      <c r="C4377" s="7"/>
      <c r="D4377" s="7"/>
      <c r="E4377" s="7"/>
      <c r="F4377" s="7"/>
      <c r="G4377" s="7"/>
      <c r="H4377" s="7"/>
      <c r="I4377" s="10"/>
      <c r="J4377" s="25"/>
      <c r="K4377" s="250"/>
      <c r="L4377" s="31"/>
      <c r="M4377" s="9"/>
      <c r="N4377" s="11" t="s">
        <v>25</v>
      </c>
      <c r="O4377" s="39"/>
      <c r="P4377" s="47"/>
      <c r="Q4377" s="13"/>
      <c r="R4377" s="248">
        <f t="shared" si="680"/>
        <v>0</v>
      </c>
      <c r="S4377" s="248">
        <f t="shared" si="681"/>
        <v>0</v>
      </c>
      <c r="T4377" s="248">
        <f t="shared" si="682"/>
        <v>0</v>
      </c>
      <c r="U4377" s="248">
        <f t="shared" si="683"/>
        <v>0</v>
      </c>
      <c r="V4377" s="13"/>
      <c r="W4377" s="7"/>
      <c r="AT4377" s="130"/>
      <c r="BF4377" s="33">
        <f t="shared" si="689"/>
        <v>41242</v>
      </c>
      <c r="BG4377" s="34">
        <f t="shared" si="684"/>
        <v>82.88000000000001</v>
      </c>
      <c r="BH4377" s="32">
        <f t="shared" si="685"/>
        <v>1</v>
      </c>
      <c r="BI4377" s="32">
        <f t="shared" si="686"/>
        <v>0</v>
      </c>
      <c r="BJ4377" s="69">
        <f t="shared" si="687"/>
        <v>0</v>
      </c>
      <c r="BK4377" s="158" t="str">
        <f t="shared" si="688"/>
        <v/>
      </c>
    </row>
    <row r="4378" spans="1:63" ht="12" customHeight="1" x14ac:dyDescent="0.2">
      <c r="A4378" s="8"/>
      <c r="B4378" s="7"/>
      <c r="C4378" s="7"/>
      <c r="D4378" s="7"/>
      <c r="E4378" s="7"/>
      <c r="F4378" s="7"/>
      <c r="G4378" s="7"/>
      <c r="H4378" s="7"/>
      <c r="I4378" s="10"/>
      <c r="J4378" s="25"/>
      <c r="K4378" s="250"/>
      <c r="L4378" s="31"/>
      <c r="M4378" s="9"/>
      <c r="N4378" s="11" t="s">
        <v>25</v>
      </c>
      <c r="O4378" s="39"/>
      <c r="P4378" s="47"/>
      <c r="Q4378" s="13"/>
      <c r="R4378" s="248">
        <f t="shared" si="680"/>
        <v>0</v>
      </c>
      <c r="S4378" s="248">
        <f t="shared" si="681"/>
        <v>0</v>
      </c>
      <c r="T4378" s="248">
        <f t="shared" si="682"/>
        <v>0</v>
      </c>
      <c r="U4378" s="248">
        <f t="shared" si="683"/>
        <v>0</v>
      </c>
      <c r="V4378" s="13"/>
      <c r="W4378" s="7"/>
      <c r="AT4378" s="130"/>
      <c r="BF4378" s="33">
        <f t="shared" si="689"/>
        <v>41242</v>
      </c>
      <c r="BG4378" s="34">
        <f t="shared" si="684"/>
        <v>82.88000000000001</v>
      </c>
      <c r="BH4378" s="32">
        <f t="shared" si="685"/>
        <v>1</v>
      </c>
      <c r="BI4378" s="32">
        <f t="shared" si="686"/>
        <v>0</v>
      </c>
      <c r="BJ4378" s="69">
        <f t="shared" si="687"/>
        <v>0</v>
      </c>
      <c r="BK4378" s="158" t="str">
        <f t="shared" si="688"/>
        <v/>
      </c>
    </row>
    <row r="4379" spans="1:63" ht="12" customHeight="1" x14ac:dyDescent="0.2">
      <c r="A4379" s="8"/>
      <c r="B4379" s="7"/>
      <c r="C4379" s="7"/>
      <c r="D4379" s="7"/>
      <c r="E4379" s="7"/>
      <c r="F4379" s="7"/>
      <c r="G4379" s="7"/>
      <c r="H4379" s="7"/>
      <c r="I4379" s="10"/>
      <c r="J4379" s="25"/>
      <c r="K4379" s="250"/>
      <c r="L4379" s="31"/>
      <c r="M4379" s="9"/>
      <c r="N4379" s="11" t="s">
        <v>25</v>
      </c>
      <c r="O4379" s="39"/>
      <c r="P4379" s="47"/>
      <c r="Q4379" s="13"/>
      <c r="R4379" s="248">
        <f t="shared" si="680"/>
        <v>0</v>
      </c>
      <c r="S4379" s="248">
        <f t="shared" si="681"/>
        <v>0</v>
      </c>
      <c r="T4379" s="248">
        <f t="shared" si="682"/>
        <v>0</v>
      </c>
      <c r="U4379" s="248">
        <f t="shared" si="683"/>
        <v>0</v>
      </c>
      <c r="V4379" s="13"/>
      <c r="W4379" s="7"/>
      <c r="AT4379" s="130"/>
      <c r="BF4379" s="33">
        <f t="shared" si="689"/>
        <v>41242</v>
      </c>
      <c r="BG4379" s="34">
        <f t="shared" si="684"/>
        <v>82.88000000000001</v>
      </c>
      <c r="BH4379" s="32">
        <f t="shared" si="685"/>
        <v>1</v>
      </c>
      <c r="BI4379" s="32">
        <f t="shared" si="686"/>
        <v>0</v>
      </c>
      <c r="BJ4379" s="69">
        <f t="shared" si="687"/>
        <v>0</v>
      </c>
      <c r="BK4379" s="158" t="str">
        <f t="shared" si="688"/>
        <v/>
      </c>
    </row>
    <row r="4380" spans="1:63" ht="12" customHeight="1" x14ac:dyDescent="0.2">
      <c r="A4380" s="8"/>
      <c r="B4380" s="7"/>
      <c r="C4380" s="7"/>
      <c r="D4380" s="7"/>
      <c r="E4380" s="7"/>
      <c r="F4380" s="7"/>
      <c r="G4380" s="7"/>
      <c r="H4380" s="7"/>
      <c r="I4380" s="10"/>
      <c r="J4380" s="25"/>
      <c r="K4380" s="250"/>
      <c r="L4380" s="31"/>
      <c r="M4380" s="9"/>
      <c r="N4380" s="11" t="s">
        <v>25</v>
      </c>
      <c r="O4380" s="39"/>
      <c r="P4380" s="47"/>
      <c r="Q4380" s="13"/>
      <c r="R4380" s="248">
        <f t="shared" si="680"/>
        <v>0</v>
      </c>
      <c r="S4380" s="248">
        <f t="shared" si="681"/>
        <v>0</v>
      </c>
      <c r="T4380" s="248">
        <f t="shared" si="682"/>
        <v>0</v>
      </c>
      <c r="U4380" s="248">
        <f t="shared" si="683"/>
        <v>0</v>
      </c>
      <c r="V4380" s="13"/>
      <c r="W4380" s="7"/>
      <c r="AT4380" s="130"/>
      <c r="BF4380" s="33">
        <f t="shared" si="689"/>
        <v>41242</v>
      </c>
      <c r="BG4380" s="34">
        <f t="shared" si="684"/>
        <v>82.88000000000001</v>
      </c>
      <c r="BH4380" s="32">
        <f t="shared" si="685"/>
        <v>1</v>
      </c>
      <c r="BI4380" s="32">
        <f t="shared" si="686"/>
        <v>0</v>
      </c>
      <c r="BJ4380" s="69">
        <f t="shared" si="687"/>
        <v>0</v>
      </c>
      <c r="BK4380" s="158" t="str">
        <f t="shared" si="688"/>
        <v/>
      </c>
    </row>
    <row r="4381" spans="1:63" ht="12" customHeight="1" x14ac:dyDescent="0.2">
      <c r="A4381" s="8"/>
      <c r="B4381" s="7"/>
      <c r="C4381" s="7"/>
      <c r="D4381" s="7"/>
      <c r="E4381" s="7"/>
      <c r="F4381" s="7"/>
      <c r="G4381" s="7"/>
      <c r="H4381" s="7"/>
      <c r="I4381" s="10"/>
      <c r="J4381" s="25"/>
      <c r="K4381" s="250"/>
      <c r="L4381" s="31"/>
      <c r="M4381" s="9"/>
      <c r="N4381" s="11" t="s">
        <v>25</v>
      </c>
      <c r="O4381" s="39"/>
      <c r="P4381" s="47"/>
      <c r="Q4381" s="13"/>
      <c r="R4381" s="248">
        <f t="shared" si="680"/>
        <v>0</v>
      </c>
      <c r="S4381" s="248">
        <f t="shared" si="681"/>
        <v>0</v>
      </c>
      <c r="T4381" s="248">
        <f t="shared" si="682"/>
        <v>0</v>
      </c>
      <c r="U4381" s="248">
        <f t="shared" si="683"/>
        <v>0</v>
      </c>
      <c r="V4381" s="13"/>
      <c r="W4381" s="7"/>
      <c r="AT4381" s="130"/>
      <c r="BF4381" s="33">
        <f t="shared" si="689"/>
        <v>41242</v>
      </c>
      <c r="BG4381" s="34">
        <f t="shared" si="684"/>
        <v>82.88000000000001</v>
      </c>
      <c r="BH4381" s="32">
        <f t="shared" si="685"/>
        <v>1</v>
      </c>
      <c r="BI4381" s="32">
        <f t="shared" si="686"/>
        <v>0</v>
      </c>
      <c r="BJ4381" s="69">
        <f t="shared" si="687"/>
        <v>0</v>
      </c>
      <c r="BK4381" s="158" t="str">
        <f t="shared" si="688"/>
        <v/>
      </c>
    </row>
    <row r="4382" spans="1:63" ht="12" customHeight="1" x14ac:dyDescent="0.2">
      <c r="A4382" s="8"/>
      <c r="B4382" s="7"/>
      <c r="C4382" s="7"/>
      <c r="D4382" s="7"/>
      <c r="E4382" s="7"/>
      <c r="F4382" s="7"/>
      <c r="G4382" s="7"/>
      <c r="H4382" s="7"/>
      <c r="I4382" s="10"/>
      <c r="J4382" s="25"/>
      <c r="K4382" s="250"/>
      <c r="L4382" s="31"/>
      <c r="M4382" s="9"/>
      <c r="N4382" s="11" t="s">
        <v>25</v>
      </c>
      <c r="O4382" s="39"/>
      <c r="P4382" s="47"/>
      <c r="Q4382" s="13"/>
      <c r="R4382" s="248">
        <f t="shared" si="680"/>
        <v>0</v>
      </c>
      <c r="S4382" s="248">
        <f t="shared" si="681"/>
        <v>0</v>
      </c>
      <c r="T4382" s="248">
        <f t="shared" si="682"/>
        <v>0</v>
      </c>
      <c r="U4382" s="248">
        <f t="shared" si="683"/>
        <v>0</v>
      </c>
      <c r="V4382" s="13"/>
      <c r="W4382" s="7"/>
      <c r="AT4382" s="130"/>
      <c r="BF4382" s="33">
        <f t="shared" si="689"/>
        <v>41242</v>
      </c>
      <c r="BG4382" s="34">
        <f t="shared" si="684"/>
        <v>82.88000000000001</v>
      </c>
      <c r="BH4382" s="32">
        <f t="shared" si="685"/>
        <v>1</v>
      </c>
      <c r="BI4382" s="32">
        <f t="shared" si="686"/>
        <v>0</v>
      </c>
      <c r="BJ4382" s="69">
        <f t="shared" si="687"/>
        <v>0</v>
      </c>
      <c r="BK4382" s="158" t="str">
        <f t="shared" si="688"/>
        <v/>
      </c>
    </row>
    <row r="4383" spans="1:63" ht="12" customHeight="1" x14ac:dyDescent="0.2">
      <c r="A4383" s="8"/>
      <c r="B4383" s="7"/>
      <c r="C4383" s="7"/>
      <c r="D4383" s="7"/>
      <c r="E4383" s="7"/>
      <c r="F4383" s="7"/>
      <c r="G4383" s="7"/>
      <c r="H4383" s="7"/>
      <c r="I4383" s="10"/>
      <c r="J4383" s="25"/>
      <c r="K4383" s="250"/>
      <c r="L4383" s="31"/>
      <c r="M4383" s="9"/>
      <c r="N4383" s="11" t="s">
        <v>25</v>
      </c>
      <c r="O4383" s="39"/>
      <c r="P4383" s="47"/>
      <c r="Q4383" s="13"/>
      <c r="R4383" s="248">
        <f t="shared" si="680"/>
        <v>0</v>
      </c>
      <c r="S4383" s="248">
        <f t="shared" si="681"/>
        <v>0</v>
      </c>
      <c r="T4383" s="248">
        <f t="shared" si="682"/>
        <v>0</v>
      </c>
      <c r="U4383" s="248">
        <f t="shared" si="683"/>
        <v>0</v>
      </c>
      <c r="V4383" s="13"/>
      <c r="W4383" s="7"/>
      <c r="AT4383" s="130"/>
      <c r="BF4383" s="33">
        <f t="shared" si="689"/>
        <v>41242</v>
      </c>
      <c r="BG4383" s="34">
        <f t="shared" si="684"/>
        <v>82.88000000000001</v>
      </c>
      <c r="BH4383" s="32">
        <f t="shared" si="685"/>
        <v>1</v>
      </c>
      <c r="BI4383" s="32">
        <f t="shared" si="686"/>
        <v>0</v>
      </c>
      <c r="BJ4383" s="69">
        <f t="shared" si="687"/>
        <v>0</v>
      </c>
      <c r="BK4383" s="158" t="str">
        <f t="shared" si="688"/>
        <v/>
      </c>
    </row>
    <row r="4384" spans="1:63" ht="12" customHeight="1" x14ac:dyDescent="0.2">
      <c r="A4384" s="8"/>
      <c r="B4384" s="7"/>
      <c r="C4384" s="7"/>
      <c r="D4384" s="7"/>
      <c r="E4384" s="7"/>
      <c r="F4384" s="7"/>
      <c r="G4384" s="7"/>
      <c r="H4384" s="7"/>
      <c r="I4384" s="10"/>
      <c r="J4384" s="25"/>
      <c r="K4384" s="250"/>
      <c r="L4384" s="31"/>
      <c r="M4384" s="9"/>
      <c r="N4384" s="11" t="s">
        <v>25</v>
      </c>
      <c r="O4384" s="39"/>
      <c r="P4384" s="47"/>
      <c r="Q4384" s="13"/>
      <c r="R4384" s="248">
        <f t="shared" si="680"/>
        <v>0</v>
      </c>
      <c r="S4384" s="248">
        <f t="shared" si="681"/>
        <v>0</v>
      </c>
      <c r="T4384" s="248">
        <f t="shared" si="682"/>
        <v>0</v>
      </c>
      <c r="U4384" s="248">
        <f t="shared" si="683"/>
        <v>0</v>
      </c>
      <c r="V4384" s="13"/>
      <c r="W4384" s="7"/>
      <c r="AT4384" s="130"/>
      <c r="BF4384" s="33">
        <f t="shared" si="689"/>
        <v>41242</v>
      </c>
      <c r="BG4384" s="34">
        <f t="shared" si="684"/>
        <v>82.88000000000001</v>
      </c>
      <c r="BH4384" s="32">
        <f t="shared" si="685"/>
        <v>1</v>
      </c>
      <c r="BI4384" s="32">
        <f t="shared" si="686"/>
        <v>0</v>
      </c>
      <c r="BJ4384" s="69">
        <f t="shared" si="687"/>
        <v>0</v>
      </c>
      <c r="BK4384" s="158" t="str">
        <f t="shared" si="688"/>
        <v/>
      </c>
    </row>
    <row r="4385" spans="1:63" ht="12" customHeight="1" x14ac:dyDescent="0.2">
      <c r="A4385" s="8"/>
      <c r="B4385" s="7"/>
      <c r="C4385" s="7"/>
      <c r="D4385" s="7"/>
      <c r="E4385" s="7"/>
      <c r="F4385" s="7"/>
      <c r="G4385" s="7"/>
      <c r="H4385" s="7"/>
      <c r="I4385" s="10"/>
      <c r="J4385" s="25"/>
      <c r="K4385" s="250"/>
      <c r="L4385" s="31"/>
      <c r="M4385" s="9"/>
      <c r="N4385" s="11" t="s">
        <v>25</v>
      </c>
      <c r="O4385" s="39"/>
      <c r="P4385" s="47"/>
      <c r="Q4385" s="13"/>
      <c r="R4385" s="248">
        <f t="shared" si="680"/>
        <v>0</v>
      </c>
      <c r="S4385" s="248">
        <f t="shared" si="681"/>
        <v>0</v>
      </c>
      <c r="T4385" s="248">
        <f t="shared" si="682"/>
        <v>0</v>
      </c>
      <c r="U4385" s="248">
        <f t="shared" si="683"/>
        <v>0</v>
      </c>
      <c r="V4385" s="13"/>
      <c r="W4385" s="7"/>
      <c r="AT4385" s="130"/>
      <c r="BF4385" s="33">
        <f t="shared" si="689"/>
        <v>41242</v>
      </c>
      <c r="BG4385" s="34">
        <f t="shared" si="684"/>
        <v>82.88000000000001</v>
      </c>
      <c r="BH4385" s="32">
        <f t="shared" si="685"/>
        <v>1</v>
      </c>
      <c r="BI4385" s="32">
        <f t="shared" si="686"/>
        <v>0</v>
      </c>
      <c r="BJ4385" s="69">
        <f t="shared" si="687"/>
        <v>0</v>
      </c>
      <c r="BK4385" s="158" t="str">
        <f t="shared" si="688"/>
        <v/>
      </c>
    </row>
    <row r="4386" spans="1:63" ht="12" customHeight="1" x14ac:dyDescent="0.2">
      <c r="A4386" s="8"/>
      <c r="B4386" s="7"/>
      <c r="C4386" s="7"/>
      <c r="D4386" s="7"/>
      <c r="E4386" s="7"/>
      <c r="F4386" s="7"/>
      <c r="G4386" s="7"/>
      <c r="H4386" s="7"/>
      <c r="I4386" s="10"/>
      <c r="J4386" s="25"/>
      <c r="K4386" s="250"/>
      <c r="L4386" s="31"/>
      <c r="M4386" s="9"/>
      <c r="N4386" s="11" t="s">
        <v>25</v>
      </c>
      <c r="O4386" s="39"/>
      <c r="P4386" s="47"/>
      <c r="Q4386" s="13"/>
      <c r="R4386" s="248">
        <f t="shared" si="680"/>
        <v>0</v>
      </c>
      <c r="S4386" s="248">
        <f t="shared" si="681"/>
        <v>0</v>
      </c>
      <c r="T4386" s="248">
        <f t="shared" si="682"/>
        <v>0</v>
      </c>
      <c r="U4386" s="248">
        <f t="shared" si="683"/>
        <v>0</v>
      </c>
      <c r="V4386" s="13"/>
      <c r="W4386" s="7"/>
      <c r="AT4386" s="130"/>
      <c r="BF4386" s="33">
        <f t="shared" si="689"/>
        <v>41242</v>
      </c>
      <c r="BG4386" s="34">
        <f t="shared" si="684"/>
        <v>82.88000000000001</v>
      </c>
      <c r="BH4386" s="32">
        <f t="shared" si="685"/>
        <v>1</v>
      </c>
      <c r="BI4386" s="32">
        <f t="shared" si="686"/>
        <v>0</v>
      </c>
      <c r="BJ4386" s="69">
        <f t="shared" si="687"/>
        <v>0</v>
      </c>
      <c r="BK4386" s="158" t="str">
        <f t="shared" si="688"/>
        <v/>
      </c>
    </row>
    <row r="4387" spans="1:63" ht="12" customHeight="1" x14ac:dyDescent="0.2">
      <c r="A4387" s="8"/>
      <c r="B4387" s="7"/>
      <c r="C4387" s="7"/>
      <c r="D4387" s="7"/>
      <c r="E4387" s="7"/>
      <c r="F4387" s="7"/>
      <c r="G4387" s="7"/>
      <c r="H4387" s="7"/>
      <c r="I4387" s="10"/>
      <c r="J4387" s="25"/>
      <c r="K4387" s="250"/>
      <c r="L4387" s="31"/>
      <c r="M4387" s="9"/>
      <c r="N4387" s="11" t="s">
        <v>25</v>
      </c>
      <c r="O4387" s="39"/>
      <c r="P4387" s="47"/>
      <c r="Q4387" s="13"/>
      <c r="R4387" s="248">
        <f t="shared" si="680"/>
        <v>0</v>
      </c>
      <c r="S4387" s="248">
        <f t="shared" si="681"/>
        <v>0</v>
      </c>
      <c r="T4387" s="248">
        <f t="shared" si="682"/>
        <v>0</v>
      </c>
      <c r="U4387" s="248">
        <f t="shared" si="683"/>
        <v>0</v>
      </c>
      <c r="V4387" s="13"/>
      <c r="W4387" s="7"/>
      <c r="AT4387" s="130"/>
      <c r="BF4387" s="33">
        <f t="shared" si="689"/>
        <v>41242</v>
      </c>
      <c r="BG4387" s="34">
        <f t="shared" si="684"/>
        <v>82.88000000000001</v>
      </c>
      <c r="BH4387" s="32">
        <f t="shared" si="685"/>
        <v>1</v>
      </c>
      <c r="BI4387" s="32">
        <f t="shared" si="686"/>
        <v>0</v>
      </c>
      <c r="BJ4387" s="69">
        <f t="shared" si="687"/>
        <v>0</v>
      </c>
      <c r="BK4387" s="158" t="str">
        <f t="shared" si="688"/>
        <v/>
      </c>
    </row>
    <row r="4388" spans="1:63" ht="12" customHeight="1" x14ac:dyDescent="0.2">
      <c r="A4388" s="8"/>
      <c r="B4388" s="7"/>
      <c r="C4388" s="7"/>
      <c r="D4388" s="7"/>
      <c r="E4388" s="7"/>
      <c r="F4388" s="7"/>
      <c r="G4388" s="7"/>
      <c r="H4388" s="7"/>
      <c r="I4388" s="10"/>
      <c r="J4388" s="25"/>
      <c r="K4388" s="250"/>
      <c r="L4388" s="31"/>
      <c r="M4388" s="9"/>
      <c r="N4388" s="11" t="s">
        <v>25</v>
      </c>
      <c r="O4388" s="39"/>
      <c r="P4388" s="47"/>
      <c r="Q4388" s="13"/>
      <c r="R4388" s="248">
        <f t="shared" si="680"/>
        <v>0</v>
      </c>
      <c r="S4388" s="248">
        <f t="shared" si="681"/>
        <v>0</v>
      </c>
      <c r="T4388" s="248">
        <f t="shared" si="682"/>
        <v>0</v>
      </c>
      <c r="U4388" s="248">
        <f t="shared" si="683"/>
        <v>0</v>
      </c>
      <c r="V4388" s="13"/>
      <c r="W4388" s="7"/>
      <c r="AT4388" s="130"/>
      <c r="BF4388" s="33">
        <f t="shared" si="689"/>
        <v>41242</v>
      </c>
      <c r="BG4388" s="34">
        <f t="shared" si="684"/>
        <v>82.88000000000001</v>
      </c>
      <c r="BH4388" s="32">
        <f t="shared" si="685"/>
        <v>1</v>
      </c>
      <c r="BI4388" s="32">
        <f t="shared" si="686"/>
        <v>0</v>
      </c>
      <c r="BJ4388" s="69">
        <f t="shared" si="687"/>
        <v>0</v>
      </c>
      <c r="BK4388" s="158" t="str">
        <f t="shared" si="688"/>
        <v/>
      </c>
    </row>
    <row r="4389" spans="1:63" ht="12" customHeight="1" x14ac:dyDescent="0.2">
      <c r="A4389" s="8"/>
      <c r="B4389" s="7"/>
      <c r="C4389" s="7"/>
      <c r="D4389" s="7"/>
      <c r="E4389" s="7"/>
      <c r="F4389" s="7"/>
      <c r="G4389" s="7"/>
      <c r="H4389" s="7"/>
      <c r="I4389" s="10"/>
      <c r="J4389" s="25"/>
      <c r="K4389" s="250"/>
      <c r="L4389" s="31"/>
      <c r="M4389" s="9"/>
      <c r="N4389" s="11" t="s">
        <v>25</v>
      </c>
      <c r="O4389" s="39"/>
      <c r="P4389" s="47"/>
      <c r="Q4389" s="13"/>
      <c r="R4389" s="248">
        <f t="shared" si="680"/>
        <v>0</v>
      </c>
      <c r="S4389" s="248">
        <f t="shared" si="681"/>
        <v>0</v>
      </c>
      <c r="T4389" s="248">
        <f t="shared" si="682"/>
        <v>0</v>
      </c>
      <c r="U4389" s="248">
        <f t="shared" si="683"/>
        <v>0</v>
      </c>
      <c r="V4389" s="13"/>
      <c r="W4389" s="7"/>
      <c r="AT4389" s="130"/>
      <c r="BF4389" s="33">
        <f t="shared" si="689"/>
        <v>41242</v>
      </c>
      <c r="BG4389" s="34">
        <f t="shared" si="684"/>
        <v>82.88000000000001</v>
      </c>
      <c r="BH4389" s="32">
        <f t="shared" si="685"/>
        <v>1</v>
      </c>
      <c r="BI4389" s="32">
        <f t="shared" si="686"/>
        <v>0</v>
      </c>
      <c r="BJ4389" s="69">
        <f t="shared" si="687"/>
        <v>0</v>
      </c>
      <c r="BK4389" s="158" t="str">
        <f t="shared" si="688"/>
        <v/>
      </c>
    </row>
    <row r="4390" spans="1:63" ht="12" customHeight="1" x14ac:dyDescent="0.2">
      <c r="A4390" s="8"/>
      <c r="B4390" s="7"/>
      <c r="C4390" s="7"/>
      <c r="D4390" s="7"/>
      <c r="E4390" s="7"/>
      <c r="F4390" s="7"/>
      <c r="G4390" s="7"/>
      <c r="H4390" s="7"/>
      <c r="I4390" s="10"/>
      <c r="J4390" s="25"/>
      <c r="K4390" s="250"/>
      <c r="L4390" s="31"/>
      <c r="M4390" s="9"/>
      <c r="N4390" s="11" t="s">
        <v>25</v>
      </c>
      <c r="O4390" s="39"/>
      <c r="P4390" s="47"/>
      <c r="Q4390" s="13"/>
      <c r="R4390" s="248">
        <f t="shared" si="680"/>
        <v>0</v>
      </c>
      <c r="S4390" s="248">
        <f t="shared" si="681"/>
        <v>0</v>
      </c>
      <c r="T4390" s="248">
        <f t="shared" si="682"/>
        <v>0</v>
      </c>
      <c r="U4390" s="248">
        <f t="shared" si="683"/>
        <v>0</v>
      </c>
      <c r="V4390" s="13"/>
      <c r="W4390" s="7"/>
      <c r="AT4390" s="130"/>
      <c r="BF4390" s="33">
        <f t="shared" si="689"/>
        <v>41242</v>
      </c>
      <c r="BG4390" s="34">
        <f t="shared" si="684"/>
        <v>82.88000000000001</v>
      </c>
      <c r="BH4390" s="32">
        <f t="shared" si="685"/>
        <v>1</v>
      </c>
      <c r="BI4390" s="32">
        <f t="shared" si="686"/>
        <v>0</v>
      </c>
      <c r="BJ4390" s="69">
        <f t="shared" si="687"/>
        <v>0</v>
      </c>
      <c r="BK4390" s="158" t="str">
        <f t="shared" si="688"/>
        <v/>
      </c>
    </row>
    <row r="4391" spans="1:63" ht="12" customHeight="1" x14ac:dyDescent="0.2">
      <c r="A4391" s="8"/>
      <c r="B4391" s="7"/>
      <c r="C4391" s="7"/>
      <c r="D4391" s="7"/>
      <c r="E4391" s="7"/>
      <c r="F4391" s="7"/>
      <c r="G4391" s="7"/>
      <c r="H4391" s="7"/>
      <c r="I4391" s="10"/>
      <c r="J4391" s="25"/>
      <c r="K4391" s="250"/>
      <c r="L4391" s="31"/>
      <c r="M4391" s="9"/>
      <c r="N4391" s="11" t="s">
        <v>25</v>
      </c>
      <c r="O4391" s="39"/>
      <c r="P4391" s="47"/>
      <c r="Q4391" s="13"/>
      <c r="R4391" s="248">
        <f t="shared" si="680"/>
        <v>0</v>
      </c>
      <c r="S4391" s="248">
        <f t="shared" si="681"/>
        <v>0</v>
      </c>
      <c r="T4391" s="248">
        <f t="shared" si="682"/>
        <v>0</v>
      </c>
      <c r="U4391" s="248">
        <f t="shared" si="683"/>
        <v>0</v>
      </c>
      <c r="V4391" s="13"/>
      <c r="W4391" s="7"/>
      <c r="AT4391" s="130"/>
      <c r="BF4391" s="33">
        <f t="shared" si="689"/>
        <v>41242</v>
      </c>
      <c r="BG4391" s="34">
        <f t="shared" si="684"/>
        <v>82.88000000000001</v>
      </c>
      <c r="BH4391" s="32">
        <f t="shared" si="685"/>
        <v>1</v>
      </c>
      <c r="BI4391" s="32">
        <f t="shared" si="686"/>
        <v>0</v>
      </c>
      <c r="BJ4391" s="69">
        <f t="shared" si="687"/>
        <v>0</v>
      </c>
      <c r="BK4391" s="158" t="str">
        <f t="shared" si="688"/>
        <v/>
      </c>
    </row>
    <row r="4392" spans="1:63" ht="12" customHeight="1" x14ac:dyDescent="0.2">
      <c r="A4392" s="8"/>
      <c r="B4392" s="7"/>
      <c r="C4392" s="7"/>
      <c r="D4392" s="7"/>
      <c r="E4392" s="7"/>
      <c r="F4392" s="7"/>
      <c r="G4392" s="7"/>
      <c r="H4392" s="7"/>
      <c r="I4392" s="10"/>
      <c r="J4392" s="25"/>
      <c r="K4392" s="250"/>
      <c r="L4392" s="31"/>
      <c r="M4392" s="9"/>
      <c r="N4392" s="11" t="s">
        <v>25</v>
      </c>
      <c r="O4392" s="39"/>
      <c r="P4392" s="47"/>
      <c r="Q4392" s="13"/>
      <c r="R4392" s="248">
        <f t="shared" si="680"/>
        <v>0</v>
      </c>
      <c r="S4392" s="248">
        <f t="shared" si="681"/>
        <v>0</v>
      </c>
      <c r="T4392" s="248">
        <f t="shared" si="682"/>
        <v>0</v>
      </c>
      <c r="U4392" s="248">
        <f t="shared" si="683"/>
        <v>0</v>
      </c>
      <c r="V4392" s="13"/>
      <c r="W4392" s="7"/>
      <c r="AT4392" s="130"/>
      <c r="BF4392" s="33">
        <f t="shared" si="689"/>
        <v>41242</v>
      </c>
      <c r="BG4392" s="34">
        <f t="shared" si="684"/>
        <v>82.88000000000001</v>
      </c>
      <c r="BH4392" s="32">
        <f t="shared" si="685"/>
        <v>1</v>
      </c>
      <c r="BI4392" s="32">
        <f t="shared" si="686"/>
        <v>0</v>
      </c>
      <c r="BJ4392" s="69">
        <f t="shared" si="687"/>
        <v>0</v>
      </c>
      <c r="BK4392" s="158" t="str">
        <f t="shared" si="688"/>
        <v/>
      </c>
    </row>
    <row r="4393" spans="1:63" ht="12" customHeight="1" x14ac:dyDescent="0.2">
      <c r="A4393" s="8"/>
      <c r="B4393" s="7"/>
      <c r="C4393" s="7"/>
      <c r="D4393" s="7"/>
      <c r="E4393" s="7"/>
      <c r="F4393" s="7"/>
      <c r="G4393" s="7"/>
      <c r="H4393" s="7"/>
      <c r="I4393" s="10"/>
      <c r="J4393" s="25"/>
      <c r="K4393" s="250"/>
      <c r="L4393" s="31"/>
      <c r="M4393" s="9"/>
      <c r="N4393" s="11" t="s">
        <v>25</v>
      </c>
      <c r="O4393" s="39"/>
      <c r="P4393" s="47"/>
      <c r="Q4393" s="13"/>
      <c r="R4393" s="248">
        <f t="shared" si="680"/>
        <v>0</v>
      </c>
      <c r="S4393" s="248">
        <f t="shared" si="681"/>
        <v>0</v>
      </c>
      <c r="T4393" s="248">
        <f t="shared" si="682"/>
        <v>0</v>
      </c>
      <c r="U4393" s="248">
        <f t="shared" si="683"/>
        <v>0</v>
      </c>
      <c r="V4393" s="13"/>
      <c r="W4393" s="7"/>
      <c r="AT4393" s="130"/>
      <c r="BF4393" s="33">
        <f t="shared" si="689"/>
        <v>41242</v>
      </c>
      <c r="BG4393" s="34">
        <f t="shared" si="684"/>
        <v>82.88000000000001</v>
      </c>
      <c r="BH4393" s="32">
        <f t="shared" si="685"/>
        <v>1</v>
      </c>
      <c r="BI4393" s="32">
        <f t="shared" si="686"/>
        <v>0</v>
      </c>
      <c r="BJ4393" s="69">
        <f t="shared" si="687"/>
        <v>0</v>
      </c>
      <c r="BK4393" s="158" t="str">
        <f t="shared" si="688"/>
        <v/>
      </c>
    </row>
    <row r="4394" spans="1:63" ht="12" customHeight="1" x14ac:dyDescent="0.2">
      <c r="A4394" s="8"/>
      <c r="B4394" s="7"/>
      <c r="C4394" s="7"/>
      <c r="D4394" s="7"/>
      <c r="E4394" s="7"/>
      <c r="F4394" s="7"/>
      <c r="G4394" s="7"/>
      <c r="H4394" s="7"/>
      <c r="I4394" s="10"/>
      <c r="J4394" s="25"/>
      <c r="K4394" s="250"/>
      <c r="L4394" s="31"/>
      <c r="M4394" s="9"/>
      <c r="N4394" s="11" t="s">
        <v>25</v>
      </c>
      <c r="O4394" s="39"/>
      <c r="P4394" s="47"/>
      <c r="Q4394" s="13"/>
      <c r="R4394" s="248">
        <f t="shared" si="680"/>
        <v>0</v>
      </c>
      <c r="S4394" s="248">
        <f t="shared" si="681"/>
        <v>0</v>
      </c>
      <c r="T4394" s="248">
        <f t="shared" si="682"/>
        <v>0</v>
      </c>
      <c r="U4394" s="248">
        <f t="shared" si="683"/>
        <v>0</v>
      </c>
      <c r="V4394" s="13"/>
      <c r="W4394" s="7"/>
      <c r="AT4394" s="130"/>
      <c r="BF4394" s="33">
        <f t="shared" si="689"/>
        <v>41242</v>
      </c>
      <c r="BG4394" s="34">
        <f t="shared" si="684"/>
        <v>82.88000000000001</v>
      </c>
      <c r="BH4394" s="32">
        <f t="shared" si="685"/>
        <v>1</v>
      </c>
      <c r="BI4394" s="32">
        <f t="shared" si="686"/>
        <v>0</v>
      </c>
      <c r="BJ4394" s="69">
        <f t="shared" si="687"/>
        <v>0</v>
      </c>
      <c r="BK4394" s="158" t="str">
        <f t="shared" si="688"/>
        <v/>
      </c>
    </row>
    <row r="4395" spans="1:63" ht="12" customHeight="1" x14ac:dyDescent="0.2">
      <c r="A4395" s="8"/>
      <c r="B4395" s="7"/>
      <c r="C4395" s="7"/>
      <c r="D4395" s="7"/>
      <c r="E4395" s="7"/>
      <c r="F4395" s="7"/>
      <c r="G4395" s="7"/>
      <c r="H4395" s="7"/>
      <c r="I4395" s="10"/>
      <c r="J4395" s="25"/>
      <c r="K4395" s="250"/>
      <c r="L4395" s="31"/>
      <c r="M4395" s="9"/>
      <c r="N4395" s="11" t="s">
        <v>25</v>
      </c>
      <c r="O4395" s="39"/>
      <c r="P4395" s="47"/>
      <c r="Q4395" s="13"/>
      <c r="R4395" s="248">
        <f t="shared" si="680"/>
        <v>0</v>
      </c>
      <c r="S4395" s="248">
        <f t="shared" si="681"/>
        <v>0</v>
      </c>
      <c r="T4395" s="248">
        <f t="shared" si="682"/>
        <v>0</v>
      </c>
      <c r="U4395" s="248">
        <f t="shared" si="683"/>
        <v>0</v>
      </c>
      <c r="V4395" s="13"/>
      <c r="W4395" s="7"/>
      <c r="AT4395" s="130"/>
      <c r="BF4395" s="33">
        <f t="shared" si="689"/>
        <v>41242</v>
      </c>
      <c r="BG4395" s="34">
        <f t="shared" si="684"/>
        <v>82.88000000000001</v>
      </c>
      <c r="BH4395" s="32">
        <f t="shared" si="685"/>
        <v>1</v>
      </c>
      <c r="BI4395" s="32">
        <f t="shared" si="686"/>
        <v>0</v>
      </c>
      <c r="BJ4395" s="69">
        <f t="shared" si="687"/>
        <v>0</v>
      </c>
      <c r="BK4395" s="158" t="str">
        <f t="shared" si="688"/>
        <v/>
      </c>
    </row>
    <row r="4396" spans="1:63" ht="12" customHeight="1" x14ac:dyDescent="0.2">
      <c r="A4396" s="8"/>
      <c r="B4396" s="7"/>
      <c r="C4396" s="7"/>
      <c r="D4396" s="7"/>
      <c r="E4396" s="7"/>
      <c r="F4396" s="7"/>
      <c r="G4396" s="7"/>
      <c r="H4396" s="7"/>
      <c r="I4396" s="10"/>
      <c r="J4396" s="25"/>
      <c r="K4396" s="250"/>
      <c r="L4396" s="31"/>
      <c r="M4396" s="9"/>
      <c r="N4396" s="11" t="s">
        <v>25</v>
      </c>
      <c r="O4396" s="39"/>
      <c r="P4396" s="47"/>
      <c r="Q4396" s="13"/>
      <c r="R4396" s="248">
        <f t="shared" si="680"/>
        <v>0</v>
      </c>
      <c r="S4396" s="248">
        <f t="shared" si="681"/>
        <v>0</v>
      </c>
      <c r="T4396" s="248">
        <f t="shared" si="682"/>
        <v>0</v>
      </c>
      <c r="U4396" s="248">
        <f t="shared" si="683"/>
        <v>0</v>
      </c>
      <c r="V4396" s="13"/>
      <c r="W4396" s="7"/>
      <c r="AT4396" s="130"/>
      <c r="BF4396" s="33">
        <f t="shared" si="689"/>
        <v>41242</v>
      </c>
      <c r="BG4396" s="34">
        <f t="shared" si="684"/>
        <v>82.88000000000001</v>
      </c>
      <c r="BH4396" s="32">
        <f t="shared" si="685"/>
        <v>1</v>
      </c>
      <c r="BI4396" s="32">
        <f t="shared" si="686"/>
        <v>0</v>
      </c>
      <c r="BJ4396" s="69">
        <f t="shared" si="687"/>
        <v>0</v>
      </c>
      <c r="BK4396" s="158" t="str">
        <f t="shared" si="688"/>
        <v/>
      </c>
    </row>
    <row r="4397" spans="1:63" ht="12" customHeight="1" x14ac:dyDescent="0.2">
      <c r="A4397" s="8"/>
      <c r="B4397" s="7"/>
      <c r="C4397" s="7"/>
      <c r="D4397" s="7"/>
      <c r="E4397" s="7"/>
      <c r="F4397" s="7"/>
      <c r="G4397" s="7"/>
      <c r="H4397" s="7"/>
      <c r="I4397" s="10"/>
      <c r="J4397" s="25"/>
      <c r="K4397" s="250"/>
      <c r="L4397" s="31"/>
      <c r="M4397" s="9"/>
      <c r="N4397" s="11" t="s">
        <v>25</v>
      </c>
      <c r="O4397" s="39"/>
      <c r="P4397" s="47"/>
      <c r="Q4397" s="13"/>
      <c r="R4397" s="248">
        <f t="shared" si="680"/>
        <v>0</v>
      </c>
      <c r="S4397" s="248">
        <f t="shared" si="681"/>
        <v>0</v>
      </c>
      <c r="T4397" s="248">
        <f t="shared" si="682"/>
        <v>0</v>
      </c>
      <c r="U4397" s="248">
        <f t="shared" si="683"/>
        <v>0</v>
      </c>
      <c r="V4397" s="13"/>
      <c r="W4397" s="7"/>
      <c r="AT4397" s="130"/>
      <c r="BF4397" s="33">
        <f t="shared" si="689"/>
        <v>41242</v>
      </c>
      <c r="BG4397" s="34">
        <f t="shared" si="684"/>
        <v>82.88000000000001</v>
      </c>
      <c r="BH4397" s="32">
        <f t="shared" si="685"/>
        <v>1</v>
      </c>
      <c r="BI4397" s="32">
        <f t="shared" si="686"/>
        <v>0</v>
      </c>
      <c r="BJ4397" s="69">
        <f t="shared" si="687"/>
        <v>0</v>
      </c>
      <c r="BK4397" s="158" t="str">
        <f t="shared" si="688"/>
        <v/>
      </c>
    </row>
    <row r="4398" spans="1:63" ht="12" customHeight="1" x14ac:dyDescent="0.2">
      <c r="A4398" s="8"/>
      <c r="B4398" s="7"/>
      <c r="C4398" s="7"/>
      <c r="D4398" s="7"/>
      <c r="E4398" s="7"/>
      <c r="F4398" s="7"/>
      <c r="G4398" s="7"/>
      <c r="H4398" s="7"/>
      <c r="I4398" s="10"/>
      <c r="J4398" s="25"/>
      <c r="K4398" s="250"/>
      <c r="L4398" s="31"/>
      <c r="M4398" s="9"/>
      <c r="N4398" s="11" t="s">
        <v>25</v>
      </c>
      <c r="O4398" s="39"/>
      <c r="P4398" s="47"/>
      <c r="Q4398" s="13"/>
      <c r="R4398" s="248">
        <f t="shared" si="680"/>
        <v>0</v>
      </c>
      <c r="S4398" s="248">
        <f t="shared" si="681"/>
        <v>0</v>
      </c>
      <c r="T4398" s="248">
        <f t="shared" si="682"/>
        <v>0</v>
      </c>
      <c r="U4398" s="248">
        <f t="shared" si="683"/>
        <v>0</v>
      </c>
      <c r="V4398" s="13"/>
      <c r="W4398" s="7"/>
      <c r="AT4398" s="130"/>
      <c r="BF4398" s="33">
        <f t="shared" si="689"/>
        <v>41242</v>
      </c>
      <c r="BG4398" s="34">
        <f t="shared" si="684"/>
        <v>82.88000000000001</v>
      </c>
      <c r="BH4398" s="32">
        <f t="shared" si="685"/>
        <v>1</v>
      </c>
      <c r="BI4398" s="32">
        <f t="shared" si="686"/>
        <v>0</v>
      </c>
      <c r="BJ4398" s="69">
        <f t="shared" si="687"/>
        <v>0</v>
      </c>
      <c r="BK4398" s="158" t="str">
        <f t="shared" si="688"/>
        <v/>
      </c>
    </row>
    <row r="4399" spans="1:63" ht="12" customHeight="1" x14ac:dyDescent="0.2">
      <c r="A4399" s="8"/>
      <c r="B4399" s="7"/>
      <c r="C4399" s="7"/>
      <c r="D4399" s="7"/>
      <c r="E4399" s="7"/>
      <c r="F4399" s="7"/>
      <c r="G4399" s="7"/>
      <c r="H4399" s="7"/>
      <c r="I4399" s="10"/>
      <c r="J4399" s="25"/>
      <c r="K4399" s="250"/>
      <c r="L4399" s="31"/>
      <c r="M4399" s="9"/>
      <c r="N4399" s="11" t="s">
        <v>25</v>
      </c>
      <c r="O4399" s="39"/>
      <c r="P4399" s="47"/>
      <c r="Q4399" s="13"/>
      <c r="R4399" s="248">
        <f t="shared" si="680"/>
        <v>0</v>
      </c>
      <c r="S4399" s="248">
        <f t="shared" si="681"/>
        <v>0</v>
      </c>
      <c r="T4399" s="248">
        <f t="shared" si="682"/>
        <v>0</v>
      </c>
      <c r="U4399" s="248">
        <f t="shared" si="683"/>
        <v>0</v>
      </c>
      <c r="V4399" s="13"/>
      <c r="W4399" s="7"/>
      <c r="AT4399" s="130"/>
      <c r="BF4399" s="33">
        <f t="shared" si="689"/>
        <v>41242</v>
      </c>
      <c r="BG4399" s="34">
        <f t="shared" si="684"/>
        <v>82.88000000000001</v>
      </c>
      <c r="BH4399" s="32">
        <f t="shared" si="685"/>
        <v>1</v>
      </c>
      <c r="BI4399" s="32">
        <f t="shared" si="686"/>
        <v>0</v>
      </c>
      <c r="BJ4399" s="69">
        <f t="shared" si="687"/>
        <v>0</v>
      </c>
      <c r="BK4399" s="158" t="str">
        <f t="shared" si="688"/>
        <v/>
      </c>
    </row>
    <row r="4400" spans="1:63" ht="12" customHeight="1" x14ac:dyDescent="0.2">
      <c r="A4400" s="8"/>
      <c r="B4400" s="7"/>
      <c r="C4400" s="7"/>
      <c r="D4400" s="7"/>
      <c r="E4400" s="7"/>
      <c r="F4400" s="7"/>
      <c r="G4400" s="7"/>
      <c r="H4400" s="7"/>
      <c r="I4400" s="10"/>
      <c r="J4400" s="25"/>
      <c r="K4400" s="250"/>
      <c r="L4400" s="31"/>
      <c r="M4400" s="9"/>
      <c r="N4400" s="11" t="s">
        <v>25</v>
      </c>
      <c r="O4400" s="39"/>
      <c r="P4400" s="47"/>
      <c r="Q4400" s="13"/>
      <c r="R4400" s="248">
        <f t="shared" si="680"/>
        <v>0</v>
      </c>
      <c r="S4400" s="248">
        <f t="shared" si="681"/>
        <v>0</v>
      </c>
      <c r="T4400" s="248">
        <f t="shared" si="682"/>
        <v>0</v>
      </c>
      <c r="U4400" s="248">
        <f t="shared" si="683"/>
        <v>0</v>
      </c>
      <c r="V4400" s="13"/>
      <c r="W4400" s="7"/>
      <c r="AT4400" s="130"/>
      <c r="BF4400" s="33">
        <f t="shared" si="689"/>
        <v>41242</v>
      </c>
      <c r="BG4400" s="34">
        <f t="shared" si="684"/>
        <v>82.88000000000001</v>
      </c>
      <c r="BH4400" s="32">
        <f t="shared" si="685"/>
        <v>1</v>
      </c>
      <c r="BI4400" s="32">
        <f t="shared" si="686"/>
        <v>0</v>
      </c>
      <c r="BJ4400" s="69">
        <f t="shared" si="687"/>
        <v>0</v>
      </c>
      <c r="BK4400" s="158" t="str">
        <f t="shared" si="688"/>
        <v/>
      </c>
    </row>
    <row r="4401" spans="1:63" ht="12" customHeight="1" x14ac:dyDescent="0.2">
      <c r="A4401" s="8"/>
      <c r="B4401" s="7"/>
      <c r="C4401" s="7"/>
      <c r="D4401" s="7"/>
      <c r="E4401" s="7"/>
      <c r="F4401" s="7"/>
      <c r="G4401" s="7"/>
      <c r="H4401" s="7"/>
      <c r="I4401" s="10"/>
      <c r="J4401" s="25"/>
      <c r="K4401" s="250"/>
      <c r="L4401" s="31"/>
      <c r="M4401" s="9"/>
      <c r="N4401" s="11" t="s">
        <v>25</v>
      </c>
      <c r="O4401" s="39"/>
      <c r="P4401" s="47"/>
      <c r="Q4401" s="13"/>
      <c r="R4401" s="248">
        <f t="shared" si="680"/>
        <v>0</v>
      </c>
      <c r="S4401" s="248">
        <f t="shared" si="681"/>
        <v>0</v>
      </c>
      <c r="T4401" s="248">
        <f t="shared" si="682"/>
        <v>0</v>
      </c>
      <c r="U4401" s="248">
        <f t="shared" si="683"/>
        <v>0</v>
      </c>
      <c r="V4401" s="13"/>
      <c r="W4401" s="7"/>
      <c r="AT4401" s="130"/>
      <c r="BF4401" s="33">
        <f t="shared" si="689"/>
        <v>41242</v>
      </c>
      <c r="BG4401" s="34">
        <f t="shared" si="684"/>
        <v>82.88000000000001</v>
      </c>
      <c r="BH4401" s="32">
        <f t="shared" si="685"/>
        <v>1</v>
      </c>
      <c r="BI4401" s="32">
        <f t="shared" si="686"/>
        <v>0</v>
      </c>
      <c r="BJ4401" s="69">
        <f t="shared" si="687"/>
        <v>0</v>
      </c>
      <c r="BK4401" s="158" t="str">
        <f t="shared" si="688"/>
        <v/>
      </c>
    </row>
    <row r="4402" spans="1:63" ht="12" customHeight="1" x14ac:dyDescent="0.2">
      <c r="A4402" s="8"/>
      <c r="B4402" s="7"/>
      <c r="C4402" s="7"/>
      <c r="D4402" s="7"/>
      <c r="E4402" s="7"/>
      <c r="F4402" s="7"/>
      <c r="G4402" s="7"/>
      <c r="H4402" s="7"/>
      <c r="I4402" s="10"/>
      <c r="J4402" s="25"/>
      <c r="K4402" s="250"/>
      <c r="L4402" s="31"/>
      <c r="M4402" s="9"/>
      <c r="N4402" s="11" t="s">
        <v>25</v>
      </c>
      <c r="O4402" s="39"/>
      <c r="P4402" s="47"/>
      <c r="Q4402" s="13"/>
      <c r="R4402" s="248">
        <f t="shared" si="680"/>
        <v>0</v>
      </c>
      <c r="S4402" s="248">
        <f t="shared" si="681"/>
        <v>0</v>
      </c>
      <c r="T4402" s="248">
        <f t="shared" si="682"/>
        <v>0</v>
      </c>
      <c r="U4402" s="248">
        <f t="shared" si="683"/>
        <v>0</v>
      </c>
      <c r="V4402" s="13"/>
      <c r="W4402" s="7"/>
      <c r="AT4402" s="130"/>
      <c r="BF4402" s="33">
        <f t="shared" si="689"/>
        <v>41242</v>
      </c>
      <c r="BG4402" s="34">
        <f t="shared" si="684"/>
        <v>82.88000000000001</v>
      </c>
      <c r="BH4402" s="32">
        <f t="shared" si="685"/>
        <v>1</v>
      </c>
      <c r="BI4402" s="32">
        <f t="shared" si="686"/>
        <v>0</v>
      </c>
      <c r="BJ4402" s="69">
        <f t="shared" si="687"/>
        <v>0</v>
      </c>
      <c r="BK4402" s="158" t="str">
        <f t="shared" si="688"/>
        <v/>
      </c>
    </row>
    <row r="4403" spans="1:63" ht="12" customHeight="1" x14ac:dyDescent="0.2">
      <c r="A4403" s="8"/>
      <c r="B4403" s="7"/>
      <c r="C4403" s="7"/>
      <c r="D4403" s="7"/>
      <c r="E4403" s="7"/>
      <c r="F4403" s="7"/>
      <c r="G4403" s="7"/>
      <c r="H4403" s="7"/>
      <c r="I4403" s="10"/>
      <c r="J4403" s="25"/>
      <c r="K4403" s="250"/>
      <c r="L4403" s="31"/>
      <c r="M4403" s="9"/>
      <c r="N4403" s="11" t="s">
        <v>25</v>
      </c>
      <c r="O4403" s="39"/>
      <c r="P4403" s="47"/>
      <c r="Q4403" s="13"/>
      <c r="R4403" s="248">
        <f t="shared" si="680"/>
        <v>0</v>
      </c>
      <c r="S4403" s="248">
        <f t="shared" si="681"/>
        <v>0</v>
      </c>
      <c r="T4403" s="248">
        <f t="shared" si="682"/>
        <v>0</v>
      </c>
      <c r="U4403" s="248">
        <f t="shared" si="683"/>
        <v>0</v>
      </c>
      <c r="V4403" s="13"/>
      <c r="W4403" s="7"/>
      <c r="AT4403" s="130"/>
      <c r="BF4403" s="33">
        <f t="shared" si="689"/>
        <v>41242</v>
      </c>
      <c r="BG4403" s="34">
        <f t="shared" si="684"/>
        <v>82.88000000000001</v>
      </c>
      <c r="BH4403" s="32">
        <f t="shared" si="685"/>
        <v>1</v>
      </c>
      <c r="BI4403" s="32">
        <f t="shared" si="686"/>
        <v>0</v>
      </c>
      <c r="BJ4403" s="69">
        <f t="shared" si="687"/>
        <v>0</v>
      </c>
      <c r="BK4403" s="158" t="str">
        <f t="shared" si="688"/>
        <v/>
      </c>
    </row>
    <row r="4404" spans="1:63" ht="12" customHeight="1" x14ac:dyDescent="0.2">
      <c r="A4404" s="8"/>
      <c r="B4404" s="7"/>
      <c r="C4404" s="7"/>
      <c r="D4404" s="7"/>
      <c r="E4404" s="7"/>
      <c r="F4404" s="7"/>
      <c r="G4404" s="7"/>
      <c r="H4404" s="7"/>
      <c r="I4404" s="10"/>
      <c r="J4404" s="25"/>
      <c r="K4404" s="250"/>
      <c r="L4404" s="31"/>
      <c r="M4404" s="9"/>
      <c r="N4404" s="11" t="s">
        <v>25</v>
      </c>
      <c r="O4404" s="39"/>
      <c r="P4404" s="47"/>
      <c r="Q4404" s="13"/>
      <c r="R4404" s="248">
        <f t="shared" si="680"/>
        <v>0</v>
      </c>
      <c r="S4404" s="248">
        <f t="shared" si="681"/>
        <v>0</v>
      </c>
      <c r="T4404" s="248">
        <f t="shared" si="682"/>
        <v>0</v>
      </c>
      <c r="U4404" s="248">
        <f t="shared" si="683"/>
        <v>0</v>
      </c>
      <c r="V4404" s="13"/>
      <c r="W4404" s="7"/>
      <c r="AT4404" s="130"/>
      <c r="BF4404" s="33">
        <f t="shared" si="689"/>
        <v>41242</v>
      </c>
      <c r="BG4404" s="34">
        <f t="shared" si="684"/>
        <v>82.88000000000001</v>
      </c>
      <c r="BH4404" s="32">
        <f t="shared" si="685"/>
        <v>1</v>
      </c>
      <c r="BI4404" s="32">
        <f t="shared" si="686"/>
        <v>0</v>
      </c>
      <c r="BJ4404" s="69">
        <f t="shared" si="687"/>
        <v>0</v>
      </c>
      <c r="BK4404" s="158" t="str">
        <f t="shared" si="688"/>
        <v/>
      </c>
    </row>
    <row r="4405" spans="1:63" ht="12" customHeight="1" x14ac:dyDescent="0.2">
      <c r="A4405" s="8"/>
      <c r="B4405" s="7"/>
      <c r="C4405" s="7"/>
      <c r="D4405" s="7"/>
      <c r="E4405" s="7"/>
      <c r="F4405" s="7"/>
      <c r="G4405" s="7"/>
      <c r="H4405" s="7"/>
      <c r="I4405" s="10"/>
      <c r="J4405" s="25"/>
      <c r="K4405" s="250"/>
      <c r="L4405" s="31"/>
      <c r="M4405" s="9"/>
      <c r="N4405" s="11" t="s">
        <v>25</v>
      </c>
      <c r="O4405" s="39"/>
      <c r="P4405" s="47"/>
      <c r="Q4405" s="13"/>
      <c r="R4405" s="248">
        <f t="shared" si="680"/>
        <v>0</v>
      </c>
      <c r="S4405" s="248">
        <f t="shared" si="681"/>
        <v>0</v>
      </c>
      <c r="T4405" s="248">
        <f t="shared" si="682"/>
        <v>0</v>
      </c>
      <c r="U4405" s="248">
        <f t="shared" si="683"/>
        <v>0</v>
      </c>
      <c r="V4405" s="13"/>
      <c r="W4405" s="7"/>
      <c r="AT4405" s="130"/>
      <c r="BF4405" s="33">
        <f t="shared" si="689"/>
        <v>41242</v>
      </c>
      <c r="BG4405" s="34">
        <f t="shared" si="684"/>
        <v>82.88000000000001</v>
      </c>
      <c r="BH4405" s="32">
        <f t="shared" si="685"/>
        <v>1</v>
      </c>
      <c r="BI4405" s="32">
        <f t="shared" si="686"/>
        <v>0</v>
      </c>
      <c r="BJ4405" s="69">
        <f t="shared" si="687"/>
        <v>0</v>
      </c>
      <c r="BK4405" s="158" t="str">
        <f t="shared" si="688"/>
        <v/>
      </c>
    </row>
    <row r="4406" spans="1:63" ht="12" customHeight="1" x14ac:dyDescent="0.2">
      <c r="A4406" s="8"/>
      <c r="B4406" s="7"/>
      <c r="C4406" s="7"/>
      <c r="D4406" s="7"/>
      <c r="E4406" s="7"/>
      <c r="F4406" s="7"/>
      <c r="G4406" s="7"/>
      <c r="H4406" s="7"/>
      <c r="I4406" s="10"/>
      <c r="J4406" s="25"/>
      <c r="K4406" s="250"/>
      <c r="L4406" s="31"/>
      <c r="M4406" s="9"/>
      <c r="N4406" s="11" t="s">
        <v>25</v>
      </c>
      <c r="O4406" s="39"/>
      <c r="P4406" s="47"/>
      <c r="Q4406" s="13"/>
      <c r="R4406" s="248">
        <f t="shared" si="680"/>
        <v>0</v>
      </c>
      <c r="S4406" s="248">
        <f t="shared" si="681"/>
        <v>0</v>
      </c>
      <c r="T4406" s="248">
        <f t="shared" si="682"/>
        <v>0</v>
      </c>
      <c r="U4406" s="248">
        <f t="shared" si="683"/>
        <v>0</v>
      </c>
      <c r="V4406" s="13"/>
      <c r="W4406" s="7"/>
      <c r="AT4406" s="130"/>
      <c r="BF4406" s="33">
        <f t="shared" si="689"/>
        <v>41242</v>
      </c>
      <c r="BG4406" s="34">
        <f t="shared" si="684"/>
        <v>82.88000000000001</v>
      </c>
      <c r="BH4406" s="32">
        <f t="shared" si="685"/>
        <v>1</v>
      </c>
      <c r="BI4406" s="32">
        <f t="shared" si="686"/>
        <v>0</v>
      </c>
      <c r="BJ4406" s="69">
        <f t="shared" si="687"/>
        <v>0</v>
      </c>
      <c r="BK4406" s="158" t="str">
        <f t="shared" si="688"/>
        <v/>
      </c>
    </row>
    <row r="4407" spans="1:63" ht="12" customHeight="1" x14ac:dyDescent="0.2">
      <c r="A4407" s="8"/>
      <c r="B4407" s="7"/>
      <c r="C4407" s="7"/>
      <c r="D4407" s="7"/>
      <c r="E4407" s="7"/>
      <c r="F4407" s="7"/>
      <c r="G4407" s="7"/>
      <c r="H4407" s="7"/>
      <c r="I4407" s="10"/>
      <c r="J4407" s="25"/>
      <c r="K4407" s="250"/>
      <c r="L4407" s="31"/>
      <c r="M4407" s="9"/>
      <c r="N4407" s="11" t="s">
        <v>25</v>
      </c>
      <c r="O4407" s="39"/>
      <c r="P4407" s="47"/>
      <c r="Q4407" s="13"/>
      <c r="R4407" s="248">
        <f t="shared" si="680"/>
        <v>0</v>
      </c>
      <c r="S4407" s="248">
        <f t="shared" si="681"/>
        <v>0</v>
      </c>
      <c r="T4407" s="248">
        <f t="shared" si="682"/>
        <v>0</v>
      </c>
      <c r="U4407" s="248">
        <f t="shared" si="683"/>
        <v>0</v>
      </c>
      <c r="V4407" s="13"/>
      <c r="W4407" s="7"/>
      <c r="AT4407" s="130"/>
      <c r="BF4407" s="33">
        <f t="shared" si="689"/>
        <v>41242</v>
      </c>
      <c r="BG4407" s="34">
        <f t="shared" si="684"/>
        <v>82.88000000000001</v>
      </c>
      <c r="BH4407" s="32">
        <f t="shared" si="685"/>
        <v>1</v>
      </c>
      <c r="BI4407" s="32">
        <f t="shared" si="686"/>
        <v>0</v>
      </c>
      <c r="BJ4407" s="69">
        <f t="shared" si="687"/>
        <v>0</v>
      </c>
      <c r="BK4407" s="158" t="str">
        <f t="shared" si="688"/>
        <v/>
      </c>
    </row>
    <row r="4408" spans="1:63" ht="12" customHeight="1" x14ac:dyDescent="0.2">
      <c r="A4408" s="8"/>
      <c r="B4408" s="7"/>
      <c r="C4408" s="7"/>
      <c r="D4408" s="7"/>
      <c r="E4408" s="7"/>
      <c r="F4408" s="7"/>
      <c r="G4408" s="7"/>
      <c r="H4408" s="7"/>
      <c r="I4408" s="10"/>
      <c r="J4408" s="25"/>
      <c r="K4408" s="250"/>
      <c r="L4408" s="31"/>
      <c r="M4408" s="9"/>
      <c r="N4408" s="11" t="s">
        <v>25</v>
      </c>
      <c r="O4408" s="39"/>
      <c r="P4408" s="47"/>
      <c r="Q4408" s="13"/>
      <c r="R4408" s="248">
        <f t="shared" si="680"/>
        <v>0</v>
      </c>
      <c r="S4408" s="248">
        <f t="shared" si="681"/>
        <v>0</v>
      </c>
      <c r="T4408" s="248">
        <f t="shared" si="682"/>
        <v>0</v>
      </c>
      <c r="U4408" s="248">
        <f t="shared" si="683"/>
        <v>0</v>
      </c>
      <c r="V4408" s="13"/>
      <c r="W4408" s="7"/>
      <c r="AT4408" s="130"/>
      <c r="BF4408" s="33">
        <f t="shared" si="689"/>
        <v>41242</v>
      </c>
      <c r="BG4408" s="34">
        <f t="shared" si="684"/>
        <v>82.88000000000001</v>
      </c>
      <c r="BH4408" s="32">
        <f t="shared" si="685"/>
        <v>1</v>
      </c>
      <c r="BI4408" s="32">
        <f t="shared" si="686"/>
        <v>0</v>
      </c>
      <c r="BJ4408" s="69">
        <f t="shared" si="687"/>
        <v>0</v>
      </c>
      <c r="BK4408" s="158" t="str">
        <f t="shared" si="688"/>
        <v/>
      </c>
    </row>
    <row r="4409" spans="1:63" ht="12" customHeight="1" x14ac:dyDescent="0.2">
      <c r="A4409" s="8"/>
      <c r="B4409" s="7"/>
      <c r="C4409" s="7"/>
      <c r="D4409" s="7"/>
      <c r="E4409" s="7"/>
      <c r="F4409" s="7"/>
      <c r="G4409" s="7"/>
      <c r="H4409" s="7"/>
      <c r="I4409" s="10"/>
      <c r="J4409" s="25"/>
      <c r="K4409" s="250"/>
      <c r="L4409" s="31"/>
      <c r="M4409" s="9"/>
      <c r="N4409" s="11" t="s">
        <v>25</v>
      </c>
      <c r="O4409" s="39"/>
      <c r="P4409" s="47"/>
      <c r="Q4409" s="13"/>
      <c r="R4409" s="248">
        <f t="shared" si="680"/>
        <v>0</v>
      </c>
      <c r="S4409" s="248">
        <f t="shared" si="681"/>
        <v>0</v>
      </c>
      <c r="T4409" s="248">
        <f t="shared" si="682"/>
        <v>0</v>
      </c>
      <c r="U4409" s="248">
        <f t="shared" si="683"/>
        <v>0</v>
      </c>
      <c r="V4409" s="13"/>
      <c r="W4409" s="7"/>
      <c r="AT4409" s="130"/>
      <c r="BF4409" s="33">
        <f t="shared" si="689"/>
        <v>41242</v>
      </c>
      <c r="BG4409" s="34">
        <f t="shared" si="684"/>
        <v>82.88000000000001</v>
      </c>
      <c r="BH4409" s="32">
        <f t="shared" si="685"/>
        <v>1</v>
      </c>
      <c r="BI4409" s="32">
        <f t="shared" si="686"/>
        <v>0</v>
      </c>
      <c r="BJ4409" s="69">
        <f t="shared" si="687"/>
        <v>0</v>
      </c>
      <c r="BK4409" s="158" t="str">
        <f t="shared" si="688"/>
        <v/>
      </c>
    </row>
    <row r="4410" spans="1:63" ht="12" customHeight="1" x14ac:dyDescent="0.2">
      <c r="A4410" s="8"/>
      <c r="B4410" s="7"/>
      <c r="C4410" s="7"/>
      <c r="D4410" s="7"/>
      <c r="E4410" s="7"/>
      <c r="F4410" s="7"/>
      <c r="G4410" s="7"/>
      <c r="H4410" s="7"/>
      <c r="I4410" s="10"/>
      <c r="J4410" s="25"/>
      <c r="K4410" s="250"/>
      <c r="L4410" s="31"/>
      <c r="M4410" s="9"/>
      <c r="N4410" s="11" t="s">
        <v>25</v>
      </c>
      <c r="O4410" s="39"/>
      <c r="P4410" s="47"/>
      <c r="Q4410" s="13"/>
      <c r="R4410" s="248">
        <f t="shared" si="680"/>
        <v>0</v>
      </c>
      <c r="S4410" s="248">
        <f t="shared" si="681"/>
        <v>0</v>
      </c>
      <c r="T4410" s="248">
        <f t="shared" si="682"/>
        <v>0</v>
      </c>
      <c r="U4410" s="248">
        <f t="shared" si="683"/>
        <v>0</v>
      </c>
      <c r="V4410" s="13"/>
      <c r="W4410" s="7"/>
      <c r="AT4410" s="130"/>
      <c r="BF4410" s="33">
        <f t="shared" si="689"/>
        <v>41242</v>
      </c>
      <c r="BG4410" s="34">
        <f t="shared" si="684"/>
        <v>82.88000000000001</v>
      </c>
      <c r="BH4410" s="32">
        <f t="shared" si="685"/>
        <v>1</v>
      </c>
      <c r="BI4410" s="32">
        <f t="shared" si="686"/>
        <v>0</v>
      </c>
      <c r="BJ4410" s="69">
        <f t="shared" si="687"/>
        <v>0</v>
      </c>
      <c r="BK4410" s="158" t="str">
        <f t="shared" si="688"/>
        <v/>
      </c>
    </row>
    <row r="4411" spans="1:63" ht="12" customHeight="1" x14ac:dyDescent="0.2">
      <c r="A4411" s="8"/>
      <c r="B4411" s="7"/>
      <c r="C4411" s="7"/>
      <c r="D4411" s="7"/>
      <c r="E4411" s="7"/>
      <c r="F4411" s="7"/>
      <c r="G4411" s="7"/>
      <c r="H4411" s="7"/>
      <c r="I4411" s="10"/>
      <c r="J4411" s="25"/>
      <c r="K4411" s="250"/>
      <c r="L4411" s="31"/>
      <c r="M4411" s="9"/>
      <c r="N4411" s="11" t="s">
        <v>25</v>
      </c>
      <c r="O4411" s="39"/>
      <c r="P4411" s="47"/>
      <c r="Q4411" s="13"/>
      <c r="R4411" s="248">
        <f t="shared" si="680"/>
        <v>0</v>
      </c>
      <c r="S4411" s="248">
        <f t="shared" si="681"/>
        <v>0</v>
      </c>
      <c r="T4411" s="248">
        <f t="shared" si="682"/>
        <v>0</v>
      </c>
      <c r="U4411" s="248">
        <f t="shared" si="683"/>
        <v>0</v>
      </c>
      <c r="V4411" s="13"/>
      <c r="W4411" s="7"/>
      <c r="AT4411" s="130"/>
      <c r="BF4411" s="33">
        <f t="shared" si="689"/>
        <v>41242</v>
      </c>
      <c r="BG4411" s="34">
        <f t="shared" si="684"/>
        <v>82.88000000000001</v>
      </c>
      <c r="BH4411" s="32">
        <f t="shared" si="685"/>
        <v>1</v>
      </c>
      <c r="BI4411" s="32">
        <f t="shared" si="686"/>
        <v>0</v>
      </c>
      <c r="BJ4411" s="69">
        <f t="shared" si="687"/>
        <v>0</v>
      </c>
      <c r="BK4411" s="158" t="str">
        <f t="shared" si="688"/>
        <v/>
      </c>
    </row>
    <row r="4412" spans="1:63" ht="12" customHeight="1" x14ac:dyDescent="0.2">
      <c r="A4412" s="8"/>
      <c r="B4412" s="7"/>
      <c r="C4412" s="7"/>
      <c r="D4412" s="7"/>
      <c r="E4412" s="7"/>
      <c r="F4412" s="7"/>
      <c r="G4412" s="7"/>
      <c r="H4412" s="7"/>
      <c r="I4412" s="10"/>
      <c r="J4412" s="25"/>
      <c r="K4412" s="250"/>
      <c r="L4412" s="31"/>
      <c r="M4412" s="9"/>
      <c r="N4412" s="11" t="s">
        <v>25</v>
      </c>
      <c r="O4412" s="39"/>
      <c r="P4412" s="47"/>
      <c r="Q4412" s="13"/>
      <c r="R4412" s="248">
        <f t="shared" si="680"/>
        <v>0</v>
      </c>
      <c r="S4412" s="248">
        <f t="shared" si="681"/>
        <v>0</v>
      </c>
      <c r="T4412" s="248">
        <f t="shared" si="682"/>
        <v>0</v>
      </c>
      <c r="U4412" s="248">
        <f t="shared" si="683"/>
        <v>0</v>
      </c>
      <c r="V4412" s="13"/>
      <c r="W4412" s="7"/>
      <c r="AT4412" s="130"/>
      <c r="BF4412" s="33">
        <f t="shared" si="689"/>
        <v>41242</v>
      </c>
      <c r="BG4412" s="34">
        <f t="shared" si="684"/>
        <v>82.88000000000001</v>
      </c>
      <c r="BH4412" s="32">
        <f t="shared" si="685"/>
        <v>1</v>
      </c>
      <c r="BI4412" s="32">
        <f t="shared" si="686"/>
        <v>0</v>
      </c>
      <c r="BJ4412" s="69">
        <f t="shared" si="687"/>
        <v>0</v>
      </c>
      <c r="BK4412" s="158" t="str">
        <f t="shared" si="688"/>
        <v/>
      </c>
    </row>
    <row r="4413" spans="1:63" ht="12" customHeight="1" x14ac:dyDescent="0.2">
      <c r="A4413" s="8"/>
      <c r="B4413" s="7"/>
      <c r="C4413" s="7"/>
      <c r="D4413" s="7"/>
      <c r="E4413" s="7"/>
      <c r="F4413" s="7"/>
      <c r="G4413" s="7"/>
      <c r="H4413" s="7"/>
      <c r="I4413" s="10"/>
      <c r="J4413" s="25"/>
      <c r="K4413" s="250"/>
      <c r="L4413" s="31"/>
      <c r="M4413" s="9"/>
      <c r="N4413" s="11" t="s">
        <v>25</v>
      </c>
      <c r="O4413" s="39"/>
      <c r="P4413" s="47"/>
      <c r="Q4413" s="13"/>
      <c r="R4413" s="248">
        <f t="shared" si="680"/>
        <v>0</v>
      </c>
      <c r="S4413" s="248">
        <f t="shared" si="681"/>
        <v>0</v>
      </c>
      <c r="T4413" s="248">
        <f t="shared" si="682"/>
        <v>0</v>
      </c>
      <c r="U4413" s="248">
        <f t="shared" si="683"/>
        <v>0</v>
      </c>
      <c r="V4413" s="13"/>
      <c r="W4413" s="7"/>
      <c r="AT4413" s="130"/>
      <c r="BF4413" s="33">
        <f t="shared" si="689"/>
        <v>41242</v>
      </c>
      <c r="BG4413" s="34">
        <f t="shared" si="684"/>
        <v>82.88000000000001</v>
      </c>
      <c r="BH4413" s="32">
        <f t="shared" si="685"/>
        <v>1</v>
      </c>
      <c r="BI4413" s="32">
        <f t="shared" si="686"/>
        <v>0</v>
      </c>
      <c r="BJ4413" s="69">
        <f t="shared" si="687"/>
        <v>0</v>
      </c>
      <c r="BK4413" s="158" t="str">
        <f t="shared" si="688"/>
        <v/>
      </c>
    </row>
    <row r="4414" spans="1:63" ht="12" customHeight="1" x14ac:dyDescent="0.2">
      <c r="A4414" s="8"/>
      <c r="B4414" s="7"/>
      <c r="C4414" s="7"/>
      <c r="D4414" s="7"/>
      <c r="E4414" s="7"/>
      <c r="F4414" s="7"/>
      <c r="G4414" s="7"/>
      <c r="H4414" s="7"/>
      <c r="I4414" s="10"/>
      <c r="J4414" s="25"/>
      <c r="K4414" s="250"/>
      <c r="L4414" s="31"/>
      <c r="M4414" s="9"/>
      <c r="N4414" s="11" t="s">
        <v>25</v>
      </c>
      <c r="O4414" s="39"/>
      <c r="P4414" s="47"/>
      <c r="Q4414" s="13"/>
      <c r="R4414" s="248">
        <f t="shared" si="680"/>
        <v>0</v>
      </c>
      <c r="S4414" s="248">
        <f t="shared" si="681"/>
        <v>0</v>
      </c>
      <c r="T4414" s="248">
        <f t="shared" si="682"/>
        <v>0</v>
      </c>
      <c r="U4414" s="248">
        <f t="shared" si="683"/>
        <v>0</v>
      </c>
      <c r="V4414" s="13"/>
      <c r="W4414" s="7"/>
      <c r="AT4414" s="130"/>
      <c r="BF4414" s="33">
        <f t="shared" si="689"/>
        <v>41242</v>
      </c>
      <c r="BG4414" s="34">
        <f t="shared" si="684"/>
        <v>82.88000000000001</v>
      </c>
      <c r="BH4414" s="32">
        <f t="shared" si="685"/>
        <v>1</v>
      </c>
      <c r="BI4414" s="32">
        <f t="shared" si="686"/>
        <v>0</v>
      </c>
      <c r="BJ4414" s="69">
        <f t="shared" si="687"/>
        <v>0</v>
      </c>
      <c r="BK4414" s="158" t="str">
        <f t="shared" si="688"/>
        <v/>
      </c>
    </row>
    <row r="4415" spans="1:63" ht="12" customHeight="1" x14ac:dyDescent="0.2">
      <c r="A4415" s="8"/>
      <c r="B4415" s="7"/>
      <c r="C4415" s="7"/>
      <c r="D4415" s="7"/>
      <c r="E4415" s="7"/>
      <c r="F4415" s="7"/>
      <c r="G4415" s="7"/>
      <c r="H4415" s="7"/>
      <c r="I4415" s="10"/>
      <c r="J4415" s="25"/>
      <c r="K4415" s="250"/>
      <c r="L4415" s="31"/>
      <c r="M4415" s="9"/>
      <c r="N4415" s="11" t="s">
        <v>25</v>
      </c>
      <c r="O4415" s="39"/>
      <c r="P4415" s="47"/>
      <c r="Q4415" s="13"/>
      <c r="R4415" s="248">
        <f t="shared" si="680"/>
        <v>0</v>
      </c>
      <c r="S4415" s="248">
        <f t="shared" si="681"/>
        <v>0</v>
      </c>
      <c r="T4415" s="248">
        <f t="shared" si="682"/>
        <v>0</v>
      </c>
      <c r="U4415" s="248">
        <f t="shared" si="683"/>
        <v>0</v>
      </c>
      <c r="V4415" s="13"/>
      <c r="W4415" s="7"/>
      <c r="AT4415" s="130"/>
      <c r="BF4415" s="33">
        <f t="shared" si="689"/>
        <v>41242</v>
      </c>
      <c r="BG4415" s="34">
        <f t="shared" si="684"/>
        <v>82.88000000000001</v>
      </c>
      <c r="BH4415" s="32">
        <f t="shared" si="685"/>
        <v>1</v>
      </c>
      <c r="BI4415" s="32">
        <f t="shared" si="686"/>
        <v>0</v>
      </c>
      <c r="BJ4415" s="69">
        <f t="shared" si="687"/>
        <v>0</v>
      </c>
      <c r="BK4415" s="158" t="str">
        <f t="shared" si="688"/>
        <v/>
      </c>
    </row>
    <row r="4416" spans="1:63" ht="12" customHeight="1" x14ac:dyDescent="0.2">
      <c r="A4416" s="8"/>
      <c r="B4416" s="7"/>
      <c r="C4416" s="7"/>
      <c r="D4416" s="7"/>
      <c r="E4416" s="7"/>
      <c r="F4416" s="7"/>
      <c r="G4416" s="7"/>
      <c r="H4416" s="7"/>
      <c r="I4416" s="10"/>
      <c r="J4416" s="25"/>
      <c r="K4416" s="250"/>
      <c r="L4416" s="31"/>
      <c r="M4416" s="9"/>
      <c r="N4416" s="11" t="s">
        <v>25</v>
      </c>
      <c r="O4416" s="39"/>
      <c r="P4416" s="47"/>
      <c r="Q4416" s="13"/>
      <c r="R4416" s="248">
        <f t="shared" si="680"/>
        <v>0</v>
      </c>
      <c r="S4416" s="248">
        <f t="shared" si="681"/>
        <v>0</v>
      </c>
      <c r="T4416" s="248">
        <f t="shared" si="682"/>
        <v>0</v>
      </c>
      <c r="U4416" s="248">
        <f t="shared" si="683"/>
        <v>0</v>
      </c>
      <c r="V4416" s="13"/>
      <c r="W4416" s="7"/>
      <c r="AT4416" s="130"/>
      <c r="BF4416" s="33">
        <f t="shared" si="689"/>
        <v>41242</v>
      </c>
      <c r="BG4416" s="34">
        <f t="shared" si="684"/>
        <v>82.88000000000001</v>
      </c>
      <c r="BH4416" s="32">
        <f t="shared" si="685"/>
        <v>1</v>
      </c>
      <c r="BI4416" s="32">
        <f t="shared" si="686"/>
        <v>0</v>
      </c>
      <c r="BJ4416" s="69">
        <f t="shared" si="687"/>
        <v>0</v>
      </c>
      <c r="BK4416" s="158" t="str">
        <f t="shared" si="688"/>
        <v/>
      </c>
    </row>
    <row r="4417" spans="1:63" ht="12" customHeight="1" x14ac:dyDescent="0.2">
      <c r="A4417" s="8"/>
      <c r="B4417" s="7"/>
      <c r="C4417" s="7"/>
      <c r="D4417" s="7"/>
      <c r="E4417" s="7"/>
      <c r="F4417" s="7"/>
      <c r="G4417" s="7"/>
      <c r="H4417" s="7"/>
      <c r="I4417" s="10"/>
      <c r="J4417" s="25"/>
      <c r="K4417" s="250"/>
      <c r="L4417" s="31"/>
      <c r="M4417" s="9"/>
      <c r="N4417" s="11" t="s">
        <v>25</v>
      </c>
      <c r="O4417" s="39"/>
      <c r="P4417" s="47"/>
      <c r="Q4417" s="13"/>
      <c r="R4417" s="248">
        <f t="shared" si="680"/>
        <v>0</v>
      </c>
      <c r="S4417" s="248">
        <f t="shared" si="681"/>
        <v>0</v>
      </c>
      <c r="T4417" s="248">
        <f t="shared" si="682"/>
        <v>0</v>
      </c>
      <c r="U4417" s="248">
        <f t="shared" si="683"/>
        <v>0</v>
      </c>
      <c r="V4417" s="13"/>
      <c r="W4417" s="7"/>
      <c r="AT4417" s="130"/>
      <c r="BF4417" s="33">
        <f t="shared" si="689"/>
        <v>41242</v>
      </c>
      <c r="BG4417" s="34">
        <f t="shared" si="684"/>
        <v>82.88000000000001</v>
      </c>
      <c r="BH4417" s="32">
        <f t="shared" si="685"/>
        <v>1</v>
      </c>
      <c r="BI4417" s="32">
        <f t="shared" si="686"/>
        <v>0</v>
      </c>
      <c r="BJ4417" s="69">
        <f t="shared" si="687"/>
        <v>0</v>
      </c>
      <c r="BK4417" s="158" t="str">
        <f t="shared" si="688"/>
        <v/>
      </c>
    </row>
    <row r="4418" spans="1:63" ht="12" customHeight="1" x14ac:dyDescent="0.2">
      <c r="A4418" s="8"/>
      <c r="B4418" s="7"/>
      <c r="C4418" s="7"/>
      <c r="D4418" s="7"/>
      <c r="E4418" s="7"/>
      <c r="F4418" s="7"/>
      <c r="G4418" s="7"/>
      <c r="H4418" s="7"/>
      <c r="I4418" s="10"/>
      <c r="J4418" s="25"/>
      <c r="K4418" s="250"/>
      <c r="L4418" s="31"/>
      <c r="M4418" s="9"/>
      <c r="N4418" s="11" t="s">
        <v>25</v>
      </c>
      <c r="O4418" s="39"/>
      <c r="P4418" s="47"/>
      <c r="Q4418" s="13"/>
      <c r="R4418" s="248">
        <f t="shared" si="680"/>
        <v>0</v>
      </c>
      <c r="S4418" s="248">
        <f t="shared" si="681"/>
        <v>0</v>
      </c>
      <c r="T4418" s="248">
        <f t="shared" si="682"/>
        <v>0</v>
      </c>
      <c r="U4418" s="248">
        <f t="shared" si="683"/>
        <v>0</v>
      </c>
      <c r="V4418" s="13"/>
      <c r="W4418" s="7"/>
      <c r="AT4418" s="130"/>
      <c r="BF4418" s="33">
        <f t="shared" si="689"/>
        <v>41242</v>
      </c>
      <c r="BG4418" s="34">
        <f t="shared" si="684"/>
        <v>82.88000000000001</v>
      </c>
      <c r="BH4418" s="32">
        <f t="shared" si="685"/>
        <v>1</v>
      </c>
      <c r="BI4418" s="32">
        <f t="shared" si="686"/>
        <v>0</v>
      </c>
      <c r="BJ4418" s="69">
        <f t="shared" si="687"/>
        <v>0</v>
      </c>
      <c r="BK4418" s="158" t="str">
        <f t="shared" si="688"/>
        <v/>
      </c>
    </row>
    <row r="4419" spans="1:63" ht="12" customHeight="1" x14ac:dyDescent="0.2">
      <c r="A4419" s="8"/>
      <c r="B4419" s="7"/>
      <c r="C4419" s="7"/>
      <c r="D4419" s="7"/>
      <c r="E4419" s="7"/>
      <c r="F4419" s="7"/>
      <c r="G4419" s="7"/>
      <c r="H4419" s="7"/>
      <c r="I4419" s="10"/>
      <c r="J4419" s="25"/>
      <c r="K4419" s="250"/>
      <c r="L4419" s="31"/>
      <c r="M4419" s="9"/>
      <c r="N4419" s="11" t="s">
        <v>25</v>
      </c>
      <c r="O4419" s="39"/>
      <c r="P4419" s="47"/>
      <c r="Q4419" s="13"/>
      <c r="R4419" s="248">
        <f t="shared" si="680"/>
        <v>0</v>
      </c>
      <c r="S4419" s="248">
        <f t="shared" si="681"/>
        <v>0</v>
      </c>
      <c r="T4419" s="248">
        <f t="shared" si="682"/>
        <v>0</v>
      </c>
      <c r="U4419" s="248">
        <f t="shared" si="683"/>
        <v>0</v>
      </c>
      <c r="V4419" s="13"/>
      <c r="W4419" s="7"/>
      <c r="AT4419" s="130"/>
      <c r="BF4419" s="33">
        <f t="shared" si="689"/>
        <v>41242</v>
      </c>
      <c r="BG4419" s="34">
        <f t="shared" si="684"/>
        <v>82.88000000000001</v>
      </c>
      <c r="BH4419" s="32">
        <f t="shared" si="685"/>
        <v>1</v>
      </c>
      <c r="BI4419" s="32">
        <f t="shared" si="686"/>
        <v>0</v>
      </c>
      <c r="BJ4419" s="69">
        <f t="shared" si="687"/>
        <v>0</v>
      </c>
      <c r="BK4419" s="158" t="str">
        <f t="shared" si="688"/>
        <v/>
      </c>
    </row>
    <row r="4420" spans="1:63" ht="12" customHeight="1" x14ac:dyDescent="0.2">
      <c r="A4420" s="8"/>
      <c r="B4420" s="7"/>
      <c r="C4420" s="7"/>
      <c r="D4420" s="7"/>
      <c r="E4420" s="7"/>
      <c r="F4420" s="7"/>
      <c r="G4420" s="7"/>
      <c r="H4420" s="7"/>
      <c r="I4420" s="10"/>
      <c r="J4420" s="25"/>
      <c r="K4420" s="250"/>
      <c r="L4420" s="31"/>
      <c r="M4420" s="9"/>
      <c r="N4420" s="11" t="s">
        <v>25</v>
      </c>
      <c r="O4420" s="39"/>
      <c r="P4420" s="47"/>
      <c r="Q4420" s="13"/>
      <c r="R4420" s="248">
        <f t="shared" si="680"/>
        <v>0</v>
      </c>
      <c r="S4420" s="248">
        <f t="shared" si="681"/>
        <v>0</v>
      </c>
      <c r="T4420" s="248">
        <f t="shared" si="682"/>
        <v>0</v>
      </c>
      <c r="U4420" s="248">
        <f t="shared" si="683"/>
        <v>0</v>
      </c>
      <c r="V4420" s="13"/>
      <c r="W4420" s="7"/>
      <c r="AT4420" s="130"/>
      <c r="BF4420" s="33">
        <f t="shared" si="689"/>
        <v>41242</v>
      </c>
      <c r="BG4420" s="34">
        <f t="shared" si="684"/>
        <v>82.88000000000001</v>
      </c>
      <c r="BH4420" s="32">
        <f t="shared" si="685"/>
        <v>1</v>
      </c>
      <c r="BI4420" s="32">
        <f t="shared" si="686"/>
        <v>0</v>
      </c>
      <c r="BJ4420" s="69">
        <f t="shared" si="687"/>
        <v>0</v>
      </c>
      <c r="BK4420" s="158" t="str">
        <f t="shared" si="688"/>
        <v/>
      </c>
    </row>
    <row r="4421" spans="1:63" ht="12" customHeight="1" x14ac:dyDescent="0.2">
      <c r="A4421" s="8"/>
      <c r="B4421" s="7"/>
      <c r="C4421" s="7"/>
      <c r="D4421" s="7"/>
      <c r="E4421" s="7"/>
      <c r="F4421" s="7"/>
      <c r="G4421" s="7"/>
      <c r="H4421" s="7"/>
      <c r="I4421" s="10"/>
      <c r="J4421" s="25"/>
      <c r="K4421" s="250"/>
      <c r="L4421" s="31"/>
      <c r="M4421" s="9"/>
      <c r="N4421" s="11" t="s">
        <v>25</v>
      </c>
      <c r="O4421" s="39"/>
      <c r="P4421" s="47"/>
      <c r="Q4421" s="13"/>
      <c r="R4421" s="248">
        <f t="shared" si="680"/>
        <v>0</v>
      </c>
      <c r="S4421" s="248">
        <f t="shared" si="681"/>
        <v>0</v>
      </c>
      <c r="T4421" s="248">
        <f t="shared" si="682"/>
        <v>0</v>
      </c>
      <c r="U4421" s="248">
        <f t="shared" si="683"/>
        <v>0</v>
      </c>
      <c r="V4421" s="13"/>
      <c r="W4421" s="7"/>
      <c r="AT4421" s="130"/>
      <c r="BF4421" s="33">
        <f t="shared" si="689"/>
        <v>41242</v>
      </c>
      <c r="BG4421" s="34">
        <f t="shared" si="684"/>
        <v>82.88000000000001</v>
      </c>
      <c r="BH4421" s="32">
        <f t="shared" si="685"/>
        <v>1</v>
      </c>
      <c r="BI4421" s="32">
        <f t="shared" si="686"/>
        <v>0</v>
      </c>
      <c r="BJ4421" s="69">
        <f t="shared" si="687"/>
        <v>0</v>
      </c>
      <c r="BK4421" s="158" t="str">
        <f t="shared" si="688"/>
        <v/>
      </c>
    </row>
    <row r="4422" spans="1:63" ht="12" customHeight="1" x14ac:dyDescent="0.2">
      <c r="A4422" s="8"/>
      <c r="B4422" s="7"/>
      <c r="C4422" s="7"/>
      <c r="D4422" s="7"/>
      <c r="E4422" s="7"/>
      <c r="F4422" s="7"/>
      <c r="G4422" s="7"/>
      <c r="H4422" s="7"/>
      <c r="I4422" s="10"/>
      <c r="J4422" s="25"/>
      <c r="K4422" s="250"/>
      <c r="L4422" s="31"/>
      <c r="M4422" s="9"/>
      <c r="N4422" s="11" t="s">
        <v>25</v>
      </c>
      <c r="O4422" s="39"/>
      <c r="P4422" s="47"/>
      <c r="Q4422" s="13"/>
      <c r="R4422" s="248">
        <f t="shared" si="680"/>
        <v>0</v>
      </c>
      <c r="S4422" s="248">
        <f t="shared" si="681"/>
        <v>0</v>
      </c>
      <c r="T4422" s="248">
        <f t="shared" si="682"/>
        <v>0</v>
      </c>
      <c r="U4422" s="248">
        <f t="shared" si="683"/>
        <v>0</v>
      </c>
      <c r="V4422" s="13"/>
      <c r="W4422" s="7"/>
      <c r="AT4422" s="130"/>
      <c r="BF4422" s="33">
        <f t="shared" si="689"/>
        <v>41242</v>
      </c>
      <c r="BG4422" s="34">
        <f t="shared" si="684"/>
        <v>82.88000000000001</v>
      </c>
      <c r="BH4422" s="32">
        <f t="shared" si="685"/>
        <v>1</v>
      </c>
      <c r="BI4422" s="32">
        <f t="shared" si="686"/>
        <v>0</v>
      </c>
      <c r="BJ4422" s="69">
        <f t="shared" si="687"/>
        <v>0</v>
      </c>
      <c r="BK4422" s="158" t="str">
        <f t="shared" si="688"/>
        <v/>
      </c>
    </row>
    <row r="4423" spans="1:63" ht="12" customHeight="1" x14ac:dyDescent="0.2">
      <c r="A4423" s="8"/>
      <c r="B4423" s="7"/>
      <c r="C4423" s="7"/>
      <c r="D4423" s="7"/>
      <c r="E4423" s="7"/>
      <c r="F4423" s="7"/>
      <c r="G4423" s="7"/>
      <c r="H4423" s="7"/>
      <c r="I4423" s="10"/>
      <c r="J4423" s="25"/>
      <c r="K4423" s="250"/>
      <c r="L4423" s="31"/>
      <c r="M4423" s="9"/>
      <c r="N4423" s="11" t="s">
        <v>25</v>
      </c>
      <c r="O4423" s="39"/>
      <c r="P4423" s="47"/>
      <c r="Q4423" s="13"/>
      <c r="R4423" s="248">
        <f t="shared" si="680"/>
        <v>0</v>
      </c>
      <c r="S4423" s="248">
        <f t="shared" si="681"/>
        <v>0</v>
      </c>
      <c r="T4423" s="248">
        <f t="shared" si="682"/>
        <v>0</v>
      </c>
      <c r="U4423" s="248">
        <f t="shared" si="683"/>
        <v>0</v>
      </c>
      <c r="V4423" s="13"/>
      <c r="W4423" s="7"/>
      <c r="AT4423" s="130"/>
      <c r="BF4423" s="33">
        <f t="shared" si="689"/>
        <v>41242</v>
      </c>
      <c r="BG4423" s="34">
        <f t="shared" si="684"/>
        <v>82.88000000000001</v>
      </c>
      <c r="BH4423" s="32">
        <f t="shared" si="685"/>
        <v>1</v>
      </c>
      <c r="BI4423" s="32">
        <f t="shared" si="686"/>
        <v>0</v>
      </c>
      <c r="BJ4423" s="69">
        <f t="shared" si="687"/>
        <v>0</v>
      </c>
      <c r="BK4423" s="158" t="str">
        <f t="shared" si="688"/>
        <v/>
      </c>
    </row>
    <row r="4424" spans="1:63" ht="12" customHeight="1" x14ac:dyDescent="0.2">
      <c r="A4424" s="8"/>
      <c r="B4424" s="7"/>
      <c r="C4424" s="7"/>
      <c r="D4424" s="7"/>
      <c r="E4424" s="7"/>
      <c r="F4424" s="7"/>
      <c r="G4424" s="7"/>
      <c r="H4424" s="7"/>
      <c r="I4424" s="10"/>
      <c r="J4424" s="25"/>
      <c r="K4424" s="250"/>
      <c r="L4424" s="31"/>
      <c r="M4424" s="9"/>
      <c r="N4424" s="11" t="s">
        <v>25</v>
      </c>
      <c r="O4424" s="39"/>
      <c r="P4424" s="47"/>
      <c r="Q4424" s="13"/>
      <c r="R4424" s="248">
        <f t="shared" si="680"/>
        <v>0</v>
      </c>
      <c r="S4424" s="248">
        <f t="shared" si="681"/>
        <v>0</v>
      </c>
      <c r="T4424" s="248">
        <f t="shared" si="682"/>
        <v>0</v>
      </c>
      <c r="U4424" s="248">
        <f t="shared" si="683"/>
        <v>0</v>
      </c>
      <c r="V4424" s="13"/>
      <c r="W4424" s="7"/>
      <c r="AT4424" s="130"/>
      <c r="BF4424" s="33">
        <f t="shared" si="689"/>
        <v>41242</v>
      </c>
      <c r="BG4424" s="34">
        <f t="shared" si="684"/>
        <v>82.88000000000001</v>
      </c>
      <c r="BH4424" s="32">
        <f t="shared" si="685"/>
        <v>1</v>
      </c>
      <c r="BI4424" s="32">
        <f t="shared" si="686"/>
        <v>0</v>
      </c>
      <c r="BJ4424" s="69">
        <f t="shared" si="687"/>
        <v>0</v>
      </c>
      <c r="BK4424" s="158" t="str">
        <f t="shared" si="688"/>
        <v/>
      </c>
    </row>
    <row r="4425" spans="1:63" ht="12" customHeight="1" x14ac:dyDescent="0.2">
      <c r="A4425" s="8"/>
      <c r="B4425" s="7"/>
      <c r="C4425" s="7"/>
      <c r="D4425" s="7"/>
      <c r="E4425" s="7"/>
      <c r="F4425" s="7"/>
      <c r="G4425" s="7"/>
      <c r="H4425" s="7"/>
      <c r="I4425" s="10"/>
      <c r="J4425" s="25"/>
      <c r="K4425" s="250"/>
      <c r="L4425" s="31"/>
      <c r="M4425" s="9"/>
      <c r="N4425" s="11" t="s">
        <v>25</v>
      </c>
      <c r="O4425" s="39"/>
      <c r="P4425" s="47"/>
      <c r="Q4425" s="13"/>
      <c r="R4425" s="248">
        <f t="shared" si="680"/>
        <v>0</v>
      </c>
      <c r="S4425" s="248">
        <f t="shared" si="681"/>
        <v>0</v>
      </c>
      <c r="T4425" s="248">
        <f t="shared" si="682"/>
        <v>0</v>
      </c>
      <c r="U4425" s="248">
        <f t="shared" si="683"/>
        <v>0</v>
      </c>
      <c r="V4425" s="13"/>
      <c r="W4425" s="7"/>
      <c r="AT4425" s="130"/>
      <c r="BF4425" s="33">
        <f t="shared" si="689"/>
        <v>41242</v>
      </c>
      <c r="BG4425" s="34">
        <f t="shared" si="684"/>
        <v>82.88000000000001</v>
      </c>
      <c r="BH4425" s="32">
        <f t="shared" si="685"/>
        <v>1</v>
      </c>
      <c r="BI4425" s="32">
        <f t="shared" si="686"/>
        <v>0</v>
      </c>
      <c r="BJ4425" s="69">
        <f t="shared" si="687"/>
        <v>0</v>
      </c>
      <c r="BK4425" s="158" t="str">
        <f t="shared" si="688"/>
        <v/>
      </c>
    </row>
    <row r="4426" spans="1:63" ht="12" customHeight="1" x14ac:dyDescent="0.2">
      <c r="A4426" s="8"/>
      <c r="B4426" s="7"/>
      <c r="C4426" s="7"/>
      <c r="D4426" s="7"/>
      <c r="E4426" s="7"/>
      <c r="F4426" s="7"/>
      <c r="G4426" s="7"/>
      <c r="H4426" s="7"/>
      <c r="I4426" s="10"/>
      <c r="J4426" s="25"/>
      <c r="K4426" s="250"/>
      <c r="L4426" s="31"/>
      <c r="M4426" s="9"/>
      <c r="N4426" s="11" t="s">
        <v>25</v>
      </c>
      <c r="O4426" s="39"/>
      <c r="P4426" s="47"/>
      <c r="Q4426" s="13"/>
      <c r="R4426" s="248">
        <f t="shared" si="680"/>
        <v>0</v>
      </c>
      <c r="S4426" s="248">
        <f t="shared" si="681"/>
        <v>0</v>
      </c>
      <c r="T4426" s="248">
        <f t="shared" si="682"/>
        <v>0</v>
      </c>
      <c r="U4426" s="248">
        <f t="shared" si="683"/>
        <v>0</v>
      </c>
      <c r="V4426" s="13"/>
      <c r="W4426" s="7"/>
      <c r="AT4426" s="130"/>
      <c r="BF4426" s="33">
        <f t="shared" si="689"/>
        <v>41242</v>
      </c>
      <c r="BG4426" s="34">
        <f t="shared" si="684"/>
        <v>82.88000000000001</v>
      </c>
      <c r="BH4426" s="32">
        <f t="shared" si="685"/>
        <v>1</v>
      </c>
      <c r="BI4426" s="32">
        <f t="shared" si="686"/>
        <v>0</v>
      </c>
      <c r="BJ4426" s="69">
        <f t="shared" si="687"/>
        <v>0</v>
      </c>
      <c r="BK4426" s="158" t="str">
        <f t="shared" si="688"/>
        <v/>
      </c>
    </row>
    <row r="4427" spans="1:63" ht="12" customHeight="1" x14ac:dyDescent="0.2">
      <c r="A4427" s="8"/>
      <c r="B4427" s="7"/>
      <c r="C4427" s="7"/>
      <c r="D4427" s="7"/>
      <c r="E4427" s="7"/>
      <c r="F4427" s="7"/>
      <c r="G4427" s="7"/>
      <c r="H4427" s="7"/>
      <c r="I4427" s="10"/>
      <c r="J4427" s="25"/>
      <c r="K4427" s="250"/>
      <c r="L4427" s="31"/>
      <c r="M4427" s="9"/>
      <c r="N4427" s="11" t="s">
        <v>25</v>
      </c>
      <c r="O4427" s="39"/>
      <c r="P4427" s="47"/>
      <c r="Q4427" s="13"/>
      <c r="R4427" s="248">
        <f t="shared" ref="R4427:R4490" si="690">IF(N4427&lt;&gt;"M",ROUND(IF(M4427&lt;&gt;"Y",IF(P4427&lt;&gt;"Y",K4427,K4427*(BH4427-1)),0),ROUNDING),"")</f>
        <v>0</v>
      </c>
      <c r="S4427" s="248">
        <f t="shared" ref="S4427:S4490" si="691">IF(N4427&lt;&gt;"M",ROUND(IF(O4427&gt;0,IF(M4427="Y",BI4427*(1-O4427),IF(BI4427&gt;R4427,R4427 + (BI4427 - R4427)*(1-O4427),BI4427)),BI4427),ROUNDING),"")</f>
        <v>0</v>
      </c>
      <c r="T4427" s="248">
        <f t="shared" ref="T4427:T4490" si="692">IF(N4427&lt;&gt;"M",ROUND(IF(O4427&gt;0,IF(M4427="Y",BJ4427*(1-O4427),IF(BJ4427&gt;R4427,R4427 + (BJ4427 - R4427)*(1-O4427),BJ4427)),BJ4427),ROUNDING),"")</f>
        <v>0</v>
      </c>
      <c r="U4427" s="248">
        <f t="shared" ref="U4427:U4490" si="693">IF(N4427&lt;&gt;"M",ROUND(IF(OR(N4427="P",N4427=""),0,IF(OR(M4427="N",M4427=""),T4427-R4427,T4427)),ROUNDING),"")</f>
        <v>0</v>
      </c>
      <c r="V4427" s="13"/>
      <c r="W4427" s="7"/>
      <c r="AT4427" s="130"/>
      <c r="BF4427" s="33">
        <f t="shared" si="689"/>
        <v>41242</v>
      </c>
      <c r="BG4427" s="34">
        <f t="shared" ref="BG4427:BG4490" si="694">IF(N4427&lt;&gt;"M",BG4426+U4427,BG4426)</f>
        <v>82.88000000000001</v>
      </c>
      <c r="BH4427" s="32">
        <f t="shared" ref="BH4427:BH4490" si="695">IF(L4427&lt;&gt;"",IF(ODDS_TYPE=1,L4427,IF(ODDS_TYPE=2,IF(L4427&gt;0,1+L4427/100,IF(L4427&lt;0,1-100/L4427,1)),IF(ODDS_TYPE=3,1+L4427,IF(ODDS_TYPE=4,1+L4427,IF(ODDS_TYPE=5,IF(L4427&gt;0,1+L4427,1-1/L4427),IF(ODDS_TYPE=6,IF(L4427&gt;=0,L4427+1,1-1/L4427),1)))))),1)</f>
        <v>1</v>
      </c>
      <c r="BI4427" s="32">
        <f t="shared" ref="BI4427:BI4490" si="696">IF(P4427&lt;&gt;"Y",IF(M4427&lt;&gt;"Y",K4427*BH4427,K4427*BH4427 - K4427),IF(M4427&lt;&gt;"Y",K4427*BH4427,K4427))</f>
        <v>0</v>
      </c>
      <c r="BJ4427" s="69">
        <f t="shared" ref="BJ4427:BJ4490" si="697">IF(P4427&lt;&gt;"Y",
IF(M4427&lt;&gt;"Y",
IF(N4427="Y",K4427*BH4427,IF(N4427="P",0,IF(OR(N4427="R",N4427="PU"),K4427,IF(N4427="H",K4427*BH4427*0.5,IF(N4427="HW",K4427*0.5*(1 + BH4427),IF(N4427="HL",K4427*0.5,0)))))),
IF(N4427="Y",K4427*BH4427 - K4427,IF(N4427="P",0,IF(OR(N4427="R",N4427="PU"),0,IF(N4427="H",IF(BH4427&gt;2,0.5*K4427*BH4427 - K4427,0),IF(N4427="HW",K4427*0.5*(1 + BH4427) - K4427,IF(N4427="HL",0,0))))))),
IF(M4427&lt;&gt;"Y",
IF(N4427="Y",K4427*BH4427,IF(N4427="P",0,IF(OR(N4427="R",N4427="PU"),K4427*(BH4427-1),IF(N4427="H",K4427*BH4427*0.5,IF(N4427="HW",K4427*(BH4427-1)*0.5,IF(N4427="HL",K4427*BH4427 - K4427*0.5,0)))))),
IF(N4427="Y",K4427,IF(N4427="P",0,IF(OR(N4427="R",N4427="PU"),0,IF(N4427="H",IF(BH4427&lt;2,K4427*BH4427*0.5 - K4427*(BH4427-1),0),IF(N4427="HW",0,IF(N4427="HL",K4427*0.5,0)))))))
)</f>
        <v>0</v>
      </c>
      <c r="BK4427" s="158" t="str">
        <f t="shared" ref="BK4427:BK4490" si="698">IF(FILT_M=1,IF(LEN(C4427)&gt;0,C4427,""),IF(FILT_M=2,IF(LEN(E4427)&gt;0,E4427,""),IF(FILT_M=3,IF(LEN(F4427)&gt;0,F4427,""),IF(FILT_M=4,IF(LEN(G4427)&gt;0,G4427,""),""))))</f>
        <v/>
      </c>
    </row>
    <row r="4428" spans="1:63" ht="12" customHeight="1" x14ac:dyDescent="0.2">
      <c r="A4428" s="8"/>
      <c r="B4428" s="7"/>
      <c r="C4428" s="7"/>
      <c r="D4428" s="7"/>
      <c r="E4428" s="7"/>
      <c r="F4428" s="7"/>
      <c r="G4428" s="7"/>
      <c r="H4428" s="7"/>
      <c r="I4428" s="10"/>
      <c r="J4428" s="25"/>
      <c r="K4428" s="250"/>
      <c r="L4428" s="31"/>
      <c r="M4428" s="9"/>
      <c r="N4428" s="11" t="s">
        <v>25</v>
      </c>
      <c r="O4428" s="39"/>
      <c r="P4428" s="47"/>
      <c r="Q4428" s="13"/>
      <c r="R4428" s="248">
        <f t="shared" si="690"/>
        <v>0</v>
      </c>
      <c r="S4428" s="248">
        <f t="shared" si="691"/>
        <v>0</v>
      </c>
      <c r="T4428" s="248">
        <f t="shared" si="692"/>
        <v>0</v>
      </c>
      <c r="U4428" s="248">
        <f t="shared" si="693"/>
        <v>0</v>
      </c>
      <c r="V4428" s="13"/>
      <c r="W4428" s="7"/>
      <c r="AT4428" s="130"/>
      <c r="BF4428" s="33">
        <f t="shared" ref="BF4428:BF4491" si="699">IF(A4428&gt;2,A4428,BF4427)</f>
        <v>41242</v>
      </c>
      <c r="BG4428" s="34">
        <f t="shared" si="694"/>
        <v>82.88000000000001</v>
      </c>
      <c r="BH4428" s="32">
        <f t="shared" si="695"/>
        <v>1</v>
      </c>
      <c r="BI4428" s="32">
        <f t="shared" si="696"/>
        <v>0</v>
      </c>
      <c r="BJ4428" s="69">
        <f t="shared" si="697"/>
        <v>0</v>
      </c>
      <c r="BK4428" s="158" t="str">
        <f t="shared" si="698"/>
        <v/>
      </c>
    </row>
    <row r="4429" spans="1:63" ht="12" customHeight="1" x14ac:dyDescent="0.2">
      <c r="A4429" s="8"/>
      <c r="B4429" s="7"/>
      <c r="C4429" s="7"/>
      <c r="D4429" s="7"/>
      <c r="E4429" s="7"/>
      <c r="F4429" s="7"/>
      <c r="G4429" s="7"/>
      <c r="H4429" s="7"/>
      <c r="I4429" s="10"/>
      <c r="J4429" s="25"/>
      <c r="K4429" s="250"/>
      <c r="L4429" s="31"/>
      <c r="M4429" s="9"/>
      <c r="N4429" s="11" t="s">
        <v>25</v>
      </c>
      <c r="O4429" s="39"/>
      <c r="P4429" s="47"/>
      <c r="Q4429" s="13"/>
      <c r="R4429" s="248">
        <f t="shared" si="690"/>
        <v>0</v>
      </c>
      <c r="S4429" s="248">
        <f t="shared" si="691"/>
        <v>0</v>
      </c>
      <c r="T4429" s="248">
        <f t="shared" si="692"/>
        <v>0</v>
      </c>
      <c r="U4429" s="248">
        <f t="shared" si="693"/>
        <v>0</v>
      </c>
      <c r="V4429" s="13"/>
      <c r="W4429" s="7"/>
      <c r="AT4429" s="130"/>
      <c r="BF4429" s="33">
        <f t="shared" si="699"/>
        <v>41242</v>
      </c>
      <c r="BG4429" s="34">
        <f t="shared" si="694"/>
        <v>82.88000000000001</v>
      </c>
      <c r="BH4429" s="32">
        <f t="shared" si="695"/>
        <v>1</v>
      </c>
      <c r="BI4429" s="32">
        <f t="shared" si="696"/>
        <v>0</v>
      </c>
      <c r="BJ4429" s="69">
        <f t="shared" si="697"/>
        <v>0</v>
      </c>
      <c r="BK4429" s="158" t="str">
        <f t="shared" si="698"/>
        <v/>
      </c>
    </row>
    <row r="4430" spans="1:63" ht="12" customHeight="1" x14ac:dyDescent="0.2">
      <c r="A4430" s="8"/>
      <c r="B4430" s="7"/>
      <c r="C4430" s="7"/>
      <c r="D4430" s="7"/>
      <c r="E4430" s="7"/>
      <c r="F4430" s="7"/>
      <c r="G4430" s="7"/>
      <c r="H4430" s="7"/>
      <c r="I4430" s="10"/>
      <c r="J4430" s="25"/>
      <c r="K4430" s="250"/>
      <c r="L4430" s="31"/>
      <c r="M4430" s="9"/>
      <c r="N4430" s="11" t="s">
        <v>25</v>
      </c>
      <c r="O4430" s="39"/>
      <c r="P4430" s="47"/>
      <c r="Q4430" s="13"/>
      <c r="R4430" s="248">
        <f t="shared" si="690"/>
        <v>0</v>
      </c>
      <c r="S4430" s="248">
        <f t="shared" si="691"/>
        <v>0</v>
      </c>
      <c r="T4430" s="248">
        <f t="shared" si="692"/>
        <v>0</v>
      </c>
      <c r="U4430" s="248">
        <f t="shared" si="693"/>
        <v>0</v>
      </c>
      <c r="V4430" s="13"/>
      <c r="W4430" s="7"/>
      <c r="AT4430" s="130"/>
      <c r="BF4430" s="33">
        <f t="shared" si="699"/>
        <v>41242</v>
      </c>
      <c r="BG4430" s="34">
        <f t="shared" si="694"/>
        <v>82.88000000000001</v>
      </c>
      <c r="BH4430" s="32">
        <f t="shared" si="695"/>
        <v>1</v>
      </c>
      <c r="BI4430" s="32">
        <f t="shared" si="696"/>
        <v>0</v>
      </c>
      <c r="BJ4430" s="69">
        <f t="shared" si="697"/>
        <v>0</v>
      </c>
      <c r="BK4430" s="158" t="str">
        <f t="shared" si="698"/>
        <v/>
      </c>
    </row>
    <row r="4431" spans="1:63" ht="12" customHeight="1" x14ac:dyDescent="0.2">
      <c r="A4431" s="8"/>
      <c r="B4431" s="7"/>
      <c r="C4431" s="7"/>
      <c r="D4431" s="7"/>
      <c r="E4431" s="7"/>
      <c r="F4431" s="7"/>
      <c r="G4431" s="7"/>
      <c r="H4431" s="7"/>
      <c r="I4431" s="10"/>
      <c r="J4431" s="25"/>
      <c r="K4431" s="250"/>
      <c r="L4431" s="31"/>
      <c r="M4431" s="9"/>
      <c r="N4431" s="11" t="s">
        <v>25</v>
      </c>
      <c r="O4431" s="39"/>
      <c r="P4431" s="47"/>
      <c r="Q4431" s="13"/>
      <c r="R4431" s="248">
        <f t="shared" si="690"/>
        <v>0</v>
      </c>
      <c r="S4431" s="248">
        <f t="shared" si="691"/>
        <v>0</v>
      </c>
      <c r="T4431" s="248">
        <f t="shared" si="692"/>
        <v>0</v>
      </c>
      <c r="U4431" s="248">
        <f t="shared" si="693"/>
        <v>0</v>
      </c>
      <c r="V4431" s="13"/>
      <c r="W4431" s="7"/>
      <c r="AT4431" s="130"/>
      <c r="BF4431" s="33">
        <f t="shared" si="699"/>
        <v>41242</v>
      </c>
      <c r="BG4431" s="34">
        <f t="shared" si="694"/>
        <v>82.88000000000001</v>
      </c>
      <c r="BH4431" s="32">
        <f t="shared" si="695"/>
        <v>1</v>
      </c>
      <c r="BI4431" s="32">
        <f t="shared" si="696"/>
        <v>0</v>
      </c>
      <c r="BJ4431" s="69">
        <f t="shared" si="697"/>
        <v>0</v>
      </c>
      <c r="BK4431" s="158" t="str">
        <f t="shared" si="698"/>
        <v/>
      </c>
    </row>
    <row r="4432" spans="1:63" ht="12" customHeight="1" x14ac:dyDescent="0.2">
      <c r="A4432" s="8"/>
      <c r="B4432" s="7"/>
      <c r="C4432" s="7"/>
      <c r="D4432" s="7"/>
      <c r="E4432" s="7"/>
      <c r="F4432" s="7"/>
      <c r="G4432" s="7"/>
      <c r="H4432" s="7"/>
      <c r="I4432" s="10"/>
      <c r="J4432" s="25"/>
      <c r="K4432" s="250"/>
      <c r="L4432" s="31"/>
      <c r="M4432" s="9"/>
      <c r="N4432" s="11" t="s">
        <v>25</v>
      </c>
      <c r="O4432" s="39"/>
      <c r="P4432" s="47"/>
      <c r="Q4432" s="13"/>
      <c r="R4432" s="248">
        <f t="shared" si="690"/>
        <v>0</v>
      </c>
      <c r="S4432" s="248">
        <f t="shared" si="691"/>
        <v>0</v>
      </c>
      <c r="T4432" s="248">
        <f t="shared" si="692"/>
        <v>0</v>
      </c>
      <c r="U4432" s="248">
        <f t="shared" si="693"/>
        <v>0</v>
      </c>
      <c r="V4432" s="13"/>
      <c r="W4432" s="7"/>
      <c r="AT4432" s="130"/>
      <c r="BF4432" s="33">
        <f t="shared" si="699"/>
        <v>41242</v>
      </c>
      <c r="BG4432" s="34">
        <f t="shared" si="694"/>
        <v>82.88000000000001</v>
      </c>
      <c r="BH4432" s="32">
        <f t="shared" si="695"/>
        <v>1</v>
      </c>
      <c r="BI4432" s="32">
        <f t="shared" si="696"/>
        <v>0</v>
      </c>
      <c r="BJ4432" s="69">
        <f t="shared" si="697"/>
        <v>0</v>
      </c>
      <c r="BK4432" s="158" t="str">
        <f t="shared" si="698"/>
        <v/>
      </c>
    </row>
    <row r="4433" spans="1:63" ht="12" customHeight="1" x14ac:dyDescent="0.2">
      <c r="A4433" s="8"/>
      <c r="B4433" s="7"/>
      <c r="C4433" s="7"/>
      <c r="D4433" s="7"/>
      <c r="E4433" s="7"/>
      <c r="F4433" s="7"/>
      <c r="G4433" s="7"/>
      <c r="H4433" s="7"/>
      <c r="I4433" s="10"/>
      <c r="J4433" s="25"/>
      <c r="K4433" s="250"/>
      <c r="L4433" s="31"/>
      <c r="M4433" s="9"/>
      <c r="N4433" s="11" t="s">
        <v>25</v>
      </c>
      <c r="O4433" s="39"/>
      <c r="P4433" s="47"/>
      <c r="Q4433" s="13"/>
      <c r="R4433" s="248">
        <f t="shared" si="690"/>
        <v>0</v>
      </c>
      <c r="S4433" s="248">
        <f t="shared" si="691"/>
        <v>0</v>
      </c>
      <c r="T4433" s="248">
        <f t="shared" si="692"/>
        <v>0</v>
      </c>
      <c r="U4433" s="248">
        <f t="shared" si="693"/>
        <v>0</v>
      </c>
      <c r="V4433" s="13"/>
      <c r="W4433" s="7"/>
      <c r="AT4433" s="130"/>
      <c r="BF4433" s="33">
        <f t="shared" si="699"/>
        <v>41242</v>
      </c>
      <c r="BG4433" s="34">
        <f t="shared" si="694"/>
        <v>82.88000000000001</v>
      </c>
      <c r="BH4433" s="32">
        <f t="shared" si="695"/>
        <v>1</v>
      </c>
      <c r="BI4433" s="32">
        <f t="shared" si="696"/>
        <v>0</v>
      </c>
      <c r="BJ4433" s="69">
        <f t="shared" si="697"/>
        <v>0</v>
      </c>
      <c r="BK4433" s="158" t="str">
        <f t="shared" si="698"/>
        <v/>
      </c>
    </row>
    <row r="4434" spans="1:63" ht="12" customHeight="1" x14ac:dyDescent="0.2">
      <c r="A4434" s="8"/>
      <c r="B4434" s="7"/>
      <c r="C4434" s="7"/>
      <c r="D4434" s="7"/>
      <c r="E4434" s="7"/>
      <c r="F4434" s="7"/>
      <c r="G4434" s="7"/>
      <c r="H4434" s="7"/>
      <c r="I4434" s="10"/>
      <c r="J4434" s="25"/>
      <c r="K4434" s="250"/>
      <c r="L4434" s="31"/>
      <c r="M4434" s="9"/>
      <c r="N4434" s="11" t="s">
        <v>25</v>
      </c>
      <c r="O4434" s="39"/>
      <c r="P4434" s="47"/>
      <c r="Q4434" s="13"/>
      <c r="R4434" s="248">
        <f t="shared" si="690"/>
        <v>0</v>
      </c>
      <c r="S4434" s="248">
        <f t="shared" si="691"/>
        <v>0</v>
      </c>
      <c r="T4434" s="248">
        <f t="shared" si="692"/>
        <v>0</v>
      </c>
      <c r="U4434" s="248">
        <f t="shared" si="693"/>
        <v>0</v>
      </c>
      <c r="V4434" s="13"/>
      <c r="W4434" s="7"/>
      <c r="AT4434" s="130"/>
      <c r="BF4434" s="33">
        <f t="shared" si="699"/>
        <v>41242</v>
      </c>
      <c r="BG4434" s="34">
        <f t="shared" si="694"/>
        <v>82.88000000000001</v>
      </c>
      <c r="BH4434" s="32">
        <f t="shared" si="695"/>
        <v>1</v>
      </c>
      <c r="BI4434" s="32">
        <f t="shared" si="696"/>
        <v>0</v>
      </c>
      <c r="BJ4434" s="69">
        <f t="shared" si="697"/>
        <v>0</v>
      </c>
      <c r="BK4434" s="158" t="str">
        <f t="shared" si="698"/>
        <v/>
      </c>
    </row>
    <row r="4435" spans="1:63" ht="12" customHeight="1" x14ac:dyDescent="0.2">
      <c r="A4435" s="8"/>
      <c r="B4435" s="7"/>
      <c r="C4435" s="7"/>
      <c r="D4435" s="7"/>
      <c r="E4435" s="7"/>
      <c r="F4435" s="7"/>
      <c r="G4435" s="7"/>
      <c r="H4435" s="7"/>
      <c r="I4435" s="10"/>
      <c r="J4435" s="25"/>
      <c r="K4435" s="250"/>
      <c r="L4435" s="31"/>
      <c r="M4435" s="9"/>
      <c r="N4435" s="11" t="s">
        <v>25</v>
      </c>
      <c r="O4435" s="39"/>
      <c r="P4435" s="47"/>
      <c r="Q4435" s="13"/>
      <c r="R4435" s="248">
        <f t="shared" si="690"/>
        <v>0</v>
      </c>
      <c r="S4435" s="248">
        <f t="shared" si="691"/>
        <v>0</v>
      </c>
      <c r="T4435" s="248">
        <f t="shared" si="692"/>
        <v>0</v>
      </c>
      <c r="U4435" s="248">
        <f t="shared" si="693"/>
        <v>0</v>
      </c>
      <c r="V4435" s="13"/>
      <c r="W4435" s="7"/>
      <c r="AT4435" s="130"/>
      <c r="BF4435" s="33">
        <f t="shared" si="699"/>
        <v>41242</v>
      </c>
      <c r="BG4435" s="34">
        <f t="shared" si="694"/>
        <v>82.88000000000001</v>
      </c>
      <c r="BH4435" s="32">
        <f t="shared" si="695"/>
        <v>1</v>
      </c>
      <c r="BI4435" s="32">
        <f t="shared" si="696"/>
        <v>0</v>
      </c>
      <c r="BJ4435" s="69">
        <f t="shared" si="697"/>
        <v>0</v>
      </c>
      <c r="BK4435" s="158" t="str">
        <f t="shared" si="698"/>
        <v/>
      </c>
    </row>
    <row r="4436" spans="1:63" ht="12" customHeight="1" x14ac:dyDescent="0.2">
      <c r="A4436" s="8"/>
      <c r="B4436" s="7"/>
      <c r="C4436" s="7"/>
      <c r="D4436" s="7"/>
      <c r="E4436" s="7"/>
      <c r="F4436" s="7"/>
      <c r="G4436" s="7"/>
      <c r="H4436" s="7"/>
      <c r="I4436" s="10"/>
      <c r="J4436" s="25"/>
      <c r="K4436" s="250"/>
      <c r="L4436" s="31"/>
      <c r="M4436" s="9"/>
      <c r="N4436" s="11" t="s">
        <v>25</v>
      </c>
      <c r="O4436" s="39"/>
      <c r="P4436" s="47"/>
      <c r="Q4436" s="13"/>
      <c r="R4436" s="248">
        <f t="shared" si="690"/>
        <v>0</v>
      </c>
      <c r="S4436" s="248">
        <f t="shared" si="691"/>
        <v>0</v>
      </c>
      <c r="T4436" s="248">
        <f t="shared" si="692"/>
        <v>0</v>
      </c>
      <c r="U4436" s="248">
        <f t="shared" si="693"/>
        <v>0</v>
      </c>
      <c r="V4436" s="13"/>
      <c r="W4436" s="7"/>
      <c r="AT4436" s="130"/>
      <c r="BF4436" s="33">
        <f t="shared" si="699"/>
        <v>41242</v>
      </c>
      <c r="BG4436" s="34">
        <f t="shared" si="694"/>
        <v>82.88000000000001</v>
      </c>
      <c r="BH4436" s="32">
        <f t="shared" si="695"/>
        <v>1</v>
      </c>
      <c r="BI4436" s="32">
        <f t="shared" si="696"/>
        <v>0</v>
      </c>
      <c r="BJ4436" s="69">
        <f t="shared" si="697"/>
        <v>0</v>
      </c>
      <c r="BK4436" s="158" t="str">
        <f t="shared" si="698"/>
        <v/>
      </c>
    </row>
    <row r="4437" spans="1:63" ht="12" customHeight="1" x14ac:dyDescent="0.2">
      <c r="A4437" s="8"/>
      <c r="B4437" s="7"/>
      <c r="C4437" s="7"/>
      <c r="D4437" s="7"/>
      <c r="E4437" s="7"/>
      <c r="F4437" s="7"/>
      <c r="G4437" s="7"/>
      <c r="H4437" s="7"/>
      <c r="I4437" s="10"/>
      <c r="J4437" s="25"/>
      <c r="K4437" s="250"/>
      <c r="L4437" s="31"/>
      <c r="M4437" s="9"/>
      <c r="N4437" s="11" t="s">
        <v>25</v>
      </c>
      <c r="O4437" s="39"/>
      <c r="P4437" s="47"/>
      <c r="Q4437" s="13"/>
      <c r="R4437" s="248">
        <f t="shared" si="690"/>
        <v>0</v>
      </c>
      <c r="S4437" s="248">
        <f t="shared" si="691"/>
        <v>0</v>
      </c>
      <c r="T4437" s="248">
        <f t="shared" si="692"/>
        <v>0</v>
      </c>
      <c r="U4437" s="248">
        <f t="shared" si="693"/>
        <v>0</v>
      </c>
      <c r="V4437" s="13"/>
      <c r="W4437" s="7"/>
      <c r="AT4437" s="130"/>
      <c r="BF4437" s="33">
        <f t="shared" si="699"/>
        <v>41242</v>
      </c>
      <c r="BG4437" s="34">
        <f t="shared" si="694"/>
        <v>82.88000000000001</v>
      </c>
      <c r="BH4437" s="32">
        <f t="shared" si="695"/>
        <v>1</v>
      </c>
      <c r="BI4437" s="32">
        <f t="shared" si="696"/>
        <v>0</v>
      </c>
      <c r="BJ4437" s="69">
        <f t="shared" si="697"/>
        <v>0</v>
      </c>
      <c r="BK4437" s="158" t="str">
        <f t="shared" si="698"/>
        <v/>
      </c>
    </row>
    <row r="4438" spans="1:63" ht="12" customHeight="1" x14ac:dyDescent="0.2">
      <c r="A4438" s="8"/>
      <c r="B4438" s="7"/>
      <c r="C4438" s="7"/>
      <c r="D4438" s="7"/>
      <c r="E4438" s="7"/>
      <c r="F4438" s="7"/>
      <c r="G4438" s="7"/>
      <c r="H4438" s="7"/>
      <c r="I4438" s="10"/>
      <c r="J4438" s="25"/>
      <c r="K4438" s="250"/>
      <c r="L4438" s="31"/>
      <c r="M4438" s="9"/>
      <c r="N4438" s="11" t="s">
        <v>25</v>
      </c>
      <c r="O4438" s="39"/>
      <c r="P4438" s="47"/>
      <c r="Q4438" s="13"/>
      <c r="R4438" s="248">
        <f t="shared" si="690"/>
        <v>0</v>
      </c>
      <c r="S4438" s="248">
        <f t="shared" si="691"/>
        <v>0</v>
      </c>
      <c r="T4438" s="248">
        <f t="shared" si="692"/>
        <v>0</v>
      </c>
      <c r="U4438" s="248">
        <f t="shared" si="693"/>
        <v>0</v>
      </c>
      <c r="V4438" s="13"/>
      <c r="W4438" s="7"/>
      <c r="AT4438" s="130"/>
      <c r="BF4438" s="33">
        <f t="shared" si="699"/>
        <v>41242</v>
      </c>
      <c r="BG4438" s="34">
        <f t="shared" si="694"/>
        <v>82.88000000000001</v>
      </c>
      <c r="BH4438" s="32">
        <f t="shared" si="695"/>
        <v>1</v>
      </c>
      <c r="BI4438" s="32">
        <f t="shared" si="696"/>
        <v>0</v>
      </c>
      <c r="BJ4438" s="69">
        <f t="shared" si="697"/>
        <v>0</v>
      </c>
      <c r="BK4438" s="158" t="str">
        <f t="shared" si="698"/>
        <v/>
      </c>
    </row>
    <row r="4439" spans="1:63" ht="12" customHeight="1" x14ac:dyDescent="0.2">
      <c r="A4439" s="8"/>
      <c r="B4439" s="7"/>
      <c r="C4439" s="7"/>
      <c r="D4439" s="7"/>
      <c r="E4439" s="7"/>
      <c r="F4439" s="7"/>
      <c r="G4439" s="7"/>
      <c r="H4439" s="7"/>
      <c r="I4439" s="10"/>
      <c r="J4439" s="25"/>
      <c r="K4439" s="250"/>
      <c r="L4439" s="31"/>
      <c r="M4439" s="9"/>
      <c r="N4439" s="11" t="s">
        <v>25</v>
      </c>
      <c r="O4439" s="39"/>
      <c r="P4439" s="47"/>
      <c r="Q4439" s="13"/>
      <c r="R4439" s="248">
        <f t="shared" si="690"/>
        <v>0</v>
      </c>
      <c r="S4439" s="248">
        <f t="shared" si="691"/>
        <v>0</v>
      </c>
      <c r="T4439" s="248">
        <f t="shared" si="692"/>
        <v>0</v>
      </c>
      <c r="U4439" s="248">
        <f t="shared" si="693"/>
        <v>0</v>
      </c>
      <c r="V4439" s="13"/>
      <c r="W4439" s="7"/>
      <c r="AT4439" s="130"/>
      <c r="BF4439" s="33">
        <f t="shared" si="699"/>
        <v>41242</v>
      </c>
      <c r="BG4439" s="34">
        <f t="shared" si="694"/>
        <v>82.88000000000001</v>
      </c>
      <c r="BH4439" s="32">
        <f t="shared" si="695"/>
        <v>1</v>
      </c>
      <c r="BI4439" s="32">
        <f t="shared" si="696"/>
        <v>0</v>
      </c>
      <c r="BJ4439" s="69">
        <f t="shared" si="697"/>
        <v>0</v>
      </c>
      <c r="BK4439" s="158" t="str">
        <f t="shared" si="698"/>
        <v/>
      </c>
    </row>
    <row r="4440" spans="1:63" ht="12" customHeight="1" x14ac:dyDescent="0.2">
      <c r="A4440" s="8"/>
      <c r="B4440" s="7"/>
      <c r="C4440" s="7"/>
      <c r="D4440" s="7"/>
      <c r="E4440" s="7"/>
      <c r="F4440" s="7"/>
      <c r="G4440" s="7"/>
      <c r="H4440" s="7"/>
      <c r="I4440" s="10"/>
      <c r="J4440" s="25"/>
      <c r="K4440" s="250"/>
      <c r="L4440" s="31"/>
      <c r="M4440" s="9"/>
      <c r="N4440" s="11" t="s">
        <v>25</v>
      </c>
      <c r="O4440" s="39"/>
      <c r="P4440" s="47"/>
      <c r="Q4440" s="13"/>
      <c r="R4440" s="248">
        <f t="shared" si="690"/>
        <v>0</v>
      </c>
      <c r="S4440" s="248">
        <f t="shared" si="691"/>
        <v>0</v>
      </c>
      <c r="T4440" s="248">
        <f t="shared" si="692"/>
        <v>0</v>
      </c>
      <c r="U4440" s="248">
        <f t="shared" si="693"/>
        <v>0</v>
      </c>
      <c r="V4440" s="13"/>
      <c r="W4440" s="7"/>
      <c r="AT4440" s="130"/>
      <c r="BF4440" s="33">
        <f t="shared" si="699"/>
        <v>41242</v>
      </c>
      <c r="BG4440" s="34">
        <f t="shared" si="694"/>
        <v>82.88000000000001</v>
      </c>
      <c r="BH4440" s="32">
        <f t="shared" si="695"/>
        <v>1</v>
      </c>
      <c r="BI4440" s="32">
        <f t="shared" si="696"/>
        <v>0</v>
      </c>
      <c r="BJ4440" s="69">
        <f t="shared" si="697"/>
        <v>0</v>
      </c>
      <c r="BK4440" s="158" t="str">
        <f t="shared" si="698"/>
        <v/>
      </c>
    </row>
    <row r="4441" spans="1:63" ht="12" customHeight="1" x14ac:dyDescent="0.2">
      <c r="A4441" s="8"/>
      <c r="B4441" s="7"/>
      <c r="C4441" s="7"/>
      <c r="D4441" s="7"/>
      <c r="E4441" s="7"/>
      <c r="F4441" s="7"/>
      <c r="G4441" s="7"/>
      <c r="H4441" s="7"/>
      <c r="I4441" s="10"/>
      <c r="J4441" s="25"/>
      <c r="K4441" s="250"/>
      <c r="L4441" s="31"/>
      <c r="M4441" s="9"/>
      <c r="N4441" s="11" t="s">
        <v>25</v>
      </c>
      <c r="O4441" s="39"/>
      <c r="P4441" s="47"/>
      <c r="Q4441" s="13"/>
      <c r="R4441" s="248">
        <f t="shared" si="690"/>
        <v>0</v>
      </c>
      <c r="S4441" s="248">
        <f t="shared" si="691"/>
        <v>0</v>
      </c>
      <c r="T4441" s="248">
        <f t="shared" si="692"/>
        <v>0</v>
      </c>
      <c r="U4441" s="248">
        <f t="shared" si="693"/>
        <v>0</v>
      </c>
      <c r="V4441" s="13"/>
      <c r="W4441" s="7"/>
      <c r="AT4441" s="130"/>
      <c r="BF4441" s="33">
        <f t="shared" si="699"/>
        <v>41242</v>
      </c>
      <c r="BG4441" s="34">
        <f t="shared" si="694"/>
        <v>82.88000000000001</v>
      </c>
      <c r="BH4441" s="32">
        <f t="shared" si="695"/>
        <v>1</v>
      </c>
      <c r="BI4441" s="32">
        <f t="shared" si="696"/>
        <v>0</v>
      </c>
      <c r="BJ4441" s="69">
        <f t="shared" si="697"/>
        <v>0</v>
      </c>
      <c r="BK4441" s="158" t="str">
        <f t="shared" si="698"/>
        <v/>
      </c>
    </row>
    <row r="4442" spans="1:63" ht="12" customHeight="1" x14ac:dyDescent="0.2">
      <c r="A4442" s="8"/>
      <c r="B4442" s="7"/>
      <c r="C4442" s="7"/>
      <c r="D4442" s="7"/>
      <c r="E4442" s="7"/>
      <c r="F4442" s="7"/>
      <c r="G4442" s="7"/>
      <c r="H4442" s="7"/>
      <c r="I4442" s="10"/>
      <c r="J4442" s="25"/>
      <c r="K4442" s="250"/>
      <c r="L4442" s="31"/>
      <c r="M4442" s="9"/>
      <c r="N4442" s="11" t="s">
        <v>25</v>
      </c>
      <c r="O4442" s="39"/>
      <c r="P4442" s="47"/>
      <c r="Q4442" s="13"/>
      <c r="R4442" s="248">
        <f t="shared" si="690"/>
        <v>0</v>
      </c>
      <c r="S4442" s="248">
        <f t="shared" si="691"/>
        <v>0</v>
      </c>
      <c r="T4442" s="248">
        <f t="shared" si="692"/>
        <v>0</v>
      </c>
      <c r="U4442" s="248">
        <f t="shared" si="693"/>
        <v>0</v>
      </c>
      <c r="V4442" s="13"/>
      <c r="W4442" s="7"/>
      <c r="AT4442" s="130"/>
      <c r="BF4442" s="33">
        <f t="shared" si="699"/>
        <v>41242</v>
      </c>
      <c r="BG4442" s="34">
        <f t="shared" si="694"/>
        <v>82.88000000000001</v>
      </c>
      <c r="BH4442" s="32">
        <f t="shared" si="695"/>
        <v>1</v>
      </c>
      <c r="BI4442" s="32">
        <f t="shared" si="696"/>
        <v>0</v>
      </c>
      <c r="BJ4442" s="69">
        <f t="shared" si="697"/>
        <v>0</v>
      </c>
      <c r="BK4442" s="158" t="str">
        <f t="shared" si="698"/>
        <v/>
      </c>
    </row>
    <row r="4443" spans="1:63" ht="12" customHeight="1" x14ac:dyDescent="0.2">
      <c r="A4443" s="8"/>
      <c r="B4443" s="7"/>
      <c r="C4443" s="7"/>
      <c r="D4443" s="7"/>
      <c r="E4443" s="7"/>
      <c r="F4443" s="7"/>
      <c r="G4443" s="7"/>
      <c r="H4443" s="7"/>
      <c r="I4443" s="10"/>
      <c r="J4443" s="25"/>
      <c r="K4443" s="250"/>
      <c r="L4443" s="31"/>
      <c r="M4443" s="9"/>
      <c r="N4443" s="11" t="s">
        <v>25</v>
      </c>
      <c r="O4443" s="39"/>
      <c r="P4443" s="47"/>
      <c r="Q4443" s="13"/>
      <c r="R4443" s="248">
        <f t="shared" si="690"/>
        <v>0</v>
      </c>
      <c r="S4443" s="248">
        <f t="shared" si="691"/>
        <v>0</v>
      </c>
      <c r="T4443" s="248">
        <f t="shared" si="692"/>
        <v>0</v>
      </c>
      <c r="U4443" s="248">
        <f t="shared" si="693"/>
        <v>0</v>
      </c>
      <c r="V4443" s="13"/>
      <c r="W4443" s="7"/>
      <c r="AT4443" s="130"/>
      <c r="BF4443" s="33">
        <f t="shared" si="699"/>
        <v>41242</v>
      </c>
      <c r="BG4443" s="34">
        <f t="shared" si="694"/>
        <v>82.88000000000001</v>
      </c>
      <c r="BH4443" s="32">
        <f t="shared" si="695"/>
        <v>1</v>
      </c>
      <c r="BI4443" s="32">
        <f t="shared" si="696"/>
        <v>0</v>
      </c>
      <c r="BJ4443" s="69">
        <f t="shared" si="697"/>
        <v>0</v>
      </c>
      <c r="BK4443" s="158" t="str">
        <f t="shared" si="698"/>
        <v/>
      </c>
    </row>
    <row r="4444" spans="1:63" ht="12" customHeight="1" x14ac:dyDescent="0.2">
      <c r="A4444" s="8"/>
      <c r="B4444" s="7"/>
      <c r="C4444" s="7"/>
      <c r="D4444" s="7"/>
      <c r="E4444" s="7"/>
      <c r="F4444" s="7"/>
      <c r="G4444" s="7"/>
      <c r="H4444" s="7"/>
      <c r="I4444" s="10"/>
      <c r="J4444" s="25"/>
      <c r="K4444" s="250"/>
      <c r="L4444" s="31"/>
      <c r="M4444" s="9"/>
      <c r="N4444" s="11" t="s">
        <v>25</v>
      </c>
      <c r="O4444" s="39"/>
      <c r="P4444" s="47"/>
      <c r="Q4444" s="13"/>
      <c r="R4444" s="248">
        <f t="shared" si="690"/>
        <v>0</v>
      </c>
      <c r="S4444" s="248">
        <f t="shared" si="691"/>
        <v>0</v>
      </c>
      <c r="T4444" s="248">
        <f t="shared" si="692"/>
        <v>0</v>
      </c>
      <c r="U4444" s="248">
        <f t="shared" si="693"/>
        <v>0</v>
      </c>
      <c r="V4444" s="13"/>
      <c r="W4444" s="7"/>
      <c r="AT4444" s="130"/>
      <c r="BF4444" s="33">
        <f t="shared" si="699"/>
        <v>41242</v>
      </c>
      <c r="BG4444" s="34">
        <f t="shared" si="694"/>
        <v>82.88000000000001</v>
      </c>
      <c r="BH4444" s="32">
        <f t="shared" si="695"/>
        <v>1</v>
      </c>
      <c r="BI4444" s="32">
        <f t="shared" si="696"/>
        <v>0</v>
      </c>
      <c r="BJ4444" s="69">
        <f t="shared" si="697"/>
        <v>0</v>
      </c>
      <c r="BK4444" s="158" t="str">
        <f t="shared" si="698"/>
        <v/>
      </c>
    </row>
    <row r="4445" spans="1:63" ht="12" customHeight="1" x14ac:dyDescent="0.2">
      <c r="A4445" s="8"/>
      <c r="B4445" s="7"/>
      <c r="C4445" s="7"/>
      <c r="D4445" s="7"/>
      <c r="E4445" s="7"/>
      <c r="F4445" s="7"/>
      <c r="G4445" s="7"/>
      <c r="H4445" s="7"/>
      <c r="I4445" s="10"/>
      <c r="J4445" s="25"/>
      <c r="K4445" s="250"/>
      <c r="L4445" s="31"/>
      <c r="M4445" s="9"/>
      <c r="N4445" s="11" t="s">
        <v>25</v>
      </c>
      <c r="O4445" s="39"/>
      <c r="P4445" s="47"/>
      <c r="Q4445" s="13"/>
      <c r="R4445" s="248">
        <f t="shared" si="690"/>
        <v>0</v>
      </c>
      <c r="S4445" s="248">
        <f t="shared" si="691"/>
        <v>0</v>
      </c>
      <c r="T4445" s="248">
        <f t="shared" si="692"/>
        <v>0</v>
      </c>
      <c r="U4445" s="248">
        <f t="shared" si="693"/>
        <v>0</v>
      </c>
      <c r="V4445" s="13"/>
      <c r="W4445" s="7"/>
      <c r="AT4445" s="130"/>
      <c r="BF4445" s="33">
        <f t="shared" si="699"/>
        <v>41242</v>
      </c>
      <c r="BG4445" s="34">
        <f t="shared" si="694"/>
        <v>82.88000000000001</v>
      </c>
      <c r="BH4445" s="32">
        <f t="shared" si="695"/>
        <v>1</v>
      </c>
      <c r="BI4445" s="32">
        <f t="shared" si="696"/>
        <v>0</v>
      </c>
      <c r="BJ4445" s="69">
        <f t="shared" si="697"/>
        <v>0</v>
      </c>
      <c r="BK4445" s="158" t="str">
        <f t="shared" si="698"/>
        <v/>
      </c>
    </row>
    <row r="4446" spans="1:63" ht="12" customHeight="1" x14ac:dyDescent="0.2">
      <c r="A4446" s="8"/>
      <c r="B4446" s="7"/>
      <c r="C4446" s="7"/>
      <c r="D4446" s="7"/>
      <c r="E4446" s="7"/>
      <c r="F4446" s="7"/>
      <c r="G4446" s="7"/>
      <c r="H4446" s="7"/>
      <c r="I4446" s="10"/>
      <c r="J4446" s="25"/>
      <c r="K4446" s="250"/>
      <c r="L4446" s="31"/>
      <c r="M4446" s="9"/>
      <c r="N4446" s="11" t="s">
        <v>25</v>
      </c>
      <c r="O4446" s="39"/>
      <c r="P4446" s="47"/>
      <c r="Q4446" s="13"/>
      <c r="R4446" s="248">
        <f t="shared" si="690"/>
        <v>0</v>
      </c>
      <c r="S4446" s="248">
        <f t="shared" si="691"/>
        <v>0</v>
      </c>
      <c r="T4446" s="248">
        <f t="shared" si="692"/>
        <v>0</v>
      </c>
      <c r="U4446" s="248">
        <f t="shared" si="693"/>
        <v>0</v>
      </c>
      <c r="V4446" s="13"/>
      <c r="W4446" s="7"/>
      <c r="AT4446" s="130"/>
      <c r="BF4446" s="33">
        <f t="shared" si="699"/>
        <v>41242</v>
      </c>
      <c r="BG4446" s="34">
        <f t="shared" si="694"/>
        <v>82.88000000000001</v>
      </c>
      <c r="BH4446" s="32">
        <f t="shared" si="695"/>
        <v>1</v>
      </c>
      <c r="BI4446" s="32">
        <f t="shared" si="696"/>
        <v>0</v>
      </c>
      <c r="BJ4446" s="69">
        <f t="shared" si="697"/>
        <v>0</v>
      </c>
      <c r="BK4446" s="158" t="str">
        <f t="shared" si="698"/>
        <v/>
      </c>
    </row>
    <row r="4447" spans="1:63" ht="12" customHeight="1" x14ac:dyDescent="0.2">
      <c r="A4447" s="8"/>
      <c r="B4447" s="7"/>
      <c r="C4447" s="7"/>
      <c r="D4447" s="7"/>
      <c r="E4447" s="7"/>
      <c r="F4447" s="7"/>
      <c r="G4447" s="7"/>
      <c r="H4447" s="7"/>
      <c r="I4447" s="10"/>
      <c r="J4447" s="25"/>
      <c r="K4447" s="250"/>
      <c r="L4447" s="31"/>
      <c r="M4447" s="9"/>
      <c r="N4447" s="11" t="s">
        <v>25</v>
      </c>
      <c r="O4447" s="39"/>
      <c r="P4447" s="47"/>
      <c r="Q4447" s="13"/>
      <c r="R4447" s="248">
        <f t="shared" si="690"/>
        <v>0</v>
      </c>
      <c r="S4447" s="248">
        <f t="shared" si="691"/>
        <v>0</v>
      </c>
      <c r="T4447" s="248">
        <f t="shared" si="692"/>
        <v>0</v>
      </c>
      <c r="U4447" s="248">
        <f t="shared" si="693"/>
        <v>0</v>
      </c>
      <c r="V4447" s="13"/>
      <c r="W4447" s="7"/>
      <c r="AT4447" s="130"/>
      <c r="BF4447" s="33">
        <f t="shared" si="699"/>
        <v>41242</v>
      </c>
      <c r="BG4447" s="34">
        <f t="shared" si="694"/>
        <v>82.88000000000001</v>
      </c>
      <c r="BH4447" s="32">
        <f t="shared" si="695"/>
        <v>1</v>
      </c>
      <c r="BI4447" s="32">
        <f t="shared" si="696"/>
        <v>0</v>
      </c>
      <c r="BJ4447" s="69">
        <f t="shared" si="697"/>
        <v>0</v>
      </c>
      <c r="BK4447" s="158" t="str">
        <f t="shared" si="698"/>
        <v/>
      </c>
    </row>
    <row r="4448" spans="1:63" ht="12" customHeight="1" x14ac:dyDescent="0.2">
      <c r="A4448" s="8"/>
      <c r="B4448" s="7"/>
      <c r="C4448" s="7"/>
      <c r="D4448" s="7"/>
      <c r="E4448" s="7"/>
      <c r="F4448" s="7"/>
      <c r="G4448" s="7"/>
      <c r="H4448" s="7"/>
      <c r="I4448" s="10"/>
      <c r="J4448" s="25"/>
      <c r="K4448" s="250"/>
      <c r="L4448" s="31"/>
      <c r="M4448" s="9"/>
      <c r="N4448" s="11" t="s">
        <v>25</v>
      </c>
      <c r="O4448" s="39"/>
      <c r="P4448" s="47"/>
      <c r="Q4448" s="13"/>
      <c r="R4448" s="248">
        <f t="shared" si="690"/>
        <v>0</v>
      </c>
      <c r="S4448" s="248">
        <f t="shared" si="691"/>
        <v>0</v>
      </c>
      <c r="T4448" s="248">
        <f t="shared" si="692"/>
        <v>0</v>
      </c>
      <c r="U4448" s="248">
        <f t="shared" si="693"/>
        <v>0</v>
      </c>
      <c r="V4448" s="13"/>
      <c r="W4448" s="7"/>
      <c r="AT4448" s="130"/>
      <c r="BF4448" s="33">
        <f t="shared" si="699"/>
        <v>41242</v>
      </c>
      <c r="BG4448" s="34">
        <f t="shared" si="694"/>
        <v>82.88000000000001</v>
      </c>
      <c r="BH4448" s="32">
        <f t="shared" si="695"/>
        <v>1</v>
      </c>
      <c r="BI4448" s="32">
        <f t="shared" si="696"/>
        <v>0</v>
      </c>
      <c r="BJ4448" s="69">
        <f t="shared" si="697"/>
        <v>0</v>
      </c>
      <c r="BK4448" s="158" t="str">
        <f t="shared" si="698"/>
        <v/>
      </c>
    </row>
    <row r="4449" spans="1:63" ht="12" customHeight="1" x14ac:dyDescent="0.2">
      <c r="A4449" s="8"/>
      <c r="B4449" s="7"/>
      <c r="C4449" s="7"/>
      <c r="D4449" s="7"/>
      <c r="E4449" s="7"/>
      <c r="F4449" s="7"/>
      <c r="G4449" s="7"/>
      <c r="H4449" s="7"/>
      <c r="I4449" s="10"/>
      <c r="J4449" s="25"/>
      <c r="K4449" s="250"/>
      <c r="L4449" s="31"/>
      <c r="M4449" s="9"/>
      <c r="N4449" s="11" t="s">
        <v>25</v>
      </c>
      <c r="O4449" s="39"/>
      <c r="P4449" s="47"/>
      <c r="Q4449" s="13"/>
      <c r="R4449" s="248">
        <f t="shared" si="690"/>
        <v>0</v>
      </c>
      <c r="S4449" s="248">
        <f t="shared" si="691"/>
        <v>0</v>
      </c>
      <c r="T4449" s="248">
        <f t="shared" si="692"/>
        <v>0</v>
      </c>
      <c r="U4449" s="248">
        <f t="shared" si="693"/>
        <v>0</v>
      </c>
      <c r="V4449" s="13"/>
      <c r="W4449" s="7"/>
      <c r="AT4449" s="130"/>
      <c r="BF4449" s="33">
        <f t="shared" si="699"/>
        <v>41242</v>
      </c>
      <c r="BG4449" s="34">
        <f t="shared" si="694"/>
        <v>82.88000000000001</v>
      </c>
      <c r="BH4449" s="32">
        <f t="shared" si="695"/>
        <v>1</v>
      </c>
      <c r="BI4449" s="32">
        <f t="shared" si="696"/>
        <v>0</v>
      </c>
      <c r="BJ4449" s="69">
        <f t="shared" si="697"/>
        <v>0</v>
      </c>
      <c r="BK4449" s="158" t="str">
        <f t="shared" si="698"/>
        <v/>
      </c>
    </row>
    <row r="4450" spans="1:63" ht="12" customHeight="1" x14ac:dyDescent="0.2">
      <c r="A4450" s="8"/>
      <c r="B4450" s="7"/>
      <c r="C4450" s="7"/>
      <c r="D4450" s="7"/>
      <c r="E4450" s="7"/>
      <c r="F4450" s="7"/>
      <c r="G4450" s="7"/>
      <c r="H4450" s="7"/>
      <c r="I4450" s="10"/>
      <c r="J4450" s="25"/>
      <c r="K4450" s="250"/>
      <c r="L4450" s="31"/>
      <c r="M4450" s="9"/>
      <c r="N4450" s="11" t="s">
        <v>25</v>
      </c>
      <c r="O4450" s="39"/>
      <c r="P4450" s="47"/>
      <c r="Q4450" s="13"/>
      <c r="R4450" s="248">
        <f t="shared" si="690"/>
        <v>0</v>
      </c>
      <c r="S4450" s="248">
        <f t="shared" si="691"/>
        <v>0</v>
      </c>
      <c r="T4450" s="248">
        <f t="shared" si="692"/>
        <v>0</v>
      </c>
      <c r="U4450" s="248">
        <f t="shared" si="693"/>
        <v>0</v>
      </c>
      <c r="V4450" s="13"/>
      <c r="W4450" s="7"/>
      <c r="AT4450" s="130"/>
      <c r="BF4450" s="33">
        <f t="shared" si="699"/>
        <v>41242</v>
      </c>
      <c r="BG4450" s="34">
        <f t="shared" si="694"/>
        <v>82.88000000000001</v>
      </c>
      <c r="BH4450" s="32">
        <f t="shared" si="695"/>
        <v>1</v>
      </c>
      <c r="BI4450" s="32">
        <f t="shared" si="696"/>
        <v>0</v>
      </c>
      <c r="BJ4450" s="69">
        <f t="shared" si="697"/>
        <v>0</v>
      </c>
      <c r="BK4450" s="158" t="str">
        <f t="shared" si="698"/>
        <v/>
      </c>
    </row>
    <row r="4451" spans="1:63" ht="12" customHeight="1" x14ac:dyDescent="0.2">
      <c r="A4451" s="8"/>
      <c r="B4451" s="7"/>
      <c r="C4451" s="7"/>
      <c r="D4451" s="7"/>
      <c r="E4451" s="7"/>
      <c r="F4451" s="7"/>
      <c r="G4451" s="7"/>
      <c r="H4451" s="7"/>
      <c r="I4451" s="10"/>
      <c r="J4451" s="25"/>
      <c r="K4451" s="250"/>
      <c r="L4451" s="31"/>
      <c r="M4451" s="9"/>
      <c r="N4451" s="11" t="s">
        <v>25</v>
      </c>
      <c r="O4451" s="39"/>
      <c r="P4451" s="47"/>
      <c r="Q4451" s="13"/>
      <c r="R4451" s="248">
        <f t="shared" si="690"/>
        <v>0</v>
      </c>
      <c r="S4451" s="248">
        <f t="shared" si="691"/>
        <v>0</v>
      </c>
      <c r="T4451" s="248">
        <f t="shared" si="692"/>
        <v>0</v>
      </c>
      <c r="U4451" s="248">
        <f t="shared" si="693"/>
        <v>0</v>
      </c>
      <c r="V4451" s="13"/>
      <c r="W4451" s="7"/>
      <c r="AT4451" s="130"/>
      <c r="BF4451" s="33">
        <f t="shared" si="699"/>
        <v>41242</v>
      </c>
      <c r="BG4451" s="34">
        <f t="shared" si="694"/>
        <v>82.88000000000001</v>
      </c>
      <c r="BH4451" s="32">
        <f t="shared" si="695"/>
        <v>1</v>
      </c>
      <c r="BI4451" s="32">
        <f t="shared" si="696"/>
        <v>0</v>
      </c>
      <c r="BJ4451" s="69">
        <f t="shared" si="697"/>
        <v>0</v>
      </c>
      <c r="BK4451" s="158" t="str">
        <f t="shared" si="698"/>
        <v/>
      </c>
    </row>
    <row r="4452" spans="1:63" ht="12" customHeight="1" x14ac:dyDescent="0.2">
      <c r="A4452" s="8"/>
      <c r="B4452" s="7"/>
      <c r="C4452" s="7"/>
      <c r="D4452" s="7"/>
      <c r="E4452" s="7"/>
      <c r="F4452" s="7"/>
      <c r="G4452" s="7"/>
      <c r="H4452" s="7"/>
      <c r="I4452" s="10"/>
      <c r="J4452" s="25"/>
      <c r="K4452" s="250"/>
      <c r="L4452" s="31"/>
      <c r="M4452" s="9"/>
      <c r="N4452" s="11" t="s">
        <v>25</v>
      </c>
      <c r="O4452" s="39"/>
      <c r="P4452" s="47"/>
      <c r="Q4452" s="13"/>
      <c r="R4452" s="248">
        <f t="shared" si="690"/>
        <v>0</v>
      </c>
      <c r="S4452" s="248">
        <f t="shared" si="691"/>
        <v>0</v>
      </c>
      <c r="T4452" s="248">
        <f t="shared" si="692"/>
        <v>0</v>
      </c>
      <c r="U4452" s="248">
        <f t="shared" si="693"/>
        <v>0</v>
      </c>
      <c r="V4452" s="13"/>
      <c r="W4452" s="7"/>
      <c r="AT4452" s="130"/>
      <c r="BF4452" s="33">
        <f t="shared" si="699"/>
        <v>41242</v>
      </c>
      <c r="BG4452" s="34">
        <f t="shared" si="694"/>
        <v>82.88000000000001</v>
      </c>
      <c r="BH4452" s="32">
        <f t="shared" si="695"/>
        <v>1</v>
      </c>
      <c r="BI4452" s="32">
        <f t="shared" si="696"/>
        <v>0</v>
      </c>
      <c r="BJ4452" s="69">
        <f t="shared" si="697"/>
        <v>0</v>
      </c>
      <c r="BK4452" s="158" t="str">
        <f t="shared" si="698"/>
        <v/>
      </c>
    </row>
    <row r="4453" spans="1:63" ht="12" customHeight="1" x14ac:dyDescent="0.2">
      <c r="A4453" s="8"/>
      <c r="B4453" s="7"/>
      <c r="C4453" s="7"/>
      <c r="D4453" s="7"/>
      <c r="E4453" s="7"/>
      <c r="F4453" s="7"/>
      <c r="G4453" s="7"/>
      <c r="H4453" s="7"/>
      <c r="I4453" s="10"/>
      <c r="J4453" s="25"/>
      <c r="K4453" s="250"/>
      <c r="L4453" s="31"/>
      <c r="M4453" s="9"/>
      <c r="N4453" s="11" t="s">
        <v>25</v>
      </c>
      <c r="O4453" s="39"/>
      <c r="P4453" s="47"/>
      <c r="Q4453" s="13"/>
      <c r="R4453" s="248">
        <f t="shared" si="690"/>
        <v>0</v>
      </c>
      <c r="S4453" s="248">
        <f t="shared" si="691"/>
        <v>0</v>
      </c>
      <c r="T4453" s="248">
        <f t="shared" si="692"/>
        <v>0</v>
      </c>
      <c r="U4453" s="248">
        <f t="shared" si="693"/>
        <v>0</v>
      </c>
      <c r="V4453" s="13"/>
      <c r="W4453" s="7"/>
      <c r="AT4453" s="130"/>
      <c r="BF4453" s="33">
        <f t="shared" si="699"/>
        <v>41242</v>
      </c>
      <c r="BG4453" s="34">
        <f t="shared" si="694"/>
        <v>82.88000000000001</v>
      </c>
      <c r="BH4453" s="32">
        <f t="shared" si="695"/>
        <v>1</v>
      </c>
      <c r="BI4453" s="32">
        <f t="shared" si="696"/>
        <v>0</v>
      </c>
      <c r="BJ4453" s="69">
        <f t="shared" si="697"/>
        <v>0</v>
      </c>
      <c r="BK4453" s="158" t="str">
        <f t="shared" si="698"/>
        <v/>
      </c>
    </row>
    <row r="4454" spans="1:63" ht="12" customHeight="1" x14ac:dyDescent="0.2">
      <c r="A4454" s="8"/>
      <c r="B4454" s="7"/>
      <c r="C4454" s="7"/>
      <c r="D4454" s="7"/>
      <c r="E4454" s="7"/>
      <c r="F4454" s="7"/>
      <c r="G4454" s="7"/>
      <c r="H4454" s="7"/>
      <c r="I4454" s="10"/>
      <c r="J4454" s="25"/>
      <c r="K4454" s="250"/>
      <c r="L4454" s="31"/>
      <c r="M4454" s="9"/>
      <c r="N4454" s="11" t="s">
        <v>25</v>
      </c>
      <c r="O4454" s="39"/>
      <c r="P4454" s="47"/>
      <c r="Q4454" s="13"/>
      <c r="R4454" s="248">
        <f t="shared" si="690"/>
        <v>0</v>
      </c>
      <c r="S4454" s="248">
        <f t="shared" si="691"/>
        <v>0</v>
      </c>
      <c r="T4454" s="248">
        <f t="shared" si="692"/>
        <v>0</v>
      </c>
      <c r="U4454" s="248">
        <f t="shared" si="693"/>
        <v>0</v>
      </c>
      <c r="V4454" s="13"/>
      <c r="W4454" s="7"/>
      <c r="AT4454" s="130"/>
      <c r="BF4454" s="33">
        <f t="shared" si="699"/>
        <v>41242</v>
      </c>
      <c r="BG4454" s="34">
        <f t="shared" si="694"/>
        <v>82.88000000000001</v>
      </c>
      <c r="BH4454" s="32">
        <f t="shared" si="695"/>
        <v>1</v>
      </c>
      <c r="BI4454" s="32">
        <f t="shared" si="696"/>
        <v>0</v>
      </c>
      <c r="BJ4454" s="69">
        <f t="shared" si="697"/>
        <v>0</v>
      </c>
      <c r="BK4454" s="158" t="str">
        <f t="shared" si="698"/>
        <v/>
      </c>
    </row>
    <row r="4455" spans="1:63" ht="12" customHeight="1" x14ac:dyDescent="0.2">
      <c r="A4455" s="8"/>
      <c r="B4455" s="7"/>
      <c r="C4455" s="7"/>
      <c r="D4455" s="7"/>
      <c r="E4455" s="7"/>
      <c r="F4455" s="7"/>
      <c r="G4455" s="7"/>
      <c r="H4455" s="7"/>
      <c r="I4455" s="10"/>
      <c r="J4455" s="25"/>
      <c r="K4455" s="250"/>
      <c r="L4455" s="31"/>
      <c r="M4455" s="9"/>
      <c r="N4455" s="11" t="s">
        <v>25</v>
      </c>
      <c r="O4455" s="39"/>
      <c r="P4455" s="47"/>
      <c r="Q4455" s="13"/>
      <c r="R4455" s="248">
        <f t="shared" si="690"/>
        <v>0</v>
      </c>
      <c r="S4455" s="248">
        <f t="shared" si="691"/>
        <v>0</v>
      </c>
      <c r="T4455" s="248">
        <f t="shared" si="692"/>
        <v>0</v>
      </c>
      <c r="U4455" s="248">
        <f t="shared" si="693"/>
        <v>0</v>
      </c>
      <c r="V4455" s="13"/>
      <c r="W4455" s="7"/>
      <c r="AT4455" s="130"/>
      <c r="BF4455" s="33">
        <f t="shared" si="699"/>
        <v>41242</v>
      </c>
      <c r="BG4455" s="34">
        <f t="shared" si="694"/>
        <v>82.88000000000001</v>
      </c>
      <c r="BH4455" s="32">
        <f t="shared" si="695"/>
        <v>1</v>
      </c>
      <c r="BI4455" s="32">
        <f t="shared" si="696"/>
        <v>0</v>
      </c>
      <c r="BJ4455" s="69">
        <f t="shared" si="697"/>
        <v>0</v>
      </c>
      <c r="BK4455" s="158" t="str">
        <f t="shared" si="698"/>
        <v/>
      </c>
    </row>
    <row r="4456" spans="1:63" ht="12" customHeight="1" x14ac:dyDescent="0.2">
      <c r="A4456" s="8"/>
      <c r="B4456" s="7"/>
      <c r="C4456" s="7"/>
      <c r="D4456" s="7"/>
      <c r="E4456" s="7"/>
      <c r="F4456" s="7"/>
      <c r="G4456" s="7"/>
      <c r="H4456" s="7"/>
      <c r="I4456" s="10"/>
      <c r="J4456" s="25"/>
      <c r="K4456" s="250"/>
      <c r="L4456" s="31"/>
      <c r="M4456" s="9"/>
      <c r="N4456" s="11" t="s">
        <v>25</v>
      </c>
      <c r="O4456" s="39"/>
      <c r="P4456" s="47"/>
      <c r="Q4456" s="13"/>
      <c r="R4456" s="248">
        <f t="shared" si="690"/>
        <v>0</v>
      </c>
      <c r="S4456" s="248">
        <f t="shared" si="691"/>
        <v>0</v>
      </c>
      <c r="T4456" s="248">
        <f t="shared" si="692"/>
        <v>0</v>
      </c>
      <c r="U4456" s="248">
        <f t="shared" si="693"/>
        <v>0</v>
      </c>
      <c r="V4456" s="13"/>
      <c r="W4456" s="7"/>
      <c r="AT4456" s="130"/>
      <c r="BF4456" s="33">
        <f t="shared" si="699"/>
        <v>41242</v>
      </c>
      <c r="BG4456" s="34">
        <f t="shared" si="694"/>
        <v>82.88000000000001</v>
      </c>
      <c r="BH4456" s="32">
        <f t="shared" si="695"/>
        <v>1</v>
      </c>
      <c r="BI4456" s="32">
        <f t="shared" si="696"/>
        <v>0</v>
      </c>
      <c r="BJ4456" s="69">
        <f t="shared" si="697"/>
        <v>0</v>
      </c>
      <c r="BK4456" s="158" t="str">
        <f t="shared" si="698"/>
        <v/>
      </c>
    </row>
    <row r="4457" spans="1:63" ht="12" customHeight="1" x14ac:dyDescent="0.2">
      <c r="A4457" s="8"/>
      <c r="B4457" s="7"/>
      <c r="C4457" s="7"/>
      <c r="D4457" s="7"/>
      <c r="E4457" s="7"/>
      <c r="F4457" s="7"/>
      <c r="G4457" s="7"/>
      <c r="H4457" s="7"/>
      <c r="I4457" s="10"/>
      <c r="J4457" s="25"/>
      <c r="K4457" s="250"/>
      <c r="L4457" s="31"/>
      <c r="M4457" s="9"/>
      <c r="N4457" s="11" t="s">
        <v>25</v>
      </c>
      <c r="O4457" s="39"/>
      <c r="P4457" s="47"/>
      <c r="Q4457" s="13"/>
      <c r="R4457" s="248">
        <f t="shared" si="690"/>
        <v>0</v>
      </c>
      <c r="S4457" s="248">
        <f t="shared" si="691"/>
        <v>0</v>
      </c>
      <c r="T4457" s="248">
        <f t="shared" si="692"/>
        <v>0</v>
      </c>
      <c r="U4457" s="248">
        <f t="shared" si="693"/>
        <v>0</v>
      </c>
      <c r="V4457" s="13"/>
      <c r="W4457" s="7"/>
      <c r="AT4457" s="130"/>
      <c r="BF4457" s="33">
        <f t="shared" si="699"/>
        <v>41242</v>
      </c>
      <c r="BG4457" s="34">
        <f t="shared" si="694"/>
        <v>82.88000000000001</v>
      </c>
      <c r="BH4457" s="32">
        <f t="shared" si="695"/>
        <v>1</v>
      </c>
      <c r="BI4457" s="32">
        <f t="shared" si="696"/>
        <v>0</v>
      </c>
      <c r="BJ4457" s="69">
        <f t="shared" si="697"/>
        <v>0</v>
      </c>
      <c r="BK4457" s="158" t="str">
        <f t="shared" si="698"/>
        <v/>
      </c>
    </row>
    <row r="4458" spans="1:63" ht="12" customHeight="1" x14ac:dyDescent="0.2">
      <c r="A4458" s="8"/>
      <c r="B4458" s="7"/>
      <c r="C4458" s="7"/>
      <c r="D4458" s="7"/>
      <c r="E4458" s="7"/>
      <c r="F4458" s="7"/>
      <c r="G4458" s="7"/>
      <c r="H4458" s="7"/>
      <c r="I4458" s="10"/>
      <c r="J4458" s="25"/>
      <c r="K4458" s="250"/>
      <c r="L4458" s="31"/>
      <c r="M4458" s="9"/>
      <c r="N4458" s="11" t="s">
        <v>25</v>
      </c>
      <c r="O4458" s="39"/>
      <c r="P4458" s="47"/>
      <c r="Q4458" s="13"/>
      <c r="R4458" s="248">
        <f t="shared" si="690"/>
        <v>0</v>
      </c>
      <c r="S4458" s="248">
        <f t="shared" si="691"/>
        <v>0</v>
      </c>
      <c r="T4458" s="248">
        <f t="shared" si="692"/>
        <v>0</v>
      </c>
      <c r="U4458" s="248">
        <f t="shared" si="693"/>
        <v>0</v>
      </c>
      <c r="V4458" s="13"/>
      <c r="W4458" s="7"/>
      <c r="AT4458" s="130"/>
      <c r="BF4458" s="33">
        <f t="shared" si="699"/>
        <v>41242</v>
      </c>
      <c r="BG4458" s="34">
        <f t="shared" si="694"/>
        <v>82.88000000000001</v>
      </c>
      <c r="BH4458" s="32">
        <f t="shared" si="695"/>
        <v>1</v>
      </c>
      <c r="BI4458" s="32">
        <f t="shared" si="696"/>
        <v>0</v>
      </c>
      <c r="BJ4458" s="69">
        <f t="shared" si="697"/>
        <v>0</v>
      </c>
      <c r="BK4458" s="158" t="str">
        <f t="shared" si="698"/>
        <v/>
      </c>
    </row>
    <row r="4459" spans="1:63" ht="12" customHeight="1" x14ac:dyDescent="0.2">
      <c r="A4459" s="8"/>
      <c r="B4459" s="7"/>
      <c r="C4459" s="7"/>
      <c r="D4459" s="7"/>
      <c r="E4459" s="7"/>
      <c r="F4459" s="7"/>
      <c r="G4459" s="7"/>
      <c r="H4459" s="7"/>
      <c r="I4459" s="10"/>
      <c r="J4459" s="25"/>
      <c r="K4459" s="250"/>
      <c r="L4459" s="31"/>
      <c r="M4459" s="9"/>
      <c r="N4459" s="11" t="s">
        <v>25</v>
      </c>
      <c r="O4459" s="39"/>
      <c r="P4459" s="47"/>
      <c r="Q4459" s="13"/>
      <c r="R4459" s="248">
        <f t="shared" si="690"/>
        <v>0</v>
      </c>
      <c r="S4459" s="248">
        <f t="shared" si="691"/>
        <v>0</v>
      </c>
      <c r="T4459" s="248">
        <f t="shared" si="692"/>
        <v>0</v>
      </c>
      <c r="U4459" s="248">
        <f t="shared" si="693"/>
        <v>0</v>
      </c>
      <c r="V4459" s="13"/>
      <c r="W4459" s="7"/>
      <c r="AT4459" s="130"/>
      <c r="BF4459" s="33">
        <f t="shared" si="699"/>
        <v>41242</v>
      </c>
      <c r="BG4459" s="34">
        <f t="shared" si="694"/>
        <v>82.88000000000001</v>
      </c>
      <c r="BH4459" s="32">
        <f t="shared" si="695"/>
        <v>1</v>
      </c>
      <c r="BI4459" s="32">
        <f t="shared" si="696"/>
        <v>0</v>
      </c>
      <c r="BJ4459" s="69">
        <f t="shared" si="697"/>
        <v>0</v>
      </c>
      <c r="BK4459" s="158" t="str">
        <f t="shared" si="698"/>
        <v/>
      </c>
    </row>
    <row r="4460" spans="1:63" ht="12" customHeight="1" x14ac:dyDescent="0.2">
      <c r="A4460" s="8"/>
      <c r="B4460" s="7"/>
      <c r="C4460" s="7"/>
      <c r="D4460" s="7"/>
      <c r="E4460" s="7"/>
      <c r="F4460" s="7"/>
      <c r="G4460" s="7"/>
      <c r="H4460" s="7"/>
      <c r="I4460" s="10"/>
      <c r="J4460" s="25"/>
      <c r="K4460" s="250"/>
      <c r="L4460" s="31"/>
      <c r="M4460" s="9"/>
      <c r="N4460" s="11" t="s">
        <v>25</v>
      </c>
      <c r="O4460" s="39"/>
      <c r="P4460" s="47"/>
      <c r="Q4460" s="13"/>
      <c r="R4460" s="248">
        <f t="shared" si="690"/>
        <v>0</v>
      </c>
      <c r="S4460" s="248">
        <f t="shared" si="691"/>
        <v>0</v>
      </c>
      <c r="T4460" s="248">
        <f t="shared" si="692"/>
        <v>0</v>
      </c>
      <c r="U4460" s="248">
        <f t="shared" si="693"/>
        <v>0</v>
      </c>
      <c r="V4460" s="13"/>
      <c r="W4460" s="7"/>
      <c r="AT4460" s="130"/>
      <c r="BF4460" s="33">
        <f t="shared" si="699"/>
        <v>41242</v>
      </c>
      <c r="BG4460" s="34">
        <f t="shared" si="694"/>
        <v>82.88000000000001</v>
      </c>
      <c r="BH4460" s="32">
        <f t="shared" si="695"/>
        <v>1</v>
      </c>
      <c r="BI4460" s="32">
        <f t="shared" si="696"/>
        <v>0</v>
      </c>
      <c r="BJ4460" s="69">
        <f t="shared" si="697"/>
        <v>0</v>
      </c>
      <c r="BK4460" s="158" t="str">
        <f t="shared" si="698"/>
        <v/>
      </c>
    </row>
    <row r="4461" spans="1:63" ht="12" customHeight="1" x14ac:dyDescent="0.2">
      <c r="A4461" s="8"/>
      <c r="B4461" s="7"/>
      <c r="C4461" s="7"/>
      <c r="D4461" s="7"/>
      <c r="E4461" s="7"/>
      <c r="F4461" s="7"/>
      <c r="G4461" s="7"/>
      <c r="H4461" s="7"/>
      <c r="I4461" s="10"/>
      <c r="J4461" s="25"/>
      <c r="K4461" s="250"/>
      <c r="L4461" s="31"/>
      <c r="M4461" s="9"/>
      <c r="N4461" s="11" t="s">
        <v>25</v>
      </c>
      <c r="O4461" s="39"/>
      <c r="P4461" s="47"/>
      <c r="Q4461" s="13"/>
      <c r="R4461" s="248">
        <f t="shared" si="690"/>
        <v>0</v>
      </c>
      <c r="S4461" s="248">
        <f t="shared" si="691"/>
        <v>0</v>
      </c>
      <c r="T4461" s="248">
        <f t="shared" si="692"/>
        <v>0</v>
      </c>
      <c r="U4461" s="248">
        <f t="shared" si="693"/>
        <v>0</v>
      </c>
      <c r="V4461" s="13"/>
      <c r="W4461" s="7"/>
      <c r="AT4461" s="130"/>
      <c r="BF4461" s="33">
        <f t="shared" si="699"/>
        <v>41242</v>
      </c>
      <c r="BG4461" s="34">
        <f t="shared" si="694"/>
        <v>82.88000000000001</v>
      </c>
      <c r="BH4461" s="32">
        <f t="shared" si="695"/>
        <v>1</v>
      </c>
      <c r="BI4461" s="32">
        <f t="shared" si="696"/>
        <v>0</v>
      </c>
      <c r="BJ4461" s="69">
        <f t="shared" si="697"/>
        <v>0</v>
      </c>
      <c r="BK4461" s="158" t="str">
        <f t="shared" si="698"/>
        <v/>
      </c>
    </row>
    <row r="4462" spans="1:63" ht="12" customHeight="1" x14ac:dyDescent="0.2">
      <c r="A4462" s="8"/>
      <c r="B4462" s="7"/>
      <c r="C4462" s="7"/>
      <c r="D4462" s="7"/>
      <c r="E4462" s="7"/>
      <c r="F4462" s="7"/>
      <c r="G4462" s="7"/>
      <c r="H4462" s="7"/>
      <c r="I4462" s="10"/>
      <c r="J4462" s="25"/>
      <c r="K4462" s="250"/>
      <c r="L4462" s="31"/>
      <c r="M4462" s="9"/>
      <c r="N4462" s="11" t="s">
        <v>25</v>
      </c>
      <c r="O4462" s="39"/>
      <c r="P4462" s="47"/>
      <c r="Q4462" s="13"/>
      <c r="R4462" s="248">
        <f t="shared" si="690"/>
        <v>0</v>
      </c>
      <c r="S4462" s="248">
        <f t="shared" si="691"/>
        <v>0</v>
      </c>
      <c r="T4462" s="248">
        <f t="shared" si="692"/>
        <v>0</v>
      </c>
      <c r="U4462" s="248">
        <f t="shared" si="693"/>
        <v>0</v>
      </c>
      <c r="V4462" s="13"/>
      <c r="W4462" s="7"/>
      <c r="AT4462" s="130"/>
      <c r="BF4462" s="33">
        <f t="shared" si="699"/>
        <v>41242</v>
      </c>
      <c r="BG4462" s="34">
        <f t="shared" si="694"/>
        <v>82.88000000000001</v>
      </c>
      <c r="BH4462" s="32">
        <f t="shared" si="695"/>
        <v>1</v>
      </c>
      <c r="BI4462" s="32">
        <f t="shared" si="696"/>
        <v>0</v>
      </c>
      <c r="BJ4462" s="69">
        <f t="shared" si="697"/>
        <v>0</v>
      </c>
      <c r="BK4462" s="158" t="str">
        <f t="shared" si="698"/>
        <v/>
      </c>
    </row>
    <row r="4463" spans="1:63" ht="12" customHeight="1" x14ac:dyDescent="0.2">
      <c r="A4463" s="8"/>
      <c r="B4463" s="7"/>
      <c r="C4463" s="7"/>
      <c r="D4463" s="7"/>
      <c r="E4463" s="7"/>
      <c r="F4463" s="7"/>
      <c r="G4463" s="7"/>
      <c r="H4463" s="7"/>
      <c r="I4463" s="10"/>
      <c r="J4463" s="25"/>
      <c r="K4463" s="250"/>
      <c r="L4463" s="31"/>
      <c r="M4463" s="9"/>
      <c r="N4463" s="11" t="s">
        <v>25</v>
      </c>
      <c r="O4463" s="39"/>
      <c r="P4463" s="47"/>
      <c r="Q4463" s="13"/>
      <c r="R4463" s="248">
        <f t="shared" si="690"/>
        <v>0</v>
      </c>
      <c r="S4463" s="248">
        <f t="shared" si="691"/>
        <v>0</v>
      </c>
      <c r="T4463" s="248">
        <f t="shared" si="692"/>
        <v>0</v>
      </c>
      <c r="U4463" s="248">
        <f t="shared" si="693"/>
        <v>0</v>
      </c>
      <c r="V4463" s="13"/>
      <c r="W4463" s="7"/>
      <c r="AT4463" s="130"/>
      <c r="BF4463" s="33">
        <f t="shared" si="699"/>
        <v>41242</v>
      </c>
      <c r="BG4463" s="34">
        <f t="shared" si="694"/>
        <v>82.88000000000001</v>
      </c>
      <c r="BH4463" s="32">
        <f t="shared" si="695"/>
        <v>1</v>
      </c>
      <c r="BI4463" s="32">
        <f t="shared" si="696"/>
        <v>0</v>
      </c>
      <c r="BJ4463" s="69">
        <f t="shared" si="697"/>
        <v>0</v>
      </c>
      <c r="BK4463" s="158" t="str">
        <f t="shared" si="698"/>
        <v/>
      </c>
    </row>
    <row r="4464" spans="1:63" ht="12" customHeight="1" x14ac:dyDescent="0.2">
      <c r="A4464" s="8"/>
      <c r="B4464" s="7"/>
      <c r="C4464" s="7"/>
      <c r="D4464" s="7"/>
      <c r="E4464" s="7"/>
      <c r="F4464" s="7"/>
      <c r="G4464" s="7"/>
      <c r="H4464" s="7"/>
      <c r="I4464" s="10"/>
      <c r="J4464" s="25"/>
      <c r="K4464" s="250"/>
      <c r="L4464" s="31"/>
      <c r="M4464" s="9"/>
      <c r="N4464" s="11" t="s">
        <v>25</v>
      </c>
      <c r="O4464" s="39"/>
      <c r="P4464" s="47"/>
      <c r="Q4464" s="13"/>
      <c r="R4464" s="248">
        <f t="shared" si="690"/>
        <v>0</v>
      </c>
      <c r="S4464" s="248">
        <f t="shared" si="691"/>
        <v>0</v>
      </c>
      <c r="T4464" s="248">
        <f t="shared" si="692"/>
        <v>0</v>
      </c>
      <c r="U4464" s="248">
        <f t="shared" si="693"/>
        <v>0</v>
      </c>
      <c r="V4464" s="13"/>
      <c r="W4464" s="7"/>
      <c r="AT4464" s="130"/>
      <c r="BF4464" s="33">
        <f t="shared" si="699"/>
        <v>41242</v>
      </c>
      <c r="BG4464" s="34">
        <f t="shared" si="694"/>
        <v>82.88000000000001</v>
      </c>
      <c r="BH4464" s="32">
        <f t="shared" si="695"/>
        <v>1</v>
      </c>
      <c r="BI4464" s="32">
        <f t="shared" si="696"/>
        <v>0</v>
      </c>
      <c r="BJ4464" s="69">
        <f t="shared" si="697"/>
        <v>0</v>
      </c>
      <c r="BK4464" s="158" t="str">
        <f t="shared" si="698"/>
        <v/>
      </c>
    </row>
    <row r="4465" spans="1:63" ht="12" customHeight="1" x14ac:dyDescent="0.2">
      <c r="A4465" s="8"/>
      <c r="B4465" s="7"/>
      <c r="C4465" s="7"/>
      <c r="D4465" s="7"/>
      <c r="E4465" s="7"/>
      <c r="F4465" s="7"/>
      <c r="G4465" s="7"/>
      <c r="H4465" s="7"/>
      <c r="I4465" s="10"/>
      <c r="J4465" s="25"/>
      <c r="K4465" s="250"/>
      <c r="L4465" s="31"/>
      <c r="M4465" s="9"/>
      <c r="N4465" s="11" t="s">
        <v>25</v>
      </c>
      <c r="O4465" s="39"/>
      <c r="P4465" s="47"/>
      <c r="Q4465" s="13"/>
      <c r="R4465" s="248">
        <f t="shared" si="690"/>
        <v>0</v>
      </c>
      <c r="S4465" s="248">
        <f t="shared" si="691"/>
        <v>0</v>
      </c>
      <c r="T4465" s="248">
        <f t="shared" si="692"/>
        <v>0</v>
      </c>
      <c r="U4465" s="248">
        <f t="shared" si="693"/>
        <v>0</v>
      </c>
      <c r="V4465" s="13"/>
      <c r="W4465" s="7"/>
      <c r="AT4465" s="130"/>
      <c r="BF4465" s="33">
        <f t="shared" si="699"/>
        <v>41242</v>
      </c>
      <c r="BG4465" s="34">
        <f t="shared" si="694"/>
        <v>82.88000000000001</v>
      </c>
      <c r="BH4465" s="32">
        <f t="shared" si="695"/>
        <v>1</v>
      </c>
      <c r="BI4465" s="32">
        <f t="shared" si="696"/>
        <v>0</v>
      </c>
      <c r="BJ4465" s="69">
        <f t="shared" si="697"/>
        <v>0</v>
      </c>
      <c r="BK4465" s="158" t="str">
        <f t="shared" si="698"/>
        <v/>
      </c>
    </row>
    <row r="4466" spans="1:63" ht="12" customHeight="1" x14ac:dyDescent="0.2">
      <c r="A4466" s="8"/>
      <c r="B4466" s="7"/>
      <c r="C4466" s="7"/>
      <c r="D4466" s="7"/>
      <c r="E4466" s="7"/>
      <c r="F4466" s="7"/>
      <c r="G4466" s="7"/>
      <c r="H4466" s="7"/>
      <c r="I4466" s="10"/>
      <c r="J4466" s="25"/>
      <c r="K4466" s="250"/>
      <c r="L4466" s="31"/>
      <c r="M4466" s="9"/>
      <c r="N4466" s="11" t="s">
        <v>25</v>
      </c>
      <c r="O4466" s="39"/>
      <c r="P4466" s="47"/>
      <c r="Q4466" s="13"/>
      <c r="R4466" s="248">
        <f t="shared" si="690"/>
        <v>0</v>
      </c>
      <c r="S4466" s="248">
        <f t="shared" si="691"/>
        <v>0</v>
      </c>
      <c r="T4466" s="248">
        <f t="shared" si="692"/>
        <v>0</v>
      </c>
      <c r="U4466" s="248">
        <f t="shared" si="693"/>
        <v>0</v>
      </c>
      <c r="V4466" s="13"/>
      <c r="W4466" s="7"/>
      <c r="AT4466" s="130"/>
      <c r="BF4466" s="33">
        <f t="shared" si="699"/>
        <v>41242</v>
      </c>
      <c r="BG4466" s="34">
        <f t="shared" si="694"/>
        <v>82.88000000000001</v>
      </c>
      <c r="BH4466" s="32">
        <f t="shared" si="695"/>
        <v>1</v>
      </c>
      <c r="BI4466" s="32">
        <f t="shared" si="696"/>
        <v>0</v>
      </c>
      <c r="BJ4466" s="69">
        <f t="shared" si="697"/>
        <v>0</v>
      </c>
      <c r="BK4466" s="158" t="str">
        <f t="shared" si="698"/>
        <v/>
      </c>
    </row>
    <row r="4467" spans="1:63" ht="12" customHeight="1" x14ac:dyDescent="0.2">
      <c r="A4467" s="8"/>
      <c r="B4467" s="7"/>
      <c r="C4467" s="7"/>
      <c r="D4467" s="7"/>
      <c r="E4467" s="7"/>
      <c r="F4467" s="7"/>
      <c r="G4467" s="7"/>
      <c r="H4467" s="7"/>
      <c r="I4467" s="10"/>
      <c r="J4467" s="25"/>
      <c r="K4467" s="250"/>
      <c r="L4467" s="31"/>
      <c r="M4467" s="9"/>
      <c r="N4467" s="11" t="s">
        <v>25</v>
      </c>
      <c r="O4467" s="39"/>
      <c r="P4467" s="47"/>
      <c r="Q4467" s="13"/>
      <c r="R4467" s="248">
        <f t="shared" si="690"/>
        <v>0</v>
      </c>
      <c r="S4467" s="248">
        <f t="shared" si="691"/>
        <v>0</v>
      </c>
      <c r="T4467" s="248">
        <f t="shared" si="692"/>
        <v>0</v>
      </c>
      <c r="U4467" s="248">
        <f t="shared" si="693"/>
        <v>0</v>
      </c>
      <c r="V4467" s="13"/>
      <c r="W4467" s="7"/>
      <c r="AT4467" s="130"/>
      <c r="BF4467" s="33">
        <f t="shared" si="699"/>
        <v>41242</v>
      </c>
      <c r="BG4467" s="34">
        <f t="shared" si="694"/>
        <v>82.88000000000001</v>
      </c>
      <c r="BH4467" s="32">
        <f t="shared" si="695"/>
        <v>1</v>
      </c>
      <c r="BI4467" s="32">
        <f t="shared" si="696"/>
        <v>0</v>
      </c>
      <c r="BJ4467" s="69">
        <f t="shared" si="697"/>
        <v>0</v>
      </c>
      <c r="BK4467" s="158" t="str">
        <f t="shared" si="698"/>
        <v/>
      </c>
    </row>
    <row r="4468" spans="1:63" ht="12" customHeight="1" x14ac:dyDescent="0.2">
      <c r="A4468" s="8"/>
      <c r="B4468" s="7"/>
      <c r="C4468" s="7"/>
      <c r="D4468" s="7"/>
      <c r="E4468" s="7"/>
      <c r="F4468" s="7"/>
      <c r="G4468" s="7"/>
      <c r="H4468" s="7"/>
      <c r="I4468" s="10"/>
      <c r="J4468" s="25"/>
      <c r="K4468" s="250"/>
      <c r="L4468" s="31"/>
      <c r="M4468" s="9"/>
      <c r="N4468" s="11" t="s">
        <v>25</v>
      </c>
      <c r="O4468" s="39"/>
      <c r="P4468" s="47"/>
      <c r="Q4468" s="13"/>
      <c r="R4468" s="248">
        <f t="shared" si="690"/>
        <v>0</v>
      </c>
      <c r="S4468" s="248">
        <f t="shared" si="691"/>
        <v>0</v>
      </c>
      <c r="T4468" s="248">
        <f t="shared" si="692"/>
        <v>0</v>
      </c>
      <c r="U4468" s="248">
        <f t="shared" si="693"/>
        <v>0</v>
      </c>
      <c r="V4468" s="13"/>
      <c r="W4468" s="7"/>
      <c r="AT4468" s="130"/>
      <c r="BF4468" s="33">
        <f t="shared" si="699"/>
        <v>41242</v>
      </c>
      <c r="BG4468" s="34">
        <f t="shared" si="694"/>
        <v>82.88000000000001</v>
      </c>
      <c r="BH4468" s="32">
        <f t="shared" si="695"/>
        <v>1</v>
      </c>
      <c r="BI4468" s="32">
        <f t="shared" si="696"/>
        <v>0</v>
      </c>
      <c r="BJ4468" s="69">
        <f t="shared" si="697"/>
        <v>0</v>
      </c>
      <c r="BK4468" s="158" t="str">
        <f t="shared" si="698"/>
        <v/>
      </c>
    </row>
    <row r="4469" spans="1:63" ht="12" customHeight="1" x14ac:dyDescent="0.2">
      <c r="A4469" s="8"/>
      <c r="B4469" s="7"/>
      <c r="C4469" s="7"/>
      <c r="D4469" s="7"/>
      <c r="E4469" s="7"/>
      <c r="F4469" s="7"/>
      <c r="G4469" s="7"/>
      <c r="H4469" s="7"/>
      <c r="I4469" s="10"/>
      <c r="J4469" s="25"/>
      <c r="K4469" s="250"/>
      <c r="L4469" s="31"/>
      <c r="M4469" s="9"/>
      <c r="N4469" s="11" t="s">
        <v>25</v>
      </c>
      <c r="O4469" s="39"/>
      <c r="P4469" s="47"/>
      <c r="Q4469" s="13"/>
      <c r="R4469" s="248">
        <f t="shared" si="690"/>
        <v>0</v>
      </c>
      <c r="S4469" s="248">
        <f t="shared" si="691"/>
        <v>0</v>
      </c>
      <c r="T4469" s="248">
        <f t="shared" si="692"/>
        <v>0</v>
      </c>
      <c r="U4469" s="248">
        <f t="shared" si="693"/>
        <v>0</v>
      </c>
      <c r="V4469" s="13"/>
      <c r="W4469" s="7"/>
      <c r="AT4469" s="130"/>
      <c r="BF4469" s="33">
        <f t="shared" si="699"/>
        <v>41242</v>
      </c>
      <c r="BG4469" s="34">
        <f t="shared" si="694"/>
        <v>82.88000000000001</v>
      </c>
      <c r="BH4469" s="32">
        <f t="shared" si="695"/>
        <v>1</v>
      </c>
      <c r="BI4469" s="32">
        <f t="shared" si="696"/>
        <v>0</v>
      </c>
      <c r="BJ4469" s="69">
        <f t="shared" si="697"/>
        <v>0</v>
      </c>
      <c r="BK4469" s="158" t="str">
        <f t="shared" si="698"/>
        <v/>
      </c>
    </row>
    <row r="4470" spans="1:63" ht="12" customHeight="1" x14ac:dyDescent="0.2">
      <c r="A4470" s="8"/>
      <c r="B4470" s="7"/>
      <c r="C4470" s="7"/>
      <c r="D4470" s="7"/>
      <c r="E4470" s="7"/>
      <c r="F4470" s="7"/>
      <c r="G4470" s="7"/>
      <c r="H4470" s="7"/>
      <c r="I4470" s="10"/>
      <c r="J4470" s="25"/>
      <c r="K4470" s="250"/>
      <c r="L4470" s="31"/>
      <c r="M4470" s="9"/>
      <c r="N4470" s="11" t="s">
        <v>25</v>
      </c>
      <c r="O4470" s="39"/>
      <c r="P4470" s="47"/>
      <c r="Q4470" s="13"/>
      <c r="R4470" s="248">
        <f t="shared" si="690"/>
        <v>0</v>
      </c>
      <c r="S4470" s="248">
        <f t="shared" si="691"/>
        <v>0</v>
      </c>
      <c r="T4470" s="248">
        <f t="shared" si="692"/>
        <v>0</v>
      </c>
      <c r="U4470" s="248">
        <f t="shared" si="693"/>
        <v>0</v>
      </c>
      <c r="V4470" s="13"/>
      <c r="W4470" s="7"/>
      <c r="AT4470" s="130"/>
      <c r="BF4470" s="33">
        <f t="shared" si="699"/>
        <v>41242</v>
      </c>
      <c r="BG4470" s="34">
        <f t="shared" si="694"/>
        <v>82.88000000000001</v>
      </c>
      <c r="BH4470" s="32">
        <f t="shared" si="695"/>
        <v>1</v>
      </c>
      <c r="BI4470" s="32">
        <f t="shared" si="696"/>
        <v>0</v>
      </c>
      <c r="BJ4470" s="69">
        <f t="shared" si="697"/>
        <v>0</v>
      </c>
      <c r="BK4470" s="158" t="str">
        <f t="shared" si="698"/>
        <v/>
      </c>
    </row>
    <row r="4471" spans="1:63" ht="12" customHeight="1" x14ac:dyDescent="0.2">
      <c r="A4471" s="8"/>
      <c r="B4471" s="7"/>
      <c r="C4471" s="7"/>
      <c r="D4471" s="7"/>
      <c r="E4471" s="7"/>
      <c r="F4471" s="7"/>
      <c r="G4471" s="7"/>
      <c r="H4471" s="7"/>
      <c r="I4471" s="10"/>
      <c r="J4471" s="25"/>
      <c r="K4471" s="250"/>
      <c r="L4471" s="31"/>
      <c r="M4471" s="9"/>
      <c r="N4471" s="11" t="s">
        <v>25</v>
      </c>
      <c r="O4471" s="39"/>
      <c r="P4471" s="47"/>
      <c r="Q4471" s="13"/>
      <c r="R4471" s="248">
        <f t="shared" si="690"/>
        <v>0</v>
      </c>
      <c r="S4471" s="248">
        <f t="shared" si="691"/>
        <v>0</v>
      </c>
      <c r="T4471" s="248">
        <f t="shared" si="692"/>
        <v>0</v>
      </c>
      <c r="U4471" s="248">
        <f t="shared" si="693"/>
        <v>0</v>
      </c>
      <c r="V4471" s="13"/>
      <c r="W4471" s="7"/>
      <c r="AT4471" s="130"/>
      <c r="BF4471" s="33">
        <f t="shared" si="699"/>
        <v>41242</v>
      </c>
      <c r="BG4471" s="34">
        <f t="shared" si="694"/>
        <v>82.88000000000001</v>
      </c>
      <c r="BH4471" s="32">
        <f t="shared" si="695"/>
        <v>1</v>
      </c>
      <c r="BI4471" s="32">
        <f t="shared" si="696"/>
        <v>0</v>
      </c>
      <c r="BJ4471" s="69">
        <f t="shared" si="697"/>
        <v>0</v>
      </c>
      <c r="BK4471" s="158" t="str">
        <f t="shared" si="698"/>
        <v/>
      </c>
    </row>
    <row r="4472" spans="1:63" ht="12" customHeight="1" x14ac:dyDescent="0.2">
      <c r="A4472" s="8"/>
      <c r="B4472" s="7"/>
      <c r="C4472" s="7"/>
      <c r="D4472" s="7"/>
      <c r="E4472" s="7"/>
      <c r="F4472" s="7"/>
      <c r="G4472" s="7"/>
      <c r="H4472" s="7"/>
      <c r="I4472" s="10"/>
      <c r="J4472" s="25"/>
      <c r="K4472" s="250"/>
      <c r="L4472" s="31"/>
      <c r="M4472" s="9"/>
      <c r="N4472" s="11" t="s">
        <v>25</v>
      </c>
      <c r="O4472" s="39"/>
      <c r="P4472" s="47"/>
      <c r="Q4472" s="13"/>
      <c r="R4472" s="248">
        <f t="shared" si="690"/>
        <v>0</v>
      </c>
      <c r="S4472" s="248">
        <f t="shared" si="691"/>
        <v>0</v>
      </c>
      <c r="T4472" s="248">
        <f t="shared" si="692"/>
        <v>0</v>
      </c>
      <c r="U4472" s="248">
        <f t="shared" si="693"/>
        <v>0</v>
      </c>
      <c r="V4472" s="13"/>
      <c r="W4472" s="7"/>
      <c r="AT4472" s="130"/>
      <c r="BF4472" s="33">
        <f t="shared" si="699"/>
        <v>41242</v>
      </c>
      <c r="BG4472" s="34">
        <f t="shared" si="694"/>
        <v>82.88000000000001</v>
      </c>
      <c r="BH4472" s="32">
        <f t="shared" si="695"/>
        <v>1</v>
      </c>
      <c r="BI4472" s="32">
        <f t="shared" si="696"/>
        <v>0</v>
      </c>
      <c r="BJ4472" s="69">
        <f t="shared" si="697"/>
        <v>0</v>
      </c>
      <c r="BK4472" s="158" t="str">
        <f t="shared" si="698"/>
        <v/>
      </c>
    </row>
    <row r="4473" spans="1:63" ht="12" customHeight="1" x14ac:dyDescent="0.2">
      <c r="A4473" s="8"/>
      <c r="B4473" s="7"/>
      <c r="C4473" s="7"/>
      <c r="D4473" s="7"/>
      <c r="E4473" s="7"/>
      <c r="F4473" s="7"/>
      <c r="G4473" s="7"/>
      <c r="H4473" s="7"/>
      <c r="I4473" s="10"/>
      <c r="J4473" s="25"/>
      <c r="K4473" s="250"/>
      <c r="L4473" s="31"/>
      <c r="M4473" s="9"/>
      <c r="N4473" s="11" t="s">
        <v>25</v>
      </c>
      <c r="O4473" s="39"/>
      <c r="P4473" s="47"/>
      <c r="Q4473" s="13"/>
      <c r="R4473" s="248">
        <f t="shared" si="690"/>
        <v>0</v>
      </c>
      <c r="S4473" s="248">
        <f t="shared" si="691"/>
        <v>0</v>
      </c>
      <c r="T4473" s="248">
        <f t="shared" si="692"/>
        <v>0</v>
      </c>
      <c r="U4473" s="248">
        <f t="shared" si="693"/>
        <v>0</v>
      </c>
      <c r="V4473" s="13"/>
      <c r="W4473" s="7"/>
      <c r="AT4473" s="130"/>
      <c r="BF4473" s="33">
        <f t="shared" si="699"/>
        <v>41242</v>
      </c>
      <c r="BG4473" s="34">
        <f t="shared" si="694"/>
        <v>82.88000000000001</v>
      </c>
      <c r="BH4473" s="32">
        <f t="shared" si="695"/>
        <v>1</v>
      </c>
      <c r="BI4473" s="32">
        <f t="shared" si="696"/>
        <v>0</v>
      </c>
      <c r="BJ4473" s="69">
        <f t="shared" si="697"/>
        <v>0</v>
      </c>
      <c r="BK4473" s="158" t="str">
        <f t="shared" si="698"/>
        <v/>
      </c>
    </row>
    <row r="4474" spans="1:63" ht="12" customHeight="1" x14ac:dyDescent="0.2">
      <c r="A4474" s="8"/>
      <c r="B4474" s="7"/>
      <c r="C4474" s="7"/>
      <c r="D4474" s="7"/>
      <c r="E4474" s="7"/>
      <c r="F4474" s="7"/>
      <c r="G4474" s="7"/>
      <c r="H4474" s="7"/>
      <c r="I4474" s="10"/>
      <c r="J4474" s="25"/>
      <c r="K4474" s="250"/>
      <c r="L4474" s="31"/>
      <c r="M4474" s="9"/>
      <c r="N4474" s="11" t="s">
        <v>25</v>
      </c>
      <c r="O4474" s="39"/>
      <c r="P4474" s="47"/>
      <c r="Q4474" s="13"/>
      <c r="R4474" s="248">
        <f t="shared" si="690"/>
        <v>0</v>
      </c>
      <c r="S4474" s="248">
        <f t="shared" si="691"/>
        <v>0</v>
      </c>
      <c r="T4474" s="248">
        <f t="shared" si="692"/>
        <v>0</v>
      </c>
      <c r="U4474" s="248">
        <f t="shared" si="693"/>
        <v>0</v>
      </c>
      <c r="V4474" s="13"/>
      <c r="W4474" s="7"/>
      <c r="AT4474" s="130"/>
      <c r="BF4474" s="33">
        <f t="shared" si="699"/>
        <v>41242</v>
      </c>
      <c r="BG4474" s="34">
        <f t="shared" si="694"/>
        <v>82.88000000000001</v>
      </c>
      <c r="BH4474" s="32">
        <f t="shared" si="695"/>
        <v>1</v>
      </c>
      <c r="BI4474" s="32">
        <f t="shared" si="696"/>
        <v>0</v>
      </c>
      <c r="BJ4474" s="69">
        <f t="shared" si="697"/>
        <v>0</v>
      </c>
      <c r="BK4474" s="158" t="str">
        <f t="shared" si="698"/>
        <v/>
      </c>
    </row>
    <row r="4475" spans="1:63" ht="12" customHeight="1" x14ac:dyDescent="0.2">
      <c r="A4475" s="8"/>
      <c r="B4475" s="7"/>
      <c r="C4475" s="7"/>
      <c r="D4475" s="7"/>
      <c r="E4475" s="7"/>
      <c r="F4475" s="7"/>
      <c r="G4475" s="7"/>
      <c r="H4475" s="7"/>
      <c r="I4475" s="10"/>
      <c r="J4475" s="25"/>
      <c r="K4475" s="250"/>
      <c r="L4475" s="31"/>
      <c r="M4475" s="9"/>
      <c r="N4475" s="11" t="s">
        <v>25</v>
      </c>
      <c r="O4475" s="39"/>
      <c r="P4475" s="47"/>
      <c r="Q4475" s="13"/>
      <c r="R4475" s="248">
        <f t="shared" si="690"/>
        <v>0</v>
      </c>
      <c r="S4475" s="248">
        <f t="shared" si="691"/>
        <v>0</v>
      </c>
      <c r="T4475" s="248">
        <f t="shared" si="692"/>
        <v>0</v>
      </c>
      <c r="U4475" s="248">
        <f t="shared" si="693"/>
        <v>0</v>
      </c>
      <c r="V4475" s="13"/>
      <c r="W4475" s="7"/>
      <c r="AT4475" s="130"/>
      <c r="BF4475" s="33">
        <f t="shared" si="699"/>
        <v>41242</v>
      </c>
      <c r="BG4475" s="34">
        <f t="shared" si="694"/>
        <v>82.88000000000001</v>
      </c>
      <c r="BH4475" s="32">
        <f t="shared" si="695"/>
        <v>1</v>
      </c>
      <c r="BI4475" s="32">
        <f t="shared" si="696"/>
        <v>0</v>
      </c>
      <c r="BJ4475" s="69">
        <f t="shared" si="697"/>
        <v>0</v>
      </c>
      <c r="BK4475" s="158" t="str">
        <f t="shared" si="698"/>
        <v/>
      </c>
    </row>
    <row r="4476" spans="1:63" ht="12" customHeight="1" x14ac:dyDescent="0.2">
      <c r="A4476" s="8"/>
      <c r="B4476" s="7"/>
      <c r="C4476" s="7"/>
      <c r="D4476" s="7"/>
      <c r="E4476" s="7"/>
      <c r="F4476" s="7"/>
      <c r="G4476" s="7"/>
      <c r="H4476" s="7"/>
      <c r="I4476" s="10"/>
      <c r="J4476" s="25"/>
      <c r="K4476" s="250"/>
      <c r="L4476" s="31"/>
      <c r="M4476" s="9"/>
      <c r="N4476" s="11" t="s">
        <v>25</v>
      </c>
      <c r="O4476" s="39"/>
      <c r="P4476" s="47"/>
      <c r="Q4476" s="13"/>
      <c r="R4476" s="248">
        <f t="shared" si="690"/>
        <v>0</v>
      </c>
      <c r="S4476" s="248">
        <f t="shared" si="691"/>
        <v>0</v>
      </c>
      <c r="T4476" s="248">
        <f t="shared" si="692"/>
        <v>0</v>
      </c>
      <c r="U4476" s="248">
        <f t="shared" si="693"/>
        <v>0</v>
      </c>
      <c r="V4476" s="13"/>
      <c r="W4476" s="7"/>
      <c r="AT4476" s="130"/>
      <c r="BF4476" s="33">
        <f t="shared" si="699"/>
        <v>41242</v>
      </c>
      <c r="BG4476" s="34">
        <f t="shared" si="694"/>
        <v>82.88000000000001</v>
      </c>
      <c r="BH4476" s="32">
        <f t="shared" si="695"/>
        <v>1</v>
      </c>
      <c r="BI4476" s="32">
        <f t="shared" si="696"/>
        <v>0</v>
      </c>
      <c r="BJ4476" s="69">
        <f t="shared" si="697"/>
        <v>0</v>
      </c>
      <c r="BK4476" s="158" t="str">
        <f t="shared" si="698"/>
        <v/>
      </c>
    </row>
    <row r="4477" spans="1:63" ht="12" customHeight="1" x14ac:dyDescent="0.2">
      <c r="A4477" s="8"/>
      <c r="B4477" s="7"/>
      <c r="C4477" s="7"/>
      <c r="D4477" s="7"/>
      <c r="E4477" s="7"/>
      <c r="F4477" s="7"/>
      <c r="G4477" s="7"/>
      <c r="H4477" s="7"/>
      <c r="I4477" s="10"/>
      <c r="J4477" s="25"/>
      <c r="K4477" s="250"/>
      <c r="L4477" s="31"/>
      <c r="M4477" s="9"/>
      <c r="N4477" s="11" t="s">
        <v>25</v>
      </c>
      <c r="O4477" s="39"/>
      <c r="P4477" s="47"/>
      <c r="Q4477" s="13"/>
      <c r="R4477" s="248">
        <f t="shared" si="690"/>
        <v>0</v>
      </c>
      <c r="S4477" s="248">
        <f t="shared" si="691"/>
        <v>0</v>
      </c>
      <c r="T4477" s="248">
        <f t="shared" si="692"/>
        <v>0</v>
      </c>
      <c r="U4477" s="248">
        <f t="shared" si="693"/>
        <v>0</v>
      </c>
      <c r="V4477" s="13"/>
      <c r="W4477" s="7"/>
      <c r="AT4477" s="130"/>
      <c r="BF4477" s="33">
        <f t="shared" si="699"/>
        <v>41242</v>
      </c>
      <c r="BG4477" s="34">
        <f t="shared" si="694"/>
        <v>82.88000000000001</v>
      </c>
      <c r="BH4477" s="32">
        <f t="shared" si="695"/>
        <v>1</v>
      </c>
      <c r="BI4477" s="32">
        <f t="shared" si="696"/>
        <v>0</v>
      </c>
      <c r="BJ4477" s="69">
        <f t="shared" si="697"/>
        <v>0</v>
      </c>
      <c r="BK4477" s="158" t="str">
        <f t="shared" si="698"/>
        <v/>
      </c>
    </row>
    <row r="4478" spans="1:63" ht="12" customHeight="1" x14ac:dyDescent="0.2">
      <c r="A4478" s="8"/>
      <c r="B4478" s="7"/>
      <c r="C4478" s="7"/>
      <c r="D4478" s="7"/>
      <c r="E4478" s="7"/>
      <c r="F4478" s="7"/>
      <c r="G4478" s="7"/>
      <c r="H4478" s="7"/>
      <c r="I4478" s="10"/>
      <c r="J4478" s="25"/>
      <c r="K4478" s="250"/>
      <c r="L4478" s="31"/>
      <c r="M4478" s="9"/>
      <c r="N4478" s="11" t="s">
        <v>25</v>
      </c>
      <c r="O4478" s="39"/>
      <c r="P4478" s="47"/>
      <c r="Q4478" s="13"/>
      <c r="R4478" s="248">
        <f t="shared" si="690"/>
        <v>0</v>
      </c>
      <c r="S4478" s="248">
        <f t="shared" si="691"/>
        <v>0</v>
      </c>
      <c r="T4478" s="248">
        <f t="shared" si="692"/>
        <v>0</v>
      </c>
      <c r="U4478" s="248">
        <f t="shared" si="693"/>
        <v>0</v>
      </c>
      <c r="V4478" s="13"/>
      <c r="W4478" s="7"/>
      <c r="AT4478" s="130"/>
      <c r="BF4478" s="33">
        <f t="shared" si="699"/>
        <v>41242</v>
      </c>
      <c r="BG4478" s="34">
        <f t="shared" si="694"/>
        <v>82.88000000000001</v>
      </c>
      <c r="BH4478" s="32">
        <f t="shared" si="695"/>
        <v>1</v>
      </c>
      <c r="BI4478" s="32">
        <f t="shared" si="696"/>
        <v>0</v>
      </c>
      <c r="BJ4478" s="69">
        <f t="shared" si="697"/>
        <v>0</v>
      </c>
      <c r="BK4478" s="158" t="str">
        <f t="shared" si="698"/>
        <v/>
      </c>
    </row>
    <row r="4479" spans="1:63" ht="12" customHeight="1" x14ac:dyDescent="0.2">
      <c r="A4479" s="8"/>
      <c r="B4479" s="7"/>
      <c r="C4479" s="7"/>
      <c r="D4479" s="7"/>
      <c r="E4479" s="7"/>
      <c r="F4479" s="7"/>
      <c r="G4479" s="7"/>
      <c r="H4479" s="7"/>
      <c r="I4479" s="10"/>
      <c r="J4479" s="25"/>
      <c r="K4479" s="250"/>
      <c r="L4479" s="31"/>
      <c r="M4479" s="9"/>
      <c r="N4479" s="11" t="s">
        <v>25</v>
      </c>
      <c r="O4479" s="39"/>
      <c r="P4479" s="47"/>
      <c r="Q4479" s="13"/>
      <c r="R4479" s="248">
        <f t="shared" si="690"/>
        <v>0</v>
      </c>
      <c r="S4479" s="248">
        <f t="shared" si="691"/>
        <v>0</v>
      </c>
      <c r="T4479" s="248">
        <f t="shared" si="692"/>
        <v>0</v>
      </c>
      <c r="U4479" s="248">
        <f t="shared" si="693"/>
        <v>0</v>
      </c>
      <c r="V4479" s="13"/>
      <c r="W4479" s="7"/>
      <c r="AT4479" s="130"/>
      <c r="BF4479" s="33">
        <f t="shared" si="699"/>
        <v>41242</v>
      </c>
      <c r="BG4479" s="34">
        <f t="shared" si="694"/>
        <v>82.88000000000001</v>
      </c>
      <c r="BH4479" s="32">
        <f t="shared" si="695"/>
        <v>1</v>
      </c>
      <c r="BI4479" s="32">
        <f t="shared" si="696"/>
        <v>0</v>
      </c>
      <c r="BJ4479" s="69">
        <f t="shared" si="697"/>
        <v>0</v>
      </c>
      <c r="BK4479" s="158" t="str">
        <f t="shared" si="698"/>
        <v/>
      </c>
    </row>
    <row r="4480" spans="1:63" ht="12" customHeight="1" x14ac:dyDescent="0.2">
      <c r="A4480" s="8"/>
      <c r="B4480" s="7"/>
      <c r="C4480" s="7"/>
      <c r="D4480" s="7"/>
      <c r="E4480" s="7"/>
      <c r="F4480" s="7"/>
      <c r="G4480" s="7"/>
      <c r="H4480" s="7"/>
      <c r="I4480" s="10"/>
      <c r="J4480" s="25"/>
      <c r="K4480" s="250"/>
      <c r="L4480" s="31"/>
      <c r="M4480" s="9"/>
      <c r="N4480" s="11" t="s">
        <v>25</v>
      </c>
      <c r="O4480" s="39"/>
      <c r="P4480" s="47"/>
      <c r="Q4480" s="13"/>
      <c r="R4480" s="248">
        <f t="shared" si="690"/>
        <v>0</v>
      </c>
      <c r="S4480" s="248">
        <f t="shared" si="691"/>
        <v>0</v>
      </c>
      <c r="T4480" s="248">
        <f t="shared" si="692"/>
        <v>0</v>
      </c>
      <c r="U4480" s="248">
        <f t="shared" si="693"/>
        <v>0</v>
      </c>
      <c r="V4480" s="13"/>
      <c r="W4480" s="7"/>
      <c r="AT4480" s="130"/>
      <c r="BF4480" s="33">
        <f t="shared" si="699"/>
        <v>41242</v>
      </c>
      <c r="BG4480" s="34">
        <f t="shared" si="694"/>
        <v>82.88000000000001</v>
      </c>
      <c r="BH4480" s="32">
        <f t="shared" si="695"/>
        <v>1</v>
      </c>
      <c r="BI4480" s="32">
        <f t="shared" si="696"/>
        <v>0</v>
      </c>
      <c r="BJ4480" s="69">
        <f t="shared" si="697"/>
        <v>0</v>
      </c>
      <c r="BK4480" s="158" t="str">
        <f t="shared" si="698"/>
        <v/>
      </c>
    </row>
    <row r="4481" spans="1:63" ht="12" customHeight="1" x14ac:dyDescent="0.2">
      <c r="A4481" s="8"/>
      <c r="B4481" s="7"/>
      <c r="C4481" s="7"/>
      <c r="D4481" s="7"/>
      <c r="E4481" s="7"/>
      <c r="F4481" s="7"/>
      <c r="G4481" s="7"/>
      <c r="H4481" s="7"/>
      <c r="I4481" s="10"/>
      <c r="J4481" s="25"/>
      <c r="K4481" s="250"/>
      <c r="L4481" s="31"/>
      <c r="M4481" s="9"/>
      <c r="N4481" s="11" t="s">
        <v>25</v>
      </c>
      <c r="O4481" s="39"/>
      <c r="P4481" s="47"/>
      <c r="Q4481" s="13"/>
      <c r="R4481" s="248">
        <f t="shared" si="690"/>
        <v>0</v>
      </c>
      <c r="S4481" s="248">
        <f t="shared" si="691"/>
        <v>0</v>
      </c>
      <c r="T4481" s="248">
        <f t="shared" si="692"/>
        <v>0</v>
      </c>
      <c r="U4481" s="248">
        <f t="shared" si="693"/>
        <v>0</v>
      </c>
      <c r="V4481" s="13"/>
      <c r="W4481" s="7"/>
      <c r="AT4481" s="130"/>
      <c r="BF4481" s="33">
        <f t="shared" si="699"/>
        <v>41242</v>
      </c>
      <c r="BG4481" s="34">
        <f t="shared" si="694"/>
        <v>82.88000000000001</v>
      </c>
      <c r="BH4481" s="32">
        <f t="shared" si="695"/>
        <v>1</v>
      </c>
      <c r="BI4481" s="32">
        <f t="shared" si="696"/>
        <v>0</v>
      </c>
      <c r="BJ4481" s="69">
        <f t="shared" si="697"/>
        <v>0</v>
      </c>
      <c r="BK4481" s="158" t="str">
        <f t="shared" si="698"/>
        <v/>
      </c>
    </row>
    <row r="4482" spans="1:63" ht="12" customHeight="1" x14ac:dyDescent="0.2">
      <c r="A4482" s="8"/>
      <c r="B4482" s="7"/>
      <c r="C4482" s="7"/>
      <c r="D4482" s="7"/>
      <c r="E4482" s="7"/>
      <c r="F4482" s="7"/>
      <c r="G4482" s="7"/>
      <c r="H4482" s="7"/>
      <c r="I4482" s="10"/>
      <c r="J4482" s="25"/>
      <c r="K4482" s="250"/>
      <c r="L4482" s="31"/>
      <c r="M4482" s="9"/>
      <c r="N4482" s="11" t="s">
        <v>25</v>
      </c>
      <c r="O4482" s="39"/>
      <c r="P4482" s="47"/>
      <c r="Q4482" s="13"/>
      <c r="R4482" s="248">
        <f t="shared" si="690"/>
        <v>0</v>
      </c>
      <c r="S4482" s="248">
        <f t="shared" si="691"/>
        <v>0</v>
      </c>
      <c r="T4482" s="248">
        <f t="shared" si="692"/>
        <v>0</v>
      </c>
      <c r="U4482" s="248">
        <f t="shared" si="693"/>
        <v>0</v>
      </c>
      <c r="V4482" s="13"/>
      <c r="W4482" s="7"/>
      <c r="AT4482" s="130"/>
      <c r="BF4482" s="33">
        <f t="shared" si="699"/>
        <v>41242</v>
      </c>
      <c r="BG4482" s="34">
        <f t="shared" si="694"/>
        <v>82.88000000000001</v>
      </c>
      <c r="BH4482" s="32">
        <f t="shared" si="695"/>
        <v>1</v>
      </c>
      <c r="BI4482" s="32">
        <f t="shared" si="696"/>
        <v>0</v>
      </c>
      <c r="BJ4482" s="69">
        <f t="shared" si="697"/>
        <v>0</v>
      </c>
      <c r="BK4482" s="158" t="str">
        <f t="shared" si="698"/>
        <v/>
      </c>
    </row>
    <row r="4483" spans="1:63" ht="12" customHeight="1" x14ac:dyDescent="0.2">
      <c r="A4483" s="8"/>
      <c r="B4483" s="7"/>
      <c r="C4483" s="7"/>
      <c r="D4483" s="7"/>
      <c r="E4483" s="7"/>
      <c r="F4483" s="7"/>
      <c r="G4483" s="7"/>
      <c r="H4483" s="7"/>
      <c r="I4483" s="10"/>
      <c r="J4483" s="25"/>
      <c r="K4483" s="250"/>
      <c r="L4483" s="31"/>
      <c r="M4483" s="9"/>
      <c r="N4483" s="11" t="s">
        <v>25</v>
      </c>
      <c r="O4483" s="39"/>
      <c r="P4483" s="47"/>
      <c r="Q4483" s="13"/>
      <c r="R4483" s="248">
        <f t="shared" si="690"/>
        <v>0</v>
      </c>
      <c r="S4483" s="248">
        <f t="shared" si="691"/>
        <v>0</v>
      </c>
      <c r="T4483" s="248">
        <f t="shared" si="692"/>
        <v>0</v>
      </c>
      <c r="U4483" s="248">
        <f t="shared" si="693"/>
        <v>0</v>
      </c>
      <c r="V4483" s="13"/>
      <c r="W4483" s="7"/>
      <c r="AT4483" s="130"/>
      <c r="BF4483" s="33">
        <f t="shared" si="699"/>
        <v>41242</v>
      </c>
      <c r="BG4483" s="34">
        <f t="shared" si="694"/>
        <v>82.88000000000001</v>
      </c>
      <c r="BH4483" s="32">
        <f t="shared" si="695"/>
        <v>1</v>
      </c>
      <c r="BI4483" s="32">
        <f t="shared" si="696"/>
        <v>0</v>
      </c>
      <c r="BJ4483" s="69">
        <f t="shared" si="697"/>
        <v>0</v>
      </c>
      <c r="BK4483" s="158" t="str">
        <f t="shared" si="698"/>
        <v/>
      </c>
    </row>
    <row r="4484" spans="1:63" ht="12" customHeight="1" x14ac:dyDescent="0.2">
      <c r="A4484" s="8"/>
      <c r="B4484" s="7"/>
      <c r="C4484" s="7"/>
      <c r="D4484" s="7"/>
      <c r="E4484" s="7"/>
      <c r="F4484" s="7"/>
      <c r="G4484" s="7"/>
      <c r="H4484" s="7"/>
      <c r="I4484" s="10"/>
      <c r="J4484" s="25"/>
      <c r="K4484" s="250"/>
      <c r="L4484" s="31"/>
      <c r="M4484" s="9"/>
      <c r="N4484" s="11" t="s">
        <v>25</v>
      </c>
      <c r="O4484" s="39"/>
      <c r="P4484" s="47"/>
      <c r="Q4484" s="13"/>
      <c r="R4484" s="248">
        <f t="shared" si="690"/>
        <v>0</v>
      </c>
      <c r="S4484" s="248">
        <f t="shared" si="691"/>
        <v>0</v>
      </c>
      <c r="T4484" s="248">
        <f t="shared" si="692"/>
        <v>0</v>
      </c>
      <c r="U4484" s="248">
        <f t="shared" si="693"/>
        <v>0</v>
      </c>
      <c r="V4484" s="13"/>
      <c r="W4484" s="7"/>
      <c r="AT4484" s="130"/>
      <c r="BF4484" s="33">
        <f t="shared" si="699"/>
        <v>41242</v>
      </c>
      <c r="BG4484" s="34">
        <f t="shared" si="694"/>
        <v>82.88000000000001</v>
      </c>
      <c r="BH4484" s="32">
        <f t="shared" si="695"/>
        <v>1</v>
      </c>
      <c r="BI4484" s="32">
        <f t="shared" si="696"/>
        <v>0</v>
      </c>
      <c r="BJ4484" s="69">
        <f t="shared" si="697"/>
        <v>0</v>
      </c>
      <c r="BK4484" s="158" t="str">
        <f t="shared" si="698"/>
        <v/>
      </c>
    </row>
    <row r="4485" spans="1:63" ht="12" customHeight="1" x14ac:dyDescent="0.2">
      <c r="A4485" s="8"/>
      <c r="B4485" s="7"/>
      <c r="C4485" s="7"/>
      <c r="D4485" s="7"/>
      <c r="E4485" s="7"/>
      <c r="F4485" s="7"/>
      <c r="G4485" s="7"/>
      <c r="H4485" s="7"/>
      <c r="I4485" s="10"/>
      <c r="J4485" s="25"/>
      <c r="K4485" s="250"/>
      <c r="L4485" s="31"/>
      <c r="M4485" s="9"/>
      <c r="N4485" s="11" t="s">
        <v>25</v>
      </c>
      <c r="O4485" s="39"/>
      <c r="P4485" s="47"/>
      <c r="Q4485" s="13"/>
      <c r="R4485" s="248">
        <f t="shared" si="690"/>
        <v>0</v>
      </c>
      <c r="S4485" s="248">
        <f t="shared" si="691"/>
        <v>0</v>
      </c>
      <c r="T4485" s="248">
        <f t="shared" si="692"/>
        <v>0</v>
      </c>
      <c r="U4485" s="248">
        <f t="shared" si="693"/>
        <v>0</v>
      </c>
      <c r="V4485" s="13"/>
      <c r="W4485" s="7"/>
      <c r="AT4485" s="130"/>
      <c r="BF4485" s="33">
        <f t="shared" si="699"/>
        <v>41242</v>
      </c>
      <c r="BG4485" s="34">
        <f t="shared" si="694"/>
        <v>82.88000000000001</v>
      </c>
      <c r="BH4485" s="32">
        <f t="shared" si="695"/>
        <v>1</v>
      </c>
      <c r="BI4485" s="32">
        <f t="shared" si="696"/>
        <v>0</v>
      </c>
      <c r="BJ4485" s="69">
        <f t="shared" si="697"/>
        <v>0</v>
      </c>
      <c r="BK4485" s="158" t="str">
        <f t="shared" si="698"/>
        <v/>
      </c>
    </row>
    <row r="4486" spans="1:63" ht="12" customHeight="1" x14ac:dyDescent="0.2">
      <c r="A4486" s="8"/>
      <c r="B4486" s="7"/>
      <c r="C4486" s="7"/>
      <c r="D4486" s="7"/>
      <c r="E4486" s="7"/>
      <c r="F4486" s="7"/>
      <c r="G4486" s="7"/>
      <c r="H4486" s="7"/>
      <c r="I4486" s="10"/>
      <c r="J4486" s="25"/>
      <c r="K4486" s="250"/>
      <c r="L4486" s="31"/>
      <c r="M4486" s="9"/>
      <c r="N4486" s="11" t="s">
        <v>25</v>
      </c>
      <c r="O4486" s="39"/>
      <c r="P4486" s="47"/>
      <c r="Q4486" s="13"/>
      <c r="R4486" s="248">
        <f t="shared" si="690"/>
        <v>0</v>
      </c>
      <c r="S4486" s="248">
        <f t="shared" si="691"/>
        <v>0</v>
      </c>
      <c r="T4486" s="248">
        <f t="shared" si="692"/>
        <v>0</v>
      </c>
      <c r="U4486" s="248">
        <f t="shared" si="693"/>
        <v>0</v>
      </c>
      <c r="V4486" s="13"/>
      <c r="W4486" s="7"/>
      <c r="AT4486" s="130"/>
      <c r="BF4486" s="33">
        <f t="shared" si="699"/>
        <v>41242</v>
      </c>
      <c r="BG4486" s="34">
        <f t="shared" si="694"/>
        <v>82.88000000000001</v>
      </c>
      <c r="BH4486" s="32">
        <f t="shared" si="695"/>
        <v>1</v>
      </c>
      <c r="BI4486" s="32">
        <f t="shared" si="696"/>
        <v>0</v>
      </c>
      <c r="BJ4486" s="69">
        <f t="shared" si="697"/>
        <v>0</v>
      </c>
      <c r="BK4486" s="158" t="str">
        <f t="shared" si="698"/>
        <v/>
      </c>
    </row>
    <row r="4487" spans="1:63" ht="12" customHeight="1" x14ac:dyDescent="0.2">
      <c r="A4487" s="8"/>
      <c r="B4487" s="7"/>
      <c r="C4487" s="7"/>
      <c r="D4487" s="7"/>
      <c r="E4487" s="7"/>
      <c r="F4487" s="7"/>
      <c r="G4487" s="7"/>
      <c r="H4487" s="7"/>
      <c r="I4487" s="10"/>
      <c r="J4487" s="25"/>
      <c r="K4487" s="250"/>
      <c r="L4487" s="31"/>
      <c r="M4487" s="9"/>
      <c r="N4487" s="11" t="s">
        <v>25</v>
      </c>
      <c r="O4487" s="39"/>
      <c r="P4487" s="47"/>
      <c r="Q4487" s="13"/>
      <c r="R4487" s="248">
        <f t="shared" si="690"/>
        <v>0</v>
      </c>
      <c r="S4487" s="248">
        <f t="shared" si="691"/>
        <v>0</v>
      </c>
      <c r="T4487" s="248">
        <f t="shared" si="692"/>
        <v>0</v>
      </c>
      <c r="U4487" s="248">
        <f t="shared" si="693"/>
        <v>0</v>
      </c>
      <c r="V4487" s="13"/>
      <c r="W4487" s="7"/>
      <c r="AT4487" s="130"/>
      <c r="BF4487" s="33">
        <f t="shared" si="699"/>
        <v>41242</v>
      </c>
      <c r="BG4487" s="34">
        <f t="shared" si="694"/>
        <v>82.88000000000001</v>
      </c>
      <c r="BH4487" s="32">
        <f t="shared" si="695"/>
        <v>1</v>
      </c>
      <c r="BI4487" s="32">
        <f t="shared" si="696"/>
        <v>0</v>
      </c>
      <c r="BJ4487" s="69">
        <f t="shared" si="697"/>
        <v>0</v>
      </c>
      <c r="BK4487" s="158" t="str">
        <f t="shared" si="698"/>
        <v/>
      </c>
    </row>
    <row r="4488" spans="1:63" ht="12" customHeight="1" x14ac:dyDescent="0.2">
      <c r="A4488" s="8"/>
      <c r="B4488" s="7"/>
      <c r="C4488" s="7"/>
      <c r="D4488" s="7"/>
      <c r="E4488" s="7"/>
      <c r="F4488" s="7"/>
      <c r="G4488" s="7"/>
      <c r="H4488" s="7"/>
      <c r="I4488" s="10"/>
      <c r="J4488" s="25"/>
      <c r="K4488" s="250"/>
      <c r="L4488" s="31"/>
      <c r="M4488" s="9"/>
      <c r="N4488" s="11" t="s">
        <v>25</v>
      </c>
      <c r="O4488" s="39"/>
      <c r="P4488" s="47"/>
      <c r="Q4488" s="13"/>
      <c r="R4488" s="248">
        <f t="shared" si="690"/>
        <v>0</v>
      </c>
      <c r="S4488" s="248">
        <f t="shared" si="691"/>
        <v>0</v>
      </c>
      <c r="T4488" s="248">
        <f t="shared" si="692"/>
        <v>0</v>
      </c>
      <c r="U4488" s="248">
        <f t="shared" si="693"/>
        <v>0</v>
      </c>
      <c r="V4488" s="13"/>
      <c r="W4488" s="7"/>
      <c r="AT4488" s="130"/>
      <c r="BF4488" s="33">
        <f t="shared" si="699"/>
        <v>41242</v>
      </c>
      <c r="BG4488" s="34">
        <f t="shared" si="694"/>
        <v>82.88000000000001</v>
      </c>
      <c r="BH4488" s="32">
        <f t="shared" si="695"/>
        <v>1</v>
      </c>
      <c r="BI4488" s="32">
        <f t="shared" si="696"/>
        <v>0</v>
      </c>
      <c r="BJ4488" s="69">
        <f t="shared" si="697"/>
        <v>0</v>
      </c>
      <c r="BK4488" s="158" t="str">
        <f t="shared" si="698"/>
        <v/>
      </c>
    </row>
    <row r="4489" spans="1:63" ht="12" customHeight="1" x14ac:dyDescent="0.2">
      <c r="A4489" s="8"/>
      <c r="B4489" s="7"/>
      <c r="C4489" s="7"/>
      <c r="D4489" s="7"/>
      <c r="E4489" s="7"/>
      <c r="F4489" s="7"/>
      <c r="G4489" s="7"/>
      <c r="H4489" s="7"/>
      <c r="I4489" s="10"/>
      <c r="J4489" s="25"/>
      <c r="K4489" s="250"/>
      <c r="L4489" s="31"/>
      <c r="M4489" s="9"/>
      <c r="N4489" s="11" t="s">
        <v>25</v>
      </c>
      <c r="O4489" s="39"/>
      <c r="P4489" s="47"/>
      <c r="Q4489" s="13"/>
      <c r="R4489" s="248">
        <f t="shared" si="690"/>
        <v>0</v>
      </c>
      <c r="S4489" s="248">
        <f t="shared" si="691"/>
        <v>0</v>
      </c>
      <c r="T4489" s="248">
        <f t="shared" si="692"/>
        <v>0</v>
      </c>
      <c r="U4489" s="248">
        <f t="shared" si="693"/>
        <v>0</v>
      </c>
      <c r="V4489" s="13"/>
      <c r="W4489" s="7"/>
      <c r="AT4489" s="130"/>
      <c r="BF4489" s="33">
        <f t="shared" si="699"/>
        <v>41242</v>
      </c>
      <c r="BG4489" s="34">
        <f t="shared" si="694"/>
        <v>82.88000000000001</v>
      </c>
      <c r="BH4489" s="32">
        <f t="shared" si="695"/>
        <v>1</v>
      </c>
      <c r="BI4489" s="32">
        <f t="shared" si="696"/>
        <v>0</v>
      </c>
      <c r="BJ4489" s="69">
        <f t="shared" si="697"/>
        <v>0</v>
      </c>
      <c r="BK4489" s="158" t="str">
        <f t="shared" si="698"/>
        <v/>
      </c>
    </row>
    <row r="4490" spans="1:63" ht="12" customHeight="1" x14ac:dyDescent="0.2">
      <c r="A4490" s="8"/>
      <c r="B4490" s="7"/>
      <c r="C4490" s="7"/>
      <c r="D4490" s="7"/>
      <c r="E4490" s="7"/>
      <c r="F4490" s="7"/>
      <c r="G4490" s="7"/>
      <c r="H4490" s="7"/>
      <c r="I4490" s="10"/>
      <c r="J4490" s="25"/>
      <c r="K4490" s="250"/>
      <c r="L4490" s="31"/>
      <c r="M4490" s="9"/>
      <c r="N4490" s="11" t="s">
        <v>25</v>
      </c>
      <c r="O4490" s="39"/>
      <c r="P4490" s="47"/>
      <c r="Q4490" s="13"/>
      <c r="R4490" s="248">
        <f t="shared" si="690"/>
        <v>0</v>
      </c>
      <c r="S4490" s="248">
        <f t="shared" si="691"/>
        <v>0</v>
      </c>
      <c r="T4490" s="248">
        <f t="shared" si="692"/>
        <v>0</v>
      </c>
      <c r="U4490" s="248">
        <f t="shared" si="693"/>
        <v>0</v>
      </c>
      <c r="V4490" s="13"/>
      <c r="W4490" s="7"/>
      <c r="AT4490" s="130"/>
      <c r="BF4490" s="33">
        <f t="shared" si="699"/>
        <v>41242</v>
      </c>
      <c r="BG4490" s="34">
        <f t="shared" si="694"/>
        <v>82.88000000000001</v>
      </c>
      <c r="BH4490" s="32">
        <f t="shared" si="695"/>
        <v>1</v>
      </c>
      <c r="BI4490" s="32">
        <f t="shared" si="696"/>
        <v>0</v>
      </c>
      <c r="BJ4490" s="69">
        <f t="shared" si="697"/>
        <v>0</v>
      </c>
      <c r="BK4490" s="158" t="str">
        <f t="shared" si="698"/>
        <v/>
      </c>
    </row>
    <row r="4491" spans="1:63" ht="12" customHeight="1" x14ac:dyDescent="0.2">
      <c r="A4491" s="8"/>
      <c r="B4491" s="7"/>
      <c r="C4491" s="7"/>
      <c r="D4491" s="7"/>
      <c r="E4491" s="7"/>
      <c r="F4491" s="7"/>
      <c r="G4491" s="7"/>
      <c r="H4491" s="7"/>
      <c r="I4491" s="10"/>
      <c r="J4491" s="25"/>
      <c r="K4491" s="250"/>
      <c r="L4491" s="31"/>
      <c r="M4491" s="9"/>
      <c r="N4491" s="11" t="s">
        <v>25</v>
      </c>
      <c r="O4491" s="39"/>
      <c r="P4491" s="47"/>
      <c r="Q4491" s="13"/>
      <c r="R4491" s="248">
        <f t="shared" ref="R4491:R4554" si="700">IF(N4491&lt;&gt;"M",ROUND(IF(M4491&lt;&gt;"Y",IF(P4491&lt;&gt;"Y",K4491,K4491*(BH4491-1)),0),ROUNDING),"")</f>
        <v>0</v>
      </c>
      <c r="S4491" s="248">
        <f t="shared" ref="S4491:S4554" si="701">IF(N4491&lt;&gt;"M",ROUND(IF(O4491&gt;0,IF(M4491="Y",BI4491*(1-O4491),IF(BI4491&gt;R4491,R4491 + (BI4491 - R4491)*(1-O4491),BI4491)),BI4491),ROUNDING),"")</f>
        <v>0</v>
      </c>
      <c r="T4491" s="248">
        <f t="shared" ref="T4491:T4554" si="702">IF(N4491&lt;&gt;"M",ROUND(IF(O4491&gt;0,IF(M4491="Y",BJ4491*(1-O4491),IF(BJ4491&gt;R4491,R4491 + (BJ4491 - R4491)*(1-O4491),BJ4491)),BJ4491),ROUNDING),"")</f>
        <v>0</v>
      </c>
      <c r="U4491" s="248">
        <f t="shared" ref="U4491:U4554" si="703">IF(N4491&lt;&gt;"M",ROUND(IF(OR(N4491="P",N4491=""),0,IF(OR(M4491="N",M4491=""),T4491-R4491,T4491)),ROUNDING),"")</f>
        <v>0</v>
      </c>
      <c r="V4491" s="13"/>
      <c r="W4491" s="7"/>
      <c r="AT4491" s="130"/>
      <c r="BF4491" s="33">
        <f t="shared" si="699"/>
        <v>41242</v>
      </c>
      <c r="BG4491" s="34">
        <f t="shared" ref="BG4491:BG4554" si="704">IF(N4491&lt;&gt;"M",BG4490+U4491,BG4490)</f>
        <v>82.88000000000001</v>
      </c>
      <c r="BH4491" s="32">
        <f t="shared" ref="BH4491:BH4554" si="705">IF(L4491&lt;&gt;"",IF(ODDS_TYPE=1,L4491,IF(ODDS_TYPE=2,IF(L4491&gt;0,1+L4491/100,IF(L4491&lt;0,1-100/L4491,1)),IF(ODDS_TYPE=3,1+L4491,IF(ODDS_TYPE=4,1+L4491,IF(ODDS_TYPE=5,IF(L4491&gt;0,1+L4491,1-1/L4491),IF(ODDS_TYPE=6,IF(L4491&gt;=0,L4491+1,1-1/L4491),1)))))),1)</f>
        <v>1</v>
      </c>
      <c r="BI4491" s="32">
        <f t="shared" ref="BI4491:BI4554" si="706">IF(P4491&lt;&gt;"Y",IF(M4491&lt;&gt;"Y",K4491*BH4491,K4491*BH4491 - K4491),IF(M4491&lt;&gt;"Y",K4491*BH4491,K4491))</f>
        <v>0</v>
      </c>
      <c r="BJ4491" s="69">
        <f t="shared" ref="BJ4491:BJ4554" si="707">IF(P4491&lt;&gt;"Y",
IF(M4491&lt;&gt;"Y",
IF(N4491="Y",K4491*BH4491,IF(N4491="P",0,IF(OR(N4491="R",N4491="PU"),K4491,IF(N4491="H",K4491*BH4491*0.5,IF(N4491="HW",K4491*0.5*(1 + BH4491),IF(N4491="HL",K4491*0.5,0)))))),
IF(N4491="Y",K4491*BH4491 - K4491,IF(N4491="P",0,IF(OR(N4491="R",N4491="PU"),0,IF(N4491="H",IF(BH4491&gt;2,0.5*K4491*BH4491 - K4491,0),IF(N4491="HW",K4491*0.5*(1 + BH4491) - K4491,IF(N4491="HL",0,0))))))),
IF(M4491&lt;&gt;"Y",
IF(N4491="Y",K4491*BH4491,IF(N4491="P",0,IF(OR(N4491="R",N4491="PU"),K4491*(BH4491-1),IF(N4491="H",K4491*BH4491*0.5,IF(N4491="HW",K4491*(BH4491-1)*0.5,IF(N4491="HL",K4491*BH4491 - K4491*0.5,0)))))),
IF(N4491="Y",K4491,IF(N4491="P",0,IF(OR(N4491="R",N4491="PU"),0,IF(N4491="H",IF(BH4491&lt;2,K4491*BH4491*0.5 - K4491*(BH4491-1),0),IF(N4491="HW",0,IF(N4491="HL",K4491*0.5,0)))))))
)</f>
        <v>0</v>
      </c>
      <c r="BK4491" s="158" t="str">
        <f t="shared" ref="BK4491:BK4554" si="708">IF(FILT_M=1,IF(LEN(C4491)&gt;0,C4491,""),IF(FILT_M=2,IF(LEN(E4491)&gt;0,E4491,""),IF(FILT_M=3,IF(LEN(F4491)&gt;0,F4491,""),IF(FILT_M=4,IF(LEN(G4491)&gt;0,G4491,""),""))))</f>
        <v/>
      </c>
    </row>
    <row r="4492" spans="1:63" ht="12" customHeight="1" x14ac:dyDescent="0.2">
      <c r="A4492" s="8"/>
      <c r="B4492" s="7"/>
      <c r="C4492" s="7"/>
      <c r="D4492" s="7"/>
      <c r="E4492" s="7"/>
      <c r="F4492" s="7"/>
      <c r="G4492" s="7"/>
      <c r="H4492" s="7"/>
      <c r="I4492" s="10"/>
      <c r="J4492" s="25"/>
      <c r="K4492" s="250"/>
      <c r="L4492" s="31"/>
      <c r="M4492" s="9"/>
      <c r="N4492" s="11" t="s">
        <v>25</v>
      </c>
      <c r="O4492" s="39"/>
      <c r="P4492" s="47"/>
      <c r="Q4492" s="13"/>
      <c r="R4492" s="248">
        <f t="shared" si="700"/>
        <v>0</v>
      </c>
      <c r="S4492" s="248">
        <f t="shared" si="701"/>
        <v>0</v>
      </c>
      <c r="T4492" s="248">
        <f t="shared" si="702"/>
        <v>0</v>
      </c>
      <c r="U4492" s="248">
        <f t="shared" si="703"/>
        <v>0</v>
      </c>
      <c r="V4492" s="13"/>
      <c r="W4492" s="7"/>
      <c r="AT4492" s="130"/>
      <c r="BF4492" s="33">
        <f t="shared" ref="BF4492:BF4555" si="709">IF(A4492&gt;2,A4492,BF4491)</f>
        <v>41242</v>
      </c>
      <c r="BG4492" s="34">
        <f t="shared" si="704"/>
        <v>82.88000000000001</v>
      </c>
      <c r="BH4492" s="32">
        <f t="shared" si="705"/>
        <v>1</v>
      </c>
      <c r="BI4492" s="32">
        <f t="shared" si="706"/>
        <v>0</v>
      </c>
      <c r="BJ4492" s="69">
        <f t="shared" si="707"/>
        <v>0</v>
      </c>
      <c r="BK4492" s="158" t="str">
        <f t="shared" si="708"/>
        <v/>
      </c>
    </row>
    <row r="4493" spans="1:63" ht="12" customHeight="1" x14ac:dyDescent="0.2">
      <c r="A4493" s="8"/>
      <c r="B4493" s="7"/>
      <c r="C4493" s="7"/>
      <c r="D4493" s="7"/>
      <c r="E4493" s="7"/>
      <c r="F4493" s="7"/>
      <c r="G4493" s="7"/>
      <c r="H4493" s="7"/>
      <c r="I4493" s="10"/>
      <c r="J4493" s="25"/>
      <c r="K4493" s="250"/>
      <c r="L4493" s="31"/>
      <c r="M4493" s="9"/>
      <c r="N4493" s="11" t="s">
        <v>25</v>
      </c>
      <c r="O4493" s="39"/>
      <c r="P4493" s="47"/>
      <c r="Q4493" s="13"/>
      <c r="R4493" s="248">
        <f t="shared" si="700"/>
        <v>0</v>
      </c>
      <c r="S4493" s="248">
        <f t="shared" si="701"/>
        <v>0</v>
      </c>
      <c r="T4493" s="248">
        <f t="shared" si="702"/>
        <v>0</v>
      </c>
      <c r="U4493" s="248">
        <f t="shared" si="703"/>
        <v>0</v>
      </c>
      <c r="V4493" s="13"/>
      <c r="W4493" s="7"/>
      <c r="AT4493" s="130"/>
      <c r="BF4493" s="33">
        <f t="shared" si="709"/>
        <v>41242</v>
      </c>
      <c r="BG4493" s="34">
        <f t="shared" si="704"/>
        <v>82.88000000000001</v>
      </c>
      <c r="BH4493" s="32">
        <f t="shared" si="705"/>
        <v>1</v>
      </c>
      <c r="BI4493" s="32">
        <f t="shared" si="706"/>
        <v>0</v>
      </c>
      <c r="BJ4493" s="69">
        <f t="shared" si="707"/>
        <v>0</v>
      </c>
      <c r="BK4493" s="158" t="str">
        <f t="shared" si="708"/>
        <v/>
      </c>
    </row>
    <row r="4494" spans="1:63" ht="12" customHeight="1" x14ac:dyDescent="0.2">
      <c r="A4494" s="8"/>
      <c r="B4494" s="7"/>
      <c r="C4494" s="7"/>
      <c r="D4494" s="7"/>
      <c r="E4494" s="7"/>
      <c r="F4494" s="7"/>
      <c r="G4494" s="7"/>
      <c r="H4494" s="7"/>
      <c r="I4494" s="10"/>
      <c r="J4494" s="25"/>
      <c r="K4494" s="250"/>
      <c r="L4494" s="31"/>
      <c r="M4494" s="9"/>
      <c r="N4494" s="11" t="s">
        <v>25</v>
      </c>
      <c r="O4494" s="39"/>
      <c r="P4494" s="47"/>
      <c r="Q4494" s="13"/>
      <c r="R4494" s="248">
        <f t="shared" si="700"/>
        <v>0</v>
      </c>
      <c r="S4494" s="248">
        <f t="shared" si="701"/>
        <v>0</v>
      </c>
      <c r="T4494" s="248">
        <f t="shared" si="702"/>
        <v>0</v>
      </c>
      <c r="U4494" s="248">
        <f t="shared" si="703"/>
        <v>0</v>
      </c>
      <c r="V4494" s="13"/>
      <c r="W4494" s="7"/>
      <c r="AT4494" s="130"/>
      <c r="BF4494" s="33">
        <f t="shared" si="709"/>
        <v>41242</v>
      </c>
      <c r="BG4494" s="34">
        <f t="shared" si="704"/>
        <v>82.88000000000001</v>
      </c>
      <c r="BH4494" s="32">
        <f t="shared" si="705"/>
        <v>1</v>
      </c>
      <c r="BI4494" s="32">
        <f t="shared" si="706"/>
        <v>0</v>
      </c>
      <c r="BJ4494" s="69">
        <f t="shared" si="707"/>
        <v>0</v>
      </c>
      <c r="BK4494" s="158" t="str">
        <f t="shared" si="708"/>
        <v/>
      </c>
    </row>
    <row r="4495" spans="1:63" ht="12" customHeight="1" x14ac:dyDescent="0.2">
      <c r="A4495" s="8"/>
      <c r="B4495" s="7"/>
      <c r="C4495" s="7"/>
      <c r="D4495" s="7"/>
      <c r="E4495" s="7"/>
      <c r="F4495" s="7"/>
      <c r="G4495" s="7"/>
      <c r="H4495" s="7"/>
      <c r="I4495" s="10"/>
      <c r="J4495" s="25"/>
      <c r="K4495" s="250"/>
      <c r="L4495" s="31"/>
      <c r="M4495" s="9"/>
      <c r="N4495" s="11" t="s">
        <v>25</v>
      </c>
      <c r="O4495" s="39"/>
      <c r="P4495" s="47"/>
      <c r="Q4495" s="13"/>
      <c r="R4495" s="248">
        <f t="shared" si="700"/>
        <v>0</v>
      </c>
      <c r="S4495" s="248">
        <f t="shared" si="701"/>
        <v>0</v>
      </c>
      <c r="T4495" s="248">
        <f t="shared" si="702"/>
        <v>0</v>
      </c>
      <c r="U4495" s="248">
        <f t="shared" si="703"/>
        <v>0</v>
      </c>
      <c r="V4495" s="13"/>
      <c r="W4495" s="7"/>
      <c r="AT4495" s="130"/>
      <c r="BF4495" s="33">
        <f t="shared" si="709"/>
        <v>41242</v>
      </c>
      <c r="BG4495" s="34">
        <f t="shared" si="704"/>
        <v>82.88000000000001</v>
      </c>
      <c r="BH4495" s="32">
        <f t="shared" si="705"/>
        <v>1</v>
      </c>
      <c r="BI4495" s="32">
        <f t="shared" si="706"/>
        <v>0</v>
      </c>
      <c r="BJ4495" s="69">
        <f t="shared" si="707"/>
        <v>0</v>
      </c>
      <c r="BK4495" s="158" t="str">
        <f t="shared" si="708"/>
        <v/>
      </c>
    </row>
    <row r="4496" spans="1:63" ht="12" customHeight="1" x14ac:dyDescent="0.2">
      <c r="A4496" s="8"/>
      <c r="B4496" s="7"/>
      <c r="C4496" s="7"/>
      <c r="D4496" s="7"/>
      <c r="E4496" s="7"/>
      <c r="F4496" s="7"/>
      <c r="G4496" s="7"/>
      <c r="H4496" s="7"/>
      <c r="I4496" s="10"/>
      <c r="J4496" s="25"/>
      <c r="K4496" s="250"/>
      <c r="L4496" s="31"/>
      <c r="M4496" s="9"/>
      <c r="N4496" s="11" t="s">
        <v>25</v>
      </c>
      <c r="O4496" s="39"/>
      <c r="P4496" s="47"/>
      <c r="Q4496" s="13"/>
      <c r="R4496" s="248">
        <f t="shared" si="700"/>
        <v>0</v>
      </c>
      <c r="S4496" s="248">
        <f t="shared" si="701"/>
        <v>0</v>
      </c>
      <c r="T4496" s="248">
        <f t="shared" si="702"/>
        <v>0</v>
      </c>
      <c r="U4496" s="248">
        <f t="shared" si="703"/>
        <v>0</v>
      </c>
      <c r="V4496" s="13"/>
      <c r="W4496" s="7"/>
      <c r="AT4496" s="130"/>
      <c r="BF4496" s="33">
        <f t="shared" si="709"/>
        <v>41242</v>
      </c>
      <c r="BG4496" s="34">
        <f t="shared" si="704"/>
        <v>82.88000000000001</v>
      </c>
      <c r="BH4496" s="32">
        <f t="shared" si="705"/>
        <v>1</v>
      </c>
      <c r="BI4496" s="32">
        <f t="shared" si="706"/>
        <v>0</v>
      </c>
      <c r="BJ4496" s="69">
        <f t="shared" si="707"/>
        <v>0</v>
      </c>
      <c r="BK4496" s="158" t="str">
        <f t="shared" si="708"/>
        <v/>
      </c>
    </row>
    <row r="4497" spans="1:63" ht="12" customHeight="1" x14ac:dyDescent="0.2">
      <c r="A4497" s="8"/>
      <c r="B4497" s="7"/>
      <c r="C4497" s="7"/>
      <c r="D4497" s="7"/>
      <c r="E4497" s="7"/>
      <c r="F4497" s="7"/>
      <c r="G4497" s="7"/>
      <c r="H4497" s="7"/>
      <c r="I4497" s="10"/>
      <c r="J4497" s="25"/>
      <c r="K4497" s="250"/>
      <c r="L4497" s="31"/>
      <c r="M4497" s="9"/>
      <c r="N4497" s="11" t="s">
        <v>25</v>
      </c>
      <c r="O4497" s="39"/>
      <c r="P4497" s="47"/>
      <c r="Q4497" s="13"/>
      <c r="R4497" s="248">
        <f t="shared" si="700"/>
        <v>0</v>
      </c>
      <c r="S4497" s="248">
        <f t="shared" si="701"/>
        <v>0</v>
      </c>
      <c r="T4497" s="248">
        <f t="shared" si="702"/>
        <v>0</v>
      </c>
      <c r="U4497" s="248">
        <f t="shared" si="703"/>
        <v>0</v>
      </c>
      <c r="V4497" s="13"/>
      <c r="W4497" s="7"/>
      <c r="AT4497" s="130"/>
      <c r="BF4497" s="33">
        <f t="shared" si="709"/>
        <v>41242</v>
      </c>
      <c r="BG4497" s="34">
        <f t="shared" si="704"/>
        <v>82.88000000000001</v>
      </c>
      <c r="BH4497" s="32">
        <f t="shared" si="705"/>
        <v>1</v>
      </c>
      <c r="BI4497" s="32">
        <f t="shared" si="706"/>
        <v>0</v>
      </c>
      <c r="BJ4497" s="69">
        <f t="shared" si="707"/>
        <v>0</v>
      </c>
      <c r="BK4497" s="158" t="str">
        <f t="shared" si="708"/>
        <v/>
      </c>
    </row>
    <row r="4498" spans="1:63" ht="12" customHeight="1" x14ac:dyDescent="0.2">
      <c r="A4498" s="8"/>
      <c r="B4498" s="7"/>
      <c r="C4498" s="7"/>
      <c r="D4498" s="7"/>
      <c r="E4498" s="7"/>
      <c r="F4498" s="7"/>
      <c r="G4498" s="7"/>
      <c r="H4498" s="7"/>
      <c r="I4498" s="10"/>
      <c r="J4498" s="25"/>
      <c r="K4498" s="250"/>
      <c r="L4498" s="31"/>
      <c r="M4498" s="9"/>
      <c r="N4498" s="11" t="s">
        <v>25</v>
      </c>
      <c r="O4498" s="39"/>
      <c r="P4498" s="47"/>
      <c r="Q4498" s="13"/>
      <c r="R4498" s="248">
        <f t="shared" si="700"/>
        <v>0</v>
      </c>
      <c r="S4498" s="248">
        <f t="shared" si="701"/>
        <v>0</v>
      </c>
      <c r="T4498" s="248">
        <f t="shared" si="702"/>
        <v>0</v>
      </c>
      <c r="U4498" s="248">
        <f t="shared" si="703"/>
        <v>0</v>
      </c>
      <c r="V4498" s="13"/>
      <c r="W4498" s="7"/>
      <c r="AT4498" s="130"/>
      <c r="BF4498" s="33">
        <f t="shared" si="709"/>
        <v>41242</v>
      </c>
      <c r="BG4498" s="34">
        <f t="shared" si="704"/>
        <v>82.88000000000001</v>
      </c>
      <c r="BH4498" s="32">
        <f t="shared" si="705"/>
        <v>1</v>
      </c>
      <c r="BI4498" s="32">
        <f t="shared" si="706"/>
        <v>0</v>
      </c>
      <c r="BJ4498" s="69">
        <f t="shared" si="707"/>
        <v>0</v>
      </c>
      <c r="BK4498" s="158" t="str">
        <f t="shared" si="708"/>
        <v/>
      </c>
    </row>
    <row r="4499" spans="1:63" ht="12" customHeight="1" x14ac:dyDescent="0.2">
      <c r="A4499" s="8"/>
      <c r="B4499" s="7"/>
      <c r="C4499" s="7"/>
      <c r="D4499" s="7"/>
      <c r="E4499" s="7"/>
      <c r="F4499" s="7"/>
      <c r="G4499" s="7"/>
      <c r="H4499" s="7"/>
      <c r="I4499" s="10"/>
      <c r="J4499" s="25"/>
      <c r="K4499" s="250"/>
      <c r="L4499" s="31"/>
      <c r="M4499" s="9"/>
      <c r="N4499" s="11" t="s">
        <v>25</v>
      </c>
      <c r="O4499" s="39"/>
      <c r="P4499" s="47"/>
      <c r="Q4499" s="13"/>
      <c r="R4499" s="248">
        <f t="shared" si="700"/>
        <v>0</v>
      </c>
      <c r="S4499" s="248">
        <f t="shared" si="701"/>
        <v>0</v>
      </c>
      <c r="T4499" s="248">
        <f t="shared" si="702"/>
        <v>0</v>
      </c>
      <c r="U4499" s="248">
        <f t="shared" si="703"/>
        <v>0</v>
      </c>
      <c r="V4499" s="13"/>
      <c r="W4499" s="7"/>
      <c r="AT4499" s="130"/>
      <c r="BF4499" s="33">
        <f t="shared" si="709"/>
        <v>41242</v>
      </c>
      <c r="BG4499" s="34">
        <f t="shared" si="704"/>
        <v>82.88000000000001</v>
      </c>
      <c r="BH4499" s="32">
        <f t="shared" si="705"/>
        <v>1</v>
      </c>
      <c r="BI4499" s="32">
        <f t="shared" si="706"/>
        <v>0</v>
      </c>
      <c r="BJ4499" s="69">
        <f t="shared" si="707"/>
        <v>0</v>
      </c>
      <c r="BK4499" s="158" t="str">
        <f t="shared" si="708"/>
        <v/>
      </c>
    </row>
    <row r="4500" spans="1:63" ht="12" customHeight="1" x14ac:dyDescent="0.2">
      <c r="A4500" s="8"/>
      <c r="B4500" s="7"/>
      <c r="C4500" s="7"/>
      <c r="D4500" s="7"/>
      <c r="E4500" s="7"/>
      <c r="F4500" s="7"/>
      <c r="G4500" s="7"/>
      <c r="H4500" s="7"/>
      <c r="I4500" s="10"/>
      <c r="J4500" s="25"/>
      <c r="K4500" s="250"/>
      <c r="L4500" s="31"/>
      <c r="M4500" s="9"/>
      <c r="N4500" s="11" t="s">
        <v>25</v>
      </c>
      <c r="O4500" s="39"/>
      <c r="P4500" s="47"/>
      <c r="Q4500" s="13"/>
      <c r="R4500" s="248">
        <f t="shared" si="700"/>
        <v>0</v>
      </c>
      <c r="S4500" s="248">
        <f t="shared" si="701"/>
        <v>0</v>
      </c>
      <c r="T4500" s="248">
        <f t="shared" si="702"/>
        <v>0</v>
      </c>
      <c r="U4500" s="248">
        <f t="shared" si="703"/>
        <v>0</v>
      </c>
      <c r="V4500" s="13"/>
      <c r="W4500" s="7"/>
      <c r="AT4500" s="130"/>
      <c r="BF4500" s="33">
        <f t="shared" si="709"/>
        <v>41242</v>
      </c>
      <c r="BG4500" s="34">
        <f t="shared" si="704"/>
        <v>82.88000000000001</v>
      </c>
      <c r="BH4500" s="32">
        <f t="shared" si="705"/>
        <v>1</v>
      </c>
      <c r="BI4500" s="32">
        <f t="shared" si="706"/>
        <v>0</v>
      </c>
      <c r="BJ4500" s="69">
        <f t="shared" si="707"/>
        <v>0</v>
      </c>
      <c r="BK4500" s="158" t="str">
        <f t="shared" si="708"/>
        <v/>
      </c>
    </row>
    <row r="4501" spans="1:63" ht="12" customHeight="1" x14ac:dyDescent="0.2">
      <c r="A4501" s="8"/>
      <c r="B4501" s="7"/>
      <c r="C4501" s="7"/>
      <c r="D4501" s="7"/>
      <c r="E4501" s="7"/>
      <c r="F4501" s="7"/>
      <c r="G4501" s="7"/>
      <c r="H4501" s="7"/>
      <c r="I4501" s="10"/>
      <c r="J4501" s="25"/>
      <c r="K4501" s="250"/>
      <c r="L4501" s="31"/>
      <c r="M4501" s="9"/>
      <c r="N4501" s="11" t="s">
        <v>25</v>
      </c>
      <c r="O4501" s="39"/>
      <c r="P4501" s="47"/>
      <c r="Q4501" s="13"/>
      <c r="R4501" s="248">
        <f t="shared" si="700"/>
        <v>0</v>
      </c>
      <c r="S4501" s="248">
        <f t="shared" si="701"/>
        <v>0</v>
      </c>
      <c r="T4501" s="248">
        <f t="shared" si="702"/>
        <v>0</v>
      </c>
      <c r="U4501" s="248">
        <f t="shared" si="703"/>
        <v>0</v>
      </c>
      <c r="V4501" s="13"/>
      <c r="W4501" s="7"/>
      <c r="AT4501" s="130"/>
      <c r="BF4501" s="33">
        <f t="shared" si="709"/>
        <v>41242</v>
      </c>
      <c r="BG4501" s="34">
        <f t="shared" si="704"/>
        <v>82.88000000000001</v>
      </c>
      <c r="BH4501" s="32">
        <f t="shared" si="705"/>
        <v>1</v>
      </c>
      <c r="BI4501" s="32">
        <f t="shared" si="706"/>
        <v>0</v>
      </c>
      <c r="BJ4501" s="69">
        <f t="shared" si="707"/>
        <v>0</v>
      </c>
      <c r="BK4501" s="158" t="str">
        <f t="shared" si="708"/>
        <v/>
      </c>
    </row>
    <row r="4502" spans="1:63" ht="12" customHeight="1" x14ac:dyDescent="0.2">
      <c r="A4502" s="8"/>
      <c r="B4502" s="7"/>
      <c r="C4502" s="7"/>
      <c r="D4502" s="7"/>
      <c r="E4502" s="7"/>
      <c r="F4502" s="7"/>
      <c r="G4502" s="7"/>
      <c r="H4502" s="7"/>
      <c r="I4502" s="10"/>
      <c r="J4502" s="25"/>
      <c r="K4502" s="250"/>
      <c r="L4502" s="31"/>
      <c r="M4502" s="9"/>
      <c r="N4502" s="11" t="s">
        <v>25</v>
      </c>
      <c r="O4502" s="39"/>
      <c r="P4502" s="47"/>
      <c r="Q4502" s="13"/>
      <c r="R4502" s="248">
        <f t="shared" si="700"/>
        <v>0</v>
      </c>
      <c r="S4502" s="248">
        <f t="shared" si="701"/>
        <v>0</v>
      </c>
      <c r="T4502" s="248">
        <f t="shared" si="702"/>
        <v>0</v>
      </c>
      <c r="U4502" s="248">
        <f t="shared" si="703"/>
        <v>0</v>
      </c>
      <c r="V4502" s="13"/>
      <c r="W4502" s="7"/>
      <c r="AT4502" s="130"/>
      <c r="BF4502" s="33">
        <f t="shared" si="709"/>
        <v>41242</v>
      </c>
      <c r="BG4502" s="34">
        <f t="shared" si="704"/>
        <v>82.88000000000001</v>
      </c>
      <c r="BH4502" s="32">
        <f t="shared" si="705"/>
        <v>1</v>
      </c>
      <c r="BI4502" s="32">
        <f t="shared" si="706"/>
        <v>0</v>
      </c>
      <c r="BJ4502" s="69">
        <f t="shared" si="707"/>
        <v>0</v>
      </c>
      <c r="BK4502" s="158" t="str">
        <f t="shared" si="708"/>
        <v/>
      </c>
    </row>
    <row r="4503" spans="1:63" ht="12" customHeight="1" x14ac:dyDescent="0.2">
      <c r="A4503" s="8"/>
      <c r="B4503" s="7"/>
      <c r="C4503" s="7"/>
      <c r="D4503" s="7"/>
      <c r="E4503" s="7"/>
      <c r="F4503" s="7"/>
      <c r="G4503" s="7"/>
      <c r="H4503" s="7"/>
      <c r="I4503" s="10"/>
      <c r="J4503" s="25"/>
      <c r="K4503" s="250"/>
      <c r="L4503" s="31"/>
      <c r="M4503" s="9"/>
      <c r="N4503" s="11" t="s">
        <v>25</v>
      </c>
      <c r="O4503" s="39"/>
      <c r="P4503" s="47"/>
      <c r="Q4503" s="13"/>
      <c r="R4503" s="248">
        <f t="shared" si="700"/>
        <v>0</v>
      </c>
      <c r="S4503" s="248">
        <f t="shared" si="701"/>
        <v>0</v>
      </c>
      <c r="T4503" s="248">
        <f t="shared" si="702"/>
        <v>0</v>
      </c>
      <c r="U4503" s="248">
        <f t="shared" si="703"/>
        <v>0</v>
      </c>
      <c r="V4503" s="13"/>
      <c r="W4503" s="7"/>
      <c r="AT4503" s="130"/>
      <c r="BF4503" s="33">
        <f t="shared" si="709"/>
        <v>41242</v>
      </c>
      <c r="BG4503" s="34">
        <f t="shared" si="704"/>
        <v>82.88000000000001</v>
      </c>
      <c r="BH4503" s="32">
        <f t="shared" si="705"/>
        <v>1</v>
      </c>
      <c r="BI4503" s="32">
        <f t="shared" si="706"/>
        <v>0</v>
      </c>
      <c r="BJ4503" s="69">
        <f t="shared" si="707"/>
        <v>0</v>
      </c>
      <c r="BK4503" s="158" t="str">
        <f t="shared" si="708"/>
        <v/>
      </c>
    </row>
    <row r="4504" spans="1:63" ht="12" customHeight="1" x14ac:dyDescent="0.2">
      <c r="A4504" s="8"/>
      <c r="B4504" s="7"/>
      <c r="C4504" s="7"/>
      <c r="D4504" s="7"/>
      <c r="E4504" s="7"/>
      <c r="F4504" s="7"/>
      <c r="G4504" s="7"/>
      <c r="H4504" s="7"/>
      <c r="I4504" s="10"/>
      <c r="J4504" s="25"/>
      <c r="K4504" s="250"/>
      <c r="L4504" s="31"/>
      <c r="M4504" s="9"/>
      <c r="N4504" s="11" t="s">
        <v>25</v>
      </c>
      <c r="O4504" s="39"/>
      <c r="P4504" s="47"/>
      <c r="Q4504" s="13"/>
      <c r="R4504" s="248">
        <f t="shared" si="700"/>
        <v>0</v>
      </c>
      <c r="S4504" s="248">
        <f t="shared" si="701"/>
        <v>0</v>
      </c>
      <c r="T4504" s="248">
        <f t="shared" si="702"/>
        <v>0</v>
      </c>
      <c r="U4504" s="248">
        <f t="shared" si="703"/>
        <v>0</v>
      </c>
      <c r="V4504" s="13"/>
      <c r="W4504" s="7"/>
      <c r="AT4504" s="130"/>
      <c r="BF4504" s="33">
        <f t="shared" si="709"/>
        <v>41242</v>
      </c>
      <c r="BG4504" s="34">
        <f t="shared" si="704"/>
        <v>82.88000000000001</v>
      </c>
      <c r="BH4504" s="32">
        <f t="shared" si="705"/>
        <v>1</v>
      </c>
      <c r="BI4504" s="32">
        <f t="shared" si="706"/>
        <v>0</v>
      </c>
      <c r="BJ4504" s="69">
        <f t="shared" si="707"/>
        <v>0</v>
      </c>
      <c r="BK4504" s="158" t="str">
        <f t="shared" si="708"/>
        <v/>
      </c>
    </row>
    <row r="4505" spans="1:63" ht="12" customHeight="1" x14ac:dyDescent="0.2">
      <c r="A4505" s="8"/>
      <c r="B4505" s="7"/>
      <c r="C4505" s="7"/>
      <c r="D4505" s="7"/>
      <c r="E4505" s="7"/>
      <c r="F4505" s="7"/>
      <c r="G4505" s="7"/>
      <c r="H4505" s="7"/>
      <c r="I4505" s="10"/>
      <c r="J4505" s="25"/>
      <c r="K4505" s="250"/>
      <c r="L4505" s="31"/>
      <c r="M4505" s="9"/>
      <c r="N4505" s="11" t="s">
        <v>25</v>
      </c>
      <c r="O4505" s="39"/>
      <c r="P4505" s="47"/>
      <c r="Q4505" s="13"/>
      <c r="R4505" s="248">
        <f t="shared" si="700"/>
        <v>0</v>
      </c>
      <c r="S4505" s="248">
        <f t="shared" si="701"/>
        <v>0</v>
      </c>
      <c r="T4505" s="248">
        <f t="shared" si="702"/>
        <v>0</v>
      </c>
      <c r="U4505" s="248">
        <f t="shared" si="703"/>
        <v>0</v>
      </c>
      <c r="V4505" s="13"/>
      <c r="W4505" s="7"/>
      <c r="AT4505" s="130"/>
      <c r="BF4505" s="33">
        <f t="shared" si="709"/>
        <v>41242</v>
      </c>
      <c r="BG4505" s="34">
        <f t="shared" si="704"/>
        <v>82.88000000000001</v>
      </c>
      <c r="BH4505" s="32">
        <f t="shared" si="705"/>
        <v>1</v>
      </c>
      <c r="BI4505" s="32">
        <f t="shared" si="706"/>
        <v>0</v>
      </c>
      <c r="BJ4505" s="69">
        <f t="shared" si="707"/>
        <v>0</v>
      </c>
      <c r="BK4505" s="158" t="str">
        <f t="shared" si="708"/>
        <v/>
      </c>
    </row>
    <row r="4506" spans="1:63" ht="12" customHeight="1" x14ac:dyDescent="0.2">
      <c r="A4506" s="8"/>
      <c r="B4506" s="7"/>
      <c r="C4506" s="7"/>
      <c r="D4506" s="7"/>
      <c r="E4506" s="7"/>
      <c r="F4506" s="7"/>
      <c r="G4506" s="7"/>
      <c r="H4506" s="7"/>
      <c r="I4506" s="10"/>
      <c r="J4506" s="25"/>
      <c r="K4506" s="250"/>
      <c r="L4506" s="31"/>
      <c r="M4506" s="9"/>
      <c r="N4506" s="11" t="s">
        <v>25</v>
      </c>
      <c r="O4506" s="39"/>
      <c r="P4506" s="47"/>
      <c r="Q4506" s="13"/>
      <c r="R4506" s="248">
        <f t="shared" si="700"/>
        <v>0</v>
      </c>
      <c r="S4506" s="248">
        <f t="shared" si="701"/>
        <v>0</v>
      </c>
      <c r="T4506" s="248">
        <f t="shared" si="702"/>
        <v>0</v>
      </c>
      <c r="U4506" s="248">
        <f t="shared" si="703"/>
        <v>0</v>
      </c>
      <c r="V4506" s="13"/>
      <c r="W4506" s="7"/>
      <c r="AT4506" s="130"/>
      <c r="BF4506" s="33">
        <f t="shared" si="709"/>
        <v>41242</v>
      </c>
      <c r="BG4506" s="34">
        <f t="shared" si="704"/>
        <v>82.88000000000001</v>
      </c>
      <c r="BH4506" s="32">
        <f t="shared" si="705"/>
        <v>1</v>
      </c>
      <c r="BI4506" s="32">
        <f t="shared" si="706"/>
        <v>0</v>
      </c>
      <c r="BJ4506" s="69">
        <f t="shared" si="707"/>
        <v>0</v>
      </c>
      <c r="BK4506" s="158" t="str">
        <f t="shared" si="708"/>
        <v/>
      </c>
    </row>
    <row r="4507" spans="1:63" ht="12" customHeight="1" x14ac:dyDescent="0.2">
      <c r="A4507" s="8"/>
      <c r="B4507" s="7"/>
      <c r="C4507" s="7"/>
      <c r="D4507" s="7"/>
      <c r="E4507" s="7"/>
      <c r="F4507" s="7"/>
      <c r="G4507" s="7"/>
      <c r="H4507" s="7"/>
      <c r="I4507" s="10"/>
      <c r="J4507" s="25"/>
      <c r="K4507" s="250"/>
      <c r="L4507" s="31"/>
      <c r="M4507" s="9"/>
      <c r="N4507" s="11" t="s">
        <v>25</v>
      </c>
      <c r="O4507" s="39"/>
      <c r="P4507" s="47"/>
      <c r="Q4507" s="13"/>
      <c r="R4507" s="248">
        <f t="shared" si="700"/>
        <v>0</v>
      </c>
      <c r="S4507" s="248">
        <f t="shared" si="701"/>
        <v>0</v>
      </c>
      <c r="T4507" s="248">
        <f t="shared" si="702"/>
        <v>0</v>
      </c>
      <c r="U4507" s="248">
        <f t="shared" si="703"/>
        <v>0</v>
      </c>
      <c r="V4507" s="13"/>
      <c r="W4507" s="7"/>
      <c r="AT4507" s="130"/>
      <c r="BF4507" s="33">
        <f t="shared" si="709"/>
        <v>41242</v>
      </c>
      <c r="BG4507" s="34">
        <f t="shared" si="704"/>
        <v>82.88000000000001</v>
      </c>
      <c r="BH4507" s="32">
        <f t="shared" si="705"/>
        <v>1</v>
      </c>
      <c r="BI4507" s="32">
        <f t="shared" si="706"/>
        <v>0</v>
      </c>
      <c r="BJ4507" s="69">
        <f t="shared" si="707"/>
        <v>0</v>
      </c>
      <c r="BK4507" s="158" t="str">
        <f t="shared" si="708"/>
        <v/>
      </c>
    </row>
    <row r="4508" spans="1:63" ht="12" customHeight="1" x14ac:dyDescent="0.2">
      <c r="A4508" s="8"/>
      <c r="B4508" s="7"/>
      <c r="C4508" s="7"/>
      <c r="D4508" s="7"/>
      <c r="E4508" s="7"/>
      <c r="F4508" s="7"/>
      <c r="G4508" s="7"/>
      <c r="H4508" s="7"/>
      <c r="I4508" s="10"/>
      <c r="J4508" s="25"/>
      <c r="K4508" s="250"/>
      <c r="L4508" s="31"/>
      <c r="M4508" s="9"/>
      <c r="N4508" s="11" t="s">
        <v>25</v>
      </c>
      <c r="O4508" s="39"/>
      <c r="P4508" s="47"/>
      <c r="Q4508" s="13"/>
      <c r="R4508" s="248">
        <f t="shared" si="700"/>
        <v>0</v>
      </c>
      <c r="S4508" s="248">
        <f t="shared" si="701"/>
        <v>0</v>
      </c>
      <c r="T4508" s="248">
        <f t="shared" si="702"/>
        <v>0</v>
      </c>
      <c r="U4508" s="248">
        <f t="shared" si="703"/>
        <v>0</v>
      </c>
      <c r="V4508" s="13"/>
      <c r="W4508" s="7"/>
      <c r="AT4508" s="130"/>
      <c r="BF4508" s="33">
        <f t="shared" si="709"/>
        <v>41242</v>
      </c>
      <c r="BG4508" s="34">
        <f t="shared" si="704"/>
        <v>82.88000000000001</v>
      </c>
      <c r="BH4508" s="32">
        <f t="shared" si="705"/>
        <v>1</v>
      </c>
      <c r="BI4508" s="32">
        <f t="shared" si="706"/>
        <v>0</v>
      </c>
      <c r="BJ4508" s="69">
        <f t="shared" si="707"/>
        <v>0</v>
      </c>
      <c r="BK4508" s="158" t="str">
        <f t="shared" si="708"/>
        <v/>
      </c>
    </row>
    <row r="4509" spans="1:63" ht="12" customHeight="1" x14ac:dyDescent="0.2">
      <c r="A4509" s="8"/>
      <c r="B4509" s="7"/>
      <c r="C4509" s="7"/>
      <c r="D4509" s="7"/>
      <c r="E4509" s="7"/>
      <c r="F4509" s="7"/>
      <c r="G4509" s="7"/>
      <c r="H4509" s="7"/>
      <c r="I4509" s="10"/>
      <c r="J4509" s="25"/>
      <c r="K4509" s="250"/>
      <c r="L4509" s="31"/>
      <c r="M4509" s="9"/>
      <c r="N4509" s="11" t="s">
        <v>25</v>
      </c>
      <c r="O4509" s="39"/>
      <c r="P4509" s="47"/>
      <c r="Q4509" s="13"/>
      <c r="R4509" s="248">
        <f t="shared" si="700"/>
        <v>0</v>
      </c>
      <c r="S4509" s="248">
        <f t="shared" si="701"/>
        <v>0</v>
      </c>
      <c r="T4509" s="248">
        <f t="shared" si="702"/>
        <v>0</v>
      </c>
      <c r="U4509" s="248">
        <f t="shared" si="703"/>
        <v>0</v>
      </c>
      <c r="V4509" s="13"/>
      <c r="W4509" s="7"/>
      <c r="AT4509" s="130"/>
      <c r="BF4509" s="33">
        <f t="shared" si="709"/>
        <v>41242</v>
      </c>
      <c r="BG4509" s="34">
        <f t="shared" si="704"/>
        <v>82.88000000000001</v>
      </c>
      <c r="BH4509" s="32">
        <f t="shared" si="705"/>
        <v>1</v>
      </c>
      <c r="BI4509" s="32">
        <f t="shared" si="706"/>
        <v>0</v>
      </c>
      <c r="BJ4509" s="69">
        <f t="shared" si="707"/>
        <v>0</v>
      </c>
      <c r="BK4509" s="158" t="str">
        <f t="shared" si="708"/>
        <v/>
      </c>
    </row>
    <row r="4510" spans="1:63" ht="12" customHeight="1" x14ac:dyDescent="0.2">
      <c r="A4510" s="8"/>
      <c r="B4510" s="7"/>
      <c r="C4510" s="7"/>
      <c r="D4510" s="7"/>
      <c r="E4510" s="7"/>
      <c r="F4510" s="7"/>
      <c r="G4510" s="7"/>
      <c r="H4510" s="7"/>
      <c r="I4510" s="10"/>
      <c r="J4510" s="25"/>
      <c r="K4510" s="250"/>
      <c r="L4510" s="31"/>
      <c r="M4510" s="9"/>
      <c r="N4510" s="11" t="s">
        <v>25</v>
      </c>
      <c r="O4510" s="39"/>
      <c r="P4510" s="47"/>
      <c r="Q4510" s="13"/>
      <c r="R4510" s="248">
        <f t="shared" si="700"/>
        <v>0</v>
      </c>
      <c r="S4510" s="248">
        <f t="shared" si="701"/>
        <v>0</v>
      </c>
      <c r="T4510" s="248">
        <f t="shared" si="702"/>
        <v>0</v>
      </c>
      <c r="U4510" s="248">
        <f t="shared" si="703"/>
        <v>0</v>
      </c>
      <c r="V4510" s="13"/>
      <c r="W4510" s="7"/>
      <c r="AT4510" s="130"/>
      <c r="BF4510" s="33">
        <f t="shared" si="709"/>
        <v>41242</v>
      </c>
      <c r="BG4510" s="34">
        <f t="shared" si="704"/>
        <v>82.88000000000001</v>
      </c>
      <c r="BH4510" s="32">
        <f t="shared" si="705"/>
        <v>1</v>
      </c>
      <c r="BI4510" s="32">
        <f t="shared" si="706"/>
        <v>0</v>
      </c>
      <c r="BJ4510" s="69">
        <f t="shared" si="707"/>
        <v>0</v>
      </c>
      <c r="BK4510" s="158" t="str">
        <f t="shared" si="708"/>
        <v/>
      </c>
    </row>
    <row r="4511" spans="1:63" ht="12" customHeight="1" x14ac:dyDescent="0.2">
      <c r="A4511" s="8"/>
      <c r="B4511" s="7"/>
      <c r="C4511" s="7"/>
      <c r="D4511" s="7"/>
      <c r="E4511" s="7"/>
      <c r="F4511" s="7"/>
      <c r="G4511" s="7"/>
      <c r="H4511" s="7"/>
      <c r="I4511" s="10"/>
      <c r="J4511" s="25"/>
      <c r="K4511" s="250"/>
      <c r="L4511" s="31"/>
      <c r="M4511" s="9"/>
      <c r="N4511" s="11" t="s">
        <v>25</v>
      </c>
      <c r="O4511" s="39"/>
      <c r="P4511" s="47"/>
      <c r="Q4511" s="13"/>
      <c r="R4511" s="248">
        <f t="shared" si="700"/>
        <v>0</v>
      </c>
      <c r="S4511" s="248">
        <f t="shared" si="701"/>
        <v>0</v>
      </c>
      <c r="T4511" s="248">
        <f t="shared" si="702"/>
        <v>0</v>
      </c>
      <c r="U4511" s="248">
        <f t="shared" si="703"/>
        <v>0</v>
      </c>
      <c r="V4511" s="13"/>
      <c r="W4511" s="7"/>
      <c r="AT4511" s="130"/>
      <c r="BF4511" s="33">
        <f t="shared" si="709"/>
        <v>41242</v>
      </c>
      <c r="BG4511" s="34">
        <f t="shared" si="704"/>
        <v>82.88000000000001</v>
      </c>
      <c r="BH4511" s="32">
        <f t="shared" si="705"/>
        <v>1</v>
      </c>
      <c r="BI4511" s="32">
        <f t="shared" si="706"/>
        <v>0</v>
      </c>
      <c r="BJ4511" s="69">
        <f t="shared" si="707"/>
        <v>0</v>
      </c>
      <c r="BK4511" s="158" t="str">
        <f t="shared" si="708"/>
        <v/>
      </c>
    </row>
    <row r="4512" spans="1:63" ht="12" customHeight="1" x14ac:dyDescent="0.2">
      <c r="A4512" s="8"/>
      <c r="B4512" s="7"/>
      <c r="C4512" s="7"/>
      <c r="D4512" s="7"/>
      <c r="E4512" s="7"/>
      <c r="F4512" s="7"/>
      <c r="G4512" s="7"/>
      <c r="H4512" s="7"/>
      <c r="I4512" s="10"/>
      <c r="J4512" s="25"/>
      <c r="K4512" s="250"/>
      <c r="L4512" s="31"/>
      <c r="M4512" s="9"/>
      <c r="N4512" s="11" t="s">
        <v>25</v>
      </c>
      <c r="O4512" s="39"/>
      <c r="P4512" s="47"/>
      <c r="Q4512" s="13"/>
      <c r="R4512" s="248">
        <f t="shared" si="700"/>
        <v>0</v>
      </c>
      <c r="S4512" s="248">
        <f t="shared" si="701"/>
        <v>0</v>
      </c>
      <c r="T4512" s="248">
        <f t="shared" si="702"/>
        <v>0</v>
      </c>
      <c r="U4512" s="248">
        <f t="shared" si="703"/>
        <v>0</v>
      </c>
      <c r="V4512" s="13"/>
      <c r="W4512" s="7"/>
      <c r="AT4512" s="130"/>
      <c r="BF4512" s="33">
        <f t="shared" si="709"/>
        <v>41242</v>
      </c>
      <c r="BG4512" s="34">
        <f t="shared" si="704"/>
        <v>82.88000000000001</v>
      </c>
      <c r="BH4512" s="32">
        <f t="shared" si="705"/>
        <v>1</v>
      </c>
      <c r="BI4512" s="32">
        <f t="shared" si="706"/>
        <v>0</v>
      </c>
      <c r="BJ4512" s="69">
        <f t="shared" si="707"/>
        <v>0</v>
      </c>
      <c r="BK4512" s="158" t="str">
        <f t="shared" si="708"/>
        <v/>
      </c>
    </row>
    <row r="4513" spans="1:63" ht="12" customHeight="1" x14ac:dyDescent="0.2">
      <c r="A4513" s="8"/>
      <c r="B4513" s="7"/>
      <c r="C4513" s="7"/>
      <c r="D4513" s="7"/>
      <c r="E4513" s="7"/>
      <c r="F4513" s="7"/>
      <c r="G4513" s="7"/>
      <c r="H4513" s="7"/>
      <c r="I4513" s="10"/>
      <c r="J4513" s="25"/>
      <c r="K4513" s="250"/>
      <c r="L4513" s="31"/>
      <c r="M4513" s="9"/>
      <c r="N4513" s="11" t="s">
        <v>25</v>
      </c>
      <c r="O4513" s="39"/>
      <c r="P4513" s="47"/>
      <c r="Q4513" s="13"/>
      <c r="R4513" s="248">
        <f t="shared" si="700"/>
        <v>0</v>
      </c>
      <c r="S4513" s="248">
        <f t="shared" si="701"/>
        <v>0</v>
      </c>
      <c r="T4513" s="248">
        <f t="shared" si="702"/>
        <v>0</v>
      </c>
      <c r="U4513" s="248">
        <f t="shared" si="703"/>
        <v>0</v>
      </c>
      <c r="V4513" s="13"/>
      <c r="W4513" s="7"/>
      <c r="AT4513" s="130"/>
      <c r="BF4513" s="33">
        <f t="shared" si="709"/>
        <v>41242</v>
      </c>
      <c r="BG4513" s="34">
        <f t="shared" si="704"/>
        <v>82.88000000000001</v>
      </c>
      <c r="BH4513" s="32">
        <f t="shared" si="705"/>
        <v>1</v>
      </c>
      <c r="BI4513" s="32">
        <f t="shared" si="706"/>
        <v>0</v>
      </c>
      <c r="BJ4513" s="69">
        <f t="shared" si="707"/>
        <v>0</v>
      </c>
      <c r="BK4513" s="158" t="str">
        <f t="shared" si="708"/>
        <v/>
      </c>
    </row>
    <row r="4514" spans="1:63" ht="12" customHeight="1" x14ac:dyDescent="0.2">
      <c r="A4514" s="8"/>
      <c r="B4514" s="7"/>
      <c r="C4514" s="7"/>
      <c r="D4514" s="7"/>
      <c r="E4514" s="7"/>
      <c r="F4514" s="7"/>
      <c r="G4514" s="7"/>
      <c r="H4514" s="7"/>
      <c r="I4514" s="10"/>
      <c r="J4514" s="25"/>
      <c r="K4514" s="250"/>
      <c r="L4514" s="31"/>
      <c r="M4514" s="9"/>
      <c r="N4514" s="11" t="s">
        <v>25</v>
      </c>
      <c r="O4514" s="39"/>
      <c r="P4514" s="47"/>
      <c r="Q4514" s="13"/>
      <c r="R4514" s="248">
        <f t="shared" si="700"/>
        <v>0</v>
      </c>
      <c r="S4514" s="248">
        <f t="shared" si="701"/>
        <v>0</v>
      </c>
      <c r="T4514" s="248">
        <f t="shared" si="702"/>
        <v>0</v>
      </c>
      <c r="U4514" s="248">
        <f t="shared" si="703"/>
        <v>0</v>
      </c>
      <c r="V4514" s="13"/>
      <c r="W4514" s="7"/>
      <c r="AT4514" s="130"/>
      <c r="BF4514" s="33">
        <f t="shared" si="709"/>
        <v>41242</v>
      </c>
      <c r="BG4514" s="34">
        <f t="shared" si="704"/>
        <v>82.88000000000001</v>
      </c>
      <c r="BH4514" s="32">
        <f t="shared" si="705"/>
        <v>1</v>
      </c>
      <c r="BI4514" s="32">
        <f t="shared" si="706"/>
        <v>0</v>
      </c>
      <c r="BJ4514" s="69">
        <f t="shared" si="707"/>
        <v>0</v>
      </c>
      <c r="BK4514" s="158" t="str">
        <f t="shared" si="708"/>
        <v/>
      </c>
    </row>
    <row r="4515" spans="1:63" ht="12" customHeight="1" x14ac:dyDescent="0.2">
      <c r="A4515" s="8"/>
      <c r="B4515" s="7"/>
      <c r="C4515" s="7"/>
      <c r="D4515" s="7"/>
      <c r="E4515" s="7"/>
      <c r="F4515" s="7"/>
      <c r="G4515" s="7"/>
      <c r="H4515" s="7"/>
      <c r="I4515" s="10"/>
      <c r="J4515" s="25"/>
      <c r="K4515" s="250"/>
      <c r="L4515" s="31"/>
      <c r="M4515" s="9"/>
      <c r="N4515" s="11" t="s">
        <v>25</v>
      </c>
      <c r="O4515" s="39"/>
      <c r="P4515" s="47"/>
      <c r="Q4515" s="13"/>
      <c r="R4515" s="248">
        <f t="shared" si="700"/>
        <v>0</v>
      </c>
      <c r="S4515" s="248">
        <f t="shared" si="701"/>
        <v>0</v>
      </c>
      <c r="T4515" s="248">
        <f t="shared" si="702"/>
        <v>0</v>
      </c>
      <c r="U4515" s="248">
        <f t="shared" si="703"/>
        <v>0</v>
      </c>
      <c r="V4515" s="13"/>
      <c r="W4515" s="7"/>
      <c r="AT4515" s="130"/>
      <c r="BF4515" s="33">
        <f t="shared" si="709"/>
        <v>41242</v>
      </c>
      <c r="BG4515" s="34">
        <f t="shared" si="704"/>
        <v>82.88000000000001</v>
      </c>
      <c r="BH4515" s="32">
        <f t="shared" si="705"/>
        <v>1</v>
      </c>
      <c r="BI4515" s="32">
        <f t="shared" si="706"/>
        <v>0</v>
      </c>
      <c r="BJ4515" s="69">
        <f t="shared" si="707"/>
        <v>0</v>
      </c>
      <c r="BK4515" s="158" t="str">
        <f t="shared" si="708"/>
        <v/>
      </c>
    </row>
    <row r="4516" spans="1:63" ht="12" customHeight="1" x14ac:dyDescent="0.2">
      <c r="A4516" s="8"/>
      <c r="B4516" s="7"/>
      <c r="C4516" s="7"/>
      <c r="D4516" s="7"/>
      <c r="E4516" s="7"/>
      <c r="F4516" s="7"/>
      <c r="G4516" s="7"/>
      <c r="H4516" s="7"/>
      <c r="I4516" s="10"/>
      <c r="J4516" s="25"/>
      <c r="K4516" s="250"/>
      <c r="L4516" s="31"/>
      <c r="M4516" s="9"/>
      <c r="N4516" s="11" t="s">
        <v>25</v>
      </c>
      <c r="O4516" s="39"/>
      <c r="P4516" s="47"/>
      <c r="Q4516" s="13"/>
      <c r="R4516" s="248">
        <f t="shared" si="700"/>
        <v>0</v>
      </c>
      <c r="S4516" s="248">
        <f t="shared" si="701"/>
        <v>0</v>
      </c>
      <c r="T4516" s="248">
        <f t="shared" si="702"/>
        <v>0</v>
      </c>
      <c r="U4516" s="248">
        <f t="shared" si="703"/>
        <v>0</v>
      </c>
      <c r="V4516" s="13"/>
      <c r="W4516" s="7"/>
      <c r="AT4516" s="130"/>
      <c r="BF4516" s="33">
        <f t="shared" si="709"/>
        <v>41242</v>
      </c>
      <c r="BG4516" s="34">
        <f t="shared" si="704"/>
        <v>82.88000000000001</v>
      </c>
      <c r="BH4516" s="32">
        <f t="shared" si="705"/>
        <v>1</v>
      </c>
      <c r="BI4516" s="32">
        <f t="shared" si="706"/>
        <v>0</v>
      </c>
      <c r="BJ4516" s="69">
        <f t="shared" si="707"/>
        <v>0</v>
      </c>
      <c r="BK4516" s="158" t="str">
        <f t="shared" si="708"/>
        <v/>
      </c>
    </row>
    <row r="4517" spans="1:63" ht="12" customHeight="1" x14ac:dyDescent="0.2">
      <c r="A4517" s="8"/>
      <c r="B4517" s="7"/>
      <c r="C4517" s="7"/>
      <c r="D4517" s="7"/>
      <c r="E4517" s="7"/>
      <c r="F4517" s="7"/>
      <c r="G4517" s="7"/>
      <c r="H4517" s="7"/>
      <c r="I4517" s="10"/>
      <c r="J4517" s="25"/>
      <c r="K4517" s="250"/>
      <c r="L4517" s="31"/>
      <c r="M4517" s="9"/>
      <c r="N4517" s="11" t="s">
        <v>25</v>
      </c>
      <c r="O4517" s="39"/>
      <c r="P4517" s="47"/>
      <c r="Q4517" s="13"/>
      <c r="R4517" s="248">
        <f t="shared" si="700"/>
        <v>0</v>
      </c>
      <c r="S4517" s="248">
        <f t="shared" si="701"/>
        <v>0</v>
      </c>
      <c r="T4517" s="248">
        <f t="shared" si="702"/>
        <v>0</v>
      </c>
      <c r="U4517" s="248">
        <f t="shared" si="703"/>
        <v>0</v>
      </c>
      <c r="V4517" s="13"/>
      <c r="W4517" s="7"/>
      <c r="AT4517" s="130"/>
      <c r="BF4517" s="33">
        <f t="shared" si="709"/>
        <v>41242</v>
      </c>
      <c r="BG4517" s="34">
        <f t="shared" si="704"/>
        <v>82.88000000000001</v>
      </c>
      <c r="BH4517" s="32">
        <f t="shared" si="705"/>
        <v>1</v>
      </c>
      <c r="BI4517" s="32">
        <f t="shared" si="706"/>
        <v>0</v>
      </c>
      <c r="BJ4517" s="69">
        <f t="shared" si="707"/>
        <v>0</v>
      </c>
      <c r="BK4517" s="158" t="str">
        <f t="shared" si="708"/>
        <v/>
      </c>
    </row>
    <row r="4518" spans="1:63" ht="12" customHeight="1" x14ac:dyDescent="0.2">
      <c r="A4518" s="8"/>
      <c r="B4518" s="7"/>
      <c r="C4518" s="7"/>
      <c r="D4518" s="7"/>
      <c r="E4518" s="7"/>
      <c r="F4518" s="7"/>
      <c r="G4518" s="7"/>
      <c r="H4518" s="7"/>
      <c r="I4518" s="10"/>
      <c r="J4518" s="25"/>
      <c r="K4518" s="250"/>
      <c r="L4518" s="31"/>
      <c r="M4518" s="9"/>
      <c r="N4518" s="11" t="s">
        <v>25</v>
      </c>
      <c r="O4518" s="39"/>
      <c r="P4518" s="47"/>
      <c r="Q4518" s="13"/>
      <c r="R4518" s="248">
        <f t="shared" si="700"/>
        <v>0</v>
      </c>
      <c r="S4518" s="248">
        <f t="shared" si="701"/>
        <v>0</v>
      </c>
      <c r="T4518" s="248">
        <f t="shared" si="702"/>
        <v>0</v>
      </c>
      <c r="U4518" s="248">
        <f t="shared" si="703"/>
        <v>0</v>
      </c>
      <c r="V4518" s="13"/>
      <c r="W4518" s="7"/>
      <c r="AT4518" s="130"/>
      <c r="BF4518" s="33">
        <f t="shared" si="709"/>
        <v>41242</v>
      </c>
      <c r="BG4518" s="34">
        <f t="shared" si="704"/>
        <v>82.88000000000001</v>
      </c>
      <c r="BH4518" s="32">
        <f t="shared" si="705"/>
        <v>1</v>
      </c>
      <c r="BI4518" s="32">
        <f t="shared" si="706"/>
        <v>0</v>
      </c>
      <c r="BJ4518" s="69">
        <f t="shared" si="707"/>
        <v>0</v>
      </c>
      <c r="BK4518" s="158" t="str">
        <f t="shared" si="708"/>
        <v/>
      </c>
    </row>
    <row r="4519" spans="1:63" ht="12" customHeight="1" x14ac:dyDescent="0.2">
      <c r="A4519" s="8"/>
      <c r="B4519" s="7"/>
      <c r="C4519" s="7"/>
      <c r="D4519" s="7"/>
      <c r="E4519" s="7"/>
      <c r="F4519" s="7"/>
      <c r="G4519" s="7"/>
      <c r="H4519" s="7"/>
      <c r="I4519" s="10"/>
      <c r="J4519" s="25"/>
      <c r="K4519" s="250"/>
      <c r="L4519" s="31"/>
      <c r="M4519" s="9"/>
      <c r="N4519" s="11" t="s">
        <v>25</v>
      </c>
      <c r="O4519" s="39"/>
      <c r="P4519" s="47"/>
      <c r="Q4519" s="13"/>
      <c r="R4519" s="248">
        <f t="shared" si="700"/>
        <v>0</v>
      </c>
      <c r="S4519" s="248">
        <f t="shared" si="701"/>
        <v>0</v>
      </c>
      <c r="T4519" s="248">
        <f t="shared" si="702"/>
        <v>0</v>
      </c>
      <c r="U4519" s="248">
        <f t="shared" si="703"/>
        <v>0</v>
      </c>
      <c r="V4519" s="13"/>
      <c r="W4519" s="7"/>
      <c r="AT4519" s="130"/>
      <c r="BF4519" s="33">
        <f t="shared" si="709"/>
        <v>41242</v>
      </c>
      <c r="BG4519" s="34">
        <f t="shared" si="704"/>
        <v>82.88000000000001</v>
      </c>
      <c r="BH4519" s="32">
        <f t="shared" si="705"/>
        <v>1</v>
      </c>
      <c r="BI4519" s="32">
        <f t="shared" si="706"/>
        <v>0</v>
      </c>
      <c r="BJ4519" s="69">
        <f t="shared" si="707"/>
        <v>0</v>
      </c>
      <c r="BK4519" s="158" t="str">
        <f t="shared" si="708"/>
        <v/>
      </c>
    </row>
    <row r="4520" spans="1:63" ht="12" customHeight="1" x14ac:dyDescent="0.2">
      <c r="A4520" s="8"/>
      <c r="B4520" s="7"/>
      <c r="C4520" s="7"/>
      <c r="D4520" s="7"/>
      <c r="E4520" s="7"/>
      <c r="F4520" s="7"/>
      <c r="G4520" s="7"/>
      <c r="H4520" s="7"/>
      <c r="I4520" s="10"/>
      <c r="J4520" s="25"/>
      <c r="K4520" s="250"/>
      <c r="L4520" s="31"/>
      <c r="M4520" s="9"/>
      <c r="N4520" s="11" t="s">
        <v>25</v>
      </c>
      <c r="O4520" s="39"/>
      <c r="P4520" s="47"/>
      <c r="Q4520" s="13"/>
      <c r="R4520" s="248">
        <f t="shared" si="700"/>
        <v>0</v>
      </c>
      <c r="S4520" s="248">
        <f t="shared" si="701"/>
        <v>0</v>
      </c>
      <c r="T4520" s="248">
        <f t="shared" si="702"/>
        <v>0</v>
      </c>
      <c r="U4520" s="248">
        <f t="shared" si="703"/>
        <v>0</v>
      </c>
      <c r="V4520" s="13"/>
      <c r="W4520" s="7"/>
      <c r="AT4520" s="130"/>
      <c r="BF4520" s="33">
        <f t="shared" si="709"/>
        <v>41242</v>
      </c>
      <c r="BG4520" s="34">
        <f t="shared" si="704"/>
        <v>82.88000000000001</v>
      </c>
      <c r="BH4520" s="32">
        <f t="shared" si="705"/>
        <v>1</v>
      </c>
      <c r="BI4520" s="32">
        <f t="shared" si="706"/>
        <v>0</v>
      </c>
      <c r="BJ4520" s="69">
        <f t="shared" si="707"/>
        <v>0</v>
      </c>
      <c r="BK4520" s="158" t="str">
        <f t="shared" si="708"/>
        <v/>
      </c>
    </row>
    <row r="4521" spans="1:63" ht="12" customHeight="1" x14ac:dyDescent="0.2">
      <c r="A4521" s="8"/>
      <c r="B4521" s="7"/>
      <c r="C4521" s="7"/>
      <c r="D4521" s="7"/>
      <c r="E4521" s="7"/>
      <c r="F4521" s="7"/>
      <c r="G4521" s="7"/>
      <c r="H4521" s="7"/>
      <c r="I4521" s="10"/>
      <c r="J4521" s="25"/>
      <c r="K4521" s="250"/>
      <c r="L4521" s="31"/>
      <c r="M4521" s="9"/>
      <c r="N4521" s="11" t="s">
        <v>25</v>
      </c>
      <c r="O4521" s="39"/>
      <c r="P4521" s="47"/>
      <c r="Q4521" s="13"/>
      <c r="R4521" s="248">
        <f t="shared" si="700"/>
        <v>0</v>
      </c>
      <c r="S4521" s="248">
        <f t="shared" si="701"/>
        <v>0</v>
      </c>
      <c r="T4521" s="248">
        <f t="shared" si="702"/>
        <v>0</v>
      </c>
      <c r="U4521" s="248">
        <f t="shared" si="703"/>
        <v>0</v>
      </c>
      <c r="V4521" s="13"/>
      <c r="W4521" s="7"/>
      <c r="AT4521" s="130"/>
      <c r="BF4521" s="33">
        <f t="shared" si="709"/>
        <v>41242</v>
      </c>
      <c r="BG4521" s="34">
        <f t="shared" si="704"/>
        <v>82.88000000000001</v>
      </c>
      <c r="BH4521" s="32">
        <f t="shared" si="705"/>
        <v>1</v>
      </c>
      <c r="BI4521" s="32">
        <f t="shared" si="706"/>
        <v>0</v>
      </c>
      <c r="BJ4521" s="69">
        <f t="shared" si="707"/>
        <v>0</v>
      </c>
      <c r="BK4521" s="158" t="str">
        <f t="shared" si="708"/>
        <v/>
      </c>
    </row>
    <row r="4522" spans="1:63" ht="12" customHeight="1" x14ac:dyDescent="0.2">
      <c r="A4522" s="8"/>
      <c r="B4522" s="7"/>
      <c r="C4522" s="7"/>
      <c r="D4522" s="7"/>
      <c r="E4522" s="7"/>
      <c r="F4522" s="7"/>
      <c r="G4522" s="7"/>
      <c r="H4522" s="7"/>
      <c r="I4522" s="10"/>
      <c r="J4522" s="25"/>
      <c r="K4522" s="250"/>
      <c r="L4522" s="31"/>
      <c r="M4522" s="9"/>
      <c r="N4522" s="11" t="s">
        <v>25</v>
      </c>
      <c r="O4522" s="39"/>
      <c r="P4522" s="47"/>
      <c r="Q4522" s="13"/>
      <c r="R4522" s="248">
        <f t="shared" si="700"/>
        <v>0</v>
      </c>
      <c r="S4522" s="248">
        <f t="shared" si="701"/>
        <v>0</v>
      </c>
      <c r="T4522" s="248">
        <f t="shared" si="702"/>
        <v>0</v>
      </c>
      <c r="U4522" s="248">
        <f t="shared" si="703"/>
        <v>0</v>
      </c>
      <c r="V4522" s="13"/>
      <c r="W4522" s="7"/>
      <c r="AT4522" s="130"/>
      <c r="BF4522" s="33">
        <f t="shared" si="709"/>
        <v>41242</v>
      </c>
      <c r="BG4522" s="34">
        <f t="shared" si="704"/>
        <v>82.88000000000001</v>
      </c>
      <c r="BH4522" s="32">
        <f t="shared" si="705"/>
        <v>1</v>
      </c>
      <c r="BI4522" s="32">
        <f t="shared" si="706"/>
        <v>0</v>
      </c>
      <c r="BJ4522" s="69">
        <f t="shared" si="707"/>
        <v>0</v>
      </c>
      <c r="BK4522" s="158" t="str">
        <f t="shared" si="708"/>
        <v/>
      </c>
    </row>
    <row r="4523" spans="1:63" ht="12" customHeight="1" x14ac:dyDescent="0.2">
      <c r="A4523" s="8"/>
      <c r="B4523" s="7"/>
      <c r="C4523" s="7"/>
      <c r="D4523" s="7"/>
      <c r="E4523" s="7"/>
      <c r="F4523" s="7"/>
      <c r="G4523" s="7"/>
      <c r="H4523" s="7"/>
      <c r="I4523" s="10"/>
      <c r="J4523" s="25"/>
      <c r="K4523" s="250"/>
      <c r="L4523" s="31"/>
      <c r="M4523" s="9"/>
      <c r="N4523" s="11" t="s">
        <v>25</v>
      </c>
      <c r="O4523" s="39"/>
      <c r="P4523" s="47"/>
      <c r="Q4523" s="13"/>
      <c r="R4523" s="248">
        <f t="shared" si="700"/>
        <v>0</v>
      </c>
      <c r="S4523" s="248">
        <f t="shared" si="701"/>
        <v>0</v>
      </c>
      <c r="T4523" s="248">
        <f t="shared" si="702"/>
        <v>0</v>
      </c>
      <c r="U4523" s="248">
        <f t="shared" si="703"/>
        <v>0</v>
      </c>
      <c r="V4523" s="13"/>
      <c r="W4523" s="7"/>
      <c r="AT4523" s="130"/>
      <c r="BF4523" s="33">
        <f t="shared" si="709"/>
        <v>41242</v>
      </c>
      <c r="BG4523" s="34">
        <f t="shared" si="704"/>
        <v>82.88000000000001</v>
      </c>
      <c r="BH4523" s="32">
        <f t="shared" si="705"/>
        <v>1</v>
      </c>
      <c r="BI4523" s="32">
        <f t="shared" si="706"/>
        <v>0</v>
      </c>
      <c r="BJ4523" s="69">
        <f t="shared" si="707"/>
        <v>0</v>
      </c>
      <c r="BK4523" s="158" t="str">
        <f t="shared" si="708"/>
        <v/>
      </c>
    </row>
    <row r="4524" spans="1:63" ht="12" customHeight="1" x14ac:dyDescent="0.2">
      <c r="A4524" s="8"/>
      <c r="B4524" s="7"/>
      <c r="C4524" s="7"/>
      <c r="D4524" s="7"/>
      <c r="E4524" s="7"/>
      <c r="F4524" s="7"/>
      <c r="G4524" s="7"/>
      <c r="H4524" s="7"/>
      <c r="I4524" s="10"/>
      <c r="J4524" s="25"/>
      <c r="K4524" s="250"/>
      <c r="L4524" s="31"/>
      <c r="M4524" s="9"/>
      <c r="N4524" s="11" t="s">
        <v>25</v>
      </c>
      <c r="O4524" s="39"/>
      <c r="P4524" s="47"/>
      <c r="Q4524" s="13"/>
      <c r="R4524" s="248">
        <f t="shared" si="700"/>
        <v>0</v>
      </c>
      <c r="S4524" s="248">
        <f t="shared" si="701"/>
        <v>0</v>
      </c>
      <c r="T4524" s="248">
        <f t="shared" si="702"/>
        <v>0</v>
      </c>
      <c r="U4524" s="248">
        <f t="shared" si="703"/>
        <v>0</v>
      </c>
      <c r="V4524" s="13"/>
      <c r="W4524" s="7"/>
      <c r="AT4524" s="130"/>
      <c r="BF4524" s="33">
        <f t="shared" si="709"/>
        <v>41242</v>
      </c>
      <c r="BG4524" s="34">
        <f t="shared" si="704"/>
        <v>82.88000000000001</v>
      </c>
      <c r="BH4524" s="32">
        <f t="shared" si="705"/>
        <v>1</v>
      </c>
      <c r="BI4524" s="32">
        <f t="shared" si="706"/>
        <v>0</v>
      </c>
      <c r="BJ4524" s="69">
        <f t="shared" si="707"/>
        <v>0</v>
      </c>
      <c r="BK4524" s="158" t="str">
        <f t="shared" si="708"/>
        <v/>
      </c>
    </row>
    <row r="4525" spans="1:63" ht="12" customHeight="1" x14ac:dyDescent="0.2">
      <c r="A4525" s="8"/>
      <c r="B4525" s="7"/>
      <c r="C4525" s="7"/>
      <c r="D4525" s="7"/>
      <c r="E4525" s="7"/>
      <c r="F4525" s="7"/>
      <c r="G4525" s="7"/>
      <c r="H4525" s="7"/>
      <c r="I4525" s="10"/>
      <c r="J4525" s="25"/>
      <c r="K4525" s="250"/>
      <c r="L4525" s="31"/>
      <c r="M4525" s="9"/>
      <c r="N4525" s="11" t="s">
        <v>25</v>
      </c>
      <c r="O4525" s="39"/>
      <c r="P4525" s="47"/>
      <c r="Q4525" s="13"/>
      <c r="R4525" s="248">
        <f t="shared" si="700"/>
        <v>0</v>
      </c>
      <c r="S4525" s="248">
        <f t="shared" si="701"/>
        <v>0</v>
      </c>
      <c r="T4525" s="248">
        <f t="shared" si="702"/>
        <v>0</v>
      </c>
      <c r="U4525" s="248">
        <f t="shared" si="703"/>
        <v>0</v>
      </c>
      <c r="V4525" s="13"/>
      <c r="W4525" s="7"/>
      <c r="AT4525" s="130"/>
      <c r="BF4525" s="33">
        <f t="shared" si="709"/>
        <v>41242</v>
      </c>
      <c r="BG4525" s="34">
        <f t="shared" si="704"/>
        <v>82.88000000000001</v>
      </c>
      <c r="BH4525" s="32">
        <f t="shared" si="705"/>
        <v>1</v>
      </c>
      <c r="BI4525" s="32">
        <f t="shared" si="706"/>
        <v>0</v>
      </c>
      <c r="BJ4525" s="69">
        <f t="shared" si="707"/>
        <v>0</v>
      </c>
      <c r="BK4525" s="158" t="str">
        <f t="shared" si="708"/>
        <v/>
      </c>
    </row>
    <row r="4526" spans="1:63" ht="12" customHeight="1" x14ac:dyDescent="0.2">
      <c r="A4526" s="8"/>
      <c r="B4526" s="7"/>
      <c r="C4526" s="7"/>
      <c r="D4526" s="7"/>
      <c r="E4526" s="7"/>
      <c r="F4526" s="7"/>
      <c r="G4526" s="7"/>
      <c r="H4526" s="7"/>
      <c r="I4526" s="10"/>
      <c r="J4526" s="25"/>
      <c r="K4526" s="250"/>
      <c r="L4526" s="31"/>
      <c r="M4526" s="9"/>
      <c r="N4526" s="11" t="s">
        <v>25</v>
      </c>
      <c r="O4526" s="39"/>
      <c r="P4526" s="47"/>
      <c r="Q4526" s="13"/>
      <c r="R4526" s="248">
        <f t="shared" si="700"/>
        <v>0</v>
      </c>
      <c r="S4526" s="248">
        <f t="shared" si="701"/>
        <v>0</v>
      </c>
      <c r="T4526" s="248">
        <f t="shared" si="702"/>
        <v>0</v>
      </c>
      <c r="U4526" s="248">
        <f t="shared" si="703"/>
        <v>0</v>
      </c>
      <c r="V4526" s="13"/>
      <c r="W4526" s="7"/>
      <c r="AT4526" s="130"/>
      <c r="BF4526" s="33">
        <f t="shared" si="709"/>
        <v>41242</v>
      </c>
      <c r="BG4526" s="34">
        <f t="shared" si="704"/>
        <v>82.88000000000001</v>
      </c>
      <c r="BH4526" s="32">
        <f t="shared" si="705"/>
        <v>1</v>
      </c>
      <c r="BI4526" s="32">
        <f t="shared" si="706"/>
        <v>0</v>
      </c>
      <c r="BJ4526" s="69">
        <f t="shared" si="707"/>
        <v>0</v>
      </c>
      <c r="BK4526" s="158" t="str">
        <f t="shared" si="708"/>
        <v/>
      </c>
    </row>
    <row r="4527" spans="1:63" ht="12" customHeight="1" x14ac:dyDescent="0.2">
      <c r="A4527" s="8"/>
      <c r="B4527" s="7"/>
      <c r="C4527" s="7"/>
      <c r="D4527" s="7"/>
      <c r="E4527" s="7"/>
      <c r="F4527" s="7"/>
      <c r="G4527" s="7"/>
      <c r="H4527" s="7"/>
      <c r="I4527" s="10"/>
      <c r="J4527" s="25"/>
      <c r="K4527" s="250"/>
      <c r="L4527" s="31"/>
      <c r="M4527" s="9"/>
      <c r="N4527" s="11" t="s">
        <v>25</v>
      </c>
      <c r="O4527" s="39"/>
      <c r="P4527" s="47"/>
      <c r="Q4527" s="13"/>
      <c r="R4527" s="248">
        <f t="shared" si="700"/>
        <v>0</v>
      </c>
      <c r="S4527" s="248">
        <f t="shared" si="701"/>
        <v>0</v>
      </c>
      <c r="T4527" s="248">
        <f t="shared" si="702"/>
        <v>0</v>
      </c>
      <c r="U4527" s="248">
        <f t="shared" si="703"/>
        <v>0</v>
      </c>
      <c r="V4527" s="13"/>
      <c r="W4527" s="7"/>
      <c r="AT4527" s="130"/>
      <c r="BF4527" s="33">
        <f t="shared" si="709"/>
        <v>41242</v>
      </c>
      <c r="BG4527" s="34">
        <f t="shared" si="704"/>
        <v>82.88000000000001</v>
      </c>
      <c r="BH4527" s="32">
        <f t="shared" si="705"/>
        <v>1</v>
      </c>
      <c r="BI4527" s="32">
        <f t="shared" si="706"/>
        <v>0</v>
      </c>
      <c r="BJ4527" s="69">
        <f t="shared" si="707"/>
        <v>0</v>
      </c>
      <c r="BK4527" s="158" t="str">
        <f t="shared" si="708"/>
        <v/>
      </c>
    </row>
    <row r="4528" spans="1:63" ht="12" customHeight="1" x14ac:dyDescent="0.2">
      <c r="A4528" s="8"/>
      <c r="B4528" s="7"/>
      <c r="C4528" s="7"/>
      <c r="D4528" s="7"/>
      <c r="E4528" s="7"/>
      <c r="F4528" s="7"/>
      <c r="G4528" s="7"/>
      <c r="H4528" s="7"/>
      <c r="I4528" s="10"/>
      <c r="J4528" s="25"/>
      <c r="K4528" s="250"/>
      <c r="L4528" s="31"/>
      <c r="M4528" s="9"/>
      <c r="N4528" s="11" t="s">
        <v>25</v>
      </c>
      <c r="O4528" s="39"/>
      <c r="P4528" s="47"/>
      <c r="Q4528" s="13"/>
      <c r="R4528" s="248">
        <f t="shared" si="700"/>
        <v>0</v>
      </c>
      <c r="S4528" s="248">
        <f t="shared" si="701"/>
        <v>0</v>
      </c>
      <c r="T4528" s="248">
        <f t="shared" si="702"/>
        <v>0</v>
      </c>
      <c r="U4528" s="248">
        <f t="shared" si="703"/>
        <v>0</v>
      </c>
      <c r="V4528" s="13"/>
      <c r="W4528" s="7"/>
      <c r="AT4528" s="130"/>
      <c r="BF4528" s="33">
        <f t="shared" si="709"/>
        <v>41242</v>
      </c>
      <c r="BG4528" s="34">
        <f t="shared" si="704"/>
        <v>82.88000000000001</v>
      </c>
      <c r="BH4528" s="32">
        <f t="shared" si="705"/>
        <v>1</v>
      </c>
      <c r="BI4528" s="32">
        <f t="shared" si="706"/>
        <v>0</v>
      </c>
      <c r="BJ4528" s="69">
        <f t="shared" si="707"/>
        <v>0</v>
      </c>
      <c r="BK4528" s="158" t="str">
        <f t="shared" si="708"/>
        <v/>
      </c>
    </row>
    <row r="4529" spans="1:63" ht="12" customHeight="1" x14ac:dyDescent="0.2">
      <c r="A4529" s="8"/>
      <c r="B4529" s="7"/>
      <c r="C4529" s="7"/>
      <c r="D4529" s="7"/>
      <c r="E4529" s="7"/>
      <c r="F4529" s="7"/>
      <c r="G4529" s="7"/>
      <c r="H4529" s="7"/>
      <c r="I4529" s="10"/>
      <c r="J4529" s="25"/>
      <c r="K4529" s="250"/>
      <c r="L4529" s="31"/>
      <c r="M4529" s="9"/>
      <c r="N4529" s="11" t="s">
        <v>25</v>
      </c>
      <c r="O4529" s="39"/>
      <c r="P4529" s="47"/>
      <c r="Q4529" s="13"/>
      <c r="R4529" s="248">
        <f t="shared" si="700"/>
        <v>0</v>
      </c>
      <c r="S4529" s="248">
        <f t="shared" si="701"/>
        <v>0</v>
      </c>
      <c r="T4529" s="248">
        <f t="shared" si="702"/>
        <v>0</v>
      </c>
      <c r="U4529" s="248">
        <f t="shared" si="703"/>
        <v>0</v>
      </c>
      <c r="V4529" s="13"/>
      <c r="W4529" s="7"/>
      <c r="AT4529" s="130"/>
      <c r="BF4529" s="33">
        <f t="shared" si="709"/>
        <v>41242</v>
      </c>
      <c r="BG4529" s="34">
        <f t="shared" si="704"/>
        <v>82.88000000000001</v>
      </c>
      <c r="BH4529" s="32">
        <f t="shared" si="705"/>
        <v>1</v>
      </c>
      <c r="BI4529" s="32">
        <f t="shared" si="706"/>
        <v>0</v>
      </c>
      <c r="BJ4529" s="69">
        <f t="shared" si="707"/>
        <v>0</v>
      </c>
      <c r="BK4529" s="158" t="str">
        <f t="shared" si="708"/>
        <v/>
      </c>
    </row>
    <row r="4530" spans="1:63" ht="12" customHeight="1" x14ac:dyDescent="0.2">
      <c r="A4530" s="8"/>
      <c r="B4530" s="7"/>
      <c r="C4530" s="7"/>
      <c r="D4530" s="7"/>
      <c r="E4530" s="7"/>
      <c r="F4530" s="7"/>
      <c r="G4530" s="7"/>
      <c r="H4530" s="7"/>
      <c r="I4530" s="10"/>
      <c r="J4530" s="25"/>
      <c r="K4530" s="250"/>
      <c r="L4530" s="31"/>
      <c r="M4530" s="9"/>
      <c r="N4530" s="11" t="s">
        <v>25</v>
      </c>
      <c r="O4530" s="39"/>
      <c r="P4530" s="47"/>
      <c r="Q4530" s="13"/>
      <c r="R4530" s="248">
        <f t="shared" si="700"/>
        <v>0</v>
      </c>
      <c r="S4530" s="248">
        <f t="shared" si="701"/>
        <v>0</v>
      </c>
      <c r="T4530" s="248">
        <f t="shared" si="702"/>
        <v>0</v>
      </c>
      <c r="U4530" s="248">
        <f t="shared" si="703"/>
        <v>0</v>
      </c>
      <c r="V4530" s="13"/>
      <c r="W4530" s="7"/>
      <c r="AT4530" s="130"/>
      <c r="BF4530" s="33">
        <f t="shared" si="709"/>
        <v>41242</v>
      </c>
      <c r="BG4530" s="34">
        <f t="shared" si="704"/>
        <v>82.88000000000001</v>
      </c>
      <c r="BH4530" s="32">
        <f t="shared" si="705"/>
        <v>1</v>
      </c>
      <c r="BI4530" s="32">
        <f t="shared" si="706"/>
        <v>0</v>
      </c>
      <c r="BJ4530" s="69">
        <f t="shared" si="707"/>
        <v>0</v>
      </c>
      <c r="BK4530" s="158" t="str">
        <f t="shared" si="708"/>
        <v/>
      </c>
    </row>
    <row r="4531" spans="1:63" ht="12" customHeight="1" x14ac:dyDescent="0.2">
      <c r="A4531" s="8"/>
      <c r="B4531" s="7"/>
      <c r="C4531" s="7"/>
      <c r="D4531" s="7"/>
      <c r="E4531" s="7"/>
      <c r="F4531" s="7"/>
      <c r="G4531" s="7"/>
      <c r="H4531" s="7"/>
      <c r="I4531" s="10"/>
      <c r="J4531" s="25"/>
      <c r="K4531" s="250"/>
      <c r="L4531" s="31"/>
      <c r="M4531" s="9"/>
      <c r="N4531" s="11" t="s">
        <v>25</v>
      </c>
      <c r="O4531" s="39"/>
      <c r="P4531" s="47"/>
      <c r="Q4531" s="13"/>
      <c r="R4531" s="248">
        <f t="shared" si="700"/>
        <v>0</v>
      </c>
      <c r="S4531" s="248">
        <f t="shared" si="701"/>
        <v>0</v>
      </c>
      <c r="T4531" s="248">
        <f t="shared" si="702"/>
        <v>0</v>
      </c>
      <c r="U4531" s="248">
        <f t="shared" si="703"/>
        <v>0</v>
      </c>
      <c r="V4531" s="13"/>
      <c r="W4531" s="7"/>
      <c r="AT4531" s="130"/>
      <c r="BF4531" s="33">
        <f t="shared" si="709"/>
        <v>41242</v>
      </c>
      <c r="BG4531" s="34">
        <f t="shared" si="704"/>
        <v>82.88000000000001</v>
      </c>
      <c r="BH4531" s="32">
        <f t="shared" si="705"/>
        <v>1</v>
      </c>
      <c r="BI4531" s="32">
        <f t="shared" si="706"/>
        <v>0</v>
      </c>
      <c r="BJ4531" s="69">
        <f t="shared" si="707"/>
        <v>0</v>
      </c>
      <c r="BK4531" s="158" t="str">
        <f t="shared" si="708"/>
        <v/>
      </c>
    </row>
    <row r="4532" spans="1:63" ht="12" customHeight="1" x14ac:dyDescent="0.2">
      <c r="A4532" s="8"/>
      <c r="B4532" s="7"/>
      <c r="C4532" s="7"/>
      <c r="D4532" s="7"/>
      <c r="E4532" s="7"/>
      <c r="F4532" s="7"/>
      <c r="G4532" s="7"/>
      <c r="H4532" s="7"/>
      <c r="I4532" s="10"/>
      <c r="J4532" s="25"/>
      <c r="K4532" s="250"/>
      <c r="L4532" s="31"/>
      <c r="M4532" s="9"/>
      <c r="N4532" s="11" t="s">
        <v>25</v>
      </c>
      <c r="O4532" s="39"/>
      <c r="P4532" s="47"/>
      <c r="Q4532" s="13"/>
      <c r="R4532" s="248">
        <f t="shared" si="700"/>
        <v>0</v>
      </c>
      <c r="S4532" s="248">
        <f t="shared" si="701"/>
        <v>0</v>
      </c>
      <c r="T4532" s="248">
        <f t="shared" si="702"/>
        <v>0</v>
      </c>
      <c r="U4532" s="248">
        <f t="shared" si="703"/>
        <v>0</v>
      </c>
      <c r="V4532" s="13"/>
      <c r="W4532" s="7"/>
      <c r="AT4532" s="130"/>
      <c r="BF4532" s="33">
        <f t="shared" si="709"/>
        <v>41242</v>
      </c>
      <c r="BG4532" s="34">
        <f t="shared" si="704"/>
        <v>82.88000000000001</v>
      </c>
      <c r="BH4532" s="32">
        <f t="shared" si="705"/>
        <v>1</v>
      </c>
      <c r="BI4532" s="32">
        <f t="shared" si="706"/>
        <v>0</v>
      </c>
      <c r="BJ4532" s="69">
        <f t="shared" si="707"/>
        <v>0</v>
      </c>
      <c r="BK4532" s="158" t="str">
        <f t="shared" si="708"/>
        <v/>
      </c>
    </row>
    <row r="4533" spans="1:63" ht="12" customHeight="1" x14ac:dyDescent="0.2">
      <c r="A4533" s="8"/>
      <c r="B4533" s="7"/>
      <c r="C4533" s="7"/>
      <c r="D4533" s="7"/>
      <c r="E4533" s="7"/>
      <c r="F4533" s="7"/>
      <c r="G4533" s="7"/>
      <c r="H4533" s="7"/>
      <c r="I4533" s="10"/>
      <c r="J4533" s="25"/>
      <c r="K4533" s="250"/>
      <c r="L4533" s="31"/>
      <c r="M4533" s="9"/>
      <c r="N4533" s="11" t="s">
        <v>25</v>
      </c>
      <c r="O4533" s="39"/>
      <c r="P4533" s="47"/>
      <c r="Q4533" s="13"/>
      <c r="R4533" s="248">
        <f t="shared" si="700"/>
        <v>0</v>
      </c>
      <c r="S4533" s="248">
        <f t="shared" si="701"/>
        <v>0</v>
      </c>
      <c r="T4533" s="248">
        <f t="shared" si="702"/>
        <v>0</v>
      </c>
      <c r="U4533" s="248">
        <f t="shared" si="703"/>
        <v>0</v>
      </c>
      <c r="V4533" s="13"/>
      <c r="W4533" s="7"/>
      <c r="AT4533" s="130"/>
      <c r="BF4533" s="33">
        <f t="shared" si="709"/>
        <v>41242</v>
      </c>
      <c r="BG4533" s="34">
        <f t="shared" si="704"/>
        <v>82.88000000000001</v>
      </c>
      <c r="BH4533" s="32">
        <f t="shared" si="705"/>
        <v>1</v>
      </c>
      <c r="BI4533" s="32">
        <f t="shared" si="706"/>
        <v>0</v>
      </c>
      <c r="BJ4533" s="69">
        <f t="shared" si="707"/>
        <v>0</v>
      </c>
      <c r="BK4533" s="158" t="str">
        <f t="shared" si="708"/>
        <v/>
      </c>
    </row>
    <row r="4534" spans="1:63" ht="12" customHeight="1" x14ac:dyDescent="0.2">
      <c r="A4534" s="8"/>
      <c r="B4534" s="7"/>
      <c r="C4534" s="7"/>
      <c r="D4534" s="7"/>
      <c r="E4534" s="7"/>
      <c r="F4534" s="7"/>
      <c r="G4534" s="7"/>
      <c r="H4534" s="7"/>
      <c r="I4534" s="10"/>
      <c r="J4534" s="25"/>
      <c r="K4534" s="250"/>
      <c r="L4534" s="31"/>
      <c r="M4534" s="9"/>
      <c r="N4534" s="11" t="s">
        <v>25</v>
      </c>
      <c r="O4534" s="39"/>
      <c r="P4534" s="47"/>
      <c r="Q4534" s="13"/>
      <c r="R4534" s="248">
        <f t="shared" si="700"/>
        <v>0</v>
      </c>
      <c r="S4534" s="248">
        <f t="shared" si="701"/>
        <v>0</v>
      </c>
      <c r="T4534" s="248">
        <f t="shared" si="702"/>
        <v>0</v>
      </c>
      <c r="U4534" s="248">
        <f t="shared" si="703"/>
        <v>0</v>
      </c>
      <c r="V4534" s="13"/>
      <c r="W4534" s="7"/>
      <c r="AT4534" s="130"/>
      <c r="BF4534" s="33">
        <f t="shared" si="709"/>
        <v>41242</v>
      </c>
      <c r="BG4534" s="34">
        <f t="shared" si="704"/>
        <v>82.88000000000001</v>
      </c>
      <c r="BH4534" s="32">
        <f t="shared" si="705"/>
        <v>1</v>
      </c>
      <c r="BI4534" s="32">
        <f t="shared" si="706"/>
        <v>0</v>
      </c>
      <c r="BJ4534" s="69">
        <f t="shared" si="707"/>
        <v>0</v>
      </c>
      <c r="BK4534" s="158" t="str">
        <f t="shared" si="708"/>
        <v/>
      </c>
    </row>
    <row r="4535" spans="1:63" ht="12" customHeight="1" x14ac:dyDescent="0.2">
      <c r="A4535" s="8"/>
      <c r="B4535" s="7"/>
      <c r="C4535" s="7"/>
      <c r="D4535" s="7"/>
      <c r="E4535" s="7"/>
      <c r="F4535" s="7"/>
      <c r="G4535" s="7"/>
      <c r="H4535" s="7"/>
      <c r="I4535" s="10"/>
      <c r="J4535" s="25"/>
      <c r="K4535" s="250"/>
      <c r="L4535" s="31"/>
      <c r="M4535" s="9"/>
      <c r="N4535" s="11" t="s">
        <v>25</v>
      </c>
      <c r="O4535" s="39"/>
      <c r="P4535" s="47"/>
      <c r="Q4535" s="13"/>
      <c r="R4535" s="248">
        <f t="shared" si="700"/>
        <v>0</v>
      </c>
      <c r="S4535" s="248">
        <f t="shared" si="701"/>
        <v>0</v>
      </c>
      <c r="T4535" s="248">
        <f t="shared" si="702"/>
        <v>0</v>
      </c>
      <c r="U4535" s="248">
        <f t="shared" si="703"/>
        <v>0</v>
      </c>
      <c r="V4535" s="13"/>
      <c r="W4535" s="7"/>
      <c r="AT4535" s="130"/>
      <c r="BF4535" s="33">
        <f t="shared" si="709"/>
        <v>41242</v>
      </c>
      <c r="BG4535" s="34">
        <f t="shared" si="704"/>
        <v>82.88000000000001</v>
      </c>
      <c r="BH4535" s="32">
        <f t="shared" si="705"/>
        <v>1</v>
      </c>
      <c r="BI4535" s="32">
        <f t="shared" si="706"/>
        <v>0</v>
      </c>
      <c r="BJ4535" s="69">
        <f t="shared" si="707"/>
        <v>0</v>
      </c>
      <c r="BK4535" s="158" t="str">
        <f t="shared" si="708"/>
        <v/>
      </c>
    </row>
    <row r="4536" spans="1:63" ht="12" customHeight="1" x14ac:dyDescent="0.2">
      <c r="A4536" s="8"/>
      <c r="B4536" s="7"/>
      <c r="C4536" s="7"/>
      <c r="D4536" s="7"/>
      <c r="E4536" s="7"/>
      <c r="F4536" s="7"/>
      <c r="G4536" s="7"/>
      <c r="H4536" s="7"/>
      <c r="I4536" s="10"/>
      <c r="J4536" s="25"/>
      <c r="K4536" s="250"/>
      <c r="L4536" s="31"/>
      <c r="M4536" s="9"/>
      <c r="N4536" s="11" t="s">
        <v>25</v>
      </c>
      <c r="O4536" s="39"/>
      <c r="P4536" s="47"/>
      <c r="Q4536" s="13"/>
      <c r="R4536" s="248">
        <f t="shared" si="700"/>
        <v>0</v>
      </c>
      <c r="S4536" s="248">
        <f t="shared" si="701"/>
        <v>0</v>
      </c>
      <c r="T4536" s="248">
        <f t="shared" si="702"/>
        <v>0</v>
      </c>
      <c r="U4536" s="248">
        <f t="shared" si="703"/>
        <v>0</v>
      </c>
      <c r="V4536" s="13"/>
      <c r="W4536" s="7"/>
      <c r="AT4536" s="130"/>
      <c r="BF4536" s="33">
        <f t="shared" si="709"/>
        <v>41242</v>
      </c>
      <c r="BG4536" s="34">
        <f t="shared" si="704"/>
        <v>82.88000000000001</v>
      </c>
      <c r="BH4536" s="32">
        <f t="shared" si="705"/>
        <v>1</v>
      </c>
      <c r="BI4536" s="32">
        <f t="shared" si="706"/>
        <v>0</v>
      </c>
      <c r="BJ4536" s="69">
        <f t="shared" si="707"/>
        <v>0</v>
      </c>
      <c r="BK4536" s="158" t="str">
        <f t="shared" si="708"/>
        <v/>
      </c>
    </row>
    <row r="4537" spans="1:63" ht="12" customHeight="1" x14ac:dyDescent="0.2">
      <c r="A4537" s="8"/>
      <c r="B4537" s="7"/>
      <c r="C4537" s="7"/>
      <c r="D4537" s="7"/>
      <c r="E4537" s="7"/>
      <c r="F4537" s="7"/>
      <c r="G4537" s="7"/>
      <c r="H4537" s="7"/>
      <c r="I4537" s="10"/>
      <c r="J4537" s="25"/>
      <c r="K4537" s="250"/>
      <c r="L4537" s="31"/>
      <c r="M4537" s="9"/>
      <c r="N4537" s="11" t="s">
        <v>25</v>
      </c>
      <c r="O4537" s="39"/>
      <c r="P4537" s="47"/>
      <c r="Q4537" s="13"/>
      <c r="R4537" s="248">
        <f t="shared" si="700"/>
        <v>0</v>
      </c>
      <c r="S4537" s="248">
        <f t="shared" si="701"/>
        <v>0</v>
      </c>
      <c r="T4537" s="248">
        <f t="shared" si="702"/>
        <v>0</v>
      </c>
      <c r="U4537" s="248">
        <f t="shared" si="703"/>
        <v>0</v>
      </c>
      <c r="V4537" s="13"/>
      <c r="W4537" s="7"/>
      <c r="AT4537" s="130"/>
      <c r="BF4537" s="33">
        <f t="shared" si="709"/>
        <v>41242</v>
      </c>
      <c r="BG4537" s="34">
        <f t="shared" si="704"/>
        <v>82.88000000000001</v>
      </c>
      <c r="BH4537" s="32">
        <f t="shared" si="705"/>
        <v>1</v>
      </c>
      <c r="BI4537" s="32">
        <f t="shared" si="706"/>
        <v>0</v>
      </c>
      <c r="BJ4537" s="69">
        <f t="shared" si="707"/>
        <v>0</v>
      </c>
      <c r="BK4537" s="158" t="str">
        <f t="shared" si="708"/>
        <v/>
      </c>
    </row>
    <row r="4538" spans="1:63" ht="12" customHeight="1" x14ac:dyDescent="0.2">
      <c r="A4538" s="8"/>
      <c r="B4538" s="7"/>
      <c r="C4538" s="7"/>
      <c r="D4538" s="7"/>
      <c r="E4538" s="7"/>
      <c r="F4538" s="7"/>
      <c r="G4538" s="7"/>
      <c r="H4538" s="7"/>
      <c r="I4538" s="10"/>
      <c r="J4538" s="25"/>
      <c r="K4538" s="250"/>
      <c r="L4538" s="31"/>
      <c r="M4538" s="9"/>
      <c r="N4538" s="11" t="s">
        <v>25</v>
      </c>
      <c r="O4538" s="39"/>
      <c r="P4538" s="47"/>
      <c r="Q4538" s="13"/>
      <c r="R4538" s="248">
        <f t="shared" si="700"/>
        <v>0</v>
      </c>
      <c r="S4538" s="248">
        <f t="shared" si="701"/>
        <v>0</v>
      </c>
      <c r="T4538" s="248">
        <f t="shared" si="702"/>
        <v>0</v>
      </c>
      <c r="U4538" s="248">
        <f t="shared" si="703"/>
        <v>0</v>
      </c>
      <c r="V4538" s="13"/>
      <c r="W4538" s="7"/>
      <c r="AT4538" s="130"/>
      <c r="BF4538" s="33">
        <f t="shared" si="709"/>
        <v>41242</v>
      </c>
      <c r="BG4538" s="34">
        <f t="shared" si="704"/>
        <v>82.88000000000001</v>
      </c>
      <c r="BH4538" s="32">
        <f t="shared" si="705"/>
        <v>1</v>
      </c>
      <c r="BI4538" s="32">
        <f t="shared" si="706"/>
        <v>0</v>
      </c>
      <c r="BJ4538" s="69">
        <f t="shared" si="707"/>
        <v>0</v>
      </c>
      <c r="BK4538" s="158" t="str">
        <f t="shared" si="708"/>
        <v/>
      </c>
    </row>
    <row r="4539" spans="1:63" ht="12" customHeight="1" x14ac:dyDescent="0.2">
      <c r="A4539" s="8"/>
      <c r="B4539" s="7"/>
      <c r="C4539" s="7"/>
      <c r="D4539" s="7"/>
      <c r="E4539" s="7"/>
      <c r="F4539" s="7"/>
      <c r="G4539" s="7"/>
      <c r="H4539" s="7"/>
      <c r="I4539" s="10"/>
      <c r="J4539" s="25"/>
      <c r="K4539" s="250"/>
      <c r="L4539" s="31"/>
      <c r="M4539" s="9"/>
      <c r="N4539" s="11" t="s">
        <v>25</v>
      </c>
      <c r="O4539" s="39"/>
      <c r="P4539" s="47"/>
      <c r="Q4539" s="13"/>
      <c r="R4539" s="248">
        <f t="shared" si="700"/>
        <v>0</v>
      </c>
      <c r="S4539" s="248">
        <f t="shared" si="701"/>
        <v>0</v>
      </c>
      <c r="T4539" s="248">
        <f t="shared" si="702"/>
        <v>0</v>
      </c>
      <c r="U4539" s="248">
        <f t="shared" si="703"/>
        <v>0</v>
      </c>
      <c r="V4539" s="13"/>
      <c r="W4539" s="7"/>
      <c r="AT4539" s="130"/>
      <c r="BF4539" s="33">
        <f t="shared" si="709"/>
        <v>41242</v>
      </c>
      <c r="BG4539" s="34">
        <f t="shared" si="704"/>
        <v>82.88000000000001</v>
      </c>
      <c r="BH4539" s="32">
        <f t="shared" si="705"/>
        <v>1</v>
      </c>
      <c r="BI4539" s="32">
        <f t="shared" si="706"/>
        <v>0</v>
      </c>
      <c r="BJ4539" s="69">
        <f t="shared" si="707"/>
        <v>0</v>
      </c>
      <c r="BK4539" s="158" t="str">
        <f t="shared" si="708"/>
        <v/>
      </c>
    </row>
    <row r="4540" spans="1:63" ht="12" customHeight="1" x14ac:dyDescent="0.2">
      <c r="A4540" s="8"/>
      <c r="B4540" s="7"/>
      <c r="C4540" s="7"/>
      <c r="D4540" s="7"/>
      <c r="E4540" s="7"/>
      <c r="F4540" s="7"/>
      <c r="G4540" s="7"/>
      <c r="H4540" s="7"/>
      <c r="I4540" s="10"/>
      <c r="J4540" s="25"/>
      <c r="K4540" s="250"/>
      <c r="L4540" s="31"/>
      <c r="M4540" s="9"/>
      <c r="N4540" s="11" t="s">
        <v>25</v>
      </c>
      <c r="O4540" s="39"/>
      <c r="P4540" s="47"/>
      <c r="Q4540" s="13"/>
      <c r="R4540" s="248">
        <f t="shared" si="700"/>
        <v>0</v>
      </c>
      <c r="S4540" s="248">
        <f t="shared" si="701"/>
        <v>0</v>
      </c>
      <c r="T4540" s="248">
        <f t="shared" si="702"/>
        <v>0</v>
      </c>
      <c r="U4540" s="248">
        <f t="shared" si="703"/>
        <v>0</v>
      </c>
      <c r="V4540" s="13"/>
      <c r="W4540" s="7"/>
      <c r="AT4540" s="130"/>
      <c r="BF4540" s="33">
        <f t="shared" si="709"/>
        <v>41242</v>
      </c>
      <c r="BG4540" s="34">
        <f t="shared" si="704"/>
        <v>82.88000000000001</v>
      </c>
      <c r="BH4540" s="32">
        <f t="shared" si="705"/>
        <v>1</v>
      </c>
      <c r="BI4540" s="32">
        <f t="shared" si="706"/>
        <v>0</v>
      </c>
      <c r="BJ4540" s="69">
        <f t="shared" si="707"/>
        <v>0</v>
      </c>
      <c r="BK4540" s="158" t="str">
        <f t="shared" si="708"/>
        <v/>
      </c>
    </row>
    <row r="4541" spans="1:63" ht="12" customHeight="1" x14ac:dyDescent="0.2">
      <c r="A4541" s="8"/>
      <c r="B4541" s="7"/>
      <c r="C4541" s="7"/>
      <c r="D4541" s="7"/>
      <c r="E4541" s="7"/>
      <c r="F4541" s="7"/>
      <c r="G4541" s="7"/>
      <c r="H4541" s="7"/>
      <c r="I4541" s="10"/>
      <c r="J4541" s="25"/>
      <c r="K4541" s="250"/>
      <c r="L4541" s="31"/>
      <c r="M4541" s="9"/>
      <c r="N4541" s="11" t="s">
        <v>25</v>
      </c>
      <c r="O4541" s="39"/>
      <c r="P4541" s="47"/>
      <c r="Q4541" s="13"/>
      <c r="R4541" s="248">
        <f t="shared" si="700"/>
        <v>0</v>
      </c>
      <c r="S4541" s="248">
        <f t="shared" si="701"/>
        <v>0</v>
      </c>
      <c r="T4541" s="248">
        <f t="shared" si="702"/>
        <v>0</v>
      </c>
      <c r="U4541" s="248">
        <f t="shared" si="703"/>
        <v>0</v>
      </c>
      <c r="V4541" s="13"/>
      <c r="W4541" s="7"/>
      <c r="AT4541" s="130"/>
      <c r="BF4541" s="33">
        <f t="shared" si="709"/>
        <v>41242</v>
      </c>
      <c r="BG4541" s="34">
        <f t="shared" si="704"/>
        <v>82.88000000000001</v>
      </c>
      <c r="BH4541" s="32">
        <f t="shared" si="705"/>
        <v>1</v>
      </c>
      <c r="BI4541" s="32">
        <f t="shared" si="706"/>
        <v>0</v>
      </c>
      <c r="BJ4541" s="69">
        <f t="shared" si="707"/>
        <v>0</v>
      </c>
      <c r="BK4541" s="158" t="str">
        <f t="shared" si="708"/>
        <v/>
      </c>
    </row>
    <row r="4542" spans="1:63" ht="12" customHeight="1" x14ac:dyDescent="0.2">
      <c r="A4542" s="8"/>
      <c r="B4542" s="7"/>
      <c r="C4542" s="7"/>
      <c r="D4542" s="7"/>
      <c r="E4542" s="7"/>
      <c r="F4542" s="7"/>
      <c r="G4542" s="7"/>
      <c r="H4542" s="7"/>
      <c r="I4542" s="10"/>
      <c r="J4542" s="25"/>
      <c r="K4542" s="250"/>
      <c r="L4542" s="31"/>
      <c r="M4542" s="9"/>
      <c r="N4542" s="11" t="s">
        <v>25</v>
      </c>
      <c r="O4542" s="39"/>
      <c r="P4542" s="47"/>
      <c r="Q4542" s="13"/>
      <c r="R4542" s="248">
        <f t="shared" si="700"/>
        <v>0</v>
      </c>
      <c r="S4542" s="248">
        <f t="shared" si="701"/>
        <v>0</v>
      </c>
      <c r="T4542" s="248">
        <f t="shared" si="702"/>
        <v>0</v>
      </c>
      <c r="U4542" s="248">
        <f t="shared" si="703"/>
        <v>0</v>
      </c>
      <c r="V4542" s="13"/>
      <c r="W4542" s="7"/>
      <c r="AT4542" s="130"/>
      <c r="BF4542" s="33">
        <f t="shared" si="709"/>
        <v>41242</v>
      </c>
      <c r="BG4542" s="34">
        <f t="shared" si="704"/>
        <v>82.88000000000001</v>
      </c>
      <c r="BH4542" s="32">
        <f t="shared" si="705"/>
        <v>1</v>
      </c>
      <c r="BI4542" s="32">
        <f t="shared" si="706"/>
        <v>0</v>
      </c>
      <c r="BJ4542" s="69">
        <f t="shared" si="707"/>
        <v>0</v>
      </c>
      <c r="BK4542" s="158" t="str">
        <f t="shared" si="708"/>
        <v/>
      </c>
    </row>
    <row r="4543" spans="1:63" ht="12" customHeight="1" x14ac:dyDescent="0.2">
      <c r="A4543" s="8"/>
      <c r="B4543" s="7"/>
      <c r="C4543" s="7"/>
      <c r="D4543" s="7"/>
      <c r="E4543" s="7"/>
      <c r="F4543" s="7"/>
      <c r="G4543" s="7"/>
      <c r="H4543" s="7"/>
      <c r="I4543" s="10"/>
      <c r="J4543" s="25"/>
      <c r="K4543" s="250"/>
      <c r="L4543" s="31"/>
      <c r="M4543" s="9"/>
      <c r="N4543" s="11" t="s">
        <v>25</v>
      </c>
      <c r="O4543" s="39"/>
      <c r="P4543" s="47"/>
      <c r="Q4543" s="13"/>
      <c r="R4543" s="248">
        <f t="shared" si="700"/>
        <v>0</v>
      </c>
      <c r="S4543" s="248">
        <f t="shared" si="701"/>
        <v>0</v>
      </c>
      <c r="T4543" s="248">
        <f t="shared" si="702"/>
        <v>0</v>
      </c>
      <c r="U4543" s="248">
        <f t="shared" si="703"/>
        <v>0</v>
      </c>
      <c r="V4543" s="13"/>
      <c r="W4543" s="7"/>
      <c r="AT4543" s="130"/>
      <c r="BF4543" s="33">
        <f t="shared" si="709"/>
        <v>41242</v>
      </c>
      <c r="BG4543" s="34">
        <f t="shared" si="704"/>
        <v>82.88000000000001</v>
      </c>
      <c r="BH4543" s="32">
        <f t="shared" si="705"/>
        <v>1</v>
      </c>
      <c r="BI4543" s="32">
        <f t="shared" si="706"/>
        <v>0</v>
      </c>
      <c r="BJ4543" s="69">
        <f t="shared" si="707"/>
        <v>0</v>
      </c>
      <c r="BK4543" s="158" t="str">
        <f t="shared" si="708"/>
        <v/>
      </c>
    </row>
    <row r="4544" spans="1:63" ht="12" customHeight="1" x14ac:dyDescent="0.2">
      <c r="A4544" s="8"/>
      <c r="B4544" s="7"/>
      <c r="C4544" s="7"/>
      <c r="D4544" s="7"/>
      <c r="E4544" s="7"/>
      <c r="F4544" s="7"/>
      <c r="G4544" s="7"/>
      <c r="H4544" s="7"/>
      <c r="I4544" s="10"/>
      <c r="J4544" s="25"/>
      <c r="K4544" s="250"/>
      <c r="L4544" s="31"/>
      <c r="M4544" s="9"/>
      <c r="N4544" s="11" t="s">
        <v>25</v>
      </c>
      <c r="O4544" s="39"/>
      <c r="P4544" s="47"/>
      <c r="Q4544" s="13"/>
      <c r="R4544" s="248">
        <f t="shared" si="700"/>
        <v>0</v>
      </c>
      <c r="S4544" s="248">
        <f t="shared" si="701"/>
        <v>0</v>
      </c>
      <c r="T4544" s="248">
        <f t="shared" si="702"/>
        <v>0</v>
      </c>
      <c r="U4544" s="248">
        <f t="shared" si="703"/>
        <v>0</v>
      </c>
      <c r="V4544" s="13"/>
      <c r="W4544" s="7"/>
      <c r="AT4544" s="130"/>
      <c r="BF4544" s="33">
        <f t="shared" si="709"/>
        <v>41242</v>
      </c>
      <c r="BG4544" s="34">
        <f t="shared" si="704"/>
        <v>82.88000000000001</v>
      </c>
      <c r="BH4544" s="32">
        <f t="shared" si="705"/>
        <v>1</v>
      </c>
      <c r="BI4544" s="32">
        <f t="shared" si="706"/>
        <v>0</v>
      </c>
      <c r="BJ4544" s="69">
        <f t="shared" si="707"/>
        <v>0</v>
      </c>
      <c r="BK4544" s="158" t="str">
        <f t="shared" si="708"/>
        <v/>
      </c>
    </row>
    <row r="4545" spans="1:63" ht="12" customHeight="1" x14ac:dyDescent="0.2">
      <c r="A4545" s="8"/>
      <c r="B4545" s="7"/>
      <c r="C4545" s="7"/>
      <c r="D4545" s="7"/>
      <c r="E4545" s="7"/>
      <c r="F4545" s="7"/>
      <c r="G4545" s="7"/>
      <c r="H4545" s="7"/>
      <c r="I4545" s="10"/>
      <c r="J4545" s="25"/>
      <c r="K4545" s="250"/>
      <c r="L4545" s="31"/>
      <c r="M4545" s="9"/>
      <c r="N4545" s="11" t="s">
        <v>25</v>
      </c>
      <c r="O4545" s="39"/>
      <c r="P4545" s="47"/>
      <c r="Q4545" s="13"/>
      <c r="R4545" s="248">
        <f t="shared" si="700"/>
        <v>0</v>
      </c>
      <c r="S4545" s="248">
        <f t="shared" si="701"/>
        <v>0</v>
      </c>
      <c r="T4545" s="248">
        <f t="shared" si="702"/>
        <v>0</v>
      </c>
      <c r="U4545" s="248">
        <f t="shared" si="703"/>
        <v>0</v>
      </c>
      <c r="V4545" s="13"/>
      <c r="W4545" s="7"/>
      <c r="AT4545" s="130"/>
      <c r="BF4545" s="33">
        <f t="shared" si="709"/>
        <v>41242</v>
      </c>
      <c r="BG4545" s="34">
        <f t="shared" si="704"/>
        <v>82.88000000000001</v>
      </c>
      <c r="BH4545" s="32">
        <f t="shared" si="705"/>
        <v>1</v>
      </c>
      <c r="BI4545" s="32">
        <f t="shared" si="706"/>
        <v>0</v>
      </c>
      <c r="BJ4545" s="69">
        <f t="shared" si="707"/>
        <v>0</v>
      </c>
      <c r="BK4545" s="158" t="str">
        <f t="shared" si="708"/>
        <v/>
      </c>
    </row>
    <row r="4546" spans="1:63" ht="12" customHeight="1" x14ac:dyDescent="0.2">
      <c r="A4546" s="8"/>
      <c r="B4546" s="7"/>
      <c r="C4546" s="7"/>
      <c r="D4546" s="7"/>
      <c r="E4546" s="7"/>
      <c r="F4546" s="7"/>
      <c r="G4546" s="7"/>
      <c r="H4546" s="7"/>
      <c r="I4546" s="10"/>
      <c r="J4546" s="25"/>
      <c r="K4546" s="250"/>
      <c r="L4546" s="31"/>
      <c r="M4546" s="9"/>
      <c r="N4546" s="11" t="s">
        <v>25</v>
      </c>
      <c r="O4546" s="39"/>
      <c r="P4546" s="47"/>
      <c r="Q4546" s="13"/>
      <c r="R4546" s="248">
        <f t="shared" si="700"/>
        <v>0</v>
      </c>
      <c r="S4546" s="248">
        <f t="shared" si="701"/>
        <v>0</v>
      </c>
      <c r="T4546" s="248">
        <f t="shared" si="702"/>
        <v>0</v>
      </c>
      <c r="U4546" s="248">
        <f t="shared" si="703"/>
        <v>0</v>
      </c>
      <c r="V4546" s="13"/>
      <c r="W4546" s="7"/>
      <c r="AT4546" s="130"/>
      <c r="BF4546" s="33">
        <f t="shared" si="709"/>
        <v>41242</v>
      </c>
      <c r="BG4546" s="34">
        <f t="shared" si="704"/>
        <v>82.88000000000001</v>
      </c>
      <c r="BH4546" s="32">
        <f t="shared" si="705"/>
        <v>1</v>
      </c>
      <c r="BI4546" s="32">
        <f t="shared" si="706"/>
        <v>0</v>
      </c>
      <c r="BJ4546" s="69">
        <f t="shared" si="707"/>
        <v>0</v>
      </c>
      <c r="BK4546" s="158" t="str">
        <f t="shared" si="708"/>
        <v/>
      </c>
    </row>
    <row r="4547" spans="1:63" ht="12" customHeight="1" x14ac:dyDescent="0.2">
      <c r="A4547" s="8"/>
      <c r="B4547" s="7"/>
      <c r="C4547" s="7"/>
      <c r="D4547" s="7"/>
      <c r="E4547" s="7"/>
      <c r="F4547" s="7"/>
      <c r="G4547" s="7"/>
      <c r="H4547" s="7"/>
      <c r="I4547" s="10"/>
      <c r="J4547" s="25"/>
      <c r="K4547" s="250"/>
      <c r="L4547" s="31"/>
      <c r="M4547" s="9"/>
      <c r="N4547" s="11" t="s">
        <v>25</v>
      </c>
      <c r="O4547" s="39"/>
      <c r="P4547" s="47"/>
      <c r="Q4547" s="13"/>
      <c r="R4547" s="248">
        <f t="shared" si="700"/>
        <v>0</v>
      </c>
      <c r="S4547" s="248">
        <f t="shared" si="701"/>
        <v>0</v>
      </c>
      <c r="T4547" s="248">
        <f t="shared" si="702"/>
        <v>0</v>
      </c>
      <c r="U4547" s="248">
        <f t="shared" si="703"/>
        <v>0</v>
      </c>
      <c r="V4547" s="13"/>
      <c r="W4547" s="7"/>
      <c r="AT4547" s="130"/>
      <c r="BF4547" s="33">
        <f t="shared" si="709"/>
        <v>41242</v>
      </c>
      <c r="BG4547" s="34">
        <f t="shared" si="704"/>
        <v>82.88000000000001</v>
      </c>
      <c r="BH4547" s="32">
        <f t="shared" si="705"/>
        <v>1</v>
      </c>
      <c r="BI4547" s="32">
        <f t="shared" si="706"/>
        <v>0</v>
      </c>
      <c r="BJ4547" s="69">
        <f t="shared" si="707"/>
        <v>0</v>
      </c>
      <c r="BK4547" s="158" t="str">
        <f t="shared" si="708"/>
        <v/>
      </c>
    </row>
    <row r="4548" spans="1:63" ht="12" customHeight="1" x14ac:dyDescent="0.2">
      <c r="A4548" s="8"/>
      <c r="B4548" s="7"/>
      <c r="C4548" s="7"/>
      <c r="D4548" s="7"/>
      <c r="E4548" s="7"/>
      <c r="F4548" s="7"/>
      <c r="G4548" s="7"/>
      <c r="H4548" s="7"/>
      <c r="I4548" s="10"/>
      <c r="J4548" s="25"/>
      <c r="K4548" s="250"/>
      <c r="L4548" s="31"/>
      <c r="M4548" s="9"/>
      <c r="N4548" s="11" t="s">
        <v>25</v>
      </c>
      <c r="O4548" s="39"/>
      <c r="P4548" s="47"/>
      <c r="Q4548" s="13"/>
      <c r="R4548" s="248">
        <f t="shared" si="700"/>
        <v>0</v>
      </c>
      <c r="S4548" s="248">
        <f t="shared" si="701"/>
        <v>0</v>
      </c>
      <c r="T4548" s="248">
        <f t="shared" si="702"/>
        <v>0</v>
      </c>
      <c r="U4548" s="248">
        <f t="shared" si="703"/>
        <v>0</v>
      </c>
      <c r="V4548" s="13"/>
      <c r="W4548" s="7"/>
      <c r="AT4548" s="130"/>
      <c r="BF4548" s="33">
        <f t="shared" si="709"/>
        <v>41242</v>
      </c>
      <c r="BG4548" s="34">
        <f t="shared" si="704"/>
        <v>82.88000000000001</v>
      </c>
      <c r="BH4548" s="32">
        <f t="shared" si="705"/>
        <v>1</v>
      </c>
      <c r="BI4548" s="32">
        <f t="shared" si="706"/>
        <v>0</v>
      </c>
      <c r="BJ4548" s="69">
        <f t="shared" si="707"/>
        <v>0</v>
      </c>
      <c r="BK4548" s="158" t="str">
        <f t="shared" si="708"/>
        <v/>
      </c>
    </row>
    <row r="4549" spans="1:63" ht="12" customHeight="1" x14ac:dyDescent="0.2">
      <c r="A4549" s="8"/>
      <c r="B4549" s="7"/>
      <c r="C4549" s="7"/>
      <c r="D4549" s="7"/>
      <c r="E4549" s="7"/>
      <c r="F4549" s="7"/>
      <c r="G4549" s="7"/>
      <c r="H4549" s="7"/>
      <c r="I4549" s="10"/>
      <c r="J4549" s="25"/>
      <c r="K4549" s="250"/>
      <c r="L4549" s="31"/>
      <c r="M4549" s="9"/>
      <c r="N4549" s="11" t="s">
        <v>25</v>
      </c>
      <c r="O4549" s="39"/>
      <c r="P4549" s="47"/>
      <c r="Q4549" s="13"/>
      <c r="R4549" s="248">
        <f t="shared" si="700"/>
        <v>0</v>
      </c>
      <c r="S4549" s="248">
        <f t="shared" si="701"/>
        <v>0</v>
      </c>
      <c r="T4549" s="248">
        <f t="shared" si="702"/>
        <v>0</v>
      </c>
      <c r="U4549" s="248">
        <f t="shared" si="703"/>
        <v>0</v>
      </c>
      <c r="V4549" s="13"/>
      <c r="W4549" s="7"/>
      <c r="AT4549" s="130"/>
      <c r="BF4549" s="33">
        <f t="shared" si="709"/>
        <v>41242</v>
      </c>
      <c r="BG4549" s="34">
        <f t="shared" si="704"/>
        <v>82.88000000000001</v>
      </c>
      <c r="BH4549" s="32">
        <f t="shared" si="705"/>
        <v>1</v>
      </c>
      <c r="BI4549" s="32">
        <f t="shared" si="706"/>
        <v>0</v>
      </c>
      <c r="BJ4549" s="69">
        <f t="shared" si="707"/>
        <v>0</v>
      </c>
      <c r="BK4549" s="158" t="str">
        <f t="shared" si="708"/>
        <v/>
      </c>
    </row>
    <row r="4550" spans="1:63" ht="12" customHeight="1" x14ac:dyDescent="0.2">
      <c r="A4550" s="8"/>
      <c r="B4550" s="7"/>
      <c r="C4550" s="7"/>
      <c r="D4550" s="7"/>
      <c r="E4550" s="7"/>
      <c r="F4550" s="7"/>
      <c r="G4550" s="7"/>
      <c r="H4550" s="7"/>
      <c r="I4550" s="10"/>
      <c r="J4550" s="25"/>
      <c r="K4550" s="250"/>
      <c r="L4550" s="31"/>
      <c r="M4550" s="9"/>
      <c r="N4550" s="11" t="s">
        <v>25</v>
      </c>
      <c r="O4550" s="39"/>
      <c r="P4550" s="47"/>
      <c r="Q4550" s="13"/>
      <c r="R4550" s="248">
        <f t="shared" si="700"/>
        <v>0</v>
      </c>
      <c r="S4550" s="248">
        <f t="shared" si="701"/>
        <v>0</v>
      </c>
      <c r="T4550" s="248">
        <f t="shared" si="702"/>
        <v>0</v>
      </c>
      <c r="U4550" s="248">
        <f t="shared" si="703"/>
        <v>0</v>
      </c>
      <c r="V4550" s="13"/>
      <c r="W4550" s="7"/>
      <c r="AT4550" s="130"/>
      <c r="BF4550" s="33">
        <f t="shared" si="709"/>
        <v>41242</v>
      </c>
      <c r="BG4550" s="34">
        <f t="shared" si="704"/>
        <v>82.88000000000001</v>
      </c>
      <c r="BH4550" s="32">
        <f t="shared" si="705"/>
        <v>1</v>
      </c>
      <c r="BI4550" s="32">
        <f t="shared" si="706"/>
        <v>0</v>
      </c>
      <c r="BJ4550" s="69">
        <f t="shared" si="707"/>
        <v>0</v>
      </c>
      <c r="BK4550" s="158" t="str">
        <f t="shared" si="708"/>
        <v/>
      </c>
    </row>
    <row r="4551" spans="1:63" ht="12" customHeight="1" x14ac:dyDescent="0.2">
      <c r="A4551" s="8"/>
      <c r="B4551" s="7"/>
      <c r="C4551" s="7"/>
      <c r="D4551" s="7"/>
      <c r="E4551" s="7"/>
      <c r="F4551" s="7"/>
      <c r="G4551" s="7"/>
      <c r="H4551" s="7"/>
      <c r="I4551" s="10"/>
      <c r="J4551" s="25"/>
      <c r="K4551" s="250"/>
      <c r="L4551" s="31"/>
      <c r="M4551" s="9"/>
      <c r="N4551" s="11" t="s">
        <v>25</v>
      </c>
      <c r="O4551" s="39"/>
      <c r="P4551" s="47"/>
      <c r="Q4551" s="13"/>
      <c r="R4551" s="248">
        <f t="shared" si="700"/>
        <v>0</v>
      </c>
      <c r="S4551" s="248">
        <f t="shared" si="701"/>
        <v>0</v>
      </c>
      <c r="T4551" s="248">
        <f t="shared" si="702"/>
        <v>0</v>
      </c>
      <c r="U4551" s="248">
        <f t="shared" si="703"/>
        <v>0</v>
      </c>
      <c r="V4551" s="13"/>
      <c r="W4551" s="7"/>
      <c r="AT4551" s="130"/>
      <c r="BF4551" s="33">
        <f t="shared" si="709"/>
        <v>41242</v>
      </c>
      <c r="BG4551" s="34">
        <f t="shared" si="704"/>
        <v>82.88000000000001</v>
      </c>
      <c r="BH4551" s="32">
        <f t="shared" si="705"/>
        <v>1</v>
      </c>
      <c r="BI4551" s="32">
        <f t="shared" si="706"/>
        <v>0</v>
      </c>
      <c r="BJ4551" s="69">
        <f t="shared" si="707"/>
        <v>0</v>
      </c>
      <c r="BK4551" s="158" t="str">
        <f t="shared" si="708"/>
        <v/>
      </c>
    </row>
    <row r="4552" spans="1:63" ht="12" customHeight="1" x14ac:dyDescent="0.2">
      <c r="A4552" s="8"/>
      <c r="B4552" s="7"/>
      <c r="C4552" s="7"/>
      <c r="D4552" s="7"/>
      <c r="E4552" s="7"/>
      <c r="F4552" s="7"/>
      <c r="G4552" s="7"/>
      <c r="H4552" s="7"/>
      <c r="I4552" s="10"/>
      <c r="J4552" s="25"/>
      <c r="K4552" s="250"/>
      <c r="L4552" s="31"/>
      <c r="M4552" s="9"/>
      <c r="N4552" s="11" t="s">
        <v>25</v>
      </c>
      <c r="O4552" s="39"/>
      <c r="P4552" s="47"/>
      <c r="Q4552" s="13"/>
      <c r="R4552" s="248">
        <f t="shared" si="700"/>
        <v>0</v>
      </c>
      <c r="S4552" s="248">
        <f t="shared" si="701"/>
        <v>0</v>
      </c>
      <c r="T4552" s="248">
        <f t="shared" si="702"/>
        <v>0</v>
      </c>
      <c r="U4552" s="248">
        <f t="shared" si="703"/>
        <v>0</v>
      </c>
      <c r="V4552" s="13"/>
      <c r="W4552" s="7"/>
      <c r="AT4552" s="130"/>
      <c r="BF4552" s="33">
        <f t="shared" si="709"/>
        <v>41242</v>
      </c>
      <c r="BG4552" s="34">
        <f t="shared" si="704"/>
        <v>82.88000000000001</v>
      </c>
      <c r="BH4552" s="32">
        <f t="shared" si="705"/>
        <v>1</v>
      </c>
      <c r="BI4552" s="32">
        <f t="shared" si="706"/>
        <v>0</v>
      </c>
      <c r="BJ4552" s="69">
        <f t="shared" si="707"/>
        <v>0</v>
      </c>
      <c r="BK4552" s="158" t="str">
        <f t="shared" si="708"/>
        <v/>
      </c>
    </row>
    <row r="4553" spans="1:63" ht="12" customHeight="1" x14ac:dyDescent="0.2">
      <c r="A4553" s="8"/>
      <c r="B4553" s="7"/>
      <c r="C4553" s="7"/>
      <c r="D4553" s="7"/>
      <c r="E4553" s="7"/>
      <c r="F4553" s="7"/>
      <c r="G4553" s="7"/>
      <c r="H4553" s="7"/>
      <c r="I4553" s="10"/>
      <c r="J4553" s="25"/>
      <c r="K4553" s="250"/>
      <c r="L4553" s="31"/>
      <c r="M4553" s="9"/>
      <c r="N4553" s="11" t="s">
        <v>25</v>
      </c>
      <c r="O4553" s="39"/>
      <c r="P4553" s="47"/>
      <c r="Q4553" s="13"/>
      <c r="R4553" s="248">
        <f t="shared" si="700"/>
        <v>0</v>
      </c>
      <c r="S4553" s="248">
        <f t="shared" si="701"/>
        <v>0</v>
      </c>
      <c r="T4553" s="248">
        <f t="shared" si="702"/>
        <v>0</v>
      </c>
      <c r="U4553" s="248">
        <f t="shared" si="703"/>
        <v>0</v>
      </c>
      <c r="V4553" s="13"/>
      <c r="W4553" s="7"/>
      <c r="AT4553" s="130"/>
      <c r="BF4553" s="33">
        <f t="shared" si="709"/>
        <v>41242</v>
      </c>
      <c r="BG4553" s="34">
        <f t="shared" si="704"/>
        <v>82.88000000000001</v>
      </c>
      <c r="BH4553" s="32">
        <f t="shared" si="705"/>
        <v>1</v>
      </c>
      <c r="BI4553" s="32">
        <f t="shared" si="706"/>
        <v>0</v>
      </c>
      <c r="BJ4553" s="69">
        <f t="shared" si="707"/>
        <v>0</v>
      </c>
      <c r="BK4553" s="158" t="str">
        <f t="shared" si="708"/>
        <v/>
      </c>
    </row>
    <row r="4554" spans="1:63" ht="12" customHeight="1" x14ac:dyDescent="0.2">
      <c r="A4554" s="8"/>
      <c r="B4554" s="7"/>
      <c r="C4554" s="7"/>
      <c r="D4554" s="7"/>
      <c r="E4554" s="7"/>
      <c r="F4554" s="7"/>
      <c r="G4554" s="7"/>
      <c r="H4554" s="7"/>
      <c r="I4554" s="10"/>
      <c r="J4554" s="25"/>
      <c r="K4554" s="250"/>
      <c r="L4554" s="31"/>
      <c r="M4554" s="9"/>
      <c r="N4554" s="11" t="s">
        <v>25</v>
      </c>
      <c r="O4554" s="39"/>
      <c r="P4554" s="47"/>
      <c r="Q4554" s="13"/>
      <c r="R4554" s="248">
        <f t="shared" si="700"/>
        <v>0</v>
      </c>
      <c r="S4554" s="248">
        <f t="shared" si="701"/>
        <v>0</v>
      </c>
      <c r="T4554" s="248">
        <f t="shared" si="702"/>
        <v>0</v>
      </c>
      <c r="U4554" s="248">
        <f t="shared" si="703"/>
        <v>0</v>
      </c>
      <c r="V4554" s="13"/>
      <c r="W4554" s="7"/>
      <c r="AT4554" s="130"/>
      <c r="BF4554" s="33">
        <f t="shared" si="709"/>
        <v>41242</v>
      </c>
      <c r="BG4554" s="34">
        <f t="shared" si="704"/>
        <v>82.88000000000001</v>
      </c>
      <c r="BH4554" s="32">
        <f t="shared" si="705"/>
        <v>1</v>
      </c>
      <c r="BI4554" s="32">
        <f t="shared" si="706"/>
        <v>0</v>
      </c>
      <c r="BJ4554" s="69">
        <f t="shared" si="707"/>
        <v>0</v>
      </c>
      <c r="BK4554" s="158" t="str">
        <f t="shared" si="708"/>
        <v/>
      </c>
    </row>
    <row r="4555" spans="1:63" ht="12" customHeight="1" x14ac:dyDescent="0.2">
      <c r="A4555" s="8"/>
      <c r="B4555" s="7"/>
      <c r="C4555" s="7"/>
      <c r="D4555" s="7"/>
      <c r="E4555" s="7"/>
      <c r="F4555" s="7"/>
      <c r="G4555" s="7"/>
      <c r="H4555" s="7"/>
      <c r="I4555" s="10"/>
      <c r="J4555" s="25"/>
      <c r="K4555" s="250"/>
      <c r="L4555" s="31"/>
      <c r="M4555" s="9"/>
      <c r="N4555" s="11" t="s">
        <v>25</v>
      </c>
      <c r="O4555" s="39"/>
      <c r="P4555" s="47"/>
      <c r="Q4555" s="13"/>
      <c r="R4555" s="248">
        <f t="shared" ref="R4555:R4618" si="710">IF(N4555&lt;&gt;"M",ROUND(IF(M4555&lt;&gt;"Y",IF(P4555&lt;&gt;"Y",K4555,K4555*(BH4555-1)),0),ROUNDING),"")</f>
        <v>0</v>
      </c>
      <c r="S4555" s="248">
        <f t="shared" ref="S4555:S4618" si="711">IF(N4555&lt;&gt;"M",ROUND(IF(O4555&gt;0,IF(M4555="Y",BI4555*(1-O4555),IF(BI4555&gt;R4555,R4555 + (BI4555 - R4555)*(1-O4555),BI4555)),BI4555),ROUNDING),"")</f>
        <v>0</v>
      </c>
      <c r="T4555" s="248">
        <f t="shared" ref="T4555:T4618" si="712">IF(N4555&lt;&gt;"M",ROUND(IF(O4555&gt;0,IF(M4555="Y",BJ4555*(1-O4555),IF(BJ4555&gt;R4555,R4555 + (BJ4555 - R4555)*(1-O4555),BJ4555)),BJ4555),ROUNDING),"")</f>
        <v>0</v>
      </c>
      <c r="U4555" s="248">
        <f t="shared" ref="U4555:U4618" si="713">IF(N4555&lt;&gt;"M",ROUND(IF(OR(N4555="P",N4555=""),0,IF(OR(M4555="N",M4555=""),T4555-R4555,T4555)),ROUNDING),"")</f>
        <v>0</v>
      </c>
      <c r="V4555" s="13"/>
      <c r="W4555" s="7"/>
      <c r="AT4555" s="130"/>
      <c r="BF4555" s="33">
        <f t="shared" si="709"/>
        <v>41242</v>
      </c>
      <c r="BG4555" s="34">
        <f t="shared" ref="BG4555:BG4618" si="714">IF(N4555&lt;&gt;"M",BG4554+U4555,BG4554)</f>
        <v>82.88000000000001</v>
      </c>
      <c r="BH4555" s="32">
        <f t="shared" ref="BH4555:BH4618" si="715">IF(L4555&lt;&gt;"",IF(ODDS_TYPE=1,L4555,IF(ODDS_TYPE=2,IF(L4555&gt;0,1+L4555/100,IF(L4555&lt;0,1-100/L4555,1)),IF(ODDS_TYPE=3,1+L4555,IF(ODDS_TYPE=4,1+L4555,IF(ODDS_TYPE=5,IF(L4555&gt;0,1+L4555,1-1/L4555),IF(ODDS_TYPE=6,IF(L4555&gt;=0,L4555+1,1-1/L4555),1)))))),1)</f>
        <v>1</v>
      </c>
      <c r="BI4555" s="32">
        <f t="shared" ref="BI4555:BI4618" si="716">IF(P4555&lt;&gt;"Y",IF(M4555&lt;&gt;"Y",K4555*BH4555,K4555*BH4555 - K4555),IF(M4555&lt;&gt;"Y",K4555*BH4555,K4555))</f>
        <v>0</v>
      </c>
      <c r="BJ4555" s="69">
        <f t="shared" ref="BJ4555:BJ4618" si="717">IF(P4555&lt;&gt;"Y",
IF(M4555&lt;&gt;"Y",
IF(N4555="Y",K4555*BH4555,IF(N4555="P",0,IF(OR(N4555="R",N4555="PU"),K4555,IF(N4555="H",K4555*BH4555*0.5,IF(N4555="HW",K4555*0.5*(1 + BH4555),IF(N4555="HL",K4555*0.5,0)))))),
IF(N4555="Y",K4555*BH4555 - K4555,IF(N4555="P",0,IF(OR(N4555="R",N4555="PU"),0,IF(N4555="H",IF(BH4555&gt;2,0.5*K4555*BH4555 - K4555,0),IF(N4555="HW",K4555*0.5*(1 + BH4555) - K4555,IF(N4555="HL",0,0))))))),
IF(M4555&lt;&gt;"Y",
IF(N4555="Y",K4555*BH4555,IF(N4555="P",0,IF(OR(N4555="R",N4555="PU"),K4555*(BH4555-1),IF(N4555="H",K4555*BH4555*0.5,IF(N4555="HW",K4555*(BH4555-1)*0.5,IF(N4555="HL",K4555*BH4555 - K4555*0.5,0)))))),
IF(N4555="Y",K4555,IF(N4555="P",0,IF(OR(N4555="R",N4555="PU"),0,IF(N4555="H",IF(BH4555&lt;2,K4555*BH4555*0.5 - K4555*(BH4555-1),0),IF(N4555="HW",0,IF(N4555="HL",K4555*0.5,0)))))))
)</f>
        <v>0</v>
      </c>
      <c r="BK4555" s="158" t="str">
        <f t="shared" ref="BK4555:BK4618" si="718">IF(FILT_M=1,IF(LEN(C4555)&gt;0,C4555,""),IF(FILT_M=2,IF(LEN(E4555)&gt;0,E4555,""),IF(FILT_M=3,IF(LEN(F4555)&gt;0,F4555,""),IF(FILT_M=4,IF(LEN(G4555)&gt;0,G4555,""),""))))</f>
        <v/>
      </c>
    </row>
    <row r="4556" spans="1:63" ht="12" customHeight="1" x14ac:dyDescent="0.2">
      <c r="A4556" s="8"/>
      <c r="B4556" s="7"/>
      <c r="C4556" s="7"/>
      <c r="D4556" s="7"/>
      <c r="E4556" s="7"/>
      <c r="F4556" s="7"/>
      <c r="G4556" s="7"/>
      <c r="H4556" s="7"/>
      <c r="I4556" s="10"/>
      <c r="J4556" s="25"/>
      <c r="K4556" s="250"/>
      <c r="L4556" s="31"/>
      <c r="M4556" s="9"/>
      <c r="N4556" s="11" t="s">
        <v>25</v>
      </c>
      <c r="O4556" s="39"/>
      <c r="P4556" s="47"/>
      <c r="Q4556" s="13"/>
      <c r="R4556" s="248">
        <f t="shared" si="710"/>
        <v>0</v>
      </c>
      <c r="S4556" s="248">
        <f t="shared" si="711"/>
        <v>0</v>
      </c>
      <c r="T4556" s="248">
        <f t="shared" si="712"/>
        <v>0</v>
      </c>
      <c r="U4556" s="248">
        <f t="shared" si="713"/>
        <v>0</v>
      </c>
      <c r="V4556" s="13"/>
      <c r="W4556" s="7"/>
      <c r="AT4556" s="130"/>
      <c r="BF4556" s="33">
        <f t="shared" ref="BF4556:BF4619" si="719">IF(A4556&gt;2,A4556,BF4555)</f>
        <v>41242</v>
      </c>
      <c r="BG4556" s="34">
        <f t="shared" si="714"/>
        <v>82.88000000000001</v>
      </c>
      <c r="BH4556" s="32">
        <f t="shared" si="715"/>
        <v>1</v>
      </c>
      <c r="BI4556" s="32">
        <f t="shared" si="716"/>
        <v>0</v>
      </c>
      <c r="BJ4556" s="69">
        <f t="shared" si="717"/>
        <v>0</v>
      </c>
      <c r="BK4556" s="158" t="str">
        <f t="shared" si="718"/>
        <v/>
      </c>
    </row>
    <row r="4557" spans="1:63" ht="12" customHeight="1" x14ac:dyDescent="0.2">
      <c r="A4557" s="8"/>
      <c r="B4557" s="7"/>
      <c r="C4557" s="7"/>
      <c r="D4557" s="7"/>
      <c r="E4557" s="7"/>
      <c r="F4557" s="7"/>
      <c r="G4557" s="7"/>
      <c r="H4557" s="7"/>
      <c r="I4557" s="10"/>
      <c r="J4557" s="25"/>
      <c r="K4557" s="250"/>
      <c r="L4557" s="31"/>
      <c r="M4557" s="9"/>
      <c r="N4557" s="11" t="s">
        <v>25</v>
      </c>
      <c r="O4557" s="39"/>
      <c r="P4557" s="47"/>
      <c r="Q4557" s="13"/>
      <c r="R4557" s="248">
        <f t="shared" si="710"/>
        <v>0</v>
      </c>
      <c r="S4557" s="248">
        <f t="shared" si="711"/>
        <v>0</v>
      </c>
      <c r="T4557" s="248">
        <f t="shared" si="712"/>
        <v>0</v>
      </c>
      <c r="U4557" s="248">
        <f t="shared" si="713"/>
        <v>0</v>
      </c>
      <c r="V4557" s="13"/>
      <c r="W4557" s="7"/>
      <c r="AT4557" s="130"/>
      <c r="BF4557" s="33">
        <f t="shared" si="719"/>
        <v>41242</v>
      </c>
      <c r="BG4557" s="34">
        <f t="shared" si="714"/>
        <v>82.88000000000001</v>
      </c>
      <c r="BH4557" s="32">
        <f t="shared" si="715"/>
        <v>1</v>
      </c>
      <c r="BI4557" s="32">
        <f t="shared" si="716"/>
        <v>0</v>
      </c>
      <c r="BJ4557" s="69">
        <f t="shared" si="717"/>
        <v>0</v>
      </c>
      <c r="BK4557" s="158" t="str">
        <f t="shared" si="718"/>
        <v/>
      </c>
    </row>
    <row r="4558" spans="1:63" ht="12" customHeight="1" x14ac:dyDescent="0.2">
      <c r="A4558" s="8"/>
      <c r="B4558" s="7"/>
      <c r="C4558" s="7"/>
      <c r="D4558" s="7"/>
      <c r="E4558" s="7"/>
      <c r="F4558" s="7"/>
      <c r="G4558" s="7"/>
      <c r="H4558" s="7"/>
      <c r="I4558" s="10"/>
      <c r="J4558" s="25"/>
      <c r="K4558" s="250"/>
      <c r="L4558" s="31"/>
      <c r="M4558" s="9"/>
      <c r="N4558" s="11" t="s">
        <v>25</v>
      </c>
      <c r="O4558" s="39"/>
      <c r="P4558" s="47"/>
      <c r="Q4558" s="13"/>
      <c r="R4558" s="248">
        <f t="shared" si="710"/>
        <v>0</v>
      </c>
      <c r="S4558" s="248">
        <f t="shared" si="711"/>
        <v>0</v>
      </c>
      <c r="T4558" s="248">
        <f t="shared" si="712"/>
        <v>0</v>
      </c>
      <c r="U4558" s="248">
        <f t="shared" si="713"/>
        <v>0</v>
      </c>
      <c r="V4558" s="13"/>
      <c r="W4558" s="7"/>
      <c r="AT4558" s="130"/>
      <c r="BF4558" s="33">
        <f t="shared" si="719"/>
        <v>41242</v>
      </c>
      <c r="BG4558" s="34">
        <f t="shared" si="714"/>
        <v>82.88000000000001</v>
      </c>
      <c r="BH4558" s="32">
        <f t="shared" si="715"/>
        <v>1</v>
      </c>
      <c r="BI4558" s="32">
        <f t="shared" si="716"/>
        <v>0</v>
      </c>
      <c r="BJ4558" s="69">
        <f t="shared" si="717"/>
        <v>0</v>
      </c>
      <c r="BK4558" s="158" t="str">
        <f t="shared" si="718"/>
        <v/>
      </c>
    </row>
    <row r="4559" spans="1:63" ht="12" customHeight="1" x14ac:dyDescent="0.2">
      <c r="A4559" s="8"/>
      <c r="B4559" s="7"/>
      <c r="C4559" s="7"/>
      <c r="D4559" s="7"/>
      <c r="E4559" s="7"/>
      <c r="F4559" s="7"/>
      <c r="G4559" s="7"/>
      <c r="H4559" s="7"/>
      <c r="I4559" s="10"/>
      <c r="J4559" s="25"/>
      <c r="K4559" s="250"/>
      <c r="L4559" s="31"/>
      <c r="M4559" s="9"/>
      <c r="N4559" s="11" t="s">
        <v>25</v>
      </c>
      <c r="O4559" s="39"/>
      <c r="P4559" s="47"/>
      <c r="Q4559" s="13"/>
      <c r="R4559" s="248">
        <f t="shared" si="710"/>
        <v>0</v>
      </c>
      <c r="S4559" s="248">
        <f t="shared" si="711"/>
        <v>0</v>
      </c>
      <c r="T4559" s="248">
        <f t="shared" si="712"/>
        <v>0</v>
      </c>
      <c r="U4559" s="248">
        <f t="shared" si="713"/>
        <v>0</v>
      </c>
      <c r="V4559" s="13"/>
      <c r="W4559" s="7"/>
      <c r="AT4559" s="130"/>
      <c r="BF4559" s="33">
        <f t="shared" si="719"/>
        <v>41242</v>
      </c>
      <c r="BG4559" s="34">
        <f t="shared" si="714"/>
        <v>82.88000000000001</v>
      </c>
      <c r="BH4559" s="32">
        <f t="shared" si="715"/>
        <v>1</v>
      </c>
      <c r="BI4559" s="32">
        <f t="shared" si="716"/>
        <v>0</v>
      </c>
      <c r="BJ4559" s="69">
        <f t="shared" si="717"/>
        <v>0</v>
      </c>
      <c r="BK4559" s="158" t="str">
        <f t="shared" si="718"/>
        <v/>
      </c>
    </row>
    <row r="4560" spans="1:63" ht="12" customHeight="1" x14ac:dyDescent="0.2">
      <c r="A4560" s="8"/>
      <c r="B4560" s="7"/>
      <c r="C4560" s="7"/>
      <c r="D4560" s="7"/>
      <c r="E4560" s="7"/>
      <c r="F4560" s="7"/>
      <c r="G4560" s="7"/>
      <c r="H4560" s="7"/>
      <c r="I4560" s="10"/>
      <c r="J4560" s="25"/>
      <c r="K4560" s="250"/>
      <c r="L4560" s="31"/>
      <c r="M4560" s="9"/>
      <c r="N4560" s="11" t="s">
        <v>25</v>
      </c>
      <c r="O4560" s="39"/>
      <c r="P4560" s="47"/>
      <c r="Q4560" s="13"/>
      <c r="R4560" s="248">
        <f t="shared" si="710"/>
        <v>0</v>
      </c>
      <c r="S4560" s="248">
        <f t="shared" si="711"/>
        <v>0</v>
      </c>
      <c r="T4560" s="248">
        <f t="shared" si="712"/>
        <v>0</v>
      </c>
      <c r="U4560" s="248">
        <f t="shared" si="713"/>
        <v>0</v>
      </c>
      <c r="V4560" s="13"/>
      <c r="W4560" s="7"/>
      <c r="AT4560" s="130"/>
      <c r="BF4560" s="33">
        <f t="shared" si="719"/>
        <v>41242</v>
      </c>
      <c r="BG4560" s="34">
        <f t="shared" si="714"/>
        <v>82.88000000000001</v>
      </c>
      <c r="BH4560" s="32">
        <f t="shared" si="715"/>
        <v>1</v>
      </c>
      <c r="BI4560" s="32">
        <f t="shared" si="716"/>
        <v>0</v>
      </c>
      <c r="BJ4560" s="69">
        <f t="shared" si="717"/>
        <v>0</v>
      </c>
      <c r="BK4560" s="158" t="str">
        <f t="shared" si="718"/>
        <v/>
      </c>
    </row>
    <row r="4561" spans="1:63" ht="12" customHeight="1" x14ac:dyDescent="0.2">
      <c r="A4561" s="8"/>
      <c r="B4561" s="7"/>
      <c r="C4561" s="7"/>
      <c r="D4561" s="7"/>
      <c r="E4561" s="7"/>
      <c r="F4561" s="7"/>
      <c r="G4561" s="7"/>
      <c r="H4561" s="7"/>
      <c r="I4561" s="10"/>
      <c r="J4561" s="25"/>
      <c r="K4561" s="250"/>
      <c r="L4561" s="31"/>
      <c r="M4561" s="9"/>
      <c r="N4561" s="11" t="s">
        <v>25</v>
      </c>
      <c r="O4561" s="39"/>
      <c r="P4561" s="47"/>
      <c r="Q4561" s="13"/>
      <c r="R4561" s="248">
        <f t="shared" si="710"/>
        <v>0</v>
      </c>
      <c r="S4561" s="248">
        <f t="shared" si="711"/>
        <v>0</v>
      </c>
      <c r="T4561" s="248">
        <f t="shared" si="712"/>
        <v>0</v>
      </c>
      <c r="U4561" s="248">
        <f t="shared" si="713"/>
        <v>0</v>
      </c>
      <c r="V4561" s="13"/>
      <c r="W4561" s="7"/>
      <c r="AT4561" s="130"/>
      <c r="BF4561" s="33">
        <f t="shared" si="719"/>
        <v>41242</v>
      </c>
      <c r="BG4561" s="34">
        <f t="shared" si="714"/>
        <v>82.88000000000001</v>
      </c>
      <c r="BH4561" s="32">
        <f t="shared" si="715"/>
        <v>1</v>
      </c>
      <c r="BI4561" s="32">
        <f t="shared" si="716"/>
        <v>0</v>
      </c>
      <c r="BJ4561" s="69">
        <f t="shared" si="717"/>
        <v>0</v>
      </c>
      <c r="BK4561" s="158" t="str">
        <f t="shared" si="718"/>
        <v/>
      </c>
    </row>
    <row r="4562" spans="1:63" ht="12" customHeight="1" x14ac:dyDescent="0.2">
      <c r="A4562" s="8"/>
      <c r="B4562" s="7"/>
      <c r="C4562" s="7"/>
      <c r="D4562" s="7"/>
      <c r="E4562" s="7"/>
      <c r="F4562" s="7"/>
      <c r="G4562" s="7"/>
      <c r="H4562" s="7"/>
      <c r="I4562" s="10"/>
      <c r="J4562" s="25"/>
      <c r="K4562" s="250"/>
      <c r="L4562" s="31"/>
      <c r="M4562" s="9"/>
      <c r="N4562" s="11" t="s">
        <v>25</v>
      </c>
      <c r="O4562" s="39"/>
      <c r="P4562" s="47"/>
      <c r="Q4562" s="13"/>
      <c r="R4562" s="248">
        <f t="shared" si="710"/>
        <v>0</v>
      </c>
      <c r="S4562" s="248">
        <f t="shared" si="711"/>
        <v>0</v>
      </c>
      <c r="T4562" s="248">
        <f t="shared" si="712"/>
        <v>0</v>
      </c>
      <c r="U4562" s="248">
        <f t="shared" si="713"/>
        <v>0</v>
      </c>
      <c r="V4562" s="13"/>
      <c r="W4562" s="7"/>
      <c r="AT4562" s="130"/>
      <c r="BF4562" s="33">
        <f t="shared" si="719"/>
        <v>41242</v>
      </c>
      <c r="BG4562" s="34">
        <f t="shared" si="714"/>
        <v>82.88000000000001</v>
      </c>
      <c r="BH4562" s="32">
        <f t="shared" si="715"/>
        <v>1</v>
      </c>
      <c r="BI4562" s="32">
        <f t="shared" si="716"/>
        <v>0</v>
      </c>
      <c r="BJ4562" s="69">
        <f t="shared" si="717"/>
        <v>0</v>
      </c>
      <c r="BK4562" s="158" t="str">
        <f t="shared" si="718"/>
        <v/>
      </c>
    </row>
    <row r="4563" spans="1:63" ht="12" customHeight="1" x14ac:dyDescent="0.2">
      <c r="A4563" s="8"/>
      <c r="B4563" s="7"/>
      <c r="C4563" s="7"/>
      <c r="D4563" s="7"/>
      <c r="E4563" s="7"/>
      <c r="F4563" s="7"/>
      <c r="G4563" s="7"/>
      <c r="H4563" s="7"/>
      <c r="I4563" s="10"/>
      <c r="J4563" s="25"/>
      <c r="K4563" s="250"/>
      <c r="L4563" s="31"/>
      <c r="M4563" s="9"/>
      <c r="N4563" s="11" t="s">
        <v>25</v>
      </c>
      <c r="O4563" s="39"/>
      <c r="P4563" s="47"/>
      <c r="Q4563" s="13"/>
      <c r="R4563" s="248">
        <f t="shared" si="710"/>
        <v>0</v>
      </c>
      <c r="S4563" s="248">
        <f t="shared" si="711"/>
        <v>0</v>
      </c>
      <c r="T4563" s="248">
        <f t="shared" si="712"/>
        <v>0</v>
      </c>
      <c r="U4563" s="248">
        <f t="shared" si="713"/>
        <v>0</v>
      </c>
      <c r="V4563" s="13"/>
      <c r="W4563" s="7"/>
      <c r="AT4563" s="130"/>
      <c r="BF4563" s="33">
        <f t="shared" si="719"/>
        <v>41242</v>
      </c>
      <c r="BG4563" s="34">
        <f t="shared" si="714"/>
        <v>82.88000000000001</v>
      </c>
      <c r="BH4563" s="32">
        <f t="shared" si="715"/>
        <v>1</v>
      </c>
      <c r="BI4563" s="32">
        <f t="shared" si="716"/>
        <v>0</v>
      </c>
      <c r="BJ4563" s="69">
        <f t="shared" si="717"/>
        <v>0</v>
      </c>
      <c r="BK4563" s="158" t="str">
        <f t="shared" si="718"/>
        <v/>
      </c>
    </row>
    <row r="4564" spans="1:63" ht="12" customHeight="1" x14ac:dyDescent="0.2">
      <c r="A4564" s="8"/>
      <c r="B4564" s="7"/>
      <c r="C4564" s="7"/>
      <c r="D4564" s="7"/>
      <c r="E4564" s="7"/>
      <c r="F4564" s="7"/>
      <c r="G4564" s="7"/>
      <c r="H4564" s="7"/>
      <c r="I4564" s="10"/>
      <c r="J4564" s="25"/>
      <c r="K4564" s="250"/>
      <c r="L4564" s="31"/>
      <c r="M4564" s="9"/>
      <c r="N4564" s="11" t="s">
        <v>25</v>
      </c>
      <c r="O4564" s="39"/>
      <c r="P4564" s="47"/>
      <c r="Q4564" s="13"/>
      <c r="R4564" s="248">
        <f t="shared" si="710"/>
        <v>0</v>
      </c>
      <c r="S4564" s="248">
        <f t="shared" si="711"/>
        <v>0</v>
      </c>
      <c r="T4564" s="248">
        <f t="shared" si="712"/>
        <v>0</v>
      </c>
      <c r="U4564" s="248">
        <f t="shared" si="713"/>
        <v>0</v>
      </c>
      <c r="V4564" s="13"/>
      <c r="W4564" s="7"/>
      <c r="AT4564" s="130"/>
      <c r="BF4564" s="33">
        <f t="shared" si="719"/>
        <v>41242</v>
      </c>
      <c r="BG4564" s="34">
        <f t="shared" si="714"/>
        <v>82.88000000000001</v>
      </c>
      <c r="BH4564" s="32">
        <f t="shared" si="715"/>
        <v>1</v>
      </c>
      <c r="BI4564" s="32">
        <f t="shared" si="716"/>
        <v>0</v>
      </c>
      <c r="BJ4564" s="69">
        <f t="shared" si="717"/>
        <v>0</v>
      </c>
      <c r="BK4564" s="158" t="str">
        <f t="shared" si="718"/>
        <v/>
      </c>
    </row>
    <row r="4565" spans="1:63" ht="12" customHeight="1" x14ac:dyDescent="0.2">
      <c r="A4565" s="8"/>
      <c r="B4565" s="7"/>
      <c r="C4565" s="7"/>
      <c r="D4565" s="7"/>
      <c r="E4565" s="7"/>
      <c r="F4565" s="7"/>
      <c r="G4565" s="7"/>
      <c r="H4565" s="7"/>
      <c r="I4565" s="10"/>
      <c r="J4565" s="25"/>
      <c r="K4565" s="250"/>
      <c r="L4565" s="31"/>
      <c r="M4565" s="9"/>
      <c r="N4565" s="11" t="s">
        <v>25</v>
      </c>
      <c r="O4565" s="39"/>
      <c r="P4565" s="47"/>
      <c r="Q4565" s="13"/>
      <c r="R4565" s="248">
        <f t="shared" si="710"/>
        <v>0</v>
      </c>
      <c r="S4565" s="248">
        <f t="shared" si="711"/>
        <v>0</v>
      </c>
      <c r="T4565" s="248">
        <f t="shared" si="712"/>
        <v>0</v>
      </c>
      <c r="U4565" s="248">
        <f t="shared" si="713"/>
        <v>0</v>
      </c>
      <c r="V4565" s="13"/>
      <c r="W4565" s="7"/>
      <c r="AT4565" s="130"/>
      <c r="BF4565" s="33">
        <f t="shared" si="719"/>
        <v>41242</v>
      </c>
      <c r="BG4565" s="34">
        <f t="shared" si="714"/>
        <v>82.88000000000001</v>
      </c>
      <c r="BH4565" s="32">
        <f t="shared" si="715"/>
        <v>1</v>
      </c>
      <c r="BI4565" s="32">
        <f t="shared" si="716"/>
        <v>0</v>
      </c>
      <c r="BJ4565" s="69">
        <f t="shared" si="717"/>
        <v>0</v>
      </c>
      <c r="BK4565" s="158" t="str">
        <f t="shared" si="718"/>
        <v/>
      </c>
    </row>
    <row r="4566" spans="1:63" ht="12" customHeight="1" x14ac:dyDescent="0.2">
      <c r="A4566" s="8"/>
      <c r="B4566" s="7"/>
      <c r="C4566" s="7"/>
      <c r="D4566" s="7"/>
      <c r="E4566" s="7"/>
      <c r="F4566" s="7"/>
      <c r="G4566" s="7"/>
      <c r="H4566" s="7"/>
      <c r="I4566" s="10"/>
      <c r="J4566" s="25"/>
      <c r="K4566" s="250"/>
      <c r="L4566" s="31"/>
      <c r="M4566" s="9"/>
      <c r="N4566" s="11" t="s">
        <v>25</v>
      </c>
      <c r="O4566" s="39"/>
      <c r="P4566" s="47"/>
      <c r="Q4566" s="13"/>
      <c r="R4566" s="248">
        <f t="shared" si="710"/>
        <v>0</v>
      </c>
      <c r="S4566" s="248">
        <f t="shared" si="711"/>
        <v>0</v>
      </c>
      <c r="T4566" s="248">
        <f t="shared" si="712"/>
        <v>0</v>
      </c>
      <c r="U4566" s="248">
        <f t="shared" si="713"/>
        <v>0</v>
      </c>
      <c r="V4566" s="13"/>
      <c r="W4566" s="7"/>
      <c r="AT4566" s="130"/>
      <c r="BF4566" s="33">
        <f t="shared" si="719"/>
        <v>41242</v>
      </c>
      <c r="BG4566" s="34">
        <f t="shared" si="714"/>
        <v>82.88000000000001</v>
      </c>
      <c r="BH4566" s="32">
        <f t="shared" si="715"/>
        <v>1</v>
      </c>
      <c r="BI4566" s="32">
        <f t="shared" si="716"/>
        <v>0</v>
      </c>
      <c r="BJ4566" s="69">
        <f t="shared" si="717"/>
        <v>0</v>
      </c>
      <c r="BK4566" s="158" t="str">
        <f t="shared" si="718"/>
        <v/>
      </c>
    </row>
    <row r="4567" spans="1:63" ht="12" customHeight="1" x14ac:dyDescent="0.2">
      <c r="A4567" s="8"/>
      <c r="B4567" s="7"/>
      <c r="C4567" s="7"/>
      <c r="D4567" s="7"/>
      <c r="E4567" s="7"/>
      <c r="F4567" s="7"/>
      <c r="G4567" s="7"/>
      <c r="H4567" s="7"/>
      <c r="I4567" s="10"/>
      <c r="J4567" s="25"/>
      <c r="K4567" s="250"/>
      <c r="L4567" s="31"/>
      <c r="M4567" s="9"/>
      <c r="N4567" s="11" t="s">
        <v>25</v>
      </c>
      <c r="O4567" s="39"/>
      <c r="P4567" s="47"/>
      <c r="Q4567" s="13"/>
      <c r="R4567" s="248">
        <f t="shared" si="710"/>
        <v>0</v>
      </c>
      <c r="S4567" s="248">
        <f t="shared" si="711"/>
        <v>0</v>
      </c>
      <c r="T4567" s="248">
        <f t="shared" si="712"/>
        <v>0</v>
      </c>
      <c r="U4567" s="248">
        <f t="shared" si="713"/>
        <v>0</v>
      </c>
      <c r="V4567" s="13"/>
      <c r="W4567" s="7"/>
      <c r="AT4567" s="130"/>
      <c r="BF4567" s="33">
        <f t="shared" si="719"/>
        <v>41242</v>
      </c>
      <c r="BG4567" s="34">
        <f t="shared" si="714"/>
        <v>82.88000000000001</v>
      </c>
      <c r="BH4567" s="32">
        <f t="shared" si="715"/>
        <v>1</v>
      </c>
      <c r="BI4567" s="32">
        <f t="shared" si="716"/>
        <v>0</v>
      </c>
      <c r="BJ4567" s="69">
        <f t="shared" si="717"/>
        <v>0</v>
      </c>
      <c r="BK4567" s="158" t="str">
        <f t="shared" si="718"/>
        <v/>
      </c>
    </row>
    <row r="4568" spans="1:63" ht="12" customHeight="1" x14ac:dyDescent="0.2">
      <c r="A4568" s="8"/>
      <c r="B4568" s="7"/>
      <c r="C4568" s="7"/>
      <c r="D4568" s="7"/>
      <c r="E4568" s="7"/>
      <c r="F4568" s="7"/>
      <c r="G4568" s="7"/>
      <c r="H4568" s="7"/>
      <c r="I4568" s="10"/>
      <c r="J4568" s="25"/>
      <c r="K4568" s="250"/>
      <c r="L4568" s="31"/>
      <c r="M4568" s="9"/>
      <c r="N4568" s="11" t="s">
        <v>25</v>
      </c>
      <c r="O4568" s="39"/>
      <c r="P4568" s="47"/>
      <c r="Q4568" s="13"/>
      <c r="R4568" s="248">
        <f t="shared" si="710"/>
        <v>0</v>
      </c>
      <c r="S4568" s="248">
        <f t="shared" si="711"/>
        <v>0</v>
      </c>
      <c r="T4568" s="248">
        <f t="shared" si="712"/>
        <v>0</v>
      </c>
      <c r="U4568" s="248">
        <f t="shared" si="713"/>
        <v>0</v>
      </c>
      <c r="V4568" s="13"/>
      <c r="W4568" s="7"/>
      <c r="AT4568" s="130"/>
      <c r="BF4568" s="33">
        <f t="shared" si="719"/>
        <v>41242</v>
      </c>
      <c r="BG4568" s="34">
        <f t="shared" si="714"/>
        <v>82.88000000000001</v>
      </c>
      <c r="BH4568" s="32">
        <f t="shared" si="715"/>
        <v>1</v>
      </c>
      <c r="BI4568" s="32">
        <f t="shared" si="716"/>
        <v>0</v>
      </c>
      <c r="BJ4568" s="69">
        <f t="shared" si="717"/>
        <v>0</v>
      </c>
      <c r="BK4568" s="158" t="str">
        <f t="shared" si="718"/>
        <v/>
      </c>
    </row>
    <row r="4569" spans="1:63" ht="12" customHeight="1" x14ac:dyDescent="0.2">
      <c r="A4569" s="8"/>
      <c r="B4569" s="7"/>
      <c r="C4569" s="7"/>
      <c r="D4569" s="7"/>
      <c r="E4569" s="7"/>
      <c r="F4569" s="7"/>
      <c r="G4569" s="7"/>
      <c r="H4569" s="7"/>
      <c r="I4569" s="10"/>
      <c r="J4569" s="25"/>
      <c r="K4569" s="250"/>
      <c r="L4569" s="31"/>
      <c r="M4569" s="9"/>
      <c r="N4569" s="11" t="s">
        <v>25</v>
      </c>
      <c r="O4569" s="39"/>
      <c r="P4569" s="47"/>
      <c r="Q4569" s="13"/>
      <c r="R4569" s="248">
        <f t="shared" si="710"/>
        <v>0</v>
      </c>
      <c r="S4569" s="248">
        <f t="shared" si="711"/>
        <v>0</v>
      </c>
      <c r="T4569" s="248">
        <f t="shared" si="712"/>
        <v>0</v>
      </c>
      <c r="U4569" s="248">
        <f t="shared" si="713"/>
        <v>0</v>
      </c>
      <c r="V4569" s="13"/>
      <c r="W4569" s="7"/>
      <c r="AT4569" s="130"/>
      <c r="BF4569" s="33">
        <f t="shared" si="719"/>
        <v>41242</v>
      </c>
      <c r="BG4569" s="34">
        <f t="shared" si="714"/>
        <v>82.88000000000001</v>
      </c>
      <c r="BH4569" s="32">
        <f t="shared" si="715"/>
        <v>1</v>
      </c>
      <c r="BI4569" s="32">
        <f t="shared" si="716"/>
        <v>0</v>
      </c>
      <c r="BJ4569" s="69">
        <f t="shared" si="717"/>
        <v>0</v>
      </c>
      <c r="BK4569" s="158" t="str">
        <f t="shared" si="718"/>
        <v/>
      </c>
    </row>
    <row r="4570" spans="1:63" ht="12" customHeight="1" x14ac:dyDescent="0.2">
      <c r="A4570" s="8"/>
      <c r="B4570" s="7"/>
      <c r="C4570" s="7"/>
      <c r="D4570" s="7"/>
      <c r="E4570" s="7"/>
      <c r="F4570" s="7"/>
      <c r="G4570" s="7"/>
      <c r="H4570" s="7"/>
      <c r="I4570" s="10"/>
      <c r="J4570" s="25"/>
      <c r="K4570" s="250"/>
      <c r="L4570" s="31"/>
      <c r="M4570" s="9"/>
      <c r="N4570" s="11" t="s">
        <v>25</v>
      </c>
      <c r="O4570" s="39"/>
      <c r="P4570" s="47"/>
      <c r="Q4570" s="13"/>
      <c r="R4570" s="248">
        <f t="shared" si="710"/>
        <v>0</v>
      </c>
      <c r="S4570" s="248">
        <f t="shared" si="711"/>
        <v>0</v>
      </c>
      <c r="T4570" s="248">
        <f t="shared" si="712"/>
        <v>0</v>
      </c>
      <c r="U4570" s="248">
        <f t="shared" si="713"/>
        <v>0</v>
      </c>
      <c r="V4570" s="13"/>
      <c r="W4570" s="7"/>
      <c r="AT4570" s="130"/>
      <c r="BF4570" s="33">
        <f t="shared" si="719"/>
        <v>41242</v>
      </c>
      <c r="BG4570" s="34">
        <f t="shared" si="714"/>
        <v>82.88000000000001</v>
      </c>
      <c r="BH4570" s="32">
        <f t="shared" si="715"/>
        <v>1</v>
      </c>
      <c r="BI4570" s="32">
        <f t="shared" si="716"/>
        <v>0</v>
      </c>
      <c r="BJ4570" s="69">
        <f t="shared" si="717"/>
        <v>0</v>
      </c>
      <c r="BK4570" s="158" t="str">
        <f t="shared" si="718"/>
        <v/>
      </c>
    </row>
    <row r="4571" spans="1:63" ht="12" customHeight="1" x14ac:dyDescent="0.2">
      <c r="A4571" s="8"/>
      <c r="B4571" s="7"/>
      <c r="C4571" s="7"/>
      <c r="D4571" s="7"/>
      <c r="E4571" s="7"/>
      <c r="F4571" s="7"/>
      <c r="G4571" s="7"/>
      <c r="H4571" s="7"/>
      <c r="I4571" s="10"/>
      <c r="J4571" s="25"/>
      <c r="K4571" s="250"/>
      <c r="L4571" s="31"/>
      <c r="M4571" s="9"/>
      <c r="N4571" s="11" t="s">
        <v>25</v>
      </c>
      <c r="O4571" s="39"/>
      <c r="P4571" s="47"/>
      <c r="Q4571" s="13"/>
      <c r="R4571" s="248">
        <f t="shared" si="710"/>
        <v>0</v>
      </c>
      <c r="S4571" s="248">
        <f t="shared" si="711"/>
        <v>0</v>
      </c>
      <c r="T4571" s="248">
        <f t="shared" si="712"/>
        <v>0</v>
      </c>
      <c r="U4571" s="248">
        <f t="shared" si="713"/>
        <v>0</v>
      </c>
      <c r="V4571" s="13"/>
      <c r="W4571" s="7"/>
      <c r="AT4571" s="130"/>
      <c r="BF4571" s="33">
        <f t="shared" si="719"/>
        <v>41242</v>
      </c>
      <c r="BG4571" s="34">
        <f t="shared" si="714"/>
        <v>82.88000000000001</v>
      </c>
      <c r="BH4571" s="32">
        <f t="shared" si="715"/>
        <v>1</v>
      </c>
      <c r="BI4571" s="32">
        <f t="shared" si="716"/>
        <v>0</v>
      </c>
      <c r="BJ4571" s="69">
        <f t="shared" si="717"/>
        <v>0</v>
      </c>
      <c r="BK4571" s="158" t="str">
        <f t="shared" si="718"/>
        <v/>
      </c>
    </row>
    <row r="4572" spans="1:63" ht="12" customHeight="1" x14ac:dyDescent="0.2">
      <c r="A4572" s="8"/>
      <c r="B4572" s="7"/>
      <c r="C4572" s="7"/>
      <c r="D4572" s="7"/>
      <c r="E4572" s="7"/>
      <c r="F4572" s="7"/>
      <c r="G4572" s="7"/>
      <c r="H4572" s="7"/>
      <c r="I4572" s="10"/>
      <c r="J4572" s="25"/>
      <c r="K4572" s="250"/>
      <c r="L4572" s="31"/>
      <c r="M4572" s="9"/>
      <c r="N4572" s="11" t="s">
        <v>25</v>
      </c>
      <c r="O4572" s="39"/>
      <c r="P4572" s="47"/>
      <c r="Q4572" s="13"/>
      <c r="R4572" s="248">
        <f t="shared" si="710"/>
        <v>0</v>
      </c>
      <c r="S4572" s="248">
        <f t="shared" si="711"/>
        <v>0</v>
      </c>
      <c r="T4572" s="248">
        <f t="shared" si="712"/>
        <v>0</v>
      </c>
      <c r="U4572" s="248">
        <f t="shared" si="713"/>
        <v>0</v>
      </c>
      <c r="V4572" s="13"/>
      <c r="W4572" s="7"/>
      <c r="AT4572" s="130"/>
      <c r="BF4572" s="33">
        <f t="shared" si="719"/>
        <v>41242</v>
      </c>
      <c r="BG4572" s="34">
        <f t="shared" si="714"/>
        <v>82.88000000000001</v>
      </c>
      <c r="BH4572" s="32">
        <f t="shared" si="715"/>
        <v>1</v>
      </c>
      <c r="BI4572" s="32">
        <f t="shared" si="716"/>
        <v>0</v>
      </c>
      <c r="BJ4572" s="69">
        <f t="shared" si="717"/>
        <v>0</v>
      </c>
      <c r="BK4572" s="158" t="str">
        <f t="shared" si="718"/>
        <v/>
      </c>
    </row>
    <row r="4573" spans="1:63" ht="12" customHeight="1" x14ac:dyDescent="0.2">
      <c r="A4573" s="8"/>
      <c r="B4573" s="7"/>
      <c r="C4573" s="7"/>
      <c r="D4573" s="7"/>
      <c r="E4573" s="7"/>
      <c r="F4573" s="7"/>
      <c r="G4573" s="7"/>
      <c r="H4573" s="7"/>
      <c r="I4573" s="10"/>
      <c r="J4573" s="25"/>
      <c r="K4573" s="250"/>
      <c r="L4573" s="31"/>
      <c r="M4573" s="9"/>
      <c r="N4573" s="11" t="s">
        <v>25</v>
      </c>
      <c r="O4573" s="39"/>
      <c r="P4573" s="47"/>
      <c r="Q4573" s="13"/>
      <c r="R4573" s="248">
        <f t="shared" si="710"/>
        <v>0</v>
      </c>
      <c r="S4573" s="248">
        <f t="shared" si="711"/>
        <v>0</v>
      </c>
      <c r="T4573" s="248">
        <f t="shared" si="712"/>
        <v>0</v>
      </c>
      <c r="U4573" s="248">
        <f t="shared" si="713"/>
        <v>0</v>
      </c>
      <c r="V4573" s="13"/>
      <c r="W4573" s="7"/>
      <c r="AT4573" s="130"/>
      <c r="BF4573" s="33">
        <f t="shared" si="719"/>
        <v>41242</v>
      </c>
      <c r="BG4573" s="34">
        <f t="shared" si="714"/>
        <v>82.88000000000001</v>
      </c>
      <c r="BH4573" s="32">
        <f t="shared" si="715"/>
        <v>1</v>
      </c>
      <c r="BI4573" s="32">
        <f t="shared" si="716"/>
        <v>0</v>
      </c>
      <c r="BJ4573" s="69">
        <f t="shared" si="717"/>
        <v>0</v>
      </c>
      <c r="BK4573" s="158" t="str">
        <f t="shared" si="718"/>
        <v/>
      </c>
    </row>
    <row r="4574" spans="1:63" ht="12" customHeight="1" x14ac:dyDescent="0.2">
      <c r="A4574" s="8"/>
      <c r="B4574" s="7"/>
      <c r="C4574" s="7"/>
      <c r="D4574" s="7"/>
      <c r="E4574" s="7"/>
      <c r="F4574" s="7"/>
      <c r="G4574" s="7"/>
      <c r="H4574" s="7"/>
      <c r="I4574" s="10"/>
      <c r="J4574" s="25"/>
      <c r="K4574" s="250"/>
      <c r="L4574" s="31"/>
      <c r="M4574" s="9"/>
      <c r="N4574" s="11" t="s">
        <v>25</v>
      </c>
      <c r="O4574" s="39"/>
      <c r="P4574" s="47"/>
      <c r="Q4574" s="13"/>
      <c r="R4574" s="248">
        <f t="shared" si="710"/>
        <v>0</v>
      </c>
      <c r="S4574" s="248">
        <f t="shared" si="711"/>
        <v>0</v>
      </c>
      <c r="T4574" s="248">
        <f t="shared" si="712"/>
        <v>0</v>
      </c>
      <c r="U4574" s="248">
        <f t="shared" si="713"/>
        <v>0</v>
      </c>
      <c r="V4574" s="13"/>
      <c r="W4574" s="7"/>
      <c r="AT4574" s="130"/>
      <c r="BF4574" s="33">
        <f t="shared" si="719"/>
        <v>41242</v>
      </c>
      <c r="BG4574" s="34">
        <f t="shared" si="714"/>
        <v>82.88000000000001</v>
      </c>
      <c r="BH4574" s="32">
        <f t="shared" si="715"/>
        <v>1</v>
      </c>
      <c r="BI4574" s="32">
        <f t="shared" si="716"/>
        <v>0</v>
      </c>
      <c r="BJ4574" s="69">
        <f t="shared" si="717"/>
        <v>0</v>
      </c>
      <c r="BK4574" s="158" t="str">
        <f t="shared" si="718"/>
        <v/>
      </c>
    </row>
    <row r="4575" spans="1:63" ht="12" customHeight="1" x14ac:dyDescent="0.2">
      <c r="A4575" s="8"/>
      <c r="B4575" s="7"/>
      <c r="C4575" s="7"/>
      <c r="D4575" s="7"/>
      <c r="E4575" s="7"/>
      <c r="F4575" s="7"/>
      <c r="G4575" s="7"/>
      <c r="H4575" s="7"/>
      <c r="I4575" s="10"/>
      <c r="J4575" s="25"/>
      <c r="K4575" s="250"/>
      <c r="L4575" s="31"/>
      <c r="M4575" s="9"/>
      <c r="N4575" s="11" t="s">
        <v>25</v>
      </c>
      <c r="O4575" s="39"/>
      <c r="P4575" s="47"/>
      <c r="Q4575" s="13"/>
      <c r="R4575" s="248">
        <f t="shared" si="710"/>
        <v>0</v>
      </c>
      <c r="S4575" s="248">
        <f t="shared" si="711"/>
        <v>0</v>
      </c>
      <c r="T4575" s="248">
        <f t="shared" si="712"/>
        <v>0</v>
      </c>
      <c r="U4575" s="248">
        <f t="shared" si="713"/>
        <v>0</v>
      </c>
      <c r="V4575" s="13"/>
      <c r="W4575" s="7"/>
      <c r="AT4575" s="130"/>
      <c r="BF4575" s="33">
        <f t="shared" si="719"/>
        <v>41242</v>
      </c>
      <c r="BG4575" s="34">
        <f t="shared" si="714"/>
        <v>82.88000000000001</v>
      </c>
      <c r="BH4575" s="32">
        <f t="shared" si="715"/>
        <v>1</v>
      </c>
      <c r="BI4575" s="32">
        <f t="shared" si="716"/>
        <v>0</v>
      </c>
      <c r="BJ4575" s="69">
        <f t="shared" si="717"/>
        <v>0</v>
      </c>
      <c r="BK4575" s="158" t="str">
        <f t="shared" si="718"/>
        <v/>
      </c>
    </row>
    <row r="4576" spans="1:63" ht="12" customHeight="1" x14ac:dyDescent="0.2">
      <c r="A4576" s="8"/>
      <c r="B4576" s="7"/>
      <c r="C4576" s="7"/>
      <c r="D4576" s="7"/>
      <c r="E4576" s="7"/>
      <c r="F4576" s="7"/>
      <c r="G4576" s="7"/>
      <c r="H4576" s="7"/>
      <c r="I4576" s="10"/>
      <c r="J4576" s="25"/>
      <c r="K4576" s="250"/>
      <c r="L4576" s="31"/>
      <c r="M4576" s="9"/>
      <c r="N4576" s="11" t="s">
        <v>25</v>
      </c>
      <c r="O4576" s="39"/>
      <c r="P4576" s="47"/>
      <c r="Q4576" s="13"/>
      <c r="R4576" s="248">
        <f t="shared" si="710"/>
        <v>0</v>
      </c>
      <c r="S4576" s="248">
        <f t="shared" si="711"/>
        <v>0</v>
      </c>
      <c r="T4576" s="248">
        <f t="shared" si="712"/>
        <v>0</v>
      </c>
      <c r="U4576" s="248">
        <f t="shared" si="713"/>
        <v>0</v>
      </c>
      <c r="V4576" s="13"/>
      <c r="W4576" s="7"/>
      <c r="AT4576" s="130"/>
      <c r="BF4576" s="33">
        <f t="shared" si="719"/>
        <v>41242</v>
      </c>
      <c r="BG4576" s="34">
        <f t="shared" si="714"/>
        <v>82.88000000000001</v>
      </c>
      <c r="BH4576" s="32">
        <f t="shared" si="715"/>
        <v>1</v>
      </c>
      <c r="BI4576" s="32">
        <f t="shared" si="716"/>
        <v>0</v>
      </c>
      <c r="BJ4576" s="69">
        <f t="shared" si="717"/>
        <v>0</v>
      </c>
      <c r="BK4576" s="158" t="str">
        <f t="shared" si="718"/>
        <v/>
      </c>
    </row>
    <row r="4577" spans="1:63" ht="12" customHeight="1" x14ac:dyDescent="0.2">
      <c r="A4577" s="8"/>
      <c r="B4577" s="7"/>
      <c r="C4577" s="7"/>
      <c r="D4577" s="7"/>
      <c r="E4577" s="7"/>
      <c r="F4577" s="7"/>
      <c r="G4577" s="7"/>
      <c r="H4577" s="7"/>
      <c r="I4577" s="10"/>
      <c r="J4577" s="25"/>
      <c r="K4577" s="250"/>
      <c r="L4577" s="31"/>
      <c r="M4577" s="9"/>
      <c r="N4577" s="11" t="s">
        <v>25</v>
      </c>
      <c r="O4577" s="39"/>
      <c r="P4577" s="47"/>
      <c r="Q4577" s="13"/>
      <c r="R4577" s="248">
        <f t="shared" si="710"/>
        <v>0</v>
      </c>
      <c r="S4577" s="248">
        <f t="shared" si="711"/>
        <v>0</v>
      </c>
      <c r="T4577" s="248">
        <f t="shared" si="712"/>
        <v>0</v>
      </c>
      <c r="U4577" s="248">
        <f t="shared" si="713"/>
        <v>0</v>
      </c>
      <c r="V4577" s="13"/>
      <c r="W4577" s="7"/>
      <c r="AT4577" s="130"/>
      <c r="BF4577" s="33">
        <f t="shared" si="719"/>
        <v>41242</v>
      </c>
      <c r="BG4577" s="34">
        <f t="shared" si="714"/>
        <v>82.88000000000001</v>
      </c>
      <c r="BH4577" s="32">
        <f t="shared" si="715"/>
        <v>1</v>
      </c>
      <c r="BI4577" s="32">
        <f t="shared" si="716"/>
        <v>0</v>
      </c>
      <c r="BJ4577" s="69">
        <f t="shared" si="717"/>
        <v>0</v>
      </c>
      <c r="BK4577" s="158" t="str">
        <f t="shared" si="718"/>
        <v/>
      </c>
    </row>
    <row r="4578" spans="1:63" ht="12" customHeight="1" x14ac:dyDescent="0.2">
      <c r="A4578" s="8"/>
      <c r="B4578" s="7"/>
      <c r="C4578" s="7"/>
      <c r="D4578" s="7"/>
      <c r="E4578" s="7"/>
      <c r="F4578" s="7"/>
      <c r="G4578" s="7"/>
      <c r="H4578" s="7"/>
      <c r="I4578" s="10"/>
      <c r="J4578" s="25"/>
      <c r="K4578" s="250"/>
      <c r="L4578" s="31"/>
      <c r="M4578" s="9"/>
      <c r="N4578" s="11" t="s">
        <v>25</v>
      </c>
      <c r="O4578" s="39"/>
      <c r="P4578" s="47"/>
      <c r="Q4578" s="13"/>
      <c r="R4578" s="248">
        <f t="shared" si="710"/>
        <v>0</v>
      </c>
      <c r="S4578" s="248">
        <f t="shared" si="711"/>
        <v>0</v>
      </c>
      <c r="T4578" s="248">
        <f t="shared" si="712"/>
        <v>0</v>
      </c>
      <c r="U4578" s="248">
        <f t="shared" si="713"/>
        <v>0</v>
      </c>
      <c r="V4578" s="13"/>
      <c r="W4578" s="7"/>
      <c r="AT4578" s="130"/>
      <c r="BF4578" s="33">
        <f t="shared" si="719"/>
        <v>41242</v>
      </c>
      <c r="BG4578" s="34">
        <f t="shared" si="714"/>
        <v>82.88000000000001</v>
      </c>
      <c r="BH4578" s="32">
        <f t="shared" si="715"/>
        <v>1</v>
      </c>
      <c r="BI4578" s="32">
        <f t="shared" si="716"/>
        <v>0</v>
      </c>
      <c r="BJ4578" s="69">
        <f t="shared" si="717"/>
        <v>0</v>
      </c>
      <c r="BK4578" s="158" t="str">
        <f t="shared" si="718"/>
        <v/>
      </c>
    </row>
    <row r="4579" spans="1:63" ht="12" customHeight="1" x14ac:dyDescent="0.2">
      <c r="A4579" s="8"/>
      <c r="B4579" s="7"/>
      <c r="C4579" s="7"/>
      <c r="D4579" s="7"/>
      <c r="E4579" s="7"/>
      <c r="F4579" s="7"/>
      <c r="G4579" s="7"/>
      <c r="H4579" s="7"/>
      <c r="I4579" s="10"/>
      <c r="J4579" s="25"/>
      <c r="K4579" s="250"/>
      <c r="L4579" s="31"/>
      <c r="M4579" s="9"/>
      <c r="N4579" s="11" t="s">
        <v>25</v>
      </c>
      <c r="O4579" s="39"/>
      <c r="P4579" s="47"/>
      <c r="Q4579" s="13"/>
      <c r="R4579" s="248">
        <f t="shared" si="710"/>
        <v>0</v>
      </c>
      <c r="S4579" s="248">
        <f t="shared" si="711"/>
        <v>0</v>
      </c>
      <c r="T4579" s="248">
        <f t="shared" si="712"/>
        <v>0</v>
      </c>
      <c r="U4579" s="248">
        <f t="shared" si="713"/>
        <v>0</v>
      </c>
      <c r="V4579" s="13"/>
      <c r="W4579" s="7"/>
      <c r="AT4579" s="130"/>
      <c r="BF4579" s="33">
        <f t="shared" si="719"/>
        <v>41242</v>
      </c>
      <c r="BG4579" s="34">
        <f t="shared" si="714"/>
        <v>82.88000000000001</v>
      </c>
      <c r="BH4579" s="32">
        <f t="shared" si="715"/>
        <v>1</v>
      </c>
      <c r="BI4579" s="32">
        <f t="shared" si="716"/>
        <v>0</v>
      </c>
      <c r="BJ4579" s="69">
        <f t="shared" si="717"/>
        <v>0</v>
      </c>
      <c r="BK4579" s="158" t="str">
        <f t="shared" si="718"/>
        <v/>
      </c>
    </row>
    <row r="4580" spans="1:63" ht="12" customHeight="1" x14ac:dyDescent="0.2">
      <c r="A4580" s="8"/>
      <c r="B4580" s="7"/>
      <c r="C4580" s="7"/>
      <c r="D4580" s="7"/>
      <c r="E4580" s="7"/>
      <c r="F4580" s="7"/>
      <c r="G4580" s="7"/>
      <c r="H4580" s="7"/>
      <c r="I4580" s="10"/>
      <c r="J4580" s="25"/>
      <c r="K4580" s="250"/>
      <c r="L4580" s="31"/>
      <c r="M4580" s="9"/>
      <c r="N4580" s="11" t="s">
        <v>25</v>
      </c>
      <c r="O4580" s="39"/>
      <c r="P4580" s="47"/>
      <c r="Q4580" s="13"/>
      <c r="R4580" s="248">
        <f t="shared" si="710"/>
        <v>0</v>
      </c>
      <c r="S4580" s="248">
        <f t="shared" si="711"/>
        <v>0</v>
      </c>
      <c r="T4580" s="248">
        <f t="shared" si="712"/>
        <v>0</v>
      </c>
      <c r="U4580" s="248">
        <f t="shared" si="713"/>
        <v>0</v>
      </c>
      <c r="V4580" s="13"/>
      <c r="W4580" s="7"/>
      <c r="AT4580" s="130"/>
      <c r="BF4580" s="33">
        <f t="shared" si="719"/>
        <v>41242</v>
      </c>
      <c r="BG4580" s="34">
        <f t="shared" si="714"/>
        <v>82.88000000000001</v>
      </c>
      <c r="BH4580" s="32">
        <f t="shared" si="715"/>
        <v>1</v>
      </c>
      <c r="BI4580" s="32">
        <f t="shared" si="716"/>
        <v>0</v>
      </c>
      <c r="BJ4580" s="69">
        <f t="shared" si="717"/>
        <v>0</v>
      </c>
      <c r="BK4580" s="158" t="str">
        <f t="shared" si="718"/>
        <v/>
      </c>
    </row>
    <row r="4581" spans="1:63" ht="12" customHeight="1" x14ac:dyDescent="0.2">
      <c r="A4581" s="8"/>
      <c r="B4581" s="7"/>
      <c r="C4581" s="7"/>
      <c r="D4581" s="7"/>
      <c r="E4581" s="7"/>
      <c r="F4581" s="7"/>
      <c r="G4581" s="7"/>
      <c r="H4581" s="7"/>
      <c r="I4581" s="10"/>
      <c r="J4581" s="25"/>
      <c r="K4581" s="250"/>
      <c r="L4581" s="31"/>
      <c r="M4581" s="9"/>
      <c r="N4581" s="11" t="s">
        <v>25</v>
      </c>
      <c r="O4581" s="39"/>
      <c r="P4581" s="47"/>
      <c r="Q4581" s="13"/>
      <c r="R4581" s="248">
        <f t="shared" si="710"/>
        <v>0</v>
      </c>
      <c r="S4581" s="248">
        <f t="shared" si="711"/>
        <v>0</v>
      </c>
      <c r="T4581" s="248">
        <f t="shared" si="712"/>
        <v>0</v>
      </c>
      <c r="U4581" s="248">
        <f t="shared" si="713"/>
        <v>0</v>
      </c>
      <c r="V4581" s="13"/>
      <c r="W4581" s="7"/>
      <c r="AT4581" s="130"/>
      <c r="BF4581" s="33">
        <f t="shared" si="719"/>
        <v>41242</v>
      </c>
      <c r="BG4581" s="34">
        <f t="shared" si="714"/>
        <v>82.88000000000001</v>
      </c>
      <c r="BH4581" s="32">
        <f t="shared" si="715"/>
        <v>1</v>
      </c>
      <c r="BI4581" s="32">
        <f t="shared" si="716"/>
        <v>0</v>
      </c>
      <c r="BJ4581" s="69">
        <f t="shared" si="717"/>
        <v>0</v>
      </c>
      <c r="BK4581" s="158" t="str">
        <f t="shared" si="718"/>
        <v/>
      </c>
    </row>
    <row r="4582" spans="1:63" ht="12" customHeight="1" x14ac:dyDescent="0.2">
      <c r="A4582" s="8"/>
      <c r="B4582" s="7"/>
      <c r="C4582" s="7"/>
      <c r="D4582" s="7"/>
      <c r="E4582" s="7"/>
      <c r="F4582" s="7"/>
      <c r="G4582" s="7"/>
      <c r="H4582" s="7"/>
      <c r="I4582" s="10"/>
      <c r="J4582" s="25"/>
      <c r="K4582" s="250"/>
      <c r="L4582" s="31"/>
      <c r="M4582" s="9"/>
      <c r="N4582" s="11" t="s">
        <v>25</v>
      </c>
      <c r="O4582" s="39"/>
      <c r="P4582" s="47"/>
      <c r="Q4582" s="13"/>
      <c r="R4582" s="248">
        <f t="shared" si="710"/>
        <v>0</v>
      </c>
      <c r="S4582" s="248">
        <f t="shared" si="711"/>
        <v>0</v>
      </c>
      <c r="T4582" s="248">
        <f t="shared" si="712"/>
        <v>0</v>
      </c>
      <c r="U4582" s="248">
        <f t="shared" si="713"/>
        <v>0</v>
      </c>
      <c r="V4582" s="13"/>
      <c r="W4582" s="7"/>
      <c r="AT4582" s="130"/>
      <c r="BF4582" s="33">
        <f t="shared" si="719"/>
        <v>41242</v>
      </c>
      <c r="BG4582" s="34">
        <f t="shared" si="714"/>
        <v>82.88000000000001</v>
      </c>
      <c r="BH4582" s="32">
        <f t="shared" si="715"/>
        <v>1</v>
      </c>
      <c r="BI4582" s="32">
        <f t="shared" si="716"/>
        <v>0</v>
      </c>
      <c r="BJ4582" s="69">
        <f t="shared" si="717"/>
        <v>0</v>
      </c>
      <c r="BK4582" s="158" t="str">
        <f t="shared" si="718"/>
        <v/>
      </c>
    </row>
    <row r="4583" spans="1:63" ht="12" customHeight="1" x14ac:dyDescent="0.2">
      <c r="A4583" s="8"/>
      <c r="B4583" s="7"/>
      <c r="C4583" s="7"/>
      <c r="D4583" s="7"/>
      <c r="E4583" s="7"/>
      <c r="F4583" s="7"/>
      <c r="G4583" s="7"/>
      <c r="H4583" s="7"/>
      <c r="I4583" s="10"/>
      <c r="J4583" s="25"/>
      <c r="K4583" s="250"/>
      <c r="L4583" s="31"/>
      <c r="M4583" s="9"/>
      <c r="N4583" s="11" t="s">
        <v>25</v>
      </c>
      <c r="O4583" s="39"/>
      <c r="P4583" s="47"/>
      <c r="Q4583" s="13"/>
      <c r="R4583" s="248">
        <f t="shared" si="710"/>
        <v>0</v>
      </c>
      <c r="S4583" s="248">
        <f t="shared" si="711"/>
        <v>0</v>
      </c>
      <c r="T4583" s="248">
        <f t="shared" si="712"/>
        <v>0</v>
      </c>
      <c r="U4583" s="248">
        <f t="shared" si="713"/>
        <v>0</v>
      </c>
      <c r="V4583" s="13"/>
      <c r="W4583" s="7"/>
      <c r="AT4583" s="130"/>
      <c r="BF4583" s="33">
        <f t="shared" si="719"/>
        <v>41242</v>
      </c>
      <c r="BG4583" s="34">
        <f t="shared" si="714"/>
        <v>82.88000000000001</v>
      </c>
      <c r="BH4583" s="32">
        <f t="shared" si="715"/>
        <v>1</v>
      </c>
      <c r="BI4583" s="32">
        <f t="shared" si="716"/>
        <v>0</v>
      </c>
      <c r="BJ4583" s="69">
        <f t="shared" si="717"/>
        <v>0</v>
      </c>
      <c r="BK4583" s="158" t="str">
        <f t="shared" si="718"/>
        <v/>
      </c>
    </row>
    <row r="4584" spans="1:63" ht="12" customHeight="1" x14ac:dyDescent="0.2">
      <c r="A4584" s="8"/>
      <c r="B4584" s="7"/>
      <c r="C4584" s="7"/>
      <c r="D4584" s="7"/>
      <c r="E4584" s="7"/>
      <c r="F4584" s="7"/>
      <c r="G4584" s="7"/>
      <c r="H4584" s="7"/>
      <c r="I4584" s="10"/>
      <c r="J4584" s="25"/>
      <c r="K4584" s="250"/>
      <c r="L4584" s="31"/>
      <c r="M4584" s="9"/>
      <c r="N4584" s="11" t="s">
        <v>25</v>
      </c>
      <c r="O4584" s="39"/>
      <c r="P4584" s="47"/>
      <c r="Q4584" s="13"/>
      <c r="R4584" s="248">
        <f t="shared" si="710"/>
        <v>0</v>
      </c>
      <c r="S4584" s="248">
        <f t="shared" si="711"/>
        <v>0</v>
      </c>
      <c r="T4584" s="248">
        <f t="shared" si="712"/>
        <v>0</v>
      </c>
      <c r="U4584" s="248">
        <f t="shared" si="713"/>
        <v>0</v>
      </c>
      <c r="V4584" s="13"/>
      <c r="W4584" s="7"/>
      <c r="AT4584" s="130"/>
      <c r="BF4584" s="33">
        <f t="shared" si="719"/>
        <v>41242</v>
      </c>
      <c r="BG4584" s="34">
        <f t="shared" si="714"/>
        <v>82.88000000000001</v>
      </c>
      <c r="BH4584" s="32">
        <f t="shared" si="715"/>
        <v>1</v>
      </c>
      <c r="BI4584" s="32">
        <f t="shared" si="716"/>
        <v>0</v>
      </c>
      <c r="BJ4584" s="69">
        <f t="shared" si="717"/>
        <v>0</v>
      </c>
      <c r="BK4584" s="158" t="str">
        <f t="shared" si="718"/>
        <v/>
      </c>
    </row>
    <row r="4585" spans="1:63" ht="12" customHeight="1" x14ac:dyDescent="0.2">
      <c r="A4585" s="8"/>
      <c r="B4585" s="7"/>
      <c r="C4585" s="7"/>
      <c r="D4585" s="7"/>
      <c r="E4585" s="7"/>
      <c r="F4585" s="7"/>
      <c r="G4585" s="7"/>
      <c r="H4585" s="7"/>
      <c r="I4585" s="10"/>
      <c r="J4585" s="25"/>
      <c r="K4585" s="250"/>
      <c r="L4585" s="31"/>
      <c r="M4585" s="9"/>
      <c r="N4585" s="11" t="s">
        <v>25</v>
      </c>
      <c r="O4585" s="39"/>
      <c r="P4585" s="47"/>
      <c r="Q4585" s="13"/>
      <c r="R4585" s="248">
        <f t="shared" si="710"/>
        <v>0</v>
      </c>
      <c r="S4585" s="248">
        <f t="shared" si="711"/>
        <v>0</v>
      </c>
      <c r="T4585" s="248">
        <f t="shared" si="712"/>
        <v>0</v>
      </c>
      <c r="U4585" s="248">
        <f t="shared" si="713"/>
        <v>0</v>
      </c>
      <c r="V4585" s="13"/>
      <c r="W4585" s="7"/>
      <c r="AT4585" s="130"/>
      <c r="BF4585" s="33">
        <f t="shared" si="719"/>
        <v>41242</v>
      </c>
      <c r="BG4585" s="34">
        <f t="shared" si="714"/>
        <v>82.88000000000001</v>
      </c>
      <c r="BH4585" s="32">
        <f t="shared" si="715"/>
        <v>1</v>
      </c>
      <c r="BI4585" s="32">
        <f t="shared" si="716"/>
        <v>0</v>
      </c>
      <c r="BJ4585" s="69">
        <f t="shared" si="717"/>
        <v>0</v>
      </c>
      <c r="BK4585" s="158" t="str">
        <f t="shared" si="718"/>
        <v/>
      </c>
    </row>
    <row r="4586" spans="1:63" ht="12" customHeight="1" x14ac:dyDescent="0.2">
      <c r="A4586" s="8"/>
      <c r="B4586" s="7"/>
      <c r="C4586" s="7"/>
      <c r="D4586" s="7"/>
      <c r="E4586" s="7"/>
      <c r="F4586" s="7"/>
      <c r="G4586" s="7"/>
      <c r="H4586" s="7"/>
      <c r="I4586" s="10"/>
      <c r="J4586" s="25"/>
      <c r="K4586" s="250"/>
      <c r="L4586" s="31"/>
      <c r="M4586" s="9"/>
      <c r="N4586" s="11" t="s">
        <v>25</v>
      </c>
      <c r="O4586" s="39"/>
      <c r="P4586" s="47"/>
      <c r="Q4586" s="13"/>
      <c r="R4586" s="248">
        <f t="shared" si="710"/>
        <v>0</v>
      </c>
      <c r="S4586" s="248">
        <f t="shared" si="711"/>
        <v>0</v>
      </c>
      <c r="T4586" s="248">
        <f t="shared" si="712"/>
        <v>0</v>
      </c>
      <c r="U4586" s="248">
        <f t="shared" si="713"/>
        <v>0</v>
      </c>
      <c r="V4586" s="13"/>
      <c r="W4586" s="7"/>
      <c r="AT4586" s="130"/>
      <c r="BF4586" s="33">
        <f t="shared" si="719"/>
        <v>41242</v>
      </c>
      <c r="BG4586" s="34">
        <f t="shared" si="714"/>
        <v>82.88000000000001</v>
      </c>
      <c r="BH4586" s="32">
        <f t="shared" si="715"/>
        <v>1</v>
      </c>
      <c r="BI4586" s="32">
        <f t="shared" si="716"/>
        <v>0</v>
      </c>
      <c r="BJ4586" s="69">
        <f t="shared" si="717"/>
        <v>0</v>
      </c>
      <c r="BK4586" s="158" t="str">
        <f t="shared" si="718"/>
        <v/>
      </c>
    </row>
    <row r="4587" spans="1:63" ht="12" customHeight="1" x14ac:dyDescent="0.2">
      <c r="A4587" s="8"/>
      <c r="B4587" s="7"/>
      <c r="C4587" s="7"/>
      <c r="D4587" s="7"/>
      <c r="E4587" s="7"/>
      <c r="F4587" s="7"/>
      <c r="G4587" s="7"/>
      <c r="H4587" s="7"/>
      <c r="I4587" s="10"/>
      <c r="J4587" s="25"/>
      <c r="K4587" s="250"/>
      <c r="L4587" s="31"/>
      <c r="M4587" s="9"/>
      <c r="N4587" s="11" t="s">
        <v>25</v>
      </c>
      <c r="O4587" s="39"/>
      <c r="P4587" s="47"/>
      <c r="Q4587" s="13"/>
      <c r="R4587" s="248">
        <f t="shared" si="710"/>
        <v>0</v>
      </c>
      <c r="S4587" s="248">
        <f t="shared" si="711"/>
        <v>0</v>
      </c>
      <c r="T4587" s="248">
        <f t="shared" si="712"/>
        <v>0</v>
      </c>
      <c r="U4587" s="248">
        <f t="shared" si="713"/>
        <v>0</v>
      </c>
      <c r="V4587" s="13"/>
      <c r="W4587" s="7"/>
      <c r="AT4587" s="130"/>
      <c r="BF4587" s="33">
        <f t="shared" si="719"/>
        <v>41242</v>
      </c>
      <c r="BG4587" s="34">
        <f t="shared" si="714"/>
        <v>82.88000000000001</v>
      </c>
      <c r="BH4587" s="32">
        <f t="shared" si="715"/>
        <v>1</v>
      </c>
      <c r="BI4587" s="32">
        <f t="shared" si="716"/>
        <v>0</v>
      </c>
      <c r="BJ4587" s="69">
        <f t="shared" si="717"/>
        <v>0</v>
      </c>
      <c r="BK4587" s="158" t="str">
        <f t="shared" si="718"/>
        <v/>
      </c>
    </row>
    <row r="4588" spans="1:63" ht="12" customHeight="1" x14ac:dyDescent="0.2">
      <c r="A4588" s="8"/>
      <c r="B4588" s="7"/>
      <c r="C4588" s="7"/>
      <c r="D4588" s="7"/>
      <c r="E4588" s="7"/>
      <c r="F4588" s="7"/>
      <c r="G4588" s="7"/>
      <c r="H4588" s="7"/>
      <c r="I4588" s="10"/>
      <c r="J4588" s="25"/>
      <c r="K4588" s="250"/>
      <c r="L4588" s="31"/>
      <c r="M4588" s="9"/>
      <c r="N4588" s="11" t="s">
        <v>25</v>
      </c>
      <c r="O4588" s="39"/>
      <c r="P4588" s="47"/>
      <c r="Q4588" s="13"/>
      <c r="R4588" s="248">
        <f t="shared" si="710"/>
        <v>0</v>
      </c>
      <c r="S4588" s="248">
        <f t="shared" si="711"/>
        <v>0</v>
      </c>
      <c r="T4588" s="248">
        <f t="shared" si="712"/>
        <v>0</v>
      </c>
      <c r="U4588" s="248">
        <f t="shared" si="713"/>
        <v>0</v>
      </c>
      <c r="V4588" s="13"/>
      <c r="W4588" s="7"/>
      <c r="AT4588" s="130"/>
      <c r="BF4588" s="33">
        <f t="shared" si="719"/>
        <v>41242</v>
      </c>
      <c r="BG4588" s="34">
        <f t="shared" si="714"/>
        <v>82.88000000000001</v>
      </c>
      <c r="BH4588" s="32">
        <f t="shared" si="715"/>
        <v>1</v>
      </c>
      <c r="BI4588" s="32">
        <f t="shared" si="716"/>
        <v>0</v>
      </c>
      <c r="BJ4588" s="69">
        <f t="shared" si="717"/>
        <v>0</v>
      </c>
      <c r="BK4588" s="158" t="str">
        <f t="shared" si="718"/>
        <v/>
      </c>
    </row>
    <row r="4589" spans="1:63" ht="12" customHeight="1" x14ac:dyDescent="0.2">
      <c r="A4589" s="8"/>
      <c r="B4589" s="7"/>
      <c r="C4589" s="7"/>
      <c r="D4589" s="7"/>
      <c r="E4589" s="7"/>
      <c r="F4589" s="7"/>
      <c r="G4589" s="7"/>
      <c r="H4589" s="7"/>
      <c r="I4589" s="10"/>
      <c r="J4589" s="25"/>
      <c r="K4589" s="250"/>
      <c r="L4589" s="31"/>
      <c r="M4589" s="9"/>
      <c r="N4589" s="11" t="s">
        <v>25</v>
      </c>
      <c r="O4589" s="39"/>
      <c r="P4589" s="47"/>
      <c r="Q4589" s="13"/>
      <c r="R4589" s="248">
        <f t="shared" si="710"/>
        <v>0</v>
      </c>
      <c r="S4589" s="248">
        <f t="shared" si="711"/>
        <v>0</v>
      </c>
      <c r="T4589" s="248">
        <f t="shared" si="712"/>
        <v>0</v>
      </c>
      <c r="U4589" s="248">
        <f t="shared" si="713"/>
        <v>0</v>
      </c>
      <c r="V4589" s="13"/>
      <c r="W4589" s="7"/>
      <c r="AT4589" s="130"/>
      <c r="BF4589" s="33">
        <f t="shared" si="719"/>
        <v>41242</v>
      </c>
      <c r="BG4589" s="34">
        <f t="shared" si="714"/>
        <v>82.88000000000001</v>
      </c>
      <c r="BH4589" s="32">
        <f t="shared" si="715"/>
        <v>1</v>
      </c>
      <c r="BI4589" s="32">
        <f t="shared" si="716"/>
        <v>0</v>
      </c>
      <c r="BJ4589" s="69">
        <f t="shared" si="717"/>
        <v>0</v>
      </c>
      <c r="BK4589" s="158" t="str">
        <f t="shared" si="718"/>
        <v/>
      </c>
    </row>
    <row r="4590" spans="1:63" ht="12" customHeight="1" x14ac:dyDescent="0.2">
      <c r="A4590" s="8"/>
      <c r="B4590" s="7"/>
      <c r="C4590" s="7"/>
      <c r="D4590" s="7"/>
      <c r="E4590" s="7"/>
      <c r="F4590" s="7"/>
      <c r="G4590" s="7"/>
      <c r="H4590" s="7"/>
      <c r="I4590" s="10"/>
      <c r="J4590" s="25"/>
      <c r="K4590" s="250"/>
      <c r="L4590" s="31"/>
      <c r="M4590" s="9"/>
      <c r="N4590" s="11" t="s">
        <v>25</v>
      </c>
      <c r="O4590" s="39"/>
      <c r="P4590" s="47"/>
      <c r="Q4590" s="13"/>
      <c r="R4590" s="248">
        <f t="shared" si="710"/>
        <v>0</v>
      </c>
      <c r="S4590" s="248">
        <f t="shared" si="711"/>
        <v>0</v>
      </c>
      <c r="T4590" s="248">
        <f t="shared" si="712"/>
        <v>0</v>
      </c>
      <c r="U4590" s="248">
        <f t="shared" si="713"/>
        <v>0</v>
      </c>
      <c r="V4590" s="13"/>
      <c r="W4590" s="7"/>
      <c r="AT4590" s="130"/>
      <c r="BF4590" s="33">
        <f t="shared" si="719"/>
        <v>41242</v>
      </c>
      <c r="BG4590" s="34">
        <f t="shared" si="714"/>
        <v>82.88000000000001</v>
      </c>
      <c r="BH4590" s="32">
        <f t="shared" si="715"/>
        <v>1</v>
      </c>
      <c r="BI4590" s="32">
        <f t="shared" si="716"/>
        <v>0</v>
      </c>
      <c r="BJ4590" s="69">
        <f t="shared" si="717"/>
        <v>0</v>
      </c>
      <c r="BK4590" s="158" t="str">
        <f t="shared" si="718"/>
        <v/>
      </c>
    </row>
    <row r="4591" spans="1:63" ht="12" customHeight="1" x14ac:dyDescent="0.2">
      <c r="A4591" s="8"/>
      <c r="B4591" s="7"/>
      <c r="C4591" s="7"/>
      <c r="D4591" s="7"/>
      <c r="E4591" s="7"/>
      <c r="F4591" s="7"/>
      <c r="G4591" s="7"/>
      <c r="H4591" s="7"/>
      <c r="I4591" s="10"/>
      <c r="J4591" s="25"/>
      <c r="K4591" s="250"/>
      <c r="L4591" s="31"/>
      <c r="M4591" s="9"/>
      <c r="N4591" s="11" t="s">
        <v>25</v>
      </c>
      <c r="O4591" s="39"/>
      <c r="P4591" s="47"/>
      <c r="Q4591" s="13"/>
      <c r="R4591" s="248">
        <f t="shared" si="710"/>
        <v>0</v>
      </c>
      <c r="S4591" s="248">
        <f t="shared" si="711"/>
        <v>0</v>
      </c>
      <c r="T4591" s="248">
        <f t="shared" si="712"/>
        <v>0</v>
      </c>
      <c r="U4591" s="248">
        <f t="shared" si="713"/>
        <v>0</v>
      </c>
      <c r="V4591" s="13"/>
      <c r="W4591" s="7"/>
      <c r="AT4591" s="130"/>
      <c r="BF4591" s="33">
        <f t="shared" si="719"/>
        <v>41242</v>
      </c>
      <c r="BG4591" s="34">
        <f t="shared" si="714"/>
        <v>82.88000000000001</v>
      </c>
      <c r="BH4591" s="32">
        <f t="shared" si="715"/>
        <v>1</v>
      </c>
      <c r="BI4591" s="32">
        <f t="shared" si="716"/>
        <v>0</v>
      </c>
      <c r="BJ4591" s="69">
        <f t="shared" si="717"/>
        <v>0</v>
      </c>
      <c r="BK4591" s="158" t="str">
        <f t="shared" si="718"/>
        <v/>
      </c>
    </row>
    <row r="4592" spans="1:63" ht="12" customHeight="1" x14ac:dyDescent="0.2">
      <c r="A4592" s="8"/>
      <c r="B4592" s="7"/>
      <c r="C4592" s="7"/>
      <c r="D4592" s="7"/>
      <c r="E4592" s="7"/>
      <c r="F4592" s="7"/>
      <c r="G4592" s="7"/>
      <c r="H4592" s="7"/>
      <c r="I4592" s="10"/>
      <c r="J4592" s="25"/>
      <c r="K4592" s="250"/>
      <c r="L4592" s="31"/>
      <c r="M4592" s="9"/>
      <c r="N4592" s="11" t="s">
        <v>25</v>
      </c>
      <c r="O4592" s="39"/>
      <c r="P4592" s="47"/>
      <c r="Q4592" s="13"/>
      <c r="R4592" s="248">
        <f t="shared" si="710"/>
        <v>0</v>
      </c>
      <c r="S4592" s="248">
        <f t="shared" si="711"/>
        <v>0</v>
      </c>
      <c r="T4592" s="248">
        <f t="shared" si="712"/>
        <v>0</v>
      </c>
      <c r="U4592" s="248">
        <f t="shared" si="713"/>
        <v>0</v>
      </c>
      <c r="V4592" s="13"/>
      <c r="W4592" s="7"/>
      <c r="AT4592" s="130"/>
      <c r="BF4592" s="33">
        <f t="shared" si="719"/>
        <v>41242</v>
      </c>
      <c r="BG4592" s="34">
        <f t="shared" si="714"/>
        <v>82.88000000000001</v>
      </c>
      <c r="BH4592" s="32">
        <f t="shared" si="715"/>
        <v>1</v>
      </c>
      <c r="BI4592" s="32">
        <f t="shared" si="716"/>
        <v>0</v>
      </c>
      <c r="BJ4592" s="69">
        <f t="shared" si="717"/>
        <v>0</v>
      </c>
      <c r="BK4592" s="158" t="str">
        <f t="shared" si="718"/>
        <v/>
      </c>
    </row>
    <row r="4593" spans="1:63" ht="12" customHeight="1" x14ac:dyDescent="0.2">
      <c r="A4593" s="8"/>
      <c r="B4593" s="7"/>
      <c r="C4593" s="7"/>
      <c r="D4593" s="7"/>
      <c r="E4593" s="7"/>
      <c r="F4593" s="7"/>
      <c r="G4593" s="7"/>
      <c r="H4593" s="7"/>
      <c r="I4593" s="10"/>
      <c r="J4593" s="25"/>
      <c r="K4593" s="250"/>
      <c r="L4593" s="31"/>
      <c r="M4593" s="9"/>
      <c r="N4593" s="11" t="s">
        <v>25</v>
      </c>
      <c r="O4593" s="39"/>
      <c r="P4593" s="47"/>
      <c r="Q4593" s="13"/>
      <c r="R4593" s="248">
        <f t="shared" si="710"/>
        <v>0</v>
      </c>
      <c r="S4593" s="248">
        <f t="shared" si="711"/>
        <v>0</v>
      </c>
      <c r="T4593" s="248">
        <f t="shared" si="712"/>
        <v>0</v>
      </c>
      <c r="U4593" s="248">
        <f t="shared" si="713"/>
        <v>0</v>
      </c>
      <c r="V4593" s="13"/>
      <c r="W4593" s="7"/>
      <c r="AT4593" s="130"/>
      <c r="BF4593" s="33">
        <f t="shared" si="719"/>
        <v>41242</v>
      </c>
      <c r="BG4593" s="34">
        <f t="shared" si="714"/>
        <v>82.88000000000001</v>
      </c>
      <c r="BH4593" s="32">
        <f t="shared" si="715"/>
        <v>1</v>
      </c>
      <c r="BI4593" s="32">
        <f t="shared" si="716"/>
        <v>0</v>
      </c>
      <c r="BJ4593" s="69">
        <f t="shared" si="717"/>
        <v>0</v>
      </c>
      <c r="BK4593" s="158" t="str">
        <f t="shared" si="718"/>
        <v/>
      </c>
    </row>
    <row r="4594" spans="1:63" ht="12" customHeight="1" x14ac:dyDescent="0.2">
      <c r="A4594" s="8"/>
      <c r="B4594" s="7"/>
      <c r="C4594" s="7"/>
      <c r="D4594" s="7"/>
      <c r="E4594" s="7"/>
      <c r="F4594" s="7"/>
      <c r="G4594" s="7"/>
      <c r="H4594" s="7"/>
      <c r="I4594" s="10"/>
      <c r="J4594" s="25"/>
      <c r="K4594" s="250"/>
      <c r="L4594" s="31"/>
      <c r="M4594" s="9"/>
      <c r="N4594" s="11" t="s">
        <v>25</v>
      </c>
      <c r="O4594" s="39"/>
      <c r="P4594" s="47"/>
      <c r="Q4594" s="13"/>
      <c r="R4594" s="248">
        <f t="shared" si="710"/>
        <v>0</v>
      </c>
      <c r="S4594" s="248">
        <f t="shared" si="711"/>
        <v>0</v>
      </c>
      <c r="T4594" s="248">
        <f t="shared" si="712"/>
        <v>0</v>
      </c>
      <c r="U4594" s="248">
        <f t="shared" si="713"/>
        <v>0</v>
      </c>
      <c r="V4594" s="13"/>
      <c r="W4594" s="7"/>
      <c r="AT4594" s="130"/>
      <c r="BF4594" s="33">
        <f t="shared" si="719"/>
        <v>41242</v>
      </c>
      <c r="BG4594" s="34">
        <f t="shared" si="714"/>
        <v>82.88000000000001</v>
      </c>
      <c r="BH4594" s="32">
        <f t="shared" si="715"/>
        <v>1</v>
      </c>
      <c r="BI4594" s="32">
        <f t="shared" si="716"/>
        <v>0</v>
      </c>
      <c r="BJ4594" s="69">
        <f t="shared" si="717"/>
        <v>0</v>
      </c>
      <c r="BK4594" s="158" t="str">
        <f t="shared" si="718"/>
        <v/>
      </c>
    </row>
    <row r="4595" spans="1:63" ht="12" customHeight="1" x14ac:dyDescent="0.2">
      <c r="A4595" s="8"/>
      <c r="B4595" s="7"/>
      <c r="C4595" s="7"/>
      <c r="D4595" s="7"/>
      <c r="E4595" s="7"/>
      <c r="F4595" s="7"/>
      <c r="G4595" s="7"/>
      <c r="H4595" s="7"/>
      <c r="I4595" s="10"/>
      <c r="J4595" s="25"/>
      <c r="K4595" s="250"/>
      <c r="L4595" s="31"/>
      <c r="M4595" s="9"/>
      <c r="N4595" s="11" t="s">
        <v>25</v>
      </c>
      <c r="O4595" s="39"/>
      <c r="P4595" s="47"/>
      <c r="Q4595" s="13"/>
      <c r="R4595" s="248">
        <f t="shared" si="710"/>
        <v>0</v>
      </c>
      <c r="S4595" s="248">
        <f t="shared" si="711"/>
        <v>0</v>
      </c>
      <c r="T4595" s="248">
        <f t="shared" si="712"/>
        <v>0</v>
      </c>
      <c r="U4595" s="248">
        <f t="shared" si="713"/>
        <v>0</v>
      </c>
      <c r="V4595" s="13"/>
      <c r="W4595" s="7"/>
      <c r="AT4595" s="130"/>
      <c r="BF4595" s="33">
        <f t="shared" si="719"/>
        <v>41242</v>
      </c>
      <c r="BG4595" s="34">
        <f t="shared" si="714"/>
        <v>82.88000000000001</v>
      </c>
      <c r="BH4595" s="32">
        <f t="shared" si="715"/>
        <v>1</v>
      </c>
      <c r="BI4595" s="32">
        <f t="shared" si="716"/>
        <v>0</v>
      </c>
      <c r="BJ4595" s="69">
        <f t="shared" si="717"/>
        <v>0</v>
      </c>
      <c r="BK4595" s="158" t="str">
        <f t="shared" si="718"/>
        <v/>
      </c>
    </row>
    <row r="4596" spans="1:63" ht="12" customHeight="1" x14ac:dyDescent="0.2">
      <c r="A4596" s="8"/>
      <c r="B4596" s="7"/>
      <c r="C4596" s="7"/>
      <c r="D4596" s="7"/>
      <c r="E4596" s="7"/>
      <c r="F4596" s="7"/>
      <c r="G4596" s="7"/>
      <c r="H4596" s="7"/>
      <c r="I4596" s="10"/>
      <c r="J4596" s="25"/>
      <c r="K4596" s="250"/>
      <c r="L4596" s="31"/>
      <c r="M4596" s="9"/>
      <c r="N4596" s="11" t="s">
        <v>25</v>
      </c>
      <c r="O4596" s="39"/>
      <c r="P4596" s="47"/>
      <c r="Q4596" s="13"/>
      <c r="R4596" s="248">
        <f t="shared" si="710"/>
        <v>0</v>
      </c>
      <c r="S4596" s="248">
        <f t="shared" si="711"/>
        <v>0</v>
      </c>
      <c r="T4596" s="248">
        <f t="shared" si="712"/>
        <v>0</v>
      </c>
      <c r="U4596" s="248">
        <f t="shared" si="713"/>
        <v>0</v>
      </c>
      <c r="V4596" s="13"/>
      <c r="W4596" s="7"/>
      <c r="AT4596" s="130"/>
      <c r="BF4596" s="33">
        <f t="shared" si="719"/>
        <v>41242</v>
      </c>
      <c r="BG4596" s="34">
        <f t="shared" si="714"/>
        <v>82.88000000000001</v>
      </c>
      <c r="BH4596" s="32">
        <f t="shared" si="715"/>
        <v>1</v>
      </c>
      <c r="BI4596" s="32">
        <f t="shared" si="716"/>
        <v>0</v>
      </c>
      <c r="BJ4596" s="69">
        <f t="shared" si="717"/>
        <v>0</v>
      </c>
      <c r="BK4596" s="158" t="str">
        <f t="shared" si="718"/>
        <v/>
      </c>
    </row>
    <row r="4597" spans="1:63" ht="12" customHeight="1" x14ac:dyDescent="0.2">
      <c r="A4597" s="8"/>
      <c r="B4597" s="7"/>
      <c r="C4597" s="7"/>
      <c r="D4597" s="7"/>
      <c r="E4597" s="7"/>
      <c r="F4597" s="7"/>
      <c r="G4597" s="7"/>
      <c r="H4597" s="7"/>
      <c r="I4597" s="10"/>
      <c r="J4597" s="25"/>
      <c r="K4597" s="250"/>
      <c r="L4597" s="31"/>
      <c r="M4597" s="9"/>
      <c r="N4597" s="11" t="s">
        <v>25</v>
      </c>
      <c r="O4597" s="39"/>
      <c r="P4597" s="47"/>
      <c r="Q4597" s="13"/>
      <c r="R4597" s="248">
        <f t="shared" si="710"/>
        <v>0</v>
      </c>
      <c r="S4597" s="248">
        <f t="shared" si="711"/>
        <v>0</v>
      </c>
      <c r="T4597" s="248">
        <f t="shared" si="712"/>
        <v>0</v>
      </c>
      <c r="U4597" s="248">
        <f t="shared" si="713"/>
        <v>0</v>
      </c>
      <c r="V4597" s="13"/>
      <c r="W4597" s="7"/>
      <c r="AT4597" s="130"/>
      <c r="BF4597" s="33">
        <f t="shared" si="719"/>
        <v>41242</v>
      </c>
      <c r="BG4597" s="34">
        <f t="shared" si="714"/>
        <v>82.88000000000001</v>
      </c>
      <c r="BH4597" s="32">
        <f t="shared" si="715"/>
        <v>1</v>
      </c>
      <c r="BI4597" s="32">
        <f t="shared" si="716"/>
        <v>0</v>
      </c>
      <c r="BJ4597" s="69">
        <f t="shared" si="717"/>
        <v>0</v>
      </c>
      <c r="BK4597" s="158" t="str">
        <f t="shared" si="718"/>
        <v/>
      </c>
    </row>
    <row r="4598" spans="1:63" ht="12" customHeight="1" x14ac:dyDescent="0.2">
      <c r="A4598" s="8"/>
      <c r="B4598" s="7"/>
      <c r="C4598" s="7"/>
      <c r="D4598" s="7"/>
      <c r="E4598" s="7"/>
      <c r="F4598" s="7"/>
      <c r="G4598" s="7"/>
      <c r="H4598" s="7"/>
      <c r="I4598" s="10"/>
      <c r="J4598" s="25"/>
      <c r="K4598" s="250"/>
      <c r="L4598" s="31"/>
      <c r="M4598" s="9"/>
      <c r="N4598" s="11" t="s">
        <v>25</v>
      </c>
      <c r="O4598" s="39"/>
      <c r="P4598" s="47"/>
      <c r="Q4598" s="13"/>
      <c r="R4598" s="248">
        <f t="shared" si="710"/>
        <v>0</v>
      </c>
      <c r="S4598" s="248">
        <f t="shared" si="711"/>
        <v>0</v>
      </c>
      <c r="T4598" s="248">
        <f t="shared" si="712"/>
        <v>0</v>
      </c>
      <c r="U4598" s="248">
        <f t="shared" si="713"/>
        <v>0</v>
      </c>
      <c r="V4598" s="13"/>
      <c r="W4598" s="7"/>
      <c r="AT4598" s="130"/>
      <c r="BF4598" s="33">
        <f t="shared" si="719"/>
        <v>41242</v>
      </c>
      <c r="BG4598" s="34">
        <f t="shared" si="714"/>
        <v>82.88000000000001</v>
      </c>
      <c r="BH4598" s="32">
        <f t="shared" si="715"/>
        <v>1</v>
      </c>
      <c r="BI4598" s="32">
        <f t="shared" si="716"/>
        <v>0</v>
      </c>
      <c r="BJ4598" s="69">
        <f t="shared" si="717"/>
        <v>0</v>
      </c>
      <c r="BK4598" s="158" t="str">
        <f t="shared" si="718"/>
        <v/>
      </c>
    </row>
    <row r="4599" spans="1:63" ht="12" customHeight="1" x14ac:dyDescent="0.2">
      <c r="A4599" s="8"/>
      <c r="B4599" s="7"/>
      <c r="C4599" s="7"/>
      <c r="D4599" s="7"/>
      <c r="E4599" s="7"/>
      <c r="F4599" s="7"/>
      <c r="G4599" s="7"/>
      <c r="H4599" s="7"/>
      <c r="I4599" s="10"/>
      <c r="J4599" s="25"/>
      <c r="K4599" s="250"/>
      <c r="L4599" s="31"/>
      <c r="M4599" s="9"/>
      <c r="N4599" s="11" t="s">
        <v>25</v>
      </c>
      <c r="O4599" s="39"/>
      <c r="P4599" s="47"/>
      <c r="Q4599" s="13"/>
      <c r="R4599" s="248">
        <f t="shared" si="710"/>
        <v>0</v>
      </c>
      <c r="S4599" s="248">
        <f t="shared" si="711"/>
        <v>0</v>
      </c>
      <c r="T4599" s="248">
        <f t="shared" si="712"/>
        <v>0</v>
      </c>
      <c r="U4599" s="248">
        <f t="shared" si="713"/>
        <v>0</v>
      </c>
      <c r="V4599" s="13"/>
      <c r="W4599" s="7"/>
      <c r="AT4599" s="130"/>
      <c r="BF4599" s="33">
        <f t="shared" si="719"/>
        <v>41242</v>
      </c>
      <c r="BG4599" s="34">
        <f t="shared" si="714"/>
        <v>82.88000000000001</v>
      </c>
      <c r="BH4599" s="32">
        <f t="shared" si="715"/>
        <v>1</v>
      </c>
      <c r="BI4599" s="32">
        <f t="shared" si="716"/>
        <v>0</v>
      </c>
      <c r="BJ4599" s="69">
        <f t="shared" si="717"/>
        <v>0</v>
      </c>
      <c r="BK4599" s="158" t="str">
        <f t="shared" si="718"/>
        <v/>
      </c>
    </row>
    <row r="4600" spans="1:63" ht="12" customHeight="1" x14ac:dyDescent="0.2">
      <c r="A4600" s="8"/>
      <c r="B4600" s="7"/>
      <c r="C4600" s="7"/>
      <c r="D4600" s="7"/>
      <c r="E4600" s="7"/>
      <c r="F4600" s="7"/>
      <c r="G4600" s="7"/>
      <c r="H4600" s="7"/>
      <c r="I4600" s="10"/>
      <c r="J4600" s="25"/>
      <c r="K4600" s="250"/>
      <c r="L4600" s="31"/>
      <c r="M4600" s="9"/>
      <c r="N4600" s="11" t="s">
        <v>25</v>
      </c>
      <c r="O4600" s="39"/>
      <c r="P4600" s="47"/>
      <c r="Q4600" s="13"/>
      <c r="R4600" s="248">
        <f t="shared" si="710"/>
        <v>0</v>
      </c>
      <c r="S4600" s="248">
        <f t="shared" si="711"/>
        <v>0</v>
      </c>
      <c r="T4600" s="248">
        <f t="shared" si="712"/>
        <v>0</v>
      </c>
      <c r="U4600" s="248">
        <f t="shared" si="713"/>
        <v>0</v>
      </c>
      <c r="V4600" s="13"/>
      <c r="W4600" s="7"/>
      <c r="AT4600" s="130"/>
      <c r="BF4600" s="33">
        <f t="shared" si="719"/>
        <v>41242</v>
      </c>
      <c r="BG4600" s="34">
        <f t="shared" si="714"/>
        <v>82.88000000000001</v>
      </c>
      <c r="BH4600" s="32">
        <f t="shared" si="715"/>
        <v>1</v>
      </c>
      <c r="BI4600" s="32">
        <f t="shared" si="716"/>
        <v>0</v>
      </c>
      <c r="BJ4600" s="69">
        <f t="shared" si="717"/>
        <v>0</v>
      </c>
      <c r="BK4600" s="158" t="str">
        <f t="shared" si="718"/>
        <v/>
      </c>
    </row>
    <row r="4601" spans="1:63" ht="12" customHeight="1" x14ac:dyDescent="0.2">
      <c r="A4601" s="8"/>
      <c r="B4601" s="7"/>
      <c r="C4601" s="7"/>
      <c r="D4601" s="7"/>
      <c r="E4601" s="7"/>
      <c r="F4601" s="7"/>
      <c r="G4601" s="7"/>
      <c r="H4601" s="7"/>
      <c r="I4601" s="10"/>
      <c r="J4601" s="25"/>
      <c r="K4601" s="250"/>
      <c r="L4601" s="31"/>
      <c r="M4601" s="9"/>
      <c r="N4601" s="11" t="s">
        <v>25</v>
      </c>
      <c r="O4601" s="39"/>
      <c r="P4601" s="47"/>
      <c r="Q4601" s="13"/>
      <c r="R4601" s="248">
        <f t="shared" si="710"/>
        <v>0</v>
      </c>
      <c r="S4601" s="248">
        <f t="shared" si="711"/>
        <v>0</v>
      </c>
      <c r="T4601" s="248">
        <f t="shared" si="712"/>
        <v>0</v>
      </c>
      <c r="U4601" s="248">
        <f t="shared" si="713"/>
        <v>0</v>
      </c>
      <c r="V4601" s="13"/>
      <c r="W4601" s="7"/>
      <c r="AT4601" s="130"/>
      <c r="BF4601" s="33">
        <f t="shared" si="719"/>
        <v>41242</v>
      </c>
      <c r="BG4601" s="34">
        <f t="shared" si="714"/>
        <v>82.88000000000001</v>
      </c>
      <c r="BH4601" s="32">
        <f t="shared" si="715"/>
        <v>1</v>
      </c>
      <c r="BI4601" s="32">
        <f t="shared" si="716"/>
        <v>0</v>
      </c>
      <c r="BJ4601" s="69">
        <f t="shared" si="717"/>
        <v>0</v>
      </c>
      <c r="BK4601" s="158" t="str">
        <f t="shared" si="718"/>
        <v/>
      </c>
    </row>
    <row r="4602" spans="1:63" ht="12" customHeight="1" x14ac:dyDescent="0.2">
      <c r="A4602" s="8"/>
      <c r="B4602" s="7"/>
      <c r="C4602" s="7"/>
      <c r="D4602" s="7"/>
      <c r="E4602" s="7"/>
      <c r="F4602" s="7"/>
      <c r="G4602" s="7"/>
      <c r="H4602" s="7"/>
      <c r="I4602" s="10"/>
      <c r="J4602" s="25"/>
      <c r="K4602" s="250"/>
      <c r="L4602" s="31"/>
      <c r="M4602" s="9"/>
      <c r="N4602" s="11" t="s">
        <v>25</v>
      </c>
      <c r="O4602" s="39"/>
      <c r="P4602" s="47"/>
      <c r="Q4602" s="13"/>
      <c r="R4602" s="248">
        <f t="shared" si="710"/>
        <v>0</v>
      </c>
      <c r="S4602" s="248">
        <f t="shared" si="711"/>
        <v>0</v>
      </c>
      <c r="T4602" s="248">
        <f t="shared" si="712"/>
        <v>0</v>
      </c>
      <c r="U4602" s="248">
        <f t="shared" si="713"/>
        <v>0</v>
      </c>
      <c r="V4602" s="13"/>
      <c r="W4602" s="7"/>
      <c r="AT4602" s="130"/>
      <c r="BF4602" s="33">
        <f t="shared" si="719"/>
        <v>41242</v>
      </c>
      <c r="BG4602" s="34">
        <f t="shared" si="714"/>
        <v>82.88000000000001</v>
      </c>
      <c r="BH4602" s="32">
        <f t="shared" si="715"/>
        <v>1</v>
      </c>
      <c r="BI4602" s="32">
        <f t="shared" si="716"/>
        <v>0</v>
      </c>
      <c r="BJ4602" s="69">
        <f t="shared" si="717"/>
        <v>0</v>
      </c>
      <c r="BK4602" s="158" t="str">
        <f t="shared" si="718"/>
        <v/>
      </c>
    </row>
    <row r="4603" spans="1:63" ht="12" customHeight="1" x14ac:dyDescent="0.2">
      <c r="A4603" s="8"/>
      <c r="B4603" s="7"/>
      <c r="C4603" s="7"/>
      <c r="D4603" s="7"/>
      <c r="E4603" s="7"/>
      <c r="F4603" s="7"/>
      <c r="G4603" s="7"/>
      <c r="H4603" s="7"/>
      <c r="I4603" s="10"/>
      <c r="J4603" s="25"/>
      <c r="K4603" s="250"/>
      <c r="L4603" s="31"/>
      <c r="M4603" s="9"/>
      <c r="N4603" s="11" t="s">
        <v>25</v>
      </c>
      <c r="O4603" s="39"/>
      <c r="P4603" s="47"/>
      <c r="Q4603" s="13"/>
      <c r="R4603" s="248">
        <f t="shared" si="710"/>
        <v>0</v>
      </c>
      <c r="S4603" s="248">
        <f t="shared" si="711"/>
        <v>0</v>
      </c>
      <c r="T4603" s="248">
        <f t="shared" si="712"/>
        <v>0</v>
      </c>
      <c r="U4603" s="248">
        <f t="shared" si="713"/>
        <v>0</v>
      </c>
      <c r="V4603" s="13"/>
      <c r="W4603" s="7"/>
      <c r="AT4603" s="130"/>
      <c r="BF4603" s="33">
        <f t="shared" si="719"/>
        <v>41242</v>
      </c>
      <c r="BG4603" s="34">
        <f t="shared" si="714"/>
        <v>82.88000000000001</v>
      </c>
      <c r="BH4603" s="32">
        <f t="shared" si="715"/>
        <v>1</v>
      </c>
      <c r="BI4603" s="32">
        <f t="shared" si="716"/>
        <v>0</v>
      </c>
      <c r="BJ4603" s="69">
        <f t="shared" si="717"/>
        <v>0</v>
      </c>
      <c r="BK4603" s="158" t="str">
        <f t="shared" si="718"/>
        <v/>
      </c>
    </row>
    <row r="4604" spans="1:63" ht="12" customHeight="1" x14ac:dyDescent="0.2">
      <c r="A4604" s="8"/>
      <c r="B4604" s="7"/>
      <c r="C4604" s="7"/>
      <c r="D4604" s="7"/>
      <c r="E4604" s="7"/>
      <c r="F4604" s="7"/>
      <c r="G4604" s="7"/>
      <c r="H4604" s="7"/>
      <c r="I4604" s="10"/>
      <c r="J4604" s="25"/>
      <c r="K4604" s="250"/>
      <c r="L4604" s="31"/>
      <c r="M4604" s="9"/>
      <c r="N4604" s="11" t="s">
        <v>25</v>
      </c>
      <c r="O4604" s="39"/>
      <c r="P4604" s="47"/>
      <c r="Q4604" s="13"/>
      <c r="R4604" s="248">
        <f t="shared" si="710"/>
        <v>0</v>
      </c>
      <c r="S4604" s="248">
        <f t="shared" si="711"/>
        <v>0</v>
      </c>
      <c r="T4604" s="248">
        <f t="shared" si="712"/>
        <v>0</v>
      </c>
      <c r="U4604" s="248">
        <f t="shared" si="713"/>
        <v>0</v>
      </c>
      <c r="V4604" s="13"/>
      <c r="W4604" s="7"/>
      <c r="AT4604" s="130"/>
      <c r="BF4604" s="33">
        <f t="shared" si="719"/>
        <v>41242</v>
      </c>
      <c r="BG4604" s="34">
        <f t="shared" si="714"/>
        <v>82.88000000000001</v>
      </c>
      <c r="BH4604" s="32">
        <f t="shared" si="715"/>
        <v>1</v>
      </c>
      <c r="BI4604" s="32">
        <f t="shared" si="716"/>
        <v>0</v>
      </c>
      <c r="BJ4604" s="69">
        <f t="shared" si="717"/>
        <v>0</v>
      </c>
      <c r="BK4604" s="158" t="str">
        <f t="shared" si="718"/>
        <v/>
      </c>
    </row>
    <row r="4605" spans="1:63" ht="12" customHeight="1" x14ac:dyDescent="0.2">
      <c r="A4605" s="8"/>
      <c r="B4605" s="7"/>
      <c r="C4605" s="7"/>
      <c r="D4605" s="7"/>
      <c r="E4605" s="7"/>
      <c r="F4605" s="7"/>
      <c r="G4605" s="7"/>
      <c r="H4605" s="7"/>
      <c r="I4605" s="10"/>
      <c r="J4605" s="25"/>
      <c r="K4605" s="250"/>
      <c r="L4605" s="31"/>
      <c r="M4605" s="9"/>
      <c r="N4605" s="11" t="s">
        <v>25</v>
      </c>
      <c r="O4605" s="39"/>
      <c r="P4605" s="47"/>
      <c r="Q4605" s="13"/>
      <c r="R4605" s="248">
        <f t="shared" si="710"/>
        <v>0</v>
      </c>
      <c r="S4605" s="248">
        <f t="shared" si="711"/>
        <v>0</v>
      </c>
      <c r="T4605" s="248">
        <f t="shared" si="712"/>
        <v>0</v>
      </c>
      <c r="U4605" s="248">
        <f t="shared" si="713"/>
        <v>0</v>
      </c>
      <c r="V4605" s="13"/>
      <c r="W4605" s="7"/>
      <c r="AT4605" s="130"/>
      <c r="BF4605" s="33">
        <f t="shared" si="719"/>
        <v>41242</v>
      </c>
      <c r="BG4605" s="34">
        <f t="shared" si="714"/>
        <v>82.88000000000001</v>
      </c>
      <c r="BH4605" s="32">
        <f t="shared" si="715"/>
        <v>1</v>
      </c>
      <c r="BI4605" s="32">
        <f t="shared" si="716"/>
        <v>0</v>
      </c>
      <c r="BJ4605" s="69">
        <f t="shared" si="717"/>
        <v>0</v>
      </c>
      <c r="BK4605" s="158" t="str">
        <f t="shared" si="718"/>
        <v/>
      </c>
    </row>
    <row r="4606" spans="1:63" ht="12" customHeight="1" x14ac:dyDescent="0.2">
      <c r="A4606" s="8"/>
      <c r="B4606" s="7"/>
      <c r="C4606" s="7"/>
      <c r="D4606" s="7"/>
      <c r="E4606" s="7"/>
      <c r="F4606" s="7"/>
      <c r="G4606" s="7"/>
      <c r="H4606" s="7"/>
      <c r="I4606" s="10"/>
      <c r="J4606" s="25"/>
      <c r="K4606" s="250"/>
      <c r="L4606" s="31"/>
      <c r="M4606" s="9"/>
      <c r="N4606" s="11" t="s">
        <v>25</v>
      </c>
      <c r="O4606" s="39"/>
      <c r="P4606" s="47"/>
      <c r="Q4606" s="13"/>
      <c r="R4606" s="248">
        <f t="shared" si="710"/>
        <v>0</v>
      </c>
      <c r="S4606" s="248">
        <f t="shared" si="711"/>
        <v>0</v>
      </c>
      <c r="T4606" s="248">
        <f t="shared" si="712"/>
        <v>0</v>
      </c>
      <c r="U4606" s="248">
        <f t="shared" si="713"/>
        <v>0</v>
      </c>
      <c r="V4606" s="13"/>
      <c r="W4606" s="7"/>
      <c r="AT4606" s="130"/>
      <c r="BF4606" s="33">
        <f t="shared" si="719"/>
        <v>41242</v>
      </c>
      <c r="BG4606" s="34">
        <f t="shared" si="714"/>
        <v>82.88000000000001</v>
      </c>
      <c r="BH4606" s="32">
        <f t="shared" si="715"/>
        <v>1</v>
      </c>
      <c r="BI4606" s="32">
        <f t="shared" si="716"/>
        <v>0</v>
      </c>
      <c r="BJ4606" s="69">
        <f t="shared" si="717"/>
        <v>0</v>
      </c>
      <c r="BK4606" s="158" t="str">
        <f t="shared" si="718"/>
        <v/>
      </c>
    </row>
    <row r="4607" spans="1:63" ht="12" customHeight="1" x14ac:dyDescent="0.2">
      <c r="A4607" s="8"/>
      <c r="B4607" s="7"/>
      <c r="C4607" s="7"/>
      <c r="D4607" s="7"/>
      <c r="E4607" s="7"/>
      <c r="F4607" s="7"/>
      <c r="G4607" s="7"/>
      <c r="H4607" s="7"/>
      <c r="I4607" s="10"/>
      <c r="J4607" s="25"/>
      <c r="K4607" s="250"/>
      <c r="L4607" s="31"/>
      <c r="M4607" s="9"/>
      <c r="N4607" s="11" t="s">
        <v>25</v>
      </c>
      <c r="O4607" s="39"/>
      <c r="P4607" s="47"/>
      <c r="Q4607" s="13"/>
      <c r="R4607" s="248">
        <f t="shared" si="710"/>
        <v>0</v>
      </c>
      <c r="S4607" s="248">
        <f t="shared" si="711"/>
        <v>0</v>
      </c>
      <c r="T4607" s="248">
        <f t="shared" si="712"/>
        <v>0</v>
      </c>
      <c r="U4607" s="248">
        <f t="shared" si="713"/>
        <v>0</v>
      </c>
      <c r="V4607" s="13"/>
      <c r="W4607" s="7"/>
      <c r="AT4607" s="130"/>
      <c r="BF4607" s="33">
        <f t="shared" si="719"/>
        <v>41242</v>
      </c>
      <c r="BG4607" s="34">
        <f t="shared" si="714"/>
        <v>82.88000000000001</v>
      </c>
      <c r="BH4607" s="32">
        <f t="shared" si="715"/>
        <v>1</v>
      </c>
      <c r="BI4607" s="32">
        <f t="shared" si="716"/>
        <v>0</v>
      </c>
      <c r="BJ4607" s="69">
        <f t="shared" si="717"/>
        <v>0</v>
      </c>
      <c r="BK4607" s="158" t="str">
        <f t="shared" si="718"/>
        <v/>
      </c>
    </row>
    <row r="4608" spans="1:63" ht="12" customHeight="1" x14ac:dyDescent="0.2">
      <c r="A4608" s="8"/>
      <c r="B4608" s="7"/>
      <c r="C4608" s="7"/>
      <c r="D4608" s="7"/>
      <c r="E4608" s="7"/>
      <c r="F4608" s="7"/>
      <c r="G4608" s="7"/>
      <c r="H4608" s="7"/>
      <c r="I4608" s="10"/>
      <c r="J4608" s="25"/>
      <c r="K4608" s="250"/>
      <c r="L4608" s="31"/>
      <c r="M4608" s="9"/>
      <c r="N4608" s="11" t="s">
        <v>25</v>
      </c>
      <c r="O4608" s="39"/>
      <c r="P4608" s="47"/>
      <c r="Q4608" s="13"/>
      <c r="R4608" s="248">
        <f t="shared" si="710"/>
        <v>0</v>
      </c>
      <c r="S4608" s="248">
        <f t="shared" si="711"/>
        <v>0</v>
      </c>
      <c r="T4608" s="248">
        <f t="shared" si="712"/>
        <v>0</v>
      </c>
      <c r="U4608" s="248">
        <f t="shared" si="713"/>
        <v>0</v>
      </c>
      <c r="V4608" s="13"/>
      <c r="W4608" s="7"/>
      <c r="AT4608" s="130"/>
      <c r="BF4608" s="33">
        <f t="shared" si="719"/>
        <v>41242</v>
      </c>
      <c r="BG4608" s="34">
        <f t="shared" si="714"/>
        <v>82.88000000000001</v>
      </c>
      <c r="BH4608" s="32">
        <f t="shared" si="715"/>
        <v>1</v>
      </c>
      <c r="BI4608" s="32">
        <f t="shared" si="716"/>
        <v>0</v>
      </c>
      <c r="BJ4608" s="69">
        <f t="shared" si="717"/>
        <v>0</v>
      </c>
      <c r="BK4608" s="158" t="str">
        <f t="shared" si="718"/>
        <v/>
      </c>
    </row>
    <row r="4609" spans="1:63" ht="12" customHeight="1" x14ac:dyDescent="0.2">
      <c r="A4609" s="8"/>
      <c r="B4609" s="7"/>
      <c r="C4609" s="7"/>
      <c r="D4609" s="7"/>
      <c r="E4609" s="7"/>
      <c r="F4609" s="7"/>
      <c r="G4609" s="7"/>
      <c r="H4609" s="7"/>
      <c r="I4609" s="10"/>
      <c r="J4609" s="25"/>
      <c r="K4609" s="250"/>
      <c r="L4609" s="31"/>
      <c r="M4609" s="9"/>
      <c r="N4609" s="11" t="s">
        <v>25</v>
      </c>
      <c r="O4609" s="39"/>
      <c r="P4609" s="47"/>
      <c r="Q4609" s="13"/>
      <c r="R4609" s="248">
        <f t="shared" si="710"/>
        <v>0</v>
      </c>
      <c r="S4609" s="248">
        <f t="shared" si="711"/>
        <v>0</v>
      </c>
      <c r="T4609" s="248">
        <f t="shared" si="712"/>
        <v>0</v>
      </c>
      <c r="U4609" s="248">
        <f t="shared" si="713"/>
        <v>0</v>
      </c>
      <c r="V4609" s="13"/>
      <c r="W4609" s="7"/>
      <c r="AT4609" s="130"/>
      <c r="BF4609" s="33">
        <f t="shared" si="719"/>
        <v>41242</v>
      </c>
      <c r="BG4609" s="34">
        <f t="shared" si="714"/>
        <v>82.88000000000001</v>
      </c>
      <c r="BH4609" s="32">
        <f t="shared" si="715"/>
        <v>1</v>
      </c>
      <c r="BI4609" s="32">
        <f t="shared" si="716"/>
        <v>0</v>
      </c>
      <c r="BJ4609" s="69">
        <f t="shared" si="717"/>
        <v>0</v>
      </c>
      <c r="BK4609" s="158" t="str">
        <f t="shared" si="718"/>
        <v/>
      </c>
    </row>
    <row r="4610" spans="1:63" ht="12" customHeight="1" x14ac:dyDescent="0.2">
      <c r="A4610" s="8"/>
      <c r="B4610" s="7"/>
      <c r="C4610" s="7"/>
      <c r="D4610" s="7"/>
      <c r="E4610" s="7"/>
      <c r="F4610" s="7"/>
      <c r="G4610" s="7"/>
      <c r="H4610" s="7"/>
      <c r="I4610" s="10"/>
      <c r="J4610" s="25"/>
      <c r="K4610" s="250"/>
      <c r="L4610" s="31"/>
      <c r="M4610" s="9"/>
      <c r="N4610" s="11" t="s">
        <v>25</v>
      </c>
      <c r="O4610" s="39"/>
      <c r="P4610" s="47"/>
      <c r="Q4610" s="13"/>
      <c r="R4610" s="248">
        <f t="shared" si="710"/>
        <v>0</v>
      </c>
      <c r="S4610" s="248">
        <f t="shared" si="711"/>
        <v>0</v>
      </c>
      <c r="T4610" s="248">
        <f t="shared" si="712"/>
        <v>0</v>
      </c>
      <c r="U4610" s="248">
        <f t="shared" si="713"/>
        <v>0</v>
      </c>
      <c r="V4610" s="13"/>
      <c r="W4610" s="7"/>
      <c r="AT4610" s="130"/>
      <c r="BF4610" s="33">
        <f t="shared" si="719"/>
        <v>41242</v>
      </c>
      <c r="BG4610" s="34">
        <f t="shared" si="714"/>
        <v>82.88000000000001</v>
      </c>
      <c r="BH4610" s="32">
        <f t="shared" si="715"/>
        <v>1</v>
      </c>
      <c r="BI4610" s="32">
        <f t="shared" si="716"/>
        <v>0</v>
      </c>
      <c r="BJ4610" s="69">
        <f t="shared" si="717"/>
        <v>0</v>
      </c>
      <c r="BK4610" s="158" t="str">
        <f t="shared" si="718"/>
        <v/>
      </c>
    </row>
    <row r="4611" spans="1:63" ht="12" customHeight="1" x14ac:dyDescent="0.2">
      <c r="A4611" s="8"/>
      <c r="B4611" s="7"/>
      <c r="C4611" s="7"/>
      <c r="D4611" s="7"/>
      <c r="E4611" s="7"/>
      <c r="F4611" s="7"/>
      <c r="G4611" s="7"/>
      <c r="H4611" s="7"/>
      <c r="I4611" s="10"/>
      <c r="J4611" s="25"/>
      <c r="K4611" s="250"/>
      <c r="L4611" s="31"/>
      <c r="M4611" s="9"/>
      <c r="N4611" s="11" t="s">
        <v>25</v>
      </c>
      <c r="O4611" s="39"/>
      <c r="P4611" s="47"/>
      <c r="Q4611" s="13"/>
      <c r="R4611" s="248">
        <f t="shared" si="710"/>
        <v>0</v>
      </c>
      <c r="S4611" s="248">
        <f t="shared" si="711"/>
        <v>0</v>
      </c>
      <c r="T4611" s="248">
        <f t="shared" si="712"/>
        <v>0</v>
      </c>
      <c r="U4611" s="248">
        <f t="shared" si="713"/>
        <v>0</v>
      </c>
      <c r="V4611" s="13"/>
      <c r="W4611" s="7"/>
      <c r="AT4611" s="130"/>
      <c r="BF4611" s="33">
        <f t="shared" si="719"/>
        <v>41242</v>
      </c>
      <c r="BG4611" s="34">
        <f t="shared" si="714"/>
        <v>82.88000000000001</v>
      </c>
      <c r="BH4611" s="32">
        <f t="shared" si="715"/>
        <v>1</v>
      </c>
      <c r="BI4611" s="32">
        <f t="shared" si="716"/>
        <v>0</v>
      </c>
      <c r="BJ4611" s="69">
        <f t="shared" si="717"/>
        <v>0</v>
      </c>
      <c r="BK4611" s="158" t="str">
        <f t="shared" si="718"/>
        <v/>
      </c>
    </row>
    <row r="4612" spans="1:63" ht="12" customHeight="1" x14ac:dyDescent="0.2">
      <c r="A4612" s="8"/>
      <c r="B4612" s="7"/>
      <c r="C4612" s="7"/>
      <c r="D4612" s="7"/>
      <c r="E4612" s="7"/>
      <c r="F4612" s="7"/>
      <c r="G4612" s="7"/>
      <c r="H4612" s="7"/>
      <c r="I4612" s="10"/>
      <c r="J4612" s="25"/>
      <c r="K4612" s="250"/>
      <c r="L4612" s="31"/>
      <c r="M4612" s="9"/>
      <c r="N4612" s="11" t="s">
        <v>25</v>
      </c>
      <c r="O4612" s="39"/>
      <c r="P4612" s="47"/>
      <c r="Q4612" s="13"/>
      <c r="R4612" s="248">
        <f t="shared" si="710"/>
        <v>0</v>
      </c>
      <c r="S4612" s="248">
        <f t="shared" si="711"/>
        <v>0</v>
      </c>
      <c r="T4612" s="248">
        <f t="shared" si="712"/>
        <v>0</v>
      </c>
      <c r="U4612" s="248">
        <f t="shared" si="713"/>
        <v>0</v>
      </c>
      <c r="V4612" s="13"/>
      <c r="W4612" s="7"/>
      <c r="AT4612" s="130"/>
      <c r="BF4612" s="33">
        <f t="shared" si="719"/>
        <v>41242</v>
      </c>
      <c r="BG4612" s="34">
        <f t="shared" si="714"/>
        <v>82.88000000000001</v>
      </c>
      <c r="BH4612" s="32">
        <f t="shared" si="715"/>
        <v>1</v>
      </c>
      <c r="BI4612" s="32">
        <f t="shared" si="716"/>
        <v>0</v>
      </c>
      <c r="BJ4612" s="69">
        <f t="shared" si="717"/>
        <v>0</v>
      </c>
      <c r="BK4612" s="158" t="str">
        <f t="shared" si="718"/>
        <v/>
      </c>
    </row>
    <row r="4613" spans="1:63" ht="12" customHeight="1" x14ac:dyDescent="0.2">
      <c r="A4613" s="8"/>
      <c r="B4613" s="7"/>
      <c r="C4613" s="7"/>
      <c r="D4613" s="7"/>
      <c r="E4613" s="7"/>
      <c r="F4613" s="7"/>
      <c r="G4613" s="7"/>
      <c r="H4613" s="7"/>
      <c r="I4613" s="10"/>
      <c r="J4613" s="25"/>
      <c r="K4613" s="250"/>
      <c r="L4613" s="31"/>
      <c r="M4613" s="9"/>
      <c r="N4613" s="11" t="s">
        <v>25</v>
      </c>
      <c r="O4613" s="39"/>
      <c r="P4613" s="47"/>
      <c r="Q4613" s="13"/>
      <c r="R4613" s="248">
        <f t="shared" si="710"/>
        <v>0</v>
      </c>
      <c r="S4613" s="248">
        <f t="shared" si="711"/>
        <v>0</v>
      </c>
      <c r="T4613" s="248">
        <f t="shared" si="712"/>
        <v>0</v>
      </c>
      <c r="U4613" s="248">
        <f t="shared" si="713"/>
        <v>0</v>
      </c>
      <c r="V4613" s="13"/>
      <c r="W4613" s="7"/>
      <c r="AT4613" s="130"/>
      <c r="BF4613" s="33">
        <f t="shared" si="719"/>
        <v>41242</v>
      </c>
      <c r="BG4613" s="34">
        <f t="shared" si="714"/>
        <v>82.88000000000001</v>
      </c>
      <c r="BH4613" s="32">
        <f t="shared" si="715"/>
        <v>1</v>
      </c>
      <c r="BI4613" s="32">
        <f t="shared" si="716"/>
        <v>0</v>
      </c>
      <c r="BJ4613" s="69">
        <f t="shared" si="717"/>
        <v>0</v>
      </c>
      <c r="BK4613" s="158" t="str">
        <f t="shared" si="718"/>
        <v/>
      </c>
    </row>
    <row r="4614" spans="1:63" ht="12" customHeight="1" x14ac:dyDescent="0.2">
      <c r="A4614" s="8"/>
      <c r="B4614" s="7"/>
      <c r="C4614" s="7"/>
      <c r="D4614" s="7"/>
      <c r="E4614" s="7"/>
      <c r="F4614" s="7"/>
      <c r="G4614" s="7"/>
      <c r="H4614" s="7"/>
      <c r="I4614" s="10"/>
      <c r="J4614" s="25"/>
      <c r="K4614" s="250"/>
      <c r="L4614" s="31"/>
      <c r="M4614" s="9"/>
      <c r="N4614" s="11" t="s">
        <v>25</v>
      </c>
      <c r="O4614" s="39"/>
      <c r="P4614" s="47"/>
      <c r="Q4614" s="13"/>
      <c r="R4614" s="248">
        <f t="shared" si="710"/>
        <v>0</v>
      </c>
      <c r="S4614" s="248">
        <f t="shared" si="711"/>
        <v>0</v>
      </c>
      <c r="T4614" s="248">
        <f t="shared" si="712"/>
        <v>0</v>
      </c>
      <c r="U4614" s="248">
        <f t="shared" si="713"/>
        <v>0</v>
      </c>
      <c r="V4614" s="13"/>
      <c r="W4614" s="7"/>
      <c r="AT4614" s="130"/>
      <c r="BF4614" s="33">
        <f t="shared" si="719"/>
        <v>41242</v>
      </c>
      <c r="BG4614" s="34">
        <f t="shared" si="714"/>
        <v>82.88000000000001</v>
      </c>
      <c r="BH4614" s="32">
        <f t="shared" si="715"/>
        <v>1</v>
      </c>
      <c r="BI4614" s="32">
        <f t="shared" si="716"/>
        <v>0</v>
      </c>
      <c r="BJ4614" s="69">
        <f t="shared" si="717"/>
        <v>0</v>
      </c>
      <c r="BK4614" s="158" t="str">
        <f t="shared" si="718"/>
        <v/>
      </c>
    </row>
    <row r="4615" spans="1:63" ht="12" customHeight="1" x14ac:dyDescent="0.2">
      <c r="A4615" s="8"/>
      <c r="B4615" s="7"/>
      <c r="C4615" s="7"/>
      <c r="D4615" s="7"/>
      <c r="E4615" s="7"/>
      <c r="F4615" s="7"/>
      <c r="G4615" s="7"/>
      <c r="H4615" s="7"/>
      <c r="I4615" s="10"/>
      <c r="J4615" s="25"/>
      <c r="K4615" s="250"/>
      <c r="L4615" s="31"/>
      <c r="M4615" s="9"/>
      <c r="N4615" s="11" t="s">
        <v>25</v>
      </c>
      <c r="O4615" s="39"/>
      <c r="P4615" s="47"/>
      <c r="Q4615" s="13"/>
      <c r="R4615" s="248">
        <f t="shared" si="710"/>
        <v>0</v>
      </c>
      <c r="S4615" s="248">
        <f t="shared" si="711"/>
        <v>0</v>
      </c>
      <c r="T4615" s="248">
        <f t="shared" si="712"/>
        <v>0</v>
      </c>
      <c r="U4615" s="248">
        <f t="shared" si="713"/>
        <v>0</v>
      </c>
      <c r="V4615" s="13"/>
      <c r="W4615" s="7"/>
      <c r="AT4615" s="130"/>
      <c r="BF4615" s="33">
        <f t="shared" si="719"/>
        <v>41242</v>
      </c>
      <c r="BG4615" s="34">
        <f t="shared" si="714"/>
        <v>82.88000000000001</v>
      </c>
      <c r="BH4615" s="32">
        <f t="shared" si="715"/>
        <v>1</v>
      </c>
      <c r="BI4615" s="32">
        <f t="shared" si="716"/>
        <v>0</v>
      </c>
      <c r="BJ4615" s="69">
        <f t="shared" si="717"/>
        <v>0</v>
      </c>
      <c r="BK4615" s="158" t="str">
        <f t="shared" si="718"/>
        <v/>
      </c>
    </row>
    <row r="4616" spans="1:63" ht="12" customHeight="1" x14ac:dyDescent="0.2">
      <c r="A4616" s="8"/>
      <c r="B4616" s="7"/>
      <c r="C4616" s="7"/>
      <c r="D4616" s="7"/>
      <c r="E4616" s="7"/>
      <c r="F4616" s="7"/>
      <c r="G4616" s="7"/>
      <c r="H4616" s="7"/>
      <c r="I4616" s="10"/>
      <c r="J4616" s="25"/>
      <c r="K4616" s="250"/>
      <c r="L4616" s="31"/>
      <c r="M4616" s="9"/>
      <c r="N4616" s="11" t="s">
        <v>25</v>
      </c>
      <c r="O4616" s="39"/>
      <c r="P4616" s="47"/>
      <c r="Q4616" s="13"/>
      <c r="R4616" s="248">
        <f t="shared" si="710"/>
        <v>0</v>
      </c>
      <c r="S4616" s="248">
        <f t="shared" si="711"/>
        <v>0</v>
      </c>
      <c r="T4616" s="248">
        <f t="shared" si="712"/>
        <v>0</v>
      </c>
      <c r="U4616" s="248">
        <f t="shared" si="713"/>
        <v>0</v>
      </c>
      <c r="V4616" s="13"/>
      <c r="W4616" s="7"/>
      <c r="AT4616" s="130"/>
      <c r="BF4616" s="33">
        <f t="shared" si="719"/>
        <v>41242</v>
      </c>
      <c r="BG4616" s="34">
        <f t="shared" si="714"/>
        <v>82.88000000000001</v>
      </c>
      <c r="BH4616" s="32">
        <f t="shared" si="715"/>
        <v>1</v>
      </c>
      <c r="BI4616" s="32">
        <f t="shared" si="716"/>
        <v>0</v>
      </c>
      <c r="BJ4616" s="69">
        <f t="shared" si="717"/>
        <v>0</v>
      </c>
      <c r="BK4616" s="158" t="str">
        <f t="shared" si="718"/>
        <v/>
      </c>
    </row>
    <row r="4617" spans="1:63" ht="12" customHeight="1" x14ac:dyDescent="0.2">
      <c r="A4617" s="8"/>
      <c r="B4617" s="7"/>
      <c r="C4617" s="7"/>
      <c r="D4617" s="7"/>
      <c r="E4617" s="7"/>
      <c r="F4617" s="7"/>
      <c r="G4617" s="7"/>
      <c r="H4617" s="7"/>
      <c r="I4617" s="10"/>
      <c r="J4617" s="25"/>
      <c r="K4617" s="250"/>
      <c r="L4617" s="31"/>
      <c r="M4617" s="9"/>
      <c r="N4617" s="11" t="s">
        <v>25</v>
      </c>
      <c r="O4617" s="39"/>
      <c r="P4617" s="47"/>
      <c r="Q4617" s="13"/>
      <c r="R4617" s="248">
        <f t="shared" si="710"/>
        <v>0</v>
      </c>
      <c r="S4617" s="248">
        <f t="shared" si="711"/>
        <v>0</v>
      </c>
      <c r="T4617" s="248">
        <f t="shared" si="712"/>
        <v>0</v>
      </c>
      <c r="U4617" s="248">
        <f t="shared" si="713"/>
        <v>0</v>
      </c>
      <c r="V4617" s="13"/>
      <c r="W4617" s="7"/>
      <c r="AT4617" s="130"/>
      <c r="BF4617" s="33">
        <f t="shared" si="719"/>
        <v>41242</v>
      </c>
      <c r="BG4617" s="34">
        <f t="shared" si="714"/>
        <v>82.88000000000001</v>
      </c>
      <c r="BH4617" s="32">
        <f t="shared" si="715"/>
        <v>1</v>
      </c>
      <c r="BI4617" s="32">
        <f t="shared" si="716"/>
        <v>0</v>
      </c>
      <c r="BJ4617" s="69">
        <f t="shared" si="717"/>
        <v>0</v>
      </c>
      <c r="BK4617" s="158" t="str">
        <f t="shared" si="718"/>
        <v/>
      </c>
    </row>
    <row r="4618" spans="1:63" ht="12" customHeight="1" x14ac:dyDescent="0.2">
      <c r="A4618" s="8"/>
      <c r="B4618" s="7"/>
      <c r="C4618" s="7"/>
      <c r="D4618" s="7"/>
      <c r="E4618" s="7"/>
      <c r="F4618" s="7"/>
      <c r="G4618" s="7"/>
      <c r="H4618" s="7"/>
      <c r="I4618" s="10"/>
      <c r="J4618" s="25"/>
      <c r="K4618" s="250"/>
      <c r="L4618" s="31"/>
      <c r="M4618" s="9"/>
      <c r="N4618" s="11" t="s">
        <v>25</v>
      </c>
      <c r="O4618" s="39"/>
      <c r="P4618" s="47"/>
      <c r="Q4618" s="13"/>
      <c r="R4618" s="248">
        <f t="shared" si="710"/>
        <v>0</v>
      </c>
      <c r="S4618" s="248">
        <f t="shared" si="711"/>
        <v>0</v>
      </c>
      <c r="T4618" s="248">
        <f t="shared" si="712"/>
        <v>0</v>
      </c>
      <c r="U4618" s="248">
        <f t="shared" si="713"/>
        <v>0</v>
      </c>
      <c r="V4618" s="13"/>
      <c r="W4618" s="7"/>
      <c r="AT4618" s="130"/>
      <c r="BF4618" s="33">
        <f t="shared" si="719"/>
        <v>41242</v>
      </c>
      <c r="BG4618" s="34">
        <f t="shared" si="714"/>
        <v>82.88000000000001</v>
      </c>
      <c r="BH4618" s="32">
        <f t="shared" si="715"/>
        <v>1</v>
      </c>
      <c r="BI4618" s="32">
        <f t="shared" si="716"/>
        <v>0</v>
      </c>
      <c r="BJ4618" s="69">
        <f t="shared" si="717"/>
        <v>0</v>
      </c>
      <c r="BK4618" s="158" t="str">
        <f t="shared" si="718"/>
        <v/>
      </c>
    </row>
    <row r="4619" spans="1:63" ht="12" customHeight="1" x14ac:dyDescent="0.2">
      <c r="A4619" s="8"/>
      <c r="B4619" s="7"/>
      <c r="C4619" s="7"/>
      <c r="D4619" s="7"/>
      <c r="E4619" s="7"/>
      <c r="F4619" s="7"/>
      <c r="G4619" s="7"/>
      <c r="H4619" s="7"/>
      <c r="I4619" s="10"/>
      <c r="J4619" s="25"/>
      <c r="K4619" s="250"/>
      <c r="L4619" s="31"/>
      <c r="M4619" s="9"/>
      <c r="N4619" s="11" t="s">
        <v>25</v>
      </c>
      <c r="O4619" s="39"/>
      <c r="P4619" s="47"/>
      <c r="Q4619" s="13"/>
      <c r="R4619" s="248">
        <f t="shared" ref="R4619:R4682" si="720">IF(N4619&lt;&gt;"M",ROUND(IF(M4619&lt;&gt;"Y",IF(P4619&lt;&gt;"Y",K4619,K4619*(BH4619-1)),0),ROUNDING),"")</f>
        <v>0</v>
      </c>
      <c r="S4619" s="248">
        <f t="shared" ref="S4619:S4682" si="721">IF(N4619&lt;&gt;"M",ROUND(IF(O4619&gt;0,IF(M4619="Y",BI4619*(1-O4619),IF(BI4619&gt;R4619,R4619 + (BI4619 - R4619)*(1-O4619),BI4619)),BI4619),ROUNDING),"")</f>
        <v>0</v>
      </c>
      <c r="T4619" s="248">
        <f t="shared" ref="T4619:T4682" si="722">IF(N4619&lt;&gt;"M",ROUND(IF(O4619&gt;0,IF(M4619="Y",BJ4619*(1-O4619),IF(BJ4619&gt;R4619,R4619 + (BJ4619 - R4619)*(1-O4619),BJ4619)),BJ4619),ROUNDING),"")</f>
        <v>0</v>
      </c>
      <c r="U4619" s="248">
        <f t="shared" ref="U4619:U4682" si="723">IF(N4619&lt;&gt;"M",ROUND(IF(OR(N4619="P",N4619=""),0,IF(OR(M4619="N",M4619=""),T4619-R4619,T4619)),ROUNDING),"")</f>
        <v>0</v>
      </c>
      <c r="V4619" s="13"/>
      <c r="W4619" s="7"/>
      <c r="AT4619" s="130"/>
      <c r="BF4619" s="33">
        <f t="shared" si="719"/>
        <v>41242</v>
      </c>
      <c r="BG4619" s="34">
        <f t="shared" ref="BG4619:BG4682" si="724">IF(N4619&lt;&gt;"M",BG4618+U4619,BG4618)</f>
        <v>82.88000000000001</v>
      </c>
      <c r="BH4619" s="32">
        <f t="shared" ref="BH4619:BH4682" si="725">IF(L4619&lt;&gt;"",IF(ODDS_TYPE=1,L4619,IF(ODDS_TYPE=2,IF(L4619&gt;0,1+L4619/100,IF(L4619&lt;0,1-100/L4619,1)),IF(ODDS_TYPE=3,1+L4619,IF(ODDS_TYPE=4,1+L4619,IF(ODDS_TYPE=5,IF(L4619&gt;0,1+L4619,1-1/L4619),IF(ODDS_TYPE=6,IF(L4619&gt;=0,L4619+1,1-1/L4619),1)))))),1)</f>
        <v>1</v>
      </c>
      <c r="BI4619" s="32">
        <f t="shared" ref="BI4619:BI4682" si="726">IF(P4619&lt;&gt;"Y",IF(M4619&lt;&gt;"Y",K4619*BH4619,K4619*BH4619 - K4619),IF(M4619&lt;&gt;"Y",K4619*BH4619,K4619))</f>
        <v>0</v>
      </c>
      <c r="BJ4619" s="69">
        <f t="shared" ref="BJ4619:BJ4682" si="727">IF(P4619&lt;&gt;"Y",
IF(M4619&lt;&gt;"Y",
IF(N4619="Y",K4619*BH4619,IF(N4619="P",0,IF(OR(N4619="R",N4619="PU"),K4619,IF(N4619="H",K4619*BH4619*0.5,IF(N4619="HW",K4619*0.5*(1 + BH4619),IF(N4619="HL",K4619*0.5,0)))))),
IF(N4619="Y",K4619*BH4619 - K4619,IF(N4619="P",0,IF(OR(N4619="R",N4619="PU"),0,IF(N4619="H",IF(BH4619&gt;2,0.5*K4619*BH4619 - K4619,0),IF(N4619="HW",K4619*0.5*(1 + BH4619) - K4619,IF(N4619="HL",0,0))))))),
IF(M4619&lt;&gt;"Y",
IF(N4619="Y",K4619*BH4619,IF(N4619="P",0,IF(OR(N4619="R",N4619="PU"),K4619*(BH4619-1),IF(N4619="H",K4619*BH4619*0.5,IF(N4619="HW",K4619*(BH4619-1)*0.5,IF(N4619="HL",K4619*BH4619 - K4619*0.5,0)))))),
IF(N4619="Y",K4619,IF(N4619="P",0,IF(OR(N4619="R",N4619="PU"),0,IF(N4619="H",IF(BH4619&lt;2,K4619*BH4619*0.5 - K4619*(BH4619-1),0),IF(N4619="HW",0,IF(N4619="HL",K4619*0.5,0)))))))
)</f>
        <v>0</v>
      </c>
      <c r="BK4619" s="158" t="str">
        <f t="shared" ref="BK4619:BK4682" si="728">IF(FILT_M=1,IF(LEN(C4619)&gt;0,C4619,""),IF(FILT_M=2,IF(LEN(E4619)&gt;0,E4619,""),IF(FILT_M=3,IF(LEN(F4619)&gt;0,F4619,""),IF(FILT_M=4,IF(LEN(G4619)&gt;0,G4619,""),""))))</f>
        <v/>
      </c>
    </row>
    <row r="4620" spans="1:63" ht="12" customHeight="1" x14ac:dyDescent="0.2">
      <c r="A4620" s="8"/>
      <c r="B4620" s="7"/>
      <c r="C4620" s="7"/>
      <c r="D4620" s="7"/>
      <c r="E4620" s="7"/>
      <c r="F4620" s="7"/>
      <c r="G4620" s="7"/>
      <c r="H4620" s="7"/>
      <c r="I4620" s="10"/>
      <c r="J4620" s="25"/>
      <c r="K4620" s="250"/>
      <c r="L4620" s="31"/>
      <c r="M4620" s="9"/>
      <c r="N4620" s="11" t="s">
        <v>25</v>
      </c>
      <c r="O4620" s="39"/>
      <c r="P4620" s="47"/>
      <c r="Q4620" s="13"/>
      <c r="R4620" s="248">
        <f t="shared" si="720"/>
        <v>0</v>
      </c>
      <c r="S4620" s="248">
        <f t="shared" si="721"/>
        <v>0</v>
      </c>
      <c r="T4620" s="248">
        <f t="shared" si="722"/>
        <v>0</v>
      </c>
      <c r="U4620" s="248">
        <f t="shared" si="723"/>
        <v>0</v>
      </c>
      <c r="V4620" s="13"/>
      <c r="W4620" s="7"/>
      <c r="AT4620" s="130"/>
      <c r="BF4620" s="33">
        <f t="shared" ref="BF4620:BF4683" si="729">IF(A4620&gt;2,A4620,BF4619)</f>
        <v>41242</v>
      </c>
      <c r="BG4620" s="34">
        <f t="shared" si="724"/>
        <v>82.88000000000001</v>
      </c>
      <c r="BH4620" s="32">
        <f t="shared" si="725"/>
        <v>1</v>
      </c>
      <c r="BI4620" s="32">
        <f t="shared" si="726"/>
        <v>0</v>
      </c>
      <c r="BJ4620" s="69">
        <f t="shared" si="727"/>
        <v>0</v>
      </c>
      <c r="BK4620" s="158" t="str">
        <f t="shared" si="728"/>
        <v/>
      </c>
    </row>
    <row r="4621" spans="1:63" ht="12" customHeight="1" x14ac:dyDescent="0.2">
      <c r="A4621" s="8"/>
      <c r="B4621" s="7"/>
      <c r="C4621" s="7"/>
      <c r="D4621" s="7"/>
      <c r="E4621" s="7"/>
      <c r="F4621" s="7"/>
      <c r="G4621" s="7"/>
      <c r="H4621" s="7"/>
      <c r="I4621" s="10"/>
      <c r="J4621" s="25"/>
      <c r="K4621" s="250"/>
      <c r="L4621" s="31"/>
      <c r="M4621" s="9"/>
      <c r="N4621" s="11" t="s">
        <v>25</v>
      </c>
      <c r="O4621" s="39"/>
      <c r="P4621" s="47"/>
      <c r="Q4621" s="13"/>
      <c r="R4621" s="248">
        <f t="shared" si="720"/>
        <v>0</v>
      </c>
      <c r="S4621" s="248">
        <f t="shared" si="721"/>
        <v>0</v>
      </c>
      <c r="T4621" s="248">
        <f t="shared" si="722"/>
        <v>0</v>
      </c>
      <c r="U4621" s="248">
        <f t="shared" si="723"/>
        <v>0</v>
      </c>
      <c r="V4621" s="13"/>
      <c r="W4621" s="7"/>
      <c r="AT4621" s="130"/>
      <c r="BF4621" s="33">
        <f t="shared" si="729"/>
        <v>41242</v>
      </c>
      <c r="BG4621" s="34">
        <f t="shared" si="724"/>
        <v>82.88000000000001</v>
      </c>
      <c r="BH4621" s="32">
        <f t="shared" si="725"/>
        <v>1</v>
      </c>
      <c r="BI4621" s="32">
        <f t="shared" si="726"/>
        <v>0</v>
      </c>
      <c r="BJ4621" s="69">
        <f t="shared" si="727"/>
        <v>0</v>
      </c>
      <c r="BK4621" s="158" t="str">
        <f t="shared" si="728"/>
        <v/>
      </c>
    </row>
    <row r="4622" spans="1:63" ht="12" customHeight="1" x14ac:dyDescent="0.2">
      <c r="A4622" s="8"/>
      <c r="B4622" s="7"/>
      <c r="C4622" s="7"/>
      <c r="D4622" s="7"/>
      <c r="E4622" s="7"/>
      <c r="F4622" s="7"/>
      <c r="G4622" s="7"/>
      <c r="H4622" s="7"/>
      <c r="I4622" s="10"/>
      <c r="J4622" s="25"/>
      <c r="K4622" s="250"/>
      <c r="L4622" s="31"/>
      <c r="M4622" s="9"/>
      <c r="N4622" s="11" t="s">
        <v>25</v>
      </c>
      <c r="O4622" s="39"/>
      <c r="P4622" s="47"/>
      <c r="Q4622" s="13"/>
      <c r="R4622" s="248">
        <f t="shared" si="720"/>
        <v>0</v>
      </c>
      <c r="S4622" s="248">
        <f t="shared" si="721"/>
        <v>0</v>
      </c>
      <c r="T4622" s="248">
        <f t="shared" si="722"/>
        <v>0</v>
      </c>
      <c r="U4622" s="248">
        <f t="shared" si="723"/>
        <v>0</v>
      </c>
      <c r="V4622" s="13"/>
      <c r="W4622" s="7"/>
      <c r="AT4622" s="130"/>
      <c r="BF4622" s="33">
        <f t="shared" si="729"/>
        <v>41242</v>
      </c>
      <c r="BG4622" s="34">
        <f t="shared" si="724"/>
        <v>82.88000000000001</v>
      </c>
      <c r="BH4622" s="32">
        <f t="shared" si="725"/>
        <v>1</v>
      </c>
      <c r="BI4622" s="32">
        <f t="shared" si="726"/>
        <v>0</v>
      </c>
      <c r="BJ4622" s="69">
        <f t="shared" si="727"/>
        <v>0</v>
      </c>
      <c r="BK4622" s="158" t="str">
        <f t="shared" si="728"/>
        <v/>
      </c>
    </row>
    <row r="4623" spans="1:63" ht="12" customHeight="1" x14ac:dyDescent="0.2">
      <c r="A4623" s="8"/>
      <c r="B4623" s="7"/>
      <c r="C4623" s="7"/>
      <c r="D4623" s="7"/>
      <c r="E4623" s="7"/>
      <c r="F4623" s="7"/>
      <c r="G4623" s="7"/>
      <c r="H4623" s="7"/>
      <c r="I4623" s="10"/>
      <c r="J4623" s="25"/>
      <c r="K4623" s="250"/>
      <c r="L4623" s="31"/>
      <c r="M4623" s="9"/>
      <c r="N4623" s="11" t="s">
        <v>25</v>
      </c>
      <c r="O4623" s="39"/>
      <c r="P4623" s="47"/>
      <c r="Q4623" s="13"/>
      <c r="R4623" s="248">
        <f t="shared" si="720"/>
        <v>0</v>
      </c>
      <c r="S4623" s="248">
        <f t="shared" si="721"/>
        <v>0</v>
      </c>
      <c r="T4623" s="248">
        <f t="shared" si="722"/>
        <v>0</v>
      </c>
      <c r="U4623" s="248">
        <f t="shared" si="723"/>
        <v>0</v>
      </c>
      <c r="V4623" s="13"/>
      <c r="W4623" s="7"/>
      <c r="AT4623" s="130"/>
      <c r="BF4623" s="33">
        <f t="shared" si="729"/>
        <v>41242</v>
      </c>
      <c r="BG4623" s="34">
        <f t="shared" si="724"/>
        <v>82.88000000000001</v>
      </c>
      <c r="BH4623" s="32">
        <f t="shared" si="725"/>
        <v>1</v>
      </c>
      <c r="BI4623" s="32">
        <f t="shared" si="726"/>
        <v>0</v>
      </c>
      <c r="BJ4623" s="69">
        <f t="shared" si="727"/>
        <v>0</v>
      </c>
      <c r="BK4623" s="158" t="str">
        <f t="shared" si="728"/>
        <v/>
      </c>
    </row>
    <row r="4624" spans="1:63" ht="12" customHeight="1" x14ac:dyDescent="0.2">
      <c r="A4624" s="8"/>
      <c r="B4624" s="7"/>
      <c r="C4624" s="7"/>
      <c r="D4624" s="7"/>
      <c r="E4624" s="7"/>
      <c r="F4624" s="7"/>
      <c r="G4624" s="7"/>
      <c r="H4624" s="7"/>
      <c r="I4624" s="10"/>
      <c r="J4624" s="25"/>
      <c r="K4624" s="250"/>
      <c r="L4624" s="31"/>
      <c r="M4624" s="9"/>
      <c r="N4624" s="11" t="s">
        <v>25</v>
      </c>
      <c r="O4624" s="39"/>
      <c r="P4624" s="47"/>
      <c r="Q4624" s="13"/>
      <c r="R4624" s="248">
        <f t="shared" si="720"/>
        <v>0</v>
      </c>
      <c r="S4624" s="248">
        <f t="shared" si="721"/>
        <v>0</v>
      </c>
      <c r="T4624" s="248">
        <f t="shared" si="722"/>
        <v>0</v>
      </c>
      <c r="U4624" s="248">
        <f t="shared" si="723"/>
        <v>0</v>
      </c>
      <c r="V4624" s="13"/>
      <c r="W4624" s="7"/>
      <c r="AT4624" s="130"/>
      <c r="BF4624" s="33">
        <f t="shared" si="729"/>
        <v>41242</v>
      </c>
      <c r="BG4624" s="34">
        <f t="shared" si="724"/>
        <v>82.88000000000001</v>
      </c>
      <c r="BH4624" s="32">
        <f t="shared" si="725"/>
        <v>1</v>
      </c>
      <c r="BI4624" s="32">
        <f t="shared" si="726"/>
        <v>0</v>
      </c>
      <c r="BJ4624" s="69">
        <f t="shared" si="727"/>
        <v>0</v>
      </c>
      <c r="BK4624" s="158" t="str">
        <f t="shared" si="728"/>
        <v/>
      </c>
    </row>
    <row r="4625" spans="1:63" ht="12" customHeight="1" x14ac:dyDescent="0.2">
      <c r="A4625" s="8"/>
      <c r="B4625" s="7"/>
      <c r="C4625" s="7"/>
      <c r="D4625" s="7"/>
      <c r="E4625" s="7"/>
      <c r="F4625" s="7"/>
      <c r="G4625" s="7"/>
      <c r="H4625" s="7"/>
      <c r="I4625" s="10"/>
      <c r="J4625" s="25"/>
      <c r="K4625" s="250"/>
      <c r="L4625" s="31"/>
      <c r="M4625" s="9"/>
      <c r="N4625" s="11" t="s">
        <v>25</v>
      </c>
      <c r="O4625" s="39"/>
      <c r="P4625" s="47"/>
      <c r="Q4625" s="13"/>
      <c r="R4625" s="248">
        <f t="shared" si="720"/>
        <v>0</v>
      </c>
      <c r="S4625" s="248">
        <f t="shared" si="721"/>
        <v>0</v>
      </c>
      <c r="T4625" s="248">
        <f t="shared" si="722"/>
        <v>0</v>
      </c>
      <c r="U4625" s="248">
        <f t="shared" si="723"/>
        <v>0</v>
      </c>
      <c r="V4625" s="13"/>
      <c r="W4625" s="7"/>
      <c r="AT4625" s="130"/>
      <c r="BF4625" s="33">
        <f t="shared" si="729"/>
        <v>41242</v>
      </c>
      <c r="BG4625" s="34">
        <f t="shared" si="724"/>
        <v>82.88000000000001</v>
      </c>
      <c r="BH4625" s="32">
        <f t="shared" si="725"/>
        <v>1</v>
      </c>
      <c r="BI4625" s="32">
        <f t="shared" si="726"/>
        <v>0</v>
      </c>
      <c r="BJ4625" s="69">
        <f t="shared" si="727"/>
        <v>0</v>
      </c>
      <c r="BK4625" s="158" t="str">
        <f t="shared" si="728"/>
        <v/>
      </c>
    </row>
    <row r="4626" spans="1:63" ht="12" customHeight="1" x14ac:dyDescent="0.2">
      <c r="A4626" s="8"/>
      <c r="B4626" s="7"/>
      <c r="C4626" s="7"/>
      <c r="D4626" s="7"/>
      <c r="E4626" s="7"/>
      <c r="F4626" s="7"/>
      <c r="G4626" s="7"/>
      <c r="H4626" s="7"/>
      <c r="I4626" s="10"/>
      <c r="J4626" s="25"/>
      <c r="K4626" s="250"/>
      <c r="L4626" s="31"/>
      <c r="M4626" s="9"/>
      <c r="N4626" s="11" t="s">
        <v>25</v>
      </c>
      <c r="O4626" s="39"/>
      <c r="P4626" s="47"/>
      <c r="Q4626" s="13"/>
      <c r="R4626" s="248">
        <f t="shared" si="720"/>
        <v>0</v>
      </c>
      <c r="S4626" s="248">
        <f t="shared" si="721"/>
        <v>0</v>
      </c>
      <c r="T4626" s="248">
        <f t="shared" si="722"/>
        <v>0</v>
      </c>
      <c r="U4626" s="248">
        <f t="shared" si="723"/>
        <v>0</v>
      </c>
      <c r="V4626" s="13"/>
      <c r="W4626" s="7"/>
      <c r="AT4626" s="130"/>
      <c r="BF4626" s="33">
        <f t="shared" si="729"/>
        <v>41242</v>
      </c>
      <c r="BG4626" s="34">
        <f t="shared" si="724"/>
        <v>82.88000000000001</v>
      </c>
      <c r="BH4626" s="32">
        <f t="shared" si="725"/>
        <v>1</v>
      </c>
      <c r="BI4626" s="32">
        <f t="shared" si="726"/>
        <v>0</v>
      </c>
      <c r="BJ4626" s="69">
        <f t="shared" si="727"/>
        <v>0</v>
      </c>
      <c r="BK4626" s="158" t="str">
        <f t="shared" si="728"/>
        <v/>
      </c>
    </row>
    <row r="4627" spans="1:63" ht="12" customHeight="1" x14ac:dyDescent="0.2">
      <c r="A4627" s="8"/>
      <c r="B4627" s="7"/>
      <c r="C4627" s="7"/>
      <c r="D4627" s="7"/>
      <c r="E4627" s="7"/>
      <c r="F4627" s="7"/>
      <c r="G4627" s="7"/>
      <c r="H4627" s="7"/>
      <c r="I4627" s="10"/>
      <c r="J4627" s="25"/>
      <c r="K4627" s="250"/>
      <c r="L4627" s="31"/>
      <c r="M4627" s="9"/>
      <c r="N4627" s="11" t="s">
        <v>25</v>
      </c>
      <c r="O4627" s="39"/>
      <c r="P4627" s="47"/>
      <c r="Q4627" s="13"/>
      <c r="R4627" s="248">
        <f t="shared" si="720"/>
        <v>0</v>
      </c>
      <c r="S4627" s="248">
        <f t="shared" si="721"/>
        <v>0</v>
      </c>
      <c r="T4627" s="248">
        <f t="shared" si="722"/>
        <v>0</v>
      </c>
      <c r="U4627" s="248">
        <f t="shared" si="723"/>
        <v>0</v>
      </c>
      <c r="V4627" s="13"/>
      <c r="W4627" s="7"/>
      <c r="AT4627" s="130"/>
      <c r="BF4627" s="33">
        <f t="shared" si="729"/>
        <v>41242</v>
      </c>
      <c r="BG4627" s="34">
        <f t="shared" si="724"/>
        <v>82.88000000000001</v>
      </c>
      <c r="BH4627" s="32">
        <f t="shared" si="725"/>
        <v>1</v>
      </c>
      <c r="BI4627" s="32">
        <f t="shared" si="726"/>
        <v>0</v>
      </c>
      <c r="BJ4627" s="69">
        <f t="shared" si="727"/>
        <v>0</v>
      </c>
      <c r="BK4627" s="158" t="str">
        <f t="shared" si="728"/>
        <v/>
      </c>
    </row>
    <row r="4628" spans="1:63" ht="12" customHeight="1" x14ac:dyDescent="0.2">
      <c r="A4628" s="8"/>
      <c r="B4628" s="7"/>
      <c r="C4628" s="7"/>
      <c r="D4628" s="7"/>
      <c r="E4628" s="7"/>
      <c r="F4628" s="7"/>
      <c r="G4628" s="7"/>
      <c r="H4628" s="7"/>
      <c r="I4628" s="10"/>
      <c r="J4628" s="25"/>
      <c r="K4628" s="250"/>
      <c r="L4628" s="31"/>
      <c r="M4628" s="9"/>
      <c r="N4628" s="11" t="s">
        <v>25</v>
      </c>
      <c r="O4628" s="39"/>
      <c r="P4628" s="47"/>
      <c r="Q4628" s="13"/>
      <c r="R4628" s="248">
        <f t="shared" si="720"/>
        <v>0</v>
      </c>
      <c r="S4628" s="248">
        <f t="shared" si="721"/>
        <v>0</v>
      </c>
      <c r="T4628" s="248">
        <f t="shared" si="722"/>
        <v>0</v>
      </c>
      <c r="U4628" s="248">
        <f t="shared" si="723"/>
        <v>0</v>
      </c>
      <c r="V4628" s="13"/>
      <c r="W4628" s="7"/>
      <c r="AT4628" s="130"/>
      <c r="BF4628" s="33">
        <f t="shared" si="729"/>
        <v>41242</v>
      </c>
      <c r="BG4628" s="34">
        <f t="shared" si="724"/>
        <v>82.88000000000001</v>
      </c>
      <c r="BH4628" s="32">
        <f t="shared" si="725"/>
        <v>1</v>
      </c>
      <c r="BI4628" s="32">
        <f t="shared" si="726"/>
        <v>0</v>
      </c>
      <c r="BJ4628" s="69">
        <f t="shared" si="727"/>
        <v>0</v>
      </c>
      <c r="BK4628" s="158" t="str">
        <f t="shared" si="728"/>
        <v/>
      </c>
    </row>
    <row r="4629" spans="1:63" ht="12" customHeight="1" x14ac:dyDescent="0.2">
      <c r="A4629" s="8"/>
      <c r="B4629" s="7"/>
      <c r="C4629" s="7"/>
      <c r="D4629" s="7"/>
      <c r="E4629" s="7"/>
      <c r="F4629" s="7"/>
      <c r="G4629" s="7"/>
      <c r="H4629" s="7"/>
      <c r="I4629" s="10"/>
      <c r="J4629" s="25"/>
      <c r="K4629" s="250"/>
      <c r="L4629" s="31"/>
      <c r="M4629" s="9"/>
      <c r="N4629" s="11" t="s">
        <v>25</v>
      </c>
      <c r="O4629" s="39"/>
      <c r="P4629" s="47"/>
      <c r="Q4629" s="13"/>
      <c r="R4629" s="248">
        <f t="shared" si="720"/>
        <v>0</v>
      </c>
      <c r="S4629" s="248">
        <f t="shared" si="721"/>
        <v>0</v>
      </c>
      <c r="T4629" s="248">
        <f t="shared" si="722"/>
        <v>0</v>
      </c>
      <c r="U4629" s="248">
        <f t="shared" si="723"/>
        <v>0</v>
      </c>
      <c r="V4629" s="13"/>
      <c r="W4629" s="7"/>
      <c r="AT4629" s="130"/>
      <c r="BF4629" s="33">
        <f t="shared" si="729"/>
        <v>41242</v>
      </c>
      <c r="BG4629" s="34">
        <f t="shared" si="724"/>
        <v>82.88000000000001</v>
      </c>
      <c r="BH4629" s="32">
        <f t="shared" si="725"/>
        <v>1</v>
      </c>
      <c r="BI4629" s="32">
        <f t="shared" si="726"/>
        <v>0</v>
      </c>
      <c r="BJ4629" s="69">
        <f t="shared" si="727"/>
        <v>0</v>
      </c>
      <c r="BK4629" s="158" t="str">
        <f t="shared" si="728"/>
        <v/>
      </c>
    </row>
    <row r="4630" spans="1:63" ht="12" customHeight="1" x14ac:dyDescent="0.2">
      <c r="A4630" s="8"/>
      <c r="B4630" s="7"/>
      <c r="C4630" s="7"/>
      <c r="D4630" s="7"/>
      <c r="E4630" s="7"/>
      <c r="F4630" s="7"/>
      <c r="G4630" s="7"/>
      <c r="H4630" s="7"/>
      <c r="I4630" s="10"/>
      <c r="J4630" s="25"/>
      <c r="K4630" s="250"/>
      <c r="L4630" s="31"/>
      <c r="M4630" s="9"/>
      <c r="N4630" s="11" t="s">
        <v>25</v>
      </c>
      <c r="O4630" s="39"/>
      <c r="P4630" s="47"/>
      <c r="Q4630" s="13"/>
      <c r="R4630" s="248">
        <f t="shared" si="720"/>
        <v>0</v>
      </c>
      <c r="S4630" s="248">
        <f t="shared" si="721"/>
        <v>0</v>
      </c>
      <c r="T4630" s="248">
        <f t="shared" si="722"/>
        <v>0</v>
      </c>
      <c r="U4630" s="248">
        <f t="shared" si="723"/>
        <v>0</v>
      </c>
      <c r="V4630" s="13"/>
      <c r="W4630" s="7"/>
      <c r="AT4630" s="130"/>
      <c r="BF4630" s="33">
        <f t="shared" si="729"/>
        <v>41242</v>
      </c>
      <c r="BG4630" s="34">
        <f t="shared" si="724"/>
        <v>82.88000000000001</v>
      </c>
      <c r="BH4630" s="32">
        <f t="shared" si="725"/>
        <v>1</v>
      </c>
      <c r="BI4630" s="32">
        <f t="shared" si="726"/>
        <v>0</v>
      </c>
      <c r="BJ4630" s="69">
        <f t="shared" si="727"/>
        <v>0</v>
      </c>
      <c r="BK4630" s="158" t="str">
        <f t="shared" si="728"/>
        <v/>
      </c>
    </row>
    <row r="4631" spans="1:63" ht="12" customHeight="1" x14ac:dyDescent="0.2">
      <c r="A4631" s="8"/>
      <c r="B4631" s="7"/>
      <c r="C4631" s="7"/>
      <c r="D4631" s="7"/>
      <c r="E4631" s="7"/>
      <c r="F4631" s="7"/>
      <c r="G4631" s="7"/>
      <c r="H4631" s="7"/>
      <c r="I4631" s="10"/>
      <c r="J4631" s="25"/>
      <c r="K4631" s="250"/>
      <c r="L4631" s="31"/>
      <c r="M4631" s="9"/>
      <c r="N4631" s="11" t="s">
        <v>25</v>
      </c>
      <c r="O4631" s="39"/>
      <c r="P4631" s="47"/>
      <c r="Q4631" s="13"/>
      <c r="R4631" s="248">
        <f t="shared" si="720"/>
        <v>0</v>
      </c>
      <c r="S4631" s="248">
        <f t="shared" si="721"/>
        <v>0</v>
      </c>
      <c r="T4631" s="248">
        <f t="shared" si="722"/>
        <v>0</v>
      </c>
      <c r="U4631" s="248">
        <f t="shared" si="723"/>
        <v>0</v>
      </c>
      <c r="V4631" s="13"/>
      <c r="W4631" s="7"/>
      <c r="AT4631" s="130"/>
      <c r="BF4631" s="33">
        <f t="shared" si="729"/>
        <v>41242</v>
      </c>
      <c r="BG4631" s="34">
        <f t="shared" si="724"/>
        <v>82.88000000000001</v>
      </c>
      <c r="BH4631" s="32">
        <f t="shared" si="725"/>
        <v>1</v>
      </c>
      <c r="BI4631" s="32">
        <f t="shared" si="726"/>
        <v>0</v>
      </c>
      <c r="BJ4631" s="69">
        <f t="shared" si="727"/>
        <v>0</v>
      </c>
      <c r="BK4631" s="158" t="str">
        <f t="shared" si="728"/>
        <v/>
      </c>
    </row>
    <row r="4632" spans="1:63" ht="12" customHeight="1" x14ac:dyDescent="0.2">
      <c r="A4632" s="8"/>
      <c r="B4632" s="7"/>
      <c r="C4632" s="7"/>
      <c r="D4632" s="7"/>
      <c r="E4632" s="7"/>
      <c r="F4632" s="7"/>
      <c r="G4632" s="7"/>
      <c r="H4632" s="7"/>
      <c r="I4632" s="10"/>
      <c r="J4632" s="25"/>
      <c r="K4632" s="250"/>
      <c r="L4632" s="31"/>
      <c r="M4632" s="9"/>
      <c r="N4632" s="11" t="s">
        <v>25</v>
      </c>
      <c r="O4632" s="39"/>
      <c r="P4632" s="47"/>
      <c r="Q4632" s="13"/>
      <c r="R4632" s="248">
        <f t="shared" si="720"/>
        <v>0</v>
      </c>
      <c r="S4632" s="248">
        <f t="shared" si="721"/>
        <v>0</v>
      </c>
      <c r="T4632" s="248">
        <f t="shared" si="722"/>
        <v>0</v>
      </c>
      <c r="U4632" s="248">
        <f t="shared" si="723"/>
        <v>0</v>
      </c>
      <c r="V4632" s="13"/>
      <c r="W4632" s="7"/>
      <c r="AT4632" s="130"/>
      <c r="BF4632" s="33">
        <f t="shared" si="729"/>
        <v>41242</v>
      </c>
      <c r="BG4632" s="34">
        <f t="shared" si="724"/>
        <v>82.88000000000001</v>
      </c>
      <c r="BH4632" s="32">
        <f t="shared" si="725"/>
        <v>1</v>
      </c>
      <c r="BI4632" s="32">
        <f t="shared" si="726"/>
        <v>0</v>
      </c>
      <c r="BJ4632" s="69">
        <f t="shared" si="727"/>
        <v>0</v>
      </c>
      <c r="BK4632" s="158" t="str">
        <f t="shared" si="728"/>
        <v/>
      </c>
    </row>
    <row r="4633" spans="1:63" ht="12" customHeight="1" x14ac:dyDescent="0.2">
      <c r="A4633" s="8"/>
      <c r="B4633" s="7"/>
      <c r="C4633" s="7"/>
      <c r="D4633" s="7"/>
      <c r="E4633" s="7"/>
      <c r="F4633" s="7"/>
      <c r="G4633" s="7"/>
      <c r="H4633" s="7"/>
      <c r="I4633" s="10"/>
      <c r="J4633" s="25"/>
      <c r="K4633" s="250"/>
      <c r="L4633" s="31"/>
      <c r="M4633" s="9"/>
      <c r="N4633" s="11" t="s">
        <v>25</v>
      </c>
      <c r="O4633" s="39"/>
      <c r="P4633" s="47"/>
      <c r="Q4633" s="13"/>
      <c r="R4633" s="248">
        <f t="shared" si="720"/>
        <v>0</v>
      </c>
      <c r="S4633" s="248">
        <f t="shared" si="721"/>
        <v>0</v>
      </c>
      <c r="T4633" s="248">
        <f t="shared" si="722"/>
        <v>0</v>
      </c>
      <c r="U4633" s="248">
        <f t="shared" si="723"/>
        <v>0</v>
      </c>
      <c r="V4633" s="13"/>
      <c r="W4633" s="7"/>
      <c r="AT4633" s="130"/>
      <c r="BF4633" s="33">
        <f t="shared" si="729"/>
        <v>41242</v>
      </c>
      <c r="BG4633" s="34">
        <f t="shared" si="724"/>
        <v>82.88000000000001</v>
      </c>
      <c r="BH4633" s="32">
        <f t="shared" si="725"/>
        <v>1</v>
      </c>
      <c r="BI4633" s="32">
        <f t="shared" si="726"/>
        <v>0</v>
      </c>
      <c r="BJ4633" s="69">
        <f t="shared" si="727"/>
        <v>0</v>
      </c>
      <c r="BK4633" s="158" t="str">
        <f t="shared" si="728"/>
        <v/>
      </c>
    </row>
    <row r="4634" spans="1:63" ht="12" customHeight="1" x14ac:dyDescent="0.2">
      <c r="A4634" s="8"/>
      <c r="B4634" s="7"/>
      <c r="C4634" s="7"/>
      <c r="D4634" s="7"/>
      <c r="E4634" s="7"/>
      <c r="F4634" s="7"/>
      <c r="G4634" s="7"/>
      <c r="H4634" s="7"/>
      <c r="I4634" s="10"/>
      <c r="J4634" s="25"/>
      <c r="K4634" s="250"/>
      <c r="L4634" s="31"/>
      <c r="M4634" s="9"/>
      <c r="N4634" s="11" t="s">
        <v>25</v>
      </c>
      <c r="O4634" s="39"/>
      <c r="P4634" s="47"/>
      <c r="Q4634" s="13"/>
      <c r="R4634" s="248">
        <f t="shared" si="720"/>
        <v>0</v>
      </c>
      <c r="S4634" s="248">
        <f t="shared" si="721"/>
        <v>0</v>
      </c>
      <c r="T4634" s="248">
        <f t="shared" si="722"/>
        <v>0</v>
      </c>
      <c r="U4634" s="248">
        <f t="shared" si="723"/>
        <v>0</v>
      </c>
      <c r="V4634" s="13"/>
      <c r="W4634" s="7"/>
      <c r="AT4634" s="130"/>
      <c r="BF4634" s="33">
        <f t="shared" si="729"/>
        <v>41242</v>
      </c>
      <c r="BG4634" s="34">
        <f t="shared" si="724"/>
        <v>82.88000000000001</v>
      </c>
      <c r="BH4634" s="32">
        <f t="shared" si="725"/>
        <v>1</v>
      </c>
      <c r="BI4634" s="32">
        <f t="shared" si="726"/>
        <v>0</v>
      </c>
      <c r="BJ4634" s="69">
        <f t="shared" si="727"/>
        <v>0</v>
      </c>
      <c r="BK4634" s="158" t="str">
        <f t="shared" si="728"/>
        <v/>
      </c>
    </row>
    <row r="4635" spans="1:63" ht="12" customHeight="1" x14ac:dyDescent="0.2">
      <c r="A4635" s="8"/>
      <c r="B4635" s="7"/>
      <c r="C4635" s="7"/>
      <c r="D4635" s="7"/>
      <c r="E4635" s="7"/>
      <c r="F4635" s="7"/>
      <c r="G4635" s="7"/>
      <c r="H4635" s="7"/>
      <c r="I4635" s="10"/>
      <c r="J4635" s="25"/>
      <c r="K4635" s="250"/>
      <c r="L4635" s="31"/>
      <c r="M4635" s="9"/>
      <c r="N4635" s="11" t="s">
        <v>25</v>
      </c>
      <c r="O4635" s="39"/>
      <c r="P4635" s="47"/>
      <c r="Q4635" s="13"/>
      <c r="R4635" s="248">
        <f t="shared" si="720"/>
        <v>0</v>
      </c>
      <c r="S4635" s="248">
        <f t="shared" si="721"/>
        <v>0</v>
      </c>
      <c r="T4635" s="248">
        <f t="shared" si="722"/>
        <v>0</v>
      </c>
      <c r="U4635" s="248">
        <f t="shared" si="723"/>
        <v>0</v>
      </c>
      <c r="V4635" s="13"/>
      <c r="W4635" s="7"/>
      <c r="AT4635" s="130"/>
      <c r="BF4635" s="33">
        <f t="shared" si="729"/>
        <v>41242</v>
      </c>
      <c r="BG4635" s="34">
        <f t="shared" si="724"/>
        <v>82.88000000000001</v>
      </c>
      <c r="BH4635" s="32">
        <f t="shared" si="725"/>
        <v>1</v>
      </c>
      <c r="BI4635" s="32">
        <f t="shared" si="726"/>
        <v>0</v>
      </c>
      <c r="BJ4635" s="69">
        <f t="shared" si="727"/>
        <v>0</v>
      </c>
      <c r="BK4635" s="158" t="str">
        <f t="shared" si="728"/>
        <v/>
      </c>
    </row>
    <row r="4636" spans="1:63" ht="12" customHeight="1" x14ac:dyDescent="0.2">
      <c r="A4636" s="8"/>
      <c r="B4636" s="7"/>
      <c r="C4636" s="7"/>
      <c r="D4636" s="7"/>
      <c r="E4636" s="7"/>
      <c r="F4636" s="7"/>
      <c r="G4636" s="7"/>
      <c r="H4636" s="7"/>
      <c r="I4636" s="10"/>
      <c r="J4636" s="25"/>
      <c r="K4636" s="250"/>
      <c r="L4636" s="31"/>
      <c r="M4636" s="9"/>
      <c r="N4636" s="11" t="s">
        <v>25</v>
      </c>
      <c r="O4636" s="39"/>
      <c r="P4636" s="47"/>
      <c r="Q4636" s="13"/>
      <c r="R4636" s="248">
        <f t="shared" si="720"/>
        <v>0</v>
      </c>
      <c r="S4636" s="248">
        <f t="shared" si="721"/>
        <v>0</v>
      </c>
      <c r="T4636" s="248">
        <f t="shared" si="722"/>
        <v>0</v>
      </c>
      <c r="U4636" s="248">
        <f t="shared" si="723"/>
        <v>0</v>
      </c>
      <c r="V4636" s="13"/>
      <c r="W4636" s="7"/>
      <c r="AT4636" s="130"/>
      <c r="BF4636" s="33">
        <f t="shared" si="729"/>
        <v>41242</v>
      </c>
      <c r="BG4636" s="34">
        <f t="shared" si="724"/>
        <v>82.88000000000001</v>
      </c>
      <c r="BH4636" s="32">
        <f t="shared" si="725"/>
        <v>1</v>
      </c>
      <c r="BI4636" s="32">
        <f t="shared" si="726"/>
        <v>0</v>
      </c>
      <c r="BJ4636" s="69">
        <f t="shared" si="727"/>
        <v>0</v>
      </c>
      <c r="BK4636" s="158" t="str">
        <f t="shared" si="728"/>
        <v/>
      </c>
    </row>
    <row r="4637" spans="1:63" ht="12" customHeight="1" x14ac:dyDescent="0.2">
      <c r="A4637" s="8"/>
      <c r="B4637" s="7"/>
      <c r="C4637" s="7"/>
      <c r="D4637" s="7"/>
      <c r="E4637" s="7"/>
      <c r="F4637" s="7"/>
      <c r="G4637" s="7"/>
      <c r="H4637" s="7"/>
      <c r="I4637" s="10"/>
      <c r="J4637" s="25"/>
      <c r="K4637" s="250"/>
      <c r="L4637" s="31"/>
      <c r="M4637" s="9"/>
      <c r="N4637" s="11" t="s">
        <v>25</v>
      </c>
      <c r="O4637" s="39"/>
      <c r="P4637" s="47"/>
      <c r="Q4637" s="13"/>
      <c r="R4637" s="248">
        <f t="shared" si="720"/>
        <v>0</v>
      </c>
      <c r="S4637" s="248">
        <f t="shared" si="721"/>
        <v>0</v>
      </c>
      <c r="T4637" s="248">
        <f t="shared" si="722"/>
        <v>0</v>
      </c>
      <c r="U4637" s="248">
        <f t="shared" si="723"/>
        <v>0</v>
      </c>
      <c r="V4637" s="13"/>
      <c r="W4637" s="7"/>
      <c r="AT4637" s="130"/>
      <c r="BF4637" s="33">
        <f t="shared" si="729"/>
        <v>41242</v>
      </c>
      <c r="BG4637" s="34">
        <f t="shared" si="724"/>
        <v>82.88000000000001</v>
      </c>
      <c r="BH4637" s="32">
        <f t="shared" si="725"/>
        <v>1</v>
      </c>
      <c r="BI4637" s="32">
        <f t="shared" si="726"/>
        <v>0</v>
      </c>
      <c r="BJ4637" s="69">
        <f t="shared" si="727"/>
        <v>0</v>
      </c>
      <c r="BK4637" s="158" t="str">
        <f t="shared" si="728"/>
        <v/>
      </c>
    </row>
    <row r="4638" spans="1:63" ht="12" customHeight="1" x14ac:dyDescent="0.2">
      <c r="A4638" s="8"/>
      <c r="B4638" s="7"/>
      <c r="C4638" s="7"/>
      <c r="D4638" s="7"/>
      <c r="E4638" s="7"/>
      <c r="F4638" s="7"/>
      <c r="G4638" s="7"/>
      <c r="H4638" s="7"/>
      <c r="I4638" s="10"/>
      <c r="J4638" s="25"/>
      <c r="K4638" s="250"/>
      <c r="L4638" s="31"/>
      <c r="M4638" s="9"/>
      <c r="N4638" s="11" t="s">
        <v>25</v>
      </c>
      <c r="O4638" s="39"/>
      <c r="P4638" s="47"/>
      <c r="Q4638" s="13"/>
      <c r="R4638" s="248">
        <f t="shared" si="720"/>
        <v>0</v>
      </c>
      <c r="S4638" s="248">
        <f t="shared" si="721"/>
        <v>0</v>
      </c>
      <c r="T4638" s="248">
        <f t="shared" si="722"/>
        <v>0</v>
      </c>
      <c r="U4638" s="248">
        <f t="shared" si="723"/>
        <v>0</v>
      </c>
      <c r="V4638" s="13"/>
      <c r="W4638" s="7"/>
      <c r="AT4638" s="130"/>
      <c r="BF4638" s="33">
        <f t="shared" si="729"/>
        <v>41242</v>
      </c>
      <c r="BG4638" s="34">
        <f t="shared" si="724"/>
        <v>82.88000000000001</v>
      </c>
      <c r="BH4638" s="32">
        <f t="shared" si="725"/>
        <v>1</v>
      </c>
      <c r="BI4638" s="32">
        <f t="shared" si="726"/>
        <v>0</v>
      </c>
      <c r="BJ4638" s="69">
        <f t="shared" si="727"/>
        <v>0</v>
      </c>
      <c r="BK4638" s="158" t="str">
        <f t="shared" si="728"/>
        <v/>
      </c>
    </row>
    <row r="4639" spans="1:63" ht="12" customHeight="1" x14ac:dyDescent="0.2">
      <c r="A4639" s="8"/>
      <c r="B4639" s="7"/>
      <c r="C4639" s="7"/>
      <c r="D4639" s="7"/>
      <c r="E4639" s="7"/>
      <c r="F4639" s="7"/>
      <c r="G4639" s="7"/>
      <c r="H4639" s="7"/>
      <c r="I4639" s="10"/>
      <c r="J4639" s="25"/>
      <c r="K4639" s="250"/>
      <c r="L4639" s="31"/>
      <c r="M4639" s="9"/>
      <c r="N4639" s="11" t="s">
        <v>25</v>
      </c>
      <c r="O4639" s="39"/>
      <c r="P4639" s="47"/>
      <c r="Q4639" s="13"/>
      <c r="R4639" s="248">
        <f t="shared" si="720"/>
        <v>0</v>
      </c>
      <c r="S4639" s="248">
        <f t="shared" si="721"/>
        <v>0</v>
      </c>
      <c r="T4639" s="248">
        <f t="shared" si="722"/>
        <v>0</v>
      </c>
      <c r="U4639" s="248">
        <f t="shared" si="723"/>
        <v>0</v>
      </c>
      <c r="V4639" s="13"/>
      <c r="W4639" s="7"/>
      <c r="AT4639" s="130"/>
      <c r="BF4639" s="33">
        <f t="shared" si="729"/>
        <v>41242</v>
      </c>
      <c r="BG4639" s="34">
        <f t="shared" si="724"/>
        <v>82.88000000000001</v>
      </c>
      <c r="BH4639" s="32">
        <f t="shared" si="725"/>
        <v>1</v>
      </c>
      <c r="BI4639" s="32">
        <f t="shared" si="726"/>
        <v>0</v>
      </c>
      <c r="BJ4639" s="69">
        <f t="shared" si="727"/>
        <v>0</v>
      </c>
      <c r="BK4639" s="158" t="str">
        <f t="shared" si="728"/>
        <v/>
      </c>
    </row>
    <row r="4640" spans="1:63" ht="12" customHeight="1" x14ac:dyDescent="0.2">
      <c r="A4640" s="8"/>
      <c r="B4640" s="7"/>
      <c r="C4640" s="7"/>
      <c r="D4640" s="7"/>
      <c r="E4640" s="7"/>
      <c r="F4640" s="7"/>
      <c r="G4640" s="7"/>
      <c r="H4640" s="7"/>
      <c r="I4640" s="10"/>
      <c r="J4640" s="25"/>
      <c r="K4640" s="250"/>
      <c r="L4640" s="31"/>
      <c r="M4640" s="9"/>
      <c r="N4640" s="11" t="s">
        <v>25</v>
      </c>
      <c r="O4640" s="39"/>
      <c r="P4640" s="47"/>
      <c r="Q4640" s="13"/>
      <c r="R4640" s="248">
        <f t="shared" si="720"/>
        <v>0</v>
      </c>
      <c r="S4640" s="248">
        <f t="shared" si="721"/>
        <v>0</v>
      </c>
      <c r="T4640" s="248">
        <f t="shared" si="722"/>
        <v>0</v>
      </c>
      <c r="U4640" s="248">
        <f t="shared" si="723"/>
        <v>0</v>
      </c>
      <c r="V4640" s="13"/>
      <c r="W4640" s="7"/>
      <c r="AT4640" s="130"/>
      <c r="BF4640" s="33">
        <f t="shared" si="729"/>
        <v>41242</v>
      </c>
      <c r="BG4640" s="34">
        <f t="shared" si="724"/>
        <v>82.88000000000001</v>
      </c>
      <c r="BH4640" s="32">
        <f t="shared" si="725"/>
        <v>1</v>
      </c>
      <c r="BI4640" s="32">
        <f t="shared" si="726"/>
        <v>0</v>
      </c>
      <c r="BJ4640" s="69">
        <f t="shared" si="727"/>
        <v>0</v>
      </c>
      <c r="BK4640" s="158" t="str">
        <f t="shared" si="728"/>
        <v/>
      </c>
    </row>
    <row r="4641" spans="1:63" ht="12" customHeight="1" x14ac:dyDescent="0.2">
      <c r="A4641" s="8"/>
      <c r="B4641" s="7"/>
      <c r="C4641" s="7"/>
      <c r="D4641" s="7"/>
      <c r="E4641" s="7"/>
      <c r="F4641" s="7"/>
      <c r="G4641" s="7"/>
      <c r="H4641" s="7"/>
      <c r="I4641" s="10"/>
      <c r="J4641" s="25"/>
      <c r="K4641" s="250"/>
      <c r="L4641" s="31"/>
      <c r="M4641" s="9"/>
      <c r="N4641" s="11" t="s">
        <v>25</v>
      </c>
      <c r="O4641" s="39"/>
      <c r="P4641" s="47"/>
      <c r="Q4641" s="13"/>
      <c r="R4641" s="248">
        <f t="shared" si="720"/>
        <v>0</v>
      </c>
      <c r="S4641" s="248">
        <f t="shared" si="721"/>
        <v>0</v>
      </c>
      <c r="T4641" s="248">
        <f t="shared" si="722"/>
        <v>0</v>
      </c>
      <c r="U4641" s="248">
        <f t="shared" si="723"/>
        <v>0</v>
      </c>
      <c r="V4641" s="13"/>
      <c r="W4641" s="7"/>
      <c r="AT4641" s="130"/>
      <c r="BF4641" s="33">
        <f t="shared" si="729"/>
        <v>41242</v>
      </c>
      <c r="BG4641" s="34">
        <f t="shared" si="724"/>
        <v>82.88000000000001</v>
      </c>
      <c r="BH4641" s="32">
        <f t="shared" si="725"/>
        <v>1</v>
      </c>
      <c r="BI4641" s="32">
        <f t="shared" si="726"/>
        <v>0</v>
      </c>
      <c r="BJ4641" s="69">
        <f t="shared" si="727"/>
        <v>0</v>
      </c>
      <c r="BK4641" s="158" t="str">
        <f t="shared" si="728"/>
        <v/>
      </c>
    </row>
    <row r="4642" spans="1:63" ht="12" customHeight="1" x14ac:dyDescent="0.2">
      <c r="A4642" s="8"/>
      <c r="B4642" s="7"/>
      <c r="C4642" s="7"/>
      <c r="D4642" s="7"/>
      <c r="E4642" s="7"/>
      <c r="F4642" s="7"/>
      <c r="G4642" s="7"/>
      <c r="H4642" s="7"/>
      <c r="I4642" s="10"/>
      <c r="J4642" s="25"/>
      <c r="K4642" s="250"/>
      <c r="L4642" s="31"/>
      <c r="M4642" s="9"/>
      <c r="N4642" s="11" t="s">
        <v>25</v>
      </c>
      <c r="O4642" s="39"/>
      <c r="P4642" s="47"/>
      <c r="Q4642" s="13"/>
      <c r="R4642" s="248">
        <f t="shared" si="720"/>
        <v>0</v>
      </c>
      <c r="S4642" s="248">
        <f t="shared" si="721"/>
        <v>0</v>
      </c>
      <c r="T4642" s="248">
        <f t="shared" si="722"/>
        <v>0</v>
      </c>
      <c r="U4642" s="248">
        <f t="shared" si="723"/>
        <v>0</v>
      </c>
      <c r="V4642" s="13"/>
      <c r="W4642" s="7"/>
      <c r="AT4642" s="130"/>
      <c r="BF4642" s="33">
        <f t="shared" si="729"/>
        <v>41242</v>
      </c>
      <c r="BG4642" s="34">
        <f t="shared" si="724"/>
        <v>82.88000000000001</v>
      </c>
      <c r="BH4642" s="32">
        <f t="shared" si="725"/>
        <v>1</v>
      </c>
      <c r="BI4642" s="32">
        <f t="shared" si="726"/>
        <v>0</v>
      </c>
      <c r="BJ4642" s="69">
        <f t="shared" si="727"/>
        <v>0</v>
      </c>
      <c r="BK4642" s="158" t="str">
        <f t="shared" si="728"/>
        <v/>
      </c>
    </row>
    <row r="4643" spans="1:63" ht="12" customHeight="1" x14ac:dyDescent="0.2">
      <c r="A4643" s="8"/>
      <c r="B4643" s="7"/>
      <c r="C4643" s="7"/>
      <c r="D4643" s="7"/>
      <c r="E4643" s="7"/>
      <c r="F4643" s="7"/>
      <c r="G4643" s="7"/>
      <c r="H4643" s="7"/>
      <c r="I4643" s="10"/>
      <c r="J4643" s="25"/>
      <c r="K4643" s="250"/>
      <c r="L4643" s="31"/>
      <c r="M4643" s="9"/>
      <c r="N4643" s="11" t="s">
        <v>25</v>
      </c>
      <c r="O4643" s="39"/>
      <c r="P4643" s="47"/>
      <c r="Q4643" s="13"/>
      <c r="R4643" s="248">
        <f t="shared" si="720"/>
        <v>0</v>
      </c>
      <c r="S4643" s="248">
        <f t="shared" si="721"/>
        <v>0</v>
      </c>
      <c r="T4643" s="248">
        <f t="shared" si="722"/>
        <v>0</v>
      </c>
      <c r="U4643" s="248">
        <f t="shared" si="723"/>
        <v>0</v>
      </c>
      <c r="V4643" s="13"/>
      <c r="W4643" s="7"/>
      <c r="AT4643" s="130"/>
      <c r="BF4643" s="33">
        <f t="shared" si="729"/>
        <v>41242</v>
      </c>
      <c r="BG4643" s="34">
        <f t="shared" si="724"/>
        <v>82.88000000000001</v>
      </c>
      <c r="BH4643" s="32">
        <f t="shared" si="725"/>
        <v>1</v>
      </c>
      <c r="BI4643" s="32">
        <f t="shared" si="726"/>
        <v>0</v>
      </c>
      <c r="BJ4643" s="69">
        <f t="shared" si="727"/>
        <v>0</v>
      </c>
      <c r="BK4643" s="158" t="str">
        <f t="shared" si="728"/>
        <v/>
      </c>
    </row>
    <row r="4644" spans="1:63" ht="12" customHeight="1" x14ac:dyDescent="0.2">
      <c r="A4644" s="8"/>
      <c r="B4644" s="7"/>
      <c r="C4644" s="7"/>
      <c r="D4644" s="7"/>
      <c r="E4644" s="7"/>
      <c r="F4644" s="7"/>
      <c r="G4644" s="7"/>
      <c r="H4644" s="7"/>
      <c r="I4644" s="10"/>
      <c r="J4644" s="25"/>
      <c r="K4644" s="250"/>
      <c r="L4644" s="31"/>
      <c r="M4644" s="9"/>
      <c r="N4644" s="11" t="s">
        <v>25</v>
      </c>
      <c r="O4644" s="39"/>
      <c r="P4644" s="47"/>
      <c r="Q4644" s="13"/>
      <c r="R4644" s="248">
        <f t="shared" si="720"/>
        <v>0</v>
      </c>
      <c r="S4644" s="248">
        <f t="shared" si="721"/>
        <v>0</v>
      </c>
      <c r="T4644" s="248">
        <f t="shared" si="722"/>
        <v>0</v>
      </c>
      <c r="U4644" s="248">
        <f t="shared" si="723"/>
        <v>0</v>
      </c>
      <c r="V4644" s="13"/>
      <c r="W4644" s="7"/>
      <c r="AT4644" s="130"/>
      <c r="BF4644" s="33">
        <f t="shared" si="729"/>
        <v>41242</v>
      </c>
      <c r="BG4644" s="34">
        <f t="shared" si="724"/>
        <v>82.88000000000001</v>
      </c>
      <c r="BH4644" s="32">
        <f t="shared" si="725"/>
        <v>1</v>
      </c>
      <c r="BI4644" s="32">
        <f t="shared" si="726"/>
        <v>0</v>
      </c>
      <c r="BJ4644" s="69">
        <f t="shared" si="727"/>
        <v>0</v>
      </c>
      <c r="BK4644" s="158" t="str">
        <f t="shared" si="728"/>
        <v/>
      </c>
    </row>
    <row r="4645" spans="1:63" ht="12" customHeight="1" x14ac:dyDescent="0.2">
      <c r="A4645" s="8"/>
      <c r="B4645" s="7"/>
      <c r="C4645" s="7"/>
      <c r="D4645" s="7"/>
      <c r="E4645" s="7"/>
      <c r="F4645" s="7"/>
      <c r="G4645" s="7"/>
      <c r="H4645" s="7"/>
      <c r="I4645" s="10"/>
      <c r="J4645" s="25"/>
      <c r="K4645" s="250"/>
      <c r="L4645" s="31"/>
      <c r="M4645" s="9"/>
      <c r="N4645" s="11" t="s">
        <v>25</v>
      </c>
      <c r="O4645" s="39"/>
      <c r="P4645" s="47"/>
      <c r="Q4645" s="13"/>
      <c r="R4645" s="248">
        <f t="shared" si="720"/>
        <v>0</v>
      </c>
      <c r="S4645" s="248">
        <f t="shared" si="721"/>
        <v>0</v>
      </c>
      <c r="T4645" s="248">
        <f t="shared" si="722"/>
        <v>0</v>
      </c>
      <c r="U4645" s="248">
        <f t="shared" si="723"/>
        <v>0</v>
      </c>
      <c r="V4645" s="13"/>
      <c r="W4645" s="7"/>
      <c r="AT4645" s="130"/>
      <c r="BF4645" s="33">
        <f t="shared" si="729"/>
        <v>41242</v>
      </c>
      <c r="BG4645" s="34">
        <f t="shared" si="724"/>
        <v>82.88000000000001</v>
      </c>
      <c r="BH4645" s="32">
        <f t="shared" si="725"/>
        <v>1</v>
      </c>
      <c r="BI4645" s="32">
        <f t="shared" si="726"/>
        <v>0</v>
      </c>
      <c r="BJ4645" s="69">
        <f t="shared" si="727"/>
        <v>0</v>
      </c>
      <c r="BK4645" s="158" t="str">
        <f t="shared" si="728"/>
        <v/>
      </c>
    </row>
    <row r="4646" spans="1:63" ht="12" customHeight="1" x14ac:dyDescent="0.2">
      <c r="A4646" s="8"/>
      <c r="B4646" s="7"/>
      <c r="C4646" s="7"/>
      <c r="D4646" s="7"/>
      <c r="E4646" s="7"/>
      <c r="F4646" s="7"/>
      <c r="G4646" s="7"/>
      <c r="H4646" s="7"/>
      <c r="I4646" s="10"/>
      <c r="J4646" s="25"/>
      <c r="K4646" s="250"/>
      <c r="L4646" s="31"/>
      <c r="M4646" s="9"/>
      <c r="N4646" s="11" t="s">
        <v>25</v>
      </c>
      <c r="O4646" s="39"/>
      <c r="P4646" s="47"/>
      <c r="Q4646" s="13"/>
      <c r="R4646" s="248">
        <f t="shared" si="720"/>
        <v>0</v>
      </c>
      <c r="S4646" s="248">
        <f t="shared" si="721"/>
        <v>0</v>
      </c>
      <c r="T4646" s="248">
        <f t="shared" si="722"/>
        <v>0</v>
      </c>
      <c r="U4646" s="248">
        <f t="shared" si="723"/>
        <v>0</v>
      </c>
      <c r="V4646" s="13"/>
      <c r="W4646" s="7"/>
      <c r="AT4646" s="130"/>
      <c r="BF4646" s="33">
        <f t="shared" si="729"/>
        <v>41242</v>
      </c>
      <c r="BG4646" s="34">
        <f t="shared" si="724"/>
        <v>82.88000000000001</v>
      </c>
      <c r="BH4646" s="32">
        <f t="shared" si="725"/>
        <v>1</v>
      </c>
      <c r="BI4646" s="32">
        <f t="shared" si="726"/>
        <v>0</v>
      </c>
      <c r="BJ4646" s="69">
        <f t="shared" si="727"/>
        <v>0</v>
      </c>
      <c r="BK4646" s="158" t="str">
        <f t="shared" si="728"/>
        <v/>
      </c>
    </row>
    <row r="4647" spans="1:63" ht="12" customHeight="1" x14ac:dyDescent="0.2">
      <c r="A4647" s="8"/>
      <c r="B4647" s="7"/>
      <c r="C4647" s="7"/>
      <c r="D4647" s="7"/>
      <c r="E4647" s="7"/>
      <c r="F4647" s="7"/>
      <c r="G4647" s="7"/>
      <c r="H4647" s="7"/>
      <c r="I4647" s="10"/>
      <c r="J4647" s="25"/>
      <c r="K4647" s="250"/>
      <c r="L4647" s="31"/>
      <c r="M4647" s="9"/>
      <c r="N4647" s="11" t="s">
        <v>25</v>
      </c>
      <c r="O4647" s="39"/>
      <c r="P4647" s="47"/>
      <c r="Q4647" s="13"/>
      <c r="R4647" s="248">
        <f t="shared" si="720"/>
        <v>0</v>
      </c>
      <c r="S4647" s="248">
        <f t="shared" si="721"/>
        <v>0</v>
      </c>
      <c r="T4647" s="248">
        <f t="shared" si="722"/>
        <v>0</v>
      </c>
      <c r="U4647" s="248">
        <f t="shared" si="723"/>
        <v>0</v>
      </c>
      <c r="V4647" s="13"/>
      <c r="W4647" s="7"/>
      <c r="AT4647" s="130"/>
      <c r="BF4647" s="33">
        <f t="shared" si="729"/>
        <v>41242</v>
      </c>
      <c r="BG4647" s="34">
        <f t="shared" si="724"/>
        <v>82.88000000000001</v>
      </c>
      <c r="BH4647" s="32">
        <f t="shared" si="725"/>
        <v>1</v>
      </c>
      <c r="BI4647" s="32">
        <f t="shared" si="726"/>
        <v>0</v>
      </c>
      <c r="BJ4647" s="69">
        <f t="shared" si="727"/>
        <v>0</v>
      </c>
      <c r="BK4647" s="158" t="str">
        <f t="shared" si="728"/>
        <v/>
      </c>
    </row>
    <row r="4648" spans="1:63" ht="12" customHeight="1" x14ac:dyDescent="0.2">
      <c r="A4648" s="8"/>
      <c r="B4648" s="7"/>
      <c r="C4648" s="7"/>
      <c r="D4648" s="7"/>
      <c r="E4648" s="7"/>
      <c r="F4648" s="7"/>
      <c r="G4648" s="7"/>
      <c r="H4648" s="7"/>
      <c r="I4648" s="10"/>
      <c r="J4648" s="25"/>
      <c r="K4648" s="250"/>
      <c r="L4648" s="31"/>
      <c r="M4648" s="9"/>
      <c r="N4648" s="11" t="s">
        <v>25</v>
      </c>
      <c r="O4648" s="39"/>
      <c r="P4648" s="47"/>
      <c r="Q4648" s="13"/>
      <c r="R4648" s="248">
        <f t="shared" si="720"/>
        <v>0</v>
      </c>
      <c r="S4648" s="248">
        <f t="shared" si="721"/>
        <v>0</v>
      </c>
      <c r="T4648" s="248">
        <f t="shared" si="722"/>
        <v>0</v>
      </c>
      <c r="U4648" s="248">
        <f t="shared" si="723"/>
        <v>0</v>
      </c>
      <c r="V4648" s="13"/>
      <c r="W4648" s="7"/>
      <c r="AT4648" s="130"/>
      <c r="BF4648" s="33">
        <f t="shared" si="729"/>
        <v>41242</v>
      </c>
      <c r="BG4648" s="34">
        <f t="shared" si="724"/>
        <v>82.88000000000001</v>
      </c>
      <c r="BH4648" s="32">
        <f t="shared" si="725"/>
        <v>1</v>
      </c>
      <c r="BI4648" s="32">
        <f t="shared" si="726"/>
        <v>0</v>
      </c>
      <c r="BJ4648" s="69">
        <f t="shared" si="727"/>
        <v>0</v>
      </c>
      <c r="BK4648" s="158" t="str">
        <f t="shared" si="728"/>
        <v/>
      </c>
    </row>
    <row r="4649" spans="1:63" ht="12" customHeight="1" x14ac:dyDescent="0.2">
      <c r="A4649" s="8"/>
      <c r="B4649" s="7"/>
      <c r="C4649" s="7"/>
      <c r="D4649" s="7"/>
      <c r="E4649" s="7"/>
      <c r="F4649" s="7"/>
      <c r="G4649" s="7"/>
      <c r="H4649" s="7"/>
      <c r="I4649" s="10"/>
      <c r="J4649" s="25"/>
      <c r="K4649" s="250"/>
      <c r="L4649" s="31"/>
      <c r="M4649" s="9"/>
      <c r="N4649" s="11" t="s">
        <v>25</v>
      </c>
      <c r="O4649" s="39"/>
      <c r="P4649" s="47"/>
      <c r="Q4649" s="13"/>
      <c r="R4649" s="248">
        <f t="shared" si="720"/>
        <v>0</v>
      </c>
      <c r="S4649" s="248">
        <f t="shared" si="721"/>
        <v>0</v>
      </c>
      <c r="T4649" s="248">
        <f t="shared" si="722"/>
        <v>0</v>
      </c>
      <c r="U4649" s="248">
        <f t="shared" si="723"/>
        <v>0</v>
      </c>
      <c r="V4649" s="13"/>
      <c r="W4649" s="7"/>
      <c r="AT4649" s="130"/>
      <c r="BF4649" s="33">
        <f t="shared" si="729"/>
        <v>41242</v>
      </c>
      <c r="BG4649" s="34">
        <f t="shared" si="724"/>
        <v>82.88000000000001</v>
      </c>
      <c r="BH4649" s="32">
        <f t="shared" si="725"/>
        <v>1</v>
      </c>
      <c r="BI4649" s="32">
        <f t="shared" si="726"/>
        <v>0</v>
      </c>
      <c r="BJ4649" s="69">
        <f t="shared" si="727"/>
        <v>0</v>
      </c>
      <c r="BK4649" s="158" t="str">
        <f t="shared" si="728"/>
        <v/>
      </c>
    </row>
    <row r="4650" spans="1:63" ht="12" customHeight="1" x14ac:dyDescent="0.2">
      <c r="A4650" s="8"/>
      <c r="B4650" s="7"/>
      <c r="C4650" s="7"/>
      <c r="D4650" s="7"/>
      <c r="E4650" s="7"/>
      <c r="F4650" s="7"/>
      <c r="G4650" s="7"/>
      <c r="H4650" s="7"/>
      <c r="I4650" s="10"/>
      <c r="J4650" s="25"/>
      <c r="K4650" s="250"/>
      <c r="L4650" s="31"/>
      <c r="M4650" s="9"/>
      <c r="N4650" s="11" t="s">
        <v>25</v>
      </c>
      <c r="O4650" s="39"/>
      <c r="P4650" s="47"/>
      <c r="Q4650" s="13"/>
      <c r="R4650" s="248">
        <f t="shared" si="720"/>
        <v>0</v>
      </c>
      <c r="S4650" s="248">
        <f t="shared" si="721"/>
        <v>0</v>
      </c>
      <c r="T4650" s="248">
        <f t="shared" si="722"/>
        <v>0</v>
      </c>
      <c r="U4650" s="248">
        <f t="shared" si="723"/>
        <v>0</v>
      </c>
      <c r="V4650" s="13"/>
      <c r="W4650" s="7"/>
      <c r="AT4650" s="130"/>
      <c r="BF4650" s="33">
        <f t="shared" si="729"/>
        <v>41242</v>
      </c>
      <c r="BG4650" s="34">
        <f t="shared" si="724"/>
        <v>82.88000000000001</v>
      </c>
      <c r="BH4650" s="32">
        <f t="shared" si="725"/>
        <v>1</v>
      </c>
      <c r="BI4650" s="32">
        <f t="shared" si="726"/>
        <v>0</v>
      </c>
      <c r="BJ4650" s="69">
        <f t="shared" si="727"/>
        <v>0</v>
      </c>
      <c r="BK4650" s="158" t="str">
        <f t="shared" si="728"/>
        <v/>
      </c>
    </row>
    <row r="4651" spans="1:63" ht="12" customHeight="1" x14ac:dyDescent="0.2">
      <c r="A4651" s="8"/>
      <c r="B4651" s="7"/>
      <c r="C4651" s="7"/>
      <c r="D4651" s="7"/>
      <c r="E4651" s="7"/>
      <c r="F4651" s="7"/>
      <c r="G4651" s="7"/>
      <c r="H4651" s="7"/>
      <c r="I4651" s="10"/>
      <c r="J4651" s="25"/>
      <c r="K4651" s="250"/>
      <c r="L4651" s="31"/>
      <c r="M4651" s="9"/>
      <c r="N4651" s="11" t="s">
        <v>25</v>
      </c>
      <c r="O4651" s="39"/>
      <c r="P4651" s="47"/>
      <c r="Q4651" s="13"/>
      <c r="R4651" s="248">
        <f t="shared" si="720"/>
        <v>0</v>
      </c>
      <c r="S4651" s="248">
        <f t="shared" si="721"/>
        <v>0</v>
      </c>
      <c r="T4651" s="248">
        <f t="shared" si="722"/>
        <v>0</v>
      </c>
      <c r="U4651" s="248">
        <f t="shared" si="723"/>
        <v>0</v>
      </c>
      <c r="V4651" s="13"/>
      <c r="W4651" s="7"/>
      <c r="AT4651" s="130"/>
      <c r="BF4651" s="33">
        <f t="shared" si="729"/>
        <v>41242</v>
      </c>
      <c r="BG4651" s="34">
        <f t="shared" si="724"/>
        <v>82.88000000000001</v>
      </c>
      <c r="BH4651" s="32">
        <f t="shared" si="725"/>
        <v>1</v>
      </c>
      <c r="BI4651" s="32">
        <f t="shared" si="726"/>
        <v>0</v>
      </c>
      <c r="BJ4651" s="69">
        <f t="shared" si="727"/>
        <v>0</v>
      </c>
      <c r="BK4651" s="158" t="str">
        <f t="shared" si="728"/>
        <v/>
      </c>
    </row>
    <row r="4652" spans="1:63" ht="12" customHeight="1" x14ac:dyDescent="0.2">
      <c r="A4652" s="8"/>
      <c r="B4652" s="7"/>
      <c r="C4652" s="7"/>
      <c r="D4652" s="7"/>
      <c r="E4652" s="7"/>
      <c r="F4652" s="7"/>
      <c r="G4652" s="7"/>
      <c r="H4652" s="7"/>
      <c r="I4652" s="10"/>
      <c r="J4652" s="25"/>
      <c r="K4652" s="250"/>
      <c r="L4652" s="31"/>
      <c r="M4652" s="9"/>
      <c r="N4652" s="11" t="s">
        <v>25</v>
      </c>
      <c r="O4652" s="39"/>
      <c r="P4652" s="47"/>
      <c r="Q4652" s="13"/>
      <c r="R4652" s="248">
        <f t="shared" si="720"/>
        <v>0</v>
      </c>
      <c r="S4652" s="248">
        <f t="shared" si="721"/>
        <v>0</v>
      </c>
      <c r="T4652" s="248">
        <f t="shared" si="722"/>
        <v>0</v>
      </c>
      <c r="U4652" s="248">
        <f t="shared" si="723"/>
        <v>0</v>
      </c>
      <c r="V4652" s="13"/>
      <c r="W4652" s="7"/>
      <c r="AT4652" s="130"/>
      <c r="BF4652" s="33">
        <f t="shared" si="729"/>
        <v>41242</v>
      </c>
      <c r="BG4652" s="34">
        <f t="shared" si="724"/>
        <v>82.88000000000001</v>
      </c>
      <c r="BH4652" s="32">
        <f t="shared" si="725"/>
        <v>1</v>
      </c>
      <c r="BI4652" s="32">
        <f t="shared" si="726"/>
        <v>0</v>
      </c>
      <c r="BJ4652" s="69">
        <f t="shared" si="727"/>
        <v>0</v>
      </c>
      <c r="BK4652" s="158" t="str">
        <f t="shared" si="728"/>
        <v/>
      </c>
    </row>
    <row r="4653" spans="1:63" ht="12" customHeight="1" x14ac:dyDescent="0.2">
      <c r="A4653" s="8"/>
      <c r="B4653" s="7"/>
      <c r="C4653" s="7"/>
      <c r="D4653" s="7"/>
      <c r="E4653" s="7"/>
      <c r="F4653" s="7"/>
      <c r="G4653" s="7"/>
      <c r="H4653" s="7"/>
      <c r="I4653" s="10"/>
      <c r="J4653" s="25"/>
      <c r="K4653" s="250"/>
      <c r="L4653" s="31"/>
      <c r="M4653" s="9"/>
      <c r="N4653" s="11" t="s">
        <v>25</v>
      </c>
      <c r="O4653" s="39"/>
      <c r="P4653" s="47"/>
      <c r="Q4653" s="13"/>
      <c r="R4653" s="248">
        <f t="shared" si="720"/>
        <v>0</v>
      </c>
      <c r="S4653" s="248">
        <f t="shared" si="721"/>
        <v>0</v>
      </c>
      <c r="T4653" s="248">
        <f t="shared" si="722"/>
        <v>0</v>
      </c>
      <c r="U4653" s="248">
        <f t="shared" si="723"/>
        <v>0</v>
      </c>
      <c r="V4653" s="13"/>
      <c r="W4653" s="7"/>
      <c r="AT4653" s="130"/>
      <c r="BF4653" s="33">
        <f t="shared" si="729"/>
        <v>41242</v>
      </c>
      <c r="BG4653" s="34">
        <f t="shared" si="724"/>
        <v>82.88000000000001</v>
      </c>
      <c r="BH4653" s="32">
        <f t="shared" si="725"/>
        <v>1</v>
      </c>
      <c r="BI4653" s="32">
        <f t="shared" si="726"/>
        <v>0</v>
      </c>
      <c r="BJ4653" s="69">
        <f t="shared" si="727"/>
        <v>0</v>
      </c>
      <c r="BK4653" s="158" t="str">
        <f t="shared" si="728"/>
        <v/>
      </c>
    </row>
    <row r="4654" spans="1:63" ht="12" customHeight="1" x14ac:dyDescent="0.2">
      <c r="A4654" s="8"/>
      <c r="B4654" s="7"/>
      <c r="C4654" s="7"/>
      <c r="D4654" s="7"/>
      <c r="E4654" s="7"/>
      <c r="F4654" s="7"/>
      <c r="G4654" s="7"/>
      <c r="H4654" s="7"/>
      <c r="I4654" s="10"/>
      <c r="J4654" s="25"/>
      <c r="K4654" s="250"/>
      <c r="L4654" s="31"/>
      <c r="M4654" s="9"/>
      <c r="N4654" s="11" t="s">
        <v>25</v>
      </c>
      <c r="O4654" s="39"/>
      <c r="P4654" s="47"/>
      <c r="Q4654" s="13"/>
      <c r="R4654" s="248">
        <f t="shared" si="720"/>
        <v>0</v>
      </c>
      <c r="S4654" s="248">
        <f t="shared" si="721"/>
        <v>0</v>
      </c>
      <c r="T4654" s="248">
        <f t="shared" si="722"/>
        <v>0</v>
      </c>
      <c r="U4654" s="248">
        <f t="shared" si="723"/>
        <v>0</v>
      </c>
      <c r="V4654" s="13"/>
      <c r="W4654" s="7"/>
      <c r="AT4654" s="130"/>
      <c r="BF4654" s="33">
        <f t="shared" si="729"/>
        <v>41242</v>
      </c>
      <c r="BG4654" s="34">
        <f t="shared" si="724"/>
        <v>82.88000000000001</v>
      </c>
      <c r="BH4654" s="32">
        <f t="shared" si="725"/>
        <v>1</v>
      </c>
      <c r="BI4654" s="32">
        <f t="shared" si="726"/>
        <v>0</v>
      </c>
      <c r="BJ4654" s="69">
        <f t="shared" si="727"/>
        <v>0</v>
      </c>
      <c r="BK4654" s="158" t="str">
        <f t="shared" si="728"/>
        <v/>
      </c>
    </row>
    <row r="4655" spans="1:63" ht="12" customHeight="1" x14ac:dyDescent="0.2">
      <c r="A4655" s="8"/>
      <c r="B4655" s="7"/>
      <c r="C4655" s="7"/>
      <c r="D4655" s="7"/>
      <c r="E4655" s="7"/>
      <c r="F4655" s="7"/>
      <c r="G4655" s="7"/>
      <c r="H4655" s="7"/>
      <c r="I4655" s="10"/>
      <c r="J4655" s="25"/>
      <c r="K4655" s="250"/>
      <c r="L4655" s="31"/>
      <c r="M4655" s="9"/>
      <c r="N4655" s="11" t="s">
        <v>25</v>
      </c>
      <c r="O4655" s="39"/>
      <c r="P4655" s="47"/>
      <c r="Q4655" s="13"/>
      <c r="R4655" s="248">
        <f t="shared" si="720"/>
        <v>0</v>
      </c>
      <c r="S4655" s="248">
        <f t="shared" si="721"/>
        <v>0</v>
      </c>
      <c r="T4655" s="248">
        <f t="shared" si="722"/>
        <v>0</v>
      </c>
      <c r="U4655" s="248">
        <f t="shared" si="723"/>
        <v>0</v>
      </c>
      <c r="V4655" s="13"/>
      <c r="W4655" s="7"/>
      <c r="AT4655" s="130"/>
      <c r="BF4655" s="33">
        <f t="shared" si="729"/>
        <v>41242</v>
      </c>
      <c r="BG4655" s="34">
        <f t="shared" si="724"/>
        <v>82.88000000000001</v>
      </c>
      <c r="BH4655" s="32">
        <f t="shared" si="725"/>
        <v>1</v>
      </c>
      <c r="BI4655" s="32">
        <f t="shared" si="726"/>
        <v>0</v>
      </c>
      <c r="BJ4655" s="69">
        <f t="shared" si="727"/>
        <v>0</v>
      </c>
      <c r="BK4655" s="158" t="str">
        <f t="shared" si="728"/>
        <v/>
      </c>
    </row>
    <row r="4656" spans="1:63" ht="12" customHeight="1" x14ac:dyDescent="0.2">
      <c r="A4656" s="8"/>
      <c r="B4656" s="7"/>
      <c r="C4656" s="7"/>
      <c r="D4656" s="7"/>
      <c r="E4656" s="7"/>
      <c r="F4656" s="7"/>
      <c r="G4656" s="7"/>
      <c r="H4656" s="7"/>
      <c r="I4656" s="10"/>
      <c r="J4656" s="25"/>
      <c r="K4656" s="250"/>
      <c r="L4656" s="31"/>
      <c r="M4656" s="9"/>
      <c r="N4656" s="11" t="s">
        <v>25</v>
      </c>
      <c r="O4656" s="39"/>
      <c r="P4656" s="47"/>
      <c r="Q4656" s="13"/>
      <c r="R4656" s="248">
        <f t="shared" si="720"/>
        <v>0</v>
      </c>
      <c r="S4656" s="248">
        <f t="shared" si="721"/>
        <v>0</v>
      </c>
      <c r="T4656" s="248">
        <f t="shared" si="722"/>
        <v>0</v>
      </c>
      <c r="U4656" s="248">
        <f t="shared" si="723"/>
        <v>0</v>
      </c>
      <c r="V4656" s="13"/>
      <c r="W4656" s="7"/>
      <c r="AT4656" s="130"/>
      <c r="BF4656" s="33">
        <f t="shared" si="729"/>
        <v>41242</v>
      </c>
      <c r="BG4656" s="34">
        <f t="shared" si="724"/>
        <v>82.88000000000001</v>
      </c>
      <c r="BH4656" s="32">
        <f t="shared" si="725"/>
        <v>1</v>
      </c>
      <c r="BI4656" s="32">
        <f t="shared" si="726"/>
        <v>0</v>
      </c>
      <c r="BJ4656" s="69">
        <f t="shared" si="727"/>
        <v>0</v>
      </c>
      <c r="BK4656" s="158" t="str">
        <f t="shared" si="728"/>
        <v/>
      </c>
    </row>
    <row r="4657" spans="1:63" ht="12" customHeight="1" x14ac:dyDescent="0.2">
      <c r="A4657" s="8"/>
      <c r="B4657" s="7"/>
      <c r="C4657" s="7"/>
      <c r="D4657" s="7"/>
      <c r="E4657" s="7"/>
      <c r="F4657" s="7"/>
      <c r="G4657" s="7"/>
      <c r="H4657" s="7"/>
      <c r="I4657" s="10"/>
      <c r="J4657" s="25"/>
      <c r="K4657" s="250"/>
      <c r="L4657" s="31"/>
      <c r="M4657" s="9"/>
      <c r="N4657" s="11" t="s">
        <v>25</v>
      </c>
      <c r="O4657" s="39"/>
      <c r="P4657" s="47"/>
      <c r="Q4657" s="13"/>
      <c r="R4657" s="248">
        <f t="shared" si="720"/>
        <v>0</v>
      </c>
      <c r="S4657" s="248">
        <f t="shared" si="721"/>
        <v>0</v>
      </c>
      <c r="T4657" s="248">
        <f t="shared" si="722"/>
        <v>0</v>
      </c>
      <c r="U4657" s="248">
        <f t="shared" si="723"/>
        <v>0</v>
      </c>
      <c r="V4657" s="13"/>
      <c r="W4657" s="7"/>
      <c r="AT4657" s="130"/>
      <c r="BF4657" s="33">
        <f t="shared" si="729"/>
        <v>41242</v>
      </c>
      <c r="BG4657" s="34">
        <f t="shared" si="724"/>
        <v>82.88000000000001</v>
      </c>
      <c r="BH4657" s="32">
        <f t="shared" si="725"/>
        <v>1</v>
      </c>
      <c r="BI4657" s="32">
        <f t="shared" si="726"/>
        <v>0</v>
      </c>
      <c r="BJ4657" s="69">
        <f t="shared" si="727"/>
        <v>0</v>
      </c>
      <c r="BK4657" s="158" t="str">
        <f t="shared" si="728"/>
        <v/>
      </c>
    </row>
    <row r="4658" spans="1:63" ht="12" customHeight="1" x14ac:dyDescent="0.2">
      <c r="A4658" s="8"/>
      <c r="B4658" s="7"/>
      <c r="C4658" s="7"/>
      <c r="D4658" s="7"/>
      <c r="E4658" s="7"/>
      <c r="F4658" s="7"/>
      <c r="G4658" s="7"/>
      <c r="H4658" s="7"/>
      <c r="I4658" s="10"/>
      <c r="J4658" s="25"/>
      <c r="K4658" s="250"/>
      <c r="L4658" s="31"/>
      <c r="M4658" s="9"/>
      <c r="N4658" s="11" t="s">
        <v>25</v>
      </c>
      <c r="O4658" s="39"/>
      <c r="P4658" s="47"/>
      <c r="Q4658" s="13"/>
      <c r="R4658" s="248">
        <f t="shared" si="720"/>
        <v>0</v>
      </c>
      <c r="S4658" s="248">
        <f t="shared" si="721"/>
        <v>0</v>
      </c>
      <c r="T4658" s="248">
        <f t="shared" si="722"/>
        <v>0</v>
      </c>
      <c r="U4658" s="248">
        <f t="shared" si="723"/>
        <v>0</v>
      </c>
      <c r="V4658" s="13"/>
      <c r="W4658" s="7"/>
      <c r="AT4658" s="130"/>
      <c r="BF4658" s="33">
        <f t="shared" si="729"/>
        <v>41242</v>
      </c>
      <c r="BG4658" s="34">
        <f t="shared" si="724"/>
        <v>82.88000000000001</v>
      </c>
      <c r="BH4658" s="32">
        <f t="shared" si="725"/>
        <v>1</v>
      </c>
      <c r="BI4658" s="32">
        <f t="shared" si="726"/>
        <v>0</v>
      </c>
      <c r="BJ4658" s="69">
        <f t="shared" si="727"/>
        <v>0</v>
      </c>
      <c r="BK4658" s="158" t="str">
        <f t="shared" si="728"/>
        <v/>
      </c>
    </row>
    <row r="4659" spans="1:63" ht="12" customHeight="1" x14ac:dyDescent="0.2">
      <c r="A4659" s="8"/>
      <c r="B4659" s="7"/>
      <c r="C4659" s="7"/>
      <c r="D4659" s="7"/>
      <c r="E4659" s="7"/>
      <c r="F4659" s="7"/>
      <c r="G4659" s="7"/>
      <c r="H4659" s="7"/>
      <c r="I4659" s="10"/>
      <c r="J4659" s="25"/>
      <c r="K4659" s="250"/>
      <c r="L4659" s="31"/>
      <c r="M4659" s="9"/>
      <c r="N4659" s="11" t="s">
        <v>25</v>
      </c>
      <c r="O4659" s="39"/>
      <c r="P4659" s="47"/>
      <c r="Q4659" s="13"/>
      <c r="R4659" s="248">
        <f t="shared" si="720"/>
        <v>0</v>
      </c>
      <c r="S4659" s="248">
        <f t="shared" si="721"/>
        <v>0</v>
      </c>
      <c r="T4659" s="248">
        <f t="shared" si="722"/>
        <v>0</v>
      </c>
      <c r="U4659" s="248">
        <f t="shared" si="723"/>
        <v>0</v>
      </c>
      <c r="V4659" s="13"/>
      <c r="W4659" s="7"/>
      <c r="AT4659" s="130"/>
      <c r="BF4659" s="33">
        <f t="shared" si="729"/>
        <v>41242</v>
      </c>
      <c r="BG4659" s="34">
        <f t="shared" si="724"/>
        <v>82.88000000000001</v>
      </c>
      <c r="BH4659" s="32">
        <f t="shared" si="725"/>
        <v>1</v>
      </c>
      <c r="BI4659" s="32">
        <f t="shared" si="726"/>
        <v>0</v>
      </c>
      <c r="BJ4659" s="69">
        <f t="shared" si="727"/>
        <v>0</v>
      </c>
      <c r="BK4659" s="158" t="str">
        <f t="shared" si="728"/>
        <v/>
      </c>
    </row>
    <row r="4660" spans="1:63" ht="12" customHeight="1" x14ac:dyDescent="0.2">
      <c r="A4660" s="8"/>
      <c r="B4660" s="7"/>
      <c r="C4660" s="7"/>
      <c r="D4660" s="7"/>
      <c r="E4660" s="7"/>
      <c r="F4660" s="7"/>
      <c r="G4660" s="7"/>
      <c r="H4660" s="7"/>
      <c r="I4660" s="10"/>
      <c r="J4660" s="25"/>
      <c r="K4660" s="250"/>
      <c r="L4660" s="31"/>
      <c r="M4660" s="9"/>
      <c r="N4660" s="11" t="s">
        <v>25</v>
      </c>
      <c r="O4660" s="39"/>
      <c r="P4660" s="47"/>
      <c r="Q4660" s="13"/>
      <c r="R4660" s="248">
        <f t="shared" si="720"/>
        <v>0</v>
      </c>
      <c r="S4660" s="248">
        <f t="shared" si="721"/>
        <v>0</v>
      </c>
      <c r="T4660" s="248">
        <f t="shared" si="722"/>
        <v>0</v>
      </c>
      <c r="U4660" s="248">
        <f t="shared" si="723"/>
        <v>0</v>
      </c>
      <c r="V4660" s="13"/>
      <c r="W4660" s="7"/>
      <c r="AT4660" s="130"/>
      <c r="BF4660" s="33">
        <f t="shared" si="729"/>
        <v>41242</v>
      </c>
      <c r="BG4660" s="34">
        <f t="shared" si="724"/>
        <v>82.88000000000001</v>
      </c>
      <c r="BH4660" s="32">
        <f t="shared" si="725"/>
        <v>1</v>
      </c>
      <c r="BI4660" s="32">
        <f t="shared" si="726"/>
        <v>0</v>
      </c>
      <c r="BJ4660" s="69">
        <f t="shared" si="727"/>
        <v>0</v>
      </c>
      <c r="BK4660" s="158" t="str">
        <f t="shared" si="728"/>
        <v/>
      </c>
    </row>
    <row r="4661" spans="1:63" ht="12" customHeight="1" x14ac:dyDescent="0.2">
      <c r="A4661" s="8"/>
      <c r="B4661" s="7"/>
      <c r="C4661" s="7"/>
      <c r="D4661" s="7"/>
      <c r="E4661" s="7"/>
      <c r="F4661" s="7"/>
      <c r="G4661" s="7"/>
      <c r="H4661" s="7"/>
      <c r="I4661" s="10"/>
      <c r="J4661" s="25"/>
      <c r="K4661" s="250"/>
      <c r="L4661" s="31"/>
      <c r="M4661" s="9"/>
      <c r="N4661" s="11" t="s">
        <v>25</v>
      </c>
      <c r="O4661" s="39"/>
      <c r="P4661" s="47"/>
      <c r="Q4661" s="13"/>
      <c r="R4661" s="248">
        <f t="shared" si="720"/>
        <v>0</v>
      </c>
      <c r="S4661" s="248">
        <f t="shared" si="721"/>
        <v>0</v>
      </c>
      <c r="T4661" s="248">
        <f t="shared" si="722"/>
        <v>0</v>
      </c>
      <c r="U4661" s="248">
        <f t="shared" si="723"/>
        <v>0</v>
      </c>
      <c r="V4661" s="13"/>
      <c r="W4661" s="7"/>
      <c r="AT4661" s="130"/>
      <c r="BF4661" s="33">
        <f t="shared" si="729"/>
        <v>41242</v>
      </c>
      <c r="BG4661" s="34">
        <f t="shared" si="724"/>
        <v>82.88000000000001</v>
      </c>
      <c r="BH4661" s="32">
        <f t="shared" si="725"/>
        <v>1</v>
      </c>
      <c r="BI4661" s="32">
        <f t="shared" si="726"/>
        <v>0</v>
      </c>
      <c r="BJ4661" s="69">
        <f t="shared" si="727"/>
        <v>0</v>
      </c>
      <c r="BK4661" s="158" t="str">
        <f t="shared" si="728"/>
        <v/>
      </c>
    </row>
    <row r="4662" spans="1:63" ht="12" customHeight="1" x14ac:dyDescent="0.2">
      <c r="A4662" s="8"/>
      <c r="B4662" s="7"/>
      <c r="C4662" s="7"/>
      <c r="D4662" s="7"/>
      <c r="E4662" s="7"/>
      <c r="F4662" s="7"/>
      <c r="G4662" s="7"/>
      <c r="H4662" s="7"/>
      <c r="I4662" s="10"/>
      <c r="J4662" s="25"/>
      <c r="K4662" s="250"/>
      <c r="L4662" s="31"/>
      <c r="M4662" s="9"/>
      <c r="N4662" s="11" t="s">
        <v>25</v>
      </c>
      <c r="O4662" s="39"/>
      <c r="P4662" s="47"/>
      <c r="Q4662" s="13"/>
      <c r="R4662" s="248">
        <f t="shared" si="720"/>
        <v>0</v>
      </c>
      <c r="S4662" s="248">
        <f t="shared" si="721"/>
        <v>0</v>
      </c>
      <c r="T4662" s="248">
        <f t="shared" si="722"/>
        <v>0</v>
      </c>
      <c r="U4662" s="248">
        <f t="shared" si="723"/>
        <v>0</v>
      </c>
      <c r="V4662" s="13"/>
      <c r="W4662" s="7"/>
      <c r="AT4662" s="130"/>
      <c r="BF4662" s="33">
        <f t="shared" si="729"/>
        <v>41242</v>
      </c>
      <c r="BG4662" s="34">
        <f t="shared" si="724"/>
        <v>82.88000000000001</v>
      </c>
      <c r="BH4662" s="32">
        <f t="shared" si="725"/>
        <v>1</v>
      </c>
      <c r="BI4662" s="32">
        <f t="shared" si="726"/>
        <v>0</v>
      </c>
      <c r="BJ4662" s="69">
        <f t="shared" si="727"/>
        <v>0</v>
      </c>
      <c r="BK4662" s="158" t="str">
        <f t="shared" si="728"/>
        <v/>
      </c>
    </row>
    <row r="4663" spans="1:63" ht="12" customHeight="1" x14ac:dyDescent="0.2">
      <c r="A4663" s="8"/>
      <c r="B4663" s="7"/>
      <c r="C4663" s="7"/>
      <c r="D4663" s="7"/>
      <c r="E4663" s="7"/>
      <c r="F4663" s="7"/>
      <c r="G4663" s="7"/>
      <c r="H4663" s="7"/>
      <c r="I4663" s="10"/>
      <c r="J4663" s="25"/>
      <c r="K4663" s="250"/>
      <c r="L4663" s="31"/>
      <c r="M4663" s="9"/>
      <c r="N4663" s="11" t="s">
        <v>25</v>
      </c>
      <c r="O4663" s="39"/>
      <c r="P4663" s="47"/>
      <c r="Q4663" s="13"/>
      <c r="R4663" s="248">
        <f t="shared" si="720"/>
        <v>0</v>
      </c>
      <c r="S4663" s="248">
        <f t="shared" si="721"/>
        <v>0</v>
      </c>
      <c r="T4663" s="248">
        <f t="shared" si="722"/>
        <v>0</v>
      </c>
      <c r="U4663" s="248">
        <f t="shared" si="723"/>
        <v>0</v>
      </c>
      <c r="V4663" s="13"/>
      <c r="W4663" s="7"/>
      <c r="AT4663" s="130"/>
      <c r="BF4663" s="33">
        <f t="shared" si="729"/>
        <v>41242</v>
      </c>
      <c r="BG4663" s="34">
        <f t="shared" si="724"/>
        <v>82.88000000000001</v>
      </c>
      <c r="BH4663" s="32">
        <f t="shared" si="725"/>
        <v>1</v>
      </c>
      <c r="BI4663" s="32">
        <f t="shared" si="726"/>
        <v>0</v>
      </c>
      <c r="BJ4663" s="69">
        <f t="shared" si="727"/>
        <v>0</v>
      </c>
      <c r="BK4663" s="158" t="str">
        <f t="shared" si="728"/>
        <v/>
      </c>
    </row>
    <row r="4664" spans="1:63" ht="12" customHeight="1" x14ac:dyDescent="0.2">
      <c r="A4664" s="8"/>
      <c r="B4664" s="7"/>
      <c r="C4664" s="7"/>
      <c r="D4664" s="7"/>
      <c r="E4664" s="7"/>
      <c r="F4664" s="7"/>
      <c r="G4664" s="7"/>
      <c r="H4664" s="7"/>
      <c r="I4664" s="10"/>
      <c r="J4664" s="25"/>
      <c r="K4664" s="250"/>
      <c r="L4664" s="31"/>
      <c r="M4664" s="9"/>
      <c r="N4664" s="11" t="s">
        <v>25</v>
      </c>
      <c r="O4664" s="39"/>
      <c r="P4664" s="47"/>
      <c r="Q4664" s="13"/>
      <c r="R4664" s="248">
        <f t="shared" si="720"/>
        <v>0</v>
      </c>
      <c r="S4664" s="248">
        <f t="shared" si="721"/>
        <v>0</v>
      </c>
      <c r="T4664" s="248">
        <f t="shared" si="722"/>
        <v>0</v>
      </c>
      <c r="U4664" s="248">
        <f t="shared" si="723"/>
        <v>0</v>
      </c>
      <c r="V4664" s="13"/>
      <c r="W4664" s="7"/>
      <c r="AT4664" s="130"/>
      <c r="BF4664" s="33">
        <f t="shared" si="729"/>
        <v>41242</v>
      </c>
      <c r="BG4664" s="34">
        <f t="shared" si="724"/>
        <v>82.88000000000001</v>
      </c>
      <c r="BH4664" s="32">
        <f t="shared" si="725"/>
        <v>1</v>
      </c>
      <c r="BI4664" s="32">
        <f t="shared" si="726"/>
        <v>0</v>
      </c>
      <c r="BJ4664" s="69">
        <f t="shared" si="727"/>
        <v>0</v>
      </c>
      <c r="BK4664" s="158" t="str">
        <f t="shared" si="728"/>
        <v/>
      </c>
    </row>
    <row r="4665" spans="1:63" ht="12" customHeight="1" x14ac:dyDescent="0.2">
      <c r="A4665" s="8"/>
      <c r="B4665" s="7"/>
      <c r="C4665" s="7"/>
      <c r="D4665" s="7"/>
      <c r="E4665" s="7"/>
      <c r="F4665" s="7"/>
      <c r="G4665" s="7"/>
      <c r="H4665" s="7"/>
      <c r="I4665" s="10"/>
      <c r="J4665" s="25"/>
      <c r="K4665" s="250"/>
      <c r="L4665" s="31"/>
      <c r="M4665" s="9"/>
      <c r="N4665" s="11" t="s">
        <v>25</v>
      </c>
      <c r="O4665" s="39"/>
      <c r="P4665" s="47"/>
      <c r="Q4665" s="13"/>
      <c r="R4665" s="248">
        <f t="shared" si="720"/>
        <v>0</v>
      </c>
      <c r="S4665" s="248">
        <f t="shared" si="721"/>
        <v>0</v>
      </c>
      <c r="T4665" s="248">
        <f t="shared" si="722"/>
        <v>0</v>
      </c>
      <c r="U4665" s="248">
        <f t="shared" si="723"/>
        <v>0</v>
      </c>
      <c r="V4665" s="13"/>
      <c r="W4665" s="7"/>
      <c r="AT4665" s="130"/>
      <c r="BF4665" s="33">
        <f t="shared" si="729"/>
        <v>41242</v>
      </c>
      <c r="BG4665" s="34">
        <f t="shared" si="724"/>
        <v>82.88000000000001</v>
      </c>
      <c r="BH4665" s="32">
        <f t="shared" si="725"/>
        <v>1</v>
      </c>
      <c r="BI4665" s="32">
        <f t="shared" si="726"/>
        <v>0</v>
      </c>
      <c r="BJ4665" s="69">
        <f t="shared" si="727"/>
        <v>0</v>
      </c>
      <c r="BK4665" s="158" t="str">
        <f t="shared" si="728"/>
        <v/>
      </c>
    </row>
    <row r="4666" spans="1:63" ht="12" customHeight="1" x14ac:dyDescent="0.2">
      <c r="A4666" s="8"/>
      <c r="B4666" s="7"/>
      <c r="C4666" s="7"/>
      <c r="D4666" s="7"/>
      <c r="E4666" s="7"/>
      <c r="F4666" s="7"/>
      <c r="G4666" s="7"/>
      <c r="H4666" s="7"/>
      <c r="I4666" s="10"/>
      <c r="J4666" s="25"/>
      <c r="K4666" s="250"/>
      <c r="L4666" s="31"/>
      <c r="M4666" s="9"/>
      <c r="N4666" s="11" t="s">
        <v>25</v>
      </c>
      <c r="O4666" s="39"/>
      <c r="P4666" s="47"/>
      <c r="Q4666" s="13"/>
      <c r="R4666" s="248">
        <f t="shared" si="720"/>
        <v>0</v>
      </c>
      <c r="S4666" s="248">
        <f t="shared" si="721"/>
        <v>0</v>
      </c>
      <c r="T4666" s="248">
        <f t="shared" si="722"/>
        <v>0</v>
      </c>
      <c r="U4666" s="248">
        <f t="shared" si="723"/>
        <v>0</v>
      </c>
      <c r="V4666" s="13"/>
      <c r="W4666" s="7"/>
      <c r="AT4666" s="130"/>
      <c r="BF4666" s="33">
        <f t="shared" si="729"/>
        <v>41242</v>
      </c>
      <c r="BG4666" s="34">
        <f t="shared" si="724"/>
        <v>82.88000000000001</v>
      </c>
      <c r="BH4666" s="32">
        <f t="shared" si="725"/>
        <v>1</v>
      </c>
      <c r="BI4666" s="32">
        <f t="shared" si="726"/>
        <v>0</v>
      </c>
      <c r="BJ4666" s="69">
        <f t="shared" si="727"/>
        <v>0</v>
      </c>
      <c r="BK4666" s="158" t="str">
        <f t="shared" si="728"/>
        <v/>
      </c>
    </row>
    <row r="4667" spans="1:63" ht="12" customHeight="1" x14ac:dyDescent="0.2">
      <c r="A4667" s="8"/>
      <c r="B4667" s="7"/>
      <c r="C4667" s="7"/>
      <c r="D4667" s="7"/>
      <c r="E4667" s="7"/>
      <c r="F4667" s="7"/>
      <c r="G4667" s="7"/>
      <c r="H4667" s="7"/>
      <c r="I4667" s="10"/>
      <c r="J4667" s="25"/>
      <c r="K4667" s="250"/>
      <c r="L4667" s="31"/>
      <c r="M4667" s="9"/>
      <c r="N4667" s="11" t="s">
        <v>25</v>
      </c>
      <c r="O4667" s="39"/>
      <c r="P4667" s="47"/>
      <c r="Q4667" s="13"/>
      <c r="R4667" s="248">
        <f t="shared" si="720"/>
        <v>0</v>
      </c>
      <c r="S4667" s="248">
        <f t="shared" si="721"/>
        <v>0</v>
      </c>
      <c r="T4667" s="248">
        <f t="shared" si="722"/>
        <v>0</v>
      </c>
      <c r="U4667" s="248">
        <f t="shared" si="723"/>
        <v>0</v>
      </c>
      <c r="V4667" s="13"/>
      <c r="W4667" s="7"/>
      <c r="AT4667" s="130"/>
      <c r="BF4667" s="33">
        <f t="shared" si="729"/>
        <v>41242</v>
      </c>
      <c r="BG4667" s="34">
        <f t="shared" si="724"/>
        <v>82.88000000000001</v>
      </c>
      <c r="BH4667" s="32">
        <f t="shared" si="725"/>
        <v>1</v>
      </c>
      <c r="BI4667" s="32">
        <f t="shared" si="726"/>
        <v>0</v>
      </c>
      <c r="BJ4667" s="69">
        <f t="shared" si="727"/>
        <v>0</v>
      </c>
      <c r="BK4667" s="158" t="str">
        <f t="shared" si="728"/>
        <v/>
      </c>
    </row>
    <row r="4668" spans="1:63" ht="12" customHeight="1" x14ac:dyDescent="0.2">
      <c r="A4668" s="8"/>
      <c r="B4668" s="7"/>
      <c r="C4668" s="7"/>
      <c r="D4668" s="7"/>
      <c r="E4668" s="7"/>
      <c r="F4668" s="7"/>
      <c r="G4668" s="7"/>
      <c r="H4668" s="7"/>
      <c r="I4668" s="10"/>
      <c r="J4668" s="25"/>
      <c r="K4668" s="250"/>
      <c r="L4668" s="31"/>
      <c r="M4668" s="9"/>
      <c r="N4668" s="11" t="s">
        <v>25</v>
      </c>
      <c r="O4668" s="39"/>
      <c r="P4668" s="47"/>
      <c r="Q4668" s="13"/>
      <c r="R4668" s="248">
        <f t="shared" si="720"/>
        <v>0</v>
      </c>
      <c r="S4668" s="248">
        <f t="shared" si="721"/>
        <v>0</v>
      </c>
      <c r="T4668" s="248">
        <f t="shared" si="722"/>
        <v>0</v>
      </c>
      <c r="U4668" s="248">
        <f t="shared" si="723"/>
        <v>0</v>
      </c>
      <c r="V4668" s="13"/>
      <c r="W4668" s="7"/>
      <c r="AT4668" s="130"/>
      <c r="BF4668" s="33">
        <f t="shared" si="729"/>
        <v>41242</v>
      </c>
      <c r="BG4668" s="34">
        <f t="shared" si="724"/>
        <v>82.88000000000001</v>
      </c>
      <c r="BH4668" s="32">
        <f t="shared" si="725"/>
        <v>1</v>
      </c>
      <c r="BI4668" s="32">
        <f t="shared" si="726"/>
        <v>0</v>
      </c>
      <c r="BJ4668" s="69">
        <f t="shared" si="727"/>
        <v>0</v>
      </c>
      <c r="BK4668" s="158" t="str">
        <f t="shared" si="728"/>
        <v/>
      </c>
    </row>
    <row r="4669" spans="1:63" ht="12" customHeight="1" x14ac:dyDescent="0.2">
      <c r="A4669" s="8"/>
      <c r="B4669" s="7"/>
      <c r="C4669" s="7"/>
      <c r="D4669" s="7"/>
      <c r="E4669" s="7"/>
      <c r="F4669" s="7"/>
      <c r="G4669" s="7"/>
      <c r="H4669" s="7"/>
      <c r="I4669" s="10"/>
      <c r="J4669" s="25"/>
      <c r="K4669" s="250"/>
      <c r="L4669" s="31"/>
      <c r="M4669" s="9"/>
      <c r="N4669" s="11" t="s">
        <v>25</v>
      </c>
      <c r="O4669" s="39"/>
      <c r="P4669" s="47"/>
      <c r="Q4669" s="13"/>
      <c r="R4669" s="248">
        <f t="shared" si="720"/>
        <v>0</v>
      </c>
      <c r="S4669" s="248">
        <f t="shared" si="721"/>
        <v>0</v>
      </c>
      <c r="T4669" s="248">
        <f t="shared" si="722"/>
        <v>0</v>
      </c>
      <c r="U4669" s="248">
        <f t="shared" si="723"/>
        <v>0</v>
      </c>
      <c r="V4669" s="13"/>
      <c r="W4669" s="7"/>
      <c r="AT4669" s="130"/>
      <c r="BF4669" s="33">
        <f t="shared" si="729"/>
        <v>41242</v>
      </c>
      <c r="BG4669" s="34">
        <f t="shared" si="724"/>
        <v>82.88000000000001</v>
      </c>
      <c r="BH4669" s="32">
        <f t="shared" si="725"/>
        <v>1</v>
      </c>
      <c r="BI4669" s="32">
        <f t="shared" si="726"/>
        <v>0</v>
      </c>
      <c r="BJ4669" s="69">
        <f t="shared" si="727"/>
        <v>0</v>
      </c>
      <c r="BK4669" s="158" t="str">
        <f t="shared" si="728"/>
        <v/>
      </c>
    </row>
    <row r="4670" spans="1:63" ht="12" customHeight="1" x14ac:dyDescent="0.2">
      <c r="A4670" s="8"/>
      <c r="B4670" s="7"/>
      <c r="C4670" s="7"/>
      <c r="D4670" s="7"/>
      <c r="E4670" s="7"/>
      <c r="F4670" s="7"/>
      <c r="G4670" s="7"/>
      <c r="H4670" s="7"/>
      <c r="I4670" s="10"/>
      <c r="J4670" s="25"/>
      <c r="K4670" s="250"/>
      <c r="L4670" s="31"/>
      <c r="M4670" s="9"/>
      <c r="N4670" s="11" t="s">
        <v>25</v>
      </c>
      <c r="O4670" s="39"/>
      <c r="P4670" s="47"/>
      <c r="Q4670" s="13"/>
      <c r="R4670" s="248">
        <f t="shared" si="720"/>
        <v>0</v>
      </c>
      <c r="S4670" s="248">
        <f t="shared" si="721"/>
        <v>0</v>
      </c>
      <c r="T4670" s="248">
        <f t="shared" si="722"/>
        <v>0</v>
      </c>
      <c r="U4670" s="248">
        <f t="shared" si="723"/>
        <v>0</v>
      </c>
      <c r="V4670" s="13"/>
      <c r="W4670" s="7"/>
      <c r="AT4670" s="130"/>
      <c r="BF4670" s="33">
        <f t="shared" si="729"/>
        <v>41242</v>
      </c>
      <c r="BG4670" s="34">
        <f t="shared" si="724"/>
        <v>82.88000000000001</v>
      </c>
      <c r="BH4670" s="32">
        <f t="shared" si="725"/>
        <v>1</v>
      </c>
      <c r="BI4670" s="32">
        <f t="shared" si="726"/>
        <v>0</v>
      </c>
      <c r="BJ4670" s="69">
        <f t="shared" si="727"/>
        <v>0</v>
      </c>
      <c r="BK4670" s="158" t="str">
        <f t="shared" si="728"/>
        <v/>
      </c>
    </row>
    <row r="4671" spans="1:63" ht="12" customHeight="1" x14ac:dyDescent="0.2">
      <c r="A4671" s="8"/>
      <c r="B4671" s="7"/>
      <c r="C4671" s="7"/>
      <c r="D4671" s="7"/>
      <c r="E4671" s="7"/>
      <c r="F4671" s="7"/>
      <c r="G4671" s="7"/>
      <c r="H4671" s="7"/>
      <c r="I4671" s="10"/>
      <c r="J4671" s="25"/>
      <c r="K4671" s="250"/>
      <c r="L4671" s="31"/>
      <c r="M4671" s="9"/>
      <c r="N4671" s="11" t="s">
        <v>25</v>
      </c>
      <c r="O4671" s="39"/>
      <c r="P4671" s="47"/>
      <c r="Q4671" s="13"/>
      <c r="R4671" s="248">
        <f t="shared" si="720"/>
        <v>0</v>
      </c>
      <c r="S4671" s="248">
        <f t="shared" si="721"/>
        <v>0</v>
      </c>
      <c r="T4671" s="248">
        <f t="shared" si="722"/>
        <v>0</v>
      </c>
      <c r="U4671" s="248">
        <f t="shared" si="723"/>
        <v>0</v>
      </c>
      <c r="V4671" s="13"/>
      <c r="W4671" s="7"/>
      <c r="AT4671" s="130"/>
      <c r="BF4671" s="33">
        <f t="shared" si="729"/>
        <v>41242</v>
      </c>
      <c r="BG4671" s="34">
        <f t="shared" si="724"/>
        <v>82.88000000000001</v>
      </c>
      <c r="BH4671" s="32">
        <f t="shared" si="725"/>
        <v>1</v>
      </c>
      <c r="BI4671" s="32">
        <f t="shared" si="726"/>
        <v>0</v>
      </c>
      <c r="BJ4671" s="69">
        <f t="shared" si="727"/>
        <v>0</v>
      </c>
      <c r="BK4671" s="158" t="str">
        <f t="shared" si="728"/>
        <v/>
      </c>
    </row>
    <row r="4672" spans="1:63" ht="12" customHeight="1" x14ac:dyDescent="0.2">
      <c r="A4672" s="8"/>
      <c r="B4672" s="7"/>
      <c r="C4672" s="7"/>
      <c r="D4672" s="7"/>
      <c r="E4672" s="7"/>
      <c r="F4672" s="7"/>
      <c r="G4672" s="7"/>
      <c r="H4672" s="7"/>
      <c r="I4672" s="10"/>
      <c r="J4672" s="25"/>
      <c r="K4672" s="250"/>
      <c r="L4672" s="31"/>
      <c r="M4672" s="9"/>
      <c r="N4672" s="11" t="s">
        <v>25</v>
      </c>
      <c r="O4672" s="39"/>
      <c r="P4672" s="47"/>
      <c r="Q4672" s="13"/>
      <c r="R4672" s="248">
        <f t="shared" si="720"/>
        <v>0</v>
      </c>
      <c r="S4672" s="248">
        <f t="shared" si="721"/>
        <v>0</v>
      </c>
      <c r="T4672" s="248">
        <f t="shared" si="722"/>
        <v>0</v>
      </c>
      <c r="U4672" s="248">
        <f t="shared" si="723"/>
        <v>0</v>
      </c>
      <c r="V4672" s="13"/>
      <c r="W4672" s="7"/>
      <c r="AT4672" s="130"/>
      <c r="BF4672" s="33">
        <f t="shared" si="729"/>
        <v>41242</v>
      </c>
      <c r="BG4672" s="34">
        <f t="shared" si="724"/>
        <v>82.88000000000001</v>
      </c>
      <c r="BH4672" s="32">
        <f t="shared" si="725"/>
        <v>1</v>
      </c>
      <c r="BI4672" s="32">
        <f t="shared" si="726"/>
        <v>0</v>
      </c>
      <c r="BJ4672" s="69">
        <f t="shared" si="727"/>
        <v>0</v>
      </c>
      <c r="BK4672" s="158" t="str">
        <f t="shared" si="728"/>
        <v/>
      </c>
    </row>
    <row r="4673" spans="1:63" ht="12" customHeight="1" x14ac:dyDescent="0.2">
      <c r="A4673" s="8"/>
      <c r="B4673" s="7"/>
      <c r="C4673" s="7"/>
      <c r="D4673" s="7"/>
      <c r="E4673" s="7"/>
      <c r="F4673" s="7"/>
      <c r="G4673" s="7"/>
      <c r="H4673" s="7"/>
      <c r="I4673" s="10"/>
      <c r="J4673" s="25"/>
      <c r="K4673" s="250"/>
      <c r="L4673" s="31"/>
      <c r="M4673" s="9"/>
      <c r="N4673" s="11" t="s">
        <v>25</v>
      </c>
      <c r="O4673" s="39"/>
      <c r="P4673" s="47"/>
      <c r="Q4673" s="13"/>
      <c r="R4673" s="248">
        <f t="shared" si="720"/>
        <v>0</v>
      </c>
      <c r="S4673" s="248">
        <f t="shared" si="721"/>
        <v>0</v>
      </c>
      <c r="T4673" s="248">
        <f t="shared" si="722"/>
        <v>0</v>
      </c>
      <c r="U4673" s="248">
        <f t="shared" si="723"/>
        <v>0</v>
      </c>
      <c r="V4673" s="13"/>
      <c r="W4673" s="7"/>
      <c r="AT4673" s="130"/>
      <c r="BF4673" s="33">
        <f t="shared" si="729"/>
        <v>41242</v>
      </c>
      <c r="BG4673" s="34">
        <f t="shared" si="724"/>
        <v>82.88000000000001</v>
      </c>
      <c r="BH4673" s="32">
        <f t="shared" si="725"/>
        <v>1</v>
      </c>
      <c r="BI4673" s="32">
        <f t="shared" si="726"/>
        <v>0</v>
      </c>
      <c r="BJ4673" s="69">
        <f t="shared" si="727"/>
        <v>0</v>
      </c>
      <c r="BK4673" s="158" t="str">
        <f t="shared" si="728"/>
        <v/>
      </c>
    </row>
    <row r="4674" spans="1:63" ht="12" customHeight="1" x14ac:dyDescent="0.2">
      <c r="A4674" s="8"/>
      <c r="B4674" s="7"/>
      <c r="C4674" s="7"/>
      <c r="D4674" s="7"/>
      <c r="E4674" s="7"/>
      <c r="F4674" s="7"/>
      <c r="G4674" s="7"/>
      <c r="H4674" s="7"/>
      <c r="I4674" s="10"/>
      <c r="J4674" s="25"/>
      <c r="K4674" s="250"/>
      <c r="L4674" s="31"/>
      <c r="M4674" s="9"/>
      <c r="N4674" s="11" t="s">
        <v>25</v>
      </c>
      <c r="O4674" s="39"/>
      <c r="P4674" s="47"/>
      <c r="Q4674" s="13"/>
      <c r="R4674" s="248">
        <f t="shared" si="720"/>
        <v>0</v>
      </c>
      <c r="S4674" s="248">
        <f t="shared" si="721"/>
        <v>0</v>
      </c>
      <c r="T4674" s="248">
        <f t="shared" si="722"/>
        <v>0</v>
      </c>
      <c r="U4674" s="248">
        <f t="shared" si="723"/>
        <v>0</v>
      </c>
      <c r="V4674" s="13"/>
      <c r="W4674" s="7"/>
      <c r="AT4674" s="130"/>
      <c r="BF4674" s="33">
        <f t="shared" si="729"/>
        <v>41242</v>
      </c>
      <c r="BG4674" s="34">
        <f t="shared" si="724"/>
        <v>82.88000000000001</v>
      </c>
      <c r="BH4674" s="32">
        <f t="shared" si="725"/>
        <v>1</v>
      </c>
      <c r="BI4674" s="32">
        <f t="shared" si="726"/>
        <v>0</v>
      </c>
      <c r="BJ4674" s="69">
        <f t="shared" si="727"/>
        <v>0</v>
      </c>
      <c r="BK4674" s="158" t="str">
        <f t="shared" si="728"/>
        <v/>
      </c>
    </row>
    <row r="4675" spans="1:63" ht="12" customHeight="1" x14ac:dyDescent="0.2">
      <c r="A4675" s="8"/>
      <c r="B4675" s="7"/>
      <c r="C4675" s="7"/>
      <c r="D4675" s="7"/>
      <c r="E4675" s="7"/>
      <c r="F4675" s="7"/>
      <c r="G4675" s="7"/>
      <c r="H4675" s="7"/>
      <c r="I4675" s="10"/>
      <c r="J4675" s="25"/>
      <c r="K4675" s="250"/>
      <c r="L4675" s="31"/>
      <c r="M4675" s="9"/>
      <c r="N4675" s="11" t="s">
        <v>25</v>
      </c>
      <c r="O4675" s="39"/>
      <c r="P4675" s="47"/>
      <c r="Q4675" s="13"/>
      <c r="R4675" s="248">
        <f t="shared" si="720"/>
        <v>0</v>
      </c>
      <c r="S4675" s="248">
        <f t="shared" si="721"/>
        <v>0</v>
      </c>
      <c r="T4675" s="248">
        <f t="shared" si="722"/>
        <v>0</v>
      </c>
      <c r="U4675" s="248">
        <f t="shared" si="723"/>
        <v>0</v>
      </c>
      <c r="V4675" s="13"/>
      <c r="W4675" s="7"/>
      <c r="AT4675" s="130"/>
      <c r="BF4675" s="33">
        <f t="shared" si="729"/>
        <v>41242</v>
      </c>
      <c r="BG4675" s="34">
        <f t="shared" si="724"/>
        <v>82.88000000000001</v>
      </c>
      <c r="BH4675" s="32">
        <f t="shared" si="725"/>
        <v>1</v>
      </c>
      <c r="BI4675" s="32">
        <f t="shared" si="726"/>
        <v>0</v>
      </c>
      <c r="BJ4675" s="69">
        <f t="shared" si="727"/>
        <v>0</v>
      </c>
      <c r="BK4675" s="158" t="str">
        <f t="shared" si="728"/>
        <v/>
      </c>
    </row>
    <row r="4676" spans="1:63" ht="12" customHeight="1" x14ac:dyDescent="0.2">
      <c r="A4676" s="8"/>
      <c r="B4676" s="7"/>
      <c r="C4676" s="7"/>
      <c r="D4676" s="7"/>
      <c r="E4676" s="7"/>
      <c r="F4676" s="7"/>
      <c r="G4676" s="7"/>
      <c r="H4676" s="7"/>
      <c r="I4676" s="10"/>
      <c r="J4676" s="25"/>
      <c r="K4676" s="250"/>
      <c r="L4676" s="31"/>
      <c r="M4676" s="9"/>
      <c r="N4676" s="11" t="s">
        <v>25</v>
      </c>
      <c r="O4676" s="39"/>
      <c r="P4676" s="47"/>
      <c r="Q4676" s="13"/>
      <c r="R4676" s="248">
        <f t="shared" si="720"/>
        <v>0</v>
      </c>
      <c r="S4676" s="248">
        <f t="shared" si="721"/>
        <v>0</v>
      </c>
      <c r="T4676" s="248">
        <f t="shared" si="722"/>
        <v>0</v>
      </c>
      <c r="U4676" s="248">
        <f t="shared" si="723"/>
        <v>0</v>
      </c>
      <c r="V4676" s="13"/>
      <c r="W4676" s="7"/>
      <c r="AT4676" s="130"/>
      <c r="BF4676" s="33">
        <f t="shared" si="729"/>
        <v>41242</v>
      </c>
      <c r="BG4676" s="34">
        <f t="shared" si="724"/>
        <v>82.88000000000001</v>
      </c>
      <c r="BH4676" s="32">
        <f t="shared" si="725"/>
        <v>1</v>
      </c>
      <c r="BI4676" s="32">
        <f t="shared" si="726"/>
        <v>0</v>
      </c>
      <c r="BJ4676" s="69">
        <f t="shared" si="727"/>
        <v>0</v>
      </c>
      <c r="BK4676" s="158" t="str">
        <f t="shared" si="728"/>
        <v/>
      </c>
    </row>
    <row r="4677" spans="1:63" ht="12" customHeight="1" x14ac:dyDescent="0.2">
      <c r="A4677" s="8"/>
      <c r="B4677" s="7"/>
      <c r="C4677" s="7"/>
      <c r="D4677" s="7"/>
      <c r="E4677" s="7"/>
      <c r="F4677" s="7"/>
      <c r="G4677" s="7"/>
      <c r="H4677" s="7"/>
      <c r="I4677" s="10"/>
      <c r="J4677" s="25"/>
      <c r="K4677" s="250"/>
      <c r="L4677" s="31"/>
      <c r="M4677" s="9"/>
      <c r="N4677" s="11" t="s">
        <v>25</v>
      </c>
      <c r="O4677" s="39"/>
      <c r="P4677" s="47"/>
      <c r="Q4677" s="13"/>
      <c r="R4677" s="248">
        <f t="shared" si="720"/>
        <v>0</v>
      </c>
      <c r="S4677" s="248">
        <f t="shared" si="721"/>
        <v>0</v>
      </c>
      <c r="T4677" s="248">
        <f t="shared" si="722"/>
        <v>0</v>
      </c>
      <c r="U4677" s="248">
        <f t="shared" si="723"/>
        <v>0</v>
      </c>
      <c r="V4677" s="13"/>
      <c r="W4677" s="7"/>
      <c r="AT4677" s="130"/>
      <c r="BF4677" s="33">
        <f t="shared" si="729"/>
        <v>41242</v>
      </c>
      <c r="BG4677" s="34">
        <f t="shared" si="724"/>
        <v>82.88000000000001</v>
      </c>
      <c r="BH4677" s="32">
        <f t="shared" si="725"/>
        <v>1</v>
      </c>
      <c r="BI4677" s="32">
        <f t="shared" si="726"/>
        <v>0</v>
      </c>
      <c r="BJ4677" s="69">
        <f t="shared" si="727"/>
        <v>0</v>
      </c>
      <c r="BK4677" s="158" t="str">
        <f t="shared" si="728"/>
        <v/>
      </c>
    </row>
    <row r="4678" spans="1:63" ht="12" customHeight="1" x14ac:dyDescent="0.2">
      <c r="A4678" s="8"/>
      <c r="B4678" s="7"/>
      <c r="C4678" s="7"/>
      <c r="D4678" s="7"/>
      <c r="E4678" s="7"/>
      <c r="F4678" s="7"/>
      <c r="G4678" s="7"/>
      <c r="H4678" s="7"/>
      <c r="I4678" s="10"/>
      <c r="J4678" s="25"/>
      <c r="K4678" s="250"/>
      <c r="L4678" s="31"/>
      <c r="M4678" s="9"/>
      <c r="N4678" s="11" t="s">
        <v>25</v>
      </c>
      <c r="O4678" s="39"/>
      <c r="P4678" s="47"/>
      <c r="Q4678" s="13"/>
      <c r="R4678" s="248">
        <f t="shared" si="720"/>
        <v>0</v>
      </c>
      <c r="S4678" s="248">
        <f t="shared" si="721"/>
        <v>0</v>
      </c>
      <c r="T4678" s="248">
        <f t="shared" si="722"/>
        <v>0</v>
      </c>
      <c r="U4678" s="248">
        <f t="shared" si="723"/>
        <v>0</v>
      </c>
      <c r="V4678" s="13"/>
      <c r="W4678" s="7"/>
      <c r="AT4678" s="130"/>
      <c r="BF4678" s="33">
        <f t="shared" si="729"/>
        <v>41242</v>
      </c>
      <c r="BG4678" s="34">
        <f t="shared" si="724"/>
        <v>82.88000000000001</v>
      </c>
      <c r="BH4678" s="32">
        <f t="shared" si="725"/>
        <v>1</v>
      </c>
      <c r="BI4678" s="32">
        <f t="shared" si="726"/>
        <v>0</v>
      </c>
      <c r="BJ4678" s="69">
        <f t="shared" si="727"/>
        <v>0</v>
      </c>
      <c r="BK4678" s="158" t="str">
        <f t="shared" si="728"/>
        <v/>
      </c>
    </row>
    <row r="4679" spans="1:63" ht="12" customHeight="1" x14ac:dyDescent="0.2">
      <c r="A4679" s="8"/>
      <c r="B4679" s="7"/>
      <c r="C4679" s="7"/>
      <c r="D4679" s="7"/>
      <c r="E4679" s="7"/>
      <c r="F4679" s="7"/>
      <c r="G4679" s="7"/>
      <c r="H4679" s="7"/>
      <c r="I4679" s="10"/>
      <c r="J4679" s="25"/>
      <c r="K4679" s="250"/>
      <c r="L4679" s="31"/>
      <c r="M4679" s="9"/>
      <c r="N4679" s="11" t="s">
        <v>25</v>
      </c>
      <c r="O4679" s="39"/>
      <c r="P4679" s="47"/>
      <c r="Q4679" s="13"/>
      <c r="R4679" s="248">
        <f t="shared" si="720"/>
        <v>0</v>
      </c>
      <c r="S4679" s="248">
        <f t="shared" si="721"/>
        <v>0</v>
      </c>
      <c r="T4679" s="248">
        <f t="shared" si="722"/>
        <v>0</v>
      </c>
      <c r="U4679" s="248">
        <f t="shared" si="723"/>
        <v>0</v>
      </c>
      <c r="V4679" s="13"/>
      <c r="W4679" s="7"/>
      <c r="AT4679" s="130"/>
      <c r="BF4679" s="33">
        <f t="shared" si="729"/>
        <v>41242</v>
      </c>
      <c r="BG4679" s="34">
        <f t="shared" si="724"/>
        <v>82.88000000000001</v>
      </c>
      <c r="BH4679" s="32">
        <f t="shared" si="725"/>
        <v>1</v>
      </c>
      <c r="BI4679" s="32">
        <f t="shared" si="726"/>
        <v>0</v>
      </c>
      <c r="BJ4679" s="69">
        <f t="shared" si="727"/>
        <v>0</v>
      </c>
      <c r="BK4679" s="158" t="str">
        <f t="shared" si="728"/>
        <v/>
      </c>
    </row>
    <row r="4680" spans="1:63" ht="12" customHeight="1" x14ac:dyDescent="0.2">
      <c r="A4680" s="8"/>
      <c r="B4680" s="7"/>
      <c r="C4680" s="7"/>
      <c r="D4680" s="7"/>
      <c r="E4680" s="7"/>
      <c r="F4680" s="7"/>
      <c r="G4680" s="7"/>
      <c r="H4680" s="7"/>
      <c r="I4680" s="10"/>
      <c r="J4680" s="25"/>
      <c r="K4680" s="250"/>
      <c r="L4680" s="31"/>
      <c r="M4680" s="9"/>
      <c r="N4680" s="11" t="s">
        <v>25</v>
      </c>
      <c r="O4680" s="39"/>
      <c r="P4680" s="47"/>
      <c r="Q4680" s="13"/>
      <c r="R4680" s="248">
        <f t="shared" si="720"/>
        <v>0</v>
      </c>
      <c r="S4680" s="248">
        <f t="shared" si="721"/>
        <v>0</v>
      </c>
      <c r="T4680" s="248">
        <f t="shared" si="722"/>
        <v>0</v>
      </c>
      <c r="U4680" s="248">
        <f t="shared" si="723"/>
        <v>0</v>
      </c>
      <c r="V4680" s="13"/>
      <c r="W4680" s="7"/>
      <c r="AT4680" s="130"/>
      <c r="BF4680" s="33">
        <f t="shared" si="729"/>
        <v>41242</v>
      </c>
      <c r="BG4680" s="34">
        <f t="shared" si="724"/>
        <v>82.88000000000001</v>
      </c>
      <c r="BH4680" s="32">
        <f t="shared" si="725"/>
        <v>1</v>
      </c>
      <c r="BI4680" s="32">
        <f t="shared" si="726"/>
        <v>0</v>
      </c>
      <c r="BJ4680" s="69">
        <f t="shared" si="727"/>
        <v>0</v>
      </c>
      <c r="BK4680" s="158" t="str">
        <f t="shared" si="728"/>
        <v/>
      </c>
    </row>
    <row r="4681" spans="1:63" ht="12" customHeight="1" x14ac:dyDescent="0.2">
      <c r="A4681" s="8"/>
      <c r="B4681" s="7"/>
      <c r="C4681" s="7"/>
      <c r="D4681" s="7"/>
      <c r="E4681" s="7"/>
      <c r="F4681" s="7"/>
      <c r="G4681" s="7"/>
      <c r="H4681" s="7"/>
      <c r="I4681" s="10"/>
      <c r="J4681" s="25"/>
      <c r="K4681" s="250"/>
      <c r="L4681" s="31"/>
      <c r="M4681" s="9"/>
      <c r="N4681" s="11" t="s">
        <v>25</v>
      </c>
      <c r="O4681" s="39"/>
      <c r="P4681" s="47"/>
      <c r="Q4681" s="13"/>
      <c r="R4681" s="248">
        <f t="shared" si="720"/>
        <v>0</v>
      </c>
      <c r="S4681" s="248">
        <f t="shared" si="721"/>
        <v>0</v>
      </c>
      <c r="T4681" s="248">
        <f t="shared" si="722"/>
        <v>0</v>
      </c>
      <c r="U4681" s="248">
        <f t="shared" si="723"/>
        <v>0</v>
      </c>
      <c r="V4681" s="13"/>
      <c r="W4681" s="7"/>
      <c r="AT4681" s="130"/>
      <c r="BF4681" s="33">
        <f t="shared" si="729"/>
        <v>41242</v>
      </c>
      <c r="BG4681" s="34">
        <f t="shared" si="724"/>
        <v>82.88000000000001</v>
      </c>
      <c r="BH4681" s="32">
        <f t="shared" si="725"/>
        <v>1</v>
      </c>
      <c r="BI4681" s="32">
        <f t="shared" si="726"/>
        <v>0</v>
      </c>
      <c r="BJ4681" s="69">
        <f t="shared" si="727"/>
        <v>0</v>
      </c>
      <c r="BK4681" s="158" t="str">
        <f t="shared" si="728"/>
        <v/>
      </c>
    </row>
    <row r="4682" spans="1:63" ht="12" customHeight="1" x14ac:dyDescent="0.2">
      <c r="A4682" s="8"/>
      <c r="B4682" s="7"/>
      <c r="C4682" s="7"/>
      <c r="D4682" s="7"/>
      <c r="E4682" s="7"/>
      <c r="F4682" s="7"/>
      <c r="G4682" s="7"/>
      <c r="H4682" s="7"/>
      <c r="I4682" s="10"/>
      <c r="J4682" s="25"/>
      <c r="K4682" s="250"/>
      <c r="L4682" s="31"/>
      <c r="M4682" s="9"/>
      <c r="N4682" s="11" t="s">
        <v>25</v>
      </c>
      <c r="O4682" s="39"/>
      <c r="P4682" s="47"/>
      <c r="Q4682" s="13"/>
      <c r="R4682" s="248">
        <f t="shared" si="720"/>
        <v>0</v>
      </c>
      <c r="S4682" s="248">
        <f t="shared" si="721"/>
        <v>0</v>
      </c>
      <c r="T4682" s="248">
        <f t="shared" si="722"/>
        <v>0</v>
      </c>
      <c r="U4682" s="248">
        <f t="shared" si="723"/>
        <v>0</v>
      </c>
      <c r="V4682" s="13"/>
      <c r="W4682" s="7"/>
      <c r="AT4682" s="130"/>
      <c r="BF4682" s="33">
        <f t="shared" si="729"/>
        <v>41242</v>
      </c>
      <c r="BG4682" s="34">
        <f t="shared" si="724"/>
        <v>82.88000000000001</v>
      </c>
      <c r="BH4682" s="32">
        <f t="shared" si="725"/>
        <v>1</v>
      </c>
      <c r="BI4682" s="32">
        <f t="shared" si="726"/>
        <v>0</v>
      </c>
      <c r="BJ4682" s="69">
        <f t="shared" si="727"/>
        <v>0</v>
      </c>
      <c r="BK4682" s="158" t="str">
        <f t="shared" si="728"/>
        <v/>
      </c>
    </row>
    <row r="4683" spans="1:63" ht="12" customHeight="1" x14ac:dyDescent="0.2">
      <c r="A4683" s="8"/>
      <c r="B4683" s="7"/>
      <c r="C4683" s="7"/>
      <c r="D4683" s="7"/>
      <c r="E4683" s="7"/>
      <c r="F4683" s="7"/>
      <c r="G4683" s="7"/>
      <c r="H4683" s="7"/>
      <c r="I4683" s="10"/>
      <c r="J4683" s="25"/>
      <c r="K4683" s="250"/>
      <c r="L4683" s="31"/>
      <c r="M4683" s="9"/>
      <c r="N4683" s="11" t="s">
        <v>25</v>
      </c>
      <c r="O4683" s="39"/>
      <c r="P4683" s="47"/>
      <c r="Q4683" s="13"/>
      <c r="R4683" s="248">
        <f t="shared" ref="R4683:R4746" si="730">IF(N4683&lt;&gt;"M",ROUND(IF(M4683&lt;&gt;"Y",IF(P4683&lt;&gt;"Y",K4683,K4683*(BH4683-1)),0),ROUNDING),"")</f>
        <v>0</v>
      </c>
      <c r="S4683" s="248">
        <f t="shared" ref="S4683:S4746" si="731">IF(N4683&lt;&gt;"M",ROUND(IF(O4683&gt;0,IF(M4683="Y",BI4683*(1-O4683),IF(BI4683&gt;R4683,R4683 + (BI4683 - R4683)*(1-O4683),BI4683)),BI4683),ROUNDING),"")</f>
        <v>0</v>
      </c>
      <c r="T4683" s="248">
        <f t="shared" ref="T4683:T4746" si="732">IF(N4683&lt;&gt;"M",ROUND(IF(O4683&gt;0,IF(M4683="Y",BJ4683*(1-O4683),IF(BJ4683&gt;R4683,R4683 + (BJ4683 - R4683)*(1-O4683),BJ4683)),BJ4683),ROUNDING),"")</f>
        <v>0</v>
      </c>
      <c r="U4683" s="248">
        <f t="shared" ref="U4683:U4746" si="733">IF(N4683&lt;&gt;"M",ROUND(IF(OR(N4683="P",N4683=""),0,IF(OR(M4683="N",M4683=""),T4683-R4683,T4683)),ROUNDING),"")</f>
        <v>0</v>
      </c>
      <c r="V4683" s="13"/>
      <c r="W4683" s="7"/>
      <c r="AT4683" s="130"/>
      <c r="BF4683" s="33">
        <f t="shared" si="729"/>
        <v>41242</v>
      </c>
      <c r="BG4683" s="34">
        <f t="shared" ref="BG4683:BG4746" si="734">IF(N4683&lt;&gt;"M",BG4682+U4683,BG4682)</f>
        <v>82.88000000000001</v>
      </c>
      <c r="BH4683" s="32">
        <f t="shared" ref="BH4683:BH4746" si="735">IF(L4683&lt;&gt;"",IF(ODDS_TYPE=1,L4683,IF(ODDS_TYPE=2,IF(L4683&gt;0,1+L4683/100,IF(L4683&lt;0,1-100/L4683,1)),IF(ODDS_TYPE=3,1+L4683,IF(ODDS_TYPE=4,1+L4683,IF(ODDS_TYPE=5,IF(L4683&gt;0,1+L4683,1-1/L4683),IF(ODDS_TYPE=6,IF(L4683&gt;=0,L4683+1,1-1/L4683),1)))))),1)</f>
        <v>1</v>
      </c>
      <c r="BI4683" s="32">
        <f t="shared" ref="BI4683:BI4746" si="736">IF(P4683&lt;&gt;"Y",IF(M4683&lt;&gt;"Y",K4683*BH4683,K4683*BH4683 - K4683),IF(M4683&lt;&gt;"Y",K4683*BH4683,K4683))</f>
        <v>0</v>
      </c>
      <c r="BJ4683" s="69">
        <f t="shared" ref="BJ4683:BJ4746" si="737">IF(P4683&lt;&gt;"Y",
IF(M4683&lt;&gt;"Y",
IF(N4683="Y",K4683*BH4683,IF(N4683="P",0,IF(OR(N4683="R",N4683="PU"),K4683,IF(N4683="H",K4683*BH4683*0.5,IF(N4683="HW",K4683*0.5*(1 + BH4683),IF(N4683="HL",K4683*0.5,0)))))),
IF(N4683="Y",K4683*BH4683 - K4683,IF(N4683="P",0,IF(OR(N4683="R",N4683="PU"),0,IF(N4683="H",IF(BH4683&gt;2,0.5*K4683*BH4683 - K4683,0),IF(N4683="HW",K4683*0.5*(1 + BH4683) - K4683,IF(N4683="HL",0,0))))))),
IF(M4683&lt;&gt;"Y",
IF(N4683="Y",K4683*BH4683,IF(N4683="P",0,IF(OR(N4683="R",N4683="PU"),K4683*(BH4683-1),IF(N4683="H",K4683*BH4683*0.5,IF(N4683="HW",K4683*(BH4683-1)*0.5,IF(N4683="HL",K4683*BH4683 - K4683*0.5,0)))))),
IF(N4683="Y",K4683,IF(N4683="P",0,IF(OR(N4683="R",N4683="PU"),0,IF(N4683="H",IF(BH4683&lt;2,K4683*BH4683*0.5 - K4683*(BH4683-1),0),IF(N4683="HW",0,IF(N4683="HL",K4683*0.5,0)))))))
)</f>
        <v>0</v>
      </c>
      <c r="BK4683" s="158" t="str">
        <f t="shared" ref="BK4683:BK4746" si="738">IF(FILT_M=1,IF(LEN(C4683)&gt;0,C4683,""),IF(FILT_M=2,IF(LEN(E4683)&gt;0,E4683,""),IF(FILT_M=3,IF(LEN(F4683)&gt;0,F4683,""),IF(FILT_M=4,IF(LEN(G4683)&gt;0,G4683,""),""))))</f>
        <v/>
      </c>
    </row>
    <row r="4684" spans="1:63" ht="12" customHeight="1" x14ac:dyDescent="0.2">
      <c r="A4684" s="8"/>
      <c r="B4684" s="7"/>
      <c r="C4684" s="7"/>
      <c r="D4684" s="7"/>
      <c r="E4684" s="7"/>
      <c r="F4684" s="7"/>
      <c r="G4684" s="7"/>
      <c r="H4684" s="7"/>
      <c r="I4684" s="10"/>
      <c r="J4684" s="25"/>
      <c r="K4684" s="250"/>
      <c r="L4684" s="31"/>
      <c r="M4684" s="9"/>
      <c r="N4684" s="11" t="s">
        <v>25</v>
      </c>
      <c r="O4684" s="39"/>
      <c r="P4684" s="47"/>
      <c r="Q4684" s="13"/>
      <c r="R4684" s="248">
        <f t="shared" si="730"/>
        <v>0</v>
      </c>
      <c r="S4684" s="248">
        <f t="shared" si="731"/>
        <v>0</v>
      </c>
      <c r="T4684" s="248">
        <f t="shared" si="732"/>
        <v>0</v>
      </c>
      <c r="U4684" s="248">
        <f t="shared" si="733"/>
        <v>0</v>
      </c>
      <c r="V4684" s="13"/>
      <c r="W4684" s="7"/>
      <c r="AT4684" s="130"/>
      <c r="BF4684" s="33">
        <f t="shared" ref="BF4684:BF4747" si="739">IF(A4684&gt;2,A4684,BF4683)</f>
        <v>41242</v>
      </c>
      <c r="BG4684" s="34">
        <f t="shared" si="734"/>
        <v>82.88000000000001</v>
      </c>
      <c r="BH4684" s="32">
        <f t="shared" si="735"/>
        <v>1</v>
      </c>
      <c r="BI4684" s="32">
        <f t="shared" si="736"/>
        <v>0</v>
      </c>
      <c r="BJ4684" s="69">
        <f t="shared" si="737"/>
        <v>0</v>
      </c>
      <c r="BK4684" s="158" t="str">
        <f t="shared" si="738"/>
        <v/>
      </c>
    </row>
    <row r="4685" spans="1:63" ht="12" customHeight="1" x14ac:dyDescent="0.2">
      <c r="A4685" s="8"/>
      <c r="B4685" s="7"/>
      <c r="C4685" s="7"/>
      <c r="D4685" s="7"/>
      <c r="E4685" s="7"/>
      <c r="F4685" s="7"/>
      <c r="G4685" s="7"/>
      <c r="H4685" s="7"/>
      <c r="I4685" s="10"/>
      <c r="J4685" s="25"/>
      <c r="K4685" s="250"/>
      <c r="L4685" s="31"/>
      <c r="M4685" s="9"/>
      <c r="N4685" s="11" t="s">
        <v>25</v>
      </c>
      <c r="O4685" s="39"/>
      <c r="P4685" s="47"/>
      <c r="Q4685" s="13"/>
      <c r="R4685" s="248">
        <f t="shared" si="730"/>
        <v>0</v>
      </c>
      <c r="S4685" s="248">
        <f t="shared" si="731"/>
        <v>0</v>
      </c>
      <c r="T4685" s="248">
        <f t="shared" si="732"/>
        <v>0</v>
      </c>
      <c r="U4685" s="248">
        <f t="shared" si="733"/>
        <v>0</v>
      </c>
      <c r="V4685" s="13"/>
      <c r="W4685" s="7"/>
      <c r="AT4685" s="130"/>
      <c r="BF4685" s="33">
        <f t="shared" si="739"/>
        <v>41242</v>
      </c>
      <c r="BG4685" s="34">
        <f t="shared" si="734"/>
        <v>82.88000000000001</v>
      </c>
      <c r="BH4685" s="32">
        <f t="shared" si="735"/>
        <v>1</v>
      </c>
      <c r="BI4685" s="32">
        <f t="shared" si="736"/>
        <v>0</v>
      </c>
      <c r="BJ4685" s="69">
        <f t="shared" si="737"/>
        <v>0</v>
      </c>
      <c r="BK4685" s="158" t="str">
        <f t="shared" si="738"/>
        <v/>
      </c>
    </row>
    <row r="4686" spans="1:63" ht="12" customHeight="1" x14ac:dyDescent="0.2">
      <c r="A4686" s="8"/>
      <c r="B4686" s="7"/>
      <c r="C4686" s="7"/>
      <c r="D4686" s="7"/>
      <c r="E4686" s="7"/>
      <c r="F4686" s="7"/>
      <c r="G4686" s="7"/>
      <c r="H4686" s="7"/>
      <c r="I4686" s="10"/>
      <c r="J4686" s="25"/>
      <c r="K4686" s="250"/>
      <c r="L4686" s="31"/>
      <c r="M4686" s="9"/>
      <c r="N4686" s="11" t="s">
        <v>25</v>
      </c>
      <c r="O4686" s="39"/>
      <c r="P4686" s="47"/>
      <c r="Q4686" s="13"/>
      <c r="R4686" s="248">
        <f t="shared" si="730"/>
        <v>0</v>
      </c>
      <c r="S4686" s="248">
        <f t="shared" si="731"/>
        <v>0</v>
      </c>
      <c r="T4686" s="248">
        <f t="shared" si="732"/>
        <v>0</v>
      </c>
      <c r="U4686" s="248">
        <f t="shared" si="733"/>
        <v>0</v>
      </c>
      <c r="V4686" s="13"/>
      <c r="W4686" s="7"/>
      <c r="AT4686" s="130"/>
      <c r="BF4686" s="33">
        <f t="shared" si="739"/>
        <v>41242</v>
      </c>
      <c r="BG4686" s="34">
        <f t="shared" si="734"/>
        <v>82.88000000000001</v>
      </c>
      <c r="BH4686" s="32">
        <f t="shared" si="735"/>
        <v>1</v>
      </c>
      <c r="BI4686" s="32">
        <f t="shared" si="736"/>
        <v>0</v>
      </c>
      <c r="BJ4686" s="69">
        <f t="shared" si="737"/>
        <v>0</v>
      </c>
      <c r="BK4686" s="158" t="str">
        <f t="shared" si="738"/>
        <v/>
      </c>
    </row>
    <row r="4687" spans="1:63" ht="12" customHeight="1" x14ac:dyDescent="0.2">
      <c r="A4687" s="8"/>
      <c r="B4687" s="7"/>
      <c r="C4687" s="7"/>
      <c r="D4687" s="7"/>
      <c r="E4687" s="7"/>
      <c r="F4687" s="7"/>
      <c r="G4687" s="7"/>
      <c r="H4687" s="7"/>
      <c r="I4687" s="10"/>
      <c r="J4687" s="25"/>
      <c r="K4687" s="250"/>
      <c r="L4687" s="31"/>
      <c r="M4687" s="9"/>
      <c r="N4687" s="11" t="s">
        <v>25</v>
      </c>
      <c r="O4687" s="39"/>
      <c r="P4687" s="47"/>
      <c r="Q4687" s="13"/>
      <c r="R4687" s="248">
        <f t="shared" si="730"/>
        <v>0</v>
      </c>
      <c r="S4687" s="248">
        <f t="shared" si="731"/>
        <v>0</v>
      </c>
      <c r="T4687" s="248">
        <f t="shared" si="732"/>
        <v>0</v>
      </c>
      <c r="U4687" s="248">
        <f t="shared" si="733"/>
        <v>0</v>
      </c>
      <c r="V4687" s="13"/>
      <c r="W4687" s="7"/>
      <c r="AT4687" s="130"/>
      <c r="BF4687" s="33">
        <f t="shared" si="739"/>
        <v>41242</v>
      </c>
      <c r="BG4687" s="34">
        <f t="shared" si="734"/>
        <v>82.88000000000001</v>
      </c>
      <c r="BH4687" s="32">
        <f t="shared" si="735"/>
        <v>1</v>
      </c>
      <c r="BI4687" s="32">
        <f t="shared" si="736"/>
        <v>0</v>
      </c>
      <c r="BJ4687" s="69">
        <f t="shared" si="737"/>
        <v>0</v>
      </c>
      <c r="BK4687" s="158" t="str">
        <f t="shared" si="738"/>
        <v/>
      </c>
    </row>
    <row r="4688" spans="1:63" ht="12" customHeight="1" x14ac:dyDescent="0.2">
      <c r="A4688" s="8"/>
      <c r="B4688" s="7"/>
      <c r="C4688" s="7"/>
      <c r="D4688" s="7"/>
      <c r="E4688" s="7"/>
      <c r="F4688" s="7"/>
      <c r="G4688" s="7"/>
      <c r="H4688" s="7"/>
      <c r="I4688" s="10"/>
      <c r="J4688" s="25"/>
      <c r="K4688" s="250"/>
      <c r="L4688" s="31"/>
      <c r="M4688" s="9"/>
      <c r="N4688" s="11" t="s">
        <v>25</v>
      </c>
      <c r="O4688" s="39"/>
      <c r="P4688" s="47"/>
      <c r="Q4688" s="13"/>
      <c r="R4688" s="248">
        <f t="shared" si="730"/>
        <v>0</v>
      </c>
      <c r="S4688" s="248">
        <f t="shared" si="731"/>
        <v>0</v>
      </c>
      <c r="T4688" s="248">
        <f t="shared" si="732"/>
        <v>0</v>
      </c>
      <c r="U4688" s="248">
        <f t="shared" si="733"/>
        <v>0</v>
      </c>
      <c r="V4688" s="13"/>
      <c r="W4688" s="7"/>
      <c r="AT4688" s="130"/>
      <c r="BF4688" s="33">
        <f t="shared" si="739"/>
        <v>41242</v>
      </c>
      <c r="BG4688" s="34">
        <f t="shared" si="734"/>
        <v>82.88000000000001</v>
      </c>
      <c r="BH4688" s="32">
        <f t="shared" si="735"/>
        <v>1</v>
      </c>
      <c r="BI4688" s="32">
        <f t="shared" si="736"/>
        <v>0</v>
      </c>
      <c r="BJ4688" s="69">
        <f t="shared" si="737"/>
        <v>0</v>
      </c>
      <c r="BK4688" s="158" t="str">
        <f t="shared" si="738"/>
        <v/>
      </c>
    </row>
    <row r="4689" spans="1:63" ht="12" customHeight="1" x14ac:dyDescent="0.2">
      <c r="A4689" s="8"/>
      <c r="B4689" s="7"/>
      <c r="C4689" s="7"/>
      <c r="D4689" s="7"/>
      <c r="E4689" s="7"/>
      <c r="F4689" s="7"/>
      <c r="G4689" s="7"/>
      <c r="H4689" s="7"/>
      <c r="I4689" s="10"/>
      <c r="J4689" s="25"/>
      <c r="K4689" s="250"/>
      <c r="L4689" s="31"/>
      <c r="M4689" s="9"/>
      <c r="N4689" s="11" t="s">
        <v>25</v>
      </c>
      <c r="O4689" s="39"/>
      <c r="P4689" s="47"/>
      <c r="Q4689" s="13"/>
      <c r="R4689" s="248">
        <f t="shared" si="730"/>
        <v>0</v>
      </c>
      <c r="S4689" s="248">
        <f t="shared" si="731"/>
        <v>0</v>
      </c>
      <c r="T4689" s="248">
        <f t="shared" si="732"/>
        <v>0</v>
      </c>
      <c r="U4689" s="248">
        <f t="shared" si="733"/>
        <v>0</v>
      </c>
      <c r="V4689" s="13"/>
      <c r="W4689" s="7"/>
      <c r="AT4689" s="130"/>
      <c r="BF4689" s="33">
        <f t="shared" si="739"/>
        <v>41242</v>
      </c>
      <c r="BG4689" s="34">
        <f t="shared" si="734"/>
        <v>82.88000000000001</v>
      </c>
      <c r="BH4689" s="32">
        <f t="shared" si="735"/>
        <v>1</v>
      </c>
      <c r="BI4689" s="32">
        <f t="shared" si="736"/>
        <v>0</v>
      </c>
      <c r="BJ4689" s="69">
        <f t="shared" si="737"/>
        <v>0</v>
      </c>
      <c r="BK4689" s="158" t="str">
        <f t="shared" si="738"/>
        <v/>
      </c>
    </row>
    <row r="4690" spans="1:63" ht="12" customHeight="1" x14ac:dyDescent="0.2">
      <c r="A4690" s="8"/>
      <c r="B4690" s="7"/>
      <c r="C4690" s="7"/>
      <c r="D4690" s="7"/>
      <c r="E4690" s="7"/>
      <c r="F4690" s="7"/>
      <c r="G4690" s="7"/>
      <c r="H4690" s="7"/>
      <c r="I4690" s="10"/>
      <c r="J4690" s="25"/>
      <c r="K4690" s="250"/>
      <c r="L4690" s="31"/>
      <c r="M4690" s="9"/>
      <c r="N4690" s="11" t="s">
        <v>25</v>
      </c>
      <c r="O4690" s="39"/>
      <c r="P4690" s="47"/>
      <c r="Q4690" s="13"/>
      <c r="R4690" s="248">
        <f t="shared" si="730"/>
        <v>0</v>
      </c>
      <c r="S4690" s="248">
        <f t="shared" si="731"/>
        <v>0</v>
      </c>
      <c r="T4690" s="248">
        <f t="shared" si="732"/>
        <v>0</v>
      </c>
      <c r="U4690" s="248">
        <f t="shared" si="733"/>
        <v>0</v>
      </c>
      <c r="V4690" s="13"/>
      <c r="W4690" s="7"/>
      <c r="AT4690" s="130"/>
      <c r="BF4690" s="33">
        <f t="shared" si="739"/>
        <v>41242</v>
      </c>
      <c r="BG4690" s="34">
        <f t="shared" si="734"/>
        <v>82.88000000000001</v>
      </c>
      <c r="BH4690" s="32">
        <f t="shared" si="735"/>
        <v>1</v>
      </c>
      <c r="BI4690" s="32">
        <f t="shared" si="736"/>
        <v>0</v>
      </c>
      <c r="BJ4690" s="69">
        <f t="shared" si="737"/>
        <v>0</v>
      </c>
      <c r="BK4690" s="158" t="str">
        <f t="shared" si="738"/>
        <v/>
      </c>
    </row>
    <row r="4691" spans="1:63" ht="12" customHeight="1" x14ac:dyDescent="0.2">
      <c r="A4691" s="8"/>
      <c r="B4691" s="7"/>
      <c r="C4691" s="7"/>
      <c r="D4691" s="7"/>
      <c r="E4691" s="7"/>
      <c r="F4691" s="7"/>
      <c r="G4691" s="7"/>
      <c r="H4691" s="7"/>
      <c r="I4691" s="10"/>
      <c r="J4691" s="25"/>
      <c r="K4691" s="250"/>
      <c r="L4691" s="31"/>
      <c r="M4691" s="9"/>
      <c r="N4691" s="11" t="s">
        <v>25</v>
      </c>
      <c r="O4691" s="39"/>
      <c r="P4691" s="47"/>
      <c r="Q4691" s="13"/>
      <c r="R4691" s="248">
        <f t="shared" si="730"/>
        <v>0</v>
      </c>
      <c r="S4691" s="248">
        <f t="shared" si="731"/>
        <v>0</v>
      </c>
      <c r="T4691" s="248">
        <f t="shared" si="732"/>
        <v>0</v>
      </c>
      <c r="U4691" s="248">
        <f t="shared" si="733"/>
        <v>0</v>
      </c>
      <c r="V4691" s="13"/>
      <c r="W4691" s="7"/>
      <c r="AT4691" s="130"/>
      <c r="BF4691" s="33">
        <f t="shared" si="739"/>
        <v>41242</v>
      </c>
      <c r="BG4691" s="34">
        <f t="shared" si="734"/>
        <v>82.88000000000001</v>
      </c>
      <c r="BH4691" s="32">
        <f t="shared" si="735"/>
        <v>1</v>
      </c>
      <c r="BI4691" s="32">
        <f t="shared" si="736"/>
        <v>0</v>
      </c>
      <c r="BJ4691" s="69">
        <f t="shared" si="737"/>
        <v>0</v>
      </c>
      <c r="BK4691" s="158" t="str">
        <f t="shared" si="738"/>
        <v/>
      </c>
    </row>
    <row r="4692" spans="1:63" ht="12" customHeight="1" x14ac:dyDescent="0.2">
      <c r="A4692" s="8"/>
      <c r="B4692" s="7"/>
      <c r="C4692" s="7"/>
      <c r="D4692" s="7"/>
      <c r="E4692" s="7"/>
      <c r="F4692" s="7"/>
      <c r="G4692" s="7"/>
      <c r="H4692" s="7"/>
      <c r="I4692" s="10"/>
      <c r="J4692" s="25"/>
      <c r="K4692" s="250"/>
      <c r="L4692" s="31"/>
      <c r="M4692" s="9"/>
      <c r="N4692" s="11" t="s">
        <v>25</v>
      </c>
      <c r="O4692" s="39"/>
      <c r="P4692" s="47"/>
      <c r="Q4692" s="13"/>
      <c r="R4692" s="248">
        <f t="shared" si="730"/>
        <v>0</v>
      </c>
      <c r="S4692" s="248">
        <f t="shared" si="731"/>
        <v>0</v>
      </c>
      <c r="T4692" s="248">
        <f t="shared" si="732"/>
        <v>0</v>
      </c>
      <c r="U4692" s="248">
        <f t="shared" si="733"/>
        <v>0</v>
      </c>
      <c r="V4692" s="13"/>
      <c r="W4692" s="7"/>
      <c r="AT4692" s="130"/>
      <c r="BF4692" s="33">
        <f t="shared" si="739"/>
        <v>41242</v>
      </c>
      <c r="BG4692" s="34">
        <f t="shared" si="734"/>
        <v>82.88000000000001</v>
      </c>
      <c r="BH4692" s="32">
        <f t="shared" si="735"/>
        <v>1</v>
      </c>
      <c r="BI4692" s="32">
        <f t="shared" si="736"/>
        <v>0</v>
      </c>
      <c r="BJ4692" s="69">
        <f t="shared" si="737"/>
        <v>0</v>
      </c>
      <c r="BK4692" s="158" t="str">
        <f t="shared" si="738"/>
        <v/>
      </c>
    </row>
    <row r="4693" spans="1:63" ht="12" customHeight="1" x14ac:dyDescent="0.2">
      <c r="A4693" s="8"/>
      <c r="B4693" s="7"/>
      <c r="C4693" s="7"/>
      <c r="D4693" s="7"/>
      <c r="E4693" s="7"/>
      <c r="F4693" s="7"/>
      <c r="G4693" s="7"/>
      <c r="H4693" s="7"/>
      <c r="I4693" s="10"/>
      <c r="J4693" s="25"/>
      <c r="K4693" s="250"/>
      <c r="L4693" s="31"/>
      <c r="M4693" s="9"/>
      <c r="N4693" s="11" t="s">
        <v>25</v>
      </c>
      <c r="O4693" s="39"/>
      <c r="P4693" s="47"/>
      <c r="Q4693" s="13"/>
      <c r="R4693" s="248">
        <f t="shared" si="730"/>
        <v>0</v>
      </c>
      <c r="S4693" s="248">
        <f t="shared" si="731"/>
        <v>0</v>
      </c>
      <c r="T4693" s="248">
        <f t="shared" si="732"/>
        <v>0</v>
      </c>
      <c r="U4693" s="248">
        <f t="shared" si="733"/>
        <v>0</v>
      </c>
      <c r="V4693" s="13"/>
      <c r="W4693" s="7"/>
      <c r="AT4693" s="130"/>
      <c r="BF4693" s="33">
        <f t="shared" si="739"/>
        <v>41242</v>
      </c>
      <c r="BG4693" s="34">
        <f t="shared" si="734"/>
        <v>82.88000000000001</v>
      </c>
      <c r="BH4693" s="32">
        <f t="shared" si="735"/>
        <v>1</v>
      </c>
      <c r="BI4693" s="32">
        <f t="shared" si="736"/>
        <v>0</v>
      </c>
      <c r="BJ4693" s="69">
        <f t="shared" si="737"/>
        <v>0</v>
      </c>
      <c r="BK4693" s="158" t="str">
        <f t="shared" si="738"/>
        <v/>
      </c>
    </row>
    <row r="4694" spans="1:63" ht="12" customHeight="1" x14ac:dyDescent="0.2">
      <c r="A4694" s="8"/>
      <c r="B4694" s="7"/>
      <c r="C4694" s="7"/>
      <c r="D4694" s="7"/>
      <c r="E4694" s="7"/>
      <c r="F4694" s="7"/>
      <c r="G4694" s="7"/>
      <c r="H4694" s="7"/>
      <c r="I4694" s="10"/>
      <c r="J4694" s="25"/>
      <c r="K4694" s="250"/>
      <c r="L4694" s="31"/>
      <c r="M4694" s="9"/>
      <c r="N4694" s="11" t="s">
        <v>25</v>
      </c>
      <c r="O4694" s="39"/>
      <c r="P4694" s="47"/>
      <c r="Q4694" s="13"/>
      <c r="R4694" s="248">
        <f t="shared" si="730"/>
        <v>0</v>
      </c>
      <c r="S4694" s="248">
        <f t="shared" si="731"/>
        <v>0</v>
      </c>
      <c r="T4694" s="248">
        <f t="shared" si="732"/>
        <v>0</v>
      </c>
      <c r="U4694" s="248">
        <f t="shared" si="733"/>
        <v>0</v>
      </c>
      <c r="V4694" s="13"/>
      <c r="W4694" s="7"/>
      <c r="AT4694" s="130"/>
      <c r="BF4694" s="33">
        <f t="shared" si="739"/>
        <v>41242</v>
      </c>
      <c r="BG4694" s="34">
        <f t="shared" si="734"/>
        <v>82.88000000000001</v>
      </c>
      <c r="BH4694" s="32">
        <f t="shared" si="735"/>
        <v>1</v>
      </c>
      <c r="BI4694" s="32">
        <f t="shared" si="736"/>
        <v>0</v>
      </c>
      <c r="BJ4694" s="69">
        <f t="shared" si="737"/>
        <v>0</v>
      </c>
      <c r="BK4694" s="158" t="str">
        <f t="shared" si="738"/>
        <v/>
      </c>
    </row>
    <row r="4695" spans="1:63" ht="12" customHeight="1" x14ac:dyDescent="0.2">
      <c r="A4695" s="8"/>
      <c r="B4695" s="7"/>
      <c r="C4695" s="7"/>
      <c r="D4695" s="7"/>
      <c r="E4695" s="7"/>
      <c r="F4695" s="7"/>
      <c r="G4695" s="7"/>
      <c r="H4695" s="7"/>
      <c r="I4695" s="10"/>
      <c r="J4695" s="25"/>
      <c r="K4695" s="250"/>
      <c r="L4695" s="31"/>
      <c r="M4695" s="9"/>
      <c r="N4695" s="11" t="s">
        <v>25</v>
      </c>
      <c r="O4695" s="39"/>
      <c r="P4695" s="47"/>
      <c r="Q4695" s="13"/>
      <c r="R4695" s="248">
        <f t="shared" si="730"/>
        <v>0</v>
      </c>
      <c r="S4695" s="248">
        <f t="shared" si="731"/>
        <v>0</v>
      </c>
      <c r="T4695" s="248">
        <f t="shared" si="732"/>
        <v>0</v>
      </c>
      <c r="U4695" s="248">
        <f t="shared" si="733"/>
        <v>0</v>
      </c>
      <c r="V4695" s="13"/>
      <c r="W4695" s="7"/>
      <c r="AT4695" s="130"/>
      <c r="BF4695" s="33">
        <f t="shared" si="739"/>
        <v>41242</v>
      </c>
      <c r="BG4695" s="34">
        <f t="shared" si="734"/>
        <v>82.88000000000001</v>
      </c>
      <c r="BH4695" s="32">
        <f t="shared" si="735"/>
        <v>1</v>
      </c>
      <c r="BI4695" s="32">
        <f t="shared" si="736"/>
        <v>0</v>
      </c>
      <c r="BJ4695" s="69">
        <f t="shared" si="737"/>
        <v>0</v>
      </c>
      <c r="BK4695" s="158" t="str">
        <f t="shared" si="738"/>
        <v/>
      </c>
    </row>
    <row r="4696" spans="1:63" ht="12" customHeight="1" x14ac:dyDescent="0.2">
      <c r="A4696" s="8"/>
      <c r="B4696" s="7"/>
      <c r="C4696" s="7"/>
      <c r="D4696" s="7"/>
      <c r="E4696" s="7"/>
      <c r="F4696" s="7"/>
      <c r="G4696" s="7"/>
      <c r="H4696" s="7"/>
      <c r="I4696" s="10"/>
      <c r="J4696" s="25"/>
      <c r="K4696" s="250"/>
      <c r="L4696" s="31"/>
      <c r="M4696" s="9"/>
      <c r="N4696" s="11" t="s">
        <v>25</v>
      </c>
      <c r="O4696" s="39"/>
      <c r="P4696" s="47"/>
      <c r="Q4696" s="13"/>
      <c r="R4696" s="248">
        <f t="shared" si="730"/>
        <v>0</v>
      </c>
      <c r="S4696" s="248">
        <f t="shared" si="731"/>
        <v>0</v>
      </c>
      <c r="T4696" s="248">
        <f t="shared" si="732"/>
        <v>0</v>
      </c>
      <c r="U4696" s="248">
        <f t="shared" si="733"/>
        <v>0</v>
      </c>
      <c r="V4696" s="13"/>
      <c r="W4696" s="7"/>
      <c r="AT4696" s="130"/>
      <c r="BF4696" s="33">
        <f t="shared" si="739"/>
        <v>41242</v>
      </c>
      <c r="BG4696" s="34">
        <f t="shared" si="734"/>
        <v>82.88000000000001</v>
      </c>
      <c r="BH4696" s="32">
        <f t="shared" si="735"/>
        <v>1</v>
      </c>
      <c r="BI4696" s="32">
        <f t="shared" si="736"/>
        <v>0</v>
      </c>
      <c r="BJ4696" s="69">
        <f t="shared" si="737"/>
        <v>0</v>
      </c>
      <c r="BK4696" s="158" t="str">
        <f t="shared" si="738"/>
        <v/>
      </c>
    </row>
    <row r="4697" spans="1:63" ht="12" customHeight="1" x14ac:dyDescent="0.2">
      <c r="A4697" s="8"/>
      <c r="B4697" s="7"/>
      <c r="C4697" s="7"/>
      <c r="D4697" s="7"/>
      <c r="E4697" s="7"/>
      <c r="F4697" s="7"/>
      <c r="G4697" s="7"/>
      <c r="H4697" s="7"/>
      <c r="I4697" s="10"/>
      <c r="J4697" s="25"/>
      <c r="K4697" s="250"/>
      <c r="L4697" s="31"/>
      <c r="M4697" s="9"/>
      <c r="N4697" s="11" t="s">
        <v>25</v>
      </c>
      <c r="O4697" s="39"/>
      <c r="P4697" s="47"/>
      <c r="Q4697" s="13"/>
      <c r="R4697" s="248">
        <f t="shared" si="730"/>
        <v>0</v>
      </c>
      <c r="S4697" s="248">
        <f t="shared" si="731"/>
        <v>0</v>
      </c>
      <c r="T4697" s="248">
        <f t="shared" si="732"/>
        <v>0</v>
      </c>
      <c r="U4697" s="248">
        <f t="shared" si="733"/>
        <v>0</v>
      </c>
      <c r="V4697" s="13"/>
      <c r="W4697" s="7"/>
      <c r="AT4697" s="130"/>
      <c r="BF4697" s="33">
        <f t="shared" si="739"/>
        <v>41242</v>
      </c>
      <c r="BG4697" s="34">
        <f t="shared" si="734"/>
        <v>82.88000000000001</v>
      </c>
      <c r="BH4697" s="32">
        <f t="shared" si="735"/>
        <v>1</v>
      </c>
      <c r="BI4697" s="32">
        <f t="shared" si="736"/>
        <v>0</v>
      </c>
      <c r="BJ4697" s="69">
        <f t="shared" si="737"/>
        <v>0</v>
      </c>
      <c r="BK4697" s="158" t="str">
        <f t="shared" si="738"/>
        <v/>
      </c>
    </row>
    <row r="4698" spans="1:63" ht="12" customHeight="1" x14ac:dyDescent="0.2">
      <c r="A4698" s="8"/>
      <c r="B4698" s="7"/>
      <c r="C4698" s="7"/>
      <c r="D4698" s="7"/>
      <c r="E4698" s="7"/>
      <c r="F4698" s="7"/>
      <c r="G4698" s="7"/>
      <c r="H4698" s="7"/>
      <c r="I4698" s="10"/>
      <c r="J4698" s="25"/>
      <c r="K4698" s="250"/>
      <c r="L4698" s="31"/>
      <c r="M4698" s="9"/>
      <c r="N4698" s="11" t="s">
        <v>25</v>
      </c>
      <c r="O4698" s="39"/>
      <c r="P4698" s="47"/>
      <c r="Q4698" s="13"/>
      <c r="R4698" s="248">
        <f t="shared" si="730"/>
        <v>0</v>
      </c>
      <c r="S4698" s="248">
        <f t="shared" si="731"/>
        <v>0</v>
      </c>
      <c r="T4698" s="248">
        <f t="shared" si="732"/>
        <v>0</v>
      </c>
      <c r="U4698" s="248">
        <f t="shared" si="733"/>
        <v>0</v>
      </c>
      <c r="V4698" s="13"/>
      <c r="W4698" s="7"/>
      <c r="AT4698" s="130"/>
      <c r="BF4698" s="33">
        <f t="shared" si="739"/>
        <v>41242</v>
      </c>
      <c r="BG4698" s="34">
        <f t="shared" si="734"/>
        <v>82.88000000000001</v>
      </c>
      <c r="BH4698" s="32">
        <f t="shared" si="735"/>
        <v>1</v>
      </c>
      <c r="BI4698" s="32">
        <f t="shared" si="736"/>
        <v>0</v>
      </c>
      <c r="BJ4698" s="69">
        <f t="shared" si="737"/>
        <v>0</v>
      </c>
      <c r="BK4698" s="158" t="str">
        <f t="shared" si="738"/>
        <v/>
      </c>
    </row>
    <row r="4699" spans="1:63" ht="12" customHeight="1" x14ac:dyDescent="0.2">
      <c r="A4699" s="8"/>
      <c r="B4699" s="7"/>
      <c r="C4699" s="7"/>
      <c r="D4699" s="7"/>
      <c r="E4699" s="7"/>
      <c r="F4699" s="7"/>
      <c r="G4699" s="7"/>
      <c r="H4699" s="7"/>
      <c r="I4699" s="10"/>
      <c r="J4699" s="25"/>
      <c r="K4699" s="250"/>
      <c r="L4699" s="31"/>
      <c r="M4699" s="9"/>
      <c r="N4699" s="11" t="s">
        <v>25</v>
      </c>
      <c r="O4699" s="39"/>
      <c r="P4699" s="47"/>
      <c r="Q4699" s="13"/>
      <c r="R4699" s="248">
        <f t="shared" si="730"/>
        <v>0</v>
      </c>
      <c r="S4699" s="248">
        <f t="shared" si="731"/>
        <v>0</v>
      </c>
      <c r="T4699" s="248">
        <f t="shared" si="732"/>
        <v>0</v>
      </c>
      <c r="U4699" s="248">
        <f t="shared" si="733"/>
        <v>0</v>
      </c>
      <c r="V4699" s="13"/>
      <c r="W4699" s="7"/>
      <c r="AT4699" s="130"/>
      <c r="BF4699" s="33">
        <f t="shared" si="739"/>
        <v>41242</v>
      </c>
      <c r="BG4699" s="34">
        <f t="shared" si="734"/>
        <v>82.88000000000001</v>
      </c>
      <c r="BH4699" s="32">
        <f t="shared" si="735"/>
        <v>1</v>
      </c>
      <c r="BI4699" s="32">
        <f t="shared" si="736"/>
        <v>0</v>
      </c>
      <c r="BJ4699" s="69">
        <f t="shared" si="737"/>
        <v>0</v>
      </c>
      <c r="BK4699" s="158" t="str">
        <f t="shared" si="738"/>
        <v/>
      </c>
    </row>
    <row r="4700" spans="1:63" ht="12" customHeight="1" x14ac:dyDescent="0.2">
      <c r="A4700" s="8"/>
      <c r="B4700" s="7"/>
      <c r="C4700" s="7"/>
      <c r="D4700" s="7"/>
      <c r="E4700" s="7"/>
      <c r="F4700" s="7"/>
      <c r="G4700" s="7"/>
      <c r="H4700" s="7"/>
      <c r="I4700" s="10"/>
      <c r="J4700" s="25"/>
      <c r="K4700" s="250"/>
      <c r="L4700" s="31"/>
      <c r="M4700" s="9"/>
      <c r="N4700" s="11" t="s">
        <v>25</v>
      </c>
      <c r="O4700" s="39"/>
      <c r="P4700" s="47"/>
      <c r="Q4700" s="13"/>
      <c r="R4700" s="248">
        <f t="shared" si="730"/>
        <v>0</v>
      </c>
      <c r="S4700" s="248">
        <f t="shared" si="731"/>
        <v>0</v>
      </c>
      <c r="T4700" s="248">
        <f t="shared" si="732"/>
        <v>0</v>
      </c>
      <c r="U4700" s="248">
        <f t="shared" si="733"/>
        <v>0</v>
      </c>
      <c r="V4700" s="13"/>
      <c r="W4700" s="7"/>
      <c r="AT4700" s="130"/>
      <c r="BF4700" s="33">
        <f t="shared" si="739"/>
        <v>41242</v>
      </c>
      <c r="BG4700" s="34">
        <f t="shared" si="734"/>
        <v>82.88000000000001</v>
      </c>
      <c r="BH4700" s="32">
        <f t="shared" si="735"/>
        <v>1</v>
      </c>
      <c r="BI4700" s="32">
        <f t="shared" si="736"/>
        <v>0</v>
      </c>
      <c r="BJ4700" s="69">
        <f t="shared" si="737"/>
        <v>0</v>
      </c>
      <c r="BK4700" s="158" t="str">
        <f t="shared" si="738"/>
        <v/>
      </c>
    </row>
    <row r="4701" spans="1:63" ht="12" customHeight="1" x14ac:dyDescent="0.2">
      <c r="A4701" s="8"/>
      <c r="B4701" s="7"/>
      <c r="C4701" s="7"/>
      <c r="D4701" s="7"/>
      <c r="E4701" s="7"/>
      <c r="F4701" s="7"/>
      <c r="G4701" s="7"/>
      <c r="H4701" s="7"/>
      <c r="I4701" s="10"/>
      <c r="J4701" s="25"/>
      <c r="K4701" s="250"/>
      <c r="L4701" s="31"/>
      <c r="M4701" s="9"/>
      <c r="N4701" s="11" t="s">
        <v>25</v>
      </c>
      <c r="O4701" s="39"/>
      <c r="P4701" s="47"/>
      <c r="Q4701" s="13"/>
      <c r="R4701" s="248">
        <f t="shared" si="730"/>
        <v>0</v>
      </c>
      <c r="S4701" s="248">
        <f t="shared" si="731"/>
        <v>0</v>
      </c>
      <c r="T4701" s="248">
        <f t="shared" si="732"/>
        <v>0</v>
      </c>
      <c r="U4701" s="248">
        <f t="shared" si="733"/>
        <v>0</v>
      </c>
      <c r="V4701" s="13"/>
      <c r="W4701" s="7"/>
      <c r="AT4701" s="130"/>
      <c r="BF4701" s="33">
        <f t="shared" si="739"/>
        <v>41242</v>
      </c>
      <c r="BG4701" s="34">
        <f t="shared" si="734"/>
        <v>82.88000000000001</v>
      </c>
      <c r="BH4701" s="32">
        <f t="shared" si="735"/>
        <v>1</v>
      </c>
      <c r="BI4701" s="32">
        <f t="shared" si="736"/>
        <v>0</v>
      </c>
      <c r="BJ4701" s="69">
        <f t="shared" si="737"/>
        <v>0</v>
      </c>
      <c r="BK4701" s="158" t="str">
        <f t="shared" si="738"/>
        <v/>
      </c>
    </row>
    <row r="4702" spans="1:63" ht="12" customHeight="1" x14ac:dyDescent="0.2">
      <c r="A4702" s="8"/>
      <c r="B4702" s="7"/>
      <c r="C4702" s="7"/>
      <c r="D4702" s="7"/>
      <c r="E4702" s="7"/>
      <c r="F4702" s="7"/>
      <c r="G4702" s="7"/>
      <c r="H4702" s="7"/>
      <c r="I4702" s="10"/>
      <c r="J4702" s="25"/>
      <c r="K4702" s="250"/>
      <c r="L4702" s="31"/>
      <c r="M4702" s="9"/>
      <c r="N4702" s="11" t="s">
        <v>25</v>
      </c>
      <c r="O4702" s="39"/>
      <c r="P4702" s="47"/>
      <c r="Q4702" s="13"/>
      <c r="R4702" s="248">
        <f t="shared" si="730"/>
        <v>0</v>
      </c>
      <c r="S4702" s="248">
        <f t="shared" si="731"/>
        <v>0</v>
      </c>
      <c r="T4702" s="248">
        <f t="shared" si="732"/>
        <v>0</v>
      </c>
      <c r="U4702" s="248">
        <f t="shared" si="733"/>
        <v>0</v>
      </c>
      <c r="V4702" s="13"/>
      <c r="W4702" s="7"/>
      <c r="AT4702" s="130"/>
      <c r="BF4702" s="33">
        <f t="shared" si="739"/>
        <v>41242</v>
      </c>
      <c r="BG4702" s="34">
        <f t="shared" si="734"/>
        <v>82.88000000000001</v>
      </c>
      <c r="BH4702" s="32">
        <f t="shared" si="735"/>
        <v>1</v>
      </c>
      <c r="BI4702" s="32">
        <f t="shared" si="736"/>
        <v>0</v>
      </c>
      <c r="BJ4702" s="69">
        <f t="shared" si="737"/>
        <v>0</v>
      </c>
      <c r="BK4702" s="158" t="str">
        <f t="shared" si="738"/>
        <v/>
      </c>
    </row>
    <row r="4703" spans="1:63" ht="12" customHeight="1" x14ac:dyDescent="0.2">
      <c r="A4703" s="8"/>
      <c r="B4703" s="7"/>
      <c r="C4703" s="7"/>
      <c r="D4703" s="7"/>
      <c r="E4703" s="7"/>
      <c r="F4703" s="7"/>
      <c r="G4703" s="7"/>
      <c r="H4703" s="7"/>
      <c r="I4703" s="10"/>
      <c r="J4703" s="25"/>
      <c r="K4703" s="250"/>
      <c r="L4703" s="31"/>
      <c r="M4703" s="9"/>
      <c r="N4703" s="11" t="s">
        <v>25</v>
      </c>
      <c r="O4703" s="39"/>
      <c r="P4703" s="47"/>
      <c r="Q4703" s="13"/>
      <c r="R4703" s="248">
        <f t="shared" si="730"/>
        <v>0</v>
      </c>
      <c r="S4703" s="248">
        <f t="shared" si="731"/>
        <v>0</v>
      </c>
      <c r="T4703" s="248">
        <f t="shared" si="732"/>
        <v>0</v>
      </c>
      <c r="U4703" s="248">
        <f t="shared" si="733"/>
        <v>0</v>
      </c>
      <c r="V4703" s="13"/>
      <c r="W4703" s="7"/>
      <c r="AT4703" s="130"/>
      <c r="BF4703" s="33">
        <f t="shared" si="739"/>
        <v>41242</v>
      </c>
      <c r="BG4703" s="34">
        <f t="shared" si="734"/>
        <v>82.88000000000001</v>
      </c>
      <c r="BH4703" s="32">
        <f t="shared" si="735"/>
        <v>1</v>
      </c>
      <c r="BI4703" s="32">
        <f t="shared" si="736"/>
        <v>0</v>
      </c>
      <c r="BJ4703" s="69">
        <f t="shared" si="737"/>
        <v>0</v>
      </c>
      <c r="BK4703" s="158" t="str">
        <f t="shared" si="738"/>
        <v/>
      </c>
    </row>
    <row r="4704" spans="1:63" ht="12" customHeight="1" x14ac:dyDescent="0.2">
      <c r="A4704" s="8"/>
      <c r="B4704" s="7"/>
      <c r="C4704" s="7"/>
      <c r="D4704" s="7"/>
      <c r="E4704" s="7"/>
      <c r="F4704" s="7"/>
      <c r="G4704" s="7"/>
      <c r="H4704" s="7"/>
      <c r="I4704" s="10"/>
      <c r="J4704" s="25"/>
      <c r="K4704" s="250"/>
      <c r="L4704" s="31"/>
      <c r="M4704" s="9"/>
      <c r="N4704" s="11" t="s">
        <v>25</v>
      </c>
      <c r="O4704" s="39"/>
      <c r="P4704" s="47"/>
      <c r="Q4704" s="13"/>
      <c r="R4704" s="248">
        <f t="shared" si="730"/>
        <v>0</v>
      </c>
      <c r="S4704" s="248">
        <f t="shared" si="731"/>
        <v>0</v>
      </c>
      <c r="T4704" s="248">
        <f t="shared" si="732"/>
        <v>0</v>
      </c>
      <c r="U4704" s="248">
        <f t="shared" si="733"/>
        <v>0</v>
      </c>
      <c r="V4704" s="13"/>
      <c r="W4704" s="7"/>
      <c r="AT4704" s="130"/>
      <c r="BF4704" s="33">
        <f t="shared" si="739"/>
        <v>41242</v>
      </c>
      <c r="BG4704" s="34">
        <f t="shared" si="734"/>
        <v>82.88000000000001</v>
      </c>
      <c r="BH4704" s="32">
        <f t="shared" si="735"/>
        <v>1</v>
      </c>
      <c r="BI4704" s="32">
        <f t="shared" si="736"/>
        <v>0</v>
      </c>
      <c r="BJ4704" s="69">
        <f t="shared" si="737"/>
        <v>0</v>
      </c>
      <c r="BK4704" s="158" t="str">
        <f t="shared" si="738"/>
        <v/>
      </c>
    </row>
    <row r="4705" spans="1:63" ht="12" customHeight="1" x14ac:dyDescent="0.2">
      <c r="A4705" s="8"/>
      <c r="B4705" s="7"/>
      <c r="C4705" s="7"/>
      <c r="D4705" s="7"/>
      <c r="E4705" s="7"/>
      <c r="F4705" s="7"/>
      <c r="G4705" s="7"/>
      <c r="H4705" s="7"/>
      <c r="I4705" s="10"/>
      <c r="J4705" s="25"/>
      <c r="K4705" s="250"/>
      <c r="L4705" s="31"/>
      <c r="M4705" s="9"/>
      <c r="N4705" s="11" t="s">
        <v>25</v>
      </c>
      <c r="O4705" s="39"/>
      <c r="P4705" s="47"/>
      <c r="Q4705" s="13"/>
      <c r="R4705" s="248">
        <f t="shared" si="730"/>
        <v>0</v>
      </c>
      <c r="S4705" s="248">
        <f t="shared" si="731"/>
        <v>0</v>
      </c>
      <c r="T4705" s="248">
        <f t="shared" si="732"/>
        <v>0</v>
      </c>
      <c r="U4705" s="248">
        <f t="shared" si="733"/>
        <v>0</v>
      </c>
      <c r="V4705" s="13"/>
      <c r="W4705" s="7"/>
      <c r="AT4705" s="130"/>
      <c r="BF4705" s="33">
        <f t="shared" si="739"/>
        <v>41242</v>
      </c>
      <c r="BG4705" s="34">
        <f t="shared" si="734"/>
        <v>82.88000000000001</v>
      </c>
      <c r="BH4705" s="32">
        <f t="shared" si="735"/>
        <v>1</v>
      </c>
      <c r="BI4705" s="32">
        <f t="shared" si="736"/>
        <v>0</v>
      </c>
      <c r="BJ4705" s="69">
        <f t="shared" si="737"/>
        <v>0</v>
      </c>
      <c r="BK4705" s="158" t="str">
        <f t="shared" si="738"/>
        <v/>
      </c>
    </row>
    <row r="4706" spans="1:63" ht="12" customHeight="1" x14ac:dyDescent="0.2">
      <c r="A4706" s="8"/>
      <c r="B4706" s="7"/>
      <c r="C4706" s="7"/>
      <c r="D4706" s="7"/>
      <c r="E4706" s="7"/>
      <c r="F4706" s="7"/>
      <c r="G4706" s="7"/>
      <c r="H4706" s="7"/>
      <c r="I4706" s="10"/>
      <c r="J4706" s="25"/>
      <c r="K4706" s="250"/>
      <c r="L4706" s="31"/>
      <c r="M4706" s="9"/>
      <c r="N4706" s="11" t="s">
        <v>25</v>
      </c>
      <c r="O4706" s="39"/>
      <c r="P4706" s="47"/>
      <c r="Q4706" s="13"/>
      <c r="R4706" s="248">
        <f t="shared" si="730"/>
        <v>0</v>
      </c>
      <c r="S4706" s="248">
        <f t="shared" si="731"/>
        <v>0</v>
      </c>
      <c r="T4706" s="248">
        <f t="shared" si="732"/>
        <v>0</v>
      </c>
      <c r="U4706" s="248">
        <f t="shared" si="733"/>
        <v>0</v>
      </c>
      <c r="V4706" s="13"/>
      <c r="W4706" s="7"/>
      <c r="AT4706" s="130"/>
      <c r="BF4706" s="33">
        <f t="shared" si="739"/>
        <v>41242</v>
      </c>
      <c r="BG4706" s="34">
        <f t="shared" si="734"/>
        <v>82.88000000000001</v>
      </c>
      <c r="BH4706" s="32">
        <f t="shared" si="735"/>
        <v>1</v>
      </c>
      <c r="BI4706" s="32">
        <f t="shared" si="736"/>
        <v>0</v>
      </c>
      <c r="BJ4706" s="69">
        <f t="shared" si="737"/>
        <v>0</v>
      </c>
      <c r="BK4706" s="158" t="str">
        <f t="shared" si="738"/>
        <v/>
      </c>
    </row>
    <row r="4707" spans="1:63" ht="12" customHeight="1" x14ac:dyDescent="0.2">
      <c r="A4707" s="8"/>
      <c r="B4707" s="7"/>
      <c r="C4707" s="7"/>
      <c r="D4707" s="7"/>
      <c r="E4707" s="7"/>
      <c r="F4707" s="7"/>
      <c r="G4707" s="7"/>
      <c r="H4707" s="7"/>
      <c r="I4707" s="10"/>
      <c r="J4707" s="25"/>
      <c r="K4707" s="250"/>
      <c r="L4707" s="31"/>
      <c r="M4707" s="9"/>
      <c r="N4707" s="11" t="s">
        <v>25</v>
      </c>
      <c r="O4707" s="39"/>
      <c r="P4707" s="47"/>
      <c r="Q4707" s="13"/>
      <c r="R4707" s="248">
        <f t="shared" si="730"/>
        <v>0</v>
      </c>
      <c r="S4707" s="248">
        <f t="shared" si="731"/>
        <v>0</v>
      </c>
      <c r="T4707" s="248">
        <f t="shared" si="732"/>
        <v>0</v>
      </c>
      <c r="U4707" s="248">
        <f t="shared" si="733"/>
        <v>0</v>
      </c>
      <c r="V4707" s="13"/>
      <c r="W4707" s="7"/>
      <c r="AT4707" s="130"/>
      <c r="BF4707" s="33">
        <f t="shared" si="739"/>
        <v>41242</v>
      </c>
      <c r="BG4707" s="34">
        <f t="shared" si="734"/>
        <v>82.88000000000001</v>
      </c>
      <c r="BH4707" s="32">
        <f t="shared" si="735"/>
        <v>1</v>
      </c>
      <c r="BI4707" s="32">
        <f t="shared" si="736"/>
        <v>0</v>
      </c>
      <c r="BJ4707" s="69">
        <f t="shared" si="737"/>
        <v>0</v>
      </c>
      <c r="BK4707" s="158" t="str">
        <f t="shared" si="738"/>
        <v/>
      </c>
    </row>
    <row r="4708" spans="1:63" ht="12" customHeight="1" x14ac:dyDescent="0.2">
      <c r="A4708" s="8"/>
      <c r="B4708" s="7"/>
      <c r="C4708" s="7"/>
      <c r="D4708" s="7"/>
      <c r="E4708" s="7"/>
      <c r="F4708" s="7"/>
      <c r="G4708" s="7"/>
      <c r="H4708" s="7"/>
      <c r="I4708" s="10"/>
      <c r="J4708" s="25"/>
      <c r="K4708" s="250"/>
      <c r="L4708" s="31"/>
      <c r="M4708" s="9"/>
      <c r="N4708" s="11" t="s">
        <v>25</v>
      </c>
      <c r="O4708" s="39"/>
      <c r="P4708" s="47"/>
      <c r="Q4708" s="13"/>
      <c r="R4708" s="248">
        <f t="shared" si="730"/>
        <v>0</v>
      </c>
      <c r="S4708" s="248">
        <f t="shared" si="731"/>
        <v>0</v>
      </c>
      <c r="T4708" s="248">
        <f t="shared" si="732"/>
        <v>0</v>
      </c>
      <c r="U4708" s="248">
        <f t="shared" si="733"/>
        <v>0</v>
      </c>
      <c r="V4708" s="13"/>
      <c r="W4708" s="7"/>
      <c r="AT4708" s="130"/>
      <c r="BF4708" s="33">
        <f t="shared" si="739"/>
        <v>41242</v>
      </c>
      <c r="BG4708" s="34">
        <f t="shared" si="734"/>
        <v>82.88000000000001</v>
      </c>
      <c r="BH4708" s="32">
        <f t="shared" si="735"/>
        <v>1</v>
      </c>
      <c r="BI4708" s="32">
        <f t="shared" si="736"/>
        <v>0</v>
      </c>
      <c r="BJ4708" s="69">
        <f t="shared" si="737"/>
        <v>0</v>
      </c>
      <c r="BK4708" s="158" t="str">
        <f t="shared" si="738"/>
        <v/>
      </c>
    </row>
    <row r="4709" spans="1:63" ht="12" customHeight="1" x14ac:dyDescent="0.2">
      <c r="A4709" s="8"/>
      <c r="B4709" s="7"/>
      <c r="C4709" s="7"/>
      <c r="D4709" s="7"/>
      <c r="E4709" s="7"/>
      <c r="F4709" s="7"/>
      <c r="G4709" s="7"/>
      <c r="H4709" s="7"/>
      <c r="I4709" s="10"/>
      <c r="J4709" s="25"/>
      <c r="K4709" s="250"/>
      <c r="L4709" s="31"/>
      <c r="M4709" s="9"/>
      <c r="N4709" s="11" t="s">
        <v>25</v>
      </c>
      <c r="O4709" s="39"/>
      <c r="P4709" s="47"/>
      <c r="Q4709" s="13"/>
      <c r="R4709" s="248">
        <f t="shared" si="730"/>
        <v>0</v>
      </c>
      <c r="S4709" s="248">
        <f t="shared" si="731"/>
        <v>0</v>
      </c>
      <c r="T4709" s="248">
        <f t="shared" si="732"/>
        <v>0</v>
      </c>
      <c r="U4709" s="248">
        <f t="shared" si="733"/>
        <v>0</v>
      </c>
      <c r="V4709" s="13"/>
      <c r="W4709" s="7"/>
      <c r="AT4709" s="130"/>
      <c r="BF4709" s="33">
        <f t="shared" si="739"/>
        <v>41242</v>
      </c>
      <c r="BG4709" s="34">
        <f t="shared" si="734"/>
        <v>82.88000000000001</v>
      </c>
      <c r="BH4709" s="32">
        <f t="shared" si="735"/>
        <v>1</v>
      </c>
      <c r="BI4709" s="32">
        <f t="shared" si="736"/>
        <v>0</v>
      </c>
      <c r="BJ4709" s="69">
        <f t="shared" si="737"/>
        <v>0</v>
      </c>
      <c r="BK4709" s="158" t="str">
        <f t="shared" si="738"/>
        <v/>
      </c>
    </row>
    <row r="4710" spans="1:63" ht="12" customHeight="1" x14ac:dyDescent="0.2">
      <c r="A4710" s="8"/>
      <c r="B4710" s="7"/>
      <c r="C4710" s="7"/>
      <c r="D4710" s="7"/>
      <c r="E4710" s="7"/>
      <c r="F4710" s="7"/>
      <c r="G4710" s="7"/>
      <c r="H4710" s="7"/>
      <c r="I4710" s="10"/>
      <c r="J4710" s="25"/>
      <c r="K4710" s="250"/>
      <c r="L4710" s="31"/>
      <c r="M4710" s="9"/>
      <c r="N4710" s="11" t="s">
        <v>25</v>
      </c>
      <c r="O4710" s="39"/>
      <c r="P4710" s="47"/>
      <c r="Q4710" s="13"/>
      <c r="R4710" s="248">
        <f t="shared" si="730"/>
        <v>0</v>
      </c>
      <c r="S4710" s="248">
        <f t="shared" si="731"/>
        <v>0</v>
      </c>
      <c r="T4710" s="248">
        <f t="shared" si="732"/>
        <v>0</v>
      </c>
      <c r="U4710" s="248">
        <f t="shared" si="733"/>
        <v>0</v>
      </c>
      <c r="V4710" s="13"/>
      <c r="W4710" s="7"/>
      <c r="AT4710" s="130"/>
      <c r="BF4710" s="33">
        <f t="shared" si="739"/>
        <v>41242</v>
      </c>
      <c r="BG4710" s="34">
        <f t="shared" si="734"/>
        <v>82.88000000000001</v>
      </c>
      <c r="BH4710" s="32">
        <f t="shared" si="735"/>
        <v>1</v>
      </c>
      <c r="BI4710" s="32">
        <f t="shared" si="736"/>
        <v>0</v>
      </c>
      <c r="BJ4710" s="69">
        <f t="shared" si="737"/>
        <v>0</v>
      </c>
      <c r="BK4710" s="158" t="str">
        <f t="shared" si="738"/>
        <v/>
      </c>
    </row>
    <row r="4711" spans="1:63" ht="12" customHeight="1" x14ac:dyDescent="0.2">
      <c r="A4711" s="8"/>
      <c r="B4711" s="7"/>
      <c r="C4711" s="7"/>
      <c r="D4711" s="7"/>
      <c r="E4711" s="7"/>
      <c r="F4711" s="7"/>
      <c r="G4711" s="7"/>
      <c r="H4711" s="7"/>
      <c r="I4711" s="10"/>
      <c r="J4711" s="25"/>
      <c r="K4711" s="250"/>
      <c r="L4711" s="31"/>
      <c r="M4711" s="9"/>
      <c r="N4711" s="11" t="s">
        <v>25</v>
      </c>
      <c r="O4711" s="39"/>
      <c r="P4711" s="47"/>
      <c r="Q4711" s="13"/>
      <c r="R4711" s="248">
        <f t="shared" si="730"/>
        <v>0</v>
      </c>
      <c r="S4711" s="248">
        <f t="shared" si="731"/>
        <v>0</v>
      </c>
      <c r="T4711" s="248">
        <f t="shared" si="732"/>
        <v>0</v>
      </c>
      <c r="U4711" s="248">
        <f t="shared" si="733"/>
        <v>0</v>
      </c>
      <c r="V4711" s="13"/>
      <c r="W4711" s="7"/>
      <c r="AT4711" s="130"/>
      <c r="BF4711" s="33">
        <f t="shared" si="739"/>
        <v>41242</v>
      </c>
      <c r="BG4711" s="34">
        <f t="shared" si="734"/>
        <v>82.88000000000001</v>
      </c>
      <c r="BH4711" s="32">
        <f t="shared" si="735"/>
        <v>1</v>
      </c>
      <c r="BI4711" s="32">
        <f t="shared" si="736"/>
        <v>0</v>
      </c>
      <c r="BJ4711" s="69">
        <f t="shared" si="737"/>
        <v>0</v>
      </c>
      <c r="BK4711" s="158" t="str">
        <f t="shared" si="738"/>
        <v/>
      </c>
    </row>
    <row r="4712" spans="1:63" ht="12" customHeight="1" x14ac:dyDescent="0.2">
      <c r="A4712" s="8"/>
      <c r="B4712" s="7"/>
      <c r="C4712" s="7"/>
      <c r="D4712" s="7"/>
      <c r="E4712" s="7"/>
      <c r="F4712" s="7"/>
      <c r="G4712" s="7"/>
      <c r="H4712" s="7"/>
      <c r="I4712" s="10"/>
      <c r="J4712" s="25"/>
      <c r="K4712" s="250"/>
      <c r="L4712" s="31"/>
      <c r="M4712" s="9"/>
      <c r="N4712" s="11" t="s">
        <v>25</v>
      </c>
      <c r="O4712" s="39"/>
      <c r="P4712" s="47"/>
      <c r="Q4712" s="13"/>
      <c r="R4712" s="248">
        <f t="shared" si="730"/>
        <v>0</v>
      </c>
      <c r="S4712" s="248">
        <f t="shared" si="731"/>
        <v>0</v>
      </c>
      <c r="T4712" s="248">
        <f t="shared" si="732"/>
        <v>0</v>
      </c>
      <c r="U4712" s="248">
        <f t="shared" si="733"/>
        <v>0</v>
      </c>
      <c r="V4712" s="13"/>
      <c r="W4712" s="7"/>
      <c r="AT4712" s="130"/>
      <c r="BF4712" s="33">
        <f t="shared" si="739"/>
        <v>41242</v>
      </c>
      <c r="BG4712" s="34">
        <f t="shared" si="734"/>
        <v>82.88000000000001</v>
      </c>
      <c r="BH4712" s="32">
        <f t="shared" si="735"/>
        <v>1</v>
      </c>
      <c r="BI4712" s="32">
        <f t="shared" si="736"/>
        <v>0</v>
      </c>
      <c r="BJ4712" s="69">
        <f t="shared" si="737"/>
        <v>0</v>
      </c>
      <c r="BK4712" s="158" t="str">
        <f t="shared" si="738"/>
        <v/>
      </c>
    </row>
    <row r="4713" spans="1:63" ht="12" customHeight="1" x14ac:dyDescent="0.2">
      <c r="A4713" s="8"/>
      <c r="B4713" s="7"/>
      <c r="C4713" s="7"/>
      <c r="D4713" s="7"/>
      <c r="E4713" s="7"/>
      <c r="F4713" s="7"/>
      <c r="G4713" s="7"/>
      <c r="H4713" s="7"/>
      <c r="I4713" s="10"/>
      <c r="J4713" s="25"/>
      <c r="K4713" s="250"/>
      <c r="L4713" s="31"/>
      <c r="M4713" s="9"/>
      <c r="N4713" s="11" t="s">
        <v>25</v>
      </c>
      <c r="O4713" s="39"/>
      <c r="P4713" s="47"/>
      <c r="Q4713" s="13"/>
      <c r="R4713" s="248">
        <f t="shared" si="730"/>
        <v>0</v>
      </c>
      <c r="S4713" s="248">
        <f t="shared" si="731"/>
        <v>0</v>
      </c>
      <c r="T4713" s="248">
        <f t="shared" si="732"/>
        <v>0</v>
      </c>
      <c r="U4713" s="248">
        <f t="shared" si="733"/>
        <v>0</v>
      </c>
      <c r="V4713" s="13"/>
      <c r="W4713" s="7"/>
      <c r="AT4713" s="130"/>
      <c r="BF4713" s="33">
        <f t="shared" si="739"/>
        <v>41242</v>
      </c>
      <c r="BG4713" s="34">
        <f t="shared" si="734"/>
        <v>82.88000000000001</v>
      </c>
      <c r="BH4713" s="32">
        <f t="shared" si="735"/>
        <v>1</v>
      </c>
      <c r="BI4713" s="32">
        <f t="shared" si="736"/>
        <v>0</v>
      </c>
      <c r="BJ4713" s="69">
        <f t="shared" si="737"/>
        <v>0</v>
      </c>
      <c r="BK4713" s="158" t="str">
        <f t="shared" si="738"/>
        <v/>
      </c>
    </row>
    <row r="4714" spans="1:63" ht="12" customHeight="1" x14ac:dyDescent="0.2">
      <c r="A4714" s="8"/>
      <c r="B4714" s="7"/>
      <c r="C4714" s="7"/>
      <c r="D4714" s="7"/>
      <c r="E4714" s="7"/>
      <c r="F4714" s="7"/>
      <c r="G4714" s="7"/>
      <c r="H4714" s="7"/>
      <c r="I4714" s="10"/>
      <c r="J4714" s="25"/>
      <c r="K4714" s="250"/>
      <c r="L4714" s="31"/>
      <c r="M4714" s="9"/>
      <c r="N4714" s="11" t="s">
        <v>25</v>
      </c>
      <c r="O4714" s="39"/>
      <c r="P4714" s="47"/>
      <c r="Q4714" s="13"/>
      <c r="R4714" s="248">
        <f t="shared" si="730"/>
        <v>0</v>
      </c>
      <c r="S4714" s="248">
        <f t="shared" si="731"/>
        <v>0</v>
      </c>
      <c r="T4714" s="248">
        <f t="shared" si="732"/>
        <v>0</v>
      </c>
      <c r="U4714" s="248">
        <f t="shared" si="733"/>
        <v>0</v>
      </c>
      <c r="V4714" s="13"/>
      <c r="W4714" s="7"/>
      <c r="AT4714" s="130"/>
      <c r="BF4714" s="33">
        <f t="shared" si="739"/>
        <v>41242</v>
      </c>
      <c r="BG4714" s="34">
        <f t="shared" si="734"/>
        <v>82.88000000000001</v>
      </c>
      <c r="BH4714" s="32">
        <f t="shared" si="735"/>
        <v>1</v>
      </c>
      <c r="BI4714" s="32">
        <f t="shared" si="736"/>
        <v>0</v>
      </c>
      <c r="BJ4714" s="69">
        <f t="shared" si="737"/>
        <v>0</v>
      </c>
      <c r="BK4714" s="158" t="str">
        <f t="shared" si="738"/>
        <v/>
      </c>
    </row>
    <row r="4715" spans="1:63" ht="12" customHeight="1" x14ac:dyDescent="0.2">
      <c r="A4715" s="8"/>
      <c r="B4715" s="7"/>
      <c r="C4715" s="7"/>
      <c r="D4715" s="7"/>
      <c r="E4715" s="7"/>
      <c r="F4715" s="7"/>
      <c r="G4715" s="7"/>
      <c r="H4715" s="7"/>
      <c r="I4715" s="10"/>
      <c r="J4715" s="25"/>
      <c r="K4715" s="250"/>
      <c r="L4715" s="31"/>
      <c r="M4715" s="9"/>
      <c r="N4715" s="11" t="s">
        <v>25</v>
      </c>
      <c r="O4715" s="39"/>
      <c r="P4715" s="47"/>
      <c r="Q4715" s="13"/>
      <c r="R4715" s="248">
        <f t="shared" si="730"/>
        <v>0</v>
      </c>
      <c r="S4715" s="248">
        <f t="shared" si="731"/>
        <v>0</v>
      </c>
      <c r="T4715" s="248">
        <f t="shared" si="732"/>
        <v>0</v>
      </c>
      <c r="U4715" s="248">
        <f t="shared" si="733"/>
        <v>0</v>
      </c>
      <c r="V4715" s="13"/>
      <c r="W4715" s="7"/>
      <c r="AT4715" s="130"/>
      <c r="BF4715" s="33">
        <f t="shared" si="739"/>
        <v>41242</v>
      </c>
      <c r="BG4715" s="34">
        <f t="shared" si="734"/>
        <v>82.88000000000001</v>
      </c>
      <c r="BH4715" s="32">
        <f t="shared" si="735"/>
        <v>1</v>
      </c>
      <c r="BI4715" s="32">
        <f t="shared" si="736"/>
        <v>0</v>
      </c>
      <c r="BJ4715" s="69">
        <f t="shared" si="737"/>
        <v>0</v>
      </c>
      <c r="BK4715" s="158" t="str">
        <f t="shared" si="738"/>
        <v/>
      </c>
    </row>
    <row r="4716" spans="1:63" ht="12" customHeight="1" x14ac:dyDescent="0.2">
      <c r="A4716" s="8"/>
      <c r="B4716" s="7"/>
      <c r="C4716" s="7"/>
      <c r="D4716" s="7"/>
      <c r="E4716" s="7"/>
      <c r="F4716" s="7"/>
      <c r="G4716" s="7"/>
      <c r="H4716" s="7"/>
      <c r="I4716" s="10"/>
      <c r="J4716" s="25"/>
      <c r="K4716" s="250"/>
      <c r="L4716" s="31"/>
      <c r="M4716" s="9"/>
      <c r="N4716" s="11" t="s">
        <v>25</v>
      </c>
      <c r="O4716" s="39"/>
      <c r="P4716" s="47"/>
      <c r="Q4716" s="13"/>
      <c r="R4716" s="248">
        <f t="shared" si="730"/>
        <v>0</v>
      </c>
      <c r="S4716" s="248">
        <f t="shared" si="731"/>
        <v>0</v>
      </c>
      <c r="T4716" s="248">
        <f t="shared" si="732"/>
        <v>0</v>
      </c>
      <c r="U4716" s="248">
        <f t="shared" si="733"/>
        <v>0</v>
      </c>
      <c r="V4716" s="13"/>
      <c r="W4716" s="7"/>
      <c r="AT4716" s="130"/>
      <c r="BF4716" s="33">
        <f t="shared" si="739"/>
        <v>41242</v>
      </c>
      <c r="BG4716" s="34">
        <f t="shared" si="734"/>
        <v>82.88000000000001</v>
      </c>
      <c r="BH4716" s="32">
        <f t="shared" si="735"/>
        <v>1</v>
      </c>
      <c r="BI4716" s="32">
        <f t="shared" si="736"/>
        <v>0</v>
      </c>
      <c r="BJ4716" s="69">
        <f t="shared" si="737"/>
        <v>0</v>
      </c>
      <c r="BK4716" s="158" t="str">
        <f t="shared" si="738"/>
        <v/>
      </c>
    </row>
    <row r="4717" spans="1:63" ht="12" customHeight="1" x14ac:dyDescent="0.2">
      <c r="A4717" s="8"/>
      <c r="B4717" s="7"/>
      <c r="C4717" s="7"/>
      <c r="D4717" s="7"/>
      <c r="E4717" s="7"/>
      <c r="F4717" s="7"/>
      <c r="G4717" s="7"/>
      <c r="H4717" s="7"/>
      <c r="I4717" s="10"/>
      <c r="J4717" s="25"/>
      <c r="K4717" s="250"/>
      <c r="L4717" s="31"/>
      <c r="M4717" s="9"/>
      <c r="N4717" s="11" t="s">
        <v>25</v>
      </c>
      <c r="O4717" s="39"/>
      <c r="P4717" s="47"/>
      <c r="Q4717" s="13"/>
      <c r="R4717" s="248">
        <f t="shared" si="730"/>
        <v>0</v>
      </c>
      <c r="S4717" s="248">
        <f t="shared" si="731"/>
        <v>0</v>
      </c>
      <c r="T4717" s="248">
        <f t="shared" si="732"/>
        <v>0</v>
      </c>
      <c r="U4717" s="248">
        <f t="shared" si="733"/>
        <v>0</v>
      </c>
      <c r="V4717" s="13"/>
      <c r="W4717" s="7"/>
      <c r="AT4717" s="130"/>
      <c r="BF4717" s="33">
        <f t="shared" si="739"/>
        <v>41242</v>
      </c>
      <c r="BG4717" s="34">
        <f t="shared" si="734"/>
        <v>82.88000000000001</v>
      </c>
      <c r="BH4717" s="32">
        <f t="shared" si="735"/>
        <v>1</v>
      </c>
      <c r="BI4717" s="32">
        <f t="shared" si="736"/>
        <v>0</v>
      </c>
      <c r="BJ4717" s="69">
        <f t="shared" si="737"/>
        <v>0</v>
      </c>
      <c r="BK4717" s="158" t="str">
        <f t="shared" si="738"/>
        <v/>
      </c>
    </row>
    <row r="4718" spans="1:63" ht="12" customHeight="1" x14ac:dyDescent="0.2">
      <c r="A4718" s="8"/>
      <c r="B4718" s="7"/>
      <c r="C4718" s="7"/>
      <c r="D4718" s="7"/>
      <c r="E4718" s="7"/>
      <c r="F4718" s="7"/>
      <c r="G4718" s="7"/>
      <c r="H4718" s="7"/>
      <c r="I4718" s="10"/>
      <c r="J4718" s="25"/>
      <c r="K4718" s="250"/>
      <c r="L4718" s="31"/>
      <c r="M4718" s="9"/>
      <c r="N4718" s="11" t="s">
        <v>25</v>
      </c>
      <c r="O4718" s="39"/>
      <c r="P4718" s="47"/>
      <c r="Q4718" s="13"/>
      <c r="R4718" s="248">
        <f t="shared" si="730"/>
        <v>0</v>
      </c>
      <c r="S4718" s="248">
        <f t="shared" si="731"/>
        <v>0</v>
      </c>
      <c r="T4718" s="248">
        <f t="shared" si="732"/>
        <v>0</v>
      </c>
      <c r="U4718" s="248">
        <f t="shared" si="733"/>
        <v>0</v>
      </c>
      <c r="V4718" s="13"/>
      <c r="W4718" s="7"/>
      <c r="AT4718" s="130"/>
      <c r="BF4718" s="33">
        <f t="shared" si="739"/>
        <v>41242</v>
      </c>
      <c r="BG4718" s="34">
        <f t="shared" si="734"/>
        <v>82.88000000000001</v>
      </c>
      <c r="BH4718" s="32">
        <f t="shared" si="735"/>
        <v>1</v>
      </c>
      <c r="BI4718" s="32">
        <f t="shared" si="736"/>
        <v>0</v>
      </c>
      <c r="BJ4718" s="69">
        <f t="shared" si="737"/>
        <v>0</v>
      </c>
      <c r="BK4718" s="158" t="str">
        <f t="shared" si="738"/>
        <v/>
      </c>
    </row>
    <row r="4719" spans="1:63" ht="12" customHeight="1" x14ac:dyDescent="0.2">
      <c r="A4719" s="8"/>
      <c r="B4719" s="7"/>
      <c r="C4719" s="7"/>
      <c r="D4719" s="7"/>
      <c r="E4719" s="7"/>
      <c r="F4719" s="7"/>
      <c r="G4719" s="7"/>
      <c r="H4719" s="7"/>
      <c r="I4719" s="10"/>
      <c r="J4719" s="25"/>
      <c r="K4719" s="250"/>
      <c r="L4719" s="31"/>
      <c r="M4719" s="9"/>
      <c r="N4719" s="11" t="s">
        <v>25</v>
      </c>
      <c r="O4719" s="39"/>
      <c r="P4719" s="47"/>
      <c r="Q4719" s="13"/>
      <c r="R4719" s="248">
        <f t="shared" si="730"/>
        <v>0</v>
      </c>
      <c r="S4719" s="248">
        <f t="shared" si="731"/>
        <v>0</v>
      </c>
      <c r="T4719" s="248">
        <f t="shared" si="732"/>
        <v>0</v>
      </c>
      <c r="U4719" s="248">
        <f t="shared" si="733"/>
        <v>0</v>
      </c>
      <c r="V4719" s="13"/>
      <c r="W4719" s="7"/>
      <c r="AT4719" s="130"/>
      <c r="BF4719" s="33">
        <f t="shared" si="739"/>
        <v>41242</v>
      </c>
      <c r="BG4719" s="34">
        <f t="shared" si="734"/>
        <v>82.88000000000001</v>
      </c>
      <c r="BH4719" s="32">
        <f t="shared" si="735"/>
        <v>1</v>
      </c>
      <c r="BI4719" s="32">
        <f t="shared" si="736"/>
        <v>0</v>
      </c>
      <c r="BJ4719" s="69">
        <f t="shared" si="737"/>
        <v>0</v>
      </c>
      <c r="BK4719" s="158" t="str">
        <f t="shared" si="738"/>
        <v/>
      </c>
    </row>
    <row r="4720" spans="1:63" ht="12" customHeight="1" x14ac:dyDescent="0.2">
      <c r="A4720" s="8"/>
      <c r="B4720" s="7"/>
      <c r="C4720" s="7"/>
      <c r="D4720" s="7"/>
      <c r="E4720" s="7"/>
      <c r="F4720" s="7"/>
      <c r="G4720" s="7"/>
      <c r="H4720" s="7"/>
      <c r="I4720" s="10"/>
      <c r="J4720" s="25"/>
      <c r="K4720" s="250"/>
      <c r="L4720" s="31"/>
      <c r="M4720" s="9"/>
      <c r="N4720" s="11" t="s">
        <v>25</v>
      </c>
      <c r="O4720" s="39"/>
      <c r="P4720" s="47"/>
      <c r="Q4720" s="13"/>
      <c r="R4720" s="248">
        <f t="shared" si="730"/>
        <v>0</v>
      </c>
      <c r="S4720" s="248">
        <f t="shared" si="731"/>
        <v>0</v>
      </c>
      <c r="T4720" s="248">
        <f t="shared" si="732"/>
        <v>0</v>
      </c>
      <c r="U4720" s="248">
        <f t="shared" si="733"/>
        <v>0</v>
      </c>
      <c r="V4720" s="13"/>
      <c r="W4720" s="7"/>
      <c r="AT4720" s="130"/>
      <c r="BF4720" s="33">
        <f t="shared" si="739"/>
        <v>41242</v>
      </c>
      <c r="BG4720" s="34">
        <f t="shared" si="734"/>
        <v>82.88000000000001</v>
      </c>
      <c r="BH4720" s="32">
        <f t="shared" si="735"/>
        <v>1</v>
      </c>
      <c r="BI4720" s="32">
        <f t="shared" si="736"/>
        <v>0</v>
      </c>
      <c r="BJ4720" s="69">
        <f t="shared" si="737"/>
        <v>0</v>
      </c>
      <c r="BK4720" s="158" t="str">
        <f t="shared" si="738"/>
        <v/>
      </c>
    </row>
    <row r="4721" spans="1:63" ht="12" customHeight="1" x14ac:dyDescent="0.2">
      <c r="A4721" s="8"/>
      <c r="B4721" s="7"/>
      <c r="C4721" s="7"/>
      <c r="D4721" s="7"/>
      <c r="E4721" s="7"/>
      <c r="F4721" s="7"/>
      <c r="G4721" s="7"/>
      <c r="H4721" s="7"/>
      <c r="I4721" s="10"/>
      <c r="J4721" s="25"/>
      <c r="K4721" s="250"/>
      <c r="L4721" s="31"/>
      <c r="M4721" s="9"/>
      <c r="N4721" s="11" t="s">
        <v>25</v>
      </c>
      <c r="O4721" s="39"/>
      <c r="P4721" s="47"/>
      <c r="Q4721" s="13"/>
      <c r="R4721" s="248">
        <f t="shared" si="730"/>
        <v>0</v>
      </c>
      <c r="S4721" s="248">
        <f t="shared" si="731"/>
        <v>0</v>
      </c>
      <c r="T4721" s="248">
        <f t="shared" si="732"/>
        <v>0</v>
      </c>
      <c r="U4721" s="248">
        <f t="shared" si="733"/>
        <v>0</v>
      </c>
      <c r="V4721" s="13"/>
      <c r="W4721" s="7"/>
      <c r="AT4721" s="130"/>
      <c r="BF4721" s="33">
        <f t="shared" si="739"/>
        <v>41242</v>
      </c>
      <c r="BG4721" s="34">
        <f t="shared" si="734"/>
        <v>82.88000000000001</v>
      </c>
      <c r="BH4721" s="32">
        <f t="shared" si="735"/>
        <v>1</v>
      </c>
      <c r="BI4721" s="32">
        <f t="shared" si="736"/>
        <v>0</v>
      </c>
      <c r="BJ4721" s="69">
        <f t="shared" si="737"/>
        <v>0</v>
      </c>
      <c r="BK4721" s="158" t="str">
        <f t="shared" si="738"/>
        <v/>
      </c>
    </row>
    <row r="4722" spans="1:63" ht="12" customHeight="1" x14ac:dyDescent="0.2">
      <c r="A4722" s="8"/>
      <c r="B4722" s="7"/>
      <c r="C4722" s="7"/>
      <c r="D4722" s="7"/>
      <c r="E4722" s="7"/>
      <c r="F4722" s="7"/>
      <c r="G4722" s="7"/>
      <c r="H4722" s="7"/>
      <c r="I4722" s="10"/>
      <c r="J4722" s="25"/>
      <c r="K4722" s="250"/>
      <c r="L4722" s="31"/>
      <c r="M4722" s="9"/>
      <c r="N4722" s="11" t="s">
        <v>25</v>
      </c>
      <c r="O4722" s="39"/>
      <c r="P4722" s="47"/>
      <c r="Q4722" s="13"/>
      <c r="R4722" s="248">
        <f t="shared" si="730"/>
        <v>0</v>
      </c>
      <c r="S4722" s="248">
        <f t="shared" si="731"/>
        <v>0</v>
      </c>
      <c r="T4722" s="248">
        <f t="shared" si="732"/>
        <v>0</v>
      </c>
      <c r="U4722" s="248">
        <f t="shared" si="733"/>
        <v>0</v>
      </c>
      <c r="V4722" s="13"/>
      <c r="W4722" s="7"/>
      <c r="AT4722" s="130"/>
      <c r="BF4722" s="33">
        <f t="shared" si="739"/>
        <v>41242</v>
      </c>
      <c r="BG4722" s="34">
        <f t="shared" si="734"/>
        <v>82.88000000000001</v>
      </c>
      <c r="BH4722" s="32">
        <f t="shared" si="735"/>
        <v>1</v>
      </c>
      <c r="BI4722" s="32">
        <f t="shared" si="736"/>
        <v>0</v>
      </c>
      <c r="BJ4722" s="69">
        <f t="shared" si="737"/>
        <v>0</v>
      </c>
      <c r="BK4722" s="158" t="str">
        <f t="shared" si="738"/>
        <v/>
      </c>
    </row>
    <row r="4723" spans="1:63" ht="12" customHeight="1" x14ac:dyDescent="0.2">
      <c r="A4723" s="8"/>
      <c r="B4723" s="7"/>
      <c r="C4723" s="7"/>
      <c r="D4723" s="7"/>
      <c r="E4723" s="7"/>
      <c r="F4723" s="7"/>
      <c r="G4723" s="7"/>
      <c r="H4723" s="7"/>
      <c r="I4723" s="10"/>
      <c r="J4723" s="25"/>
      <c r="K4723" s="250"/>
      <c r="L4723" s="31"/>
      <c r="M4723" s="9"/>
      <c r="N4723" s="11" t="s">
        <v>25</v>
      </c>
      <c r="O4723" s="39"/>
      <c r="P4723" s="47"/>
      <c r="Q4723" s="13"/>
      <c r="R4723" s="248">
        <f t="shared" si="730"/>
        <v>0</v>
      </c>
      <c r="S4723" s="248">
        <f t="shared" si="731"/>
        <v>0</v>
      </c>
      <c r="T4723" s="248">
        <f t="shared" si="732"/>
        <v>0</v>
      </c>
      <c r="U4723" s="248">
        <f t="shared" si="733"/>
        <v>0</v>
      </c>
      <c r="V4723" s="13"/>
      <c r="W4723" s="7"/>
      <c r="AT4723" s="130"/>
      <c r="BF4723" s="33">
        <f t="shared" si="739"/>
        <v>41242</v>
      </c>
      <c r="BG4723" s="34">
        <f t="shared" si="734"/>
        <v>82.88000000000001</v>
      </c>
      <c r="BH4723" s="32">
        <f t="shared" si="735"/>
        <v>1</v>
      </c>
      <c r="BI4723" s="32">
        <f t="shared" si="736"/>
        <v>0</v>
      </c>
      <c r="BJ4723" s="69">
        <f t="shared" si="737"/>
        <v>0</v>
      </c>
      <c r="BK4723" s="158" t="str">
        <f t="shared" si="738"/>
        <v/>
      </c>
    </row>
    <row r="4724" spans="1:63" ht="12" customHeight="1" x14ac:dyDescent="0.2">
      <c r="A4724" s="8"/>
      <c r="B4724" s="7"/>
      <c r="C4724" s="7"/>
      <c r="D4724" s="7"/>
      <c r="E4724" s="7"/>
      <c r="F4724" s="7"/>
      <c r="G4724" s="7"/>
      <c r="H4724" s="7"/>
      <c r="I4724" s="10"/>
      <c r="J4724" s="25"/>
      <c r="K4724" s="250"/>
      <c r="L4724" s="31"/>
      <c r="M4724" s="9"/>
      <c r="N4724" s="11" t="s">
        <v>25</v>
      </c>
      <c r="O4724" s="39"/>
      <c r="P4724" s="47"/>
      <c r="Q4724" s="13"/>
      <c r="R4724" s="248">
        <f t="shared" si="730"/>
        <v>0</v>
      </c>
      <c r="S4724" s="248">
        <f t="shared" si="731"/>
        <v>0</v>
      </c>
      <c r="T4724" s="248">
        <f t="shared" si="732"/>
        <v>0</v>
      </c>
      <c r="U4724" s="248">
        <f t="shared" si="733"/>
        <v>0</v>
      </c>
      <c r="V4724" s="13"/>
      <c r="W4724" s="7"/>
      <c r="AT4724" s="130"/>
      <c r="BF4724" s="33">
        <f t="shared" si="739"/>
        <v>41242</v>
      </c>
      <c r="BG4724" s="34">
        <f t="shared" si="734"/>
        <v>82.88000000000001</v>
      </c>
      <c r="BH4724" s="32">
        <f t="shared" si="735"/>
        <v>1</v>
      </c>
      <c r="BI4724" s="32">
        <f t="shared" si="736"/>
        <v>0</v>
      </c>
      <c r="BJ4724" s="69">
        <f t="shared" si="737"/>
        <v>0</v>
      </c>
      <c r="BK4724" s="158" t="str">
        <f t="shared" si="738"/>
        <v/>
      </c>
    </row>
    <row r="4725" spans="1:63" ht="12" customHeight="1" x14ac:dyDescent="0.2">
      <c r="A4725" s="8"/>
      <c r="B4725" s="7"/>
      <c r="C4725" s="7"/>
      <c r="D4725" s="7"/>
      <c r="E4725" s="7"/>
      <c r="F4725" s="7"/>
      <c r="G4725" s="7"/>
      <c r="H4725" s="7"/>
      <c r="I4725" s="10"/>
      <c r="J4725" s="25"/>
      <c r="K4725" s="250"/>
      <c r="L4725" s="31"/>
      <c r="M4725" s="9"/>
      <c r="N4725" s="11" t="s">
        <v>25</v>
      </c>
      <c r="O4725" s="39"/>
      <c r="P4725" s="47"/>
      <c r="Q4725" s="13"/>
      <c r="R4725" s="248">
        <f t="shared" si="730"/>
        <v>0</v>
      </c>
      <c r="S4725" s="248">
        <f t="shared" si="731"/>
        <v>0</v>
      </c>
      <c r="T4725" s="248">
        <f t="shared" si="732"/>
        <v>0</v>
      </c>
      <c r="U4725" s="248">
        <f t="shared" si="733"/>
        <v>0</v>
      </c>
      <c r="V4725" s="13"/>
      <c r="W4725" s="7"/>
      <c r="AT4725" s="130"/>
      <c r="BF4725" s="33">
        <f t="shared" si="739"/>
        <v>41242</v>
      </c>
      <c r="BG4725" s="34">
        <f t="shared" si="734"/>
        <v>82.88000000000001</v>
      </c>
      <c r="BH4725" s="32">
        <f t="shared" si="735"/>
        <v>1</v>
      </c>
      <c r="BI4725" s="32">
        <f t="shared" si="736"/>
        <v>0</v>
      </c>
      <c r="BJ4725" s="69">
        <f t="shared" si="737"/>
        <v>0</v>
      </c>
      <c r="BK4725" s="158" t="str">
        <f t="shared" si="738"/>
        <v/>
      </c>
    </row>
    <row r="4726" spans="1:63" ht="12" customHeight="1" x14ac:dyDescent="0.2">
      <c r="A4726" s="8"/>
      <c r="B4726" s="7"/>
      <c r="C4726" s="7"/>
      <c r="D4726" s="7"/>
      <c r="E4726" s="7"/>
      <c r="F4726" s="7"/>
      <c r="G4726" s="7"/>
      <c r="H4726" s="7"/>
      <c r="I4726" s="10"/>
      <c r="J4726" s="25"/>
      <c r="K4726" s="250"/>
      <c r="L4726" s="31"/>
      <c r="M4726" s="9"/>
      <c r="N4726" s="11" t="s">
        <v>25</v>
      </c>
      <c r="O4726" s="39"/>
      <c r="P4726" s="47"/>
      <c r="Q4726" s="13"/>
      <c r="R4726" s="248">
        <f t="shared" si="730"/>
        <v>0</v>
      </c>
      <c r="S4726" s="248">
        <f t="shared" si="731"/>
        <v>0</v>
      </c>
      <c r="T4726" s="248">
        <f t="shared" si="732"/>
        <v>0</v>
      </c>
      <c r="U4726" s="248">
        <f t="shared" si="733"/>
        <v>0</v>
      </c>
      <c r="V4726" s="13"/>
      <c r="W4726" s="7"/>
      <c r="AT4726" s="130"/>
      <c r="BF4726" s="33">
        <f t="shared" si="739"/>
        <v>41242</v>
      </c>
      <c r="BG4726" s="34">
        <f t="shared" si="734"/>
        <v>82.88000000000001</v>
      </c>
      <c r="BH4726" s="32">
        <f t="shared" si="735"/>
        <v>1</v>
      </c>
      <c r="BI4726" s="32">
        <f t="shared" si="736"/>
        <v>0</v>
      </c>
      <c r="BJ4726" s="69">
        <f t="shared" si="737"/>
        <v>0</v>
      </c>
      <c r="BK4726" s="158" t="str">
        <f t="shared" si="738"/>
        <v/>
      </c>
    </row>
    <row r="4727" spans="1:63" ht="12" customHeight="1" x14ac:dyDescent="0.2">
      <c r="A4727" s="8"/>
      <c r="B4727" s="7"/>
      <c r="C4727" s="7"/>
      <c r="D4727" s="7"/>
      <c r="E4727" s="7"/>
      <c r="F4727" s="7"/>
      <c r="G4727" s="7"/>
      <c r="H4727" s="7"/>
      <c r="I4727" s="10"/>
      <c r="J4727" s="25"/>
      <c r="K4727" s="250"/>
      <c r="L4727" s="31"/>
      <c r="M4727" s="9"/>
      <c r="N4727" s="11" t="s">
        <v>25</v>
      </c>
      <c r="O4727" s="39"/>
      <c r="P4727" s="47"/>
      <c r="Q4727" s="13"/>
      <c r="R4727" s="248">
        <f t="shared" si="730"/>
        <v>0</v>
      </c>
      <c r="S4727" s="248">
        <f t="shared" si="731"/>
        <v>0</v>
      </c>
      <c r="T4727" s="248">
        <f t="shared" si="732"/>
        <v>0</v>
      </c>
      <c r="U4727" s="248">
        <f t="shared" si="733"/>
        <v>0</v>
      </c>
      <c r="V4727" s="13"/>
      <c r="W4727" s="7"/>
      <c r="AT4727" s="130"/>
      <c r="BF4727" s="33">
        <f t="shared" si="739"/>
        <v>41242</v>
      </c>
      <c r="BG4727" s="34">
        <f t="shared" si="734"/>
        <v>82.88000000000001</v>
      </c>
      <c r="BH4727" s="32">
        <f t="shared" si="735"/>
        <v>1</v>
      </c>
      <c r="BI4727" s="32">
        <f t="shared" si="736"/>
        <v>0</v>
      </c>
      <c r="BJ4727" s="69">
        <f t="shared" si="737"/>
        <v>0</v>
      </c>
      <c r="BK4727" s="158" t="str">
        <f t="shared" si="738"/>
        <v/>
      </c>
    </row>
    <row r="4728" spans="1:63" ht="12" customHeight="1" x14ac:dyDescent="0.2">
      <c r="A4728" s="8"/>
      <c r="B4728" s="7"/>
      <c r="C4728" s="7"/>
      <c r="D4728" s="7"/>
      <c r="E4728" s="7"/>
      <c r="F4728" s="7"/>
      <c r="G4728" s="7"/>
      <c r="H4728" s="7"/>
      <c r="I4728" s="10"/>
      <c r="J4728" s="25"/>
      <c r="K4728" s="250"/>
      <c r="L4728" s="31"/>
      <c r="M4728" s="9"/>
      <c r="N4728" s="11" t="s">
        <v>25</v>
      </c>
      <c r="O4728" s="39"/>
      <c r="P4728" s="47"/>
      <c r="Q4728" s="13"/>
      <c r="R4728" s="248">
        <f t="shared" si="730"/>
        <v>0</v>
      </c>
      <c r="S4728" s="248">
        <f t="shared" si="731"/>
        <v>0</v>
      </c>
      <c r="T4728" s="248">
        <f t="shared" si="732"/>
        <v>0</v>
      </c>
      <c r="U4728" s="248">
        <f t="shared" si="733"/>
        <v>0</v>
      </c>
      <c r="V4728" s="13"/>
      <c r="W4728" s="7"/>
      <c r="AT4728" s="130"/>
      <c r="BF4728" s="33">
        <f t="shared" si="739"/>
        <v>41242</v>
      </c>
      <c r="BG4728" s="34">
        <f t="shared" si="734"/>
        <v>82.88000000000001</v>
      </c>
      <c r="BH4728" s="32">
        <f t="shared" si="735"/>
        <v>1</v>
      </c>
      <c r="BI4728" s="32">
        <f t="shared" si="736"/>
        <v>0</v>
      </c>
      <c r="BJ4728" s="69">
        <f t="shared" si="737"/>
        <v>0</v>
      </c>
      <c r="BK4728" s="158" t="str">
        <f t="shared" si="738"/>
        <v/>
      </c>
    </row>
    <row r="4729" spans="1:63" ht="12" customHeight="1" x14ac:dyDescent="0.2">
      <c r="A4729" s="8"/>
      <c r="B4729" s="7"/>
      <c r="C4729" s="7"/>
      <c r="D4729" s="7"/>
      <c r="E4729" s="7"/>
      <c r="F4729" s="7"/>
      <c r="G4729" s="7"/>
      <c r="H4729" s="7"/>
      <c r="I4729" s="10"/>
      <c r="J4729" s="25"/>
      <c r="K4729" s="250"/>
      <c r="L4729" s="31"/>
      <c r="M4729" s="9"/>
      <c r="N4729" s="11" t="s">
        <v>25</v>
      </c>
      <c r="O4729" s="39"/>
      <c r="P4729" s="47"/>
      <c r="Q4729" s="13"/>
      <c r="R4729" s="248">
        <f t="shared" si="730"/>
        <v>0</v>
      </c>
      <c r="S4729" s="248">
        <f t="shared" si="731"/>
        <v>0</v>
      </c>
      <c r="T4729" s="248">
        <f t="shared" si="732"/>
        <v>0</v>
      </c>
      <c r="U4729" s="248">
        <f t="shared" si="733"/>
        <v>0</v>
      </c>
      <c r="V4729" s="13"/>
      <c r="W4729" s="7"/>
      <c r="AT4729" s="130"/>
      <c r="BF4729" s="33">
        <f t="shared" si="739"/>
        <v>41242</v>
      </c>
      <c r="BG4729" s="34">
        <f t="shared" si="734"/>
        <v>82.88000000000001</v>
      </c>
      <c r="BH4729" s="32">
        <f t="shared" si="735"/>
        <v>1</v>
      </c>
      <c r="BI4729" s="32">
        <f t="shared" si="736"/>
        <v>0</v>
      </c>
      <c r="BJ4729" s="69">
        <f t="shared" si="737"/>
        <v>0</v>
      </c>
      <c r="BK4729" s="158" t="str">
        <f t="shared" si="738"/>
        <v/>
      </c>
    </row>
    <row r="4730" spans="1:63" ht="12" customHeight="1" x14ac:dyDescent="0.2">
      <c r="A4730" s="8"/>
      <c r="B4730" s="7"/>
      <c r="C4730" s="7"/>
      <c r="D4730" s="7"/>
      <c r="E4730" s="7"/>
      <c r="F4730" s="7"/>
      <c r="G4730" s="7"/>
      <c r="H4730" s="7"/>
      <c r="I4730" s="10"/>
      <c r="J4730" s="25"/>
      <c r="K4730" s="250"/>
      <c r="L4730" s="31"/>
      <c r="M4730" s="9"/>
      <c r="N4730" s="11" t="s">
        <v>25</v>
      </c>
      <c r="O4730" s="39"/>
      <c r="P4730" s="47"/>
      <c r="Q4730" s="13"/>
      <c r="R4730" s="248">
        <f t="shared" si="730"/>
        <v>0</v>
      </c>
      <c r="S4730" s="248">
        <f t="shared" si="731"/>
        <v>0</v>
      </c>
      <c r="T4730" s="248">
        <f t="shared" si="732"/>
        <v>0</v>
      </c>
      <c r="U4730" s="248">
        <f t="shared" si="733"/>
        <v>0</v>
      </c>
      <c r="V4730" s="13"/>
      <c r="W4730" s="7"/>
      <c r="AT4730" s="130"/>
      <c r="BF4730" s="33">
        <f t="shared" si="739"/>
        <v>41242</v>
      </c>
      <c r="BG4730" s="34">
        <f t="shared" si="734"/>
        <v>82.88000000000001</v>
      </c>
      <c r="BH4730" s="32">
        <f t="shared" si="735"/>
        <v>1</v>
      </c>
      <c r="BI4730" s="32">
        <f t="shared" si="736"/>
        <v>0</v>
      </c>
      <c r="BJ4730" s="69">
        <f t="shared" si="737"/>
        <v>0</v>
      </c>
      <c r="BK4730" s="158" t="str">
        <f t="shared" si="738"/>
        <v/>
      </c>
    </row>
    <row r="4731" spans="1:63" ht="12" customHeight="1" x14ac:dyDescent="0.2">
      <c r="A4731" s="8"/>
      <c r="B4731" s="7"/>
      <c r="C4731" s="7"/>
      <c r="D4731" s="7"/>
      <c r="E4731" s="7"/>
      <c r="F4731" s="7"/>
      <c r="G4731" s="7"/>
      <c r="H4731" s="7"/>
      <c r="I4731" s="10"/>
      <c r="J4731" s="25"/>
      <c r="K4731" s="250"/>
      <c r="L4731" s="31"/>
      <c r="M4731" s="9"/>
      <c r="N4731" s="11" t="s">
        <v>25</v>
      </c>
      <c r="O4731" s="39"/>
      <c r="P4731" s="47"/>
      <c r="Q4731" s="13"/>
      <c r="R4731" s="248">
        <f t="shared" si="730"/>
        <v>0</v>
      </c>
      <c r="S4731" s="248">
        <f t="shared" si="731"/>
        <v>0</v>
      </c>
      <c r="T4731" s="248">
        <f t="shared" si="732"/>
        <v>0</v>
      </c>
      <c r="U4731" s="248">
        <f t="shared" si="733"/>
        <v>0</v>
      </c>
      <c r="V4731" s="13"/>
      <c r="W4731" s="7"/>
      <c r="AT4731" s="130"/>
      <c r="BF4731" s="33">
        <f t="shared" si="739"/>
        <v>41242</v>
      </c>
      <c r="BG4731" s="34">
        <f t="shared" si="734"/>
        <v>82.88000000000001</v>
      </c>
      <c r="BH4731" s="32">
        <f t="shared" si="735"/>
        <v>1</v>
      </c>
      <c r="BI4731" s="32">
        <f t="shared" si="736"/>
        <v>0</v>
      </c>
      <c r="BJ4731" s="69">
        <f t="shared" si="737"/>
        <v>0</v>
      </c>
      <c r="BK4731" s="158" t="str">
        <f t="shared" si="738"/>
        <v/>
      </c>
    </row>
    <row r="4732" spans="1:63" ht="12" customHeight="1" x14ac:dyDescent="0.2">
      <c r="A4732" s="8"/>
      <c r="B4732" s="7"/>
      <c r="C4732" s="7"/>
      <c r="D4732" s="7"/>
      <c r="E4732" s="7"/>
      <c r="F4732" s="7"/>
      <c r="G4732" s="7"/>
      <c r="H4732" s="7"/>
      <c r="I4732" s="10"/>
      <c r="J4732" s="25"/>
      <c r="K4732" s="250"/>
      <c r="L4732" s="31"/>
      <c r="M4732" s="9"/>
      <c r="N4732" s="11" t="s">
        <v>25</v>
      </c>
      <c r="O4732" s="39"/>
      <c r="P4732" s="47"/>
      <c r="Q4732" s="13"/>
      <c r="R4732" s="248">
        <f t="shared" si="730"/>
        <v>0</v>
      </c>
      <c r="S4732" s="248">
        <f t="shared" si="731"/>
        <v>0</v>
      </c>
      <c r="T4732" s="248">
        <f t="shared" si="732"/>
        <v>0</v>
      </c>
      <c r="U4732" s="248">
        <f t="shared" si="733"/>
        <v>0</v>
      </c>
      <c r="V4732" s="13"/>
      <c r="W4732" s="7"/>
      <c r="AT4732" s="130"/>
      <c r="BF4732" s="33">
        <f t="shared" si="739"/>
        <v>41242</v>
      </c>
      <c r="BG4732" s="34">
        <f t="shared" si="734"/>
        <v>82.88000000000001</v>
      </c>
      <c r="BH4732" s="32">
        <f t="shared" si="735"/>
        <v>1</v>
      </c>
      <c r="BI4732" s="32">
        <f t="shared" si="736"/>
        <v>0</v>
      </c>
      <c r="BJ4732" s="69">
        <f t="shared" si="737"/>
        <v>0</v>
      </c>
      <c r="BK4732" s="158" t="str">
        <f t="shared" si="738"/>
        <v/>
      </c>
    </row>
    <row r="4733" spans="1:63" ht="12" customHeight="1" x14ac:dyDescent="0.2">
      <c r="A4733" s="8"/>
      <c r="B4733" s="7"/>
      <c r="C4733" s="7"/>
      <c r="D4733" s="7"/>
      <c r="E4733" s="7"/>
      <c r="F4733" s="7"/>
      <c r="G4733" s="7"/>
      <c r="H4733" s="7"/>
      <c r="I4733" s="10"/>
      <c r="J4733" s="25"/>
      <c r="K4733" s="250"/>
      <c r="L4733" s="31"/>
      <c r="M4733" s="9"/>
      <c r="N4733" s="11" t="s">
        <v>25</v>
      </c>
      <c r="O4733" s="39"/>
      <c r="P4733" s="47"/>
      <c r="Q4733" s="13"/>
      <c r="R4733" s="248">
        <f t="shared" si="730"/>
        <v>0</v>
      </c>
      <c r="S4733" s="248">
        <f t="shared" si="731"/>
        <v>0</v>
      </c>
      <c r="T4733" s="248">
        <f t="shared" si="732"/>
        <v>0</v>
      </c>
      <c r="U4733" s="248">
        <f t="shared" si="733"/>
        <v>0</v>
      </c>
      <c r="V4733" s="13"/>
      <c r="W4733" s="7"/>
      <c r="AT4733" s="130"/>
      <c r="BF4733" s="33">
        <f t="shared" si="739"/>
        <v>41242</v>
      </c>
      <c r="BG4733" s="34">
        <f t="shared" si="734"/>
        <v>82.88000000000001</v>
      </c>
      <c r="BH4733" s="32">
        <f t="shared" si="735"/>
        <v>1</v>
      </c>
      <c r="BI4733" s="32">
        <f t="shared" si="736"/>
        <v>0</v>
      </c>
      <c r="BJ4733" s="69">
        <f t="shared" si="737"/>
        <v>0</v>
      </c>
      <c r="BK4733" s="158" t="str">
        <f t="shared" si="738"/>
        <v/>
      </c>
    </row>
    <row r="4734" spans="1:63" ht="12" customHeight="1" x14ac:dyDescent="0.2">
      <c r="A4734" s="8"/>
      <c r="B4734" s="7"/>
      <c r="C4734" s="7"/>
      <c r="D4734" s="7"/>
      <c r="E4734" s="7"/>
      <c r="F4734" s="7"/>
      <c r="G4734" s="7"/>
      <c r="H4734" s="7"/>
      <c r="I4734" s="10"/>
      <c r="J4734" s="25"/>
      <c r="K4734" s="250"/>
      <c r="L4734" s="31"/>
      <c r="M4734" s="9"/>
      <c r="N4734" s="11" t="s">
        <v>25</v>
      </c>
      <c r="O4734" s="39"/>
      <c r="P4734" s="47"/>
      <c r="Q4734" s="13"/>
      <c r="R4734" s="248">
        <f t="shared" si="730"/>
        <v>0</v>
      </c>
      <c r="S4734" s="248">
        <f t="shared" si="731"/>
        <v>0</v>
      </c>
      <c r="T4734" s="248">
        <f t="shared" si="732"/>
        <v>0</v>
      </c>
      <c r="U4734" s="248">
        <f t="shared" si="733"/>
        <v>0</v>
      </c>
      <c r="V4734" s="13"/>
      <c r="W4734" s="7"/>
      <c r="AT4734" s="130"/>
      <c r="BF4734" s="33">
        <f t="shared" si="739"/>
        <v>41242</v>
      </c>
      <c r="BG4734" s="34">
        <f t="shared" si="734"/>
        <v>82.88000000000001</v>
      </c>
      <c r="BH4734" s="32">
        <f t="shared" si="735"/>
        <v>1</v>
      </c>
      <c r="BI4734" s="32">
        <f t="shared" si="736"/>
        <v>0</v>
      </c>
      <c r="BJ4734" s="69">
        <f t="shared" si="737"/>
        <v>0</v>
      </c>
      <c r="BK4734" s="158" t="str">
        <f t="shared" si="738"/>
        <v/>
      </c>
    </row>
    <row r="4735" spans="1:63" ht="12" customHeight="1" x14ac:dyDescent="0.2">
      <c r="A4735" s="8"/>
      <c r="B4735" s="7"/>
      <c r="C4735" s="7"/>
      <c r="D4735" s="7"/>
      <c r="E4735" s="7"/>
      <c r="F4735" s="7"/>
      <c r="G4735" s="7"/>
      <c r="H4735" s="7"/>
      <c r="I4735" s="10"/>
      <c r="J4735" s="25"/>
      <c r="K4735" s="250"/>
      <c r="L4735" s="31"/>
      <c r="M4735" s="9"/>
      <c r="N4735" s="11" t="s">
        <v>25</v>
      </c>
      <c r="O4735" s="39"/>
      <c r="P4735" s="47"/>
      <c r="Q4735" s="13"/>
      <c r="R4735" s="248">
        <f t="shared" si="730"/>
        <v>0</v>
      </c>
      <c r="S4735" s="248">
        <f t="shared" si="731"/>
        <v>0</v>
      </c>
      <c r="T4735" s="248">
        <f t="shared" si="732"/>
        <v>0</v>
      </c>
      <c r="U4735" s="248">
        <f t="shared" si="733"/>
        <v>0</v>
      </c>
      <c r="V4735" s="13"/>
      <c r="W4735" s="7"/>
      <c r="AT4735" s="130"/>
      <c r="BF4735" s="33">
        <f t="shared" si="739"/>
        <v>41242</v>
      </c>
      <c r="BG4735" s="34">
        <f t="shared" si="734"/>
        <v>82.88000000000001</v>
      </c>
      <c r="BH4735" s="32">
        <f t="shared" si="735"/>
        <v>1</v>
      </c>
      <c r="BI4735" s="32">
        <f t="shared" si="736"/>
        <v>0</v>
      </c>
      <c r="BJ4735" s="69">
        <f t="shared" si="737"/>
        <v>0</v>
      </c>
      <c r="BK4735" s="158" t="str">
        <f t="shared" si="738"/>
        <v/>
      </c>
    </row>
    <row r="4736" spans="1:63" ht="12" customHeight="1" x14ac:dyDescent="0.2">
      <c r="A4736" s="8"/>
      <c r="B4736" s="7"/>
      <c r="C4736" s="7"/>
      <c r="D4736" s="7"/>
      <c r="E4736" s="7"/>
      <c r="F4736" s="7"/>
      <c r="G4736" s="7"/>
      <c r="H4736" s="7"/>
      <c r="I4736" s="10"/>
      <c r="J4736" s="25"/>
      <c r="K4736" s="250"/>
      <c r="L4736" s="31"/>
      <c r="M4736" s="9"/>
      <c r="N4736" s="11" t="s">
        <v>25</v>
      </c>
      <c r="O4736" s="39"/>
      <c r="P4736" s="47"/>
      <c r="Q4736" s="13"/>
      <c r="R4736" s="248">
        <f t="shared" si="730"/>
        <v>0</v>
      </c>
      <c r="S4736" s="248">
        <f t="shared" si="731"/>
        <v>0</v>
      </c>
      <c r="T4736" s="248">
        <f t="shared" si="732"/>
        <v>0</v>
      </c>
      <c r="U4736" s="248">
        <f t="shared" si="733"/>
        <v>0</v>
      </c>
      <c r="V4736" s="13"/>
      <c r="W4736" s="7"/>
      <c r="AT4736" s="130"/>
      <c r="BF4736" s="33">
        <f t="shared" si="739"/>
        <v>41242</v>
      </c>
      <c r="BG4736" s="34">
        <f t="shared" si="734"/>
        <v>82.88000000000001</v>
      </c>
      <c r="BH4736" s="32">
        <f t="shared" si="735"/>
        <v>1</v>
      </c>
      <c r="BI4736" s="32">
        <f t="shared" si="736"/>
        <v>0</v>
      </c>
      <c r="BJ4736" s="69">
        <f t="shared" si="737"/>
        <v>0</v>
      </c>
      <c r="BK4736" s="158" t="str">
        <f t="shared" si="738"/>
        <v/>
      </c>
    </row>
    <row r="4737" spans="1:63" ht="12" customHeight="1" x14ac:dyDescent="0.2">
      <c r="A4737" s="8"/>
      <c r="B4737" s="7"/>
      <c r="C4737" s="7"/>
      <c r="D4737" s="7"/>
      <c r="E4737" s="7"/>
      <c r="F4737" s="7"/>
      <c r="G4737" s="7"/>
      <c r="H4737" s="7"/>
      <c r="I4737" s="10"/>
      <c r="J4737" s="25"/>
      <c r="K4737" s="250"/>
      <c r="L4737" s="31"/>
      <c r="M4737" s="9"/>
      <c r="N4737" s="11" t="s">
        <v>25</v>
      </c>
      <c r="O4737" s="39"/>
      <c r="P4737" s="47"/>
      <c r="Q4737" s="13"/>
      <c r="R4737" s="248">
        <f t="shared" si="730"/>
        <v>0</v>
      </c>
      <c r="S4737" s="248">
        <f t="shared" si="731"/>
        <v>0</v>
      </c>
      <c r="T4737" s="248">
        <f t="shared" si="732"/>
        <v>0</v>
      </c>
      <c r="U4737" s="248">
        <f t="shared" si="733"/>
        <v>0</v>
      </c>
      <c r="V4737" s="13"/>
      <c r="W4737" s="7"/>
      <c r="AT4737" s="130"/>
      <c r="BF4737" s="33">
        <f t="shared" si="739"/>
        <v>41242</v>
      </c>
      <c r="BG4737" s="34">
        <f t="shared" si="734"/>
        <v>82.88000000000001</v>
      </c>
      <c r="BH4737" s="32">
        <f t="shared" si="735"/>
        <v>1</v>
      </c>
      <c r="BI4737" s="32">
        <f t="shared" si="736"/>
        <v>0</v>
      </c>
      <c r="BJ4737" s="69">
        <f t="shared" si="737"/>
        <v>0</v>
      </c>
      <c r="BK4737" s="158" t="str">
        <f t="shared" si="738"/>
        <v/>
      </c>
    </row>
    <row r="4738" spans="1:63" ht="12" customHeight="1" x14ac:dyDescent="0.2">
      <c r="A4738" s="8"/>
      <c r="B4738" s="7"/>
      <c r="C4738" s="7"/>
      <c r="D4738" s="7"/>
      <c r="E4738" s="7"/>
      <c r="F4738" s="7"/>
      <c r="G4738" s="7"/>
      <c r="H4738" s="7"/>
      <c r="I4738" s="10"/>
      <c r="J4738" s="25"/>
      <c r="K4738" s="250"/>
      <c r="L4738" s="31"/>
      <c r="M4738" s="9"/>
      <c r="N4738" s="11" t="s">
        <v>25</v>
      </c>
      <c r="O4738" s="39"/>
      <c r="P4738" s="47"/>
      <c r="Q4738" s="13"/>
      <c r="R4738" s="248">
        <f t="shared" si="730"/>
        <v>0</v>
      </c>
      <c r="S4738" s="248">
        <f t="shared" si="731"/>
        <v>0</v>
      </c>
      <c r="T4738" s="248">
        <f t="shared" si="732"/>
        <v>0</v>
      </c>
      <c r="U4738" s="248">
        <f t="shared" si="733"/>
        <v>0</v>
      </c>
      <c r="V4738" s="13"/>
      <c r="W4738" s="7"/>
      <c r="AT4738" s="130"/>
      <c r="BF4738" s="33">
        <f t="shared" si="739"/>
        <v>41242</v>
      </c>
      <c r="BG4738" s="34">
        <f t="shared" si="734"/>
        <v>82.88000000000001</v>
      </c>
      <c r="BH4738" s="32">
        <f t="shared" si="735"/>
        <v>1</v>
      </c>
      <c r="BI4738" s="32">
        <f t="shared" si="736"/>
        <v>0</v>
      </c>
      <c r="BJ4738" s="69">
        <f t="shared" si="737"/>
        <v>0</v>
      </c>
      <c r="BK4738" s="158" t="str">
        <f t="shared" si="738"/>
        <v/>
      </c>
    </row>
    <row r="4739" spans="1:63" ht="12" customHeight="1" x14ac:dyDescent="0.2">
      <c r="A4739" s="8"/>
      <c r="B4739" s="7"/>
      <c r="C4739" s="7"/>
      <c r="D4739" s="7"/>
      <c r="E4739" s="7"/>
      <c r="F4739" s="7"/>
      <c r="G4739" s="7"/>
      <c r="H4739" s="7"/>
      <c r="I4739" s="10"/>
      <c r="J4739" s="25"/>
      <c r="K4739" s="250"/>
      <c r="L4739" s="31"/>
      <c r="M4739" s="9"/>
      <c r="N4739" s="11" t="s">
        <v>25</v>
      </c>
      <c r="O4739" s="39"/>
      <c r="P4739" s="47"/>
      <c r="Q4739" s="13"/>
      <c r="R4739" s="248">
        <f t="shared" si="730"/>
        <v>0</v>
      </c>
      <c r="S4739" s="248">
        <f t="shared" si="731"/>
        <v>0</v>
      </c>
      <c r="T4739" s="248">
        <f t="shared" si="732"/>
        <v>0</v>
      </c>
      <c r="U4739" s="248">
        <f t="shared" si="733"/>
        <v>0</v>
      </c>
      <c r="V4739" s="13"/>
      <c r="W4739" s="7"/>
      <c r="AT4739" s="130"/>
      <c r="BF4739" s="33">
        <f t="shared" si="739"/>
        <v>41242</v>
      </c>
      <c r="BG4739" s="34">
        <f t="shared" si="734"/>
        <v>82.88000000000001</v>
      </c>
      <c r="BH4739" s="32">
        <f t="shared" si="735"/>
        <v>1</v>
      </c>
      <c r="BI4739" s="32">
        <f t="shared" si="736"/>
        <v>0</v>
      </c>
      <c r="BJ4739" s="69">
        <f t="shared" si="737"/>
        <v>0</v>
      </c>
      <c r="BK4739" s="158" t="str">
        <f t="shared" si="738"/>
        <v/>
      </c>
    </row>
    <row r="4740" spans="1:63" ht="12" customHeight="1" x14ac:dyDescent="0.2">
      <c r="A4740" s="8"/>
      <c r="B4740" s="7"/>
      <c r="C4740" s="7"/>
      <c r="D4740" s="7"/>
      <c r="E4740" s="7"/>
      <c r="F4740" s="7"/>
      <c r="G4740" s="7"/>
      <c r="H4740" s="7"/>
      <c r="I4740" s="10"/>
      <c r="J4740" s="25"/>
      <c r="K4740" s="250"/>
      <c r="L4740" s="31"/>
      <c r="M4740" s="9"/>
      <c r="N4740" s="11" t="s">
        <v>25</v>
      </c>
      <c r="O4740" s="39"/>
      <c r="P4740" s="47"/>
      <c r="Q4740" s="13"/>
      <c r="R4740" s="248">
        <f t="shared" si="730"/>
        <v>0</v>
      </c>
      <c r="S4740" s="248">
        <f t="shared" si="731"/>
        <v>0</v>
      </c>
      <c r="T4740" s="248">
        <f t="shared" si="732"/>
        <v>0</v>
      </c>
      <c r="U4740" s="248">
        <f t="shared" si="733"/>
        <v>0</v>
      </c>
      <c r="V4740" s="13"/>
      <c r="W4740" s="7"/>
      <c r="AT4740" s="130"/>
      <c r="BF4740" s="33">
        <f t="shared" si="739"/>
        <v>41242</v>
      </c>
      <c r="BG4740" s="34">
        <f t="shared" si="734"/>
        <v>82.88000000000001</v>
      </c>
      <c r="BH4740" s="32">
        <f t="shared" si="735"/>
        <v>1</v>
      </c>
      <c r="BI4740" s="32">
        <f t="shared" si="736"/>
        <v>0</v>
      </c>
      <c r="BJ4740" s="69">
        <f t="shared" si="737"/>
        <v>0</v>
      </c>
      <c r="BK4740" s="158" t="str">
        <f t="shared" si="738"/>
        <v/>
      </c>
    </row>
    <row r="4741" spans="1:63" ht="12" customHeight="1" x14ac:dyDescent="0.2">
      <c r="A4741" s="8"/>
      <c r="B4741" s="7"/>
      <c r="C4741" s="7"/>
      <c r="D4741" s="7"/>
      <c r="E4741" s="7"/>
      <c r="F4741" s="7"/>
      <c r="G4741" s="7"/>
      <c r="H4741" s="7"/>
      <c r="I4741" s="10"/>
      <c r="J4741" s="25"/>
      <c r="K4741" s="250"/>
      <c r="L4741" s="31"/>
      <c r="M4741" s="9"/>
      <c r="N4741" s="11" t="s">
        <v>25</v>
      </c>
      <c r="O4741" s="39"/>
      <c r="P4741" s="47"/>
      <c r="Q4741" s="13"/>
      <c r="R4741" s="248">
        <f t="shared" si="730"/>
        <v>0</v>
      </c>
      <c r="S4741" s="248">
        <f t="shared" si="731"/>
        <v>0</v>
      </c>
      <c r="T4741" s="248">
        <f t="shared" si="732"/>
        <v>0</v>
      </c>
      <c r="U4741" s="248">
        <f t="shared" si="733"/>
        <v>0</v>
      </c>
      <c r="V4741" s="13"/>
      <c r="W4741" s="7"/>
      <c r="AT4741" s="130"/>
      <c r="BF4741" s="33">
        <f t="shared" si="739"/>
        <v>41242</v>
      </c>
      <c r="BG4741" s="34">
        <f t="shared" si="734"/>
        <v>82.88000000000001</v>
      </c>
      <c r="BH4741" s="32">
        <f t="shared" si="735"/>
        <v>1</v>
      </c>
      <c r="BI4741" s="32">
        <f t="shared" si="736"/>
        <v>0</v>
      </c>
      <c r="BJ4741" s="69">
        <f t="shared" si="737"/>
        <v>0</v>
      </c>
      <c r="BK4741" s="158" t="str">
        <f t="shared" si="738"/>
        <v/>
      </c>
    </row>
    <row r="4742" spans="1:63" ht="12" customHeight="1" x14ac:dyDescent="0.2">
      <c r="A4742" s="8"/>
      <c r="B4742" s="7"/>
      <c r="C4742" s="7"/>
      <c r="D4742" s="7"/>
      <c r="E4742" s="7"/>
      <c r="F4742" s="7"/>
      <c r="G4742" s="7"/>
      <c r="H4742" s="7"/>
      <c r="I4742" s="10"/>
      <c r="J4742" s="25"/>
      <c r="K4742" s="250"/>
      <c r="L4742" s="31"/>
      <c r="M4742" s="9"/>
      <c r="N4742" s="11" t="s">
        <v>25</v>
      </c>
      <c r="O4742" s="39"/>
      <c r="P4742" s="47"/>
      <c r="Q4742" s="13"/>
      <c r="R4742" s="248">
        <f t="shared" si="730"/>
        <v>0</v>
      </c>
      <c r="S4742" s="248">
        <f t="shared" si="731"/>
        <v>0</v>
      </c>
      <c r="T4742" s="248">
        <f t="shared" si="732"/>
        <v>0</v>
      </c>
      <c r="U4742" s="248">
        <f t="shared" si="733"/>
        <v>0</v>
      </c>
      <c r="V4742" s="13"/>
      <c r="W4742" s="7"/>
      <c r="AT4742" s="130"/>
      <c r="BF4742" s="33">
        <f t="shared" si="739"/>
        <v>41242</v>
      </c>
      <c r="BG4742" s="34">
        <f t="shared" si="734"/>
        <v>82.88000000000001</v>
      </c>
      <c r="BH4742" s="32">
        <f t="shared" si="735"/>
        <v>1</v>
      </c>
      <c r="BI4742" s="32">
        <f t="shared" si="736"/>
        <v>0</v>
      </c>
      <c r="BJ4742" s="69">
        <f t="shared" si="737"/>
        <v>0</v>
      </c>
      <c r="BK4742" s="158" t="str">
        <f t="shared" si="738"/>
        <v/>
      </c>
    </row>
    <row r="4743" spans="1:63" ht="12" customHeight="1" x14ac:dyDescent="0.2">
      <c r="A4743" s="8"/>
      <c r="B4743" s="7"/>
      <c r="C4743" s="7"/>
      <c r="D4743" s="7"/>
      <c r="E4743" s="7"/>
      <c r="F4743" s="7"/>
      <c r="G4743" s="7"/>
      <c r="H4743" s="7"/>
      <c r="I4743" s="10"/>
      <c r="J4743" s="25"/>
      <c r="K4743" s="250"/>
      <c r="L4743" s="31"/>
      <c r="M4743" s="9"/>
      <c r="N4743" s="11" t="s">
        <v>25</v>
      </c>
      <c r="O4743" s="39"/>
      <c r="P4743" s="47"/>
      <c r="Q4743" s="13"/>
      <c r="R4743" s="248">
        <f t="shared" si="730"/>
        <v>0</v>
      </c>
      <c r="S4743" s="248">
        <f t="shared" si="731"/>
        <v>0</v>
      </c>
      <c r="T4743" s="248">
        <f t="shared" si="732"/>
        <v>0</v>
      </c>
      <c r="U4743" s="248">
        <f t="shared" si="733"/>
        <v>0</v>
      </c>
      <c r="V4743" s="13"/>
      <c r="W4743" s="7"/>
      <c r="AT4743" s="130"/>
      <c r="BF4743" s="33">
        <f t="shared" si="739"/>
        <v>41242</v>
      </c>
      <c r="BG4743" s="34">
        <f t="shared" si="734"/>
        <v>82.88000000000001</v>
      </c>
      <c r="BH4743" s="32">
        <f t="shared" si="735"/>
        <v>1</v>
      </c>
      <c r="BI4743" s="32">
        <f t="shared" si="736"/>
        <v>0</v>
      </c>
      <c r="BJ4743" s="69">
        <f t="shared" si="737"/>
        <v>0</v>
      </c>
      <c r="BK4743" s="158" t="str">
        <f t="shared" si="738"/>
        <v/>
      </c>
    </row>
    <row r="4744" spans="1:63" ht="12" customHeight="1" x14ac:dyDescent="0.2">
      <c r="A4744" s="8"/>
      <c r="B4744" s="7"/>
      <c r="C4744" s="7"/>
      <c r="D4744" s="7"/>
      <c r="E4744" s="7"/>
      <c r="F4744" s="7"/>
      <c r="G4744" s="7"/>
      <c r="H4744" s="7"/>
      <c r="I4744" s="10"/>
      <c r="J4744" s="25"/>
      <c r="K4744" s="250"/>
      <c r="L4744" s="31"/>
      <c r="M4744" s="9"/>
      <c r="N4744" s="11" t="s">
        <v>25</v>
      </c>
      <c r="O4744" s="39"/>
      <c r="P4744" s="47"/>
      <c r="Q4744" s="13"/>
      <c r="R4744" s="248">
        <f t="shared" si="730"/>
        <v>0</v>
      </c>
      <c r="S4744" s="248">
        <f t="shared" si="731"/>
        <v>0</v>
      </c>
      <c r="T4744" s="248">
        <f t="shared" si="732"/>
        <v>0</v>
      </c>
      <c r="U4744" s="248">
        <f t="shared" si="733"/>
        <v>0</v>
      </c>
      <c r="V4744" s="13"/>
      <c r="W4744" s="7"/>
      <c r="AT4744" s="130"/>
      <c r="BF4744" s="33">
        <f t="shared" si="739"/>
        <v>41242</v>
      </c>
      <c r="BG4744" s="34">
        <f t="shared" si="734"/>
        <v>82.88000000000001</v>
      </c>
      <c r="BH4744" s="32">
        <f t="shared" si="735"/>
        <v>1</v>
      </c>
      <c r="BI4744" s="32">
        <f t="shared" si="736"/>
        <v>0</v>
      </c>
      <c r="BJ4744" s="69">
        <f t="shared" si="737"/>
        <v>0</v>
      </c>
      <c r="BK4744" s="158" t="str">
        <f t="shared" si="738"/>
        <v/>
      </c>
    </row>
    <row r="4745" spans="1:63" ht="12" customHeight="1" x14ac:dyDescent="0.2">
      <c r="A4745" s="8"/>
      <c r="B4745" s="7"/>
      <c r="C4745" s="7"/>
      <c r="D4745" s="7"/>
      <c r="E4745" s="7"/>
      <c r="F4745" s="7"/>
      <c r="G4745" s="7"/>
      <c r="H4745" s="7"/>
      <c r="I4745" s="10"/>
      <c r="J4745" s="25"/>
      <c r="K4745" s="250"/>
      <c r="L4745" s="31"/>
      <c r="M4745" s="9"/>
      <c r="N4745" s="11" t="s">
        <v>25</v>
      </c>
      <c r="O4745" s="39"/>
      <c r="P4745" s="47"/>
      <c r="Q4745" s="13"/>
      <c r="R4745" s="248">
        <f t="shared" si="730"/>
        <v>0</v>
      </c>
      <c r="S4745" s="248">
        <f t="shared" si="731"/>
        <v>0</v>
      </c>
      <c r="T4745" s="248">
        <f t="shared" si="732"/>
        <v>0</v>
      </c>
      <c r="U4745" s="248">
        <f t="shared" si="733"/>
        <v>0</v>
      </c>
      <c r="V4745" s="13"/>
      <c r="W4745" s="7"/>
      <c r="AT4745" s="130"/>
      <c r="BF4745" s="33">
        <f t="shared" si="739"/>
        <v>41242</v>
      </c>
      <c r="BG4745" s="34">
        <f t="shared" si="734"/>
        <v>82.88000000000001</v>
      </c>
      <c r="BH4745" s="32">
        <f t="shared" si="735"/>
        <v>1</v>
      </c>
      <c r="BI4745" s="32">
        <f t="shared" si="736"/>
        <v>0</v>
      </c>
      <c r="BJ4745" s="69">
        <f t="shared" si="737"/>
        <v>0</v>
      </c>
      <c r="BK4745" s="158" t="str">
        <f t="shared" si="738"/>
        <v/>
      </c>
    </row>
    <row r="4746" spans="1:63" ht="12" customHeight="1" x14ac:dyDescent="0.2">
      <c r="A4746" s="8"/>
      <c r="B4746" s="7"/>
      <c r="C4746" s="7"/>
      <c r="D4746" s="7"/>
      <c r="E4746" s="7"/>
      <c r="F4746" s="7"/>
      <c r="G4746" s="7"/>
      <c r="H4746" s="7"/>
      <c r="I4746" s="10"/>
      <c r="J4746" s="25"/>
      <c r="K4746" s="250"/>
      <c r="L4746" s="31"/>
      <c r="M4746" s="9"/>
      <c r="N4746" s="11" t="s">
        <v>25</v>
      </c>
      <c r="O4746" s="39"/>
      <c r="P4746" s="47"/>
      <c r="Q4746" s="13"/>
      <c r="R4746" s="248">
        <f t="shared" si="730"/>
        <v>0</v>
      </c>
      <c r="S4746" s="248">
        <f t="shared" si="731"/>
        <v>0</v>
      </c>
      <c r="T4746" s="248">
        <f t="shared" si="732"/>
        <v>0</v>
      </c>
      <c r="U4746" s="248">
        <f t="shared" si="733"/>
        <v>0</v>
      </c>
      <c r="V4746" s="13"/>
      <c r="W4746" s="7"/>
      <c r="AT4746" s="130"/>
      <c r="BF4746" s="33">
        <f t="shared" si="739"/>
        <v>41242</v>
      </c>
      <c r="BG4746" s="34">
        <f t="shared" si="734"/>
        <v>82.88000000000001</v>
      </c>
      <c r="BH4746" s="32">
        <f t="shared" si="735"/>
        <v>1</v>
      </c>
      <c r="BI4746" s="32">
        <f t="shared" si="736"/>
        <v>0</v>
      </c>
      <c r="BJ4746" s="69">
        <f t="shared" si="737"/>
        <v>0</v>
      </c>
      <c r="BK4746" s="158" t="str">
        <f t="shared" si="738"/>
        <v/>
      </c>
    </row>
    <row r="4747" spans="1:63" ht="12" customHeight="1" x14ac:dyDescent="0.2">
      <c r="A4747" s="8"/>
      <c r="B4747" s="7"/>
      <c r="C4747" s="7"/>
      <c r="D4747" s="7"/>
      <c r="E4747" s="7"/>
      <c r="F4747" s="7"/>
      <c r="G4747" s="7"/>
      <c r="H4747" s="7"/>
      <c r="I4747" s="10"/>
      <c r="J4747" s="25"/>
      <c r="K4747" s="250"/>
      <c r="L4747" s="31"/>
      <c r="M4747" s="9"/>
      <c r="N4747" s="11" t="s">
        <v>25</v>
      </c>
      <c r="O4747" s="39"/>
      <c r="P4747" s="47"/>
      <c r="Q4747" s="13"/>
      <c r="R4747" s="248">
        <f t="shared" ref="R4747:R4810" si="740">IF(N4747&lt;&gt;"M",ROUND(IF(M4747&lt;&gt;"Y",IF(P4747&lt;&gt;"Y",K4747,K4747*(BH4747-1)),0),ROUNDING),"")</f>
        <v>0</v>
      </c>
      <c r="S4747" s="248">
        <f t="shared" ref="S4747:S4810" si="741">IF(N4747&lt;&gt;"M",ROUND(IF(O4747&gt;0,IF(M4747="Y",BI4747*(1-O4747),IF(BI4747&gt;R4747,R4747 + (BI4747 - R4747)*(1-O4747),BI4747)),BI4747),ROUNDING),"")</f>
        <v>0</v>
      </c>
      <c r="T4747" s="248">
        <f t="shared" ref="T4747:T4810" si="742">IF(N4747&lt;&gt;"M",ROUND(IF(O4747&gt;0,IF(M4747="Y",BJ4747*(1-O4747),IF(BJ4747&gt;R4747,R4747 + (BJ4747 - R4747)*(1-O4747),BJ4747)),BJ4747),ROUNDING),"")</f>
        <v>0</v>
      </c>
      <c r="U4747" s="248">
        <f t="shared" ref="U4747:U4810" si="743">IF(N4747&lt;&gt;"M",ROUND(IF(OR(N4747="P",N4747=""),0,IF(OR(M4747="N",M4747=""),T4747-R4747,T4747)),ROUNDING),"")</f>
        <v>0</v>
      </c>
      <c r="V4747" s="13"/>
      <c r="W4747" s="7"/>
      <c r="AT4747" s="130"/>
      <c r="BF4747" s="33">
        <f t="shared" si="739"/>
        <v>41242</v>
      </c>
      <c r="BG4747" s="34">
        <f t="shared" ref="BG4747:BG4810" si="744">IF(N4747&lt;&gt;"M",BG4746+U4747,BG4746)</f>
        <v>82.88000000000001</v>
      </c>
      <c r="BH4747" s="32">
        <f t="shared" ref="BH4747:BH4810" si="745">IF(L4747&lt;&gt;"",IF(ODDS_TYPE=1,L4747,IF(ODDS_TYPE=2,IF(L4747&gt;0,1+L4747/100,IF(L4747&lt;0,1-100/L4747,1)),IF(ODDS_TYPE=3,1+L4747,IF(ODDS_TYPE=4,1+L4747,IF(ODDS_TYPE=5,IF(L4747&gt;0,1+L4747,1-1/L4747),IF(ODDS_TYPE=6,IF(L4747&gt;=0,L4747+1,1-1/L4747),1)))))),1)</f>
        <v>1</v>
      </c>
      <c r="BI4747" s="32">
        <f t="shared" ref="BI4747:BI4810" si="746">IF(P4747&lt;&gt;"Y",IF(M4747&lt;&gt;"Y",K4747*BH4747,K4747*BH4747 - K4747),IF(M4747&lt;&gt;"Y",K4747*BH4747,K4747))</f>
        <v>0</v>
      </c>
      <c r="BJ4747" s="69">
        <f t="shared" ref="BJ4747:BJ4810" si="747">IF(P4747&lt;&gt;"Y",
IF(M4747&lt;&gt;"Y",
IF(N4747="Y",K4747*BH4747,IF(N4747="P",0,IF(OR(N4747="R",N4747="PU"),K4747,IF(N4747="H",K4747*BH4747*0.5,IF(N4747="HW",K4747*0.5*(1 + BH4747),IF(N4747="HL",K4747*0.5,0)))))),
IF(N4747="Y",K4747*BH4747 - K4747,IF(N4747="P",0,IF(OR(N4747="R",N4747="PU"),0,IF(N4747="H",IF(BH4747&gt;2,0.5*K4747*BH4747 - K4747,0),IF(N4747="HW",K4747*0.5*(1 + BH4747) - K4747,IF(N4747="HL",0,0))))))),
IF(M4747&lt;&gt;"Y",
IF(N4747="Y",K4747*BH4747,IF(N4747="P",0,IF(OR(N4747="R",N4747="PU"),K4747*(BH4747-1),IF(N4747="H",K4747*BH4747*0.5,IF(N4747="HW",K4747*(BH4747-1)*0.5,IF(N4747="HL",K4747*BH4747 - K4747*0.5,0)))))),
IF(N4747="Y",K4747,IF(N4747="P",0,IF(OR(N4747="R",N4747="PU"),0,IF(N4747="H",IF(BH4747&lt;2,K4747*BH4747*0.5 - K4747*(BH4747-1),0),IF(N4747="HW",0,IF(N4747="HL",K4747*0.5,0)))))))
)</f>
        <v>0</v>
      </c>
      <c r="BK4747" s="158" t="str">
        <f t="shared" ref="BK4747:BK4810" si="748">IF(FILT_M=1,IF(LEN(C4747)&gt;0,C4747,""),IF(FILT_M=2,IF(LEN(E4747)&gt;0,E4747,""),IF(FILT_M=3,IF(LEN(F4747)&gt;0,F4747,""),IF(FILT_M=4,IF(LEN(G4747)&gt;0,G4747,""),""))))</f>
        <v/>
      </c>
    </row>
    <row r="4748" spans="1:63" ht="12" customHeight="1" x14ac:dyDescent="0.2">
      <c r="A4748" s="8"/>
      <c r="B4748" s="7"/>
      <c r="C4748" s="7"/>
      <c r="D4748" s="7"/>
      <c r="E4748" s="7"/>
      <c r="F4748" s="7"/>
      <c r="G4748" s="7"/>
      <c r="H4748" s="7"/>
      <c r="I4748" s="10"/>
      <c r="J4748" s="25"/>
      <c r="K4748" s="250"/>
      <c r="L4748" s="31"/>
      <c r="M4748" s="9"/>
      <c r="N4748" s="11" t="s">
        <v>25</v>
      </c>
      <c r="O4748" s="39"/>
      <c r="P4748" s="47"/>
      <c r="Q4748" s="13"/>
      <c r="R4748" s="248">
        <f t="shared" si="740"/>
        <v>0</v>
      </c>
      <c r="S4748" s="248">
        <f t="shared" si="741"/>
        <v>0</v>
      </c>
      <c r="T4748" s="248">
        <f t="shared" si="742"/>
        <v>0</v>
      </c>
      <c r="U4748" s="248">
        <f t="shared" si="743"/>
        <v>0</v>
      </c>
      <c r="V4748" s="13"/>
      <c r="W4748" s="7"/>
      <c r="AT4748" s="130"/>
      <c r="BF4748" s="33">
        <f t="shared" ref="BF4748:BF4811" si="749">IF(A4748&gt;2,A4748,BF4747)</f>
        <v>41242</v>
      </c>
      <c r="BG4748" s="34">
        <f t="shared" si="744"/>
        <v>82.88000000000001</v>
      </c>
      <c r="BH4748" s="32">
        <f t="shared" si="745"/>
        <v>1</v>
      </c>
      <c r="BI4748" s="32">
        <f t="shared" si="746"/>
        <v>0</v>
      </c>
      <c r="BJ4748" s="69">
        <f t="shared" si="747"/>
        <v>0</v>
      </c>
      <c r="BK4748" s="158" t="str">
        <f t="shared" si="748"/>
        <v/>
      </c>
    </row>
    <row r="4749" spans="1:63" ht="12" customHeight="1" x14ac:dyDescent="0.2">
      <c r="A4749" s="8"/>
      <c r="B4749" s="7"/>
      <c r="C4749" s="7"/>
      <c r="D4749" s="7"/>
      <c r="E4749" s="7"/>
      <c r="F4749" s="7"/>
      <c r="G4749" s="7"/>
      <c r="H4749" s="7"/>
      <c r="I4749" s="10"/>
      <c r="J4749" s="25"/>
      <c r="K4749" s="250"/>
      <c r="L4749" s="31"/>
      <c r="M4749" s="9"/>
      <c r="N4749" s="11" t="s">
        <v>25</v>
      </c>
      <c r="O4749" s="39"/>
      <c r="P4749" s="47"/>
      <c r="Q4749" s="13"/>
      <c r="R4749" s="248">
        <f t="shared" si="740"/>
        <v>0</v>
      </c>
      <c r="S4749" s="248">
        <f t="shared" si="741"/>
        <v>0</v>
      </c>
      <c r="T4749" s="248">
        <f t="shared" si="742"/>
        <v>0</v>
      </c>
      <c r="U4749" s="248">
        <f t="shared" si="743"/>
        <v>0</v>
      </c>
      <c r="V4749" s="13"/>
      <c r="W4749" s="7"/>
      <c r="AT4749" s="130"/>
      <c r="BF4749" s="33">
        <f t="shared" si="749"/>
        <v>41242</v>
      </c>
      <c r="BG4749" s="34">
        <f t="shared" si="744"/>
        <v>82.88000000000001</v>
      </c>
      <c r="BH4749" s="32">
        <f t="shared" si="745"/>
        <v>1</v>
      </c>
      <c r="BI4749" s="32">
        <f t="shared" si="746"/>
        <v>0</v>
      </c>
      <c r="BJ4749" s="69">
        <f t="shared" si="747"/>
        <v>0</v>
      </c>
      <c r="BK4749" s="158" t="str">
        <f t="shared" si="748"/>
        <v/>
      </c>
    </row>
    <row r="4750" spans="1:63" ht="12" customHeight="1" x14ac:dyDescent="0.2">
      <c r="A4750" s="8"/>
      <c r="B4750" s="7"/>
      <c r="C4750" s="7"/>
      <c r="D4750" s="7"/>
      <c r="E4750" s="7"/>
      <c r="F4750" s="7"/>
      <c r="G4750" s="7"/>
      <c r="H4750" s="7"/>
      <c r="I4750" s="10"/>
      <c r="J4750" s="25"/>
      <c r="K4750" s="250"/>
      <c r="L4750" s="31"/>
      <c r="M4750" s="9"/>
      <c r="N4750" s="11" t="s">
        <v>25</v>
      </c>
      <c r="O4750" s="39"/>
      <c r="P4750" s="47"/>
      <c r="Q4750" s="13"/>
      <c r="R4750" s="248">
        <f t="shared" si="740"/>
        <v>0</v>
      </c>
      <c r="S4750" s="248">
        <f t="shared" si="741"/>
        <v>0</v>
      </c>
      <c r="T4750" s="248">
        <f t="shared" si="742"/>
        <v>0</v>
      </c>
      <c r="U4750" s="248">
        <f t="shared" si="743"/>
        <v>0</v>
      </c>
      <c r="V4750" s="13"/>
      <c r="W4750" s="7"/>
      <c r="AT4750" s="130"/>
      <c r="BF4750" s="33">
        <f t="shared" si="749"/>
        <v>41242</v>
      </c>
      <c r="BG4750" s="34">
        <f t="shared" si="744"/>
        <v>82.88000000000001</v>
      </c>
      <c r="BH4750" s="32">
        <f t="shared" si="745"/>
        <v>1</v>
      </c>
      <c r="BI4750" s="32">
        <f t="shared" si="746"/>
        <v>0</v>
      </c>
      <c r="BJ4750" s="69">
        <f t="shared" si="747"/>
        <v>0</v>
      </c>
      <c r="BK4750" s="158" t="str">
        <f t="shared" si="748"/>
        <v/>
      </c>
    </row>
    <row r="4751" spans="1:63" ht="12" customHeight="1" x14ac:dyDescent="0.2">
      <c r="A4751" s="8"/>
      <c r="B4751" s="7"/>
      <c r="C4751" s="7"/>
      <c r="D4751" s="7"/>
      <c r="E4751" s="7"/>
      <c r="F4751" s="7"/>
      <c r="G4751" s="7"/>
      <c r="H4751" s="7"/>
      <c r="I4751" s="10"/>
      <c r="J4751" s="25"/>
      <c r="K4751" s="250"/>
      <c r="L4751" s="31"/>
      <c r="M4751" s="9"/>
      <c r="N4751" s="11" t="s">
        <v>25</v>
      </c>
      <c r="O4751" s="39"/>
      <c r="P4751" s="47"/>
      <c r="Q4751" s="13"/>
      <c r="R4751" s="248">
        <f t="shared" si="740"/>
        <v>0</v>
      </c>
      <c r="S4751" s="248">
        <f t="shared" si="741"/>
        <v>0</v>
      </c>
      <c r="T4751" s="248">
        <f t="shared" si="742"/>
        <v>0</v>
      </c>
      <c r="U4751" s="248">
        <f t="shared" si="743"/>
        <v>0</v>
      </c>
      <c r="V4751" s="13"/>
      <c r="W4751" s="7"/>
      <c r="AT4751" s="130"/>
      <c r="BF4751" s="33">
        <f t="shared" si="749"/>
        <v>41242</v>
      </c>
      <c r="BG4751" s="34">
        <f t="shared" si="744"/>
        <v>82.88000000000001</v>
      </c>
      <c r="BH4751" s="32">
        <f t="shared" si="745"/>
        <v>1</v>
      </c>
      <c r="BI4751" s="32">
        <f t="shared" si="746"/>
        <v>0</v>
      </c>
      <c r="BJ4751" s="69">
        <f t="shared" si="747"/>
        <v>0</v>
      </c>
      <c r="BK4751" s="158" t="str">
        <f t="shared" si="748"/>
        <v/>
      </c>
    </row>
    <row r="4752" spans="1:63" ht="12" customHeight="1" x14ac:dyDescent="0.2">
      <c r="A4752" s="8"/>
      <c r="B4752" s="7"/>
      <c r="C4752" s="7"/>
      <c r="D4752" s="7"/>
      <c r="E4752" s="7"/>
      <c r="F4752" s="7"/>
      <c r="G4752" s="7"/>
      <c r="H4752" s="7"/>
      <c r="I4752" s="10"/>
      <c r="J4752" s="25"/>
      <c r="K4752" s="250"/>
      <c r="L4752" s="31"/>
      <c r="M4752" s="9"/>
      <c r="N4752" s="11" t="s">
        <v>25</v>
      </c>
      <c r="O4752" s="39"/>
      <c r="P4752" s="47"/>
      <c r="Q4752" s="13"/>
      <c r="R4752" s="248">
        <f t="shared" si="740"/>
        <v>0</v>
      </c>
      <c r="S4752" s="248">
        <f t="shared" si="741"/>
        <v>0</v>
      </c>
      <c r="T4752" s="248">
        <f t="shared" si="742"/>
        <v>0</v>
      </c>
      <c r="U4752" s="248">
        <f t="shared" si="743"/>
        <v>0</v>
      </c>
      <c r="V4752" s="13"/>
      <c r="W4752" s="7"/>
      <c r="AT4752" s="130"/>
      <c r="BF4752" s="33">
        <f t="shared" si="749"/>
        <v>41242</v>
      </c>
      <c r="BG4752" s="34">
        <f t="shared" si="744"/>
        <v>82.88000000000001</v>
      </c>
      <c r="BH4752" s="32">
        <f t="shared" si="745"/>
        <v>1</v>
      </c>
      <c r="BI4752" s="32">
        <f t="shared" si="746"/>
        <v>0</v>
      </c>
      <c r="BJ4752" s="69">
        <f t="shared" si="747"/>
        <v>0</v>
      </c>
      <c r="BK4752" s="158" t="str">
        <f t="shared" si="748"/>
        <v/>
      </c>
    </row>
    <row r="4753" spans="1:63" ht="12" customHeight="1" x14ac:dyDescent="0.2">
      <c r="A4753" s="8"/>
      <c r="B4753" s="7"/>
      <c r="C4753" s="7"/>
      <c r="D4753" s="7"/>
      <c r="E4753" s="7"/>
      <c r="F4753" s="7"/>
      <c r="G4753" s="7"/>
      <c r="H4753" s="7"/>
      <c r="I4753" s="10"/>
      <c r="J4753" s="25"/>
      <c r="K4753" s="250"/>
      <c r="L4753" s="31"/>
      <c r="M4753" s="9"/>
      <c r="N4753" s="11" t="s">
        <v>25</v>
      </c>
      <c r="O4753" s="39"/>
      <c r="P4753" s="47"/>
      <c r="Q4753" s="13"/>
      <c r="R4753" s="248">
        <f t="shared" si="740"/>
        <v>0</v>
      </c>
      <c r="S4753" s="248">
        <f t="shared" si="741"/>
        <v>0</v>
      </c>
      <c r="T4753" s="248">
        <f t="shared" si="742"/>
        <v>0</v>
      </c>
      <c r="U4753" s="248">
        <f t="shared" si="743"/>
        <v>0</v>
      </c>
      <c r="V4753" s="13"/>
      <c r="W4753" s="7"/>
      <c r="AT4753" s="130"/>
      <c r="BF4753" s="33">
        <f t="shared" si="749"/>
        <v>41242</v>
      </c>
      <c r="BG4753" s="34">
        <f t="shared" si="744"/>
        <v>82.88000000000001</v>
      </c>
      <c r="BH4753" s="32">
        <f t="shared" si="745"/>
        <v>1</v>
      </c>
      <c r="BI4753" s="32">
        <f t="shared" si="746"/>
        <v>0</v>
      </c>
      <c r="BJ4753" s="69">
        <f t="shared" si="747"/>
        <v>0</v>
      </c>
      <c r="BK4753" s="158" t="str">
        <f t="shared" si="748"/>
        <v/>
      </c>
    </row>
    <row r="4754" spans="1:63" ht="12" customHeight="1" x14ac:dyDescent="0.2">
      <c r="A4754" s="8"/>
      <c r="B4754" s="7"/>
      <c r="C4754" s="7"/>
      <c r="D4754" s="7"/>
      <c r="E4754" s="7"/>
      <c r="F4754" s="7"/>
      <c r="G4754" s="7"/>
      <c r="H4754" s="7"/>
      <c r="I4754" s="10"/>
      <c r="J4754" s="25"/>
      <c r="K4754" s="250"/>
      <c r="L4754" s="31"/>
      <c r="M4754" s="9"/>
      <c r="N4754" s="11" t="s">
        <v>25</v>
      </c>
      <c r="O4754" s="39"/>
      <c r="P4754" s="47"/>
      <c r="Q4754" s="13"/>
      <c r="R4754" s="248">
        <f t="shared" si="740"/>
        <v>0</v>
      </c>
      <c r="S4754" s="248">
        <f t="shared" si="741"/>
        <v>0</v>
      </c>
      <c r="T4754" s="248">
        <f t="shared" si="742"/>
        <v>0</v>
      </c>
      <c r="U4754" s="248">
        <f t="shared" si="743"/>
        <v>0</v>
      </c>
      <c r="V4754" s="13"/>
      <c r="W4754" s="7"/>
      <c r="AT4754" s="130"/>
      <c r="BF4754" s="33">
        <f t="shared" si="749"/>
        <v>41242</v>
      </c>
      <c r="BG4754" s="34">
        <f t="shared" si="744"/>
        <v>82.88000000000001</v>
      </c>
      <c r="BH4754" s="32">
        <f t="shared" si="745"/>
        <v>1</v>
      </c>
      <c r="BI4754" s="32">
        <f t="shared" si="746"/>
        <v>0</v>
      </c>
      <c r="BJ4754" s="69">
        <f t="shared" si="747"/>
        <v>0</v>
      </c>
      <c r="BK4754" s="158" t="str">
        <f t="shared" si="748"/>
        <v/>
      </c>
    </row>
    <row r="4755" spans="1:63" ht="12" customHeight="1" x14ac:dyDescent="0.2">
      <c r="A4755" s="8"/>
      <c r="B4755" s="7"/>
      <c r="C4755" s="7"/>
      <c r="D4755" s="7"/>
      <c r="E4755" s="7"/>
      <c r="F4755" s="7"/>
      <c r="G4755" s="7"/>
      <c r="H4755" s="7"/>
      <c r="I4755" s="10"/>
      <c r="J4755" s="25"/>
      <c r="K4755" s="250"/>
      <c r="L4755" s="31"/>
      <c r="M4755" s="9"/>
      <c r="N4755" s="11" t="s">
        <v>25</v>
      </c>
      <c r="O4755" s="39"/>
      <c r="P4755" s="47"/>
      <c r="Q4755" s="13"/>
      <c r="R4755" s="248">
        <f t="shared" si="740"/>
        <v>0</v>
      </c>
      <c r="S4755" s="248">
        <f t="shared" si="741"/>
        <v>0</v>
      </c>
      <c r="T4755" s="248">
        <f t="shared" si="742"/>
        <v>0</v>
      </c>
      <c r="U4755" s="248">
        <f t="shared" si="743"/>
        <v>0</v>
      </c>
      <c r="V4755" s="13"/>
      <c r="W4755" s="7"/>
      <c r="AT4755" s="130"/>
      <c r="BF4755" s="33">
        <f t="shared" si="749"/>
        <v>41242</v>
      </c>
      <c r="BG4755" s="34">
        <f t="shared" si="744"/>
        <v>82.88000000000001</v>
      </c>
      <c r="BH4755" s="32">
        <f t="shared" si="745"/>
        <v>1</v>
      </c>
      <c r="BI4755" s="32">
        <f t="shared" si="746"/>
        <v>0</v>
      </c>
      <c r="BJ4755" s="69">
        <f t="shared" si="747"/>
        <v>0</v>
      </c>
      <c r="BK4755" s="158" t="str">
        <f t="shared" si="748"/>
        <v/>
      </c>
    </row>
    <row r="4756" spans="1:63" ht="12" customHeight="1" x14ac:dyDescent="0.2">
      <c r="A4756" s="8"/>
      <c r="B4756" s="7"/>
      <c r="C4756" s="7"/>
      <c r="D4756" s="7"/>
      <c r="E4756" s="7"/>
      <c r="F4756" s="7"/>
      <c r="G4756" s="7"/>
      <c r="H4756" s="7"/>
      <c r="I4756" s="10"/>
      <c r="J4756" s="25"/>
      <c r="K4756" s="250"/>
      <c r="L4756" s="31"/>
      <c r="M4756" s="9"/>
      <c r="N4756" s="11" t="s">
        <v>25</v>
      </c>
      <c r="O4756" s="39"/>
      <c r="P4756" s="47"/>
      <c r="Q4756" s="13"/>
      <c r="R4756" s="248">
        <f t="shared" si="740"/>
        <v>0</v>
      </c>
      <c r="S4756" s="248">
        <f t="shared" si="741"/>
        <v>0</v>
      </c>
      <c r="T4756" s="248">
        <f t="shared" si="742"/>
        <v>0</v>
      </c>
      <c r="U4756" s="248">
        <f t="shared" si="743"/>
        <v>0</v>
      </c>
      <c r="V4756" s="13"/>
      <c r="W4756" s="7"/>
      <c r="AT4756" s="130"/>
      <c r="BF4756" s="33">
        <f t="shared" si="749"/>
        <v>41242</v>
      </c>
      <c r="BG4756" s="34">
        <f t="shared" si="744"/>
        <v>82.88000000000001</v>
      </c>
      <c r="BH4756" s="32">
        <f t="shared" si="745"/>
        <v>1</v>
      </c>
      <c r="BI4756" s="32">
        <f t="shared" si="746"/>
        <v>0</v>
      </c>
      <c r="BJ4756" s="69">
        <f t="shared" si="747"/>
        <v>0</v>
      </c>
      <c r="BK4756" s="158" t="str">
        <f t="shared" si="748"/>
        <v/>
      </c>
    </row>
    <row r="4757" spans="1:63" ht="12" customHeight="1" x14ac:dyDescent="0.2">
      <c r="A4757" s="8"/>
      <c r="B4757" s="7"/>
      <c r="C4757" s="7"/>
      <c r="D4757" s="7"/>
      <c r="E4757" s="7"/>
      <c r="F4757" s="7"/>
      <c r="G4757" s="7"/>
      <c r="H4757" s="7"/>
      <c r="I4757" s="10"/>
      <c r="J4757" s="25"/>
      <c r="K4757" s="250"/>
      <c r="L4757" s="31"/>
      <c r="M4757" s="9"/>
      <c r="N4757" s="11" t="s">
        <v>25</v>
      </c>
      <c r="O4757" s="39"/>
      <c r="P4757" s="47"/>
      <c r="Q4757" s="13"/>
      <c r="R4757" s="248">
        <f t="shared" si="740"/>
        <v>0</v>
      </c>
      <c r="S4757" s="248">
        <f t="shared" si="741"/>
        <v>0</v>
      </c>
      <c r="T4757" s="248">
        <f t="shared" si="742"/>
        <v>0</v>
      </c>
      <c r="U4757" s="248">
        <f t="shared" si="743"/>
        <v>0</v>
      </c>
      <c r="V4757" s="13"/>
      <c r="W4757" s="7"/>
      <c r="AT4757" s="130"/>
      <c r="BF4757" s="33">
        <f t="shared" si="749"/>
        <v>41242</v>
      </c>
      <c r="BG4757" s="34">
        <f t="shared" si="744"/>
        <v>82.88000000000001</v>
      </c>
      <c r="BH4757" s="32">
        <f t="shared" si="745"/>
        <v>1</v>
      </c>
      <c r="BI4757" s="32">
        <f t="shared" si="746"/>
        <v>0</v>
      </c>
      <c r="BJ4757" s="69">
        <f t="shared" si="747"/>
        <v>0</v>
      </c>
      <c r="BK4757" s="158" t="str">
        <f t="shared" si="748"/>
        <v/>
      </c>
    </row>
    <row r="4758" spans="1:63" ht="12" customHeight="1" x14ac:dyDescent="0.2">
      <c r="A4758" s="8"/>
      <c r="B4758" s="7"/>
      <c r="C4758" s="7"/>
      <c r="D4758" s="7"/>
      <c r="E4758" s="7"/>
      <c r="F4758" s="7"/>
      <c r="G4758" s="7"/>
      <c r="H4758" s="7"/>
      <c r="I4758" s="10"/>
      <c r="J4758" s="25"/>
      <c r="K4758" s="250"/>
      <c r="L4758" s="31"/>
      <c r="M4758" s="9"/>
      <c r="N4758" s="11" t="s">
        <v>25</v>
      </c>
      <c r="O4758" s="39"/>
      <c r="P4758" s="47"/>
      <c r="Q4758" s="13"/>
      <c r="R4758" s="248">
        <f t="shared" si="740"/>
        <v>0</v>
      </c>
      <c r="S4758" s="248">
        <f t="shared" si="741"/>
        <v>0</v>
      </c>
      <c r="T4758" s="248">
        <f t="shared" si="742"/>
        <v>0</v>
      </c>
      <c r="U4758" s="248">
        <f t="shared" si="743"/>
        <v>0</v>
      </c>
      <c r="V4758" s="13"/>
      <c r="W4758" s="7"/>
      <c r="AT4758" s="130"/>
      <c r="BF4758" s="33">
        <f t="shared" si="749"/>
        <v>41242</v>
      </c>
      <c r="BG4758" s="34">
        <f t="shared" si="744"/>
        <v>82.88000000000001</v>
      </c>
      <c r="BH4758" s="32">
        <f t="shared" si="745"/>
        <v>1</v>
      </c>
      <c r="BI4758" s="32">
        <f t="shared" si="746"/>
        <v>0</v>
      </c>
      <c r="BJ4758" s="69">
        <f t="shared" si="747"/>
        <v>0</v>
      </c>
      <c r="BK4758" s="158" t="str">
        <f t="shared" si="748"/>
        <v/>
      </c>
    </row>
    <row r="4759" spans="1:63" ht="12" customHeight="1" x14ac:dyDescent="0.2">
      <c r="A4759" s="8"/>
      <c r="B4759" s="7"/>
      <c r="C4759" s="7"/>
      <c r="D4759" s="7"/>
      <c r="E4759" s="7"/>
      <c r="F4759" s="7"/>
      <c r="G4759" s="7"/>
      <c r="H4759" s="7"/>
      <c r="I4759" s="10"/>
      <c r="J4759" s="25"/>
      <c r="K4759" s="250"/>
      <c r="L4759" s="31"/>
      <c r="M4759" s="9"/>
      <c r="N4759" s="11" t="s">
        <v>25</v>
      </c>
      <c r="O4759" s="39"/>
      <c r="P4759" s="47"/>
      <c r="Q4759" s="13"/>
      <c r="R4759" s="248">
        <f t="shared" si="740"/>
        <v>0</v>
      </c>
      <c r="S4759" s="248">
        <f t="shared" si="741"/>
        <v>0</v>
      </c>
      <c r="T4759" s="248">
        <f t="shared" si="742"/>
        <v>0</v>
      </c>
      <c r="U4759" s="248">
        <f t="shared" si="743"/>
        <v>0</v>
      </c>
      <c r="V4759" s="13"/>
      <c r="W4759" s="7"/>
      <c r="AT4759" s="130"/>
      <c r="BF4759" s="33">
        <f t="shared" si="749"/>
        <v>41242</v>
      </c>
      <c r="BG4759" s="34">
        <f t="shared" si="744"/>
        <v>82.88000000000001</v>
      </c>
      <c r="BH4759" s="32">
        <f t="shared" si="745"/>
        <v>1</v>
      </c>
      <c r="BI4759" s="32">
        <f t="shared" si="746"/>
        <v>0</v>
      </c>
      <c r="BJ4759" s="69">
        <f t="shared" si="747"/>
        <v>0</v>
      </c>
      <c r="BK4759" s="158" t="str">
        <f t="shared" si="748"/>
        <v/>
      </c>
    </row>
    <row r="4760" spans="1:63" ht="12" customHeight="1" x14ac:dyDescent="0.2">
      <c r="A4760" s="8"/>
      <c r="B4760" s="7"/>
      <c r="C4760" s="7"/>
      <c r="D4760" s="7"/>
      <c r="E4760" s="7"/>
      <c r="F4760" s="7"/>
      <c r="G4760" s="7"/>
      <c r="H4760" s="7"/>
      <c r="I4760" s="10"/>
      <c r="J4760" s="25"/>
      <c r="K4760" s="250"/>
      <c r="L4760" s="31"/>
      <c r="M4760" s="9"/>
      <c r="N4760" s="11" t="s">
        <v>25</v>
      </c>
      <c r="O4760" s="39"/>
      <c r="P4760" s="47"/>
      <c r="Q4760" s="13"/>
      <c r="R4760" s="248">
        <f t="shared" si="740"/>
        <v>0</v>
      </c>
      <c r="S4760" s="248">
        <f t="shared" si="741"/>
        <v>0</v>
      </c>
      <c r="T4760" s="248">
        <f t="shared" si="742"/>
        <v>0</v>
      </c>
      <c r="U4760" s="248">
        <f t="shared" si="743"/>
        <v>0</v>
      </c>
      <c r="V4760" s="13"/>
      <c r="W4760" s="7"/>
      <c r="AT4760" s="130"/>
      <c r="BF4760" s="33">
        <f t="shared" si="749"/>
        <v>41242</v>
      </c>
      <c r="BG4760" s="34">
        <f t="shared" si="744"/>
        <v>82.88000000000001</v>
      </c>
      <c r="BH4760" s="32">
        <f t="shared" si="745"/>
        <v>1</v>
      </c>
      <c r="BI4760" s="32">
        <f t="shared" si="746"/>
        <v>0</v>
      </c>
      <c r="BJ4760" s="69">
        <f t="shared" si="747"/>
        <v>0</v>
      </c>
      <c r="BK4760" s="158" t="str">
        <f t="shared" si="748"/>
        <v/>
      </c>
    </row>
    <row r="4761" spans="1:63" ht="12" customHeight="1" x14ac:dyDescent="0.2">
      <c r="A4761" s="8"/>
      <c r="B4761" s="7"/>
      <c r="C4761" s="7"/>
      <c r="D4761" s="7"/>
      <c r="E4761" s="7"/>
      <c r="F4761" s="7"/>
      <c r="G4761" s="7"/>
      <c r="H4761" s="7"/>
      <c r="I4761" s="10"/>
      <c r="J4761" s="25"/>
      <c r="K4761" s="250"/>
      <c r="L4761" s="31"/>
      <c r="M4761" s="9"/>
      <c r="N4761" s="11" t="s">
        <v>25</v>
      </c>
      <c r="O4761" s="39"/>
      <c r="P4761" s="47"/>
      <c r="Q4761" s="13"/>
      <c r="R4761" s="248">
        <f t="shared" si="740"/>
        <v>0</v>
      </c>
      <c r="S4761" s="248">
        <f t="shared" si="741"/>
        <v>0</v>
      </c>
      <c r="T4761" s="248">
        <f t="shared" si="742"/>
        <v>0</v>
      </c>
      <c r="U4761" s="248">
        <f t="shared" si="743"/>
        <v>0</v>
      </c>
      <c r="V4761" s="13"/>
      <c r="W4761" s="7"/>
      <c r="AT4761" s="130"/>
      <c r="BF4761" s="33">
        <f t="shared" si="749"/>
        <v>41242</v>
      </c>
      <c r="BG4761" s="34">
        <f t="shared" si="744"/>
        <v>82.88000000000001</v>
      </c>
      <c r="BH4761" s="32">
        <f t="shared" si="745"/>
        <v>1</v>
      </c>
      <c r="BI4761" s="32">
        <f t="shared" si="746"/>
        <v>0</v>
      </c>
      <c r="BJ4761" s="69">
        <f t="shared" si="747"/>
        <v>0</v>
      </c>
      <c r="BK4761" s="158" t="str">
        <f t="shared" si="748"/>
        <v/>
      </c>
    </row>
    <row r="4762" spans="1:63" ht="12" customHeight="1" x14ac:dyDescent="0.2">
      <c r="A4762" s="8"/>
      <c r="B4762" s="7"/>
      <c r="C4762" s="7"/>
      <c r="D4762" s="7"/>
      <c r="E4762" s="7"/>
      <c r="F4762" s="7"/>
      <c r="G4762" s="7"/>
      <c r="H4762" s="7"/>
      <c r="I4762" s="10"/>
      <c r="J4762" s="25"/>
      <c r="K4762" s="250"/>
      <c r="L4762" s="31"/>
      <c r="M4762" s="9"/>
      <c r="N4762" s="11" t="s">
        <v>25</v>
      </c>
      <c r="O4762" s="39"/>
      <c r="P4762" s="47"/>
      <c r="Q4762" s="13"/>
      <c r="R4762" s="248">
        <f t="shared" si="740"/>
        <v>0</v>
      </c>
      <c r="S4762" s="248">
        <f t="shared" si="741"/>
        <v>0</v>
      </c>
      <c r="T4762" s="248">
        <f t="shared" si="742"/>
        <v>0</v>
      </c>
      <c r="U4762" s="248">
        <f t="shared" si="743"/>
        <v>0</v>
      </c>
      <c r="V4762" s="13"/>
      <c r="W4762" s="7"/>
      <c r="AT4762" s="130"/>
      <c r="BF4762" s="33">
        <f t="shared" si="749"/>
        <v>41242</v>
      </c>
      <c r="BG4762" s="34">
        <f t="shared" si="744"/>
        <v>82.88000000000001</v>
      </c>
      <c r="BH4762" s="32">
        <f t="shared" si="745"/>
        <v>1</v>
      </c>
      <c r="BI4762" s="32">
        <f t="shared" si="746"/>
        <v>0</v>
      </c>
      <c r="BJ4762" s="69">
        <f t="shared" si="747"/>
        <v>0</v>
      </c>
      <c r="BK4762" s="158" t="str">
        <f t="shared" si="748"/>
        <v/>
      </c>
    </row>
    <row r="4763" spans="1:63" ht="12" customHeight="1" x14ac:dyDescent="0.2">
      <c r="A4763" s="8"/>
      <c r="B4763" s="7"/>
      <c r="C4763" s="7"/>
      <c r="D4763" s="7"/>
      <c r="E4763" s="7"/>
      <c r="F4763" s="7"/>
      <c r="G4763" s="7"/>
      <c r="H4763" s="7"/>
      <c r="I4763" s="10"/>
      <c r="J4763" s="25"/>
      <c r="K4763" s="250"/>
      <c r="L4763" s="31"/>
      <c r="M4763" s="9"/>
      <c r="N4763" s="11" t="s">
        <v>25</v>
      </c>
      <c r="O4763" s="39"/>
      <c r="P4763" s="47"/>
      <c r="Q4763" s="13"/>
      <c r="R4763" s="248">
        <f t="shared" si="740"/>
        <v>0</v>
      </c>
      <c r="S4763" s="248">
        <f t="shared" si="741"/>
        <v>0</v>
      </c>
      <c r="T4763" s="248">
        <f t="shared" si="742"/>
        <v>0</v>
      </c>
      <c r="U4763" s="248">
        <f t="shared" si="743"/>
        <v>0</v>
      </c>
      <c r="V4763" s="13"/>
      <c r="W4763" s="7"/>
      <c r="AT4763" s="130"/>
      <c r="BF4763" s="33">
        <f t="shared" si="749"/>
        <v>41242</v>
      </c>
      <c r="BG4763" s="34">
        <f t="shared" si="744"/>
        <v>82.88000000000001</v>
      </c>
      <c r="BH4763" s="32">
        <f t="shared" si="745"/>
        <v>1</v>
      </c>
      <c r="BI4763" s="32">
        <f t="shared" si="746"/>
        <v>0</v>
      </c>
      <c r="BJ4763" s="69">
        <f t="shared" si="747"/>
        <v>0</v>
      </c>
      <c r="BK4763" s="158" t="str">
        <f t="shared" si="748"/>
        <v/>
      </c>
    </row>
    <row r="4764" spans="1:63" ht="12" customHeight="1" x14ac:dyDescent="0.2">
      <c r="A4764" s="8"/>
      <c r="B4764" s="7"/>
      <c r="C4764" s="7"/>
      <c r="D4764" s="7"/>
      <c r="E4764" s="7"/>
      <c r="F4764" s="7"/>
      <c r="G4764" s="7"/>
      <c r="H4764" s="7"/>
      <c r="I4764" s="10"/>
      <c r="J4764" s="25"/>
      <c r="K4764" s="250"/>
      <c r="L4764" s="31"/>
      <c r="M4764" s="9"/>
      <c r="N4764" s="11" t="s">
        <v>25</v>
      </c>
      <c r="O4764" s="39"/>
      <c r="P4764" s="47"/>
      <c r="Q4764" s="13"/>
      <c r="R4764" s="248">
        <f t="shared" si="740"/>
        <v>0</v>
      </c>
      <c r="S4764" s="248">
        <f t="shared" si="741"/>
        <v>0</v>
      </c>
      <c r="T4764" s="248">
        <f t="shared" si="742"/>
        <v>0</v>
      </c>
      <c r="U4764" s="248">
        <f t="shared" si="743"/>
        <v>0</v>
      </c>
      <c r="V4764" s="13"/>
      <c r="W4764" s="7"/>
      <c r="AT4764" s="130"/>
      <c r="BF4764" s="33">
        <f t="shared" si="749"/>
        <v>41242</v>
      </c>
      <c r="BG4764" s="34">
        <f t="shared" si="744"/>
        <v>82.88000000000001</v>
      </c>
      <c r="BH4764" s="32">
        <f t="shared" si="745"/>
        <v>1</v>
      </c>
      <c r="BI4764" s="32">
        <f t="shared" si="746"/>
        <v>0</v>
      </c>
      <c r="BJ4764" s="69">
        <f t="shared" si="747"/>
        <v>0</v>
      </c>
      <c r="BK4764" s="158" t="str">
        <f t="shared" si="748"/>
        <v/>
      </c>
    </row>
    <row r="4765" spans="1:63" ht="12" customHeight="1" x14ac:dyDescent="0.2">
      <c r="A4765" s="8"/>
      <c r="B4765" s="7"/>
      <c r="C4765" s="7"/>
      <c r="D4765" s="7"/>
      <c r="E4765" s="7"/>
      <c r="F4765" s="7"/>
      <c r="G4765" s="7"/>
      <c r="H4765" s="7"/>
      <c r="I4765" s="10"/>
      <c r="J4765" s="25"/>
      <c r="K4765" s="250"/>
      <c r="L4765" s="31"/>
      <c r="M4765" s="9"/>
      <c r="N4765" s="11" t="s">
        <v>25</v>
      </c>
      <c r="O4765" s="39"/>
      <c r="P4765" s="47"/>
      <c r="Q4765" s="13"/>
      <c r="R4765" s="248">
        <f t="shared" si="740"/>
        <v>0</v>
      </c>
      <c r="S4765" s="248">
        <f t="shared" si="741"/>
        <v>0</v>
      </c>
      <c r="T4765" s="248">
        <f t="shared" si="742"/>
        <v>0</v>
      </c>
      <c r="U4765" s="248">
        <f t="shared" si="743"/>
        <v>0</v>
      </c>
      <c r="V4765" s="13"/>
      <c r="W4765" s="7"/>
      <c r="AT4765" s="130"/>
      <c r="BF4765" s="33">
        <f t="shared" si="749"/>
        <v>41242</v>
      </c>
      <c r="BG4765" s="34">
        <f t="shared" si="744"/>
        <v>82.88000000000001</v>
      </c>
      <c r="BH4765" s="32">
        <f t="shared" si="745"/>
        <v>1</v>
      </c>
      <c r="BI4765" s="32">
        <f t="shared" si="746"/>
        <v>0</v>
      </c>
      <c r="BJ4765" s="69">
        <f t="shared" si="747"/>
        <v>0</v>
      </c>
      <c r="BK4765" s="158" t="str">
        <f t="shared" si="748"/>
        <v/>
      </c>
    </row>
    <row r="4766" spans="1:63" ht="12" customHeight="1" x14ac:dyDescent="0.2">
      <c r="A4766" s="8"/>
      <c r="B4766" s="7"/>
      <c r="C4766" s="7"/>
      <c r="D4766" s="7"/>
      <c r="E4766" s="7"/>
      <c r="F4766" s="7"/>
      <c r="G4766" s="7"/>
      <c r="H4766" s="7"/>
      <c r="I4766" s="10"/>
      <c r="J4766" s="25"/>
      <c r="K4766" s="250"/>
      <c r="L4766" s="31"/>
      <c r="M4766" s="9"/>
      <c r="N4766" s="11" t="s">
        <v>25</v>
      </c>
      <c r="O4766" s="39"/>
      <c r="P4766" s="47"/>
      <c r="Q4766" s="13"/>
      <c r="R4766" s="248">
        <f t="shared" si="740"/>
        <v>0</v>
      </c>
      <c r="S4766" s="248">
        <f t="shared" si="741"/>
        <v>0</v>
      </c>
      <c r="T4766" s="248">
        <f t="shared" si="742"/>
        <v>0</v>
      </c>
      <c r="U4766" s="248">
        <f t="shared" si="743"/>
        <v>0</v>
      </c>
      <c r="V4766" s="13"/>
      <c r="W4766" s="7"/>
      <c r="AT4766" s="130"/>
      <c r="BF4766" s="33">
        <f t="shared" si="749"/>
        <v>41242</v>
      </c>
      <c r="BG4766" s="34">
        <f t="shared" si="744"/>
        <v>82.88000000000001</v>
      </c>
      <c r="BH4766" s="32">
        <f t="shared" si="745"/>
        <v>1</v>
      </c>
      <c r="BI4766" s="32">
        <f t="shared" si="746"/>
        <v>0</v>
      </c>
      <c r="BJ4766" s="69">
        <f t="shared" si="747"/>
        <v>0</v>
      </c>
      <c r="BK4766" s="158" t="str">
        <f t="shared" si="748"/>
        <v/>
      </c>
    </row>
    <row r="4767" spans="1:63" ht="12" customHeight="1" x14ac:dyDescent="0.2">
      <c r="A4767" s="8"/>
      <c r="B4767" s="7"/>
      <c r="C4767" s="7"/>
      <c r="D4767" s="7"/>
      <c r="E4767" s="7"/>
      <c r="F4767" s="7"/>
      <c r="G4767" s="7"/>
      <c r="H4767" s="7"/>
      <c r="I4767" s="10"/>
      <c r="J4767" s="25"/>
      <c r="K4767" s="250"/>
      <c r="L4767" s="31"/>
      <c r="M4767" s="9"/>
      <c r="N4767" s="11" t="s">
        <v>25</v>
      </c>
      <c r="O4767" s="39"/>
      <c r="P4767" s="47"/>
      <c r="Q4767" s="13"/>
      <c r="R4767" s="248">
        <f t="shared" si="740"/>
        <v>0</v>
      </c>
      <c r="S4767" s="248">
        <f t="shared" si="741"/>
        <v>0</v>
      </c>
      <c r="T4767" s="248">
        <f t="shared" si="742"/>
        <v>0</v>
      </c>
      <c r="U4767" s="248">
        <f t="shared" si="743"/>
        <v>0</v>
      </c>
      <c r="V4767" s="13"/>
      <c r="W4767" s="7"/>
      <c r="AT4767" s="130"/>
      <c r="BF4767" s="33">
        <f t="shared" si="749"/>
        <v>41242</v>
      </c>
      <c r="BG4767" s="34">
        <f t="shared" si="744"/>
        <v>82.88000000000001</v>
      </c>
      <c r="BH4767" s="32">
        <f t="shared" si="745"/>
        <v>1</v>
      </c>
      <c r="BI4767" s="32">
        <f t="shared" si="746"/>
        <v>0</v>
      </c>
      <c r="BJ4767" s="69">
        <f t="shared" si="747"/>
        <v>0</v>
      </c>
      <c r="BK4767" s="158" t="str">
        <f t="shared" si="748"/>
        <v/>
      </c>
    </row>
    <row r="4768" spans="1:63" ht="12" customHeight="1" x14ac:dyDescent="0.2">
      <c r="A4768" s="8"/>
      <c r="B4768" s="7"/>
      <c r="C4768" s="7"/>
      <c r="D4768" s="7"/>
      <c r="E4768" s="7"/>
      <c r="F4768" s="7"/>
      <c r="G4768" s="7"/>
      <c r="H4768" s="7"/>
      <c r="I4768" s="10"/>
      <c r="J4768" s="25"/>
      <c r="K4768" s="250"/>
      <c r="L4768" s="31"/>
      <c r="M4768" s="9"/>
      <c r="N4768" s="11" t="s">
        <v>25</v>
      </c>
      <c r="O4768" s="39"/>
      <c r="P4768" s="47"/>
      <c r="Q4768" s="13"/>
      <c r="R4768" s="248">
        <f t="shared" si="740"/>
        <v>0</v>
      </c>
      <c r="S4768" s="248">
        <f t="shared" si="741"/>
        <v>0</v>
      </c>
      <c r="T4768" s="248">
        <f t="shared" si="742"/>
        <v>0</v>
      </c>
      <c r="U4768" s="248">
        <f t="shared" si="743"/>
        <v>0</v>
      </c>
      <c r="V4768" s="13"/>
      <c r="W4768" s="7"/>
      <c r="AT4768" s="130"/>
      <c r="BF4768" s="33">
        <f t="shared" si="749"/>
        <v>41242</v>
      </c>
      <c r="BG4768" s="34">
        <f t="shared" si="744"/>
        <v>82.88000000000001</v>
      </c>
      <c r="BH4768" s="32">
        <f t="shared" si="745"/>
        <v>1</v>
      </c>
      <c r="BI4768" s="32">
        <f t="shared" si="746"/>
        <v>0</v>
      </c>
      <c r="BJ4768" s="69">
        <f t="shared" si="747"/>
        <v>0</v>
      </c>
      <c r="BK4768" s="158" t="str">
        <f t="shared" si="748"/>
        <v/>
      </c>
    </row>
    <row r="4769" spans="1:63" ht="12" customHeight="1" x14ac:dyDescent="0.2">
      <c r="A4769" s="8"/>
      <c r="B4769" s="7"/>
      <c r="C4769" s="7"/>
      <c r="D4769" s="7"/>
      <c r="E4769" s="7"/>
      <c r="F4769" s="7"/>
      <c r="G4769" s="7"/>
      <c r="H4769" s="7"/>
      <c r="I4769" s="10"/>
      <c r="J4769" s="25"/>
      <c r="K4769" s="250"/>
      <c r="L4769" s="31"/>
      <c r="M4769" s="9"/>
      <c r="N4769" s="11" t="s">
        <v>25</v>
      </c>
      <c r="O4769" s="39"/>
      <c r="P4769" s="47"/>
      <c r="Q4769" s="13"/>
      <c r="R4769" s="248">
        <f t="shared" si="740"/>
        <v>0</v>
      </c>
      <c r="S4769" s="248">
        <f t="shared" si="741"/>
        <v>0</v>
      </c>
      <c r="T4769" s="248">
        <f t="shared" si="742"/>
        <v>0</v>
      </c>
      <c r="U4769" s="248">
        <f t="shared" si="743"/>
        <v>0</v>
      </c>
      <c r="V4769" s="13"/>
      <c r="W4769" s="7"/>
      <c r="AT4769" s="130"/>
      <c r="BF4769" s="33">
        <f t="shared" si="749"/>
        <v>41242</v>
      </c>
      <c r="BG4769" s="34">
        <f t="shared" si="744"/>
        <v>82.88000000000001</v>
      </c>
      <c r="BH4769" s="32">
        <f t="shared" si="745"/>
        <v>1</v>
      </c>
      <c r="BI4769" s="32">
        <f t="shared" si="746"/>
        <v>0</v>
      </c>
      <c r="BJ4769" s="69">
        <f t="shared" si="747"/>
        <v>0</v>
      </c>
      <c r="BK4769" s="158" t="str">
        <f t="shared" si="748"/>
        <v/>
      </c>
    </row>
    <row r="4770" spans="1:63" ht="12" customHeight="1" x14ac:dyDescent="0.2">
      <c r="A4770" s="8"/>
      <c r="B4770" s="7"/>
      <c r="C4770" s="7"/>
      <c r="D4770" s="7"/>
      <c r="E4770" s="7"/>
      <c r="F4770" s="7"/>
      <c r="G4770" s="7"/>
      <c r="H4770" s="7"/>
      <c r="I4770" s="10"/>
      <c r="J4770" s="25"/>
      <c r="K4770" s="250"/>
      <c r="L4770" s="31"/>
      <c r="M4770" s="9"/>
      <c r="N4770" s="11" t="s">
        <v>25</v>
      </c>
      <c r="O4770" s="39"/>
      <c r="P4770" s="47"/>
      <c r="Q4770" s="13"/>
      <c r="R4770" s="248">
        <f t="shared" si="740"/>
        <v>0</v>
      </c>
      <c r="S4770" s="248">
        <f t="shared" si="741"/>
        <v>0</v>
      </c>
      <c r="T4770" s="248">
        <f t="shared" si="742"/>
        <v>0</v>
      </c>
      <c r="U4770" s="248">
        <f t="shared" si="743"/>
        <v>0</v>
      </c>
      <c r="V4770" s="13"/>
      <c r="W4770" s="7"/>
      <c r="AT4770" s="130"/>
      <c r="BF4770" s="33">
        <f t="shared" si="749"/>
        <v>41242</v>
      </c>
      <c r="BG4770" s="34">
        <f t="shared" si="744"/>
        <v>82.88000000000001</v>
      </c>
      <c r="BH4770" s="32">
        <f t="shared" si="745"/>
        <v>1</v>
      </c>
      <c r="BI4770" s="32">
        <f t="shared" si="746"/>
        <v>0</v>
      </c>
      <c r="BJ4770" s="69">
        <f t="shared" si="747"/>
        <v>0</v>
      </c>
      <c r="BK4770" s="158" t="str">
        <f t="shared" si="748"/>
        <v/>
      </c>
    </row>
    <row r="4771" spans="1:63" ht="12" customHeight="1" x14ac:dyDescent="0.2">
      <c r="A4771" s="8"/>
      <c r="B4771" s="7"/>
      <c r="C4771" s="7"/>
      <c r="D4771" s="7"/>
      <c r="E4771" s="7"/>
      <c r="F4771" s="7"/>
      <c r="G4771" s="7"/>
      <c r="H4771" s="7"/>
      <c r="I4771" s="10"/>
      <c r="J4771" s="25"/>
      <c r="K4771" s="250"/>
      <c r="L4771" s="31"/>
      <c r="M4771" s="9"/>
      <c r="N4771" s="11" t="s">
        <v>25</v>
      </c>
      <c r="O4771" s="39"/>
      <c r="P4771" s="47"/>
      <c r="Q4771" s="13"/>
      <c r="R4771" s="248">
        <f t="shared" si="740"/>
        <v>0</v>
      </c>
      <c r="S4771" s="248">
        <f t="shared" si="741"/>
        <v>0</v>
      </c>
      <c r="T4771" s="248">
        <f t="shared" si="742"/>
        <v>0</v>
      </c>
      <c r="U4771" s="248">
        <f t="shared" si="743"/>
        <v>0</v>
      </c>
      <c r="V4771" s="13"/>
      <c r="W4771" s="7"/>
      <c r="AT4771" s="130"/>
      <c r="BF4771" s="33">
        <f t="shared" si="749"/>
        <v>41242</v>
      </c>
      <c r="BG4771" s="34">
        <f t="shared" si="744"/>
        <v>82.88000000000001</v>
      </c>
      <c r="BH4771" s="32">
        <f t="shared" si="745"/>
        <v>1</v>
      </c>
      <c r="BI4771" s="32">
        <f t="shared" si="746"/>
        <v>0</v>
      </c>
      <c r="BJ4771" s="69">
        <f t="shared" si="747"/>
        <v>0</v>
      </c>
      <c r="BK4771" s="158" t="str">
        <f t="shared" si="748"/>
        <v/>
      </c>
    </row>
    <row r="4772" spans="1:63" ht="12" customHeight="1" x14ac:dyDescent="0.2">
      <c r="A4772" s="8"/>
      <c r="B4772" s="7"/>
      <c r="C4772" s="7"/>
      <c r="D4772" s="7"/>
      <c r="E4772" s="7"/>
      <c r="F4772" s="7"/>
      <c r="G4772" s="7"/>
      <c r="H4772" s="7"/>
      <c r="I4772" s="10"/>
      <c r="J4772" s="25"/>
      <c r="K4772" s="250"/>
      <c r="L4772" s="31"/>
      <c r="M4772" s="9"/>
      <c r="N4772" s="11" t="s">
        <v>25</v>
      </c>
      <c r="O4772" s="39"/>
      <c r="P4772" s="47"/>
      <c r="Q4772" s="13"/>
      <c r="R4772" s="248">
        <f t="shared" si="740"/>
        <v>0</v>
      </c>
      <c r="S4772" s="248">
        <f t="shared" si="741"/>
        <v>0</v>
      </c>
      <c r="T4772" s="248">
        <f t="shared" si="742"/>
        <v>0</v>
      </c>
      <c r="U4772" s="248">
        <f t="shared" si="743"/>
        <v>0</v>
      </c>
      <c r="V4772" s="13"/>
      <c r="W4772" s="7"/>
      <c r="AT4772" s="130"/>
      <c r="BF4772" s="33">
        <f t="shared" si="749"/>
        <v>41242</v>
      </c>
      <c r="BG4772" s="34">
        <f t="shared" si="744"/>
        <v>82.88000000000001</v>
      </c>
      <c r="BH4772" s="32">
        <f t="shared" si="745"/>
        <v>1</v>
      </c>
      <c r="BI4772" s="32">
        <f t="shared" si="746"/>
        <v>0</v>
      </c>
      <c r="BJ4772" s="69">
        <f t="shared" si="747"/>
        <v>0</v>
      </c>
      <c r="BK4772" s="158" t="str">
        <f t="shared" si="748"/>
        <v/>
      </c>
    </row>
    <row r="4773" spans="1:63" ht="12" customHeight="1" x14ac:dyDescent="0.2">
      <c r="A4773" s="8"/>
      <c r="B4773" s="7"/>
      <c r="C4773" s="7"/>
      <c r="D4773" s="7"/>
      <c r="E4773" s="7"/>
      <c r="F4773" s="7"/>
      <c r="G4773" s="7"/>
      <c r="H4773" s="7"/>
      <c r="I4773" s="10"/>
      <c r="J4773" s="25"/>
      <c r="K4773" s="250"/>
      <c r="L4773" s="31"/>
      <c r="M4773" s="9"/>
      <c r="N4773" s="11" t="s">
        <v>25</v>
      </c>
      <c r="O4773" s="39"/>
      <c r="P4773" s="47"/>
      <c r="Q4773" s="13"/>
      <c r="R4773" s="248">
        <f t="shared" si="740"/>
        <v>0</v>
      </c>
      <c r="S4773" s="248">
        <f t="shared" si="741"/>
        <v>0</v>
      </c>
      <c r="T4773" s="248">
        <f t="shared" si="742"/>
        <v>0</v>
      </c>
      <c r="U4773" s="248">
        <f t="shared" si="743"/>
        <v>0</v>
      </c>
      <c r="V4773" s="13"/>
      <c r="W4773" s="7"/>
      <c r="AT4773" s="130"/>
      <c r="BF4773" s="33">
        <f t="shared" si="749"/>
        <v>41242</v>
      </c>
      <c r="BG4773" s="34">
        <f t="shared" si="744"/>
        <v>82.88000000000001</v>
      </c>
      <c r="BH4773" s="32">
        <f t="shared" si="745"/>
        <v>1</v>
      </c>
      <c r="BI4773" s="32">
        <f t="shared" si="746"/>
        <v>0</v>
      </c>
      <c r="BJ4773" s="69">
        <f t="shared" si="747"/>
        <v>0</v>
      </c>
      <c r="BK4773" s="158" t="str">
        <f t="shared" si="748"/>
        <v/>
      </c>
    </row>
    <row r="4774" spans="1:63" ht="12" customHeight="1" x14ac:dyDescent="0.2">
      <c r="A4774" s="8"/>
      <c r="B4774" s="7"/>
      <c r="C4774" s="7"/>
      <c r="D4774" s="7"/>
      <c r="E4774" s="7"/>
      <c r="F4774" s="7"/>
      <c r="G4774" s="7"/>
      <c r="H4774" s="7"/>
      <c r="I4774" s="10"/>
      <c r="J4774" s="25"/>
      <c r="K4774" s="250"/>
      <c r="L4774" s="31"/>
      <c r="M4774" s="9"/>
      <c r="N4774" s="11" t="s">
        <v>25</v>
      </c>
      <c r="O4774" s="39"/>
      <c r="P4774" s="47"/>
      <c r="Q4774" s="13"/>
      <c r="R4774" s="248">
        <f t="shared" si="740"/>
        <v>0</v>
      </c>
      <c r="S4774" s="248">
        <f t="shared" si="741"/>
        <v>0</v>
      </c>
      <c r="T4774" s="248">
        <f t="shared" si="742"/>
        <v>0</v>
      </c>
      <c r="U4774" s="248">
        <f t="shared" si="743"/>
        <v>0</v>
      </c>
      <c r="V4774" s="13"/>
      <c r="W4774" s="7"/>
      <c r="AT4774" s="130"/>
      <c r="BF4774" s="33">
        <f t="shared" si="749"/>
        <v>41242</v>
      </c>
      <c r="BG4774" s="34">
        <f t="shared" si="744"/>
        <v>82.88000000000001</v>
      </c>
      <c r="BH4774" s="32">
        <f t="shared" si="745"/>
        <v>1</v>
      </c>
      <c r="BI4774" s="32">
        <f t="shared" si="746"/>
        <v>0</v>
      </c>
      <c r="BJ4774" s="69">
        <f t="shared" si="747"/>
        <v>0</v>
      </c>
      <c r="BK4774" s="158" t="str">
        <f t="shared" si="748"/>
        <v/>
      </c>
    </row>
    <row r="4775" spans="1:63" ht="12" customHeight="1" x14ac:dyDescent="0.2">
      <c r="A4775" s="8"/>
      <c r="B4775" s="7"/>
      <c r="C4775" s="7"/>
      <c r="D4775" s="7"/>
      <c r="E4775" s="7"/>
      <c r="F4775" s="7"/>
      <c r="G4775" s="7"/>
      <c r="H4775" s="7"/>
      <c r="I4775" s="10"/>
      <c r="J4775" s="25"/>
      <c r="K4775" s="250"/>
      <c r="L4775" s="31"/>
      <c r="M4775" s="9"/>
      <c r="N4775" s="11" t="s">
        <v>25</v>
      </c>
      <c r="O4775" s="39"/>
      <c r="P4775" s="47"/>
      <c r="Q4775" s="13"/>
      <c r="R4775" s="248">
        <f t="shared" si="740"/>
        <v>0</v>
      </c>
      <c r="S4775" s="248">
        <f t="shared" si="741"/>
        <v>0</v>
      </c>
      <c r="T4775" s="248">
        <f t="shared" si="742"/>
        <v>0</v>
      </c>
      <c r="U4775" s="248">
        <f t="shared" si="743"/>
        <v>0</v>
      </c>
      <c r="V4775" s="13"/>
      <c r="W4775" s="7"/>
      <c r="AT4775" s="130"/>
      <c r="BF4775" s="33">
        <f t="shared" si="749"/>
        <v>41242</v>
      </c>
      <c r="BG4775" s="34">
        <f t="shared" si="744"/>
        <v>82.88000000000001</v>
      </c>
      <c r="BH4775" s="32">
        <f t="shared" si="745"/>
        <v>1</v>
      </c>
      <c r="BI4775" s="32">
        <f t="shared" si="746"/>
        <v>0</v>
      </c>
      <c r="BJ4775" s="69">
        <f t="shared" si="747"/>
        <v>0</v>
      </c>
      <c r="BK4775" s="158" t="str">
        <f t="shared" si="748"/>
        <v/>
      </c>
    </row>
    <row r="4776" spans="1:63" ht="12" customHeight="1" x14ac:dyDescent="0.2">
      <c r="A4776" s="8"/>
      <c r="B4776" s="7"/>
      <c r="C4776" s="7"/>
      <c r="D4776" s="7"/>
      <c r="E4776" s="7"/>
      <c r="F4776" s="7"/>
      <c r="G4776" s="7"/>
      <c r="H4776" s="7"/>
      <c r="I4776" s="10"/>
      <c r="J4776" s="25"/>
      <c r="K4776" s="250"/>
      <c r="L4776" s="31"/>
      <c r="M4776" s="9"/>
      <c r="N4776" s="11" t="s">
        <v>25</v>
      </c>
      <c r="O4776" s="39"/>
      <c r="P4776" s="47"/>
      <c r="Q4776" s="13"/>
      <c r="R4776" s="248">
        <f t="shared" si="740"/>
        <v>0</v>
      </c>
      <c r="S4776" s="248">
        <f t="shared" si="741"/>
        <v>0</v>
      </c>
      <c r="T4776" s="248">
        <f t="shared" si="742"/>
        <v>0</v>
      </c>
      <c r="U4776" s="248">
        <f t="shared" si="743"/>
        <v>0</v>
      </c>
      <c r="V4776" s="13"/>
      <c r="W4776" s="7"/>
      <c r="AT4776" s="130"/>
      <c r="BF4776" s="33">
        <f t="shared" si="749"/>
        <v>41242</v>
      </c>
      <c r="BG4776" s="34">
        <f t="shared" si="744"/>
        <v>82.88000000000001</v>
      </c>
      <c r="BH4776" s="32">
        <f t="shared" si="745"/>
        <v>1</v>
      </c>
      <c r="BI4776" s="32">
        <f t="shared" si="746"/>
        <v>0</v>
      </c>
      <c r="BJ4776" s="69">
        <f t="shared" si="747"/>
        <v>0</v>
      </c>
      <c r="BK4776" s="158" t="str">
        <f t="shared" si="748"/>
        <v/>
      </c>
    </row>
    <row r="4777" spans="1:63" ht="12" customHeight="1" x14ac:dyDescent="0.2">
      <c r="A4777" s="8"/>
      <c r="B4777" s="7"/>
      <c r="C4777" s="7"/>
      <c r="D4777" s="7"/>
      <c r="E4777" s="7"/>
      <c r="F4777" s="7"/>
      <c r="G4777" s="7"/>
      <c r="H4777" s="7"/>
      <c r="I4777" s="10"/>
      <c r="J4777" s="25"/>
      <c r="K4777" s="250"/>
      <c r="L4777" s="31"/>
      <c r="M4777" s="9"/>
      <c r="N4777" s="11" t="s">
        <v>25</v>
      </c>
      <c r="O4777" s="39"/>
      <c r="P4777" s="47"/>
      <c r="Q4777" s="13"/>
      <c r="R4777" s="248">
        <f t="shared" si="740"/>
        <v>0</v>
      </c>
      <c r="S4777" s="248">
        <f t="shared" si="741"/>
        <v>0</v>
      </c>
      <c r="T4777" s="248">
        <f t="shared" si="742"/>
        <v>0</v>
      </c>
      <c r="U4777" s="248">
        <f t="shared" si="743"/>
        <v>0</v>
      </c>
      <c r="V4777" s="13"/>
      <c r="W4777" s="7"/>
      <c r="AT4777" s="130"/>
      <c r="BF4777" s="33">
        <f t="shared" si="749"/>
        <v>41242</v>
      </c>
      <c r="BG4777" s="34">
        <f t="shared" si="744"/>
        <v>82.88000000000001</v>
      </c>
      <c r="BH4777" s="32">
        <f t="shared" si="745"/>
        <v>1</v>
      </c>
      <c r="BI4777" s="32">
        <f t="shared" si="746"/>
        <v>0</v>
      </c>
      <c r="BJ4777" s="69">
        <f t="shared" si="747"/>
        <v>0</v>
      </c>
      <c r="BK4777" s="158" t="str">
        <f t="shared" si="748"/>
        <v/>
      </c>
    </row>
    <row r="4778" spans="1:63" ht="12" customHeight="1" x14ac:dyDescent="0.2">
      <c r="A4778" s="8"/>
      <c r="B4778" s="7"/>
      <c r="C4778" s="7"/>
      <c r="D4778" s="7"/>
      <c r="E4778" s="7"/>
      <c r="F4778" s="7"/>
      <c r="G4778" s="7"/>
      <c r="H4778" s="7"/>
      <c r="I4778" s="10"/>
      <c r="J4778" s="25"/>
      <c r="K4778" s="250"/>
      <c r="L4778" s="31"/>
      <c r="M4778" s="9"/>
      <c r="N4778" s="11" t="s">
        <v>25</v>
      </c>
      <c r="O4778" s="39"/>
      <c r="P4778" s="47"/>
      <c r="Q4778" s="13"/>
      <c r="R4778" s="248">
        <f t="shared" si="740"/>
        <v>0</v>
      </c>
      <c r="S4778" s="248">
        <f t="shared" si="741"/>
        <v>0</v>
      </c>
      <c r="T4778" s="248">
        <f t="shared" si="742"/>
        <v>0</v>
      </c>
      <c r="U4778" s="248">
        <f t="shared" si="743"/>
        <v>0</v>
      </c>
      <c r="V4778" s="13"/>
      <c r="W4778" s="7"/>
      <c r="AT4778" s="130"/>
      <c r="BF4778" s="33">
        <f t="shared" si="749"/>
        <v>41242</v>
      </c>
      <c r="BG4778" s="34">
        <f t="shared" si="744"/>
        <v>82.88000000000001</v>
      </c>
      <c r="BH4778" s="32">
        <f t="shared" si="745"/>
        <v>1</v>
      </c>
      <c r="BI4778" s="32">
        <f t="shared" si="746"/>
        <v>0</v>
      </c>
      <c r="BJ4778" s="69">
        <f t="shared" si="747"/>
        <v>0</v>
      </c>
      <c r="BK4778" s="158" t="str">
        <f t="shared" si="748"/>
        <v/>
      </c>
    </row>
    <row r="4779" spans="1:63" ht="12" customHeight="1" x14ac:dyDescent="0.2">
      <c r="A4779" s="8"/>
      <c r="B4779" s="7"/>
      <c r="C4779" s="7"/>
      <c r="D4779" s="7"/>
      <c r="E4779" s="7"/>
      <c r="F4779" s="7"/>
      <c r="G4779" s="7"/>
      <c r="H4779" s="7"/>
      <c r="I4779" s="10"/>
      <c r="J4779" s="25"/>
      <c r="K4779" s="250"/>
      <c r="L4779" s="31"/>
      <c r="M4779" s="9"/>
      <c r="N4779" s="11" t="s">
        <v>25</v>
      </c>
      <c r="O4779" s="39"/>
      <c r="P4779" s="47"/>
      <c r="Q4779" s="13"/>
      <c r="R4779" s="248">
        <f t="shared" si="740"/>
        <v>0</v>
      </c>
      <c r="S4779" s="248">
        <f t="shared" si="741"/>
        <v>0</v>
      </c>
      <c r="T4779" s="248">
        <f t="shared" si="742"/>
        <v>0</v>
      </c>
      <c r="U4779" s="248">
        <f t="shared" si="743"/>
        <v>0</v>
      </c>
      <c r="V4779" s="13"/>
      <c r="W4779" s="7"/>
      <c r="AT4779" s="130"/>
      <c r="BF4779" s="33">
        <f t="shared" si="749"/>
        <v>41242</v>
      </c>
      <c r="BG4779" s="34">
        <f t="shared" si="744"/>
        <v>82.88000000000001</v>
      </c>
      <c r="BH4779" s="32">
        <f t="shared" si="745"/>
        <v>1</v>
      </c>
      <c r="BI4779" s="32">
        <f t="shared" si="746"/>
        <v>0</v>
      </c>
      <c r="BJ4779" s="69">
        <f t="shared" si="747"/>
        <v>0</v>
      </c>
      <c r="BK4779" s="158" t="str">
        <f t="shared" si="748"/>
        <v/>
      </c>
    </row>
    <row r="4780" spans="1:63" ht="12" customHeight="1" x14ac:dyDescent="0.2">
      <c r="A4780" s="8"/>
      <c r="B4780" s="7"/>
      <c r="C4780" s="7"/>
      <c r="D4780" s="7"/>
      <c r="E4780" s="7"/>
      <c r="F4780" s="7"/>
      <c r="G4780" s="7"/>
      <c r="H4780" s="7"/>
      <c r="I4780" s="10"/>
      <c r="J4780" s="25"/>
      <c r="K4780" s="250"/>
      <c r="L4780" s="31"/>
      <c r="M4780" s="9"/>
      <c r="N4780" s="11" t="s">
        <v>25</v>
      </c>
      <c r="O4780" s="39"/>
      <c r="P4780" s="47"/>
      <c r="Q4780" s="13"/>
      <c r="R4780" s="248">
        <f t="shared" si="740"/>
        <v>0</v>
      </c>
      <c r="S4780" s="248">
        <f t="shared" si="741"/>
        <v>0</v>
      </c>
      <c r="T4780" s="248">
        <f t="shared" si="742"/>
        <v>0</v>
      </c>
      <c r="U4780" s="248">
        <f t="shared" si="743"/>
        <v>0</v>
      </c>
      <c r="V4780" s="13"/>
      <c r="W4780" s="7"/>
      <c r="AT4780" s="130"/>
      <c r="BF4780" s="33">
        <f t="shared" si="749"/>
        <v>41242</v>
      </c>
      <c r="BG4780" s="34">
        <f t="shared" si="744"/>
        <v>82.88000000000001</v>
      </c>
      <c r="BH4780" s="32">
        <f t="shared" si="745"/>
        <v>1</v>
      </c>
      <c r="BI4780" s="32">
        <f t="shared" si="746"/>
        <v>0</v>
      </c>
      <c r="BJ4780" s="69">
        <f t="shared" si="747"/>
        <v>0</v>
      </c>
      <c r="BK4780" s="158" t="str">
        <f t="shared" si="748"/>
        <v/>
      </c>
    </row>
    <row r="4781" spans="1:63" ht="12" customHeight="1" x14ac:dyDescent="0.2">
      <c r="A4781" s="8"/>
      <c r="B4781" s="7"/>
      <c r="C4781" s="7"/>
      <c r="D4781" s="7"/>
      <c r="E4781" s="7"/>
      <c r="F4781" s="7"/>
      <c r="G4781" s="7"/>
      <c r="H4781" s="7"/>
      <c r="I4781" s="10"/>
      <c r="J4781" s="25"/>
      <c r="K4781" s="250"/>
      <c r="L4781" s="31"/>
      <c r="M4781" s="9"/>
      <c r="N4781" s="11" t="s">
        <v>25</v>
      </c>
      <c r="O4781" s="39"/>
      <c r="P4781" s="47"/>
      <c r="Q4781" s="13"/>
      <c r="R4781" s="248">
        <f t="shared" si="740"/>
        <v>0</v>
      </c>
      <c r="S4781" s="248">
        <f t="shared" si="741"/>
        <v>0</v>
      </c>
      <c r="T4781" s="248">
        <f t="shared" si="742"/>
        <v>0</v>
      </c>
      <c r="U4781" s="248">
        <f t="shared" si="743"/>
        <v>0</v>
      </c>
      <c r="V4781" s="13"/>
      <c r="W4781" s="7"/>
      <c r="AT4781" s="130"/>
      <c r="BF4781" s="33">
        <f t="shared" si="749"/>
        <v>41242</v>
      </c>
      <c r="BG4781" s="34">
        <f t="shared" si="744"/>
        <v>82.88000000000001</v>
      </c>
      <c r="BH4781" s="32">
        <f t="shared" si="745"/>
        <v>1</v>
      </c>
      <c r="BI4781" s="32">
        <f t="shared" si="746"/>
        <v>0</v>
      </c>
      <c r="BJ4781" s="69">
        <f t="shared" si="747"/>
        <v>0</v>
      </c>
      <c r="BK4781" s="158" t="str">
        <f t="shared" si="748"/>
        <v/>
      </c>
    </row>
    <row r="4782" spans="1:63" ht="12" customHeight="1" x14ac:dyDescent="0.2">
      <c r="A4782" s="8"/>
      <c r="B4782" s="7"/>
      <c r="C4782" s="7"/>
      <c r="D4782" s="7"/>
      <c r="E4782" s="7"/>
      <c r="F4782" s="7"/>
      <c r="G4782" s="7"/>
      <c r="H4782" s="7"/>
      <c r="I4782" s="10"/>
      <c r="J4782" s="25"/>
      <c r="K4782" s="250"/>
      <c r="L4782" s="31"/>
      <c r="M4782" s="9"/>
      <c r="N4782" s="11" t="s">
        <v>25</v>
      </c>
      <c r="O4782" s="39"/>
      <c r="P4782" s="47"/>
      <c r="Q4782" s="13"/>
      <c r="R4782" s="248">
        <f t="shared" si="740"/>
        <v>0</v>
      </c>
      <c r="S4782" s="248">
        <f t="shared" si="741"/>
        <v>0</v>
      </c>
      <c r="T4782" s="248">
        <f t="shared" si="742"/>
        <v>0</v>
      </c>
      <c r="U4782" s="248">
        <f t="shared" si="743"/>
        <v>0</v>
      </c>
      <c r="V4782" s="13"/>
      <c r="W4782" s="7"/>
      <c r="AT4782" s="130"/>
      <c r="BF4782" s="33">
        <f t="shared" si="749"/>
        <v>41242</v>
      </c>
      <c r="BG4782" s="34">
        <f t="shared" si="744"/>
        <v>82.88000000000001</v>
      </c>
      <c r="BH4782" s="32">
        <f t="shared" si="745"/>
        <v>1</v>
      </c>
      <c r="BI4782" s="32">
        <f t="shared" si="746"/>
        <v>0</v>
      </c>
      <c r="BJ4782" s="69">
        <f t="shared" si="747"/>
        <v>0</v>
      </c>
      <c r="BK4782" s="158" t="str">
        <f t="shared" si="748"/>
        <v/>
      </c>
    </row>
    <row r="4783" spans="1:63" ht="12" customHeight="1" x14ac:dyDescent="0.2">
      <c r="A4783" s="8"/>
      <c r="B4783" s="7"/>
      <c r="C4783" s="7"/>
      <c r="D4783" s="7"/>
      <c r="E4783" s="7"/>
      <c r="F4783" s="7"/>
      <c r="G4783" s="7"/>
      <c r="H4783" s="7"/>
      <c r="I4783" s="10"/>
      <c r="J4783" s="25"/>
      <c r="K4783" s="250"/>
      <c r="L4783" s="31"/>
      <c r="M4783" s="9"/>
      <c r="N4783" s="11" t="s">
        <v>25</v>
      </c>
      <c r="O4783" s="39"/>
      <c r="P4783" s="47"/>
      <c r="Q4783" s="13"/>
      <c r="R4783" s="248">
        <f t="shared" si="740"/>
        <v>0</v>
      </c>
      <c r="S4783" s="248">
        <f t="shared" si="741"/>
        <v>0</v>
      </c>
      <c r="T4783" s="248">
        <f t="shared" si="742"/>
        <v>0</v>
      </c>
      <c r="U4783" s="248">
        <f t="shared" si="743"/>
        <v>0</v>
      </c>
      <c r="V4783" s="13"/>
      <c r="W4783" s="7"/>
      <c r="AT4783" s="130"/>
      <c r="BF4783" s="33">
        <f t="shared" si="749"/>
        <v>41242</v>
      </c>
      <c r="BG4783" s="34">
        <f t="shared" si="744"/>
        <v>82.88000000000001</v>
      </c>
      <c r="BH4783" s="32">
        <f t="shared" si="745"/>
        <v>1</v>
      </c>
      <c r="BI4783" s="32">
        <f t="shared" si="746"/>
        <v>0</v>
      </c>
      <c r="BJ4783" s="69">
        <f t="shared" si="747"/>
        <v>0</v>
      </c>
      <c r="BK4783" s="158" t="str">
        <f t="shared" si="748"/>
        <v/>
      </c>
    </row>
    <row r="4784" spans="1:63" ht="12" customHeight="1" x14ac:dyDescent="0.2">
      <c r="A4784" s="8"/>
      <c r="B4784" s="7"/>
      <c r="C4784" s="7"/>
      <c r="D4784" s="7"/>
      <c r="E4784" s="7"/>
      <c r="F4784" s="7"/>
      <c r="G4784" s="7"/>
      <c r="H4784" s="7"/>
      <c r="I4784" s="10"/>
      <c r="J4784" s="25"/>
      <c r="K4784" s="250"/>
      <c r="L4784" s="31"/>
      <c r="M4784" s="9"/>
      <c r="N4784" s="11" t="s">
        <v>25</v>
      </c>
      <c r="O4784" s="39"/>
      <c r="P4784" s="47"/>
      <c r="Q4784" s="13"/>
      <c r="R4784" s="248">
        <f t="shared" si="740"/>
        <v>0</v>
      </c>
      <c r="S4784" s="248">
        <f t="shared" si="741"/>
        <v>0</v>
      </c>
      <c r="T4784" s="248">
        <f t="shared" si="742"/>
        <v>0</v>
      </c>
      <c r="U4784" s="248">
        <f t="shared" si="743"/>
        <v>0</v>
      </c>
      <c r="V4784" s="13"/>
      <c r="W4784" s="7"/>
      <c r="AT4784" s="130"/>
      <c r="BF4784" s="33">
        <f t="shared" si="749"/>
        <v>41242</v>
      </c>
      <c r="BG4784" s="34">
        <f t="shared" si="744"/>
        <v>82.88000000000001</v>
      </c>
      <c r="BH4784" s="32">
        <f t="shared" si="745"/>
        <v>1</v>
      </c>
      <c r="BI4784" s="32">
        <f t="shared" si="746"/>
        <v>0</v>
      </c>
      <c r="BJ4784" s="69">
        <f t="shared" si="747"/>
        <v>0</v>
      </c>
      <c r="BK4784" s="158" t="str">
        <f t="shared" si="748"/>
        <v/>
      </c>
    </row>
    <row r="4785" spans="1:63" ht="12" customHeight="1" x14ac:dyDescent="0.2">
      <c r="A4785" s="8"/>
      <c r="B4785" s="7"/>
      <c r="C4785" s="7"/>
      <c r="D4785" s="7"/>
      <c r="E4785" s="7"/>
      <c r="F4785" s="7"/>
      <c r="G4785" s="7"/>
      <c r="H4785" s="7"/>
      <c r="I4785" s="10"/>
      <c r="J4785" s="25"/>
      <c r="K4785" s="250"/>
      <c r="L4785" s="31"/>
      <c r="M4785" s="9"/>
      <c r="N4785" s="11" t="s">
        <v>25</v>
      </c>
      <c r="O4785" s="39"/>
      <c r="P4785" s="47"/>
      <c r="Q4785" s="13"/>
      <c r="R4785" s="248">
        <f t="shared" si="740"/>
        <v>0</v>
      </c>
      <c r="S4785" s="248">
        <f t="shared" si="741"/>
        <v>0</v>
      </c>
      <c r="T4785" s="248">
        <f t="shared" si="742"/>
        <v>0</v>
      </c>
      <c r="U4785" s="248">
        <f t="shared" si="743"/>
        <v>0</v>
      </c>
      <c r="V4785" s="13"/>
      <c r="W4785" s="7"/>
      <c r="AT4785" s="130"/>
      <c r="BF4785" s="33">
        <f t="shared" si="749"/>
        <v>41242</v>
      </c>
      <c r="BG4785" s="34">
        <f t="shared" si="744"/>
        <v>82.88000000000001</v>
      </c>
      <c r="BH4785" s="32">
        <f t="shared" si="745"/>
        <v>1</v>
      </c>
      <c r="BI4785" s="32">
        <f t="shared" si="746"/>
        <v>0</v>
      </c>
      <c r="BJ4785" s="69">
        <f t="shared" si="747"/>
        <v>0</v>
      </c>
      <c r="BK4785" s="158" t="str">
        <f t="shared" si="748"/>
        <v/>
      </c>
    </row>
    <row r="4786" spans="1:63" ht="12" customHeight="1" x14ac:dyDescent="0.2">
      <c r="A4786" s="8"/>
      <c r="B4786" s="7"/>
      <c r="C4786" s="7"/>
      <c r="D4786" s="7"/>
      <c r="E4786" s="7"/>
      <c r="F4786" s="7"/>
      <c r="G4786" s="7"/>
      <c r="H4786" s="7"/>
      <c r="I4786" s="10"/>
      <c r="J4786" s="25"/>
      <c r="K4786" s="250"/>
      <c r="L4786" s="31"/>
      <c r="M4786" s="9"/>
      <c r="N4786" s="11" t="s">
        <v>25</v>
      </c>
      <c r="O4786" s="39"/>
      <c r="P4786" s="47"/>
      <c r="Q4786" s="13"/>
      <c r="R4786" s="248">
        <f t="shared" si="740"/>
        <v>0</v>
      </c>
      <c r="S4786" s="248">
        <f t="shared" si="741"/>
        <v>0</v>
      </c>
      <c r="T4786" s="248">
        <f t="shared" si="742"/>
        <v>0</v>
      </c>
      <c r="U4786" s="248">
        <f t="shared" si="743"/>
        <v>0</v>
      </c>
      <c r="V4786" s="13"/>
      <c r="W4786" s="7"/>
      <c r="AT4786" s="130"/>
      <c r="BF4786" s="33">
        <f t="shared" si="749"/>
        <v>41242</v>
      </c>
      <c r="BG4786" s="34">
        <f t="shared" si="744"/>
        <v>82.88000000000001</v>
      </c>
      <c r="BH4786" s="32">
        <f t="shared" si="745"/>
        <v>1</v>
      </c>
      <c r="BI4786" s="32">
        <f t="shared" si="746"/>
        <v>0</v>
      </c>
      <c r="BJ4786" s="69">
        <f t="shared" si="747"/>
        <v>0</v>
      </c>
      <c r="BK4786" s="158" t="str">
        <f t="shared" si="748"/>
        <v/>
      </c>
    </row>
    <row r="4787" spans="1:63" ht="12" customHeight="1" x14ac:dyDescent="0.2">
      <c r="A4787" s="8"/>
      <c r="B4787" s="7"/>
      <c r="C4787" s="7"/>
      <c r="D4787" s="7"/>
      <c r="E4787" s="7"/>
      <c r="F4787" s="7"/>
      <c r="G4787" s="7"/>
      <c r="H4787" s="7"/>
      <c r="I4787" s="10"/>
      <c r="J4787" s="25"/>
      <c r="K4787" s="250"/>
      <c r="L4787" s="31"/>
      <c r="M4787" s="9"/>
      <c r="N4787" s="11" t="s">
        <v>25</v>
      </c>
      <c r="O4787" s="39"/>
      <c r="P4787" s="47"/>
      <c r="Q4787" s="13"/>
      <c r="R4787" s="248">
        <f t="shared" si="740"/>
        <v>0</v>
      </c>
      <c r="S4787" s="248">
        <f t="shared" si="741"/>
        <v>0</v>
      </c>
      <c r="T4787" s="248">
        <f t="shared" si="742"/>
        <v>0</v>
      </c>
      <c r="U4787" s="248">
        <f t="shared" si="743"/>
        <v>0</v>
      </c>
      <c r="V4787" s="13"/>
      <c r="W4787" s="7"/>
      <c r="AT4787" s="130"/>
      <c r="BF4787" s="33">
        <f t="shared" si="749"/>
        <v>41242</v>
      </c>
      <c r="BG4787" s="34">
        <f t="shared" si="744"/>
        <v>82.88000000000001</v>
      </c>
      <c r="BH4787" s="32">
        <f t="shared" si="745"/>
        <v>1</v>
      </c>
      <c r="BI4787" s="32">
        <f t="shared" si="746"/>
        <v>0</v>
      </c>
      <c r="BJ4787" s="69">
        <f t="shared" si="747"/>
        <v>0</v>
      </c>
      <c r="BK4787" s="158" t="str">
        <f t="shared" si="748"/>
        <v/>
      </c>
    </row>
    <row r="4788" spans="1:63" ht="12" customHeight="1" x14ac:dyDescent="0.2">
      <c r="A4788" s="8"/>
      <c r="B4788" s="7"/>
      <c r="C4788" s="7"/>
      <c r="D4788" s="7"/>
      <c r="E4788" s="7"/>
      <c r="F4788" s="7"/>
      <c r="G4788" s="7"/>
      <c r="H4788" s="7"/>
      <c r="I4788" s="10"/>
      <c r="J4788" s="25"/>
      <c r="K4788" s="250"/>
      <c r="L4788" s="31"/>
      <c r="M4788" s="9"/>
      <c r="N4788" s="11" t="s">
        <v>25</v>
      </c>
      <c r="O4788" s="39"/>
      <c r="P4788" s="47"/>
      <c r="Q4788" s="13"/>
      <c r="R4788" s="248">
        <f t="shared" si="740"/>
        <v>0</v>
      </c>
      <c r="S4788" s="248">
        <f t="shared" si="741"/>
        <v>0</v>
      </c>
      <c r="T4788" s="248">
        <f t="shared" si="742"/>
        <v>0</v>
      </c>
      <c r="U4788" s="248">
        <f t="shared" si="743"/>
        <v>0</v>
      </c>
      <c r="V4788" s="13"/>
      <c r="W4788" s="7"/>
      <c r="AT4788" s="130"/>
      <c r="BF4788" s="33">
        <f t="shared" si="749"/>
        <v>41242</v>
      </c>
      <c r="BG4788" s="34">
        <f t="shared" si="744"/>
        <v>82.88000000000001</v>
      </c>
      <c r="BH4788" s="32">
        <f t="shared" si="745"/>
        <v>1</v>
      </c>
      <c r="BI4788" s="32">
        <f t="shared" si="746"/>
        <v>0</v>
      </c>
      <c r="BJ4788" s="69">
        <f t="shared" si="747"/>
        <v>0</v>
      </c>
      <c r="BK4788" s="158" t="str">
        <f t="shared" si="748"/>
        <v/>
      </c>
    </row>
    <row r="4789" spans="1:63" ht="12" customHeight="1" x14ac:dyDescent="0.2">
      <c r="A4789" s="8"/>
      <c r="B4789" s="7"/>
      <c r="C4789" s="7"/>
      <c r="D4789" s="7"/>
      <c r="E4789" s="7"/>
      <c r="F4789" s="7"/>
      <c r="G4789" s="7"/>
      <c r="H4789" s="7"/>
      <c r="I4789" s="10"/>
      <c r="J4789" s="25"/>
      <c r="K4789" s="250"/>
      <c r="L4789" s="31"/>
      <c r="M4789" s="9"/>
      <c r="N4789" s="11" t="s">
        <v>25</v>
      </c>
      <c r="O4789" s="39"/>
      <c r="P4789" s="47"/>
      <c r="Q4789" s="13"/>
      <c r="R4789" s="248">
        <f t="shared" si="740"/>
        <v>0</v>
      </c>
      <c r="S4789" s="248">
        <f t="shared" si="741"/>
        <v>0</v>
      </c>
      <c r="T4789" s="248">
        <f t="shared" si="742"/>
        <v>0</v>
      </c>
      <c r="U4789" s="248">
        <f t="shared" si="743"/>
        <v>0</v>
      </c>
      <c r="V4789" s="13"/>
      <c r="W4789" s="7"/>
      <c r="AT4789" s="130"/>
      <c r="BF4789" s="33">
        <f t="shared" si="749"/>
        <v>41242</v>
      </c>
      <c r="BG4789" s="34">
        <f t="shared" si="744"/>
        <v>82.88000000000001</v>
      </c>
      <c r="BH4789" s="32">
        <f t="shared" si="745"/>
        <v>1</v>
      </c>
      <c r="BI4789" s="32">
        <f t="shared" si="746"/>
        <v>0</v>
      </c>
      <c r="BJ4789" s="69">
        <f t="shared" si="747"/>
        <v>0</v>
      </c>
      <c r="BK4789" s="158" t="str">
        <f t="shared" si="748"/>
        <v/>
      </c>
    </row>
    <row r="4790" spans="1:63" ht="12" customHeight="1" x14ac:dyDescent="0.2">
      <c r="A4790" s="8"/>
      <c r="B4790" s="7"/>
      <c r="C4790" s="7"/>
      <c r="D4790" s="7"/>
      <c r="E4790" s="7"/>
      <c r="F4790" s="7"/>
      <c r="G4790" s="7"/>
      <c r="H4790" s="7"/>
      <c r="I4790" s="10"/>
      <c r="J4790" s="25"/>
      <c r="K4790" s="250"/>
      <c r="L4790" s="31"/>
      <c r="M4790" s="9"/>
      <c r="N4790" s="11" t="s">
        <v>25</v>
      </c>
      <c r="O4790" s="39"/>
      <c r="P4790" s="47"/>
      <c r="Q4790" s="13"/>
      <c r="R4790" s="248">
        <f t="shared" si="740"/>
        <v>0</v>
      </c>
      <c r="S4790" s="248">
        <f t="shared" si="741"/>
        <v>0</v>
      </c>
      <c r="T4790" s="248">
        <f t="shared" si="742"/>
        <v>0</v>
      </c>
      <c r="U4790" s="248">
        <f t="shared" si="743"/>
        <v>0</v>
      </c>
      <c r="V4790" s="13"/>
      <c r="W4790" s="7"/>
      <c r="AT4790" s="130"/>
      <c r="BF4790" s="33">
        <f t="shared" si="749"/>
        <v>41242</v>
      </c>
      <c r="BG4790" s="34">
        <f t="shared" si="744"/>
        <v>82.88000000000001</v>
      </c>
      <c r="BH4790" s="32">
        <f t="shared" si="745"/>
        <v>1</v>
      </c>
      <c r="BI4790" s="32">
        <f t="shared" si="746"/>
        <v>0</v>
      </c>
      <c r="BJ4790" s="69">
        <f t="shared" si="747"/>
        <v>0</v>
      </c>
      <c r="BK4790" s="158" t="str">
        <f t="shared" si="748"/>
        <v/>
      </c>
    </row>
    <row r="4791" spans="1:63" ht="12" customHeight="1" x14ac:dyDescent="0.2">
      <c r="A4791" s="8"/>
      <c r="B4791" s="7"/>
      <c r="C4791" s="7"/>
      <c r="D4791" s="7"/>
      <c r="E4791" s="7"/>
      <c r="F4791" s="7"/>
      <c r="G4791" s="7"/>
      <c r="H4791" s="7"/>
      <c r="I4791" s="10"/>
      <c r="J4791" s="25"/>
      <c r="K4791" s="250"/>
      <c r="L4791" s="31"/>
      <c r="M4791" s="9"/>
      <c r="N4791" s="11" t="s">
        <v>25</v>
      </c>
      <c r="O4791" s="39"/>
      <c r="P4791" s="47"/>
      <c r="Q4791" s="13"/>
      <c r="R4791" s="248">
        <f t="shared" si="740"/>
        <v>0</v>
      </c>
      <c r="S4791" s="248">
        <f t="shared" si="741"/>
        <v>0</v>
      </c>
      <c r="T4791" s="248">
        <f t="shared" si="742"/>
        <v>0</v>
      </c>
      <c r="U4791" s="248">
        <f t="shared" si="743"/>
        <v>0</v>
      </c>
      <c r="V4791" s="13"/>
      <c r="W4791" s="7"/>
      <c r="AT4791" s="130"/>
      <c r="BF4791" s="33">
        <f t="shared" si="749"/>
        <v>41242</v>
      </c>
      <c r="BG4791" s="34">
        <f t="shared" si="744"/>
        <v>82.88000000000001</v>
      </c>
      <c r="BH4791" s="32">
        <f t="shared" si="745"/>
        <v>1</v>
      </c>
      <c r="BI4791" s="32">
        <f t="shared" si="746"/>
        <v>0</v>
      </c>
      <c r="BJ4791" s="69">
        <f t="shared" si="747"/>
        <v>0</v>
      </c>
      <c r="BK4791" s="158" t="str">
        <f t="shared" si="748"/>
        <v/>
      </c>
    </row>
    <row r="4792" spans="1:63" ht="12" customHeight="1" x14ac:dyDescent="0.2">
      <c r="A4792" s="8"/>
      <c r="B4792" s="7"/>
      <c r="C4792" s="7"/>
      <c r="D4792" s="7"/>
      <c r="E4792" s="7"/>
      <c r="F4792" s="7"/>
      <c r="G4792" s="7"/>
      <c r="H4792" s="7"/>
      <c r="I4792" s="10"/>
      <c r="J4792" s="25"/>
      <c r="K4792" s="250"/>
      <c r="L4792" s="31"/>
      <c r="M4792" s="9"/>
      <c r="N4792" s="11" t="s">
        <v>25</v>
      </c>
      <c r="O4792" s="39"/>
      <c r="P4792" s="47"/>
      <c r="Q4792" s="13"/>
      <c r="R4792" s="248">
        <f t="shared" si="740"/>
        <v>0</v>
      </c>
      <c r="S4792" s="248">
        <f t="shared" si="741"/>
        <v>0</v>
      </c>
      <c r="T4792" s="248">
        <f t="shared" si="742"/>
        <v>0</v>
      </c>
      <c r="U4792" s="248">
        <f t="shared" si="743"/>
        <v>0</v>
      </c>
      <c r="V4792" s="13"/>
      <c r="W4792" s="7"/>
      <c r="AT4792" s="130"/>
      <c r="BF4792" s="33">
        <f t="shared" si="749"/>
        <v>41242</v>
      </c>
      <c r="BG4792" s="34">
        <f t="shared" si="744"/>
        <v>82.88000000000001</v>
      </c>
      <c r="BH4792" s="32">
        <f t="shared" si="745"/>
        <v>1</v>
      </c>
      <c r="BI4792" s="32">
        <f t="shared" si="746"/>
        <v>0</v>
      </c>
      <c r="BJ4792" s="69">
        <f t="shared" si="747"/>
        <v>0</v>
      </c>
      <c r="BK4792" s="158" t="str">
        <f t="shared" si="748"/>
        <v/>
      </c>
    </row>
    <row r="4793" spans="1:63" ht="12" customHeight="1" x14ac:dyDescent="0.2">
      <c r="A4793" s="8"/>
      <c r="B4793" s="7"/>
      <c r="C4793" s="7"/>
      <c r="D4793" s="7"/>
      <c r="E4793" s="7"/>
      <c r="F4793" s="7"/>
      <c r="G4793" s="7"/>
      <c r="H4793" s="7"/>
      <c r="I4793" s="10"/>
      <c r="J4793" s="25"/>
      <c r="K4793" s="250"/>
      <c r="L4793" s="31"/>
      <c r="M4793" s="9"/>
      <c r="N4793" s="11" t="s">
        <v>25</v>
      </c>
      <c r="O4793" s="39"/>
      <c r="P4793" s="47"/>
      <c r="Q4793" s="13"/>
      <c r="R4793" s="248">
        <f t="shared" si="740"/>
        <v>0</v>
      </c>
      <c r="S4793" s="248">
        <f t="shared" si="741"/>
        <v>0</v>
      </c>
      <c r="T4793" s="248">
        <f t="shared" si="742"/>
        <v>0</v>
      </c>
      <c r="U4793" s="248">
        <f t="shared" si="743"/>
        <v>0</v>
      </c>
      <c r="V4793" s="13"/>
      <c r="W4793" s="7"/>
      <c r="AT4793" s="130"/>
      <c r="BF4793" s="33">
        <f t="shared" si="749"/>
        <v>41242</v>
      </c>
      <c r="BG4793" s="34">
        <f t="shared" si="744"/>
        <v>82.88000000000001</v>
      </c>
      <c r="BH4793" s="32">
        <f t="shared" si="745"/>
        <v>1</v>
      </c>
      <c r="BI4793" s="32">
        <f t="shared" si="746"/>
        <v>0</v>
      </c>
      <c r="BJ4793" s="69">
        <f t="shared" si="747"/>
        <v>0</v>
      </c>
      <c r="BK4793" s="158" t="str">
        <f t="shared" si="748"/>
        <v/>
      </c>
    </row>
    <row r="4794" spans="1:63" ht="12" customHeight="1" x14ac:dyDescent="0.2">
      <c r="A4794" s="8"/>
      <c r="B4794" s="7"/>
      <c r="C4794" s="7"/>
      <c r="D4794" s="7"/>
      <c r="E4794" s="7"/>
      <c r="F4794" s="7"/>
      <c r="G4794" s="7"/>
      <c r="H4794" s="7"/>
      <c r="I4794" s="10"/>
      <c r="J4794" s="25"/>
      <c r="K4794" s="250"/>
      <c r="L4794" s="31"/>
      <c r="M4794" s="9"/>
      <c r="N4794" s="11" t="s">
        <v>25</v>
      </c>
      <c r="O4794" s="39"/>
      <c r="P4794" s="47"/>
      <c r="Q4794" s="13"/>
      <c r="R4794" s="248">
        <f t="shared" si="740"/>
        <v>0</v>
      </c>
      <c r="S4794" s="248">
        <f t="shared" si="741"/>
        <v>0</v>
      </c>
      <c r="T4794" s="248">
        <f t="shared" si="742"/>
        <v>0</v>
      </c>
      <c r="U4794" s="248">
        <f t="shared" si="743"/>
        <v>0</v>
      </c>
      <c r="V4794" s="13"/>
      <c r="W4794" s="7"/>
      <c r="AT4794" s="130"/>
      <c r="BF4794" s="33">
        <f t="shared" si="749"/>
        <v>41242</v>
      </c>
      <c r="BG4794" s="34">
        <f t="shared" si="744"/>
        <v>82.88000000000001</v>
      </c>
      <c r="BH4794" s="32">
        <f t="shared" si="745"/>
        <v>1</v>
      </c>
      <c r="BI4794" s="32">
        <f t="shared" si="746"/>
        <v>0</v>
      </c>
      <c r="BJ4794" s="69">
        <f t="shared" si="747"/>
        <v>0</v>
      </c>
      <c r="BK4794" s="158" t="str">
        <f t="shared" si="748"/>
        <v/>
      </c>
    </row>
    <row r="4795" spans="1:63" ht="12" customHeight="1" x14ac:dyDescent="0.2">
      <c r="A4795" s="8"/>
      <c r="B4795" s="7"/>
      <c r="C4795" s="7"/>
      <c r="D4795" s="7"/>
      <c r="E4795" s="7"/>
      <c r="F4795" s="7"/>
      <c r="G4795" s="7"/>
      <c r="H4795" s="7"/>
      <c r="I4795" s="10"/>
      <c r="J4795" s="25"/>
      <c r="K4795" s="250"/>
      <c r="L4795" s="31"/>
      <c r="M4795" s="9"/>
      <c r="N4795" s="11" t="s">
        <v>25</v>
      </c>
      <c r="O4795" s="39"/>
      <c r="P4795" s="47"/>
      <c r="Q4795" s="13"/>
      <c r="R4795" s="248">
        <f t="shared" si="740"/>
        <v>0</v>
      </c>
      <c r="S4795" s="248">
        <f t="shared" si="741"/>
        <v>0</v>
      </c>
      <c r="T4795" s="248">
        <f t="shared" si="742"/>
        <v>0</v>
      </c>
      <c r="U4795" s="248">
        <f t="shared" si="743"/>
        <v>0</v>
      </c>
      <c r="V4795" s="13"/>
      <c r="W4795" s="7"/>
      <c r="AT4795" s="130"/>
      <c r="BF4795" s="33">
        <f t="shared" si="749"/>
        <v>41242</v>
      </c>
      <c r="BG4795" s="34">
        <f t="shared" si="744"/>
        <v>82.88000000000001</v>
      </c>
      <c r="BH4795" s="32">
        <f t="shared" si="745"/>
        <v>1</v>
      </c>
      <c r="BI4795" s="32">
        <f t="shared" si="746"/>
        <v>0</v>
      </c>
      <c r="BJ4795" s="69">
        <f t="shared" si="747"/>
        <v>0</v>
      </c>
      <c r="BK4795" s="158" t="str">
        <f t="shared" si="748"/>
        <v/>
      </c>
    </row>
    <row r="4796" spans="1:63" ht="12" customHeight="1" x14ac:dyDescent="0.2">
      <c r="A4796" s="8"/>
      <c r="B4796" s="7"/>
      <c r="C4796" s="7"/>
      <c r="D4796" s="7"/>
      <c r="E4796" s="7"/>
      <c r="F4796" s="7"/>
      <c r="G4796" s="7"/>
      <c r="H4796" s="7"/>
      <c r="I4796" s="10"/>
      <c r="J4796" s="25"/>
      <c r="K4796" s="250"/>
      <c r="L4796" s="31"/>
      <c r="M4796" s="9"/>
      <c r="N4796" s="11" t="s">
        <v>25</v>
      </c>
      <c r="O4796" s="39"/>
      <c r="P4796" s="47"/>
      <c r="Q4796" s="13"/>
      <c r="R4796" s="248">
        <f t="shared" si="740"/>
        <v>0</v>
      </c>
      <c r="S4796" s="248">
        <f t="shared" si="741"/>
        <v>0</v>
      </c>
      <c r="T4796" s="248">
        <f t="shared" si="742"/>
        <v>0</v>
      </c>
      <c r="U4796" s="248">
        <f t="shared" si="743"/>
        <v>0</v>
      </c>
      <c r="V4796" s="13"/>
      <c r="W4796" s="7"/>
      <c r="AT4796" s="130"/>
      <c r="BF4796" s="33">
        <f t="shared" si="749"/>
        <v>41242</v>
      </c>
      <c r="BG4796" s="34">
        <f t="shared" si="744"/>
        <v>82.88000000000001</v>
      </c>
      <c r="BH4796" s="32">
        <f t="shared" si="745"/>
        <v>1</v>
      </c>
      <c r="BI4796" s="32">
        <f t="shared" si="746"/>
        <v>0</v>
      </c>
      <c r="BJ4796" s="69">
        <f t="shared" si="747"/>
        <v>0</v>
      </c>
      <c r="BK4796" s="158" t="str">
        <f t="shared" si="748"/>
        <v/>
      </c>
    </row>
    <row r="4797" spans="1:63" ht="12" customHeight="1" x14ac:dyDescent="0.2">
      <c r="A4797" s="8"/>
      <c r="B4797" s="7"/>
      <c r="C4797" s="7"/>
      <c r="D4797" s="7"/>
      <c r="E4797" s="7"/>
      <c r="F4797" s="7"/>
      <c r="G4797" s="7"/>
      <c r="H4797" s="7"/>
      <c r="I4797" s="10"/>
      <c r="J4797" s="25"/>
      <c r="K4797" s="250"/>
      <c r="L4797" s="31"/>
      <c r="M4797" s="9"/>
      <c r="N4797" s="11" t="s">
        <v>25</v>
      </c>
      <c r="O4797" s="39"/>
      <c r="P4797" s="47"/>
      <c r="Q4797" s="13"/>
      <c r="R4797" s="248">
        <f t="shared" si="740"/>
        <v>0</v>
      </c>
      <c r="S4797" s="248">
        <f t="shared" si="741"/>
        <v>0</v>
      </c>
      <c r="T4797" s="248">
        <f t="shared" si="742"/>
        <v>0</v>
      </c>
      <c r="U4797" s="248">
        <f t="shared" si="743"/>
        <v>0</v>
      </c>
      <c r="V4797" s="13"/>
      <c r="W4797" s="7"/>
      <c r="AT4797" s="130"/>
      <c r="BF4797" s="33">
        <f t="shared" si="749"/>
        <v>41242</v>
      </c>
      <c r="BG4797" s="34">
        <f t="shared" si="744"/>
        <v>82.88000000000001</v>
      </c>
      <c r="BH4797" s="32">
        <f t="shared" si="745"/>
        <v>1</v>
      </c>
      <c r="BI4797" s="32">
        <f t="shared" si="746"/>
        <v>0</v>
      </c>
      <c r="BJ4797" s="69">
        <f t="shared" si="747"/>
        <v>0</v>
      </c>
      <c r="BK4797" s="158" t="str">
        <f t="shared" si="748"/>
        <v/>
      </c>
    </row>
    <row r="4798" spans="1:63" ht="12" customHeight="1" x14ac:dyDescent="0.2">
      <c r="A4798" s="8"/>
      <c r="B4798" s="7"/>
      <c r="C4798" s="7"/>
      <c r="D4798" s="7"/>
      <c r="E4798" s="7"/>
      <c r="F4798" s="7"/>
      <c r="G4798" s="7"/>
      <c r="H4798" s="7"/>
      <c r="I4798" s="10"/>
      <c r="J4798" s="25"/>
      <c r="K4798" s="250"/>
      <c r="L4798" s="31"/>
      <c r="M4798" s="9"/>
      <c r="N4798" s="11" t="s">
        <v>25</v>
      </c>
      <c r="O4798" s="39"/>
      <c r="P4798" s="47"/>
      <c r="Q4798" s="13"/>
      <c r="R4798" s="248">
        <f t="shared" si="740"/>
        <v>0</v>
      </c>
      <c r="S4798" s="248">
        <f t="shared" si="741"/>
        <v>0</v>
      </c>
      <c r="T4798" s="248">
        <f t="shared" si="742"/>
        <v>0</v>
      </c>
      <c r="U4798" s="248">
        <f t="shared" si="743"/>
        <v>0</v>
      </c>
      <c r="V4798" s="13"/>
      <c r="W4798" s="7"/>
      <c r="AT4798" s="130"/>
      <c r="BF4798" s="33">
        <f t="shared" si="749"/>
        <v>41242</v>
      </c>
      <c r="BG4798" s="34">
        <f t="shared" si="744"/>
        <v>82.88000000000001</v>
      </c>
      <c r="BH4798" s="32">
        <f t="shared" si="745"/>
        <v>1</v>
      </c>
      <c r="BI4798" s="32">
        <f t="shared" si="746"/>
        <v>0</v>
      </c>
      <c r="BJ4798" s="69">
        <f t="shared" si="747"/>
        <v>0</v>
      </c>
      <c r="BK4798" s="158" t="str">
        <f t="shared" si="748"/>
        <v/>
      </c>
    </row>
    <row r="4799" spans="1:63" ht="12" customHeight="1" x14ac:dyDescent="0.2">
      <c r="A4799" s="8"/>
      <c r="B4799" s="7"/>
      <c r="C4799" s="7"/>
      <c r="D4799" s="7"/>
      <c r="E4799" s="7"/>
      <c r="F4799" s="7"/>
      <c r="G4799" s="7"/>
      <c r="H4799" s="7"/>
      <c r="I4799" s="10"/>
      <c r="J4799" s="25"/>
      <c r="K4799" s="250"/>
      <c r="L4799" s="31"/>
      <c r="M4799" s="9"/>
      <c r="N4799" s="11" t="s">
        <v>25</v>
      </c>
      <c r="O4799" s="39"/>
      <c r="P4799" s="47"/>
      <c r="Q4799" s="13"/>
      <c r="R4799" s="248">
        <f t="shared" si="740"/>
        <v>0</v>
      </c>
      <c r="S4799" s="248">
        <f t="shared" si="741"/>
        <v>0</v>
      </c>
      <c r="T4799" s="248">
        <f t="shared" si="742"/>
        <v>0</v>
      </c>
      <c r="U4799" s="248">
        <f t="shared" si="743"/>
        <v>0</v>
      </c>
      <c r="V4799" s="13"/>
      <c r="W4799" s="7"/>
      <c r="AT4799" s="130"/>
      <c r="BF4799" s="33">
        <f t="shared" si="749"/>
        <v>41242</v>
      </c>
      <c r="BG4799" s="34">
        <f t="shared" si="744"/>
        <v>82.88000000000001</v>
      </c>
      <c r="BH4799" s="32">
        <f t="shared" si="745"/>
        <v>1</v>
      </c>
      <c r="BI4799" s="32">
        <f t="shared" si="746"/>
        <v>0</v>
      </c>
      <c r="BJ4799" s="69">
        <f t="shared" si="747"/>
        <v>0</v>
      </c>
      <c r="BK4799" s="158" t="str">
        <f t="shared" si="748"/>
        <v/>
      </c>
    </row>
    <row r="4800" spans="1:63" ht="12" customHeight="1" x14ac:dyDescent="0.2">
      <c r="A4800" s="8"/>
      <c r="B4800" s="7"/>
      <c r="C4800" s="7"/>
      <c r="D4800" s="7"/>
      <c r="E4800" s="7"/>
      <c r="F4800" s="7"/>
      <c r="G4800" s="7"/>
      <c r="H4800" s="7"/>
      <c r="I4800" s="10"/>
      <c r="J4800" s="25"/>
      <c r="K4800" s="250"/>
      <c r="L4800" s="31"/>
      <c r="M4800" s="9"/>
      <c r="N4800" s="11" t="s">
        <v>25</v>
      </c>
      <c r="O4800" s="39"/>
      <c r="P4800" s="47"/>
      <c r="Q4800" s="13"/>
      <c r="R4800" s="248">
        <f t="shared" si="740"/>
        <v>0</v>
      </c>
      <c r="S4800" s="248">
        <f t="shared" si="741"/>
        <v>0</v>
      </c>
      <c r="T4800" s="248">
        <f t="shared" si="742"/>
        <v>0</v>
      </c>
      <c r="U4800" s="248">
        <f t="shared" si="743"/>
        <v>0</v>
      </c>
      <c r="V4800" s="13"/>
      <c r="W4800" s="7"/>
      <c r="AT4800" s="130"/>
      <c r="BF4800" s="33">
        <f t="shared" si="749"/>
        <v>41242</v>
      </c>
      <c r="BG4800" s="34">
        <f t="shared" si="744"/>
        <v>82.88000000000001</v>
      </c>
      <c r="BH4800" s="32">
        <f t="shared" si="745"/>
        <v>1</v>
      </c>
      <c r="BI4800" s="32">
        <f t="shared" si="746"/>
        <v>0</v>
      </c>
      <c r="BJ4800" s="69">
        <f t="shared" si="747"/>
        <v>0</v>
      </c>
      <c r="BK4800" s="158" t="str">
        <f t="shared" si="748"/>
        <v/>
      </c>
    </row>
    <row r="4801" spans="1:63" ht="12" customHeight="1" x14ac:dyDescent="0.2">
      <c r="A4801" s="8"/>
      <c r="B4801" s="7"/>
      <c r="C4801" s="7"/>
      <c r="D4801" s="7"/>
      <c r="E4801" s="7"/>
      <c r="F4801" s="7"/>
      <c r="G4801" s="7"/>
      <c r="H4801" s="7"/>
      <c r="I4801" s="10"/>
      <c r="J4801" s="25"/>
      <c r="K4801" s="250"/>
      <c r="L4801" s="31"/>
      <c r="M4801" s="9"/>
      <c r="N4801" s="11" t="s">
        <v>25</v>
      </c>
      <c r="O4801" s="39"/>
      <c r="P4801" s="47"/>
      <c r="Q4801" s="13"/>
      <c r="R4801" s="248">
        <f t="shared" si="740"/>
        <v>0</v>
      </c>
      <c r="S4801" s="248">
        <f t="shared" si="741"/>
        <v>0</v>
      </c>
      <c r="T4801" s="248">
        <f t="shared" si="742"/>
        <v>0</v>
      </c>
      <c r="U4801" s="248">
        <f t="shared" si="743"/>
        <v>0</v>
      </c>
      <c r="V4801" s="13"/>
      <c r="W4801" s="7"/>
      <c r="AT4801" s="130"/>
      <c r="BF4801" s="33">
        <f t="shared" si="749"/>
        <v>41242</v>
      </c>
      <c r="BG4801" s="34">
        <f t="shared" si="744"/>
        <v>82.88000000000001</v>
      </c>
      <c r="BH4801" s="32">
        <f t="shared" si="745"/>
        <v>1</v>
      </c>
      <c r="BI4801" s="32">
        <f t="shared" si="746"/>
        <v>0</v>
      </c>
      <c r="BJ4801" s="69">
        <f t="shared" si="747"/>
        <v>0</v>
      </c>
      <c r="BK4801" s="158" t="str">
        <f t="shared" si="748"/>
        <v/>
      </c>
    </row>
    <row r="4802" spans="1:63" ht="12" customHeight="1" x14ac:dyDescent="0.2">
      <c r="A4802" s="8"/>
      <c r="B4802" s="7"/>
      <c r="C4802" s="7"/>
      <c r="D4802" s="7"/>
      <c r="E4802" s="7"/>
      <c r="F4802" s="7"/>
      <c r="G4802" s="7"/>
      <c r="H4802" s="7"/>
      <c r="I4802" s="10"/>
      <c r="J4802" s="25"/>
      <c r="K4802" s="250"/>
      <c r="L4802" s="31"/>
      <c r="M4802" s="9"/>
      <c r="N4802" s="11" t="s">
        <v>25</v>
      </c>
      <c r="O4802" s="39"/>
      <c r="P4802" s="47"/>
      <c r="Q4802" s="13"/>
      <c r="R4802" s="248">
        <f t="shared" si="740"/>
        <v>0</v>
      </c>
      <c r="S4802" s="248">
        <f t="shared" si="741"/>
        <v>0</v>
      </c>
      <c r="T4802" s="248">
        <f t="shared" si="742"/>
        <v>0</v>
      </c>
      <c r="U4802" s="248">
        <f t="shared" si="743"/>
        <v>0</v>
      </c>
      <c r="V4802" s="13"/>
      <c r="W4802" s="7"/>
      <c r="AT4802" s="130"/>
      <c r="BF4802" s="33">
        <f t="shared" si="749"/>
        <v>41242</v>
      </c>
      <c r="BG4802" s="34">
        <f t="shared" si="744"/>
        <v>82.88000000000001</v>
      </c>
      <c r="BH4802" s="32">
        <f t="shared" si="745"/>
        <v>1</v>
      </c>
      <c r="BI4802" s="32">
        <f t="shared" si="746"/>
        <v>0</v>
      </c>
      <c r="BJ4802" s="69">
        <f t="shared" si="747"/>
        <v>0</v>
      </c>
      <c r="BK4802" s="158" t="str">
        <f t="shared" si="748"/>
        <v/>
      </c>
    </row>
    <row r="4803" spans="1:63" ht="12" customHeight="1" x14ac:dyDescent="0.2">
      <c r="A4803" s="8"/>
      <c r="B4803" s="7"/>
      <c r="C4803" s="7"/>
      <c r="D4803" s="7"/>
      <c r="E4803" s="7"/>
      <c r="F4803" s="7"/>
      <c r="G4803" s="7"/>
      <c r="H4803" s="7"/>
      <c r="I4803" s="10"/>
      <c r="J4803" s="25"/>
      <c r="K4803" s="250"/>
      <c r="L4803" s="31"/>
      <c r="M4803" s="9"/>
      <c r="N4803" s="11" t="s">
        <v>25</v>
      </c>
      <c r="O4803" s="39"/>
      <c r="P4803" s="47"/>
      <c r="Q4803" s="13"/>
      <c r="R4803" s="248">
        <f t="shared" si="740"/>
        <v>0</v>
      </c>
      <c r="S4803" s="248">
        <f t="shared" si="741"/>
        <v>0</v>
      </c>
      <c r="T4803" s="248">
        <f t="shared" si="742"/>
        <v>0</v>
      </c>
      <c r="U4803" s="248">
        <f t="shared" si="743"/>
        <v>0</v>
      </c>
      <c r="V4803" s="13"/>
      <c r="W4803" s="7"/>
      <c r="AT4803" s="130"/>
      <c r="BF4803" s="33">
        <f t="shared" si="749"/>
        <v>41242</v>
      </c>
      <c r="BG4803" s="34">
        <f t="shared" si="744"/>
        <v>82.88000000000001</v>
      </c>
      <c r="BH4803" s="32">
        <f t="shared" si="745"/>
        <v>1</v>
      </c>
      <c r="BI4803" s="32">
        <f t="shared" si="746"/>
        <v>0</v>
      </c>
      <c r="BJ4803" s="69">
        <f t="shared" si="747"/>
        <v>0</v>
      </c>
      <c r="BK4803" s="158" t="str">
        <f t="shared" si="748"/>
        <v/>
      </c>
    </row>
    <row r="4804" spans="1:63" ht="12" customHeight="1" x14ac:dyDescent="0.2">
      <c r="A4804" s="8"/>
      <c r="B4804" s="7"/>
      <c r="C4804" s="7"/>
      <c r="D4804" s="7"/>
      <c r="E4804" s="7"/>
      <c r="F4804" s="7"/>
      <c r="G4804" s="7"/>
      <c r="H4804" s="7"/>
      <c r="I4804" s="10"/>
      <c r="J4804" s="25"/>
      <c r="K4804" s="250"/>
      <c r="L4804" s="31"/>
      <c r="M4804" s="9"/>
      <c r="N4804" s="11" t="s">
        <v>25</v>
      </c>
      <c r="O4804" s="39"/>
      <c r="P4804" s="47"/>
      <c r="Q4804" s="13"/>
      <c r="R4804" s="248">
        <f t="shared" si="740"/>
        <v>0</v>
      </c>
      <c r="S4804" s="248">
        <f t="shared" si="741"/>
        <v>0</v>
      </c>
      <c r="T4804" s="248">
        <f t="shared" si="742"/>
        <v>0</v>
      </c>
      <c r="U4804" s="248">
        <f t="shared" si="743"/>
        <v>0</v>
      </c>
      <c r="V4804" s="13"/>
      <c r="W4804" s="7"/>
      <c r="AT4804" s="130"/>
      <c r="BF4804" s="33">
        <f t="shared" si="749"/>
        <v>41242</v>
      </c>
      <c r="BG4804" s="34">
        <f t="shared" si="744"/>
        <v>82.88000000000001</v>
      </c>
      <c r="BH4804" s="32">
        <f t="shared" si="745"/>
        <v>1</v>
      </c>
      <c r="BI4804" s="32">
        <f t="shared" si="746"/>
        <v>0</v>
      </c>
      <c r="BJ4804" s="69">
        <f t="shared" si="747"/>
        <v>0</v>
      </c>
      <c r="BK4804" s="158" t="str">
        <f t="shared" si="748"/>
        <v/>
      </c>
    </row>
    <row r="4805" spans="1:63" ht="12" customHeight="1" x14ac:dyDescent="0.2">
      <c r="A4805" s="8"/>
      <c r="B4805" s="7"/>
      <c r="C4805" s="7"/>
      <c r="D4805" s="7"/>
      <c r="E4805" s="7"/>
      <c r="F4805" s="7"/>
      <c r="G4805" s="7"/>
      <c r="H4805" s="7"/>
      <c r="I4805" s="10"/>
      <c r="J4805" s="25"/>
      <c r="K4805" s="250"/>
      <c r="L4805" s="31"/>
      <c r="M4805" s="9"/>
      <c r="N4805" s="11" t="s">
        <v>25</v>
      </c>
      <c r="O4805" s="39"/>
      <c r="P4805" s="47"/>
      <c r="Q4805" s="13"/>
      <c r="R4805" s="248">
        <f t="shared" si="740"/>
        <v>0</v>
      </c>
      <c r="S4805" s="248">
        <f t="shared" si="741"/>
        <v>0</v>
      </c>
      <c r="T4805" s="248">
        <f t="shared" si="742"/>
        <v>0</v>
      </c>
      <c r="U4805" s="248">
        <f t="shared" si="743"/>
        <v>0</v>
      </c>
      <c r="V4805" s="13"/>
      <c r="W4805" s="7"/>
      <c r="AT4805" s="130"/>
      <c r="BF4805" s="33">
        <f t="shared" si="749"/>
        <v>41242</v>
      </c>
      <c r="BG4805" s="34">
        <f t="shared" si="744"/>
        <v>82.88000000000001</v>
      </c>
      <c r="BH4805" s="32">
        <f t="shared" si="745"/>
        <v>1</v>
      </c>
      <c r="BI4805" s="32">
        <f t="shared" si="746"/>
        <v>0</v>
      </c>
      <c r="BJ4805" s="69">
        <f t="shared" si="747"/>
        <v>0</v>
      </c>
      <c r="BK4805" s="158" t="str">
        <f t="shared" si="748"/>
        <v/>
      </c>
    </row>
    <row r="4806" spans="1:63" ht="12" customHeight="1" x14ac:dyDescent="0.2">
      <c r="A4806" s="8"/>
      <c r="B4806" s="7"/>
      <c r="C4806" s="7"/>
      <c r="D4806" s="7"/>
      <c r="E4806" s="7"/>
      <c r="F4806" s="7"/>
      <c r="G4806" s="7"/>
      <c r="H4806" s="7"/>
      <c r="I4806" s="10"/>
      <c r="J4806" s="25"/>
      <c r="K4806" s="250"/>
      <c r="L4806" s="31"/>
      <c r="M4806" s="9"/>
      <c r="N4806" s="11" t="s">
        <v>25</v>
      </c>
      <c r="O4806" s="39"/>
      <c r="P4806" s="47"/>
      <c r="Q4806" s="13"/>
      <c r="R4806" s="248">
        <f t="shared" si="740"/>
        <v>0</v>
      </c>
      <c r="S4806" s="248">
        <f t="shared" si="741"/>
        <v>0</v>
      </c>
      <c r="T4806" s="248">
        <f t="shared" si="742"/>
        <v>0</v>
      </c>
      <c r="U4806" s="248">
        <f t="shared" si="743"/>
        <v>0</v>
      </c>
      <c r="V4806" s="13"/>
      <c r="W4806" s="7"/>
      <c r="AT4806" s="130"/>
      <c r="BF4806" s="33">
        <f t="shared" si="749"/>
        <v>41242</v>
      </c>
      <c r="BG4806" s="34">
        <f t="shared" si="744"/>
        <v>82.88000000000001</v>
      </c>
      <c r="BH4806" s="32">
        <f t="shared" si="745"/>
        <v>1</v>
      </c>
      <c r="BI4806" s="32">
        <f t="shared" si="746"/>
        <v>0</v>
      </c>
      <c r="BJ4806" s="69">
        <f t="shared" si="747"/>
        <v>0</v>
      </c>
      <c r="BK4806" s="158" t="str">
        <f t="shared" si="748"/>
        <v/>
      </c>
    </row>
    <row r="4807" spans="1:63" ht="12" customHeight="1" x14ac:dyDescent="0.2">
      <c r="A4807" s="8"/>
      <c r="B4807" s="7"/>
      <c r="C4807" s="7"/>
      <c r="D4807" s="7"/>
      <c r="E4807" s="7"/>
      <c r="F4807" s="7"/>
      <c r="G4807" s="7"/>
      <c r="H4807" s="7"/>
      <c r="I4807" s="10"/>
      <c r="J4807" s="25"/>
      <c r="K4807" s="250"/>
      <c r="L4807" s="31"/>
      <c r="M4807" s="9"/>
      <c r="N4807" s="11" t="s">
        <v>25</v>
      </c>
      <c r="O4807" s="39"/>
      <c r="P4807" s="47"/>
      <c r="Q4807" s="13"/>
      <c r="R4807" s="248">
        <f t="shared" si="740"/>
        <v>0</v>
      </c>
      <c r="S4807" s="248">
        <f t="shared" si="741"/>
        <v>0</v>
      </c>
      <c r="T4807" s="248">
        <f t="shared" si="742"/>
        <v>0</v>
      </c>
      <c r="U4807" s="248">
        <f t="shared" si="743"/>
        <v>0</v>
      </c>
      <c r="V4807" s="13"/>
      <c r="W4807" s="7"/>
      <c r="AT4807" s="130"/>
      <c r="BF4807" s="33">
        <f t="shared" si="749"/>
        <v>41242</v>
      </c>
      <c r="BG4807" s="34">
        <f t="shared" si="744"/>
        <v>82.88000000000001</v>
      </c>
      <c r="BH4807" s="32">
        <f t="shared" si="745"/>
        <v>1</v>
      </c>
      <c r="BI4807" s="32">
        <f t="shared" si="746"/>
        <v>0</v>
      </c>
      <c r="BJ4807" s="69">
        <f t="shared" si="747"/>
        <v>0</v>
      </c>
      <c r="BK4807" s="158" t="str">
        <f t="shared" si="748"/>
        <v/>
      </c>
    </row>
    <row r="4808" spans="1:63" ht="12" customHeight="1" x14ac:dyDescent="0.2">
      <c r="A4808" s="8"/>
      <c r="B4808" s="7"/>
      <c r="C4808" s="7"/>
      <c r="D4808" s="7"/>
      <c r="E4808" s="7"/>
      <c r="F4808" s="7"/>
      <c r="G4808" s="7"/>
      <c r="H4808" s="7"/>
      <c r="I4808" s="10"/>
      <c r="J4808" s="25"/>
      <c r="K4808" s="250"/>
      <c r="L4808" s="31"/>
      <c r="M4808" s="9"/>
      <c r="N4808" s="11" t="s">
        <v>25</v>
      </c>
      <c r="O4808" s="39"/>
      <c r="P4808" s="47"/>
      <c r="Q4808" s="13"/>
      <c r="R4808" s="248">
        <f t="shared" si="740"/>
        <v>0</v>
      </c>
      <c r="S4808" s="248">
        <f t="shared" si="741"/>
        <v>0</v>
      </c>
      <c r="T4808" s="248">
        <f t="shared" si="742"/>
        <v>0</v>
      </c>
      <c r="U4808" s="248">
        <f t="shared" si="743"/>
        <v>0</v>
      </c>
      <c r="V4808" s="13"/>
      <c r="W4808" s="7"/>
      <c r="AT4808" s="130"/>
      <c r="BF4808" s="33">
        <f t="shared" si="749"/>
        <v>41242</v>
      </c>
      <c r="BG4808" s="34">
        <f t="shared" si="744"/>
        <v>82.88000000000001</v>
      </c>
      <c r="BH4808" s="32">
        <f t="shared" si="745"/>
        <v>1</v>
      </c>
      <c r="BI4808" s="32">
        <f t="shared" si="746"/>
        <v>0</v>
      </c>
      <c r="BJ4808" s="69">
        <f t="shared" si="747"/>
        <v>0</v>
      </c>
      <c r="BK4808" s="158" t="str">
        <f t="shared" si="748"/>
        <v/>
      </c>
    </row>
    <row r="4809" spans="1:63" ht="12" customHeight="1" x14ac:dyDescent="0.2">
      <c r="A4809" s="8"/>
      <c r="B4809" s="7"/>
      <c r="C4809" s="7"/>
      <c r="D4809" s="7"/>
      <c r="E4809" s="7"/>
      <c r="F4809" s="7"/>
      <c r="G4809" s="7"/>
      <c r="H4809" s="7"/>
      <c r="I4809" s="10"/>
      <c r="J4809" s="25"/>
      <c r="K4809" s="250"/>
      <c r="L4809" s="31"/>
      <c r="M4809" s="9"/>
      <c r="N4809" s="11" t="s">
        <v>25</v>
      </c>
      <c r="O4809" s="39"/>
      <c r="P4809" s="47"/>
      <c r="Q4809" s="13"/>
      <c r="R4809" s="248">
        <f t="shared" si="740"/>
        <v>0</v>
      </c>
      <c r="S4809" s="248">
        <f t="shared" si="741"/>
        <v>0</v>
      </c>
      <c r="T4809" s="248">
        <f t="shared" si="742"/>
        <v>0</v>
      </c>
      <c r="U4809" s="248">
        <f t="shared" si="743"/>
        <v>0</v>
      </c>
      <c r="V4809" s="13"/>
      <c r="W4809" s="7"/>
      <c r="AT4809" s="130"/>
      <c r="BF4809" s="33">
        <f t="shared" si="749"/>
        <v>41242</v>
      </c>
      <c r="BG4809" s="34">
        <f t="shared" si="744"/>
        <v>82.88000000000001</v>
      </c>
      <c r="BH4809" s="32">
        <f t="shared" si="745"/>
        <v>1</v>
      </c>
      <c r="BI4809" s="32">
        <f t="shared" si="746"/>
        <v>0</v>
      </c>
      <c r="BJ4809" s="69">
        <f t="shared" si="747"/>
        <v>0</v>
      </c>
      <c r="BK4809" s="158" t="str">
        <f t="shared" si="748"/>
        <v/>
      </c>
    </row>
    <row r="4810" spans="1:63" ht="12" customHeight="1" x14ac:dyDescent="0.2">
      <c r="A4810" s="8"/>
      <c r="B4810" s="7"/>
      <c r="C4810" s="7"/>
      <c r="D4810" s="7"/>
      <c r="E4810" s="7"/>
      <c r="F4810" s="7"/>
      <c r="G4810" s="7"/>
      <c r="H4810" s="7"/>
      <c r="I4810" s="10"/>
      <c r="J4810" s="25"/>
      <c r="K4810" s="250"/>
      <c r="L4810" s="31"/>
      <c r="M4810" s="9"/>
      <c r="N4810" s="11" t="s">
        <v>25</v>
      </c>
      <c r="O4810" s="39"/>
      <c r="P4810" s="47"/>
      <c r="Q4810" s="13"/>
      <c r="R4810" s="248">
        <f t="shared" si="740"/>
        <v>0</v>
      </c>
      <c r="S4810" s="248">
        <f t="shared" si="741"/>
        <v>0</v>
      </c>
      <c r="T4810" s="248">
        <f t="shared" si="742"/>
        <v>0</v>
      </c>
      <c r="U4810" s="248">
        <f t="shared" si="743"/>
        <v>0</v>
      </c>
      <c r="V4810" s="13"/>
      <c r="W4810" s="7"/>
      <c r="AT4810" s="130"/>
      <c r="BF4810" s="33">
        <f t="shared" si="749"/>
        <v>41242</v>
      </c>
      <c r="BG4810" s="34">
        <f t="shared" si="744"/>
        <v>82.88000000000001</v>
      </c>
      <c r="BH4810" s="32">
        <f t="shared" si="745"/>
        <v>1</v>
      </c>
      <c r="BI4810" s="32">
        <f t="shared" si="746"/>
        <v>0</v>
      </c>
      <c r="BJ4810" s="69">
        <f t="shared" si="747"/>
        <v>0</v>
      </c>
      <c r="BK4810" s="158" t="str">
        <f t="shared" si="748"/>
        <v/>
      </c>
    </row>
    <row r="4811" spans="1:63" ht="12" customHeight="1" x14ac:dyDescent="0.2">
      <c r="A4811" s="8"/>
      <c r="B4811" s="7"/>
      <c r="C4811" s="7"/>
      <c r="D4811" s="7"/>
      <c r="E4811" s="7"/>
      <c r="F4811" s="7"/>
      <c r="G4811" s="7"/>
      <c r="H4811" s="7"/>
      <c r="I4811" s="10"/>
      <c r="J4811" s="25"/>
      <c r="K4811" s="250"/>
      <c r="L4811" s="31"/>
      <c r="M4811" s="9"/>
      <c r="N4811" s="11" t="s">
        <v>25</v>
      </c>
      <c r="O4811" s="39"/>
      <c r="P4811" s="47"/>
      <c r="Q4811" s="13"/>
      <c r="R4811" s="248">
        <f t="shared" ref="R4811:R4874" si="750">IF(N4811&lt;&gt;"M",ROUND(IF(M4811&lt;&gt;"Y",IF(P4811&lt;&gt;"Y",K4811,K4811*(BH4811-1)),0),ROUNDING),"")</f>
        <v>0</v>
      </c>
      <c r="S4811" s="248">
        <f t="shared" ref="S4811:S4874" si="751">IF(N4811&lt;&gt;"M",ROUND(IF(O4811&gt;0,IF(M4811="Y",BI4811*(1-O4811),IF(BI4811&gt;R4811,R4811 + (BI4811 - R4811)*(1-O4811),BI4811)),BI4811),ROUNDING),"")</f>
        <v>0</v>
      </c>
      <c r="T4811" s="248">
        <f t="shared" ref="T4811:T4874" si="752">IF(N4811&lt;&gt;"M",ROUND(IF(O4811&gt;0,IF(M4811="Y",BJ4811*(1-O4811),IF(BJ4811&gt;R4811,R4811 + (BJ4811 - R4811)*(1-O4811),BJ4811)),BJ4811),ROUNDING),"")</f>
        <v>0</v>
      </c>
      <c r="U4811" s="248">
        <f t="shared" ref="U4811:U4874" si="753">IF(N4811&lt;&gt;"M",ROUND(IF(OR(N4811="P",N4811=""),0,IF(OR(M4811="N",M4811=""),T4811-R4811,T4811)),ROUNDING),"")</f>
        <v>0</v>
      </c>
      <c r="V4811" s="13"/>
      <c r="W4811" s="7"/>
      <c r="AT4811" s="130"/>
      <c r="BF4811" s="33">
        <f t="shared" si="749"/>
        <v>41242</v>
      </c>
      <c r="BG4811" s="34">
        <f t="shared" ref="BG4811:BG4874" si="754">IF(N4811&lt;&gt;"M",BG4810+U4811,BG4810)</f>
        <v>82.88000000000001</v>
      </c>
      <c r="BH4811" s="32">
        <f t="shared" ref="BH4811:BH4874" si="755">IF(L4811&lt;&gt;"",IF(ODDS_TYPE=1,L4811,IF(ODDS_TYPE=2,IF(L4811&gt;0,1+L4811/100,IF(L4811&lt;0,1-100/L4811,1)),IF(ODDS_TYPE=3,1+L4811,IF(ODDS_TYPE=4,1+L4811,IF(ODDS_TYPE=5,IF(L4811&gt;0,1+L4811,1-1/L4811),IF(ODDS_TYPE=6,IF(L4811&gt;=0,L4811+1,1-1/L4811),1)))))),1)</f>
        <v>1</v>
      </c>
      <c r="BI4811" s="32">
        <f t="shared" ref="BI4811:BI4874" si="756">IF(P4811&lt;&gt;"Y",IF(M4811&lt;&gt;"Y",K4811*BH4811,K4811*BH4811 - K4811),IF(M4811&lt;&gt;"Y",K4811*BH4811,K4811))</f>
        <v>0</v>
      </c>
      <c r="BJ4811" s="69">
        <f t="shared" ref="BJ4811:BJ4874" si="757">IF(P4811&lt;&gt;"Y",
IF(M4811&lt;&gt;"Y",
IF(N4811="Y",K4811*BH4811,IF(N4811="P",0,IF(OR(N4811="R",N4811="PU"),K4811,IF(N4811="H",K4811*BH4811*0.5,IF(N4811="HW",K4811*0.5*(1 + BH4811),IF(N4811="HL",K4811*0.5,0)))))),
IF(N4811="Y",K4811*BH4811 - K4811,IF(N4811="P",0,IF(OR(N4811="R",N4811="PU"),0,IF(N4811="H",IF(BH4811&gt;2,0.5*K4811*BH4811 - K4811,0),IF(N4811="HW",K4811*0.5*(1 + BH4811) - K4811,IF(N4811="HL",0,0))))))),
IF(M4811&lt;&gt;"Y",
IF(N4811="Y",K4811*BH4811,IF(N4811="P",0,IF(OR(N4811="R",N4811="PU"),K4811*(BH4811-1),IF(N4811="H",K4811*BH4811*0.5,IF(N4811="HW",K4811*(BH4811-1)*0.5,IF(N4811="HL",K4811*BH4811 - K4811*0.5,0)))))),
IF(N4811="Y",K4811,IF(N4811="P",0,IF(OR(N4811="R",N4811="PU"),0,IF(N4811="H",IF(BH4811&lt;2,K4811*BH4811*0.5 - K4811*(BH4811-1),0),IF(N4811="HW",0,IF(N4811="HL",K4811*0.5,0)))))))
)</f>
        <v>0</v>
      </c>
      <c r="BK4811" s="158" t="str">
        <f t="shared" ref="BK4811:BK4874" si="758">IF(FILT_M=1,IF(LEN(C4811)&gt;0,C4811,""),IF(FILT_M=2,IF(LEN(E4811)&gt;0,E4811,""),IF(FILT_M=3,IF(LEN(F4811)&gt;0,F4811,""),IF(FILT_M=4,IF(LEN(G4811)&gt;0,G4811,""),""))))</f>
        <v/>
      </c>
    </row>
    <row r="4812" spans="1:63" ht="12" customHeight="1" x14ac:dyDescent="0.2">
      <c r="A4812" s="8"/>
      <c r="B4812" s="7"/>
      <c r="C4812" s="7"/>
      <c r="D4812" s="7"/>
      <c r="E4812" s="7"/>
      <c r="F4812" s="7"/>
      <c r="G4812" s="7"/>
      <c r="H4812" s="7"/>
      <c r="I4812" s="10"/>
      <c r="J4812" s="25"/>
      <c r="K4812" s="250"/>
      <c r="L4812" s="31"/>
      <c r="M4812" s="9"/>
      <c r="N4812" s="11" t="s">
        <v>25</v>
      </c>
      <c r="O4812" s="39"/>
      <c r="P4812" s="47"/>
      <c r="Q4812" s="13"/>
      <c r="R4812" s="248">
        <f t="shared" si="750"/>
        <v>0</v>
      </c>
      <c r="S4812" s="248">
        <f t="shared" si="751"/>
        <v>0</v>
      </c>
      <c r="T4812" s="248">
        <f t="shared" si="752"/>
        <v>0</v>
      </c>
      <c r="U4812" s="248">
        <f t="shared" si="753"/>
        <v>0</v>
      </c>
      <c r="V4812" s="13"/>
      <c r="W4812" s="7"/>
      <c r="AT4812" s="130"/>
      <c r="BF4812" s="33">
        <f t="shared" ref="BF4812:BF4875" si="759">IF(A4812&gt;2,A4812,BF4811)</f>
        <v>41242</v>
      </c>
      <c r="BG4812" s="34">
        <f t="shared" si="754"/>
        <v>82.88000000000001</v>
      </c>
      <c r="BH4812" s="32">
        <f t="shared" si="755"/>
        <v>1</v>
      </c>
      <c r="BI4812" s="32">
        <f t="shared" si="756"/>
        <v>0</v>
      </c>
      <c r="BJ4812" s="69">
        <f t="shared" si="757"/>
        <v>0</v>
      </c>
      <c r="BK4812" s="158" t="str">
        <f t="shared" si="758"/>
        <v/>
      </c>
    </row>
    <row r="4813" spans="1:63" ht="12" customHeight="1" x14ac:dyDescent="0.2">
      <c r="A4813" s="8"/>
      <c r="B4813" s="7"/>
      <c r="C4813" s="7"/>
      <c r="D4813" s="7"/>
      <c r="E4813" s="7"/>
      <c r="F4813" s="7"/>
      <c r="G4813" s="7"/>
      <c r="H4813" s="7"/>
      <c r="I4813" s="10"/>
      <c r="J4813" s="25"/>
      <c r="K4813" s="250"/>
      <c r="L4813" s="31"/>
      <c r="M4813" s="9"/>
      <c r="N4813" s="11" t="s">
        <v>25</v>
      </c>
      <c r="O4813" s="39"/>
      <c r="P4813" s="47"/>
      <c r="Q4813" s="13"/>
      <c r="R4813" s="248">
        <f t="shared" si="750"/>
        <v>0</v>
      </c>
      <c r="S4813" s="248">
        <f t="shared" si="751"/>
        <v>0</v>
      </c>
      <c r="T4813" s="248">
        <f t="shared" si="752"/>
        <v>0</v>
      </c>
      <c r="U4813" s="248">
        <f t="shared" si="753"/>
        <v>0</v>
      </c>
      <c r="V4813" s="13"/>
      <c r="W4813" s="7"/>
      <c r="AT4813" s="130"/>
      <c r="BF4813" s="33">
        <f t="shared" si="759"/>
        <v>41242</v>
      </c>
      <c r="BG4813" s="34">
        <f t="shared" si="754"/>
        <v>82.88000000000001</v>
      </c>
      <c r="BH4813" s="32">
        <f t="shared" si="755"/>
        <v>1</v>
      </c>
      <c r="BI4813" s="32">
        <f t="shared" si="756"/>
        <v>0</v>
      </c>
      <c r="BJ4813" s="69">
        <f t="shared" si="757"/>
        <v>0</v>
      </c>
      <c r="BK4813" s="158" t="str">
        <f t="shared" si="758"/>
        <v/>
      </c>
    </row>
    <row r="4814" spans="1:63" ht="12" customHeight="1" x14ac:dyDescent="0.2">
      <c r="A4814" s="8"/>
      <c r="B4814" s="7"/>
      <c r="C4814" s="7"/>
      <c r="D4814" s="7"/>
      <c r="E4814" s="7"/>
      <c r="F4814" s="7"/>
      <c r="G4814" s="7"/>
      <c r="H4814" s="7"/>
      <c r="I4814" s="10"/>
      <c r="J4814" s="25"/>
      <c r="K4814" s="250"/>
      <c r="L4814" s="31"/>
      <c r="M4814" s="9"/>
      <c r="N4814" s="11" t="s">
        <v>25</v>
      </c>
      <c r="O4814" s="39"/>
      <c r="P4814" s="47"/>
      <c r="Q4814" s="13"/>
      <c r="R4814" s="248">
        <f t="shared" si="750"/>
        <v>0</v>
      </c>
      <c r="S4814" s="248">
        <f t="shared" si="751"/>
        <v>0</v>
      </c>
      <c r="T4814" s="248">
        <f t="shared" si="752"/>
        <v>0</v>
      </c>
      <c r="U4814" s="248">
        <f t="shared" si="753"/>
        <v>0</v>
      </c>
      <c r="V4814" s="13"/>
      <c r="W4814" s="7"/>
      <c r="AT4814" s="130"/>
      <c r="BF4814" s="33">
        <f t="shared" si="759"/>
        <v>41242</v>
      </c>
      <c r="BG4814" s="34">
        <f t="shared" si="754"/>
        <v>82.88000000000001</v>
      </c>
      <c r="BH4814" s="32">
        <f t="shared" si="755"/>
        <v>1</v>
      </c>
      <c r="BI4814" s="32">
        <f t="shared" si="756"/>
        <v>0</v>
      </c>
      <c r="BJ4814" s="69">
        <f t="shared" si="757"/>
        <v>0</v>
      </c>
      <c r="BK4814" s="158" t="str">
        <f t="shared" si="758"/>
        <v/>
      </c>
    </row>
    <row r="4815" spans="1:63" ht="12" customHeight="1" x14ac:dyDescent="0.2">
      <c r="A4815" s="8"/>
      <c r="B4815" s="7"/>
      <c r="C4815" s="7"/>
      <c r="D4815" s="7"/>
      <c r="E4815" s="7"/>
      <c r="F4815" s="7"/>
      <c r="G4815" s="7"/>
      <c r="H4815" s="7"/>
      <c r="I4815" s="10"/>
      <c r="J4815" s="25"/>
      <c r="K4815" s="250"/>
      <c r="L4815" s="31"/>
      <c r="M4815" s="9"/>
      <c r="N4815" s="11" t="s">
        <v>25</v>
      </c>
      <c r="O4815" s="39"/>
      <c r="P4815" s="47"/>
      <c r="Q4815" s="13"/>
      <c r="R4815" s="248">
        <f t="shared" si="750"/>
        <v>0</v>
      </c>
      <c r="S4815" s="248">
        <f t="shared" si="751"/>
        <v>0</v>
      </c>
      <c r="T4815" s="248">
        <f t="shared" si="752"/>
        <v>0</v>
      </c>
      <c r="U4815" s="248">
        <f t="shared" si="753"/>
        <v>0</v>
      </c>
      <c r="V4815" s="13"/>
      <c r="W4815" s="7"/>
      <c r="AT4815" s="130"/>
      <c r="BF4815" s="33">
        <f t="shared" si="759"/>
        <v>41242</v>
      </c>
      <c r="BG4815" s="34">
        <f t="shared" si="754"/>
        <v>82.88000000000001</v>
      </c>
      <c r="BH4815" s="32">
        <f t="shared" si="755"/>
        <v>1</v>
      </c>
      <c r="BI4815" s="32">
        <f t="shared" si="756"/>
        <v>0</v>
      </c>
      <c r="BJ4815" s="69">
        <f t="shared" si="757"/>
        <v>0</v>
      </c>
      <c r="BK4815" s="158" t="str">
        <f t="shared" si="758"/>
        <v/>
      </c>
    </row>
    <row r="4816" spans="1:63" ht="12" customHeight="1" x14ac:dyDescent="0.2">
      <c r="A4816" s="8"/>
      <c r="B4816" s="7"/>
      <c r="C4816" s="7"/>
      <c r="D4816" s="7"/>
      <c r="E4816" s="7"/>
      <c r="F4816" s="7"/>
      <c r="G4816" s="7"/>
      <c r="H4816" s="7"/>
      <c r="I4816" s="10"/>
      <c r="J4816" s="25"/>
      <c r="K4816" s="250"/>
      <c r="L4816" s="31"/>
      <c r="M4816" s="9"/>
      <c r="N4816" s="11" t="s">
        <v>25</v>
      </c>
      <c r="O4816" s="39"/>
      <c r="P4816" s="47"/>
      <c r="Q4816" s="13"/>
      <c r="R4816" s="248">
        <f t="shared" si="750"/>
        <v>0</v>
      </c>
      <c r="S4816" s="248">
        <f t="shared" si="751"/>
        <v>0</v>
      </c>
      <c r="T4816" s="248">
        <f t="shared" si="752"/>
        <v>0</v>
      </c>
      <c r="U4816" s="248">
        <f t="shared" si="753"/>
        <v>0</v>
      </c>
      <c r="V4816" s="13"/>
      <c r="W4816" s="7"/>
      <c r="AT4816" s="130"/>
      <c r="BF4816" s="33">
        <f t="shared" si="759"/>
        <v>41242</v>
      </c>
      <c r="BG4816" s="34">
        <f t="shared" si="754"/>
        <v>82.88000000000001</v>
      </c>
      <c r="BH4816" s="32">
        <f t="shared" si="755"/>
        <v>1</v>
      </c>
      <c r="BI4816" s="32">
        <f t="shared" si="756"/>
        <v>0</v>
      </c>
      <c r="BJ4816" s="69">
        <f t="shared" si="757"/>
        <v>0</v>
      </c>
      <c r="BK4816" s="158" t="str">
        <f t="shared" si="758"/>
        <v/>
      </c>
    </row>
    <row r="4817" spans="1:63" ht="12" customHeight="1" x14ac:dyDescent="0.2">
      <c r="A4817" s="8"/>
      <c r="B4817" s="7"/>
      <c r="C4817" s="7"/>
      <c r="D4817" s="7"/>
      <c r="E4817" s="7"/>
      <c r="F4817" s="7"/>
      <c r="G4817" s="7"/>
      <c r="H4817" s="7"/>
      <c r="I4817" s="10"/>
      <c r="J4817" s="25"/>
      <c r="K4817" s="250"/>
      <c r="L4817" s="31"/>
      <c r="M4817" s="9"/>
      <c r="N4817" s="11" t="s">
        <v>25</v>
      </c>
      <c r="O4817" s="39"/>
      <c r="P4817" s="47"/>
      <c r="Q4817" s="13"/>
      <c r="R4817" s="248">
        <f t="shared" si="750"/>
        <v>0</v>
      </c>
      <c r="S4817" s="248">
        <f t="shared" si="751"/>
        <v>0</v>
      </c>
      <c r="T4817" s="248">
        <f t="shared" si="752"/>
        <v>0</v>
      </c>
      <c r="U4817" s="248">
        <f t="shared" si="753"/>
        <v>0</v>
      </c>
      <c r="V4817" s="13"/>
      <c r="W4817" s="7"/>
      <c r="AT4817" s="130"/>
      <c r="BF4817" s="33">
        <f t="shared" si="759"/>
        <v>41242</v>
      </c>
      <c r="BG4817" s="34">
        <f t="shared" si="754"/>
        <v>82.88000000000001</v>
      </c>
      <c r="BH4817" s="32">
        <f t="shared" si="755"/>
        <v>1</v>
      </c>
      <c r="BI4817" s="32">
        <f t="shared" si="756"/>
        <v>0</v>
      </c>
      <c r="BJ4817" s="69">
        <f t="shared" si="757"/>
        <v>0</v>
      </c>
      <c r="BK4817" s="158" t="str">
        <f t="shared" si="758"/>
        <v/>
      </c>
    </row>
    <row r="4818" spans="1:63" ht="12" customHeight="1" x14ac:dyDescent="0.2">
      <c r="A4818" s="8"/>
      <c r="B4818" s="7"/>
      <c r="C4818" s="7"/>
      <c r="D4818" s="7"/>
      <c r="E4818" s="7"/>
      <c r="F4818" s="7"/>
      <c r="G4818" s="7"/>
      <c r="H4818" s="7"/>
      <c r="I4818" s="10"/>
      <c r="J4818" s="25"/>
      <c r="K4818" s="250"/>
      <c r="L4818" s="31"/>
      <c r="M4818" s="9"/>
      <c r="N4818" s="11" t="s">
        <v>25</v>
      </c>
      <c r="O4818" s="39"/>
      <c r="P4818" s="47"/>
      <c r="Q4818" s="13"/>
      <c r="R4818" s="248">
        <f t="shared" si="750"/>
        <v>0</v>
      </c>
      <c r="S4818" s="248">
        <f t="shared" si="751"/>
        <v>0</v>
      </c>
      <c r="T4818" s="248">
        <f t="shared" si="752"/>
        <v>0</v>
      </c>
      <c r="U4818" s="248">
        <f t="shared" si="753"/>
        <v>0</v>
      </c>
      <c r="V4818" s="13"/>
      <c r="W4818" s="7"/>
      <c r="AT4818" s="130"/>
      <c r="BF4818" s="33">
        <f t="shared" si="759"/>
        <v>41242</v>
      </c>
      <c r="BG4818" s="34">
        <f t="shared" si="754"/>
        <v>82.88000000000001</v>
      </c>
      <c r="BH4818" s="32">
        <f t="shared" si="755"/>
        <v>1</v>
      </c>
      <c r="BI4818" s="32">
        <f t="shared" si="756"/>
        <v>0</v>
      </c>
      <c r="BJ4818" s="69">
        <f t="shared" si="757"/>
        <v>0</v>
      </c>
      <c r="BK4818" s="158" t="str">
        <f t="shared" si="758"/>
        <v/>
      </c>
    </row>
    <row r="4819" spans="1:63" ht="12" customHeight="1" x14ac:dyDescent="0.2">
      <c r="A4819" s="8"/>
      <c r="B4819" s="7"/>
      <c r="C4819" s="7"/>
      <c r="D4819" s="7"/>
      <c r="E4819" s="7"/>
      <c r="F4819" s="7"/>
      <c r="G4819" s="7"/>
      <c r="H4819" s="7"/>
      <c r="I4819" s="10"/>
      <c r="J4819" s="25"/>
      <c r="K4819" s="250"/>
      <c r="L4819" s="31"/>
      <c r="M4819" s="9"/>
      <c r="N4819" s="11" t="s">
        <v>25</v>
      </c>
      <c r="O4819" s="39"/>
      <c r="P4819" s="47"/>
      <c r="Q4819" s="13"/>
      <c r="R4819" s="248">
        <f t="shared" si="750"/>
        <v>0</v>
      </c>
      <c r="S4819" s="248">
        <f t="shared" si="751"/>
        <v>0</v>
      </c>
      <c r="T4819" s="248">
        <f t="shared" si="752"/>
        <v>0</v>
      </c>
      <c r="U4819" s="248">
        <f t="shared" si="753"/>
        <v>0</v>
      </c>
      <c r="V4819" s="13"/>
      <c r="W4819" s="7"/>
      <c r="AT4819" s="130"/>
      <c r="BF4819" s="33">
        <f t="shared" si="759"/>
        <v>41242</v>
      </c>
      <c r="BG4819" s="34">
        <f t="shared" si="754"/>
        <v>82.88000000000001</v>
      </c>
      <c r="BH4819" s="32">
        <f t="shared" si="755"/>
        <v>1</v>
      </c>
      <c r="BI4819" s="32">
        <f t="shared" si="756"/>
        <v>0</v>
      </c>
      <c r="BJ4819" s="69">
        <f t="shared" si="757"/>
        <v>0</v>
      </c>
      <c r="BK4819" s="158" t="str">
        <f t="shared" si="758"/>
        <v/>
      </c>
    </row>
    <row r="4820" spans="1:63" ht="12" customHeight="1" x14ac:dyDescent="0.2">
      <c r="A4820" s="8"/>
      <c r="B4820" s="7"/>
      <c r="C4820" s="7"/>
      <c r="D4820" s="7"/>
      <c r="E4820" s="7"/>
      <c r="F4820" s="7"/>
      <c r="G4820" s="7"/>
      <c r="H4820" s="7"/>
      <c r="I4820" s="10"/>
      <c r="J4820" s="25"/>
      <c r="K4820" s="250"/>
      <c r="L4820" s="31"/>
      <c r="M4820" s="9"/>
      <c r="N4820" s="11" t="s">
        <v>25</v>
      </c>
      <c r="O4820" s="39"/>
      <c r="P4820" s="47"/>
      <c r="Q4820" s="13"/>
      <c r="R4820" s="248">
        <f t="shared" si="750"/>
        <v>0</v>
      </c>
      <c r="S4820" s="248">
        <f t="shared" si="751"/>
        <v>0</v>
      </c>
      <c r="T4820" s="248">
        <f t="shared" si="752"/>
        <v>0</v>
      </c>
      <c r="U4820" s="248">
        <f t="shared" si="753"/>
        <v>0</v>
      </c>
      <c r="V4820" s="13"/>
      <c r="W4820" s="7"/>
      <c r="AT4820" s="130"/>
      <c r="BF4820" s="33">
        <f t="shared" si="759"/>
        <v>41242</v>
      </c>
      <c r="BG4820" s="34">
        <f t="shared" si="754"/>
        <v>82.88000000000001</v>
      </c>
      <c r="BH4820" s="32">
        <f t="shared" si="755"/>
        <v>1</v>
      </c>
      <c r="BI4820" s="32">
        <f t="shared" si="756"/>
        <v>0</v>
      </c>
      <c r="BJ4820" s="69">
        <f t="shared" si="757"/>
        <v>0</v>
      </c>
      <c r="BK4820" s="158" t="str">
        <f t="shared" si="758"/>
        <v/>
      </c>
    </row>
    <row r="4821" spans="1:63" ht="12" customHeight="1" x14ac:dyDescent="0.2">
      <c r="A4821" s="8"/>
      <c r="B4821" s="7"/>
      <c r="C4821" s="7"/>
      <c r="D4821" s="7"/>
      <c r="E4821" s="7"/>
      <c r="F4821" s="7"/>
      <c r="G4821" s="7"/>
      <c r="H4821" s="7"/>
      <c r="I4821" s="10"/>
      <c r="J4821" s="25"/>
      <c r="K4821" s="250"/>
      <c r="L4821" s="31"/>
      <c r="M4821" s="9"/>
      <c r="N4821" s="11" t="s">
        <v>25</v>
      </c>
      <c r="O4821" s="39"/>
      <c r="P4821" s="47"/>
      <c r="Q4821" s="13"/>
      <c r="R4821" s="248">
        <f t="shared" si="750"/>
        <v>0</v>
      </c>
      <c r="S4821" s="248">
        <f t="shared" si="751"/>
        <v>0</v>
      </c>
      <c r="T4821" s="248">
        <f t="shared" si="752"/>
        <v>0</v>
      </c>
      <c r="U4821" s="248">
        <f t="shared" si="753"/>
        <v>0</v>
      </c>
      <c r="V4821" s="13"/>
      <c r="W4821" s="7"/>
      <c r="AT4821" s="130"/>
      <c r="BF4821" s="33">
        <f t="shared" si="759"/>
        <v>41242</v>
      </c>
      <c r="BG4821" s="34">
        <f t="shared" si="754"/>
        <v>82.88000000000001</v>
      </c>
      <c r="BH4821" s="32">
        <f t="shared" si="755"/>
        <v>1</v>
      </c>
      <c r="BI4821" s="32">
        <f t="shared" si="756"/>
        <v>0</v>
      </c>
      <c r="BJ4821" s="69">
        <f t="shared" si="757"/>
        <v>0</v>
      </c>
      <c r="BK4821" s="158" t="str">
        <f t="shared" si="758"/>
        <v/>
      </c>
    </row>
    <row r="4822" spans="1:63" ht="12" customHeight="1" x14ac:dyDescent="0.2">
      <c r="A4822" s="8"/>
      <c r="B4822" s="7"/>
      <c r="C4822" s="7"/>
      <c r="D4822" s="7"/>
      <c r="E4822" s="7"/>
      <c r="F4822" s="7"/>
      <c r="G4822" s="7"/>
      <c r="H4822" s="7"/>
      <c r="I4822" s="10"/>
      <c r="J4822" s="25"/>
      <c r="K4822" s="250"/>
      <c r="L4822" s="31"/>
      <c r="M4822" s="9"/>
      <c r="N4822" s="11" t="s">
        <v>25</v>
      </c>
      <c r="O4822" s="39"/>
      <c r="P4822" s="47"/>
      <c r="Q4822" s="13"/>
      <c r="R4822" s="248">
        <f t="shared" si="750"/>
        <v>0</v>
      </c>
      <c r="S4822" s="248">
        <f t="shared" si="751"/>
        <v>0</v>
      </c>
      <c r="T4822" s="248">
        <f t="shared" si="752"/>
        <v>0</v>
      </c>
      <c r="U4822" s="248">
        <f t="shared" si="753"/>
        <v>0</v>
      </c>
      <c r="V4822" s="13"/>
      <c r="W4822" s="7"/>
      <c r="AT4822" s="130"/>
      <c r="BF4822" s="33">
        <f t="shared" si="759"/>
        <v>41242</v>
      </c>
      <c r="BG4822" s="34">
        <f t="shared" si="754"/>
        <v>82.88000000000001</v>
      </c>
      <c r="BH4822" s="32">
        <f t="shared" si="755"/>
        <v>1</v>
      </c>
      <c r="BI4822" s="32">
        <f t="shared" si="756"/>
        <v>0</v>
      </c>
      <c r="BJ4822" s="69">
        <f t="shared" si="757"/>
        <v>0</v>
      </c>
      <c r="BK4822" s="158" t="str">
        <f t="shared" si="758"/>
        <v/>
      </c>
    </row>
    <row r="4823" spans="1:63" ht="12" customHeight="1" x14ac:dyDescent="0.2">
      <c r="A4823" s="8"/>
      <c r="B4823" s="7"/>
      <c r="C4823" s="7"/>
      <c r="D4823" s="7"/>
      <c r="E4823" s="7"/>
      <c r="F4823" s="7"/>
      <c r="G4823" s="7"/>
      <c r="H4823" s="7"/>
      <c r="I4823" s="10"/>
      <c r="J4823" s="25"/>
      <c r="K4823" s="250"/>
      <c r="L4823" s="31"/>
      <c r="M4823" s="9"/>
      <c r="N4823" s="11" t="s">
        <v>25</v>
      </c>
      <c r="O4823" s="39"/>
      <c r="P4823" s="47"/>
      <c r="Q4823" s="13"/>
      <c r="R4823" s="248">
        <f t="shared" si="750"/>
        <v>0</v>
      </c>
      <c r="S4823" s="248">
        <f t="shared" si="751"/>
        <v>0</v>
      </c>
      <c r="T4823" s="248">
        <f t="shared" si="752"/>
        <v>0</v>
      </c>
      <c r="U4823" s="248">
        <f t="shared" si="753"/>
        <v>0</v>
      </c>
      <c r="V4823" s="13"/>
      <c r="W4823" s="7"/>
      <c r="AT4823" s="130"/>
      <c r="BF4823" s="33">
        <f t="shared" si="759"/>
        <v>41242</v>
      </c>
      <c r="BG4823" s="34">
        <f t="shared" si="754"/>
        <v>82.88000000000001</v>
      </c>
      <c r="BH4823" s="32">
        <f t="shared" si="755"/>
        <v>1</v>
      </c>
      <c r="BI4823" s="32">
        <f t="shared" si="756"/>
        <v>0</v>
      </c>
      <c r="BJ4823" s="69">
        <f t="shared" si="757"/>
        <v>0</v>
      </c>
      <c r="BK4823" s="158" t="str">
        <f t="shared" si="758"/>
        <v/>
      </c>
    </row>
    <row r="4824" spans="1:63" ht="12" customHeight="1" x14ac:dyDescent="0.2">
      <c r="A4824" s="8"/>
      <c r="B4824" s="7"/>
      <c r="C4824" s="7"/>
      <c r="D4824" s="7"/>
      <c r="E4824" s="7"/>
      <c r="F4824" s="7"/>
      <c r="G4824" s="7"/>
      <c r="H4824" s="7"/>
      <c r="I4824" s="10"/>
      <c r="J4824" s="25"/>
      <c r="K4824" s="250"/>
      <c r="L4824" s="31"/>
      <c r="M4824" s="9"/>
      <c r="N4824" s="11" t="s">
        <v>25</v>
      </c>
      <c r="O4824" s="39"/>
      <c r="P4824" s="47"/>
      <c r="Q4824" s="13"/>
      <c r="R4824" s="248">
        <f t="shared" si="750"/>
        <v>0</v>
      </c>
      <c r="S4824" s="248">
        <f t="shared" si="751"/>
        <v>0</v>
      </c>
      <c r="T4824" s="248">
        <f t="shared" si="752"/>
        <v>0</v>
      </c>
      <c r="U4824" s="248">
        <f t="shared" si="753"/>
        <v>0</v>
      </c>
      <c r="V4824" s="13"/>
      <c r="W4824" s="7"/>
      <c r="AT4824" s="130"/>
      <c r="BF4824" s="33">
        <f t="shared" si="759"/>
        <v>41242</v>
      </c>
      <c r="BG4824" s="34">
        <f t="shared" si="754"/>
        <v>82.88000000000001</v>
      </c>
      <c r="BH4824" s="32">
        <f t="shared" si="755"/>
        <v>1</v>
      </c>
      <c r="BI4824" s="32">
        <f t="shared" si="756"/>
        <v>0</v>
      </c>
      <c r="BJ4824" s="69">
        <f t="shared" si="757"/>
        <v>0</v>
      </c>
      <c r="BK4824" s="158" t="str">
        <f t="shared" si="758"/>
        <v/>
      </c>
    </row>
    <row r="4825" spans="1:63" ht="12" customHeight="1" x14ac:dyDescent="0.2">
      <c r="A4825" s="8"/>
      <c r="B4825" s="7"/>
      <c r="C4825" s="7"/>
      <c r="D4825" s="7"/>
      <c r="E4825" s="7"/>
      <c r="F4825" s="7"/>
      <c r="G4825" s="7"/>
      <c r="H4825" s="7"/>
      <c r="I4825" s="10"/>
      <c r="J4825" s="25"/>
      <c r="K4825" s="250"/>
      <c r="L4825" s="31"/>
      <c r="M4825" s="9"/>
      <c r="N4825" s="11" t="s">
        <v>25</v>
      </c>
      <c r="O4825" s="39"/>
      <c r="P4825" s="47"/>
      <c r="Q4825" s="13"/>
      <c r="R4825" s="248">
        <f t="shared" si="750"/>
        <v>0</v>
      </c>
      <c r="S4825" s="248">
        <f t="shared" si="751"/>
        <v>0</v>
      </c>
      <c r="T4825" s="248">
        <f t="shared" si="752"/>
        <v>0</v>
      </c>
      <c r="U4825" s="248">
        <f t="shared" si="753"/>
        <v>0</v>
      </c>
      <c r="V4825" s="13"/>
      <c r="W4825" s="7"/>
      <c r="AT4825" s="130"/>
      <c r="BF4825" s="33">
        <f t="shared" si="759"/>
        <v>41242</v>
      </c>
      <c r="BG4825" s="34">
        <f t="shared" si="754"/>
        <v>82.88000000000001</v>
      </c>
      <c r="BH4825" s="32">
        <f t="shared" si="755"/>
        <v>1</v>
      </c>
      <c r="BI4825" s="32">
        <f t="shared" si="756"/>
        <v>0</v>
      </c>
      <c r="BJ4825" s="69">
        <f t="shared" si="757"/>
        <v>0</v>
      </c>
      <c r="BK4825" s="158" t="str">
        <f t="shared" si="758"/>
        <v/>
      </c>
    </row>
    <row r="4826" spans="1:63" ht="12" customHeight="1" x14ac:dyDescent="0.2">
      <c r="A4826" s="8"/>
      <c r="B4826" s="7"/>
      <c r="C4826" s="7"/>
      <c r="D4826" s="7"/>
      <c r="E4826" s="7"/>
      <c r="F4826" s="7"/>
      <c r="G4826" s="7"/>
      <c r="H4826" s="7"/>
      <c r="I4826" s="10"/>
      <c r="J4826" s="25"/>
      <c r="K4826" s="250"/>
      <c r="L4826" s="31"/>
      <c r="M4826" s="9"/>
      <c r="N4826" s="11" t="s">
        <v>25</v>
      </c>
      <c r="O4826" s="39"/>
      <c r="P4826" s="47"/>
      <c r="Q4826" s="13"/>
      <c r="R4826" s="248">
        <f t="shared" si="750"/>
        <v>0</v>
      </c>
      <c r="S4826" s="248">
        <f t="shared" si="751"/>
        <v>0</v>
      </c>
      <c r="T4826" s="248">
        <f t="shared" si="752"/>
        <v>0</v>
      </c>
      <c r="U4826" s="248">
        <f t="shared" si="753"/>
        <v>0</v>
      </c>
      <c r="V4826" s="13"/>
      <c r="W4826" s="7"/>
      <c r="AT4826" s="130"/>
      <c r="BF4826" s="33">
        <f t="shared" si="759"/>
        <v>41242</v>
      </c>
      <c r="BG4826" s="34">
        <f t="shared" si="754"/>
        <v>82.88000000000001</v>
      </c>
      <c r="BH4826" s="32">
        <f t="shared" si="755"/>
        <v>1</v>
      </c>
      <c r="BI4826" s="32">
        <f t="shared" si="756"/>
        <v>0</v>
      </c>
      <c r="BJ4826" s="69">
        <f t="shared" si="757"/>
        <v>0</v>
      </c>
      <c r="BK4826" s="158" t="str">
        <f t="shared" si="758"/>
        <v/>
      </c>
    </row>
    <row r="4827" spans="1:63" ht="12" customHeight="1" x14ac:dyDescent="0.2">
      <c r="A4827" s="8"/>
      <c r="B4827" s="7"/>
      <c r="C4827" s="7"/>
      <c r="D4827" s="7"/>
      <c r="E4827" s="7"/>
      <c r="F4827" s="7"/>
      <c r="G4827" s="7"/>
      <c r="H4827" s="7"/>
      <c r="I4827" s="10"/>
      <c r="J4827" s="25"/>
      <c r="K4827" s="250"/>
      <c r="L4827" s="31"/>
      <c r="M4827" s="9"/>
      <c r="N4827" s="11" t="s">
        <v>25</v>
      </c>
      <c r="O4827" s="39"/>
      <c r="P4827" s="47"/>
      <c r="Q4827" s="13"/>
      <c r="R4827" s="248">
        <f t="shared" si="750"/>
        <v>0</v>
      </c>
      <c r="S4827" s="248">
        <f t="shared" si="751"/>
        <v>0</v>
      </c>
      <c r="T4827" s="248">
        <f t="shared" si="752"/>
        <v>0</v>
      </c>
      <c r="U4827" s="248">
        <f t="shared" si="753"/>
        <v>0</v>
      </c>
      <c r="V4827" s="13"/>
      <c r="W4827" s="7"/>
      <c r="AT4827" s="130"/>
      <c r="BF4827" s="33">
        <f t="shared" si="759"/>
        <v>41242</v>
      </c>
      <c r="BG4827" s="34">
        <f t="shared" si="754"/>
        <v>82.88000000000001</v>
      </c>
      <c r="BH4827" s="32">
        <f t="shared" si="755"/>
        <v>1</v>
      </c>
      <c r="BI4827" s="32">
        <f t="shared" si="756"/>
        <v>0</v>
      </c>
      <c r="BJ4827" s="69">
        <f t="shared" si="757"/>
        <v>0</v>
      </c>
      <c r="BK4827" s="158" t="str">
        <f t="shared" si="758"/>
        <v/>
      </c>
    </row>
    <row r="4828" spans="1:63" ht="12" customHeight="1" x14ac:dyDescent="0.2">
      <c r="A4828" s="8"/>
      <c r="B4828" s="7"/>
      <c r="C4828" s="7"/>
      <c r="D4828" s="7"/>
      <c r="E4828" s="7"/>
      <c r="F4828" s="7"/>
      <c r="G4828" s="7"/>
      <c r="H4828" s="7"/>
      <c r="I4828" s="10"/>
      <c r="J4828" s="25"/>
      <c r="K4828" s="250"/>
      <c r="L4828" s="31"/>
      <c r="M4828" s="9"/>
      <c r="N4828" s="11" t="s">
        <v>25</v>
      </c>
      <c r="O4828" s="39"/>
      <c r="P4828" s="47"/>
      <c r="Q4828" s="13"/>
      <c r="R4828" s="248">
        <f t="shared" si="750"/>
        <v>0</v>
      </c>
      <c r="S4828" s="248">
        <f t="shared" si="751"/>
        <v>0</v>
      </c>
      <c r="T4828" s="248">
        <f t="shared" si="752"/>
        <v>0</v>
      </c>
      <c r="U4828" s="248">
        <f t="shared" si="753"/>
        <v>0</v>
      </c>
      <c r="V4828" s="13"/>
      <c r="W4828" s="7"/>
      <c r="AT4828" s="130"/>
      <c r="BF4828" s="33">
        <f t="shared" si="759"/>
        <v>41242</v>
      </c>
      <c r="BG4828" s="34">
        <f t="shared" si="754"/>
        <v>82.88000000000001</v>
      </c>
      <c r="BH4828" s="32">
        <f t="shared" si="755"/>
        <v>1</v>
      </c>
      <c r="BI4828" s="32">
        <f t="shared" si="756"/>
        <v>0</v>
      </c>
      <c r="BJ4828" s="69">
        <f t="shared" si="757"/>
        <v>0</v>
      </c>
      <c r="BK4828" s="158" t="str">
        <f t="shared" si="758"/>
        <v/>
      </c>
    </row>
    <row r="4829" spans="1:63" ht="12" customHeight="1" x14ac:dyDescent="0.2">
      <c r="A4829" s="8"/>
      <c r="B4829" s="7"/>
      <c r="C4829" s="7"/>
      <c r="D4829" s="7"/>
      <c r="E4829" s="7"/>
      <c r="F4829" s="7"/>
      <c r="G4829" s="7"/>
      <c r="H4829" s="7"/>
      <c r="I4829" s="10"/>
      <c r="J4829" s="25"/>
      <c r="K4829" s="250"/>
      <c r="L4829" s="31"/>
      <c r="M4829" s="9"/>
      <c r="N4829" s="11" t="s">
        <v>25</v>
      </c>
      <c r="O4829" s="39"/>
      <c r="P4829" s="47"/>
      <c r="Q4829" s="13"/>
      <c r="R4829" s="248">
        <f t="shared" si="750"/>
        <v>0</v>
      </c>
      <c r="S4829" s="248">
        <f t="shared" si="751"/>
        <v>0</v>
      </c>
      <c r="T4829" s="248">
        <f t="shared" si="752"/>
        <v>0</v>
      </c>
      <c r="U4829" s="248">
        <f t="shared" si="753"/>
        <v>0</v>
      </c>
      <c r="V4829" s="13"/>
      <c r="W4829" s="7"/>
      <c r="AT4829" s="130"/>
      <c r="BF4829" s="33">
        <f t="shared" si="759"/>
        <v>41242</v>
      </c>
      <c r="BG4829" s="34">
        <f t="shared" si="754"/>
        <v>82.88000000000001</v>
      </c>
      <c r="BH4829" s="32">
        <f t="shared" si="755"/>
        <v>1</v>
      </c>
      <c r="BI4829" s="32">
        <f t="shared" si="756"/>
        <v>0</v>
      </c>
      <c r="BJ4829" s="69">
        <f t="shared" si="757"/>
        <v>0</v>
      </c>
      <c r="BK4829" s="158" t="str">
        <f t="shared" si="758"/>
        <v/>
      </c>
    </row>
    <row r="4830" spans="1:63" ht="12" customHeight="1" x14ac:dyDescent="0.2">
      <c r="A4830" s="8"/>
      <c r="B4830" s="7"/>
      <c r="C4830" s="7"/>
      <c r="D4830" s="7"/>
      <c r="E4830" s="7"/>
      <c r="F4830" s="7"/>
      <c r="G4830" s="7"/>
      <c r="H4830" s="7"/>
      <c r="I4830" s="10"/>
      <c r="J4830" s="25"/>
      <c r="K4830" s="250"/>
      <c r="L4830" s="31"/>
      <c r="M4830" s="9"/>
      <c r="N4830" s="11" t="s">
        <v>25</v>
      </c>
      <c r="O4830" s="39"/>
      <c r="P4830" s="47"/>
      <c r="Q4830" s="13"/>
      <c r="R4830" s="248">
        <f t="shared" si="750"/>
        <v>0</v>
      </c>
      <c r="S4830" s="248">
        <f t="shared" si="751"/>
        <v>0</v>
      </c>
      <c r="T4830" s="248">
        <f t="shared" si="752"/>
        <v>0</v>
      </c>
      <c r="U4830" s="248">
        <f t="shared" si="753"/>
        <v>0</v>
      </c>
      <c r="V4830" s="13"/>
      <c r="W4830" s="7"/>
      <c r="AT4830" s="130"/>
      <c r="BF4830" s="33">
        <f t="shared" si="759"/>
        <v>41242</v>
      </c>
      <c r="BG4830" s="34">
        <f t="shared" si="754"/>
        <v>82.88000000000001</v>
      </c>
      <c r="BH4830" s="32">
        <f t="shared" si="755"/>
        <v>1</v>
      </c>
      <c r="BI4830" s="32">
        <f t="shared" si="756"/>
        <v>0</v>
      </c>
      <c r="BJ4830" s="69">
        <f t="shared" si="757"/>
        <v>0</v>
      </c>
      <c r="BK4830" s="158" t="str">
        <f t="shared" si="758"/>
        <v/>
      </c>
    </row>
    <row r="4831" spans="1:63" ht="12" customHeight="1" x14ac:dyDescent="0.2">
      <c r="A4831" s="8"/>
      <c r="B4831" s="7"/>
      <c r="C4831" s="7"/>
      <c r="D4831" s="7"/>
      <c r="E4831" s="7"/>
      <c r="F4831" s="7"/>
      <c r="G4831" s="7"/>
      <c r="H4831" s="7"/>
      <c r="I4831" s="10"/>
      <c r="J4831" s="25"/>
      <c r="K4831" s="250"/>
      <c r="L4831" s="31"/>
      <c r="M4831" s="9"/>
      <c r="N4831" s="11" t="s">
        <v>25</v>
      </c>
      <c r="O4831" s="39"/>
      <c r="P4831" s="47"/>
      <c r="Q4831" s="13"/>
      <c r="R4831" s="248">
        <f t="shared" si="750"/>
        <v>0</v>
      </c>
      <c r="S4831" s="248">
        <f t="shared" si="751"/>
        <v>0</v>
      </c>
      <c r="T4831" s="248">
        <f t="shared" si="752"/>
        <v>0</v>
      </c>
      <c r="U4831" s="248">
        <f t="shared" si="753"/>
        <v>0</v>
      </c>
      <c r="V4831" s="13"/>
      <c r="W4831" s="7"/>
      <c r="AT4831" s="130"/>
      <c r="BF4831" s="33">
        <f t="shared" si="759"/>
        <v>41242</v>
      </c>
      <c r="BG4831" s="34">
        <f t="shared" si="754"/>
        <v>82.88000000000001</v>
      </c>
      <c r="BH4831" s="32">
        <f t="shared" si="755"/>
        <v>1</v>
      </c>
      <c r="BI4831" s="32">
        <f t="shared" si="756"/>
        <v>0</v>
      </c>
      <c r="BJ4831" s="69">
        <f t="shared" si="757"/>
        <v>0</v>
      </c>
      <c r="BK4831" s="158" t="str">
        <f t="shared" si="758"/>
        <v/>
      </c>
    </row>
    <row r="4832" spans="1:63" ht="12" customHeight="1" x14ac:dyDescent="0.2">
      <c r="A4832" s="8"/>
      <c r="B4832" s="7"/>
      <c r="C4832" s="7"/>
      <c r="D4832" s="7"/>
      <c r="E4832" s="7"/>
      <c r="F4832" s="7"/>
      <c r="G4832" s="7"/>
      <c r="H4832" s="7"/>
      <c r="I4832" s="10"/>
      <c r="J4832" s="25"/>
      <c r="K4832" s="250"/>
      <c r="L4832" s="31"/>
      <c r="M4832" s="9"/>
      <c r="N4832" s="11" t="s">
        <v>25</v>
      </c>
      <c r="O4832" s="39"/>
      <c r="P4832" s="47"/>
      <c r="Q4832" s="13"/>
      <c r="R4832" s="248">
        <f t="shared" si="750"/>
        <v>0</v>
      </c>
      <c r="S4832" s="248">
        <f t="shared" si="751"/>
        <v>0</v>
      </c>
      <c r="T4832" s="248">
        <f t="shared" si="752"/>
        <v>0</v>
      </c>
      <c r="U4832" s="248">
        <f t="shared" si="753"/>
        <v>0</v>
      </c>
      <c r="V4832" s="13"/>
      <c r="W4832" s="7"/>
      <c r="AT4832" s="130"/>
      <c r="BF4832" s="33">
        <f t="shared" si="759"/>
        <v>41242</v>
      </c>
      <c r="BG4832" s="34">
        <f t="shared" si="754"/>
        <v>82.88000000000001</v>
      </c>
      <c r="BH4832" s="32">
        <f t="shared" si="755"/>
        <v>1</v>
      </c>
      <c r="BI4832" s="32">
        <f t="shared" si="756"/>
        <v>0</v>
      </c>
      <c r="BJ4832" s="69">
        <f t="shared" si="757"/>
        <v>0</v>
      </c>
      <c r="BK4832" s="158" t="str">
        <f t="shared" si="758"/>
        <v/>
      </c>
    </row>
    <row r="4833" spans="1:63" ht="12" customHeight="1" x14ac:dyDescent="0.2">
      <c r="A4833" s="8"/>
      <c r="B4833" s="7"/>
      <c r="C4833" s="7"/>
      <c r="D4833" s="7"/>
      <c r="E4833" s="7"/>
      <c r="F4833" s="7"/>
      <c r="G4833" s="7"/>
      <c r="H4833" s="7"/>
      <c r="I4833" s="10"/>
      <c r="J4833" s="25"/>
      <c r="K4833" s="250"/>
      <c r="L4833" s="31"/>
      <c r="M4833" s="9"/>
      <c r="N4833" s="11" t="s">
        <v>25</v>
      </c>
      <c r="O4833" s="39"/>
      <c r="P4833" s="47"/>
      <c r="Q4833" s="13"/>
      <c r="R4833" s="248">
        <f t="shared" si="750"/>
        <v>0</v>
      </c>
      <c r="S4833" s="248">
        <f t="shared" si="751"/>
        <v>0</v>
      </c>
      <c r="T4833" s="248">
        <f t="shared" si="752"/>
        <v>0</v>
      </c>
      <c r="U4833" s="248">
        <f t="shared" si="753"/>
        <v>0</v>
      </c>
      <c r="V4833" s="13"/>
      <c r="W4833" s="7"/>
      <c r="AT4833" s="130"/>
      <c r="BF4833" s="33">
        <f t="shared" si="759"/>
        <v>41242</v>
      </c>
      <c r="BG4833" s="34">
        <f t="shared" si="754"/>
        <v>82.88000000000001</v>
      </c>
      <c r="BH4833" s="32">
        <f t="shared" si="755"/>
        <v>1</v>
      </c>
      <c r="BI4833" s="32">
        <f t="shared" si="756"/>
        <v>0</v>
      </c>
      <c r="BJ4833" s="69">
        <f t="shared" si="757"/>
        <v>0</v>
      </c>
      <c r="BK4833" s="158" t="str">
        <f t="shared" si="758"/>
        <v/>
      </c>
    </row>
    <row r="4834" spans="1:63" ht="12" customHeight="1" x14ac:dyDescent="0.2">
      <c r="A4834" s="8"/>
      <c r="B4834" s="7"/>
      <c r="C4834" s="7"/>
      <c r="D4834" s="7"/>
      <c r="E4834" s="7"/>
      <c r="F4834" s="7"/>
      <c r="G4834" s="7"/>
      <c r="H4834" s="7"/>
      <c r="I4834" s="10"/>
      <c r="J4834" s="25"/>
      <c r="K4834" s="250"/>
      <c r="L4834" s="31"/>
      <c r="M4834" s="9"/>
      <c r="N4834" s="11" t="s">
        <v>25</v>
      </c>
      <c r="O4834" s="39"/>
      <c r="P4834" s="47"/>
      <c r="Q4834" s="13"/>
      <c r="R4834" s="248">
        <f t="shared" si="750"/>
        <v>0</v>
      </c>
      <c r="S4834" s="248">
        <f t="shared" si="751"/>
        <v>0</v>
      </c>
      <c r="T4834" s="248">
        <f t="shared" si="752"/>
        <v>0</v>
      </c>
      <c r="U4834" s="248">
        <f t="shared" si="753"/>
        <v>0</v>
      </c>
      <c r="V4834" s="13"/>
      <c r="W4834" s="7"/>
      <c r="AT4834" s="130"/>
      <c r="BF4834" s="33">
        <f t="shared" si="759"/>
        <v>41242</v>
      </c>
      <c r="BG4834" s="34">
        <f t="shared" si="754"/>
        <v>82.88000000000001</v>
      </c>
      <c r="BH4834" s="32">
        <f t="shared" si="755"/>
        <v>1</v>
      </c>
      <c r="BI4834" s="32">
        <f t="shared" si="756"/>
        <v>0</v>
      </c>
      <c r="BJ4834" s="69">
        <f t="shared" si="757"/>
        <v>0</v>
      </c>
      <c r="BK4834" s="158" t="str">
        <f t="shared" si="758"/>
        <v/>
      </c>
    </row>
    <row r="4835" spans="1:63" ht="12" customHeight="1" x14ac:dyDescent="0.2">
      <c r="A4835" s="8"/>
      <c r="B4835" s="7"/>
      <c r="C4835" s="7"/>
      <c r="D4835" s="7"/>
      <c r="E4835" s="7"/>
      <c r="F4835" s="7"/>
      <c r="G4835" s="7"/>
      <c r="H4835" s="7"/>
      <c r="I4835" s="10"/>
      <c r="J4835" s="25"/>
      <c r="K4835" s="250"/>
      <c r="L4835" s="31"/>
      <c r="M4835" s="9"/>
      <c r="N4835" s="11" t="s">
        <v>25</v>
      </c>
      <c r="O4835" s="39"/>
      <c r="P4835" s="47"/>
      <c r="Q4835" s="13"/>
      <c r="R4835" s="248">
        <f t="shared" si="750"/>
        <v>0</v>
      </c>
      <c r="S4835" s="248">
        <f t="shared" si="751"/>
        <v>0</v>
      </c>
      <c r="T4835" s="248">
        <f t="shared" si="752"/>
        <v>0</v>
      </c>
      <c r="U4835" s="248">
        <f t="shared" si="753"/>
        <v>0</v>
      </c>
      <c r="V4835" s="13"/>
      <c r="W4835" s="7"/>
      <c r="AT4835" s="130"/>
      <c r="BF4835" s="33">
        <f t="shared" si="759"/>
        <v>41242</v>
      </c>
      <c r="BG4835" s="34">
        <f t="shared" si="754"/>
        <v>82.88000000000001</v>
      </c>
      <c r="BH4835" s="32">
        <f t="shared" si="755"/>
        <v>1</v>
      </c>
      <c r="BI4835" s="32">
        <f t="shared" si="756"/>
        <v>0</v>
      </c>
      <c r="BJ4835" s="69">
        <f t="shared" si="757"/>
        <v>0</v>
      </c>
      <c r="BK4835" s="158" t="str">
        <f t="shared" si="758"/>
        <v/>
      </c>
    </row>
    <row r="4836" spans="1:63" ht="12" customHeight="1" x14ac:dyDescent="0.2">
      <c r="A4836" s="8"/>
      <c r="B4836" s="7"/>
      <c r="C4836" s="7"/>
      <c r="D4836" s="7"/>
      <c r="E4836" s="7"/>
      <c r="F4836" s="7"/>
      <c r="G4836" s="7"/>
      <c r="H4836" s="7"/>
      <c r="I4836" s="10"/>
      <c r="J4836" s="25"/>
      <c r="K4836" s="250"/>
      <c r="L4836" s="31"/>
      <c r="M4836" s="9"/>
      <c r="N4836" s="11" t="s">
        <v>25</v>
      </c>
      <c r="O4836" s="39"/>
      <c r="P4836" s="47"/>
      <c r="Q4836" s="13"/>
      <c r="R4836" s="248">
        <f t="shared" si="750"/>
        <v>0</v>
      </c>
      <c r="S4836" s="248">
        <f t="shared" si="751"/>
        <v>0</v>
      </c>
      <c r="T4836" s="248">
        <f t="shared" si="752"/>
        <v>0</v>
      </c>
      <c r="U4836" s="248">
        <f t="shared" si="753"/>
        <v>0</v>
      </c>
      <c r="V4836" s="13"/>
      <c r="W4836" s="7"/>
      <c r="AT4836" s="130"/>
      <c r="BF4836" s="33">
        <f t="shared" si="759"/>
        <v>41242</v>
      </c>
      <c r="BG4836" s="34">
        <f t="shared" si="754"/>
        <v>82.88000000000001</v>
      </c>
      <c r="BH4836" s="32">
        <f t="shared" si="755"/>
        <v>1</v>
      </c>
      <c r="BI4836" s="32">
        <f t="shared" si="756"/>
        <v>0</v>
      </c>
      <c r="BJ4836" s="69">
        <f t="shared" si="757"/>
        <v>0</v>
      </c>
      <c r="BK4836" s="158" t="str">
        <f t="shared" si="758"/>
        <v/>
      </c>
    </row>
    <row r="4837" spans="1:63" ht="12" customHeight="1" x14ac:dyDescent="0.2">
      <c r="A4837" s="8"/>
      <c r="B4837" s="7"/>
      <c r="C4837" s="7"/>
      <c r="D4837" s="7"/>
      <c r="E4837" s="7"/>
      <c r="F4837" s="7"/>
      <c r="G4837" s="7"/>
      <c r="H4837" s="7"/>
      <c r="I4837" s="10"/>
      <c r="J4837" s="25"/>
      <c r="K4837" s="250"/>
      <c r="L4837" s="31"/>
      <c r="M4837" s="9"/>
      <c r="N4837" s="11" t="s">
        <v>25</v>
      </c>
      <c r="O4837" s="39"/>
      <c r="P4837" s="47"/>
      <c r="Q4837" s="13"/>
      <c r="R4837" s="248">
        <f t="shared" si="750"/>
        <v>0</v>
      </c>
      <c r="S4837" s="248">
        <f t="shared" si="751"/>
        <v>0</v>
      </c>
      <c r="T4837" s="248">
        <f t="shared" si="752"/>
        <v>0</v>
      </c>
      <c r="U4837" s="248">
        <f t="shared" si="753"/>
        <v>0</v>
      </c>
      <c r="V4837" s="13"/>
      <c r="W4837" s="7"/>
      <c r="AT4837" s="130"/>
      <c r="BF4837" s="33">
        <f t="shared" si="759"/>
        <v>41242</v>
      </c>
      <c r="BG4837" s="34">
        <f t="shared" si="754"/>
        <v>82.88000000000001</v>
      </c>
      <c r="BH4837" s="32">
        <f t="shared" si="755"/>
        <v>1</v>
      </c>
      <c r="BI4837" s="32">
        <f t="shared" si="756"/>
        <v>0</v>
      </c>
      <c r="BJ4837" s="69">
        <f t="shared" si="757"/>
        <v>0</v>
      </c>
      <c r="BK4837" s="158" t="str">
        <f t="shared" si="758"/>
        <v/>
      </c>
    </row>
    <row r="4838" spans="1:63" ht="12" customHeight="1" x14ac:dyDescent="0.2">
      <c r="A4838" s="8"/>
      <c r="B4838" s="7"/>
      <c r="C4838" s="7"/>
      <c r="D4838" s="7"/>
      <c r="E4838" s="7"/>
      <c r="F4838" s="7"/>
      <c r="G4838" s="7"/>
      <c r="H4838" s="7"/>
      <c r="I4838" s="10"/>
      <c r="J4838" s="25"/>
      <c r="K4838" s="250"/>
      <c r="L4838" s="31"/>
      <c r="M4838" s="9"/>
      <c r="N4838" s="11" t="s">
        <v>25</v>
      </c>
      <c r="O4838" s="39"/>
      <c r="P4838" s="47"/>
      <c r="Q4838" s="13"/>
      <c r="R4838" s="248">
        <f t="shared" si="750"/>
        <v>0</v>
      </c>
      <c r="S4838" s="248">
        <f t="shared" si="751"/>
        <v>0</v>
      </c>
      <c r="T4838" s="248">
        <f t="shared" si="752"/>
        <v>0</v>
      </c>
      <c r="U4838" s="248">
        <f t="shared" si="753"/>
        <v>0</v>
      </c>
      <c r="V4838" s="13"/>
      <c r="W4838" s="7"/>
      <c r="AT4838" s="130"/>
      <c r="BF4838" s="33">
        <f t="shared" si="759"/>
        <v>41242</v>
      </c>
      <c r="BG4838" s="34">
        <f t="shared" si="754"/>
        <v>82.88000000000001</v>
      </c>
      <c r="BH4838" s="32">
        <f t="shared" si="755"/>
        <v>1</v>
      </c>
      <c r="BI4838" s="32">
        <f t="shared" si="756"/>
        <v>0</v>
      </c>
      <c r="BJ4838" s="69">
        <f t="shared" si="757"/>
        <v>0</v>
      </c>
      <c r="BK4838" s="158" t="str">
        <f t="shared" si="758"/>
        <v/>
      </c>
    </row>
    <row r="4839" spans="1:63" ht="12" customHeight="1" x14ac:dyDescent="0.2">
      <c r="A4839" s="8"/>
      <c r="B4839" s="7"/>
      <c r="C4839" s="7"/>
      <c r="D4839" s="7"/>
      <c r="E4839" s="7"/>
      <c r="F4839" s="7"/>
      <c r="G4839" s="7"/>
      <c r="H4839" s="7"/>
      <c r="I4839" s="10"/>
      <c r="J4839" s="25"/>
      <c r="K4839" s="250"/>
      <c r="L4839" s="31"/>
      <c r="M4839" s="9"/>
      <c r="N4839" s="11" t="s">
        <v>25</v>
      </c>
      <c r="O4839" s="39"/>
      <c r="P4839" s="47"/>
      <c r="Q4839" s="13"/>
      <c r="R4839" s="248">
        <f t="shared" si="750"/>
        <v>0</v>
      </c>
      <c r="S4839" s="248">
        <f t="shared" si="751"/>
        <v>0</v>
      </c>
      <c r="T4839" s="248">
        <f t="shared" si="752"/>
        <v>0</v>
      </c>
      <c r="U4839" s="248">
        <f t="shared" si="753"/>
        <v>0</v>
      </c>
      <c r="V4839" s="13"/>
      <c r="W4839" s="7"/>
      <c r="AT4839" s="130"/>
      <c r="BF4839" s="33">
        <f t="shared" si="759"/>
        <v>41242</v>
      </c>
      <c r="BG4839" s="34">
        <f t="shared" si="754"/>
        <v>82.88000000000001</v>
      </c>
      <c r="BH4839" s="32">
        <f t="shared" si="755"/>
        <v>1</v>
      </c>
      <c r="BI4839" s="32">
        <f t="shared" si="756"/>
        <v>0</v>
      </c>
      <c r="BJ4839" s="69">
        <f t="shared" si="757"/>
        <v>0</v>
      </c>
      <c r="BK4839" s="158" t="str">
        <f t="shared" si="758"/>
        <v/>
      </c>
    </row>
    <row r="4840" spans="1:63" ht="12" customHeight="1" x14ac:dyDescent="0.2">
      <c r="A4840" s="8"/>
      <c r="B4840" s="7"/>
      <c r="C4840" s="7"/>
      <c r="D4840" s="7"/>
      <c r="E4840" s="7"/>
      <c r="F4840" s="7"/>
      <c r="G4840" s="7"/>
      <c r="H4840" s="7"/>
      <c r="I4840" s="10"/>
      <c r="J4840" s="25"/>
      <c r="K4840" s="250"/>
      <c r="L4840" s="31"/>
      <c r="M4840" s="9"/>
      <c r="N4840" s="11" t="s">
        <v>25</v>
      </c>
      <c r="O4840" s="39"/>
      <c r="P4840" s="47"/>
      <c r="Q4840" s="13"/>
      <c r="R4840" s="248">
        <f t="shared" si="750"/>
        <v>0</v>
      </c>
      <c r="S4840" s="248">
        <f t="shared" si="751"/>
        <v>0</v>
      </c>
      <c r="T4840" s="248">
        <f t="shared" si="752"/>
        <v>0</v>
      </c>
      <c r="U4840" s="248">
        <f t="shared" si="753"/>
        <v>0</v>
      </c>
      <c r="V4840" s="13"/>
      <c r="W4840" s="7"/>
      <c r="AT4840" s="130"/>
      <c r="BF4840" s="33">
        <f t="shared" si="759"/>
        <v>41242</v>
      </c>
      <c r="BG4840" s="34">
        <f t="shared" si="754"/>
        <v>82.88000000000001</v>
      </c>
      <c r="BH4840" s="32">
        <f t="shared" si="755"/>
        <v>1</v>
      </c>
      <c r="BI4840" s="32">
        <f t="shared" si="756"/>
        <v>0</v>
      </c>
      <c r="BJ4840" s="69">
        <f t="shared" si="757"/>
        <v>0</v>
      </c>
      <c r="BK4840" s="158" t="str">
        <f t="shared" si="758"/>
        <v/>
      </c>
    </row>
    <row r="4841" spans="1:63" ht="12" customHeight="1" x14ac:dyDescent="0.2">
      <c r="A4841" s="8"/>
      <c r="B4841" s="7"/>
      <c r="C4841" s="7"/>
      <c r="D4841" s="7"/>
      <c r="E4841" s="7"/>
      <c r="F4841" s="7"/>
      <c r="G4841" s="7"/>
      <c r="H4841" s="7"/>
      <c r="I4841" s="10"/>
      <c r="J4841" s="25"/>
      <c r="K4841" s="250"/>
      <c r="L4841" s="31"/>
      <c r="M4841" s="9"/>
      <c r="N4841" s="11" t="s">
        <v>25</v>
      </c>
      <c r="O4841" s="39"/>
      <c r="P4841" s="47"/>
      <c r="Q4841" s="13"/>
      <c r="R4841" s="248">
        <f t="shared" si="750"/>
        <v>0</v>
      </c>
      <c r="S4841" s="248">
        <f t="shared" si="751"/>
        <v>0</v>
      </c>
      <c r="T4841" s="248">
        <f t="shared" si="752"/>
        <v>0</v>
      </c>
      <c r="U4841" s="248">
        <f t="shared" si="753"/>
        <v>0</v>
      </c>
      <c r="V4841" s="13"/>
      <c r="W4841" s="7"/>
      <c r="AT4841" s="130"/>
      <c r="BF4841" s="33">
        <f t="shared" si="759"/>
        <v>41242</v>
      </c>
      <c r="BG4841" s="34">
        <f t="shared" si="754"/>
        <v>82.88000000000001</v>
      </c>
      <c r="BH4841" s="32">
        <f t="shared" si="755"/>
        <v>1</v>
      </c>
      <c r="BI4841" s="32">
        <f t="shared" si="756"/>
        <v>0</v>
      </c>
      <c r="BJ4841" s="69">
        <f t="shared" si="757"/>
        <v>0</v>
      </c>
      <c r="BK4841" s="158" t="str">
        <f t="shared" si="758"/>
        <v/>
      </c>
    </row>
    <row r="4842" spans="1:63" ht="12" customHeight="1" x14ac:dyDescent="0.2">
      <c r="A4842" s="8"/>
      <c r="B4842" s="7"/>
      <c r="C4842" s="7"/>
      <c r="D4842" s="7"/>
      <c r="E4842" s="7"/>
      <c r="F4842" s="7"/>
      <c r="G4842" s="7"/>
      <c r="H4842" s="7"/>
      <c r="I4842" s="10"/>
      <c r="J4842" s="25"/>
      <c r="K4842" s="250"/>
      <c r="L4842" s="31"/>
      <c r="M4842" s="9"/>
      <c r="N4842" s="11" t="s">
        <v>25</v>
      </c>
      <c r="O4842" s="39"/>
      <c r="P4842" s="47"/>
      <c r="Q4842" s="13"/>
      <c r="R4842" s="248">
        <f t="shared" si="750"/>
        <v>0</v>
      </c>
      <c r="S4842" s="248">
        <f t="shared" si="751"/>
        <v>0</v>
      </c>
      <c r="T4842" s="248">
        <f t="shared" si="752"/>
        <v>0</v>
      </c>
      <c r="U4842" s="248">
        <f t="shared" si="753"/>
        <v>0</v>
      </c>
      <c r="V4842" s="13"/>
      <c r="W4842" s="7"/>
      <c r="AT4842" s="130"/>
      <c r="BF4842" s="33">
        <f t="shared" si="759"/>
        <v>41242</v>
      </c>
      <c r="BG4842" s="34">
        <f t="shared" si="754"/>
        <v>82.88000000000001</v>
      </c>
      <c r="BH4842" s="32">
        <f t="shared" si="755"/>
        <v>1</v>
      </c>
      <c r="BI4842" s="32">
        <f t="shared" si="756"/>
        <v>0</v>
      </c>
      <c r="BJ4842" s="69">
        <f t="shared" si="757"/>
        <v>0</v>
      </c>
      <c r="BK4842" s="158" t="str">
        <f t="shared" si="758"/>
        <v/>
      </c>
    </row>
    <row r="4843" spans="1:63" ht="12" customHeight="1" x14ac:dyDescent="0.2">
      <c r="A4843" s="8"/>
      <c r="B4843" s="7"/>
      <c r="C4843" s="7"/>
      <c r="D4843" s="7"/>
      <c r="E4843" s="7"/>
      <c r="F4843" s="7"/>
      <c r="G4843" s="7"/>
      <c r="H4843" s="7"/>
      <c r="I4843" s="10"/>
      <c r="J4843" s="25"/>
      <c r="K4843" s="250"/>
      <c r="L4843" s="31"/>
      <c r="M4843" s="9"/>
      <c r="N4843" s="11" t="s">
        <v>25</v>
      </c>
      <c r="O4843" s="39"/>
      <c r="P4843" s="47"/>
      <c r="Q4843" s="13"/>
      <c r="R4843" s="248">
        <f t="shared" si="750"/>
        <v>0</v>
      </c>
      <c r="S4843" s="248">
        <f t="shared" si="751"/>
        <v>0</v>
      </c>
      <c r="T4843" s="248">
        <f t="shared" si="752"/>
        <v>0</v>
      </c>
      <c r="U4843" s="248">
        <f t="shared" si="753"/>
        <v>0</v>
      </c>
      <c r="V4843" s="13"/>
      <c r="W4843" s="7"/>
      <c r="AT4843" s="130"/>
      <c r="BF4843" s="33">
        <f t="shared" si="759"/>
        <v>41242</v>
      </c>
      <c r="BG4843" s="34">
        <f t="shared" si="754"/>
        <v>82.88000000000001</v>
      </c>
      <c r="BH4843" s="32">
        <f t="shared" si="755"/>
        <v>1</v>
      </c>
      <c r="BI4843" s="32">
        <f t="shared" si="756"/>
        <v>0</v>
      </c>
      <c r="BJ4843" s="69">
        <f t="shared" si="757"/>
        <v>0</v>
      </c>
      <c r="BK4843" s="158" t="str">
        <f t="shared" si="758"/>
        <v/>
      </c>
    </row>
    <row r="4844" spans="1:63" ht="12" customHeight="1" x14ac:dyDescent="0.2">
      <c r="A4844" s="8"/>
      <c r="B4844" s="7"/>
      <c r="C4844" s="7"/>
      <c r="D4844" s="7"/>
      <c r="E4844" s="7"/>
      <c r="F4844" s="7"/>
      <c r="G4844" s="7"/>
      <c r="H4844" s="7"/>
      <c r="I4844" s="10"/>
      <c r="J4844" s="25"/>
      <c r="K4844" s="250"/>
      <c r="L4844" s="31"/>
      <c r="M4844" s="9"/>
      <c r="N4844" s="11" t="s">
        <v>25</v>
      </c>
      <c r="O4844" s="39"/>
      <c r="P4844" s="47"/>
      <c r="Q4844" s="13"/>
      <c r="R4844" s="248">
        <f t="shared" si="750"/>
        <v>0</v>
      </c>
      <c r="S4844" s="248">
        <f t="shared" si="751"/>
        <v>0</v>
      </c>
      <c r="T4844" s="248">
        <f t="shared" si="752"/>
        <v>0</v>
      </c>
      <c r="U4844" s="248">
        <f t="shared" si="753"/>
        <v>0</v>
      </c>
      <c r="V4844" s="13"/>
      <c r="W4844" s="7"/>
      <c r="AT4844" s="130"/>
      <c r="BF4844" s="33">
        <f t="shared" si="759"/>
        <v>41242</v>
      </c>
      <c r="BG4844" s="34">
        <f t="shared" si="754"/>
        <v>82.88000000000001</v>
      </c>
      <c r="BH4844" s="32">
        <f t="shared" si="755"/>
        <v>1</v>
      </c>
      <c r="BI4844" s="32">
        <f t="shared" si="756"/>
        <v>0</v>
      </c>
      <c r="BJ4844" s="69">
        <f t="shared" si="757"/>
        <v>0</v>
      </c>
      <c r="BK4844" s="158" t="str">
        <f t="shared" si="758"/>
        <v/>
      </c>
    </row>
    <row r="4845" spans="1:63" ht="12" customHeight="1" x14ac:dyDescent="0.2">
      <c r="A4845" s="8"/>
      <c r="B4845" s="7"/>
      <c r="C4845" s="7"/>
      <c r="D4845" s="7"/>
      <c r="E4845" s="7"/>
      <c r="F4845" s="7"/>
      <c r="G4845" s="7"/>
      <c r="H4845" s="7"/>
      <c r="I4845" s="10"/>
      <c r="J4845" s="25"/>
      <c r="K4845" s="250"/>
      <c r="L4845" s="31"/>
      <c r="M4845" s="9"/>
      <c r="N4845" s="11" t="s">
        <v>25</v>
      </c>
      <c r="O4845" s="39"/>
      <c r="P4845" s="47"/>
      <c r="Q4845" s="13"/>
      <c r="R4845" s="248">
        <f t="shared" si="750"/>
        <v>0</v>
      </c>
      <c r="S4845" s="248">
        <f t="shared" si="751"/>
        <v>0</v>
      </c>
      <c r="T4845" s="248">
        <f t="shared" si="752"/>
        <v>0</v>
      </c>
      <c r="U4845" s="248">
        <f t="shared" si="753"/>
        <v>0</v>
      </c>
      <c r="V4845" s="13"/>
      <c r="W4845" s="7"/>
      <c r="AT4845" s="130"/>
      <c r="BF4845" s="33">
        <f t="shared" si="759"/>
        <v>41242</v>
      </c>
      <c r="BG4845" s="34">
        <f t="shared" si="754"/>
        <v>82.88000000000001</v>
      </c>
      <c r="BH4845" s="32">
        <f t="shared" si="755"/>
        <v>1</v>
      </c>
      <c r="BI4845" s="32">
        <f t="shared" si="756"/>
        <v>0</v>
      </c>
      <c r="BJ4845" s="69">
        <f t="shared" si="757"/>
        <v>0</v>
      </c>
      <c r="BK4845" s="158" t="str">
        <f t="shared" si="758"/>
        <v/>
      </c>
    </row>
    <row r="4846" spans="1:63" ht="12" customHeight="1" x14ac:dyDescent="0.2">
      <c r="A4846" s="8"/>
      <c r="B4846" s="7"/>
      <c r="C4846" s="7"/>
      <c r="D4846" s="7"/>
      <c r="E4846" s="7"/>
      <c r="F4846" s="7"/>
      <c r="G4846" s="7"/>
      <c r="H4846" s="7"/>
      <c r="I4846" s="10"/>
      <c r="J4846" s="25"/>
      <c r="K4846" s="250"/>
      <c r="L4846" s="31"/>
      <c r="M4846" s="9"/>
      <c r="N4846" s="11" t="s">
        <v>25</v>
      </c>
      <c r="O4846" s="39"/>
      <c r="P4846" s="47"/>
      <c r="Q4846" s="13"/>
      <c r="R4846" s="248">
        <f t="shared" si="750"/>
        <v>0</v>
      </c>
      <c r="S4846" s="248">
        <f t="shared" si="751"/>
        <v>0</v>
      </c>
      <c r="T4846" s="248">
        <f t="shared" si="752"/>
        <v>0</v>
      </c>
      <c r="U4846" s="248">
        <f t="shared" si="753"/>
        <v>0</v>
      </c>
      <c r="V4846" s="13"/>
      <c r="W4846" s="7"/>
      <c r="AT4846" s="130"/>
      <c r="BF4846" s="33">
        <f t="shared" si="759"/>
        <v>41242</v>
      </c>
      <c r="BG4846" s="34">
        <f t="shared" si="754"/>
        <v>82.88000000000001</v>
      </c>
      <c r="BH4846" s="32">
        <f t="shared" si="755"/>
        <v>1</v>
      </c>
      <c r="BI4846" s="32">
        <f t="shared" si="756"/>
        <v>0</v>
      </c>
      <c r="BJ4846" s="69">
        <f t="shared" si="757"/>
        <v>0</v>
      </c>
      <c r="BK4846" s="158" t="str">
        <f t="shared" si="758"/>
        <v/>
      </c>
    </row>
    <row r="4847" spans="1:63" ht="12" customHeight="1" x14ac:dyDescent="0.2">
      <c r="A4847" s="8"/>
      <c r="B4847" s="7"/>
      <c r="C4847" s="7"/>
      <c r="D4847" s="7"/>
      <c r="E4847" s="7"/>
      <c r="F4847" s="7"/>
      <c r="G4847" s="7"/>
      <c r="H4847" s="7"/>
      <c r="I4847" s="10"/>
      <c r="J4847" s="25"/>
      <c r="K4847" s="250"/>
      <c r="L4847" s="31"/>
      <c r="M4847" s="9"/>
      <c r="N4847" s="11" t="s">
        <v>25</v>
      </c>
      <c r="O4847" s="39"/>
      <c r="P4847" s="47"/>
      <c r="Q4847" s="13"/>
      <c r="R4847" s="248">
        <f t="shared" si="750"/>
        <v>0</v>
      </c>
      <c r="S4847" s="248">
        <f t="shared" si="751"/>
        <v>0</v>
      </c>
      <c r="T4847" s="248">
        <f t="shared" si="752"/>
        <v>0</v>
      </c>
      <c r="U4847" s="248">
        <f t="shared" si="753"/>
        <v>0</v>
      </c>
      <c r="V4847" s="13"/>
      <c r="W4847" s="7"/>
      <c r="AT4847" s="130"/>
      <c r="BF4847" s="33">
        <f t="shared" si="759"/>
        <v>41242</v>
      </c>
      <c r="BG4847" s="34">
        <f t="shared" si="754"/>
        <v>82.88000000000001</v>
      </c>
      <c r="BH4847" s="32">
        <f t="shared" si="755"/>
        <v>1</v>
      </c>
      <c r="BI4847" s="32">
        <f t="shared" si="756"/>
        <v>0</v>
      </c>
      <c r="BJ4847" s="69">
        <f t="shared" si="757"/>
        <v>0</v>
      </c>
      <c r="BK4847" s="158" t="str">
        <f t="shared" si="758"/>
        <v/>
      </c>
    </row>
    <row r="4848" spans="1:63" ht="12" customHeight="1" x14ac:dyDescent="0.2">
      <c r="A4848" s="8"/>
      <c r="B4848" s="7"/>
      <c r="C4848" s="7"/>
      <c r="D4848" s="7"/>
      <c r="E4848" s="7"/>
      <c r="F4848" s="7"/>
      <c r="G4848" s="7"/>
      <c r="H4848" s="7"/>
      <c r="I4848" s="10"/>
      <c r="J4848" s="25"/>
      <c r="K4848" s="250"/>
      <c r="L4848" s="31"/>
      <c r="M4848" s="9"/>
      <c r="N4848" s="11" t="s">
        <v>25</v>
      </c>
      <c r="O4848" s="39"/>
      <c r="P4848" s="47"/>
      <c r="Q4848" s="13"/>
      <c r="R4848" s="248">
        <f t="shared" si="750"/>
        <v>0</v>
      </c>
      <c r="S4848" s="248">
        <f t="shared" si="751"/>
        <v>0</v>
      </c>
      <c r="T4848" s="248">
        <f t="shared" si="752"/>
        <v>0</v>
      </c>
      <c r="U4848" s="248">
        <f t="shared" si="753"/>
        <v>0</v>
      </c>
      <c r="V4848" s="13"/>
      <c r="W4848" s="7"/>
      <c r="AT4848" s="130"/>
      <c r="BF4848" s="33">
        <f t="shared" si="759"/>
        <v>41242</v>
      </c>
      <c r="BG4848" s="34">
        <f t="shared" si="754"/>
        <v>82.88000000000001</v>
      </c>
      <c r="BH4848" s="32">
        <f t="shared" si="755"/>
        <v>1</v>
      </c>
      <c r="BI4848" s="32">
        <f t="shared" si="756"/>
        <v>0</v>
      </c>
      <c r="BJ4848" s="69">
        <f t="shared" si="757"/>
        <v>0</v>
      </c>
      <c r="BK4848" s="158" t="str">
        <f t="shared" si="758"/>
        <v/>
      </c>
    </row>
    <row r="4849" spans="1:63" ht="12" customHeight="1" x14ac:dyDescent="0.2">
      <c r="A4849" s="8"/>
      <c r="B4849" s="7"/>
      <c r="C4849" s="7"/>
      <c r="D4849" s="7"/>
      <c r="E4849" s="7"/>
      <c r="F4849" s="7"/>
      <c r="G4849" s="7"/>
      <c r="H4849" s="7"/>
      <c r="I4849" s="10"/>
      <c r="J4849" s="25"/>
      <c r="K4849" s="250"/>
      <c r="L4849" s="31"/>
      <c r="M4849" s="9"/>
      <c r="N4849" s="11" t="s">
        <v>25</v>
      </c>
      <c r="O4849" s="39"/>
      <c r="P4849" s="47"/>
      <c r="Q4849" s="13"/>
      <c r="R4849" s="248">
        <f t="shared" si="750"/>
        <v>0</v>
      </c>
      <c r="S4849" s="248">
        <f t="shared" si="751"/>
        <v>0</v>
      </c>
      <c r="T4849" s="248">
        <f t="shared" si="752"/>
        <v>0</v>
      </c>
      <c r="U4849" s="248">
        <f t="shared" si="753"/>
        <v>0</v>
      </c>
      <c r="V4849" s="13"/>
      <c r="W4849" s="7"/>
      <c r="AT4849" s="130"/>
      <c r="BF4849" s="33">
        <f t="shared" si="759"/>
        <v>41242</v>
      </c>
      <c r="BG4849" s="34">
        <f t="shared" si="754"/>
        <v>82.88000000000001</v>
      </c>
      <c r="BH4849" s="32">
        <f t="shared" si="755"/>
        <v>1</v>
      </c>
      <c r="BI4849" s="32">
        <f t="shared" si="756"/>
        <v>0</v>
      </c>
      <c r="BJ4849" s="69">
        <f t="shared" si="757"/>
        <v>0</v>
      </c>
      <c r="BK4849" s="158" t="str">
        <f t="shared" si="758"/>
        <v/>
      </c>
    </row>
    <row r="4850" spans="1:63" ht="12" customHeight="1" x14ac:dyDescent="0.2">
      <c r="A4850" s="8"/>
      <c r="B4850" s="7"/>
      <c r="C4850" s="7"/>
      <c r="D4850" s="7"/>
      <c r="E4850" s="7"/>
      <c r="F4850" s="7"/>
      <c r="G4850" s="7"/>
      <c r="H4850" s="7"/>
      <c r="I4850" s="10"/>
      <c r="J4850" s="25"/>
      <c r="K4850" s="250"/>
      <c r="L4850" s="31"/>
      <c r="M4850" s="9"/>
      <c r="N4850" s="11" t="s">
        <v>25</v>
      </c>
      <c r="O4850" s="39"/>
      <c r="P4850" s="47"/>
      <c r="Q4850" s="13"/>
      <c r="R4850" s="248">
        <f t="shared" si="750"/>
        <v>0</v>
      </c>
      <c r="S4850" s="248">
        <f t="shared" si="751"/>
        <v>0</v>
      </c>
      <c r="T4850" s="248">
        <f t="shared" si="752"/>
        <v>0</v>
      </c>
      <c r="U4850" s="248">
        <f t="shared" si="753"/>
        <v>0</v>
      </c>
      <c r="V4850" s="13"/>
      <c r="W4850" s="7"/>
      <c r="AT4850" s="130"/>
      <c r="BF4850" s="33">
        <f t="shared" si="759"/>
        <v>41242</v>
      </c>
      <c r="BG4850" s="34">
        <f t="shared" si="754"/>
        <v>82.88000000000001</v>
      </c>
      <c r="BH4850" s="32">
        <f t="shared" si="755"/>
        <v>1</v>
      </c>
      <c r="BI4850" s="32">
        <f t="shared" si="756"/>
        <v>0</v>
      </c>
      <c r="BJ4850" s="69">
        <f t="shared" si="757"/>
        <v>0</v>
      </c>
      <c r="BK4850" s="158" t="str">
        <f t="shared" si="758"/>
        <v/>
      </c>
    </row>
    <row r="4851" spans="1:63" ht="12" customHeight="1" x14ac:dyDescent="0.2">
      <c r="A4851" s="8"/>
      <c r="B4851" s="7"/>
      <c r="C4851" s="7"/>
      <c r="D4851" s="7"/>
      <c r="E4851" s="7"/>
      <c r="F4851" s="7"/>
      <c r="G4851" s="7"/>
      <c r="H4851" s="7"/>
      <c r="I4851" s="10"/>
      <c r="J4851" s="25"/>
      <c r="K4851" s="250"/>
      <c r="L4851" s="31"/>
      <c r="M4851" s="9"/>
      <c r="N4851" s="11" t="s">
        <v>25</v>
      </c>
      <c r="O4851" s="39"/>
      <c r="P4851" s="47"/>
      <c r="Q4851" s="13"/>
      <c r="R4851" s="248">
        <f t="shared" si="750"/>
        <v>0</v>
      </c>
      <c r="S4851" s="248">
        <f t="shared" si="751"/>
        <v>0</v>
      </c>
      <c r="T4851" s="248">
        <f t="shared" si="752"/>
        <v>0</v>
      </c>
      <c r="U4851" s="248">
        <f t="shared" si="753"/>
        <v>0</v>
      </c>
      <c r="V4851" s="13"/>
      <c r="W4851" s="7"/>
      <c r="AT4851" s="130"/>
      <c r="BF4851" s="33">
        <f t="shared" si="759"/>
        <v>41242</v>
      </c>
      <c r="BG4851" s="34">
        <f t="shared" si="754"/>
        <v>82.88000000000001</v>
      </c>
      <c r="BH4851" s="32">
        <f t="shared" si="755"/>
        <v>1</v>
      </c>
      <c r="BI4851" s="32">
        <f t="shared" si="756"/>
        <v>0</v>
      </c>
      <c r="BJ4851" s="69">
        <f t="shared" si="757"/>
        <v>0</v>
      </c>
      <c r="BK4851" s="158" t="str">
        <f t="shared" si="758"/>
        <v/>
      </c>
    </row>
    <row r="4852" spans="1:63" ht="12" customHeight="1" x14ac:dyDescent="0.2">
      <c r="A4852" s="8"/>
      <c r="B4852" s="7"/>
      <c r="C4852" s="7"/>
      <c r="D4852" s="7"/>
      <c r="E4852" s="7"/>
      <c r="F4852" s="7"/>
      <c r="G4852" s="7"/>
      <c r="H4852" s="7"/>
      <c r="I4852" s="10"/>
      <c r="J4852" s="25"/>
      <c r="K4852" s="250"/>
      <c r="L4852" s="31"/>
      <c r="M4852" s="9"/>
      <c r="N4852" s="11" t="s">
        <v>25</v>
      </c>
      <c r="O4852" s="39"/>
      <c r="P4852" s="47"/>
      <c r="Q4852" s="13"/>
      <c r="R4852" s="248">
        <f t="shared" si="750"/>
        <v>0</v>
      </c>
      <c r="S4852" s="248">
        <f t="shared" si="751"/>
        <v>0</v>
      </c>
      <c r="T4852" s="248">
        <f t="shared" si="752"/>
        <v>0</v>
      </c>
      <c r="U4852" s="248">
        <f t="shared" si="753"/>
        <v>0</v>
      </c>
      <c r="V4852" s="13"/>
      <c r="W4852" s="7"/>
      <c r="AT4852" s="130"/>
      <c r="BF4852" s="33">
        <f t="shared" si="759"/>
        <v>41242</v>
      </c>
      <c r="BG4852" s="34">
        <f t="shared" si="754"/>
        <v>82.88000000000001</v>
      </c>
      <c r="BH4852" s="32">
        <f t="shared" si="755"/>
        <v>1</v>
      </c>
      <c r="BI4852" s="32">
        <f t="shared" si="756"/>
        <v>0</v>
      </c>
      <c r="BJ4852" s="69">
        <f t="shared" si="757"/>
        <v>0</v>
      </c>
      <c r="BK4852" s="158" t="str">
        <f t="shared" si="758"/>
        <v/>
      </c>
    </row>
    <row r="4853" spans="1:63" ht="12" customHeight="1" x14ac:dyDescent="0.2">
      <c r="A4853" s="8"/>
      <c r="B4853" s="7"/>
      <c r="C4853" s="7"/>
      <c r="D4853" s="7"/>
      <c r="E4853" s="7"/>
      <c r="F4853" s="7"/>
      <c r="G4853" s="7"/>
      <c r="H4853" s="7"/>
      <c r="I4853" s="10"/>
      <c r="J4853" s="25"/>
      <c r="K4853" s="250"/>
      <c r="L4853" s="31"/>
      <c r="M4853" s="9"/>
      <c r="N4853" s="11" t="s">
        <v>25</v>
      </c>
      <c r="O4853" s="39"/>
      <c r="P4853" s="47"/>
      <c r="Q4853" s="13"/>
      <c r="R4853" s="248">
        <f t="shared" si="750"/>
        <v>0</v>
      </c>
      <c r="S4853" s="248">
        <f t="shared" si="751"/>
        <v>0</v>
      </c>
      <c r="T4853" s="248">
        <f t="shared" si="752"/>
        <v>0</v>
      </c>
      <c r="U4853" s="248">
        <f t="shared" si="753"/>
        <v>0</v>
      </c>
      <c r="V4853" s="13"/>
      <c r="W4853" s="7"/>
      <c r="AT4853" s="130"/>
      <c r="BF4853" s="33">
        <f t="shared" si="759"/>
        <v>41242</v>
      </c>
      <c r="BG4853" s="34">
        <f t="shared" si="754"/>
        <v>82.88000000000001</v>
      </c>
      <c r="BH4853" s="32">
        <f t="shared" si="755"/>
        <v>1</v>
      </c>
      <c r="BI4853" s="32">
        <f t="shared" si="756"/>
        <v>0</v>
      </c>
      <c r="BJ4853" s="69">
        <f t="shared" si="757"/>
        <v>0</v>
      </c>
      <c r="BK4853" s="158" t="str">
        <f t="shared" si="758"/>
        <v/>
      </c>
    </row>
    <row r="4854" spans="1:63" ht="12" customHeight="1" x14ac:dyDescent="0.2">
      <c r="A4854" s="8"/>
      <c r="B4854" s="7"/>
      <c r="C4854" s="7"/>
      <c r="D4854" s="7"/>
      <c r="E4854" s="7"/>
      <c r="F4854" s="7"/>
      <c r="G4854" s="7"/>
      <c r="H4854" s="7"/>
      <c r="I4854" s="10"/>
      <c r="J4854" s="25"/>
      <c r="K4854" s="250"/>
      <c r="L4854" s="31"/>
      <c r="M4854" s="9"/>
      <c r="N4854" s="11" t="s">
        <v>25</v>
      </c>
      <c r="O4854" s="39"/>
      <c r="P4854" s="47"/>
      <c r="Q4854" s="13"/>
      <c r="R4854" s="248">
        <f t="shared" si="750"/>
        <v>0</v>
      </c>
      <c r="S4854" s="248">
        <f t="shared" si="751"/>
        <v>0</v>
      </c>
      <c r="T4854" s="248">
        <f t="shared" si="752"/>
        <v>0</v>
      </c>
      <c r="U4854" s="248">
        <f t="shared" si="753"/>
        <v>0</v>
      </c>
      <c r="V4854" s="13"/>
      <c r="W4854" s="7"/>
      <c r="AT4854" s="130"/>
      <c r="BF4854" s="33">
        <f t="shared" si="759"/>
        <v>41242</v>
      </c>
      <c r="BG4854" s="34">
        <f t="shared" si="754"/>
        <v>82.88000000000001</v>
      </c>
      <c r="BH4854" s="32">
        <f t="shared" si="755"/>
        <v>1</v>
      </c>
      <c r="BI4854" s="32">
        <f t="shared" si="756"/>
        <v>0</v>
      </c>
      <c r="BJ4854" s="69">
        <f t="shared" si="757"/>
        <v>0</v>
      </c>
      <c r="BK4854" s="158" t="str">
        <f t="shared" si="758"/>
        <v/>
      </c>
    </row>
    <row r="4855" spans="1:63" ht="12" customHeight="1" x14ac:dyDescent="0.2">
      <c r="A4855" s="8"/>
      <c r="B4855" s="7"/>
      <c r="C4855" s="7"/>
      <c r="D4855" s="7"/>
      <c r="E4855" s="7"/>
      <c r="F4855" s="7"/>
      <c r="G4855" s="7"/>
      <c r="H4855" s="7"/>
      <c r="I4855" s="10"/>
      <c r="J4855" s="25"/>
      <c r="K4855" s="250"/>
      <c r="L4855" s="31"/>
      <c r="M4855" s="9"/>
      <c r="N4855" s="11" t="s">
        <v>25</v>
      </c>
      <c r="O4855" s="39"/>
      <c r="P4855" s="47"/>
      <c r="Q4855" s="13"/>
      <c r="R4855" s="248">
        <f t="shared" si="750"/>
        <v>0</v>
      </c>
      <c r="S4855" s="248">
        <f t="shared" si="751"/>
        <v>0</v>
      </c>
      <c r="T4855" s="248">
        <f t="shared" si="752"/>
        <v>0</v>
      </c>
      <c r="U4855" s="248">
        <f t="shared" si="753"/>
        <v>0</v>
      </c>
      <c r="V4855" s="13"/>
      <c r="W4855" s="7"/>
      <c r="AT4855" s="130"/>
      <c r="BF4855" s="33">
        <f t="shared" si="759"/>
        <v>41242</v>
      </c>
      <c r="BG4855" s="34">
        <f t="shared" si="754"/>
        <v>82.88000000000001</v>
      </c>
      <c r="BH4855" s="32">
        <f t="shared" si="755"/>
        <v>1</v>
      </c>
      <c r="BI4855" s="32">
        <f t="shared" si="756"/>
        <v>0</v>
      </c>
      <c r="BJ4855" s="69">
        <f t="shared" si="757"/>
        <v>0</v>
      </c>
      <c r="BK4855" s="158" t="str">
        <f t="shared" si="758"/>
        <v/>
      </c>
    </row>
    <row r="4856" spans="1:63" ht="12" customHeight="1" x14ac:dyDescent="0.2">
      <c r="A4856" s="8"/>
      <c r="B4856" s="7"/>
      <c r="C4856" s="7"/>
      <c r="D4856" s="7"/>
      <c r="E4856" s="7"/>
      <c r="F4856" s="7"/>
      <c r="G4856" s="7"/>
      <c r="H4856" s="7"/>
      <c r="I4856" s="10"/>
      <c r="J4856" s="25"/>
      <c r="K4856" s="250"/>
      <c r="L4856" s="31"/>
      <c r="M4856" s="9"/>
      <c r="N4856" s="11" t="s">
        <v>25</v>
      </c>
      <c r="O4856" s="39"/>
      <c r="P4856" s="47"/>
      <c r="Q4856" s="13"/>
      <c r="R4856" s="248">
        <f t="shared" si="750"/>
        <v>0</v>
      </c>
      <c r="S4856" s="248">
        <f t="shared" si="751"/>
        <v>0</v>
      </c>
      <c r="T4856" s="248">
        <f t="shared" si="752"/>
        <v>0</v>
      </c>
      <c r="U4856" s="248">
        <f t="shared" si="753"/>
        <v>0</v>
      </c>
      <c r="V4856" s="13"/>
      <c r="W4856" s="7"/>
      <c r="AT4856" s="130"/>
      <c r="BF4856" s="33">
        <f t="shared" si="759"/>
        <v>41242</v>
      </c>
      <c r="BG4856" s="34">
        <f t="shared" si="754"/>
        <v>82.88000000000001</v>
      </c>
      <c r="BH4856" s="32">
        <f t="shared" si="755"/>
        <v>1</v>
      </c>
      <c r="BI4856" s="32">
        <f t="shared" si="756"/>
        <v>0</v>
      </c>
      <c r="BJ4856" s="69">
        <f t="shared" si="757"/>
        <v>0</v>
      </c>
      <c r="BK4856" s="158" t="str">
        <f t="shared" si="758"/>
        <v/>
      </c>
    </row>
    <row r="4857" spans="1:63" ht="12" customHeight="1" x14ac:dyDescent="0.2">
      <c r="A4857" s="8"/>
      <c r="B4857" s="7"/>
      <c r="C4857" s="7"/>
      <c r="D4857" s="7"/>
      <c r="E4857" s="7"/>
      <c r="F4857" s="7"/>
      <c r="G4857" s="7"/>
      <c r="H4857" s="7"/>
      <c r="I4857" s="10"/>
      <c r="J4857" s="25"/>
      <c r="K4857" s="250"/>
      <c r="L4857" s="31"/>
      <c r="M4857" s="9"/>
      <c r="N4857" s="11" t="s">
        <v>25</v>
      </c>
      <c r="O4857" s="39"/>
      <c r="P4857" s="47"/>
      <c r="Q4857" s="13"/>
      <c r="R4857" s="248">
        <f t="shared" si="750"/>
        <v>0</v>
      </c>
      <c r="S4857" s="248">
        <f t="shared" si="751"/>
        <v>0</v>
      </c>
      <c r="T4857" s="248">
        <f t="shared" si="752"/>
        <v>0</v>
      </c>
      <c r="U4857" s="248">
        <f t="shared" si="753"/>
        <v>0</v>
      </c>
      <c r="V4857" s="13"/>
      <c r="W4857" s="7"/>
      <c r="AT4857" s="130"/>
      <c r="BF4857" s="33">
        <f t="shared" si="759"/>
        <v>41242</v>
      </c>
      <c r="BG4857" s="34">
        <f t="shared" si="754"/>
        <v>82.88000000000001</v>
      </c>
      <c r="BH4857" s="32">
        <f t="shared" si="755"/>
        <v>1</v>
      </c>
      <c r="BI4857" s="32">
        <f t="shared" si="756"/>
        <v>0</v>
      </c>
      <c r="BJ4857" s="69">
        <f t="shared" si="757"/>
        <v>0</v>
      </c>
      <c r="BK4857" s="158" t="str">
        <f t="shared" si="758"/>
        <v/>
      </c>
    </row>
    <row r="4858" spans="1:63" ht="12" customHeight="1" x14ac:dyDescent="0.2">
      <c r="A4858" s="8"/>
      <c r="B4858" s="7"/>
      <c r="C4858" s="7"/>
      <c r="D4858" s="7"/>
      <c r="E4858" s="7"/>
      <c r="F4858" s="7"/>
      <c r="G4858" s="7"/>
      <c r="H4858" s="7"/>
      <c r="I4858" s="10"/>
      <c r="J4858" s="25"/>
      <c r="K4858" s="250"/>
      <c r="L4858" s="31"/>
      <c r="M4858" s="9"/>
      <c r="N4858" s="11" t="s">
        <v>25</v>
      </c>
      <c r="O4858" s="39"/>
      <c r="P4858" s="47"/>
      <c r="Q4858" s="13"/>
      <c r="R4858" s="248">
        <f t="shared" si="750"/>
        <v>0</v>
      </c>
      <c r="S4858" s="248">
        <f t="shared" si="751"/>
        <v>0</v>
      </c>
      <c r="T4858" s="248">
        <f t="shared" si="752"/>
        <v>0</v>
      </c>
      <c r="U4858" s="248">
        <f t="shared" si="753"/>
        <v>0</v>
      </c>
      <c r="V4858" s="13"/>
      <c r="W4858" s="7"/>
      <c r="AT4858" s="130"/>
      <c r="BF4858" s="33">
        <f t="shared" si="759"/>
        <v>41242</v>
      </c>
      <c r="BG4858" s="34">
        <f t="shared" si="754"/>
        <v>82.88000000000001</v>
      </c>
      <c r="BH4858" s="32">
        <f t="shared" si="755"/>
        <v>1</v>
      </c>
      <c r="BI4858" s="32">
        <f t="shared" si="756"/>
        <v>0</v>
      </c>
      <c r="BJ4858" s="69">
        <f t="shared" si="757"/>
        <v>0</v>
      </c>
      <c r="BK4858" s="158" t="str">
        <f t="shared" si="758"/>
        <v/>
      </c>
    </row>
    <row r="4859" spans="1:63" ht="12" customHeight="1" x14ac:dyDescent="0.2">
      <c r="A4859" s="8"/>
      <c r="B4859" s="7"/>
      <c r="C4859" s="7"/>
      <c r="D4859" s="7"/>
      <c r="E4859" s="7"/>
      <c r="F4859" s="7"/>
      <c r="G4859" s="7"/>
      <c r="H4859" s="7"/>
      <c r="I4859" s="10"/>
      <c r="J4859" s="25"/>
      <c r="K4859" s="250"/>
      <c r="L4859" s="31"/>
      <c r="M4859" s="9"/>
      <c r="N4859" s="11" t="s">
        <v>25</v>
      </c>
      <c r="O4859" s="39"/>
      <c r="P4859" s="47"/>
      <c r="Q4859" s="13"/>
      <c r="R4859" s="248">
        <f t="shared" si="750"/>
        <v>0</v>
      </c>
      <c r="S4859" s="248">
        <f t="shared" si="751"/>
        <v>0</v>
      </c>
      <c r="T4859" s="248">
        <f t="shared" si="752"/>
        <v>0</v>
      </c>
      <c r="U4859" s="248">
        <f t="shared" si="753"/>
        <v>0</v>
      </c>
      <c r="V4859" s="13"/>
      <c r="W4859" s="7"/>
      <c r="AT4859" s="130"/>
      <c r="BF4859" s="33">
        <f t="shared" si="759"/>
        <v>41242</v>
      </c>
      <c r="BG4859" s="34">
        <f t="shared" si="754"/>
        <v>82.88000000000001</v>
      </c>
      <c r="BH4859" s="32">
        <f t="shared" si="755"/>
        <v>1</v>
      </c>
      <c r="BI4859" s="32">
        <f t="shared" si="756"/>
        <v>0</v>
      </c>
      <c r="BJ4859" s="69">
        <f t="shared" si="757"/>
        <v>0</v>
      </c>
      <c r="BK4859" s="158" t="str">
        <f t="shared" si="758"/>
        <v/>
      </c>
    </row>
    <row r="4860" spans="1:63" ht="12" customHeight="1" x14ac:dyDescent="0.2">
      <c r="A4860" s="8"/>
      <c r="B4860" s="7"/>
      <c r="C4860" s="7"/>
      <c r="D4860" s="7"/>
      <c r="E4860" s="7"/>
      <c r="F4860" s="7"/>
      <c r="G4860" s="7"/>
      <c r="H4860" s="7"/>
      <c r="I4860" s="10"/>
      <c r="J4860" s="25"/>
      <c r="K4860" s="250"/>
      <c r="L4860" s="31"/>
      <c r="M4860" s="9"/>
      <c r="N4860" s="11" t="s">
        <v>25</v>
      </c>
      <c r="O4860" s="39"/>
      <c r="P4860" s="47"/>
      <c r="Q4860" s="13"/>
      <c r="R4860" s="248">
        <f t="shared" si="750"/>
        <v>0</v>
      </c>
      <c r="S4860" s="248">
        <f t="shared" si="751"/>
        <v>0</v>
      </c>
      <c r="T4860" s="248">
        <f t="shared" si="752"/>
        <v>0</v>
      </c>
      <c r="U4860" s="248">
        <f t="shared" si="753"/>
        <v>0</v>
      </c>
      <c r="V4860" s="13"/>
      <c r="W4860" s="7"/>
      <c r="AT4860" s="130"/>
      <c r="BF4860" s="33">
        <f t="shared" si="759"/>
        <v>41242</v>
      </c>
      <c r="BG4860" s="34">
        <f t="shared" si="754"/>
        <v>82.88000000000001</v>
      </c>
      <c r="BH4860" s="32">
        <f t="shared" si="755"/>
        <v>1</v>
      </c>
      <c r="BI4860" s="32">
        <f t="shared" si="756"/>
        <v>0</v>
      </c>
      <c r="BJ4860" s="69">
        <f t="shared" si="757"/>
        <v>0</v>
      </c>
      <c r="BK4860" s="158" t="str">
        <f t="shared" si="758"/>
        <v/>
      </c>
    </row>
    <row r="4861" spans="1:63" ht="12" customHeight="1" x14ac:dyDescent="0.2">
      <c r="A4861" s="8"/>
      <c r="B4861" s="7"/>
      <c r="C4861" s="7"/>
      <c r="D4861" s="7"/>
      <c r="E4861" s="7"/>
      <c r="F4861" s="7"/>
      <c r="G4861" s="7"/>
      <c r="H4861" s="7"/>
      <c r="I4861" s="10"/>
      <c r="J4861" s="25"/>
      <c r="K4861" s="250"/>
      <c r="L4861" s="31"/>
      <c r="M4861" s="9"/>
      <c r="N4861" s="11" t="s">
        <v>25</v>
      </c>
      <c r="O4861" s="39"/>
      <c r="P4861" s="47"/>
      <c r="Q4861" s="13"/>
      <c r="R4861" s="248">
        <f t="shared" si="750"/>
        <v>0</v>
      </c>
      <c r="S4861" s="248">
        <f t="shared" si="751"/>
        <v>0</v>
      </c>
      <c r="T4861" s="248">
        <f t="shared" si="752"/>
        <v>0</v>
      </c>
      <c r="U4861" s="248">
        <f t="shared" si="753"/>
        <v>0</v>
      </c>
      <c r="V4861" s="13"/>
      <c r="W4861" s="7"/>
      <c r="AT4861" s="130"/>
      <c r="BF4861" s="33">
        <f t="shared" si="759"/>
        <v>41242</v>
      </c>
      <c r="BG4861" s="34">
        <f t="shared" si="754"/>
        <v>82.88000000000001</v>
      </c>
      <c r="BH4861" s="32">
        <f t="shared" si="755"/>
        <v>1</v>
      </c>
      <c r="BI4861" s="32">
        <f t="shared" si="756"/>
        <v>0</v>
      </c>
      <c r="BJ4861" s="69">
        <f t="shared" si="757"/>
        <v>0</v>
      </c>
      <c r="BK4861" s="158" t="str">
        <f t="shared" si="758"/>
        <v/>
      </c>
    </row>
    <row r="4862" spans="1:63" ht="12" customHeight="1" x14ac:dyDescent="0.2">
      <c r="A4862" s="8"/>
      <c r="B4862" s="7"/>
      <c r="C4862" s="7"/>
      <c r="D4862" s="7"/>
      <c r="E4862" s="7"/>
      <c r="F4862" s="7"/>
      <c r="G4862" s="7"/>
      <c r="H4862" s="7"/>
      <c r="I4862" s="10"/>
      <c r="J4862" s="25"/>
      <c r="K4862" s="250"/>
      <c r="L4862" s="31"/>
      <c r="M4862" s="9"/>
      <c r="N4862" s="11" t="s">
        <v>25</v>
      </c>
      <c r="O4862" s="39"/>
      <c r="P4862" s="47"/>
      <c r="Q4862" s="13"/>
      <c r="R4862" s="248">
        <f t="shared" si="750"/>
        <v>0</v>
      </c>
      <c r="S4862" s="248">
        <f t="shared" si="751"/>
        <v>0</v>
      </c>
      <c r="T4862" s="248">
        <f t="shared" si="752"/>
        <v>0</v>
      </c>
      <c r="U4862" s="248">
        <f t="shared" si="753"/>
        <v>0</v>
      </c>
      <c r="V4862" s="13"/>
      <c r="W4862" s="7"/>
      <c r="AT4862" s="130"/>
      <c r="BF4862" s="33">
        <f t="shared" si="759"/>
        <v>41242</v>
      </c>
      <c r="BG4862" s="34">
        <f t="shared" si="754"/>
        <v>82.88000000000001</v>
      </c>
      <c r="BH4862" s="32">
        <f t="shared" si="755"/>
        <v>1</v>
      </c>
      <c r="BI4862" s="32">
        <f t="shared" si="756"/>
        <v>0</v>
      </c>
      <c r="BJ4862" s="69">
        <f t="shared" si="757"/>
        <v>0</v>
      </c>
      <c r="BK4862" s="158" t="str">
        <f t="shared" si="758"/>
        <v/>
      </c>
    </row>
    <row r="4863" spans="1:63" ht="12" customHeight="1" x14ac:dyDescent="0.2">
      <c r="A4863" s="8"/>
      <c r="B4863" s="7"/>
      <c r="C4863" s="7"/>
      <c r="D4863" s="7"/>
      <c r="E4863" s="7"/>
      <c r="F4863" s="7"/>
      <c r="G4863" s="7"/>
      <c r="H4863" s="7"/>
      <c r="I4863" s="10"/>
      <c r="J4863" s="25"/>
      <c r="K4863" s="250"/>
      <c r="L4863" s="31"/>
      <c r="M4863" s="9"/>
      <c r="N4863" s="11" t="s">
        <v>25</v>
      </c>
      <c r="O4863" s="39"/>
      <c r="P4863" s="47"/>
      <c r="Q4863" s="13"/>
      <c r="R4863" s="248">
        <f t="shared" si="750"/>
        <v>0</v>
      </c>
      <c r="S4863" s="248">
        <f t="shared" si="751"/>
        <v>0</v>
      </c>
      <c r="T4863" s="248">
        <f t="shared" si="752"/>
        <v>0</v>
      </c>
      <c r="U4863" s="248">
        <f t="shared" si="753"/>
        <v>0</v>
      </c>
      <c r="V4863" s="13"/>
      <c r="W4863" s="7"/>
      <c r="AT4863" s="130"/>
      <c r="BF4863" s="33">
        <f t="shared" si="759"/>
        <v>41242</v>
      </c>
      <c r="BG4863" s="34">
        <f t="shared" si="754"/>
        <v>82.88000000000001</v>
      </c>
      <c r="BH4863" s="32">
        <f t="shared" si="755"/>
        <v>1</v>
      </c>
      <c r="BI4863" s="32">
        <f t="shared" si="756"/>
        <v>0</v>
      </c>
      <c r="BJ4863" s="69">
        <f t="shared" si="757"/>
        <v>0</v>
      </c>
      <c r="BK4863" s="158" t="str">
        <f t="shared" si="758"/>
        <v/>
      </c>
    </row>
    <row r="4864" spans="1:63" ht="12" customHeight="1" x14ac:dyDescent="0.2">
      <c r="A4864" s="8"/>
      <c r="B4864" s="7"/>
      <c r="C4864" s="7"/>
      <c r="D4864" s="7"/>
      <c r="E4864" s="7"/>
      <c r="F4864" s="7"/>
      <c r="G4864" s="7"/>
      <c r="H4864" s="7"/>
      <c r="I4864" s="10"/>
      <c r="J4864" s="25"/>
      <c r="K4864" s="250"/>
      <c r="L4864" s="31"/>
      <c r="M4864" s="9"/>
      <c r="N4864" s="11" t="s">
        <v>25</v>
      </c>
      <c r="O4864" s="39"/>
      <c r="P4864" s="47"/>
      <c r="Q4864" s="13"/>
      <c r="R4864" s="248">
        <f t="shared" si="750"/>
        <v>0</v>
      </c>
      <c r="S4864" s="248">
        <f t="shared" si="751"/>
        <v>0</v>
      </c>
      <c r="T4864" s="248">
        <f t="shared" si="752"/>
        <v>0</v>
      </c>
      <c r="U4864" s="248">
        <f t="shared" si="753"/>
        <v>0</v>
      </c>
      <c r="V4864" s="13"/>
      <c r="W4864" s="7"/>
      <c r="AT4864" s="130"/>
      <c r="BF4864" s="33">
        <f t="shared" si="759"/>
        <v>41242</v>
      </c>
      <c r="BG4864" s="34">
        <f t="shared" si="754"/>
        <v>82.88000000000001</v>
      </c>
      <c r="BH4864" s="32">
        <f t="shared" si="755"/>
        <v>1</v>
      </c>
      <c r="BI4864" s="32">
        <f t="shared" si="756"/>
        <v>0</v>
      </c>
      <c r="BJ4864" s="69">
        <f t="shared" si="757"/>
        <v>0</v>
      </c>
      <c r="BK4864" s="158" t="str">
        <f t="shared" si="758"/>
        <v/>
      </c>
    </row>
    <row r="4865" spans="1:63" ht="12" customHeight="1" x14ac:dyDescent="0.2">
      <c r="A4865" s="8"/>
      <c r="B4865" s="7"/>
      <c r="C4865" s="7"/>
      <c r="D4865" s="7"/>
      <c r="E4865" s="7"/>
      <c r="F4865" s="7"/>
      <c r="G4865" s="7"/>
      <c r="H4865" s="7"/>
      <c r="I4865" s="10"/>
      <c r="J4865" s="25"/>
      <c r="K4865" s="250"/>
      <c r="L4865" s="31"/>
      <c r="M4865" s="9"/>
      <c r="N4865" s="11" t="s">
        <v>25</v>
      </c>
      <c r="O4865" s="39"/>
      <c r="P4865" s="47"/>
      <c r="Q4865" s="13"/>
      <c r="R4865" s="248">
        <f t="shared" si="750"/>
        <v>0</v>
      </c>
      <c r="S4865" s="248">
        <f t="shared" si="751"/>
        <v>0</v>
      </c>
      <c r="T4865" s="248">
        <f t="shared" si="752"/>
        <v>0</v>
      </c>
      <c r="U4865" s="248">
        <f t="shared" si="753"/>
        <v>0</v>
      </c>
      <c r="V4865" s="13"/>
      <c r="W4865" s="7"/>
      <c r="AT4865" s="130"/>
      <c r="BF4865" s="33">
        <f t="shared" si="759"/>
        <v>41242</v>
      </c>
      <c r="BG4865" s="34">
        <f t="shared" si="754"/>
        <v>82.88000000000001</v>
      </c>
      <c r="BH4865" s="32">
        <f t="shared" si="755"/>
        <v>1</v>
      </c>
      <c r="BI4865" s="32">
        <f t="shared" si="756"/>
        <v>0</v>
      </c>
      <c r="BJ4865" s="69">
        <f t="shared" si="757"/>
        <v>0</v>
      </c>
      <c r="BK4865" s="158" t="str">
        <f t="shared" si="758"/>
        <v/>
      </c>
    </row>
    <row r="4866" spans="1:63" ht="12" customHeight="1" x14ac:dyDescent="0.2">
      <c r="A4866" s="8"/>
      <c r="B4866" s="7"/>
      <c r="C4866" s="7"/>
      <c r="D4866" s="7"/>
      <c r="E4866" s="7"/>
      <c r="F4866" s="7"/>
      <c r="G4866" s="7"/>
      <c r="H4866" s="7"/>
      <c r="I4866" s="10"/>
      <c r="J4866" s="25"/>
      <c r="K4866" s="250"/>
      <c r="L4866" s="31"/>
      <c r="M4866" s="9"/>
      <c r="N4866" s="11" t="s">
        <v>25</v>
      </c>
      <c r="O4866" s="39"/>
      <c r="P4866" s="47"/>
      <c r="Q4866" s="13"/>
      <c r="R4866" s="248">
        <f t="shared" si="750"/>
        <v>0</v>
      </c>
      <c r="S4866" s="248">
        <f t="shared" si="751"/>
        <v>0</v>
      </c>
      <c r="T4866" s="248">
        <f t="shared" si="752"/>
        <v>0</v>
      </c>
      <c r="U4866" s="248">
        <f t="shared" si="753"/>
        <v>0</v>
      </c>
      <c r="V4866" s="13"/>
      <c r="W4866" s="7"/>
      <c r="AT4866" s="130"/>
      <c r="BF4866" s="33">
        <f t="shared" si="759"/>
        <v>41242</v>
      </c>
      <c r="BG4866" s="34">
        <f t="shared" si="754"/>
        <v>82.88000000000001</v>
      </c>
      <c r="BH4866" s="32">
        <f t="shared" si="755"/>
        <v>1</v>
      </c>
      <c r="BI4866" s="32">
        <f t="shared" si="756"/>
        <v>0</v>
      </c>
      <c r="BJ4866" s="69">
        <f t="shared" si="757"/>
        <v>0</v>
      </c>
      <c r="BK4866" s="158" t="str">
        <f t="shared" si="758"/>
        <v/>
      </c>
    </row>
    <row r="4867" spans="1:63" ht="12" customHeight="1" x14ac:dyDescent="0.2">
      <c r="A4867" s="8"/>
      <c r="B4867" s="7"/>
      <c r="C4867" s="7"/>
      <c r="D4867" s="7"/>
      <c r="E4867" s="7"/>
      <c r="F4867" s="7"/>
      <c r="G4867" s="7"/>
      <c r="H4867" s="7"/>
      <c r="I4867" s="10"/>
      <c r="J4867" s="25"/>
      <c r="K4867" s="250"/>
      <c r="L4867" s="31"/>
      <c r="M4867" s="9"/>
      <c r="N4867" s="11" t="s">
        <v>25</v>
      </c>
      <c r="O4867" s="39"/>
      <c r="P4867" s="47"/>
      <c r="Q4867" s="13"/>
      <c r="R4867" s="248">
        <f t="shared" si="750"/>
        <v>0</v>
      </c>
      <c r="S4867" s="248">
        <f t="shared" si="751"/>
        <v>0</v>
      </c>
      <c r="T4867" s="248">
        <f t="shared" si="752"/>
        <v>0</v>
      </c>
      <c r="U4867" s="248">
        <f t="shared" si="753"/>
        <v>0</v>
      </c>
      <c r="V4867" s="13"/>
      <c r="W4867" s="7"/>
      <c r="AT4867" s="130"/>
      <c r="BF4867" s="33">
        <f t="shared" si="759"/>
        <v>41242</v>
      </c>
      <c r="BG4867" s="34">
        <f t="shared" si="754"/>
        <v>82.88000000000001</v>
      </c>
      <c r="BH4867" s="32">
        <f t="shared" si="755"/>
        <v>1</v>
      </c>
      <c r="BI4867" s="32">
        <f t="shared" si="756"/>
        <v>0</v>
      </c>
      <c r="BJ4867" s="69">
        <f t="shared" si="757"/>
        <v>0</v>
      </c>
      <c r="BK4867" s="158" t="str">
        <f t="shared" si="758"/>
        <v/>
      </c>
    </row>
    <row r="4868" spans="1:63" ht="12" customHeight="1" x14ac:dyDescent="0.2">
      <c r="A4868" s="8"/>
      <c r="B4868" s="7"/>
      <c r="C4868" s="7"/>
      <c r="D4868" s="7"/>
      <c r="E4868" s="7"/>
      <c r="F4868" s="7"/>
      <c r="G4868" s="7"/>
      <c r="H4868" s="7"/>
      <c r="I4868" s="10"/>
      <c r="J4868" s="25"/>
      <c r="K4868" s="250"/>
      <c r="L4868" s="31"/>
      <c r="M4868" s="9"/>
      <c r="N4868" s="11" t="s">
        <v>25</v>
      </c>
      <c r="O4868" s="39"/>
      <c r="P4868" s="47"/>
      <c r="Q4868" s="13"/>
      <c r="R4868" s="248">
        <f t="shared" si="750"/>
        <v>0</v>
      </c>
      <c r="S4868" s="248">
        <f t="shared" si="751"/>
        <v>0</v>
      </c>
      <c r="T4868" s="248">
        <f t="shared" si="752"/>
        <v>0</v>
      </c>
      <c r="U4868" s="248">
        <f t="shared" si="753"/>
        <v>0</v>
      </c>
      <c r="V4868" s="13"/>
      <c r="W4868" s="7"/>
      <c r="AT4868" s="130"/>
      <c r="BF4868" s="33">
        <f t="shared" si="759"/>
        <v>41242</v>
      </c>
      <c r="BG4868" s="34">
        <f t="shared" si="754"/>
        <v>82.88000000000001</v>
      </c>
      <c r="BH4868" s="32">
        <f t="shared" si="755"/>
        <v>1</v>
      </c>
      <c r="BI4868" s="32">
        <f t="shared" si="756"/>
        <v>0</v>
      </c>
      <c r="BJ4868" s="69">
        <f t="shared" si="757"/>
        <v>0</v>
      </c>
      <c r="BK4868" s="158" t="str">
        <f t="shared" si="758"/>
        <v/>
      </c>
    </row>
    <row r="4869" spans="1:63" ht="12" customHeight="1" x14ac:dyDescent="0.2">
      <c r="A4869" s="8"/>
      <c r="B4869" s="7"/>
      <c r="C4869" s="7"/>
      <c r="D4869" s="7"/>
      <c r="E4869" s="7"/>
      <c r="F4869" s="7"/>
      <c r="G4869" s="7"/>
      <c r="H4869" s="7"/>
      <c r="I4869" s="10"/>
      <c r="J4869" s="25"/>
      <c r="K4869" s="250"/>
      <c r="L4869" s="31"/>
      <c r="M4869" s="9"/>
      <c r="N4869" s="11" t="s">
        <v>25</v>
      </c>
      <c r="O4869" s="39"/>
      <c r="P4869" s="47"/>
      <c r="Q4869" s="13"/>
      <c r="R4869" s="248">
        <f t="shared" si="750"/>
        <v>0</v>
      </c>
      <c r="S4869" s="248">
        <f t="shared" si="751"/>
        <v>0</v>
      </c>
      <c r="T4869" s="248">
        <f t="shared" si="752"/>
        <v>0</v>
      </c>
      <c r="U4869" s="248">
        <f t="shared" si="753"/>
        <v>0</v>
      </c>
      <c r="V4869" s="13"/>
      <c r="W4869" s="7"/>
      <c r="AT4869" s="130"/>
      <c r="BF4869" s="33">
        <f t="shared" si="759"/>
        <v>41242</v>
      </c>
      <c r="BG4869" s="34">
        <f t="shared" si="754"/>
        <v>82.88000000000001</v>
      </c>
      <c r="BH4869" s="32">
        <f t="shared" si="755"/>
        <v>1</v>
      </c>
      <c r="BI4869" s="32">
        <f t="shared" si="756"/>
        <v>0</v>
      </c>
      <c r="BJ4869" s="69">
        <f t="shared" si="757"/>
        <v>0</v>
      </c>
      <c r="BK4869" s="158" t="str">
        <f t="shared" si="758"/>
        <v/>
      </c>
    </row>
    <row r="4870" spans="1:63" ht="12" customHeight="1" x14ac:dyDescent="0.2">
      <c r="A4870" s="8"/>
      <c r="B4870" s="7"/>
      <c r="C4870" s="7"/>
      <c r="D4870" s="7"/>
      <c r="E4870" s="7"/>
      <c r="F4870" s="7"/>
      <c r="G4870" s="7"/>
      <c r="H4870" s="7"/>
      <c r="I4870" s="10"/>
      <c r="J4870" s="25"/>
      <c r="K4870" s="250"/>
      <c r="L4870" s="31"/>
      <c r="M4870" s="9"/>
      <c r="N4870" s="11" t="s">
        <v>25</v>
      </c>
      <c r="O4870" s="39"/>
      <c r="P4870" s="47"/>
      <c r="Q4870" s="13"/>
      <c r="R4870" s="248">
        <f t="shared" si="750"/>
        <v>0</v>
      </c>
      <c r="S4870" s="248">
        <f t="shared" si="751"/>
        <v>0</v>
      </c>
      <c r="T4870" s="248">
        <f t="shared" si="752"/>
        <v>0</v>
      </c>
      <c r="U4870" s="248">
        <f t="shared" si="753"/>
        <v>0</v>
      </c>
      <c r="V4870" s="13"/>
      <c r="W4870" s="7"/>
      <c r="AT4870" s="130"/>
      <c r="BF4870" s="33">
        <f t="shared" si="759"/>
        <v>41242</v>
      </c>
      <c r="BG4870" s="34">
        <f t="shared" si="754"/>
        <v>82.88000000000001</v>
      </c>
      <c r="BH4870" s="32">
        <f t="shared" si="755"/>
        <v>1</v>
      </c>
      <c r="BI4870" s="32">
        <f t="shared" si="756"/>
        <v>0</v>
      </c>
      <c r="BJ4870" s="69">
        <f t="shared" si="757"/>
        <v>0</v>
      </c>
      <c r="BK4870" s="158" t="str">
        <f t="shared" si="758"/>
        <v/>
      </c>
    </row>
    <row r="4871" spans="1:63" ht="12" customHeight="1" x14ac:dyDescent="0.2">
      <c r="A4871" s="8"/>
      <c r="B4871" s="7"/>
      <c r="C4871" s="7"/>
      <c r="D4871" s="7"/>
      <c r="E4871" s="7"/>
      <c r="F4871" s="7"/>
      <c r="G4871" s="7"/>
      <c r="H4871" s="7"/>
      <c r="I4871" s="10"/>
      <c r="J4871" s="25"/>
      <c r="K4871" s="250"/>
      <c r="L4871" s="31"/>
      <c r="M4871" s="9"/>
      <c r="N4871" s="11" t="s">
        <v>25</v>
      </c>
      <c r="O4871" s="39"/>
      <c r="P4871" s="47"/>
      <c r="Q4871" s="13"/>
      <c r="R4871" s="248">
        <f t="shared" si="750"/>
        <v>0</v>
      </c>
      <c r="S4871" s="248">
        <f t="shared" si="751"/>
        <v>0</v>
      </c>
      <c r="T4871" s="248">
        <f t="shared" si="752"/>
        <v>0</v>
      </c>
      <c r="U4871" s="248">
        <f t="shared" si="753"/>
        <v>0</v>
      </c>
      <c r="V4871" s="13"/>
      <c r="W4871" s="7"/>
      <c r="AT4871" s="130"/>
      <c r="BF4871" s="33">
        <f t="shared" si="759"/>
        <v>41242</v>
      </c>
      <c r="BG4871" s="34">
        <f t="shared" si="754"/>
        <v>82.88000000000001</v>
      </c>
      <c r="BH4871" s="32">
        <f t="shared" si="755"/>
        <v>1</v>
      </c>
      <c r="BI4871" s="32">
        <f t="shared" si="756"/>
        <v>0</v>
      </c>
      <c r="BJ4871" s="69">
        <f t="shared" si="757"/>
        <v>0</v>
      </c>
      <c r="BK4871" s="158" t="str">
        <f t="shared" si="758"/>
        <v/>
      </c>
    </row>
    <row r="4872" spans="1:63" ht="12" customHeight="1" x14ac:dyDescent="0.2">
      <c r="A4872" s="8"/>
      <c r="B4872" s="7"/>
      <c r="C4872" s="7"/>
      <c r="D4872" s="7"/>
      <c r="E4872" s="7"/>
      <c r="F4872" s="7"/>
      <c r="G4872" s="7"/>
      <c r="H4872" s="7"/>
      <c r="I4872" s="10"/>
      <c r="J4872" s="25"/>
      <c r="K4872" s="250"/>
      <c r="L4872" s="31"/>
      <c r="M4872" s="9"/>
      <c r="N4872" s="11" t="s">
        <v>25</v>
      </c>
      <c r="O4872" s="39"/>
      <c r="P4872" s="47"/>
      <c r="Q4872" s="13"/>
      <c r="R4872" s="248">
        <f t="shared" si="750"/>
        <v>0</v>
      </c>
      <c r="S4872" s="248">
        <f t="shared" si="751"/>
        <v>0</v>
      </c>
      <c r="T4872" s="248">
        <f t="shared" si="752"/>
        <v>0</v>
      </c>
      <c r="U4872" s="248">
        <f t="shared" si="753"/>
        <v>0</v>
      </c>
      <c r="V4872" s="13"/>
      <c r="W4872" s="7"/>
      <c r="AT4872" s="130"/>
      <c r="BF4872" s="33">
        <f t="shared" si="759"/>
        <v>41242</v>
      </c>
      <c r="BG4872" s="34">
        <f t="shared" si="754"/>
        <v>82.88000000000001</v>
      </c>
      <c r="BH4872" s="32">
        <f t="shared" si="755"/>
        <v>1</v>
      </c>
      <c r="BI4872" s="32">
        <f t="shared" si="756"/>
        <v>0</v>
      </c>
      <c r="BJ4872" s="69">
        <f t="shared" si="757"/>
        <v>0</v>
      </c>
      <c r="BK4872" s="158" t="str">
        <f t="shared" si="758"/>
        <v/>
      </c>
    </row>
    <row r="4873" spans="1:63" ht="12" customHeight="1" x14ac:dyDescent="0.2">
      <c r="A4873" s="8"/>
      <c r="B4873" s="7"/>
      <c r="C4873" s="7"/>
      <c r="D4873" s="7"/>
      <c r="E4873" s="7"/>
      <c r="F4873" s="7"/>
      <c r="G4873" s="7"/>
      <c r="H4873" s="7"/>
      <c r="I4873" s="10"/>
      <c r="J4873" s="25"/>
      <c r="K4873" s="250"/>
      <c r="L4873" s="31"/>
      <c r="M4873" s="9"/>
      <c r="N4873" s="11" t="s">
        <v>25</v>
      </c>
      <c r="O4873" s="39"/>
      <c r="P4873" s="47"/>
      <c r="Q4873" s="13"/>
      <c r="R4873" s="248">
        <f t="shared" si="750"/>
        <v>0</v>
      </c>
      <c r="S4873" s="248">
        <f t="shared" si="751"/>
        <v>0</v>
      </c>
      <c r="T4873" s="248">
        <f t="shared" si="752"/>
        <v>0</v>
      </c>
      <c r="U4873" s="248">
        <f t="shared" si="753"/>
        <v>0</v>
      </c>
      <c r="V4873" s="13"/>
      <c r="W4873" s="7"/>
      <c r="AT4873" s="130"/>
      <c r="BF4873" s="33">
        <f t="shared" si="759"/>
        <v>41242</v>
      </c>
      <c r="BG4873" s="34">
        <f t="shared" si="754"/>
        <v>82.88000000000001</v>
      </c>
      <c r="BH4873" s="32">
        <f t="shared" si="755"/>
        <v>1</v>
      </c>
      <c r="BI4873" s="32">
        <f t="shared" si="756"/>
        <v>0</v>
      </c>
      <c r="BJ4873" s="69">
        <f t="shared" si="757"/>
        <v>0</v>
      </c>
      <c r="BK4873" s="158" t="str">
        <f t="shared" si="758"/>
        <v/>
      </c>
    </row>
    <row r="4874" spans="1:63" ht="12" customHeight="1" x14ac:dyDescent="0.2">
      <c r="A4874" s="8"/>
      <c r="B4874" s="7"/>
      <c r="C4874" s="7"/>
      <c r="D4874" s="7"/>
      <c r="E4874" s="7"/>
      <c r="F4874" s="7"/>
      <c r="G4874" s="7"/>
      <c r="H4874" s="7"/>
      <c r="I4874" s="10"/>
      <c r="J4874" s="25"/>
      <c r="K4874" s="250"/>
      <c r="L4874" s="31"/>
      <c r="M4874" s="9"/>
      <c r="N4874" s="11" t="s">
        <v>25</v>
      </c>
      <c r="O4874" s="39"/>
      <c r="P4874" s="47"/>
      <c r="Q4874" s="13"/>
      <c r="R4874" s="248">
        <f t="shared" si="750"/>
        <v>0</v>
      </c>
      <c r="S4874" s="248">
        <f t="shared" si="751"/>
        <v>0</v>
      </c>
      <c r="T4874" s="248">
        <f t="shared" si="752"/>
        <v>0</v>
      </c>
      <c r="U4874" s="248">
        <f t="shared" si="753"/>
        <v>0</v>
      </c>
      <c r="V4874" s="13"/>
      <c r="W4874" s="7"/>
      <c r="AT4874" s="130"/>
      <c r="BF4874" s="33">
        <f t="shared" si="759"/>
        <v>41242</v>
      </c>
      <c r="BG4874" s="34">
        <f t="shared" si="754"/>
        <v>82.88000000000001</v>
      </c>
      <c r="BH4874" s="32">
        <f t="shared" si="755"/>
        <v>1</v>
      </c>
      <c r="BI4874" s="32">
        <f t="shared" si="756"/>
        <v>0</v>
      </c>
      <c r="BJ4874" s="69">
        <f t="shared" si="757"/>
        <v>0</v>
      </c>
      <c r="BK4874" s="158" t="str">
        <f t="shared" si="758"/>
        <v/>
      </c>
    </row>
    <row r="4875" spans="1:63" ht="12" customHeight="1" x14ac:dyDescent="0.2">
      <c r="A4875" s="8"/>
      <c r="B4875" s="7"/>
      <c r="C4875" s="7"/>
      <c r="D4875" s="7"/>
      <c r="E4875" s="7"/>
      <c r="F4875" s="7"/>
      <c r="G4875" s="7"/>
      <c r="H4875" s="7"/>
      <c r="I4875" s="10"/>
      <c r="J4875" s="25"/>
      <c r="K4875" s="250"/>
      <c r="L4875" s="31"/>
      <c r="M4875" s="9"/>
      <c r="N4875" s="11" t="s">
        <v>25</v>
      </c>
      <c r="O4875" s="39"/>
      <c r="P4875" s="47"/>
      <c r="Q4875" s="13"/>
      <c r="R4875" s="248">
        <f t="shared" ref="R4875:R4938" si="760">IF(N4875&lt;&gt;"M",ROUND(IF(M4875&lt;&gt;"Y",IF(P4875&lt;&gt;"Y",K4875,K4875*(BH4875-1)),0),ROUNDING),"")</f>
        <v>0</v>
      </c>
      <c r="S4875" s="248">
        <f t="shared" ref="S4875:S4938" si="761">IF(N4875&lt;&gt;"M",ROUND(IF(O4875&gt;0,IF(M4875="Y",BI4875*(1-O4875),IF(BI4875&gt;R4875,R4875 + (BI4875 - R4875)*(1-O4875),BI4875)),BI4875),ROUNDING),"")</f>
        <v>0</v>
      </c>
      <c r="T4875" s="248">
        <f t="shared" ref="T4875:T4938" si="762">IF(N4875&lt;&gt;"M",ROUND(IF(O4875&gt;0,IF(M4875="Y",BJ4875*(1-O4875),IF(BJ4875&gt;R4875,R4875 + (BJ4875 - R4875)*(1-O4875),BJ4875)),BJ4875),ROUNDING),"")</f>
        <v>0</v>
      </c>
      <c r="U4875" s="248">
        <f t="shared" ref="U4875:U4938" si="763">IF(N4875&lt;&gt;"M",ROUND(IF(OR(N4875="P",N4875=""),0,IF(OR(M4875="N",M4875=""),T4875-R4875,T4875)),ROUNDING),"")</f>
        <v>0</v>
      </c>
      <c r="V4875" s="13"/>
      <c r="W4875" s="7"/>
      <c r="AT4875" s="130"/>
      <c r="BF4875" s="33">
        <f t="shared" si="759"/>
        <v>41242</v>
      </c>
      <c r="BG4875" s="34">
        <f t="shared" ref="BG4875:BG4938" si="764">IF(N4875&lt;&gt;"M",BG4874+U4875,BG4874)</f>
        <v>82.88000000000001</v>
      </c>
      <c r="BH4875" s="32">
        <f t="shared" ref="BH4875:BH4938" si="765">IF(L4875&lt;&gt;"",IF(ODDS_TYPE=1,L4875,IF(ODDS_TYPE=2,IF(L4875&gt;0,1+L4875/100,IF(L4875&lt;0,1-100/L4875,1)),IF(ODDS_TYPE=3,1+L4875,IF(ODDS_TYPE=4,1+L4875,IF(ODDS_TYPE=5,IF(L4875&gt;0,1+L4875,1-1/L4875),IF(ODDS_TYPE=6,IF(L4875&gt;=0,L4875+1,1-1/L4875),1)))))),1)</f>
        <v>1</v>
      </c>
      <c r="BI4875" s="32">
        <f t="shared" ref="BI4875:BI4938" si="766">IF(P4875&lt;&gt;"Y",IF(M4875&lt;&gt;"Y",K4875*BH4875,K4875*BH4875 - K4875),IF(M4875&lt;&gt;"Y",K4875*BH4875,K4875))</f>
        <v>0</v>
      </c>
      <c r="BJ4875" s="69">
        <f t="shared" ref="BJ4875:BJ4938" si="767">IF(P4875&lt;&gt;"Y",
IF(M4875&lt;&gt;"Y",
IF(N4875="Y",K4875*BH4875,IF(N4875="P",0,IF(OR(N4875="R",N4875="PU"),K4875,IF(N4875="H",K4875*BH4875*0.5,IF(N4875="HW",K4875*0.5*(1 + BH4875),IF(N4875="HL",K4875*0.5,0)))))),
IF(N4875="Y",K4875*BH4875 - K4875,IF(N4875="P",0,IF(OR(N4875="R",N4875="PU"),0,IF(N4875="H",IF(BH4875&gt;2,0.5*K4875*BH4875 - K4875,0),IF(N4875="HW",K4875*0.5*(1 + BH4875) - K4875,IF(N4875="HL",0,0))))))),
IF(M4875&lt;&gt;"Y",
IF(N4875="Y",K4875*BH4875,IF(N4875="P",0,IF(OR(N4875="R",N4875="PU"),K4875*(BH4875-1),IF(N4875="H",K4875*BH4875*0.5,IF(N4875="HW",K4875*(BH4875-1)*0.5,IF(N4875="HL",K4875*BH4875 - K4875*0.5,0)))))),
IF(N4875="Y",K4875,IF(N4875="P",0,IF(OR(N4875="R",N4875="PU"),0,IF(N4875="H",IF(BH4875&lt;2,K4875*BH4875*0.5 - K4875*(BH4875-1),0),IF(N4875="HW",0,IF(N4875="HL",K4875*0.5,0)))))))
)</f>
        <v>0</v>
      </c>
      <c r="BK4875" s="158" t="str">
        <f t="shared" ref="BK4875:BK4938" si="768">IF(FILT_M=1,IF(LEN(C4875)&gt;0,C4875,""),IF(FILT_M=2,IF(LEN(E4875)&gt;0,E4875,""),IF(FILT_M=3,IF(LEN(F4875)&gt;0,F4875,""),IF(FILT_M=4,IF(LEN(G4875)&gt;0,G4875,""),""))))</f>
        <v/>
      </c>
    </row>
    <row r="4876" spans="1:63" ht="12" customHeight="1" x14ac:dyDescent="0.2">
      <c r="A4876" s="8"/>
      <c r="B4876" s="7"/>
      <c r="C4876" s="7"/>
      <c r="D4876" s="7"/>
      <c r="E4876" s="7"/>
      <c r="F4876" s="7"/>
      <c r="G4876" s="7"/>
      <c r="H4876" s="7"/>
      <c r="I4876" s="10"/>
      <c r="J4876" s="25"/>
      <c r="K4876" s="250"/>
      <c r="L4876" s="31"/>
      <c r="M4876" s="9"/>
      <c r="N4876" s="11" t="s">
        <v>25</v>
      </c>
      <c r="O4876" s="39"/>
      <c r="P4876" s="47"/>
      <c r="Q4876" s="13"/>
      <c r="R4876" s="248">
        <f t="shared" si="760"/>
        <v>0</v>
      </c>
      <c r="S4876" s="248">
        <f t="shared" si="761"/>
        <v>0</v>
      </c>
      <c r="T4876" s="248">
        <f t="shared" si="762"/>
        <v>0</v>
      </c>
      <c r="U4876" s="248">
        <f t="shared" si="763"/>
        <v>0</v>
      </c>
      <c r="V4876" s="13"/>
      <c r="W4876" s="7"/>
      <c r="AT4876" s="130"/>
      <c r="BF4876" s="33">
        <f t="shared" ref="BF4876:BF4939" si="769">IF(A4876&gt;2,A4876,BF4875)</f>
        <v>41242</v>
      </c>
      <c r="BG4876" s="34">
        <f t="shared" si="764"/>
        <v>82.88000000000001</v>
      </c>
      <c r="BH4876" s="32">
        <f t="shared" si="765"/>
        <v>1</v>
      </c>
      <c r="BI4876" s="32">
        <f t="shared" si="766"/>
        <v>0</v>
      </c>
      <c r="BJ4876" s="69">
        <f t="shared" si="767"/>
        <v>0</v>
      </c>
      <c r="BK4876" s="158" t="str">
        <f t="shared" si="768"/>
        <v/>
      </c>
    </row>
    <row r="4877" spans="1:63" ht="12" customHeight="1" x14ac:dyDescent="0.2">
      <c r="A4877" s="8"/>
      <c r="B4877" s="7"/>
      <c r="C4877" s="7"/>
      <c r="D4877" s="7"/>
      <c r="E4877" s="7"/>
      <c r="F4877" s="7"/>
      <c r="G4877" s="7"/>
      <c r="H4877" s="7"/>
      <c r="I4877" s="10"/>
      <c r="J4877" s="25"/>
      <c r="K4877" s="250"/>
      <c r="L4877" s="31"/>
      <c r="M4877" s="9"/>
      <c r="N4877" s="11" t="s">
        <v>25</v>
      </c>
      <c r="O4877" s="39"/>
      <c r="P4877" s="47"/>
      <c r="Q4877" s="13"/>
      <c r="R4877" s="248">
        <f t="shared" si="760"/>
        <v>0</v>
      </c>
      <c r="S4877" s="248">
        <f t="shared" si="761"/>
        <v>0</v>
      </c>
      <c r="T4877" s="248">
        <f t="shared" si="762"/>
        <v>0</v>
      </c>
      <c r="U4877" s="248">
        <f t="shared" si="763"/>
        <v>0</v>
      </c>
      <c r="V4877" s="13"/>
      <c r="W4877" s="7"/>
      <c r="AT4877" s="130"/>
      <c r="BF4877" s="33">
        <f t="shared" si="769"/>
        <v>41242</v>
      </c>
      <c r="BG4877" s="34">
        <f t="shared" si="764"/>
        <v>82.88000000000001</v>
      </c>
      <c r="BH4877" s="32">
        <f t="shared" si="765"/>
        <v>1</v>
      </c>
      <c r="BI4877" s="32">
        <f t="shared" si="766"/>
        <v>0</v>
      </c>
      <c r="BJ4877" s="69">
        <f t="shared" si="767"/>
        <v>0</v>
      </c>
      <c r="BK4877" s="158" t="str">
        <f t="shared" si="768"/>
        <v/>
      </c>
    </row>
    <row r="4878" spans="1:63" ht="12" customHeight="1" x14ac:dyDescent="0.2">
      <c r="A4878" s="8"/>
      <c r="B4878" s="7"/>
      <c r="C4878" s="7"/>
      <c r="D4878" s="7"/>
      <c r="E4878" s="7"/>
      <c r="F4878" s="7"/>
      <c r="G4878" s="7"/>
      <c r="H4878" s="7"/>
      <c r="I4878" s="10"/>
      <c r="J4878" s="25"/>
      <c r="K4878" s="250"/>
      <c r="L4878" s="31"/>
      <c r="M4878" s="9"/>
      <c r="N4878" s="11" t="s">
        <v>25</v>
      </c>
      <c r="O4878" s="39"/>
      <c r="P4878" s="47"/>
      <c r="Q4878" s="13"/>
      <c r="R4878" s="248">
        <f t="shared" si="760"/>
        <v>0</v>
      </c>
      <c r="S4878" s="248">
        <f t="shared" si="761"/>
        <v>0</v>
      </c>
      <c r="T4878" s="248">
        <f t="shared" si="762"/>
        <v>0</v>
      </c>
      <c r="U4878" s="248">
        <f t="shared" si="763"/>
        <v>0</v>
      </c>
      <c r="V4878" s="13"/>
      <c r="W4878" s="7"/>
      <c r="AT4878" s="130"/>
      <c r="BF4878" s="33">
        <f t="shared" si="769"/>
        <v>41242</v>
      </c>
      <c r="BG4878" s="34">
        <f t="shared" si="764"/>
        <v>82.88000000000001</v>
      </c>
      <c r="BH4878" s="32">
        <f t="shared" si="765"/>
        <v>1</v>
      </c>
      <c r="BI4878" s="32">
        <f t="shared" si="766"/>
        <v>0</v>
      </c>
      <c r="BJ4878" s="69">
        <f t="shared" si="767"/>
        <v>0</v>
      </c>
      <c r="BK4878" s="158" t="str">
        <f t="shared" si="768"/>
        <v/>
      </c>
    </row>
    <row r="4879" spans="1:63" ht="12" customHeight="1" x14ac:dyDescent="0.2">
      <c r="A4879" s="8"/>
      <c r="B4879" s="7"/>
      <c r="C4879" s="7"/>
      <c r="D4879" s="7"/>
      <c r="E4879" s="7"/>
      <c r="F4879" s="7"/>
      <c r="G4879" s="7"/>
      <c r="H4879" s="7"/>
      <c r="I4879" s="10"/>
      <c r="J4879" s="25"/>
      <c r="K4879" s="250"/>
      <c r="L4879" s="31"/>
      <c r="M4879" s="9"/>
      <c r="N4879" s="11" t="s">
        <v>25</v>
      </c>
      <c r="O4879" s="39"/>
      <c r="P4879" s="47"/>
      <c r="Q4879" s="13"/>
      <c r="R4879" s="248">
        <f t="shared" si="760"/>
        <v>0</v>
      </c>
      <c r="S4879" s="248">
        <f t="shared" si="761"/>
        <v>0</v>
      </c>
      <c r="T4879" s="248">
        <f t="shared" si="762"/>
        <v>0</v>
      </c>
      <c r="U4879" s="248">
        <f t="shared" si="763"/>
        <v>0</v>
      </c>
      <c r="V4879" s="13"/>
      <c r="W4879" s="7"/>
      <c r="AT4879" s="130"/>
      <c r="BF4879" s="33">
        <f t="shared" si="769"/>
        <v>41242</v>
      </c>
      <c r="BG4879" s="34">
        <f t="shared" si="764"/>
        <v>82.88000000000001</v>
      </c>
      <c r="BH4879" s="32">
        <f t="shared" si="765"/>
        <v>1</v>
      </c>
      <c r="BI4879" s="32">
        <f t="shared" si="766"/>
        <v>0</v>
      </c>
      <c r="BJ4879" s="69">
        <f t="shared" si="767"/>
        <v>0</v>
      </c>
      <c r="BK4879" s="158" t="str">
        <f t="shared" si="768"/>
        <v/>
      </c>
    </row>
    <row r="4880" spans="1:63" ht="12" customHeight="1" x14ac:dyDescent="0.2">
      <c r="A4880" s="8"/>
      <c r="B4880" s="7"/>
      <c r="C4880" s="7"/>
      <c r="D4880" s="7"/>
      <c r="E4880" s="7"/>
      <c r="F4880" s="7"/>
      <c r="G4880" s="7"/>
      <c r="H4880" s="7"/>
      <c r="I4880" s="10"/>
      <c r="J4880" s="25"/>
      <c r="K4880" s="250"/>
      <c r="L4880" s="31"/>
      <c r="M4880" s="9"/>
      <c r="N4880" s="11" t="s">
        <v>25</v>
      </c>
      <c r="O4880" s="39"/>
      <c r="P4880" s="47"/>
      <c r="Q4880" s="13"/>
      <c r="R4880" s="248">
        <f t="shared" si="760"/>
        <v>0</v>
      </c>
      <c r="S4880" s="248">
        <f t="shared" si="761"/>
        <v>0</v>
      </c>
      <c r="T4880" s="248">
        <f t="shared" si="762"/>
        <v>0</v>
      </c>
      <c r="U4880" s="248">
        <f t="shared" si="763"/>
        <v>0</v>
      </c>
      <c r="V4880" s="13"/>
      <c r="W4880" s="7"/>
      <c r="AT4880" s="130"/>
      <c r="BF4880" s="33">
        <f t="shared" si="769"/>
        <v>41242</v>
      </c>
      <c r="BG4880" s="34">
        <f t="shared" si="764"/>
        <v>82.88000000000001</v>
      </c>
      <c r="BH4880" s="32">
        <f t="shared" si="765"/>
        <v>1</v>
      </c>
      <c r="BI4880" s="32">
        <f t="shared" si="766"/>
        <v>0</v>
      </c>
      <c r="BJ4880" s="69">
        <f t="shared" si="767"/>
        <v>0</v>
      </c>
      <c r="BK4880" s="158" t="str">
        <f t="shared" si="768"/>
        <v/>
      </c>
    </row>
    <row r="4881" spans="1:63" ht="12" customHeight="1" x14ac:dyDescent="0.2">
      <c r="A4881" s="8"/>
      <c r="B4881" s="7"/>
      <c r="C4881" s="7"/>
      <c r="D4881" s="7"/>
      <c r="E4881" s="7"/>
      <c r="F4881" s="7"/>
      <c r="G4881" s="7"/>
      <c r="H4881" s="7"/>
      <c r="I4881" s="10"/>
      <c r="J4881" s="25"/>
      <c r="K4881" s="250"/>
      <c r="L4881" s="31"/>
      <c r="M4881" s="9"/>
      <c r="N4881" s="11" t="s">
        <v>25</v>
      </c>
      <c r="O4881" s="39"/>
      <c r="P4881" s="47"/>
      <c r="Q4881" s="13"/>
      <c r="R4881" s="248">
        <f t="shared" si="760"/>
        <v>0</v>
      </c>
      <c r="S4881" s="248">
        <f t="shared" si="761"/>
        <v>0</v>
      </c>
      <c r="T4881" s="248">
        <f t="shared" si="762"/>
        <v>0</v>
      </c>
      <c r="U4881" s="248">
        <f t="shared" si="763"/>
        <v>0</v>
      </c>
      <c r="V4881" s="13"/>
      <c r="W4881" s="7"/>
      <c r="AT4881" s="130"/>
      <c r="BF4881" s="33">
        <f t="shared" si="769"/>
        <v>41242</v>
      </c>
      <c r="BG4881" s="34">
        <f t="shared" si="764"/>
        <v>82.88000000000001</v>
      </c>
      <c r="BH4881" s="32">
        <f t="shared" si="765"/>
        <v>1</v>
      </c>
      <c r="BI4881" s="32">
        <f t="shared" si="766"/>
        <v>0</v>
      </c>
      <c r="BJ4881" s="69">
        <f t="shared" si="767"/>
        <v>0</v>
      </c>
      <c r="BK4881" s="158" t="str">
        <f t="shared" si="768"/>
        <v/>
      </c>
    </row>
    <row r="4882" spans="1:63" ht="12" customHeight="1" x14ac:dyDescent="0.2">
      <c r="A4882" s="8"/>
      <c r="B4882" s="7"/>
      <c r="C4882" s="7"/>
      <c r="D4882" s="7"/>
      <c r="E4882" s="7"/>
      <c r="F4882" s="7"/>
      <c r="G4882" s="7"/>
      <c r="H4882" s="7"/>
      <c r="I4882" s="10"/>
      <c r="J4882" s="25"/>
      <c r="K4882" s="250"/>
      <c r="L4882" s="31"/>
      <c r="M4882" s="9"/>
      <c r="N4882" s="11" t="s">
        <v>25</v>
      </c>
      <c r="O4882" s="39"/>
      <c r="P4882" s="47"/>
      <c r="Q4882" s="13"/>
      <c r="R4882" s="248">
        <f t="shared" si="760"/>
        <v>0</v>
      </c>
      <c r="S4882" s="248">
        <f t="shared" si="761"/>
        <v>0</v>
      </c>
      <c r="T4882" s="248">
        <f t="shared" si="762"/>
        <v>0</v>
      </c>
      <c r="U4882" s="248">
        <f t="shared" si="763"/>
        <v>0</v>
      </c>
      <c r="V4882" s="13"/>
      <c r="W4882" s="7"/>
      <c r="AT4882" s="130"/>
      <c r="BF4882" s="33">
        <f t="shared" si="769"/>
        <v>41242</v>
      </c>
      <c r="BG4882" s="34">
        <f t="shared" si="764"/>
        <v>82.88000000000001</v>
      </c>
      <c r="BH4882" s="32">
        <f t="shared" si="765"/>
        <v>1</v>
      </c>
      <c r="BI4882" s="32">
        <f t="shared" si="766"/>
        <v>0</v>
      </c>
      <c r="BJ4882" s="69">
        <f t="shared" si="767"/>
        <v>0</v>
      </c>
      <c r="BK4882" s="158" t="str">
        <f t="shared" si="768"/>
        <v/>
      </c>
    </row>
    <row r="4883" spans="1:63" ht="12" customHeight="1" x14ac:dyDescent="0.2">
      <c r="A4883" s="8"/>
      <c r="B4883" s="7"/>
      <c r="C4883" s="7"/>
      <c r="D4883" s="7"/>
      <c r="E4883" s="7"/>
      <c r="F4883" s="7"/>
      <c r="G4883" s="7"/>
      <c r="H4883" s="7"/>
      <c r="I4883" s="10"/>
      <c r="J4883" s="25"/>
      <c r="K4883" s="250"/>
      <c r="L4883" s="31"/>
      <c r="M4883" s="9"/>
      <c r="N4883" s="11" t="s">
        <v>25</v>
      </c>
      <c r="O4883" s="39"/>
      <c r="P4883" s="47"/>
      <c r="Q4883" s="13"/>
      <c r="R4883" s="248">
        <f t="shared" si="760"/>
        <v>0</v>
      </c>
      <c r="S4883" s="248">
        <f t="shared" si="761"/>
        <v>0</v>
      </c>
      <c r="T4883" s="248">
        <f t="shared" si="762"/>
        <v>0</v>
      </c>
      <c r="U4883" s="248">
        <f t="shared" si="763"/>
        <v>0</v>
      </c>
      <c r="V4883" s="13"/>
      <c r="W4883" s="7"/>
      <c r="AT4883" s="130"/>
      <c r="BF4883" s="33">
        <f t="shared" si="769"/>
        <v>41242</v>
      </c>
      <c r="BG4883" s="34">
        <f t="shared" si="764"/>
        <v>82.88000000000001</v>
      </c>
      <c r="BH4883" s="32">
        <f t="shared" si="765"/>
        <v>1</v>
      </c>
      <c r="BI4883" s="32">
        <f t="shared" si="766"/>
        <v>0</v>
      </c>
      <c r="BJ4883" s="69">
        <f t="shared" si="767"/>
        <v>0</v>
      </c>
      <c r="BK4883" s="158" t="str">
        <f t="shared" si="768"/>
        <v/>
      </c>
    </row>
    <row r="4884" spans="1:63" ht="12" customHeight="1" x14ac:dyDescent="0.2">
      <c r="A4884" s="8"/>
      <c r="B4884" s="7"/>
      <c r="C4884" s="7"/>
      <c r="D4884" s="7"/>
      <c r="E4884" s="7"/>
      <c r="F4884" s="7"/>
      <c r="G4884" s="7"/>
      <c r="H4884" s="7"/>
      <c r="I4884" s="10"/>
      <c r="J4884" s="25"/>
      <c r="K4884" s="250"/>
      <c r="L4884" s="31"/>
      <c r="M4884" s="9"/>
      <c r="N4884" s="11" t="s">
        <v>25</v>
      </c>
      <c r="O4884" s="39"/>
      <c r="P4884" s="47"/>
      <c r="Q4884" s="13"/>
      <c r="R4884" s="248">
        <f t="shared" si="760"/>
        <v>0</v>
      </c>
      <c r="S4884" s="248">
        <f t="shared" si="761"/>
        <v>0</v>
      </c>
      <c r="T4884" s="248">
        <f t="shared" si="762"/>
        <v>0</v>
      </c>
      <c r="U4884" s="248">
        <f t="shared" si="763"/>
        <v>0</v>
      </c>
      <c r="V4884" s="13"/>
      <c r="W4884" s="7"/>
      <c r="AT4884" s="130"/>
      <c r="BF4884" s="33">
        <f t="shared" si="769"/>
        <v>41242</v>
      </c>
      <c r="BG4884" s="34">
        <f t="shared" si="764"/>
        <v>82.88000000000001</v>
      </c>
      <c r="BH4884" s="32">
        <f t="shared" si="765"/>
        <v>1</v>
      </c>
      <c r="BI4884" s="32">
        <f t="shared" si="766"/>
        <v>0</v>
      </c>
      <c r="BJ4884" s="69">
        <f t="shared" si="767"/>
        <v>0</v>
      </c>
      <c r="BK4884" s="158" t="str">
        <f t="shared" si="768"/>
        <v/>
      </c>
    </row>
    <row r="4885" spans="1:63" ht="12" customHeight="1" x14ac:dyDescent="0.2">
      <c r="A4885" s="8"/>
      <c r="B4885" s="7"/>
      <c r="C4885" s="7"/>
      <c r="D4885" s="7"/>
      <c r="E4885" s="7"/>
      <c r="F4885" s="7"/>
      <c r="G4885" s="7"/>
      <c r="H4885" s="7"/>
      <c r="I4885" s="10"/>
      <c r="J4885" s="25"/>
      <c r="K4885" s="250"/>
      <c r="L4885" s="31"/>
      <c r="M4885" s="9"/>
      <c r="N4885" s="11" t="s">
        <v>25</v>
      </c>
      <c r="O4885" s="39"/>
      <c r="P4885" s="47"/>
      <c r="Q4885" s="13"/>
      <c r="R4885" s="248">
        <f t="shared" si="760"/>
        <v>0</v>
      </c>
      <c r="S4885" s="248">
        <f t="shared" si="761"/>
        <v>0</v>
      </c>
      <c r="T4885" s="248">
        <f t="shared" si="762"/>
        <v>0</v>
      </c>
      <c r="U4885" s="248">
        <f t="shared" si="763"/>
        <v>0</v>
      </c>
      <c r="V4885" s="13"/>
      <c r="W4885" s="7"/>
      <c r="AT4885" s="130"/>
      <c r="BF4885" s="33">
        <f t="shared" si="769"/>
        <v>41242</v>
      </c>
      <c r="BG4885" s="34">
        <f t="shared" si="764"/>
        <v>82.88000000000001</v>
      </c>
      <c r="BH4885" s="32">
        <f t="shared" si="765"/>
        <v>1</v>
      </c>
      <c r="BI4885" s="32">
        <f t="shared" si="766"/>
        <v>0</v>
      </c>
      <c r="BJ4885" s="69">
        <f t="shared" si="767"/>
        <v>0</v>
      </c>
      <c r="BK4885" s="158" t="str">
        <f t="shared" si="768"/>
        <v/>
      </c>
    </row>
    <row r="4886" spans="1:63" ht="12" customHeight="1" x14ac:dyDescent="0.2">
      <c r="A4886" s="8"/>
      <c r="B4886" s="7"/>
      <c r="C4886" s="7"/>
      <c r="D4886" s="7"/>
      <c r="E4886" s="7"/>
      <c r="F4886" s="7"/>
      <c r="G4886" s="7"/>
      <c r="H4886" s="7"/>
      <c r="I4886" s="10"/>
      <c r="J4886" s="25"/>
      <c r="K4886" s="250"/>
      <c r="L4886" s="31"/>
      <c r="M4886" s="9"/>
      <c r="N4886" s="11" t="s">
        <v>25</v>
      </c>
      <c r="O4886" s="39"/>
      <c r="P4886" s="47"/>
      <c r="Q4886" s="13"/>
      <c r="R4886" s="248">
        <f t="shared" si="760"/>
        <v>0</v>
      </c>
      <c r="S4886" s="248">
        <f t="shared" si="761"/>
        <v>0</v>
      </c>
      <c r="T4886" s="248">
        <f t="shared" si="762"/>
        <v>0</v>
      </c>
      <c r="U4886" s="248">
        <f t="shared" si="763"/>
        <v>0</v>
      </c>
      <c r="V4886" s="13"/>
      <c r="W4886" s="7"/>
      <c r="AT4886" s="130"/>
      <c r="BF4886" s="33">
        <f t="shared" si="769"/>
        <v>41242</v>
      </c>
      <c r="BG4886" s="34">
        <f t="shared" si="764"/>
        <v>82.88000000000001</v>
      </c>
      <c r="BH4886" s="32">
        <f t="shared" si="765"/>
        <v>1</v>
      </c>
      <c r="BI4886" s="32">
        <f t="shared" si="766"/>
        <v>0</v>
      </c>
      <c r="BJ4886" s="69">
        <f t="shared" si="767"/>
        <v>0</v>
      </c>
      <c r="BK4886" s="158" t="str">
        <f t="shared" si="768"/>
        <v/>
      </c>
    </row>
    <row r="4887" spans="1:63" ht="12" customHeight="1" x14ac:dyDescent="0.2">
      <c r="A4887" s="8"/>
      <c r="B4887" s="7"/>
      <c r="C4887" s="7"/>
      <c r="D4887" s="7"/>
      <c r="E4887" s="7"/>
      <c r="F4887" s="7"/>
      <c r="G4887" s="7"/>
      <c r="H4887" s="7"/>
      <c r="I4887" s="10"/>
      <c r="J4887" s="25"/>
      <c r="K4887" s="250"/>
      <c r="L4887" s="31"/>
      <c r="M4887" s="9"/>
      <c r="N4887" s="11" t="s">
        <v>25</v>
      </c>
      <c r="O4887" s="39"/>
      <c r="P4887" s="47"/>
      <c r="Q4887" s="13"/>
      <c r="R4887" s="248">
        <f t="shared" si="760"/>
        <v>0</v>
      </c>
      <c r="S4887" s="248">
        <f t="shared" si="761"/>
        <v>0</v>
      </c>
      <c r="T4887" s="248">
        <f t="shared" si="762"/>
        <v>0</v>
      </c>
      <c r="U4887" s="248">
        <f t="shared" si="763"/>
        <v>0</v>
      </c>
      <c r="V4887" s="13"/>
      <c r="W4887" s="7"/>
      <c r="AT4887" s="130"/>
      <c r="BF4887" s="33">
        <f t="shared" si="769"/>
        <v>41242</v>
      </c>
      <c r="BG4887" s="34">
        <f t="shared" si="764"/>
        <v>82.88000000000001</v>
      </c>
      <c r="BH4887" s="32">
        <f t="shared" si="765"/>
        <v>1</v>
      </c>
      <c r="BI4887" s="32">
        <f t="shared" si="766"/>
        <v>0</v>
      </c>
      <c r="BJ4887" s="69">
        <f t="shared" si="767"/>
        <v>0</v>
      </c>
      <c r="BK4887" s="158" t="str">
        <f t="shared" si="768"/>
        <v/>
      </c>
    </row>
    <row r="4888" spans="1:63" ht="12" customHeight="1" x14ac:dyDescent="0.2">
      <c r="A4888" s="8"/>
      <c r="B4888" s="7"/>
      <c r="C4888" s="7"/>
      <c r="D4888" s="7"/>
      <c r="E4888" s="7"/>
      <c r="F4888" s="7"/>
      <c r="G4888" s="7"/>
      <c r="H4888" s="7"/>
      <c r="I4888" s="10"/>
      <c r="J4888" s="25"/>
      <c r="K4888" s="250"/>
      <c r="L4888" s="31"/>
      <c r="M4888" s="9"/>
      <c r="N4888" s="11" t="s">
        <v>25</v>
      </c>
      <c r="O4888" s="39"/>
      <c r="P4888" s="47"/>
      <c r="Q4888" s="13"/>
      <c r="R4888" s="248">
        <f t="shared" si="760"/>
        <v>0</v>
      </c>
      <c r="S4888" s="248">
        <f t="shared" si="761"/>
        <v>0</v>
      </c>
      <c r="T4888" s="248">
        <f t="shared" si="762"/>
        <v>0</v>
      </c>
      <c r="U4888" s="248">
        <f t="shared" si="763"/>
        <v>0</v>
      </c>
      <c r="V4888" s="13"/>
      <c r="W4888" s="7"/>
      <c r="AT4888" s="130"/>
      <c r="BF4888" s="33">
        <f t="shared" si="769"/>
        <v>41242</v>
      </c>
      <c r="BG4888" s="34">
        <f t="shared" si="764"/>
        <v>82.88000000000001</v>
      </c>
      <c r="BH4888" s="32">
        <f t="shared" si="765"/>
        <v>1</v>
      </c>
      <c r="BI4888" s="32">
        <f t="shared" si="766"/>
        <v>0</v>
      </c>
      <c r="BJ4888" s="69">
        <f t="shared" si="767"/>
        <v>0</v>
      </c>
      <c r="BK4888" s="158" t="str">
        <f t="shared" si="768"/>
        <v/>
      </c>
    </row>
    <row r="4889" spans="1:63" ht="12" customHeight="1" x14ac:dyDescent="0.2">
      <c r="A4889" s="8"/>
      <c r="B4889" s="7"/>
      <c r="C4889" s="7"/>
      <c r="D4889" s="7"/>
      <c r="E4889" s="7"/>
      <c r="F4889" s="7"/>
      <c r="G4889" s="7"/>
      <c r="H4889" s="7"/>
      <c r="I4889" s="10"/>
      <c r="J4889" s="25"/>
      <c r="K4889" s="250"/>
      <c r="L4889" s="31"/>
      <c r="M4889" s="9"/>
      <c r="N4889" s="11" t="s">
        <v>25</v>
      </c>
      <c r="O4889" s="39"/>
      <c r="P4889" s="47"/>
      <c r="Q4889" s="13"/>
      <c r="R4889" s="248">
        <f t="shared" si="760"/>
        <v>0</v>
      </c>
      <c r="S4889" s="248">
        <f t="shared" si="761"/>
        <v>0</v>
      </c>
      <c r="T4889" s="248">
        <f t="shared" si="762"/>
        <v>0</v>
      </c>
      <c r="U4889" s="248">
        <f t="shared" si="763"/>
        <v>0</v>
      </c>
      <c r="V4889" s="13"/>
      <c r="W4889" s="7"/>
      <c r="AT4889" s="130"/>
      <c r="BF4889" s="33">
        <f t="shared" si="769"/>
        <v>41242</v>
      </c>
      <c r="BG4889" s="34">
        <f t="shared" si="764"/>
        <v>82.88000000000001</v>
      </c>
      <c r="BH4889" s="32">
        <f t="shared" si="765"/>
        <v>1</v>
      </c>
      <c r="BI4889" s="32">
        <f t="shared" si="766"/>
        <v>0</v>
      </c>
      <c r="BJ4889" s="69">
        <f t="shared" si="767"/>
        <v>0</v>
      </c>
      <c r="BK4889" s="158" t="str">
        <f t="shared" si="768"/>
        <v/>
      </c>
    </row>
    <row r="4890" spans="1:63" ht="12" customHeight="1" x14ac:dyDescent="0.2">
      <c r="A4890" s="8"/>
      <c r="B4890" s="7"/>
      <c r="C4890" s="7"/>
      <c r="D4890" s="7"/>
      <c r="E4890" s="7"/>
      <c r="F4890" s="7"/>
      <c r="G4890" s="7"/>
      <c r="H4890" s="7"/>
      <c r="I4890" s="10"/>
      <c r="J4890" s="25"/>
      <c r="K4890" s="250"/>
      <c r="L4890" s="31"/>
      <c r="M4890" s="9"/>
      <c r="N4890" s="11" t="s">
        <v>25</v>
      </c>
      <c r="O4890" s="39"/>
      <c r="P4890" s="47"/>
      <c r="Q4890" s="13"/>
      <c r="R4890" s="248">
        <f t="shared" si="760"/>
        <v>0</v>
      </c>
      <c r="S4890" s="248">
        <f t="shared" si="761"/>
        <v>0</v>
      </c>
      <c r="T4890" s="248">
        <f t="shared" si="762"/>
        <v>0</v>
      </c>
      <c r="U4890" s="248">
        <f t="shared" si="763"/>
        <v>0</v>
      </c>
      <c r="V4890" s="13"/>
      <c r="W4890" s="7"/>
      <c r="AT4890" s="130"/>
      <c r="BF4890" s="33">
        <f t="shared" si="769"/>
        <v>41242</v>
      </c>
      <c r="BG4890" s="34">
        <f t="shared" si="764"/>
        <v>82.88000000000001</v>
      </c>
      <c r="BH4890" s="32">
        <f t="shared" si="765"/>
        <v>1</v>
      </c>
      <c r="BI4890" s="32">
        <f t="shared" si="766"/>
        <v>0</v>
      </c>
      <c r="BJ4890" s="69">
        <f t="shared" si="767"/>
        <v>0</v>
      </c>
      <c r="BK4890" s="158" t="str">
        <f t="shared" si="768"/>
        <v/>
      </c>
    </row>
    <row r="4891" spans="1:63" ht="12" customHeight="1" x14ac:dyDescent="0.2">
      <c r="A4891" s="8"/>
      <c r="B4891" s="7"/>
      <c r="C4891" s="7"/>
      <c r="D4891" s="7"/>
      <c r="E4891" s="7"/>
      <c r="F4891" s="7"/>
      <c r="G4891" s="7"/>
      <c r="H4891" s="7"/>
      <c r="I4891" s="10"/>
      <c r="J4891" s="25"/>
      <c r="K4891" s="250"/>
      <c r="L4891" s="31"/>
      <c r="M4891" s="9"/>
      <c r="N4891" s="11" t="s">
        <v>25</v>
      </c>
      <c r="O4891" s="39"/>
      <c r="P4891" s="47"/>
      <c r="Q4891" s="13"/>
      <c r="R4891" s="248">
        <f t="shared" si="760"/>
        <v>0</v>
      </c>
      <c r="S4891" s="248">
        <f t="shared" si="761"/>
        <v>0</v>
      </c>
      <c r="T4891" s="248">
        <f t="shared" si="762"/>
        <v>0</v>
      </c>
      <c r="U4891" s="248">
        <f t="shared" si="763"/>
        <v>0</v>
      </c>
      <c r="V4891" s="13"/>
      <c r="W4891" s="7"/>
      <c r="AT4891" s="130"/>
      <c r="BF4891" s="33">
        <f t="shared" si="769"/>
        <v>41242</v>
      </c>
      <c r="BG4891" s="34">
        <f t="shared" si="764"/>
        <v>82.88000000000001</v>
      </c>
      <c r="BH4891" s="32">
        <f t="shared" si="765"/>
        <v>1</v>
      </c>
      <c r="BI4891" s="32">
        <f t="shared" si="766"/>
        <v>0</v>
      </c>
      <c r="BJ4891" s="69">
        <f t="shared" si="767"/>
        <v>0</v>
      </c>
      <c r="BK4891" s="158" t="str">
        <f t="shared" si="768"/>
        <v/>
      </c>
    </row>
    <row r="4892" spans="1:63" ht="12" customHeight="1" x14ac:dyDescent="0.2">
      <c r="A4892" s="8"/>
      <c r="B4892" s="7"/>
      <c r="C4892" s="7"/>
      <c r="D4892" s="7"/>
      <c r="E4892" s="7"/>
      <c r="F4892" s="7"/>
      <c r="G4892" s="7"/>
      <c r="H4892" s="7"/>
      <c r="I4892" s="10"/>
      <c r="J4892" s="25"/>
      <c r="K4892" s="250"/>
      <c r="L4892" s="31"/>
      <c r="M4892" s="9"/>
      <c r="N4892" s="11" t="s">
        <v>25</v>
      </c>
      <c r="O4892" s="39"/>
      <c r="P4892" s="47"/>
      <c r="Q4892" s="13"/>
      <c r="R4892" s="248">
        <f t="shared" si="760"/>
        <v>0</v>
      </c>
      <c r="S4892" s="248">
        <f t="shared" si="761"/>
        <v>0</v>
      </c>
      <c r="T4892" s="248">
        <f t="shared" si="762"/>
        <v>0</v>
      </c>
      <c r="U4892" s="248">
        <f t="shared" si="763"/>
        <v>0</v>
      </c>
      <c r="V4892" s="13"/>
      <c r="W4892" s="7"/>
      <c r="AT4892" s="130"/>
      <c r="BF4892" s="33">
        <f t="shared" si="769"/>
        <v>41242</v>
      </c>
      <c r="BG4892" s="34">
        <f t="shared" si="764"/>
        <v>82.88000000000001</v>
      </c>
      <c r="BH4892" s="32">
        <f t="shared" si="765"/>
        <v>1</v>
      </c>
      <c r="BI4892" s="32">
        <f t="shared" si="766"/>
        <v>0</v>
      </c>
      <c r="BJ4892" s="69">
        <f t="shared" si="767"/>
        <v>0</v>
      </c>
      <c r="BK4892" s="158" t="str">
        <f t="shared" si="768"/>
        <v/>
      </c>
    </row>
    <row r="4893" spans="1:63" ht="12" customHeight="1" x14ac:dyDescent="0.2">
      <c r="A4893" s="8"/>
      <c r="B4893" s="7"/>
      <c r="C4893" s="7"/>
      <c r="D4893" s="7"/>
      <c r="E4893" s="7"/>
      <c r="F4893" s="7"/>
      <c r="G4893" s="7"/>
      <c r="H4893" s="7"/>
      <c r="I4893" s="10"/>
      <c r="J4893" s="25"/>
      <c r="K4893" s="250"/>
      <c r="L4893" s="31"/>
      <c r="M4893" s="9"/>
      <c r="N4893" s="11" t="s">
        <v>25</v>
      </c>
      <c r="O4893" s="39"/>
      <c r="P4893" s="47"/>
      <c r="Q4893" s="13"/>
      <c r="R4893" s="248">
        <f t="shared" si="760"/>
        <v>0</v>
      </c>
      <c r="S4893" s="248">
        <f t="shared" si="761"/>
        <v>0</v>
      </c>
      <c r="T4893" s="248">
        <f t="shared" si="762"/>
        <v>0</v>
      </c>
      <c r="U4893" s="248">
        <f t="shared" si="763"/>
        <v>0</v>
      </c>
      <c r="V4893" s="13"/>
      <c r="W4893" s="7"/>
      <c r="AT4893" s="130"/>
      <c r="BF4893" s="33">
        <f t="shared" si="769"/>
        <v>41242</v>
      </c>
      <c r="BG4893" s="34">
        <f t="shared" si="764"/>
        <v>82.88000000000001</v>
      </c>
      <c r="BH4893" s="32">
        <f t="shared" si="765"/>
        <v>1</v>
      </c>
      <c r="BI4893" s="32">
        <f t="shared" si="766"/>
        <v>0</v>
      </c>
      <c r="BJ4893" s="69">
        <f t="shared" si="767"/>
        <v>0</v>
      </c>
      <c r="BK4893" s="158" t="str">
        <f t="shared" si="768"/>
        <v/>
      </c>
    </row>
    <row r="4894" spans="1:63" ht="12" customHeight="1" x14ac:dyDescent="0.2">
      <c r="A4894" s="8"/>
      <c r="B4894" s="7"/>
      <c r="C4894" s="7"/>
      <c r="D4894" s="7"/>
      <c r="E4894" s="7"/>
      <c r="F4894" s="7"/>
      <c r="G4894" s="7"/>
      <c r="H4894" s="7"/>
      <c r="I4894" s="10"/>
      <c r="J4894" s="25"/>
      <c r="K4894" s="250"/>
      <c r="L4894" s="31"/>
      <c r="M4894" s="9"/>
      <c r="N4894" s="11" t="s">
        <v>25</v>
      </c>
      <c r="O4894" s="39"/>
      <c r="P4894" s="47"/>
      <c r="Q4894" s="13"/>
      <c r="R4894" s="248">
        <f t="shared" si="760"/>
        <v>0</v>
      </c>
      <c r="S4894" s="248">
        <f t="shared" si="761"/>
        <v>0</v>
      </c>
      <c r="T4894" s="248">
        <f t="shared" si="762"/>
        <v>0</v>
      </c>
      <c r="U4894" s="248">
        <f t="shared" si="763"/>
        <v>0</v>
      </c>
      <c r="V4894" s="13"/>
      <c r="W4894" s="7"/>
      <c r="AT4894" s="130"/>
      <c r="BF4894" s="33">
        <f t="shared" si="769"/>
        <v>41242</v>
      </c>
      <c r="BG4894" s="34">
        <f t="shared" si="764"/>
        <v>82.88000000000001</v>
      </c>
      <c r="BH4894" s="32">
        <f t="shared" si="765"/>
        <v>1</v>
      </c>
      <c r="BI4894" s="32">
        <f t="shared" si="766"/>
        <v>0</v>
      </c>
      <c r="BJ4894" s="69">
        <f t="shared" si="767"/>
        <v>0</v>
      </c>
      <c r="BK4894" s="158" t="str">
        <f t="shared" si="768"/>
        <v/>
      </c>
    </row>
    <row r="4895" spans="1:63" ht="12" customHeight="1" x14ac:dyDescent="0.2">
      <c r="A4895" s="8"/>
      <c r="B4895" s="7"/>
      <c r="C4895" s="7"/>
      <c r="D4895" s="7"/>
      <c r="E4895" s="7"/>
      <c r="F4895" s="7"/>
      <c r="G4895" s="7"/>
      <c r="H4895" s="7"/>
      <c r="I4895" s="10"/>
      <c r="J4895" s="25"/>
      <c r="K4895" s="250"/>
      <c r="L4895" s="31"/>
      <c r="M4895" s="9"/>
      <c r="N4895" s="11" t="s">
        <v>25</v>
      </c>
      <c r="O4895" s="39"/>
      <c r="P4895" s="47"/>
      <c r="Q4895" s="13"/>
      <c r="R4895" s="248">
        <f t="shared" si="760"/>
        <v>0</v>
      </c>
      <c r="S4895" s="248">
        <f t="shared" si="761"/>
        <v>0</v>
      </c>
      <c r="T4895" s="248">
        <f t="shared" si="762"/>
        <v>0</v>
      </c>
      <c r="U4895" s="248">
        <f t="shared" si="763"/>
        <v>0</v>
      </c>
      <c r="V4895" s="13"/>
      <c r="W4895" s="7"/>
      <c r="AT4895" s="130"/>
      <c r="BF4895" s="33">
        <f t="shared" si="769"/>
        <v>41242</v>
      </c>
      <c r="BG4895" s="34">
        <f t="shared" si="764"/>
        <v>82.88000000000001</v>
      </c>
      <c r="BH4895" s="32">
        <f t="shared" si="765"/>
        <v>1</v>
      </c>
      <c r="BI4895" s="32">
        <f t="shared" si="766"/>
        <v>0</v>
      </c>
      <c r="BJ4895" s="69">
        <f t="shared" si="767"/>
        <v>0</v>
      </c>
      <c r="BK4895" s="158" t="str">
        <f t="shared" si="768"/>
        <v/>
      </c>
    </row>
    <row r="4896" spans="1:63" ht="12" customHeight="1" x14ac:dyDescent="0.2">
      <c r="A4896" s="8"/>
      <c r="B4896" s="7"/>
      <c r="C4896" s="7"/>
      <c r="D4896" s="7"/>
      <c r="E4896" s="7"/>
      <c r="F4896" s="7"/>
      <c r="G4896" s="7"/>
      <c r="H4896" s="7"/>
      <c r="I4896" s="10"/>
      <c r="J4896" s="25"/>
      <c r="K4896" s="250"/>
      <c r="L4896" s="31"/>
      <c r="M4896" s="9"/>
      <c r="N4896" s="11" t="s">
        <v>25</v>
      </c>
      <c r="O4896" s="39"/>
      <c r="P4896" s="47"/>
      <c r="Q4896" s="13"/>
      <c r="R4896" s="248">
        <f t="shared" si="760"/>
        <v>0</v>
      </c>
      <c r="S4896" s="248">
        <f t="shared" si="761"/>
        <v>0</v>
      </c>
      <c r="T4896" s="248">
        <f t="shared" si="762"/>
        <v>0</v>
      </c>
      <c r="U4896" s="248">
        <f t="shared" si="763"/>
        <v>0</v>
      </c>
      <c r="V4896" s="13"/>
      <c r="W4896" s="7"/>
      <c r="AT4896" s="130"/>
      <c r="BF4896" s="33">
        <f t="shared" si="769"/>
        <v>41242</v>
      </c>
      <c r="BG4896" s="34">
        <f t="shared" si="764"/>
        <v>82.88000000000001</v>
      </c>
      <c r="BH4896" s="32">
        <f t="shared" si="765"/>
        <v>1</v>
      </c>
      <c r="BI4896" s="32">
        <f t="shared" si="766"/>
        <v>0</v>
      </c>
      <c r="BJ4896" s="69">
        <f t="shared" si="767"/>
        <v>0</v>
      </c>
      <c r="BK4896" s="158" t="str">
        <f t="shared" si="768"/>
        <v/>
      </c>
    </row>
    <row r="4897" spans="1:63" ht="12" customHeight="1" x14ac:dyDescent="0.2">
      <c r="A4897" s="8"/>
      <c r="B4897" s="7"/>
      <c r="C4897" s="7"/>
      <c r="D4897" s="7"/>
      <c r="E4897" s="7"/>
      <c r="F4897" s="7"/>
      <c r="G4897" s="7"/>
      <c r="H4897" s="7"/>
      <c r="I4897" s="10"/>
      <c r="J4897" s="25"/>
      <c r="K4897" s="250"/>
      <c r="L4897" s="31"/>
      <c r="M4897" s="9"/>
      <c r="N4897" s="11" t="s">
        <v>25</v>
      </c>
      <c r="O4897" s="39"/>
      <c r="P4897" s="47"/>
      <c r="Q4897" s="13"/>
      <c r="R4897" s="248">
        <f t="shared" si="760"/>
        <v>0</v>
      </c>
      <c r="S4897" s="248">
        <f t="shared" si="761"/>
        <v>0</v>
      </c>
      <c r="T4897" s="248">
        <f t="shared" si="762"/>
        <v>0</v>
      </c>
      <c r="U4897" s="248">
        <f t="shared" si="763"/>
        <v>0</v>
      </c>
      <c r="V4897" s="13"/>
      <c r="W4897" s="7"/>
      <c r="AT4897" s="130"/>
      <c r="BF4897" s="33">
        <f t="shared" si="769"/>
        <v>41242</v>
      </c>
      <c r="BG4897" s="34">
        <f t="shared" si="764"/>
        <v>82.88000000000001</v>
      </c>
      <c r="BH4897" s="32">
        <f t="shared" si="765"/>
        <v>1</v>
      </c>
      <c r="BI4897" s="32">
        <f t="shared" si="766"/>
        <v>0</v>
      </c>
      <c r="BJ4897" s="69">
        <f t="shared" si="767"/>
        <v>0</v>
      </c>
      <c r="BK4897" s="158" t="str">
        <f t="shared" si="768"/>
        <v/>
      </c>
    </row>
    <row r="4898" spans="1:63" ht="12" customHeight="1" x14ac:dyDescent="0.2">
      <c r="A4898" s="8"/>
      <c r="B4898" s="7"/>
      <c r="C4898" s="7"/>
      <c r="D4898" s="7"/>
      <c r="E4898" s="7"/>
      <c r="F4898" s="7"/>
      <c r="G4898" s="7"/>
      <c r="H4898" s="7"/>
      <c r="I4898" s="10"/>
      <c r="J4898" s="25"/>
      <c r="K4898" s="250"/>
      <c r="L4898" s="31"/>
      <c r="M4898" s="9"/>
      <c r="N4898" s="11" t="s">
        <v>25</v>
      </c>
      <c r="O4898" s="39"/>
      <c r="P4898" s="47"/>
      <c r="Q4898" s="13"/>
      <c r="R4898" s="248">
        <f t="shared" si="760"/>
        <v>0</v>
      </c>
      <c r="S4898" s="248">
        <f t="shared" si="761"/>
        <v>0</v>
      </c>
      <c r="T4898" s="248">
        <f t="shared" si="762"/>
        <v>0</v>
      </c>
      <c r="U4898" s="248">
        <f t="shared" si="763"/>
        <v>0</v>
      </c>
      <c r="V4898" s="13"/>
      <c r="W4898" s="7"/>
      <c r="AT4898" s="130"/>
      <c r="BF4898" s="33">
        <f t="shared" si="769"/>
        <v>41242</v>
      </c>
      <c r="BG4898" s="34">
        <f t="shared" si="764"/>
        <v>82.88000000000001</v>
      </c>
      <c r="BH4898" s="32">
        <f t="shared" si="765"/>
        <v>1</v>
      </c>
      <c r="BI4898" s="32">
        <f t="shared" si="766"/>
        <v>0</v>
      </c>
      <c r="BJ4898" s="69">
        <f t="shared" si="767"/>
        <v>0</v>
      </c>
      <c r="BK4898" s="158" t="str">
        <f t="shared" si="768"/>
        <v/>
      </c>
    </row>
    <row r="4899" spans="1:63" ht="12" customHeight="1" x14ac:dyDescent="0.2">
      <c r="A4899" s="8"/>
      <c r="B4899" s="7"/>
      <c r="C4899" s="7"/>
      <c r="D4899" s="7"/>
      <c r="E4899" s="7"/>
      <c r="F4899" s="7"/>
      <c r="G4899" s="7"/>
      <c r="H4899" s="7"/>
      <c r="I4899" s="10"/>
      <c r="J4899" s="25"/>
      <c r="K4899" s="250"/>
      <c r="L4899" s="31"/>
      <c r="M4899" s="9"/>
      <c r="N4899" s="11" t="s">
        <v>25</v>
      </c>
      <c r="O4899" s="39"/>
      <c r="P4899" s="47"/>
      <c r="Q4899" s="13"/>
      <c r="R4899" s="248">
        <f t="shared" si="760"/>
        <v>0</v>
      </c>
      <c r="S4899" s="248">
        <f t="shared" si="761"/>
        <v>0</v>
      </c>
      <c r="T4899" s="248">
        <f t="shared" si="762"/>
        <v>0</v>
      </c>
      <c r="U4899" s="248">
        <f t="shared" si="763"/>
        <v>0</v>
      </c>
      <c r="V4899" s="13"/>
      <c r="W4899" s="7"/>
      <c r="AT4899" s="130"/>
      <c r="BF4899" s="33">
        <f t="shared" si="769"/>
        <v>41242</v>
      </c>
      <c r="BG4899" s="34">
        <f t="shared" si="764"/>
        <v>82.88000000000001</v>
      </c>
      <c r="BH4899" s="32">
        <f t="shared" si="765"/>
        <v>1</v>
      </c>
      <c r="BI4899" s="32">
        <f t="shared" si="766"/>
        <v>0</v>
      </c>
      <c r="BJ4899" s="69">
        <f t="shared" si="767"/>
        <v>0</v>
      </c>
      <c r="BK4899" s="158" t="str">
        <f t="shared" si="768"/>
        <v/>
      </c>
    </row>
    <row r="4900" spans="1:63" ht="12" customHeight="1" x14ac:dyDescent="0.2">
      <c r="A4900" s="8"/>
      <c r="B4900" s="7"/>
      <c r="C4900" s="7"/>
      <c r="D4900" s="7"/>
      <c r="E4900" s="7"/>
      <c r="F4900" s="7"/>
      <c r="G4900" s="7"/>
      <c r="H4900" s="7"/>
      <c r="I4900" s="10"/>
      <c r="J4900" s="25"/>
      <c r="K4900" s="250"/>
      <c r="L4900" s="31"/>
      <c r="M4900" s="9"/>
      <c r="N4900" s="11" t="s">
        <v>25</v>
      </c>
      <c r="O4900" s="39"/>
      <c r="P4900" s="47"/>
      <c r="Q4900" s="13"/>
      <c r="R4900" s="248">
        <f t="shared" si="760"/>
        <v>0</v>
      </c>
      <c r="S4900" s="248">
        <f t="shared" si="761"/>
        <v>0</v>
      </c>
      <c r="T4900" s="248">
        <f t="shared" si="762"/>
        <v>0</v>
      </c>
      <c r="U4900" s="248">
        <f t="shared" si="763"/>
        <v>0</v>
      </c>
      <c r="V4900" s="13"/>
      <c r="W4900" s="7"/>
      <c r="AT4900" s="130"/>
      <c r="BF4900" s="33">
        <f t="shared" si="769"/>
        <v>41242</v>
      </c>
      <c r="BG4900" s="34">
        <f t="shared" si="764"/>
        <v>82.88000000000001</v>
      </c>
      <c r="BH4900" s="32">
        <f t="shared" si="765"/>
        <v>1</v>
      </c>
      <c r="BI4900" s="32">
        <f t="shared" si="766"/>
        <v>0</v>
      </c>
      <c r="BJ4900" s="69">
        <f t="shared" si="767"/>
        <v>0</v>
      </c>
      <c r="BK4900" s="158" t="str">
        <f t="shared" si="768"/>
        <v/>
      </c>
    </row>
    <row r="4901" spans="1:63" ht="12" customHeight="1" x14ac:dyDescent="0.2">
      <c r="A4901" s="8"/>
      <c r="B4901" s="7"/>
      <c r="C4901" s="7"/>
      <c r="D4901" s="7"/>
      <c r="E4901" s="7"/>
      <c r="F4901" s="7"/>
      <c r="G4901" s="7"/>
      <c r="H4901" s="7"/>
      <c r="I4901" s="10"/>
      <c r="J4901" s="25"/>
      <c r="K4901" s="250"/>
      <c r="L4901" s="31"/>
      <c r="M4901" s="9"/>
      <c r="N4901" s="11" t="s">
        <v>25</v>
      </c>
      <c r="O4901" s="39"/>
      <c r="P4901" s="47"/>
      <c r="Q4901" s="13"/>
      <c r="R4901" s="248">
        <f t="shared" si="760"/>
        <v>0</v>
      </c>
      <c r="S4901" s="248">
        <f t="shared" si="761"/>
        <v>0</v>
      </c>
      <c r="T4901" s="248">
        <f t="shared" si="762"/>
        <v>0</v>
      </c>
      <c r="U4901" s="248">
        <f t="shared" si="763"/>
        <v>0</v>
      </c>
      <c r="V4901" s="13"/>
      <c r="W4901" s="7"/>
      <c r="AT4901" s="130"/>
      <c r="BF4901" s="33">
        <f t="shared" si="769"/>
        <v>41242</v>
      </c>
      <c r="BG4901" s="34">
        <f t="shared" si="764"/>
        <v>82.88000000000001</v>
      </c>
      <c r="BH4901" s="32">
        <f t="shared" si="765"/>
        <v>1</v>
      </c>
      <c r="BI4901" s="32">
        <f t="shared" si="766"/>
        <v>0</v>
      </c>
      <c r="BJ4901" s="69">
        <f t="shared" si="767"/>
        <v>0</v>
      </c>
      <c r="BK4901" s="158" t="str">
        <f t="shared" si="768"/>
        <v/>
      </c>
    </row>
    <row r="4902" spans="1:63" ht="12" customHeight="1" x14ac:dyDescent="0.2">
      <c r="A4902" s="8"/>
      <c r="B4902" s="7"/>
      <c r="C4902" s="7"/>
      <c r="D4902" s="7"/>
      <c r="E4902" s="7"/>
      <c r="F4902" s="7"/>
      <c r="G4902" s="7"/>
      <c r="H4902" s="7"/>
      <c r="I4902" s="10"/>
      <c r="J4902" s="25"/>
      <c r="K4902" s="250"/>
      <c r="L4902" s="31"/>
      <c r="M4902" s="9"/>
      <c r="N4902" s="11" t="s">
        <v>25</v>
      </c>
      <c r="O4902" s="39"/>
      <c r="P4902" s="47"/>
      <c r="Q4902" s="13"/>
      <c r="R4902" s="248">
        <f t="shared" si="760"/>
        <v>0</v>
      </c>
      <c r="S4902" s="248">
        <f t="shared" si="761"/>
        <v>0</v>
      </c>
      <c r="T4902" s="248">
        <f t="shared" si="762"/>
        <v>0</v>
      </c>
      <c r="U4902" s="248">
        <f t="shared" si="763"/>
        <v>0</v>
      </c>
      <c r="V4902" s="13"/>
      <c r="W4902" s="7"/>
      <c r="AT4902" s="130"/>
      <c r="BF4902" s="33">
        <f t="shared" si="769"/>
        <v>41242</v>
      </c>
      <c r="BG4902" s="34">
        <f t="shared" si="764"/>
        <v>82.88000000000001</v>
      </c>
      <c r="BH4902" s="32">
        <f t="shared" si="765"/>
        <v>1</v>
      </c>
      <c r="BI4902" s="32">
        <f t="shared" si="766"/>
        <v>0</v>
      </c>
      <c r="BJ4902" s="69">
        <f t="shared" si="767"/>
        <v>0</v>
      </c>
      <c r="BK4902" s="158" t="str">
        <f t="shared" si="768"/>
        <v/>
      </c>
    </row>
    <row r="4903" spans="1:63" ht="12" customHeight="1" x14ac:dyDescent="0.2">
      <c r="A4903" s="8"/>
      <c r="B4903" s="7"/>
      <c r="C4903" s="7"/>
      <c r="D4903" s="7"/>
      <c r="E4903" s="7"/>
      <c r="F4903" s="7"/>
      <c r="G4903" s="7"/>
      <c r="H4903" s="7"/>
      <c r="I4903" s="10"/>
      <c r="J4903" s="25"/>
      <c r="K4903" s="250"/>
      <c r="L4903" s="31"/>
      <c r="M4903" s="9"/>
      <c r="N4903" s="11" t="s">
        <v>25</v>
      </c>
      <c r="O4903" s="39"/>
      <c r="P4903" s="47"/>
      <c r="Q4903" s="13"/>
      <c r="R4903" s="248">
        <f t="shared" si="760"/>
        <v>0</v>
      </c>
      <c r="S4903" s="248">
        <f t="shared" si="761"/>
        <v>0</v>
      </c>
      <c r="T4903" s="248">
        <f t="shared" si="762"/>
        <v>0</v>
      </c>
      <c r="U4903" s="248">
        <f t="shared" si="763"/>
        <v>0</v>
      </c>
      <c r="V4903" s="13"/>
      <c r="W4903" s="7"/>
      <c r="AT4903" s="130"/>
      <c r="BF4903" s="33">
        <f t="shared" si="769"/>
        <v>41242</v>
      </c>
      <c r="BG4903" s="34">
        <f t="shared" si="764"/>
        <v>82.88000000000001</v>
      </c>
      <c r="BH4903" s="32">
        <f t="shared" si="765"/>
        <v>1</v>
      </c>
      <c r="BI4903" s="32">
        <f t="shared" si="766"/>
        <v>0</v>
      </c>
      <c r="BJ4903" s="69">
        <f t="shared" si="767"/>
        <v>0</v>
      </c>
      <c r="BK4903" s="158" t="str">
        <f t="shared" si="768"/>
        <v/>
      </c>
    </row>
    <row r="4904" spans="1:63" ht="12" customHeight="1" x14ac:dyDescent="0.2">
      <c r="A4904" s="8"/>
      <c r="B4904" s="7"/>
      <c r="C4904" s="7"/>
      <c r="D4904" s="7"/>
      <c r="E4904" s="7"/>
      <c r="F4904" s="7"/>
      <c r="G4904" s="7"/>
      <c r="H4904" s="7"/>
      <c r="I4904" s="10"/>
      <c r="J4904" s="25"/>
      <c r="K4904" s="250"/>
      <c r="L4904" s="31"/>
      <c r="M4904" s="9"/>
      <c r="N4904" s="11" t="s">
        <v>25</v>
      </c>
      <c r="O4904" s="39"/>
      <c r="P4904" s="47"/>
      <c r="Q4904" s="13"/>
      <c r="R4904" s="248">
        <f t="shared" si="760"/>
        <v>0</v>
      </c>
      <c r="S4904" s="248">
        <f t="shared" si="761"/>
        <v>0</v>
      </c>
      <c r="T4904" s="248">
        <f t="shared" si="762"/>
        <v>0</v>
      </c>
      <c r="U4904" s="248">
        <f t="shared" si="763"/>
        <v>0</v>
      </c>
      <c r="V4904" s="13"/>
      <c r="W4904" s="7"/>
      <c r="AT4904" s="130"/>
      <c r="BF4904" s="33">
        <f t="shared" si="769"/>
        <v>41242</v>
      </c>
      <c r="BG4904" s="34">
        <f t="shared" si="764"/>
        <v>82.88000000000001</v>
      </c>
      <c r="BH4904" s="32">
        <f t="shared" si="765"/>
        <v>1</v>
      </c>
      <c r="BI4904" s="32">
        <f t="shared" si="766"/>
        <v>0</v>
      </c>
      <c r="BJ4904" s="69">
        <f t="shared" si="767"/>
        <v>0</v>
      </c>
      <c r="BK4904" s="158" t="str">
        <f t="shared" si="768"/>
        <v/>
      </c>
    </row>
    <row r="4905" spans="1:63" ht="12" customHeight="1" x14ac:dyDescent="0.2">
      <c r="A4905" s="8"/>
      <c r="B4905" s="7"/>
      <c r="C4905" s="7"/>
      <c r="D4905" s="7"/>
      <c r="E4905" s="7"/>
      <c r="F4905" s="7"/>
      <c r="G4905" s="7"/>
      <c r="H4905" s="7"/>
      <c r="I4905" s="10"/>
      <c r="J4905" s="25"/>
      <c r="K4905" s="250"/>
      <c r="L4905" s="31"/>
      <c r="M4905" s="9"/>
      <c r="N4905" s="11" t="s">
        <v>25</v>
      </c>
      <c r="O4905" s="39"/>
      <c r="P4905" s="47"/>
      <c r="Q4905" s="13"/>
      <c r="R4905" s="248">
        <f t="shared" si="760"/>
        <v>0</v>
      </c>
      <c r="S4905" s="248">
        <f t="shared" si="761"/>
        <v>0</v>
      </c>
      <c r="T4905" s="248">
        <f t="shared" si="762"/>
        <v>0</v>
      </c>
      <c r="U4905" s="248">
        <f t="shared" si="763"/>
        <v>0</v>
      </c>
      <c r="V4905" s="13"/>
      <c r="W4905" s="7"/>
      <c r="AT4905" s="130"/>
      <c r="BF4905" s="33">
        <f t="shared" si="769"/>
        <v>41242</v>
      </c>
      <c r="BG4905" s="34">
        <f t="shared" si="764"/>
        <v>82.88000000000001</v>
      </c>
      <c r="BH4905" s="32">
        <f t="shared" si="765"/>
        <v>1</v>
      </c>
      <c r="BI4905" s="32">
        <f t="shared" si="766"/>
        <v>0</v>
      </c>
      <c r="BJ4905" s="69">
        <f t="shared" si="767"/>
        <v>0</v>
      </c>
      <c r="BK4905" s="158" t="str">
        <f t="shared" si="768"/>
        <v/>
      </c>
    </row>
    <row r="4906" spans="1:63" ht="12" customHeight="1" x14ac:dyDescent="0.2">
      <c r="A4906" s="8"/>
      <c r="B4906" s="7"/>
      <c r="C4906" s="7"/>
      <c r="D4906" s="7"/>
      <c r="E4906" s="7"/>
      <c r="F4906" s="7"/>
      <c r="G4906" s="7"/>
      <c r="H4906" s="7"/>
      <c r="I4906" s="10"/>
      <c r="J4906" s="25"/>
      <c r="K4906" s="250"/>
      <c r="L4906" s="31"/>
      <c r="M4906" s="9"/>
      <c r="N4906" s="11" t="s">
        <v>25</v>
      </c>
      <c r="O4906" s="39"/>
      <c r="P4906" s="47"/>
      <c r="Q4906" s="13"/>
      <c r="R4906" s="248">
        <f t="shared" si="760"/>
        <v>0</v>
      </c>
      <c r="S4906" s="248">
        <f t="shared" si="761"/>
        <v>0</v>
      </c>
      <c r="T4906" s="248">
        <f t="shared" si="762"/>
        <v>0</v>
      </c>
      <c r="U4906" s="248">
        <f t="shared" si="763"/>
        <v>0</v>
      </c>
      <c r="V4906" s="13"/>
      <c r="W4906" s="7"/>
      <c r="AT4906" s="130"/>
      <c r="BF4906" s="33">
        <f t="shared" si="769"/>
        <v>41242</v>
      </c>
      <c r="BG4906" s="34">
        <f t="shared" si="764"/>
        <v>82.88000000000001</v>
      </c>
      <c r="BH4906" s="32">
        <f t="shared" si="765"/>
        <v>1</v>
      </c>
      <c r="BI4906" s="32">
        <f t="shared" si="766"/>
        <v>0</v>
      </c>
      <c r="BJ4906" s="69">
        <f t="shared" si="767"/>
        <v>0</v>
      </c>
      <c r="BK4906" s="158" t="str">
        <f t="shared" si="768"/>
        <v/>
      </c>
    </row>
    <row r="4907" spans="1:63" ht="12" customHeight="1" x14ac:dyDescent="0.2">
      <c r="A4907" s="8"/>
      <c r="B4907" s="7"/>
      <c r="C4907" s="7"/>
      <c r="D4907" s="7"/>
      <c r="E4907" s="7"/>
      <c r="F4907" s="7"/>
      <c r="G4907" s="7"/>
      <c r="H4907" s="7"/>
      <c r="I4907" s="10"/>
      <c r="J4907" s="25"/>
      <c r="K4907" s="250"/>
      <c r="L4907" s="31"/>
      <c r="M4907" s="9"/>
      <c r="N4907" s="11" t="s">
        <v>25</v>
      </c>
      <c r="O4907" s="39"/>
      <c r="P4907" s="47"/>
      <c r="Q4907" s="13"/>
      <c r="R4907" s="248">
        <f t="shared" si="760"/>
        <v>0</v>
      </c>
      <c r="S4907" s="248">
        <f t="shared" si="761"/>
        <v>0</v>
      </c>
      <c r="T4907" s="248">
        <f t="shared" si="762"/>
        <v>0</v>
      </c>
      <c r="U4907" s="248">
        <f t="shared" si="763"/>
        <v>0</v>
      </c>
      <c r="V4907" s="13"/>
      <c r="W4907" s="7"/>
      <c r="AT4907" s="130"/>
      <c r="BF4907" s="33">
        <f t="shared" si="769"/>
        <v>41242</v>
      </c>
      <c r="BG4907" s="34">
        <f t="shared" si="764"/>
        <v>82.88000000000001</v>
      </c>
      <c r="BH4907" s="32">
        <f t="shared" si="765"/>
        <v>1</v>
      </c>
      <c r="BI4907" s="32">
        <f t="shared" si="766"/>
        <v>0</v>
      </c>
      <c r="BJ4907" s="69">
        <f t="shared" si="767"/>
        <v>0</v>
      </c>
      <c r="BK4907" s="158" t="str">
        <f t="shared" si="768"/>
        <v/>
      </c>
    </row>
    <row r="4908" spans="1:63" ht="12" customHeight="1" x14ac:dyDescent="0.2">
      <c r="A4908" s="8"/>
      <c r="B4908" s="7"/>
      <c r="C4908" s="7"/>
      <c r="D4908" s="7"/>
      <c r="E4908" s="7"/>
      <c r="F4908" s="7"/>
      <c r="G4908" s="7"/>
      <c r="H4908" s="7"/>
      <c r="I4908" s="10"/>
      <c r="J4908" s="25"/>
      <c r="K4908" s="250"/>
      <c r="L4908" s="31"/>
      <c r="M4908" s="9"/>
      <c r="N4908" s="11" t="s">
        <v>25</v>
      </c>
      <c r="O4908" s="39"/>
      <c r="P4908" s="47"/>
      <c r="Q4908" s="13"/>
      <c r="R4908" s="248">
        <f t="shared" si="760"/>
        <v>0</v>
      </c>
      <c r="S4908" s="248">
        <f t="shared" si="761"/>
        <v>0</v>
      </c>
      <c r="T4908" s="248">
        <f t="shared" si="762"/>
        <v>0</v>
      </c>
      <c r="U4908" s="248">
        <f t="shared" si="763"/>
        <v>0</v>
      </c>
      <c r="V4908" s="13"/>
      <c r="W4908" s="7"/>
      <c r="AT4908" s="130"/>
      <c r="BF4908" s="33">
        <f t="shared" si="769"/>
        <v>41242</v>
      </c>
      <c r="BG4908" s="34">
        <f t="shared" si="764"/>
        <v>82.88000000000001</v>
      </c>
      <c r="BH4908" s="32">
        <f t="shared" si="765"/>
        <v>1</v>
      </c>
      <c r="BI4908" s="32">
        <f t="shared" si="766"/>
        <v>0</v>
      </c>
      <c r="BJ4908" s="69">
        <f t="shared" si="767"/>
        <v>0</v>
      </c>
      <c r="BK4908" s="158" t="str">
        <f t="shared" si="768"/>
        <v/>
      </c>
    </row>
    <row r="4909" spans="1:63" ht="12" customHeight="1" x14ac:dyDescent="0.2">
      <c r="A4909" s="8"/>
      <c r="B4909" s="7"/>
      <c r="C4909" s="7"/>
      <c r="D4909" s="7"/>
      <c r="E4909" s="7"/>
      <c r="F4909" s="7"/>
      <c r="G4909" s="7"/>
      <c r="H4909" s="7"/>
      <c r="I4909" s="10"/>
      <c r="J4909" s="25"/>
      <c r="K4909" s="250"/>
      <c r="L4909" s="31"/>
      <c r="M4909" s="9"/>
      <c r="N4909" s="11" t="s">
        <v>25</v>
      </c>
      <c r="O4909" s="39"/>
      <c r="P4909" s="47"/>
      <c r="Q4909" s="13"/>
      <c r="R4909" s="248">
        <f t="shared" si="760"/>
        <v>0</v>
      </c>
      <c r="S4909" s="248">
        <f t="shared" si="761"/>
        <v>0</v>
      </c>
      <c r="T4909" s="248">
        <f t="shared" si="762"/>
        <v>0</v>
      </c>
      <c r="U4909" s="248">
        <f t="shared" si="763"/>
        <v>0</v>
      </c>
      <c r="V4909" s="13"/>
      <c r="W4909" s="7"/>
      <c r="AT4909" s="130"/>
      <c r="BF4909" s="33">
        <f t="shared" si="769"/>
        <v>41242</v>
      </c>
      <c r="BG4909" s="34">
        <f t="shared" si="764"/>
        <v>82.88000000000001</v>
      </c>
      <c r="BH4909" s="32">
        <f t="shared" si="765"/>
        <v>1</v>
      </c>
      <c r="BI4909" s="32">
        <f t="shared" si="766"/>
        <v>0</v>
      </c>
      <c r="BJ4909" s="69">
        <f t="shared" si="767"/>
        <v>0</v>
      </c>
      <c r="BK4909" s="158" t="str">
        <f t="shared" si="768"/>
        <v/>
      </c>
    </row>
    <row r="4910" spans="1:63" ht="12" customHeight="1" x14ac:dyDescent="0.2">
      <c r="A4910" s="8"/>
      <c r="B4910" s="7"/>
      <c r="C4910" s="7"/>
      <c r="D4910" s="7"/>
      <c r="E4910" s="7"/>
      <c r="F4910" s="7"/>
      <c r="G4910" s="7"/>
      <c r="H4910" s="7"/>
      <c r="I4910" s="10"/>
      <c r="J4910" s="25"/>
      <c r="K4910" s="250"/>
      <c r="L4910" s="31"/>
      <c r="M4910" s="9"/>
      <c r="N4910" s="11" t="s">
        <v>25</v>
      </c>
      <c r="O4910" s="39"/>
      <c r="P4910" s="47"/>
      <c r="Q4910" s="13"/>
      <c r="R4910" s="248">
        <f t="shared" si="760"/>
        <v>0</v>
      </c>
      <c r="S4910" s="248">
        <f t="shared" si="761"/>
        <v>0</v>
      </c>
      <c r="T4910" s="248">
        <f t="shared" si="762"/>
        <v>0</v>
      </c>
      <c r="U4910" s="248">
        <f t="shared" si="763"/>
        <v>0</v>
      </c>
      <c r="V4910" s="13"/>
      <c r="W4910" s="7"/>
      <c r="AT4910" s="130"/>
      <c r="BF4910" s="33">
        <f t="shared" si="769"/>
        <v>41242</v>
      </c>
      <c r="BG4910" s="34">
        <f t="shared" si="764"/>
        <v>82.88000000000001</v>
      </c>
      <c r="BH4910" s="32">
        <f t="shared" si="765"/>
        <v>1</v>
      </c>
      <c r="BI4910" s="32">
        <f t="shared" si="766"/>
        <v>0</v>
      </c>
      <c r="BJ4910" s="69">
        <f t="shared" si="767"/>
        <v>0</v>
      </c>
      <c r="BK4910" s="158" t="str">
        <f t="shared" si="768"/>
        <v/>
      </c>
    </row>
    <row r="4911" spans="1:63" ht="12" customHeight="1" x14ac:dyDescent="0.2">
      <c r="A4911" s="8"/>
      <c r="B4911" s="7"/>
      <c r="C4911" s="7"/>
      <c r="D4911" s="7"/>
      <c r="E4911" s="7"/>
      <c r="F4911" s="7"/>
      <c r="G4911" s="7"/>
      <c r="H4911" s="7"/>
      <c r="I4911" s="10"/>
      <c r="J4911" s="25"/>
      <c r="K4911" s="250"/>
      <c r="L4911" s="31"/>
      <c r="M4911" s="9"/>
      <c r="N4911" s="11" t="s">
        <v>25</v>
      </c>
      <c r="O4911" s="39"/>
      <c r="P4911" s="47"/>
      <c r="Q4911" s="13"/>
      <c r="R4911" s="248">
        <f t="shared" si="760"/>
        <v>0</v>
      </c>
      <c r="S4911" s="248">
        <f t="shared" si="761"/>
        <v>0</v>
      </c>
      <c r="T4911" s="248">
        <f t="shared" si="762"/>
        <v>0</v>
      </c>
      <c r="U4911" s="248">
        <f t="shared" si="763"/>
        <v>0</v>
      </c>
      <c r="V4911" s="13"/>
      <c r="W4911" s="7"/>
      <c r="AT4911" s="130"/>
      <c r="BF4911" s="33">
        <f t="shared" si="769"/>
        <v>41242</v>
      </c>
      <c r="BG4911" s="34">
        <f t="shared" si="764"/>
        <v>82.88000000000001</v>
      </c>
      <c r="BH4911" s="32">
        <f t="shared" si="765"/>
        <v>1</v>
      </c>
      <c r="BI4911" s="32">
        <f t="shared" si="766"/>
        <v>0</v>
      </c>
      <c r="BJ4911" s="69">
        <f t="shared" si="767"/>
        <v>0</v>
      </c>
      <c r="BK4911" s="158" t="str">
        <f t="shared" si="768"/>
        <v/>
      </c>
    </row>
    <row r="4912" spans="1:63" ht="12" customHeight="1" x14ac:dyDescent="0.2">
      <c r="A4912" s="8"/>
      <c r="B4912" s="7"/>
      <c r="C4912" s="7"/>
      <c r="D4912" s="7"/>
      <c r="E4912" s="7"/>
      <c r="F4912" s="7"/>
      <c r="G4912" s="7"/>
      <c r="H4912" s="7"/>
      <c r="I4912" s="10"/>
      <c r="J4912" s="25"/>
      <c r="K4912" s="250"/>
      <c r="L4912" s="31"/>
      <c r="M4912" s="9"/>
      <c r="N4912" s="11" t="s">
        <v>25</v>
      </c>
      <c r="O4912" s="39"/>
      <c r="P4912" s="47"/>
      <c r="Q4912" s="13"/>
      <c r="R4912" s="248">
        <f t="shared" si="760"/>
        <v>0</v>
      </c>
      <c r="S4912" s="248">
        <f t="shared" si="761"/>
        <v>0</v>
      </c>
      <c r="T4912" s="248">
        <f t="shared" si="762"/>
        <v>0</v>
      </c>
      <c r="U4912" s="248">
        <f t="shared" si="763"/>
        <v>0</v>
      </c>
      <c r="V4912" s="13"/>
      <c r="W4912" s="7"/>
      <c r="AT4912" s="130"/>
      <c r="BF4912" s="33">
        <f t="shared" si="769"/>
        <v>41242</v>
      </c>
      <c r="BG4912" s="34">
        <f t="shared" si="764"/>
        <v>82.88000000000001</v>
      </c>
      <c r="BH4912" s="32">
        <f t="shared" si="765"/>
        <v>1</v>
      </c>
      <c r="BI4912" s="32">
        <f t="shared" si="766"/>
        <v>0</v>
      </c>
      <c r="BJ4912" s="69">
        <f t="shared" si="767"/>
        <v>0</v>
      </c>
      <c r="BK4912" s="158" t="str">
        <f t="shared" si="768"/>
        <v/>
      </c>
    </row>
    <row r="4913" spans="1:63" ht="12" customHeight="1" x14ac:dyDescent="0.2">
      <c r="A4913" s="8"/>
      <c r="B4913" s="7"/>
      <c r="C4913" s="7"/>
      <c r="D4913" s="7"/>
      <c r="E4913" s="7"/>
      <c r="F4913" s="7"/>
      <c r="G4913" s="7"/>
      <c r="H4913" s="7"/>
      <c r="I4913" s="10"/>
      <c r="J4913" s="25"/>
      <c r="K4913" s="250"/>
      <c r="L4913" s="31"/>
      <c r="M4913" s="9"/>
      <c r="N4913" s="11" t="s">
        <v>25</v>
      </c>
      <c r="O4913" s="39"/>
      <c r="P4913" s="47"/>
      <c r="Q4913" s="13"/>
      <c r="R4913" s="248">
        <f t="shared" si="760"/>
        <v>0</v>
      </c>
      <c r="S4913" s="248">
        <f t="shared" si="761"/>
        <v>0</v>
      </c>
      <c r="T4913" s="248">
        <f t="shared" si="762"/>
        <v>0</v>
      </c>
      <c r="U4913" s="248">
        <f t="shared" si="763"/>
        <v>0</v>
      </c>
      <c r="V4913" s="13"/>
      <c r="W4913" s="7"/>
      <c r="AT4913" s="130"/>
      <c r="BF4913" s="33">
        <f t="shared" si="769"/>
        <v>41242</v>
      </c>
      <c r="BG4913" s="34">
        <f t="shared" si="764"/>
        <v>82.88000000000001</v>
      </c>
      <c r="BH4913" s="32">
        <f t="shared" si="765"/>
        <v>1</v>
      </c>
      <c r="BI4913" s="32">
        <f t="shared" si="766"/>
        <v>0</v>
      </c>
      <c r="BJ4913" s="69">
        <f t="shared" si="767"/>
        <v>0</v>
      </c>
      <c r="BK4913" s="158" t="str">
        <f t="shared" si="768"/>
        <v/>
      </c>
    </row>
    <row r="4914" spans="1:63" ht="12" customHeight="1" x14ac:dyDescent="0.2">
      <c r="A4914" s="8"/>
      <c r="B4914" s="7"/>
      <c r="C4914" s="7"/>
      <c r="D4914" s="7"/>
      <c r="E4914" s="7"/>
      <c r="F4914" s="7"/>
      <c r="G4914" s="7"/>
      <c r="H4914" s="7"/>
      <c r="I4914" s="10"/>
      <c r="J4914" s="25"/>
      <c r="K4914" s="250"/>
      <c r="L4914" s="31"/>
      <c r="M4914" s="9"/>
      <c r="N4914" s="11" t="s">
        <v>25</v>
      </c>
      <c r="O4914" s="39"/>
      <c r="P4914" s="47"/>
      <c r="Q4914" s="13"/>
      <c r="R4914" s="248">
        <f t="shared" si="760"/>
        <v>0</v>
      </c>
      <c r="S4914" s="248">
        <f t="shared" si="761"/>
        <v>0</v>
      </c>
      <c r="T4914" s="248">
        <f t="shared" si="762"/>
        <v>0</v>
      </c>
      <c r="U4914" s="248">
        <f t="shared" si="763"/>
        <v>0</v>
      </c>
      <c r="V4914" s="13"/>
      <c r="W4914" s="7"/>
      <c r="AT4914" s="130"/>
      <c r="BF4914" s="33">
        <f t="shared" si="769"/>
        <v>41242</v>
      </c>
      <c r="BG4914" s="34">
        <f t="shared" si="764"/>
        <v>82.88000000000001</v>
      </c>
      <c r="BH4914" s="32">
        <f t="shared" si="765"/>
        <v>1</v>
      </c>
      <c r="BI4914" s="32">
        <f t="shared" si="766"/>
        <v>0</v>
      </c>
      <c r="BJ4914" s="69">
        <f t="shared" si="767"/>
        <v>0</v>
      </c>
      <c r="BK4914" s="158" t="str">
        <f t="shared" si="768"/>
        <v/>
      </c>
    </row>
    <row r="4915" spans="1:63" ht="12" customHeight="1" x14ac:dyDescent="0.2">
      <c r="A4915" s="8"/>
      <c r="B4915" s="7"/>
      <c r="C4915" s="7"/>
      <c r="D4915" s="7"/>
      <c r="E4915" s="7"/>
      <c r="F4915" s="7"/>
      <c r="G4915" s="7"/>
      <c r="H4915" s="7"/>
      <c r="I4915" s="10"/>
      <c r="J4915" s="25"/>
      <c r="K4915" s="250"/>
      <c r="L4915" s="31"/>
      <c r="M4915" s="9"/>
      <c r="N4915" s="11" t="s">
        <v>25</v>
      </c>
      <c r="O4915" s="39"/>
      <c r="P4915" s="47"/>
      <c r="Q4915" s="13"/>
      <c r="R4915" s="248">
        <f t="shared" si="760"/>
        <v>0</v>
      </c>
      <c r="S4915" s="248">
        <f t="shared" si="761"/>
        <v>0</v>
      </c>
      <c r="T4915" s="248">
        <f t="shared" si="762"/>
        <v>0</v>
      </c>
      <c r="U4915" s="248">
        <f t="shared" si="763"/>
        <v>0</v>
      </c>
      <c r="V4915" s="13"/>
      <c r="W4915" s="7"/>
      <c r="AT4915" s="130"/>
      <c r="BF4915" s="33">
        <f t="shared" si="769"/>
        <v>41242</v>
      </c>
      <c r="BG4915" s="34">
        <f t="shared" si="764"/>
        <v>82.88000000000001</v>
      </c>
      <c r="BH4915" s="32">
        <f t="shared" si="765"/>
        <v>1</v>
      </c>
      <c r="BI4915" s="32">
        <f t="shared" si="766"/>
        <v>0</v>
      </c>
      <c r="BJ4915" s="69">
        <f t="shared" si="767"/>
        <v>0</v>
      </c>
      <c r="BK4915" s="158" t="str">
        <f t="shared" si="768"/>
        <v/>
      </c>
    </row>
    <row r="4916" spans="1:63" ht="12" customHeight="1" x14ac:dyDescent="0.2">
      <c r="A4916" s="8"/>
      <c r="B4916" s="7"/>
      <c r="C4916" s="7"/>
      <c r="D4916" s="7"/>
      <c r="E4916" s="7"/>
      <c r="F4916" s="7"/>
      <c r="G4916" s="7"/>
      <c r="H4916" s="7"/>
      <c r="I4916" s="10"/>
      <c r="J4916" s="25"/>
      <c r="K4916" s="250"/>
      <c r="L4916" s="31"/>
      <c r="M4916" s="9"/>
      <c r="N4916" s="11" t="s">
        <v>25</v>
      </c>
      <c r="O4916" s="39"/>
      <c r="P4916" s="47"/>
      <c r="Q4916" s="13"/>
      <c r="R4916" s="248">
        <f t="shared" si="760"/>
        <v>0</v>
      </c>
      <c r="S4916" s="248">
        <f t="shared" si="761"/>
        <v>0</v>
      </c>
      <c r="T4916" s="248">
        <f t="shared" si="762"/>
        <v>0</v>
      </c>
      <c r="U4916" s="248">
        <f t="shared" si="763"/>
        <v>0</v>
      </c>
      <c r="V4916" s="13"/>
      <c r="W4916" s="7"/>
      <c r="AT4916" s="130"/>
      <c r="BF4916" s="33">
        <f t="shared" si="769"/>
        <v>41242</v>
      </c>
      <c r="BG4916" s="34">
        <f t="shared" si="764"/>
        <v>82.88000000000001</v>
      </c>
      <c r="BH4916" s="32">
        <f t="shared" si="765"/>
        <v>1</v>
      </c>
      <c r="BI4916" s="32">
        <f t="shared" si="766"/>
        <v>0</v>
      </c>
      <c r="BJ4916" s="69">
        <f t="shared" si="767"/>
        <v>0</v>
      </c>
      <c r="BK4916" s="158" t="str">
        <f t="shared" si="768"/>
        <v/>
      </c>
    </row>
    <row r="4917" spans="1:63" ht="12" customHeight="1" x14ac:dyDescent="0.2">
      <c r="A4917" s="8"/>
      <c r="B4917" s="7"/>
      <c r="C4917" s="7"/>
      <c r="D4917" s="7"/>
      <c r="E4917" s="7"/>
      <c r="F4917" s="7"/>
      <c r="G4917" s="7"/>
      <c r="H4917" s="7"/>
      <c r="I4917" s="10"/>
      <c r="J4917" s="25"/>
      <c r="K4917" s="250"/>
      <c r="L4917" s="31"/>
      <c r="M4917" s="9"/>
      <c r="N4917" s="11" t="s">
        <v>25</v>
      </c>
      <c r="O4917" s="39"/>
      <c r="P4917" s="47"/>
      <c r="Q4917" s="13"/>
      <c r="R4917" s="248">
        <f t="shared" si="760"/>
        <v>0</v>
      </c>
      <c r="S4917" s="248">
        <f t="shared" si="761"/>
        <v>0</v>
      </c>
      <c r="T4917" s="248">
        <f t="shared" si="762"/>
        <v>0</v>
      </c>
      <c r="U4917" s="248">
        <f t="shared" si="763"/>
        <v>0</v>
      </c>
      <c r="V4917" s="13"/>
      <c r="W4917" s="7"/>
      <c r="AT4917" s="130"/>
      <c r="BF4917" s="33">
        <f t="shared" si="769"/>
        <v>41242</v>
      </c>
      <c r="BG4917" s="34">
        <f t="shared" si="764"/>
        <v>82.88000000000001</v>
      </c>
      <c r="BH4917" s="32">
        <f t="shared" si="765"/>
        <v>1</v>
      </c>
      <c r="BI4917" s="32">
        <f t="shared" si="766"/>
        <v>0</v>
      </c>
      <c r="BJ4917" s="69">
        <f t="shared" si="767"/>
        <v>0</v>
      </c>
      <c r="BK4917" s="158" t="str">
        <f t="shared" si="768"/>
        <v/>
      </c>
    </row>
    <row r="4918" spans="1:63" ht="12" customHeight="1" x14ac:dyDescent="0.2">
      <c r="A4918" s="8"/>
      <c r="B4918" s="7"/>
      <c r="C4918" s="7"/>
      <c r="D4918" s="7"/>
      <c r="E4918" s="7"/>
      <c r="F4918" s="7"/>
      <c r="G4918" s="7"/>
      <c r="H4918" s="7"/>
      <c r="I4918" s="10"/>
      <c r="J4918" s="25"/>
      <c r="K4918" s="250"/>
      <c r="L4918" s="31"/>
      <c r="M4918" s="9"/>
      <c r="N4918" s="11" t="s">
        <v>25</v>
      </c>
      <c r="O4918" s="39"/>
      <c r="P4918" s="47"/>
      <c r="Q4918" s="13"/>
      <c r="R4918" s="248">
        <f t="shared" si="760"/>
        <v>0</v>
      </c>
      <c r="S4918" s="248">
        <f t="shared" si="761"/>
        <v>0</v>
      </c>
      <c r="T4918" s="248">
        <f t="shared" si="762"/>
        <v>0</v>
      </c>
      <c r="U4918" s="248">
        <f t="shared" si="763"/>
        <v>0</v>
      </c>
      <c r="V4918" s="13"/>
      <c r="W4918" s="7"/>
      <c r="AT4918" s="130"/>
      <c r="BF4918" s="33">
        <f t="shared" si="769"/>
        <v>41242</v>
      </c>
      <c r="BG4918" s="34">
        <f t="shared" si="764"/>
        <v>82.88000000000001</v>
      </c>
      <c r="BH4918" s="32">
        <f t="shared" si="765"/>
        <v>1</v>
      </c>
      <c r="BI4918" s="32">
        <f t="shared" si="766"/>
        <v>0</v>
      </c>
      <c r="BJ4918" s="69">
        <f t="shared" si="767"/>
        <v>0</v>
      </c>
      <c r="BK4918" s="158" t="str">
        <f t="shared" si="768"/>
        <v/>
      </c>
    </row>
    <row r="4919" spans="1:63" ht="12" customHeight="1" x14ac:dyDescent="0.2">
      <c r="A4919" s="8"/>
      <c r="B4919" s="7"/>
      <c r="C4919" s="7"/>
      <c r="D4919" s="7"/>
      <c r="E4919" s="7"/>
      <c r="F4919" s="7"/>
      <c r="G4919" s="7"/>
      <c r="H4919" s="7"/>
      <c r="I4919" s="10"/>
      <c r="J4919" s="25"/>
      <c r="K4919" s="250"/>
      <c r="L4919" s="31"/>
      <c r="M4919" s="9"/>
      <c r="N4919" s="11" t="s">
        <v>25</v>
      </c>
      <c r="O4919" s="39"/>
      <c r="P4919" s="47"/>
      <c r="Q4919" s="13"/>
      <c r="R4919" s="248">
        <f t="shared" si="760"/>
        <v>0</v>
      </c>
      <c r="S4919" s="248">
        <f t="shared" si="761"/>
        <v>0</v>
      </c>
      <c r="T4919" s="248">
        <f t="shared" si="762"/>
        <v>0</v>
      </c>
      <c r="U4919" s="248">
        <f t="shared" si="763"/>
        <v>0</v>
      </c>
      <c r="V4919" s="13"/>
      <c r="W4919" s="7"/>
      <c r="AT4919" s="130"/>
      <c r="BF4919" s="33">
        <f t="shared" si="769"/>
        <v>41242</v>
      </c>
      <c r="BG4919" s="34">
        <f t="shared" si="764"/>
        <v>82.88000000000001</v>
      </c>
      <c r="BH4919" s="32">
        <f t="shared" si="765"/>
        <v>1</v>
      </c>
      <c r="BI4919" s="32">
        <f t="shared" si="766"/>
        <v>0</v>
      </c>
      <c r="BJ4919" s="69">
        <f t="shared" si="767"/>
        <v>0</v>
      </c>
      <c r="BK4919" s="158" t="str">
        <f t="shared" si="768"/>
        <v/>
      </c>
    </row>
    <row r="4920" spans="1:63" ht="12" customHeight="1" x14ac:dyDescent="0.2">
      <c r="A4920" s="8"/>
      <c r="B4920" s="7"/>
      <c r="C4920" s="7"/>
      <c r="D4920" s="7"/>
      <c r="E4920" s="7"/>
      <c r="F4920" s="7"/>
      <c r="G4920" s="7"/>
      <c r="H4920" s="7"/>
      <c r="I4920" s="10"/>
      <c r="J4920" s="25"/>
      <c r="K4920" s="250"/>
      <c r="L4920" s="31"/>
      <c r="M4920" s="9"/>
      <c r="N4920" s="11" t="s">
        <v>25</v>
      </c>
      <c r="O4920" s="39"/>
      <c r="P4920" s="47"/>
      <c r="Q4920" s="13"/>
      <c r="R4920" s="248">
        <f t="shared" si="760"/>
        <v>0</v>
      </c>
      <c r="S4920" s="248">
        <f t="shared" si="761"/>
        <v>0</v>
      </c>
      <c r="T4920" s="248">
        <f t="shared" si="762"/>
        <v>0</v>
      </c>
      <c r="U4920" s="248">
        <f t="shared" si="763"/>
        <v>0</v>
      </c>
      <c r="V4920" s="13"/>
      <c r="W4920" s="7"/>
      <c r="AT4920" s="130"/>
      <c r="BF4920" s="33">
        <f t="shared" si="769"/>
        <v>41242</v>
      </c>
      <c r="BG4920" s="34">
        <f t="shared" si="764"/>
        <v>82.88000000000001</v>
      </c>
      <c r="BH4920" s="32">
        <f t="shared" si="765"/>
        <v>1</v>
      </c>
      <c r="BI4920" s="32">
        <f t="shared" si="766"/>
        <v>0</v>
      </c>
      <c r="BJ4920" s="69">
        <f t="shared" si="767"/>
        <v>0</v>
      </c>
      <c r="BK4920" s="158" t="str">
        <f t="shared" si="768"/>
        <v/>
      </c>
    </row>
    <row r="4921" spans="1:63" ht="12" customHeight="1" x14ac:dyDescent="0.2">
      <c r="A4921" s="8"/>
      <c r="B4921" s="7"/>
      <c r="C4921" s="7"/>
      <c r="D4921" s="7"/>
      <c r="E4921" s="7"/>
      <c r="F4921" s="7"/>
      <c r="G4921" s="7"/>
      <c r="H4921" s="7"/>
      <c r="I4921" s="10"/>
      <c r="J4921" s="25"/>
      <c r="K4921" s="250"/>
      <c r="L4921" s="31"/>
      <c r="M4921" s="9"/>
      <c r="N4921" s="11" t="s">
        <v>25</v>
      </c>
      <c r="O4921" s="39"/>
      <c r="P4921" s="47"/>
      <c r="Q4921" s="13"/>
      <c r="R4921" s="248">
        <f t="shared" si="760"/>
        <v>0</v>
      </c>
      <c r="S4921" s="248">
        <f t="shared" si="761"/>
        <v>0</v>
      </c>
      <c r="T4921" s="248">
        <f t="shared" si="762"/>
        <v>0</v>
      </c>
      <c r="U4921" s="248">
        <f t="shared" si="763"/>
        <v>0</v>
      </c>
      <c r="V4921" s="13"/>
      <c r="W4921" s="7"/>
      <c r="AT4921" s="130"/>
      <c r="BF4921" s="33">
        <f t="shared" si="769"/>
        <v>41242</v>
      </c>
      <c r="BG4921" s="34">
        <f t="shared" si="764"/>
        <v>82.88000000000001</v>
      </c>
      <c r="BH4921" s="32">
        <f t="shared" si="765"/>
        <v>1</v>
      </c>
      <c r="BI4921" s="32">
        <f t="shared" si="766"/>
        <v>0</v>
      </c>
      <c r="BJ4921" s="69">
        <f t="shared" si="767"/>
        <v>0</v>
      </c>
      <c r="BK4921" s="158" t="str">
        <f t="shared" si="768"/>
        <v/>
      </c>
    </row>
    <row r="4922" spans="1:63" ht="12" customHeight="1" x14ac:dyDescent="0.2">
      <c r="A4922" s="8"/>
      <c r="B4922" s="7"/>
      <c r="C4922" s="7"/>
      <c r="D4922" s="7"/>
      <c r="E4922" s="7"/>
      <c r="F4922" s="7"/>
      <c r="G4922" s="7"/>
      <c r="H4922" s="7"/>
      <c r="I4922" s="10"/>
      <c r="J4922" s="25"/>
      <c r="K4922" s="250"/>
      <c r="L4922" s="31"/>
      <c r="M4922" s="9"/>
      <c r="N4922" s="11" t="s">
        <v>25</v>
      </c>
      <c r="O4922" s="39"/>
      <c r="P4922" s="47"/>
      <c r="Q4922" s="13"/>
      <c r="R4922" s="248">
        <f t="shared" si="760"/>
        <v>0</v>
      </c>
      <c r="S4922" s="248">
        <f t="shared" si="761"/>
        <v>0</v>
      </c>
      <c r="T4922" s="248">
        <f t="shared" si="762"/>
        <v>0</v>
      </c>
      <c r="U4922" s="248">
        <f t="shared" si="763"/>
        <v>0</v>
      </c>
      <c r="V4922" s="13"/>
      <c r="W4922" s="7"/>
      <c r="AT4922" s="130"/>
      <c r="BF4922" s="33">
        <f t="shared" si="769"/>
        <v>41242</v>
      </c>
      <c r="BG4922" s="34">
        <f t="shared" si="764"/>
        <v>82.88000000000001</v>
      </c>
      <c r="BH4922" s="32">
        <f t="shared" si="765"/>
        <v>1</v>
      </c>
      <c r="BI4922" s="32">
        <f t="shared" si="766"/>
        <v>0</v>
      </c>
      <c r="BJ4922" s="69">
        <f t="shared" si="767"/>
        <v>0</v>
      </c>
      <c r="BK4922" s="158" t="str">
        <f t="shared" si="768"/>
        <v/>
      </c>
    </row>
    <row r="4923" spans="1:63" ht="12" customHeight="1" x14ac:dyDescent="0.2">
      <c r="A4923" s="8"/>
      <c r="B4923" s="7"/>
      <c r="C4923" s="7"/>
      <c r="D4923" s="7"/>
      <c r="E4923" s="7"/>
      <c r="F4923" s="7"/>
      <c r="G4923" s="7"/>
      <c r="H4923" s="7"/>
      <c r="I4923" s="10"/>
      <c r="J4923" s="25"/>
      <c r="K4923" s="250"/>
      <c r="L4923" s="31"/>
      <c r="M4923" s="9"/>
      <c r="N4923" s="11" t="s">
        <v>25</v>
      </c>
      <c r="O4923" s="39"/>
      <c r="P4923" s="47"/>
      <c r="Q4923" s="13"/>
      <c r="R4923" s="248">
        <f t="shared" si="760"/>
        <v>0</v>
      </c>
      <c r="S4923" s="248">
        <f t="shared" si="761"/>
        <v>0</v>
      </c>
      <c r="T4923" s="248">
        <f t="shared" si="762"/>
        <v>0</v>
      </c>
      <c r="U4923" s="248">
        <f t="shared" si="763"/>
        <v>0</v>
      </c>
      <c r="V4923" s="13"/>
      <c r="W4923" s="7"/>
      <c r="AT4923" s="130"/>
      <c r="BF4923" s="33">
        <f t="shared" si="769"/>
        <v>41242</v>
      </c>
      <c r="BG4923" s="34">
        <f t="shared" si="764"/>
        <v>82.88000000000001</v>
      </c>
      <c r="BH4923" s="32">
        <f t="shared" si="765"/>
        <v>1</v>
      </c>
      <c r="BI4923" s="32">
        <f t="shared" si="766"/>
        <v>0</v>
      </c>
      <c r="BJ4923" s="69">
        <f t="shared" si="767"/>
        <v>0</v>
      </c>
      <c r="BK4923" s="158" t="str">
        <f t="shared" si="768"/>
        <v/>
      </c>
    </row>
    <row r="4924" spans="1:63" ht="12" customHeight="1" x14ac:dyDescent="0.2">
      <c r="A4924" s="8"/>
      <c r="B4924" s="7"/>
      <c r="C4924" s="7"/>
      <c r="D4924" s="7"/>
      <c r="E4924" s="7"/>
      <c r="F4924" s="7"/>
      <c r="G4924" s="7"/>
      <c r="H4924" s="7"/>
      <c r="I4924" s="10"/>
      <c r="J4924" s="25"/>
      <c r="K4924" s="250"/>
      <c r="L4924" s="31"/>
      <c r="M4924" s="9"/>
      <c r="N4924" s="11" t="s">
        <v>25</v>
      </c>
      <c r="O4924" s="39"/>
      <c r="P4924" s="47"/>
      <c r="Q4924" s="13"/>
      <c r="R4924" s="248">
        <f t="shared" si="760"/>
        <v>0</v>
      </c>
      <c r="S4924" s="248">
        <f t="shared" si="761"/>
        <v>0</v>
      </c>
      <c r="T4924" s="248">
        <f t="shared" si="762"/>
        <v>0</v>
      </c>
      <c r="U4924" s="248">
        <f t="shared" si="763"/>
        <v>0</v>
      </c>
      <c r="V4924" s="13"/>
      <c r="W4924" s="7"/>
      <c r="AT4924" s="130"/>
      <c r="BF4924" s="33">
        <f t="shared" si="769"/>
        <v>41242</v>
      </c>
      <c r="BG4924" s="34">
        <f t="shared" si="764"/>
        <v>82.88000000000001</v>
      </c>
      <c r="BH4924" s="32">
        <f t="shared" si="765"/>
        <v>1</v>
      </c>
      <c r="BI4924" s="32">
        <f t="shared" si="766"/>
        <v>0</v>
      </c>
      <c r="BJ4924" s="69">
        <f t="shared" si="767"/>
        <v>0</v>
      </c>
      <c r="BK4924" s="158" t="str">
        <f t="shared" si="768"/>
        <v/>
      </c>
    </row>
    <row r="4925" spans="1:63" ht="12" customHeight="1" x14ac:dyDescent="0.2">
      <c r="A4925" s="8"/>
      <c r="B4925" s="7"/>
      <c r="C4925" s="7"/>
      <c r="D4925" s="7"/>
      <c r="E4925" s="7"/>
      <c r="F4925" s="7"/>
      <c r="G4925" s="7"/>
      <c r="H4925" s="7"/>
      <c r="I4925" s="10"/>
      <c r="J4925" s="25"/>
      <c r="K4925" s="250"/>
      <c r="L4925" s="31"/>
      <c r="M4925" s="9"/>
      <c r="N4925" s="11" t="s">
        <v>25</v>
      </c>
      <c r="O4925" s="39"/>
      <c r="P4925" s="47"/>
      <c r="Q4925" s="13"/>
      <c r="R4925" s="248">
        <f t="shared" si="760"/>
        <v>0</v>
      </c>
      <c r="S4925" s="248">
        <f t="shared" si="761"/>
        <v>0</v>
      </c>
      <c r="T4925" s="248">
        <f t="shared" si="762"/>
        <v>0</v>
      </c>
      <c r="U4925" s="248">
        <f t="shared" si="763"/>
        <v>0</v>
      </c>
      <c r="V4925" s="13"/>
      <c r="W4925" s="7"/>
      <c r="AT4925" s="130"/>
      <c r="BF4925" s="33">
        <f t="shared" si="769"/>
        <v>41242</v>
      </c>
      <c r="BG4925" s="34">
        <f t="shared" si="764"/>
        <v>82.88000000000001</v>
      </c>
      <c r="BH4925" s="32">
        <f t="shared" si="765"/>
        <v>1</v>
      </c>
      <c r="BI4925" s="32">
        <f t="shared" si="766"/>
        <v>0</v>
      </c>
      <c r="BJ4925" s="69">
        <f t="shared" si="767"/>
        <v>0</v>
      </c>
      <c r="BK4925" s="158" t="str">
        <f t="shared" si="768"/>
        <v/>
      </c>
    </row>
    <row r="4926" spans="1:63" ht="12" customHeight="1" x14ac:dyDescent="0.2">
      <c r="A4926" s="8"/>
      <c r="B4926" s="7"/>
      <c r="C4926" s="7"/>
      <c r="D4926" s="7"/>
      <c r="E4926" s="7"/>
      <c r="F4926" s="7"/>
      <c r="G4926" s="7"/>
      <c r="H4926" s="7"/>
      <c r="I4926" s="10"/>
      <c r="J4926" s="25"/>
      <c r="K4926" s="250"/>
      <c r="L4926" s="31"/>
      <c r="M4926" s="9"/>
      <c r="N4926" s="11" t="s">
        <v>25</v>
      </c>
      <c r="O4926" s="39"/>
      <c r="P4926" s="47"/>
      <c r="Q4926" s="13"/>
      <c r="R4926" s="248">
        <f t="shared" si="760"/>
        <v>0</v>
      </c>
      <c r="S4926" s="248">
        <f t="shared" si="761"/>
        <v>0</v>
      </c>
      <c r="T4926" s="248">
        <f t="shared" si="762"/>
        <v>0</v>
      </c>
      <c r="U4926" s="248">
        <f t="shared" si="763"/>
        <v>0</v>
      </c>
      <c r="V4926" s="13"/>
      <c r="W4926" s="7"/>
      <c r="AT4926" s="130"/>
      <c r="BF4926" s="33">
        <f t="shared" si="769"/>
        <v>41242</v>
      </c>
      <c r="BG4926" s="34">
        <f t="shared" si="764"/>
        <v>82.88000000000001</v>
      </c>
      <c r="BH4926" s="32">
        <f t="shared" si="765"/>
        <v>1</v>
      </c>
      <c r="BI4926" s="32">
        <f t="shared" si="766"/>
        <v>0</v>
      </c>
      <c r="BJ4926" s="69">
        <f t="shared" si="767"/>
        <v>0</v>
      </c>
      <c r="BK4926" s="158" t="str">
        <f t="shared" si="768"/>
        <v/>
      </c>
    </row>
    <row r="4927" spans="1:63" ht="12" customHeight="1" x14ac:dyDescent="0.2">
      <c r="A4927" s="8"/>
      <c r="B4927" s="7"/>
      <c r="C4927" s="7"/>
      <c r="D4927" s="7"/>
      <c r="E4927" s="7"/>
      <c r="F4927" s="7"/>
      <c r="G4927" s="7"/>
      <c r="H4927" s="7"/>
      <c r="I4927" s="10"/>
      <c r="J4927" s="25"/>
      <c r="K4927" s="250"/>
      <c r="L4927" s="31"/>
      <c r="M4927" s="9"/>
      <c r="N4927" s="11" t="s">
        <v>25</v>
      </c>
      <c r="O4927" s="39"/>
      <c r="P4927" s="47"/>
      <c r="Q4927" s="13"/>
      <c r="R4927" s="248">
        <f t="shared" si="760"/>
        <v>0</v>
      </c>
      <c r="S4927" s="248">
        <f t="shared" si="761"/>
        <v>0</v>
      </c>
      <c r="T4927" s="248">
        <f t="shared" si="762"/>
        <v>0</v>
      </c>
      <c r="U4927" s="248">
        <f t="shared" si="763"/>
        <v>0</v>
      </c>
      <c r="V4927" s="13"/>
      <c r="W4927" s="7"/>
      <c r="AT4927" s="130"/>
      <c r="BF4927" s="33">
        <f t="shared" si="769"/>
        <v>41242</v>
      </c>
      <c r="BG4927" s="34">
        <f t="shared" si="764"/>
        <v>82.88000000000001</v>
      </c>
      <c r="BH4927" s="32">
        <f t="shared" si="765"/>
        <v>1</v>
      </c>
      <c r="BI4927" s="32">
        <f t="shared" si="766"/>
        <v>0</v>
      </c>
      <c r="BJ4927" s="69">
        <f t="shared" si="767"/>
        <v>0</v>
      </c>
      <c r="BK4927" s="158" t="str">
        <f t="shared" si="768"/>
        <v/>
      </c>
    </row>
    <row r="4928" spans="1:63" ht="12" customHeight="1" x14ac:dyDescent="0.2">
      <c r="A4928" s="8"/>
      <c r="B4928" s="7"/>
      <c r="C4928" s="7"/>
      <c r="D4928" s="7"/>
      <c r="E4928" s="7"/>
      <c r="F4928" s="7"/>
      <c r="G4928" s="7"/>
      <c r="H4928" s="7"/>
      <c r="I4928" s="10"/>
      <c r="J4928" s="25"/>
      <c r="K4928" s="250"/>
      <c r="L4928" s="31"/>
      <c r="M4928" s="9"/>
      <c r="N4928" s="11" t="s">
        <v>25</v>
      </c>
      <c r="O4928" s="39"/>
      <c r="P4928" s="47"/>
      <c r="Q4928" s="13"/>
      <c r="R4928" s="248">
        <f t="shared" si="760"/>
        <v>0</v>
      </c>
      <c r="S4928" s="248">
        <f t="shared" si="761"/>
        <v>0</v>
      </c>
      <c r="T4928" s="248">
        <f t="shared" si="762"/>
        <v>0</v>
      </c>
      <c r="U4928" s="248">
        <f t="shared" si="763"/>
        <v>0</v>
      </c>
      <c r="V4928" s="13"/>
      <c r="W4928" s="7"/>
      <c r="AT4928" s="130"/>
      <c r="BF4928" s="33">
        <f t="shared" si="769"/>
        <v>41242</v>
      </c>
      <c r="BG4928" s="34">
        <f t="shared" si="764"/>
        <v>82.88000000000001</v>
      </c>
      <c r="BH4928" s="32">
        <f t="shared" si="765"/>
        <v>1</v>
      </c>
      <c r="BI4928" s="32">
        <f t="shared" si="766"/>
        <v>0</v>
      </c>
      <c r="BJ4928" s="69">
        <f t="shared" si="767"/>
        <v>0</v>
      </c>
      <c r="BK4928" s="158" t="str">
        <f t="shared" si="768"/>
        <v/>
      </c>
    </row>
    <row r="4929" spans="1:63" ht="12" customHeight="1" x14ac:dyDescent="0.2">
      <c r="A4929" s="8"/>
      <c r="B4929" s="7"/>
      <c r="C4929" s="7"/>
      <c r="D4929" s="7"/>
      <c r="E4929" s="7"/>
      <c r="F4929" s="7"/>
      <c r="G4929" s="7"/>
      <c r="H4929" s="7"/>
      <c r="I4929" s="10"/>
      <c r="J4929" s="25"/>
      <c r="K4929" s="250"/>
      <c r="L4929" s="31"/>
      <c r="M4929" s="9"/>
      <c r="N4929" s="11" t="s">
        <v>25</v>
      </c>
      <c r="O4929" s="39"/>
      <c r="P4929" s="47"/>
      <c r="Q4929" s="13"/>
      <c r="R4929" s="248">
        <f t="shared" si="760"/>
        <v>0</v>
      </c>
      <c r="S4929" s="248">
        <f t="shared" si="761"/>
        <v>0</v>
      </c>
      <c r="T4929" s="248">
        <f t="shared" si="762"/>
        <v>0</v>
      </c>
      <c r="U4929" s="248">
        <f t="shared" si="763"/>
        <v>0</v>
      </c>
      <c r="V4929" s="13"/>
      <c r="W4929" s="7"/>
      <c r="AT4929" s="130"/>
      <c r="BF4929" s="33">
        <f t="shared" si="769"/>
        <v>41242</v>
      </c>
      <c r="BG4929" s="34">
        <f t="shared" si="764"/>
        <v>82.88000000000001</v>
      </c>
      <c r="BH4929" s="32">
        <f t="shared" si="765"/>
        <v>1</v>
      </c>
      <c r="BI4929" s="32">
        <f t="shared" si="766"/>
        <v>0</v>
      </c>
      <c r="BJ4929" s="69">
        <f t="shared" si="767"/>
        <v>0</v>
      </c>
      <c r="BK4929" s="158" t="str">
        <f t="shared" si="768"/>
        <v/>
      </c>
    </row>
    <row r="4930" spans="1:63" ht="12" customHeight="1" x14ac:dyDescent="0.2">
      <c r="A4930" s="8"/>
      <c r="B4930" s="7"/>
      <c r="C4930" s="7"/>
      <c r="D4930" s="7"/>
      <c r="E4930" s="7"/>
      <c r="F4930" s="7"/>
      <c r="G4930" s="7"/>
      <c r="H4930" s="7"/>
      <c r="I4930" s="10"/>
      <c r="J4930" s="25"/>
      <c r="K4930" s="250"/>
      <c r="L4930" s="31"/>
      <c r="M4930" s="9"/>
      <c r="N4930" s="11" t="s">
        <v>25</v>
      </c>
      <c r="O4930" s="39"/>
      <c r="P4930" s="47"/>
      <c r="Q4930" s="13"/>
      <c r="R4930" s="248">
        <f t="shared" si="760"/>
        <v>0</v>
      </c>
      <c r="S4930" s="248">
        <f t="shared" si="761"/>
        <v>0</v>
      </c>
      <c r="T4930" s="248">
        <f t="shared" si="762"/>
        <v>0</v>
      </c>
      <c r="U4930" s="248">
        <f t="shared" si="763"/>
        <v>0</v>
      </c>
      <c r="V4930" s="13"/>
      <c r="W4930" s="7"/>
      <c r="AT4930" s="130"/>
      <c r="BF4930" s="33">
        <f t="shared" si="769"/>
        <v>41242</v>
      </c>
      <c r="BG4930" s="34">
        <f t="shared" si="764"/>
        <v>82.88000000000001</v>
      </c>
      <c r="BH4930" s="32">
        <f t="shared" si="765"/>
        <v>1</v>
      </c>
      <c r="BI4930" s="32">
        <f t="shared" si="766"/>
        <v>0</v>
      </c>
      <c r="BJ4930" s="69">
        <f t="shared" si="767"/>
        <v>0</v>
      </c>
      <c r="BK4930" s="158" t="str">
        <f t="shared" si="768"/>
        <v/>
      </c>
    </row>
    <row r="4931" spans="1:63" ht="12" customHeight="1" x14ac:dyDescent="0.2">
      <c r="A4931" s="8"/>
      <c r="B4931" s="7"/>
      <c r="C4931" s="7"/>
      <c r="D4931" s="7"/>
      <c r="E4931" s="7"/>
      <c r="F4931" s="7"/>
      <c r="G4931" s="7"/>
      <c r="H4931" s="7"/>
      <c r="I4931" s="10"/>
      <c r="J4931" s="25"/>
      <c r="K4931" s="250"/>
      <c r="L4931" s="31"/>
      <c r="M4931" s="9"/>
      <c r="N4931" s="11" t="s">
        <v>25</v>
      </c>
      <c r="O4931" s="39"/>
      <c r="P4931" s="47"/>
      <c r="Q4931" s="13"/>
      <c r="R4931" s="248">
        <f t="shared" si="760"/>
        <v>0</v>
      </c>
      <c r="S4931" s="248">
        <f t="shared" si="761"/>
        <v>0</v>
      </c>
      <c r="T4931" s="248">
        <f t="shared" si="762"/>
        <v>0</v>
      </c>
      <c r="U4931" s="248">
        <f t="shared" si="763"/>
        <v>0</v>
      </c>
      <c r="V4931" s="13"/>
      <c r="W4931" s="7"/>
      <c r="AT4931" s="130"/>
      <c r="BF4931" s="33">
        <f t="shared" si="769"/>
        <v>41242</v>
      </c>
      <c r="BG4931" s="34">
        <f t="shared" si="764"/>
        <v>82.88000000000001</v>
      </c>
      <c r="BH4931" s="32">
        <f t="shared" si="765"/>
        <v>1</v>
      </c>
      <c r="BI4931" s="32">
        <f t="shared" si="766"/>
        <v>0</v>
      </c>
      <c r="BJ4931" s="69">
        <f t="shared" si="767"/>
        <v>0</v>
      </c>
      <c r="BK4931" s="158" t="str">
        <f t="shared" si="768"/>
        <v/>
      </c>
    </row>
    <row r="4932" spans="1:63" ht="12" customHeight="1" x14ac:dyDescent="0.2">
      <c r="A4932" s="8"/>
      <c r="B4932" s="7"/>
      <c r="C4932" s="7"/>
      <c r="D4932" s="7"/>
      <c r="E4932" s="7"/>
      <c r="F4932" s="7"/>
      <c r="G4932" s="7"/>
      <c r="H4932" s="7"/>
      <c r="I4932" s="10"/>
      <c r="J4932" s="25"/>
      <c r="K4932" s="250"/>
      <c r="L4932" s="31"/>
      <c r="M4932" s="9"/>
      <c r="N4932" s="11" t="s">
        <v>25</v>
      </c>
      <c r="O4932" s="39"/>
      <c r="P4932" s="47"/>
      <c r="Q4932" s="13"/>
      <c r="R4932" s="248">
        <f t="shared" si="760"/>
        <v>0</v>
      </c>
      <c r="S4932" s="248">
        <f t="shared" si="761"/>
        <v>0</v>
      </c>
      <c r="T4932" s="248">
        <f t="shared" si="762"/>
        <v>0</v>
      </c>
      <c r="U4932" s="248">
        <f t="shared" si="763"/>
        <v>0</v>
      </c>
      <c r="V4932" s="13"/>
      <c r="W4932" s="7"/>
      <c r="AT4932" s="130"/>
      <c r="BF4932" s="33">
        <f t="shared" si="769"/>
        <v>41242</v>
      </c>
      <c r="BG4932" s="34">
        <f t="shared" si="764"/>
        <v>82.88000000000001</v>
      </c>
      <c r="BH4932" s="32">
        <f t="shared" si="765"/>
        <v>1</v>
      </c>
      <c r="BI4932" s="32">
        <f t="shared" si="766"/>
        <v>0</v>
      </c>
      <c r="BJ4932" s="69">
        <f t="shared" si="767"/>
        <v>0</v>
      </c>
      <c r="BK4932" s="158" t="str">
        <f t="shared" si="768"/>
        <v/>
      </c>
    </row>
    <row r="4933" spans="1:63" ht="12" customHeight="1" x14ac:dyDescent="0.2">
      <c r="A4933" s="8"/>
      <c r="B4933" s="7"/>
      <c r="C4933" s="7"/>
      <c r="D4933" s="7"/>
      <c r="E4933" s="7"/>
      <c r="F4933" s="7"/>
      <c r="G4933" s="7"/>
      <c r="H4933" s="7"/>
      <c r="I4933" s="10"/>
      <c r="J4933" s="25"/>
      <c r="K4933" s="250"/>
      <c r="L4933" s="31"/>
      <c r="M4933" s="9"/>
      <c r="N4933" s="11" t="s">
        <v>25</v>
      </c>
      <c r="O4933" s="39"/>
      <c r="P4933" s="47"/>
      <c r="Q4933" s="13"/>
      <c r="R4933" s="248">
        <f t="shared" si="760"/>
        <v>0</v>
      </c>
      <c r="S4933" s="248">
        <f t="shared" si="761"/>
        <v>0</v>
      </c>
      <c r="T4933" s="248">
        <f t="shared" si="762"/>
        <v>0</v>
      </c>
      <c r="U4933" s="248">
        <f t="shared" si="763"/>
        <v>0</v>
      </c>
      <c r="V4933" s="13"/>
      <c r="W4933" s="7"/>
      <c r="AT4933" s="130"/>
      <c r="BF4933" s="33">
        <f t="shared" si="769"/>
        <v>41242</v>
      </c>
      <c r="BG4933" s="34">
        <f t="shared" si="764"/>
        <v>82.88000000000001</v>
      </c>
      <c r="BH4933" s="32">
        <f t="shared" si="765"/>
        <v>1</v>
      </c>
      <c r="BI4933" s="32">
        <f t="shared" si="766"/>
        <v>0</v>
      </c>
      <c r="BJ4933" s="69">
        <f t="shared" si="767"/>
        <v>0</v>
      </c>
      <c r="BK4933" s="158" t="str">
        <f t="shared" si="768"/>
        <v/>
      </c>
    </row>
    <row r="4934" spans="1:63" ht="12" customHeight="1" x14ac:dyDescent="0.2">
      <c r="A4934" s="8"/>
      <c r="B4934" s="7"/>
      <c r="C4934" s="7"/>
      <c r="D4934" s="7"/>
      <c r="E4934" s="7"/>
      <c r="F4934" s="7"/>
      <c r="G4934" s="7"/>
      <c r="H4934" s="7"/>
      <c r="I4934" s="10"/>
      <c r="J4934" s="25"/>
      <c r="K4934" s="250"/>
      <c r="L4934" s="31"/>
      <c r="M4934" s="9"/>
      <c r="N4934" s="11" t="s">
        <v>25</v>
      </c>
      <c r="O4934" s="39"/>
      <c r="P4934" s="47"/>
      <c r="Q4934" s="13"/>
      <c r="R4934" s="248">
        <f t="shared" si="760"/>
        <v>0</v>
      </c>
      <c r="S4934" s="248">
        <f t="shared" si="761"/>
        <v>0</v>
      </c>
      <c r="T4934" s="248">
        <f t="shared" si="762"/>
        <v>0</v>
      </c>
      <c r="U4934" s="248">
        <f t="shared" si="763"/>
        <v>0</v>
      </c>
      <c r="V4934" s="13"/>
      <c r="W4934" s="7"/>
      <c r="AT4934" s="130"/>
      <c r="BF4934" s="33">
        <f t="shared" si="769"/>
        <v>41242</v>
      </c>
      <c r="BG4934" s="34">
        <f t="shared" si="764"/>
        <v>82.88000000000001</v>
      </c>
      <c r="BH4934" s="32">
        <f t="shared" si="765"/>
        <v>1</v>
      </c>
      <c r="BI4934" s="32">
        <f t="shared" si="766"/>
        <v>0</v>
      </c>
      <c r="BJ4934" s="69">
        <f t="shared" si="767"/>
        <v>0</v>
      </c>
      <c r="BK4934" s="158" t="str">
        <f t="shared" si="768"/>
        <v/>
      </c>
    </row>
    <row r="4935" spans="1:63" ht="12" customHeight="1" x14ac:dyDescent="0.2">
      <c r="A4935" s="8"/>
      <c r="B4935" s="7"/>
      <c r="C4935" s="7"/>
      <c r="D4935" s="7"/>
      <c r="E4935" s="7"/>
      <c r="F4935" s="7"/>
      <c r="G4935" s="7"/>
      <c r="H4935" s="7"/>
      <c r="I4935" s="10"/>
      <c r="J4935" s="25"/>
      <c r="K4935" s="250"/>
      <c r="L4935" s="31"/>
      <c r="M4935" s="9"/>
      <c r="N4935" s="11" t="s">
        <v>25</v>
      </c>
      <c r="O4935" s="39"/>
      <c r="P4935" s="47"/>
      <c r="Q4935" s="13"/>
      <c r="R4935" s="248">
        <f t="shared" si="760"/>
        <v>0</v>
      </c>
      <c r="S4935" s="248">
        <f t="shared" si="761"/>
        <v>0</v>
      </c>
      <c r="T4935" s="248">
        <f t="shared" si="762"/>
        <v>0</v>
      </c>
      <c r="U4935" s="248">
        <f t="shared" si="763"/>
        <v>0</v>
      </c>
      <c r="V4935" s="13"/>
      <c r="W4935" s="7"/>
      <c r="AT4935" s="130"/>
      <c r="BF4935" s="33">
        <f t="shared" si="769"/>
        <v>41242</v>
      </c>
      <c r="BG4935" s="34">
        <f t="shared" si="764"/>
        <v>82.88000000000001</v>
      </c>
      <c r="BH4935" s="32">
        <f t="shared" si="765"/>
        <v>1</v>
      </c>
      <c r="BI4935" s="32">
        <f t="shared" si="766"/>
        <v>0</v>
      </c>
      <c r="BJ4935" s="69">
        <f t="shared" si="767"/>
        <v>0</v>
      </c>
      <c r="BK4935" s="158" t="str">
        <f t="shared" si="768"/>
        <v/>
      </c>
    </row>
    <row r="4936" spans="1:63" ht="12" customHeight="1" x14ac:dyDescent="0.2">
      <c r="A4936" s="8"/>
      <c r="B4936" s="7"/>
      <c r="C4936" s="7"/>
      <c r="D4936" s="7"/>
      <c r="E4936" s="7"/>
      <c r="F4936" s="7"/>
      <c r="G4936" s="7"/>
      <c r="H4936" s="7"/>
      <c r="I4936" s="10"/>
      <c r="J4936" s="25"/>
      <c r="K4936" s="250"/>
      <c r="L4936" s="31"/>
      <c r="M4936" s="9"/>
      <c r="N4936" s="11" t="s">
        <v>25</v>
      </c>
      <c r="O4936" s="39"/>
      <c r="P4936" s="47"/>
      <c r="Q4936" s="13"/>
      <c r="R4936" s="248">
        <f t="shared" si="760"/>
        <v>0</v>
      </c>
      <c r="S4936" s="248">
        <f t="shared" si="761"/>
        <v>0</v>
      </c>
      <c r="T4936" s="248">
        <f t="shared" si="762"/>
        <v>0</v>
      </c>
      <c r="U4936" s="248">
        <f t="shared" si="763"/>
        <v>0</v>
      </c>
      <c r="V4936" s="13"/>
      <c r="W4936" s="7"/>
      <c r="AT4936" s="130"/>
      <c r="BF4936" s="33">
        <f t="shared" si="769"/>
        <v>41242</v>
      </c>
      <c r="BG4936" s="34">
        <f t="shared" si="764"/>
        <v>82.88000000000001</v>
      </c>
      <c r="BH4936" s="32">
        <f t="shared" si="765"/>
        <v>1</v>
      </c>
      <c r="BI4936" s="32">
        <f t="shared" si="766"/>
        <v>0</v>
      </c>
      <c r="BJ4936" s="69">
        <f t="shared" si="767"/>
        <v>0</v>
      </c>
      <c r="BK4936" s="158" t="str">
        <f t="shared" si="768"/>
        <v/>
      </c>
    </row>
    <row r="4937" spans="1:63" ht="12" customHeight="1" x14ac:dyDescent="0.2">
      <c r="A4937" s="8"/>
      <c r="B4937" s="7"/>
      <c r="C4937" s="7"/>
      <c r="D4937" s="7"/>
      <c r="E4937" s="7"/>
      <c r="F4937" s="7"/>
      <c r="G4937" s="7"/>
      <c r="H4937" s="7"/>
      <c r="I4937" s="10"/>
      <c r="J4937" s="25"/>
      <c r="K4937" s="250"/>
      <c r="L4937" s="31"/>
      <c r="M4937" s="9"/>
      <c r="N4937" s="11" t="s">
        <v>25</v>
      </c>
      <c r="O4937" s="39"/>
      <c r="P4937" s="47"/>
      <c r="Q4937" s="13"/>
      <c r="R4937" s="248">
        <f t="shared" si="760"/>
        <v>0</v>
      </c>
      <c r="S4937" s="248">
        <f t="shared" si="761"/>
        <v>0</v>
      </c>
      <c r="T4937" s="248">
        <f t="shared" si="762"/>
        <v>0</v>
      </c>
      <c r="U4937" s="248">
        <f t="shared" si="763"/>
        <v>0</v>
      </c>
      <c r="V4937" s="13"/>
      <c r="W4937" s="7"/>
      <c r="AT4937" s="130"/>
      <c r="BF4937" s="33">
        <f t="shared" si="769"/>
        <v>41242</v>
      </c>
      <c r="BG4937" s="34">
        <f t="shared" si="764"/>
        <v>82.88000000000001</v>
      </c>
      <c r="BH4937" s="32">
        <f t="shared" si="765"/>
        <v>1</v>
      </c>
      <c r="BI4937" s="32">
        <f t="shared" si="766"/>
        <v>0</v>
      </c>
      <c r="BJ4937" s="69">
        <f t="shared" si="767"/>
        <v>0</v>
      </c>
      <c r="BK4937" s="158" t="str">
        <f t="shared" si="768"/>
        <v/>
      </c>
    </row>
    <row r="4938" spans="1:63" ht="12" customHeight="1" x14ac:dyDescent="0.2">
      <c r="A4938" s="8"/>
      <c r="B4938" s="7"/>
      <c r="C4938" s="7"/>
      <c r="D4938" s="7"/>
      <c r="E4938" s="7"/>
      <c r="F4938" s="7"/>
      <c r="G4938" s="7"/>
      <c r="H4938" s="7"/>
      <c r="I4938" s="10"/>
      <c r="J4938" s="25"/>
      <c r="K4938" s="250"/>
      <c r="L4938" s="31"/>
      <c r="M4938" s="9"/>
      <c r="N4938" s="11" t="s">
        <v>25</v>
      </c>
      <c r="O4938" s="39"/>
      <c r="P4938" s="47"/>
      <c r="Q4938" s="13"/>
      <c r="R4938" s="248">
        <f t="shared" si="760"/>
        <v>0</v>
      </c>
      <c r="S4938" s="248">
        <f t="shared" si="761"/>
        <v>0</v>
      </c>
      <c r="T4938" s="248">
        <f t="shared" si="762"/>
        <v>0</v>
      </c>
      <c r="U4938" s="248">
        <f t="shared" si="763"/>
        <v>0</v>
      </c>
      <c r="V4938" s="13"/>
      <c r="W4938" s="7"/>
      <c r="AT4938" s="130"/>
      <c r="BF4938" s="33">
        <f t="shared" si="769"/>
        <v>41242</v>
      </c>
      <c r="BG4938" s="34">
        <f t="shared" si="764"/>
        <v>82.88000000000001</v>
      </c>
      <c r="BH4938" s="32">
        <f t="shared" si="765"/>
        <v>1</v>
      </c>
      <c r="BI4938" s="32">
        <f t="shared" si="766"/>
        <v>0</v>
      </c>
      <c r="BJ4938" s="69">
        <f t="shared" si="767"/>
        <v>0</v>
      </c>
      <c r="BK4938" s="158" t="str">
        <f t="shared" si="768"/>
        <v/>
      </c>
    </row>
    <row r="4939" spans="1:63" ht="12" customHeight="1" x14ac:dyDescent="0.2">
      <c r="A4939" s="8"/>
      <c r="B4939" s="7"/>
      <c r="C4939" s="7"/>
      <c r="D4939" s="7"/>
      <c r="E4939" s="7"/>
      <c r="F4939" s="7"/>
      <c r="G4939" s="7"/>
      <c r="H4939" s="7"/>
      <c r="I4939" s="10"/>
      <c r="J4939" s="25"/>
      <c r="K4939" s="250"/>
      <c r="L4939" s="31"/>
      <c r="M4939" s="9"/>
      <c r="N4939" s="11" t="s">
        <v>25</v>
      </c>
      <c r="O4939" s="39"/>
      <c r="P4939" s="47"/>
      <c r="Q4939" s="13"/>
      <c r="R4939" s="248">
        <f t="shared" ref="R4939:R5002" si="770">IF(N4939&lt;&gt;"M",ROUND(IF(M4939&lt;&gt;"Y",IF(P4939&lt;&gt;"Y",K4939,K4939*(BH4939-1)),0),ROUNDING),"")</f>
        <v>0</v>
      </c>
      <c r="S4939" s="248">
        <f t="shared" ref="S4939:S5002" si="771">IF(N4939&lt;&gt;"M",ROUND(IF(O4939&gt;0,IF(M4939="Y",BI4939*(1-O4939),IF(BI4939&gt;R4939,R4939 + (BI4939 - R4939)*(1-O4939),BI4939)),BI4939),ROUNDING),"")</f>
        <v>0</v>
      </c>
      <c r="T4939" s="248">
        <f t="shared" ref="T4939:T5002" si="772">IF(N4939&lt;&gt;"M",ROUND(IF(O4939&gt;0,IF(M4939="Y",BJ4939*(1-O4939),IF(BJ4939&gt;R4939,R4939 + (BJ4939 - R4939)*(1-O4939),BJ4939)),BJ4939),ROUNDING),"")</f>
        <v>0</v>
      </c>
      <c r="U4939" s="248">
        <f t="shared" ref="U4939:U5002" si="773">IF(N4939&lt;&gt;"M",ROUND(IF(OR(N4939="P",N4939=""),0,IF(OR(M4939="N",M4939=""),T4939-R4939,T4939)),ROUNDING),"")</f>
        <v>0</v>
      </c>
      <c r="V4939" s="13"/>
      <c r="W4939" s="7"/>
      <c r="AT4939" s="130"/>
      <c r="BF4939" s="33">
        <f t="shared" si="769"/>
        <v>41242</v>
      </c>
      <c r="BG4939" s="34">
        <f t="shared" ref="BG4939:BG5002" si="774">IF(N4939&lt;&gt;"M",BG4938+U4939,BG4938)</f>
        <v>82.88000000000001</v>
      </c>
      <c r="BH4939" s="32">
        <f t="shared" ref="BH4939:BH5002" si="775">IF(L4939&lt;&gt;"",IF(ODDS_TYPE=1,L4939,IF(ODDS_TYPE=2,IF(L4939&gt;0,1+L4939/100,IF(L4939&lt;0,1-100/L4939,1)),IF(ODDS_TYPE=3,1+L4939,IF(ODDS_TYPE=4,1+L4939,IF(ODDS_TYPE=5,IF(L4939&gt;0,1+L4939,1-1/L4939),IF(ODDS_TYPE=6,IF(L4939&gt;=0,L4939+1,1-1/L4939),1)))))),1)</f>
        <v>1</v>
      </c>
      <c r="BI4939" s="32">
        <f t="shared" ref="BI4939:BI5002" si="776">IF(P4939&lt;&gt;"Y",IF(M4939&lt;&gt;"Y",K4939*BH4939,K4939*BH4939 - K4939),IF(M4939&lt;&gt;"Y",K4939*BH4939,K4939))</f>
        <v>0</v>
      </c>
      <c r="BJ4939" s="69">
        <f t="shared" ref="BJ4939:BJ5002" si="777">IF(P4939&lt;&gt;"Y",
IF(M4939&lt;&gt;"Y",
IF(N4939="Y",K4939*BH4939,IF(N4939="P",0,IF(OR(N4939="R",N4939="PU"),K4939,IF(N4939="H",K4939*BH4939*0.5,IF(N4939="HW",K4939*0.5*(1 + BH4939),IF(N4939="HL",K4939*0.5,0)))))),
IF(N4939="Y",K4939*BH4939 - K4939,IF(N4939="P",0,IF(OR(N4939="R",N4939="PU"),0,IF(N4939="H",IF(BH4939&gt;2,0.5*K4939*BH4939 - K4939,0),IF(N4939="HW",K4939*0.5*(1 + BH4939) - K4939,IF(N4939="HL",0,0))))))),
IF(M4939&lt;&gt;"Y",
IF(N4939="Y",K4939*BH4939,IF(N4939="P",0,IF(OR(N4939="R",N4939="PU"),K4939*(BH4939-1),IF(N4939="H",K4939*BH4939*0.5,IF(N4939="HW",K4939*(BH4939-1)*0.5,IF(N4939="HL",K4939*BH4939 - K4939*0.5,0)))))),
IF(N4939="Y",K4939,IF(N4939="P",0,IF(OR(N4939="R",N4939="PU"),0,IF(N4939="H",IF(BH4939&lt;2,K4939*BH4939*0.5 - K4939*(BH4939-1),0),IF(N4939="HW",0,IF(N4939="HL",K4939*0.5,0)))))))
)</f>
        <v>0</v>
      </c>
      <c r="BK4939" s="158" t="str">
        <f t="shared" ref="BK4939:BK5002" si="778">IF(FILT_M=1,IF(LEN(C4939)&gt;0,C4939,""),IF(FILT_M=2,IF(LEN(E4939)&gt;0,E4939,""),IF(FILT_M=3,IF(LEN(F4939)&gt;0,F4939,""),IF(FILT_M=4,IF(LEN(G4939)&gt;0,G4939,""),""))))</f>
        <v/>
      </c>
    </row>
    <row r="4940" spans="1:63" ht="12" customHeight="1" x14ac:dyDescent="0.2">
      <c r="A4940" s="8"/>
      <c r="B4940" s="7"/>
      <c r="C4940" s="7"/>
      <c r="D4940" s="7"/>
      <c r="E4940" s="7"/>
      <c r="F4940" s="7"/>
      <c r="G4940" s="7"/>
      <c r="H4940" s="7"/>
      <c r="I4940" s="10"/>
      <c r="J4940" s="25"/>
      <c r="K4940" s="250"/>
      <c r="L4940" s="31"/>
      <c r="M4940" s="9"/>
      <c r="N4940" s="11" t="s">
        <v>25</v>
      </c>
      <c r="O4940" s="39"/>
      <c r="P4940" s="47"/>
      <c r="Q4940" s="13"/>
      <c r="R4940" s="248">
        <f t="shared" si="770"/>
        <v>0</v>
      </c>
      <c r="S4940" s="248">
        <f t="shared" si="771"/>
        <v>0</v>
      </c>
      <c r="T4940" s="248">
        <f t="shared" si="772"/>
        <v>0</v>
      </c>
      <c r="U4940" s="248">
        <f t="shared" si="773"/>
        <v>0</v>
      </c>
      <c r="V4940" s="13"/>
      <c r="W4940" s="7"/>
      <c r="AT4940" s="130"/>
      <c r="BF4940" s="33">
        <f t="shared" ref="BF4940:BF5003" si="779">IF(A4940&gt;2,A4940,BF4939)</f>
        <v>41242</v>
      </c>
      <c r="BG4940" s="34">
        <f t="shared" si="774"/>
        <v>82.88000000000001</v>
      </c>
      <c r="BH4940" s="32">
        <f t="shared" si="775"/>
        <v>1</v>
      </c>
      <c r="BI4940" s="32">
        <f t="shared" si="776"/>
        <v>0</v>
      </c>
      <c r="BJ4940" s="69">
        <f t="shared" si="777"/>
        <v>0</v>
      </c>
      <c r="BK4940" s="158" t="str">
        <f t="shared" si="778"/>
        <v/>
      </c>
    </row>
    <row r="4941" spans="1:63" ht="12" customHeight="1" x14ac:dyDescent="0.2">
      <c r="A4941" s="8"/>
      <c r="B4941" s="7"/>
      <c r="C4941" s="7"/>
      <c r="D4941" s="7"/>
      <c r="E4941" s="7"/>
      <c r="F4941" s="7"/>
      <c r="G4941" s="7"/>
      <c r="H4941" s="7"/>
      <c r="I4941" s="10"/>
      <c r="J4941" s="25"/>
      <c r="K4941" s="250"/>
      <c r="L4941" s="31"/>
      <c r="M4941" s="9"/>
      <c r="N4941" s="11" t="s">
        <v>25</v>
      </c>
      <c r="O4941" s="39"/>
      <c r="P4941" s="47"/>
      <c r="Q4941" s="13"/>
      <c r="R4941" s="248">
        <f t="shared" si="770"/>
        <v>0</v>
      </c>
      <c r="S4941" s="248">
        <f t="shared" si="771"/>
        <v>0</v>
      </c>
      <c r="T4941" s="248">
        <f t="shared" si="772"/>
        <v>0</v>
      </c>
      <c r="U4941" s="248">
        <f t="shared" si="773"/>
        <v>0</v>
      </c>
      <c r="V4941" s="13"/>
      <c r="W4941" s="7"/>
      <c r="AT4941" s="130"/>
      <c r="BF4941" s="33">
        <f t="shared" si="779"/>
        <v>41242</v>
      </c>
      <c r="BG4941" s="34">
        <f t="shared" si="774"/>
        <v>82.88000000000001</v>
      </c>
      <c r="BH4941" s="32">
        <f t="shared" si="775"/>
        <v>1</v>
      </c>
      <c r="BI4941" s="32">
        <f t="shared" si="776"/>
        <v>0</v>
      </c>
      <c r="BJ4941" s="69">
        <f t="shared" si="777"/>
        <v>0</v>
      </c>
      <c r="BK4941" s="158" t="str">
        <f t="shared" si="778"/>
        <v/>
      </c>
    </row>
    <row r="4942" spans="1:63" ht="12" customHeight="1" x14ac:dyDescent="0.2">
      <c r="A4942" s="8"/>
      <c r="B4942" s="7"/>
      <c r="C4942" s="7"/>
      <c r="D4942" s="7"/>
      <c r="E4942" s="7"/>
      <c r="F4942" s="7"/>
      <c r="G4942" s="7"/>
      <c r="H4942" s="7"/>
      <c r="I4942" s="10"/>
      <c r="J4942" s="25"/>
      <c r="K4942" s="250"/>
      <c r="L4942" s="31"/>
      <c r="M4942" s="9"/>
      <c r="N4942" s="11" t="s">
        <v>25</v>
      </c>
      <c r="O4942" s="39"/>
      <c r="P4942" s="47"/>
      <c r="Q4942" s="13"/>
      <c r="R4942" s="248">
        <f t="shared" si="770"/>
        <v>0</v>
      </c>
      <c r="S4942" s="248">
        <f t="shared" si="771"/>
        <v>0</v>
      </c>
      <c r="T4942" s="248">
        <f t="shared" si="772"/>
        <v>0</v>
      </c>
      <c r="U4942" s="248">
        <f t="shared" si="773"/>
        <v>0</v>
      </c>
      <c r="V4942" s="13"/>
      <c r="W4942" s="7"/>
      <c r="AT4942" s="130"/>
      <c r="BF4942" s="33">
        <f t="shared" si="779"/>
        <v>41242</v>
      </c>
      <c r="BG4942" s="34">
        <f t="shared" si="774"/>
        <v>82.88000000000001</v>
      </c>
      <c r="BH4942" s="32">
        <f t="shared" si="775"/>
        <v>1</v>
      </c>
      <c r="BI4942" s="32">
        <f t="shared" si="776"/>
        <v>0</v>
      </c>
      <c r="BJ4942" s="69">
        <f t="shared" si="777"/>
        <v>0</v>
      </c>
      <c r="BK4942" s="158" t="str">
        <f t="shared" si="778"/>
        <v/>
      </c>
    </row>
    <row r="4943" spans="1:63" ht="12" customHeight="1" x14ac:dyDescent="0.2">
      <c r="A4943" s="8"/>
      <c r="B4943" s="7"/>
      <c r="C4943" s="7"/>
      <c r="D4943" s="7"/>
      <c r="E4943" s="7"/>
      <c r="F4943" s="7"/>
      <c r="G4943" s="7"/>
      <c r="H4943" s="7"/>
      <c r="I4943" s="10"/>
      <c r="J4943" s="25"/>
      <c r="K4943" s="250"/>
      <c r="L4943" s="31"/>
      <c r="M4943" s="9"/>
      <c r="N4943" s="11" t="s">
        <v>25</v>
      </c>
      <c r="O4943" s="39"/>
      <c r="P4943" s="47"/>
      <c r="Q4943" s="13"/>
      <c r="R4943" s="248">
        <f t="shared" si="770"/>
        <v>0</v>
      </c>
      <c r="S4943" s="248">
        <f t="shared" si="771"/>
        <v>0</v>
      </c>
      <c r="T4943" s="248">
        <f t="shared" si="772"/>
        <v>0</v>
      </c>
      <c r="U4943" s="248">
        <f t="shared" si="773"/>
        <v>0</v>
      </c>
      <c r="V4943" s="13"/>
      <c r="W4943" s="7"/>
      <c r="AT4943" s="130"/>
      <c r="BF4943" s="33">
        <f t="shared" si="779"/>
        <v>41242</v>
      </c>
      <c r="BG4943" s="34">
        <f t="shared" si="774"/>
        <v>82.88000000000001</v>
      </c>
      <c r="BH4943" s="32">
        <f t="shared" si="775"/>
        <v>1</v>
      </c>
      <c r="BI4943" s="32">
        <f t="shared" si="776"/>
        <v>0</v>
      </c>
      <c r="BJ4943" s="69">
        <f t="shared" si="777"/>
        <v>0</v>
      </c>
      <c r="BK4943" s="158" t="str">
        <f t="shared" si="778"/>
        <v/>
      </c>
    </row>
    <row r="4944" spans="1:63" ht="12" customHeight="1" x14ac:dyDescent="0.2">
      <c r="A4944" s="8"/>
      <c r="B4944" s="7"/>
      <c r="C4944" s="7"/>
      <c r="D4944" s="7"/>
      <c r="E4944" s="7"/>
      <c r="F4944" s="7"/>
      <c r="G4944" s="7"/>
      <c r="H4944" s="7"/>
      <c r="I4944" s="10"/>
      <c r="J4944" s="25"/>
      <c r="K4944" s="250"/>
      <c r="L4944" s="31"/>
      <c r="M4944" s="9"/>
      <c r="N4944" s="11" t="s">
        <v>25</v>
      </c>
      <c r="O4944" s="39"/>
      <c r="P4944" s="47"/>
      <c r="Q4944" s="13"/>
      <c r="R4944" s="248">
        <f t="shared" si="770"/>
        <v>0</v>
      </c>
      <c r="S4944" s="248">
        <f t="shared" si="771"/>
        <v>0</v>
      </c>
      <c r="T4944" s="248">
        <f t="shared" si="772"/>
        <v>0</v>
      </c>
      <c r="U4944" s="248">
        <f t="shared" si="773"/>
        <v>0</v>
      </c>
      <c r="V4944" s="13"/>
      <c r="W4944" s="7"/>
      <c r="AT4944" s="130"/>
      <c r="BF4944" s="33">
        <f t="shared" si="779"/>
        <v>41242</v>
      </c>
      <c r="BG4944" s="34">
        <f t="shared" si="774"/>
        <v>82.88000000000001</v>
      </c>
      <c r="BH4944" s="32">
        <f t="shared" si="775"/>
        <v>1</v>
      </c>
      <c r="BI4944" s="32">
        <f t="shared" si="776"/>
        <v>0</v>
      </c>
      <c r="BJ4944" s="69">
        <f t="shared" si="777"/>
        <v>0</v>
      </c>
      <c r="BK4944" s="158" t="str">
        <f t="shared" si="778"/>
        <v/>
      </c>
    </row>
    <row r="4945" spans="1:63" ht="12" customHeight="1" x14ac:dyDescent="0.2">
      <c r="A4945" s="8"/>
      <c r="B4945" s="7"/>
      <c r="C4945" s="7"/>
      <c r="D4945" s="7"/>
      <c r="E4945" s="7"/>
      <c r="F4945" s="7"/>
      <c r="G4945" s="7"/>
      <c r="H4945" s="7"/>
      <c r="I4945" s="10"/>
      <c r="J4945" s="25"/>
      <c r="K4945" s="250"/>
      <c r="L4945" s="31"/>
      <c r="M4945" s="9"/>
      <c r="N4945" s="11" t="s">
        <v>25</v>
      </c>
      <c r="O4945" s="39"/>
      <c r="P4945" s="47"/>
      <c r="Q4945" s="13"/>
      <c r="R4945" s="248">
        <f t="shared" si="770"/>
        <v>0</v>
      </c>
      <c r="S4945" s="248">
        <f t="shared" si="771"/>
        <v>0</v>
      </c>
      <c r="T4945" s="248">
        <f t="shared" si="772"/>
        <v>0</v>
      </c>
      <c r="U4945" s="248">
        <f t="shared" si="773"/>
        <v>0</v>
      </c>
      <c r="V4945" s="13"/>
      <c r="W4945" s="7"/>
      <c r="AT4945" s="130"/>
      <c r="BF4945" s="33">
        <f t="shared" si="779"/>
        <v>41242</v>
      </c>
      <c r="BG4945" s="34">
        <f t="shared" si="774"/>
        <v>82.88000000000001</v>
      </c>
      <c r="BH4945" s="32">
        <f t="shared" si="775"/>
        <v>1</v>
      </c>
      <c r="BI4945" s="32">
        <f t="shared" si="776"/>
        <v>0</v>
      </c>
      <c r="BJ4945" s="69">
        <f t="shared" si="777"/>
        <v>0</v>
      </c>
      <c r="BK4945" s="158" t="str">
        <f t="shared" si="778"/>
        <v/>
      </c>
    </row>
    <row r="4946" spans="1:63" ht="12" customHeight="1" x14ac:dyDescent="0.2">
      <c r="A4946" s="8"/>
      <c r="B4946" s="7"/>
      <c r="C4946" s="7"/>
      <c r="D4946" s="7"/>
      <c r="E4946" s="7"/>
      <c r="F4946" s="7"/>
      <c r="G4946" s="7"/>
      <c r="H4946" s="7"/>
      <c r="I4946" s="10"/>
      <c r="J4946" s="25"/>
      <c r="K4946" s="250"/>
      <c r="L4946" s="31"/>
      <c r="M4946" s="9"/>
      <c r="N4946" s="11" t="s">
        <v>25</v>
      </c>
      <c r="O4946" s="39"/>
      <c r="P4946" s="47"/>
      <c r="Q4946" s="13"/>
      <c r="R4946" s="248">
        <f t="shared" si="770"/>
        <v>0</v>
      </c>
      <c r="S4946" s="248">
        <f t="shared" si="771"/>
        <v>0</v>
      </c>
      <c r="T4946" s="248">
        <f t="shared" si="772"/>
        <v>0</v>
      </c>
      <c r="U4946" s="248">
        <f t="shared" si="773"/>
        <v>0</v>
      </c>
      <c r="V4946" s="13"/>
      <c r="W4946" s="7"/>
      <c r="AT4946" s="130"/>
      <c r="BF4946" s="33">
        <f t="shared" si="779"/>
        <v>41242</v>
      </c>
      <c r="BG4946" s="34">
        <f t="shared" si="774"/>
        <v>82.88000000000001</v>
      </c>
      <c r="BH4946" s="32">
        <f t="shared" si="775"/>
        <v>1</v>
      </c>
      <c r="BI4946" s="32">
        <f t="shared" si="776"/>
        <v>0</v>
      </c>
      <c r="BJ4946" s="69">
        <f t="shared" si="777"/>
        <v>0</v>
      </c>
      <c r="BK4946" s="158" t="str">
        <f t="shared" si="778"/>
        <v/>
      </c>
    </row>
    <row r="4947" spans="1:63" ht="12" customHeight="1" x14ac:dyDescent="0.2">
      <c r="A4947" s="8"/>
      <c r="B4947" s="7"/>
      <c r="C4947" s="7"/>
      <c r="D4947" s="7"/>
      <c r="E4947" s="7"/>
      <c r="F4947" s="7"/>
      <c r="G4947" s="7"/>
      <c r="H4947" s="7"/>
      <c r="I4947" s="10"/>
      <c r="J4947" s="25"/>
      <c r="K4947" s="250"/>
      <c r="L4947" s="31"/>
      <c r="M4947" s="9"/>
      <c r="N4947" s="11" t="s">
        <v>25</v>
      </c>
      <c r="O4947" s="39"/>
      <c r="P4947" s="47"/>
      <c r="Q4947" s="13"/>
      <c r="R4947" s="248">
        <f t="shared" si="770"/>
        <v>0</v>
      </c>
      <c r="S4947" s="248">
        <f t="shared" si="771"/>
        <v>0</v>
      </c>
      <c r="T4947" s="248">
        <f t="shared" si="772"/>
        <v>0</v>
      </c>
      <c r="U4947" s="248">
        <f t="shared" si="773"/>
        <v>0</v>
      </c>
      <c r="V4947" s="13"/>
      <c r="W4947" s="7"/>
      <c r="AT4947" s="130"/>
      <c r="BF4947" s="33">
        <f t="shared" si="779"/>
        <v>41242</v>
      </c>
      <c r="BG4947" s="34">
        <f t="shared" si="774"/>
        <v>82.88000000000001</v>
      </c>
      <c r="BH4947" s="32">
        <f t="shared" si="775"/>
        <v>1</v>
      </c>
      <c r="BI4947" s="32">
        <f t="shared" si="776"/>
        <v>0</v>
      </c>
      <c r="BJ4947" s="69">
        <f t="shared" si="777"/>
        <v>0</v>
      </c>
      <c r="BK4947" s="158" t="str">
        <f t="shared" si="778"/>
        <v/>
      </c>
    </row>
    <row r="4948" spans="1:63" ht="12" customHeight="1" x14ac:dyDescent="0.2">
      <c r="A4948" s="8"/>
      <c r="B4948" s="7"/>
      <c r="C4948" s="7"/>
      <c r="D4948" s="7"/>
      <c r="E4948" s="7"/>
      <c r="F4948" s="7"/>
      <c r="G4948" s="7"/>
      <c r="H4948" s="7"/>
      <c r="I4948" s="10"/>
      <c r="J4948" s="25"/>
      <c r="K4948" s="250"/>
      <c r="L4948" s="31"/>
      <c r="M4948" s="9"/>
      <c r="N4948" s="11" t="s">
        <v>25</v>
      </c>
      <c r="O4948" s="39"/>
      <c r="P4948" s="47"/>
      <c r="Q4948" s="13"/>
      <c r="R4948" s="248">
        <f t="shared" si="770"/>
        <v>0</v>
      </c>
      <c r="S4948" s="248">
        <f t="shared" si="771"/>
        <v>0</v>
      </c>
      <c r="T4948" s="248">
        <f t="shared" si="772"/>
        <v>0</v>
      </c>
      <c r="U4948" s="248">
        <f t="shared" si="773"/>
        <v>0</v>
      </c>
      <c r="V4948" s="13"/>
      <c r="W4948" s="7"/>
      <c r="AT4948" s="130"/>
      <c r="BF4948" s="33">
        <f t="shared" si="779"/>
        <v>41242</v>
      </c>
      <c r="BG4948" s="34">
        <f t="shared" si="774"/>
        <v>82.88000000000001</v>
      </c>
      <c r="BH4948" s="32">
        <f t="shared" si="775"/>
        <v>1</v>
      </c>
      <c r="BI4948" s="32">
        <f t="shared" si="776"/>
        <v>0</v>
      </c>
      <c r="BJ4948" s="69">
        <f t="shared" si="777"/>
        <v>0</v>
      </c>
      <c r="BK4948" s="158" t="str">
        <f t="shared" si="778"/>
        <v/>
      </c>
    </row>
    <row r="4949" spans="1:63" ht="12" customHeight="1" x14ac:dyDescent="0.2">
      <c r="A4949" s="8"/>
      <c r="B4949" s="7"/>
      <c r="C4949" s="7"/>
      <c r="D4949" s="7"/>
      <c r="E4949" s="7"/>
      <c r="F4949" s="7"/>
      <c r="G4949" s="7"/>
      <c r="H4949" s="7"/>
      <c r="I4949" s="10"/>
      <c r="J4949" s="25"/>
      <c r="K4949" s="250"/>
      <c r="L4949" s="31"/>
      <c r="M4949" s="9"/>
      <c r="N4949" s="11" t="s">
        <v>25</v>
      </c>
      <c r="O4949" s="39"/>
      <c r="P4949" s="47"/>
      <c r="Q4949" s="13"/>
      <c r="R4949" s="248">
        <f t="shared" si="770"/>
        <v>0</v>
      </c>
      <c r="S4949" s="248">
        <f t="shared" si="771"/>
        <v>0</v>
      </c>
      <c r="T4949" s="248">
        <f t="shared" si="772"/>
        <v>0</v>
      </c>
      <c r="U4949" s="248">
        <f t="shared" si="773"/>
        <v>0</v>
      </c>
      <c r="V4949" s="13"/>
      <c r="W4949" s="7"/>
      <c r="AT4949" s="130"/>
      <c r="BF4949" s="33">
        <f t="shared" si="779"/>
        <v>41242</v>
      </c>
      <c r="BG4949" s="34">
        <f t="shared" si="774"/>
        <v>82.88000000000001</v>
      </c>
      <c r="BH4949" s="32">
        <f t="shared" si="775"/>
        <v>1</v>
      </c>
      <c r="BI4949" s="32">
        <f t="shared" si="776"/>
        <v>0</v>
      </c>
      <c r="BJ4949" s="69">
        <f t="shared" si="777"/>
        <v>0</v>
      </c>
      <c r="BK4949" s="158" t="str">
        <f t="shared" si="778"/>
        <v/>
      </c>
    </row>
    <row r="4950" spans="1:63" ht="12" customHeight="1" x14ac:dyDescent="0.2">
      <c r="A4950" s="8"/>
      <c r="B4950" s="7"/>
      <c r="C4950" s="7"/>
      <c r="D4950" s="7"/>
      <c r="E4950" s="7"/>
      <c r="F4950" s="7"/>
      <c r="G4950" s="7"/>
      <c r="H4950" s="7"/>
      <c r="I4950" s="10"/>
      <c r="J4950" s="25"/>
      <c r="K4950" s="250"/>
      <c r="L4950" s="31"/>
      <c r="M4950" s="9"/>
      <c r="N4950" s="11" t="s">
        <v>25</v>
      </c>
      <c r="O4950" s="39"/>
      <c r="P4950" s="47"/>
      <c r="Q4950" s="13"/>
      <c r="R4950" s="248">
        <f t="shared" si="770"/>
        <v>0</v>
      </c>
      <c r="S4950" s="248">
        <f t="shared" si="771"/>
        <v>0</v>
      </c>
      <c r="T4950" s="248">
        <f t="shared" si="772"/>
        <v>0</v>
      </c>
      <c r="U4950" s="248">
        <f t="shared" si="773"/>
        <v>0</v>
      </c>
      <c r="V4950" s="13"/>
      <c r="W4950" s="7"/>
      <c r="AT4950" s="130"/>
      <c r="BF4950" s="33">
        <f t="shared" si="779"/>
        <v>41242</v>
      </c>
      <c r="BG4950" s="34">
        <f t="shared" si="774"/>
        <v>82.88000000000001</v>
      </c>
      <c r="BH4950" s="32">
        <f t="shared" si="775"/>
        <v>1</v>
      </c>
      <c r="BI4950" s="32">
        <f t="shared" si="776"/>
        <v>0</v>
      </c>
      <c r="BJ4950" s="69">
        <f t="shared" si="777"/>
        <v>0</v>
      </c>
      <c r="BK4950" s="158" t="str">
        <f t="shared" si="778"/>
        <v/>
      </c>
    </row>
    <row r="4951" spans="1:63" ht="12" customHeight="1" x14ac:dyDescent="0.2">
      <c r="A4951" s="8"/>
      <c r="B4951" s="7"/>
      <c r="C4951" s="7"/>
      <c r="D4951" s="7"/>
      <c r="E4951" s="7"/>
      <c r="F4951" s="7"/>
      <c r="G4951" s="7"/>
      <c r="H4951" s="7"/>
      <c r="I4951" s="10"/>
      <c r="J4951" s="25"/>
      <c r="K4951" s="250"/>
      <c r="L4951" s="31"/>
      <c r="M4951" s="9"/>
      <c r="N4951" s="11" t="s">
        <v>25</v>
      </c>
      <c r="O4951" s="39"/>
      <c r="P4951" s="47"/>
      <c r="Q4951" s="13"/>
      <c r="R4951" s="248">
        <f t="shared" si="770"/>
        <v>0</v>
      </c>
      <c r="S4951" s="248">
        <f t="shared" si="771"/>
        <v>0</v>
      </c>
      <c r="T4951" s="248">
        <f t="shared" si="772"/>
        <v>0</v>
      </c>
      <c r="U4951" s="248">
        <f t="shared" si="773"/>
        <v>0</v>
      </c>
      <c r="V4951" s="13"/>
      <c r="W4951" s="7"/>
      <c r="AT4951" s="130"/>
      <c r="BF4951" s="33">
        <f t="shared" si="779"/>
        <v>41242</v>
      </c>
      <c r="BG4951" s="34">
        <f t="shared" si="774"/>
        <v>82.88000000000001</v>
      </c>
      <c r="BH4951" s="32">
        <f t="shared" si="775"/>
        <v>1</v>
      </c>
      <c r="BI4951" s="32">
        <f t="shared" si="776"/>
        <v>0</v>
      </c>
      <c r="BJ4951" s="69">
        <f t="shared" si="777"/>
        <v>0</v>
      </c>
      <c r="BK4951" s="158" t="str">
        <f t="shared" si="778"/>
        <v/>
      </c>
    </row>
    <row r="4952" spans="1:63" ht="12" customHeight="1" x14ac:dyDescent="0.2">
      <c r="A4952" s="8"/>
      <c r="B4952" s="7"/>
      <c r="C4952" s="7"/>
      <c r="D4952" s="7"/>
      <c r="E4952" s="7"/>
      <c r="F4952" s="7"/>
      <c r="G4952" s="7"/>
      <c r="H4952" s="7"/>
      <c r="I4952" s="10"/>
      <c r="J4952" s="25"/>
      <c r="K4952" s="250"/>
      <c r="L4952" s="31"/>
      <c r="M4952" s="9"/>
      <c r="N4952" s="11" t="s">
        <v>25</v>
      </c>
      <c r="O4952" s="39"/>
      <c r="P4952" s="47"/>
      <c r="Q4952" s="13"/>
      <c r="R4952" s="248">
        <f t="shared" si="770"/>
        <v>0</v>
      </c>
      <c r="S4952" s="248">
        <f t="shared" si="771"/>
        <v>0</v>
      </c>
      <c r="T4952" s="248">
        <f t="shared" si="772"/>
        <v>0</v>
      </c>
      <c r="U4952" s="248">
        <f t="shared" si="773"/>
        <v>0</v>
      </c>
      <c r="V4952" s="13"/>
      <c r="W4952" s="7"/>
      <c r="AT4952" s="130"/>
      <c r="BF4952" s="33">
        <f t="shared" si="779"/>
        <v>41242</v>
      </c>
      <c r="BG4952" s="34">
        <f t="shared" si="774"/>
        <v>82.88000000000001</v>
      </c>
      <c r="BH4952" s="32">
        <f t="shared" si="775"/>
        <v>1</v>
      </c>
      <c r="BI4952" s="32">
        <f t="shared" si="776"/>
        <v>0</v>
      </c>
      <c r="BJ4952" s="69">
        <f t="shared" si="777"/>
        <v>0</v>
      </c>
      <c r="BK4952" s="158" t="str">
        <f t="shared" si="778"/>
        <v/>
      </c>
    </row>
    <row r="4953" spans="1:63" ht="12" customHeight="1" x14ac:dyDescent="0.2">
      <c r="A4953" s="8"/>
      <c r="B4953" s="7"/>
      <c r="C4953" s="7"/>
      <c r="D4953" s="7"/>
      <c r="E4953" s="7"/>
      <c r="F4953" s="7"/>
      <c r="G4953" s="7"/>
      <c r="H4953" s="7"/>
      <c r="I4953" s="10"/>
      <c r="J4953" s="25"/>
      <c r="K4953" s="250"/>
      <c r="L4953" s="31"/>
      <c r="M4953" s="9"/>
      <c r="N4953" s="11" t="s">
        <v>25</v>
      </c>
      <c r="O4953" s="39"/>
      <c r="P4953" s="47"/>
      <c r="Q4953" s="13"/>
      <c r="R4953" s="248">
        <f t="shared" si="770"/>
        <v>0</v>
      </c>
      <c r="S4953" s="248">
        <f t="shared" si="771"/>
        <v>0</v>
      </c>
      <c r="T4953" s="248">
        <f t="shared" si="772"/>
        <v>0</v>
      </c>
      <c r="U4953" s="248">
        <f t="shared" si="773"/>
        <v>0</v>
      </c>
      <c r="V4953" s="13"/>
      <c r="W4953" s="7"/>
      <c r="AT4953" s="130"/>
      <c r="BF4953" s="33">
        <f t="shared" si="779"/>
        <v>41242</v>
      </c>
      <c r="BG4953" s="34">
        <f t="shared" si="774"/>
        <v>82.88000000000001</v>
      </c>
      <c r="BH4953" s="32">
        <f t="shared" si="775"/>
        <v>1</v>
      </c>
      <c r="BI4953" s="32">
        <f t="shared" si="776"/>
        <v>0</v>
      </c>
      <c r="BJ4953" s="69">
        <f t="shared" si="777"/>
        <v>0</v>
      </c>
      <c r="BK4953" s="158" t="str">
        <f t="shared" si="778"/>
        <v/>
      </c>
    </row>
    <row r="4954" spans="1:63" ht="12" customHeight="1" x14ac:dyDescent="0.2">
      <c r="A4954" s="8"/>
      <c r="B4954" s="7"/>
      <c r="C4954" s="7"/>
      <c r="D4954" s="7"/>
      <c r="E4954" s="7"/>
      <c r="F4954" s="7"/>
      <c r="G4954" s="7"/>
      <c r="H4954" s="7"/>
      <c r="I4954" s="10"/>
      <c r="J4954" s="25"/>
      <c r="K4954" s="250"/>
      <c r="L4954" s="31"/>
      <c r="M4954" s="9"/>
      <c r="N4954" s="11" t="s">
        <v>25</v>
      </c>
      <c r="O4954" s="39"/>
      <c r="P4954" s="47"/>
      <c r="Q4954" s="13"/>
      <c r="R4954" s="248">
        <f t="shared" si="770"/>
        <v>0</v>
      </c>
      <c r="S4954" s="248">
        <f t="shared" si="771"/>
        <v>0</v>
      </c>
      <c r="T4954" s="248">
        <f t="shared" si="772"/>
        <v>0</v>
      </c>
      <c r="U4954" s="248">
        <f t="shared" si="773"/>
        <v>0</v>
      </c>
      <c r="V4954" s="13"/>
      <c r="W4954" s="7"/>
      <c r="AT4954" s="130"/>
      <c r="BF4954" s="33">
        <f t="shared" si="779"/>
        <v>41242</v>
      </c>
      <c r="BG4954" s="34">
        <f t="shared" si="774"/>
        <v>82.88000000000001</v>
      </c>
      <c r="BH4954" s="32">
        <f t="shared" si="775"/>
        <v>1</v>
      </c>
      <c r="BI4954" s="32">
        <f t="shared" si="776"/>
        <v>0</v>
      </c>
      <c r="BJ4954" s="69">
        <f t="shared" si="777"/>
        <v>0</v>
      </c>
      <c r="BK4954" s="158" t="str">
        <f t="shared" si="778"/>
        <v/>
      </c>
    </row>
    <row r="4955" spans="1:63" ht="12" customHeight="1" x14ac:dyDescent="0.2">
      <c r="A4955" s="8"/>
      <c r="B4955" s="7"/>
      <c r="C4955" s="7"/>
      <c r="D4955" s="7"/>
      <c r="E4955" s="7"/>
      <c r="F4955" s="7"/>
      <c r="G4955" s="7"/>
      <c r="H4955" s="7"/>
      <c r="I4955" s="10"/>
      <c r="J4955" s="25"/>
      <c r="K4955" s="250"/>
      <c r="L4955" s="31"/>
      <c r="M4955" s="9"/>
      <c r="N4955" s="11" t="s">
        <v>25</v>
      </c>
      <c r="O4955" s="39"/>
      <c r="P4955" s="47"/>
      <c r="Q4955" s="13"/>
      <c r="R4955" s="248">
        <f t="shared" si="770"/>
        <v>0</v>
      </c>
      <c r="S4955" s="248">
        <f t="shared" si="771"/>
        <v>0</v>
      </c>
      <c r="T4955" s="248">
        <f t="shared" si="772"/>
        <v>0</v>
      </c>
      <c r="U4955" s="248">
        <f t="shared" si="773"/>
        <v>0</v>
      </c>
      <c r="V4955" s="13"/>
      <c r="W4955" s="7"/>
      <c r="AT4955" s="130"/>
      <c r="BF4955" s="33">
        <f t="shared" si="779"/>
        <v>41242</v>
      </c>
      <c r="BG4955" s="34">
        <f t="shared" si="774"/>
        <v>82.88000000000001</v>
      </c>
      <c r="BH4955" s="32">
        <f t="shared" si="775"/>
        <v>1</v>
      </c>
      <c r="BI4955" s="32">
        <f t="shared" si="776"/>
        <v>0</v>
      </c>
      <c r="BJ4955" s="69">
        <f t="shared" si="777"/>
        <v>0</v>
      </c>
      <c r="BK4955" s="158" t="str">
        <f t="shared" si="778"/>
        <v/>
      </c>
    </row>
    <row r="4956" spans="1:63" ht="12" customHeight="1" x14ac:dyDescent="0.2">
      <c r="A4956" s="8"/>
      <c r="B4956" s="7"/>
      <c r="C4956" s="7"/>
      <c r="D4956" s="7"/>
      <c r="E4956" s="7"/>
      <c r="F4956" s="7"/>
      <c r="G4956" s="7"/>
      <c r="H4956" s="7"/>
      <c r="I4956" s="10"/>
      <c r="J4956" s="25"/>
      <c r="K4956" s="250"/>
      <c r="L4956" s="31"/>
      <c r="M4956" s="9"/>
      <c r="N4956" s="11" t="s">
        <v>25</v>
      </c>
      <c r="O4956" s="39"/>
      <c r="P4956" s="47"/>
      <c r="Q4956" s="13"/>
      <c r="R4956" s="248">
        <f t="shared" si="770"/>
        <v>0</v>
      </c>
      <c r="S4956" s="248">
        <f t="shared" si="771"/>
        <v>0</v>
      </c>
      <c r="T4956" s="248">
        <f t="shared" si="772"/>
        <v>0</v>
      </c>
      <c r="U4956" s="248">
        <f t="shared" si="773"/>
        <v>0</v>
      </c>
      <c r="V4956" s="13"/>
      <c r="W4956" s="7"/>
      <c r="AT4956" s="130"/>
      <c r="BF4956" s="33">
        <f t="shared" si="779"/>
        <v>41242</v>
      </c>
      <c r="BG4956" s="34">
        <f t="shared" si="774"/>
        <v>82.88000000000001</v>
      </c>
      <c r="BH4956" s="32">
        <f t="shared" si="775"/>
        <v>1</v>
      </c>
      <c r="BI4956" s="32">
        <f t="shared" si="776"/>
        <v>0</v>
      </c>
      <c r="BJ4956" s="69">
        <f t="shared" si="777"/>
        <v>0</v>
      </c>
      <c r="BK4956" s="158" t="str">
        <f t="shared" si="778"/>
        <v/>
      </c>
    </row>
    <row r="4957" spans="1:63" ht="12" customHeight="1" x14ac:dyDescent="0.2">
      <c r="A4957" s="8"/>
      <c r="B4957" s="7"/>
      <c r="C4957" s="7"/>
      <c r="D4957" s="7"/>
      <c r="E4957" s="7"/>
      <c r="F4957" s="7"/>
      <c r="G4957" s="7"/>
      <c r="H4957" s="7"/>
      <c r="I4957" s="10"/>
      <c r="J4957" s="25"/>
      <c r="K4957" s="250"/>
      <c r="L4957" s="31"/>
      <c r="M4957" s="9"/>
      <c r="N4957" s="11" t="s">
        <v>25</v>
      </c>
      <c r="O4957" s="39"/>
      <c r="P4957" s="47"/>
      <c r="Q4957" s="13"/>
      <c r="R4957" s="248">
        <f t="shared" si="770"/>
        <v>0</v>
      </c>
      <c r="S4957" s="248">
        <f t="shared" si="771"/>
        <v>0</v>
      </c>
      <c r="T4957" s="248">
        <f t="shared" si="772"/>
        <v>0</v>
      </c>
      <c r="U4957" s="248">
        <f t="shared" si="773"/>
        <v>0</v>
      </c>
      <c r="V4957" s="13"/>
      <c r="W4957" s="7"/>
      <c r="AT4957" s="130"/>
      <c r="BF4957" s="33">
        <f t="shared" si="779"/>
        <v>41242</v>
      </c>
      <c r="BG4957" s="34">
        <f t="shared" si="774"/>
        <v>82.88000000000001</v>
      </c>
      <c r="BH4957" s="32">
        <f t="shared" si="775"/>
        <v>1</v>
      </c>
      <c r="BI4957" s="32">
        <f t="shared" si="776"/>
        <v>0</v>
      </c>
      <c r="BJ4957" s="69">
        <f t="shared" si="777"/>
        <v>0</v>
      </c>
      <c r="BK4957" s="158" t="str">
        <f t="shared" si="778"/>
        <v/>
      </c>
    </row>
    <row r="4958" spans="1:63" ht="12" customHeight="1" x14ac:dyDescent="0.2">
      <c r="A4958" s="8"/>
      <c r="B4958" s="7"/>
      <c r="C4958" s="7"/>
      <c r="D4958" s="7"/>
      <c r="E4958" s="7"/>
      <c r="F4958" s="7"/>
      <c r="G4958" s="7"/>
      <c r="H4958" s="7"/>
      <c r="I4958" s="10"/>
      <c r="J4958" s="25"/>
      <c r="K4958" s="250"/>
      <c r="L4958" s="31"/>
      <c r="M4958" s="9"/>
      <c r="N4958" s="11" t="s">
        <v>25</v>
      </c>
      <c r="O4958" s="39"/>
      <c r="P4958" s="47"/>
      <c r="Q4958" s="13"/>
      <c r="R4958" s="248">
        <f t="shared" si="770"/>
        <v>0</v>
      </c>
      <c r="S4958" s="248">
        <f t="shared" si="771"/>
        <v>0</v>
      </c>
      <c r="T4958" s="248">
        <f t="shared" si="772"/>
        <v>0</v>
      </c>
      <c r="U4958" s="248">
        <f t="shared" si="773"/>
        <v>0</v>
      </c>
      <c r="V4958" s="13"/>
      <c r="W4958" s="7"/>
      <c r="AT4958" s="130"/>
      <c r="BF4958" s="33">
        <f t="shared" si="779"/>
        <v>41242</v>
      </c>
      <c r="BG4958" s="34">
        <f t="shared" si="774"/>
        <v>82.88000000000001</v>
      </c>
      <c r="BH4958" s="32">
        <f t="shared" si="775"/>
        <v>1</v>
      </c>
      <c r="BI4958" s="32">
        <f t="shared" si="776"/>
        <v>0</v>
      </c>
      <c r="BJ4958" s="69">
        <f t="shared" si="777"/>
        <v>0</v>
      </c>
      <c r="BK4958" s="158" t="str">
        <f t="shared" si="778"/>
        <v/>
      </c>
    </row>
    <row r="4959" spans="1:63" ht="12" customHeight="1" x14ac:dyDescent="0.2">
      <c r="A4959" s="8"/>
      <c r="B4959" s="7"/>
      <c r="C4959" s="7"/>
      <c r="D4959" s="7"/>
      <c r="E4959" s="7"/>
      <c r="F4959" s="7"/>
      <c r="G4959" s="7"/>
      <c r="H4959" s="7"/>
      <c r="I4959" s="10"/>
      <c r="J4959" s="25"/>
      <c r="K4959" s="250"/>
      <c r="L4959" s="31"/>
      <c r="M4959" s="9"/>
      <c r="N4959" s="11" t="s">
        <v>25</v>
      </c>
      <c r="O4959" s="39"/>
      <c r="P4959" s="47"/>
      <c r="Q4959" s="13"/>
      <c r="R4959" s="248">
        <f t="shared" si="770"/>
        <v>0</v>
      </c>
      <c r="S4959" s="248">
        <f t="shared" si="771"/>
        <v>0</v>
      </c>
      <c r="T4959" s="248">
        <f t="shared" si="772"/>
        <v>0</v>
      </c>
      <c r="U4959" s="248">
        <f t="shared" si="773"/>
        <v>0</v>
      </c>
      <c r="V4959" s="13"/>
      <c r="W4959" s="7"/>
      <c r="AT4959" s="130"/>
      <c r="BF4959" s="33">
        <f t="shared" si="779"/>
        <v>41242</v>
      </c>
      <c r="BG4959" s="34">
        <f t="shared" si="774"/>
        <v>82.88000000000001</v>
      </c>
      <c r="BH4959" s="32">
        <f t="shared" si="775"/>
        <v>1</v>
      </c>
      <c r="BI4959" s="32">
        <f t="shared" si="776"/>
        <v>0</v>
      </c>
      <c r="BJ4959" s="69">
        <f t="shared" si="777"/>
        <v>0</v>
      </c>
      <c r="BK4959" s="158" t="str">
        <f t="shared" si="778"/>
        <v/>
      </c>
    </row>
    <row r="4960" spans="1:63" ht="12" customHeight="1" x14ac:dyDescent="0.2">
      <c r="A4960" s="8"/>
      <c r="B4960" s="7"/>
      <c r="C4960" s="7"/>
      <c r="D4960" s="7"/>
      <c r="E4960" s="7"/>
      <c r="F4960" s="7"/>
      <c r="G4960" s="7"/>
      <c r="H4960" s="7"/>
      <c r="I4960" s="10"/>
      <c r="J4960" s="25"/>
      <c r="K4960" s="250"/>
      <c r="L4960" s="31"/>
      <c r="M4960" s="9"/>
      <c r="N4960" s="11" t="s">
        <v>25</v>
      </c>
      <c r="O4960" s="39"/>
      <c r="P4960" s="47"/>
      <c r="Q4960" s="13"/>
      <c r="R4960" s="248">
        <f t="shared" si="770"/>
        <v>0</v>
      </c>
      <c r="S4960" s="248">
        <f t="shared" si="771"/>
        <v>0</v>
      </c>
      <c r="T4960" s="248">
        <f t="shared" si="772"/>
        <v>0</v>
      </c>
      <c r="U4960" s="248">
        <f t="shared" si="773"/>
        <v>0</v>
      </c>
      <c r="V4960" s="13"/>
      <c r="W4960" s="7"/>
      <c r="AT4960" s="130"/>
      <c r="BF4960" s="33">
        <f t="shared" si="779"/>
        <v>41242</v>
      </c>
      <c r="BG4960" s="34">
        <f t="shared" si="774"/>
        <v>82.88000000000001</v>
      </c>
      <c r="BH4960" s="32">
        <f t="shared" si="775"/>
        <v>1</v>
      </c>
      <c r="BI4960" s="32">
        <f t="shared" si="776"/>
        <v>0</v>
      </c>
      <c r="BJ4960" s="69">
        <f t="shared" si="777"/>
        <v>0</v>
      </c>
      <c r="BK4960" s="158" t="str">
        <f t="shared" si="778"/>
        <v/>
      </c>
    </row>
    <row r="4961" spans="1:63" ht="12" customHeight="1" x14ac:dyDescent="0.2">
      <c r="A4961" s="8"/>
      <c r="B4961" s="7"/>
      <c r="C4961" s="7"/>
      <c r="D4961" s="7"/>
      <c r="E4961" s="7"/>
      <c r="F4961" s="7"/>
      <c r="G4961" s="7"/>
      <c r="H4961" s="7"/>
      <c r="I4961" s="10"/>
      <c r="J4961" s="25"/>
      <c r="K4961" s="250"/>
      <c r="L4961" s="31"/>
      <c r="M4961" s="9"/>
      <c r="N4961" s="11" t="s">
        <v>25</v>
      </c>
      <c r="O4961" s="39"/>
      <c r="P4961" s="47"/>
      <c r="Q4961" s="13"/>
      <c r="R4961" s="248">
        <f t="shared" si="770"/>
        <v>0</v>
      </c>
      <c r="S4961" s="248">
        <f t="shared" si="771"/>
        <v>0</v>
      </c>
      <c r="T4961" s="248">
        <f t="shared" si="772"/>
        <v>0</v>
      </c>
      <c r="U4961" s="248">
        <f t="shared" si="773"/>
        <v>0</v>
      </c>
      <c r="V4961" s="13"/>
      <c r="W4961" s="7"/>
      <c r="AT4961" s="130"/>
      <c r="BF4961" s="33">
        <f t="shared" si="779"/>
        <v>41242</v>
      </c>
      <c r="BG4961" s="34">
        <f t="shared" si="774"/>
        <v>82.88000000000001</v>
      </c>
      <c r="BH4961" s="32">
        <f t="shared" si="775"/>
        <v>1</v>
      </c>
      <c r="BI4961" s="32">
        <f t="shared" si="776"/>
        <v>0</v>
      </c>
      <c r="BJ4961" s="69">
        <f t="shared" si="777"/>
        <v>0</v>
      </c>
      <c r="BK4961" s="158" t="str">
        <f t="shared" si="778"/>
        <v/>
      </c>
    </row>
    <row r="4962" spans="1:63" ht="12" customHeight="1" x14ac:dyDescent="0.2">
      <c r="A4962" s="8"/>
      <c r="B4962" s="7"/>
      <c r="C4962" s="7"/>
      <c r="D4962" s="7"/>
      <c r="E4962" s="7"/>
      <c r="F4962" s="7"/>
      <c r="G4962" s="7"/>
      <c r="H4962" s="7"/>
      <c r="I4962" s="10"/>
      <c r="J4962" s="25"/>
      <c r="K4962" s="250"/>
      <c r="L4962" s="31"/>
      <c r="M4962" s="9"/>
      <c r="N4962" s="11" t="s">
        <v>25</v>
      </c>
      <c r="O4962" s="39"/>
      <c r="P4962" s="47"/>
      <c r="Q4962" s="13"/>
      <c r="R4962" s="248">
        <f t="shared" si="770"/>
        <v>0</v>
      </c>
      <c r="S4962" s="248">
        <f t="shared" si="771"/>
        <v>0</v>
      </c>
      <c r="T4962" s="248">
        <f t="shared" si="772"/>
        <v>0</v>
      </c>
      <c r="U4962" s="248">
        <f t="shared" si="773"/>
        <v>0</v>
      </c>
      <c r="V4962" s="13"/>
      <c r="W4962" s="7"/>
      <c r="AT4962" s="130"/>
      <c r="BF4962" s="33">
        <f t="shared" si="779"/>
        <v>41242</v>
      </c>
      <c r="BG4962" s="34">
        <f t="shared" si="774"/>
        <v>82.88000000000001</v>
      </c>
      <c r="BH4962" s="32">
        <f t="shared" si="775"/>
        <v>1</v>
      </c>
      <c r="BI4962" s="32">
        <f t="shared" si="776"/>
        <v>0</v>
      </c>
      <c r="BJ4962" s="69">
        <f t="shared" si="777"/>
        <v>0</v>
      </c>
      <c r="BK4962" s="158" t="str">
        <f t="shared" si="778"/>
        <v/>
      </c>
    </row>
    <row r="4963" spans="1:63" ht="12" customHeight="1" x14ac:dyDescent="0.2">
      <c r="A4963" s="8"/>
      <c r="B4963" s="7"/>
      <c r="C4963" s="7"/>
      <c r="D4963" s="7"/>
      <c r="E4963" s="7"/>
      <c r="F4963" s="7"/>
      <c r="G4963" s="7"/>
      <c r="H4963" s="7"/>
      <c r="I4963" s="10"/>
      <c r="J4963" s="25"/>
      <c r="K4963" s="250"/>
      <c r="L4963" s="31"/>
      <c r="M4963" s="9"/>
      <c r="N4963" s="11" t="s">
        <v>25</v>
      </c>
      <c r="O4963" s="39"/>
      <c r="P4963" s="47"/>
      <c r="Q4963" s="13"/>
      <c r="R4963" s="248">
        <f t="shared" si="770"/>
        <v>0</v>
      </c>
      <c r="S4963" s="248">
        <f t="shared" si="771"/>
        <v>0</v>
      </c>
      <c r="T4963" s="248">
        <f t="shared" si="772"/>
        <v>0</v>
      </c>
      <c r="U4963" s="248">
        <f t="shared" si="773"/>
        <v>0</v>
      </c>
      <c r="V4963" s="13"/>
      <c r="W4963" s="7"/>
      <c r="AT4963" s="130"/>
      <c r="BF4963" s="33">
        <f t="shared" si="779"/>
        <v>41242</v>
      </c>
      <c r="BG4963" s="34">
        <f t="shared" si="774"/>
        <v>82.88000000000001</v>
      </c>
      <c r="BH4963" s="32">
        <f t="shared" si="775"/>
        <v>1</v>
      </c>
      <c r="BI4963" s="32">
        <f t="shared" si="776"/>
        <v>0</v>
      </c>
      <c r="BJ4963" s="69">
        <f t="shared" si="777"/>
        <v>0</v>
      </c>
      <c r="BK4963" s="158" t="str">
        <f t="shared" si="778"/>
        <v/>
      </c>
    </row>
    <row r="4964" spans="1:63" ht="12" customHeight="1" x14ac:dyDescent="0.2">
      <c r="A4964" s="8"/>
      <c r="B4964" s="7"/>
      <c r="C4964" s="7"/>
      <c r="D4964" s="7"/>
      <c r="E4964" s="7"/>
      <c r="F4964" s="7"/>
      <c r="G4964" s="7"/>
      <c r="H4964" s="7"/>
      <c r="I4964" s="10"/>
      <c r="J4964" s="25"/>
      <c r="K4964" s="250"/>
      <c r="L4964" s="31"/>
      <c r="M4964" s="9"/>
      <c r="N4964" s="11" t="s">
        <v>25</v>
      </c>
      <c r="O4964" s="39"/>
      <c r="P4964" s="47"/>
      <c r="Q4964" s="13"/>
      <c r="R4964" s="248">
        <f t="shared" si="770"/>
        <v>0</v>
      </c>
      <c r="S4964" s="248">
        <f t="shared" si="771"/>
        <v>0</v>
      </c>
      <c r="T4964" s="248">
        <f t="shared" si="772"/>
        <v>0</v>
      </c>
      <c r="U4964" s="248">
        <f t="shared" si="773"/>
        <v>0</v>
      </c>
      <c r="V4964" s="13"/>
      <c r="W4964" s="7"/>
      <c r="AT4964" s="130"/>
      <c r="BF4964" s="33">
        <f t="shared" si="779"/>
        <v>41242</v>
      </c>
      <c r="BG4964" s="34">
        <f t="shared" si="774"/>
        <v>82.88000000000001</v>
      </c>
      <c r="BH4964" s="32">
        <f t="shared" si="775"/>
        <v>1</v>
      </c>
      <c r="BI4964" s="32">
        <f t="shared" si="776"/>
        <v>0</v>
      </c>
      <c r="BJ4964" s="69">
        <f t="shared" si="777"/>
        <v>0</v>
      </c>
      <c r="BK4964" s="158" t="str">
        <f t="shared" si="778"/>
        <v/>
      </c>
    </row>
    <row r="4965" spans="1:63" ht="12" customHeight="1" x14ac:dyDescent="0.2">
      <c r="A4965" s="8"/>
      <c r="B4965" s="7"/>
      <c r="C4965" s="7"/>
      <c r="D4965" s="7"/>
      <c r="E4965" s="7"/>
      <c r="F4965" s="7"/>
      <c r="G4965" s="7"/>
      <c r="H4965" s="7"/>
      <c r="I4965" s="10"/>
      <c r="J4965" s="25"/>
      <c r="K4965" s="250"/>
      <c r="L4965" s="31"/>
      <c r="M4965" s="9"/>
      <c r="N4965" s="11" t="s">
        <v>25</v>
      </c>
      <c r="O4965" s="39"/>
      <c r="P4965" s="47"/>
      <c r="Q4965" s="13"/>
      <c r="R4965" s="248">
        <f t="shared" si="770"/>
        <v>0</v>
      </c>
      <c r="S4965" s="248">
        <f t="shared" si="771"/>
        <v>0</v>
      </c>
      <c r="T4965" s="248">
        <f t="shared" si="772"/>
        <v>0</v>
      </c>
      <c r="U4965" s="248">
        <f t="shared" si="773"/>
        <v>0</v>
      </c>
      <c r="V4965" s="13"/>
      <c r="W4965" s="7"/>
      <c r="AT4965" s="130"/>
      <c r="BF4965" s="33">
        <f t="shared" si="779"/>
        <v>41242</v>
      </c>
      <c r="BG4965" s="34">
        <f t="shared" si="774"/>
        <v>82.88000000000001</v>
      </c>
      <c r="BH4965" s="32">
        <f t="shared" si="775"/>
        <v>1</v>
      </c>
      <c r="BI4965" s="32">
        <f t="shared" si="776"/>
        <v>0</v>
      </c>
      <c r="BJ4965" s="69">
        <f t="shared" si="777"/>
        <v>0</v>
      </c>
      <c r="BK4965" s="158" t="str">
        <f t="shared" si="778"/>
        <v/>
      </c>
    </row>
    <row r="4966" spans="1:63" ht="12" customHeight="1" x14ac:dyDescent="0.2">
      <c r="A4966" s="8"/>
      <c r="B4966" s="7"/>
      <c r="C4966" s="7"/>
      <c r="D4966" s="7"/>
      <c r="E4966" s="7"/>
      <c r="F4966" s="7"/>
      <c r="G4966" s="7"/>
      <c r="H4966" s="7"/>
      <c r="I4966" s="10"/>
      <c r="J4966" s="25"/>
      <c r="K4966" s="250"/>
      <c r="L4966" s="31"/>
      <c r="M4966" s="9"/>
      <c r="N4966" s="11" t="s">
        <v>25</v>
      </c>
      <c r="O4966" s="39"/>
      <c r="P4966" s="47"/>
      <c r="Q4966" s="13"/>
      <c r="R4966" s="248">
        <f t="shared" si="770"/>
        <v>0</v>
      </c>
      <c r="S4966" s="248">
        <f t="shared" si="771"/>
        <v>0</v>
      </c>
      <c r="T4966" s="248">
        <f t="shared" si="772"/>
        <v>0</v>
      </c>
      <c r="U4966" s="248">
        <f t="shared" si="773"/>
        <v>0</v>
      </c>
      <c r="V4966" s="13"/>
      <c r="W4966" s="7"/>
      <c r="AT4966" s="130"/>
      <c r="BF4966" s="33">
        <f t="shared" si="779"/>
        <v>41242</v>
      </c>
      <c r="BG4966" s="34">
        <f t="shared" si="774"/>
        <v>82.88000000000001</v>
      </c>
      <c r="BH4966" s="32">
        <f t="shared" si="775"/>
        <v>1</v>
      </c>
      <c r="BI4966" s="32">
        <f t="shared" si="776"/>
        <v>0</v>
      </c>
      <c r="BJ4966" s="69">
        <f t="shared" si="777"/>
        <v>0</v>
      </c>
      <c r="BK4966" s="158" t="str">
        <f t="shared" si="778"/>
        <v/>
      </c>
    </row>
    <row r="4967" spans="1:63" ht="12" customHeight="1" x14ac:dyDescent="0.2">
      <c r="A4967" s="8"/>
      <c r="B4967" s="7"/>
      <c r="C4967" s="7"/>
      <c r="D4967" s="7"/>
      <c r="E4967" s="7"/>
      <c r="F4967" s="7"/>
      <c r="G4967" s="7"/>
      <c r="H4967" s="7"/>
      <c r="I4967" s="10"/>
      <c r="J4967" s="25"/>
      <c r="K4967" s="250"/>
      <c r="L4967" s="31"/>
      <c r="M4967" s="9"/>
      <c r="N4967" s="11" t="s">
        <v>25</v>
      </c>
      <c r="O4967" s="39"/>
      <c r="P4967" s="47"/>
      <c r="Q4967" s="13"/>
      <c r="R4967" s="248">
        <f t="shared" si="770"/>
        <v>0</v>
      </c>
      <c r="S4967" s="248">
        <f t="shared" si="771"/>
        <v>0</v>
      </c>
      <c r="T4967" s="248">
        <f t="shared" si="772"/>
        <v>0</v>
      </c>
      <c r="U4967" s="248">
        <f t="shared" si="773"/>
        <v>0</v>
      </c>
      <c r="V4967" s="13"/>
      <c r="W4967" s="7"/>
      <c r="AT4967" s="130"/>
      <c r="BF4967" s="33">
        <f t="shared" si="779"/>
        <v>41242</v>
      </c>
      <c r="BG4967" s="34">
        <f t="shared" si="774"/>
        <v>82.88000000000001</v>
      </c>
      <c r="BH4967" s="32">
        <f t="shared" si="775"/>
        <v>1</v>
      </c>
      <c r="BI4967" s="32">
        <f t="shared" si="776"/>
        <v>0</v>
      </c>
      <c r="BJ4967" s="69">
        <f t="shared" si="777"/>
        <v>0</v>
      </c>
      <c r="BK4967" s="158" t="str">
        <f t="shared" si="778"/>
        <v/>
      </c>
    </row>
    <row r="4968" spans="1:63" ht="12" customHeight="1" x14ac:dyDescent="0.2">
      <c r="A4968" s="8"/>
      <c r="B4968" s="7"/>
      <c r="C4968" s="7"/>
      <c r="D4968" s="7"/>
      <c r="E4968" s="7"/>
      <c r="F4968" s="7"/>
      <c r="G4968" s="7"/>
      <c r="H4968" s="7"/>
      <c r="I4968" s="10"/>
      <c r="J4968" s="25"/>
      <c r="K4968" s="250"/>
      <c r="L4968" s="31"/>
      <c r="M4968" s="9"/>
      <c r="N4968" s="11" t="s">
        <v>25</v>
      </c>
      <c r="O4968" s="39"/>
      <c r="P4968" s="47"/>
      <c r="Q4968" s="13"/>
      <c r="R4968" s="248">
        <f t="shared" si="770"/>
        <v>0</v>
      </c>
      <c r="S4968" s="248">
        <f t="shared" si="771"/>
        <v>0</v>
      </c>
      <c r="T4968" s="248">
        <f t="shared" si="772"/>
        <v>0</v>
      </c>
      <c r="U4968" s="248">
        <f t="shared" si="773"/>
        <v>0</v>
      </c>
      <c r="V4968" s="13"/>
      <c r="W4968" s="7"/>
      <c r="AT4968" s="130"/>
      <c r="BF4968" s="33">
        <f t="shared" si="779"/>
        <v>41242</v>
      </c>
      <c r="BG4968" s="34">
        <f t="shared" si="774"/>
        <v>82.88000000000001</v>
      </c>
      <c r="BH4968" s="32">
        <f t="shared" si="775"/>
        <v>1</v>
      </c>
      <c r="BI4968" s="32">
        <f t="shared" si="776"/>
        <v>0</v>
      </c>
      <c r="BJ4968" s="69">
        <f t="shared" si="777"/>
        <v>0</v>
      </c>
      <c r="BK4968" s="158" t="str">
        <f t="shared" si="778"/>
        <v/>
      </c>
    </row>
    <row r="4969" spans="1:63" ht="12" customHeight="1" x14ac:dyDescent="0.2">
      <c r="A4969" s="8"/>
      <c r="B4969" s="7"/>
      <c r="C4969" s="7"/>
      <c r="D4969" s="7"/>
      <c r="E4969" s="7"/>
      <c r="F4969" s="7"/>
      <c r="G4969" s="7"/>
      <c r="H4969" s="7"/>
      <c r="I4969" s="10"/>
      <c r="J4969" s="25"/>
      <c r="K4969" s="250"/>
      <c r="L4969" s="31"/>
      <c r="M4969" s="9"/>
      <c r="N4969" s="11" t="s">
        <v>25</v>
      </c>
      <c r="O4969" s="39"/>
      <c r="P4969" s="47"/>
      <c r="Q4969" s="13"/>
      <c r="R4969" s="248">
        <f t="shared" si="770"/>
        <v>0</v>
      </c>
      <c r="S4969" s="248">
        <f t="shared" si="771"/>
        <v>0</v>
      </c>
      <c r="T4969" s="248">
        <f t="shared" si="772"/>
        <v>0</v>
      </c>
      <c r="U4969" s="248">
        <f t="shared" si="773"/>
        <v>0</v>
      </c>
      <c r="V4969" s="13"/>
      <c r="W4969" s="7"/>
      <c r="AT4969" s="130"/>
      <c r="BF4969" s="33">
        <f t="shared" si="779"/>
        <v>41242</v>
      </c>
      <c r="BG4969" s="34">
        <f t="shared" si="774"/>
        <v>82.88000000000001</v>
      </c>
      <c r="BH4969" s="32">
        <f t="shared" si="775"/>
        <v>1</v>
      </c>
      <c r="BI4969" s="32">
        <f t="shared" si="776"/>
        <v>0</v>
      </c>
      <c r="BJ4969" s="69">
        <f t="shared" si="777"/>
        <v>0</v>
      </c>
      <c r="BK4969" s="158" t="str">
        <f t="shared" si="778"/>
        <v/>
      </c>
    </row>
    <row r="4970" spans="1:63" ht="12" customHeight="1" x14ac:dyDescent="0.2">
      <c r="A4970" s="8"/>
      <c r="B4970" s="7"/>
      <c r="C4970" s="7"/>
      <c r="D4970" s="7"/>
      <c r="E4970" s="7"/>
      <c r="F4970" s="7"/>
      <c r="G4970" s="7"/>
      <c r="H4970" s="7"/>
      <c r="I4970" s="10"/>
      <c r="J4970" s="25"/>
      <c r="K4970" s="250"/>
      <c r="L4970" s="31"/>
      <c r="M4970" s="9"/>
      <c r="N4970" s="11" t="s">
        <v>25</v>
      </c>
      <c r="O4970" s="39"/>
      <c r="P4970" s="47"/>
      <c r="Q4970" s="13"/>
      <c r="R4970" s="248">
        <f t="shared" si="770"/>
        <v>0</v>
      </c>
      <c r="S4970" s="248">
        <f t="shared" si="771"/>
        <v>0</v>
      </c>
      <c r="T4970" s="248">
        <f t="shared" si="772"/>
        <v>0</v>
      </c>
      <c r="U4970" s="248">
        <f t="shared" si="773"/>
        <v>0</v>
      </c>
      <c r="V4970" s="13"/>
      <c r="W4970" s="7"/>
      <c r="AT4970" s="130"/>
      <c r="BF4970" s="33">
        <f t="shared" si="779"/>
        <v>41242</v>
      </c>
      <c r="BG4970" s="34">
        <f t="shared" si="774"/>
        <v>82.88000000000001</v>
      </c>
      <c r="BH4970" s="32">
        <f t="shared" si="775"/>
        <v>1</v>
      </c>
      <c r="BI4970" s="32">
        <f t="shared" si="776"/>
        <v>0</v>
      </c>
      <c r="BJ4970" s="69">
        <f t="shared" si="777"/>
        <v>0</v>
      </c>
      <c r="BK4970" s="158" t="str">
        <f t="shared" si="778"/>
        <v/>
      </c>
    </row>
    <row r="4971" spans="1:63" ht="12" customHeight="1" x14ac:dyDescent="0.2">
      <c r="A4971" s="8"/>
      <c r="B4971" s="7"/>
      <c r="C4971" s="7"/>
      <c r="D4971" s="7"/>
      <c r="E4971" s="7"/>
      <c r="F4971" s="7"/>
      <c r="G4971" s="7"/>
      <c r="H4971" s="7"/>
      <c r="I4971" s="10"/>
      <c r="J4971" s="25"/>
      <c r="K4971" s="250"/>
      <c r="L4971" s="31"/>
      <c r="M4971" s="9"/>
      <c r="N4971" s="11" t="s">
        <v>25</v>
      </c>
      <c r="O4971" s="39"/>
      <c r="P4971" s="47"/>
      <c r="Q4971" s="13"/>
      <c r="R4971" s="248">
        <f t="shared" si="770"/>
        <v>0</v>
      </c>
      <c r="S4971" s="248">
        <f t="shared" si="771"/>
        <v>0</v>
      </c>
      <c r="T4971" s="248">
        <f t="shared" si="772"/>
        <v>0</v>
      </c>
      <c r="U4971" s="248">
        <f t="shared" si="773"/>
        <v>0</v>
      </c>
      <c r="V4971" s="13"/>
      <c r="W4971" s="7"/>
      <c r="AT4971" s="130"/>
      <c r="BF4971" s="33">
        <f t="shared" si="779"/>
        <v>41242</v>
      </c>
      <c r="BG4971" s="34">
        <f t="shared" si="774"/>
        <v>82.88000000000001</v>
      </c>
      <c r="BH4971" s="32">
        <f t="shared" si="775"/>
        <v>1</v>
      </c>
      <c r="BI4971" s="32">
        <f t="shared" si="776"/>
        <v>0</v>
      </c>
      <c r="BJ4971" s="69">
        <f t="shared" si="777"/>
        <v>0</v>
      </c>
      <c r="BK4971" s="158" t="str">
        <f t="shared" si="778"/>
        <v/>
      </c>
    </row>
    <row r="4972" spans="1:63" ht="12" customHeight="1" x14ac:dyDescent="0.2">
      <c r="A4972" s="8"/>
      <c r="B4972" s="7"/>
      <c r="C4972" s="7"/>
      <c r="D4972" s="7"/>
      <c r="E4972" s="7"/>
      <c r="F4972" s="7"/>
      <c r="G4972" s="7"/>
      <c r="H4972" s="7"/>
      <c r="I4972" s="10"/>
      <c r="J4972" s="25"/>
      <c r="K4972" s="250"/>
      <c r="L4972" s="31"/>
      <c r="M4972" s="9"/>
      <c r="N4972" s="11" t="s">
        <v>25</v>
      </c>
      <c r="O4972" s="39"/>
      <c r="P4972" s="47"/>
      <c r="Q4972" s="13"/>
      <c r="R4972" s="248">
        <f t="shared" si="770"/>
        <v>0</v>
      </c>
      <c r="S4972" s="248">
        <f t="shared" si="771"/>
        <v>0</v>
      </c>
      <c r="T4972" s="248">
        <f t="shared" si="772"/>
        <v>0</v>
      </c>
      <c r="U4972" s="248">
        <f t="shared" si="773"/>
        <v>0</v>
      </c>
      <c r="V4972" s="13"/>
      <c r="W4972" s="7"/>
      <c r="AT4972" s="130"/>
      <c r="BF4972" s="33">
        <f t="shared" si="779"/>
        <v>41242</v>
      </c>
      <c r="BG4972" s="34">
        <f t="shared" si="774"/>
        <v>82.88000000000001</v>
      </c>
      <c r="BH4972" s="32">
        <f t="shared" si="775"/>
        <v>1</v>
      </c>
      <c r="BI4972" s="32">
        <f t="shared" si="776"/>
        <v>0</v>
      </c>
      <c r="BJ4972" s="69">
        <f t="shared" si="777"/>
        <v>0</v>
      </c>
      <c r="BK4972" s="158" t="str">
        <f t="shared" si="778"/>
        <v/>
      </c>
    </row>
    <row r="4973" spans="1:63" ht="12" customHeight="1" x14ac:dyDescent="0.2">
      <c r="A4973" s="8"/>
      <c r="B4973" s="7"/>
      <c r="C4973" s="7"/>
      <c r="D4973" s="7"/>
      <c r="E4973" s="7"/>
      <c r="F4973" s="7"/>
      <c r="G4973" s="7"/>
      <c r="H4973" s="7"/>
      <c r="I4973" s="10"/>
      <c r="J4973" s="25"/>
      <c r="K4973" s="250"/>
      <c r="L4973" s="31"/>
      <c r="M4973" s="9"/>
      <c r="N4973" s="11" t="s">
        <v>25</v>
      </c>
      <c r="O4973" s="39"/>
      <c r="P4973" s="47"/>
      <c r="Q4973" s="13"/>
      <c r="R4973" s="248">
        <f t="shared" si="770"/>
        <v>0</v>
      </c>
      <c r="S4973" s="248">
        <f t="shared" si="771"/>
        <v>0</v>
      </c>
      <c r="T4973" s="248">
        <f t="shared" si="772"/>
        <v>0</v>
      </c>
      <c r="U4973" s="248">
        <f t="shared" si="773"/>
        <v>0</v>
      </c>
      <c r="V4973" s="13"/>
      <c r="W4973" s="7"/>
      <c r="AT4973" s="130"/>
      <c r="BF4973" s="33">
        <f t="shared" si="779"/>
        <v>41242</v>
      </c>
      <c r="BG4973" s="34">
        <f t="shared" si="774"/>
        <v>82.88000000000001</v>
      </c>
      <c r="BH4973" s="32">
        <f t="shared" si="775"/>
        <v>1</v>
      </c>
      <c r="BI4973" s="32">
        <f t="shared" si="776"/>
        <v>0</v>
      </c>
      <c r="BJ4973" s="69">
        <f t="shared" si="777"/>
        <v>0</v>
      </c>
      <c r="BK4973" s="158" t="str">
        <f t="shared" si="778"/>
        <v/>
      </c>
    </row>
    <row r="4974" spans="1:63" ht="12" customHeight="1" x14ac:dyDescent="0.2">
      <c r="A4974" s="8"/>
      <c r="B4974" s="7"/>
      <c r="C4974" s="7"/>
      <c r="D4974" s="7"/>
      <c r="E4974" s="7"/>
      <c r="F4974" s="7"/>
      <c r="G4974" s="7"/>
      <c r="H4974" s="7"/>
      <c r="I4974" s="10"/>
      <c r="J4974" s="25"/>
      <c r="K4974" s="250"/>
      <c r="L4974" s="31"/>
      <c r="M4974" s="9"/>
      <c r="N4974" s="11" t="s">
        <v>25</v>
      </c>
      <c r="O4974" s="39"/>
      <c r="P4974" s="47"/>
      <c r="Q4974" s="13"/>
      <c r="R4974" s="248">
        <f t="shared" si="770"/>
        <v>0</v>
      </c>
      <c r="S4974" s="248">
        <f t="shared" si="771"/>
        <v>0</v>
      </c>
      <c r="T4974" s="248">
        <f t="shared" si="772"/>
        <v>0</v>
      </c>
      <c r="U4974" s="248">
        <f t="shared" si="773"/>
        <v>0</v>
      </c>
      <c r="V4974" s="13"/>
      <c r="W4974" s="7"/>
      <c r="AT4974" s="130"/>
      <c r="BF4974" s="33">
        <f t="shared" si="779"/>
        <v>41242</v>
      </c>
      <c r="BG4974" s="34">
        <f t="shared" si="774"/>
        <v>82.88000000000001</v>
      </c>
      <c r="BH4974" s="32">
        <f t="shared" si="775"/>
        <v>1</v>
      </c>
      <c r="BI4974" s="32">
        <f t="shared" si="776"/>
        <v>0</v>
      </c>
      <c r="BJ4974" s="69">
        <f t="shared" si="777"/>
        <v>0</v>
      </c>
      <c r="BK4974" s="158" t="str">
        <f t="shared" si="778"/>
        <v/>
      </c>
    </row>
    <row r="4975" spans="1:63" ht="12" customHeight="1" x14ac:dyDescent="0.2">
      <c r="A4975" s="8"/>
      <c r="B4975" s="7"/>
      <c r="C4975" s="7"/>
      <c r="D4975" s="7"/>
      <c r="E4975" s="7"/>
      <c r="F4975" s="7"/>
      <c r="G4975" s="7"/>
      <c r="H4975" s="7"/>
      <c r="I4975" s="10"/>
      <c r="J4975" s="25"/>
      <c r="K4975" s="250"/>
      <c r="L4975" s="31"/>
      <c r="M4975" s="9"/>
      <c r="N4975" s="11" t="s">
        <v>25</v>
      </c>
      <c r="O4975" s="39"/>
      <c r="P4975" s="47"/>
      <c r="Q4975" s="13"/>
      <c r="R4975" s="248">
        <f t="shared" si="770"/>
        <v>0</v>
      </c>
      <c r="S4975" s="248">
        <f t="shared" si="771"/>
        <v>0</v>
      </c>
      <c r="T4975" s="248">
        <f t="shared" si="772"/>
        <v>0</v>
      </c>
      <c r="U4975" s="248">
        <f t="shared" si="773"/>
        <v>0</v>
      </c>
      <c r="V4975" s="13"/>
      <c r="W4975" s="7"/>
      <c r="AT4975" s="130"/>
      <c r="BF4975" s="33">
        <f t="shared" si="779"/>
        <v>41242</v>
      </c>
      <c r="BG4975" s="34">
        <f t="shared" si="774"/>
        <v>82.88000000000001</v>
      </c>
      <c r="BH4975" s="32">
        <f t="shared" si="775"/>
        <v>1</v>
      </c>
      <c r="BI4975" s="32">
        <f t="shared" si="776"/>
        <v>0</v>
      </c>
      <c r="BJ4975" s="69">
        <f t="shared" si="777"/>
        <v>0</v>
      </c>
      <c r="BK4975" s="158" t="str">
        <f t="shared" si="778"/>
        <v/>
      </c>
    </row>
    <row r="4976" spans="1:63" ht="12" customHeight="1" x14ac:dyDescent="0.2">
      <c r="A4976" s="8"/>
      <c r="B4976" s="7"/>
      <c r="C4976" s="7"/>
      <c r="D4976" s="7"/>
      <c r="E4976" s="7"/>
      <c r="F4976" s="7"/>
      <c r="G4976" s="7"/>
      <c r="H4976" s="7"/>
      <c r="I4976" s="10"/>
      <c r="J4976" s="25"/>
      <c r="K4976" s="250"/>
      <c r="L4976" s="31"/>
      <c r="M4976" s="9"/>
      <c r="N4976" s="11" t="s">
        <v>25</v>
      </c>
      <c r="O4976" s="39"/>
      <c r="P4976" s="47"/>
      <c r="Q4976" s="13"/>
      <c r="R4976" s="248">
        <f t="shared" si="770"/>
        <v>0</v>
      </c>
      <c r="S4976" s="248">
        <f t="shared" si="771"/>
        <v>0</v>
      </c>
      <c r="T4976" s="248">
        <f t="shared" si="772"/>
        <v>0</v>
      </c>
      <c r="U4976" s="248">
        <f t="shared" si="773"/>
        <v>0</v>
      </c>
      <c r="V4976" s="13"/>
      <c r="W4976" s="7"/>
      <c r="AT4976" s="130"/>
      <c r="BF4976" s="33">
        <f t="shared" si="779"/>
        <v>41242</v>
      </c>
      <c r="BG4976" s="34">
        <f t="shared" si="774"/>
        <v>82.88000000000001</v>
      </c>
      <c r="BH4976" s="32">
        <f t="shared" si="775"/>
        <v>1</v>
      </c>
      <c r="BI4976" s="32">
        <f t="shared" si="776"/>
        <v>0</v>
      </c>
      <c r="BJ4976" s="69">
        <f t="shared" si="777"/>
        <v>0</v>
      </c>
      <c r="BK4976" s="158" t="str">
        <f t="shared" si="778"/>
        <v/>
      </c>
    </row>
    <row r="4977" spans="1:63" ht="12" customHeight="1" x14ac:dyDescent="0.2">
      <c r="A4977" s="8"/>
      <c r="B4977" s="7"/>
      <c r="C4977" s="7"/>
      <c r="D4977" s="7"/>
      <c r="E4977" s="7"/>
      <c r="F4977" s="7"/>
      <c r="G4977" s="7"/>
      <c r="H4977" s="7"/>
      <c r="I4977" s="10"/>
      <c r="J4977" s="25"/>
      <c r="K4977" s="250"/>
      <c r="L4977" s="31"/>
      <c r="M4977" s="9"/>
      <c r="N4977" s="11" t="s">
        <v>25</v>
      </c>
      <c r="O4977" s="39"/>
      <c r="P4977" s="47"/>
      <c r="Q4977" s="13"/>
      <c r="R4977" s="248">
        <f t="shared" si="770"/>
        <v>0</v>
      </c>
      <c r="S4977" s="248">
        <f t="shared" si="771"/>
        <v>0</v>
      </c>
      <c r="T4977" s="248">
        <f t="shared" si="772"/>
        <v>0</v>
      </c>
      <c r="U4977" s="248">
        <f t="shared" si="773"/>
        <v>0</v>
      </c>
      <c r="V4977" s="13"/>
      <c r="W4977" s="7"/>
      <c r="AT4977" s="130"/>
      <c r="BF4977" s="33">
        <f t="shared" si="779"/>
        <v>41242</v>
      </c>
      <c r="BG4977" s="34">
        <f t="shared" si="774"/>
        <v>82.88000000000001</v>
      </c>
      <c r="BH4977" s="32">
        <f t="shared" si="775"/>
        <v>1</v>
      </c>
      <c r="BI4977" s="32">
        <f t="shared" si="776"/>
        <v>0</v>
      </c>
      <c r="BJ4977" s="69">
        <f t="shared" si="777"/>
        <v>0</v>
      </c>
      <c r="BK4977" s="158" t="str">
        <f t="shared" si="778"/>
        <v/>
      </c>
    </row>
    <row r="4978" spans="1:63" ht="12" customHeight="1" x14ac:dyDescent="0.2">
      <c r="A4978" s="8"/>
      <c r="B4978" s="7"/>
      <c r="C4978" s="7"/>
      <c r="D4978" s="7"/>
      <c r="E4978" s="7"/>
      <c r="F4978" s="7"/>
      <c r="G4978" s="7"/>
      <c r="H4978" s="7"/>
      <c r="I4978" s="10"/>
      <c r="J4978" s="25"/>
      <c r="K4978" s="250"/>
      <c r="L4978" s="31"/>
      <c r="M4978" s="9"/>
      <c r="N4978" s="11" t="s">
        <v>25</v>
      </c>
      <c r="O4978" s="39"/>
      <c r="P4978" s="47"/>
      <c r="Q4978" s="13"/>
      <c r="R4978" s="248">
        <f t="shared" si="770"/>
        <v>0</v>
      </c>
      <c r="S4978" s="248">
        <f t="shared" si="771"/>
        <v>0</v>
      </c>
      <c r="T4978" s="248">
        <f t="shared" si="772"/>
        <v>0</v>
      </c>
      <c r="U4978" s="248">
        <f t="shared" si="773"/>
        <v>0</v>
      </c>
      <c r="V4978" s="13"/>
      <c r="W4978" s="7"/>
      <c r="AT4978" s="130"/>
      <c r="BF4978" s="33">
        <f t="shared" si="779"/>
        <v>41242</v>
      </c>
      <c r="BG4978" s="34">
        <f t="shared" si="774"/>
        <v>82.88000000000001</v>
      </c>
      <c r="BH4978" s="32">
        <f t="shared" si="775"/>
        <v>1</v>
      </c>
      <c r="BI4978" s="32">
        <f t="shared" si="776"/>
        <v>0</v>
      </c>
      <c r="BJ4978" s="69">
        <f t="shared" si="777"/>
        <v>0</v>
      </c>
      <c r="BK4978" s="158" t="str">
        <f t="shared" si="778"/>
        <v/>
      </c>
    </row>
    <row r="4979" spans="1:63" ht="12" customHeight="1" x14ac:dyDescent="0.2">
      <c r="A4979" s="8"/>
      <c r="B4979" s="7"/>
      <c r="C4979" s="7"/>
      <c r="D4979" s="7"/>
      <c r="E4979" s="7"/>
      <c r="F4979" s="7"/>
      <c r="G4979" s="7"/>
      <c r="H4979" s="7"/>
      <c r="I4979" s="10"/>
      <c r="J4979" s="25"/>
      <c r="K4979" s="250"/>
      <c r="L4979" s="31"/>
      <c r="M4979" s="9"/>
      <c r="N4979" s="11" t="s">
        <v>25</v>
      </c>
      <c r="O4979" s="39"/>
      <c r="P4979" s="47"/>
      <c r="Q4979" s="13"/>
      <c r="R4979" s="248">
        <f t="shared" si="770"/>
        <v>0</v>
      </c>
      <c r="S4979" s="248">
        <f t="shared" si="771"/>
        <v>0</v>
      </c>
      <c r="T4979" s="248">
        <f t="shared" si="772"/>
        <v>0</v>
      </c>
      <c r="U4979" s="248">
        <f t="shared" si="773"/>
        <v>0</v>
      </c>
      <c r="V4979" s="13"/>
      <c r="W4979" s="7"/>
      <c r="AT4979" s="130"/>
      <c r="BF4979" s="33">
        <f t="shared" si="779"/>
        <v>41242</v>
      </c>
      <c r="BG4979" s="34">
        <f t="shared" si="774"/>
        <v>82.88000000000001</v>
      </c>
      <c r="BH4979" s="32">
        <f t="shared" si="775"/>
        <v>1</v>
      </c>
      <c r="BI4979" s="32">
        <f t="shared" si="776"/>
        <v>0</v>
      </c>
      <c r="BJ4979" s="69">
        <f t="shared" si="777"/>
        <v>0</v>
      </c>
      <c r="BK4979" s="158" t="str">
        <f t="shared" si="778"/>
        <v/>
      </c>
    </row>
    <row r="4980" spans="1:63" ht="12" customHeight="1" x14ac:dyDescent="0.2">
      <c r="A4980" s="8"/>
      <c r="B4980" s="7"/>
      <c r="C4980" s="7"/>
      <c r="D4980" s="7"/>
      <c r="E4980" s="7"/>
      <c r="F4980" s="7"/>
      <c r="G4980" s="7"/>
      <c r="H4980" s="7"/>
      <c r="I4980" s="10"/>
      <c r="J4980" s="25"/>
      <c r="K4980" s="250"/>
      <c r="L4980" s="31"/>
      <c r="M4980" s="9"/>
      <c r="N4980" s="11" t="s">
        <v>25</v>
      </c>
      <c r="O4980" s="39"/>
      <c r="P4980" s="47"/>
      <c r="Q4980" s="13"/>
      <c r="R4980" s="248">
        <f t="shared" si="770"/>
        <v>0</v>
      </c>
      <c r="S4980" s="248">
        <f t="shared" si="771"/>
        <v>0</v>
      </c>
      <c r="T4980" s="248">
        <f t="shared" si="772"/>
        <v>0</v>
      </c>
      <c r="U4980" s="248">
        <f t="shared" si="773"/>
        <v>0</v>
      </c>
      <c r="V4980" s="13"/>
      <c r="W4980" s="7"/>
      <c r="AT4980" s="130"/>
      <c r="BF4980" s="33">
        <f t="shared" si="779"/>
        <v>41242</v>
      </c>
      <c r="BG4980" s="34">
        <f t="shared" si="774"/>
        <v>82.88000000000001</v>
      </c>
      <c r="BH4980" s="32">
        <f t="shared" si="775"/>
        <v>1</v>
      </c>
      <c r="BI4980" s="32">
        <f t="shared" si="776"/>
        <v>0</v>
      </c>
      <c r="BJ4980" s="69">
        <f t="shared" si="777"/>
        <v>0</v>
      </c>
      <c r="BK4980" s="158" t="str">
        <f t="shared" si="778"/>
        <v/>
      </c>
    </row>
    <row r="4981" spans="1:63" ht="12" customHeight="1" x14ac:dyDescent="0.2">
      <c r="A4981" s="8"/>
      <c r="B4981" s="7"/>
      <c r="C4981" s="7"/>
      <c r="D4981" s="7"/>
      <c r="E4981" s="7"/>
      <c r="F4981" s="7"/>
      <c r="G4981" s="7"/>
      <c r="H4981" s="7"/>
      <c r="I4981" s="10"/>
      <c r="J4981" s="25"/>
      <c r="K4981" s="250"/>
      <c r="L4981" s="31"/>
      <c r="M4981" s="9"/>
      <c r="N4981" s="11" t="s">
        <v>25</v>
      </c>
      <c r="O4981" s="39"/>
      <c r="P4981" s="47"/>
      <c r="Q4981" s="13"/>
      <c r="R4981" s="248">
        <f t="shared" si="770"/>
        <v>0</v>
      </c>
      <c r="S4981" s="248">
        <f t="shared" si="771"/>
        <v>0</v>
      </c>
      <c r="T4981" s="248">
        <f t="shared" si="772"/>
        <v>0</v>
      </c>
      <c r="U4981" s="248">
        <f t="shared" si="773"/>
        <v>0</v>
      </c>
      <c r="V4981" s="13"/>
      <c r="W4981" s="7"/>
      <c r="AT4981" s="130"/>
      <c r="BF4981" s="33">
        <f t="shared" si="779"/>
        <v>41242</v>
      </c>
      <c r="BG4981" s="34">
        <f t="shared" si="774"/>
        <v>82.88000000000001</v>
      </c>
      <c r="BH4981" s="32">
        <f t="shared" si="775"/>
        <v>1</v>
      </c>
      <c r="BI4981" s="32">
        <f t="shared" si="776"/>
        <v>0</v>
      </c>
      <c r="BJ4981" s="69">
        <f t="shared" si="777"/>
        <v>0</v>
      </c>
      <c r="BK4981" s="158" t="str">
        <f t="shared" si="778"/>
        <v/>
      </c>
    </row>
    <row r="4982" spans="1:63" ht="12" customHeight="1" x14ac:dyDescent="0.2">
      <c r="A4982" s="8"/>
      <c r="B4982" s="7"/>
      <c r="C4982" s="7"/>
      <c r="D4982" s="7"/>
      <c r="E4982" s="7"/>
      <c r="F4982" s="7"/>
      <c r="G4982" s="7"/>
      <c r="H4982" s="7"/>
      <c r="I4982" s="10"/>
      <c r="J4982" s="25"/>
      <c r="K4982" s="250"/>
      <c r="L4982" s="31"/>
      <c r="M4982" s="9"/>
      <c r="N4982" s="11" t="s">
        <v>25</v>
      </c>
      <c r="O4982" s="39"/>
      <c r="P4982" s="47"/>
      <c r="Q4982" s="13"/>
      <c r="R4982" s="248">
        <f t="shared" si="770"/>
        <v>0</v>
      </c>
      <c r="S4982" s="248">
        <f t="shared" si="771"/>
        <v>0</v>
      </c>
      <c r="T4982" s="248">
        <f t="shared" si="772"/>
        <v>0</v>
      </c>
      <c r="U4982" s="248">
        <f t="shared" si="773"/>
        <v>0</v>
      </c>
      <c r="V4982" s="13"/>
      <c r="W4982" s="7"/>
      <c r="AT4982" s="130"/>
      <c r="BF4982" s="33">
        <f t="shared" si="779"/>
        <v>41242</v>
      </c>
      <c r="BG4982" s="34">
        <f t="shared" si="774"/>
        <v>82.88000000000001</v>
      </c>
      <c r="BH4982" s="32">
        <f t="shared" si="775"/>
        <v>1</v>
      </c>
      <c r="BI4982" s="32">
        <f t="shared" si="776"/>
        <v>0</v>
      </c>
      <c r="BJ4982" s="69">
        <f t="shared" si="777"/>
        <v>0</v>
      </c>
      <c r="BK4982" s="158" t="str">
        <f t="shared" si="778"/>
        <v/>
      </c>
    </row>
    <row r="4983" spans="1:63" ht="12" customHeight="1" x14ac:dyDescent="0.2">
      <c r="A4983" s="8"/>
      <c r="B4983" s="7"/>
      <c r="C4983" s="7"/>
      <c r="D4983" s="7"/>
      <c r="E4983" s="7"/>
      <c r="F4983" s="7"/>
      <c r="G4983" s="7"/>
      <c r="H4983" s="7"/>
      <c r="I4983" s="10"/>
      <c r="J4983" s="25"/>
      <c r="K4983" s="250"/>
      <c r="L4983" s="31"/>
      <c r="M4983" s="9"/>
      <c r="N4983" s="11" t="s">
        <v>25</v>
      </c>
      <c r="O4983" s="39"/>
      <c r="P4983" s="47"/>
      <c r="Q4983" s="13"/>
      <c r="R4983" s="248">
        <f t="shared" si="770"/>
        <v>0</v>
      </c>
      <c r="S4983" s="248">
        <f t="shared" si="771"/>
        <v>0</v>
      </c>
      <c r="T4983" s="248">
        <f t="shared" si="772"/>
        <v>0</v>
      </c>
      <c r="U4983" s="248">
        <f t="shared" si="773"/>
        <v>0</v>
      </c>
      <c r="V4983" s="13"/>
      <c r="W4983" s="7"/>
      <c r="AT4983" s="130"/>
      <c r="BF4983" s="33">
        <f t="shared" si="779"/>
        <v>41242</v>
      </c>
      <c r="BG4983" s="34">
        <f t="shared" si="774"/>
        <v>82.88000000000001</v>
      </c>
      <c r="BH4983" s="32">
        <f t="shared" si="775"/>
        <v>1</v>
      </c>
      <c r="BI4983" s="32">
        <f t="shared" si="776"/>
        <v>0</v>
      </c>
      <c r="BJ4983" s="69">
        <f t="shared" si="777"/>
        <v>0</v>
      </c>
      <c r="BK4983" s="158" t="str">
        <f t="shared" si="778"/>
        <v/>
      </c>
    </row>
    <row r="4984" spans="1:63" ht="12" customHeight="1" x14ac:dyDescent="0.2">
      <c r="A4984" s="8"/>
      <c r="B4984" s="7"/>
      <c r="C4984" s="7"/>
      <c r="D4984" s="7"/>
      <c r="E4984" s="7"/>
      <c r="F4984" s="7"/>
      <c r="G4984" s="7"/>
      <c r="H4984" s="7"/>
      <c r="I4984" s="10"/>
      <c r="J4984" s="25"/>
      <c r="K4984" s="250"/>
      <c r="L4984" s="31"/>
      <c r="M4984" s="9"/>
      <c r="N4984" s="11" t="s">
        <v>25</v>
      </c>
      <c r="O4984" s="39"/>
      <c r="P4984" s="47"/>
      <c r="Q4984" s="13"/>
      <c r="R4984" s="248">
        <f t="shared" si="770"/>
        <v>0</v>
      </c>
      <c r="S4984" s="248">
        <f t="shared" si="771"/>
        <v>0</v>
      </c>
      <c r="T4984" s="248">
        <f t="shared" si="772"/>
        <v>0</v>
      </c>
      <c r="U4984" s="248">
        <f t="shared" si="773"/>
        <v>0</v>
      </c>
      <c r="V4984" s="13"/>
      <c r="W4984" s="7"/>
      <c r="AT4984" s="130"/>
      <c r="BF4984" s="33">
        <f t="shared" si="779"/>
        <v>41242</v>
      </c>
      <c r="BG4984" s="34">
        <f t="shared" si="774"/>
        <v>82.88000000000001</v>
      </c>
      <c r="BH4984" s="32">
        <f t="shared" si="775"/>
        <v>1</v>
      </c>
      <c r="BI4984" s="32">
        <f t="shared" si="776"/>
        <v>0</v>
      </c>
      <c r="BJ4984" s="69">
        <f t="shared" si="777"/>
        <v>0</v>
      </c>
      <c r="BK4984" s="158" t="str">
        <f t="shared" si="778"/>
        <v/>
      </c>
    </row>
    <row r="4985" spans="1:63" ht="12" customHeight="1" x14ac:dyDescent="0.2">
      <c r="A4985" s="8"/>
      <c r="B4985" s="7"/>
      <c r="C4985" s="7"/>
      <c r="D4985" s="7"/>
      <c r="E4985" s="7"/>
      <c r="F4985" s="7"/>
      <c r="G4985" s="7"/>
      <c r="H4985" s="7"/>
      <c r="I4985" s="10"/>
      <c r="J4985" s="25"/>
      <c r="K4985" s="250"/>
      <c r="L4985" s="31"/>
      <c r="M4985" s="9"/>
      <c r="N4985" s="11" t="s">
        <v>25</v>
      </c>
      <c r="O4985" s="39"/>
      <c r="P4985" s="47"/>
      <c r="Q4985" s="13"/>
      <c r="R4985" s="248">
        <f t="shared" si="770"/>
        <v>0</v>
      </c>
      <c r="S4985" s="248">
        <f t="shared" si="771"/>
        <v>0</v>
      </c>
      <c r="T4985" s="248">
        <f t="shared" si="772"/>
        <v>0</v>
      </c>
      <c r="U4985" s="248">
        <f t="shared" si="773"/>
        <v>0</v>
      </c>
      <c r="V4985" s="13"/>
      <c r="W4985" s="7"/>
      <c r="AT4985" s="130"/>
      <c r="BF4985" s="33">
        <f t="shared" si="779"/>
        <v>41242</v>
      </c>
      <c r="BG4985" s="34">
        <f t="shared" si="774"/>
        <v>82.88000000000001</v>
      </c>
      <c r="BH4985" s="32">
        <f t="shared" si="775"/>
        <v>1</v>
      </c>
      <c r="BI4985" s="32">
        <f t="shared" si="776"/>
        <v>0</v>
      </c>
      <c r="BJ4985" s="69">
        <f t="shared" si="777"/>
        <v>0</v>
      </c>
      <c r="BK4985" s="158" t="str">
        <f t="shared" si="778"/>
        <v/>
      </c>
    </row>
    <row r="4986" spans="1:63" ht="12" customHeight="1" x14ac:dyDescent="0.2">
      <c r="A4986" s="8"/>
      <c r="B4986" s="7"/>
      <c r="C4986" s="7"/>
      <c r="D4986" s="7"/>
      <c r="E4986" s="7"/>
      <c r="F4986" s="7"/>
      <c r="G4986" s="7"/>
      <c r="H4986" s="7"/>
      <c r="I4986" s="10"/>
      <c r="J4986" s="25"/>
      <c r="K4986" s="250"/>
      <c r="L4986" s="31"/>
      <c r="M4986" s="9"/>
      <c r="N4986" s="11" t="s">
        <v>25</v>
      </c>
      <c r="O4986" s="39"/>
      <c r="P4986" s="47"/>
      <c r="Q4986" s="13"/>
      <c r="R4986" s="248">
        <f t="shared" si="770"/>
        <v>0</v>
      </c>
      <c r="S4986" s="248">
        <f t="shared" si="771"/>
        <v>0</v>
      </c>
      <c r="T4986" s="248">
        <f t="shared" si="772"/>
        <v>0</v>
      </c>
      <c r="U4986" s="248">
        <f t="shared" si="773"/>
        <v>0</v>
      </c>
      <c r="V4986" s="13"/>
      <c r="W4986" s="7"/>
      <c r="AT4986" s="130"/>
      <c r="BF4986" s="33">
        <f t="shared" si="779"/>
        <v>41242</v>
      </c>
      <c r="BG4986" s="34">
        <f t="shared" si="774"/>
        <v>82.88000000000001</v>
      </c>
      <c r="BH4986" s="32">
        <f t="shared" si="775"/>
        <v>1</v>
      </c>
      <c r="BI4986" s="32">
        <f t="shared" si="776"/>
        <v>0</v>
      </c>
      <c r="BJ4986" s="69">
        <f t="shared" si="777"/>
        <v>0</v>
      </c>
      <c r="BK4986" s="158" t="str">
        <f t="shared" si="778"/>
        <v/>
      </c>
    </row>
    <row r="4987" spans="1:63" ht="12" customHeight="1" x14ac:dyDescent="0.2">
      <c r="A4987" s="8"/>
      <c r="B4987" s="7"/>
      <c r="C4987" s="7"/>
      <c r="D4987" s="7"/>
      <c r="E4987" s="7"/>
      <c r="F4987" s="7"/>
      <c r="G4987" s="7"/>
      <c r="H4987" s="7"/>
      <c r="I4987" s="10"/>
      <c r="J4987" s="25"/>
      <c r="K4987" s="250"/>
      <c r="L4987" s="31"/>
      <c r="M4987" s="9"/>
      <c r="N4987" s="11" t="s">
        <v>25</v>
      </c>
      <c r="O4987" s="39"/>
      <c r="P4987" s="47"/>
      <c r="Q4987" s="13"/>
      <c r="R4987" s="248">
        <f t="shared" si="770"/>
        <v>0</v>
      </c>
      <c r="S4987" s="248">
        <f t="shared" si="771"/>
        <v>0</v>
      </c>
      <c r="T4987" s="248">
        <f t="shared" si="772"/>
        <v>0</v>
      </c>
      <c r="U4987" s="248">
        <f t="shared" si="773"/>
        <v>0</v>
      </c>
      <c r="V4987" s="13"/>
      <c r="W4987" s="7"/>
      <c r="AT4987" s="130"/>
      <c r="BF4987" s="33">
        <f t="shared" si="779"/>
        <v>41242</v>
      </c>
      <c r="BG4987" s="34">
        <f t="shared" si="774"/>
        <v>82.88000000000001</v>
      </c>
      <c r="BH4987" s="32">
        <f t="shared" si="775"/>
        <v>1</v>
      </c>
      <c r="BI4987" s="32">
        <f t="shared" si="776"/>
        <v>0</v>
      </c>
      <c r="BJ4987" s="69">
        <f t="shared" si="777"/>
        <v>0</v>
      </c>
      <c r="BK4987" s="158" t="str">
        <f t="shared" si="778"/>
        <v/>
      </c>
    </row>
    <row r="4988" spans="1:63" ht="12" customHeight="1" x14ac:dyDescent="0.2">
      <c r="A4988" s="8"/>
      <c r="B4988" s="7"/>
      <c r="C4988" s="7"/>
      <c r="D4988" s="7"/>
      <c r="E4988" s="7"/>
      <c r="F4988" s="7"/>
      <c r="G4988" s="7"/>
      <c r="H4988" s="7"/>
      <c r="I4988" s="10"/>
      <c r="J4988" s="25"/>
      <c r="K4988" s="250"/>
      <c r="L4988" s="31"/>
      <c r="M4988" s="9"/>
      <c r="N4988" s="11" t="s">
        <v>25</v>
      </c>
      <c r="O4988" s="39"/>
      <c r="P4988" s="47"/>
      <c r="Q4988" s="13"/>
      <c r="R4988" s="248">
        <f t="shared" si="770"/>
        <v>0</v>
      </c>
      <c r="S4988" s="248">
        <f t="shared" si="771"/>
        <v>0</v>
      </c>
      <c r="T4988" s="248">
        <f t="shared" si="772"/>
        <v>0</v>
      </c>
      <c r="U4988" s="248">
        <f t="shared" si="773"/>
        <v>0</v>
      </c>
      <c r="V4988" s="13"/>
      <c r="W4988" s="7"/>
      <c r="AT4988" s="130"/>
      <c r="BF4988" s="33">
        <f t="shared" si="779"/>
        <v>41242</v>
      </c>
      <c r="BG4988" s="34">
        <f t="shared" si="774"/>
        <v>82.88000000000001</v>
      </c>
      <c r="BH4988" s="32">
        <f t="shared" si="775"/>
        <v>1</v>
      </c>
      <c r="BI4988" s="32">
        <f t="shared" si="776"/>
        <v>0</v>
      </c>
      <c r="BJ4988" s="69">
        <f t="shared" si="777"/>
        <v>0</v>
      </c>
      <c r="BK4988" s="158" t="str">
        <f t="shared" si="778"/>
        <v/>
      </c>
    </row>
    <row r="4989" spans="1:63" ht="12" customHeight="1" x14ac:dyDescent="0.2">
      <c r="A4989" s="8"/>
      <c r="B4989" s="7"/>
      <c r="C4989" s="7"/>
      <c r="D4989" s="7"/>
      <c r="E4989" s="7"/>
      <c r="F4989" s="7"/>
      <c r="G4989" s="7"/>
      <c r="H4989" s="7"/>
      <c r="I4989" s="10"/>
      <c r="J4989" s="25"/>
      <c r="K4989" s="250"/>
      <c r="L4989" s="31"/>
      <c r="M4989" s="9"/>
      <c r="N4989" s="11" t="s">
        <v>25</v>
      </c>
      <c r="O4989" s="39"/>
      <c r="P4989" s="47"/>
      <c r="Q4989" s="13"/>
      <c r="R4989" s="248">
        <f t="shared" si="770"/>
        <v>0</v>
      </c>
      <c r="S4989" s="248">
        <f t="shared" si="771"/>
        <v>0</v>
      </c>
      <c r="T4989" s="248">
        <f t="shared" si="772"/>
        <v>0</v>
      </c>
      <c r="U4989" s="248">
        <f t="shared" si="773"/>
        <v>0</v>
      </c>
      <c r="V4989" s="13"/>
      <c r="W4989" s="7"/>
      <c r="AT4989" s="130"/>
      <c r="BF4989" s="33">
        <f t="shared" si="779"/>
        <v>41242</v>
      </c>
      <c r="BG4989" s="34">
        <f t="shared" si="774"/>
        <v>82.88000000000001</v>
      </c>
      <c r="BH4989" s="32">
        <f t="shared" si="775"/>
        <v>1</v>
      </c>
      <c r="BI4989" s="32">
        <f t="shared" si="776"/>
        <v>0</v>
      </c>
      <c r="BJ4989" s="69">
        <f t="shared" si="777"/>
        <v>0</v>
      </c>
      <c r="BK4989" s="158" t="str">
        <f t="shared" si="778"/>
        <v/>
      </c>
    </row>
    <row r="4990" spans="1:63" ht="12" customHeight="1" x14ac:dyDescent="0.2">
      <c r="A4990" s="8"/>
      <c r="B4990" s="7"/>
      <c r="C4990" s="7"/>
      <c r="D4990" s="7"/>
      <c r="E4990" s="7"/>
      <c r="F4990" s="7"/>
      <c r="G4990" s="7"/>
      <c r="H4990" s="7"/>
      <c r="I4990" s="10"/>
      <c r="J4990" s="25"/>
      <c r="K4990" s="250"/>
      <c r="L4990" s="31"/>
      <c r="M4990" s="9"/>
      <c r="N4990" s="11" t="s">
        <v>25</v>
      </c>
      <c r="O4990" s="39"/>
      <c r="P4990" s="47"/>
      <c r="Q4990" s="13"/>
      <c r="R4990" s="248">
        <f t="shared" si="770"/>
        <v>0</v>
      </c>
      <c r="S4990" s="248">
        <f t="shared" si="771"/>
        <v>0</v>
      </c>
      <c r="T4990" s="248">
        <f t="shared" si="772"/>
        <v>0</v>
      </c>
      <c r="U4990" s="248">
        <f t="shared" si="773"/>
        <v>0</v>
      </c>
      <c r="V4990" s="13"/>
      <c r="W4990" s="7"/>
      <c r="AT4990" s="130"/>
      <c r="BF4990" s="33">
        <f t="shared" si="779"/>
        <v>41242</v>
      </c>
      <c r="BG4990" s="34">
        <f t="shared" si="774"/>
        <v>82.88000000000001</v>
      </c>
      <c r="BH4990" s="32">
        <f t="shared" si="775"/>
        <v>1</v>
      </c>
      <c r="BI4990" s="32">
        <f t="shared" si="776"/>
        <v>0</v>
      </c>
      <c r="BJ4990" s="69">
        <f t="shared" si="777"/>
        <v>0</v>
      </c>
      <c r="BK4990" s="158" t="str">
        <f t="shared" si="778"/>
        <v/>
      </c>
    </row>
    <row r="4991" spans="1:63" ht="12" customHeight="1" x14ac:dyDescent="0.2">
      <c r="A4991" s="8"/>
      <c r="B4991" s="7"/>
      <c r="C4991" s="7"/>
      <c r="D4991" s="7"/>
      <c r="E4991" s="7"/>
      <c r="F4991" s="7"/>
      <c r="G4991" s="7"/>
      <c r="H4991" s="7"/>
      <c r="I4991" s="10"/>
      <c r="J4991" s="25"/>
      <c r="K4991" s="250"/>
      <c r="L4991" s="31"/>
      <c r="M4991" s="9"/>
      <c r="N4991" s="11" t="s">
        <v>25</v>
      </c>
      <c r="O4991" s="39"/>
      <c r="P4991" s="47"/>
      <c r="Q4991" s="13"/>
      <c r="R4991" s="248">
        <f t="shared" si="770"/>
        <v>0</v>
      </c>
      <c r="S4991" s="248">
        <f t="shared" si="771"/>
        <v>0</v>
      </c>
      <c r="T4991" s="248">
        <f t="shared" si="772"/>
        <v>0</v>
      </c>
      <c r="U4991" s="248">
        <f t="shared" si="773"/>
        <v>0</v>
      </c>
      <c r="V4991" s="13"/>
      <c r="W4991" s="7"/>
      <c r="AT4991" s="130"/>
      <c r="BF4991" s="33">
        <f t="shared" si="779"/>
        <v>41242</v>
      </c>
      <c r="BG4991" s="34">
        <f t="shared" si="774"/>
        <v>82.88000000000001</v>
      </c>
      <c r="BH4991" s="32">
        <f t="shared" si="775"/>
        <v>1</v>
      </c>
      <c r="BI4991" s="32">
        <f t="shared" si="776"/>
        <v>0</v>
      </c>
      <c r="BJ4991" s="69">
        <f t="shared" si="777"/>
        <v>0</v>
      </c>
      <c r="BK4991" s="158" t="str">
        <f t="shared" si="778"/>
        <v/>
      </c>
    </row>
    <row r="4992" spans="1:63" ht="12" customHeight="1" x14ac:dyDescent="0.2">
      <c r="A4992" s="8"/>
      <c r="B4992" s="7"/>
      <c r="C4992" s="7"/>
      <c r="D4992" s="7"/>
      <c r="E4992" s="7"/>
      <c r="F4992" s="7"/>
      <c r="G4992" s="7"/>
      <c r="H4992" s="7"/>
      <c r="I4992" s="10"/>
      <c r="J4992" s="25"/>
      <c r="K4992" s="250"/>
      <c r="L4992" s="31"/>
      <c r="M4992" s="9"/>
      <c r="N4992" s="11" t="s">
        <v>25</v>
      </c>
      <c r="O4992" s="39"/>
      <c r="P4992" s="47"/>
      <c r="Q4992" s="13"/>
      <c r="R4992" s="248">
        <f t="shared" si="770"/>
        <v>0</v>
      </c>
      <c r="S4992" s="248">
        <f t="shared" si="771"/>
        <v>0</v>
      </c>
      <c r="T4992" s="248">
        <f t="shared" si="772"/>
        <v>0</v>
      </c>
      <c r="U4992" s="248">
        <f t="shared" si="773"/>
        <v>0</v>
      </c>
      <c r="V4992" s="13"/>
      <c r="W4992" s="7"/>
      <c r="AT4992" s="130"/>
      <c r="BF4992" s="33">
        <f t="shared" si="779"/>
        <v>41242</v>
      </c>
      <c r="BG4992" s="34">
        <f t="shared" si="774"/>
        <v>82.88000000000001</v>
      </c>
      <c r="BH4992" s="32">
        <f t="shared" si="775"/>
        <v>1</v>
      </c>
      <c r="BI4992" s="32">
        <f t="shared" si="776"/>
        <v>0</v>
      </c>
      <c r="BJ4992" s="69">
        <f t="shared" si="777"/>
        <v>0</v>
      </c>
      <c r="BK4992" s="158" t="str">
        <f t="shared" si="778"/>
        <v/>
      </c>
    </row>
    <row r="4993" spans="1:63" ht="12" customHeight="1" x14ac:dyDescent="0.2">
      <c r="A4993" s="8"/>
      <c r="B4993" s="7"/>
      <c r="C4993" s="7"/>
      <c r="D4993" s="7"/>
      <c r="E4993" s="7"/>
      <c r="F4993" s="7"/>
      <c r="G4993" s="7"/>
      <c r="H4993" s="7"/>
      <c r="I4993" s="10"/>
      <c r="J4993" s="25"/>
      <c r="K4993" s="250"/>
      <c r="L4993" s="31"/>
      <c r="M4993" s="9"/>
      <c r="N4993" s="11" t="s">
        <v>25</v>
      </c>
      <c r="O4993" s="39"/>
      <c r="P4993" s="47"/>
      <c r="Q4993" s="13"/>
      <c r="R4993" s="248">
        <f t="shared" si="770"/>
        <v>0</v>
      </c>
      <c r="S4993" s="248">
        <f t="shared" si="771"/>
        <v>0</v>
      </c>
      <c r="T4993" s="248">
        <f t="shared" si="772"/>
        <v>0</v>
      </c>
      <c r="U4993" s="248">
        <f t="shared" si="773"/>
        <v>0</v>
      </c>
      <c r="V4993" s="13"/>
      <c r="W4993" s="7"/>
      <c r="AT4993" s="130"/>
      <c r="BF4993" s="33">
        <f t="shared" si="779"/>
        <v>41242</v>
      </c>
      <c r="BG4993" s="34">
        <f t="shared" si="774"/>
        <v>82.88000000000001</v>
      </c>
      <c r="BH4993" s="32">
        <f t="shared" si="775"/>
        <v>1</v>
      </c>
      <c r="BI4993" s="32">
        <f t="shared" si="776"/>
        <v>0</v>
      </c>
      <c r="BJ4993" s="69">
        <f t="shared" si="777"/>
        <v>0</v>
      </c>
      <c r="BK4993" s="158" t="str">
        <f t="shared" si="778"/>
        <v/>
      </c>
    </row>
    <row r="4994" spans="1:63" ht="12" customHeight="1" x14ac:dyDescent="0.2">
      <c r="A4994" s="8"/>
      <c r="B4994" s="7"/>
      <c r="C4994" s="7"/>
      <c r="D4994" s="7"/>
      <c r="E4994" s="7"/>
      <c r="F4994" s="7"/>
      <c r="G4994" s="7"/>
      <c r="H4994" s="7"/>
      <c r="I4994" s="10"/>
      <c r="J4994" s="25"/>
      <c r="K4994" s="250"/>
      <c r="L4994" s="31"/>
      <c r="M4994" s="9"/>
      <c r="N4994" s="11" t="s">
        <v>25</v>
      </c>
      <c r="O4994" s="39"/>
      <c r="P4994" s="47"/>
      <c r="Q4994" s="13"/>
      <c r="R4994" s="248">
        <f t="shared" si="770"/>
        <v>0</v>
      </c>
      <c r="S4994" s="248">
        <f t="shared" si="771"/>
        <v>0</v>
      </c>
      <c r="T4994" s="248">
        <f t="shared" si="772"/>
        <v>0</v>
      </c>
      <c r="U4994" s="248">
        <f t="shared" si="773"/>
        <v>0</v>
      </c>
      <c r="V4994" s="13"/>
      <c r="W4994" s="7"/>
      <c r="AT4994" s="130"/>
      <c r="BF4994" s="33">
        <f t="shared" si="779"/>
        <v>41242</v>
      </c>
      <c r="BG4994" s="34">
        <f t="shared" si="774"/>
        <v>82.88000000000001</v>
      </c>
      <c r="BH4994" s="32">
        <f t="shared" si="775"/>
        <v>1</v>
      </c>
      <c r="BI4994" s="32">
        <f t="shared" si="776"/>
        <v>0</v>
      </c>
      <c r="BJ4994" s="69">
        <f t="shared" si="777"/>
        <v>0</v>
      </c>
      <c r="BK4994" s="158" t="str">
        <f t="shared" si="778"/>
        <v/>
      </c>
    </row>
    <row r="4995" spans="1:63" ht="12" customHeight="1" x14ac:dyDescent="0.2">
      <c r="A4995" s="8"/>
      <c r="B4995" s="7"/>
      <c r="C4995" s="7"/>
      <c r="D4995" s="7"/>
      <c r="E4995" s="7"/>
      <c r="F4995" s="7"/>
      <c r="G4995" s="7"/>
      <c r="H4995" s="7"/>
      <c r="I4995" s="10"/>
      <c r="J4995" s="25"/>
      <c r="K4995" s="250"/>
      <c r="L4995" s="31"/>
      <c r="M4995" s="9"/>
      <c r="N4995" s="11" t="s">
        <v>25</v>
      </c>
      <c r="O4995" s="39"/>
      <c r="P4995" s="47"/>
      <c r="Q4995" s="13"/>
      <c r="R4995" s="248">
        <f t="shared" si="770"/>
        <v>0</v>
      </c>
      <c r="S4995" s="248">
        <f t="shared" si="771"/>
        <v>0</v>
      </c>
      <c r="T4995" s="248">
        <f t="shared" si="772"/>
        <v>0</v>
      </c>
      <c r="U4995" s="248">
        <f t="shared" si="773"/>
        <v>0</v>
      </c>
      <c r="V4995" s="13"/>
      <c r="W4995" s="7"/>
      <c r="AT4995" s="130"/>
      <c r="BF4995" s="33">
        <f t="shared" si="779"/>
        <v>41242</v>
      </c>
      <c r="BG4995" s="34">
        <f t="shared" si="774"/>
        <v>82.88000000000001</v>
      </c>
      <c r="BH4995" s="32">
        <f t="shared" si="775"/>
        <v>1</v>
      </c>
      <c r="BI4995" s="32">
        <f t="shared" si="776"/>
        <v>0</v>
      </c>
      <c r="BJ4995" s="69">
        <f t="shared" si="777"/>
        <v>0</v>
      </c>
      <c r="BK4995" s="158" t="str">
        <f t="shared" si="778"/>
        <v/>
      </c>
    </row>
    <row r="4996" spans="1:63" ht="12" customHeight="1" x14ac:dyDescent="0.2">
      <c r="A4996" s="8"/>
      <c r="B4996" s="7"/>
      <c r="C4996" s="7"/>
      <c r="D4996" s="7"/>
      <c r="E4996" s="7"/>
      <c r="F4996" s="7"/>
      <c r="G4996" s="7"/>
      <c r="H4996" s="7"/>
      <c r="I4996" s="10"/>
      <c r="J4996" s="25"/>
      <c r="K4996" s="250"/>
      <c r="L4996" s="31"/>
      <c r="M4996" s="9"/>
      <c r="N4996" s="11" t="s">
        <v>25</v>
      </c>
      <c r="O4996" s="39"/>
      <c r="P4996" s="47"/>
      <c r="Q4996" s="13"/>
      <c r="R4996" s="248">
        <f t="shared" si="770"/>
        <v>0</v>
      </c>
      <c r="S4996" s="248">
        <f t="shared" si="771"/>
        <v>0</v>
      </c>
      <c r="T4996" s="248">
        <f t="shared" si="772"/>
        <v>0</v>
      </c>
      <c r="U4996" s="248">
        <f t="shared" si="773"/>
        <v>0</v>
      </c>
      <c r="V4996" s="13"/>
      <c r="W4996" s="7"/>
      <c r="AT4996" s="130"/>
      <c r="BF4996" s="33">
        <f t="shared" si="779"/>
        <v>41242</v>
      </c>
      <c r="BG4996" s="34">
        <f t="shared" si="774"/>
        <v>82.88000000000001</v>
      </c>
      <c r="BH4996" s="32">
        <f t="shared" si="775"/>
        <v>1</v>
      </c>
      <c r="BI4996" s="32">
        <f t="shared" si="776"/>
        <v>0</v>
      </c>
      <c r="BJ4996" s="69">
        <f t="shared" si="777"/>
        <v>0</v>
      </c>
      <c r="BK4996" s="158" t="str">
        <f t="shared" si="778"/>
        <v/>
      </c>
    </row>
    <row r="4997" spans="1:63" ht="12" customHeight="1" x14ac:dyDescent="0.2">
      <c r="A4997" s="8"/>
      <c r="B4997" s="7"/>
      <c r="C4997" s="7"/>
      <c r="D4997" s="7"/>
      <c r="E4997" s="7"/>
      <c r="F4997" s="7"/>
      <c r="G4997" s="7"/>
      <c r="H4997" s="7"/>
      <c r="I4997" s="10"/>
      <c r="J4997" s="25"/>
      <c r="K4997" s="250"/>
      <c r="L4997" s="31"/>
      <c r="M4997" s="9"/>
      <c r="N4997" s="11" t="s">
        <v>25</v>
      </c>
      <c r="O4997" s="39"/>
      <c r="P4997" s="47"/>
      <c r="Q4997" s="13"/>
      <c r="R4997" s="248">
        <f t="shared" si="770"/>
        <v>0</v>
      </c>
      <c r="S4997" s="248">
        <f t="shared" si="771"/>
        <v>0</v>
      </c>
      <c r="T4997" s="248">
        <f t="shared" si="772"/>
        <v>0</v>
      </c>
      <c r="U4997" s="248">
        <f t="shared" si="773"/>
        <v>0</v>
      </c>
      <c r="V4997" s="13"/>
      <c r="W4997" s="7"/>
      <c r="AT4997" s="130"/>
      <c r="BF4997" s="33">
        <f t="shared" si="779"/>
        <v>41242</v>
      </c>
      <c r="BG4997" s="34">
        <f t="shared" si="774"/>
        <v>82.88000000000001</v>
      </c>
      <c r="BH4997" s="32">
        <f t="shared" si="775"/>
        <v>1</v>
      </c>
      <c r="BI4997" s="32">
        <f t="shared" si="776"/>
        <v>0</v>
      </c>
      <c r="BJ4997" s="69">
        <f t="shared" si="777"/>
        <v>0</v>
      </c>
      <c r="BK4997" s="158" t="str">
        <f t="shared" si="778"/>
        <v/>
      </c>
    </row>
    <row r="4998" spans="1:63" ht="12" customHeight="1" x14ac:dyDescent="0.2">
      <c r="A4998" s="8"/>
      <c r="B4998" s="7"/>
      <c r="C4998" s="7"/>
      <c r="D4998" s="7"/>
      <c r="E4998" s="7"/>
      <c r="F4998" s="7"/>
      <c r="G4998" s="7"/>
      <c r="H4998" s="7"/>
      <c r="I4998" s="10"/>
      <c r="J4998" s="25"/>
      <c r="K4998" s="250"/>
      <c r="L4998" s="31"/>
      <c r="M4998" s="9"/>
      <c r="N4998" s="11" t="s">
        <v>25</v>
      </c>
      <c r="O4998" s="39"/>
      <c r="P4998" s="47"/>
      <c r="Q4998" s="13"/>
      <c r="R4998" s="248">
        <f t="shared" si="770"/>
        <v>0</v>
      </c>
      <c r="S4998" s="248">
        <f t="shared" si="771"/>
        <v>0</v>
      </c>
      <c r="T4998" s="248">
        <f t="shared" si="772"/>
        <v>0</v>
      </c>
      <c r="U4998" s="248">
        <f t="shared" si="773"/>
        <v>0</v>
      </c>
      <c r="V4998" s="13"/>
      <c r="W4998" s="7"/>
      <c r="AT4998" s="130"/>
      <c r="BF4998" s="33">
        <f t="shared" si="779"/>
        <v>41242</v>
      </c>
      <c r="BG4998" s="34">
        <f t="shared" si="774"/>
        <v>82.88000000000001</v>
      </c>
      <c r="BH4998" s="32">
        <f t="shared" si="775"/>
        <v>1</v>
      </c>
      <c r="BI4998" s="32">
        <f t="shared" si="776"/>
        <v>0</v>
      </c>
      <c r="BJ4998" s="69">
        <f t="shared" si="777"/>
        <v>0</v>
      </c>
      <c r="BK4998" s="158" t="str">
        <f t="shared" si="778"/>
        <v/>
      </c>
    </row>
    <row r="4999" spans="1:63" ht="12" customHeight="1" x14ac:dyDescent="0.2">
      <c r="A4999" s="8"/>
      <c r="B4999" s="7"/>
      <c r="C4999" s="7"/>
      <c r="D4999" s="7"/>
      <c r="E4999" s="7"/>
      <c r="F4999" s="7"/>
      <c r="G4999" s="7"/>
      <c r="H4999" s="7"/>
      <c r="I4999" s="10"/>
      <c r="J4999" s="25"/>
      <c r="K4999" s="250"/>
      <c r="L4999" s="31"/>
      <c r="M4999" s="9"/>
      <c r="N4999" s="11" t="s">
        <v>25</v>
      </c>
      <c r="O4999" s="39"/>
      <c r="P4999" s="47"/>
      <c r="Q4999" s="13"/>
      <c r="R4999" s="248">
        <f t="shared" si="770"/>
        <v>0</v>
      </c>
      <c r="S4999" s="248">
        <f t="shared" si="771"/>
        <v>0</v>
      </c>
      <c r="T4999" s="248">
        <f t="shared" si="772"/>
        <v>0</v>
      </c>
      <c r="U4999" s="248">
        <f t="shared" si="773"/>
        <v>0</v>
      </c>
      <c r="V4999" s="13"/>
      <c r="W4999" s="7"/>
      <c r="AT4999" s="130"/>
      <c r="BF4999" s="33">
        <f t="shared" si="779"/>
        <v>41242</v>
      </c>
      <c r="BG4999" s="34">
        <f t="shared" si="774"/>
        <v>82.88000000000001</v>
      </c>
      <c r="BH4999" s="32">
        <f t="shared" si="775"/>
        <v>1</v>
      </c>
      <c r="BI4999" s="32">
        <f t="shared" si="776"/>
        <v>0</v>
      </c>
      <c r="BJ4999" s="69">
        <f t="shared" si="777"/>
        <v>0</v>
      </c>
      <c r="BK4999" s="158" t="str">
        <f t="shared" si="778"/>
        <v/>
      </c>
    </row>
    <row r="5000" spans="1:63" ht="12" customHeight="1" x14ac:dyDescent="0.2">
      <c r="A5000" s="8"/>
      <c r="B5000" s="7"/>
      <c r="C5000" s="7"/>
      <c r="D5000" s="7"/>
      <c r="E5000" s="7"/>
      <c r="F5000" s="7"/>
      <c r="G5000" s="7"/>
      <c r="H5000" s="7"/>
      <c r="I5000" s="10"/>
      <c r="J5000" s="25"/>
      <c r="K5000" s="250"/>
      <c r="L5000" s="31"/>
      <c r="M5000" s="9"/>
      <c r="N5000" s="11" t="s">
        <v>25</v>
      </c>
      <c r="O5000" s="39"/>
      <c r="P5000" s="47"/>
      <c r="Q5000" s="13"/>
      <c r="R5000" s="248">
        <f t="shared" si="770"/>
        <v>0</v>
      </c>
      <c r="S5000" s="248">
        <f t="shared" si="771"/>
        <v>0</v>
      </c>
      <c r="T5000" s="248">
        <f t="shared" si="772"/>
        <v>0</v>
      </c>
      <c r="U5000" s="248">
        <f t="shared" si="773"/>
        <v>0</v>
      </c>
      <c r="V5000" s="13"/>
      <c r="W5000" s="7"/>
      <c r="AT5000" s="130"/>
      <c r="BF5000" s="33">
        <f t="shared" si="779"/>
        <v>41242</v>
      </c>
      <c r="BG5000" s="34">
        <f t="shared" si="774"/>
        <v>82.88000000000001</v>
      </c>
      <c r="BH5000" s="32">
        <f t="shared" si="775"/>
        <v>1</v>
      </c>
      <c r="BI5000" s="32">
        <f t="shared" si="776"/>
        <v>0</v>
      </c>
      <c r="BJ5000" s="69">
        <f t="shared" si="777"/>
        <v>0</v>
      </c>
      <c r="BK5000" s="158" t="str">
        <f t="shared" si="778"/>
        <v/>
      </c>
    </row>
    <row r="5001" spans="1:63" ht="12" customHeight="1" x14ac:dyDescent="0.2">
      <c r="A5001" s="8"/>
      <c r="B5001" s="7"/>
      <c r="C5001" s="7"/>
      <c r="D5001" s="7"/>
      <c r="E5001" s="7"/>
      <c r="F5001" s="7"/>
      <c r="G5001" s="7"/>
      <c r="H5001" s="7"/>
      <c r="I5001" s="10"/>
      <c r="J5001" s="25"/>
      <c r="K5001" s="250"/>
      <c r="L5001" s="31"/>
      <c r="M5001" s="9"/>
      <c r="N5001" s="11" t="s">
        <v>25</v>
      </c>
      <c r="O5001" s="39"/>
      <c r="P5001" s="47"/>
      <c r="Q5001" s="13"/>
      <c r="R5001" s="248">
        <f t="shared" si="770"/>
        <v>0</v>
      </c>
      <c r="S5001" s="248">
        <f t="shared" si="771"/>
        <v>0</v>
      </c>
      <c r="T5001" s="248">
        <f t="shared" si="772"/>
        <v>0</v>
      </c>
      <c r="U5001" s="248">
        <f t="shared" si="773"/>
        <v>0</v>
      </c>
      <c r="V5001" s="13"/>
      <c r="W5001" s="7"/>
      <c r="AT5001" s="130"/>
      <c r="BF5001" s="33">
        <f t="shared" si="779"/>
        <v>41242</v>
      </c>
      <c r="BG5001" s="34">
        <f t="shared" si="774"/>
        <v>82.88000000000001</v>
      </c>
      <c r="BH5001" s="32">
        <f t="shared" si="775"/>
        <v>1</v>
      </c>
      <c r="BI5001" s="32">
        <f t="shared" si="776"/>
        <v>0</v>
      </c>
      <c r="BJ5001" s="69">
        <f t="shared" si="777"/>
        <v>0</v>
      </c>
      <c r="BK5001" s="158" t="str">
        <f t="shared" si="778"/>
        <v/>
      </c>
    </row>
    <row r="5002" spans="1:63" ht="12" customHeight="1" x14ac:dyDescent="0.2">
      <c r="A5002" s="8"/>
      <c r="B5002" s="7"/>
      <c r="C5002" s="7"/>
      <c r="D5002" s="7"/>
      <c r="E5002" s="7"/>
      <c r="F5002" s="7"/>
      <c r="G5002" s="7"/>
      <c r="H5002" s="7"/>
      <c r="I5002" s="10"/>
      <c r="J5002" s="25"/>
      <c r="K5002" s="250"/>
      <c r="L5002" s="31"/>
      <c r="M5002" s="9"/>
      <c r="N5002" s="11" t="s">
        <v>25</v>
      </c>
      <c r="O5002" s="39"/>
      <c r="P5002" s="47"/>
      <c r="Q5002" s="13"/>
      <c r="R5002" s="248">
        <f t="shared" si="770"/>
        <v>0</v>
      </c>
      <c r="S5002" s="248">
        <f t="shared" si="771"/>
        <v>0</v>
      </c>
      <c r="T5002" s="248">
        <f t="shared" si="772"/>
        <v>0</v>
      </c>
      <c r="U5002" s="248">
        <f t="shared" si="773"/>
        <v>0</v>
      </c>
      <c r="V5002" s="13"/>
      <c r="W5002" s="7"/>
      <c r="AT5002" s="130"/>
      <c r="BF5002" s="33">
        <f t="shared" si="779"/>
        <v>41242</v>
      </c>
      <c r="BG5002" s="34">
        <f t="shared" si="774"/>
        <v>82.88000000000001</v>
      </c>
      <c r="BH5002" s="32">
        <f t="shared" si="775"/>
        <v>1</v>
      </c>
      <c r="BI5002" s="32">
        <f t="shared" si="776"/>
        <v>0</v>
      </c>
      <c r="BJ5002" s="69">
        <f t="shared" si="777"/>
        <v>0</v>
      </c>
      <c r="BK5002" s="158" t="str">
        <f t="shared" si="778"/>
        <v/>
      </c>
    </row>
    <row r="5003" spans="1:63" ht="12" customHeight="1" x14ac:dyDescent="0.2">
      <c r="A5003" s="8"/>
      <c r="B5003" s="7"/>
      <c r="C5003" s="7"/>
      <c r="D5003" s="7"/>
      <c r="E5003" s="7"/>
      <c r="F5003" s="7"/>
      <c r="G5003" s="7"/>
      <c r="H5003" s="7"/>
      <c r="I5003" s="10"/>
      <c r="J5003" s="25"/>
      <c r="K5003" s="250"/>
      <c r="L5003" s="31"/>
      <c r="M5003" s="9"/>
      <c r="N5003" s="11" t="s">
        <v>25</v>
      </c>
      <c r="O5003" s="39"/>
      <c r="P5003" s="47"/>
      <c r="Q5003" s="13"/>
      <c r="R5003" s="248">
        <f t="shared" ref="R5003:R5066" si="780">IF(N5003&lt;&gt;"M",ROUND(IF(M5003&lt;&gt;"Y",IF(P5003&lt;&gt;"Y",K5003,K5003*(BH5003-1)),0),ROUNDING),"")</f>
        <v>0</v>
      </c>
      <c r="S5003" s="248">
        <f t="shared" ref="S5003:S5066" si="781">IF(N5003&lt;&gt;"M",ROUND(IF(O5003&gt;0,IF(M5003="Y",BI5003*(1-O5003),IF(BI5003&gt;R5003,R5003 + (BI5003 - R5003)*(1-O5003),BI5003)),BI5003),ROUNDING),"")</f>
        <v>0</v>
      </c>
      <c r="T5003" s="248">
        <f t="shared" ref="T5003:T5066" si="782">IF(N5003&lt;&gt;"M",ROUND(IF(O5003&gt;0,IF(M5003="Y",BJ5003*(1-O5003),IF(BJ5003&gt;R5003,R5003 + (BJ5003 - R5003)*(1-O5003),BJ5003)),BJ5003),ROUNDING),"")</f>
        <v>0</v>
      </c>
      <c r="U5003" s="248">
        <f t="shared" ref="U5003:U5066" si="783">IF(N5003&lt;&gt;"M",ROUND(IF(OR(N5003="P",N5003=""),0,IF(OR(M5003="N",M5003=""),T5003-R5003,T5003)),ROUNDING),"")</f>
        <v>0</v>
      </c>
      <c r="V5003" s="13"/>
      <c r="W5003" s="7"/>
      <c r="AT5003" s="130"/>
      <c r="BF5003" s="33">
        <f t="shared" si="779"/>
        <v>41242</v>
      </c>
      <c r="BG5003" s="34">
        <f t="shared" ref="BG5003:BG5066" si="784">IF(N5003&lt;&gt;"M",BG5002+U5003,BG5002)</f>
        <v>82.88000000000001</v>
      </c>
      <c r="BH5003" s="32">
        <f t="shared" ref="BH5003:BH5066" si="785">IF(L5003&lt;&gt;"",IF(ODDS_TYPE=1,L5003,IF(ODDS_TYPE=2,IF(L5003&gt;0,1+L5003/100,IF(L5003&lt;0,1-100/L5003,1)),IF(ODDS_TYPE=3,1+L5003,IF(ODDS_TYPE=4,1+L5003,IF(ODDS_TYPE=5,IF(L5003&gt;0,1+L5003,1-1/L5003),IF(ODDS_TYPE=6,IF(L5003&gt;=0,L5003+1,1-1/L5003),1)))))),1)</f>
        <v>1</v>
      </c>
      <c r="BI5003" s="32">
        <f t="shared" ref="BI5003:BI5066" si="786">IF(P5003&lt;&gt;"Y",IF(M5003&lt;&gt;"Y",K5003*BH5003,K5003*BH5003 - K5003),IF(M5003&lt;&gt;"Y",K5003*BH5003,K5003))</f>
        <v>0</v>
      </c>
      <c r="BJ5003" s="69">
        <f t="shared" ref="BJ5003:BJ5066" si="787">IF(P5003&lt;&gt;"Y",
IF(M5003&lt;&gt;"Y",
IF(N5003="Y",K5003*BH5003,IF(N5003="P",0,IF(OR(N5003="R",N5003="PU"),K5003,IF(N5003="H",K5003*BH5003*0.5,IF(N5003="HW",K5003*0.5*(1 + BH5003),IF(N5003="HL",K5003*0.5,0)))))),
IF(N5003="Y",K5003*BH5003 - K5003,IF(N5003="P",0,IF(OR(N5003="R",N5003="PU"),0,IF(N5003="H",IF(BH5003&gt;2,0.5*K5003*BH5003 - K5003,0),IF(N5003="HW",K5003*0.5*(1 + BH5003) - K5003,IF(N5003="HL",0,0))))))),
IF(M5003&lt;&gt;"Y",
IF(N5003="Y",K5003*BH5003,IF(N5003="P",0,IF(OR(N5003="R",N5003="PU"),K5003*(BH5003-1),IF(N5003="H",K5003*BH5003*0.5,IF(N5003="HW",K5003*(BH5003-1)*0.5,IF(N5003="HL",K5003*BH5003 - K5003*0.5,0)))))),
IF(N5003="Y",K5003,IF(N5003="P",0,IF(OR(N5003="R",N5003="PU"),0,IF(N5003="H",IF(BH5003&lt;2,K5003*BH5003*0.5 - K5003*(BH5003-1),0),IF(N5003="HW",0,IF(N5003="HL",K5003*0.5,0)))))))
)</f>
        <v>0</v>
      </c>
      <c r="BK5003" s="158" t="str">
        <f t="shared" ref="BK5003:BK5066" si="788">IF(FILT_M=1,IF(LEN(C5003)&gt;0,C5003,""),IF(FILT_M=2,IF(LEN(E5003)&gt;0,E5003,""),IF(FILT_M=3,IF(LEN(F5003)&gt;0,F5003,""),IF(FILT_M=4,IF(LEN(G5003)&gt;0,G5003,""),""))))</f>
        <v/>
      </c>
    </row>
    <row r="5004" spans="1:63" ht="12" customHeight="1" x14ac:dyDescent="0.2">
      <c r="A5004" s="8"/>
      <c r="B5004" s="7"/>
      <c r="C5004" s="7"/>
      <c r="D5004" s="7"/>
      <c r="E5004" s="7"/>
      <c r="F5004" s="7"/>
      <c r="G5004" s="7"/>
      <c r="H5004" s="7"/>
      <c r="I5004" s="10"/>
      <c r="J5004" s="25"/>
      <c r="K5004" s="250"/>
      <c r="L5004" s="31"/>
      <c r="M5004" s="9"/>
      <c r="N5004" s="11" t="s">
        <v>25</v>
      </c>
      <c r="O5004" s="39"/>
      <c r="P5004" s="47"/>
      <c r="Q5004" s="13"/>
      <c r="R5004" s="248">
        <f t="shared" si="780"/>
        <v>0</v>
      </c>
      <c r="S5004" s="248">
        <f t="shared" si="781"/>
        <v>0</v>
      </c>
      <c r="T5004" s="248">
        <f t="shared" si="782"/>
        <v>0</v>
      </c>
      <c r="U5004" s="248">
        <f t="shared" si="783"/>
        <v>0</v>
      </c>
      <c r="V5004" s="13"/>
      <c r="W5004" s="7"/>
      <c r="AT5004" s="130"/>
      <c r="BF5004" s="33">
        <f t="shared" ref="BF5004:BF5067" si="789">IF(A5004&gt;2,A5004,BF5003)</f>
        <v>41242</v>
      </c>
      <c r="BG5004" s="34">
        <f t="shared" si="784"/>
        <v>82.88000000000001</v>
      </c>
      <c r="BH5004" s="32">
        <f t="shared" si="785"/>
        <v>1</v>
      </c>
      <c r="BI5004" s="32">
        <f t="shared" si="786"/>
        <v>0</v>
      </c>
      <c r="BJ5004" s="69">
        <f t="shared" si="787"/>
        <v>0</v>
      </c>
      <c r="BK5004" s="158" t="str">
        <f t="shared" si="788"/>
        <v/>
      </c>
    </row>
    <row r="5005" spans="1:63" ht="12" customHeight="1" x14ac:dyDescent="0.2">
      <c r="A5005" s="8"/>
      <c r="B5005" s="7"/>
      <c r="C5005" s="7"/>
      <c r="D5005" s="7"/>
      <c r="E5005" s="7"/>
      <c r="F5005" s="7"/>
      <c r="G5005" s="7"/>
      <c r="H5005" s="7"/>
      <c r="I5005" s="10"/>
      <c r="J5005" s="25"/>
      <c r="K5005" s="250"/>
      <c r="L5005" s="31"/>
      <c r="M5005" s="9"/>
      <c r="N5005" s="11" t="s">
        <v>25</v>
      </c>
      <c r="O5005" s="39"/>
      <c r="P5005" s="47"/>
      <c r="Q5005" s="13"/>
      <c r="R5005" s="248">
        <f t="shared" si="780"/>
        <v>0</v>
      </c>
      <c r="S5005" s="248">
        <f t="shared" si="781"/>
        <v>0</v>
      </c>
      <c r="T5005" s="248">
        <f t="shared" si="782"/>
        <v>0</v>
      </c>
      <c r="U5005" s="248">
        <f t="shared" si="783"/>
        <v>0</v>
      </c>
      <c r="V5005" s="13"/>
      <c r="W5005" s="7"/>
      <c r="AT5005" s="130"/>
      <c r="BF5005" s="33">
        <f t="shared" si="789"/>
        <v>41242</v>
      </c>
      <c r="BG5005" s="34">
        <f t="shared" si="784"/>
        <v>82.88000000000001</v>
      </c>
      <c r="BH5005" s="32">
        <f t="shared" si="785"/>
        <v>1</v>
      </c>
      <c r="BI5005" s="32">
        <f t="shared" si="786"/>
        <v>0</v>
      </c>
      <c r="BJ5005" s="69">
        <f t="shared" si="787"/>
        <v>0</v>
      </c>
      <c r="BK5005" s="158" t="str">
        <f t="shared" si="788"/>
        <v/>
      </c>
    </row>
    <row r="5006" spans="1:63" ht="12" customHeight="1" x14ac:dyDescent="0.2">
      <c r="A5006" s="8"/>
      <c r="B5006" s="7"/>
      <c r="C5006" s="7"/>
      <c r="D5006" s="7"/>
      <c r="E5006" s="7"/>
      <c r="F5006" s="7"/>
      <c r="G5006" s="7"/>
      <c r="H5006" s="7"/>
      <c r="I5006" s="10"/>
      <c r="J5006" s="25"/>
      <c r="K5006" s="250"/>
      <c r="L5006" s="31"/>
      <c r="M5006" s="9"/>
      <c r="N5006" s="11" t="s">
        <v>25</v>
      </c>
      <c r="O5006" s="39"/>
      <c r="P5006" s="47"/>
      <c r="Q5006" s="13"/>
      <c r="R5006" s="248">
        <f t="shared" si="780"/>
        <v>0</v>
      </c>
      <c r="S5006" s="248">
        <f t="shared" si="781"/>
        <v>0</v>
      </c>
      <c r="T5006" s="248">
        <f t="shared" si="782"/>
        <v>0</v>
      </c>
      <c r="U5006" s="248">
        <f t="shared" si="783"/>
        <v>0</v>
      </c>
      <c r="V5006" s="13"/>
      <c r="W5006" s="7"/>
      <c r="AT5006" s="130"/>
      <c r="BF5006" s="33">
        <f t="shared" si="789"/>
        <v>41242</v>
      </c>
      <c r="BG5006" s="34">
        <f t="shared" si="784"/>
        <v>82.88000000000001</v>
      </c>
      <c r="BH5006" s="32">
        <f t="shared" si="785"/>
        <v>1</v>
      </c>
      <c r="BI5006" s="32">
        <f t="shared" si="786"/>
        <v>0</v>
      </c>
      <c r="BJ5006" s="69">
        <f t="shared" si="787"/>
        <v>0</v>
      </c>
      <c r="BK5006" s="158" t="str">
        <f t="shared" si="788"/>
        <v/>
      </c>
    </row>
    <row r="5007" spans="1:63" ht="12" customHeight="1" x14ac:dyDescent="0.2">
      <c r="A5007" s="8"/>
      <c r="B5007" s="7"/>
      <c r="C5007" s="7"/>
      <c r="D5007" s="7"/>
      <c r="E5007" s="7"/>
      <c r="F5007" s="7"/>
      <c r="G5007" s="7"/>
      <c r="H5007" s="7"/>
      <c r="I5007" s="10"/>
      <c r="J5007" s="25"/>
      <c r="K5007" s="250"/>
      <c r="L5007" s="31"/>
      <c r="M5007" s="9"/>
      <c r="N5007" s="11" t="s">
        <v>25</v>
      </c>
      <c r="O5007" s="39"/>
      <c r="P5007" s="47"/>
      <c r="Q5007" s="13"/>
      <c r="R5007" s="248">
        <f t="shared" si="780"/>
        <v>0</v>
      </c>
      <c r="S5007" s="248">
        <f t="shared" si="781"/>
        <v>0</v>
      </c>
      <c r="T5007" s="248">
        <f t="shared" si="782"/>
        <v>0</v>
      </c>
      <c r="U5007" s="248">
        <f t="shared" si="783"/>
        <v>0</v>
      </c>
      <c r="V5007" s="13"/>
      <c r="W5007" s="7"/>
      <c r="AT5007" s="130"/>
      <c r="BF5007" s="33">
        <f t="shared" si="789"/>
        <v>41242</v>
      </c>
      <c r="BG5007" s="34">
        <f t="shared" si="784"/>
        <v>82.88000000000001</v>
      </c>
      <c r="BH5007" s="32">
        <f t="shared" si="785"/>
        <v>1</v>
      </c>
      <c r="BI5007" s="32">
        <f t="shared" si="786"/>
        <v>0</v>
      </c>
      <c r="BJ5007" s="69">
        <f t="shared" si="787"/>
        <v>0</v>
      </c>
      <c r="BK5007" s="158" t="str">
        <f t="shared" si="788"/>
        <v/>
      </c>
    </row>
    <row r="5008" spans="1:63" ht="12" customHeight="1" x14ac:dyDescent="0.2">
      <c r="A5008" s="8"/>
      <c r="B5008" s="7"/>
      <c r="C5008" s="7"/>
      <c r="D5008" s="7"/>
      <c r="E5008" s="7"/>
      <c r="F5008" s="7"/>
      <c r="G5008" s="7"/>
      <c r="H5008" s="7"/>
      <c r="I5008" s="10"/>
      <c r="J5008" s="25"/>
      <c r="K5008" s="250"/>
      <c r="L5008" s="31"/>
      <c r="M5008" s="9"/>
      <c r="N5008" s="11" t="s">
        <v>25</v>
      </c>
      <c r="O5008" s="39"/>
      <c r="P5008" s="47"/>
      <c r="Q5008" s="13"/>
      <c r="R5008" s="248">
        <f t="shared" si="780"/>
        <v>0</v>
      </c>
      <c r="S5008" s="248">
        <f t="shared" si="781"/>
        <v>0</v>
      </c>
      <c r="T5008" s="248">
        <f t="shared" si="782"/>
        <v>0</v>
      </c>
      <c r="U5008" s="248">
        <f t="shared" si="783"/>
        <v>0</v>
      </c>
      <c r="V5008" s="13"/>
      <c r="W5008" s="7"/>
      <c r="AT5008" s="130"/>
      <c r="BF5008" s="33">
        <f t="shared" si="789"/>
        <v>41242</v>
      </c>
      <c r="BG5008" s="34">
        <f t="shared" si="784"/>
        <v>82.88000000000001</v>
      </c>
      <c r="BH5008" s="32">
        <f t="shared" si="785"/>
        <v>1</v>
      </c>
      <c r="BI5008" s="32">
        <f t="shared" si="786"/>
        <v>0</v>
      </c>
      <c r="BJ5008" s="69">
        <f t="shared" si="787"/>
        <v>0</v>
      </c>
      <c r="BK5008" s="158" t="str">
        <f t="shared" si="788"/>
        <v/>
      </c>
    </row>
    <row r="5009" spans="1:63" ht="12" customHeight="1" x14ac:dyDescent="0.2">
      <c r="A5009" s="8"/>
      <c r="B5009" s="7"/>
      <c r="C5009" s="7"/>
      <c r="D5009" s="7"/>
      <c r="E5009" s="7"/>
      <c r="F5009" s="7"/>
      <c r="G5009" s="7"/>
      <c r="H5009" s="7"/>
      <c r="I5009" s="10"/>
      <c r="J5009" s="25"/>
      <c r="K5009" s="250"/>
      <c r="L5009" s="31"/>
      <c r="M5009" s="9"/>
      <c r="N5009" s="11" t="s">
        <v>25</v>
      </c>
      <c r="O5009" s="39"/>
      <c r="P5009" s="47"/>
      <c r="Q5009" s="13"/>
      <c r="R5009" s="248">
        <f t="shared" si="780"/>
        <v>0</v>
      </c>
      <c r="S5009" s="248">
        <f t="shared" si="781"/>
        <v>0</v>
      </c>
      <c r="T5009" s="248">
        <f t="shared" si="782"/>
        <v>0</v>
      </c>
      <c r="U5009" s="248">
        <f t="shared" si="783"/>
        <v>0</v>
      </c>
      <c r="V5009" s="13"/>
      <c r="W5009" s="7"/>
      <c r="AT5009" s="130"/>
      <c r="BF5009" s="33">
        <f t="shared" si="789"/>
        <v>41242</v>
      </c>
      <c r="BG5009" s="34">
        <f t="shared" si="784"/>
        <v>82.88000000000001</v>
      </c>
      <c r="BH5009" s="32">
        <f t="shared" si="785"/>
        <v>1</v>
      </c>
      <c r="BI5009" s="32">
        <f t="shared" si="786"/>
        <v>0</v>
      </c>
      <c r="BJ5009" s="69">
        <f t="shared" si="787"/>
        <v>0</v>
      </c>
      <c r="BK5009" s="158" t="str">
        <f t="shared" si="788"/>
        <v/>
      </c>
    </row>
    <row r="5010" spans="1:63" ht="12" customHeight="1" x14ac:dyDescent="0.2">
      <c r="A5010" s="8"/>
      <c r="B5010" s="7"/>
      <c r="C5010" s="7"/>
      <c r="D5010" s="7"/>
      <c r="E5010" s="7"/>
      <c r="F5010" s="7"/>
      <c r="G5010" s="7"/>
      <c r="H5010" s="7"/>
      <c r="I5010" s="10"/>
      <c r="J5010" s="25"/>
      <c r="K5010" s="250"/>
      <c r="L5010" s="31"/>
      <c r="M5010" s="9"/>
      <c r="N5010" s="11" t="s">
        <v>25</v>
      </c>
      <c r="O5010" s="39"/>
      <c r="P5010" s="47"/>
      <c r="Q5010" s="13"/>
      <c r="R5010" s="248">
        <f t="shared" si="780"/>
        <v>0</v>
      </c>
      <c r="S5010" s="248">
        <f t="shared" si="781"/>
        <v>0</v>
      </c>
      <c r="T5010" s="248">
        <f t="shared" si="782"/>
        <v>0</v>
      </c>
      <c r="U5010" s="248">
        <f t="shared" si="783"/>
        <v>0</v>
      </c>
      <c r="V5010" s="13"/>
      <c r="W5010" s="7"/>
      <c r="AT5010" s="130"/>
      <c r="BF5010" s="33">
        <f t="shared" si="789"/>
        <v>41242</v>
      </c>
      <c r="BG5010" s="34">
        <f t="shared" si="784"/>
        <v>82.88000000000001</v>
      </c>
      <c r="BH5010" s="32">
        <f t="shared" si="785"/>
        <v>1</v>
      </c>
      <c r="BI5010" s="32">
        <f t="shared" si="786"/>
        <v>0</v>
      </c>
      <c r="BJ5010" s="69">
        <f t="shared" si="787"/>
        <v>0</v>
      </c>
      <c r="BK5010" s="158" t="str">
        <f t="shared" si="788"/>
        <v/>
      </c>
    </row>
    <row r="5011" spans="1:63" ht="12" customHeight="1" x14ac:dyDescent="0.2">
      <c r="A5011" s="8"/>
      <c r="B5011" s="7"/>
      <c r="C5011" s="7"/>
      <c r="D5011" s="7"/>
      <c r="E5011" s="7"/>
      <c r="F5011" s="7"/>
      <c r="G5011" s="7"/>
      <c r="H5011" s="7"/>
      <c r="I5011" s="10"/>
      <c r="J5011" s="25"/>
      <c r="K5011" s="250"/>
      <c r="L5011" s="31"/>
      <c r="M5011" s="9"/>
      <c r="N5011" s="11" t="s">
        <v>25</v>
      </c>
      <c r="O5011" s="39"/>
      <c r="P5011" s="47"/>
      <c r="Q5011" s="13"/>
      <c r="R5011" s="248">
        <f t="shared" si="780"/>
        <v>0</v>
      </c>
      <c r="S5011" s="248">
        <f t="shared" si="781"/>
        <v>0</v>
      </c>
      <c r="T5011" s="248">
        <f t="shared" si="782"/>
        <v>0</v>
      </c>
      <c r="U5011" s="248">
        <f t="shared" si="783"/>
        <v>0</v>
      </c>
      <c r="V5011" s="13"/>
      <c r="W5011" s="7"/>
      <c r="AT5011" s="130"/>
      <c r="BF5011" s="33">
        <f t="shared" si="789"/>
        <v>41242</v>
      </c>
      <c r="BG5011" s="34">
        <f t="shared" si="784"/>
        <v>82.88000000000001</v>
      </c>
      <c r="BH5011" s="32">
        <f t="shared" si="785"/>
        <v>1</v>
      </c>
      <c r="BI5011" s="32">
        <f t="shared" si="786"/>
        <v>0</v>
      </c>
      <c r="BJ5011" s="69">
        <f t="shared" si="787"/>
        <v>0</v>
      </c>
      <c r="BK5011" s="158" t="str">
        <f t="shared" si="788"/>
        <v/>
      </c>
    </row>
    <row r="5012" spans="1:63" ht="12" customHeight="1" x14ac:dyDescent="0.2">
      <c r="A5012" s="8"/>
      <c r="B5012" s="7"/>
      <c r="C5012" s="7"/>
      <c r="D5012" s="7"/>
      <c r="E5012" s="7"/>
      <c r="F5012" s="7"/>
      <c r="G5012" s="7"/>
      <c r="H5012" s="7"/>
      <c r="I5012" s="10"/>
      <c r="J5012" s="25"/>
      <c r="K5012" s="250"/>
      <c r="L5012" s="31"/>
      <c r="M5012" s="9"/>
      <c r="N5012" s="11" t="s">
        <v>25</v>
      </c>
      <c r="O5012" s="39"/>
      <c r="P5012" s="47"/>
      <c r="Q5012" s="13"/>
      <c r="R5012" s="248">
        <f t="shared" si="780"/>
        <v>0</v>
      </c>
      <c r="S5012" s="248">
        <f t="shared" si="781"/>
        <v>0</v>
      </c>
      <c r="T5012" s="248">
        <f t="shared" si="782"/>
        <v>0</v>
      </c>
      <c r="U5012" s="248">
        <f t="shared" si="783"/>
        <v>0</v>
      </c>
      <c r="V5012" s="13"/>
      <c r="W5012" s="7"/>
      <c r="AT5012" s="130"/>
      <c r="BF5012" s="33">
        <f t="shared" si="789"/>
        <v>41242</v>
      </c>
      <c r="BG5012" s="34">
        <f t="shared" si="784"/>
        <v>82.88000000000001</v>
      </c>
      <c r="BH5012" s="32">
        <f t="shared" si="785"/>
        <v>1</v>
      </c>
      <c r="BI5012" s="32">
        <f t="shared" si="786"/>
        <v>0</v>
      </c>
      <c r="BJ5012" s="69">
        <f t="shared" si="787"/>
        <v>0</v>
      </c>
      <c r="BK5012" s="158" t="str">
        <f t="shared" si="788"/>
        <v/>
      </c>
    </row>
    <row r="5013" spans="1:63" ht="12" customHeight="1" x14ac:dyDescent="0.2">
      <c r="A5013" s="8"/>
      <c r="B5013" s="7"/>
      <c r="C5013" s="7"/>
      <c r="D5013" s="7"/>
      <c r="E5013" s="7"/>
      <c r="F5013" s="7"/>
      <c r="G5013" s="7"/>
      <c r="H5013" s="7"/>
      <c r="I5013" s="10"/>
      <c r="J5013" s="25"/>
      <c r="K5013" s="250"/>
      <c r="L5013" s="31"/>
      <c r="M5013" s="9"/>
      <c r="N5013" s="11" t="s">
        <v>25</v>
      </c>
      <c r="O5013" s="39"/>
      <c r="P5013" s="47"/>
      <c r="Q5013" s="13"/>
      <c r="R5013" s="248">
        <f t="shared" si="780"/>
        <v>0</v>
      </c>
      <c r="S5013" s="248">
        <f t="shared" si="781"/>
        <v>0</v>
      </c>
      <c r="T5013" s="248">
        <f t="shared" si="782"/>
        <v>0</v>
      </c>
      <c r="U5013" s="248">
        <f t="shared" si="783"/>
        <v>0</v>
      </c>
      <c r="V5013" s="13"/>
      <c r="W5013" s="7"/>
      <c r="AT5013" s="130"/>
      <c r="BF5013" s="33">
        <f t="shared" si="789"/>
        <v>41242</v>
      </c>
      <c r="BG5013" s="34">
        <f t="shared" si="784"/>
        <v>82.88000000000001</v>
      </c>
      <c r="BH5013" s="32">
        <f t="shared" si="785"/>
        <v>1</v>
      </c>
      <c r="BI5013" s="32">
        <f t="shared" si="786"/>
        <v>0</v>
      </c>
      <c r="BJ5013" s="69">
        <f t="shared" si="787"/>
        <v>0</v>
      </c>
      <c r="BK5013" s="158" t="str">
        <f t="shared" si="788"/>
        <v/>
      </c>
    </row>
    <row r="5014" spans="1:63" ht="12" customHeight="1" x14ac:dyDescent="0.2">
      <c r="A5014" s="8"/>
      <c r="B5014" s="7"/>
      <c r="C5014" s="7"/>
      <c r="D5014" s="7"/>
      <c r="E5014" s="7"/>
      <c r="F5014" s="7"/>
      <c r="G5014" s="7"/>
      <c r="H5014" s="7"/>
      <c r="I5014" s="10"/>
      <c r="J5014" s="25"/>
      <c r="K5014" s="250"/>
      <c r="L5014" s="31"/>
      <c r="M5014" s="9"/>
      <c r="N5014" s="11" t="s">
        <v>25</v>
      </c>
      <c r="O5014" s="39"/>
      <c r="P5014" s="47"/>
      <c r="Q5014" s="13"/>
      <c r="R5014" s="248">
        <f t="shared" si="780"/>
        <v>0</v>
      </c>
      <c r="S5014" s="248">
        <f t="shared" si="781"/>
        <v>0</v>
      </c>
      <c r="T5014" s="248">
        <f t="shared" si="782"/>
        <v>0</v>
      </c>
      <c r="U5014" s="248">
        <f t="shared" si="783"/>
        <v>0</v>
      </c>
      <c r="V5014" s="13"/>
      <c r="W5014" s="7"/>
      <c r="AT5014" s="130"/>
      <c r="BF5014" s="33">
        <f t="shared" si="789"/>
        <v>41242</v>
      </c>
      <c r="BG5014" s="34">
        <f t="shared" si="784"/>
        <v>82.88000000000001</v>
      </c>
      <c r="BH5014" s="32">
        <f t="shared" si="785"/>
        <v>1</v>
      </c>
      <c r="BI5014" s="32">
        <f t="shared" si="786"/>
        <v>0</v>
      </c>
      <c r="BJ5014" s="69">
        <f t="shared" si="787"/>
        <v>0</v>
      </c>
      <c r="BK5014" s="158" t="str">
        <f t="shared" si="788"/>
        <v/>
      </c>
    </row>
    <row r="5015" spans="1:63" ht="12" customHeight="1" x14ac:dyDescent="0.2">
      <c r="A5015" s="8"/>
      <c r="B5015" s="7"/>
      <c r="C5015" s="7"/>
      <c r="D5015" s="7"/>
      <c r="E5015" s="7"/>
      <c r="F5015" s="7"/>
      <c r="G5015" s="7"/>
      <c r="H5015" s="7"/>
      <c r="I5015" s="10"/>
      <c r="J5015" s="25"/>
      <c r="K5015" s="250"/>
      <c r="L5015" s="31"/>
      <c r="M5015" s="9"/>
      <c r="N5015" s="11" t="s">
        <v>25</v>
      </c>
      <c r="O5015" s="39"/>
      <c r="P5015" s="47"/>
      <c r="Q5015" s="13"/>
      <c r="R5015" s="248">
        <f t="shared" si="780"/>
        <v>0</v>
      </c>
      <c r="S5015" s="248">
        <f t="shared" si="781"/>
        <v>0</v>
      </c>
      <c r="T5015" s="248">
        <f t="shared" si="782"/>
        <v>0</v>
      </c>
      <c r="U5015" s="248">
        <f t="shared" si="783"/>
        <v>0</v>
      </c>
      <c r="V5015" s="13"/>
      <c r="W5015" s="7"/>
      <c r="AT5015" s="130"/>
      <c r="BF5015" s="33">
        <f t="shared" si="789"/>
        <v>41242</v>
      </c>
      <c r="BG5015" s="34">
        <f t="shared" si="784"/>
        <v>82.88000000000001</v>
      </c>
      <c r="BH5015" s="32">
        <f t="shared" si="785"/>
        <v>1</v>
      </c>
      <c r="BI5015" s="32">
        <f t="shared" si="786"/>
        <v>0</v>
      </c>
      <c r="BJ5015" s="69">
        <f t="shared" si="787"/>
        <v>0</v>
      </c>
      <c r="BK5015" s="158" t="str">
        <f t="shared" si="788"/>
        <v/>
      </c>
    </row>
    <row r="5016" spans="1:63" ht="12" customHeight="1" x14ac:dyDescent="0.2">
      <c r="A5016" s="8"/>
      <c r="B5016" s="7"/>
      <c r="C5016" s="7"/>
      <c r="D5016" s="7"/>
      <c r="E5016" s="7"/>
      <c r="F5016" s="7"/>
      <c r="G5016" s="7"/>
      <c r="H5016" s="7"/>
      <c r="I5016" s="10"/>
      <c r="J5016" s="25"/>
      <c r="K5016" s="250"/>
      <c r="L5016" s="31"/>
      <c r="M5016" s="9"/>
      <c r="N5016" s="11" t="s">
        <v>25</v>
      </c>
      <c r="O5016" s="39"/>
      <c r="P5016" s="47"/>
      <c r="Q5016" s="13"/>
      <c r="R5016" s="248">
        <f t="shared" si="780"/>
        <v>0</v>
      </c>
      <c r="S5016" s="248">
        <f t="shared" si="781"/>
        <v>0</v>
      </c>
      <c r="T5016" s="248">
        <f t="shared" si="782"/>
        <v>0</v>
      </c>
      <c r="U5016" s="248">
        <f t="shared" si="783"/>
        <v>0</v>
      </c>
      <c r="V5016" s="13"/>
      <c r="W5016" s="7"/>
      <c r="AT5016" s="130"/>
      <c r="BF5016" s="33">
        <f t="shared" si="789"/>
        <v>41242</v>
      </c>
      <c r="BG5016" s="34">
        <f t="shared" si="784"/>
        <v>82.88000000000001</v>
      </c>
      <c r="BH5016" s="32">
        <f t="shared" si="785"/>
        <v>1</v>
      </c>
      <c r="BI5016" s="32">
        <f t="shared" si="786"/>
        <v>0</v>
      </c>
      <c r="BJ5016" s="69">
        <f t="shared" si="787"/>
        <v>0</v>
      </c>
      <c r="BK5016" s="158" t="str">
        <f t="shared" si="788"/>
        <v/>
      </c>
    </row>
    <row r="5017" spans="1:63" ht="12" customHeight="1" x14ac:dyDescent="0.2">
      <c r="A5017" s="8"/>
      <c r="B5017" s="7"/>
      <c r="C5017" s="7"/>
      <c r="D5017" s="7"/>
      <c r="E5017" s="7"/>
      <c r="F5017" s="7"/>
      <c r="G5017" s="7"/>
      <c r="H5017" s="7"/>
      <c r="I5017" s="10"/>
      <c r="J5017" s="25"/>
      <c r="K5017" s="250"/>
      <c r="L5017" s="31"/>
      <c r="M5017" s="9"/>
      <c r="N5017" s="11" t="s">
        <v>25</v>
      </c>
      <c r="O5017" s="39"/>
      <c r="P5017" s="47"/>
      <c r="Q5017" s="13"/>
      <c r="R5017" s="248">
        <f t="shared" si="780"/>
        <v>0</v>
      </c>
      <c r="S5017" s="248">
        <f t="shared" si="781"/>
        <v>0</v>
      </c>
      <c r="T5017" s="248">
        <f t="shared" si="782"/>
        <v>0</v>
      </c>
      <c r="U5017" s="248">
        <f t="shared" si="783"/>
        <v>0</v>
      </c>
      <c r="V5017" s="13"/>
      <c r="W5017" s="7"/>
      <c r="AT5017" s="130"/>
      <c r="BF5017" s="33">
        <f t="shared" si="789"/>
        <v>41242</v>
      </c>
      <c r="BG5017" s="34">
        <f t="shared" si="784"/>
        <v>82.88000000000001</v>
      </c>
      <c r="BH5017" s="32">
        <f t="shared" si="785"/>
        <v>1</v>
      </c>
      <c r="BI5017" s="32">
        <f t="shared" si="786"/>
        <v>0</v>
      </c>
      <c r="BJ5017" s="69">
        <f t="shared" si="787"/>
        <v>0</v>
      </c>
      <c r="BK5017" s="158" t="str">
        <f t="shared" si="788"/>
        <v/>
      </c>
    </row>
    <row r="5018" spans="1:63" ht="12" customHeight="1" x14ac:dyDescent="0.2">
      <c r="A5018" s="8"/>
      <c r="B5018" s="7"/>
      <c r="C5018" s="7"/>
      <c r="D5018" s="7"/>
      <c r="E5018" s="7"/>
      <c r="F5018" s="7"/>
      <c r="G5018" s="7"/>
      <c r="H5018" s="7"/>
      <c r="I5018" s="10"/>
      <c r="J5018" s="25"/>
      <c r="K5018" s="250"/>
      <c r="L5018" s="31"/>
      <c r="M5018" s="9"/>
      <c r="N5018" s="11" t="s">
        <v>25</v>
      </c>
      <c r="O5018" s="39"/>
      <c r="P5018" s="47"/>
      <c r="Q5018" s="13"/>
      <c r="R5018" s="248">
        <f t="shared" si="780"/>
        <v>0</v>
      </c>
      <c r="S5018" s="248">
        <f t="shared" si="781"/>
        <v>0</v>
      </c>
      <c r="T5018" s="248">
        <f t="shared" si="782"/>
        <v>0</v>
      </c>
      <c r="U5018" s="248">
        <f t="shared" si="783"/>
        <v>0</v>
      </c>
      <c r="V5018" s="13"/>
      <c r="W5018" s="7"/>
      <c r="AT5018" s="130"/>
      <c r="BF5018" s="33">
        <f t="shared" si="789"/>
        <v>41242</v>
      </c>
      <c r="BG5018" s="34">
        <f t="shared" si="784"/>
        <v>82.88000000000001</v>
      </c>
      <c r="BH5018" s="32">
        <f t="shared" si="785"/>
        <v>1</v>
      </c>
      <c r="BI5018" s="32">
        <f t="shared" si="786"/>
        <v>0</v>
      </c>
      <c r="BJ5018" s="69">
        <f t="shared" si="787"/>
        <v>0</v>
      </c>
      <c r="BK5018" s="158" t="str">
        <f t="shared" si="788"/>
        <v/>
      </c>
    </row>
    <row r="5019" spans="1:63" ht="12" customHeight="1" x14ac:dyDescent="0.2">
      <c r="A5019" s="8"/>
      <c r="B5019" s="7"/>
      <c r="C5019" s="7"/>
      <c r="D5019" s="7"/>
      <c r="E5019" s="7"/>
      <c r="F5019" s="7"/>
      <c r="G5019" s="7"/>
      <c r="H5019" s="7"/>
      <c r="I5019" s="10"/>
      <c r="J5019" s="25"/>
      <c r="K5019" s="250"/>
      <c r="L5019" s="31"/>
      <c r="M5019" s="9"/>
      <c r="N5019" s="11" t="s">
        <v>25</v>
      </c>
      <c r="O5019" s="39"/>
      <c r="P5019" s="47"/>
      <c r="Q5019" s="13"/>
      <c r="R5019" s="248">
        <f t="shared" si="780"/>
        <v>0</v>
      </c>
      <c r="S5019" s="248">
        <f t="shared" si="781"/>
        <v>0</v>
      </c>
      <c r="T5019" s="248">
        <f t="shared" si="782"/>
        <v>0</v>
      </c>
      <c r="U5019" s="248">
        <f t="shared" si="783"/>
        <v>0</v>
      </c>
      <c r="V5019" s="13"/>
      <c r="W5019" s="7"/>
      <c r="AT5019" s="130"/>
      <c r="BF5019" s="33">
        <f t="shared" si="789"/>
        <v>41242</v>
      </c>
      <c r="BG5019" s="34">
        <f t="shared" si="784"/>
        <v>82.88000000000001</v>
      </c>
      <c r="BH5019" s="32">
        <f t="shared" si="785"/>
        <v>1</v>
      </c>
      <c r="BI5019" s="32">
        <f t="shared" si="786"/>
        <v>0</v>
      </c>
      <c r="BJ5019" s="69">
        <f t="shared" si="787"/>
        <v>0</v>
      </c>
      <c r="BK5019" s="158" t="str">
        <f t="shared" si="788"/>
        <v/>
      </c>
    </row>
    <row r="5020" spans="1:63" ht="12" customHeight="1" x14ac:dyDescent="0.2">
      <c r="A5020" s="8"/>
      <c r="B5020" s="7"/>
      <c r="C5020" s="7"/>
      <c r="D5020" s="7"/>
      <c r="E5020" s="7"/>
      <c r="F5020" s="7"/>
      <c r="G5020" s="7"/>
      <c r="H5020" s="7"/>
      <c r="I5020" s="10"/>
      <c r="J5020" s="25"/>
      <c r="K5020" s="250"/>
      <c r="L5020" s="31"/>
      <c r="M5020" s="9"/>
      <c r="N5020" s="11" t="s">
        <v>25</v>
      </c>
      <c r="O5020" s="39"/>
      <c r="P5020" s="47"/>
      <c r="Q5020" s="13"/>
      <c r="R5020" s="248">
        <f t="shared" si="780"/>
        <v>0</v>
      </c>
      <c r="S5020" s="248">
        <f t="shared" si="781"/>
        <v>0</v>
      </c>
      <c r="T5020" s="248">
        <f t="shared" si="782"/>
        <v>0</v>
      </c>
      <c r="U5020" s="248">
        <f t="shared" si="783"/>
        <v>0</v>
      </c>
      <c r="V5020" s="13"/>
      <c r="W5020" s="7"/>
      <c r="AT5020" s="130"/>
      <c r="BF5020" s="33">
        <f t="shared" si="789"/>
        <v>41242</v>
      </c>
      <c r="BG5020" s="34">
        <f t="shared" si="784"/>
        <v>82.88000000000001</v>
      </c>
      <c r="BH5020" s="32">
        <f t="shared" si="785"/>
        <v>1</v>
      </c>
      <c r="BI5020" s="32">
        <f t="shared" si="786"/>
        <v>0</v>
      </c>
      <c r="BJ5020" s="69">
        <f t="shared" si="787"/>
        <v>0</v>
      </c>
      <c r="BK5020" s="158" t="str">
        <f t="shared" si="788"/>
        <v/>
      </c>
    </row>
    <row r="5021" spans="1:63" ht="12" customHeight="1" x14ac:dyDescent="0.2">
      <c r="A5021" s="8"/>
      <c r="B5021" s="7"/>
      <c r="C5021" s="7"/>
      <c r="D5021" s="7"/>
      <c r="E5021" s="7"/>
      <c r="F5021" s="7"/>
      <c r="G5021" s="7"/>
      <c r="H5021" s="7"/>
      <c r="I5021" s="10"/>
      <c r="J5021" s="25"/>
      <c r="K5021" s="250"/>
      <c r="L5021" s="31"/>
      <c r="M5021" s="9"/>
      <c r="N5021" s="11" t="s">
        <v>25</v>
      </c>
      <c r="O5021" s="39"/>
      <c r="P5021" s="47"/>
      <c r="Q5021" s="13"/>
      <c r="R5021" s="248">
        <f t="shared" si="780"/>
        <v>0</v>
      </c>
      <c r="S5021" s="248">
        <f t="shared" si="781"/>
        <v>0</v>
      </c>
      <c r="T5021" s="248">
        <f t="shared" si="782"/>
        <v>0</v>
      </c>
      <c r="U5021" s="248">
        <f t="shared" si="783"/>
        <v>0</v>
      </c>
      <c r="V5021" s="13"/>
      <c r="W5021" s="7"/>
      <c r="AT5021" s="130"/>
      <c r="BF5021" s="33">
        <f t="shared" si="789"/>
        <v>41242</v>
      </c>
      <c r="BG5021" s="34">
        <f t="shared" si="784"/>
        <v>82.88000000000001</v>
      </c>
      <c r="BH5021" s="32">
        <f t="shared" si="785"/>
        <v>1</v>
      </c>
      <c r="BI5021" s="32">
        <f t="shared" si="786"/>
        <v>0</v>
      </c>
      <c r="BJ5021" s="69">
        <f t="shared" si="787"/>
        <v>0</v>
      </c>
      <c r="BK5021" s="158" t="str">
        <f t="shared" si="788"/>
        <v/>
      </c>
    </row>
    <row r="5022" spans="1:63" ht="12" customHeight="1" x14ac:dyDescent="0.2">
      <c r="A5022" s="8"/>
      <c r="B5022" s="7"/>
      <c r="C5022" s="7"/>
      <c r="D5022" s="7"/>
      <c r="E5022" s="7"/>
      <c r="F5022" s="7"/>
      <c r="G5022" s="7"/>
      <c r="H5022" s="7"/>
      <c r="I5022" s="10"/>
      <c r="J5022" s="25"/>
      <c r="K5022" s="250"/>
      <c r="L5022" s="31"/>
      <c r="M5022" s="9"/>
      <c r="N5022" s="11" t="s">
        <v>25</v>
      </c>
      <c r="O5022" s="39"/>
      <c r="P5022" s="47"/>
      <c r="Q5022" s="13"/>
      <c r="R5022" s="248">
        <f t="shared" si="780"/>
        <v>0</v>
      </c>
      <c r="S5022" s="248">
        <f t="shared" si="781"/>
        <v>0</v>
      </c>
      <c r="T5022" s="248">
        <f t="shared" si="782"/>
        <v>0</v>
      </c>
      <c r="U5022" s="248">
        <f t="shared" si="783"/>
        <v>0</v>
      </c>
      <c r="V5022" s="13"/>
      <c r="W5022" s="7"/>
      <c r="AT5022" s="130"/>
      <c r="BF5022" s="33">
        <f t="shared" si="789"/>
        <v>41242</v>
      </c>
      <c r="BG5022" s="34">
        <f t="shared" si="784"/>
        <v>82.88000000000001</v>
      </c>
      <c r="BH5022" s="32">
        <f t="shared" si="785"/>
        <v>1</v>
      </c>
      <c r="BI5022" s="32">
        <f t="shared" si="786"/>
        <v>0</v>
      </c>
      <c r="BJ5022" s="69">
        <f t="shared" si="787"/>
        <v>0</v>
      </c>
      <c r="BK5022" s="158" t="str">
        <f t="shared" si="788"/>
        <v/>
      </c>
    </row>
    <row r="5023" spans="1:63" ht="12" customHeight="1" x14ac:dyDescent="0.2">
      <c r="A5023" s="8"/>
      <c r="B5023" s="7"/>
      <c r="C5023" s="7"/>
      <c r="D5023" s="7"/>
      <c r="E5023" s="7"/>
      <c r="F5023" s="7"/>
      <c r="G5023" s="7"/>
      <c r="H5023" s="7"/>
      <c r="I5023" s="10"/>
      <c r="J5023" s="25"/>
      <c r="K5023" s="250"/>
      <c r="L5023" s="31"/>
      <c r="M5023" s="9"/>
      <c r="N5023" s="11" t="s">
        <v>25</v>
      </c>
      <c r="O5023" s="39"/>
      <c r="P5023" s="47"/>
      <c r="Q5023" s="13"/>
      <c r="R5023" s="248">
        <f t="shared" si="780"/>
        <v>0</v>
      </c>
      <c r="S5023" s="248">
        <f t="shared" si="781"/>
        <v>0</v>
      </c>
      <c r="T5023" s="248">
        <f t="shared" si="782"/>
        <v>0</v>
      </c>
      <c r="U5023" s="248">
        <f t="shared" si="783"/>
        <v>0</v>
      </c>
      <c r="V5023" s="13"/>
      <c r="W5023" s="7"/>
      <c r="AT5023" s="130"/>
      <c r="BF5023" s="33">
        <f t="shared" si="789"/>
        <v>41242</v>
      </c>
      <c r="BG5023" s="34">
        <f t="shared" si="784"/>
        <v>82.88000000000001</v>
      </c>
      <c r="BH5023" s="32">
        <f t="shared" si="785"/>
        <v>1</v>
      </c>
      <c r="BI5023" s="32">
        <f t="shared" si="786"/>
        <v>0</v>
      </c>
      <c r="BJ5023" s="69">
        <f t="shared" si="787"/>
        <v>0</v>
      </c>
      <c r="BK5023" s="158" t="str">
        <f t="shared" si="788"/>
        <v/>
      </c>
    </row>
    <row r="5024" spans="1:63" ht="12" customHeight="1" x14ac:dyDescent="0.2">
      <c r="A5024" s="8"/>
      <c r="B5024" s="7"/>
      <c r="C5024" s="7"/>
      <c r="D5024" s="7"/>
      <c r="E5024" s="7"/>
      <c r="F5024" s="7"/>
      <c r="G5024" s="7"/>
      <c r="H5024" s="7"/>
      <c r="I5024" s="10"/>
      <c r="J5024" s="25"/>
      <c r="K5024" s="250"/>
      <c r="L5024" s="31"/>
      <c r="M5024" s="9"/>
      <c r="N5024" s="11" t="s">
        <v>25</v>
      </c>
      <c r="O5024" s="39"/>
      <c r="P5024" s="47"/>
      <c r="Q5024" s="13"/>
      <c r="R5024" s="248">
        <f t="shared" si="780"/>
        <v>0</v>
      </c>
      <c r="S5024" s="248">
        <f t="shared" si="781"/>
        <v>0</v>
      </c>
      <c r="T5024" s="248">
        <f t="shared" si="782"/>
        <v>0</v>
      </c>
      <c r="U5024" s="248">
        <f t="shared" si="783"/>
        <v>0</v>
      </c>
      <c r="V5024" s="13"/>
      <c r="W5024" s="7"/>
      <c r="AT5024" s="130"/>
      <c r="BF5024" s="33">
        <f t="shared" si="789"/>
        <v>41242</v>
      </c>
      <c r="BG5024" s="34">
        <f t="shared" si="784"/>
        <v>82.88000000000001</v>
      </c>
      <c r="BH5024" s="32">
        <f t="shared" si="785"/>
        <v>1</v>
      </c>
      <c r="BI5024" s="32">
        <f t="shared" si="786"/>
        <v>0</v>
      </c>
      <c r="BJ5024" s="69">
        <f t="shared" si="787"/>
        <v>0</v>
      </c>
      <c r="BK5024" s="158" t="str">
        <f t="shared" si="788"/>
        <v/>
      </c>
    </row>
    <row r="5025" spans="1:63" ht="12" customHeight="1" x14ac:dyDescent="0.2">
      <c r="A5025" s="8"/>
      <c r="B5025" s="7"/>
      <c r="C5025" s="7"/>
      <c r="D5025" s="7"/>
      <c r="E5025" s="7"/>
      <c r="F5025" s="7"/>
      <c r="G5025" s="7"/>
      <c r="H5025" s="7"/>
      <c r="I5025" s="10"/>
      <c r="J5025" s="25"/>
      <c r="K5025" s="250"/>
      <c r="L5025" s="31"/>
      <c r="M5025" s="9"/>
      <c r="N5025" s="11" t="s">
        <v>25</v>
      </c>
      <c r="O5025" s="39"/>
      <c r="P5025" s="47"/>
      <c r="Q5025" s="13"/>
      <c r="R5025" s="248">
        <f t="shared" si="780"/>
        <v>0</v>
      </c>
      <c r="S5025" s="248">
        <f t="shared" si="781"/>
        <v>0</v>
      </c>
      <c r="T5025" s="248">
        <f t="shared" si="782"/>
        <v>0</v>
      </c>
      <c r="U5025" s="248">
        <f t="shared" si="783"/>
        <v>0</v>
      </c>
      <c r="V5025" s="13"/>
      <c r="W5025" s="7"/>
      <c r="AT5025" s="130"/>
      <c r="BF5025" s="33">
        <f t="shared" si="789"/>
        <v>41242</v>
      </c>
      <c r="BG5025" s="34">
        <f t="shared" si="784"/>
        <v>82.88000000000001</v>
      </c>
      <c r="BH5025" s="32">
        <f t="shared" si="785"/>
        <v>1</v>
      </c>
      <c r="BI5025" s="32">
        <f t="shared" si="786"/>
        <v>0</v>
      </c>
      <c r="BJ5025" s="69">
        <f t="shared" si="787"/>
        <v>0</v>
      </c>
      <c r="BK5025" s="158" t="str">
        <f t="shared" si="788"/>
        <v/>
      </c>
    </row>
    <row r="5026" spans="1:63" ht="12" customHeight="1" x14ac:dyDescent="0.2">
      <c r="A5026" s="8"/>
      <c r="B5026" s="7"/>
      <c r="C5026" s="7"/>
      <c r="D5026" s="7"/>
      <c r="E5026" s="7"/>
      <c r="F5026" s="7"/>
      <c r="G5026" s="7"/>
      <c r="H5026" s="7"/>
      <c r="I5026" s="10"/>
      <c r="J5026" s="25"/>
      <c r="K5026" s="250"/>
      <c r="L5026" s="31"/>
      <c r="M5026" s="9"/>
      <c r="N5026" s="11" t="s">
        <v>25</v>
      </c>
      <c r="O5026" s="39"/>
      <c r="P5026" s="47"/>
      <c r="Q5026" s="13"/>
      <c r="R5026" s="248">
        <f t="shared" si="780"/>
        <v>0</v>
      </c>
      <c r="S5026" s="248">
        <f t="shared" si="781"/>
        <v>0</v>
      </c>
      <c r="T5026" s="248">
        <f t="shared" si="782"/>
        <v>0</v>
      </c>
      <c r="U5026" s="248">
        <f t="shared" si="783"/>
        <v>0</v>
      </c>
      <c r="V5026" s="13"/>
      <c r="W5026" s="7"/>
      <c r="AT5026" s="130"/>
      <c r="BF5026" s="33">
        <f t="shared" si="789"/>
        <v>41242</v>
      </c>
      <c r="BG5026" s="34">
        <f t="shared" si="784"/>
        <v>82.88000000000001</v>
      </c>
      <c r="BH5026" s="32">
        <f t="shared" si="785"/>
        <v>1</v>
      </c>
      <c r="BI5026" s="32">
        <f t="shared" si="786"/>
        <v>0</v>
      </c>
      <c r="BJ5026" s="69">
        <f t="shared" si="787"/>
        <v>0</v>
      </c>
      <c r="BK5026" s="158" t="str">
        <f t="shared" si="788"/>
        <v/>
      </c>
    </row>
    <row r="5027" spans="1:63" ht="12" customHeight="1" x14ac:dyDescent="0.2">
      <c r="A5027" s="8"/>
      <c r="B5027" s="7"/>
      <c r="C5027" s="7"/>
      <c r="D5027" s="7"/>
      <c r="E5027" s="7"/>
      <c r="F5027" s="7"/>
      <c r="G5027" s="7"/>
      <c r="H5027" s="7"/>
      <c r="I5027" s="10"/>
      <c r="J5027" s="25"/>
      <c r="K5027" s="250"/>
      <c r="L5027" s="31"/>
      <c r="M5027" s="9"/>
      <c r="N5027" s="11" t="s">
        <v>25</v>
      </c>
      <c r="O5027" s="39"/>
      <c r="P5027" s="47"/>
      <c r="Q5027" s="13"/>
      <c r="R5027" s="248">
        <f t="shared" si="780"/>
        <v>0</v>
      </c>
      <c r="S5027" s="248">
        <f t="shared" si="781"/>
        <v>0</v>
      </c>
      <c r="T5027" s="248">
        <f t="shared" si="782"/>
        <v>0</v>
      </c>
      <c r="U5027" s="248">
        <f t="shared" si="783"/>
        <v>0</v>
      </c>
      <c r="V5027" s="13"/>
      <c r="W5027" s="7"/>
      <c r="AT5027" s="130"/>
      <c r="BF5027" s="33">
        <f t="shared" si="789"/>
        <v>41242</v>
      </c>
      <c r="BG5027" s="34">
        <f t="shared" si="784"/>
        <v>82.88000000000001</v>
      </c>
      <c r="BH5027" s="32">
        <f t="shared" si="785"/>
        <v>1</v>
      </c>
      <c r="BI5027" s="32">
        <f t="shared" si="786"/>
        <v>0</v>
      </c>
      <c r="BJ5027" s="69">
        <f t="shared" si="787"/>
        <v>0</v>
      </c>
      <c r="BK5027" s="158" t="str">
        <f t="shared" si="788"/>
        <v/>
      </c>
    </row>
    <row r="5028" spans="1:63" ht="12" customHeight="1" x14ac:dyDescent="0.2">
      <c r="A5028" s="8"/>
      <c r="B5028" s="7"/>
      <c r="C5028" s="7"/>
      <c r="D5028" s="7"/>
      <c r="E5028" s="7"/>
      <c r="F5028" s="7"/>
      <c r="G5028" s="7"/>
      <c r="H5028" s="7"/>
      <c r="I5028" s="10"/>
      <c r="J5028" s="25"/>
      <c r="K5028" s="250"/>
      <c r="L5028" s="31"/>
      <c r="M5028" s="9"/>
      <c r="N5028" s="11" t="s">
        <v>25</v>
      </c>
      <c r="O5028" s="39"/>
      <c r="P5028" s="47"/>
      <c r="Q5028" s="13"/>
      <c r="R5028" s="248">
        <f t="shared" si="780"/>
        <v>0</v>
      </c>
      <c r="S5028" s="248">
        <f t="shared" si="781"/>
        <v>0</v>
      </c>
      <c r="T5028" s="248">
        <f t="shared" si="782"/>
        <v>0</v>
      </c>
      <c r="U5028" s="248">
        <f t="shared" si="783"/>
        <v>0</v>
      </c>
      <c r="V5028" s="13"/>
      <c r="W5028" s="7"/>
      <c r="AT5028" s="130"/>
      <c r="BF5028" s="33">
        <f t="shared" si="789"/>
        <v>41242</v>
      </c>
      <c r="BG5028" s="34">
        <f t="shared" si="784"/>
        <v>82.88000000000001</v>
      </c>
      <c r="BH5028" s="32">
        <f t="shared" si="785"/>
        <v>1</v>
      </c>
      <c r="BI5028" s="32">
        <f t="shared" si="786"/>
        <v>0</v>
      </c>
      <c r="BJ5028" s="69">
        <f t="shared" si="787"/>
        <v>0</v>
      </c>
      <c r="BK5028" s="158" t="str">
        <f t="shared" si="788"/>
        <v/>
      </c>
    </row>
    <row r="5029" spans="1:63" ht="12" customHeight="1" x14ac:dyDescent="0.2">
      <c r="A5029" s="8"/>
      <c r="B5029" s="7"/>
      <c r="C5029" s="7"/>
      <c r="D5029" s="7"/>
      <c r="E5029" s="7"/>
      <c r="F5029" s="7"/>
      <c r="G5029" s="7"/>
      <c r="H5029" s="7"/>
      <c r="I5029" s="10"/>
      <c r="J5029" s="25"/>
      <c r="K5029" s="250"/>
      <c r="L5029" s="31"/>
      <c r="M5029" s="9"/>
      <c r="N5029" s="11" t="s">
        <v>25</v>
      </c>
      <c r="O5029" s="39"/>
      <c r="P5029" s="47"/>
      <c r="Q5029" s="13"/>
      <c r="R5029" s="248">
        <f t="shared" si="780"/>
        <v>0</v>
      </c>
      <c r="S5029" s="248">
        <f t="shared" si="781"/>
        <v>0</v>
      </c>
      <c r="T5029" s="248">
        <f t="shared" si="782"/>
        <v>0</v>
      </c>
      <c r="U5029" s="248">
        <f t="shared" si="783"/>
        <v>0</v>
      </c>
      <c r="V5029" s="13"/>
      <c r="W5029" s="7"/>
      <c r="AT5029" s="130"/>
      <c r="BF5029" s="33">
        <f t="shared" si="789"/>
        <v>41242</v>
      </c>
      <c r="BG5029" s="34">
        <f t="shared" si="784"/>
        <v>82.88000000000001</v>
      </c>
      <c r="BH5029" s="32">
        <f t="shared" si="785"/>
        <v>1</v>
      </c>
      <c r="BI5029" s="32">
        <f t="shared" si="786"/>
        <v>0</v>
      </c>
      <c r="BJ5029" s="69">
        <f t="shared" si="787"/>
        <v>0</v>
      </c>
      <c r="BK5029" s="158" t="str">
        <f t="shared" si="788"/>
        <v/>
      </c>
    </row>
    <row r="5030" spans="1:63" ht="12" customHeight="1" x14ac:dyDescent="0.2">
      <c r="A5030" s="8"/>
      <c r="B5030" s="7"/>
      <c r="C5030" s="7"/>
      <c r="D5030" s="7"/>
      <c r="E5030" s="7"/>
      <c r="F5030" s="7"/>
      <c r="G5030" s="7"/>
      <c r="H5030" s="7"/>
      <c r="I5030" s="10"/>
      <c r="J5030" s="25"/>
      <c r="K5030" s="250"/>
      <c r="L5030" s="31"/>
      <c r="M5030" s="9"/>
      <c r="N5030" s="11" t="s">
        <v>25</v>
      </c>
      <c r="O5030" s="39"/>
      <c r="P5030" s="47"/>
      <c r="Q5030" s="13"/>
      <c r="R5030" s="248">
        <f t="shared" si="780"/>
        <v>0</v>
      </c>
      <c r="S5030" s="248">
        <f t="shared" si="781"/>
        <v>0</v>
      </c>
      <c r="T5030" s="248">
        <f t="shared" si="782"/>
        <v>0</v>
      </c>
      <c r="U5030" s="248">
        <f t="shared" si="783"/>
        <v>0</v>
      </c>
      <c r="V5030" s="13"/>
      <c r="W5030" s="7"/>
      <c r="AT5030" s="130"/>
      <c r="BF5030" s="33">
        <f t="shared" si="789"/>
        <v>41242</v>
      </c>
      <c r="BG5030" s="34">
        <f t="shared" si="784"/>
        <v>82.88000000000001</v>
      </c>
      <c r="BH5030" s="32">
        <f t="shared" si="785"/>
        <v>1</v>
      </c>
      <c r="BI5030" s="32">
        <f t="shared" si="786"/>
        <v>0</v>
      </c>
      <c r="BJ5030" s="69">
        <f t="shared" si="787"/>
        <v>0</v>
      </c>
      <c r="BK5030" s="158" t="str">
        <f t="shared" si="788"/>
        <v/>
      </c>
    </row>
    <row r="5031" spans="1:63" ht="12" customHeight="1" x14ac:dyDescent="0.2">
      <c r="A5031" s="8"/>
      <c r="B5031" s="7"/>
      <c r="C5031" s="7"/>
      <c r="D5031" s="7"/>
      <c r="E5031" s="7"/>
      <c r="F5031" s="7"/>
      <c r="G5031" s="7"/>
      <c r="H5031" s="7"/>
      <c r="I5031" s="10"/>
      <c r="J5031" s="25"/>
      <c r="K5031" s="250"/>
      <c r="L5031" s="31"/>
      <c r="M5031" s="9"/>
      <c r="N5031" s="11" t="s">
        <v>25</v>
      </c>
      <c r="O5031" s="39"/>
      <c r="P5031" s="47"/>
      <c r="Q5031" s="13"/>
      <c r="R5031" s="248">
        <f t="shared" si="780"/>
        <v>0</v>
      </c>
      <c r="S5031" s="248">
        <f t="shared" si="781"/>
        <v>0</v>
      </c>
      <c r="T5031" s="248">
        <f t="shared" si="782"/>
        <v>0</v>
      </c>
      <c r="U5031" s="248">
        <f t="shared" si="783"/>
        <v>0</v>
      </c>
      <c r="V5031" s="13"/>
      <c r="W5031" s="7"/>
      <c r="AT5031" s="130"/>
      <c r="BF5031" s="33">
        <f t="shared" si="789"/>
        <v>41242</v>
      </c>
      <c r="BG5031" s="34">
        <f t="shared" si="784"/>
        <v>82.88000000000001</v>
      </c>
      <c r="BH5031" s="32">
        <f t="shared" si="785"/>
        <v>1</v>
      </c>
      <c r="BI5031" s="32">
        <f t="shared" si="786"/>
        <v>0</v>
      </c>
      <c r="BJ5031" s="69">
        <f t="shared" si="787"/>
        <v>0</v>
      </c>
      <c r="BK5031" s="158" t="str">
        <f t="shared" si="788"/>
        <v/>
      </c>
    </row>
    <row r="5032" spans="1:63" ht="12" customHeight="1" x14ac:dyDescent="0.2">
      <c r="A5032" s="8"/>
      <c r="B5032" s="7"/>
      <c r="C5032" s="7"/>
      <c r="D5032" s="7"/>
      <c r="E5032" s="7"/>
      <c r="F5032" s="7"/>
      <c r="G5032" s="7"/>
      <c r="H5032" s="7"/>
      <c r="I5032" s="10"/>
      <c r="J5032" s="25"/>
      <c r="K5032" s="250"/>
      <c r="L5032" s="31"/>
      <c r="M5032" s="9"/>
      <c r="N5032" s="11" t="s">
        <v>25</v>
      </c>
      <c r="O5032" s="39"/>
      <c r="P5032" s="47"/>
      <c r="Q5032" s="13"/>
      <c r="R5032" s="248">
        <f t="shared" si="780"/>
        <v>0</v>
      </c>
      <c r="S5032" s="248">
        <f t="shared" si="781"/>
        <v>0</v>
      </c>
      <c r="T5032" s="248">
        <f t="shared" si="782"/>
        <v>0</v>
      </c>
      <c r="U5032" s="248">
        <f t="shared" si="783"/>
        <v>0</v>
      </c>
      <c r="V5032" s="13"/>
      <c r="W5032" s="7"/>
      <c r="AT5032" s="130"/>
      <c r="BF5032" s="33">
        <f t="shared" si="789"/>
        <v>41242</v>
      </c>
      <c r="BG5032" s="34">
        <f t="shared" si="784"/>
        <v>82.88000000000001</v>
      </c>
      <c r="BH5032" s="32">
        <f t="shared" si="785"/>
        <v>1</v>
      </c>
      <c r="BI5032" s="32">
        <f t="shared" si="786"/>
        <v>0</v>
      </c>
      <c r="BJ5032" s="69">
        <f t="shared" si="787"/>
        <v>0</v>
      </c>
      <c r="BK5032" s="158" t="str">
        <f t="shared" si="788"/>
        <v/>
      </c>
    </row>
    <row r="5033" spans="1:63" ht="12" customHeight="1" x14ac:dyDescent="0.2">
      <c r="A5033" s="8"/>
      <c r="B5033" s="7"/>
      <c r="C5033" s="7"/>
      <c r="D5033" s="7"/>
      <c r="E5033" s="7"/>
      <c r="F5033" s="7"/>
      <c r="G5033" s="7"/>
      <c r="H5033" s="7"/>
      <c r="I5033" s="10"/>
      <c r="J5033" s="25"/>
      <c r="K5033" s="250"/>
      <c r="L5033" s="31"/>
      <c r="M5033" s="9"/>
      <c r="N5033" s="11" t="s">
        <v>25</v>
      </c>
      <c r="O5033" s="39"/>
      <c r="P5033" s="47"/>
      <c r="Q5033" s="13"/>
      <c r="R5033" s="248">
        <f t="shared" si="780"/>
        <v>0</v>
      </c>
      <c r="S5033" s="248">
        <f t="shared" si="781"/>
        <v>0</v>
      </c>
      <c r="T5033" s="248">
        <f t="shared" si="782"/>
        <v>0</v>
      </c>
      <c r="U5033" s="248">
        <f t="shared" si="783"/>
        <v>0</v>
      </c>
      <c r="V5033" s="13"/>
      <c r="W5033" s="7"/>
      <c r="AT5033" s="130"/>
      <c r="BF5033" s="33">
        <f t="shared" si="789"/>
        <v>41242</v>
      </c>
      <c r="BG5033" s="34">
        <f t="shared" si="784"/>
        <v>82.88000000000001</v>
      </c>
      <c r="BH5033" s="32">
        <f t="shared" si="785"/>
        <v>1</v>
      </c>
      <c r="BI5033" s="32">
        <f t="shared" si="786"/>
        <v>0</v>
      </c>
      <c r="BJ5033" s="69">
        <f t="shared" si="787"/>
        <v>0</v>
      </c>
      <c r="BK5033" s="158" t="str">
        <f t="shared" si="788"/>
        <v/>
      </c>
    </row>
    <row r="5034" spans="1:63" ht="12" customHeight="1" x14ac:dyDescent="0.2">
      <c r="A5034" s="8"/>
      <c r="B5034" s="7"/>
      <c r="C5034" s="7"/>
      <c r="D5034" s="7"/>
      <c r="E5034" s="7"/>
      <c r="F5034" s="7"/>
      <c r="G5034" s="7"/>
      <c r="H5034" s="7"/>
      <c r="I5034" s="10"/>
      <c r="J5034" s="25"/>
      <c r="K5034" s="250"/>
      <c r="L5034" s="31"/>
      <c r="M5034" s="9"/>
      <c r="N5034" s="11" t="s">
        <v>25</v>
      </c>
      <c r="O5034" s="39"/>
      <c r="P5034" s="47"/>
      <c r="Q5034" s="13"/>
      <c r="R5034" s="248">
        <f t="shared" si="780"/>
        <v>0</v>
      </c>
      <c r="S5034" s="248">
        <f t="shared" si="781"/>
        <v>0</v>
      </c>
      <c r="T5034" s="248">
        <f t="shared" si="782"/>
        <v>0</v>
      </c>
      <c r="U5034" s="248">
        <f t="shared" si="783"/>
        <v>0</v>
      </c>
      <c r="V5034" s="13"/>
      <c r="W5034" s="7"/>
      <c r="AT5034" s="130"/>
      <c r="BF5034" s="33">
        <f t="shared" si="789"/>
        <v>41242</v>
      </c>
      <c r="BG5034" s="34">
        <f t="shared" si="784"/>
        <v>82.88000000000001</v>
      </c>
      <c r="BH5034" s="32">
        <f t="shared" si="785"/>
        <v>1</v>
      </c>
      <c r="BI5034" s="32">
        <f t="shared" si="786"/>
        <v>0</v>
      </c>
      <c r="BJ5034" s="69">
        <f t="shared" si="787"/>
        <v>0</v>
      </c>
      <c r="BK5034" s="158" t="str">
        <f t="shared" si="788"/>
        <v/>
      </c>
    </row>
    <row r="5035" spans="1:63" ht="12" customHeight="1" x14ac:dyDescent="0.2">
      <c r="A5035" s="8"/>
      <c r="B5035" s="7"/>
      <c r="C5035" s="7"/>
      <c r="D5035" s="7"/>
      <c r="E5035" s="7"/>
      <c r="F5035" s="7"/>
      <c r="G5035" s="7"/>
      <c r="H5035" s="7"/>
      <c r="I5035" s="10"/>
      <c r="J5035" s="25"/>
      <c r="K5035" s="250"/>
      <c r="L5035" s="31"/>
      <c r="M5035" s="9"/>
      <c r="N5035" s="11" t="s">
        <v>25</v>
      </c>
      <c r="O5035" s="39"/>
      <c r="P5035" s="47"/>
      <c r="Q5035" s="13"/>
      <c r="R5035" s="248">
        <f t="shared" si="780"/>
        <v>0</v>
      </c>
      <c r="S5035" s="248">
        <f t="shared" si="781"/>
        <v>0</v>
      </c>
      <c r="T5035" s="248">
        <f t="shared" si="782"/>
        <v>0</v>
      </c>
      <c r="U5035" s="248">
        <f t="shared" si="783"/>
        <v>0</v>
      </c>
      <c r="V5035" s="13"/>
      <c r="W5035" s="7"/>
      <c r="AT5035" s="130"/>
      <c r="BF5035" s="33">
        <f t="shared" si="789"/>
        <v>41242</v>
      </c>
      <c r="BG5035" s="34">
        <f t="shared" si="784"/>
        <v>82.88000000000001</v>
      </c>
      <c r="BH5035" s="32">
        <f t="shared" si="785"/>
        <v>1</v>
      </c>
      <c r="BI5035" s="32">
        <f t="shared" si="786"/>
        <v>0</v>
      </c>
      <c r="BJ5035" s="69">
        <f t="shared" si="787"/>
        <v>0</v>
      </c>
      <c r="BK5035" s="158" t="str">
        <f t="shared" si="788"/>
        <v/>
      </c>
    </row>
    <row r="5036" spans="1:63" ht="12" customHeight="1" x14ac:dyDescent="0.2">
      <c r="A5036" s="8"/>
      <c r="B5036" s="7"/>
      <c r="C5036" s="7"/>
      <c r="D5036" s="7"/>
      <c r="E5036" s="7"/>
      <c r="F5036" s="7"/>
      <c r="G5036" s="7"/>
      <c r="H5036" s="7"/>
      <c r="I5036" s="10"/>
      <c r="J5036" s="25"/>
      <c r="K5036" s="250"/>
      <c r="L5036" s="31"/>
      <c r="M5036" s="9"/>
      <c r="N5036" s="11" t="s">
        <v>25</v>
      </c>
      <c r="O5036" s="39"/>
      <c r="P5036" s="47"/>
      <c r="Q5036" s="13"/>
      <c r="R5036" s="248">
        <f t="shared" si="780"/>
        <v>0</v>
      </c>
      <c r="S5036" s="248">
        <f t="shared" si="781"/>
        <v>0</v>
      </c>
      <c r="T5036" s="248">
        <f t="shared" si="782"/>
        <v>0</v>
      </c>
      <c r="U5036" s="248">
        <f t="shared" si="783"/>
        <v>0</v>
      </c>
      <c r="V5036" s="13"/>
      <c r="W5036" s="7"/>
      <c r="AT5036" s="130"/>
      <c r="BF5036" s="33">
        <f t="shared" si="789"/>
        <v>41242</v>
      </c>
      <c r="BG5036" s="34">
        <f t="shared" si="784"/>
        <v>82.88000000000001</v>
      </c>
      <c r="BH5036" s="32">
        <f t="shared" si="785"/>
        <v>1</v>
      </c>
      <c r="BI5036" s="32">
        <f t="shared" si="786"/>
        <v>0</v>
      </c>
      <c r="BJ5036" s="69">
        <f t="shared" si="787"/>
        <v>0</v>
      </c>
      <c r="BK5036" s="158" t="str">
        <f t="shared" si="788"/>
        <v/>
      </c>
    </row>
    <row r="5037" spans="1:63" ht="12" customHeight="1" x14ac:dyDescent="0.2">
      <c r="A5037" s="8"/>
      <c r="B5037" s="7"/>
      <c r="C5037" s="7"/>
      <c r="D5037" s="7"/>
      <c r="E5037" s="7"/>
      <c r="F5037" s="7"/>
      <c r="G5037" s="7"/>
      <c r="H5037" s="7"/>
      <c r="I5037" s="10"/>
      <c r="J5037" s="25"/>
      <c r="K5037" s="250"/>
      <c r="L5037" s="31"/>
      <c r="M5037" s="9"/>
      <c r="N5037" s="11" t="s">
        <v>25</v>
      </c>
      <c r="O5037" s="39"/>
      <c r="P5037" s="47"/>
      <c r="Q5037" s="13"/>
      <c r="R5037" s="248">
        <f t="shared" si="780"/>
        <v>0</v>
      </c>
      <c r="S5037" s="248">
        <f t="shared" si="781"/>
        <v>0</v>
      </c>
      <c r="T5037" s="248">
        <f t="shared" si="782"/>
        <v>0</v>
      </c>
      <c r="U5037" s="248">
        <f t="shared" si="783"/>
        <v>0</v>
      </c>
      <c r="V5037" s="13"/>
      <c r="W5037" s="7"/>
      <c r="AT5037" s="130"/>
      <c r="BF5037" s="33">
        <f t="shared" si="789"/>
        <v>41242</v>
      </c>
      <c r="BG5037" s="34">
        <f t="shared" si="784"/>
        <v>82.88000000000001</v>
      </c>
      <c r="BH5037" s="32">
        <f t="shared" si="785"/>
        <v>1</v>
      </c>
      <c r="BI5037" s="32">
        <f t="shared" si="786"/>
        <v>0</v>
      </c>
      <c r="BJ5037" s="69">
        <f t="shared" si="787"/>
        <v>0</v>
      </c>
      <c r="BK5037" s="158" t="str">
        <f t="shared" si="788"/>
        <v/>
      </c>
    </row>
    <row r="5038" spans="1:63" ht="12" customHeight="1" x14ac:dyDescent="0.2">
      <c r="A5038" s="8"/>
      <c r="B5038" s="7"/>
      <c r="C5038" s="7"/>
      <c r="D5038" s="7"/>
      <c r="E5038" s="7"/>
      <c r="F5038" s="7"/>
      <c r="G5038" s="7"/>
      <c r="H5038" s="7"/>
      <c r="I5038" s="10"/>
      <c r="J5038" s="25"/>
      <c r="K5038" s="250"/>
      <c r="L5038" s="31"/>
      <c r="M5038" s="9"/>
      <c r="N5038" s="11" t="s">
        <v>25</v>
      </c>
      <c r="O5038" s="39"/>
      <c r="P5038" s="47"/>
      <c r="Q5038" s="13"/>
      <c r="R5038" s="248">
        <f t="shared" si="780"/>
        <v>0</v>
      </c>
      <c r="S5038" s="248">
        <f t="shared" si="781"/>
        <v>0</v>
      </c>
      <c r="T5038" s="248">
        <f t="shared" si="782"/>
        <v>0</v>
      </c>
      <c r="U5038" s="248">
        <f t="shared" si="783"/>
        <v>0</v>
      </c>
      <c r="V5038" s="13"/>
      <c r="W5038" s="7"/>
      <c r="AT5038" s="130"/>
      <c r="BF5038" s="33">
        <f t="shared" si="789"/>
        <v>41242</v>
      </c>
      <c r="BG5038" s="34">
        <f t="shared" si="784"/>
        <v>82.88000000000001</v>
      </c>
      <c r="BH5038" s="32">
        <f t="shared" si="785"/>
        <v>1</v>
      </c>
      <c r="BI5038" s="32">
        <f t="shared" si="786"/>
        <v>0</v>
      </c>
      <c r="BJ5038" s="69">
        <f t="shared" si="787"/>
        <v>0</v>
      </c>
      <c r="BK5038" s="158" t="str">
        <f t="shared" si="788"/>
        <v/>
      </c>
    </row>
    <row r="5039" spans="1:63" ht="12" customHeight="1" x14ac:dyDescent="0.2">
      <c r="A5039" s="8"/>
      <c r="B5039" s="7"/>
      <c r="C5039" s="7"/>
      <c r="D5039" s="7"/>
      <c r="E5039" s="7"/>
      <c r="F5039" s="7"/>
      <c r="G5039" s="7"/>
      <c r="H5039" s="7"/>
      <c r="I5039" s="10"/>
      <c r="J5039" s="25"/>
      <c r="K5039" s="250"/>
      <c r="L5039" s="31"/>
      <c r="M5039" s="9"/>
      <c r="N5039" s="11" t="s">
        <v>25</v>
      </c>
      <c r="O5039" s="39"/>
      <c r="P5039" s="47"/>
      <c r="Q5039" s="13"/>
      <c r="R5039" s="248">
        <f t="shared" si="780"/>
        <v>0</v>
      </c>
      <c r="S5039" s="248">
        <f t="shared" si="781"/>
        <v>0</v>
      </c>
      <c r="T5039" s="248">
        <f t="shared" si="782"/>
        <v>0</v>
      </c>
      <c r="U5039" s="248">
        <f t="shared" si="783"/>
        <v>0</v>
      </c>
      <c r="V5039" s="13"/>
      <c r="W5039" s="7"/>
      <c r="AT5039" s="130"/>
      <c r="BF5039" s="33">
        <f t="shared" si="789"/>
        <v>41242</v>
      </c>
      <c r="BG5039" s="34">
        <f t="shared" si="784"/>
        <v>82.88000000000001</v>
      </c>
      <c r="BH5039" s="32">
        <f t="shared" si="785"/>
        <v>1</v>
      </c>
      <c r="BI5039" s="32">
        <f t="shared" si="786"/>
        <v>0</v>
      </c>
      <c r="BJ5039" s="69">
        <f t="shared" si="787"/>
        <v>0</v>
      </c>
      <c r="BK5039" s="158" t="str">
        <f t="shared" si="788"/>
        <v/>
      </c>
    </row>
    <row r="5040" spans="1:63" ht="12" customHeight="1" x14ac:dyDescent="0.2">
      <c r="A5040" s="8"/>
      <c r="B5040" s="7"/>
      <c r="C5040" s="7"/>
      <c r="D5040" s="7"/>
      <c r="E5040" s="7"/>
      <c r="F5040" s="7"/>
      <c r="G5040" s="7"/>
      <c r="H5040" s="7"/>
      <c r="I5040" s="10"/>
      <c r="J5040" s="25"/>
      <c r="K5040" s="250"/>
      <c r="L5040" s="31"/>
      <c r="M5040" s="9"/>
      <c r="N5040" s="11" t="s">
        <v>25</v>
      </c>
      <c r="O5040" s="39"/>
      <c r="P5040" s="47"/>
      <c r="Q5040" s="13"/>
      <c r="R5040" s="248">
        <f t="shared" si="780"/>
        <v>0</v>
      </c>
      <c r="S5040" s="248">
        <f t="shared" si="781"/>
        <v>0</v>
      </c>
      <c r="T5040" s="248">
        <f t="shared" si="782"/>
        <v>0</v>
      </c>
      <c r="U5040" s="248">
        <f t="shared" si="783"/>
        <v>0</v>
      </c>
      <c r="V5040" s="13"/>
      <c r="W5040" s="7"/>
      <c r="AT5040" s="130"/>
      <c r="BF5040" s="33">
        <f t="shared" si="789"/>
        <v>41242</v>
      </c>
      <c r="BG5040" s="34">
        <f t="shared" si="784"/>
        <v>82.88000000000001</v>
      </c>
      <c r="BH5040" s="32">
        <f t="shared" si="785"/>
        <v>1</v>
      </c>
      <c r="BI5040" s="32">
        <f t="shared" si="786"/>
        <v>0</v>
      </c>
      <c r="BJ5040" s="69">
        <f t="shared" si="787"/>
        <v>0</v>
      </c>
      <c r="BK5040" s="158" t="str">
        <f t="shared" si="788"/>
        <v/>
      </c>
    </row>
    <row r="5041" spans="1:63" ht="12" customHeight="1" x14ac:dyDescent="0.2">
      <c r="A5041" s="8"/>
      <c r="B5041" s="7"/>
      <c r="C5041" s="7"/>
      <c r="D5041" s="7"/>
      <c r="E5041" s="7"/>
      <c r="F5041" s="7"/>
      <c r="G5041" s="7"/>
      <c r="H5041" s="7"/>
      <c r="I5041" s="10"/>
      <c r="J5041" s="25"/>
      <c r="K5041" s="250"/>
      <c r="L5041" s="31"/>
      <c r="M5041" s="9"/>
      <c r="N5041" s="11" t="s">
        <v>25</v>
      </c>
      <c r="O5041" s="39"/>
      <c r="P5041" s="47"/>
      <c r="Q5041" s="13"/>
      <c r="R5041" s="248">
        <f t="shared" si="780"/>
        <v>0</v>
      </c>
      <c r="S5041" s="248">
        <f t="shared" si="781"/>
        <v>0</v>
      </c>
      <c r="T5041" s="248">
        <f t="shared" si="782"/>
        <v>0</v>
      </c>
      <c r="U5041" s="248">
        <f t="shared" si="783"/>
        <v>0</v>
      </c>
      <c r="V5041" s="13"/>
      <c r="W5041" s="7"/>
      <c r="AT5041" s="130"/>
      <c r="BF5041" s="33">
        <f t="shared" si="789"/>
        <v>41242</v>
      </c>
      <c r="BG5041" s="34">
        <f t="shared" si="784"/>
        <v>82.88000000000001</v>
      </c>
      <c r="BH5041" s="32">
        <f t="shared" si="785"/>
        <v>1</v>
      </c>
      <c r="BI5041" s="32">
        <f t="shared" si="786"/>
        <v>0</v>
      </c>
      <c r="BJ5041" s="69">
        <f t="shared" si="787"/>
        <v>0</v>
      </c>
      <c r="BK5041" s="158" t="str">
        <f t="shared" si="788"/>
        <v/>
      </c>
    </row>
    <row r="5042" spans="1:63" ht="12" customHeight="1" x14ac:dyDescent="0.2">
      <c r="A5042" s="8"/>
      <c r="B5042" s="7"/>
      <c r="C5042" s="7"/>
      <c r="D5042" s="7"/>
      <c r="E5042" s="7"/>
      <c r="F5042" s="7"/>
      <c r="G5042" s="7"/>
      <c r="H5042" s="7"/>
      <c r="I5042" s="10"/>
      <c r="J5042" s="25"/>
      <c r="K5042" s="250"/>
      <c r="L5042" s="31"/>
      <c r="M5042" s="9"/>
      <c r="N5042" s="11" t="s">
        <v>25</v>
      </c>
      <c r="O5042" s="39"/>
      <c r="P5042" s="47"/>
      <c r="Q5042" s="13"/>
      <c r="R5042" s="248">
        <f t="shared" si="780"/>
        <v>0</v>
      </c>
      <c r="S5042" s="248">
        <f t="shared" si="781"/>
        <v>0</v>
      </c>
      <c r="T5042" s="248">
        <f t="shared" si="782"/>
        <v>0</v>
      </c>
      <c r="U5042" s="248">
        <f t="shared" si="783"/>
        <v>0</v>
      </c>
      <c r="V5042" s="13"/>
      <c r="W5042" s="7"/>
      <c r="AT5042" s="130"/>
      <c r="BF5042" s="33">
        <f t="shared" si="789"/>
        <v>41242</v>
      </c>
      <c r="BG5042" s="34">
        <f t="shared" si="784"/>
        <v>82.88000000000001</v>
      </c>
      <c r="BH5042" s="32">
        <f t="shared" si="785"/>
        <v>1</v>
      </c>
      <c r="BI5042" s="32">
        <f t="shared" si="786"/>
        <v>0</v>
      </c>
      <c r="BJ5042" s="69">
        <f t="shared" si="787"/>
        <v>0</v>
      </c>
      <c r="BK5042" s="158" t="str">
        <f t="shared" si="788"/>
        <v/>
      </c>
    </row>
    <row r="5043" spans="1:63" ht="12" customHeight="1" x14ac:dyDescent="0.2">
      <c r="A5043" s="8"/>
      <c r="B5043" s="7"/>
      <c r="C5043" s="7"/>
      <c r="D5043" s="7"/>
      <c r="E5043" s="7"/>
      <c r="F5043" s="7"/>
      <c r="G5043" s="7"/>
      <c r="H5043" s="7"/>
      <c r="I5043" s="10"/>
      <c r="J5043" s="25"/>
      <c r="K5043" s="250"/>
      <c r="L5043" s="31"/>
      <c r="M5043" s="9"/>
      <c r="N5043" s="11" t="s">
        <v>25</v>
      </c>
      <c r="O5043" s="39"/>
      <c r="P5043" s="47"/>
      <c r="Q5043" s="13"/>
      <c r="R5043" s="248">
        <f t="shared" si="780"/>
        <v>0</v>
      </c>
      <c r="S5043" s="248">
        <f t="shared" si="781"/>
        <v>0</v>
      </c>
      <c r="T5043" s="248">
        <f t="shared" si="782"/>
        <v>0</v>
      </c>
      <c r="U5043" s="248">
        <f t="shared" si="783"/>
        <v>0</v>
      </c>
      <c r="V5043" s="13"/>
      <c r="W5043" s="7"/>
      <c r="AT5043" s="130"/>
      <c r="BF5043" s="33">
        <f t="shared" si="789"/>
        <v>41242</v>
      </c>
      <c r="BG5043" s="34">
        <f t="shared" si="784"/>
        <v>82.88000000000001</v>
      </c>
      <c r="BH5043" s="32">
        <f t="shared" si="785"/>
        <v>1</v>
      </c>
      <c r="BI5043" s="32">
        <f t="shared" si="786"/>
        <v>0</v>
      </c>
      <c r="BJ5043" s="69">
        <f t="shared" si="787"/>
        <v>0</v>
      </c>
      <c r="BK5043" s="158" t="str">
        <f t="shared" si="788"/>
        <v/>
      </c>
    </row>
    <row r="5044" spans="1:63" ht="12" customHeight="1" x14ac:dyDescent="0.2">
      <c r="A5044" s="8"/>
      <c r="B5044" s="7"/>
      <c r="C5044" s="7"/>
      <c r="D5044" s="7"/>
      <c r="E5044" s="7"/>
      <c r="F5044" s="7"/>
      <c r="G5044" s="7"/>
      <c r="H5044" s="7"/>
      <c r="I5044" s="10"/>
      <c r="J5044" s="25"/>
      <c r="K5044" s="250"/>
      <c r="L5044" s="31"/>
      <c r="M5044" s="9"/>
      <c r="N5044" s="11" t="s">
        <v>25</v>
      </c>
      <c r="O5044" s="39"/>
      <c r="P5044" s="47"/>
      <c r="Q5044" s="13"/>
      <c r="R5044" s="248">
        <f t="shared" si="780"/>
        <v>0</v>
      </c>
      <c r="S5044" s="248">
        <f t="shared" si="781"/>
        <v>0</v>
      </c>
      <c r="T5044" s="248">
        <f t="shared" si="782"/>
        <v>0</v>
      </c>
      <c r="U5044" s="248">
        <f t="shared" si="783"/>
        <v>0</v>
      </c>
      <c r="V5044" s="13"/>
      <c r="W5044" s="7"/>
      <c r="AT5044" s="130"/>
      <c r="BF5044" s="33">
        <f t="shared" si="789"/>
        <v>41242</v>
      </c>
      <c r="BG5044" s="34">
        <f t="shared" si="784"/>
        <v>82.88000000000001</v>
      </c>
      <c r="BH5044" s="32">
        <f t="shared" si="785"/>
        <v>1</v>
      </c>
      <c r="BI5044" s="32">
        <f t="shared" si="786"/>
        <v>0</v>
      </c>
      <c r="BJ5044" s="69">
        <f t="shared" si="787"/>
        <v>0</v>
      </c>
      <c r="BK5044" s="158" t="str">
        <f t="shared" si="788"/>
        <v/>
      </c>
    </row>
    <row r="5045" spans="1:63" ht="12" customHeight="1" x14ac:dyDescent="0.2">
      <c r="A5045" s="8"/>
      <c r="B5045" s="7"/>
      <c r="C5045" s="7"/>
      <c r="D5045" s="7"/>
      <c r="E5045" s="7"/>
      <c r="F5045" s="7"/>
      <c r="G5045" s="7"/>
      <c r="H5045" s="7"/>
      <c r="I5045" s="10"/>
      <c r="J5045" s="25"/>
      <c r="K5045" s="250"/>
      <c r="L5045" s="31"/>
      <c r="M5045" s="9"/>
      <c r="N5045" s="11" t="s">
        <v>25</v>
      </c>
      <c r="O5045" s="39"/>
      <c r="P5045" s="47"/>
      <c r="Q5045" s="13"/>
      <c r="R5045" s="248">
        <f t="shared" si="780"/>
        <v>0</v>
      </c>
      <c r="S5045" s="248">
        <f t="shared" si="781"/>
        <v>0</v>
      </c>
      <c r="T5045" s="248">
        <f t="shared" si="782"/>
        <v>0</v>
      </c>
      <c r="U5045" s="248">
        <f t="shared" si="783"/>
        <v>0</v>
      </c>
      <c r="V5045" s="13"/>
      <c r="W5045" s="7"/>
      <c r="AT5045" s="130"/>
      <c r="BF5045" s="33">
        <f t="shared" si="789"/>
        <v>41242</v>
      </c>
      <c r="BG5045" s="34">
        <f t="shared" si="784"/>
        <v>82.88000000000001</v>
      </c>
      <c r="BH5045" s="32">
        <f t="shared" si="785"/>
        <v>1</v>
      </c>
      <c r="BI5045" s="32">
        <f t="shared" si="786"/>
        <v>0</v>
      </c>
      <c r="BJ5045" s="69">
        <f t="shared" si="787"/>
        <v>0</v>
      </c>
      <c r="BK5045" s="158" t="str">
        <f t="shared" si="788"/>
        <v/>
      </c>
    </row>
    <row r="5046" spans="1:63" ht="12" customHeight="1" x14ac:dyDescent="0.2">
      <c r="A5046" s="8"/>
      <c r="B5046" s="7"/>
      <c r="C5046" s="7"/>
      <c r="D5046" s="7"/>
      <c r="E5046" s="7"/>
      <c r="F5046" s="7"/>
      <c r="G5046" s="7"/>
      <c r="H5046" s="7"/>
      <c r="I5046" s="10"/>
      <c r="J5046" s="25"/>
      <c r="K5046" s="250"/>
      <c r="L5046" s="31"/>
      <c r="M5046" s="9"/>
      <c r="N5046" s="11" t="s">
        <v>25</v>
      </c>
      <c r="O5046" s="39"/>
      <c r="P5046" s="47"/>
      <c r="Q5046" s="13"/>
      <c r="R5046" s="248">
        <f t="shared" si="780"/>
        <v>0</v>
      </c>
      <c r="S5046" s="248">
        <f t="shared" si="781"/>
        <v>0</v>
      </c>
      <c r="T5046" s="248">
        <f t="shared" si="782"/>
        <v>0</v>
      </c>
      <c r="U5046" s="248">
        <f t="shared" si="783"/>
        <v>0</v>
      </c>
      <c r="V5046" s="13"/>
      <c r="W5046" s="7"/>
      <c r="AT5046" s="130"/>
      <c r="BF5046" s="33">
        <f t="shared" si="789"/>
        <v>41242</v>
      </c>
      <c r="BG5046" s="34">
        <f t="shared" si="784"/>
        <v>82.88000000000001</v>
      </c>
      <c r="BH5046" s="32">
        <f t="shared" si="785"/>
        <v>1</v>
      </c>
      <c r="BI5046" s="32">
        <f t="shared" si="786"/>
        <v>0</v>
      </c>
      <c r="BJ5046" s="69">
        <f t="shared" si="787"/>
        <v>0</v>
      </c>
      <c r="BK5046" s="158" t="str">
        <f t="shared" si="788"/>
        <v/>
      </c>
    </row>
    <row r="5047" spans="1:63" ht="12" customHeight="1" x14ac:dyDescent="0.2">
      <c r="A5047" s="8"/>
      <c r="B5047" s="7"/>
      <c r="C5047" s="7"/>
      <c r="D5047" s="7"/>
      <c r="E5047" s="7"/>
      <c r="F5047" s="7"/>
      <c r="G5047" s="7"/>
      <c r="H5047" s="7"/>
      <c r="I5047" s="10"/>
      <c r="J5047" s="25"/>
      <c r="K5047" s="250"/>
      <c r="L5047" s="31"/>
      <c r="M5047" s="9"/>
      <c r="N5047" s="11" t="s">
        <v>25</v>
      </c>
      <c r="O5047" s="39"/>
      <c r="P5047" s="47"/>
      <c r="Q5047" s="13"/>
      <c r="R5047" s="248">
        <f t="shared" si="780"/>
        <v>0</v>
      </c>
      <c r="S5047" s="248">
        <f t="shared" si="781"/>
        <v>0</v>
      </c>
      <c r="T5047" s="248">
        <f t="shared" si="782"/>
        <v>0</v>
      </c>
      <c r="U5047" s="248">
        <f t="shared" si="783"/>
        <v>0</v>
      </c>
      <c r="V5047" s="13"/>
      <c r="W5047" s="7"/>
      <c r="AT5047" s="130"/>
      <c r="BF5047" s="33">
        <f t="shared" si="789"/>
        <v>41242</v>
      </c>
      <c r="BG5047" s="34">
        <f t="shared" si="784"/>
        <v>82.88000000000001</v>
      </c>
      <c r="BH5047" s="32">
        <f t="shared" si="785"/>
        <v>1</v>
      </c>
      <c r="BI5047" s="32">
        <f t="shared" si="786"/>
        <v>0</v>
      </c>
      <c r="BJ5047" s="69">
        <f t="shared" si="787"/>
        <v>0</v>
      </c>
      <c r="BK5047" s="158" t="str">
        <f t="shared" si="788"/>
        <v/>
      </c>
    </row>
    <row r="5048" spans="1:63" ht="12" customHeight="1" x14ac:dyDescent="0.2">
      <c r="A5048" s="8"/>
      <c r="B5048" s="7"/>
      <c r="C5048" s="7"/>
      <c r="D5048" s="7"/>
      <c r="E5048" s="7"/>
      <c r="F5048" s="7"/>
      <c r="G5048" s="7"/>
      <c r="H5048" s="7"/>
      <c r="I5048" s="10"/>
      <c r="J5048" s="25"/>
      <c r="K5048" s="250"/>
      <c r="L5048" s="31"/>
      <c r="M5048" s="9"/>
      <c r="N5048" s="11" t="s">
        <v>25</v>
      </c>
      <c r="O5048" s="39"/>
      <c r="P5048" s="47"/>
      <c r="Q5048" s="13"/>
      <c r="R5048" s="248">
        <f t="shared" si="780"/>
        <v>0</v>
      </c>
      <c r="S5048" s="248">
        <f t="shared" si="781"/>
        <v>0</v>
      </c>
      <c r="T5048" s="248">
        <f t="shared" si="782"/>
        <v>0</v>
      </c>
      <c r="U5048" s="248">
        <f t="shared" si="783"/>
        <v>0</v>
      </c>
      <c r="V5048" s="13"/>
      <c r="W5048" s="7"/>
      <c r="AT5048" s="130"/>
      <c r="BF5048" s="33">
        <f t="shared" si="789"/>
        <v>41242</v>
      </c>
      <c r="BG5048" s="34">
        <f t="shared" si="784"/>
        <v>82.88000000000001</v>
      </c>
      <c r="BH5048" s="32">
        <f t="shared" si="785"/>
        <v>1</v>
      </c>
      <c r="BI5048" s="32">
        <f t="shared" si="786"/>
        <v>0</v>
      </c>
      <c r="BJ5048" s="69">
        <f t="shared" si="787"/>
        <v>0</v>
      </c>
      <c r="BK5048" s="158" t="str">
        <f t="shared" si="788"/>
        <v/>
      </c>
    </row>
    <row r="5049" spans="1:63" ht="12" customHeight="1" x14ac:dyDescent="0.2">
      <c r="A5049" s="8"/>
      <c r="B5049" s="7"/>
      <c r="C5049" s="7"/>
      <c r="D5049" s="7"/>
      <c r="E5049" s="7"/>
      <c r="F5049" s="7"/>
      <c r="G5049" s="7"/>
      <c r="H5049" s="7"/>
      <c r="I5049" s="10"/>
      <c r="J5049" s="25"/>
      <c r="K5049" s="250"/>
      <c r="L5049" s="31"/>
      <c r="M5049" s="9"/>
      <c r="N5049" s="11" t="s">
        <v>25</v>
      </c>
      <c r="O5049" s="39"/>
      <c r="P5049" s="47"/>
      <c r="Q5049" s="13"/>
      <c r="R5049" s="248">
        <f t="shared" si="780"/>
        <v>0</v>
      </c>
      <c r="S5049" s="248">
        <f t="shared" si="781"/>
        <v>0</v>
      </c>
      <c r="T5049" s="248">
        <f t="shared" si="782"/>
        <v>0</v>
      </c>
      <c r="U5049" s="248">
        <f t="shared" si="783"/>
        <v>0</v>
      </c>
      <c r="V5049" s="13"/>
      <c r="W5049" s="7"/>
      <c r="AT5049" s="130"/>
      <c r="BF5049" s="33">
        <f t="shared" si="789"/>
        <v>41242</v>
      </c>
      <c r="BG5049" s="34">
        <f t="shared" si="784"/>
        <v>82.88000000000001</v>
      </c>
      <c r="BH5049" s="32">
        <f t="shared" si="785"/>
        <v>1</v>
      </c>
      <c r="BI5049" s="32">
        <f t="shared" si="786"/>
        <v>0</v>
      </c>
      <c r="BJ5049" s="69">
        <f t="shared" si="787"/>
        <v>0</v>
      </c>
      <c r="BK5049" s="158" t="str">
        <f t="shared" si="788"/>
        <v/>
      </c>
    </row>
    <row r="5050" spans="1:63" ht="12" customHeight="1" x14ac:dyDescent="0.2">
      <c r="A5050" s="8"/>
      <c r="B5050" s="7"/>
      <c r="C5050" s="7"/>
      <c r="D5050" s="7"/>
      <c r="E5050" s="7"/>
      <c r="F5050" s="7"/>
      <c r="G5050" s="7"/>
      <c r="H5050" s="7"/>
      <c r="I5050" s="10"/>
      <c r="J5050" s="25"/>
      <c r="K5050" s="250"/>
      <c r="L5050" s="31"/>
      <c r="M5050" s="9"/>
      <c r="N5050" s="11" t="s">
        <v>25</v>
      </c>
      <c r="O5050" s="39"/>
      <c r="P5050" s="47"/>
      <c r="Q5050" s="13"/>
      <c r="R5050" s="248">
        <f t="shared" si="780"/>
        <v>0</v>
      </c>
      <c r="S5050" s="248">
        <f t="shared" si="781"/>
        <v>0</v>
      </c>
      <c r="T5050" s="248">
        <f t="shared" si="782"/>
        <v>0</v>
      </c>
      <c r="U5050" s="248">
        <f t="shared" si="783"/>
        <v>0</v>
      </c>
      <c r="V5050" s="13"/>
      <c r="W5050" s="7"/>
      <c r="AT5050" s="130"/>
      <c r="BF5050" s="33">
        <f t="shared" si="789"/>
        <v>41242</v>
      </c>
      <c r="BG5050" s="34">
        <f t="shared" si="784"/>
        <v>82.88000000000001</v>
      </c>
      <c r="BH5050" s="32">
        <f t="shared" si="785"/>
        <v>1</v>
      </c>
      <c r="BI5050" s="32">
        <f t="shared" si="786"/>
        <v>0</v>
      </c>
      <c r="BJ5050" s="69">
        <f t="shared" si="787"/>
        <v>0</v>
      </c>
      <c r="BK5050" s="158" t="str">
        <f t="shared" si="788"/>
        <v/>
      </c>
    </row>
    <row r="5051" spans="1:63" ht="12" customHeight="1" x14ac:dyDescent="0.2">
      <c r="A5051" s="8"/>
      <c r="B5051" s="7"/>
      <c r="C5051" s="7"/>
      <c r="D5051" s="7"/>
      <c r="E5051" s="7"/>
      <c r="F5051" s="7"/>
      <c r="G5051" s="7"/>
      <c r="H5051" s="7"/>
      <c r="I5051" s="10"/>
      <c r="J5051" s="25"/>
      <c r="K5051" s="250"/>
      <c r="L5051" s="31"/>
      <c r="M5051" s="9"/>
      <c r="N5051" s="11" t="s">
        <v>25</v>
      </c>
      <c r="O5051" s="39"/>
      <c r="P5051" s="47"/>
      <c r="Q5051" s="13"/>
      <c r="R5051" s="248">
        <f t="shared" si="780"/>
        <v>0</v>
      </c>
      <c r="S5051" s="248">
        <f t="shared" si="781"/>
        <v>0</v>
      </c>
      <c r="T5051" s="248">
        <f t="shared" si="782"/>
        <v>0</v>
      </c>
      <c r="U5051" s="248">
        <f t="shared" si="783"/>
        <v>0</v>
      </c>
      <c r="V5051" s="13"/>
      <c r="W5051" s="7"/>
      <c r="AT5051" s="130"/>
      <c r="BF5051" s="33">
        <f t="shared" si="789"/>
        <v>41242</v>
      </c>
      <c r="BG5051" s="34">
        <f t="shared" si="784"/>
        <v>82.88000000000001</v>
      </c>
      <c r="BH5051" s="32">
        <f t="shared" si="785"/>
        <v>1</v>
      </c>
      <c r="BI5051" s="32">
        <f t="shared" si="786"/>
        <v>0</v>
      </c>
      <c r="BJ5051" s="69">
        <f t="shared" si="787"/>
        <v>0</v>
      </c>
      <c r="BK5051" s="158" t="str">
        <f t="shared" si="788"/>
        <v/>
      </c>
    </row>
    <row r="5052" spans="1:63" ht="12" customHeight="1" x14ac:dyDescent="0.2">
      <c r="A5052" s="8"/>
      <c r="B5052" s="7"/>
      <c r="C5052" s="7"/>
      <c r="D5052" s="7"/>
      <c r="E5052" s="7"/>
      <c r="F5052" s="7"/>
      <c r="G5052" s="7"/>
      <c r="H5052" s="7"/>
      <c r="I5052" s="10"/>
      <c r="J5052" s="25"/>
      <c r="K5052" s="250"/>
      <c r="L5052" s="31"/>
      <c r="M5052" s="9"/>
      <c r="N5052" s="11" t="s">
        <v>25</v>
      </c>
      <c r="O5052" s="39"/>
      <c r="P5052" s="47"/>
      <c r="Q5052" s="13"/>
      <c r="R5052" s="248">
        <f t="shared" si="780"/>
        <v>0</v>
      </c>
      <c r="S5052" s="248">
        <f t="shared" si="781"/>
        <v>0</v>
      </c>
      <c r="T5052" s="248">
        <f t="shared" si="782"/>
        <v>0</v>
      </c>
      <c r="U5052" s="248">
        <f t="shared" si="783"/>
        <v>0</v>
      </c>
      <c r="V5052" s="13"/>
      <c r="W5052" s="7"/>
      <c r="AT5052" s="130"/>
      <c r="BF5052" s="33">
        <f t="shared" si="789"/>
        <v>41242</v>
      </c>
      <c r="BG5052" s="34">
        <f t="shared" si="784"/>
        <v>82.88000000000001</v>
      </c>
      <c r="BH5052" s="32">
        <f t="shared" si="785"/>
        <v>1</v>
      </c>
      <c r="BI5052" s="32">
        <f t="shared" si="786"/>
        <v>0</v>
      </c>
      <c r="BJ5052" s="69">
        <f t="shared" si="787"/>
        <v>0</v>
      </c>
      <c r="BK5052" s="158" t="str">
        <f t="shared" si="788"/>
        <v/>
      </c>
    </row>
    <row r="5053" spans="1:63" ht="12" customHeight="1" x14ac:dyDescent="0.2">
      <c r="A5053" s="8"/>
      <c r="B5053" s="7"/>
      <c r="C5053" s="7"/>
      <c r="D5053" s="7"/>
      <c r="E5053" s="7"/>
      <c r="F5053" s="7"/>
      <c r="G5053" s="7"/>
      <c r="H5053" s="7"/>
      <c r="I5053" s="10"/>
      <c r="J5053" s="25"/>
      <c r="K5053" s="250"/>
      <c r="L5053" s="31"/>
      <c r="M5053" s="9"/>
      <c r="N5053" s="11" t="s">
        <v>25</v>
      </c>
      <c r="O5053" s="39"/>
      <c r="P5053" s="47"/>
      <c r="Q5053" s="13"/>
      <c r="R5053" s="248">
        <f t="shared" si="780"/>
        <v>0</v>
      </c>
      <c r="S5053" s="248">
        <f t="shared" si="781"/>
        <v>0</v>
      </c>
      <c r="T5053" s="248">
        <f t="shared" si="782"/>
        <v>0</v>
      </c>
      <c r="U5053" s="248">
        <f t="shared" si="783"/>
        <v>0</v>
      </c>
      <c r="V5053" s="13"/>
      <c r="W5053" s="7"/>
      <c r="AT5053" s="130"/>
      <c r="BF5053" s="33">
        <f t="shared" si="789"/>
        <v>41242</v>
      </c>
      <c r="BG5053" s="34">
        <f t="shared" si="784"/>
        <v>82.88000000000001</v>
      </c>
      <c r="BH5053" s="32">
        <f t="shared" si="785"/>
        <v>1</v>
      </c>
      <c r="BI5053" s="32">
        <f t="shared" si="786"/>
        <v>0</v>
      </c>
      <c r="BJ5053" s="69">
        <f t="shared" si="787"/>
        <v>0</v>
      </c>
      <c r="BK5053" s="158" t="str">
        <f t="shared" si="788"/>
        <v/>
      </c>
    </row>
    <row r="5054" spans="1:63" ht="12" customHeight="1" x14ac:dyDescent="0.2">
      <c r="A5054" s="8"/>
      <c r="B5054" s="7"/>
      <c r="C5054" s="7"/>
      <c r="D5054" s="7"/>
      <c r="E5054" s="7"/>
      <c r="F5054" s="7"/>
      <c r="G5054" s="7"/>
      <c r="H5054" s="7"/>
      <c r="I5054" s="10"/>
      <c r="J5054" s="25"/>
      <c r="K5054" s="250"/>
      <c r="L5054" s="31"/>
      <c r="M5054" s="9"/>
      <c r="N5054" s="11" t="s">
        <v>25</v>
      </c>
      <c r="O5054" s="39"/>
      <c r="P5054" s="47"/>
      <c r="Q5054" s="13"/>
      <c r="R5054" s="248">
        <f t="shared" si="780"/>
        <v>0</v>
      </c>
      <c r="S5054" s="248">
        <f t="shared" si="781"/>
        <v>0</v>
      </c>
      <c r="T5054" s="248">
        <f t="shared" si="782"/>
        <v>0</v>
      </c>
      <c r="U5054" s="248">
        <f t="shared" si="783"/>
        <v>0</v>
      </c>
      <c r="V5054" s="13"/>
      <c r="W5054" s="7"/>
      <c r="AT5054" s="130"/>
      <c r="BF5054" s="33">
        <f t="shared" si="789"/>
        <v>41242</v>
      </c>
      <c r="BG5054" s="34">
        <f t="shared" si="784"/>
        <v>82.88000000000001</v>
      </c>
      <c r="BH5054" s="32">
        <f t="shared" si="785"/>
        <v>1</v>
      </c>
      <c r="BI5054" s="32">
        <f t="shared" si="786"/>
        <v>0</v>
      </c>
      <c r="BJ5054" s="69">
        <f t="shared" si="787"/>
        <v>0</v>
      </c>
      <c r="BK5054" s="158" t="str">
        <f t="shared" si="788"/>
        <v/>
      </c>
    </row>
    <row r="5055" spans="1:63" ht="12" customHeight="1" x14ac:dyDescent="0.2">
      <c r="A5055" s="8"/>
      <c r="B5055" s="7"/>
      <c r="C5055" s="7"/>
      <c r="D5055" s="7"/>
      <c r="E5055" s="7"/>
      <c r="F5055" s="7"/>
      <c r="G5055" s="7"/>
      <c r="H5055" s="7"/>
      <c r="I5055" s="10"/>
      <c r="J5055" s="25"/>
      <c r="K5055" s="250"/>
      <c r="L5055" s="31"/>
      <c r="M5055" s="9"/>
      <c r="N5055" s="11" t="s">
        <v>25</v>
      </c>
      <c r="O5055" s="39"/>
      <c r="P5055" s="47"/>
      <c r="Q5055" s="13"/>
      <c r="R5055" s="248">
        <f t="shared" si="780"/>
        <v>0</v>
      </c>
      <c r="S5055" s="248">
        <f t="shared" si="781"/>
        <v>0</v>
      </c>
      <c r="T5055" s="248">
        <f t="shared" si="782"/>
        <v>0</v>
      </c>
      <c r="U5055" s="248">
        <f t="shared" si="783"/>
        <v>0</v>
      </c>
      <c r="V5055" s="13"/>
      <c r="W5055" s="7"/>
      <c r="AT5055" s="130"/>
      <c r="BF5055" s="33">
        <f t="shared" si="789"/>
        <v>41242</v>
      </c>
      <c r="BG5055" s="34">
        <f t="shared" si="784"/>
        <v>82.88000000000001</v>
      </c>
      <c r="BH5055" s="32">
        <f t="shared" si="785"/>
        <v>1</v>
      </c>
      <c r="BI5055" s="32">
        <f t="shared" si="786"/>
        <v>0</v>
      </c>
      <c r="BJ5055" s="69">
        <f t="shared" si="787"/>
        <v>0</v>
      </c>
      <c r="BK5055" s="158" t="str">
        <f t="shared" si="788"/>
        <v/>
      </c>
    </row>
    <row r="5056" spans="1:63" ht="12" customHeight="1" x14ac:dyDescent="0.2">
      <c r="A5056" s="8"/>
      <c r="B5056" s="7"/>
      <c r="C5056" s="7"/>
      <c r="D5056" s="7"/>
      <c r="E5056" s="7"/>
      <c r="F5056" s="7"/>
      <c r="G5056" s="7"/>
      <c r="H5056" s="7"/>
      <c r="I5056" s="10"/>
      <c r="J5056" s="25"/>
      <c r="K5056" s="250"/>
      <c r="L5056" s="31"/>
      <c r="M5056" s="9"/>
      <c r="N5056" s="11" t="s">
        <v>25</v>
      </c>
      <c r="O5056" s="39"/>
      <c r="P5056" s="47"/>
      <c r="Q5056" s="13"/>
      <c r="R5056" s="248">
        <f t="shared" si="780"/>
        <v>0</v>
      </c>
      <c r="S5056" s="248">
        <f t="shared" si="781"/>
        <v>0</v>
      </c>
      <c r="T5056" s="248">
        <f t="shared" si="782"/>
        <v>0</v>
      </c>
      <c r="U5056" s="248">
        <f t="shared" si="783"/>
        <v>0</v>
      </c>
      <c r="V5056" s="13"/>
      <c r="W5056" s="7"/>
      <c r="AT5056" s="130"/>
      <c r="BF5056" s="33">
        <f t="shared" si="789"/>
        <v>41242</v>
      </c>
      <c r="BG5056" s="34">
        <f t="shared" si="784"/>
        <v>82.88000000000001</v>
      </c>
      <c r="BH5056" s="32">
        <f t="shared" si="785"/>
        <v>1</v>
      </c>
      <c r="BI5056" s="32">
        <f t="shared" si="786"/>
        <v>0</v>
      </c>
      <c r="BJ5056" s="69">
        <f t="shared" si="787"/>
        <v>0</v>
      </c>
      <c r="BK5056" s="158" t="str">
        <f t="shared" si="788"/>
        <v/>
      </c>
    </row>
    <row r="5057" spans="1:63" ht="12" customHeight="1" x14ac:dyDescent="0.2">
      <c r="A5057" s="8"/>
      <c r="B5057" s="7"/>
      <c r="C5057" s="7"/>
      <c r="D5057" s="7"/>
      <c r="E5057" s="7"/>
      <c r="F5057" s="7"/>
      <c r="G5057" s="7"/>
      <c r="H5057" s="7"/>
      <c r="I5057" s="10"/>
      <c r="J5057" s="25"/>
      <c r="K5057" s="250"/>
      <c r="L5057" s="31"/>
      <c r="M5057" s="9"/>
      <c r="N5057" s="11" t="s">
        <v>25</v>
      </c>
      <c r="O5057" s="39"/>
      <c r="P5057" s="47"/>
      <c r="Q5057" s="13"/>
      <c r="R5057" s="248">
        <f t="shared" si="780"/>
        <v>0</v>
      </c>
      <c r="S5057" s="248">
        <f t="shared" si="781"/>
        <v>0</v>
      </c>
      <c r="T5057" s="248">
        <f t="shared" si="782"/>
        <v>0</v>
      </c>
      <c r="U5057" s="248">
        <f t="shared" si="783"/>
        <v>0</v>
      </c>
      <c r="V5057" s="13"/>
      <c r="W5057" s="7"/>
      <c r="AT5057" s="130"/>
      <c r="BF5057" s="33">
        <f t="shared" si="789"/>
        <v>41242</v>
      </c>
      <c r="BG5057" s="34">
        <f t="shared" si="784"/>
        <v>82.88000000000001</v>
      </c>
      <c r="BH5057" s="32">
        <f t="shared" si="785"/>
        <v>1</v>
      </c>
      <c r="BI5057" s="32">
        <f t="shared" si="786"/>
        <v>0</v>
      </c>
      <c r="BJ5057" s="69">
        <f t="shared" si="787"/>
        <v>0</v>
      </c>
      <c r="BK5057" s="158" t="str">
        <f t="shared" si="788"/>
        <v/>
      </c>
    </row>
    <row r="5058" spans="1:63" ht="12" customHeight="1" x14ac:dyDescent="0.2">
      <c r="A5058" s="8"/>
      <c r="B5058" s="7"/>
      <c r="C5058" s="7"/>
      <c r="D5058" s="7"/>
      <c r="E5058" s="7"/>
      <c r="F5058" s="7"/>
      <c r="G5058" s="7"/>
      <c r="H5058" s="7"/>
      <c r="I5058" s="10"/>
      <c r="J5058" s="25"/>
      <c r="K5058" s="250"/>
      <c r="L5058" s="31"/>
      <c r="M5058" s="9"/>
      <c r="N5058" s="11" t="s">
        <v>25</v>
      </c>
      <c r="O5058" s="39"/>
      <c r="P5058" s="47"/>
      <c r="Q5058" s="13"/>
      <c r="R5058" s="248">
        <f t="shared" si="780"/>
        <v>0</v>
      </c>
      <c r="S5058" s="248">
        <f t="shared" si="781"/>
        <v>0</v>
      </c>
      <c r="T5058" s="248">
        <f t="shared" si="782"/>
        <v>0</v>
      </c>
      <c r="U5058" s="248">
        <f t="shared" si="783"/>
        <v>0</v>
      </c>
      <c r="V5058" s="13"/>
      <c r="W5058" s="7"/>
      <c r="AT5058" s="130"/>
      <c r="BF5058" s="33">
        <f t="shared" si="789"/>
        <v>41242</v>
      </c>
      <c r="BG5058" s="34">
        <f t="shared" si="784"/>
        <v>82.88000000000001</v>
      </c>
      <c r="BH5058" s="32">
        <f t="shared" si="785"/>
        <v>1</v>
      </c>
      <c r="BI5058" s="32">
        <f t="shared" si="786"/>
        <v>0</v>
      </c>
      <c r="BJ5058" s="69">
        <f t="shared" si="787"/>
        <v>0</v>
      </c>
      <c r="BK5058" s="158" t="str">
        <f t="shared" si="788"/>
        <v/>
      </c>
    </row>
    <row r="5059" spans="1:63" ht="12" customHeight="1" x14ac:dyDescent="0.2">
      <c r="A5059" s="8"/>
      <c r="B5059" s="7"/>
      <c r="C5059" s="7"/>
      <c r="D5059" s="7"/>
      <c r="E5059" s="7"/>
      <c r="F5059" s="7"/>
      <c r="G5059" s="7"/>
      <c r="H5059" s="7"/>
      <c r="I5059" s="10"/>
      <c r="J5059" s="25"/>
      <c r="K5059" s="250"/>
      <c r="L5059" s="31"/>
      <c r="M5059" s="9"/>
      <c r="N5059" s="11" t="s">
        <v>25</v>
      </c>
      <c r="O5059" s="39"/>
      <c r="P5059" s="47"/>
      <c r="Q5059" s="13"/>
      <c r="R5059" s="248">
        <f t="shared" si="780"/>
        <v>0</v>
      </c>
      <c r="S5059" s="248">
        <f t="shared" si="781"/>
        <v>0</v>
      </c>
      <c r="T5059" s="248">
        <f t="shared" si="782"/>
        <v>0</v>
      </c>
      <c r="U5059" s="248">
        <f t="shared" si="783"/>
        <v>0</v>
      </c>
      <c r="V5059" s="13"/>
      <c r="W5059" s="7"/>
      <c r="AT5059" s="130"/>
      <c r="BF5059" s="33">
        <f t="shared" si="789"/>
        <v>41242</v>
      </c>
      <c r="BG5059" s="34">
        <f t="shared" si="784"/>
        <v>82.88000000000001</v>
      </c>
      <c r="BH5059" s="32">
        <f t="shared" si="785"/>
        <v>1</v>
      </c>
      <c r="BI5059" s="32">
        <f t="shared" si="786"/>
        <v>0</v>
      </c>
      <c r="BJ5059" s="69">
        <f t="shared" si="787"/>
        <v>0</v>
      </c>
      <c r="BK5059" s="158" t="str">
        <f t="shared" si="788"/>
        <v/>
      </c>
    </row>
    <row r="5060" spans="1:63" ht="12" customHeight="1" x14ac:dyDescent="0.2">
      <c r="A5060" s="8"/>
      <c r="B5060" s="7"/>
      <c r="C5060" s="7"/>
      <c r="D5060" s="7"/>
      <c r="E5060" s="7"/>
      <c r="F5060" s="7"/>
      <c r="G5060" s="7"/>
      <c r="H5060" s="7"/>
      <c r="I5060" s="10"/>
      <c r="J5060" s="25"/>
      <c r="K5060" s="250"/>
      <c r="L5060" s="31"/>
      <c r="M5060" s="9"/>
      <c r="N5060" s="11" t="s">
        <v>25</v>
      </c>
      <c r="O5060" s="39"/>
      <c r="P5060" s="47"/>
      <c r="Q5060" s="13"/>
      <c r="R5060" s="248">
        <f t="shared" si="780"/>
        <v>0</v>
      </c>
      <c r="S5060" s="248">
        <f t="shared" si="781"/>
        <v>0</v>
      </c>
      <c r="T5060" s="248">
        <f t="shared" si="782"/>
        <v>0</v>
      </c>
      <c r="U5060" s="248">
        <f t="shared" si="783"/>
        <v>0</v>
      </c>
      <c r="V5060" s="13"/>
      <c r="W5060" s="7"/>
      <c r="AT5060" s="130"/>
      <c r="BF5060" s="33">
        <f t="shared" si="789"/>
        <v>41242</v>
      </c>
      <c r="BG5060" s="34">
        <f t="shared" si="784"/>
        <v>82.88000000000001</v>
      </c>
      <c r="BH5060" s="32">
        <f t="shared" si="785"/>
        <v>1</v>
      </c>
      <c r="BI5060" s="32">
        <f t="shared" si="786"/>
        <v>0</v>
      </c>
      <c r="BJ5060" s="69">
        <f t="shared" si="787"/>
        <v>0</v>
      </c>
      <c r="BK5060" s="158" t="str">
        <f t="shared" si="788"/>
        <v/>
      </c>
    </row>
    <row r="5061" spans="1:63" ht="12" customHeight="1" x14ac:dyDescent="0.2">
      <c r="A5061" s="8"/>
      <c r="B5061" s="7"/>
      <c r="C5061" s="7"/>
      <c r="D5061" s="7"/>
      <c r="E5061" s="7"/>
      <c r="F5061" s="7"/>
      <c r="G5061" s="7"/>
      <c r="H5061" s="7"/>
      <c r="I5061" s="10"/>
      <c r="J5061" s="25"/>
      <c r="K5061" s="250"/>
      <c r="L5061" s="31"/>
      <c r="M5061" s="9"/>
      <c r="N5061" s="11" t="s">
        <v>25</v>
      </c>
      <c r="O5061" s="39"/>
      <c r="P5061" s="47"/>
      <c r="Q5061" s="13"/>
      <c r="R5061" s="248">
        <f t="shared" si="780"/>
        <v>0</v>
      </c>
      <c r="S5061" s="248">
        <f t="shared" si="781"/>
        <v>0</v>
      </c>
      <c r="T5061" s="248">
        <f t="shared" si="782"/>
        <v>0</v>
      </c>
      <c r="U5061" s="248">
        <f t="shared" si="783"/>
        <v>0</v>
      </c>
      <c r="V5061" s="13"/>
      <c r="W5061" s="7"/>
      <c r="AT5061" s="130"/>
      <c r="BF5061" s="33">
        <f t="shared" si="789"/>
        <v>41242</v>
      </c>
      <c r="BG5061" s="34">
        <f t="shared" si="784"/>
        <v>82.88000000000001</v>
      </c>
      <c r="BH5061" s="32">
        <f t="shared" si="785"/>
        <v>1</v>
      </c>
      <c r="BI5061" s="32">
        <f t="shared" si="786"/>
        <v>0</v>
      </c>
      <c r="BJ5061" s="69">
        <f t="shared" si="787"/>
        <v>0</v>
      </c>
      <c r="BK5061" s="158" t="str">
        <f t="shared" si="788"/>
        <v/>
      </c>
    </row>
    <row r="5062" spans="1:63" ht="12" customHeight="1" x14ac:dyDescent="0.2">
      <c r="A5062" s="8"/>
      <c r="B5062" s="7"/>
      <c r="C5062" s="7"/>
      <c r="D5062" s="7"/>
      <c r="E5062" s="7"/>
      <c r="F5062" s="7"/>
      <c r="G5062" s="7"/>
      <c r="H5062" s="7"/>
      <c r="I5062" s="10"/>
      <c r="J5062" s="25"/>
      <c r="K5062" s="250"/>
      <c r="L5062" s="31"/>
      <c r="M5062" s="9"/>
      <c r="N5062" s="11" t="s">
        <v>25</v>
      </c>
      <c r="O5062" s="39"/>
      <c r="P5062" s="47"/>
      <c r="Q5062" s="13"/>
      <c r="R5062" s="248">
        <f t="shared" si="780"/>
        <v>0</v>
      </c>
      <c r="S5062" s="248">
        <f t="shared" si="781"/>
        <v>0</v>
      </c>
      <c r="T5062" s="248">
        <f t="shared" si="782"/>
        <v>0</v>
      </c>
      <c r="U5062" s="248">
        <f t="shared" si="783"/>
        <v>0</v>
      </c>
      <c r="V5062" s="13"/>
      <c r="W5062" s="7"/>
      <c r="AT5062" s="130"/>
      <c r="BF5062" s="33">
        <f t="shared" si="789"/>
        <v>41242</v>
      </c>
      <c r="BG5062" s="34">
        <f t="shared" si="784"/>
        <v>82.88000000000001</v>
      </c>
      <c r="BH5062" s="32">
        <f t="shared" si="785"/>
        <v>1</v>
      </c>
      <c r="BI5062" s="32">
        <f t="shared" si="786"/>
        <v>0</v>
      </c>
      <c r="BJ5062" s="69">
        <f t="shared" si="787"/>
        <v>0</v>
      </c>
      <c r="BK5062" s="158" t="str">
        <f t="shared" si="788"/>
        <v/>
      </c>
    </row>
    <row r="5063" spans="1:63" ht="12" customHeight="1" x14ac:dyDescent="0.2">
      <c r="A5063" s="8"/>
      <c r="B5063" s="7"/>
      <c r="C5063" s="7"/>
      <c r="D5063" s="7"/>
      <c r="E5063" s="7"/>
      <c r="F5063" s="7"/>
      <c r="G5063" s="7"/>
      <c r="H5063" s="7"/>
      <c r="I5063" s="10"/>
      <c r="J5063" s="25"/>
      <c r="K5063" s="250"/>
      <c r="L5063" s="31"/>
      <c r="M5063" s="9"/>
      <c r="N5063" s="11" t="s">
        <v>25</v>
      </c>
      <c r="O5063" s="39"/>
      <c r="P5063" s="47"/>
      <c r="Q5063" s="13"/>
      <c r="R5063" s="248">
        <f t="shared" si="780"/>
        <v>0</v>
      </c>
      <c r="S5063" s="248">
        <f t="shared" si="781"/>
        <v>0</v>
      </c>
      <c r="T5063" s="248">
        <f t="shared" si="782"/>
        <v>0</v>
      </c>
      <c r="U5063" s="248">
        <f t="shared" si="783"/>
        <v>0</v>
      </c>
      <c r="V5063" s="13"/>
      <c r="W5063" s="7"/>
      <c r="AT5063" s="130"/>
      <c r="BF5063" s="33">
        <f t="shared" si="789"/>
        <v>41242</v>
      </c>
      <c r="BG5063" s="34">
        <f t="shared" si="784"/>
        <v>82.88000000000001</v>
      </c>
      <c r="BH5063" s="32">
        <f t="shared" si="785"/>
        <v>1</v>
      </c>
      <c r="BI5063" s="32">
        <f t="shared" si="786"/>
        <v>0</v>
      </c>
      <c r="BJ5063" s="69">
        <f t="shared" si="787"/>
        <v>0</v>
      </c>
      <c r="BK5063" s="158" t="str">
        <f t="shared" si="788"/>
        <v/>
      </c>
    </row>
    <row r="5064" spans="1:63" ht="12" customHeight="1" x14ac:dyDescent="0.2">
      <c r="A5064" s="8"/>
      <c r="B5064" s="7"/>
      <c r="C5064" s="7"/>
      <c r="D5064" s="7"/>
      <c r="E5064" s="7"/>
      <c r="F5064" s="7"/>
      <c r="G5064" s="7"/>
      <c r="H5064" s="7"/>
      <c r="I5064" s="10"/>
      <c r="J5064" s="25"/>
      <c r="K5064" s="250"/>
      <c r="L5064" s="31"/>
      <c r="M5064" s="9"/>
      <c r="N5064" s="11" t="s">
        <v>25</v>
      </c>
      <c r="O5064" s="39"/>
      <c r="P5064" s="47"/>
      <c r="Q5064" s="13"/>
      <c r="R5064" s="248">
        <f t="shared" si="780"/>
        <v>0</v>
      </c>
      <c r="S5064" s="248">
        <f t="shared" si="781"/>
        <v>0</v>
      </c>
      <c r="T5064" s="248">
        <f t="shared" si="782"/>
        <v>0</v>
      </c>
      <c r="U5064" s="248">
        <f t="shared" si="783"/>
        <v>0</v>
      </c>
      <c r="V5064" s="13"/>
      <c r="W5064" s="7"/>
      <c r="AT5064" s="130"/>
      <c r="BF5064" s="33">
        <f t="shared" si="789"/>
        <v>41242</v>
      </c>
      <c r="BG5064" s="34">
        <f t="shared" si="784"/>
        <v>82.88000000000001</v>
      </c>
      <c r="BH5064" s="32">
        <f t="shared" si="785"/>
        <v>1</v>
      </c>
      <c r="BI5064" s="32">
        <f t="shared" si="786"/>
        <v>0</v>
      </c>
      <c r="BJ5064" s="69">
        <f t="shared" si="787"/>
        <v>0</v>
      </c>
      <c r="BK5064" s="158" t="str">
        <f t="shared" si="788"/>
        <v/>
      </c>
    </row>
    <row r="5065" spans="1:63" ht="12" customHeight="1" x14ac:dyDescent="0.2">
      <c r="A5065" s="8"/>
      <c r="B5065" s="7"/>
      <c r="C5065" s="7"/>
      <c r="D5065" s="7"/>
      <c r="E5065" s="7"/>
      <c r="F5065" s="7"/>
      <c r="G5065" s="7"/>
      <c r="H5065" s="7"/>
      <c r="I5065" s="10"/>
      <c r="J5065" s="25"/>
      <c r="K5065" s="250"/>
      <c r="L5065" s="31"/>
      <c r="M5065" s="9"/>
      <c r="N5065" s="11" t="s">
        <v>25</v>
      </c>
      <c r="O5065" s="39"/>
      <c r="P5065" s="47"/>
      <c r="Q5065" s="13"/>
      <c r="R5065" s="248">
        <f t="shared" si="780"/>
        <v>0</v>
      </c>
      <c r="S5065" s="248">
        <f t="shared" si="781"/>
        <v>0</v>
      </c>
      <c r="T5065" s="248">
        <f t="shared" si="782"/>
        <v>0</v>
      </c>
      <c r="U5065" s="248">
        <f t="shared" si="783"/>
        <v>0</v>
      </c>
      <c r="V5065" s="13"/>
      <c r="W5065" s="7"/>
      <c r="AT5065" s="130"/>
      <c r="BF5065" s="33">
        <f t="shared" si="789"/>
        <v>41242</v>
      </c>
      <c r="BG5065" s="34">
        <f t="shared" si="784"/>
        <v>82.88000000000001</v>
      </c>
      <c r="BH5065" s="32">
        <f t="shared" si="785"/>
        <v>1</v>
      </c>
      <c r="BI5065" s="32">
        <f t="shared" si="786"/>
        <v>0</v>
      </c>
      <c r="BJ5065" s="69">
        <f t="shared" si="787"/>
        <v>0</v>
      </c>
      <c r="BK5065" s="158" t="str">
        <f t="shared" si="788"/>
        <v/>
      </c>
    </row>
    <row r="5066" spans="1:63" ht="12" customHeight="1" x14ac:dyDescent="0.2">
      <c r="A5066" s="8"/>
      <c r="B5066" s="7"/>
      <c r="C5066" s="7"/>
      <c r="D5066" s="7"/>
      <c r="E5066" s="7"/>
      <c r="F5066" s="7"/>
      <c r="G5066" s="7"/>
      <c r="H5066" s="7"/>
      <c r="I5066" s="10"/>
      <c r="J5066" s="25"/>
      <c r="K5066" s="250"/>
      <c r="L5066" s="31"/>
      <c r="M5066" s="9"/>
      <c r="N5066" s="11" t="s">
        <v>25</v>
      </c>
      <c r="O5066" s="39"/>
      <c r="P5066" s="47"/>
      <c r="Q5066" s="13"/>
      <c r="R5066" s="248">
        <f t="shared" si="780"/>
        <v>0</v>
      </c>
      <c r="S5066" s="248">
        <f t="shared" si="781"/>
        <v>0</v>
      </c>
      <c r="T5066" s="248">
        <f t="shared" si="782"/>
        <v>0</v>
      </c>
      <c r="U5066" s="248">
        <f t="shared" si="783"/>
        <v>0</v>
      </c>
      <c r="V5066" s="13"/>
      <c r="W5066" s="7"/>
      <c r="AT5066" s="130"/>
      <c r="BF5066" s="33">
        <f t="shared" si="789"/>
        <v>41242</v>
      </c>
      <c r="BG5066" s="34">
        <f t="shared" si="784"/>
        <v>82.88000000000001</v>
      </c>
      <c r="BH5066" s="32">
        <f t="shared" si="785"/>
        <v>1</v>
      </c>
      <c r="BI5066" s="32">
        <f t="shared" si="786"/>
        <v>0</v>
      </c>
      <c r="BJ5066" s="69">
        <f t="shared" si="787"/>
        <v>0</v>
      </c>
      <c r="BK5066" s="158" t="str">
        <f t="shared" si="788"/>
        <v/>
      </c>
    </row>
    <row r="5067" spans="1:63" ht="12" customHeight="1" x14ac:dyDescent="0.2">
      <c r="A5067" s="8"/>
      <c r="B5067" s="7"/>
      <c r="C5067" s="7"/>
      <c r="D5067" s="7"/>
      <c r="E5067" s="7"/>
      <c r="F5067" s="7"/>
      <c r="G5067" s="7"/>
      <c r="H5067" s="7"/>
      <c r="I5067" s="10"/>
      <c r="J5067" s="25"/>
      <c r="K5067" s="250"/>
      <c r="L5067" s="31"/>
      <c r="M5067" s="9"/>
      <c r="N5067" s="11" t="s">
        <v>25</v>
      </c>
      <c r="O5067" s="39"/>
      <c r="P5067" s="47"/>
      <c r="Q5067" s="13"/>
      <c r="R5067" s="248">
        <f t="shared" ref="R5067:R5130" si="790">IF(N5067&lt;&gt;"M",ROUND(IF(M5067&lt;&gt;"Y",IF(P5067&lt;&gt;"Y",K5067,K5067*(BH5067-1)),0),ROUNDING),"")</f>
        <v>0</v>
      </c>
      <c r="S5067" s="248">
        <f t="shared" ref="S5067:S5130" si="791">IF(N5067&lt;&gt;"M",ROUND(IF(O5067&gt;0,IF(M5067="Y",BI5067*(1-O5067),IF(BI5067&gt;R5067,R5067 + (BI5067 - R5067)*(1-O5067),BI5067)),BI5067),ROUNDING),"")</f>
        <v>0</v>
      </c>
      <c r="T5067" s="248">
        <f t="shared" ref="T5067:T5130" si="792">IF(N5067&lt;&gt;"M",ROUND(IF(O5067&gt;0,IF(M5067="Y",BJ5067*(1-O5067),IF(BJ5067&gt;R5067,R5067 + (BJ5067 - R5067)*(1-O5067),BJ5067)),BJ5067),ROUNDING),"")</f>
        <v>0</v>
      </c>
      <c r="U5067" s="248">
        <f t="shared" ref="U5067:U5130" si="793">IF(N5067&lt;&gt;"M",ROUND(IF(OR(N5067="P",N5067=""),0,IF(OR(M5067="N",M5067=""),T5067-R5067,T5067)),ROUNDING),"")</f>
        <v>0</v>
      </c>
      <c r="V5067" s="13"/>
      <c r="W5067" s="7"/>
      <c r="AT5067" s="130"/>
      <c r="BF5067" s="33">
        <f t="shared" si="789"/>
        <v>41242</v>
      </c>
      <c r="BG5067" s="34">
        <f t="shared" ref="BG5067:BG5130" si="794">IF(N5067&lt;&gt;"M",BG5066+U5067,BG5066)</f>
        <v>82.88000000000001</v>
      </c>
      <c r="BH5067" s="32">
        <f t="shared" ref="BH5067:BH5130" si="795">IF(L5067&lt;&gt;"",IF(ODDS_TYPE=1,L5067,IF(ODDS_TYPE=2,IF(L5067&gt;0,1+L5067/100,IF(L5067&lt;0,1-100/L5067,1)),IF(ODDS_TYPE=3,1+L5067,IF(ODDS_TYPE=4,1+L5067,IF(ODDS_TYPE=5,IF(L5067&gt;0,1+L5067,1-1/L5067),IF(ODDS_TYPE=6,IF(L5067&gt;=0,L5067+1,1-1/L5067),1)))))),1)</f>
        <v>1</v>
      </c>
      <c r="BI5067" s="32">
        <f t="shared" ref="BI5067:BI5130" si="796">IF(P5067&lt;&gt;"Y",IF(M5067&lt;&gt;"Y",K5067*BH5067,K5067*BH5067 - K5067),IF(M5067&lt;&gt;"Y",K5067*BH5067,K5067))</f>
        <v>0</v>
      </c>
      <c r="BJ5067" s="69">
        <f t="shared" ref="BJ5067:BJ5130" si="797">IF(P5067&lt;&gt;"Y",
IF(M5067&lt;&gt;"Y",
IF(N5067="Y",K5067*BH5067,IF(N5067="P",0,IF(OR(N5067="R",N5067="PU"),K5067,IF(N5067="H",K5067*BH5067*0.5,IF(N5067="HW",K5067*0.5*(1 + BH5067),IF(N5067="HL",K5067*0.5,0)))))),
IF(N5067="Y",K5067*BH5067 - K5067,IF(N5067="P",0,IF(OR(N5067="R",N5067="PU"),0,IF(N5067="H",IF(BH5067&gt;2,0.5*K5067*BH5067 - K5067,0),IF(N5067="HW",K5067*0.5*(1 + BH5067) - K5067,IF(N5067="HL",0,0))))))),
IF(M5067&lt;&gt;"Y",
IF(N5067="Y",K5067*BH5067,IF(N5067="P",0,IF(OR(N5067="R",N5067="PU"),K5067*(BH5067-1),IF(N5067="H",K5067*BH5067*0.5,IF(N5067="HW",K5067*(BH5067-1)*0.5,IF(N5067="HL",K5067*BH5067 - K5067*0.5,0)))))),
IF(N5067="Y",K5067,IF(N5067="P",0,IF(OR(N5067="R",N5067="PU"),0,IF(N5067="H",IF(BH5067&lt;2,K5067*BH5067*0.5 - K5067*(BH5067-1),0),IF(N5067="HW",0,IF(N5067="HL",K5067*0.5,0)))))))
)</f>
        <v>0</v>
      </c>
      <c r="BK5067" s="158" t="str">
        <f t="shared" ref="BK5067:BK5130" si="798">IF(FILT_M=1,IF(LEN(C5067)&gt;0,C5067,""),IF(FILT_M=2,IF(LEN(E5067)&gt;0,E5067,""),IF(FILT_M=3,IF(LEN(F5067)&gt;0,F5067,""),IF(FILT_M=4,IF(LEN(G5067)&gt;0,G5067,""),""))))</f>
        <v/>
      </c>
    </row>
    <row r="5068" spans="1:63" ht="12" customHeight="1" x14ac:dyDescent="0.2">
      <c r="A5068" s="8"/>
      <c r="B5068" s="7"/>
      <c r="C5068" s="7"/>
      <c r="D5068" s="7"/>
      <c r="E5068" s="7"/>
      <c r="F5068" s="7"/>
      <c r="G5068" s="7"/>
      <c r="H5068" s="7"/>
      <c r="I5068" s="10"/>
      <c r="J5068" s="25"/>
      <c r="K5068" s="250"/>
      <c r="L5068" s="31"/>
      <c r="M5068" s="9"/>
      <c r="N5068" s="11" t="s">
        <v>25</v>
      </c>
      <c r="O5068" s="39"/>
      <c r="P5068" s="47"/>
      <c r="Q5068" s="13"/>
      <c r="R5068" s="248">
        <f t="shared" si="790"/>
        <v>0</v>
      </c>
      <c r="S5068" s="248">
        <f t="shared" si="791"/>
        <v>0</v>
      </c>
      <c r="T5068" s="248">
        <f t="shared" si="792"/>
        <v>0</v>
      </c>
      <c r="U5068" s="248">
        <f t="shared" si="793"/>
        <v>0</v>
      </c>
      <c r="V5068" s="13"/>
      <c r="W5068" s="7"/>
      <c r="AT5068" s="130"/>
      <c r="BF5068" s="33">
        <f t="shared" ref="BF5068:BF5131" si="799">IF(A5068&gt;2,A5068,BF5067)</f>
        <v>41242</v>
      </c>
      <c r="BG5068" s="34">
        <f t="shared" si="794"/>
        <v>82.88000000000001</v>
      </c>
      <c r="BH5068" s="32">
        <f t="shared" si="795"/>
        <v>1</v>
      </c>
      <c r="BI5068" s="32">
        <f t="shared" si="796"/>
        <v>0</v>
      </c>
      <c r="BJ5068" s="69">
        <f t="shared" si="797"/>
        <v>0</v>
      </c>
      <c r="BK5068" s="158" t="str">
        <f t="shared" si="798"/>
        <v/>
      </c>
    </row>
    <row r="5069" spans="1:63" ht="12" customHeight="1" x14ac:dyDescent="0.2">
      <c r="A5069" s="8"/>
      <c r="B5069" s="7"/>
      <c r="C5069" s="7"/>
      <c r="D5069" s="7"/>
      <c r="E5069" s="7"/>
      <c r="F5069" s="7"/>
      <c r="G5069" s="7"/>
      <c r="H5069" s="7"/>
      <c r="I5069" s="10"/>
      <c r="J5069" s="25"/>
      <c r="K5069" s="250"/>
      <c r="L5069" s="31"/>
      <c r="M5069" s="9"/>
      <c r="N5069" s="11" t="s">
        <v>25</v>
      </c>
      <c r="O5069" s="39"/>
      <c r="P5069" s="47"/>
      <c r="Q5069" s="13"/>
      <c r="R5069" s="248">
        <f t="shared" si="790"/>
        <v>0</v>
      </c>
      <c r="S5069" s="248">
        <f t="shared" si="791"/>
        <v>0</v>
      </c>
      <c r="T5069" s="248">
        <f t="shared" si="792"/>
        <v>0</v>
      </c>
      <c r="U5069" s="248">
        <f t="shared" si="793"/>
        <v>0</v>
      </c>
      <c r="V5069" s="13"/>
      <c r="W5069" s="7"/>
      <c r="AT5069" s="130"/>
      <c r="BF5069" s="33">
        <f t="shared" si="799"/>
        <v>41242</v>
      </c>
      <c r="BG5069" s="34">
        <f t="shared" si="794"/>
        <v>82.88000000000001</v>
      </c>
      <c r="BH5069" s="32">
        <f t="shared" si="795"/>
        <v>1</v>
      </c>
      <c r="BI5069" s="32">
        <f t="shared" si="796"/>
        <v>0</v>
      </c>
      <c r="BJ5069" s="69">
        <f t="shared" si="797"/>
        <v>0</v>
      </c>
      <c r="BK5069" s="158" t="str">
        <f t="shared" si="798"/>
        <v/>
      </c>
    </row>
    <row r="5070" spans="1:63" ht="12" customHeight="1" x14ac:dyDescent="0.2">
      <c r="A5070" s="8"/>
      <c r="B5070" s="7"/>
      <c r="C5070" s="7"/>
      <c r="D5070" s="7"/>
      <c r="E5070" s="7"/>
      <c r="F5070" s="7"/>
      <c r="G5070" s="7"/>
      <c r="H5070" s="7"/>
      <c r="I5070" s="10"/>
      <c r="J5070" s="25"/>
      <c r="K5070" s="250"/>
      <c r="L5070" s="31"/>
      <c r="M5070" s="9"/>
      <c r="N5070" s="11" t="s">
        <v>25</v>
      </c>
      <c r="O5070" s="39"/>
      <c r="P5070" s="47"/>
      <c r="Q5070" s="13"/>
      <c r="R5070" s="248">
        <f t="shared" si="790"/>
        <v>0</v>
      </c>
      <c r="S5070" s="248">
        <f t="shared" si="791"/>
        <v>0</v>
      </c>
      <c r="T5070" s="248">
        <f t="shared" si="792"/>
        <v>0</v>
      </c>
      <c r="U5070" s="248">
        <f t="shared" si="793"/>
        <v>0</v>
      </c>
      <c r="V5070" s="13"/>
      <c r="W5070" s="7"/>
      <c r="AT5070" s="130"/>
      <c r="BF5070" s="33">
        <f t="shared" si="799"/>
        <v>41242</v>
      </c>
      <c r="BG5070" s="34">
        <f t="shared" si="794"/>
        <v>82.88000000000001</v>
      </c>
      <c r="BH5070" s="32">
        <f t="shared" si="795"/>
        <v>1</v>
      </c>
      <c r="BI5070" s="32">
        <f t="shared" si="796"/>
        <v>0</v>
      </c>
      <c r="BJ5070" s="69">
        <f t="shared" si="797"/>
        <v>0</v>
      </c>
      <c r="BK5070" s="158" t="str">
        <f t="shared" si="798"/>
        <v/>
      </c>
    </row>
    <row r="5071" spans="1:63" ht="12" customHeight="1" x14ac:dyDescent="0.2">
      <c r="A5071" s="8"/>
      <c r="B5071" s="7"/>
      <c r="C5071" s="7"/>
      <c r="D5071" s="7"/>
      <c r="E5071" s="7"/>
      <c r="F5071" s="7"/>
      <c r="G5071" s="7"/>
      <c r="H5071" s="7"/>
      <c r="I5071" s="10"/>
      <c r="J5071" s="25"/>
      <c r="K5071" s="250"/>
      <c r="L5071" s="31"/>
      <c r="M5071" s="9"/>
      <c r="N5071" s="11" t="s">
        <v>25</v>
      </c>
      <c r="O5071" s="39"/>
      <c r="P5071" s="47"/>
      <c r="Q5071" s="13"/>
      <c r="R5071" s="248">
        <f t="shared" si="790"/>
        <v>0</v>
      </c>
      <c r="S5071" s="248">
        <f t="shared" si="791"/>
        <v>0</v>
      </c>
      <c r="T5071" s="248">
        <f t="shared" si="792"/>
        <v>0</v>
      </c>
      <c r="U5071" s="248">
        <f t="shared" si="793"/>
        <v>0</v>
      </c>
      <c r="V5071" s="13"/>
      <c r="W5071" s="7"/>
      <c r="AT5071" s="130"/>
      <c r="BF5071" s="33">
        <f t="shared" si="799"/>
        <v>41242</v>
      </c>
      <c r="BG5071" s="34">
        <f t="shared" si="794"/>
        <v>82.88000000000001</v>
      </c>
      <c r="BH5071" s="32">
        <f t="shared" si="795"/>
        <v>1</v>
      </c>
      <c r="BI5071" s="32">
        <f t="shared" si="796"/>
        <v>0</v>
      </c>
      <c r="BJ5071" s="69">
        <f t="shared" si="797"/>
        <v>0</v>
      </c>
      <c r="BK5071" s="158" t="str">
        <f t="shared" si="798"/>
        <v/>
      </c>
    </row>
    <row r="5072" spans="1:63" ht="12" customHeight="1" x14ac:dyDescent="0.2">
      <c r="A5072" s="8"/>
      <c r="B5072" s="7"/>
      <c r="C5072" s="7"/>
      <c r="D5072" s="7"/>
      <c r="E5072" s="7"/>
      <c r="F5072" s="7"/>
      <c r="G5072" s="7"/>
      <c r="H5072" s="7"/>
      <c r="I5072" s="10"/>
      <c r="J5072" s="25"/>
      <c r="K5072" s="250"/>
      <c r="L5072" s="31"/>
      <c r="M5072" s="9"/>
      <c r="N5072" s="11" t="s">
        <v>25</v>
      </c>
      <c r="O5072" s="39"/>
      <c r="P5072" s="47"/>
      <c r="Q5072" s="13"/>
      <c r="R5072" s="248">
        <f t="shared" si="790"/>
        <v>0</v>
      </c>
      <c r="S5072" s="248">
        <f t="shared" si="791"/>
        <v>0</v>
      </c>
      <c r="T5072" s="248">
        <f t="shared" si="792"/>
        <v>0</v>
      </c>
      <c r="U5072" s="248">
        <f t="shared" si="793"/>
        <v>0</v>
      </c>
      <c r="V5072" s="13"/>
      <c r="W5072" s="7"/>
      <c r="AT5072" s="130"/>
      <c r="BF5072" s="33">
        <f t="shared" si="799"/>
        <v>41242</v>
      </c>
      <c r="BG5072" s="34">
        <f t="shared" si="794"/>
        <v>82.88000000000001</v>
      </c>
      <c r="BH5072" s="32">
        <f t="shared" si="795"/>
        <v>1</v>
      </c>
      <c r="BI5072" s="32">
        <f t="shared" si="796"/>
        <v>0</v>
      </c>
      <c r="BJ5072" s="69">
        <f t="shared" si="797"/>
        <v>0</v>
      </c>
      <c r="BK5072" s="158" t="str">
        <f t="shared" si="798"/>
        <v/>
      </c>
    </row>
    <row r="5073" spans="1:63" ht="12" customHeight="1" x14ac:dyDescent="0.2">
      <c r="A5073" s="8"/>
      <c r="B5073" s="7"/>
      <c r="C5073" s="7"/>
      <c r="D5073" s="7"/>
      <c r="E5073" s="7"/>
      <c r="F5073" s="7"/>
      <c r="G5073" s="7"/>
      <c r="H5073" s="7"/>
      <c r="I5073" s="10"/>
      <c r="J5073" s="25"/>
      <c r="K5073" s="250"/>
      <c r="L5073" s="31"/>
      <c r="M5073" s="9"/>
      <c r="N5073" s="11" t="s">
        <v>25</v>
      </c>
      <c r="O5073" s="39"/>
      <c r="P5073" s="47"/>
      <c r="Q5073" s="13"/>
      <c r="R5073" s="248">
        <f t="shared" si="790"/>
        <v>0</v>
      </c>
      <c r="S5073" s="248">
        <f t="shared" si="791"/>
        <v>0</v>
      </c>
      <c r="T5073" s="248">
        <f t="shared" si="792"/>
        <v>0</v>
      </c>
      <c r="U5073" s="248">
        <f t="shared" si="793"/>
        <v>0</v>
      </c>
      <c r="V5073" s="13"/>
      <c r="W5073" s="7"/>
      <c r="AT5073" s="130"/>
      <c r="BF5073" s="33">
        <f t="shared" si="799"/>
        <v>41242</v>
      </c>
      <c r="BG5073" s="34">
        <f t="shared" si="794"/>
        <v>82.88000000000001</v>
      </c>
      <c r="BH5073" s="32">
        <f t="shared" si="795"/>
        <v>1</v>
      </c>
      <c r="BI5073" s="32">
        <f t="shared" si="796"/>
        <v>0</v>
      </c>
      <c r="BJ5073" s="69">
        <f t="shared" si="797"/>
        <v>0</v>
      </c>
      <c r="BK5073" s="158" t="str">
        <f t="shared" si="798"/>
        <v/>
      </c>
    </row>
    <row r="5074" spans="1:63" ht="12" customHeight="1" x14ac:dyDescent="0.2">
      <c r="A5074" s="8"/>
      <c r="B5074" s="7"/>
      <c r="C5074" s="7"/>
      <c r="D5074" s="7"/>
      <c r="E5074" s="7"/>
      <c r="F5074" s="7"/>
      <c r="G5074" s="7"/>
      <c r="H5074" s="7"/>
      <c r="I5074" s="10"/>
      <c r="J5074" s="25"/>
      <c r="K5074" s="250"/>
      <c r="L5074" s="31"/>
      <c r="M5074" s="9"/>
      <c r="N5074" s="11" t="s">
        <v>25</v>
      </c>
      <c r="O5074" s="39"/>
      <c r="P5074" s="47"/>
      <c r="Q5074" s="13"/>
      <c r="R5074" s="248">
        <f t="shared" si="790"/>
        <v>0</v>
      </c>
      <c r="S5074" s="248">
        <f t="shared" si="791"/>
        <v>0</v>
      </c>
      <c r="T5074" s="248">
        <f t="shared" si="792"/>
        <v>0</v>
      </c>
      <c r="U5074" s="248">
        <f t="shared" si="793"/>
        <v>0</v>
      </c>
      <c r="V5074" s="13"/>
      <c r="W5074" s="7"/>
      <c r="AT5074" s="130"/>
      <c r="BF5074" s="33">
        <f t="shared" si="799"/>
        <v>41242</v>
      </c>
      <c r="BG5074" s="34">
        <f t="shared" si="794"/>
        <v>82.88000000000001</v>
      </c>
      <c r="BH5074" s="32">
        <f t="shared" si="795"/>
        <v>1</v>
      </c>
      <c r="BI5074" s="32">
        <f t="shared" si="796"/>
        <v>0</v>
      </c>
      <c r="BJ5074" s="69">
        <f t="shared" si="797"/>
        <v>0</v>
      </c>
      <c r="BK5074" s="158" t="str">
        <f t="shared" si="798"/>
        <v/>
      </c>
    </row>
    <row r="5075" spans="1:63" ht="12" customHeight="1" x14ac:dyDescent="0.2">
      <c r="A5075" s="8"/>
      <c r="B5075" s="7"/>
      <c r="C5075" s="7"/>
      <c r="D5075" s="7"/>
      <c r="E5075" s="7"/>
      <c r="F5075" s="7"/>
      <c r="G5075" s="7"/>
      <c r="H5075" s="7"/>
      <c r="I5075" s="10"/>
      <c r="J5075" s="25"/>
      <c r="K5075" s="250"/>
      <c r="L5075" s="31"/>
      <c r="M5075" s="9"/>
      <c r="N5075" s="11" t="s">
        <v>25</v>
      </c>
      <c r="O5075" s="39"/>
      <c r="P5075" s="47"/>
      <c r="Q5075" s="13"/>
      <c r="R5075" s="248">
        <f t="shared" si="790"/>
        <v>0</v>
      </c>
      <c r="S5075" s="248">
        <f t="shared" si="791"/>
        <v>0</v>
      </c>
      <c r="T5075" s="248">
        <f t="shared" si="792"/>
        <v>0</v>
      </c>
      <c r="U5075" s="248">
        <f t="shared" si="793"/>
        <v>0</v>
      </c>
      <c r="V5075" s="13"/>
      <c r="W5075" s="7"/>
      <c r="AT5075" s="130"/>
      <c r="BF5075" s="33">
        <f t="shared" si="799"/>
        <v>41242</v>
      </c>
      <c r="BG5075" s="34">
        <f t="shared" si="794"/>
        <v>82.88000000000001</v>
      </c>
      <c r="BH5075" s="32">
        <f t="shared" si="795"/>
        <v>1</v>
      </c>
      <c r="BI5075" s="32">
        <f t="shared" si="796"/>
        <v>0</v>
      </c>
      <c r="BJ5075" s="69">
        <f t="shared" si="797"/>
        <v>0</v>
      </c>
      <c r="BK5075" s="158" t="str">
        <f t="shared" si="798"/>
        <v/>
      </c>
    </row>
    <row r="5076" spans="1:63" ht="12" customHeight="1" x14ac:dyDescent="0.2">
      <c r="A5076" s="8"/>
      <c r="B5076" s="7"/>
      <c r="C5076" s="7"/>
      <c r="D5076" s="7"/>
      <c r="E5076" s="7"/>
      <c r="F5076" s="7"/>
      <c r="G5076" s="7"/>
      <c r="H5076" s="7"/>
      <c r="I5076" s="10"/>
      <c r="J5076" s="25"/>
      <c r="K5076" s="250"/>
      <c r="L5076" s="31"/>
      <c r="M5076" s="9"/>
      <c r="N5076" s="11" t="s">
        <v>25</v>
      </c>
      <c r="O5076" s="39"/>
      <c r="P5076" s="47"/>
      <c r="Q5076" s="13"/>
      <c r="R5076" s="248">
        <f t="shared" si="790"/>
        <v>0</v>
      </c>
      <c r="S5076" s="248">
        <f t="shared" si="791"/>
        <v>0</v>
      </c>
      <c r="T5076" s="248">
        <f t="shared" si="792"/>
        <v>0</v>
      </c>
      <c r="U5076" s="248">
        <f t="shared" si="793"/>
        <v>0</v>
      </c>
      <c r="V5076" s="13"/>
      <c r="W5076" s="7"/>
      <c r="AT5076" s="130"/>
      <c r="BF5076" s="33">
        <f t="shared" si="799"/>
        <v>41242</v>
      </c>
      <c r="BG5076" s="34">
        <f t="shared" si="794"/>
        <v>82.88000000000001</v>
      </c>
      <c r="BH5076" s="32">
        <f t="shared" si="795"/>
        <v>1</v>
      </c>
      <c r="BI5076" s="32">
        <f t="shared" si="796"/>
        <v>0</v>
      </c>
      <c r="BJ5076" s="69">
        <f t="shared" si="797"/>
        <v>0</v>
      </c>
      <c r="BK5076" s="158" t="str">
        <f t="shared" si="798"/>
        <v/>
      </c>
    </row>
    <row r="5077" spans="1:63" ht="12" customHeight="1" x14ac:dyDescent="0.2">
      <c r="A5077" s="8"/>
      <c r="B5077" s="7"/>
      <c r="C5077" s="7"/>
      <c r="D5077" s="7"/>
      <c r="E5077" s="7"/>
      <c r="F5077" s="7"/>
      <c r="G5077" s="7"/>
      <c r="H5077" s="7"/>
      <c r="I5077" s="10"/>
      <c r="J5077" s="25"/>
      <c r="K5077" s="250"/>
      <c r="L5077" s="31"/>
      <c r="M5077" s="9"/>
      <c r="N5077" s="11" t="s">
        <v>25</v>
      </c>
      <c r="O5077" s="39"/>
      <c r="P5077" s="47"/>
      <c r="Q5077" s="13"/>
      <c r="R5077" s="248">
        <f t="shared" si="790"/>
        <v>0</v>
      </c>
      <c r="S5077" s="248">
        <f t="shared" si="791"/>
        <v>0</v>
      </c>
      <c r="T5077" s="248">
        <f t="shared" si="792"/>
        <v>0</v>
      </c>
      <c r="U5077" s="248">
        <f t="shared" si="793"/>
        <v>0</v>
      </c>
      <c r="V5077" s="13"/>
      <c r="W5077" s="7"/>
      <c r="AT5077" s="130"/>
      <c r="BF5077" s="33">
        <f t="shared" si="799"/>
        <v>41242</v>
      </c>
      <c r="BG5077" s="34">
        <f t="shared" si="794"/>
        <v>82.88000000000001</v>
      </c>
      <c r="BH5077" s="32">
        <f t="shared" si="795"/>
        <v>1</v>
      </c>
      <c r="BI5077" s="32">
        <f t="shared" si="796"/>
        <v>0</v>
      </c>
      <c r="BJ5077" s="69">
        <f t="shared" si="797"/>
        <v>0</v>
      </c>
      <c r="BK5077" s="158" t="str">
        <f t="shared" si="798"/>
        <v/>
      </c>
    </row>
    <row r="5078" spans="1:63" ht="12" customHeight="1" x14ac:dyDescent="0.2">
      <c r="A5078" s="8"/>
      <c r="B5078" s="7"/>
      <c r="C5078" s="7"/>
      <c r="D5078" s="7"/>
      <c r="E5078" s="7"/>
      <c r="F5078" s="7"/>
      <c r="G5078" s="7"/>
      <c r="H5078" s="7"/>
      <c r="I5078" s="10"/>
      <c r="J5078" s="25"/>
      <c r="K5078" s="250"/>
      <c r="L5078" s="31"/>
      <c r="M5078" s="9"/>
      <c r="N5078" s="11" t="s">
        <v>25</v>
      </c>
      <c r="O5078" s="39"/>
      <c r="P5078" s="47"/>
      <c r="Q5078" s="13"/>
      <c r="R5078" s="248">
        <f t="shared" si="790"/>
        <v>0</v>
      </c>
      <c r="S5078" s="248">
        <f t="shared" si="791"/>
        <v>0</v>
      </c>
      <c r="T5078" s="248">
        <f t="shared" si="792"/>
        <v>0</v>
      </c>
      <c r="U5078" s="248">
        <f t="shared" si="793"/>
        <v>0</v>
      </c>
      <c r="V5078" s="13"/>
      <c r="W5078" s="7"/>
      <c r="AT5078" s="130"/>
      <c r="BF5078" s="33">
        <f t="shared" si="799"/>
        <v>41242</v>
      </c>
      <c r="BG5078" s="34">
        <f t="shared" si="794"/>
        <v>82.88000000000001</v>
      </c>
      <c r="BH5078" s="32">
        <f t="shared" si="795"/>
        <v>1</v>
      </c>
      <c r="BI5078" s="32">
        <f t="shared" si="796"/>
        <v>0</v>
      </c>
      <c r="BJ5078" s="69">
        <f t="shared" si="797"/>
        <v>0</v>
      </c>
      <c r="BK5078" s="158" t="str">
        <f t="shared" si="798"/>
        <v/>
      </c>
    </row>
    <row r="5079" spans="1:63" ht="12" customHeight="1" x14ac:dyDescent="0.2">
      <c r="A5079" s="8"/>
      <c r="B5079" s="7"/>
      <c r="C5079" s="7"/>
      <c r="D5079" s="7"/>
      <c r="E5079" s="7"/>
      <c r="F5079" s="7"/>
      <c r="G5079" s="7"/>
      <c r="H5079" s="7"/>
      <c r="I5079" s="10"/>
      <c r="J5079" s="25"/>
      <c r="K5079" s="250"/>
      <c r="L5079" s="31"/>
      <c r="M5079" s="9"/>
      <c r="N5079" s="11" t="s">
        <v>25</v>
      </c>
      <c r="O5079" s="39"/>
      <c r="P5079" s="47"/>
      <c r="Q5079" s="13"/>
      <c r="R5079" s="248">
        <f t="shared" si="790"/>
        <v>0</v>
      </c>
      <c r="S5079" s="248">
        <f t="shared" si="791"/>
        <v>0</v>
      </c>
      <c r="T5079" s="248">
        <f t="shared" si="792"/>
        <v>0</v>
      </c>
      <c r="U5079" s="248">
        <f t="shared" si="793"/>
        <v>0</v>
      </c>
      <c r="V5079" s="13"/>
      <c r="W5079" s="7"/>
      <c r="AT5079" s="130"/>
      <c r="BF5079" s="33">
        <f t="shared" si="799"/>
        <v>41242</v>
      </c>
      <c r="BG5079" s="34">
        <f t="shared" si="794"/>
        <v>82.88000000000001</v>
      </c>
      <c r="BH5079" s="32">
        <f t="shared" si="795"/>
        <v>1</v>
      </c>
      <c r="BI5079" s="32">
        <f t="shared" si="796"/>
        <v>0</v>
      </c>
      <c r="BJ5079" s="69">
        <f t="shared" si="797"/>
        <v>0</v>
      </c>
      <c r="BK5079" s="158" t="str">
        <f t="shared" si="798"/>
        <v/>
      </c>
    </row>
    <row r="5080" spans="1:63" ht="12" customHeight="1" x14ac:dyDescent="0.2">
      <c r="A5080" s="8"/>
      <c r="B5080" s="7"/>
      <c r="C5080" s="7"/>
      <c r="D5080" s="7"/>
      <c r="E5080" s="7"/>
      <c r="F5080" s="7"/>
      <c r="G5080" s="7"/>
      <c r="H5080" s="7"/>
      <c r="I5080" s="10"/>
      <c r="J5080" s="25"/>
      <c r="K5080" s="250"/>
      <c r="L5080" s="31"/>
      <c r="M5080" s="9"/>
      <c r="N5080" s="11" t="s">
        <v>25</v>
      </c>
      <c r="O5080" s="39"/>
      <c r="P5080" s="47"/>
      <c r="Q5080" s="13"/>
      <c r="R5080" s="248">
        <f t="shared" si="790"/>
        <v>0</v>
      </c>
      <c r="S5080" s="248">
        <f t="shared" si="791"/>
        <v>0</v>
      </c>
      <c r="T5080" s="248">
        <f t="shared" si="792"/>
        <v>0</v>
      </c>
      <c r="U5080" s="248">
        <f t="shared" si="793"/>
        <v>0</v>
      </c>
      <c r="V5080" s="13"/>
      <c r="W5080" s="7"/>
      <c r="AT5080" s="130"/>
      <c r="BF5080" s="33">
        <f t="shared" si="799"/>
        <v>41242</v>
      </c>
      <c r="BG5080" s="34">
        <f t="shared" si="794"/>
        <v>82.88000000000001</v>
      </c>
      <c r="BH5080" s="32">
        <f t="shared" si="795"/>
        <v>1</v>
      </c>
      <c r="BI5080" s="32">
        <f t="shared" si="796"/>
        <v>0</v>
      </c>
      <c r="BJ5080" s="69">
        <f t="shared" si="797"/>
        <v>0</v>
      </c>
      <c r="BK5080" s="158" t="str">
        <f t="shared" si="798"/>
        <v/>
      </c>
    </row>
    <row r="5081" spans="1:63" ht="12" customHeight="1" x14ac:dyDescent="0.2">
      <c r="A5081" s="8"/>
      <c r="B5081" s="7"/>
      <c r="C5081" s="7"/>
      <c r="D5081" s="7"/>
      <c r="E5081" s="7"/>
      <c r="F5081" s="7"/>
      <c r="G5081" s="7"/>
      <c r="H5081" s="7"/>
      <c r="I5081" s="10"/>
      <c r="J5081" s="25"/>
      <c r="K5081" s="250"/>
      <c r="L5081" s="31"/>
      <c r="M5081" s="9"/>
      <c r="N5081" s="11" t="s">
        <v>25</v>
      </c>
      <c r="O5081" s="39"/>
      <c r="P5081" s="47"/>
      <c r="Q5081" s="13"/>
      <c r="R5081" s="248">
        <f t="shared" si="790"/>
        <v>0</v>
      </c>
      <c r="S5081" s="248">
        <f t="shared" si="791"/>
        <v>0</v>
      </c>
      <c r="T5081" s="248">
        <f t="shared" si="792"/>
        <v>0</v>
      </c>
      <c r="U5081" s="248">
        <f t="shared" si="793"/>
        <v>0</v>
      </c>
      <c r="V5081" s="13"/>
      <c r="W5081" s="7"/>
      <c r="AT5081" s="130"/>
      <c r="BF5081" s="33">
        <f t="shared" si="799"/>
        <v>41242</v>
      </c>
      <c r="BG5081" s="34">
        <f t="shared" si="794"/>
        <v>82.88000000000001</v>
      </c>
      <c r="BH5081" s="32">
        <f t="shared" si="795"/>
        <v>1</v>
      </c>
      <c r="BI5081" s="32">
        <f t="shared" si="796"/>
        <v>0</v>
      </c>
      <c r="BJ5081" s="69">
        <f t="shared" si="797"/>
        <v>0</v>
      </c>
      <c r="BK5081" s="158" t="str">
        <f t="shared" si="798"/>
        <v/>
      </c>
    </row>
    <row r="5082" spans="1:63" ht="12" customHeight="1" x14ac:dyDescent="0.2">
      <c r="A5082" s="8"/>
      <c r="B5082" s="7"/>
      <c r="C5082" s="7"/>
      <c r="D5082" s="7"/>
      <c r="E5082" s="7"/>
      <c r="F5082" s="7"/>
      <c r="G5082" s="7"/>
      <c r="H5082" s="7"/>
      <c r="I5082" s="10"/>
      <c r="J5082" s="25"/>
      <c r="K5082" s="250"/>
      <c r="L5082" s="31"/>
      <c r="M5082" s="9"/>
      <c r="N5082" s="11" t="s">
        <v>25</v>
      </c>
      <c r="O5082" s="39"/>
      <c r="P5082" s="47"/>
      <c r="Q5082" s="13"/>
      <c r="R5082" s="248">
        <f t="shared" si="790"/>
        <v>0</v>
      </c>
      <c r="S5082" s="248">
        <f t="shared" si="791"/>
        <v>0</v>
      </c>
      <c r="T5082" s="248">
        <f t="shared" si="792"/>
        <v>0</v>
      </c>
      <c r="U5082" s="248">
        <f t="shared" si="793"/>
        <v>0</v>
      </c>
      <c r="V5082" s="13"/>
      <c r="W5082" s="7"/>
      <c r="AT5082" s="130"/>
      <c r="BF5082" s="33">
        <f t="shared" si="799"/>
        <v>41242</v>
      </c>
      <c r="BG5082" s="34">
        <f t="shared" si="794"/>
        <v>82.88000000000001</v>
      </c>
      <c r="BH5082" s="32">
        <f t="shared" si="795"/>
        <v>1</v>
      </c>
      <c r="BI5082" s="32">
        <f t="shared" si="796"/>
        <v>0</v>
      </c>
      <c r="BJ5082" s="69">
        <f t="shared" si="797"/>
        <v>0</v>
      </c>
      <c r="BK5082" s="158" t="str">
        <f t="shared" si="798"/>
        <v/>
      </c>
    </row>
    <row r="5083" spans="1:63" ht="12" customHeight="1" x14ac:dyDescent="0.2">
      <c r="A5083" s="8"/>
      <c r="B5083" s="7"/>
      <c r="C5083" s="7"/>
      <c r="D5083" s="7"/>
      <c r="E5083" s="7"/>
      <c r="F5083" s="7"/>
      <c r="G5083" s="7"/>
      <c r="H5083" s="7"/>
      <c r="I5083" s="10"/>
      <c r="J5083" s="25"/>
      <c r="K5083" s="250"/>
      <c r="L5083" s="31"/>
      <c r="M5083" s="9"/>
      <c r="N5083" s="11" t="s">
        <v>25</v>
      </c>
      <c r="O5083" s="39"/>
      <c r="P5083" s="47"/>
      <c r="Q5083" s="13"/>
      <c r="R5083" s="248">
        <f t="shared" si="790"/>
        <v>0</v>
      </c>
      <c r="S5083" s="248">
        <f t="shared" si="791"/>
        <v>0</v>
      </c>
      <c r="T5083" s="248">
        <f t="shared" si="792"/>
        <v>0</v>
      </c>
      <c r="U5083" s="248">
        <f t="shared" si="793"/>
        <v>0</v>
      </c>
      <c r="V5083" s="13"/>
      <c r="W5083" s="7"/>
      <c r="AT5083" s="130"/>
      <c r="BF5083" s="33">
        <f t="shared" si="799"/>
        <v>41242</v>
      </c>
      <c r="BG5083" s="34">
        <f t="shared" si="794"/>
        <v>82.88000000000001</v>
      </c>
      <c r="BH5083" s="32">
        <f t="shared" si="795"/>
        <v>1</v>
      </c>
      <c r="BI5083" s="32">
        <f t="shared" si="796"/>
        <v>0</v>
      </c>
      <c r="BJ5083" s="69">
        <f t="shared" si="797"/>
        <v>0</v>
      </c>
      <c r="BK5083" s="158" t="str">
        <f t="shared" si="798"/>
        <v/>
      </c>
    </row>
    <row r="5084" spans="1:63" ht="12" customHeight="1" x14ac:dyDescent="0.2">
      <c r="A5084" s="8"/>
      <c r="B5084" s="7"/>
      <c r="C5084" s="7"/>
      <c r="D5084" s="7"/>
      <c r="E5084" s="7"/>
      <c r="F5084" s="7"/>
      <c r="G5084" s="7"/>
      <c r="H5084" s="7"/>
      <c r="I5084" s="10"/>
      <c r="J5084" s="25"/>
      <c r="K5084" s="250"/>
      <c r="L5084" s="31"/>
      <c r="M5084" s="9"/>
      <c r="N5084" s="11" t="s">
        <v>25</v>
      </c>
      <c r="O5084" s="39"/>
      <c r="P5084" s="47"/>
      <c r="Q5084" s="13"/>
      <c r="R5084" s="248">
        <f t="shared" si="790"/>
        <v>0</v>
      </c>
      <c r="S5084" s="248">
        <f t="shared" si="791"/>
        <v>0</v>
      </c>
      <c r="T5084" s="248">
        <f t="shared" si="792"/>
        <v>0</v>
      </c>
      <c r="U5084" s="248">
        <f t="shared" si="793"/>
        <v>0</v>
      </c>
      <c r="V5084" s="13"/>
      <c r="W5084" s="7"/>
      <c r="AT5084" s="130"/>
      <c r="BF5084" s="33">
        <f t="shared" si="799"/>
        <v>41242</v>
      </c>
      <c r="BG5084" s="34">
        <f t="shared" si="794"/>
        <v>82.88000000000001</v>
      </c>
      <c r="BH5084" s="32">
        <f t="shared" si="795"/>
        <v>1</v>
      </c>
      <c r="BI5084" s="32">
        <f t="shared" si="796"/>
        <v>0</v>
      </c>
      <c r="BJ5084" s="69">
        <f t="shared" si="797"/>
        <v>0</v>
      </c>
      <c r="BK5084" s="158" t="str">
        <f t="shared" si="798"/>
        <v/>
      </c>
    </row>
    <row r="5085" spans="1:63" ht="12" customHeight="1" x14ac:dyDescent="0.2">
      <c r="A5085" s="8"/>
      <c r="B5085" s="7"/>
      <c r="C5085" s="7"/>
      <c r="D5085" s="7"/>
      <c r="E5085" s="7"/>
      <c r="F5085" s="7"/>
      <c r="G5085" s="7"/>
      <c r="H5085" s="7"/>
      <c r="I5085" s="10"/>
      <c r="J5085" s="25"/>
      <c r="K5085" s="250"/>
      <c r="L5085" s="31"/>
      <c r="M5085" s="9"/>
      <c r="N5085" s="11" t="s">
        <v>25</v>
      </c>
      <c r="O5085" s="39"/>
      <c r="P5085" s="47"/>
      <c r="Q5085" s="13"/>
      <c r="R5085" s="248">
        <f t="shared" si="790"/>
        <v>0</v>
      </c>
      <c r="S5085" s="248">
        <f t="shared" si="791"/>
        <v>0</v>
      </c>
      <c r="T5085" s="248">
        <f t="shared" si="792"/>
        <v>0</v>
      </c>
      <c r="U5085" s="248">
        <f t="shared" si="793"/>
        <v>0</v>
      </c>
      <c r="V5085" s="13"/>
      <c r="W5085" s="7"/>
      <c r="AT5085" s="130"/>
      <c r="BF5085" s="33">
        <f t="shared" si="799"/>
        <v>41242</v>
      </c>
      <c r="BG5085" s="34">
        <f t="shared" si="794"/>
        <v>82.88000000000001</v>
      </c>
      <c r="BH5085" s="32">
        <f t="shared" si="795"/>
        <v>1</v>
      </c>
      <c r="BI5085" s="32">
        <f t="shared" si="796"/>
        <v>0</v>
      </c>
      <c r="BJ5085" s="69">
        <f t="shared" si="797"/>
        <v>0</v>
      </c>
      <c r="BK5085" s="158" t="str">
        <f t="shared" si="798"/>
        <v/>
      </c>
    </row>
    <row r="5086" spans="1:63" ht="12" customHeight="1" x14ac:dyDescent="0.2">
      <c r="A5086" s="8"/>
      <c r="B5086" s="7"/>
      <c r="C5086" s="7"/>
      <c r="D5086" s="7"/>
      <c r="E5086" s="7"/>
      <c r="F5086" s="7"/>
      <c r="G5086" s="7"/>
      <c r="H5086" s="7"/>
      <c r="I5086" s="10"/>
      <c r="J5086" s="25"/>
      <c r="K5086" s="250"/>
      <c r="L5086" s="31"/>
      <c r="M5086" s="9"/>
      <c r="N5086" s="11" t="s">
        <v>25</v>
      </c>
      <c r="O5086" s="39"/>
      <c r="P5086" s="47"/>
      <c r="Q5086" s="13"/>
      <c r="R5086" s="248">
        <f t="shared" si="790"/>
        <v>0</v>
      </c>
      <c r="S5086" s="248">
        <f t="shared" si="791"/>
        <v>0</v>
      </c>
      <c r="T5086" s="248">
        <f t="shared" si="792"/>
        <v>0</v>
      </c>
      <c r="U5086" s="248">
        <f t="shared" si="793"/>
        <v>0</v>
      </c>
      <c r="V5086" s="13"/>
      <c r="W5086" s="7"/>
      <c r="AT5086" s="130"/>
      <c r="BF5086" s="33">
        <f t="shared" si="799"/>
        <v>41242</v>
      </c>
      <c r="BG5086" s="34">
        <f t="shared" si="794"/>
        <v>82.88000000000001</v>
      </c>
      <c r="BH5086" s="32">
        <f t="shared" si="795"/>
        <v>1</v>
      </c>
      <c r="BI5086" s="32">
        <f t="shared" si="796"/>
        <v>0</v>
      </c>
      <c r="BJ5086" s="69">
        <f t="shared" si="797"/>
        <v>0</v>
      </c>
      <c r="BK5086" s="158" t="str">
        <f t="shared" si="798"/>
        <v/>
      </c>
    </row>
    <row r="5087" spans="1:63" ht="12" customHeight="1" x14ac:dyDescent="0.2">
      <c r="A5087" s="8"/>
      <c r="B5087" s="7"/>
      <c r="C5087" s="7"/>
      <c r="D5087" s="7"/>
      <c r="E5087" s="7"/>
      <c r="F5087" s="7"/>
      <c r="G5087" s="7"/>
      <c r="H5087" s="7"/>
      <c r="I5087" s="10"/>
      <c r="J5087" s="25"/>
      <c r="K5087" s="250"/>
      <c r="L5087" s="31"/>
      <c r="M5087" s="9"/>
      <c r="N5087" s="11" t="s">
        <v>25</v>
      </c>
      <c r="O5087" s="39"/>
      <c r="P5087" s="47"/>
      <c r="Q5087" s="13"/>
      <c r="R5087" s="248">
        <f t="shared" si="790"/>
        <v>0</v>
      </c>
      <c r="S5087" s="248">
        <f t="shared" si="791"/>
        <v>0</v>
      </c>
      <c r="T5087" s="248">
        <f t="shared" si="792"/>
        <v>0</v>
      </c>
      <c r="U5087" s="248">
        <f t="shared" si="793"/>
        <v>0</v>
      </c>
      <c r="V5087" s="13"/>
      <c r="W5087" s="7"/>
      <c r="AT5087" s="130"/>
      <c r="BF5087" s="33">
        <f t="shared" si="799"/>
        <v>41242</v>
      </c>
      <c r="BG5087" s="34">
        <f t="shared" si="794"/>
        <v>82.88000000000001</v>
      </c>
      <c r="BH5087" s="32">
        <f t="shared" si="795"/>
        <v>1</v>
      </c>
      <c r="BI5087" s="32">
        <f t="shared" si="796"/>
        <v>0</v>
      </c>
      <c r="BJ5087" s="69">
        <f t="shared" si="797"/>
        <v>0</v>
      </c>
      <c r="BK5087" s="158" t="str">
        <f t="shared" si="798"/>
        <v/>
      </c>
    </row>
    <row r="5088" spans="1:63" ht="12" customHeight="1" x14ac:dyDescent="0.2">
      <c r="A5088" s="8"/>
      <c r="B5088" s="7"/>
      <c r="C5088" s="7"/>
      <c r="D5088" s="7"/>
      <c r="E5088" s="7"/>
      <c r="F5088" s="7"/>
      <c r="G5088" s="7"/>
      <c r="H5088" s="7"/>
      <c r="I5088" s="10"/>
      <c r="J5088" s="25"/>
      <c r="K5088" s="250"/>
      <c r="L5088" s="31"/>
      <c r="M5088" s="9"/>
      <c r="N5088" s="11" t="s">
        <v>25</v>
      </c>
      <c r="O5088" s="39"/>
      <c r="P5088" s="47"/>
      <c r="Q5088" s="13"/>
      <c r="R5088" s="248">
        <f t="shared" si="790"/>
        <v>0</v>
      </c>
      <c r="S5088" s="248">
        <f t="shared" si="791"/>
        <v>0</v>
      </c>
      <c r="T5088" s="248">
        <f t="shared" si="792"/>
        <v>0</v>
      </c>
      <c r="U5088" s="248">
        <f t="shared" si="793"/>
        <v>0</v>
      </c>
      <c r="V5088" s="13"/>
      <c r="W5088" s="7"/>
      <c r="AT5088" s="130"/>
      <c r="BF5088" s="33">
        <f t="shared" si="799"/>
        <v>41242</v>
      </c>
      <c r="BG5088" s="34">
        <f t="shared" si="794"/>
        <v>82.88000000000001</v>
      </c>
      <c r="BH5088" s="32">
        <f t="shared" si="795"/>
        <v>1</v>
      </c>
      <c r="BI5088" s="32">
        <f t="shared" si="796"/>
        <v>0</v>
      </c>
      <c r="BJ5088" s="69">
        <f t="shared" si="797"/>
        <v>0</v>
      </c>
      <c r="BK5088" s="158" t="str">
        <f t="shared" si="798"/>
        <v/>
      </c>
    </row>
    <row r="5089" spans="1:63" ht="12" customHeight="1" x14ac:dyDescent="0.2">
      <c r="A5089" s="8"/>
      <c r="B5089" s="7"/>
      <c r="C5089" s="7"/>
      <c r="D5089" s="7"/>
      <c r="E5089" s="7"/>
      <c r="F5089" s="7"/>
      <c r="G5089" s="7"/>
      <c r="H5089" s="7"/>
      <c r="I5089" s="10"/>
      <c r="J5089" s="25"/>
      <c r="K5089" s="250"/>
      <c r="L5089" s="31"/>
      <c r="M5089" s="9"/>
      <c r="N5089" s="11" t="s">
        <v>25</v>
      </c>
      <c r="O5089" s="39"/>
      <c r="P5089" s="47"/>
      <c r="Q5089" s="13"/>
      <c r="R5089" s="248">
        <f t="shared" si="790"/>
        <v>0</v>
      </c>
      <c r="S5089" s="248">
        <f t="shared" si="791"/>
        <v>0</v>
      </c>
      <c r="T5089" s="248">
        <f t="shared" si="792"/>
        <v>0</v>
      </c>
      <c r="U5089" s="248">
        <f t="shared" si="793"/>
        <v>0</v>
      </c>
      <c r="V5089" s="13"/>
      <c r="W5089" s="7"/>
      <c r="AT5089" s="130"/>
      <c r="BF5089" s="33">
        <f t="shared" si="799"/>
        <v>41242</v>
      </c>
      <c r="BG5089" s="34">
        <f t="shared" si="794"/>
        <v>82.88000000000001</v>
      </c>
      <c r="BH5089" s="32">
        <f t="shared" si="795"/>
        <v>1</v>
      </c>
      <c r="BI5089" s="32">
        <f t="shared" si="796"/>
        <v>0</v>
      </c>
      <c r="BJ5089" s="69">
        <f t="shared" si="797"/>
        <v>0</v>
      </c>
      <c r="BK5089" s="158" t="str">
        <f t="shared" si="798"/>
        <v/>
      </c>
    </row>
    <row r="5090" spans="1:63" ht="12" customHeight="1" x14ac:dyDescent="0.2">
      <c r="A5090" s="8"/>
      <c r="B5090" s="7"/>
      <c r="C5090" s="7"/>
      <c r="D5090" s="7"/>
      <c r="E5090" s="7"/>
      <c r="F5090" s="7"/>
      <c r="G5090" s="7"/>
      <c r="H5090" s="7"/>
      <c r="I5090" s="10"/>
      <c r="J5090" s="25"/>
      <c r="K5090" s="250"/>
      <c r="L5090" s="31"/>
      <c r="M5090" s="9"/>
      <c r="N5090" s="11" t="s">
        <v>25</v>
      </c>
      <c r="O5090" s="39"/>
      <c r="P5090" s="47"/>
      <c r="Q5090" s="13"/>
      <c r="R5090" s="248">
        <f t="shared" si="790"/>
        <v>0</v>
      </c>
      <c r="S5090" s="248">
        <f t="shared" si="791"/>
        <v>0</v>
      </c>
      <c r="T5090" s="248">
        <f t="shared" si="792"/>
        <v>0</v>
      </c>
      <c r="U5090" s="248">
        <f t="shared" si="793"/>
        <v>0</v>
      </c>
      <c r="V5090" s="13"/>
      <c r="W5090" s="7"/>
      <c r="AT5090" s="130"/>
      <c r="BF5090" s="33">
        <f t="shared" si="799"/>
        <v>41242</v>
      </c>
      <c r="BG5090" s="34">
        <f t="shared" si="794"/>
        <v>82.88000000000001</v>
      </c>
      <c r="BH5090" s="32">
        <f t="shared" si="795"/>
        <v>1</v>
      </c>
      <c r="BI5090" s="32">
        <f t="shared" si="796"/>
        <v>0</v>
      </c>
      <c r="BJ5090" s="69">
        <f t="shared" si="797"/>
        <v>0</v>
      </c>
      <c r="BK5090" s="158" t="str">
        <f t="shared" si="798"/>
        <v/>
      </c>
    </row>
    <row r="5091" spans="1:63" ht="12" customHeight="1" x14ac:dyDescent="0.2">
      <c r="A5091" s="8"/>
      <c r="B5091" s="7"/>
      <c r="C5091" s="7"/>
      <c r="D5091" s="7"/>
      <c r="E5091" s="7"/>
      <c r="F5091" s="7"/>
      <c r="G5091" s="7"/>
      <c r="H5091" s="7"/>
      <c r="I5091" s="10"/>
      <c r="J5091" s="25"/>
      <c r="K5091" s="250"/>
      <c r="L5091" s="31"/>
      <c r="M5091" s="9"/>
      <c r="N5091" s="11" t="s">
        <v>25</v>
      </c>
      <c r="O5091" s="39"/>
      <c r="P5091" s="47"/>
      <c r="Q5091" s="13"/>
      <c r="R5091" s="248">
        <f t="shared" si="790"/>
        <v>0</v>
      </c>
      <c r="S5091" s="248">
        <f t="shared" si="791"/>
        <v>0</v>
      </c>
      <c r="T5091" s="248">
        <f t="shared" si="792"/>
        <v>0</v>
      </c>
      <c r="U5091" s="248">
        <f t="shared" si="793"/>
        <v>0</v>
      </c>
      <c r="V5091" s="13"/>
      <c r="W5091" s="7"/>
      <c r="AT5091" s="130"/>
      <c r="BF5091" s="33">
        <f t="shared" si="799"/>
        <v>41242</v>
      </c>
      <c r="BG5091" s="34">
        <f t="shared" si="794"/>
        <v>82.88000000000001</v>
      </c>
      <c r="BH5091" s="32">
        <f t="shared" si="795"/>
        <v>1</v>
      </c>
      <c r="BI5091" s="32">
        <f t="shared" si="796"/>
        <v>0</v>
      </c>
      <c r="BJ5091" s="69">
        <f t="shared" si="797"/>
        <v>0</v>
      </c>
      <c r="BK5091" s="158" t="str">
        <f t="shared" si="798"/>
        <v/>
      </c>
    </row>
    <row r="5092" spans="1:63" ht="12" customHeight="1" x14ac:dyDescent="0.2">
      <c r="A5092" s="8"/>
      <c r="B5092" s="7"/>
      <c r="C5092" s="7"/>
      <c r="D5092" s="7"/>
      <c r="E5092" s="7"/>
      <c r="F5092" s="7"/>
      <c r="G5092" s="7"/>
      <c r="H5092" s="7"/>
      <c r="I5092" s="10"/>
      <c r="J5092" s="25"/>
      <c r="K5092" s="250"/>
      <c r="L5092" s="31"/>
      <c r="M5092" s="9"/>
      <c r="N5092" s="11" t="s">
        <v>25</v>
      </c>
      <c r="O5092" s="39"/>
      <c r="P5092" s="47"/>
      <c r="Q5092" s="13"/>
      <c r="R5092" s="248">
        <f t="shared" si="790"/>
        <v>0</v>
      </c>
      <c r="S5092" s="248">
        <f t="shared" si="791"/>
        <v>0</v>
      </c>
      <c r="T5092" s="248">
        <f t="shared" si="792"/>
        <v>0</v>
      </c>
      <c r="U5092" s="248">
        <f t="shared" si="793"/>
        <v>0</v>
      </c>
      <c r="V5092" s="13"/>
      <c r="W5092" s="7"/>
      <c r="AT5092" s="130"/>
      <c r="BF5092" s="33">
        <f t="shared" si="799"/>
        <v>41242</v>
      </c>
      <c r="BG5092" s="34">
        <f t="shared" si="794"/>
        <v>82.88000000000001</v>
      </c>
      <c r="BH5092" s="32">
        <f t="shared" si="795"/>
        <v>1</v>
      </c>
      <c r="BI5092" s="32">
        <f t="shared" si="796"/>
        <v>0</v>
      </c>
      <c r="BJ5092" s="69">
        <f t="shared" si="797"/>
        <v>0</v>
      </c>
      <c r="BK5092" s="158" t="str">
        <f t="shared" si="798"/>
        <v/>
      </c>
    </row>
    <row r="5093" spans="1:63" ht="12" customHeight="1" x14ac:dyDescent="0.2">
      <c r="A5093" s="8"/>
      <c r="B5093" s="7"/>
      <c r="C5093" s="7"/>
      <c r="D5093" s="7"/>
      <c r="E5093" s="7"/>
      <c r="F5093" s="7"/>
      <c r="G5093" s="7"/>
      <c r="H5093" s="7"/>
      <c r="I5093" s="10"/>
      <c r="J5093" s="25"/>
      <c r="K5093" s="250"/>
      <c r="L5093" s="31"/>
      <c r="M5093" s="9"/>
      <c r="N5093" s="11" t="s">
        <v>25</v>
      </c>
      <c r="O5093" s="39"/>
      <c r="P5093" s="47"/>
      <c r="Q5093" s="13"/>
      <c r="R5093" s="248">
        <f t="shared" si="790"/>
        <v>0</v>
      </c>
      <c r="S5093" s="248">
        <f t="shared" si="791"/>
        <v>0</v>
      </c>
      <c r="T5093" s="248">
        <f t="shared" si="792"/>
        <v>0</v>
      </c>
      <c r="U5093" s="248">
        <f t="shared" si="793"/>
        <v>0</v>
      </c>
      <c r="V5093" s="13"/>
      <c r="W5093" s="7"/>
      <c r="AT5093" s="130"/>
      <c r="BF5093" s="33">
        <f t="shared" si="799"/>
        <v>41242</v>
      </c>
      <c r="BG5093" s="34">
        <f t="shared" si="794"/>
        <v>82.88000000000001</v>
      </c>
      <c r="BH5093" s="32">
        <f t="shared" si="795"/>
        <v>1</v>
      </c>
      <c r="BI5093" s="32">
        <f t="shared" si="796"/>
        <v>0</v>
      </c>
      <c r="BJ5093" s="69">
        <f t="shared" si="797"/>
        <v>0</v>
      </c>
      <c r="BK5093" s="158" t="str">
        <f t="shared" si="798"/>
        <v/>
      </c>
    </row>
    <row r="5094" spans="1:63" ht="12" customHeight="1" x14ac:dyDescent="0.2">
      <c r="A5094" s="8"/>
      <c r="B5094" s="7"/>
      <c r="C5094" s="7"/>
      <c r="D5094" s="7"/>
      <c r="E5094" s="7"/>
      <c r="F5094" s="7"/>
      <c r="G5094" s="7"/>
      <c r="H5094" s="7"/>
      <c r="I5094" s="10"/>
      <c r="J5094" s="25"/>
      <c r="K5094" s="250"/>
      <c r="L5094" s="31"/>
      <c r="M5094" s="9"/>
      <c r="N5094" s="11" t="s">
        <v>25</v>
      </c>
      <c r="O5094" s="39"/>
      <c r="P5094" s="47"/>
      <c r="Q5094" s="13"/>
      <c r="R5094" s="248">
        <f t="shared" si="790"/>
        <v>0</v>
      </c>
      <c r="S5094" s="248">
        <f t="shared" si="791"/>
        <v>0</v>
      </c>
      <c r="T5094" s="248">
        <f t="shared" si="792"/>
        <v>0</v>
      </c>
      <c r="U5094" s="248">
        <f t="shared" si="793"/>
        <v>0</v>
      </c>
      <c r="V5094" s="13"/>
      <c r="W5094" s="7"/>
      <c r="AT5094" s="130"/>
      <c r="BF5094" s="33">
        <f t="shared" si="799"/>
        <v>41242</v>
      </c>
      <c r="BG5094" s="34">
        <f t="shared" si="794"/>
        <v>82.88000000000001</v>
      </c>
      <c r="BH5094" s="32">
        <f t="shared" si="795"/>
        <v>1</v>
      </c>
      <c r="BI5094" s="32">
        <f t="shared" si="796"/>
        <v>0</v>
      </c>
      <c r="BJ5094" s="69">
        <f t="shared" si="797"/>
        <v>0</v>
      </c>
      <c r="BK5094" s="158" t="str">
        <f t="shared" si="798"/>
        <v/>
      </c>
    </row>
    <row r="5095" spans="1:63" ht="12" customHeight="1" x14ac:dyDescent="0.2">
      <c r="A5095" s="8"/>
      <c r="B5095" s="7"/>
      <c r="C5095" s="7"/>
      <c r="D5095" s="7"/>
      <c r="E5095" s="7"/>
      <c r="F5095" s="7"/>
      <c r="G5095" s="7"/>
      <c r="H5095" s="7"/>
      <c r="I5095" s="10"/>
      <c r="J5095" s="25"/>
      <c r="K5095" s="250"/>
      <c r="L5095" s="31"/>
      <c r="M5095" s="9"/>
      <c r="N5095" s="11" t="s">
        <v>25</v>
      </c>
      <c r="O5095" s="39"/>
      <c r="P5095" s="47"/>
      <c r="Q5095" s="13"/>
      <c r="R5095" s="248">
        <f t="shared" si="790"/>
        <v>0</v>
      </c>
      <c r="S5095" s="248">
        <f t="shared" si="791"/>
        <v>0</v>
      </c>
      <c r="T5095" s="248">
        <f t="shared" si="792"/>
        <v>0</v>
      </c>
      <c r="U5095" s="248">
        <f t="shared" si="793"/>
        <v>0</v>
      </c>
      <c r="V5095" s="13"/>
      <c r="W5095" s="7"/>
      <c r="AT5095" s="130"/>
      <c r="BF5095" s="33">
        <f t="shared" si="799"/>
        <v>41242</v>
      </c>
      <c r="BG5095" s="34">
        <f t="shared" si="794"/>
        <v>82.88000000000001</v>
      </c>
      <c r="BH5095" s="32">
        <f t="shared" si="795"/>
        <v>1</v>
      </c>
      <c r="BI5095" s="32">
        <f t="shared" si="796"/>
        <v>0</v>
      </c>
      <c r="BJ5095" s="69">
        <f t="shared" si="797"/>
        <v>0</v>
      </c>
      <c r="BK5095" s="158" t="str">
        <f t="shared" si="798"/>
        <v/>
      </c>
    </row>
    <row r="5096" spans="1:63" ht="12" customHeight="1" x14ac:dyDescent="0.2">
      <c r="A5096" s="8"/>
      <c r="B5096" s="7"/>
      <c r="C5096" s="7"/>
      <c r="D5096" s="7"/>
      <c r="E5096" s="7"/>
      <c r="F5096" s="7"/>
      <c r="G5096" s="7"/>
      <c r="H5096" s="7"/>
      <c r="I5096" s="10"/>
      <c r="J5096" s="25"/>
      <c r="K5096" s="250"/>
      <c r="L5096" s="31"/>
      <c r="M5096" s="9"/>
      <c r="N5096" s="11" t="s">
        <v>25</v>
      </c>
      <c r="O5096" s="39"/>
      <c r="P5096" s="47"/>
      <c r="Q5096" s="13"/>
      <c r="R5096" s="248">
        <f t="shared" si="790"/>
        <v>0</v>
      </c>
      <c r="S5096" s="248">
        <f t="shared" si="791"/>
        <v>0</v>
      </c>
      <c r="T5096" s="248">
        <f t="shared" si="792"/>
        <v>0</v>
      </c>
      <c r="U5096" s="248">
        <f t="shared" si="793"/>
        <v>0</v>
      </c>
      <c r="V5096" s="13"/>
      <c r="W5096" s="7"/>
      <c r="AT5096" s="130"/>
      <c r="BF5096" s="33">
        <f t="shared" si="799"/>
        <v>41242</v>
      </c>
      <c r="BG5096" s="34">
        <f t="shared" si="794"/>
        <v>82.88000000000001</v>
      </c>
      <c r="BH5096" s="32">
        <f t="shared" si="795"/>
        <v>1</v>
      </c>
      <c r="BI5096" s="32">
        <f t="shared" si="796"/>
        <v>0</v>
      </c>
      <c r="BJ5096" s="69">
        <f t="shared" si="797"/>
        <v>0</v>
      </c>
      <c r="BK5096" s="158" t="str">
        <f t="shared" si="798"/>
        <v/>
      </c>
    </row>
    <row r="5097" spans="1:63" ht="12" customHeight="1" x14ac:dyDescent="0.2">
      <c r="A5097" s="8"/>
      <c r="B5097" s="7"/>
      <c r="C5097" s="7"/>
      <c r="D5097" s="7"/>
      <c r="E5097" s="7"/>
      <c r="F5097" s="7"/>
      <c r="G5097" s="7"/>
      <c r="H5097" s="7"/>
      <c r="I5097" s="10"/>
      <c r="J5097" s="25"/>
      <c r="K5097" s="250"/>
      <c r="L5097" s="31"/>
      <c r="M5097" s="9"/>
      <c r="N5097" s="11" t="s">
        <v>25</v>
      </c>
      <c r="O5097" s="39"/>
      <c r="P5097" s="47"/>
      <c r="Q5097" s="13"/>
      <c r="R5097" s="248">
        <f t="shared" si="790"/>
        <v>0</v>
      </c>
      <c r="S5097" s="248">
        <f t="shared" si="791"/>
        <v>0</v>
      </c>
      <c r="T5097" s="248">
        <f t="shared" si="792"/>
        <v>0</v>
      </c>
      <c r="U5097" s="248">
        <f t="shared" si="793"/>
        <v>0</v>
      </c>
      <c r="V5097" s="13"/>
      <c r="W5097" s="7"/>
      <c r="AT5097" s="130"/>
      <c r="BF5097" s="33">
        <f t="shared" si="799"/>
        <v>41242</v>
      </c>
      <c r="BG5097" s="34">
        <f t="shared" si="794"/>
        <v>82.88000000000001</v>
      </c>
      <c r="BH5097" s="32">
        <f t="shared" si="795"/>
        <v>1</v>
      </c>
      <c r="BI5097" s="32">
        <f t="shared" si="796"/>
        <v>0</v>
      </c>
      <c r="BJ5097" s="69">
        <f t="shared" si="797"/>
        <v>0</v>
      </c>
      <c r="BK5097" s="158" t="str">
        <f t="shared" si="798"/>
        <v/>
      </c>
    </row>
    <row r="5098" spans="1:63" ht="12" customHeight="1" x14ac:dyDescent="0.2">
      <c r="A5098" s="8"/>
      <c r="B5098" s="7"/>
      <c r="C5098" s="7"/>
      <c r="D5098" s="7"/>
      <c r="E5098" s="7"/>
      <c r="F5098" s="7"/>
      <c r="G5098" s="7"/>
      <c r="H5098" s="7"/>
      <c r="I5098" s="10"/>
      <c r="J5098" s="25"/>
      <c r="K5098" s="250"/>
      <c r="L5098" s="31"/>
      <c r="M5098" s="9"/>
      <c r="N5098" s="11" t="s">
        <v>25</v>
      </c>
      <c r="O5098" s="39"/>
      <c r="P5098" s="47"/>
      <c r="Q5098" s="13"/>
      <c r="R5098" s="248">
        <f t="shared" si="790"/>
        <v>0</v>
      </c>
      <c r="S5098" s="248">
        <f t="shared" si="791"/>
        <v>0</v>
      </c>
      <c r="T5098" s="248">
        <f t="shared" si="792"/>
        <v>0</v>
      </c>
      <c r="U5098" s="248">
        <f t="shared" si="793"/>
        <v>0</v>
      </c>
      <c r="V5098" s="13"/>
      <c r="W5098" s="7"/>
      <c r="AT5098" s="130"/>
      <c r="BF5098" s="33">
        <f t="shared" si="799"/>
        <v>41242</v>
      </c>
      <c r="BG5098" s="34">
        <f t="shared" si="794"/>
        <v>82.88000000000001</v>
      </c>
      <c r="BH5098" s="32">
        <f t="shared" si="795"/>
        <v>1</v>
      </c>
      <c r="BI5098" s="32">
        <f t="shared" si="796"/>
        <v>0</v>
      </c>
      <c r="BJ5098" s="69">
        <f t="shared" si="797"/>
        <v>0</v>
      </c>
      <c r="BK5098" s="158" t="str">
        <f t="shared" si="798"/>
        <v/>
      </c>
    </row>
    <row r="5099" spans="1:63" ht="12" customHeight="1" x14ac:dyDescent="0.2">
      <c r="A5099" s="8"/>
      <c r="B5099" s="7"/>
      <c r="C5099" s="7"/>
      <c r="D5099" s="7"/>
      <c r="E5099" s="7"/>
      <c r="F5099" s="7"/>
      <c r="G5099" s="7"/>
      <c r="H5099" s="7"/>
      <c r="I5099" s="10"/>
      <c r="J5099" s="25"/>
      <c r="K5099" s="250"/>
      <c r="L5099" s="31"/>
      <c r="M5099" s="9"/>
      <c r="N5099" s="11" t="s">
        <v>25</v>
      </c>
      <c r="O5099" s="39"/>
      <c r="P5099" s="47"/>
      <c r="Q5099" s="13"/>
      <c r="R5099" s="248">
        <f t="shared" si="790"/>
        <v>0</v>
      </c>
      <c r="S5099" s="248">
        <f t="shared" si="791"/>
        <v>0</v>
      </c>
      <c r="T5099" s="248">
        <f t="shared" si="792"/>
        <v>0</v>
      </c>
      <c r="U5099" s="248">
        <f t="shared" si="793"/>
        <v>0</v>
      </c>
      <c r="V5099" s="13"/>
      <c r="W5099" s="7"/>
      <c r="AT5099" s="130"/>
      <c r="BF5099" s="33">
        <f t="shared" si="799"/>
        <v>41242</v>
      </c>
      <c r="BG5099" s="34">
        <f t="shared" si="794"/>
        <v>82.88000000000001</v>
      </c>
      <c r="BH5099" s="32">
        <f t="shared" si="795"/>
        <v>1</v>
      </c>
      <c r="BI5099" s="32">
        <f t="shared" si="796"/>
        <v>0</v>
      </c>
      <c r="BJ5099" s="69">
        <f t="shared" si="797"/>
        <v>0</v>
      </c>
      <c r="BK5099" s="158" t="str">
        <f t="shared" si="798"/>
        <v/>
      </c>
    </row>
    <row r="5100" spans="1:63" ht="12" customHeight="1" x14ac:dyDescent="0.2">
      <c r="A5100" s="8"/>
      <c r="B5100" s="7"/>
      <c r="C5100" s="7"/>
      <c r="D5100" s="7"/>
      <c r="E5100" s="7"/>
      <c r="F5100" s="7"/>
      <c r="G5100" s="7"/>
      <c r="H5100" s="7"/>
      <c r="I5100" s="10"/>
      <c r="J5100" s="25"/>
      <c r="K5100" s="250"/>
      <c r="L5100" s="31"/>
      <c r="M5100" s="9"/>
      <c r="N5100" s="11" t="s">
        <v>25</v>
      </c>
      <c r="O5100" s="39"/>
      <c r="P5100" s="47"/>
      <c r="Q5100" s="13"/>
      <c r="R5100" s="248">
        <f t="shared" si="790"/>
        <v>0</v>
      </c>
      <c r="S5100" s="248">
        <f t="shared" si="791"/>
        <v>0</v>
      </c>
      <c r="T5100" s="248">
        <f t="shared" si="792"/>
        <v>0</v>
      </c>
      <c r="U5100" s="248">
        <f t="shared" si="793"/>
        <v>0</v>
      </c>
      <c r="V5100" s="13"/>
      <c r="W5100" s="7"/>
      <c r="AT5100" s="130"/>
      <c r="BF5100" s="33">
        <f t="shared" si="799"/>
        <v>41242</v>
      </c>
      <c r="BG5100" s="34">
        <f t="shared" si="794"/>
        <v>82.88000000000001</v>
      </c>
      <c r="BH5100" s="32">
        <f t="shared" si="795"/>
        <v>1</v>
      </c>
      <c r="BI5100" s="32">
        <f t="shared" si="796"/>
        <v>0</v>
      </c>
      <c r="BJ5100" s="69">
        <f t="shared" si="797"/>
        <v>0</v>
      </c>
      <c r="BK5100" s="158" t="str">
        <f t="shared" si="798"/>
        <v/>
      </c>
    </row>
    <row r="5101" spans="1:63" ht="12" customHeight="1" x14ac:dyDescent="0.2">
      <c r="A5101" s="8"/>
      <c r="B5101" s="7"/>
      <c r="C5101" s="7"/>
      <c r="D5101" s="7"/>
      <c r="E5101" s="7"/>
      <c r="F5101" s="7"/>
      <c r="G5101" s="7"/>
      <c r="H5101" s="7"/>
      <c r="I5101" s="10"/>
      <c r="J5101" s="25"/>
      <c r="K5101" s="250"/>
      <c r="L5101" s="31"/>
      <c r="M5101" s="9"/>
      <c r="N5101" s="11" t="s">
        <v>25</v>
      </c>
      <c r="O5101" s="39"/>
      <c r="P5101" s="47"/>
      <c r="Q5101" s="13"/>
      <c r="R5101" s="248">
        <f t="shared" si="790"/>
        <v>0</v>
      </c>
      <c r="S5101" s="248">
        <f t="shared" si="791"/>
        <v>0</v>
      </c>
      <c r="T5101" s="248">
        <f t="shared" si="792"/>
        <v>0</v>
      </c>
      <c r="U5101" s="248">
        <f t="shared" si="793"/>
        <v>0</v>
      </c>
      <c r="V5101" s="13"/>
      <c r="W5101" s="7"/>
      <c r="AT5101" s="130"/>
      <c r="BF5101" s="33">
        <f t="shared" si="799"/>
        <v>41242</v>
      </c>
      <c r="BG5101" s="34">
        <f t="shared" si="794"/>
        <v>82.88000000000001</v>
      </c>
      <c r="BH5101" s="32">
        <f t="shared" si="795"/>
        <v>1</v>
      </c>
      <c r="BI5101" s="32">
        <f t="shared" si="796"/>
        <v>0</v>
      </c>
      <c r="BJ5101" s="69">
        <f t="shared" si="797"/>
        <v>0</v>
      </c>
      <c r="BK5101" s="158" t="str">
        <f t="shared" si="798"/>
        <v/>
      </c>
    </row>
    <row r="5102" spans="1:63" ht="12" customHeight="1" x14ac:dyDescent="0.2">
      <c r="A5102" s="8"/>
      <c r="B5102" s="7"/>
      <c r="C5102" s="7"/>
      <c r="D5102" s="7"/>
      <c r="E5102" s="7"/>
      <c r="F5102" s="7"/>
      <c r="G5102" s="7"/>
      <c r="H5102" s="7"/>
      <c r="I5102" s="10"/>
      <c r="J5102" s="25"/>
      <c r="K5102" s="250"/>
      <c r="L5102" s="31"/>
      <c r="M5102" s="9"/>
      <c r="N5102" s="11" t="s">
        <v>25</v>
      </c>
      <c r="O5102" s="39"/>
      <c r="P5102" s="47"/>
      <c r="Q5102" s="13"/>
      <c r="R5102" s="248">
        <f t="shared" si="790"/>
        <v>0</v>
      </c>
      <c r="S5102" s="248">
        <f t="shared" si="791"/>
        <v>0</v>
      </c>
      <c r="T5102" s="248">
        <f t="shared" si="792"/>
        <v>0</v>
      </c>
      <c r="U5102" s="248">
        <f t="shared" si="793"/>
        <v>0</v>
      </c>
      <c r="V5102" s="13"/>
      <c r="W5102" s="7"/>
      <c r="AT5102" s="130"/>
      <c r="BF5102" s="33">
        <f t="shared" si="799"/>
        <v>41242</v>
      </c>
      <c r="BG5102" s="34">
        <f t="shared" si="794"/>
        <v>82.88000000000001</v>
      </c>
      <c r="BH5102" s="32">
        <f t="shared" si="795"/>
        <v>1</v>
      </c>
      <c r="BI5102" s="32">
        <f t="shared" si="796"/>
        <v>0</v>
      </c>
      <c r="BJ5102" s="69">
        <f t="shared" si="797"/>
        <v>0</v>
      </c>
      <c r="BK5102" s="158" t="str">
        <f t="shared" si="798"/>
        <v/>
      </c>
    </row>
    <row r="5103" spans="1:63" ht="12" customHeight="1" x14ac:dyDescent="0.2">
      <c r="A5103" s="8"/>
      <c r="B5103" s="7"/>
      <c r="C5103" s="7"/>
      <c r="D5103" s="7"/>
      <c r="E5103" s="7"/>
      <c r="F5103" s="7"/>
      <c r="G5103" s="7"/>
      <c r="H5103" s="7"/>
      <c r="I5103" s="10"/>
      <c r="J5103" s="25"/>
      <c r="K5103" s="250"/>
      <c r="L5103" s="31"/>
      <c r="M5103" s="9"/>
      <c r="N5103" s="11" t="s">
        <v>25</v>
      </c>
      <c r="O5103" s="39"/>
      <c r="P5103" s="47"/>
      <c r="Q5103" s="13"/>
      <c r="R5103" s="248">
        <f t="shared" si="790"/>
        <v>0</v>
      </c>
      <c r="S5103" s="248">
        <f t="shared" si="791"/>
        <v>0</v>
      </c>
      <c r="T5103" s="248">
        <f t="shared" si="792"/>
        <v>0</v>
      </c>
      <c r="U5103" s="248">
        <f t="shared" si="793"/>
        <v>0</v>
      </c>
      <c r="V5103" s="13"/>
      <c r="W5103" s="7"/>
      <c r="AT5103" s="130"/>
      <c r="BF5103" s="33">
        <f t="shared" si="799"/>
        <v>41242</v>
      </c>
      <c r="BG5103" s="34">
        <f t="shared" si="794"/>
        <v>82.88000000000001</v>
      </c>
      <c r="BH5103" s="32">
        <f t="shared" si="795"/>
        <v>1</v>
      </c>
      <c r="BI5103" s="32">
        <f t="shared" si="796"/>
        <v>0</v>
      </c>
      <c r="BJ5103" s="69">
        <f t="shared" si="797"/>
        <v>0</v>
      </c>
      <c r="BK5103" s="158" t="str">
        <f t="shared" si="798"/>
        <v/>
      </c>
    </row>
    <row r="5104" spans="1:63" ht="12" customHeight="1" x14ac:dyDescent="0.2">
      <c r="A5104" s="8"/>
      <c r="B5104" s="7"/>
      <c r="C5104" s="7"/>
      <c r="D5104" s="7"/>
      <c r="E5104" s="7"/>
      <c r="F5104" s="7"/>
      <c r="G5104" s="7"/>
      <c r="H5104" s="7"/>
      <c r="I5104" s="10"/>
      <c r="J5104" s="25"/>
      <c r="K5104" s="250"/>
      <c r="L5104" s="31"/>
      <c r="M5104" s="9"/>
      <c r="N5104" s="11" t="s">
        <v>25</v>
      </c>
      <c r="O5104" s="39"/>
      <c r="P5104" s="47"/>
      <c r="Q5104" s="13"/>
      <c r="R5104" s="248">
        <f t="shared" si="790"/>
        <v>0</v>
      </c>
      <c r="S5104" s="248">
        <f t="shared" si="791"/>
        <v>0</v>
      </c>
      <c r="T5104" s="248">
        <f t="shared" si="792"/>
        <v>0</v>
      </c>
      <c r="U5104" s="248">
        <f t="shared" si="793"/>
        <v>0</v>
      </c>
      <c r="V5104" s="13"/>
      <c r="W5104" s="7"/>
      <c r="AT5104" s="130"/>
      <c r="BF5104" s="33">
        <f t="shared" si="799"/>
        <v>41242</v>
      </c>
      <c r="BG5104" s="34">
        <f t="shared" si="794"/>
        <v>82.88000000000001</v>
      </c>
      <c r="BH5104" s="32">
        <f t="shared" si="795"/>
        <v>1</v>
      </c>
      <c r="BI5104" s="32">
        <f t="shared" si="796"/>
        <v>0</v>
      </c>
      <c r="BJ5104" s="69">
        <f t="shared" si="797"/>
        <v>0</v>
      </c>
      <c r="BK5104" s="158" t="str">
        <f t="shared" si="798"/>
        <v/>
      </c>
    </row>
    <row r="5105" spans="1:63" ht="12" customHeight="1" x14ac:dyDescent="0.2">
      <c r="A5105" s="8"/>
      <c r="B5105" s="7"/>
      <c r="C5105" s="7"/>
      <c r="D5105" s="7"/>
      <c r="E5105" s="7"/>
      <c r="F5105" s="7"/>
      <c r="G5105" s="7"/>
      <c r="H5105" s="7"/>
      <c r="I5105" s="10"/>
      <c r="J5105" s="25"/>
      <c r="K5105" s="250"/>
      <c r="L5105" s="31"/>
      <c r="M5105" s="9"/>
      <c r="N5105" s="11" t="s">
        <v>25</v>
      </c>
      <c r="O5105" s="39"/>
      <c r="P5105" s="47"/>
      <c r="Q5105" s="13"/>
      <c r="R5105" s="248">
        <f t="shared" si="790"/>
        <v>0</v>
      </c>
      <c r="S5105" s="248">
        <f t="shared" si="791"/>
        <v>0</v>
      </c>
      <c r="T5105" s="248">
        <f t="shared" si="792"/>
        <v>0</v>
      </c>
      <c r="U5105" s="248">
        <f t="shared" si="793"/>
        <v>0</v>
      </c>
      <c r="V5105" s="13"/>
      <c r="W5105" s="7"/>
      <c r="AT5105" s="130"/>
      <c r="BF5105" s="33">
        <f t="shared" si="799"/>
        <v>41242</v>
      </c>
      <c r="BG5105" s="34">
        <f t="shared" si="794"/>
        <v>82.88000000000001</v>
      </c>
      <c r="BH5105" s="32">
        <f t="shared" si="795"/>
        <v>1</v>
      </c>
      <c r="BI5105" s="32">
        <f t="shared" si="796"/>
        <v>0</v>
      </c>
      <c r="BJ5105" s="69">
        <f t="shared" si="797"/>
        <v>0</v>
      </c>
      <c r="BK5105" s="158" t="str">
        <f t="shared" si="798"/>
        <v/>
      </c>
    </row>
    <row r="5106" spans="1:63" ht="12" customHeight="1" x14ac:dyDescent="0.2">
      <c r="A5106" s="8"/>
      <c r="B5106" s="7"/>
      <c r="C5106" s="7"/>
      <c r="D5106" s="7"/>
      <c r="E5106" s="7"/>
      <c r="F5106" s="7"/>
      <c r="G5106" s="7"/>
      <c r="H5106" s="7"/>
      <c r="I5106" s="10"/>
      <c r="J5106" s="25"/>
      <c r="K5106" s="250"/>
      <c r="L5106" s="31"/>
      <c r="M5106" s="9"/>
      <c r="N5106" s="11" t="s">
        <v>25</v>
      </c>
      <c r="O5106" s="39"/>
      <c r="P5106" s="47"/>
      <c r="Q5106" s="13"/>
      <c r="R5106" s="248">
        <f t="shared" si="790"/>
        <v>0</v>
      </c>
      <c r="S5106" s="248">
        <f t="shared" si="791"/>
        <v>0</v>
      </c>
      <c r="T5106" s="248">
        <f t="shared" si="792"/>
        <v>0</v>
      </c>
      <c r="U5106" s="248">
        <f t="shared" si="793"/>
        <v>0</v>
      </c>
      <c r="V5106" s="13"/>
      <c r="W5106" s="7"/>
      <c r="AT5106" s="130"/>
      <c r="BF5106" s="33">
        <f t="shared" si="799"/>
        <v>41242</v>
      </c>
      <c r="BG5106" s="34">
        <f t="shared" si="794"/>
        <v>82.88000000000001</v>
      </c>
      <c r="BH5106" s="32">
        <f t="shared" si="795"/>
        <v>1</v>
      </c>
      <c r="BI5106" s="32">
        <f t="shared" si="796"/>
        <v>0</v>
      </c>
      <c r="BJ5106" s="69">
        <f t="shared" si="797"/>
        <v>0</v>
      </c>
      <c r="BK5106" s="158" t="str">
        <f t="shared" si="798"/>
        <v/>
      </c>
    </row>
    <row r="5107" spans="1:63" ht="12" customHeight="1" x14ac:dyDescent="0.2">
      <c r="A5107" s="8"/>
      <c r="B5107" s="7"/>
      <c r="C5107" s="7"/>
      <c r="D5107" s="7"/>
      <c r="E5107" s="7"/>
      <c r="F5107" s="7"/>
      <c r="G5107" s="7"/>
      <c r="H5107" s="7"/>
      <c r="I5107" s="10"/>
      <c r="J5107" s="25"/>
      <c r="K5107" s="250"/>
      <c r="L5107" s="31"/>
      <c r="M5107" s="9"/>
      <c r="N5107" s="11" t="s">
        <v>25</v>
      </c>
      <c r="O5107" s="39"/>
      <c r="P5107" s="47"/>
      <c r="Q5107" s="13"/>
      <c r="R5107" s="248">
        <f t="shared" si="790"/>
        <v>0</v>
      </c>
      <c r="S5107" s="248">
        <f t="shared" si="791"/>
        <v>0</v>
      </c>
      <c r="T5107" s="248">
        <f t="shared" si="792"/>
        <v>0</v>
      </c>
      <c r="U5107" s="248">
        <f t="shared" si="793"/>
        <v>0</v>
      </c>
      <c r="V5107" s="13"/>
      <c r="W5107" s="7"/>
      <c r="AT5107" s="130"/>
      <c r="BF5107" s="33">
        <f t="shared" si="799"/>
        <v>41242</v>
      </c>
      <c r="BG5107" s="34">
        <f t="shared" si="794"/>
        <v>82.88000000000001</v>
      </c>
      <c r="BH5107" s="32">
        <f t="shared" si="795"/>
        <v>1</v>
      </c>
      <c r="BI5107" s="32">
        <f t="shared" si="796"/>
        <v>0</v>
      </c>
      <c r="BJ5107" s="69">
        <f t="shared" si="797"/>
        <v>0</v>
      </c>
      <c r="BK5107" s="158" t="str">
        <f t="shared" si="798"/>
        <v/>
      </c>
    </row>
    <row r="5108" spans="1:63" ht="12" customHeight="1" x14ac:dyDescent="0.2">
      <c r="A5108" s="8"/>
      <c r="B5108" s="7"/>
      <c r="C5108" s="7"/>
      <c r="D5108" s="7"/>
      <c r="E5108" s="7"/>
      <c r="F5108" s="7"/>
      <c r="G5108" s="7"/>
      <c r="H5108" s="7"/>
      <c r="I5108" s="10"/>
      <c r="J5108" s="25"/>
      <c r="K5108" s="250"/>
      <c r="L5108" s="31"/>
      <c r="M5108" s="9"/>
      <c r="N5108" s="11" t="s">
        <v>25</v>
      </c>
      <c r="O5108" s="39"/>
      <c r="P5108" s="47"/>
      <c r="Q5108" s="13"/>
      <c r="R5108" s="248">
        <f t="shared" si="790"/>
        <v>0</v>
      </c>
      <c r="S5108" s="248">
        <f t="shared" si="791"/>
        <v>0</v>
      </c>
      <c r="T5108" s="248">
        <f t="shared" si="792"/>
        <v>0</v>
      </c>
      <c r="U5108" s="248">
        <f t="shared" si="793"/>
        <v>0</v>
      </c>
      <c r="V5108" s="13"/>
      <c r="W5108" s="7"/>
      <c r="AT5108" s="130"/>
      <c r="BF5108" s="33">
        <f t="shared" si="799"/>
        <v>41242</v>
      </c>
      <c r="BG5108" s="34">
        <f t="shared" si="794"/>
        <v>82.88000000000001</v>
      </c>
      <c r="BH5108" s="32">
        <f t="shared" si="795"/>
        <v>1</v>
      </c>
      <c r="BI5108" s="32">
        <f t="shared" si="796"/>
        <v>0</v>
      </c>
      <c r="BJ5108" s="69">
        <f t="shared" si="797"/>
        <v>0</v>
      </c>
      <c r="BK5108" s="158" t="str">
        <f t="shared" si="798"/>
        <v/>
      </c>
    </row>
    <row r="5109" spans="1:63" ht="12" customHeight="1" x14ac:dyDescent="0.2">
      <c r="A5109" s="8"/>
      <c r="B5109" s="7"/>
      <c r="C5109" s="7"/>
      <c r="D5109" s="7"/>
      <c r="E5109" s="7"/>
      <c r="F5109" s="7"/>
      <c r="G5109" s="7"/>
      <c r="H5109" s="7"/>
      <c r="I5109" s="10"/>
      <c r="J5109" s="25"/>
      <c r="K5109" s="250"/>
      <c r="L5109" s="31"/>
      <c r="M5109" s="9"/>
      <c r="N5109" s="11" t="s">
        <v>25</v>
      </c>
      <c r="O5109" s="39"/>
      <c r="P5109" s="47"/>
      <c r="Q5109" s="13"/>
      <c r="R5109" s="248">
        <f t="shared" si="790"/>
        <v>0</v>
      </c>
      <c r="S5109" s="248">
        <f t="shared" si="791"/>
        <v>0</v>
      </c>
      <c r="T5109" s="248">
        <f t="shared" si="792"/>
        <v>0</v>
      </c>
      <c r="U5109" s="248">
        <f t="shared" si="793"/>
        <v>0</v>
      </c>
      <c r="V5109" s="13"/>
      <c r="W5109" s="7"/>
      <c r="AT5109" s="130"/>
      <c r="BF5109" s="33">
        <f t="shared" si="799"/>
        <v>41242</v>
      </c>
      <c r="BG5109" s="34">
        <f t="shared" si="794"/>
        <v>82.88000000000001</v>
      </c>
      <c r="BH5109" s="32">
        <f t="shared" si="795"/>
        <v>1</v>
      </c>
      <c r="BI5109" s="32">
        <f t="shared" si="796"/>
        <v>0</v>
      </c>
      <c r="BJ5109" s="69">
        <f t="shared" si="797"/>
        <v>0</v>
      </c>
      <c r="BK5109" s="158" t="str">
        <f t="shared" si="798"/>
        <v/>
      </c>
    </row>
    <row r="5110" spans="1:63" ht="12" customHeight="1" x14ac:dyDescent="0.2">
      <c r="A5110" s="8"/>
      <c r="B5110" s="7"/>
      <c r="C5110" s="7"/>
      <c r="D5110" s="7"/>
      <c r="E5110" s="7"/>
      <c r="F5110" s="7"/>
      <c r="G5110" s="7"/>
      <c r="H5110" s="7"/>
      <c r="I5110" s="10"/>
      <c r="J5110" s="25"/>
      <c r="K5110" s="250"/>
      <c r="L5110" s="31"/>
      <c r="M5110" s="9"/>
      <c r="N5110" s="11" t="s">
        <v>25</v>
      </c>
      <c r="O5110" s="39"/>
      <c r="P5110" s="47"/>
      <c r="Q5110" s="13"/>
      <c r="R5110" s="248">
        <f t="shared" si="790"/>
        <v>0</v>
      </c>
      <c r="S5110" s="248">
        <f t="shared" si="791"/>
        <v>0</v>
      </c>
      <c r="T5110" s="248">
        <f t="shared" si="792"/>
        <v>0</v>
      </c>
      <c r="U5110" s="248">
        <f t="shared" si="793"/>
        <v>0</v>
      </c>
      <c r="V5110" s="13"/>
      <c r="W5110" s="7"/>
      <c r="AT5110" s="130"/>
      <c r="BF5110" s="33">
        <f t="shared" si="799"/>
        <v>41242</v>
      </c>
      <c r="BG5110" s="34">
        <f t="shared" si="794"/>
        <v>82.88000000000001</v>
      </c>
      <c r="BH5110" s="32">
        <f t="shared" si="795"/>
        <v>1</v>
      </c>
      <c r="BI5110" s="32">
        <f t="shared" si="796"/>
        <v>0</v>
      </c>
      <c r="BJ5110" s="69">
        <f t="shared" si="797"/>
        <v>0</v>
      </c>
      <c r="BK5110" s="158" t="str">
        <f t="shared" si="798"/>
        <v/>
      </c>
    </row>
    <row r="5111" spans="1:63" ht="12" customHeight="1" x14ac:dyDescent="0.2">
      <c r="A5111" s="8"/>
      <c r="B5111" s="7"/>
      <c r="C5111" s="7"/>
      <c r="D5111" s="7"/>
      <c r="E5111" s="7"/>
      <c r="F5111" s="7"/>
      <c r="G5111" s="7"/>
      <c r="H5111" s="7"/>
      <c r="I5111" s="10"/>
      <c r="J5111" s="25"/>
      <c r="K5111" s="250"/>
      <c r="L5111" s="31"/>
      <c r="M5111" s="9"/>
      <c r="N5111" s="11" t="s">
        <v>25</v>
      </c>
      <c r="O5111" s="39"/>
      <c r="P5111" s="47"/>
      <c r="Q5111" s="13"/>
      <c r="R5111" s="248">
        <f t="shared" si="790"/>
        <v>0</v>
      </c>
      <c r="S5111" s="248">
        <f t="shared" si="791"/>
        <v>0</v>
      </c>
      <c r="T5111" s="248">
        <f t="shared" si="792"/>
        <v>0</v>
      </c>
      <c r="U5111" s="248">
        <f t="shared" si="793"/>
        <v>0</v>
      </c>
      <c r="V5111" s="13"/>
      <c r="W5111" s="7"/>
      <c r="AT5111" s="130"/>
      <c r="BF5111" s="33">
        <f t="shared" si="799"/>
        <v>41242</v>
      </c>
      <c r="BG5111" s="34">
        <f t="shared" si="794"/>
        <v>82.88000000000001</v>
      </c>
      <c r="BH5111" s="32">
        <f t="shared" si="795"/>
        <v>1</v>
      </c>
      <c r="BI5111" s="32">
        <f t="shared" si="796"/>
        <v>0</v>
      </c>
      <c r="BJ5111" s="69">
        <f t="shared" si="797"/>
        <v>0</v>
      </c>
      <c r="BK5111" s="158" t="str">
        <f t="shared" si="798"/>
        <v/>
      </c>
    </row>
    <row r="5112" spans="1:63" ht="12" customHeight="1" x14ac:dyDescent="0.2">
      <c r="A5112" s="8"/>
      <c r="B5112" s="7"/>
      <c r="C5112" s="7"/>
      <c r="D5112" s="7"/>
      <c r="E5112" s="7"/>
      <c r="F5112" s="7"/>
      <c r="G5112" s="7"/>
      <c r="H5112" s="7"/>
      <c r="I5112" s="10"/>
      <c r="J5112" s="25"/>
      <c r="K5112" s="250"/>
      <c r="L5112" s="31"/>
      <c r="M5112" s="9"/>
      <c r="N5112" s="11" t="s">
        <v>25</v>
      </c>
      <c r="O5112" s="39"/>
      <c r="P5112" s="47"/>
      <c r="Q5112" s="13"/>
      <c r="R5112" s="248">
        <f t="shared" si="790"/>
        <v>0</v>
      </c>
      <c r="S5112" s="248">
        <f t="shared" si="791"/>
        <v>0</v>
      </c>
      <c r="T5112" s="248">
        <f t="shared" si="792"/>
        <v>0</v>
      </c>
      <c r="U5112" s="248">
        <f t="shared" si="793"/>
        <v>0</v>
      </c>
      <c r="V5112" s="13"/>
      <c r="W5112" s="7"/>
      <c r="AT5112" s="130"/>
      <c r="BF5112" s="33">
        <f t="shared" si="799"/>
        <v>41242</v>
      </c>
      <c r="BG5112" s="34">
        <f t="shared" si="794"/>
        <v>82.88000000000001</v>
      </c>
      <c r="BH5112" s="32">
        <f t="shared" si="795"/>
        <v>1</v>
      </c>
      <c r="BI5112" s="32">
        <f t="shared" si="796"/>
        <v>0</v>
      </c>
      <c r="BJ5112" s="69">
        <f t="shared" si="797"/>
        <v>0</v>
      </c>
      <c r="BK5112" s="158" t="str">
        <f t="shared" si="798"/>
        <v/>
      </c>
    </row>
    <row r="5113" spans="1:63" ht="12" customHeight="1" x14ac:dyDescent="0.2">
      <c r="A5113" s="8"/>
      <c r="B5113" s="7"/>
      <c r="C5113" s="7"/>
      <c r="D5113" s="7"/>
      <c r="E5113" s="7"/>
      <c r="F5113" s="7"/>
      <c r="G5113" s="7"/>
      <c r="H5113" s="7"/>
      <c r="I5113" s="10"/>
      <c r="J5113" s="25"/>
      <c r="K5113" s="250"/>
      <c r="L5113" s="31"/>
      <c r="M5113" s="9"/>
      <c r="N5113" s="11" t="s">
        <v>25</v>
      </c>
      <c r="O5113" s="39"/>
      <c r="P5113" s="47"/>
      <c r="Q5113" s="13"/>
      <c r="R5113" s="248">
        <f t="shared" si="790"/>
        <v>0</v>
      </c>
      <c r="S5113" s="248">
        <f t="shared" si="791"/>
        <v>0</v>
      </c>
      <c r="T5113" s="248">
        <f t="shared" si="792"/>
        <v>0</v>
      </c>
      <c r="U5113" s="248">
        <f t="shared" si="793"/>
        <v>0</v>
      </c>
      <c r="V5113" s="13"/>
      <c r="W5113" s="7"/>
      <c r="AT5113" s="130"/>
      <c r="BF5113" s="33">
        <f t="shared" si="799"/>
        <v>41242</v>
      </c>
      <c r="BG5113" s="34">
        <f t="shared" si="794"/>
        <v>82.88000000000001</v>
      </c>
      <c r="BH5113" s="32">
        <f t="shared" si="795"/>
        <v>1</v>
      </c>
      <c r="BI5113" s="32">
        <f t="shared" si="796"/>
        <v>0</v>
      </c>
      <c r="BJ5113" s="69">
        <f t="shared" si="797"/>
        <v>0</v>
      </c>
      <c r="BK5113" s="158" t="str">
        <f t="shared" si="798"/>
        <v/>
      </c>
    </row>
    <row r="5114" spans="1:63" ht="12" customHeight="1" x14ac:dyDescent="0.2">
      <c r="A5114" s="8"/>
      <c r="B5114" s="7"/>
      <c r="C5114" s="7"/>
      <c r="D5114" s="7"/>
      <c r="E5114" s="7"/>
      <c r="F5114" s="7"/>
      <c r="G5114" s="7"/>
      <c r="H5114" s="7"/>
      <c r="I5114" s="10"/>
      <c r="J5114" s="25"/>
      <c r="K5114" s="250"/>
      <c r="L5114" s="31"/>
      <c r="M5114" s="9"/>
      <c r="N5114" s="11" t="s">
        <v>25</v>
      </c>
      <c r="O5114" s="39"/>
      <c r="P5114" s="47"/>
      <c r="Q5114" s="13"/>
      <c r="R5114" s="248">
        <f t="shared" si="790"/>
        <v>0</v>
      </c>
      <c r="S5114" s="248">
        <f t="shared" si="791"/>
        <v>0</v>
      </c>
      <c r="T5114" s="248">
        <f t="shared" si="792"/>
        <v>0</v>
      </c>
      <c r="U5114" s="248">
        <f t="shared" si="793"/>
        <v>0</v>
      </c>
      <c r="V5114" s="13"/>
      <c r="W5114" s="7"/>
      <c r="AT5114" s="130"/>
      <c r="BF5114" s="33">
        <f t="shared" si="799"/>
        <v>41242</v>
      </c>
      <c r="BG5114" s="34">
        <f t="shared" si="794"/>
        <v>82.88000000000001</v>
      </c>
      <c r="BH5114" s="32">
        <f t="shared" si="795"/>
        <v>1</v>
      </c>
      <c r="BI5114" s="32">
        <f t="shared" si="796"/>
        <v>0</v>
      </c>
      <c r="BJ5114" s="69">
        <f t="shared" si="797"/>
        <v>0</v>
      </c>
      <c r="BK5114" s="158" t="str">
        <f t="shared" si="798"/>
        <v/>
      </c>
    </row>
    <row r="5115" spans="1:63" ht="12" customHeight="1" x14ac:dyDescent="0.2">
      <c r="A5115" s="8"/>
      <c r="B5115" s="7"/>
      <c r="C5115" s="7"/>
      <c r="D5115" s="7"/>
      <c r="E5115" s="7"/>
      <c r="F5115" s="7"/>
      <c r="G5115" s="7"/>
      <c r="H5115" s="7"/>
      <c r="I5115" s="10"/>
      <c r="J5115" s="25"/>
      <c r="K5115" s="250"/>
      <c r="L5115" s="31"/>
      <c r="M5115" s="9"/>
      <c r="N5115" s="11" t="s">
        <v>25</v>
      </c>
      <c r="O5115" s="39"/>
      <c r="P5115" s="47"/>
      <c r="Q5115" s="13"/>
      <c r="R5115" s="248">
        <f t="shared" si="790"/>
        <v>0</v>
      </c>
      <c r="S5115" s="248">
        <f t="shared" si="791"/>
        <v>0</v>
      </c>
      <c r="T5115" s="248">
        <f t="shared" si="792"/>
        <v>0</v>
      </c>
      <c r="U5115" s="248">
        <f t="shared" si="793"/>
        <v>0</v>
      </c>
      <c r="V5115" s="13"/>
      <c r="W5115" s="7"/>
      <c r="AT5115" s="130"/>
      <c r="BF5115" s="33">
        <f t="shared" si="799"/>
        <v>41242</v>
      </c>
      <c r="BG5115" s="34">
        <f t="shared" si="794"/>
        <v>82.88000000000001</v>
      </c>
      <c r="BH5115" s="32">
        <f t="shared" si="795"/>
        <v>1</v>
      </c>
      <c r="BI5115" s="32">
        <f t="shared" si="796"/>
        <v>0</v>
      </c>
      <c r="BJ5115" s="69">
        <f t="shared" si="797"/>
        <v>0</v>
      </c>
      <c r="BK5115" s="158" t="str">
        <f t="shared" si="798"/>
        <v/>
      </c>
    </row>
    <row r="5116" spans="1:63" ht="12" customHeight="1" x14ac:dyDescent="0.2">
      <c r="A5116" s="8"/>
      <c r="B5116" s="7"/>
      <c r="C5116" s="7"/>
      <c r="D5116" s="7"/>
      <c r="E5116" s="7"/>
      <c r="F5116" s="7"/>
      <c r="G5116" s="7"/>
      <c r="H5116" s="7"/>
      <c r="I5116" s="10"/>
      <c r="J5116" s="25"/>
      <c r="K5116" s="250"/>
      <c r="L5116" s="31"/>
      <c r="M5116" s="9"/>
      <c r="N5116" s="11" t="s">
        <v>25</v>
      </c>
      <c r="O5116" s="39"/>
      <c r="P5116" s="47"/>
      <c r="Q5116" s="13"/>
      <c r="R5116" s="248">
        <f t="shared" si="790"/>
        <v>0</v>
      </c>
      <c r="S5116" s="248">
        <f t="shared" si="791"/>
        <v>0</v>
      </c>
      <c r="T5116" s="248">
        <f t="shared" si="792"/>
        <v>0</v>
      </c>
      <c r="U5116" s="248">
        <f t="shared" si="793"/>
        <v>0</v>
      </c>
      <c r="V5116" s="13"/>
      <c r="W5116" s="7"/>
      <c r="AT5116" s="130"/>
      <c r="BF5116" s="33">
        <f t="shared" si="799"/>
        <v>41242</v>
      </c>
      <c r="BG5116" s="34">
        <f t="shared" si="794"/>
        <v>82.88000000000001</v>
      </c>
      <c r="BH5116" s="32">
        <f t="shared" si="795"/>
        <v>1</v>
      </c>
      <c r="BI5116" s="32">
        <f t="shared" si="796"/>
        <v>0</v>
      </c>
      <c r="BJ5116" s="69">
        <f t="shared" si="797"/>
        <v>0</v>
      </c>
      <c r="BK5116" s="158" t="str">
        <f t="shared" si="798"/>
        <v/>
      </c>
    </row>
    <row r="5117" spans="1:63" ht="12" customHeight="1" x14ac:dyDescent="0.2">
      <c r="A5117" s="8"/>
      <c r="B5117" s="7"/>
      <c r="C5117" s="7"/>
      <c r="D5117" s="7"/>
      <c r="E5117" s="7"/>
      <c r="F5117" s="7"/>
      <c r="G5117" s="7"/>
      <c r="H5117" s="7"/>
      <c r="I5117" s="10"/>
      <c r="J5117" s="25"/>
      <c r="K5117" s="250"/>
      <c r="L5117" s="31"/>
      <c r="M5117" s="9"/>
      <c r="N5117" s="11" t="s">
        <v>25</v>
      </c>
      <c r="O5117" s="39"/>
      <c r="P5117" s="47"/>
      <c r="Q5117" s="13"/>
      <c r="R5117" s="248">
        <f t="shared" si="790"/>
        <v>0</v>
      </c>
      <c r="S5117" s="248">
        <f t="shared" si="791"/>
        <v>0</v>
      </c>
      <c r="T5117" s="248">
        <f t="shared" si="792"/>
        <v>0</v>
      </c>
      <c r="U5117" s="248">
        <f t="shared" si="793"/>
        <v>0</v>
      </c>
      <c r="V5117" s="13"/>
      <c r="W5117" s="7"/>
      <c r="AT5117" s="130"/>
      <c r="BF5117" s="33">
        <f t="shared" si="799"/>
        <v>41242</v>
      </c>
      <c r="BG5117" s="34">
        <f t="shared" si="794"/>
        <v>82.88000000000001</v>
      </c>
      <c r="BH5117" s="32">
        <f t="shared" si="795"/>
        <v>1</v>
      </c>
      <c r="BI5117" s="32">
        <f t="shared" si="796"/>
        <v>0</v>
      </c>
      <c r="BJ5117" s="69">
        <f t="shared" si="797"/>
        <v>0</v>
      </c>
      <c r="BK5117" s="158" t="str">
        <f t="shared" si="798"/>
        <v/>
      </c>
    </row>
    <row r="5118" spans="1:63" ht="12" customHeight="1" x14ac:dyDescent="0.2">
      <c r="A5118" s="8"/>
      <c r="B5118" s="7"/>
      <c r="C5118" s="7"/>
      <c r="D5118" s="7"/>
      <c r="E5118" s="7"/>
      <c r="F5118" s="7"/>
      <c r="G5118" s="7"/>
      <c r="H5118" s="7"/>
      <c r="I5118" s="10"/>
      <c r="J5118" s="25"/>
      <c r="K5118" s="250"/>
      <c r="L5118" s="31"/>
      <c r="M5118" s="9"/>
      <c r="N5118" s="11" t="s">
        <v>25</v>
      </c>
      <c r="O5118" s="39"/>
      <c r="P5118" s="47"/>
      <c r="Q5118" s="13"/>
      <c r="R5118" s="248">
        <f t="shared" si="790"/>
        <v>0</v>
      </c>
      <c r="S5118" s="248">
        <f t="shared" si="791"/>
        <v>0</v>
      </c>
      <c r="T5118" s="248">
        <f t="shared" si="792"/>
        <v>0</v>
      </c>
      <c r="U5118" s="248">
        <f t="shared" si="793"/>
        <v>0</v>
      </c>
      <c r="V5118" s="13"/>
      <c r="W5118" s="7"/>
      <c r="AT5118" s="130"/>
      <c r="BF5118" s="33">
        <f t="shared" si="799"/>
        <v>41242</v>
      </c>
      <c r="BG5118" s="34">
        <f t="shared" si="794"/>
        <v>82.88000000000001</v>
      </c>
      <c r="BH5118" s="32">
        <f t="shared" si="795"/>
        <v>1</v>
      </c>
      <c r="BI5118" s="32">
        <f t="shared" si="796"/>
        <v>0</v>
      </c>
      <c r="BJ5118" s="69">
        <f t="shared" si="797"/>
        <v>0</v>
      </c>
      <c r="BK5118" s="158" t="str">
        <f t="shared" si="798"/>
        <v/>
      </c>
    </row>
    <row r="5119" spans="1:63" ht="12" customHeight="1" x14ac:dyDescent="0.2">
      <c r="A5119" s="8"/>
      <c r="B5119" s="7"/>
      <c r="C5119" s="7"/>
      <c r="D5119" s="7"/>
      <c r="E5119" s="7"/>
      <c r="F5119" s="7"/>
      <c r="G5119" s="7"/>
      <c r="H5119" s="7"/>
      <c r="I5119" s="10"/>
      <c r="J5119" s="25"/>
      <c r="K5119" s="250"/>
      <c r="L5119" s="31"/>
      <c r="M5119" s="9"/>
      <c r="N5119" s="11" t="s">
        <v>25</v>
      </c>
      <c r="O5119" s="39"/>
      <c r="P5119" s="47"/>
      <c r="Q5119" s="13"/>
      <c r="R5119" s="248">
        <f t="shared" si="790"/>
        <v>0</v>
      </c>
      <c r="S5119" s="248">
        <f t="shared" si="791"/>
        <v>0</v>
      </c>
      <c r="T5119" s="248">
        <f t="shared" si="792"/>
        <v>0</v>
      </c>
      <c r="U5119" s="248">
        <f t="shared" si="793"/>
        <v>0</v>
      </c>
      <c r="V5119" s="13"/>
      <c r="W5119" s="7"/>
      <c r="AT5119" s="130"/>
      <c r="BF5119" s="33">
        <f t="shared" si="799"/>
        <v>41242</v>
      </c>
      <c r="BG5119" s="34">
        <f t="shared" si="794"/>
        <v>82.88000000000001</v>
      </c>
      <c r="BH5119" s="32">
        <f t="shared" si="795"/>
        <v>1</v>
      </c>
      <c r="BI5119" s="32">
        <f t="shared" si="796"/>
        <v>0</v>
      </c>
      <c r="BJ5119" s="69">
        <f t="shared" si="797"/>
        <v>0</v>
      </c>
      <c r="BK5119" s="158" t="str">
        <f t="shared" si="798"/>
        <v/>
      </c>
    </row>
    <row r="5120" spans="1:63" ht="12" customHeight="1" x14ac:dyDescent="0.2">
      <c r="A5120" s="8"/>
      <c r="B5120" s="7"/>
      <c r="C5120" s="7"/>
      <c r="D5120" s="7"/>
      <c r="E5120" s="7"/>
      <c r="F5120" s="7"/>
      <c r="G5120" s="7"/>
      <c r="H5120" s="7"/>
      <c r="I5120" s="10"/>
      <c r="J5120" s="25"/>
      <c r="K5120" s="250"/>
      <c r="L5120" s="31"/>
      <c r="M5120" s="9"/>
      <c r="N5120" s="11" t="s">
        <v>25</v>
      </c>
      <c r="O5120" s="39"/>
      <c r="P5120" s="47"/>
      <c r="Q5120" s="13"/>
      <c r="R5120" s="248">
        <f t="shared" si="790"/>
        <v>0</v>
      </c>
      <c r="S5120" s="248">
        <f t="shared" si="791"/>
        <v>0</v>
      </c>
      <c r="T5120" s="248">
        <f t="shared" si="792"/>
        <v>0</v>
      </c>
      <c r="U5120" s="248">
        <f t="shared" si="793"/>
        <v>0</v>
      </c>
      <c r="V5120" s="13"/>
      <c r="W5120" s="7"/>
      <c r="AT5120" s="130"/>
      <c r="BF5120" s="33">
        <f t="shared" si="799"/>
        <v>41242</v>
      </c>
      <c r="BG5120" s="34">
        <f t="shared" si="794"/>
        <v>82.88000000000001</v>
      </c>
      <c r="BH5120" s="32">
        <f t="shared" si="795"/>
        <v>1</v>
      </c>
      <c r="BI5120" s="32">
        <f t="shared" si="796"/>
        <v>0</v>
      </c>
      <c r="BJ5120" s="69">
        <f t="shared" si="797"/>
        <v>0</v>
      </c>
      <c r="BK5120" s="158" t="str">
        <f t="shared" si="798"/>
        <v/>
      </c>
    </row>
    <row r="5121" spans="1:63" ht="12" customHeight="1" x14ac:dyDescent="0.2">
      <c r="A5121" s="8"/>
      <c r="B5121" s="7"/>
      <c r="C5121" s="7"/>
      <c r="D5121" s="7"/>
      <c r="E5121" s="7"/>
      <c r="F5121" s="7"/>
      <c r="G5121" s="7"/>
      <c r="H5121" s="7"/>
      <c r="I5121" s="10"/>
      <c r="J5121" s="25"/>
      <c r="K5121" s="250"/>
      <c r="L5121" s="31"/>
      <c r="M5121" s="9"/>
      <c r="N5121" s="11" t="s">
        <v>25</v>
      </c>
      <c r="O5121" s="39"/>
      <c r="P5121" s="47"/>
      <c r="Q5121" s="13"/>
      <c r="R5121" s="248">
        <f t="shared" si="790"/>
        <v>0</v>
      </c>
      <c r="S5121" s="248">
        <f t="shared" si="791"/>
        <v>0</v>
      </c>
      <c r="T5121" s="248">
        <f t="shared" si="792"/>
        <v>0</v>
      </c>
      <c r="U5121" s="248">
        <f t="shared" si="793"/>
        <v>0</v>
      </c>
      <c r="V5121" s="13"/>
      <c r="W5121" s="7"/>
      <c r="AT5121" s="130"/>
      <c r="BF5121" s="33">
        <f t="shared" si="799"/>
        <v>41242</v>
      </c>
      <c r="BG5121" s="34">
        <f t="shared" si="794"/>
        <v>82.88000000000001</v>
      </c>
      <c r="BH5121" s="32">
        <f t="shared" si="795"/>
        <v>1</v>
      </c>
      <c r="BI5121" s="32">
        <f t="shared" si="796"/>
        <v>0</v>
      </c>
      <c r="BJ5121" s="69">
        <f t="shared" si="797"/>
        <v>0</v>
      </c>
      <c r="BK5121" s="158" t="str">
        <f t="shared" si="798"/>
        <v/>
      </c>
    </row>
    <row r="5122" spans="1:63" ht="12" customHeight="1" x14ac:dyDescent="0.2">
      <c r="A5122" s="8"/>
      <c r="B5122" s="7"/>
      <c r="C5122" s="7"/>
      <c r="D5122" s="7"/>
      <c r="E5122" s="7"/>
      <c r="F5122" s="7"/>
      <c r="G5122" s="7"/>
      <c r="H5122" s="7"/>
      <c r="I5122" s="10"/>
      <c r="J5122" s="25"/>
      <c r="K5122" s="250"/>
      <c r="L5122" s="31"/>
      <c r="M5122" s="9"/>
      <c r="N5122" s="11" t="s">
        <v>25</v>
      </c>
      <c r="O5122" s="39"/>
      <c r="P5122" s="47"/>
      <c r="Q5122" s="13"/>
      <c r="R5122" s="248">
        <f t="shared" si="790"/>
        <v>0</v>
      </c>
      <c r="S5122" s="248">
        <f t="shared" si="791"/>
        <v>0</v>
      </c>
      <c r="T5122" s="248">
        <f t="shared" si="792"/>
        <v>0</v>
      </c>
      <c r="U5122" s="248">
        <f t="shared" si="793"/>
        <v>0</v>
      </c>
      <c r="V5122" s="13"/>
      <c r="W5122" s="7"/>
      <c r="AT5122" s="130"/>
      <c r="BF5122" s="33">
        <f t="shared" si="799"/>
        <v>41242</v>
      </c>
      <c r="BG5122" s="34">
        <f t="shared" si="794"/>
        <v>82.88000000000001</v>
      </c>
      <c r="BH5122" s="32">
        <f t="shared" si="795"/>
        <v>1</v>
      </c>
      <c r="BI5122" s="32">
        <f t="shared" si="796"/>
        <v>0</v>
      </c>
      <c r="BJ5122" s="69">
        <f t="shared" si="797"/>
        <v>0</v>
      </c>
      <c r="BK5122" s="158" t="str">
        <f t="shared" si="798"/>
        <v/>
      </c>
    </row>
    <row r="5123" spans="1:63" ht="12" customHeight="1" x14ac:dyDescent="0.2">
      <c r="A5123" s="8"/>
      <c r="B5123" s="7"/>
      <c r="C5123" s="7"/>
      <c r="D5123" s="7"/>
      <c r="E5123" s="7"/>
      <c r="F5123" s="7"/>
      <c r="G5123" s="7"/>
      <c r="H5123" s="7"/>
      <c r="I5123" s="10"/>
      <c r="J5123" s="25"/>
      <c r="K5123" s="250"/>
      <c r="L5123" s="31"/>
      <c r="M5123" s="9"/>
      <c r="N5123" s="11" t="s">
        <v>25</v>
      </c>
      <c r="O5123" s="39"/>
      <c r="P5123" s="47"/>
      <c r="Q5123" s="13"/>
      <c r="R5123" s="248">
        <f t="shared" si="790"/>
        <v>0</v>
      </c>
      <c r="S5123" s="248">
        <f t="shared" si="791"/>
        <v>0</v>
      </c>
      <c r="T5123" s="248">
        <f t="shared" si="792"/>
        <v>0</v>
      </c>
      <c r="U5123" s="248">
        <f t="shared" si="793"/>
        <v>0</v>
      </c>
      <c r="V5123" s="13"/>
      <c r="W5123" s="7"/>
      <c r="AT5123" s="130"/>
      <c r="BF5123" s="33">
        <f t="shared" si="799"/>
        <v>41242</v>
      </c>
      <c r="BG5123" s="34">
        <f t="shared" si="794"/>
        <v>82.88000000000001</v>
      </c>
      <c r="BH5123" s="32">
        <f t="shared" si="795"/>
        <v>1</v>
      </c>
      <c r="BI5123" s="32">
        <f t="shared" si="796"/>
        <v>0</v>
      </c>
      <c r="BJ5123" s="69">
        <f t="shared" si="797"/>
        <v>0</v>
      </c>
      <c r="BK5123" s="158" t="str">
        <f t="shared" si="798"/>
        <v/>
      </c>
    </row>
    <row r="5124" spans="1:63" ht="12" customHeight="1" x14ac:dyDescent="0.2">
      <c r="A5124" s="8"/>
      <c r="B5124" s="7"/>
      <c r="C5124" s="7"/>
      <c r="D5124" s="7"/>
      <c r="E5124" s="7"/>
      <c r="F5124" s="7"/>
      <c r="G5124" s="7"/>
      <c r="H5124" s="7"/>
      <c r="I5124" s="10"/>
      <c r="J5124" s="25"/>
      <c r="K5124" s="250"/>
      <c r="L5124" s="31"/>
      <c r="M5124" s="9"/>
      <c r="N5124" s="11" t="s">
        <v>25</v>
      </c>
      <c r="O5124" s="39"/>
      <c r="P5124" s="47"/>
      <c r="Q5124" s="13"/>
      <c r="R5124" s="248">
        <f t="shared" si="790"/>
        <v>0</v>
      </c>
      <c r="S5124" s="248">
        <f t="shared" si="791"/>
        <v>0</v>
      </c>
      <c r="T5124" s="248">
        <f t="shared" si="792"/>
        <v>0</v>
      </c>
      <c r="U5124" s="248">
        <f t="shared" si="793"/>
        <v>0</v>
      </c>
      <c r="V5124" s="13"/>
      <c r="W5124" s="7"/>
      <c r="AT5124" s="130"/>
      <c r="BF5124" s="33">
        <f t="shared" si="799"/>
        <v>41242</v>
      </c>
      <c r="BG5124" s="34">
        <f t="shared" si="794"/>
        <v>82.88000000000001</v>
      </c>
      <c r="BH5124" s="32">
        <f t="shared" si="795"/>
        <v>1</v>
      </c>
      <c r="BI5124" s="32">
        <f t="shared" si="796"/>
        <v>0</v>
      </c>
      <c r="BJ5124" s="69">
        <f t="shared" si="797"/>
        <v>0</v>
      </c>
      <c r="BK5124" s="158" t="str">
        <f t="shared" si="798"/>
        <v/>
      </c>
    </row>
    <row r="5125" spans="1:63" ht="12" customHeight="1" x14ac:dyDescent="0.2">
      <c r="A5125" s="8"/>
      <c r="B5125" s="7"/>
      <c r="C5125" s="7"/>
      <c r="D5125" s="7"/>
      <c r="E5125" s="7"/>
      <c r="F5125" s="7"/>
      <c r="G5125" s="7"/>
      <c r="H5125" s="7"/>
      <c r="I5125" s="10"/>
      <c r="J5125" s="25"/>
      <c r="K5125" s="250"/>
      <c r="L5125" s="31"/>
      <c r="M5125" s="9"/>
      <c r="N5125" s="11" t="s">
        <v>25</v>
      </c>
      <c r="O5125" s="39"/>
      <c r="P5125" s="47"/>
      <c r="Q5125" s="13"/>
      <c r="R5125" s="248">
        <f t="shared" si="790"/>
        <v>0</v>
      </c>
      <c r="S5125" s="248">
        <f t="shared" si="791"/>
        <v>0</v>
      </c>
      <c r="T5125" s="248">
        <f t="shared" si="792"/>
        <v>0</v>
      </c>
      <c r="U5125" s="248">
        <f t="shared" si="793"/>
        <v>0</v>
      </c>
      <c r="V5125" s="13"/>
      <c r="W5125" s="7"/>
      <c r="AT5125" s="130"/>
      <c r="BF5125" s="33">
        <f t="shared" si="799"/>
        <v>41242</v>
      </c>
      <c r="BG5125" s="34">
        <f t="shared" si="794"/>
        <v>82.88000000000001</v>
      </c>
      <c r="BH5125" s="32">
        <f t="shared" si="795"/>
        <v>1</v>
      </c>
      <c r="BI5125" s="32">
        <f t="shared" si="796"/>
        <v>0</v>
      </c>
      <c r="BJ5125" s="69">
        <f t="shared" si="797"/>
        <v>0</v>
      </c>
      <c r="BK5125" s="158" t="str">
        <f t="shared" si="798"/>
        <v/>
      </c>
    </row>
    <row r="5126" spans="1:63" ht="12" customHeight="1" x14ac:dyDescent="0.2">
      <c r="A5126" s="8"/>
      <c r="B5126" s="7"/>
      <c r="C5126" s="7"/>
      <c r="D5126" s="7"/>
      <c r="E5126" s="7"/>
      <c r="F5126" s="7"/>
      <c r="G5126" s="7"/>
      <c r="H5126" s="7"/>
      <c r="I5126" s="10"/>
      <c r="J5126" s="25"/>
      <c r="K5126" s="250"/>
      <c r="L5126" s="31"/>
      <c r="M5126" s="9"/>
      <c r="N5126" s="11" t="s">
        <v>25</v>
      </c>
      <c r="O5126" s="39"/>
      <c r="P5126" s="47"/>
      <c r="Q5126" s="13"/>
      <c r="R5126" s="248">
        <f t="shared" si="790"/>
        <v>0</v>
      </c>
      <c r="S5126" s="248">
        <f t="shared" si="791"/>
        <v>0</v>
      </c>
      <c r="T5126" s="248">
        <f t="shared" si="792"/>
        <v>0</v>
      </c>
      <c r="U5126" s="248">
        <f t="shared" si="793"/>
        <v>0</v>
      </c>
      <c r="V5126" s="13"/>
      <c r="W5126" s="7"/>
      <c r="AT5126" s="130"/>
      <c r="BF5126" s="33">
        <f t="shared" si="799"/>
        <v>41242</v>
      </c>
      <c r="BG5126" s="34">
        <f t="shared" si="794"/>
        <v>82.88000000000001</v>
      </c>
      <c r="BH5126" s="32">
        <f t="shared" si="795"/>
        <v>1</v>
      </c>
      <c r="BI5126" s="32">
        <f t="shared" si="796"/>
        <v>0</v>
      </c>
      <c r="BJ5126" s="69">
        <f t="shared" si="797"/>
        <v>0</v>
      </c>
      <c r="BK5126" s="158" t="str">
        <f t="shared" si="798"/>
        <v/>
      </c>
    </row>
    <row r="5127" spans="1:63" ht="12" customHeight="1" x14ac:dyDescent="0.2">
      <c r="A5127" s="8"/>
      <c r="B5127" s="7"/>
      <c r="C5127" s="7"/>
      <c r="D5127" s="7"/>
      <c r="E5127" s="7"/>
      <c r="F5127" s="7"/>
      <c r="G5127" s="7"/>
      <c r="H5127" s="7"/>
      <c r="I5127" s="10"/>
      <c r="J5127" s="25"/>
      <c r="K5127" s="250"/>
      <c r="L5127" s="31"/>
      <c r="M5127" s="9"/>
      <c r="N5127" s="11" t="s">
        <v>25</v>
      </c>
      <c r="O5127" s="39"/>
      <c r="P5127" s="47"/>
      <c r="Q5127" s="13"/>
      <c r="R5127" s="248">
        <f t="shared" si="790"/>
        <v>0</v>
      </c>
      <c r="S5127" s="248">
        <f t="shared" si="791"/>
        <v>0</v>
      </c>
      <c r="T5127" s="248">
        <f t="shared" si="792"/>
        <v>0</v>
      </c>
      <c r="U5127" s="248">
        <f t="shared" si="793"/>
        <v>0</v>
      </c>
      <c r="V5127" s="13"/>
      <c r="W5127" s="7"/>
      <c r="AT5127" s="130"/>
      <c r="BF5127" s="33">
        <f t="shared" si="799"/>
        <v>41242</v>
      </c>
      <c r="BG5127" s="34">
        <f t="shared" si="794"/>
        <v>82.88000000000001</v>
      </c>
      <c r="BH5127" s="32">
        <f t="shared" si="795"/>
        <v>1</v>
      </c>
      <c r="BI5127" s="32">
        <f t="shared" si="796"/>
        <v>0</v>
      </c>
      <c r="BJ5127" s="69">
        <f t="shared" si="797"/>
        <v>0</v>
      </c>
      <c r="BK5127" s="158" t="str">
        <f t="shared" si="798"/>
        <v/>
      </c>
    </row>
    <row r="5128" spans="1:63" ht="12" customHeight="1" x14ac:dyDescent="0.2">
      <c r="A5128" s="8"/>
      <c r="B5128" s="7"/>
      <c r="C5128" s="7"/>
      <c r="D5128" s="7"/>
      <c r="E5128" s="7"/>
      <c r="F5128" s="7"/>
      <c r="G5128" s="7"/>
      <c r="H5128" s="7"/>
      <c r="I5128" s="10"/>
      <c r="J5128" s="25"/>
      <c r="K5128" s="250"/>
      <c r="L5128" s="31"/>
      <c r="M5128" s="9"/>
      <c r="N5128" s="11" t="s">
        <v>25</v>
      </c>
      <c r="O5128" s="39"/>
      <c r="P5128" s="47"/>
      <c r="Q5128" s="13"/>
      <c r="R5128" s="248">
        <f t="shared" si="790"/>
        <v>0</v>
      </c>
      <c r="S5128" s="248">
        <f t="shared" si="791"/>
        <v>0</v>
      </c>
      <c r="T5128" s="248">
        <f t="shared" si="792"/>
        <v>0</v>
      </c>
      <c r="U5128" s="248">
        <f t="shared" si="793"/>
        <v>0</v>
      </c>
      <c r="V5128" s="13"/>
      <c r="W5128" s="7"/>
      <c r="AT5128" s="130"/>
      <c r="BF5128" s="33">
        <f t="shared" si="799"/>
        <v>41242</v>
      </c>
      <c r="BG5128" s="34">
        <f t="shared" si="794"/>
        <v>82.88000000000001</v>
      </c>
      <c r="BH5128" s="32">
        <f t="shared" si="795"/>
        <v>1</v>
      </c>
      <c r="BI5128" s="32">
        <f t="shared" si="796"/>
        <v>0</v>
      </c>
      <c r="BJ5128" s="69">
        <f t="shared" si="797"/>
        <v>0</v>
      </c>
      <c r="BK5128" s="158" t="str">
        <f t="shared" si="798"/>
        <v/>
      </c>
    </row>
    <row r="5129" spans="1:63" ht="12" customHeight="1" x14ac:dyDescent="0.2">
      <c r="A5129" s="8"/>
      <c r="B5129" s="7"/>
      <c r="C5129" s="7"/>
      <c r="D5129" s="7"/>
      <c r="E5129" s="7"/>
      <c r="F5129" s="7"/>
      <c r="G5129" s="7"/>
      <c r="H5129" s="7"/>
      <c r="I5129" s="10"/>
      <c r="J5129" s="25"/>
      <c r="K5129" s="250"/>
      <c r="L5129" s="31"/>
      <c r="M5129" s="9"/>
      <c r="N5129" s="11" t="s">
        <v>25</v>
      </c>
      <c r="O5129" s="39"/>
      <c r="P5129" s="47"/>
      <c r="Q5129" s="13"/>
      <c r="R5129" s="248">
        <f t="shared" si="790"/>
        <v>0</v>
      </c>
      <c r="S5129" s="248">
        <f t="shared" si="791"/>
        <v>0</v>
      </c>
      <c r="T5129" s="248">
        <f t="shared" si="792"/>
        <v>0</v>
      </c>
      <c r="U5129" s="248">
        <f t="shared" si="793"/>
        <v>0</v>
      </c>
      <c r="V5129" s="13"/>
      <c r="W5129" s="7"/>
      <c r="AT5129" s="130"/>
      <c r="BF5129" s="33">
        <f t="shared" si="799"/>
        <v>41242</v>
      </c>
      <c r="BG5129" s="34">
        <f t="shared" si="794"/>
        <v>82.88000000000001</v>
      </c>
      <c r="BH5129" s="32">
        <f t="shared" si="795"/>
        <v>1</v>
      </c>
      <c r="BI5129" s="32">
        <f t="shared" si="796"/>
        <v>0</v>
      </c>
      <c r="BJ5129" s="69">
        <f t="shared" si="797"/>
        <v>0</v>
      </c>
      <c r="BK5129" s="158" t="str">
        <f t="shared" si="798"/>
        <v/>
      </c>
    </row>
    <row r="5130" spans="1:63" ht="12" customHeight="1" x14ac:dyDescent="0.2">
      <c r="A5130" s="8"/>
      <c r="B5130" s="7"/>
      <c r="C5130" s="7"/>
      <c r="D5130" s="7"/>
      <c r="E5130" s="7"/>
      <c r="F5130" s="7"/>
      <c r="G5130" s="7"/>
      <c r="H5130" s="7"/>
      <c r="I5130" s="10"/>
      <c r="J5130" s="25"/>
      <c r="K5130" s="250"/>
      <c r="L5130" s="31"/>
      <c r="M5130" s="9"/>
      <c r="N5130" s="11" t="s">
        <v>25</v>
      </c>
      <c r="O5130" s="39"/>
      <c r="P5130" s="47"/>
      <c r="Q5130" s="13"/>
      <c r="R5130" s="248">
        <f t="shared" si="790"/>
        <v>0</v>
      </c>
      <c r="S5130" s="248">
        <f t="shared" si="791"/>
        <v>0</v>
      </c>
      <c r="T5130" s="248">
        <f t="shared" si="792"/>
        <v>0</v>
      </c>
      <c r="U5130" s="248">
        <f t="shared" si="793"/>
        <v>0</v>
      </c>
      <c r="V5130" s="13"/>
      <c r="W5130" s="7"/>
      <c r="AT5130" s="130"/>
      <c r="BF5130" s="33">
        <f t="shared" si="799"/>
        <v>41242</v>
      </c>
      <c r="BG5130" s="34">
        <f t="shared" si="794"/>
        <v>82.88000000000001</v>
      </c>
      <c r="BH5130" s="32">
        <f t="shared" si="795"/>
        <v>1</v>
      </c>
      <c r="BI5130" s="32">
        <f t="shared" si="796"/>
        <v>0</v>
      </c>
      <c r="BJ5130" s="69">
        <f t="shared" si="797"/>
        <v>0</v>
      </c>
      <c r="BK5130" s="158" t="str">
        <f t="shared" si="798"/>
        <v/>
      </c>
    </row>
    <row r="5131" spans="1:63" ht="12" customHeight="1" x14ac:dyDescent="0.2">
      <c r="A5131" s="8"/>
      <c r="B5131" s="7"/>
      <c r="C5131" s="7"/>
      <c r="D5131" s="7"/>
      <c r="E5131" s="7"/>
      <c r="F5131" s="7"/>
      <c r="G5131" s="7"/>
      <c r="H5131" s="7"/>
      <c r="I5131" s="10"/>
      <c r="J5131" s="25"/>
      <c r="K5131" s="250"/>
      <c r="L5131" s="31"/>
      <c r="M5131" s="9"/>
      <c r="N5131" s="11" t="s">
        <v>25</v>
      </c>
      <c r="O5131" s="39"/>
      <c r="P5131" s="47"/>
      <c r="Q5131" s="13"/>
      <c r="R5131" s="248">
        <f t="shared" ref="R5131:R5194" si="800">IF(N5131&lt;&gt;"M",ROUND(IF(M5131&lt;&gt;"Y",IF(P5131&lt;&gt;"Y",K5131,K5131*(BH5131-1)),0),ROUNDING),"")</f>
        <v>0</v>
      </c>
      <c r="S5131" s="248">
        <f t="shared" ref="S5131:S5194" si="801">IF(N5131&lt;&gt;"M",ROUND(IF(O5131&gt;0,IF(M5131="Y",BI5131*(1-O5131),IF(BI5131&gt;R5131,R5131 + (BI5131 - R5131)*(1-O5131),BI5131)),BI5131),ROUNDING),"")</f>
        <v>0</v>
      </c>
      <c r="T5131" s="248">
        <f t="shared" ref="T5131:T5194" si="802">IF(N5131&lt;&gt;"M",ROUND(IF(O5131&gt;0,IF(M5131="Y",BJ5131*(1-O5131),IF(BJ5131&gt;R5131,R5131 + (BJ5131 - R5131)*(1-O5131),BJ5131)),BJ5131),ROUNDING),"")</f>
        <v>0</v>
      </c>
      <c r="U5131" s="248">
        <f t="shared" ref="U5131:U5194" si="803">IF(N5131&lt;&gt;"M",ROUND(IF(OR(N5131="P",N5131=""),0,IF(OR(M5131="N",M5131=""),T5131-R5131,T5131)),ROUNDING),"")</f>
        <v>0</v>
      </c>
      <c r="V5131" s="13"/>
      <c r="W5131" s="7"/>
      <c r="AT5131" s="130"/>
      <c r="BF5131" s="33">
        <f t="shared" si="799"/>
        <v>41242</v>
      </c>
      <c r="BG5131" s="34">
        <f t="shared" ref="BG5131:BG5194" si="804">IF(N5131&lt;&gt;"M",BG5130+U5131,BG5130)</f>
        <v>82.88000000000001</v>
      </c>
      <c r="BH5131" s="32">
        <f t="shared" ref="BH5131:BH5194" si="805">IF(L5131&lt;&gt;"",IF(ODDS_TYPE=1,L5131,IF(ODDS_TYPE=2,IF(L5131&gt;0,1+L5131/100,IF(L5131&lt;0,1-100/L5131,1)),IF(ODDS_TYPE=3,1+L5131,IF(ODDS_TYPE=4,1+L5131,IF(ODDS_TYPE=5,IF(L5131&gt;0,1+L5131,1-1/L5131),IF(ODDS_TYPE=6,IF(L5131&gt;=0,L5131+1,1-1/L5131),1)))))),1)</f>
        <v>1</v>
      </c>
      <c r="BI5131" s="32">
        <f t="shared" ref="BI5131:BI5194" si="806">IF(P5131&lt;&gt;"Y",IF(M5131&lt;&gt;"Y",K5131*BH5131,K5131*BH5131 - K5131),IF(M5131&lt;&gt;"Y",K5131*BH5131,K5131))</f>
        <v>0</v>
      </c>
      <c r="BJ5131" s="69">
        <f t="shared" ref="BJ5131:BJ5194" si="807">IF(P5131&lt;&gt;"Y",
IF(M5131&lt;&gt;"Y",
IF(N5131="Y",K5131*BH5131,IF(N5131="P",0,IF(OR(N5131="R",N5131="PU"),K5131,IF(N5131="H",K5131*BH5131*0.5,IF(N5131="HW",K5131*0.5*(1 + BH5131),IF(N5131="HL",K5131*0.5,0)))))),
IF(N5131="Y",K5131*BH5131 - K5131,IF(N5131="P",0,IF(OR(N5131="R",N5131="PU"),0,IF(N5131="H",IF(BH5131&gt;2,0.5*K5131*BH5131 - K5131,0),IF(N5131="HW",K5131*0.5*(1 + BH5131) - K5131,IF(N5131="HL",0,0))))))),
IF(M5131&lt;&gt;"Y",
IF(N5131="Y",K5131*BH5131,IF(N5131="P",0,IF(OR(N5131="R",N5131="PU"),K5131*(BH5131-1),IF(N5131="H",K5131*BH5131*0.5,IF(N5131="HW",K5131*(BH5131-1)*0.5,IF(N5131="HL",K5131*BH5131 - K5131*0.5,0)))))),
IF(N5131="Y",K5131,IF(N5131="P",0,IF(OR(N5131="R",N5131="PU"),0,IF(N5131="H",IF(BH5131&lt;2,K5131*BH5131*0.5 - K5131*(BH5131-1),0),IF(N5131="HW",0,IF(N5131="HL",K5131*0.5,0)))))))
)</f>
        <v>0</v>
      </c>
      <c r="BK5131" s="158" t="str">
        <f t="shared" ref="BK5131:BK5194" si="808">IF(FILT_M=1,IF(LEN(C5131)&gt;0,C5131,""),IF(FILT_M=2,IF(LEN(E5131)&gt;0,E5131,""),IF(FILT_M=3,IF(LEN(F5131)&gt;0,F5131,""),IF(FILT_M=4,IF(LEN(G5131)&gt;0,G5131,""),""))))</f>
        <v/>
      </c>
    </row>
    <row r="5132" spans="1:63" ht="12" customHeight="1" x14ac:dyDescent="0.2">
      <c r="A5132" s="8"/>
      <c r="B5132" s="7"/>
      <c r="C5132" s="7"/>
      <c r="D5132" s="7"/>
      <c r="E5132" s="7"/>
      <c r="F5132" s="7"/>
      <c r="G5132" s="7"/>
      <c r="H5132" s="7"/>
      <c r="I5132" s="10"/>
      <c r="J5132" s="25"/>
      <c r="K5132" s="250"/>
      <c r="L5132" s="31"/>
      <c r="M5132" s="9"/>
      <c r="N5132" s="11" t="s">
        <v>25</v>
      </c>
      <c r="O5132" s="39"/>
      <c r="P5132" s="47"/>
      <c r="Q5132" s="13"/>
      <c r="R5132" s="248">
        <f t="shared" si="800"/>
        <v>0</v>
      </c>
      <c r="S5132" s="248">
        <f t="shared" si="801"/>
        <v>0</v>
      </c>
      <c r="T5132" s="248">
        <f t="shared" si="802"/>
        <v>0</v>
      </c>
      <c r="U5132" s="248">
        <f t="shared" si="803"/>
        <v>0</v>
      </c>
      <c r="V5132" s="13"/>
      <c r="W5132" s="7"/>
      <c r="AT5132" s="130"/>
      <c r="BF5132" s="33">
        <f t="shared" ref="BF5132:BF5195" si="809">IF(A5132&gt;2,A5132,BF5131)</f>
        <v>41242</v>
      </c>
      <c r="BG5132" s="34">
        <f t="shared" si="804"/>
        <v>82.88000000000001</v>
      </c>
      <c r="BH5132" s="32">
        <f t="shared" si="805"/>
        <v>1</v>
      </c>
      <c r="BI5132" s="32">
        <f t="shared" si="806"/>
        <v>0</v>
      </c>
      <c r="BJ5132" s="69">
        <f t="shared" si="807"/>
        <v>0</v>
      </c>
      <c r="BK5132" s="158" t="str">
        <f t="shared" si="808"/>
        <v/>
      </c>
    </row>
    <row r="5133" spans="1:63" ht="12" customHeight="1" x14ac:dyDescent="0.2">
      <c r="A5133" s="8"/>
      <c r="B5133" s="7"/>
      <c r="C5133" s="7"/>
      <c r="D5133" s="7"/>
      <c r="E5133" s="7"/>
      <c r="F5133" s="7"/>
      <c r="G5133" s="7"/>
      <c r="H5133" s="7"/>
      <c r="I5133" s="10"/>
      <c r="J5133" s="25"/>
      <c r="K5133" s="250"/>
      <c r="L5133" s="31"/>
      <c r="M5133" s="9"/>
      <c r="N5133" s="11" t="s">
        <v>25</v>
      </c>
      <c r="O5133" s="39"/>
      <c r="P5133" s="47"/>
      <c r="Q5133" s="13"/>
      <c r="R5133" s="248">
        <f t="shared" si="800"/>
        <v>0</v>
      </c>
      <c r="S5133" s="248">
        <f t="shared" si="801"/>
        <v>0</v>
      </c>
      <c r="T5133" s="248">
        <f t="shared" si="802"/>
        <v>0</v>
      </c>
      <c r="U5133" s="248">
        <f t="shared" si="803"/>
        <v>0</v>
      </c>
      <c r="V5133" s="13"/>
      <c r="W5133" s="7"/>
      <c r="AT5133" s="130"/>
      <c r="BF5133" s="33">
        <f t="shared" si="809"/>
        <v>41242</v>
      </c>
      <c r="BG5133" s="34">
        <f t="shared" si="804"/>
        <v>82.88000000000001</v>
      </c>
      <c r="BH5133" s="32">
        <f t="shared" si="805"/>
        <v>1</v>
      </c>
      <c r="BI5133" s="32">
        <f t="shared" si="806"/>
        <v>0</v>
      </c>
      <c r="BJ5133" s="69">
        <f t="shared" si="807"/>
        <v>0</v>
      </c>
      <c r="BK5133" s="158" t="str">
        <f t="shared" si="808"/>
        <v/>
      </c>
    </row>
    <row r="5134" spans="1:63" ht="12" customHeight="1" x14ac:dyDescent="0.2">
      <c r="A5134" s="8"/>
      <c r="B5134" s="7"/>
      <c r="C5134" s="7"/>
      <c r="D5134" s="7"/>
      <c r="E5134" s="7"/>
      <c r="F5134" s="7"/>
      <c r="G5134" s="7"/>
      <c r="H5134" s="7"/>
      <c r="I5134" s="10"/>
      <c r="J5134" s="25"/>
      <c r="K5134" s="250"/>
      <c r="L5134" s="31"/>
      <c r="M5134" s="9"/>
      <c r="N5134" s="11" t="s">
        <v>25</v>
      </c>
      <c r="O5134" s="39"/>
      <c r="P5134" s="47"/>
      <c r="Q5134" s="13"/>
      <c r="R5134" s="248">
        <f t="shared" si="800"/>
        <v>0</v>
      </c>
      <c r="S5134" s="248">
        <f t="shared" si="801"/>
        <v>0</v>
      </c>
      <c r="T5134" s="248">
        <f t="shared" si="802"/>
        <v>0</v>
      </c>
      <c r="U5134" s="248">
        <f t="shared" si="803"/>
        <v>0</v>
      </c>
      <c r="V5134" s="13"/>
      <c r="W5134" s="7"/>
      <c r="AT5134" s="130"/>
      <c r="BF5134" s="33">
        <f t="shared" si="809"/>
        <v>41242</v>
      </c>
      <c r="BG5134" s="34">
        <f t="shared" si="804"/>
        <v>82.88000000000001</v>
      </c>
      <c r="BH5134" s="32">
        <f t="shared" si="805"/>
        <v>1</v>
      </c>
      <c r="BI5134" s="32">
        <f t="shared" si="806"/>
        <v>0</v>
      </c>
      <c r="BJ5134" s="69">
        <f t="shared" si="807"/>
        <v>0</v>
      </c>
      <c r="BK5134" s="158" t="str">
        <f t="shared" si="808"/>
        <v/>
      </c>
    </row>
    <row r="5135" spans="1:63" ht="12" customHeight="1" x14ac:dyDescent="0.2">
      <c r="A5135" s="8"/>
      <c r="B5135" s="7"/>
      <c r="C5135" s="7"/>
      <c r="D5135" s="7"/>
      <c r="E5135" s="7"/>
      <c r="F5135" s="7"/>
      <c r="G5135" s="7"/>
      <c r="H5135" s="7"/>
      <c r="I5135" s="10"/>
      <c r="J5135" s="25"/>
      <c r="K5135" s="250"/>
      <c r="L5135" s="31"/>
      <c r="M5135" s="9"/>
      <c r="N5135" s="11" t="s">
        <v>25</v>
      </c>
      <c r="O5135" s="39"/>
      <c r="P5135" s="47"/>
      <c r="Q5135" s="13"/>
      <c r="R5135" s="248">
        <f t="shared" si="800"/>
        <v>0</v>
      </c>
      <c r="S5135" s="248">
        <f t="shared" si="801"/>
        <v>0</v>
      </c>
      <c r="T5135" s="248">
        <f t="shared" si="802"/>
        <v>0</v>
      </c>
      <c r="U5135" s="248">
        <f t="shared" si="803"/>
        <v>0</v>
      </c>
      <c r="V5135" s="13"/>
      <c r="W5135" s="7"/>
      <c r="AT5135" s="130"/>
      <c r="BF5135" s="33">
        <f t="shared" si="809"/>
        <v>41242</v>
      </c>
      <c r="BG5135" s="34">
        <f t="shared" si="804"/>
        <v>82.88000000000001</v>
      </c>
      <c r="BH5135" s="32">
        <f t="shared" si="805"/>
        <v>1</v>
      </c>
      <c r="BI5135" s="32">
        <f t="shared" si="806"/>
        <v>0</v>
      </c>
      <c r="BJ5135" s="69">
        <f t="shared" si="807"/>
        <v>0</v>
      </c>
      <c r="BK5135" s="158" t="str">
        <f t="shared" si="808"/>
        <v/>
      </c>
    </row>
    <row r="5136" spans="1:63" ht="12" customHeight="1" x14ac:dyDescent="0.2">
      <c r="A5136" s="8"/>
      <c r="B5136" s="7"/>
      <c r="C5136" s="7"/>
      <c r="D5136" s="7"/>
      <c r="E5136" s="7"/>
      <c r="F5136" s="7"/>
      <c r="G5136" s="7"/>
      <c r="H5136" s="7"/>
      <c r="I5136" s="10"/>
      <c r="J5136" s="25"/>
      <c r="K5136" s="250"/>
      <c r="L5136" s="31"/>
      <c r="M5136" s="9"/>
      <c r="N5136" s="11" t="s">
        <v>25</v>
      </c>
      <c r="O5136" s="39"/>
      <c r="P5136" s="47"/>
      <c r="Q5136" s="13"/>
      <c r="R5136" s="248">
        <f t="shared" si="800"/>
        <v>0</v>
      </c>
      <c r="S5136" s="248">
        <f t="shared" si="801"/>
        <v>0</v>
      </c>
      <c r="T5136" s="248">
        <f t="shared" si="802"/>
        <v>0</v>
      </c>
      <c r="U5136" s="248">
        <f t="shared" si="803"/>
        <v>0</v>
      </c>
      <c r="V5136" s="13"/>
      <c r="W5136" s="7"/>
      <c r="AT5136" s="130"/>
      <c r="BF5136" s="33">
        <f t="shared" si="809"/>
        <v>41242</v>
      </c>
      <c r="BG5136" s="34">
        <f t="shared" si="804"/>
        <v>82.88000000000001</v>
      </c>
      <c r="BH5136" s="32">
        <f t="shared" si="805"/>
        <v>1</v>
      </c>
      <c r="BI5136" s="32">
        <f t="shared" si="806"/>
        <v>0</v>
      </c>
      <c r="BJ5136" s="69">
        <f t="shared" si="807"/>
        <v>0</v>
      </c>
      <c r="BK5136" s="158" t="str">
        <f t="shared" si="808"/>
        <v/>
      </c>
    </row>
    <row r="5137" spans="1:63" ht="12" customHeight="1" x14ac:dyDescent="0.2">
      <c r="A5137" s="8"/>
      <c r="B5137" s="7"/>
      <c r="C5137" s="7"/>
      <c r="D5137" s="7"/>
      <c r="E5137" s="7"/>
      <c r="F5137" s="7"/>
      <c r="G5137" s="7"/>
      <c r="H5137" s="7"/>
      <c r="I5137" s="10"/>
      <c r="J5137" s="25"/>
      <c r="K5137" s="250"/>
      <c r="L5137" s="31"/>
      <c r="M5137" s="9"/>
      <c r="N5137" s="11" t="s">
        <v>25</v>
      </c>
      <c r="O5137" s="39"/>
      <c r="P5137" s="47"/>
      <c r="Q5137" s="13"/>
      <c r="R5137" s="248">
        <f t="shared" si="800"/>
        <v>0</v>
      </c>
      <c r="S5137" s="248">
        <f t="shared" si="801"/>
        <v>0</v>
      </c>
      <c r="T5137" s="248">
        <f t="shared" si="802"/>
        <v>0</v>
      </c>
      <c r="U5137" s="248">
        <f t="shared" si="803"/>
        <v>0</v>
      </c>
      <c r="V5137" s="13"/>
      <c r="W5137" s="7"/>
      <c r="AT5137" s="130"/>
      <c r="BF5137" s="33">
        <f t="shared" si="809"/>
        <v>41242</v>
      </c>
      <c r="BG5137" s="34">
        <f t="shared" si="804"/>
        <v>82.88000000000001</v>
      </c>
      <c r="BH5137" s="32">
        <f t="shared" si="805"/>
        <v>1</v>
      </c>
      <c r="BI5137" s="32">
        <f t="shared" si="806"/>
        <v>0</v>
      </c>
      <c r="BJ5137" s="69">
        <f t="shared" si="807"/>
        <v>0</v>
      </c>
      <c r="BK5137" s="158" t="str">
        <f t="shared" si="808"/>
        <v/>
      </c>
    </row>
    <row r="5138" spans="1:63" ht="12" customHeight="1" x14ac:dyDescent="0.2">
      <c r="A5138" s="8"/>
      <c r="B5138" s="7"/>
      <c r="C5138" s="7"/>
      <c r="D5138" s="7"/>
      <c r="E5138" s="7"/>
      <c r="F5138" s="7"/>
      <c r="G5138" s="7"/>
      <c r="H5138" s="7"/>
      <c r="I5138" s="10"/>
      <c r="J5138" s="25"/>
      <c r="K5138" s="250"/>
      <c r="L5138" s="31"/>
      <c r="M5138" s="9"/>
      <c r="N5138" s="11" t="s">
        <v>25</v>
      </c>
      <c r="O5138" s="39"/>
      <c r="P5138" s="47"/>
      <c r="Q5138" s="13"/>
      <c r="R5138" s="248">
        <f t="shared" si="800"/>
        <v>0</v>
      </c>
      <c r="S5138" s="248">
        <f t="shared" si="801"/>
        <v>0</v>
      </c>
      <c r="T5138" s="248">
        <f t="shared" si="802"/>
        <v>0</v>
      </c>
      <c r="U5138" s="248">
        <f t="shared" si="803"/>
        <v>0</v>
      </c>
      <c r="V5138" s="13"/>
      <c r="W5138" s="7"/>
      <c r="AT5138" s="130"/>
      <c r="BF5138" s="33">
        <f t="shared" si="809"/>
        <v>41242</v>
      </c>
      <c r="BG5138" s="34">
        <f t="shared" si="804"/>
        <v>82.88000000000001</v>
      </c>
      <c r="BH5138" s="32">
        <f t="shared" si="805"/>
        <v>1</v>
      </c>
      <c r="BI5138" s="32">
        <f t="shared" si="806"/>
        <v>0</v>
      </c>
      <c r="BJ5138" s="69">
        <f t="shared" si="807"/>
        <v>0</v>
      </c>
      <c r="BK5138" s="158" t="str">
        <f t="shared" si="808"/>
        <v/>
      </c>
    </row>
    <row r="5139" spans="1:63" ht="12" customHeight="1" x14ac:dyDescent="0.2">
      <c r="A5139" s="8"/>
      <c r="B5139" s="7"/>
      <c r="C5139" s="7"/>
      <c r="D5139" s="7"/>
      <c r="E5139" s="7"/>
      <c r="F5139" s="7"/>
      <c r="G5139" s="7"/>
      <c r="H5139" s="7"/>
      <c r="I5139" s="10"/>
      <c r="J5139" s="25"/>
      <c r="K5139" s="250"/>
      <c r="L5139" s="31"/>
      <c r="M5139" s="9"/>
      <c r="N5139" s="11" t="s">
        <v>25</v>
      </c>
      <c r="O5139" s="39"/>
      <c r="P5139" s="47"/>
      <c r="Q5139" s="13"/>
      <c r="R5139" s="248">
        <f t="shared" si="800"/>
        <v>0</v>
      </c>
      <c r="S5139" s="248">
        <f t="shared" si="801"/>
        <v>0</v>
      </c>
      <c r="T5139" s="248">
        <f t="shared" si="802"/>
        <v>0</v>
      </c>
      <c r="U5139" s="248">
        <f t="shared" si="803"/>
        <v>0</v>
      </c>
      <c r="V5139" s="13"/>
      <c r="W5139" s="7"/>
      <c r="AT5139" s="130"/>
      <c r="BF5139" s="33">
        <f t="shared" si="809"/>
        <v>41242</v>
      </c>
      <c r="BG5139" s="34">
        <f t="shared" si="804"/>
        <v>82.88000000000001</v>
      </c>
      <c r="BH5139" s="32">
        <f t="shared" si="805"/>
        <v>1</v>
      </c>
      <c r="BI5139" s="32">
        <f t="shared" si="806"/>
        <v>0</v>
      </c>
      <c r="BJ5139" s="69">
        <f t="shared" si="807"/>
        <v>0</v>
      </c>
      <c r="BK5139" s="158" t="str">
        <f t="shared" si="808"/>
        <v/>
      </c>
    </row>
    <row r="5140" spans="1:63" ht="12" customHeight="1" x14ac:dyDescent="0.2">
      <c r="A5140" s="8"/>
      <c r="B5140" s="7"/>
      <c r="C5140" s="7"/>
      <c r="D5140" s="7"/>
      <c r="E5140" s="7"/>
      <c r="F5140" s="7"/>
      <c r="G5140" s="7"/>
      <c r="H5140" s="7"/>
      <c r="I5140" s="10"/>
      <c r="J5140" s="25"/>
      <c r="K5140" s="250"/>
      <c r="L5140" s="31"/>
      <c r="M5140" s="9"/>
      <c r="N5140" s="11" t="s">
        <v>25</v>
      </c>
      <c r="O5140" s="39"/>
      <c r="P5140" s="47"/>
      <c r="Q5140" s="13"/>
      <c r="R5140" s="248">
        <f t="shared" si="800"/>
        <v>0</v>
      </c>
      <c r="S5140" s="248">
        <f t="shared" si="801"/>
        <v>0</v>
      </c>
      <c r="T5140" s="248">
        <f t="shared" si="802"/>
        <v>0</v>
      </c>
      <c r="U5140" s="248">
        <f t="shared" si="803"/>
        <v>0</v>
      </c>
      <c r="V5140" s="13"/>
      <c r="W5140" s="7"/>
      <c r="AT5140" s="130"/>
      <c r="BF5140" s="33">
        <f t="shared" si="809"/>
        <v>41242</v>
      </c>
      <c r="BG5140" s="34">
        <f t="shared" si="804"/>
        <v>82.88000000000001</v>
      </c>
      <c r="BH5140" s="32">
        <f t="shared" si="805"/>
        <v>1</v>
      </c>
      <c r="BI5140" s="32">
        <f t="shared" si="806"/>
        <v>0</v>
      </c>
      <c r="BJ5140" s="69">
        <f t="shared" si="807"/>
        <v>0</v>
      </c>
      <c r="BK5140" s="158" t="str">
        <f t="shared" si="808"/>
        <v/>
      </c>
    </row>
    <row r="5141" spans="1:63" ht="12" customHeight="1" x14ac:dyDescent="0.2">
      <c r="A5141" s="8"/>
      <c r="B5141" s="7"/>
      <c r="C5141" s="7"/>
      <c r="D5141" s="7"/>
      <c r="E5141" s="7"/>
      <c r="F5141" s="7"/>
      <c r="G5141" s="7"/>
      <c r="H5141" s="7"/>
      <c r="I5141" s="10"/>
      <c r="J5141" s="25"/>
      <c r="K5141" s="250"/>
      <c r="L5141" s="31"/>
      <c r="M5141" s="9"/>
      <c r="N5141" s="11" t="s">
        <v>25</v>
      </c>
      <c r="O5141" s="39"/>
      <c r="P5141" s="47"/>
      <c r="Q5141" s="13"/>
      <c r="R5141" s="248">
        <f t="shared" si="800"/>
        <v>0</v>
      </c>
      <c r="S5141" s="248">
        <f t="shared" si="801"/>
        <v>0</v>
      </c>
      <c r="T5141" s="248">
        <f t="shared" si="802"/>
        <v>0</v>
      </c>
      <c r="U5141" s="248">
        <f t="shared" si="803"/>
        <v>0</v>
      </c>
      <c r="V5141" s="13"/>
      <c r="W5141" s="7"/>
      <c r="AT5141" s="130"/>
      <c r="BF5141" s="33">
        <f t="shared" si="809"/>
        <v>41242</v>
      </c>
      <c r="BG5141" s="34">
        <f t="shared" si="804"/>
        <v>82.88000000000001</v>
      </c>
      <c r="BH5141" s="32">
        <f t="shared" si="805"/>
        <v>1</v>
      </c>
      <c r="BI5141" s="32">
        <f t="shared" si="806"/>
        <v>0</v>
      </c>
      <c r="BJ5141" s="69">
        <f t="shared" si="807"/>
        <v>0</v>
      </c>
      <c r="BK5141" s="158" t="str">
        <f t="shared" si="808"/>
        <v/>
      </c>
    </row>
    <row r="5142" spans="1:63" ht="12" customHeight="1" x14ac:dyDescent="0.2">
      <c r="A5142" s="8"/>
      <c r="B5142" s="7"/>
      <c r="C5142" s="7"/>
      <c r="D5142" s="7"/>
      <c r="E5142" s="7"/>
      <c r="F5142" s="7"/>
      <c r="G5142" s="7"/>
      <c r="H5142" s="7"/>
      <c r="I5142" s="10"/>
      <c r="J5142" s="25"/>
      <c r="K5142" s="250"/>
      <c r="L5142" s="31"/>
      <c r="M5142" s="9"/>
      <c r="N5142" s="11" t="s">
        <v>25</v>
      </c>
      <c r="O5142" s="39"/>
      <c r="P5142" s="47"/>
      <c r="Q5142" s="13"/>
      <c r="R5142" s="248">
        <f t="shared" si="800"/>
        <v>0</v>
      </c>
      <c r="S5142" s="248">
        <f t="shared" si="801"/>
        <v>0</v>
      </c>
      <c r="T5142" s="248">
        <f t="shared" si="802"/>
        <v>0</v>
      </c>
      <c r="U5142" s="248">
        <f t="shared" si="803"/>
        <v>0</v>
      </c>
      <c r="V5142" s="13"/>
      <c r="W5142" s="7"/>
      <c r="AT5142" s="130"/>
      <c r="BF5142" s="33">
        <f t="shared" si="809"/>
        <v>41242</v>
      </c>
      <c r="BG5142" s="34">
        <f t="shared" si="804"/>
        <v>82.88000000000001</v>
      </c>
      <c r="BH5142" s="32">
        <f t="shared" si="805"/>
        <v>1</v>
      </c>
      <c r="BI5142" s="32">
        <f t="shared" si="806"/>
        <v>0</v>
      </c>
      <c r="BJ5142" s="69">
        <f t="shared" si="807"/>
        <v>0</v>
      </c>
      <c r="BK5142" s="158" t="str">
        <f t="shared" si="808"/>
        <v/>
      </c>
    </row>
    <row r="5143" spans="1:63" ht="12" customHeight="1" x14ac:dyDescent="0.2">
      <c r="A5143" s="8"/>
      <c r="B5143" s="7"/>
      <c r="C5143" s="7"/>
      <c r="D5143" s="7"/>
      <c r="E5143" s="7"/>
      <c r="F5143" s="7"/>
      <c r="G5143" s="7"/>
      <c r="H5143" s="7"/>
      <c r="I5143" s="10"/>
      <c r="J5143" s="25"/>
      <c r="K5143" s="250"/>
      <c r="L5143" s="31"/>
      <c r="M5143" s="9"/>
      <c r="N5143" s="11" t="s">
        <v>25</v>
      </c>
      <c r="O5143" s="39"/>
      <c r="P5143" s="47"/>
      <c r="Q5143" s="13"/>
      <c r="R5143" s="248">
        <f t="shared" si="800"/>
        <v>0</v>
      </c>
      <c r="S5143" s="248">
        <f t="shared" si="801"/>
        <v>0</v>
      </c>
      <c r="T5143" s="248">
        <f t="shared" si="802"/>
        <v>0</v>
      </c>
      <c r="U5143" s="248">
        <f t="shared" si="803"/>
        <v>0</v>
      </c>
      <c r="V5143" s="13"/>
      <c r="W5143" s="7"/>
      <c r="AT5143" s="130"/>
      <c r="BF5143" s="33">
        <f t="shared" si="809"/>
        <v>41242</v>
      </c>
      <c r="BG5143" s="34">
        <f t="shared" si="804"/>
        <v>82.88000000000001</v>
      </c>
      <c r="BH5143" s="32">
        <f t="shared" si="805"/>
        <v>1</v>
      </c>
      <c r="BI5143" s="32">
        <f t="shared" si="806"/>
        <v>0</v>
      </c>
      <c r="BJ5143" s="69">
        <f t="shared" si="807"/>
        <v>0</v>
      </c>
      <c r="BK5143" s="158" t="str">
        <f t="shared" si="808"/>
        <v/>
      </c>
    </row>
    <row r="5144" spans="1:63" ht="12" customHeight="1" x14ac:dyDescent="0.2">
      <c r="A5144" s="8"/>
      <c r="B5144" s="7"/>
      <c r="C5144" s="7"/>
      <c r="D5144" s="7"/>
      <c r="E5144" s="7"/>
      <c r="F5144" s="7"/>
      <c r="G5144" s="7"/>
      <c r="H5144" s="7"/>
      <c r="I5144" s="10"/>
      <c r="J5144" s="25"/>
      <c r="K5144" s="250"/>
      <c r="L5144" s="31"/>
      <c r="M5144" s="9"/>
      <c r="N5144" s="11" t="s">
        <v>25</v>
      </c>
      <c r="O5144" s="39"/>
      <c r="P5144" s="47"/>
      <c r="Q5144" s="13"/>
      <c r="R5144" s="248">
        <f t="shared" si="800"/>
        <v>0</v>
      </c>
      <c r="S5144" s="248">
        <f t="shared" si="801"/>
        <v>0</v>
      </c>
      <c r="T5144" s="248">
        <f t="shared" si="802"/>
        <v>0</v>
      </c>
      <c r="U5144" s="248">
        <f t="shared" si="803"/>
        <v>0</v>
      </c>
      <c r="V5144" s="13"/>
      <c r="W5144" s="7"/>
      <c r="AT5144" s="130"/>
      <c r="BF5144" s="33">
        <f t="shared" si="809"/>
        <v>41242</v>
      </c>
      <c r="BG5144" s="34">
        <f t="shared" si="804"/>
        <v>82.88000000000001</v>
      </c>
      <c r="BH5144" s="32">
        <f t="shared" si="805"/>
        <v>1</v>
      </c>
      <c r="BI5144" s="32">
        <f t="shared" si="806"/>
        <v>0</v>
      </c>
      <c r="BJ5144" s="69">
        <f t="shared" si="807"/>
        <v>0</v>
      </c>
      <c r="BK5144" s="158" t="str">
        <f t="shared" si="808"/>
        <v/>
      </c>
    </row>
    <row r="5145" spans="1:63" ht="12" customHeight="1" x14ac:dyDescent="0.2">
      <c r="A5145" s="8"/>
      <c r="B5145" s="7"/>
      <c r="C5145" s="7"/>
      <c r="D5145" s="7"/>
      <c r="E5145" s="7"/>
      <c r="F5145" s="7"/>
      <c r="G5145" s="7"/>
      <c r="H5145" s="7"/>
      <c r="I5145" s="10"/>
      <c r="J5145" s="25"/>
      <c r="K5145" s="250"/>
      <c r="L5145" s="31"/>
      <c r="M5145" s="9"/>
      <c r="N5145" s="11" t="s">
        <v>25</v>
      </c>
      <c r="O5145" s="39"/>
      <c r="P5145" s="47"/>
      <c r="Q5145" s="13"/>
      <c r="R5145" s="248">
        <f t="shared" si="800"/>
        <v>0</v>
      </c>
      <c r="S5145" s="248">
        <f t="shared" si="801"/>
        <v>0</v>
      </c>
      <c r="T5145" s="248">
        <f t="shared" si="802"/>
        <v>0</v>
      </c>
      <c r="U5145" s="248">
        <f t="shared" si="803"/>
        <v>0</v>
      </c>
      <c r="V5145" s="13"/>
      <c r="W5145" s="7"/>
      <c r="AT5145" s="130"/>
      <c r="BF5145" s="33">
        <f t="shared" si="809"/>
        <v>41242</v>
      </c>
      <c r="BG5145" s="34">
        <f t="shared" si="804"/>
        <v>82.88000000000001</v>
      </c>
      <c r="BH5145" s="32">
        <f t="shared" si="805"/>
        <v>1</v>
      </c>
      <c r="BI5145" s="32">
        <f t="shared" si="806"/>
        <v>0</v>
      </c>
      <c r="BJ5145" s="69">
        <f t="shared" si="807"/>
        <v>0</v>
      </c>
      <c r="BK5145" s="158" t="str">
        <f t="shared" si="808"/>
        <v/>
      </c>
    </row>
    <row r="5146" spans="1:63" ht="12" customHeight="1" x14ac:dyDescent="0.2">
      <c r="A5146" s="8"/>
      <c r="B5146" s="7"/>
      <c r="C5146" s="7"/>
      <c r="D5146" s="7"/>
      <c r="E5146" s="7"/>
      <c r="F5146" s="7"/>
      <c r="G5146" s="7"/>
      <c r="H5146" s="7"/>
      <c r="I5146" s="10"/>
      <c r="J5146" s="25"/>
      <c r="K5146" s="250"/>
      <c r="L5146" s="31"/>
      <c r="M5146" s="9"/>
      <c r="N5146" s="11" t="s">
        <v>25</v>
      </c>
      <c r="O5146" s="39"/>
      <c r="P5146" s="47"/>
      <c r="Q5146" s="13"/>
      <c r="R5146" s="248">
        <f t="shared" si="800"/>
        <v>0</v>
      </c>
      <c r="S5146" s="248">
        <f t="shared" si="801"/>
        <v>0</v>
      </c>
      <c r="T5146" s="248">
        <f t="shared" si="802"/>
        <v>0</v>
      </c>
      <c r="U5146" s="248">
        <f t="shared" si="803"/>
        <v>0</v>
      </c>
      <c r="V5146" s="13"/>
      <c r="W5146" s="7"/>
      <c r="AT5146" s="130"/>
      <c r="BF5146" s="33">
        <f t="shared" si="809"/>
        <v>41242</v>
      </c>
      <c r="BG5146" s="34">
        <f t="shared" si="804"/>
        <v>82.88000000000001</v>
      </c>
      <c r="BH5146" s="32">
        <f t="shared" si="805"/>
        <v>1</v>
      </c>
      <c r="BI5146" s="32">
        <f t="shared" si="806"/>
        <v>0</v>
      </c>
      <c r="BJ5146" s="69">
        <f t="shared" si="807"/>
        <v>0</v>
      </c>
      <c r="BK5146" s="158" t="str">
        <f t="shared" si="808"/>
        <v/>
      </c>
    </row>
    <row r="5147" spans="1:63" ht="12" customHeight="1" x14ac:dyDescent="0.2">
      <c r="A5147" s="8"/>
      <c r="B5147" s="7"/>
      <c r="C5147" s="7"/>
      <c r="D5147" s="7"/>
      <c r="E5147" s="7"/>
      <c r="F5147" s="7"/>
      <c r="G5147" s="7"/>
      <c r="H5147" s="7"/>
      <c r="I5147" s="10"/>
      <c r="J5147" s="25"/>
      <c r="K5147" s="250"/>
      <c r="L5147" s="31"/>
      <c r="M5147" s="9"/>
      <c r="N5147" s="11" t="s">
        <v>25</v>
      </c>
      <c r="O5147" s="39"/>
      <c r="P5147" s="47"/>
      <c r="Q5147" s="13"/>
      <c r="R5147" s="248">
        <f t="shared" si="800"/>
        <v>0</v>
      </c>
      <c r="S5147" s="248">
        <f t="shared" si="801"/>
        <v>0</v>
      </c>
      <c r="T5147" s="248">
        <f t="shared" si="802"/>
        <v>0</v>
      </c>
      <c r="U5147" s="248">
        <f t="shared" si="803"/>
        <v>0</v>
      </c>
      <c r="V5147" s="13"/>
      <c r="W5147" s="7"/>
      <c r="AT5147" s="130"/>
      <c r="BF5147" s="33">
        <f t="shared" si="809"/>
        <v>41242</v>
      </c>
      <c r="BG5147" s="34">
        <f t="shared" si="804"/>
        <v>82.88000000000001</v>
      </c>
      <c r="BH5147" s="32">
        <f t="shared" si="805"/>
        <v>1</v>
      </c>
      <c r="BI5147" s="32">
        <f t="shared" si="806"/>
        <v>0</v>
      </c>
      <c r="BJ5147" s="69">
        <f t="shared" si="807"/>
        <v>0</v>
      </c>
      <c r="BK5147" s="158" t="str">
        <f t="shared" si="808"/>
        <v/>
      </c>
    </row>
    <row r="5148" spans="1:63" ht="12" customHeight="1" x14ac:dyDescent="0.2">
      <c r="A5148" s="8"/>
      <c r="B5148" s="7"/>
      <c r="C5148" s="7"/>
      <c r="D5148" s="7"/>
      <c r="E5148" s="7"/>
      <c r="F5148" s="7"/>
      <c r="G5148" s="7"/>
      <c r="H5148" s="7"/>
      <c r="I5148" s="10"/>
      <c r="J5148" s="25"/>
      <c r="K5148" s="250"/>
      <c r="L5148" s="31"/>
      <c r="M5148" s="9"/>
      <c r="N5148" s="11" t="s">
        <v>25</v>
      </c>
      <c r="O5148" s="39"/>
      <c r="P5148" s="47"/>
      <c r="Q5148" s="13"/>
      <c r="R5148" s="248">
        <f t="shared" si="800"/>
        <v>0</v>
      </c>
      <c r="S5148" s="248">
        <f t="shared" si="801"/>
        <v>0</v>
      </c>
      <c r="T5148" s="248">
        <f t="shared" si="802"/>
        <v>0</v>
      </c>
      <c r="U5148" s="248">
        <f t="shared" si="803"/>
        <v>0</v>
      </c>
      <c r="V5148" s="13"/>
      <c r="W5148" s="7"/>
      <c r="AT5148" s="130"/>
      <c r="BF5148" s="33">
        <f t="shared" si="809"/>
        <v>41242</v>
      </c>
      <c r="BG5148" s="34">
        <f t="shared" si="804"/>
        <v>82.88000000000001</v>
      </c>
      <c r="BH5148" s="32">
        <f t="shared" si="805"/>
        <v>1</v>
      </c>
      <c r="BI5148" s="32">
        <f t="shared" si="806"/>
        <v>0</v>
      </c>
      <c r="BJ5148" s="69">
        <f t="shared" si="807"/>
        <v>0</v>
      </c>
      <c r="BK5148" s="158" t="str">
        <f t="shared" si="808"/>
        <v/>
      </c>
    </row>
    <row r="5149" spans="1:63" ht="12" customHeight="1" x14ac:dyDescent="0.2">
      <c r="A5149" s="8"/>
      <c r="B5149" s="7"/>
      <c r="C5149" s="7"/>
      <c r="D5149" s="7"/>
      <c r="E5149" s="7"/>
      <c r="F5149" s="7"/>
      <c r="G5149" s="7"/>
      <c r="H5149" s="7"/>
      <c r="I5149" s="10"/>
      <c r="J5149" s="25"/>
      <c r="K5149" s="250"/>
      <c r="L5149" s="31"/>
      <c r="M5149" s="9"/>
      <c r="N5149" s="11" t="s">
        <v>25</v>
      </c>
      <c r="O5149" s="39"/>
      <c r="P5149" s="47"/>
      <c r="Q5149" s="13"/>
      <c r="R5149" s="248">
        <f t="shared" si="800"/>
        <v>0</v>
      </c>
      <c r="S5149" s="248">
        <f t="shared" si="801"/>
        <v>0</v>
      </c>
      <c r="T5149" s="248">
        <f t="shared" si="802"/>
        <v>0</v>
      </c>
      <c r="U5149" s="248">
        <f t="shared" si="803"/>
        <v>0</v>
      </c>
      <c r="V5149" s="13"/>
      <c r="W5149" s="7"/>
      <c r="AT5149" s="130"/>
      <c r="BF5149" s="33">
        <f t="shared" si="809"/>
        <v>41242</v>
      </c>
      <c r="BG5149" s="34">
        <f t="shared" si="804"/>
        <v>82.88000000000001</v>
      </c>
      <c r="BH5149" s="32">
        <f t="shared" si="805"/>
        <v>1</v>
      </c>
      <c r="BI5149" s="32">
        <f t="shared" si="806"/>
        <v>0</v>
      </c>
      <c r="BJ5149" s="69">
        <f t="shared" si="807"/>
        <v>0</v>
      </c>
      <c r="BK5149" s="158" t="str">
        <f t="shared" si="808"/>
        <v/>
      </c>
    </row>
    <row r="5150" spans="1:63" ht="12" customHeight="1" x14ac:dyDescent="0.2">
      <c r="A5150" s="8"/>
      <c r="B5150" s="7"/>
      <c r="C5150" s="7"/>
      <c r="D5150" s="7"/>
      <c r="E5150" s="7"/>
      <c r="F5150" s="7"/>
      <c r="G5150" s="7"/>
      <c r="H5150" s="7"/>
      <c r="I5150" s="10"/>
      <c r="J5150" s="25"/>
      <c r="K5150" s="250"/>
      <c r="L5150" s="31"/>
      <c r="M5150" s="9"/>
      <c r="N5150" s="11" t="s">
        <v>25</v>
      </c>
      <c r="O5150" s="39"/>
      <c r="P5150" s="47"/>
      <c r="Q5150" s="13"/>
      <c r="R5150" s="248">
        <f t="shared" si="800"/>
        <v>0</v>
      </c>
      <c r="S5150" s="248">
        <f t="shared" si="801"/>
        <v>0</v>
      </c>
      <c r="T5150" s="248">
        <f t="shared" si="802"/>
        <v>0</v>
      </c>
      <c r="U5150" s="248">
        <f t="shared" si="803"/>
        <v>0</v>
      </c>
      <c r="V5150" s="13"/>
      <c r="W5150" s="7"/>
      <c r="AT5150" s="130"/>
      <c r="BF5150" s="33">
        <f t="shared" si="809"/>
        <v>41242</v>
      </c>
      <c r="BG5150" s="34">
        <f t="shared" si="804"/>
        <v>82.88000000000001</v>
      </c>
      <c r="BH5150" s="32">
        <f t="shared" si="805"/>
        <v>1</v>
      </c>
      <c r="BI5150" s="32">
        <f t="shared" si="806"/>
        <v>0</v>
      </c>
      <c r="BJ5150" s="69">
        <f t="shared" si="807"/>
        <v>0</v>
      </c>
      <c r="BK5150" s="158" t="str">
        <f t="shared" si="808"/>
        <v/>
      </c>
    </row>
    <row r="5151" spans="1:63" ht="12" customHeight="1" x14ac:dyDescent="0.2">
      <c r="A5151" s="8"/>
      <c r="B5151" s="7"/>
      <c r="C5151" s="7"/>
      <c r="D5151" s="7"/>
      <c r="E5151" s="7"/>
      <c r="F5151" s="7"/>
      <c r="G5151" s="7"/>
      <c r="H5151" s="7"/>
      <c r="I5151" s="10"/>
      <c r="J5151" s="25"/>
      <c r="K5151" s="250"/>
      <c r="L5151" s="31"/>
      <c r="M5151" s="9"/>
      <c r="N5151" s="11" t="s">
        <v>25</v>
      </c>
      <c r="O5151" s="39"/>
      <c r="P5151" s="47"/>
      <c r="Q5151" s="13"/>
      <c r="R5151" s="248">
        <f t="shared" si="800"/>
        <v>0</v>
      </c>
      <c r="S5151" s="248">
        <f t="shared" si="801"/>
        <v>0</v>
      </c>
      <c r="T5151" s="248">
        <f t="shared" si="802"/>
        <v>0</v>
      </c>
      <c r="U5151" s="248">
        <f t="shared" si="803"/>
        <v>0</v>
      </c>
      <c r="V5151" s="13"/>
      <c r="W5151" s="7"/>
      <c r="AT5151" s="130"/>
      <c r="BF5151" s="33">
        <f t="shared" si="809"/>
        <v>41242</v>
      </c>
      <c r="BG5151" s="34">
        <f t="shared" si="804"/>
        <v>82.88000000000001</v>
      </c>
      <c r="BH5151" s="32">
        <f t="shared" si="805"/>
        <v>1</v>
      </c>
      <c r="BI5151" s="32">
        <f t="shared" si="806"/>
        <v>0</v>
      </c>
      <c r="BJ5151" s="69">
        <f t="shared" si="807"/>
        <v>0</v>
      </c>
      <c r="BK5151" s="158" t="str">
        <f t="shared" si="808"/>
        <v/>
      </c>
    </row>
    <row r="5152" spans="1:63" ht="12" customHeight="1" x14ac:dyDescent="0.2">
      <c r="A5152" s="8"/>
      <c r="B5152" s="7"/>
      <c r="C5152" s="7"/>
      <c r="D5152" s="7"/>
      <c r="E5152" s="7"/>
      <c r="F5152" s="7"/>
      <c r="G5152" s="7"/>
      <c r="H5152" s="7"/>
      <c r="I5152" s="10"/>
      <c r="J5152" s="25"/>
      <c r="K5152" s="250"/>
      <c r="L5152" s="31"/>
      <c r="M5152" s="9"/>
      <c r="N5152" s="11" t="s">
        <v>25</v>
      </c>
      <c r="O5152" s="39"/>
      <c r="P5152" s="47"/>
      <c r="Q5152" s="13"/>
      <c r="R5152" s="248">
        <f t="shared" si="800"/>
        <v>0</v>
      </c>
      <c r="S5152" s="248">
        <f t="shared" si="801"/>
        <v>0</v>
      </c>
      <c r="T5152" s="248">
        <f t="shared" si="802"/>
        <v>0</v>
      </c>
      <c r="U5152" s="248">
        <f t="shared" si="803"/>
        <v>0</v>
      </c>
      <c r="V5152" s="13"/>
      <c r="W5152" s="7"/>
      <c r="AT5152" s="130"/>
      <c r="BF5152" s="33">
        <f t="shared" si="809"/>
        <v>41242</v>
      </c>
      <c r="BG5152" s="34">
        <f t="shared" si="804"/>
        <v>82.88000000000001</v>
      </c>
      <c r="BH5152" s="32">
        <f t="shared" si="805"/>
        <v>1</v>
      </c>
      <c r="BI5152" s="32">
        <f t="shared" si="806"/>
        <v>0</v>
      </c>
      <c r="BJ5152" s="69">
        <f t="shared" si="807"/>
        <v>0</v>
      </c>
      <c r="BK5152" s="158" t="str">
        <f t="shared" si="808"/>
        <v/>
      </c>
    </row>
    <row r="5153" spans="1:63" ht="12" customHeight="1" x14ac:dyDescent="0.2">
      <c r="A5153" s="8"/>
      <c r="B5153" s="7"/>
      <c r="C5153" s="7"/>
      <c r="D5153" s="7"/>
      <c r="E5153" s="7"/>
      <c r="F5153" s="7"/>
      <c r="G5153" s="7"/>
      <c r="H5153" s="7"/>
      <c r="I5153" s="10"/>
      <c r="J5153" s="25"/>
      <c r="K5153" s="250"/>
      <c r="L5153" s="31"/>
      <c r="M5153" s="9"/>
      <c r="N5153" s="11" t="s">
        <v>25</v>
      </c>
      <c r="O5153" s="39"/>
      <c r="P5153" s="47"/>
      <c r="Q5153" s="13"/>
      <c r="R5153" s="248">
        <f t="shared" si="800"/>
        <v>0</v>
      </c>
      <c r="S5153" s="248">
        <f t="shared" si="801"/>
        <v>0</v>
      </c>
      <c r="T5153" s="248">
        <f t="shared" si="802"/>
        <v>0</v>
      </c>
      <c r="U5153" s="248">
        <f t="shared" si="803"/>
        <v>0</v>
      </c>
      <c r="V5153" s="13"/>
      <c r="W5153" s="7"/>
      <c r="AT5153" s="130"/>
      <c r="BF5153" s="33">
        <f t="shared" si="809"/>
        <v>41242</v>
      </c>
      <c r="BG5153" s="34">
        <f t="shared" si="804"/>
        <v>82.88000000000001</v>
      </c>
      <c r="BH5153" s="32">
        <f t="shared" si="805"/>
        <v>1</v>
      </c>
      <c r="BI5153" s="32">
        <f t="shared" si="806"/>
        <v>0</v>
      </c>
      <c r="BJ5153" s="69">
        <f t="shared" si="807"/>
        <v>0</v>
      </c>
      <c r="BK5153" s="158" t="str">
        <f t="shared" si="808"/>
        <v/>
      </c>
    </row>
    <row r="5154" spans="1:63" ht="12" customHeight="1" x14ac:dyDescent="0.2">
      <c r="A5154" s="8"/>
      <c r="B5154" s="7"/>
      <c r="C5154" s="7"/>
      <c r="D5154" s="7"/>
      <c r="E5154" s="7"/>
      <c r="F5154" s="7"/>
      <c r="G5154" s="7"/>
      <c r="H5154" s="7"/>
      <c r="I5154" s="10"/>
      <c r="J5154" s="25"/>
      <c r="K5154" s="250"/>
      <c r="L5154" s="31"/>
      <c r="M5154" s="9"/>
      <c r="N5154" s="11" t="s">
        <v>25</v>
      </c>
      <c r="O5154" s="39"/>
      <c r="P5154" s="47"/>
      <c r="Q5154" s="13"/>
      <c r="R5154" s="248">
        <f t="shared" si="800"/>
        <v>0</v>
      </c>
      <c r="S5154" s="248">
        <f t="shared" si="801"/>
        <v>0</v>
      </c>
      <c r="T5154" s="248">
        <f t="shared" si="802"/>
        <v>0</v>
      </c>
      <c r="U5154" s="248">
        <f t="shared" si="803"/>
        <v>0</v>
      </c>
      <c r="V5154" s="13"/>
      <c r="W5154" s="7"/>
      <c r="AT5154" s="130"/>
      <c r="BF5154" s="33">
        <f t="shared" si="809"/>
        <v>41242</v>
      </c>
      <c r="BG5154" s="34">
        <f t="shared" si="804"/>
        <v>82.88000000000001</v>
      </c>
      <c r="BH5154" s="32">
        <f t="shared" si="805"/>
        <v>1</v>
      </c>
      <c r="BI5154" s="32">
        <f t="shared" si="806"/>
        <v>0</v>
      </c>
      <c r="BJ5154" s="69">
        <f t="shared" si="807"/>
        <v>0</v>
      </c>
      <c r="BK5154" s="158" t="str">
        <f t="shared" si="808"/>
        <v/>
      </c>
    </row>
    <row r="5155" spans="1:63" ht="12" customHeight="1" x14ac:dyDescent="0.2">
      <c r="A5155" s="8"/>
      <c r="B5155" s="7"/>
      <c r="C5155" s="7"/>
      <c r="D5155" s="7"/>
      <c r="E5155" s="7"/>
      <c r="F5155" s="7"/>
      <c r="G5155" s="7"/>
      <c r="H5155" s="7"/>
      <c r="I5155" s="10"/>
      <c r="J5155" s="25"/>
      <c r="K5155" s="250"/>
      <c r="L5155" s="31"/>
      <c r="M5155" s="9"/>
      <c r="N5155" s="11" t="s">
        <v>25</v>
      </c>
      <c r="O5155" s="39"/>
      <c r="P5155" s="47"/>
      <c r="Q5155" s="13"/>
      <c r="R5155" s="248">
        <f t="shared" si="800"/>
        <v>0</v>
      </c>
      <c r="S5155" s="248">
        <f t="shared" si="801"/>
        <v>0</v>
      </c>
      <c r="T5155" s="248">
        <f t="shared" si="802"/>
        <v>0</v>
      </c>
      <c r="U5155" s="248">
        <f t="shared" si="803"/>
        <v>0</v>
      </c>
      <c r="V5155" s="13"/>
      <c r="W5155" s="7"/>
      <c r="AT5155" s="130"/>
      <c r="BF5155" s="33">
        <f t="shared" si="809"/>
        <v>41242</v>
      </c>
      <c r="BG5155" s="34">
        <f t="shared" si="804"/>
        <v>82.88000000000001</v>
      </c>
      <c r="BH5155" s="32">
        <f t="shared" si="805"/>
        <v>1</v>
      </c>
      <c r="BI5155" s="32">
        <f t="shared" si="806"/>
        <v>0</v>
      </c>
      <c r="BJ5155" s="69">
        <f t="shared" si="807"/>
        <v>0</v>
      </c>
      <c r="BK5155" s="158" t="str">
        <f t="shared" si="808"/>
        <v/>
      </c>
    </row>
    <row r="5156" spans="1:63" ht="12" customHeight="1" x14ac:dyDescent="0.2">
      <c r="A5156" s="8"/>
      <c r="B5156" s="7"/>
      <c r="C5156" s="7"/>
      <c r="D5156" s="7"/>
      <c r="E5156" s="7"/>
      <c r="F5156" s="7"/>
      <c r="G5156" s="7"/>
      <c r="H5156" s="7"/>
      <c r="I5156" s="10"/>
      <c r="J5156" s="25"/>
      <c r="K5156" s="250"/>
      <c r="L5156" s="31"/>
      <c r="M5156" s="9"/>
      <c r="N5156" s="11" t="s">
        <v>25</v>
      </c>
      <c r="O5156" s="39"/>
      <c r="P5156" s="47"/>
      <c r="Q5156" s="13"/>
      <c r="R5156" s="248">
        <f t="shared" si="800"/>
        <v>0</v>
      </c>
      <c r="S5156" s="248">
        <f t="shared" si="801"/>
        <v>0</v>
      </c>
      <c r="T5156" s="248">
        <f t="shared" si="802"/>
        <v>0</v>
      </c>
      <c r="U5156" s="248">
        <f t="shared" si="803"/>
        <v>0</v>
      </c>
      <c r="V5156" s="13"/>
      <c r="W5156" s="7"/>
      <c r="AT5156" s="130"/>
      <c r="BF5156" s="33">
        <f t="shared" si="809"/>
        <v>41242</v>
      </c>
      <c r="BG5156" s="34">
        <f t="shared" si="804"/>
        <v>82.88000000000001</v>
      </c>
      <c r="BH5156" s="32">
        <f t="shared" si="805"/>
        <v>1</v>
      </c>
      <c r="BI5156" s="32">
        <f t="shared" si="806"/>
        <v>0</v>
      </c>
      <c r="BJ5156" s="69">
        <f t="shared" si="807"/>
        <v>0</v>
      </c>
      <c r="BK5156" s="158" t="str">
        <f t="shared" si="808"/>
        <v/>
      </c>
    </row>
    <row r="5157" spans="1:63" ht="12" customHeight="1" x14ac:dyDescent="0.2">
      <c r="A5157" s="8"/>
      <c r="B5157" s="7"/>
      <c r="C5157" s="7"/>
      <c r="D5157" s="7"/>
      <c r="E5157" s="7"/>
      <c r="F5157" s="7"/>
      <c r="G5157" s="7"/>
      <c r="H5157" s="7"/>
      <c r="I5157" s="10"/>
      <c r="J5157" s="25"/>
      <c r="K5157" s="250"/>
      <c r="L5157" s="31"/>
      <c r="M5157" s="9"/>
      <c r="N5157" s="11" t="s">
        <v>25</v>
      </c>
      <c r="O5157" s="39"/>
      <c r="P5157" s="47"/>
      <c r="Q5157" s="13"/>
      <c r="R5157" s="248">
        <f t="shared" si="800"/>
        <v>0</v>
      </c>
      <c r="S5157" s="248">
        <f t="shared" si="801"/>
        <v>0</v>
      </c>
      <c r="T5157" s="248">
        <f t="shared" si="802"/>
        <v>0</v>
      </c>
      <c r="U5157" s="248">
        <f t="shared" si="803"/>
        <v>0</v>
      </c>
      <c r="V5157" s="13"/>
      <c r="W5157" s="7"/>
      <c r="AT5157" s="130"/>
      <c r="BF5157" s="33">
        <f t="shared" si="809"/>
        <v>41242</v>
      </c>
      <c r="BG5157" s="34">
        <f t="shared" si="804"/>
        <v>82.88000000000001</v>
      </c>
      <c r="BH5157" s="32">
        <f t="shared" si="805"/>
        <v>1</v>
      </c>
      <c r="BI5157" s="32">
        <f t="shared" si="806"/>
        <v>0</v>
      </c>
      <c r="BJ5157" s="69">
        <f t="shared" si="807"/>
        <v>0</v>
      </c>
      <c r="BK5157" s="158" t="str">
        <f t="shared" si="808"/>
        <v/>
      </c>
    </row>
    <row r="5158" spans="1:63" ht="12" customHeight="1" x14ac:dyDescent="0.2">
      <c r="A5158" s="8"/>
      <c r="B5158" s="7"/>
      <c r="C5158" s="7"/>
      <c r="D5158" s="7"/>
      <c r="E5158" s="7"/>
      <c r="F5158" s="7"/>
      <c r="G5158" s="7"/>
      <c r="H5158" s="7"/>
      <c r="I5158" s="10"/>
      <c r="J5158" s="25"/>
      <c r="K5158" s="250"/>
      <c r="L5158" s="31"/>
      <c r="M5158" s="9"/>
      <c r="N5158" s="11" t="s">
        <v>25</v>
      </c>
      <c r="O5158" s="39"/>
      <c r="P5158" s="47"/>
      <c r="Q5158" s="13"/>
      <c r="R5158" s="248">
        <f t="shared" si="800"/>
        <v>0</v>
      </c>
      <c r="S5158" s="248">
        <f t="shared" si="801"/>
        <v>0</v>
      </c>
      <c r="T5158" s="248">
        <f t="shared" si="802"/>
        <v>0</v>
      </c>
      <c r="U5158" s="248">
        <f t="shared" si="803"/>
        <v>0</v>
      </c>
      <c r="V5158" s="13"/>
      <c r="W5158" s="7"/>
      <c r="AT5158" s="130"/>
      <c r="BF5158" s="33">
        <f t="shared" si="809"/>
        <v>41242</v>
      </c>
      <c r="BG5158" s="34">
        <f t="shared" si="804"/>
        <v>82.88000000000001</v>
      </c>
      <c r="BH5158" s="32">
        <f t="shared" si="805"/>
        <v>1</v>
      </c>
      <c r="BI5158" s="32">
        <f t="shared" si="806"/>
        <v>0</v>
      </c>
      <c r="BJ5158" s="69">
        <f t="shared" si="807"/>
        <v>0</v>
      </c>
      <c r="BK5158" s="158" t="str">
        <f t="shared" si="808"/>
        <v/>
      </c>
    </row>
    <row r="5159" spans="1:63" ht="12" customHeight="1" x14ac:dyDescent="0.2">
      <c r="A5159" s="8"/>
      <c r="B5159" s="7"/>
      <c r="C5159" s="7"/>
      <c r="D5159" s="7"/>
      <c r="E5159" s="7"/>
      <c r="F5159" s="7"/>
      <c r="G5159" s="7"/>
      <c r="H5159" s="7"/>
      <c r="I5159" s="10"/>
      <c r="J5159" s="25"/>
      <c r="K5159" s="250"/>
      <c r="L5159" s="31"/>
      <c r="M5159" s="9"/>
      <c r="N5159" s="11" t="s">
        <v>25</v>
      </c>
      <c r="O5159" s="39"/>
      <c r="P5159" s="47"/>
      <c r="Q5159" s="13"/>
      <c r="R5159" s="248">
        <f t="shared" si="800"/>
        <v>0</v>
      </c>
      <c r="S5159" s="248">
        <f t="shared" si="801"/>
        <v>0</v>
      </c>
      <c r="T5159" s="248">
        <f t="shared" si="802"/>
        <v>0</v>
      </c>
      <c r="U5159" s="248">
        <f t="shared" si="803"/>
        <v>0</v>
      </c>
      <c r="V5159" s="13"/>
      <c r="W5159" s="7"/>
      <c r="AT5159" s="130"/>
      <c r="BF5159" s="33">
        <f t="shared" si="809"/>
        <v>41242</v>
      </c>
      <c r="BG5159" s="34">
        <f t="shared" si="804"/>
        <v>82.88000000000001</v>
      </c>
      <c r="BH5159" s="32">
        <f t="shared" si="805"/>
        <v>1</v>
      </c>
      <c r="BI5159" s="32">
        <f t="shared" si="806"/>
        <v>0</v>
      </c>
      <c r="BJ5159" s="69">
        <f t="shared" si="807"/>
        <v>0</v>
      </c>
      <c r="BK5159" s="158" t="str">
        <f t="shared" si="808"/>
        <v/>
      </c>
    </row>
    <row r="5160" spans="1:63" ht="12" customHeight="1" x14ac:dyDescent="0.2">
      <c r="A5160" s="8"/>
      <c r="B5160" s="7"/>
      <c r="C5160" s="7"/>
      <c r="D5160" s="7"/>
      <c r="E5160" s="7"/>
      <c r="F5160" s="7"/>
      <c r="G5160" s="7"/>
      <c r="H5160" s="7"/>
      <c r="I5160" s="10"/>
      <c r="J5160" s="25"/>
      <c r="K5160" s="250"/>
      <c r="L5160" s="31"/>
      <c r="M5160" s="9"/>
      <c r="N5160" s="11" t="s">
        <v>25</v>
      </c>
      <c r="O5160" s="39"/>
      <c r="P5160" s="47"/>
      <c r="Q5160" s="13"/>
      <c r="R5160" s="248">
        <f t="shared" si="800"/>
        <v>0</v>
      </c>
      <c r="S5160" s="248">
        <f t="shared" si="801"/>
        <v>0</v>
      </c>
      <c r="T5160" s="248">
        <f t="shared" si="802"/>
        <v>0</v>
      </c>
      <c r="U5160" s="248">
        <f t="shared" si="803"/>
        <v>0</v>
      </c>
      <c r="V5160" s="13"/>
      <c r="W5160" s="7"/>
      <c r="AT5160" s="130"/>
      <c r="BF5160" s="33">
        <f t="shared" si="809"/>
        <v>41242</v>
      </c>
      <c r="BG5160" s="34">
        <f t="shared" si="804"/>
        <v>82.88000000000001</v>
      </c>
      <c r="BH5160" s="32">
        <f t="shared" si="805"/>
        <v>1</v>
      </c>
      <c r="BI5160" s="32">
        <f t="shared" si="806"/>
        <v>0</v>
      </c>
      <c r="BJ5160" s="69">
        <f t="shared" si="807"/>
        <v>0</v>
      </c>
      <c r="BK5160" s="158" t="str">
        <f t="shared" si="808"/>
        <v/>
      </c>
    </row>
    <row r="5161" spans="1:63" ht="12" customHeight="1" x14ac:dyDescent="0.2">
      <c r="A5161" s="8"/>
      <c r="B5161" s="7"/>
      <c r="C5161" s="7"/>
      <c r="D5161" s="7"/>
      <c r="E5161" s="7"/>
      <c r="F5161" s="7"/>
      <c r="G5161" s="7"/>
      <c r="H5161" s="7"/>
      <c r="I5161" s="10"/>
      <c r="J5161" s="25"/>
      <c r="K5161" s="250"/>
      <c r="L5161" s="31"/>
      <c r="M5161" s="9"/>
      <c r="N5161" s="11" t="s">
        <v>25</v>
      </c>
      <c r="O5161" s="39"/>
      <c r="P5161" s="47"/>
      <c r="Q5161" s="13"/>
      <c r="R5161" s="248">
        <f t="shared" si="800"/>
        <v>0</v>
      </c>
      <c r="S5161" s="248">
        <f t="shared" si="801"/>
        <v>0</v>
      </c>
      <c r="T5161" s="248">
        <f t="shared" si="802"/>
        <v>0</v>
      </c>
      <c r="U5161" s="248">
        <f t="shared" si="803"/>
        <v>0</v>
      </c>
      <c r="V5161" s="13"/>
      <c r="W5161" s="7"/>
      <c r="AT5161" s="130"/>
      <c r="BF5161" s="33">
        <f t="shared" si="809"/>
        <v>41242</v>
      </c>
      <c r="BG5161" s="34">
        <f t="shared" si="804"/>
        <v>82.88000000000001</v>
      </c>
      <c r="BH5161" s="32">
        <f t="shared" si="805"/>
        <v>1</v>
      </c>
      <c r="BI5161" s="32">
        <f t="shared" si="806"/>
        <v>0</v>
      </c>
      <c r="BJ5161" s="69">
        <f t="shared" si="807"/>
        <v>0</v>
      </c>
      <c r="BK5161" s="158" t="str">
        <f t="shared" si="808"/>
        <v/>
      </c>
    </row>
    <row r="5162" spans="1:63" ht="12" customHeight="1" x14ac:dyDescent="0.2">
      <c r="A5162" s="8"/>
      <c r="B5162" s="7"/>
      <c r="C5162" s="7"/>
      <c r="D5162" s="7"/>
      <c r="E5162" s="7"/>
      <c r="F5162" s="7"/>
      <c r="G5162" s="7"/>
      <c r="H5162" s="7"/>
      <c r="I5162" s="10"/>
      <c r="J5162" s="25"/>
      <c r="K5162" s="250"/>
      <c r="L5162" s="31"/>
      <c r="M5162" s="9"/>
      <c r="N5162" s="11" t="s">
        <v>25</v>
      </c>
      <c r="O5162" s="39"/>
      <c r="P5162" s="47"/>
      <c r="Q5162" s="13"/>
      <c r="R5162" s="248">
        <f t="shared" si="800"/>
        <v>0</v>
      </c>
      <c r="S5162" s="248">
        <f t="shared" si="801"/>
        <v>0</v>
      </c>
      <c r="T5162" s="248">
        <f t="shared" si="802"/>
        <v>0</v>
      </c>
      <c r="U5162" s="248">
        <f t="shared" si="803"/>
        <v>0</v>
      </c>
      <c r="V5162" s="13"/>
      <c r="W5162" s="7"/>
      <c r="AT5162" s="130"/>
      <c r="BF5162" s="33">
        <f t="shared" si="809"/>
        <v>41242</v>
      </c>
      <c r="BG5162" s="34">
        <f t="shared" si="804"/>
        <v>82.88000000000001</v>
      </c>
      <c r="BH5162" s="32">
        <f t="shared" si="805"/>
        <v>1</v>
      </c>
      <c r="BI5162" s="32">
        <f t="shared" si="806"/>
        <v>0</v>
      </c>
      <c r="BJ5162" s="69">
        <f t="shared" si="807"/>
        <v>0</v>
      </c>
      <c r="BK5162" s="158" t="str">
        <f t="shared" si="808"/>
        <v/>
      </c>
    </row>
    <row r="5163" spans="1:63" ht="12" customHeight="1" x14ac:dyDescent="0.2">
      <c r="A5163" s="8"/>
      <c r="B5163" s="7"/>
      <c r="C5163" s="7"/>
      <c r="D5163" s="7"/>
      <c r="E5163" s="7"/>
      <c r="F5163" s="7"/>
      <c r="G5163" s="7"/>
      <c r="H5163" s="7"/>
      <c r="I5163" s="10"/>
      <c r="J5163" s="25"/>
      <c r="K5163" s="250"/>
      <c r="L5163" s="31"/>
      <c r="M5163" s="9"/>
      <c r="N5163" s="11" t="s">
        <v>25</v>
      </c>
      <c r="O5163" s="39"/>
      <c r="P5163" s="47"/>
      <c r="Q5163" s="13"/>
      <c r="R5163" s="248">
        <f t="shared" si="800"/>
        <v>0</v>
      </c>
      <c r="S5163" s="248">
        <f t="shared" si="801"/>
        <v>0</v>
      </c>
      <c r="T5163" s="248">
        <f t="shared" si="802"/>
        <v>0</v>
      </c>
      <c r="U5163" s="248">
        <f t="shared" si="803"/>
        <v>0</v>
      </c>
      <c r="V5163" s="13"/>
      <c r="W5163" s="7"/>
      <c r="AT5163" s="130"/>
      <c r="BF5163" s="33">
        <f t="shared" si="809"/>
        <v>41242</v>
      </c>
      <c r="BG5163" s="34">
        <f t="shared" si="804"/>
        <v>82.88000000000001</v>
      </c>
      <c r="BH5163" s="32">
        <f t="shared" si="805"/>
        <v>1</v>
      </c>
      <c r="BI5163" s="32">
        <f t="shared" si="806"/>
        <v>0</v>
      </c>
      <c r="BJ5163" s="69">
        <f t="shared" si="807"/>
        <v>0</v>
      </c>
      <c r="BK5163" s="158" t="str">
        <f t="shared" si="808"/>
        <v/>
      </c>
    </row>
    <row r="5164" spans="1:63" ht="12" customHeight="1" x14ac:dyDescent="0.2">
      <c r="A5164" s="8"/>
      <c r="B5164" s="7"/>
      <c r="C5164" s="7"/>
      <c r="D5164" s="7"/>
      <c r="E5164" s="7"/>
      <c r="F5164" s="7"/>
      <c r="G5164" s="7"/>
      <c r="H5164" s="7"/>
      <c r="I5164" s="10"/>
      <c r="J5164" s="25"/>
      <c r="K5164" s="250"/>
      <c r="L5164" s="31"/>
      <c r="M5164" s="9"/>
      <c r="N5164" s="11" t="s">
        <v>25</v>
      </c>
      <c r="O5164" s="39"/>
      <c r="P5164" s="47"/>
      <c r="Q5164" s="13"/>
      <c r="R5164" s="248">
        <f t="shared" si="800"/>
        <v>0</v>
      </c>
      <c r="S5164" s="248">
        <f t="shared" si="801"/>
        <v>0</v>
      </c>
      <c r="T5164" s="248">
        <f t="shared" si="802"/>
        <v>0</v>
      </c>
      <c r="U5164" s="248">
        <f t="shared" si="803"/>
        <v>0</v>
      </c>
      <c r="V5164" s="13"/>
      <c r="W5164" s="7"/>
      <c r="AT5164" s="130"/>
      <c r="BF5164" s="33">
        <f t="shared" si="809"/>
        <v>41242</v>
      </c>
      <c r="BG5164" s="34">
        <f t="shared" si="804"/>
        <v>82.88000000000001</v>
      </c>
      <c r="BH5164" s="32">
        <f t="shared" si="805"/>
        <v>1</v>
      </c>
      <c r="BI5164" s="32">
        <f t="shared" si="806"/>
        <v>0</v>
      </c>
      <c r="BJ5164" s="69">
        <f t="shared" si="807"/>
        <v>0</v>
      </c>
      <c r="BK5164" s="158" t="str">
        <f t="shared" si="808"/>
        <v/>
      </c>
    </row>
    <row r="5165" spans="1:63" ht="12" customHeight="1" x14ac:dyDescent="0.2">
      <c r="A5165" s="8"/>
      <c r="B5165" s="7"/>
      <c r="C5165" s="7"/>
      <c r="D5165" s="7"/>
      <c r="E5165" s="7"/>
      <c r="F5165" s="7"/>
      <c r="G5165" s="7"/>
      <c r="H5165" s="7"/>
      <c r="I5165" s="10"/>
      <c r="J5165" s="25"/>
      <c r="K5165" s="250"/>
      <c r="L5165" s="31"/>
      <c r="M5165" s="9"/>
      <c r="N5165" s="11" t="s">
        <v>25</v>
      </c>
      <c r="O5165" s="39"/>
      <c r="P5165" s="47"/>
      <c r="Q5165" s="13"/>
      <c r="R5165" s="248">
        <f t="shared" si="800"/>
        <v>0</v>
      </c>
      <c r="S5165" s="248">
        <f t="shared" si="801"/>
        <v>0</v>
      </c>
      <c r="T5165" s="248">
        <f t="shared" si="802"/>
        <v>0</v>
      </c>
      <c r="U5165" s="248">
        <f t="shared" si="803"/>
        <v>0</v>
      </c>
      <c r="V5165" s="13"/>
      <c r="W5165" s="7"/>
      <c r="AT5165" s="130"/>
      <c r="BF5165" s="33">
        <f t="shared" si="809"/>
        <v>41242</v>
      </c>
      <c r="BG5165" s="34">
        <f t="shared" si="804"/>
        <v>82.88000000000001</v>
      </c>
      <c r="BH5165" s="32">
        <f t="shared" si="805"/>
        <v>1</v>
      </c>
      <c r="BI5165" s="32">
        <f t="shared" si="806"/>
        <v>0</v>
      </c>
      <c r="BJ5165" s="69">
        <f t="shared" si="807"/>
        <v>0</v>
      </c>
      <c r="BK5165" s="158" t="str">
        <f t="shared" si="808"/>
        <v/>
      </c>
    </row>
    <row r="5166" spans="1:63" ht="12" customHeight="1" x14ac:dyDescent="0.2">
      <c r="A5166" s="8"/>
      <c r="B5166" s="7"/>
      <c r="C5166" s="7"/>
      <c r="D5166" s="7"/>
      <c r="E5166" s="7"/>
      <c r="F5166" s="7"/>
      <c r="G5166" s="7"/>
      <c r="H5166" s="7"/>
      <c r="I5166" s="10"/>
      <c r="J5166" s="25"/>
      <c r="K5166" s="250"/>
      <c r="L5166" s="31"/>
      <c r="M5166" s="9"/>
      <c r="N5166" s="11" t="s">
        <v>25</v>
      </c>
      <c r="O5166" s="39"/>
      <c r="P5166" s="47"/>
      <c r="Q5166" s="13"/>
      <c r="R5166" s="248">
        <f t="shared" si="800"/>
        <v>0</v>
      </c>
      <c r="S5166" s="248">
        <f t="shared" si="801"/>
        <v>0</v>
      </c>
      <c r="T5166" s="248">
        <f t="shared" si="802"/>
        <v>0</v>
      </c>
      <c r="U5166" s="248">
        <f t="shared" si="803"/>
        <v>0</v>
      </c>
      <c r="V5166" s="13"/>
      <c r="W5166" s="7"/>
      <c r="AT5166" s="130"/>
      <c r="BF5166" s="33">
        <f t="shared" si="809"/>
        <v>41242</v>
      </c>
      <c r="BG5166" s="34">
        <f t="shared" si="804"/>
        <v>82.88000000000001</v>
      </c>
      <c r="BH5166" s="32">
        <f t="shared" si="805"/>
        <v>1</v>
      </c>
      <c r="BI5166" s="32">
        <f t="shared" si="806"/>
        <v>0</v>
      </c>
      <c r="BJ5166" s="69">
        <f t="shared" si="807"/>
        <v>0</v>
      </c>
      <c r="BK5166" s="158" t="str">
        <f t="shared" si="808"/>
        <v/>
      </c>
    </row>
    <row r="5167" spans="1:63" ht="12" customHeight="1" x14ac:dyDescent="0.2">
      <c r="A5167" s="8"/>
      <c r="B5167" s="7"/>
      <c r="C5167" s="7"/>
      <c r="D5167" s="7"/>
      <c r="E5167" s="7"/>
      <c r="F5167" s="7"/>
      <c r="G5167" s="7"/>
      <c r="H5167" s="7"/>
      <c r="I5167" s="10"/>
      <c r="J5167" s="25"/>
      <c r="K5167" s="250"/>
      <c r="L5167" s="31"/>
      <c r="M5167" s="9"/>
      <c r="N5167" s="11" t="s">
        <v>25</v>
      </c>
      <c r="O5167" s="39"/>
      <c r="P5167" s="47"/>
      <c r="Q5167" s="13"/>
      <c r="R5167" s="248">
        <f t="shared" si="800"/>
        <v>0</v>
      </c>
      <c r="S5167" s="248">
        <f t="shared" si="801"/>
        <v>0</v>
      </c>
      <c r="T5167" s="248">
        <f t="shared" si="802"/>
        <v>0</v>
      </c>
      <c r="U5167" s="248">
        <f t="shared" si="803"/>
        <v>0</v>
      </c>
      <c r="V5167" s="13"/>
      <c r="W5167" s="7"/>
      <c r="AT5167" s="130"/>
      <c r="BF5167" s="33">
        <f t="shared" si="809"/>
        <v>41242</v>
      </c>
      <c r="BG5167" s="34">
        <f t="shared" si="804"/>
        <v>82.88000000000001</v>
      </c>
      <c r="BH5167" s="32">
        <f t="shared" si="805"/>
        <v>1</v>
      </c>
      <c r="BI5167" s="32">
        <f t="shared" si="806"/>
        <v>0</v>
      </c>
      <c r="BJ5167" s="69">
        <f t="shared" si="807"/>
        <v>0</v>
      </c>
      <c r="BK5167" s="158" t="str">
        <f t="shared" si="808"/>
        <v/>
      </c>
    </row>
    <row r="5168" spans="1:63" ht="12" customHeight="1" x14ac:dyDescent="0.2">
      <c r="A5168" s="8"/>
      <c r="B5168" s="7"/>
      <c r="C5168" s="7"/>
      <c r="D5168" s="7"/>
      <c r="E5168" s="7"/>
      <c r="F5168" s="7"/>
      <c r="G5168" s="7"/>
      <c r="H5168" s="7"/>
      <c r="I5168" s="10"/>
      <c r="J5168" s="25"/>
      <c r="K5168" s="250"/>
      <c r="L5168" s="31"/>
      <c r="M5168" s="9"/>
      <c r="N5168" s="11" t="s">
        <v>25</v>
      </c>
      <c r="O5168" s="39"/>
      <c r="P5168" s="47"/>
      <c r="Q5168" s="13"/>
      <c r="R5168" s="248">
        <f t="shared" si="800"/>
        <v>0</v>
      </c>
      <c r="S5168" s="248">
        <f t="shared" si="801"/>
        <v>0</v>
      </c>
      <c r="T5168" s="248">
        <f t="shared" si="802"/>
        <v>0</v>
      </c>
      <c r="U5168" s="248">
        <f t="shared" si="803"/>
        <v>0</v>
      </c>
      <c r="V5168" s="13"/>
      <c r="W5168" s="7"/>
      <c r="AT5168" s="130"/>
      <c r="BF5168" s="33">
        <f t="shared" si="809"/>
        <v>41242</v>
      </c>
      <c r="BG5168" s="34">
        <f t="shared" si="804"/>
        <v>82.88000000000001</v>
      </c>
      <c r="BH5168" s="32">
        <f t="shared" si="805"/>
        <v>1</v>
      </c>
      <c r="BI5168" s="32">
        <f t="shared" si="806"/>
        <v>0</v>
      </c>
      <c r="BJ5168" s="69">
        <f t="shared" si="807"/>
        <v>0</v>
      </c>
      <c r="BK5168" s="158" t="str">
        <f t="shared" si="808"/>
        <v/>
      </c>
    </row>
    <row r="5169" spans="1:63" ht="12" customHeight="1" x14ac:dyDescent="0.2">
      <c r="A5169" s="8"/>
      <c r="B5169" s="7"/>
      <c r="C5169" s="7"/>
      <c r="D5169" s="7"/>
      <c r="E5169" s="7"/>
      <c r="F5169" s="7"/>
      <c r="G5169" s="7"/>
      <c r="H5169" s="7"/>
      <c r="I5169" s="10"/>
      <c r="J5169" s="25"/>
      <c r="K5169" s="250"/>
      <c r="L5169" s="31"/>
      <c r="M5169" s="9"/>
      <c r="N5169" s="11" t="s">
        <v>25</v>
      </c>
      <c r="O5169" s="39"/>
      <c r="P5169" s="47"/>
      <c r="Q5169" s="13"/>
      <c r="R5169" s="248">
        <f t="shared" si="800"/>
        <v>0</v>
      </c>
      <c r="S5169" s="248">
        <f t="shared" si="801"/>
        <v>0</v>
      </c>
      <c r="T5169" s="248">
        <f t="shared" si="802"/>
        <v>0</v>
      </c>
      <c r="U5169" s="248">
        <f t="shared" si="803"/>
        <v>0</v>
      </c>
      <c r="V5169" s="13"/>
      <c r="W5169" s="7"/>
      <c r="AT5169" s="130"/>
      <c r="BF5169" s="33">
        <f t="shared" si="809"/>
        <v>41242</v>
      </c>
      <c r="BG5169" s="34">
        <f t="shared" si="804"/>
        <v>82.88000000000001</v>
      </c>
      <c r="BH5169" s="32">
        <f t="shared" si="805"/>
        <v>1</v>
      </c>
      <c r="BI5169" s="32">
        <f t="shared" si="806"/>
        <v>0</v>
      </c>
      <c r="BJ5169" s="69">
        <f t="shared" si="807"/>
        <v>0</v>
      </c>
      <c r="BK5169" s="158" t="str">
        <f t="shared" si="808"/>
        <v/>
      </c>
    </row>
    <row r="5170" spans="1:63" ht="12" customHeight="1" x14ac:dyDescent="0.2">
      <c r="A5170" s="8"/>
      <c r="B5170" s="7"/>
      <c r="C5170" s="7"/>
      <c r="D5170" s="7"/>
      <c r="E5170" s="7"/>
      <c r="F5170" s="7"/>
      <c r="G5170" s="7"/>
      <c r="H5170" s="7"/>
      <c r="I5170" s="10"/>
      <c r="J5170" s="25"/>
      <c r="K5170" s="250"/>
      <c r="L5170" s="31"/>
      <c r="M5170" s="9"/>
      <c r="N5170" s="11" t="s">
        <v>25</v>
      </c>
      <c r="O5170" s="39"/>
      <c r="P5170" s="47"/>
      <c r="Q5170" s="13"/>
      <c r="R5170" s="248">
        <f t="shared" si="800"/>
        <v>0</v>
      </c>
      <c r="S5170" s="248">
        <f t="shared" si="801"/>
        <v>0</v>
      </c>
      <c r="T5170" s="248">
        <f t="shared" si="802"/>
        <v>0</v>
      </c>
      <c r="U5170" s="248">
        <f t="shared" si="803"/>
        <v>0</v>
      </c>
      <c r="V5170" s="13"/>
      <c r="W5170" s="7"/>
      <c r="AT5170" s="130"/>
      <c r="BF5170" s="33">
        <f t="shared" si="809"/>
        <v>41242</v>
      </c>
      <c r="BG5170" s="34">
        <f t="shared" si="804"/>
        <v>82.88000000000001</v>
      </c>
      <c r="BH5170" s="32">
        <f t="shared" si="805"/>
        <v>1</v>
      </c>
      <c r="BI5170" s="32">
        <f t="shared" si="806"/>
        <v>0</v>
      </c>
      <c r="BJ5170" s="69">
        <f t="shared" si="807"/>
        <v>0</v>
      </c>
      <c r="BK5170" s="158" t="str">
        <f t="shared" si="808"/>
        <v/>
      </c>
    </row>
    <row r="5171" spans="1:63" ht="12" customHeight="1" x14ac:dyDescent="0.2">
      <c r="A5171" s="8"/>
      <c r="B5171" s="7"/>
      <c r="C5171" s="7"/>
      <c r="D5171" s="7"/>
      <c r="E5171" s="7"/>
      <c r="F5171" s="7"/>
      <c r="G5171" s="7"/>
      <c r="H5171" s="7"/>
      <c r="I5171" s="10"/>
      <c r="J5171" s="25"/>
      <c r="K5171" s="250"/>
      <c r="L5171" s="31"/>
      <c r="M5171" s="9"/>
      <c r="N5171" s="11" t="s">
        <v>25</v>
      </c>
      <c r="O5171" s="39"/>
      <c r="P5171" s="47"/>
      <c r="Q5171" s="13"/>
      <c r="R5171" s="248">
        <f t="shared" si="800"/>
        <v>0</v>
      </c>
      <c r="S5171" s="248">
        <f t="shared" si="801"/>
        <v>0</v>
      </c>
      <c r="T5171" s="248">
        <f t="shared" si="802"/>
        <v>0</v>
      </c>
      <c r="U5171" s="248">
        <f t="shared" si="803"/>
        <v>0</v>
      </c>
      <c r="V5171" s="13"/>
      <c r="W5171" s="7"/>
      <c r="AT5171" s="130"/>
      <c r="BF5171" s="33">
        <f t="shared" si="809"/>
        <v>41242</v>
      </c>
      <c r="BG5171" s="34">
        <f t="shared" si="804"/>
        <v>82.88000000000001</v>
      </c>
      <c r="BH5171" s="32">
        <f t="shared" si="805"/>
        <v>1</v>
      </c>
      <c r="BI5171" s="32">
        <f t="shared" si="806"/>
        <v>0</v>
      </c>
      <c r="BJ5171" s="69">
        <f t="shared" si="807"/>
        <v>0</v>
      </c>
      <c r="BK5171" s="158" t="str">
        <f t="shared" si="808"/>
        <v/>
      </c>
    </row>
    <row r="5172" spans="1:63" ht="12" customHeight="1" x14ac:dyDescent="0.2">
      <c r="A5172" s="8"/>
      <c r="B5172" s="7"/>
      <c r="C5172" s="7"/>
      <c r="D5172" s="7"/>
      <c r="E5172" s="7"/>
      <c r="F5172" s="7"/>
      <c r="G5172" s="7"/>
      <c r="H5172" s="7"/>
      <c r="I5172" s="10"/>
      <c r="J5172" s="25"/>
      <c r="K5172" s="250"/>
      <c r="L5172" s="31"/>
      <c r="M5172" s="9"/>
      <c r="N5172" s="11" t="s">
        <v>25</v>
      </c>
      <c r="O5172" s="39"/>
      <c r="P5172" s="47"/>
      <c r="Q5172" s="13"/>
      <c r="R5172" s="248">
        <f t="shared" si="800"/>
        <v>0</v>
      </c>
      <c r="S5172" s="248">
        <f t="shared" si="801"/>
        <v>0</v>
      </c>
      <c r="T5172" s="248">
        <f t="shared" si="802"/>
        <v>0</v>
      </c>
      <c r="U5172" s="248">
        <f t="shared" si="803"/>
        <v>0</v>
      </c>
      <c r="V5172" s="13"/>
      <c r="W5172" s="7"/>
      <c r="AT5172" s="130"/>
      <c r="BF5172" s="33">
        <f t="shared" si="809"/>
        <v>41242</v>
      </c>
      <c r="BG5172" s="34">
        <f t="shared" si="804"/>
        <v>82.88000000000001</v>
      </c>
      <c r="BH5172" s="32">
        <f t="shared" si="805"/>
        <v>1</v>
      </c>
      <c r="BI5172" s="32">
        <f t="shared" si="806"/>
        <v>0</v>
      </c>
      <c r="BJ5172" s="69">
        <f t="shared" si="807"/>
        <v>0</v>
      </c>
      <c r="BK5172" s="158" t="str">
        <f t="shared" si="808"/>
        <v/>
      </c>
    </row>
    <row r="5173" spans="1:63" ht="12" customHeight="1" x14ac:dyDescent="0.2">
      <c r="A5173" s="8"/>
      <c r="B5173" s="7"/>
      <c r="C5173" s="7"/>
      <c r="D5173" s="7"/>
      <c r="E5173" s="7"/>
      <c r="F5173" s="7"/>
      <c r="G5173" s="7"/>
      <c r="H5173" s="7"/>
      <c r="I5173" s="10"/>
      <c r="J5173" s="25"/>
      <c r="K5173" s="250"/>
      <c r="L5173" s="31"/>
      <c r="M5173" s="9"/>
      <c r="N5173" s="11" t="s">
        <v>25</v>
      </c>
      <c r="O5173" s="39"/>
      <c r="P5173" s="47"/>
      <c r="Q5173" s="13"/>
      <c r="R5173" s="248">
        <f t="shared" si="800"/>
        <v>0</v>
      </c>
      <c r="S5173" s="248">
        <f t="shared" si="801"/>
        <v>0</v>
      </c>
      <c r="T5173" s="248">
        <f t="shared" si="802"/>
        <v>0</v>
      </c>
      <c r="U5173" s="248">
        <f t="shared" si="803"/>
        <v>0</v>
      </c>
      <c r="V5173" s="13"/>
      <c r="W5173" s="7"/>
      <c r="AT5173" s="130"/>
      <c r="BF5173" s="33">
        <f t="shared" si="809"/>
        <v>41242</v>
      </c>
      <c r="BG5173" s="34">
        <f t="shared" si="804"/>
        <v>82.88000000000001</v>
      </c>
      <c r="BH5173" s="32">
        <f t="shared" si="805"/>
        <v>1</v>
      </c>
      <c r="BI5173" s="32">
        <f t="shared" si="806"/>
        <v>0</v>
      </c>
      <c r="BJ5173" s="69">
        <f t="shared" si="807"/>
        <v>0</v>
      </c>
      <c r="BK5173" s="158" t="str">
        <f t="shared" si="808"/>
        <v/>
      </c>
    </row>
    <row r="5174" spans="1:63" ht="12" customHeight="1" x14ac:dyDescent="0.2">
      <c r="A5174" s="8"/>
      <c r="B5174" s="7"/>
      <c r="C5174" s="7"/>
      <c r="D5174" s="7"/>
      <c r="E5174" s="7"/>
      <c r="F5174" s="7"/>
      <c r="G5174" s="7"/>
      <c r="H5174" s="7"/>
      <c r="I5174" s="10"/>
      <c r="J5174" s="25"/>
      <c r="K5174" s="250"/>
      <c r="L5174" s="31"/>
      <c r="M5174" s="9"/>
      <c r="N5174" s="11" t="s">
        <v>25</v>
      </c>
      <c r="O5174" s="39"/>
      <c r="P5174" s="47"/>
      <c r="Q5174" s="13"/>
      <c r="R5174" s="248">
        <f t="shared" si="800"/>
        <v>0</v>
      </c>
      <c r="S5174" s="248">
        <f t="shared" si="801"/>
        <v>0</v>
      </c>
      <c r="T5174" s="248">
        <f t="shared" si="802"/>
        <v>0</v>
      </c>
      <c r="U5174" s="248">
        <f t="shared" si="803"/>
        <v>0</v>
      </c>
      <c r="V5174" s="13"/>
      <c r="W5174" s="7"/>
      <c r="AT5174" s="130"/>
      <c r="BF5174" s="33">
        <f t="shared" si="809"/>
        <v>41242</v>
      </c>
      <c r="BG5174" s="34">
        <f t="shared" si="804"/>
        <v>82.88000000000001</v>
      </c>
      <c r="BH5174" s="32">
        <f t="shared" si="805"/>
        <v>1</v>
      </c>
      <c r="BI5174" s="32">
        <f t="shared" si="806"/>
        <v>0</v>
      </c>
      <c r="BJ5174" s="69">
        <f t="shared" si="807"/>
        <v>0</v>
      </c>
      <c r="BK5174" s="158" t="str">
        <f t="shared" si="808"/>
        <v/>
      </c>
    </row>
    <row r="5175" spans="1:63" ht="12" customHeight="1" x14ac:dyDescent="0.2">
      <c r="A5175" s="8"/>
      <c r="B5175" s="7"/>
      <c r="C5175" s="7"/>
      <c r="D5175" s="7"/>
      <c r="E5175" s="7"/>
      <c r="F5175" s="7"/>
      <c r="G5175" s="7"/>
      <c r="H5175" s="7"/>
      <c r="I5175" s="10"/>
      <c r="J5175" s="25"/>
      <c r="K5175" s="250"/>
      <c r="L5175" s="31"/>
      <c r="M5175" s="9"/>
      <c r="N5175" s="11" t="s">
        <v>25</v>
      </c>
      <c r="O5175" s="39"/>
      <c r="P5175" s="47"/>
      <c r="Q5175" s="13"/>
      <c r="R5175" s="248">
        <f t="shared" si="800"/>
        <v>0</v>
      </c>
      <c r="S5175" s="248">
        <f t="shared" si="801"/>
        <v>0</v>
      </c>
      <c r="T5175" s="248">
        <f t="shared" si="802"/>
        <v>0</v>
      </c>
      <c r="U5175" s="248">
        <f t="shared" si="803"/>
        <v>0</v>
      </c>
      <c r="V5175" s="13"/>
      <c r="W5175" s="7"/>
      <c r="AT5175" s="130"/>
      <c r="BF5175" s="33">
        <f t="shared" si="809"/>
        <v>41242</v>
      </c>
      <c r="BG5175" s="34">
        <f t="shared" si="804"/>
        <v>82.88000000000001</v>
      </c>
      <c r="BH5175" s="32">
        <f t="shared" si="805"/>
        <v>1</v>
      </c>
      <c r="BI5175" s="32">
        <f t="shared" si="806"/>
        <v>0</v>
      </c>
      <c r="BJ5175" s="69">
        <f t="shared" si="807"/>
        <v>0</v>
      </c>
      <c r="BK5175" s="158" t="str">
        <f t="shared" si="808"/>
        <v/>
      </c>
    </row>
    <row r="5176" spans="1:63" ht="12" customHeight="1" x14ac:dyDescent="0.2">
      <c r="A5176" s="8"/>
      <c r="B5176" s="7"/>
      <c r="C5176" s="7"/>
      <c r="D5176" s="7"/>
      <c r="E5176" s="7"/>
      <c r="F5176" s="7"/>
      <c r="G5176" s="7"/>
      <c r="H5176" s="7"/>
      <c r="I5176" s="10"/>
      <c r="J5176" s="25"/>
      <c r="K5176" s="250"/>
      <c r="L5176" s="31"/>
      <c r="M5176" s="9"/>
      <c r="N5176" s="11" t="s">
        <v>25</v>
      </c>
      <c r="O5176" s="39"/>
      <c r="P5176" s="47"/>
      <c r="Q5176" s="13"/>
      <c r="R5176" s="248">
        <f t="shared" si="800"/>
        <v>0</v>
      </c>
      <c r="S5176" s="248">
        <f t="shared" si="801"/>
        <v>0</v>
      </c>
      <c r="T5176" s="248">
        <f t="shared" si="802"/>
        <v>0</v>
      </c>
      <c r="U5176" s="248">
        <f t="shared" si="803"/>
        <v>0</v>
      </c>
      <c r="V5176" s="13"/>
      <c r="W5176" s="7"/>
      <c r="AT5176" s="130"/>
      <c r="BF5176" s="33">
        <f t="shared" si="809"/>
        <v>41242</v>
      </c>
      <c r="BG5176" s="34">
        <f t="shared" si="804"/>
        <v>82.88000000000001</v>
      </c>
      <c r="BH5176" s="32">
        <f t="shared" si="805"/>
        <v>1</v>
      </c>
      <c r="BI5176" s="32">
        <f t="shared" si="806"/>
        <v>0</v>
      </c>
      <c r="BJ5176" s="69">
        <f t="shared" si="807"/>
        <v>0</v>
      </c>
      <c r="BK5176" s="158" t="str">
        <f t="shared" si="808"/>
        <v/>
      </c>
    </row>
    <row r="5177" spans="1:63" ht="12" customHeight="1" x14ac:dyDescent="0.2">
      <c r="A5177" s="8"/>
      <c r="B5177" s="7"/>
      <c r="C5177" s="7"/>
      <c r="D5177" s="7"/>
      <c r="E5177" s="7"/>
      <c r="F5177" s="7"/>
      <c r="G5177" s="7"/>
      <c r="H5177" s="7"/>
      <c r="I5177" s="10"/>
      <c r="J5177" s="25"/>
      <c r="K5177" s="250"/>
      <c r="L5177" s="31"/>
      <c r="M5177" s="9"/>
      <c r="N5177" s="11" t="s">
        <v>25</v>
      </c>
      <c r="O5177" s="39"/>
      <c r="P5177" s="47"/>
      <c r="Q5177" s="13"/>
      <c r="R5177" s="248">
        <f t="shared" si="800"/>
        <v>0</v>
      </c>
      <c r="S5177" s="248">
        <f t="shared" si="801"/>
        <v>0</v>
      </c>
      <c r="T5177" s="248">
        <f t="shared" si="802"/>
        <v>0</v>
      </c>
      <c r="U5177" s="248">
        <f t="shared" si="803"/>
        <v>0</v>
      </c>
      <c r="V5177" s="13"/>
      <c r="W5177" s="7"/>
      <c r="AT5177" s="130"/>
      <c r="BF5177" s="33">
        <f t="shared" si="809"/>
        <v>41242</v>
      </c>
      <c r="BG5177" s="34">
        <f t="shared" si="804"/>
        <v>82.88000000000001</v>
      </c>
      <c r="BH5177" s="32">
        <f t="shared" si="805"/>
        <v>1</v>
      </c>
      <c r="BI5177" s="32">
        <f t="shared" si="806"/>
        <v>0</v>
      </c>
      <c r="BJ5177" s="69">
        <f t="shared" si="807"/>
        <v>0</v>
      </c>
      <c r="BK5177" s="158" t="str">
        <f t="shared" si="808"/>
        <v/>
      </c>
    </row>
    <row r="5178" spans="1:63" ht="12" customHeight="1" x14ac:dyDescent="0.2">
      <c r="A5178" s="8"/>
      <c r="B5178" s="7"/>
      <c r="C5178" s="7"/>
      <c r="D5178" s="7"/>
      <c r="E5178" s="7"/>
      <c r="F5178" s="7"/>
      <c r="G5178" s="7"/>
      <c r="H5178" s="7"/>
      <c r="I5178" s="10"/>
      <c r="J5178" s="25"/>
      <c r="K5178" s="250"/>
      <c r="L5178" s="31"/>
      <c r="M5178" s="9"/>
      <c r="N5178" s="11" t="s">
        <v>25</v>
      </c>
      <c r="O5178" s="39"/>
      <c r="P5178" s="47"/>
      <c r="Q5178" s="13"/>
      <c r="R5178" s="248">
        <f t="shared" si="800"/>
        <v>0</v>
      </c>
      <c r="S5178" s="248">
        <f t="shared" si="801"/>
        <v>0</v>
      </c>
      <c r="T5178" s="248">
        <f t="shared" si="802"/>
        <v>0</v>
      </c>
      <c r="U5178" s="248">
        <f t="shared" si="803"/>
        <v>0</v>
      </c>
      <c r="V5178" s="13"/>
      <c r="W5178" s="7"/>
      <c r="AT5178" s="130"/>
      <c r="BF5178" s="33">
        <f t="shared" si="809"/>
        <v>41242</v>
      </c>
      <c r="BG5178" s="34">
        <f t="shared" si="804"/>
        <v>82.88000000000001</v>
      </c>
      <c r="BH5178" s="32">
        <f t="shared" si="805"/>
        <v>1</v>
      </c>
      <c r="BI5178" s="32">
        <f t="shared" si="806"/>
        <v>0</v>
      </c>
      <c r="BJ5178" s="69">
        <f t="shared" si="807"/>
        <v>0</v>
      </c>
      <c r="BK5178" s="158" t="str">
        <f t="shared" si="808"/>
        <v/>
      </c>
    </row>
    <row r="5179" spans="1:63" ht="12" customHeight="1" x14ac:dyDescent="0.2">
      <c r="A5179" s="8"/>
      <c r="B5179" s="7"/>
      <c r="C5179" s="7"/>
      <c r="D5179" s="7"/>
      <c r="E5179" s="7"/>
      <c r="F5179" s="7"/>
      <c r="G5179" s="7"/>
      <c r="H5179" s="7"/>
      <c r="I5179" s="10"/>
      <c r="J5179" s="25"/>
      <c r="K5179" s="250"/>
      <c r="L5179" s="31"/>
      <c r="M5179" s="9"/>
      <c r="N5179" s="11" t="s">
        <v>25</v>
      </c>
      <c r="O5179" s="39"/>
      <c r="P5179" s="47"/>
      <c r="Q5179" s="13"/>
      <c r="R5179" s="248">
        <f t="shared" si="800"/>
        <v>0</v>
      </c>
      <c r="S5179" s="248">
        <f t="shared" si="801"/>
        <v>0</v>
      </c>
      <c r="T5179" s="248">
        <f t="shared" si="802"/>
        <v>0</v>
      </c>
      <c r="U5179" s="248">
        <f t="shared" si="803"/>
        <v>0</v>
      </c>
      <c r="V5179" s="13"/>
      <c r="W5179" s="7"/>
      <c r="AT5179" s="130"/>
      <c r="BF5179" s="33">
        <f t="shared" si="809"/>
        <v>41242</v>
      </c>
      <c r="BG5179" s="34">
        <f t="shared" si="804"/>
        <v>82.88000000000001</v>
      </c>
      <c r="BH5179" s="32">
        <f t="shared" si="805"/>
        <v>1</v>
      </c>
      <c r="BI5179" s="32">
        <f t="shared" si="806"/>
        <v>0</v>
      </c>
      <c r="BJ5179" s="69">
        <f t="shared" si="807"/>
        <v>0</v>
      </c>
      <c r="BK5179" s="158" t="str">
        <f t="shared" si="808"/>
        <v/>
      </c>
    </row>
    <row r="5180" spans="1:63" ht="12" customHeight="1" x14ac:dyDescent="0.2">
      <c r="A5180" s="8"/>
      <c r="B5180" s="7"/>
      <c r="C5180" s="7"/>
      <c r="D5180" s="7"/>
      <c r="E5180" s="7"/>
      <c r="F5180" s="7"/>
      <c r="G5180" s="7"/>
      <c r="H5180" s="7"/>
      <c r="I5180" s="10"/>
      <c r="J5180" s="25"/>
      <c r="K5180" s="250"/>
      <c r="L5180" s="31"/>
      <c r="M5180" s="9"/>
      <c r="N5180" s="11" t="s">
        <v>25</v>
      </c>
      <c r="O5180" s="39"/>
      <c r="P5180" s="47"/>
      <c r="Q5180" s="13"/>
      <c r="R5180" s="248">
        <f t="shared" si="800"/>
        <v>0</v>
      </c>
      <c r="S5180" s="248">
        <f t="shared" si="801"/>
        <v>0</v>
      </c>
      <c r="T5180" s="248">
        <f t="shared" si="802"/>
        <v>0</v>
      </c>
      <c r="U5180" s="248">
        <f t="shared" si="803"/>
        <v>0</v>
      </c>
      <c r="V5180" s="13"/>
      <c r="W5180" s="7"/>
      <c r="AT5180" s="130"/>
      <c r="BF5180" s="33">
        <f t="shared" si="809"/>
        <v>41242</v>
      </c>
      <c r="BG5180" s="34">
        <f t="shared" si="804"/>
        <v>82.88000000000001</v>
      </c>
      <c r="BH5180" s="32">
        <f t="shared" si="805"/>
        <v>1</v>
      </c>
      <c r="BI5180" s="32">
        <f t="shared" si="806"/>
        <v>0</v>
      </c>
      <c r="BJ5180" s="69">
        <f t="shared" si="807"/>
        <v>0</v>
      </c>
      <c r="BK5180" s="158" t="str">
        <f t="shared" si="808"/>
        <v/>
      </c>
    </row>
    <row r="5181" spans="1:63" ht="12" customHeight="1" x14ac:dyDescent="0.2">
      <c r="A5181" s="8"/>
      <c r="B5181" s="7"/>
      <c r="C5181" s="7"/>
      <c r="D5181" s="7"/>
      <c r="E5181" s="7"/>
      <c r="F5181" s="7"/>
      <c r="G5181" s="7"/>
      <c r="H5181" s="7"/>
      <c r="I5181" s="10"/>
      <c r="J5181" s="25"/>
      <c r="K5181" s="250"/>
      <c r="L5181" s="31"/>
      <c r="M5181" s="9"/>
      <c r="N5181" s="11" t="s">
        <v>25</v>
      </c>
      <c r="O5181" s="39"/>
      <c r="P5181" s="47"/>
      <c r="Q5181" s="13"/>
      <c r="R5181" s="248">
        <f t="shared" si="800"/>
        <v>0</v>
      </c>
      <c r="S5181" s="248">
        <f t="shared" si="801"/>
        <v>0</v>
      </c>
      <c r="T5181" s="248">
        <f t="shared" si="802"/>
        <v>0</v>
      </c>
      <c r="U5181" s="248">
        <f t="shared" si="803"/>
        <v>0</v>
      </c>
      <c r="V5181" s="13"/>
      <c r="W5181" s="7"/>
      <c r="AT5181" s="130"/>
      <c r="BF5181" s="33">
        <f t="shared" si="809"/>
        <v>41242</v>
      </c>
      <c r="BG5181" s="34">
        <f t="shared" si="804"/>
        <v>82.88000000000001</v>
      </c>
      <c r="BH5181" s="32">
        <f t="shared" si="805"/>
        <v>1</v>
      </c>
      <c r="BI5181" s="32">
        <f t="shared" si="806"/>
        <v>0</v>
      </c>
      <c r="BJ5181" s="69">
        <f t="shared" si="807"/>
        <v>0</v>
      </c>
      <c r="BK5181" s="158" t="str">
        <f t="shared" si="808"/>
        <v/>
      </c>
    </row>
    <row r="5182" spans="1:63" ht="12" customHeight="1" x14ac:dyDescent="0.2">
      <c r="A5182" s="8"/>
      <c r="B5182" s="7"/>
      <c r="C5182" s="7"/>
      <c r="D5182" s="7"/>
      <c r="E5182" s="7"/>
      <c r="F5182" s="7"/>
      <c r="G5182" s="7"/>
      <c r="H5182" s="7"/>
      <c r="I5182" s="10"/>
      <c r="J5182" s="25"/>
      <c r="K5182" s="250"/>
      <c r="L5182" s="31"/>
      <c r="M5182" s="9"/>
      <c r="N5182" s="11" t="s">
        <v>25</v>
      </c>
      <c r="O5182" s="39"/>
      <c r="P5182" s="47"/>
      <c r="Q5182" s="13"/>
      <c r="R5182" s="248">
        <f t="shared" si="800"/>
        <v>0</v>
      </c>
      <c r="S5182" s="248">
        <f t="shared" si="801"/>
        <v>0</v>
      </c>
      <c r="T5182" s="248">
        <f t="shared" si="802"/>
        <v>0</v>
      </c>
      <c r="U5182" s="248">
        <f t="shared" si="803"/>
        <v>0</v>
      </c>
      <c r="V5182" s="13"/>
      <c r="W5182" s="7"/>
      <c r="AT5182" s="130"/>
      <c r="BF5182" s="33">
        <f t="shared" si="809"/>
        <v>41242</v>
      </c>
      <c r="BG5182" s="34">
        <f t="shared" si="804"/>
        <v>82.88000000000001</v>
      </c>
      <c r="BH5182" s="32">
        <f t="shared" si="805"/>
        <v>1</v>
      </c>
      <c r="BI5182" s="32">
        <f t="shared" si="806"/>
        <v>0</v>
      </c>
      <c r="BJ5182" s="69">
        <f t="shared" si="807"/>
        <v>0</v>
      </c>
      <c r="BK5182" s="158" t="str">
        <f t="shared" si="808"/>
        <v/>
      </c>
    </row>
    <row r="5183" spans="1:63" ht="12" customHeight="1" x14ac:dyDescent="0.2">
      <c r="A5183" s="8"/>
      <c r="B5183" s="7"/>
      <c r="C5183" s="7"/>
      <c r="D5183" s="7"/>
      <c r="E5183" s="7"/>
      <c r="F5183" s="7"/>
      <c r="G5183" s="7"/>
      <c r="H5183" s="7"/>
      <c r="I5183" s="10"/>
      <c r="J5183" s="25"/>
      <c r="K5183" s="250"/>
      <c r="L5183" s="31"/>
      <c r="M5183" s="9"/>
      <c r="N5183" s="11" t="s">
        <v>25</v>
      </c>
      <c r="O5183" s="39"/>
      <c r="P5183" s="47"/>
      <c r="Q5183" s="13"/>
      <c r="R5183" s="248">
        <f t="shared" si="800"/>
        <v>0</v>
      </c>
      <c r="S5183" s="248">
        <f t="shared" si="801"/>
        <v>0</v>
      </c>
      <c r="T5183" s="248">
        <f t="shared" si="802"/>
        <v>0</v>
      </c>
      <c r="U5183" s="248">
        <f t="shared" si="803"/>
        <v>0</v>
      </c>
      <c r="V5183" s="13"/>
      <c r="W5183" s="7"/>
      <c r="AT5183" s="130"/>
      <c r="BF5183" s="33">
        <f t="shared" si="809"/>
        <v>41242</v>
      </c>
      <c r="BG5183" s="34">
        <f t="shared" si="804"/>
        <v>82.88000000000001</v>
      </c>
      <c r="BH5183" s="32">
        <f t="shared" si="805"/>
        <v>1</v>
      </c>
      <c r="BI5183" s="32">
        <f t="shared" si="806"/>
        <v>0</v>
      </c>
      <c r="BJ5183" s="69">
        <f t="shared" si="807"/>
        <v>0</v>
      </c>
      <c r="BK5183" s="158" t="str">
        <f t="shared" si="808"/>
        <v/>
      </c>
    </row>
    <row r="5184" spans="1:63" ht="12" customHeight="1" x14ac:dyDescent="0.2">
      <c r="A5184" s="8"/>
      <c r="B5184" s="7"/>
      <c r="C5184" s="7"/>
      <c r="D5184" s="7"/>
      <c r="E5184" s="7"/>
      <c r="F5184" s="7"/>
      <c r="G5184" s="7"/>
      <c r="H5184" s="7"/>
      <c r="I5184" s="10"/>
      <c r="J5184" s="25"/>
      <c r="K5184" s="250"/>
      <c r="L5184" s="31"/>
      <c r="M5184" s="9"/>
      <c r="N5184" s="11" t="s">
        <v>25</v>
      </c>
      <c r="O5184" s="39"/>
      <c r="P5184" s="47"/>
      <c r="Q5184" s="13"/>
      <c r="R5184" s="248">
        <f t="shared" si="800"/>
        <v>0</v>
      </c>
      <c r="S5184" s="248">
        <f t="shared" si="801"/>
        <v>0</v>
      </c>
      <c r="T5184" s="248">
        <f t="shared" si="802"/>
        <v>0</v>
      </c>
      <c r="U5184" s="248">
        <f t="shared" si="803"/>
        <v>0</v>
      </c>
      <c r="V5184" s="13"/>
      <c r="W5184" s="7"/>
      <c r="AT5184" s="130"/>
      <c r="BF5184" s="33">
        <f t="shared" si="809"/>
        <v>41242</v>
      </c>
      <c r="BG5184" s="34">
        <f t="shared" si="804"/>
        <v>82.88000000000001</v>
      </c>
      <c r="BH5184" s="32">
        <f t="shared" si="805"/>
        <v>1</v>
      </c>
      <c r="BI5184" s="32">
        <f t="shared" si="806"/>
        <v>0</v>
      </c>
      <c r="BJ5184" s="69">
        <f t="shared" si="807"/>
        <v>0</v>
      </c>
      <c r="BK5184" s="158" t="str">
        <f t="shared" si="808"/>
        <v/>
      </c>
    </row>
    <row r="5185" spans="1:63" ht="12" customHeight="1" x14ac:dyDescent="0.2">
      <c r="A5185" s="8"/>
      <c r="B5185" s="7"/>
      <c r="C5185" s="7"/>
      <c r="D5185" s="7"/>
      <c r="E5185" s="7"/>
      <c r="F5185" s="7"/>
      <c r="G5185" s="7"/>
      <c r="H5185" s="7"/>
      <c r="I5185" s="10"/>
      <c r="J5185" s="25"/>
      <c r="K5185" s="250"/>
      <c r="L5185" s="31"/>
      <c r="M5185" s="9"/>
      <c r="N5185" s="11" t="s">
        <v>25</v>
      </c>
      <c r="O5185" s="39"/>
      <c r="P5185" s="47"/>
      <c r="Q5185" s="13"/>
      <c r="R5185" s="248">
        <f t="shared" si="800"/>
        <v>0</v>
      </c>
      <c r="S5185" s="248">
        <f t="shared" si="801"/>
        <v>0</v>
      </c>
      <c r="T5185" s="248">
        <f t="shared" si="802"/>
        <v>0</v>
      </c>
      <c r="U5185" s="248">
        <f t="shared" si="803"/>
        <v>0</v>
      </c>
      <c r="V5185" s="13"/>
      <c r="W5185" s="7"/>
      <c r="AT5185" s="130"/>
      <c r="BF5185" s="33">
        <f t="shared" si="809"/>
        <v>41242</v>
      </c>
      <c r="BG5185" s="34">
        <f t="shared" si="804"/>
        <v>82.88000000000001</v>
      </c>
      <c r="BH5185" s="32">
        <f t="shared" si="805"/>
        <v>1</v>
      </c>
      <c r="BI5185" s="32">
        <f t="shared" si="806"/>
        <v>0</v>
      </c>
      <c r="BJ5185" s="69">
        <f t="shared" si="807"/>
        <v>0</v>
      </c>
      <c r="BK5185" s="158" t="str">
        <f t="shared" si="808"/>
        <v/>
      </c>
    </row>
    <row r="5186" spans="1:63" ht="12" customHeight="1" x14ac:dyDescent="0.2">
      <c r="A5186" s="8"/>
      <c r="B5186" s="7"/>
      <c r="C5186" s="7"/>
      <c r="D5186" s="7"/>
      <c r="E5186" s="7"/>
      <c r="F5186" s="7"/>
      <c r="G5186" s="7"/>
      <c r="H5186" s="7"/>
      <c r="I5186" s="10"/>
      <c r="J5186" s="25"/>
      <c r="K5186" s="250"/>
      <c r="L5186" s="31"/>
      <c r="M5186" s="9"/>
      <c r="N5186" s="11" t="s">
        <v>25</v>
      </c>
      <c r="O5186" s="39"/>
      <c r="P5186" s="47"/>
      <c r="Q5186" s="13"/>
      <c r="R5186" s="248">
        <f t="shared" si="800"/>
        <v>0</v>
      </c>
      <c r="S5186" s="248">
        <f t="shared" si="801"/>
        <v>0</v>
      </c>
      <c r="T5186" s="248">
        <f t="shared" si="802"/>
        <v>0</v>
      </c>
      <c r="U5186" s="248">
        <f t="shared" si="803"/>
        <v>0</v>
      </c>
      <c r="V5186" s="13"/>
      <c r="W5186" s="7"/>
      <c r="AT5186" s="130"/>
      <c r="BF5186" s="33">
        <f t="shared" si="809"/>
        <v>41242</v>
      </c>
      <c r="BG5186" s="34">
        <f t="shared" si="804"/>
        <v>82.88000000000001</v>
      </c>
      <c r="BH5186" s="32">
        <f t="shared" si="805"/>
        <v>1</v>
      </c>
      <c r="BI5186" s="32">
        <f t="shared" si="806"/>
        <v>0</v>
      </c>
      <c r="BJ5186" s="69">
        <f t="shared" si="807"/>
        <v>0</v>
      </c>
      <c r="BK5186" s="158" t="str">
        <f t="shared" si="808"/>
        <v/>
      </c>
    </row>
    <row r="5187" spans="1:63" ht="12" customHeight="1" x14ac:dyDescent="0.2">
      <c r="A5187" s="8"/>
      <c r="B5187" s="7"/>
      <c r="C5187" s="7"/>
      <c r="D5187" s="7"/>
      <c r="E5187" s="7"/>
      <c r="F5187" s="7"/>
      <c r="G5187" s="7"/>
      <c r="H5187" s="7"/>
      <c r="I5187" s="10"/>
      <c r="J5187" s="25"/>
      <c r="K5187" s="250"/>
      <c r="L5187" s="31"/>
      <c r="M5187" s="9"/>
      <c r="N5187" s="11" t="s">
        <v>25</v>
      </c>
      <c r="O5187" s="39"/>
      <c r="P5187" s="47"/>
      <c r="Q5187" s="13"/>
      <c r="R5187" s="248">
        <f t="shared" si="800"/>
        <v>0</v>
      </c>
      <c r="S5187" s="248">
        <f t="shared" si="801"/>
        <v>0</v>
      </c>
      <c r="T5187" s="248">
        <f t="shared" si="802"/>
        <v>0</v>
      </c>
      <c r="U5187" s="248">
        <f t="shared" si="803"/>
        <v>0</v>
      </c>
      <c r="V5187" s="13"/>
      <c r="W5187" s="7"/>
      <c r="AT5187" s="130"/>
      <c r="BF5187" s="33">
        <f t="shared" si="809"/>
        <v>41242</v>
      </c>
      <c r="BG5187" s="34">
        <f t="shared" si="804"/>
        <v>82.88000000000001</v>
      </c>
      <c r="BH5187" s="32">
        <f t="shared" si="805"/>
        <v>1</v>
      </c>
      <c r="BI5187" s="32">
        <f t="shared" si="806"/>
        <v>0</v>
      </c>
      <c r="BJ5187" s="69">
        <f t="shared" si="807"/>
        <v>0</v>
      </c>
      <c r="BK5187" s="158" t="str">
        <f t="shared" si="808"/>
        <v/>
      </c>
    </row>
    <row r="5188" spans="1:63" ht="12" customHeight="1" x14ac:dyDescent="0.2">
      <c r="A5188" s="8"/>
      <c r="B5188" s="7"/>
      <c r="C5188" s="7"/>
      <c r="D5188" s="7"/>
      <c r="E5188" s="7"/>
      <c r="F5188" s="7"/>
      <c r="G5188" s="7"/>
      <c r="H5188" s="7"/>
      <c r="I5188" s="10"/>
      <c r="J5188" s="25"/>
      <c r="K5188" s="250"/>
      <c r="L5188" s="31"/>
      <c r="M5188" s="9"/>
      <c r="N5188" s="11" t="s">
        <v>25</v>
      </c>
      <c r="O5188" s="39"/>
      <c r="P5188" s="47"/>
      <c r="Q5188" s="13"/>
      <c r="R5188" s="248">
        <f t="shared" si="800"/>
        <v>0</v>
      </c>
      <c r="S5188" s="248">
        <f t="shared" si="801"/>
        <v>0</v>
      </c>
      <c r="T5188" s="248">
        <f t="shared" si="802"/>
        <v>0</v>
      </c>
      <c r="U5188" s="248">
        <f t="shared" si="803"/>
        <v>0</v>
      </c>
      <c r="V5188" s="13"/>
      <c r="W5188" s="7"/>
      <c r="AT5188" s="130"/>
      <c r="BF5188" s="33">
        <f t="shared" si="809"/>
        <v>41242</v>
      </c>
      <c r="BG5188" s="34">
        <f t="shared" si="804"/>
        <v>82.88000000000001</v>
      </c>
      <c r="BH5188" s="32">
        <f t="shared" si="805"/>
        <v>1</v>
      </c>
      <c r="BI5188" s="32">
        <f t="shared" si="806"/>
        <v>0</v>
      </c>
      <c r="BJ5188" s="69">
        <f t="shared" si="807"/>
        <v>0</v>
      </c>
      <c r="BK5188" s="158" t="str">
        <f t="shared" si="808"/>
        <v/>
      </c>
    </row>
    <row r="5189" spans="1:63" ht="12" customHeight="1" x14ac:dyDescent="0.2">
      <c r="A5189" s="8"/>
      <c r="B5189" s="7"/>
      <c r="C5189" s="7"/>
      <c r="D5189" s="7"/>
      <c r="E5189" s="7"/>
      <c r="F5189" s="7"/>
      <c r="G5189" s="7"/>
      <c r="H5189" s="7"/>
      <c r="I5189" s="10"/>
      <c r="J5189" s="25"/>
      <c r="K5189" s="250"/>
      <c r="L5189" s="31"/>
      <c r="M5189" s="9"/>
      <c r="N5189" s="11" t="s">
        <v>25</v>
      </c>
      <c r="O5189" s="39"/>
      <c r="P5189" s="47"/>
      <c r="Q5189" s="13"/>
      <c r="R5189" s="248">
        <f t="shared" si="800"/>
        <v>0</v>
      </c>
      <c r="S5189" s="248">
        <f t="shared" si="801"/>
        <v>0</v>
      </c>
      <c r="T5189" s="248">
        <f t="shared" si="802"/>
        <v>0</v>
      </c>
      <c r="U5189" s="248">
        <f t="shared" si="803"/>
        <v>0</v>
      </c>
      <c r="V5189" s="13"/>
      <c r="W5189" s="7"/>
      <c r="AT5189" s="130"/>
      <c r="BF5189" s="33">
        <f t="shared" si="809"/>
        <v>41242</v>
      </c>
      <c r="BG5189" s="34">
        <f t="shared" si="804"/>
        <v>82.88000000000001</v>
      </c>
      <c r="BH5189" s="32">
        <f t="shared" si="805"/>
        <v>1</v>
      </c>
      <c r="BI5189" s="32">
        <f t="shared" si="806"/>
        <v>0</v>
      </c>
      <c r="BJ5189" s="69">
        <f t="shared" si="807"/>
        <v>0</v>
      </c>
      <c r="BK5189" s="158" t="str">
        <f t="shared" si="808"/>
        <v/>
      </c>
    </row>
    <row r="5190" spans="1:63" ht="12" customHeight="1" x14ac:dyDescent="0.2">
      <c r="A5190" s="8"/>
      <c r="B5190" s="7"/>
      <c r="C5190" s="7"/>
      <c r="D5190" s="7"/>
      <c r="E5190" s="7"/>
      <c r="F5190" s="7"/>
      <c r="G5190" s="7"/>
      <c r="H5190" s="7"/>
      <c r="I5190" s="10"/>
      <c r="J5190" s="25"/>
      <c r="K5190" s="250"/>
      <c r="L5190" s="31"/>
      <c r="M5190" s="9"/>
      <c r="N5190" s="11" t="s">
        <v>25</v>
      </c>
      <c r="O5190" s="39"/>
      <c r="P5190" s="47"/>
      <c r="Q5190" s="13"/>
      <c r="R5190" s="248">
        <f t="shared" si="800"/>
        <v>0</v>
      </c>
      <c r="S5190" s="248">
        <f t="shared" si="801"/>
        <v>0</v>
      </c>
      <c r="T5190" s="248">
        <f t="shared" si="802"/>
        <v>0</v>
      </c>
      <c r="U5190" s="248">
        <f t="shared" si="803"/>
        <v>0</v>
      </c>
      <c r="V5190" s="13"/>
      <c r="W5190" s="7"/>
      <c r="AT5190" s="130"/>
      <c r="BF5190" s="33">
        <f t="shared" si="809"/>
        <v>41242</v>
      </c>
      <c r="BG5190" s="34">
        <f t="shared" si="804"/>
        <v>82.88000000000001</v>
      </c>
      <c r="BH5190" s="32">
        <f t="shared" si="805"/>
        <v>1</v>
      </c>
      <c r="BI5190" s="32">
        <f t="shared" si="806"/>
        <v>0</v>
      </c>
      <c r="BJ5190" s="69">
        <f t="shared" si="807"/>
        <v>0</v>
      </c>
      <c r="BK5190" s="158" t="str">
        <f t="shared" si="808"/>
        <v/>
      </c>
    </row>
    <row r="5191" spans="1:63" ht="12" customHeight="1" x14ac:dyDescent="0.2">
      <c r="A5191" s="8"/>
      <c r="B5191" s="7"/>
      <c r="C5191" s="7"/>
      <c r="D5191" s="7"/>
      <c r="E5191" s="7"/>
      <c r="F5191" s="7"/>
      <c r="G5191" s="7"/>
      <c r="H5191" s="7"/>
      <c r="I5191" s="10"/>
      <c r="J5191" s="25"/>
      <c r="K5191" s="250"/>
      <c r="L5191" s="31"/>
      <c r="M5191" s="9"/>
      <c r="N5191" s="11" t="s">
        <v>25</v>
      </c>
      <c r="O5191" s="39"/>
      <c r="P5191" s="47"/>
      <c r="Q5191" s="13"/>
      <c r="R5191" s="248">
        <f t="shared" si="800"/>
        <v>0</v>
      </c>
      <c r="S5191" s="248">
        <f t="shared" si="801"/>
        <v>0</v>
      </c>
      <c r="T5191" s="248">
        <f t="shared" si="802"/>
        <v>0</v>
      </c>
      <c r="U5191" s="248">
        <f t="shared" si="803"/>
        <v>0</v>
      </c>
      <c r="V5191" s="13"/>
      <c r="W5191" s="7"/>
      <c r="AT5191" s="130"/>
      <c r="BF5191" s="33">
        <f t="shared" si="809"/>
        <v>41242</v>
      </c>
      <c r="BG5191" s="34">
        <f t="shared" si="804"/>
        <v>82.88000000000001</v>
      </c>
      <c r="BH5191" s="32">
        <f t="shared" si="805"/>
        <v>1</v>
      </c>
      <c r="BI5191" s="32">
        <f t="shared" si="806"/>
        <v>0</v>
      </c>
      <c r="BJ5191" s="69">
        <f t="shared" si="807"/>
        <v>0</v>
      </c>
      <c r="BK5191" s="158" t="str">
        <f t="shared" si="808"/>
        <v/>
      </c>
    </row>
    <row r="5192" spans="1:63" ht="12" customHeight="1" x14ac:dyDescent="0.2">
      <c r="A5192" s="8"/>
      <c r="B5192" s="7"/>
      <c r="C5192" s="7"/>
      <c r="D5192" s="7"/>
      <c r="E5192" s="7"/>
      <c r="F5192" s="7"/>
      <c r="G5192" s="7"/>
      <c r="H5192" s="7"/>
      <c r="I5192" s="10"/>
      <c r="J5192" s="25"/>
      <c r="K5192" s="250"/>
      <c r="L5192" s="31"/>
      <c r="M5192" s="9"/>
      <c r="N5192" s="11" t="s">
        <v>25</v>
      </c>
      <c r="O5192" s="39"/>
      <c r="P5192" s="47"/>
      <c r="Q5192" s="13"/>
      <c r="R5192" s="248">
        <f t="shared" si="800"/>
        <v>0</v>
      </c>
      <c r="S5192" s="248">
        <f t="shared" si="801"/>
        <v>0</v>
      </c>
      <c r="T5192" s="248">
        <f t="shared" si="802"/>
        <v>0</v>
      </c>
      <c r="U5192" s="248">
        <f t="shared" si="803"/>
        <v>0</v>
      </c>
      <c r="V5192" s="13"/>
      <c r="W5192" s="7"/>
      <c r="AT5192" s="130"/>
      <c r="BF5192" s="33">
        <f t="shared" si="809"/>
        <v>41242</v>
      </c>
      <c r="BG5192" s="34">
        <f t="shared" si="804"/>
        <v>82.88000000000001</v>
      </c>
      <c r="BH5192" s="32">
        <f t="shared" si="805"/>
        <v>1</v>
      </c>
      <c r="BI5192" s="32">
        <f t="shared" si="806"/>
        <v>0</v>
      </c>
      <c r="BJ5192" s="69">
        <f t="shared" si="807"/>
        <v>0</v>
      </c>
      <c r="BK5192" s="158" t="str">
        <f t="shared" si="808"/>
        <v/>
      </c>
    </row>
    <row r="5193" spans="1:63" ht="12" customHeight="1" x14ac:dyDescent="0.2">
      <c r="A5193" s="8"/>
      <c r="B5193" s="7"/>
      <c r="C5193" s="7"/>
      <c r="D5193" s="7"/>
      <c r="E5193" s="7"/>
      <c r="F5193" s="7"/>
      <c r="G5193" s="7"/>
      <c r="H5193" s="7"/>
      <c r="I5193" s="10"/>
      <c r="J5193" s="25"/>
      <c r="K5193" s="250"/>
      <c r="L5193" s="31"/>
      <c r="M5193" s="9"/>
      <c r="N5193" s="11" t="s">
        <v>25</v>
      </c>
      <c r="O5193" s="39"/>
      <c r="P5193" s="47"/>
      <c r="Q5193" s="13"/>
      <c r="R5193" s="248">
        <f t="shared" si="800"/>
        <v>0</v>
      </c>
      <c r="S5193" s="248">
        <f t="shared" si="801"/>
        <v>0</v>
      </c>
      <c r="T5193" s="248">
        <f t="shared" si="802"/>
        <v>0</v>
      </c>
      <c r="U5193" s="248">
        <f t="shared" si="803"/>
        <v>0</v>
      </c>
      <c r="V5193" s="13"/>
      <c r="W5193" s="7"/>
      <c r="AT5193" s="130"/>
      <c r="BF5193" s="33">
        <f t="shared" si="809"/>
        <v>41242</v>
      </c>
      <c r="BG5193" s="34">
        <f t="shared" si="804"/>
        <v>82.88000000000001</v>
      </c>
      <c r="BH5193" s="32">
        <f t="shared" si="805"/>
        <v>1</v>
      </c>
      <c r="BI5193" s="32">
        <f t="shared" si="806"/>
        <v>0</v>
      </c>
      <c r="BJ5193" s="69">
        <f t="shared" si="807"/>
        <v>0</v>
      </c>
      <c r="BK5193" s="158" t="str">
        <f t="shared" si="808"/>
        <v/>
      </c>
    </row>
    <row r="5194" spans="1:63" ht="12" customHeight="1" x14ac:dyDescent="0.2">
      <c r="A5194" s="8"/>
      <c r="B5194" s="7"/>
      <c r="C5194" s="7"/>
      <c r="D5194" s="7"/>
      <c r="E5194" s="7"/>
      <c r="F5194" s="7"/>
      <c r="G5194" s="7"/>
      <c r="H5194" s="7"/>
      <c r="I5194" s="10"/>
      <c r="J5194" s="25"/>
      <c r="K5194" s="250"/>
      <c r="L5194" s="31"/>
      <c r="M5194" s="9"/>
      <c r="N5194" s="11" t="s">
        <v>25</v>
      </c>
      <c r="O5194" s="39"/>
      <c r="P5194" s="47"/>
      <c r="Q5194" s="13"/>
      <c r="R5194" s="248">
        <f t="shared" si="800"/>
        <v>0</v>
      </c>
      <c r="S5194" s="248">
        <f t="shared" si="801"/>
        <v>0</v>
      </c>
      <c r="T5194" s="248">
        <f t="shared" si="802"/>
        <v>0</v>
      </c>
      <c r="U5194" s="248">
        <f t="shared" si="803"/>
        <v>0</v>
      </c>
      <c r="V5194" s="13"/>
      <c r="W5194" s="7"/>
      <c r="AT5194" s="130"/>
      <c r="BF5194" s="33">
        <f t="shared" si="809"/>
        <v>41242</v>
      </c>
      <c r="BG5194" s="34">
        <f t="shared" si="804"/>
        <v>82.88000000000001</v>
      </c>
      <c r="BH5194" s="32">
        <f t="shared" si="805"/>
        <v>1</v>
      </c>
      <c r="BI5194" s="32">
        <f t="shared" si="806"/>
        <v>0</v>
      </c>
      <c r="BJ5194" s="69">
        <f t="shared" si="807"/>
        <v>0</v>
      </c>
      <c r="BK5194" s="158" t="str">
        <f t="shared" si="808"/>
        <v/>
      </c>
    </row>
    <row r="5195" spans="1:63" ht="12" customHeight="1" x14ac:dyDescent="0.2">
      <c r="A5195" s="8"/>
      <c r="B5195" s="7"/>
      <c r="C5195" s="7"/>
      <c r="D5195" s="7"/>
      <c r="E5195" s="7"/>
      <c r="F5195" s="7"/>
      <c r="G5195" s="7"/>
      <c r="H5195" s="7"/>
      <c r="I5195" s="10"/>
      <c r="J5195" s="25"/>
      <c r="K5195" s="250"/>
      <c r="L5195" s="31"/>
      <c r="M5195" s="9"/>
      <c r="N5195" s="11" t="s">
        <v>25</v>
      </c>
      <c r="O5195" s="39"/>
      <c r="P5195" s="47"/>
      <c r="Q5195" s="13"/>
      <c r="R5195" s="248">
        <f t="shared" ref="R5195:R5258" si="810">IF(N5195&lt;&gt;"M",ROUND(IF(M5195&lt;&gt;"Y",IF(P5195&lt;&gt;"Y",K5195,K5195*(BH5195-1)),0),ROUNDING),"")</f>
        <v>0</v>
      </c>
      <c r="S5195" s="248">
        <f t="shared" ref="S5195:S5258" si="811">IF(N5195&lt;&gt;"M",ROUND(IF(O5195&gt;0,IF(M5195="Y",BI5195*(1-O5195),IF(BI5195&gt;R5195,R5195 + (BI5195 - R5195)*(1-O5195),BI5195)),BI5195),ROUNDING),"")</f>
        <v>0</v>
      </c>
      <c r="T5195" s="248">
        <f t="shared" ref="T5195:T5258" si="812">IF(N5195&lt;&gt;"M",ROUND(IF(O5195&gt;0,IF(M5195="Y",BJ5195*(1-O5195),IF(BJ5195&gt;R5195,R5195 + (BJ5195 - R5195)*(1-O5195),BJ5195)),BJ5195),ROUNDING),"")</f>
        <v>0</v>
      </c>
      <c r="U5195" s="248">
        <f t="shared" ref="U5195:U5258" si="813">IF(N5195&lt;&gt;"M",ROUND(IF(OR(N5195="P",N5195=""),0,IF(OR(M5195="N",M5195=""),T5195-R5195,T5195)),ROUNDING),"")</f>
        <v>0</v>
      </c>
      <c r="V5195" s="13"/>
      <c r="W5195" s="7"/>
      <c r="AT5195" s="130"/>
      <c r="BF5195" s="33">
        <f t="shared" si="809"/>
        <v>41242</v>
      </c>
      <c r="BG5195" s="34">
        <f t="shared" ref="BG5195:BG5258" si="814">IF(N5195&lt;&gt;"M",BG5194+U5195,BG5194)</f>
        <v>82.88000000000001</v>
      </c>
      <c r="BH5195" s="32">
        <f t="shared" ref="BH5195:BH5258" si="815">IF(L5195&lt;&gt;"",IF(ODDS_TYPE=1,L5195,IF(ODDS_TYPE=2,IF(L5195&gt;0,1+L5195/100,IF(L5195&lt;0,1-100/L5195,1)),IF(ODDS_TYPE=3,1+L5195,IF(ODDS_TYPE=4,1+L5195,IF(ODDS_TYPE=5,IF(L5195&gt;0,1+L5195,1-1/L5195),IF(ODDS_TYPE=6,IF(L5195&gt;=0,L5195+1,1-1/L5195),1)))))),1)</f>
        <v>1</v>
      </c>
      <c r="BI5195" s="32">
        <f t="shared" ref="BI5195:BI5258" si="816">IF(P5195&lt;&gt;"Y",IF(M5195&lt;&gt;"Y",K5195*BH5195,K5195*BH5195 - K5195),IF(M5195&lt;&gt;"Y",K5195*BH5195,K5195))</f>
        <v>0</v>
      </c>
      <c r="BJ5195" s="69">
        <f t="shared" ref="BJ5195:BJ5258" si="817">IF(P5195&lt;&gt;"Y",
IF(M5195&lt;&gt;"Y",
IF(N5195="Y",K5195*BH5195,IF(N5195="P",0,IF(OR(N5195="R",N5195="PU"),K5195,IF(N5195="H",K5195*BH5195*0.5,IF(N5195="HW",K5195*0.5*(1 + BH5195),IF(N5195="HL",K5195*0.5,0)))))),
IF(N5195="Y",K5195*BH5195 - K5195,IF(N5195="P",0,IF(OR(N5195="R",N5195="PU"),0,IF(N5195="H",IF(BH5195&gt;2,0.5*K5195*BH5195 - K5195,0),IF(N5195="HW",K5195*0.5*(1 + BH5195) - K5195,IF(N5195="HL",0,0))))))),
IF(M5195&lt;&gt;"Y",
IF(N5195="Y",K5195*BH5195,IF(N5195="P",0,IF(OR(N5195="R",N5195="PU"),K5195*(BH5195-1),IF(N5195="H",K5195*BH5195*0.5,IF(N5195="HW",K5195*(BH5195-1)*0.5,IF(N5195="HL",K5195*BH5195 - K5195*0.5,0)))))),
IF(N5195="Y",K5195,IF(N5195="P",0,IF(OR(N5195="R",N5195="PU"),0,IF(N5195="H",IF(BH5195&lt;2,K5195*BH5195*0.5 - K5195*(BH5195-1),0),IF(N5195="HW",0,IF(N5195="HL",K5195*0.5,0)))))))
)</f>
        <v>0</v>
      </c>
      <c r="BK5195" s="158" t="str">
        <f t="shared" ref="BK5195:BK5258" si="818">IF(FILT_M=1,IF(LEN(C5195)&gt;0,C5195,""),IF(FILT_M=2,IF(LEN(E5195)&gt;0,E5195,""),IF(FILT_M=3,IF(LEN(F5195)&gt;0,F5195,""),IF(FILT_M=4,IF(LEN(G5195)&gt;0,G5195,""),""))))</f>
        <v/>
      </c>
    </row>
    <row r="5196" spans="1:63" ht="12" customHeight="1" x14ac:dyDescent="0.2">
      <c r="A5196" s="8"/>
      <c r="B5196" s="7"/>
      <c r="C5196" s="7"/>
      <c r="D5196" s="7"/>
      <c r="E5196" s="7"/>
      <c r="F5196" s="7"/>
      <c r="G5196" s="7"/>
      <c r="H5196" s="7"/>
      <c r="I5196" s="10"/>
      <c r="J5196" s="25"/>
      <c r="K5196" s="250"/>
      <c r="L5196" s="31"/>
      <c r="M5196" s="9"/>
      <c r="N5196" s="11" t="s">
        <v>25</v>
      </c>
      <c r="O5196" s="39"/>
      <c r="P5196" s="47"/>
      <c r="Q5196" s="13"/>
      <c r="R5196" s="248">
        <f t="shared" si="810"/>
        <v>0</v>
      </c>
      <c r="S5196" s="248">
        <f t="shared" si="811"/>
        <v>0</v>
      </c>
      <c r="T5196" s="248">
        <f t="shared" si="812"/>
        <v>0</v>
      </c>
      <c r="U5196" s="248">
        <f t="shared" si="813"/>
        <v>0</v>
      </c>
      <c r="V5196" s="13"/>
      <c r="W5196" s="7"/>
      <c r="AT5196" s="130"/>
      <c r="BF5196" s="33">
        <f t="shared" ref="BF5196:BF5259" si="819">IF(A5196&gt;2,A5196,BF5195)</f>
        <v>41242</v>
      </c>
      <c r="BG5196" s="34">
        <f t="shared" si="814"/>
        <v>82.88000000000001</v>
      </c>
      <c r="BH5196" s="32">
        <f t="shared" si="815"/>
        <v>1</v>
      </c>
      <c r="BI5196" s="32">
        <f t="shared" si="816"/>
        <v>0</v>
      </c>
      <c r="BJ5196" s="69">
        <f t="shared" si="817"/>
        <v>0</v>
      </c>
      <c r="BK5196" s="158" t="str">
        <f t="shared" si="818"/>
        <v/>
      </c>
    </row>
    <row r="5197" spans="1:63" ht="12" customHeight="1" x14ac:dyDescent="0.2">
      <c r="A5197" s="8"/>
      <c r="B5197" s="7"/>
      <c r="C5197" s="7"/>
      <c r="D5197" s="7"/>
      <c r="E5197" s="7"/>
      <c r="F5197" s="7"/>
      <c r="G5197" s="7"/>
      <c r="H5197" s="7"/>
      <c r="I5197" s="10"/>
      <c r="J5197" s="25"/>
      <c r="K5197" s="250"/>
      <c r="L5197" s="31"/>
      <c r="M5197" s="9"/>
      <c r="N5197" s="11" t="s">
        <v>25</v>
      </c>
      <c r="O5197" s="39"/>
      <c r="P5197" s="47"/>
      <c r="Q5197" s="13"/>
      <c r="R5197" s="248">
        <f t="shared" si="810"/>
        <v>0</v>
      </c>
      <c r="S5197" s="248">
        <f t="shared" si="811"/>
        <v>0</v>
      </c>
      <c r="T5197" s="248">
        <f t="shared" si="812"/>
        <v>0</v>
      </c>
      <c r="U5197" s="248">
        <f t="shared" si="813"/>
        <v>0</v>
      </c>
      <c r="V5197" s="13"/>
      <c r="W5197" s="7"/>
      <c r="AT5197" s="130"/>
      <c r="BF5197" s="33">
        <f t="shared" si="819"/>
        <v>41242</v>
      </c>
      <c r="BG5197" s="34">
        <f t="shared" si="814"/>
        <v>82.88000000000001</v>
      </c>
      <c r="BH5197" s="32">
        <f t="shared" si="815"/>
        <v>1</v>
      </c>
      <c r="BI5197" s="32">
        <f t="shared" si="816"/>
        <v>0</v>
      </c>
      <c r="BJ5197" s="69">
        <f t="shared" si="817"/>
        <v>0</v>
      </c>
      <c r="BK5197" s="158" t="str">
        <f t="shared" si="818"/>
        <v/>
      </c>
    </row>
    <row r="5198" spans="1:63" ht="12" customHeight="1" x14ac:dyDescent="0.2">
      <c r="A5198" s="8"/>
      <c r="B5198" s="7"/>
      <c r="C5198" s="7"/>
      <c r="D5198" s="7"/>
      <c r="E5198" s="7"/>
      <c r="F5198" s="7"/>
      <c r="G5198" s="7"/>
      <c r="H5198" s="7"/>
      <c r="I5198" s="10"/>
      <c r="J5198" s="25"/>
      <c r="K5198" s="250"/>
      <c r="L5198" s="31"/>
      <c r="M5198" s="9"/>
      <c r="N5198" s="11" t="s">
        <v>25</v>
      </c>
      <c r="O5198" s="39"/>
      <c r="P5198" s="47"/>
      <c r="Q5198" s="13"/>
      <c r="R5198" s="248">
        <f t="shared" si="810"/>
        <v>0</v>
      </c>
      <c r="S5198" s="248">
        <f t="shared" si="811"/>
        <v>0</v>
      </c>
      <c r="T5198" s="248">
        <f t="shared" si="812"/>
        <v>0</v>
      </c>
      <c r="U5198" s="248">
        <f t="shared" si="813"/>
        <v>0</v>
      </c>
      <c r="V5198" s="13"/>
      <c r="W5198" s="7"/>
      <c r="AT5198" s="130"/>
      <c r="BF5198" s="33">
        <f t="shared" si="819"/>
        <v>41242</v>
      </c>
      <c r="BG5198" s="34">
        <f t="shared" si="814"/>
        <v>82.88000000000001</v>
      </c>
      <c r="BH5198" s="32">
        <f t="shared" si="815"/>
        <v>1</v>
      </c>
      <c r="BI5198" s="32">
        <f t="shared" si="816"/>
        <v>0</v>
      </c>
      <c r="BJ5198" s="69">
        <f t="shared" si="817"/>
        <v>0</v>
      </c>
      <c r="BK5198" s="158" t="str">
        <f t="shared" si="818"/>
        <v/>
      </c>
    </row>
    <row r="5199" spans="1:63" ht="12" customHeight="1" x14ac:dyDescent="0.2">
      <c r="A5199" s="8"/>
      <c r="B5199" s="7"/>
      <c r="C5199" s="7"/>
      <c r="D5199" s="7"/>
      <c r="E5199" s="7"/>
      <c r="F5199" s="7"/>
      <c r="G5199" s="7"/>
      <c r="H5199" s="7"/>
      <c r="I5199" s="10"/>
      <c r="J5199" s="25"/>
      <c r="K5199" s="250"/>
      <c r="L5199" s="31"/>
      <c r="M5199" s="9"/>
      <c r="N5199" s="11" t="s">
        <v>25</v>
      </c>
      <c r="O5199" s="39"/>
      <c r="P5199" s="47"/>
      <c r="Q5199" s="13"/>
      <c r="R5199" s="248">
        <f t="shared" si="810"/>
        <v>0</v>
      </c>
      <c r="S5199" s="248">
        <f t="shared" si="811"/>
        <v>0</v>
      </c>
      <c r="T5199" s="248">
        <f t="shared" si="812"/>
        <v>0</v>
      </c>
      <c r="U5199" s="248">
        <f t="shared" si="813"/>
        <v>0</v>
      </c>
      <c r="V5199" s="13"/>
      <c r="W5199" s="7"/>
      <c r="AT5199" s="130"/>
      <c r="BF5199" s="33">
        <f t="shared" si="819"/>
        <v>41242</v>
      </c>
      <c r="BG5199" s="34">
        <f t="shared" si="814"/>
        <v>82.88000000000001</v>
      </c>
      <c r="BH5199" s="32">
        <f t="shared" si="815"/>
        <v>1</v>
      </c>
      <c r="BI5199" s="32">
        <f t="shared" si="816"/>
        <v>0</v>
      </c>
      <c r="BJ5199" s="69">
        <f t="shared" si="817"/>
        <v>0</v>
      </c>
      <c r="BK5199" s="158" t="str">
        <f t="shared" si="818"/>
        <v/>
      </c>
    </row>
    <row r="5200" spans="1:63" ht="12" customHeight="1" x14ac:dyDescent="0.2">
      <c r="A5200" s="8"/>
      <c r="B5200" s="7"/>
      <c r="C5200" s="7"/>
      <c r="D5200" s="7"/>
      <c r="E5200" s="7"/>
      <c r="F5200" s="7"/>
      <c r="G5200" s="7"/>
      <c r="H5200" s="7"/>
      <c r="I5200" s="10"/>
      <c r="J5200" s="25"/>
      <c r="K5200" s="250"/>
      <c r="L5200" s="31"/>
      <c r="M5200" s="9"/>
      <c r="N5200" s="11" t="s">
        <v>25</v>
      </c>
      <c r="O5200" s="39"/>
      <c r="P5200" s="47"/>
      <c r="Q5200" s="13"/>
      <c r="R5200" s="248">
        <f t="shared" si="810"/>
        <v>0</v>
      </c>
      <c r="S5200" s="248">
        <f t="shared" si="811"/>
        <v>0</v>
      </c>
      <c r="T5200" s="248">
        <f t="shared" si="812"/>
        <v>0</v>
      </c>
      <c r="U5200" s="248">
        <f t="shared" si="813"/>
        <v>0</v>
      </c>
      <c r="V5200" s="13"/>
      <c r="W5200" s="7"/>
      <c r="AT5200" s="130"/>
      <c r="BF5200" s="33">
        <f t="shared" si="819"/>
        <v>41242</v>
      </c>
      <c r="BG5200" s="34">
        <f t="shared" si="814"/>
        <v>82.88000000000001</v>
      </c>
      <c r="BH5200" s="32">
        <f t="shared" si="815"/>
        <v>1</v>
      </c>
      <c r="BI5200" s="32">
        <f t="shared" si="816"/>
        <v>0</v>
      </c>
      <c r="BJ5200" s="69">
        <f t="shared" si="817"/>
        <v>0</v>
      </c>
      <c r="BK5200" s="158" t="str">
        <f t="shared" si="818"/>
        <v/>
      </c>
    </row>
    <row r="5201" spans="1:63" ht="12" customHeight="1" x14ac:dyDescent="0.2">
      <c r="A5201" s="8"/>
      <c r="B5201" s="7"/>
      <c r="C5201" s="7"/>
      <c r="D5201" s="7"/>
      <c r="E5201" s="7"/>
      <c r="F5201" s="7"/>
      <c r="G5201" s="7"/>
      <c r="H5201" s="7"/>
      <c r="I5201" s="10"/>
      <c r="J5201" s="25"/>
      <c r="K5201" s="250"/>
      <c r="L5201" s="31"/>
      <c r="M5201" s="9"/>
      <c r="N5201" s="11" t="s">
        <v>25</v>
      </c>
      <c r="O5201" s="39"/>
      <c r="P5201" s="47"/>
      <c r="Q5201" s="13"/>
      <c r="R5201" s="248">
        <f t="shared" si="810"/>
        <v>0</v>
      </c>
      <c r="S5201" s="248">
        <f t="shared" si="811"/>
        <v>0</v>
      </c>
      <c r="T5201" s="248">
        <f t="shared" si="812"/>
        <v>0</v>
      </c>
      <c r="U5201" s="248">
        <f t="shared" si="813"/>
        <v>0</v>
      </c>
      <c r="V5201" s="13"/>
      <c r="W5201" s="7"/>
      <c r="AT5201" s="130"/>
      <c r="BF5201" s="33">
        <f t="shared" si="819"/>
        <v>41242</v>
      </c>
      <c r="BG5201" s="34">
        <f t="shared" si="814"/>
        <v>82.88000000000001</v>
      </c>
      <c r="BH5201" s="32">
        <f t="shared" si="815"/>
        <v>1</v>
      </c>
      <c r="BI5201" s="32">
        <f t="shared" si="816"/>
        <v>0</v>
      </c>
      <c r="BJ5201" s="69">
        <f t="shared" si="817"/>
        <v>0</v>
      </c>
      <c r="BK5201" s="158" t="str">
        <f t="shared" si="818"/>
        <v/>
      </c>
    </row>
    <row r="5202" spans="1:63" ht="12" customHeight="1" x14ac:dyDescent="0.2">
      <c r="A5202" s="8"/>
      <c r="B5202" s="7"/>
      <c r="C5202" s="7"/>
      <c r="D5202" s="7"/>
      <c r="E5202" s="7"/>
      <c r="F5202" s="7"/>
      <c r="G5202" s="7"/>
      <c r="H5202" s="7"/>
      <c r="I5202" s="10"/>
      <c r="J5202" s="25"/>
      <c r="K5202" s="250"/>
      <c r="L5202" s="31"/>
      <c r="M5202" s="9"/>
      <c r="N5202" s="11" t="s">
        <v>25</v>
      </c>
      <c r="O5202" s="39"/>
      <c r="P5202" s="47"/>
      <c r="Q5202" s="13"/>
      <c r="R5202" s="248">
        <f t="shared" si="810"/>
        <v>0</v>
      </c>
      <c r="S5202" s="248">
        <f t="shared" si="811"/>
        <v>0</v>
      </c>
      <c r="T5202" s="248">
        <f t="shared" si="812"/>
        <v>0</v>
      </c>
      <c r="U5202" s="248">
        <f t="shared" si="813"/>
        <v>0</v>
      </c>
      <c r="V5202" s="13"/>
      <c r="W5202" s="7"/>
      <c r="AT5202" s="130"/>
      <c r="BF5202" s="33">
        <f t="shared" si="819"/>
        <v>41242</v>
      </c>
      <c r="BG5202" s="34">
        <f t="shared" si="814"/>
        <v>82.88000000000001</v>
      </c>
      <c r="BH5202" s="32">
        <f t="shared" si="815"/>
        <v>1</v>
      </c>
      <c r="BI5202" s="32">
        <f t="shared" si="816"/>
        <v>0</v>
      </c>
      <c r="BJ5202" s="69">
        <f t="shared" si="817"/>
        <v>0</v>
      </c>
      <c r="BK5202" s="158" t="str">
        <f t="shared" si="818"/>
        <v/>
      </c>
    </row>
    <row r="5203" spans="1:63" ht="12" customHeight="1" x14ac:dyDescent="0.2">
      <c r="A5203" s="8"/>
      <c r="B5203" s="7"/>
      <c r="C5203" s="7"/>
      <c r="D5203" s="7"/>
      <c r="E5203" s="7"/>
      <c r="F5203" s="7"/>
      <c r="G5203" s="7"/>
      <c r="H5203" s="7"/>
      <c r="I5203" s="10"/>
      <c r="J5203" s="25"/>
      <c r="K5203" s="250"/>
      <c r="L5203" s="31"/>
      <c r="M5203" s="9"/>
      <c r="N5203" s="11" t="s">
        <v>25</v>
      </c>
      <c r="O5203" s="39"/>
      <c r="P5203" s="47"/>
      <c r="Q5203" s="13"/>
      <c r="R5203" s="248">
        <f t="shared" si="810"/>
        <v>0</v>
      </c>
      <c r="S5203" s="248">
        <f t="shared" si="811"/>
        <v>0</v>
      </c>
      <c r="T5203" s="248">
        <f t="shared" si="812"/>
        <v>0</v>
      </c>
      <c r="U5203" s="248">
        <f t="shared" si="813"/>
        <v>0</v>
      </c>
      <c r="V5203" s="13"/>
      <c r="W5203" s="7"/>
      <c r="AT5203" s="130"/>
      <c r="BF5203" s="33">
        <f t="shared" si="819"/>
        <v>41242</v>
      </c>
      <c r="BG5203" s="34">
        <f t="shared" si="814"/>
        <v>82.88000000000001</v>
      </c>
      <c r="BH5203" s="32">
        <f t="shared" si="815"/>
        <v>1</v>
      </c>
      <c r="BI5203" s="32">
        <f t="shared" si="816"/>
        <v>0</v>
      </c>
      <c r="BJ5203" s="69">
        <f t="shared" si="817"/>
        <v>0</v>
      </c>
      <c r="BK5203" s="158" t="str">
        <f t="shared" si="818"/>
        <v/>
      </c>
    </row>
    <row r="5204" spans="1:63" ht="12" customHeight="1" x14ac:dyDescent="0.2">
      <c r="A5204" s="8"/>
      <c r="B5204" s="7"/>
      <c r="C5204" s="7"/>
      <c r="D5204" s="7"/>
      <c r="E5204" s="7"/>
      <c r="F5204" s="7"/>
      <c r="G5204" s="7"/>
      <c r="H5204" s="7"/>
      <c r="I5204" s="10"/>
      <c r="J5204" s="25"/>
      <c r="K5204" s="250"/>
      <c r="L5204" s="31"/>
      <c r="M5204" s="9"/>
      <c r="N5204" s="11" t="s">
        <v>25</v>
      </c>
      <c r="O5204" s="39"/>
      <c r="P5204" s="47"/>
      <c r="Q5204" s="13"/>
      <c r="R5204" s="248">
        <f t="shared" si="810"/>
        <v>0</v>
      </c>
      <c r="S5204" s="248">
        <f t="shared" si="811"/>
        <v>0</v>
      </c>
      <c r="T5204" s="248">
        <f t="shared" si="812"/>
        <v>0</v>
      </c>
      <c r="U5204" s="248">
        <f t="shared" si="813"/>
        <v>0</v>
      </c>
      <c r="V5204" s="13"/>
      <c r="W5204" s="7"/>
      <c r="AT5204" s="130"/>
      <c r="BF5204" s="33">
        <f t="shared" si="819"/>
        <v>41242</v>
      </c>
      <c r="BG5204" s="34">
        <f t="shared" si="814"/>
        <v>82.88000000000001</v>
      </c>
      <c r="BH5204" s="32">
        <f t="shared" si="815"/>
        <v>1</v>
      </c>
      <c r="BI5204" s="32">
        <f t="shared" si="816"/>
        <v>0</v>
      </c>
      <c r="BJ5204" s="69">
        <f t="shared" si="817"/>
        <v>0</v>
      </c>
      <c r="BK5204" s="158" t="str">
        <f t="shared" si="818"/>
        <v/>
      </c>
    </row>
    <row r="5205" spans="1:63" ht="12" customHeight="1" x14ac:dyDescent="0.2">
      <c r="A5205" s="8"/>
      <c r="B5205" s="7"/>
      <c r="C5205" s="7"/>
      <c r="D5205" s="7"/>
      <c r="E5205" s="7"/>
      <c r="F5205" s="7"/>
      <c r="G5205" s="7"/>
      <c r="H5205" s="7"/>
      <c r="I5205" s="10"/>
      <c r="J5205" s="25"/>
      <c r="K5205" s="250"/>
      <c r="L5205" s="31"/>
      <c r="M5205" s="9"/>
      <c r="N5205" s="11" t="s">
        <v>25</v>
      </c>
      <c r="O5205" s="39"/>
      <c r="P5205" s="47"/>
      <c r="Q5205" s="13"/>
      <c r="R5205" s="248">
        <f t="shared" si="810"/>
        <v>0</v>
      </c>
      <c r="S5205" s="248">
        <f t="shared" si="811"/>
        <v>0</v>
      </c>
      <c r="T5205" s="248">
        <f t="shared" si="812"/>
        <v>0</v>
      </c>
      <c r="U5205" s="248">
        <f t="shared" si="813"/>
        <v>0</v>
      </c>
      <c r="V5205" s="13"/>
      <c r="W5205" s="7"/>
      <c r="AT5205" s="130"/>
      <c r="BF5205" s="33">
        <f t="shared" si="819"/>
        <v>41242</v>
      </c>
      <c r="BG5205" s="34">
        <f t="shared" si="814"/>
        <v>82.88000000000001</v>
      </c>
      <c r="BH5205" s="32">
        <f t="shared" si="815"/>
        <v>1</v>
      </c>
      <c r="BI5205" s="32">
        <f t="shared" si="816"/>
        <v>0</v>
      </c>
      <c r="BJ5205" s="69">
        <f t="shared" si="817"/>
        <v>0</v>
      </c>
      <c r="BK5205" s="158" t="str">
        <f t="shared" si="818"/>
        <v/>
      </c>
    </row>
    <row r="5206" spans="1:63" ht="12" customHeight="1" x14ac:dyDescent="0.2">
      <c r="A5206" s="8"/>
      <c r="B5206" s="7"/>
      <c r="C5206" s="7"/>
      <c r="D5206" s="7"/>
      <c r="E5206" s="7"/>
      <c r="F5206" s="7"/>
      <c r="G5206" s="7"/>
      <c r="H5206" s="7"/>
      <c r="I5206" s="10"/>
      <c r="J5206" s="25"/>
      <c r="K5206" s="250"/>
      <c r="L5206" s="31"/>
      <c r="M5206" s="9"/>
      <c r="N5206" s="11" t="s">
        <v>25</v>
      </c>
      <c r="O5206" s="39"/>
      <c r="P5206" s="47"/>
      <c r="Q5206" s="13"/>
      <c r="R5206" s="248">
        <f t="shared" si="810"/>
        <v>0</v>
      </c>
      <c r="S5206" s="248">
        <f t="shared" si="811"/>
        <v>0</v>
      </c>
      <c r="T5206" s="248">
        <f t="shared" si="812"/>
        <v>0</v>
      </c>
      <c r="U5206" s="248">
        <f t="shared" si="813"/>
        <v>0</v>
      </c>
      <c r="V5206" s="13"/>
      <c r="W5206" s="7"/>
      <c r="AT5206" s="130"/>
      <c r="BF5206" s="33">
        <f t="shared" si="819"/>
        <v>41242</v>
      </c>
      <c r="BG5206" s="34">
        <f t="shared" si="814"/>
        <v>82.88000000000001</v>
      </c>
      <c r="BH5206" s="32">
        <f t="shared" si="815"/>
        <v>1</v>
      </c>
      <c r="BI5206" s="32">
        <f t="shared" si="816"/>
        <v>0</v>
      </c>
      <c r="BJ5206" s="69">
        <f t="shared" si="817"/>
        <v>0</v>
      </c>
      <c r="BK5206" s="158" t="str">
        <f t="shared" si="818"/>
        <v/>
      </c>
    </row>
    <row r="5207" spans="1:63" ht="12" customHeight="1" x14ac:dyDescent="0.2">
      <c r="A5207" s="8"/>
      <c r="B5207" s="7"/>
      <c r="C5207" s="7"/>
      <c r="D5207" s="7"/>
      <c r="E5207" s="7"/>
      <c r="F5207" s="7"/>
      <c r="G5207" s="7"/>
      <c r="H5207" s="7"/>
      <c r="I5207" s="10"/>
      <c r="J5207" s="25"/>
      <c r="K5207" s="250"/>
      <c r="L5207" s="31"/>
      <c r="M5207" s="9"/>
      <c r="N5207" s="11" t="s">
        <v>25</v>
      </c>
      <c r="O5207" s="39"/>
      <c r="P5207" s="47"/>
      <c r="Q5207" s="13"/>
      <c r="R5207" s="248">
        <f t="shared" si="810"/>
        <v>0</v>
      </c>
      <c r="S5207" s="248">
        <f t="shared" si="811"/>
        <v>0</v>
      </c>
      <c r="T5207" s="248">
        <f t="shared" si="812"/>
        <v>0</v>
      </c>
      <c r="U5207" s="248">
        <f t="shared" si="813"/>
        <v>0</v>
      </c>
      <c r="V5207" s="13"/>
      <c r="W5207" s="7"/>
      <c r="AT5207" s="130"/>
      <c r="BF5207" s="33">
        <f t="shared" si="819"/>
        <v>41242</v>
      </c>
      <c r="BG5207" s="34">
        <f t="shared" si="814"/>
        <v>82.88000000000001</v>
      </c>
      <c r="BH5207" s="32">
        <f t="shared" si="815"/>
        <v>1</v>
      </c>
      <c r="BI5207" s="32">
        <f t="shared" si="816"/>
        <v>0</v>
      </c>
      <c r="BJ5207" s="69">
        <f t="shared" si="817"/>
        <v>0</v>
      </c>
      <c r="BK5207" s="158" t="str">
        <f t="shared" si="818"/>
        <v/>
      </c>
    </row>
    <row r="5208" spans="1:63" ht="12" customHeight="1" x14ac:dyDescent="0.2">
      <c r="A5208" s="8"/>
      <c r="B5208" s="7"/>
      <c r="C5208" s="7"/>
      <c r="D5208" s="7"/>
      <c r="E5208" s="7"/>
      <c r="F5208" s="7"/>
      <c r="G5208" s="7"/>
      <c r="H5208" s="7"/>
      <c r="I5208" s="10"/>
      <c r="J5208" s="25"/>
      <c r="K5208" s="250"/>
      <c r="L5208" s="31"/>
      <c r="M5208" s="9"/>
      <c r="N5208" s="11" t="s">
        <v>25</v>
      </c>
      <c r="O5208" s="39"/>
      <c r="P5208" s="47"/>
      <c r="Q5208" s="13"/>
      <c r="R5208" s="248">
        <f t="shared" si="810"/>
        <v>0</v>
      </c>
      <c r="S5208" s="248">
        <f t="shared" si="811"/>
        <v>0</v>
      </c>
      <c r="T5208" s="248">
        <f t="shared" si="812"/>
        <v>0</v>
      </c>
      <c r="U5208" s="248">
        <f t="shared" si="813"/>
        <v>0</v>
      </c>
      <c r="V5208" s="13"/>
      <c r="W5208" s="7"/>
      <c r="AT5208" s="130"/>
      <c r="BF5208" s="33">
        <f t="shared" si="819"/>
        <v>41242</v>
      </c>
      <c r="BG5208" s="34">
        <f t="shared" si="814"/>
        <v>82.88000000000001</v>
      </c>
      <c r="BH5208" s="32">
        <f t="shared" si="815"/>
        <v>1</v>
      </c>
      <c r="BI5208" s="32">
        <f t="shared" si="816"/>
        <v>0</v>
      </c>
      <c r="BJ5208" s="69">
        <f t="shared" si="817"/>
        <v>0</v>
      </c>
      <c r="BK5208" s="158" t="str">
        <f t="shared" si="818"/>
        <v/>
      </c>
    </row>
    <row r="5209" spans="1:63" ht="12" customHeight="1" x14ac:dyDescent="0.2">
      <c r="A5209" s="8"/>
      <c r="B5209" s="7"/>
      <c r="C5209" s="7"/>
      <c r="D5209" s="7"/>
      <c r="E5209" s="7"/>
      <c r="F5209" s="7"/>
      <c r="G5209" s="7"/>
      <c r="H5209" s="7"/>
      <c r="I5209" s="10"/>
      <c r="J5209" s="25"/>
      <c r="K5209" s="250"/>
      <c r="L5209" s="31"/>
      <c r="M5209" s="9"/>
      <c r="N5209" s="11" t="s">
        <v>25</v>
      </c>
      <c r="O5209" s="39"/>
      <c r="P5209" s="47"/>
      <c r="Q5209" s="13"/>
      <c r="R5209" s="248">
        <f t="shared" si="810"/>
        <v>0</v>
      </c>
      <c r="S5209" s="248">
        <f t="shared" si="811"/>
        <v>0</v>
      </c>
      <c r="T5209" s="248">
        <f t="shared" si="812"/>
        <v>0</v>
      </c>
      <c r="U5209" s="248">
        <f t="shared" si="813"/>
        <v>0</v>
      </c>
      <c r="V5209" s="13"/>
      <c r="W5209" s="7"/>
      <c r="AT5209" s="130"/>
      <c r="BF5209" s="33">
        <f t="shared" si="819"/>
        <v>41242</v>
      </c>
      <c r="BG5209" s="34">
        <f t="shared" si="814"/>
        <v>82.88000000000001</v>
      </c>
      <c r="BH5209" s="32">
        <f t="shared" si="815"/>
        <v>1</v>
      </c>
      <c r="BI5209" s="32">
        <f t="shared" si="816"/>
        <v>0</v>
      </c>
      <c r="BJ5209" s="69">
        <f t="shared" si="817"/>
        <v>0</v>
      </c>
      <c r="BK5209" s="158" t="str">
        <f t="shared" si="818"/>
        <v/>
      </c>
    </row>
    <row r="5210" spans="1:63" ht="12" customHeight="1" x14ac:dyDescent="0.2">
      <c r="A5210" s="8"/>
      <c r="B5210" s="7"/>
      <c r="C5210" s="7"/>
      <c r="D5210" s="7"/>
      <c r="E5210" s="7"/>
      <c r="F5210" s="7"/>
      <c r="G5210" s="7"/>
      <c r="H5210" s="7"/>
      <c r="I5210" s="10"/>
      <c r="J5210" s="25"/>
      <c r="K5210" s="250"/>
      <c r="L5210" s="31"/>
      <c r="M5210" s="9"/>
      <c r="N5210" s="11" t="s">
        <v>25</v>
      </c>
      <c r="O5210" s="39"/>
      <c r="P5210" s="47"/>
      <c r="Q5210" s="13"/>
      <c r="R5210" s="248">
        <f t="shared" si="810"/>
        <v>0</v>
      </c>
      <c r="S5210" s="248">
        <f t="shared" si="811"/>
        <v>0</v>
      </c>
      <c r="T5210" s="248">
        <f t="shared" si="812"/>
        <v>0</v>
      </c>
      <c r="U5210" s="248">
        <f t="shared" si="813"/>
        <v>0</v>
      </c>
      <c r="V5210" s="13"/>
      <c r="W5210" s="7"/>
      <c r="AT5210" s="130"/>
      <c r="BF5210" s="33">
        <f t="shared" si="819"/>
        <v>41242</v>
      </c>
      <c r="BG5210" s="34">
        <f t="shared" si="814"/>
        <v>82.88000000000001</v>
      </c>
      <c r="BH5210" s="32">
        <f t="shared" si="815"/>
        <v>1</v>
      </c>
      <c r="BI5210" s="32">
        <f t="shared" si="816"/>
        <v>0</v>
      </c>
      <c r="BJ5210" s="69">
        <f t="shared" si="817"/>
        <v>0</v>
      </c>
      <c r="BK5210" s="158" t="str">
        <f t="shared" si="818"/>
        <v/>
      </c>
    </row>
    <row r="5211" spans="1:63" ht="12" customHeight="1" x14ac:dyDescent="0.2">
      <c r="A5211" s="8"/>
      <c r="B5211" s="7"/>
      <c r="C5211" s="7"/>
      <c r="D5211" s="7"/>
      <c r="E5211" s="7"/>
      <c r="F5211" s="7"/>
      <c r="G5211" s="7"/>
      <c r="H5211" s="7"/>
      <c r="I5211" s="10"/>
      <c r="J5211" s="25"/>
      <c r="K5211" s="250"/>
      <c r="L5211" s="31"/>
      <c r="M5211" s="9"/>
      <c r="N5211" s="11" t="s">
        <v>25</v>
      </c>
      <c r="O5211" s="39"/>
      <c r="P5211" s="47"/>
      <c r="Q5211" s="13"/>
      <c r="R5211" s="248">
        <f t="shared" si="810"/>
        <v>0</v>
      </c>
      <c r="S5211" s="248">
        <f t="shared" si="811"/>
        <v>0</v>
      </c>
      <c r="T5211" s="248">
        <f t="shared" si="812"/>
        <v>0</v>
      </c>
      <c r="U5211" s="248">
        <f t="shared" si="813"/>
        <v>0</v>
      </c>
      <c r="V5211" s="13"/>
      <c r="W5211" s="7"/>
      <c r="AT5211" s="130"/>
      <c r="BF5211" s="33">
        <f t="shared" si="819"/>
        <v>41242</v>
      </c>
      <c r="BG5211" s="34">
        <f t="shared" si="814"/>
        <v>82.88000000000001</v>
      </c>
      <c r="BH5211" s="32">
        <f t="shared" si="815"/>
        <v>1</v>
      </c>
      <c r="BI5211" s="32">
        <f t="shared" si="816"/>
        <v>0</v>
      </c>
      <c r="BJ5211" s="69">
        <f t="shared" si="817"/>
        <v>0</v>
      </c>
      <c r="BK5211" s="158" t="str">
        <f t="shared" si="818"/>
        <v/>
      </c>
    </row>
    <row r="5212" spans="1:63" ht="12" customHeight="1" x14ac:dyDescent="0.2">
      <c r="A5212" s="8"/>
      <c r="B5212" s="7"/>
      <c r="C5212" s="7"/>
      <c r="D5212" s="7"/>
      <c r="E5212" s="7"/>
      <c r="F5212" s="7"/>
      <c r="G5212" s="7"/>
      <c r="H5212" s="7"/>
      <c r="I5212" s="10"/>
      <c r="J5212" s="25"/>
      <c r="K5212" s="250"/>
      <c r="L5212" s="31"/>
      <c r="M5212" s="9"/>
      <c r="N5212" s="11" t="s">
        <v>25</v>
      </c>
      <c r="O5212" s="39"/>
      <c r="P5212" s="47"/>
      <c r="Q5212" s="13"/>
      <c r="R5212" s="248">
        <f t="shared" si="810"/>
        <v>0</v>
      </c>
      <c r="S5212" s="248">
        <f t="shared" si="811"/>
        <v>0</v>
      </c>
      <c r="T5212" s="248">
        <f t="shared" si="812"/>
        <v>0</v>
      </c>
      <c r="U5212" s="248">
        <f t="shared" si="813"/>
        <v>0</v>
      </c>
      <c r="V5212" s="13"/>
      <c r="W5212" s="7"/>
      <c r="AT5212" s="130"/>
      <c r="BF5212" s="33">
        <f t="shared" si="819"/>
        <v>41242</v>
      </c>
      <c r="BG5212" s="34">
        <f t="shared" si="814"/>
        <v>82.88000000000001</v>
      </c>
      <c r="BH5212" s="32">
        <f t="shared" si="815"/>
        <v>1</v>
      </c>
      <c r="BI5212" s="32">
        <f t="shared" si="816"/>
        <v>0</v>
      </c>
      <c r="BJ5212" s="69">
        <f t="shared" si="817"/>
        <v>0</v>
      </c>
      <c r="BK5212" s="158" t="str">
        <f t="shared" si="818"/>
        <v/>
      </c>
    </row>
    <row r="5213" spans="1:63" ht="12" customHeight="1" x14ac:dyDescent="0.2">
      <c r="A5213" s="8"/>
      <c r="B5213" s="7"/>
      <c r="C5213" s="7"/>
      <c r="D5213" s="7"/>
      <c r="E5213" s="7"/>
      <c r="F5213" s="7"/>
      <c r="G5213" s="7"/>
      <c r="H5213" s="7"/>
      <c r="I5213" s="10"/>
      <c r="J5213" s="25"/>
      <c r="K5213" s="250"/>
      <c r="L5213" s="31"/>
      <c r="M5213" s="9"/>
      <c r="N5213" s="11" t="s">
        <v>25</v>
      </c>
      <c r="O5213" s="39"/>
      <c r="P5213" s="47"/>
      <c r="Q5213" s="13"/>
      <c r="R5213" s="248">
        <f t="shared" si="810"/>
        <v>0</v>
      </c>
      <c r="S5213" s="248">
        <f t="shared" si="811"/>
        <v>0</v>
      </c>
      <c r="T5213" s="248">
        <f t="shared" si="812"/>
        <v>0</v>
      </c>
      <c r="U5213" s="248">
        <f t="shared" si="813"/>
        <v>0</v>
      </c>
      <c r="V5213" s="13"/>
      <c r="W5213" s="7"/>
      <c r="AT5213" s="130"/>
      <c r="BF5213" s="33">
        <f t="shared" si="819"/>
        <v>41242</v>
      </c>
      <c r="BG5213" s="34">
        <f t="shared" si="814"/>
        <v>82.88000000000001</v>
      </c>
      <c r="BH5213" s="32">
        <f t="shared" si="815"/>
        <v>1</v>
      </c>
      <c r="BI5213" s="32">
        <f t="shared" si="816"/>
        <v>0</v>
      </c>
      <c r="BJ5213" s="69">
        <f t="shared" si="817"/>
        <v>0</v>
      </c>
      <c r="BK5213" s="158" t="str">
        <f t="shared" si="818"/>
        <v/>
      </c>
    </row>
    <row r="5214" spans="1:63" ht="12" customHeight="1" x14ac:dyDescent="0.2">
      <c r="A5214" s="8"/>
      <c r="B5214" s="7"/>
      <c r="C5214" s="7"/>
      <c r="D5214" s="7"/>
      <c r="E5214" s="7"/>
      <c r="F5214" s="7"/>
      <c r="G5214" s="7"/>
      <c r="H5214" s="7"/>
      <c r="I5214" s="10"/>
      <c r="J5214" s="25"/>
      <c r="K5214" s="250"/>
      <c r="L5214" s="31"/>
      <c r="M5214" s="9"/>
      <c r="N5214" s="11" t="s">
        <v>25</v>
      </c>
      <c r="O5214" s="39"/>
      <c r="P5214" s="47"/>
      <c r="Q5214" s="13"/>
      <c r="R5214" s="248">
        <f t="shared" si="810"/>
        <v>0</v>
      </c>
      <c r="S5214" s="248">
        <f t="shared" si="811"/>
        <v>0</v>
      </c>
      <c r="T5214" s="248">
        <f t="shared" si="812"/>
        <v>0</v>
      </c>
      <c r="U5214" s="248">
        <f t="shared" si="813"/>
        <v>0</v>
      </c>
      <c r="V5214" s="13"/>
      <c r="W5214" s="7"/>
      <c r="AT5214" s="130"/>
      <c r="BF5214" s="33">
        <f t="shared" si="819"/>
        <v>41242</v>
      </c>
      <c r="BG5214" s="34">
        <f t="shared" si="814"/>
        <v>82.88000000000001</v>
      </c>
      <c r="BH5214" s="32">
        <f t="shared" si="815"/>
        <v>1</v>
      </c>
      <c r="BI5214" s="32">
        <f t="shared" si="816"/>
        <v>0</v>
      </c>
      <c r="BJ5214" s="69">
        <f t="shared" si="817"/>
        <v>0</v>
      </c>
      <c r="BK5214" s="158" t="str">
        <f t="shared" si="818"/>
        <v/>
      </c>
    </row>
    <row r="5215" spans="1:63" ht="12" customHeight="1" x14ac:dyDescent="0.2">
      <c r="A5215" s="8"/>
      <c r="B5215" s="7"/>
      <c r="C5215" s="7"/>
      <c r="D5215" s="7"/>
      <c r="E5215" s="7"/>
      <c r="F5215" s="7"/>
      <c r="G5215" s="7"/>
      <c r="H5215" s="7"/>
      <c r="I5215" s="10"/>
      <c r="J5215" s="25"/>
      <c r="K5215" s="250"/>
      <c r="L5215" s="31"/>
      <c r="M5215" s="9"/>
      <c r="N5215" s="11" t="s">
        <v>25</v>
      </c>
      <c r="O5215" s="39"/>
      <c r="P5215" s="47"/>
      <c r="Q5215" s="13"/>
      <c r="R5215" s="248">
        <f t="shared" si="810"/>
        <v>0</v>
      </c>
      <c r="S5215" s="248">
        <f t="shared" si="811"/>
        <v>0</v>
      </c>
      <c r="T5215" s="248">
        <f t="shared" si="812"/>
        <v>0</v>
      </c>
      <c r="U5215" s="248">
        <f t="shared" si="813"/>
        <v>0</v>
      </c>
      <c r="V5215" s="13"/>
      <c r="W5215" s="7"/>
      <c r="AT5215" s="130"/>
      <c r="BF5215" s="33">
        <f t="shared" si="819"/>
        <v>41242</v>
      </c>
      <c r="BG5215" s="34">
        <f t="shared" si="814"/>
        <v>82.88000000000001</v>
      </c>
      <c r="BH5215" s="32">
        <f t="shared" si="815"/>
        <v>1</v>
      </c>
      <c r="BI5215" s="32">
        <f t="shared" si="816"/>
        <v>0</v>
      </c>
      <c r="BJ5215" s="69">
        <f t="shared" si="817"/>
        <v>0</v>
      </c>
      <c r="BK5215" s="158" t="str">
        <f t="shared" si="818"/>
        <v/>
      </c>
    </row>
    <row r="5216" spans="1:63" ht="12" customHeight="1" x14ac:dyDescent="0.2">
      <c r="A5216" s="8"/>
      <c r="B5216" s="7"/>
      <c r="C5216" s="7"/>
      <c r="D5216" s="7"/>
      <c r="E5216" s="7"/>
      <c r="F5216" s="7"/>
      <c r="G5216" s="7"/>
      <c r="H5216" s="7"/>
      <c r="I5216" s="10"/>
      <c r="J5216" s="25"/>
      <c r="K5216" s="250"/>
      <c r="L5216" s="31"/>
      <c r="M5216" s="9"/>
      <c r="N5216" s="11" t="s">
        <v>25</v>
      </c>
      <c r="O5216" s="39"/>
      <c r="P5216" s="47"/>
      <c r="Q5216" s="13"/>
      <c r="R5216" s="248">
        <f t="shared" si="810"/>
        <v>0</v>
      </c>
      <c r="S5216" s="248">
        <f t="shared" si="811"/>
        <v>0</v>
      </c>
      <c r="T5216" s="248">
        <f t="shared" si="812"/>
        <v>0</v>
      </c>
      <c r="U5216" s="248">
        <f t="shared" si="813"/>
        <v>0</v>
      </c>
      <c r="V5216" s="13"/>
      <c r="W5216" s="7"/>
      <c r="AT5216" s="130"/>
      <c r="BF5216" s="33">
        <f t="shared" si="819"/>
        <v>41242</v>
      </c>
      <c r="BG5216" s="34">
        <f t="shared" si="814"/>
        <v>82.88000000000001</v>
      </c>
      <c r="BH5216" s="32">
        <f t="shared" si="815"/>
        <v>1</v>
      </c>
      <c r="BI5216" s="32">
        <f t="shared" si="816"/>
        <v>0</v>
      </c>
      <c r="BJ5216" s="69">
        <f t="shared" si="817"/>
        <v>0</v>
      </c>
      <c r="BK5216" s="158" t="str">
        <f t="shared" si="818"/>
        <v/>
      </c>
    </row>
    <row r="5217" spans="1:63" ht="12" customHeight="1" x14ac:dyDescent="0.2">
      <c r="A5217" s="8"/>
      <c r="B5217" s="7"/>
      <c r="C5217" s="7"/>
      <c r="D5217" s="7"/>
      <c r="E5217" s="7"/>
      <c r="F5217" s="7"/>
      <c r="G5217" s="7"/>
      <c r="H5217" s="7"/>
      <c r="I5217" s="10"/>
      <c r="J5217" s="25"/>
      <c r="K5217" s="250"/>
      <c r="L5217" s="31"/>
      <c r="M5217" s="9"/>
      <c r="N5217" s="11" t="s">
        <v>25</v>
      </c>
      <c r="O5217" s="39"/>
      <c r="P5217" s="47"/>
      <c r="Q5217" s="13"/>
      <c r="R5217" s="248">
        <f t="shared" si="810"/>
        <v>0</v>
      </c>
      <c r="S5217" s="248">
        <f t="shared" si="811"/>
        <v>0</v>
      </c>
      <c r="T5217" s="248">
        <f t="shared" si="812"/>
        <v>0</v>
      </c>
      <c r="U5217" s="248">
        <f t="shared" si="813"/>
        <v>0</v>
      </c>
      <c r="V5217" s="13"/>
      <c r="W5217" s="7"/>
      <c r="AT5217" s="130"/>
      <c r="BF5217" s="33">
        <f t="shared" si="819"/>
        <v>41242</v>
      </c>
      <c r="BG5217" s="34">
        <f t="shared" si="814"/>
        <v>82.88000000000001</v>
      </c>
      <c r="BH5217" s="32">
        <f t="shared" si="815"/>
        <v>1</v>
      </c>
      <c r="BI5217" s="32">
        <f t="shared" si="816"/>
        <v>0</v>
      </c>
      <c r="BJ5217" s="69">
        <f t="shared" si="817"/>
        <v>0</v>
      </c>
      <c r="BK5217" s="158" t="str">
        <f t="shared" si="818"/>
        <v/>
      </c>
    </row>
    <row r="5218" spans="1:63" ht="12" customHeight="1" x14ac:dyDescent="0.2">
      <c r="A5218" s="8"/>
      <c r="B5218" s="7"/>
      <c r="C5218" s="7"/>
      <c r="D5218" s="7"/>
      <c r="E5218" s="7"/>
      <c r="F5218" s="7"/>
      <c r="G5218" s="7"/>
      <c r="H5218" s="7"/>
      <c r="I5218" s="10"/>
      <c r="J5218" s="25"/>
      <c r="K5218" s="250"/>
      <c r="L5218" s="31"/>
      <c r="M5218" s="9"/>
      <c r="N5218" s="11" t="s">
        <v>25</v>
      </c>
      <c r="O5218" s="39"/>
      <c r="P5218" s="47"/>
      <c r="Q5218" s="13"/>
      <c r="R5218" s="248">
        <f t="shared" si="810"/>
        <v>0</v>
      </c>
      <c r="S5218" s="248">
        <f t="shared" si="811"/>
        <v>0</v>
      </c>
      <c r="T5218" s="248">
        <f t="shared" si="812"/>
        <v>0</v>
      </c>
      <c r="U5218" s="248">
        <f t="shared" si="813"/>
        <v>0</v>
      </c>
      <c r="V5218" s="13"/>
      <c r="W5218" s="7"/>
      <c r="AT5218" s="130"/>
      <c r="BF5218" s="33">
        <f t="shared" si="819"/>
        <v>41242</v>
      </c>
      <c r="BG5218" s="34">
        <f t="shared" si="814"/>
        <v>82.88000000000001</v>
      </c>
      <c r="BH5218" s="32">
        <f t="shared" si="815"/>
        <v>1</v>
      </c>
      <c r="BI5218" s="32">
        <f t="shared" si="816"/>
        <v>0</v>
      </c>
      <c r="BJ5218" s="69">
        <f t="shared" si="817"/>
        <v>0</v>
      </c>
      <c r="BK5218" s="158" t="str">
        <f t="shared" si="818"/>
        <v/>
      </c>
    </row>
    <row r="5219" spans="1:63" ht="12" customHeight="1" x14ac:dyDescent="0.2">
      <c r="A5219" s="8"/>
      <c r="B5219" s="7"/>
      <c r="C5219" s="7"/>
      <c r="D5219" s="7"/>
      <c r="E5219" s="7"/>
      <c r="F5219" s="7"/>
      <c r="G5219" s="7"/>
      <c r="H5219" s="7"/>
      <c r="I5219" s="10"/>
      <c r="J5219" s="25"/>
      <c r="K5219" s="250"/>
      <c r="L5219" s="31"/>
      <c r="M5219" s="9"/>
      <c r="N5219" s="11" t="s">
        <v>25</v>
      </c>
      <c r="O5219" s="39"/>
      <c r="P5219" s="47"/>
      <c r="Q5219" s="13"/>
      <c r="R5219" s="248">
        <f t="shared" si="810"/>
        <v>0</v>
      </c>
      <c r="S5219" s="248">
        <f t="shared" si="811"/>
        <v>0</v>
      </c>
      <c r="T5219" s="248">
        <f t="shared" si="812"/>
        <v>0</v>
      </c>
      <c r="U5219" s="248">
        <f t="shared" si="813"/>
        <v>0</v>
      </c>
      <c r="V5219" s="13"/>
      <c r="W5219" s="7"/>
      <c r="AT5219" s="130"/>
      <c r="BF5219" s="33">
        <f t="shared" si="819"/>
        <v>41242</v>
      </c>
      <c r="BG5219" s="34">
        <f t="shared" si="814"/>
        <v>82.88000000000001</v>
      </c>
      <c r="BH5219" s="32">
        <f t="shared" si="815"/>
        <v>1</v>
      </c>
      <c r="BI5219" s="32">
        <f t="shared" si="816"/>
        <v>0</v>
      </c>
      <c r="BJ5219" s="69">
        <f t="shared" si="817"/>
        <v>0</v>
      </c>
      <c r="BK5219" s="158" t="str">
        <f t="shared" si="818"/>
        <v/>
      </c>
    </row>
    <row r="5220" spans="1:63" ht="12" customHeight="1" x14ac:dyDescent="0.2">
      <c r="A5220" s="8"/>
      <c r="B5220" s="7"/>
      <c r="C5220" s="7"/>
      <c r="D5220" s="7"/>
      <c r="E5220" s="7"/>
      <c r="F5220" s="7"/>
      <c r="G5220" s="7"/>
      <c r="H5220" s="7"/>
      <c r="I5220" s="10"/>
      <c r="J5220" s="25"/>
      <c r="K5220" s="250"/>
      <c r="L5220" s="31"/>
      <c r="M5220" s="9"/>
      <c r="N5220" s="11" t="s">
        <v>25</v>
      </c>
      <c r="O5220" s="39"/>
      <c r="P5220" s="47"/>
      <c r="Q5220" s="13"/>
      <c r="R5220" s="248">
        <f t="shared" si="810"/>
        <v>0</v>
      </c>
      <c r="S5220" s="248">
        <f t="shared" si="811"/>
        <v>0</v>
      </c>
      <c r="T5220" s="248">
        <f t="shared" si="812"/>
        <v>0</v>
      </c>
      <c r="U5220" s="248">
        <f t="shared" si="813"/>
        <v>0</v>
      </c>
      <c r="V5220" s="13"/>
      <c r="W5220" s="7"/>
      <c r="AT5220" s="130"/>
      <c r="BF5220" s="33">
        <f t="shared" si="819"/>
        <v>41242</v>
      </c>
      <c r="BG5220" s="34">
        <f t="shared" si="814"/>
        <v>82.88000000000001</v>
      </c>
      <c r="BH5220" s="32">
        <f t="shared" si="815"/>
        <v>1</v>
      </c>
      <c r="BI5220" s="32">
        <f t="shared" si="816"/>
        <v>0</v>
      </c>
      <c r="BJ5220" s="69">
        <f t="shared" si="817"/>
        <v>0</v>
      </c>
      <c r="BK5220" s="158" t="str">
        <f t="shared" si="818"/>
        <v/>
      </c>
    </row>
    <row r="5221" spans="1:63" ht="12" customHeight="1" x14ac:dyDescent="0.2">
      <c r="A5221" s="8"/>
      <c r="B5221" s="7"/>
      <c r="C5221" s="7"/>
      <c r="D5221" s="7"/>
      <c r="E5221" s="7"/>
      <c r="F5221" s="7"/>
      <c r="G5221" s="7"/>
      <c r="H5221" s="7"/>
      <c r="I5221" s="10"/>
      <c r="J5221" s="25"/>
      <c r="K5221" s="250"/>
      <c r="L5221" s="31"/>
      <c r="M5221" s="9"/>
      <c r="N5221" s="11" t="s">
        <v>25</v>
      </c>
      <c r="O5221" s="39"/>
      <c r="P5221" s="47"/>
      <c r="Q5221" s="13"/>
      <c r="R5221" s="248">
        <f t="shared" si="810"/>
        <v>0</v>
      </c>
      <c r="S5221" s="248">
        <f t="shared" si="811"/>
        <v>0</v>
      </c>
      <c r="T5221" s="248">
        <f t="shared" si="812"/>
        <v>0</v>
      </c>
      <c r="U5221" s="248">
        <f t="shared" si="813"/>
        <v>0</v>
      </c>
      <c r="V5221" s="13"/>
      <c r="W5221" s="7"/>
      <c r="AT5221" s="130"/>
      <c r="BF5221" s="33">
        <f t="shared" si="819"/>
        <v>41242</v>
      </c>
      <c r="BG5221" s="34">
        <f t="shared" si="814"/>
        <v>82.88000000000001</v>
      </c>
      <c r="BH5221" s="32">
        <f t="shared" si="815"/>
        <v>1</v>
      </c>
      <c r="BI5221" s="32">
        <f t="shared" si="816"/>
        <v>0</v>
      </c>
      <c r="BJ5221" s="69">
        <f t="shared" si="817"/>
        <v>0</v>
      </c>
      <c r="BK5221" s="158" t="str">
        <f t="shared" si="818"/>
        <v/>
      </c>
    </row>
    <row r="5222" spans="1:63" ht="12" customHeight="1" x14ac:dyDescent="0.2">
      <c r="A5222" s="8"/>
      <c r="B5222" s="7"/>
      <c r="C5222" s="7"/>
      <c r="D5222" s="7"/>
      <c r="E5222" s="7"/>
      <c r="F5222" s="7"/>
      <c r="G5222" s="7"/>
      <c r="H5222" s="7"/>
      <c r="I5222" s="10"/>
      <c r="J5222" s="25"/>
      <c r="K5222" s="250"/>
      <c r="L5222" s="31"/>
      <c r="M5222" s="9"/>
      <c r="N5222" s="11" t="s">
        <v>25</v>
      </c>
      <c r="O5222" s="39"/>
      <c r="P5222" s="47"/>
      <c r="Q5222" s="13"/>
      <c r="R5222" s="248">
        <f t="shared" si="810"/>
        <v>0</v>
      </c>
      <c r="S5222" s="248">
        <f t="shared" si="811"/>
        <v>0</v>
      </c>
      <c r="T5222" s="248">
        <f t="shared" si="812"/>
        <v>0</v>
      </c>
      <c r="U5222" s="248">
        <f t="shared" si="813"/>
        <v>0</v>
      </c>
      <c r="V5222" s="13"/>
      <c r="W5222" s="7"/>
      <c r="AT5222" s="130"/>
      <c r="BF5222" s="33">
        <f t="shared" si="819"/>
        <v>41242</v>
      </c>
      <c r="BG5222" s="34">
        <f t="shared" si="814"/>
        <v>82.88000000000001</v>
      </c>
      <c r="BH5222" s="32">
        <f t="shared" si="815"/>
        <v>1</v>
      </c>
      <c r="BI5222" s="32">
        <f t="shared" si="816"/>
        <v>0</v>
      </c>
      <c r="BJ5222" s="69">
        <f t="shared" si="817"/>
        <v>0</v>
      </c>
      <c r="BK5222" s="158" t="str">
        <f t="shared" si="818"/>
        <v/>
      </c>
    </row>
    <row r="5223" spans="1:63" ht="12" customHeight="1" x14ac:dyDescent="0.2">
      <c r="A5223" s="8"/>
      <c r="B5223" s="7"/>
      <c r="C5223" s="7"/>
      <c r="D5223" s="7"/>
      <c r="E5223" s="7"/>
      <c r="F5223" s="7"/>
      <c r="G5223" s="7"/>
      <c r="H5223" s="7"/>
      <c r="I5223" s="10"/>
      <c r="J5223" s="25"/>
      <c r="K5223" s="250"/>
      <c r="L5223" s="31"/>
      <c r="M5223" s="9"/>
      <c r="N5223" s="11" t="s">
        <v>25</v>
      </c>
      <c r="O5223" s="39"/>
      <c r="P5223" s="47"/>
      <c r="Q5223" s="13"/>
      <c r="R5223" s="248">
        <f t="shared" si="810"/>
        <v>0</v>
      </c>
      <c r="S5223" s="248">
        <f t="shared" si="811"/>
        <v>0</v>
      </c>
      <c r="T5223" s="248">
        <f t="shared" si="812"/>
        <v>0</v>
      </c>
      <c r="U5223" s="248">
        <f t="shared" si="813"/>
        <v>0</v>
      </c>
      <c r="V5223" s="13"/>
      <c r="W5223" s="7"/>
      <c r="AT5223" s="130"/>
      <c r="BF5223" s="33">
        <f t="shared" si="819"/>
        <v>41242</v>
      </c>
      <c r="BG5223" s="34">
        <f t="shared" si="814"/>
        <v>82.88000000000001</v>
      </c>
      <c r="BH5223" s="32">
        <f t="shared" si="815"/>
        <v>1</v>
      </c>
      <c r="BI5223" s="32">
        <f t="shared" si="816"/>
        <v>0</v>
      </c>
      <c r="BJ5223" s="69">
        <f t="shared" si="817"/>
        <v>0</v>
      </c>
      <c r="BK5223" s="158" t="str">
        <f t="shared" si="818"/>
        <v/>
      </c>
    </row>
    <row r="5224" spans="1:63" ht="12" customHeight="1" x14ac:dyDescent="0.2">
      <c r="A5224" s="8"/>
      <c r="B5224" s="7"/>
      <c r="C5224" s="7"/>
      <c r="D5224" s="7"/>
      <c r="E5224" s="7"/>
      <c r="F5224" s="7"/>
      <c r="G5224" s="7"/>
      <c r="H5224" s="7"/>
      <c r="I5224" s="10"/>
      <c r="J5224" s="25"/>
      <c r="K5224" s="250"/>
      <c r="L5224" s="31"/>
      <c r="M5224" s="9"/>
      <c r="N5224" s="11" t="s">
        <v>25</v>
      </c>
      <c r="O5224" s="39"/>
      <c r="P5224" s="47"/>
      <c r="Q5224" s="13"/>
      <c r="R5224" s="248">
        <f t="shared" si="810"/>
        <v>0</v>
      </c>
      <c r="S5224" s="248">
        <f t="shared" si="811"/>
        <v>0</v>
      </c>
      <c r="T5224" s="248">
        <f t="shared" si="812"/>
        <v>0</v>
      </c>
      <c r="U5224" s="248">
        <f t="shared" si="813"/>
        <v>0</v>
      </c>
      <c r="V5224" s="13"/>
      <c r="W5224" s="7"/>
      <c r="AT5224" s="130"/>
      <c r="BF5224" s="33">
        <f t="shared" si="819"/>
        <v>41242</v>
      </c>
      <c r="BG5224" s="34">
        <f t="shared" si="814"/>
        <v>82.88000000000001</v>
      </c>
      <c r="BH5224" s="32">
        <f t="shared" si="815"/>
        <v>1</v>
      </c>
      <c r="BI5224" s="32">
        <f t="shared" si="816"/>
        <v>0</v>
      </c>
      <c r="BJ5224" s="69">
        <f t="shared" si="817"/>
        <v>0</v>
      </c>
      <c r="BK5224" s="158" t="str">
        <f t="shared" si="818"/>
        <v/>
      </c>
    </row>
    <row r="5225" spans="1:63" ht="12" customHeight="1" x14ac:dyDescent="0.2">
      <c r="A5225" s="8"/>
      <c r="B5225" s="7"/>
      <c r="C5225" s="7"/>
      <c r="D5225" s="7"/>
      <c r="E5225" s="7"/>
      <c r="F5225" s="7"/>
      <c r="G5225" s="7"/>
      <c r="H5225" s="7"/>
      <c r="I5225" s="10"/>
      <c r="J5225" s="25"/>
      <c r="K5225" s="250"/>
      <c r="L5225" s="31"/>
      <c r="M5225" s="9"/>
      <c r="N5225" s="11" t="s">
        <v>25</v>
      </c>
      <c r="O5225" s="39"/>
      <c r="P5225" s="47"/>
      <c r="Q5225" s="13"/>
      <c r="R5225" s="248">
        <f t="shared" si="810"/>
        <v>0</v>
      </c>
      <c r="S5225" s="248">
        <f t="shared" si="811"/>
        <v>0</v>
      </c>
      <c r="T5225" s="248">
        <f t="shared" si="812"/>
        <v>0</v>
      </c>
      <c r="U5225" s="248">
        <f t="shared" si="813"/>
        <v>0</v>
      </c>
      <c r="V5225" s="13"/>
      <c r="W5225" s="7"/>
      <c r="AT5225" s="130"/>
      <c r="BF5225" s="33">
        <f t="shared" si="819"/>
        <v>41242</v>
      </c>
      <c r="BG5225" s="34">
        <f t="shared" si="814"/>
        <v>82.88000000000001</v>
      </c>
      <c r="BH5225" s="32">
        <f t="shared" si="815"/>
        <v>1</v>
      </c>
      <c r="BI5225" s="32">
        <f t="shared" si="816"/>
        <v>0</v>
      </c>
      <c r="BJ5225" s="69">
        <f t="shared" si="817"/>
        <v>0</v>
      </c>
      <c r="BK5225" s="158" t="str">
        <f t="shared" si="818"/>
        <v/>
      </c>
    </row>
    <row r="5226" spans="1:63" ht="12" customHeight="1" x14ac:dyDescent="0.2">
      <c r="A5226" s="8"/>
      <c r="B5226" s="7"/>
      <c r="C5226" s="7"/>
      <c r="D5226" s="7"/>
      <c r="E5226" s="7"/>
      <c r="F5226" s="7"/>
      <c r="G5226" s="7"/>
      <c r="H5226" s="7"/>
      <c r="I5226" s="10"/>
      <c r="J5226" s="25"/>
      <c r="K5226" s="250"/>
      <c r="L5226" s="31"/>
      <c r="M5226" s="9"/>
      <c r="N5226" s="11" t="s">
        <v>25</v>
      </c>
      <c r="O5226" s="39"/>
      <c r="P5226" s="47"/>
      <c r="Q5226" s="13"/>
      <c r="R5226" s="248">
        <f t="shared" si="810"/>
        <v>0</v>
      </c>
      <c r="S5226" s="248">
        <f t="shared" si="811"/>
        <v>0</v>
      </c>
      <c r="T5226" s="248">
        <f t="shared" si="812"/>
        <v>0</v>
      </c>
      <c r="U5226" s="248">
        <f t="shared" si="813"/>
        <v>0</v>
      </c>
      <c r="V5226" s="13"/>
      <c r="W5226" s="7"/>
      <c r="AT5226" s="130"/>
      <c r="BF5226" s="33">
        <f t="shared" si="819"/>
        <v>41242</v>
      </c>
      <c r="BG5226" s="34">
        <f t="shared" si="814"/>
        <v>82.88000000000001</v>
      </c>
      <c r="BH5226" s="32">
        <f t="shared" si="815"/>
        <v>1</v>
      </c>
      <c r="BI5226" s="32">
        <f t="shared" si="816"/>
        <v>0</v>
      </c>
      <c r="BJ5226" s="69">
        <f t="shared" si="817"/>
        <v>0</v>
      </c>
      <c r="BK5226" s="158" t="str">
        <f t="shared" si="818"/>
        <v/>
      </c>
    </row>
    <row r="5227" spans="1:63" ht="12" customHeight="1" x14ac:dyDescent="0.2">
      <c r="A5227" s="8"/>
      <c r="B5227" s="7"/>
      <c r="C5227" s="7"/>
      <c r="D5227" s="7"/>
      <c r="E5227" s="7"/>
      <c r="F5227" s="7"/>
      <c r="G5227" s="7"/>
      <c r="H5227" s="7"/>
      <c r="I5227" s="10"/>
      <c r="J5227" s="25"/>
      <c r="K5227" s="250"/>
      <c r="L5227" s="31"/>
      <c r="M5227" s="9"/>
      <c r="N5227" s="11" t="s">
        <v>25</v>
      </c>
      <c r="O5227" s="39"/>
      <c r="P5227" s="47"/>
      <c r="Q5227" s="13"/>
      <c r="R5227" s="248">
        <f t="shared" si="810"/>
        <v>0</v>
      </c>
      <c r="S5227" s="248">
        <f t="shared" si="811"/>
        <v>0</v>
      </c>
      <c r="T5227" s="248">
        <f t="shared" si="812"/>
        <v>0</v>
      </c>
      <c r="U5227" s="248">
        <f t="shared" si="813"/>
        <v>0</v>
      </c>
      <c r="V5227" s="13"/>
      <c r="W5227" s="7"/>
      <c r="AT5227" s="130"/>
      <c r="BF5227" s="33">
        <f t="shared" si="819"/>
        <v>41242</v>
      </c>
      <c r="BG5227" s="34">
        <f t="shared" si="814"/>
        <v>82.88000000000001</v>
      </c>
      <c r="BH5227" s="32">
        <f t="shared" si="815"/>
        <v>1</v>
      </c>
      <c r="BI5227" s="32">
        <f t="shared" si="816"/>
        <v>0</v>
      </c>
      <c r="BJ5227" s="69">
        <f t="shared" si="817"/>
        <v>0</v>
      </c>
      <c r="BK5227" s="158" t="str">
        <f t="shared" si="818"/>
        <v/>
      </c>
    </row>
    <row r="5228" spans="1:63" ht="12" customHeight="1" x14ac:dyDescent="0.2">
      <c r="A5228" s="8"/>
      <c r="B5228" s="7"/>
      <c r="C5228" s="7"/>
      <c r="D5228" s="7"/>
      <c r="E5228" s="7"/>
      <c r="F5228" s="7"/>
      <c r="G5228" s="7"/>
      <c r="H5228" s="7"/>
      <c r="I5228" s="10"/>
      <c r="J5228" s="25"/>
      <c r="K5228" s="250"/>
      <c r="L5228" s="31"/>
      <c r="M5228" s="9"/>
      <c r="N5228" s="11" t="s">
        <v>25</v>
      </c>
      <c r="O5228" s="39"/>
      <c r="P5228" s="47"/>
      <c r="Q5228" s="13"/>
      <c r="R5228" s="248">
        <f t="shared" si="810"/>
        <v>0</v>
      </c>
      <c r="S5228" s="248">
        <f t="shared" si="811"/>
        <v>0</v>
      </c>
      <c r="T5228" s="248">
        <f t="shared" si="812"/>
        <v>0</v>
      </c>
      <c r="U5228" s="248">
        <f t="shared" si="813"/>
        <v>0</v>
      </c>
      <c r="V5228" s="13"/>
      <c r="W5228" s="7"/>
      <c r="AT5228" s="130"/>
      <c r="BF5228" s="33">
        <f t="shared" si="819"/>
        <v>41242</v>
      </c>
      <c r="BG5228" s="34">
        <f t="shared" si="814"/>
        <v>82.88000000000001</v>
      </c>
      <c r="BH5228" s="32">
        <f t="shared" si="815"/>
        <v>1</v>
      </c>
      <c r="BI5228" s="32">
        <f t="shared" si="816"/>
        <v>0</v>
      </c>
      <c r="BJ5228" s="69">
        <f t="shared" si="817"/>
        <v>0</v>
      </c>
      <c r="BK5228" s="158" t="str">
        <f t="shared" si="818"/>
        <v/>
      </c>
    </row>
    <row r="5229" spans="1:63" ht="12" customHeight="1" x14ac:dyDescent="0.2">
      <c r="A5229" s="8"/>
      <c r="B5229" s="7"/>
      <c r="C5229" s="7"/>
      <c r="D5229" s="7"/>
      <c r="E5229" s="7"/>
      <c r="F5229" s="7"/>
      <c r="G5229" s="7"/>
      <c r="H5229" s="7"/>
      <c r="I5229" s="10"/>
      <c r="J5229" s="25"/>
      <c r="K5229" s="250"/>
      <c r="L5229" s="31"/>
      <c r="M5229" s="9"/>
      <c r="N5229" s="11" t="s">
        <v>25</v>
      </c>
      <c r="O5229" s="39"/>
      <c r="P5229" s="47"/>
      <c r="Q5229" s="13"/>
      <c r="R5229" s="248">
        <f t="shared" si="810"/>
        <v>0</v>
      </c>
      <c r="S5229" s="248">
        <f t="shared" si="811"/>
        <v>0</v>
      </c>
      <c r="T5229" s="248">
        <f t="shared" si="812"/>
        <v>0</v>
      </c>
      <c r="U5229" s="248">
        <f t="shared" si="813"/>
        <v>0</v>
      </c>
      <c r="V5229" s="13"/>
      <c r="W5229" s="7"/>
      <c r="AT5229" s="130"/>
      <c r="BF5229" s="33">
        <f t="shared" si="819"/>
        <v>41242</v>
      </c>
      <c r="BG5229" s="34">
        <f t="shared" si="814"/>
        <v>82.88000000000001</v>
      </c>
      <c r="BH5229" s="32">
        <f t="shared" si="815"/>
        <v>1</v>
      </c>
      <c r="BI5229" s="32">
        <f t="shared" si="816"/>
        <v>0</v>
      </c>
      <c r="BJ5229" s="69">
        <f t="shared" si="817"/>
        <v>0</v>
      </c>
      <c r="BK5229" s="158" t="str">
        <f t="shared" si="818"/>
        <v/>
      </c>
    </row>
    <row r="5230" spans="1:63" ht="12" customHeight="1" x14ac:dyDescent="0.2">
      <c r="A5230" s="8"/>
      <c r="B5230" s="7"/>
      <c r="C5230" s="7"/>
      <c r="D5230" s="7"/>
      <c r="E5230" s="7"/>
      <c r="F5230" s="7"/>
      <c r="G5230" s="7"/>
      <c r="H5230" s="7"/>
      <c r="I5230" s="10"/>
      <c r="J5230" s="25"/>
      <c r="K5230" s="250"/>
      <c r="L5230" s="31"/>
      <c r="M5230" s="9"/>
      <c r="N5230" s="11" t="s">
        <v>25</v>
      </c>
      <c r="O5230" s="39"/>
      <c r="P5230" s="47"/>
      <c r="Q5230" s="13"/>
      <c r="R5230" s="248">
        <f t="shared" si="810"/>
        <v>0</v>
      </c>
      <c r="S5230" s="248">
        <f t="shared" si="811"/>
        <v>0</v>
      </c>
      <c r="T5230" s="248">
        <f t="shared" si="812"/>
        <v>0</v>
      </c>
      <c r="U5230" s="248">
        <f t="shared" si="813"/>
        <v>0</v>
      </c>
      <c r="V5230" s="13"/>
      <c r="W5230" s="7"/>
      <c r="AT5230" s="130"/>
      <c r="BF5230" s="33">
        <f t="shared" si="819"/>
        <v>41242</v>
      </c>
      <c r="BG5230" s="34">
        <f t="shared" si="814"/>
        <v>82.88000000000001</v>
      </c>
      <c r="BH5230" s="32">
        <f t="shared" si="815"/>
        <v>1</v>
      </c>
      <c r="BI5230" s="32">
        <f t="shared" si="816"/>
        <v>0</v>
      </c>
      <c r="BJ5230" s="69">
        <f t="shared" si="817"/>
        <v>0</v>
      </c>
      <c r="BK5230" s="158" t="str">
        <f t="shared" si="818"/>
        <v/>
      </c>
    </row>
    <row r="5231" spans="1:63" ht="12" customHeight="1" x14ac:dyDescent="0.2">
      <c r="A5231" s="8"/>
      <c r="B5231" s="7"/>
      <c r="C5231" s="7"/>
      <c r="D5231" s="7"/>
      <c r="E5231" s="7"/>
      <c r="F5231" s="7"/>
      <c r="G5231" s="7"/>
      <c r="H5231" s="7"/>
      <c r="I5231" s="10"/>
      <c r="J5231" s="25"/>
      <c r="K5231" s="250"/>
      <c r="L5231" s="31"/>
      <c r="M5231" s="9"/>
      <c r="N5231" s="11" t="s">
        <v>25</v>
      </c>
      <c r="O5231" s="39"/>
      <c r="P5231" s="47"/>
      <c r="Q5231" s="13"/>
      <c r="R5231" s="248">
        <f t="shared" si="810"/>
        <v>0</v>
      </c>
      <c r="S5231" s="248">
        <f t="shared" si="811"/>
        <v>0</v>
      </c>
      <c r="T5231" s="248">
        <f t="shared" si="812"/>
        <v>0</v>
      </c>
      <c r="U5231" s="248">
        <f t="shared" si="813"/>
        <v>0</v>
      </c>
      <c r="V5231" s="13"/>
      <c r="W5231" s="7"/>
      <c r="AT5231" s="130"/>
      <c r="BF5231" s="33">
        <f t="shared" si="819"/>
        <v>41242</v>
      </c>
      <c r="BG5231" s="34">
        <f t="shared" si="814"/>
        <v>82.88000000000001</v>
      </c>
      <c r="BH5231" s="32">
        <f t="shared" si="815"/>
        <v>1</v>
      </c>
      <c r="BI5231" s="32">
        <f t="shared" si="816"/>
        <v>0</v>
      </c>
      <c r="BJ5231" s="69">
        <f t="shared" si="817"/>
        <v>0</v>
      </c>
      <c r="BK5231" s="158" t="str">
        <f t="shared" si="818"/>
        <v/>
      </c>
    </row>
    <row r="5232" spans="1:63" ht="12" customHeight="1" x14ac:dyDescent="0.2">
      <c r="A5232" s="8"/>
      <c r="B5232" s="7"/>
      <c r="C5232" s="7"/>
      <c r="D5232" s="7"/>
      <c r="E5232" s="7"/>
      <c r="F5232" s="7"/>
      <c r="G5232" s="7"/>
      <c r="H5232" s="7"/>
      <c r="I5232" s="10"/>
      <c r="J5232" s="25"/>
      <c r="K5232" s="250"/>
      <c r="L5232" s="31"/>
      <c r="M5232" s="9"/>
      <c r="N5232" s="11" t="s">
        <v>25</v>
      </c>
      <c r="O5232" s="39"/>
      <c r="P5232" s="47"/>
      <c r="Q5232" s="13"/>
      <c r="R5232" s="248">
        <f t="shared" si="810"/>
        <v>0</v>
      </c>
      <c r="S5232" s="248">
        <f t="shared" si="811"/>
        <v>0</v>
      </c>
      <c r="T5232" s="248">
        <f t="shared" si="812"/>
        <v>0</v>
      </c>
      <c r="U5232" s="248">
        <f t="shared" si="813"/>
        <v>0</v>
      </c>
      <c r="V5232" s="13"/>
      <c r="W5232" s="7"/>
      <c r="AT5232" s="130"/>
      <c r="BF5232" s="33">
        <f t="shared" si="819"/>
        <v>41242</v>
      </c>
      <c r="BG5232" s="34">
        <f t="shared" si="814"/>
        <v>82.88000000000001</v>
      </c>
      <c r="BH5232" s="32">
        <f t="shared" si="815"/>
        <v>1</v>
      </c>
      <c r="BI5232" s="32">
        <f t="shared" si="816"/>
        <v>0</v>
      </c>
      <c r="BJ5232" s="69">
        <f t="shared" si="817"/>
        <v>0</v>
      </c>
      <c r="BK5232" s="158" t="str">
        <f t="shared" si="818"/>
        <v/>
      </c>
    </row>
    <row r="5233" spans="1:63" ht="12" customHeight="1" x14ac:dyDescent="0.2">
      <c r="A5233" s="8"/>
      <c r="B5233" s="7"/>
      <c r="C5233" s="7"/>
      <c r="D5233" s="7"/>
      <c r="E5233" s="7"/>
      <c r="F5233" s="7"/>
      <c r="G5233" s="7"/>
      <c r="H5233" s="7"/>
      <c r="I5233" s="10"/>
      <c r="J5233" s="25"/>
      <c r="K5233" s="250"/>
      <c r="L5233" s="31"/>
      <c r="M5233" s="9"/>
      <c r="N5233" s="11" t="s">
        <v>25</v>
      </c>
      <c r="O5233" s="39"/>
      <c r="P5233" s="47"/>
      <c r="Q5233" s="13"/>
      <c r="R5233" s="248">
        <f t="shared" si="810"/>
        <v>0</v>
      </c>
      <c r="S5233" s="248">
        <f t="shared" si="811"/>
        <v>0</v>
      </c>
      <c r="T5233" s="248">
        <f t="shared" si="812"/>
        <v>0</v>
      </c>
      <c r="U5233" s="248">
        <f t="shared" si="813"/>
        <v>0</v>
      </c>
      <c r="V5233" s="13"/>
      <c r="W5233" s="7"/>
      <c r="AT5233" s="130"/>
      <c r="BF5233" s="33">
        <f t="shared" si="819"/>
        <v>41242</v>
      </c>
      <c r="BG5233" s="34">
        <f t="shared" si="814"/>
        <v>82.88000000000001</v>
      </c>
      <c r="BH5233" s="32">
        <f t="shared" si="815"/>
        <v>1</v>
      </c>
      <c r="BI5233" s="32">
        <f t="shared" si="816"/>
        <v>0</v>
      </c>
      <c r="BJ5233" s="69">
        <f t="shared" si="817"/>
        <v>0</v>
      </c>
      <c r="BK5233" s="158" t="str">
        <f t="shared" si="818"/>
        <v/>
      </c>
    </row>
    <row r="5234" spans="1:63" ht="12" customHeight="1" x14ac:dyDescent="0.2">
      <c r="A5234" s="8"/>
      <c r="B5234" s="7"/>
      <c r="C5234" s="7"/>
      <c r="D5234" s="7"/>
      <c r="E5234" s="7"/>
      <c r="F5234" s="7"/>
      <c r="G5234" s="7"/>
      <c r="H5234" s="7"/>
      <c r="I5234" s="10"/>
      <c r="J5234" s="25"/>
      <c r="K5234" s="250"/>
      <c r="L5234" s="31"/>
      <c r="M5234" s="9"/>
      <c r="N5234" s="11" t="s">
        <v>25</v>
      </c>
      <c r="O5234" s="39"/>
      <c r="P5234" s="47"/>
      <c r="Q5234" s="13"/>
      <c r="R5234" s="248">
        <f t="shared" si="810"/>
        <v>0</v>
      </c>
      <c r="S5234" s="248">
        <f t="shared" si="811"/>
        <v>0</v>
      </c>
      <c r="T5234" s="248">
        <f t="shared" si="812"/>
        <v>0</v>
      </c>
      <c r="U5234" s="248">
        <f t="shared" si="813"/>
        <v>0</v>
      </c>
      <c r="V5234" s="13"/>
      <c r="W5234" s="7"/>
      <c r="AT5234" s="130"/>
      <c r="BF5234" s="33">
        <f t="shared" si="819"/>
        <v>41242</v>
      </c>
      <c r="BG5234" s="34">
        <f t="shared" si="814"/>
        <v>82.88000000000001</v>
      </c>
      <c r="BH5234" s="32">
        <f t="shared" si="815"/>
        <v>1</v>
      </c>
      <c r="BI5234" s="32">
        <f t="shared" si="816"/>
        <v>0</v>
      </c>
      <c r="BJ5234" s="69">
        <f t="shared" si="817"/>
        <v>0</v>
      </c>
      <c r="BK5234" s="158" t="str">
        <f t="shared" si="818"/>
        <v/>
      </c>
    </row>
    <row r="5235" spans="1:63" ht="12" customHeight="1" x14ac:dyDescent="0.2">
      <c r="A5235" s="8"/>
      <c r="B5235" s="7"/>
      <c r="C5235" s="7"/>
      <c r="D5235" s="7"/>
      <c r="E5235" s="7"/>
      <c r="F5235" s="7"/>
      <c r="G5235" s="7"/>
      <c r="H5235" s="7"/>
      <c r="I5235" s="10"/>
      <c r="J5235" s="25"/>
      <c r="K5235" s="250"/>
      <c r="L5235" s="31"/>
      <c r="M5235" s="9"/>
      <c r="N5235" s="11" t="s">
        <v>25</v>
      </c>
      <c r="O5235" s="39"/>
      <c r="P5235" s="47"/>
      <c r="Q5235" s="13"/>
      <c r="R5235" s="248">
        <f t="shared" si="810"/>
        <v>0</v>
      </c>
      <c r="S5235" s="248">
        <f t="shared" si="811"/>
        <v>0</v>
      </c>
      <c r="T5235" s="248">
        <f t="shared" si="812"/>
        <v>0</v>
      </c>
      <c r="U5235" s="248">
        <f t="shared" si="813"/>
        <v>0</v>
      </c>
      <c r="V5235" s="13"/>
      <c r="W5235" s="7"/>
      <c r="AT5235" s="130"/>
      <c r="BF5235" s="33">
        <f t="shared" si="819"/>
        <v>41242</v>
      </c>
      <c r="BG5235" s="34">
        <f t="shared" si="814"/>
        <v>82.88000000000001</v>
      </c>
      <c r="BH5235" s="32">
        <f t="shared" si="815"/>
        <v>1</v>
      </c>
      <c r="BI5235" s="32">
        <f t="shared" si="816"/>
        <v>0</v>
      </c>
      <c r="BJ5235" s="69">
        <f t="shared" si="817"/>
        <v>0</v>
      </c>
      <c r="BK5235" s="158" t="str">
        <f t="shared" si="818"/>
        <v/>
      </c>
    </row>
    <row r="5236" spans="1:63" ht="12" customHeight="1" x14ac:dyDescent="0.2">
      <c r="A5236" s="8"/>
      <c r="B5236" s="7"/>
      <c r="C5236" s="7"/>
      <c r="D5236" s="7"/>
      <c r="E5236" s="7"/>
      <c r="F5236" s="7"/>
      <c r="G5236" s="7"/>
      <c r="H5236" s="7"/>
      <c r="I5236" s="10"/>
      <c r="J5236" s="25"/>
      <c r="K5236" s="250"/>
      <c r="L5236" s="31"/>
      <c r="M5236" s="9"/>
      <c r="N5236" s="11" t="s">
        <v>25</v>
      </c>
      <c r="O5236" s="39"/>
      <c r="P5236" s="47"/>
      <c r="Q5236" s="13"/>
      <c r="R5236" s="248">
        <f t="shared" si="810"/>
        <v>0</v>
      </c>
      <c r="S5236" s="248">
        <f t="shared" si="811"/>
        <v>0</v>
      </c>
      <c r="T5236" s="248">
        <f t="shared" si="812"/>
        <v>0</v>
      </c>
      <c r="U5236" s="248">
        <f t="shared" si="813"/>
        <v>0</v>
      </c>
      <c r="V5236" s="13"/>
      <c r="W5236" s="7"/>
      <c r="AT5236" s="130"/>
      <c r="BF5236" s="33">
        <f t="shared" si="819"/>
        <v>41242</v>
      </c>
      <c r="BG5236" s="34">
        <f t="shared" si="814"/>
        <v>82.88000000000001</v>
      </c>
      <c r="BH5236" s="32">
        <f t="shared" si="815"/>
        <v>1</v>
      </c>
      <c r="BI5236" s="32">
        <f t="shared" si="816"/>
        <v>0</v>
      </c>
      <c r="BJ5236" s="69">
        <f t="shared" si="817"/>
        <v>0</v>
      </c>
      <c r="BK5236" s="158" t="str">
        <f t="shared" si="818"/>
        <v/>
      </c>
    </row>
    <row r="5237" spans="1:63" ht="12" customHeight="1" x14ac:dyDescent="0.2">
      <c r="A5237" s="8"/>
      <c r="B5237" s="7"/>
      <c r="C5237" s="7"/>
      <c r="D5237" s="7"/>
      <c r="E5237" s="7"/>
      <c r="F5237" s="7"/>
      <c r="G5237" s="7"/>
      <c r="H5237" s="7"/>
      <c r="I5237" s="10"/>
      <c r="J5237" s="25"/>
      <c r="K5237" s="250"/>
      <c r="L5237" s="31"/>
      <c r="M5237" s="9"/>
      <c r="N5237" s="11" t="s">
        <v>25</v>
      </c>
      <c r="O5237" s="39"/>
      <c r="P5237" s="47"/>
      <c r="Q5237" s="13"/>
      <c r="R5237" s="248">
        <f t="shared" si="810"/>
        <v>0</v>
      </c>
      <c r="S5237" s="248">
        <f t="shared" si="811"/>
        <v>0</v>
      </c>
      <c r="T5237" s="248">
        <f t="shared" si="812"/>
        <v>0</v>
      </c>
      <c r="U5237" s="248">
        <f t="shared" si="813"/>
        <v>0</v>
      </c>
      <c r="V5237" s="13"/>
      <c r="W5237" s="7"/>
      <c r="AT5237" s="130"/>
      <c r="BF5237" s="33">
        <f t="shared" si="819"/>
        <v>41242</v>
      </c>
      <c r="BG5237" s="34">
        <f t="shared" si="814"/>
        <v>82.88000000000001</v>
      </c>
      <c r="BH5237" s="32">
        <f t="shared" si="815"/>
        <v>1</v>
      </c>
      <c r="BI5237" s="32">
        <f t="shared" si="816"/>
        <v>0</v>
      </c>
      <c r="BJ5237" s="69">
        <f t="shared" si="817"/>
        <v>0</v>
      </c>
      <c r="BK5237" s="158" t="str">
        <f t="shared" si="818"/>
        <v/>
      </c>
    </row>
    <row r="5238" spans="1:63" ht="12" customHeight="1" x14ac:dyDescent="0.2">
      <c r="A5238" s="8"/>
      <c r="B5238" s="7"/>
      <c r="C5238" s="7"/>
      <c r="D5238" s="7"/>
      <c r="E5238" s="7"/>
      <c r="F5238" s="7"/>
      <c r="G5238" s="7"/>
      <c r="H5238" s="7"/>
      <c r="I5238" s="10"/>
      <c r="J5238" s="25"/>
      <c r="K5238" s="250"/>
      <c r="L5238" s="31"/>
      <c r="M5238" s="9"/>
      <c r="N5238" s="11" t="s">
        <v>25</v>
      </c>
      <c r="O5238" s="39"/>
      <c r="P5238" s="47"/>
      <c r="Q5238" s="13"/>
      <c r="R5238" s="248">
        <f t="shared" si="810"/>
        <v>0</v>
      </c>
      <c r="S5238" s="248">
        <f t="shared" si="811"/>
        <v>0</v>
      </c>
      <c r="T5238" s="248">
        <f t="shared" si="812"/>
        <v>0</v>
      </c>
      <c r="U5238" s="248">
        <f t="shared" si="813"/>
        <v>0</v>
      </c>
      <c r="V5238" s="13"/>
      <c r="W5238" s="7"/>
      <c r="AT5238" s="130"/>
      <c r="BF5238" s="33">
        <f t="shared" si="819"/>
        <v>41242</v>
      </c>
      <c r="BG5238" s="34">
        <f t="shared" si="814"/>
        <v>82.88000000000001</v>
      </c>
      <c r="BH5238" s="32">
        <f t="shared" si="815"/>
        <v>1</v>
      </c>
      <c r="BI5238" s="32">
        <f t="shared" si="816"/>
        <v>0</v>
      </c>
      <c r="BJ5238" s="69">
        <f t="shared" si="817"/>
        <v>0</v>
      </c>
      <c r="BK5238" s="158" t="str">
        <f t="shared" si="818"/>
        <v/>
      </c>
    </row>
    <row r="5239" spans="1:63" ht="12" customHeight="1" x14ac:dyDescent="0.2">
      <c r="A5239" s="8"/>
      <c r="B5239" s="7"/>
      <c r="C5239" s="7"/>
      <c r="D5239" s="7"/>
      <c r="E5239" s="7"/>
      <c r="F5239" s="7"/>
      <c r="G5239" s="7"/>
      <c r="H5239" s="7"/>
      <c r="I5239" s="10"/>
      <c r="J5239" s="25"/>
      <c r="K5239" s="250"/>
      <c r="L5239" s="31"/>
      <c r="M5239" s="9"/>
      <c r="N5239" s="11" t="s">
        <v>25</v>
      </c>
      <c r="O5239" s="39"/>
      <c r="P5239" s="47"/>
      <c r="Q5239" s="13"/>
      <c r="R5239" s="248">
        <f t="shared" si="810"/>
        <v>0</v>
      </c>
      <c r="S5239" s="248">
        <f t="shared" si="811"/>
        <v>0</v>
      </c>
      <c r="T5239" s="248">
        <f t="shared" si="812"/>
        <v>0</v>
      </c>
      <c r="U5239" s="248">
        <f t="shared" si="813"/>
        <v>0</v>
      </c>
      <c r="V5239" s="13"/>
      <c r="W5239" s="7"/>
      <c r="AT5239" s="130"/>
      <c r="BF5239" s="33">
        <f t="shared" si="819"/>
        <v>41242</v>
      </c>
      <c r="BG5239" s="34">
        <f t="shared" si="814"/>
        <v>82.88000000000001</v>
      </c>
      <c r="BH5239" s="32">
        <f t="shared" si="815"/>
        <v>1</v>
      </c>
      <c r="BI5239" s="32">
        <f t="shared" si="816"/>
        <v>0</v>
      </c>
      <c r="BJ5239" s="69">
        <f t="shared" si="817"/>
        <v>0</v>
      </c>
      <c r="BK5239" s="158" t="str">
        <f t="shared" si="818"/>
        <v/>
      </c>
    </row>
    <row r="5240" spans="1:63" ht="12" customHeight="1" x14ac:dyDescent="0.2">
      <c r="A5240" s="8"/>
      <c r="B5240" s="7"/>
      <c r="C5240" s="7"/>
      <c r="D5240" s="7"/>
      <c r="E5240" s="7"/>
      <c r="F5240" s="7"/>
      <c r="G5240" s="7"/>
      <c r="H5240" s="7"/>
      <c r="I5240" s="10"/>
      <c r="J5240" s="25"/>
      <c r="K5240" s="250"/>
      <c r="L5240" s="31"/>
      <c r="M5240" s="9"/>
      <c r="N5240" s="11" t="s">
        <v>25</v>
      </c>
      <c r="O5240" s="39"/>
      <c r="P5240" s="47"/>
      <c r="Q5240" s="13"/>
      <c r="R5240" s="248">
        <f t="shared" si="810"/>
        <v>0</v>
      </c>
      <c r="S5240" s="248">
        <f t="shared" si="811"/>
        <v>0</v>
      </c>
      <c r="T5240" s="248">
        <f t="shared" si="812"/>
        <v>0</v>
      </c>
      <c r="U5240" s="248">
        <f t="shared" si="813"/>
        <v>0</v>
      </c>
      <c r="V5240" s="13"/>
      <c r="W5240" s="7"/>
      <c r="AT5240" s="130"/>
      <c r="BF5240" s="33">
        <f t="shared" si="819"/>
        <v>41242</v>
      </c>
      <c r="BG5240" s="34">
        <f t="shared" si="814"/>
        <v>82.88000000000001</v>
      </c>
      <c r="BH5240" s="32">
        <f t="shared" si="815"/>
        <v>1</v>
      </c>
      <c r="BI5240" s="32">
        <f t="shared" si="816"/>
        <v>0</v>
      </c>
      <c r="BJ5240" s="69">
        <f t="shared" si="817"/>
        <v>0</v>
      </c>
      <c r="BK5240" s="158" t="str">
        <f t="shared" si="818"/>
        <v/>
      </c>
    </row>
    <row r="5241" spans="1:63" ht="12" customHeight="1" x14ac:dyDescent="0.2">
      <c r="A5241" s="8"/>
      <c r="B5241" s="7"/>
      <c r="C5241" s="7"/>
      <c r="D5241" s="7"/>
      <c r="E5241" s="7"/>
      <c r="F5241" s="7"/>
      <c r="G5241" s="7"/>
      <c r="H5241" s="7"/>
      <c r="I5241" s="10"/>
      <c r="J5241" s="25"/>
      <c r="K5241" s="250"/>
      <c r="L5241" s="31"/>
      <c r="M5241" s="9"/>
      <c r="N5241" s="11" t="s">
        <v>25</v>
      </c>
      <c r="O5241" s="39"/>
      <c r="P5241" s="47"/>
      <c r="Q5241" s="13"/>
      <c r="R5241" s="248">
        <f t="shared" si="810"/>
        <v>0</v>
      </c>
      <c r="S5241" s="248">
        <f t="shared" si="811"/>
        <v>0</v>
      </c>
      <c r="T5241" s="248">
        <f t="shared" si="812"/>
        <v>0</v>
      </c>
      <c r="U5241" s="248">
        <f t="shared" si="813"/>
        <v>0</v>
      </c>
      <c r="V5241" s="13"/>
      <c r="W5241" s="7"/>
      <c r="AT5241" s="130"/>
      <c r="BF5241" s="33">
        <f t="shared" si="819"/>
        <v>41242</v>
      </c>
      <c r="BG5241" s="34">
        <f t="shared" si="814"/>
        <v>82.88000000000001</v>
      </c>
      <c r="BH5241" s="32">
        <f t="shared" si="815"/>
        <v>1</v>
      </c>
      <c r="BI5241" s="32">
        <f t="shared" si="816"/>
        <v>0</v>
      </c>
      <c r="BJ5241" s="69">
        <f t="shared" si="817"/>
        <v>0</v>
      </c>
      <c r="BK5241" s="158" t="str">
        <f t="shared" si="818"/>
        <v/>
      </c>
    </row>
    <row r="5242" spans="1:63" ht="12" customHeight="1" x14ac:dyDescent="0.2">
      <c r="A5242" s="8"/>
      <c r="B5242" s="7"/>
      <c r="C5242" s="7"/>
      <c r="D5242" s="7"/>
      <c r="E5242" s="7"/>
      <c r="F5242" s="7"/>
      <c r="G5242" s="7"/>
      <c r="H5242" s="7"/>
      <c r="I5242" s="10"/>
      <c r="J5242" s="25"/>
      <c r="K5242" s="250"/>
      <c r="L5242" s="31"/>
      <c r="M5242" s="9"/>
      <c r="N5242" s="11" t="s">
        <v>25</v>
      </c>
      <c r="O5242" s="39"/>
      <c r="P5242" s="47"/>
      <c r="Q5242" s="13"/>
      <c r="R5242" s="248">
        <f t="shared" si="810"/>
        <v>0</v>
      </c>
      <c r="S5242" s="248">
        <f t="shared" si="811"/>
        <v>0</v>
      </c>
      <c r="T5242" s="248">
        <f t="shared" si="812"/>
        <v>0</v>
      </c>
      <c r="U5242" s="248">
        <f t="shared" si="813"/>
        <v>0</v>
      </c>
      <c r="V5242" s="13"/>
      <c r="W5242" s="7"/>
      <c r="AT5242" s="130"/>
      <c r="BF5242" s="33">
        <f t="shared" si="819"/>
        <v>41242</v>
      </c>
      <c r="BG5242" s="34">
        <f t="shared" si="814"/>
        <v>82.88000000000001</v>
      </c>
      <c r="BH5242" s="32">
        <f t="shared" si="815"/>
        <v>1</v>
      </c>
      <c r="BI5242" s="32">
        <f t="shared" si="816"/>
        <v>0</v>
      </c>
      <c r="BJ5242" s="69">
        <f t="shared" si="817"/>
        <v>0</v>
      </c>
      <c r="BK5242" s="158" t="str">
        <f t="shared" si="818"/>
        <v/>
      </c>
    </row>
    <row r="5243" spans="1:63" ht="12" customHeight="1" x14ac:dyDescent="0.2">
      <c r="A5243" s="8"/>
      <c r="B5243" s="7"/>
      <c r="C5243" s="7"/>
      <c r="D5243" s="7"/>
      <c r="E5243" s="7"/>
      <c r="F5243" s="7"/>
      <c r="G5243" s="7"/>
      <c r="H5243" s="7"/>
      <c r="I5243" s="10"/>
      <c r="J5243" s="25"/>
      <c r="K5243" s="250"/>
      <c r="L5243" s="31"/>
      <c r="M5243" s="9"/>
      <c r="N5243" s="11" t="s">
        <v>25</v>
      </c>
      <c r="O5243" s="39"/>
      <c r="P5243" s="47"/>
      <c r="Q5243" s="13"/>
      <c r="R5243" s="248">
        <f t="shared" si="810"/>
        <v>0</v>
      </c>
      <c r="S5243" s="248">
        <f t="shared" si="811"/>
        <v>0</v>
      </c>
      <c r="T5243" s="248">
        <f t="shared" si="812"/>
        <v>0</v>
      </c>
      <c r="U5243" s="248">
        <f t="shared" si="813"/>
        <v>0</v>
      </c>
      <c r="V5243" s="13"/>
      <c r="W5243" s="7"/>
      <c r="AT5243" s="130"/>
      <c r="BF5243" s="33">
        <f t="shared" si="819"/>
        <v>41242</v>
      </c>
      <c r="BG5243" s="34">
        <f t="shared" si="814"/>
        <v>82.88000000000001</v>
      </c>
      <c r="BH5243" s="32">
        <f t="shared" si="815"/>
        <v>1</v>
      </c>
      <c r="BI5243" s="32">
        <f t="shared" si="816"/>
        <v>0</v>
      </c>
      <c r="BJ5243" s="69">
        <f t="shared" si="817"/>
        <v>0</v>
      </c>
      <c r="BK5243" s="158" t="str">
        <f t="shared" si="818"/>
        <v/>
      </c>
    </row>
    <row r="5244" spans="1:63" ht="12" customHeight="1" x14ac:dyDescent="0.2">
      <c r="A5244" s="8"/>
      <c r="B5244" s="7"/>
      <c r="C5244" s="7"/>
      <c r="D5244" s="7"/>
      <c r="E5244" s="7"/>
      <c r="F5244" s="7"/>
      <c r="G5244" s="7"/>
      <c r="H5244" s="7"/>
      <c r="I5244" s="10"/>
      <c r="J5244" s="25"/>
      <c r="K5244" s="250"/>
      <c r="L5244" s="31"/>
      <c r="M5244" s="9"/>
      <c r="N5244" s="11" t="s">
        <v>25</v>
      </c>
      <c r="O5244" s="39"/>
      <c r="P5244" s="47"/>
      <c r="Q5244" s="13"/>
      <c r="R5244" s="248">
        <f t="shared" si="810"/>
        <v>0</v>
      </c>
      <c r="S5244" s="248">
        <f t="shared" si="811"/>
        <v>0</v>
      </c>
      <c r="T5244" s="248">
        <f t="shared" si="812"/>
        <v>0</v>
      </c>
      <c r="U5244" s="248">
        <f t="shared" si="813"/>
        <v>0</v>
      </c>
      <c r="V5244" s="13"/>
      <c r="W5244" s="7"/>
      <c r="AT5244" s="130"/>
      <c r="BF5244" s="33">
        <f t="shared" si="819"/>
        <v>41242</v>
      </c>
      <c r="BG5244" s="34">
        <f t="shared" si="814"/>
        <v>82.88000000000001</v>
      </c>
      <c r="BH5244" s="32">
        <f t="shared" si="815"/>
        <v>1</v>
      </c>
      <c r="BI5244" s="32">
        <f t="shared" si="816"/>
        <v>0</v>
      </c>
      <c r="BJ5244" s="69">
        <f t="shared" si="817"/>
        <v>0</v>
      </c>
      <c r="BK5244" s="158" t="str">
        <f t="shared" si="818"/>
        <v/>
      </c>
    </row>
    <row r="5245" spans="1:63" ht="12" customHeight="1" x14ac:dyDescent="0.2">
      <c r="A5245" s="8"/>
      <c r="B5245" s="7"/>
      <c r="C5245" s="7"/>
      <c r="D5245" s="7"/>
      <c r="E5245" s="7"/>
      <c r="F5245" s="7"/>
      <c r="G5245" s="7"/>
      <c r="H5245" s="7"/>
      <c r="I5245" s="10"/>
      <c r="J5245" s="25"/>
      <c r="K5245" s="250"/>
      <c r="L5245" s="31"/>
      <c r="M5245" s="9"/>
      <c r="N5245" s="11" t="s">
        <v>25</v>
      </c>
      <c r="O5245" s="39"/>
      <c r="P5245" s="47"/>
      <c r="Q5245" s="13"/>
      <c r="R5245" s="248">
        <f t="shared" si="810"/>
        <v>0</v>
      </c>
      <c r="S5245" s="248">
        <f t="shared" si="811"/>
        <v>0</v>
      </c>
      <c r="T5245" s="248">
        <f t="shared" si="812"/>
        <v>0</v>
      </c>
      <c r="U5245" s="248">
        <f t="shared" si="813"/>
        <v>0</v>
      </c>
      <c r="V5245" s="13"/>
      <c r="W5245" s="7"/>
      <c r="AT5245" s="130"/>
      <c r="BF5245" s="33">
        <f t="shared" si="819"/>
        <v>41242</v>
      </c>
      <c r="BG5245" s="34">
        <f t="shared" si="814"/>
        <v>82.88000000000001</v>
      </c>
      <c r="BH5245" s="32">
        <f t="shared" si="815"/>
        <v>1</v>
      </c>
      <c r="BI5245" s="32">
        <f t="shared" si="816"/>
        <v>0</v>
      </c>
      <c r="BJ5245" s="69">
        <f t="shared" si="817"/>
        <v>0</v>
      </c>
      <c r="BK5245" s="158" t="str">
        <f t="shared" si="818"/>
        <v/>
      </c>
    </row>
    <row r="5246" spans="1:63" ht="12" customHeight="1" x14ac:dyDescent="0.2">
      <c r="A5246" s="8"/>
      <c r="B5246" s="7"/>
      <c r="C5246" s="7"/>
      <c r="D5246" s="7"/>
      <c r="E5246" s="7"/>
      <c r="F5246" s="7"/>
      <c r="G5246" s="7"/>
      <c r="H5246" s="7"/>
      <c r="I5246" s="10"/>
      <c r="J5246" s="25"/>
      <c r="K5246" s="250"/>
      <c r="L5246" s="31"/>
      <c r="M5246" s="9"/>
      <c r="N5246" s="11" t="s">
        <v>25</v>
      </c>
      <c r="O5246" s="39"/>
      <c r="P5246" s="47"/>
      <c r="Q5246" s="13"/>
      <c r="R5246" s="248">
        <f t="shared" si="810"/>
        <v>0</v>
      </c>
      <c r="S5246" s="248">
        <f t="shared" si="811"/>
        <v>0</v>
      </c>
      <c r="T5246" s="248">
        <f t="shared" si="812"/>
        <v>0</v>
      </c>
      <c r="U5246" s="248">
        <f t="shared" si="813"/>
        <v>0</v>
      </c>
      <c r="V5246" s="13"/>
      <c r="W5246" s="7"/>
      <c r="AT5246" s="130"/>
      <c r="BF5246" s="33">
        <f t="shared" si="819"/>
        <v>41242</v>
      </c>
      <c r="BG5246" s="34">
        <f t="shared" si="814"/>
        <v>82.88000000000001</v>
      </c>
      <c r="BH5246" s="32">
        <f t="shared" si="815"/>
        <v>1</v>
      </c>
      <c r="BI5246" s="32">
        <f t="shared" si="816"/>
        <v>0</v>
      </c>
      <c r="BJ5246" s="69">
        <f t="shared" si="817"/>
        <v>0</v>
      </c>
      <c r="BK5246" s="158" t="str">
        <f t="shared" si="818"/>
        <v/>
      </c>
    </row>
    <row r="5247" spans="1:63" ht="12" customHeight="1" x14ac:dyDescent="0.2">
      <c r="A5247" s="8"/>
      <c r="B5247" s="7"/>
      <c r="C5247" s="7"/>
      <c r="D5247" s="7"/>
      <c r="E5247" s="7"/>
      <c r="F5247" s="7"/>
      <c r="G5247" s="7"/>
      <c r="H5247" s="7"/>
      <c r="I5247" s="10"/>
      <c r="J5247" s="25"/>
      <c r="K5247" s="250"/>
      <c r="L5247" s="31"/>
      <c r="M5247" s="9"/>
      <c r="N5247" s="11" t="s">
        <v>25</v>
      </c>
      <c r="O5247" s="39"/>
      <c r="P5247" s="47"/>
      <c r="Q5247" s="13"/>
      <c r="R5247" s="248">
        <f t="shared" si="810"/>
        <v>0</v>
      </c>
      <c r="S5247" s="248">
        <f t="shared" si="811"/>
        <v>0</v>
      </c>
      <c r="T5247" s="248">
        <f t="shared" si="812"/>
        <v>0</v>
      </c>
      <c r="U5247" s="248">
        <f t="shared" si="813"/>
        <v>0</v>
      </c>
      <c r="V5247" s="13"/>
      <c r="W5247" s="7"/>
      <c r="AT5247" s="130"/>
      <c r="BF5247" s="33">
        <f t="shared" si="819"/>
        <v>41242</v>
      </c>
      <c r="BG5247" s="34">
        <f t="shared" si="814"/>
        <v>82.88000000000001</v>
      </c>
      <c r="BH5247" s="32">
        <f t="shared" si="815"/>
        <v>1</v>
      </c>
      <c r="BI5247" s="32">
        <f t="shared" si="816"/>
        <v>0</v>
      </c>
      <c r="BJ5247" s="69">
        <f t="shared" si="817"/>
        <v>0</v>
      </c>
      <c r="BK5247" s="158" t="str">
        <f t="shared" si="818"/>
        <v/>
      </c>
    </row>
    <row r="5248" spans="1:63" ht="12" customHeight="1" x14ac:dyDescent="0.2">
      <c r="A5248" s="8"/>
      <c r="B5248" s="7"/>
      <c r="C5248" s="7"/>
      <c r="D5248" s="7"/>
      <c r="E5248" s="7"/>
      <c r="F5248" s="7"/>
      <c r="G5248" s="7"/>
      <c r="H5248" s="7"/>
      <c r="I5248" s="10"/>
      <c r="J5248" s="25"/>
      <c r="K5248" s="250"/>
      <c r="L5248" s="31"/>
      <c r="M5248" s="9"/>
      <c r="N5248" s="11" t="s">
        <v>25</v>
      </c>
      <c r="O5248" s="39"/>
      <c r="P5248" s="47"/>
      <c r="Q5248" s="13"/>
      <c r="R5248" s="248">
        <f t="shared" si="810"/>
        <v>0</v>
      </c>
      <c r="S5248" s="248">
        <f t="shared" si="811"/>
        <v>0</v>
      </c>
      <c r="T5248" s="248">
        <f t="shared" si="812"/>
        <v>0</v>
      </c>
      <c r="U5248" s="248">
        <f t="shared" si="813"/>
        <v>0</v>
      </c>
      <c r="V5248" s="13"/>
      <c r="W5248" s="7"/>
      <c r="AT5248" s="130"/>
      <c r="BF5248" s="33">
        <f t="shared" si="819"/>
        <v>41242</v>
      </c>
      <c r="BG5248" s="34">
        <f t="shared" si="814"/>
        <v>82.88000000000001</v>
      </c>
      <c r="BH5248" s="32">
        <f t="shared" si="815"/>
        <v>1</v>
      </c>
      <c r="BI5248" s="32">
        <f t="shared" si="816"/>
        <v>0</v>
      </c>
      <c r="BJ5248" s="69">
        <f t="shared" si="817"/>
        <v>0</v>
      </c>
      <c r="BK5248" s="158" t="str">
        <f t="shared" si="818"/>
        <v/>
      </c>
    </row>
    <row r="5249" spans="1:63" ht="12" customHeight="1" x14ac:dyDescent="0.2">
      <c r="A5249" s="8"/>
      <c r="B5249" s="7"/>
      <c r="C5249" s="7"/>
      <c r="D5249" s="7"/>
      <c r="E5249" s="7"/>
      <c r="F5249" s="7"/>
      <c r="G5249" s="7"/>
      <c r="H5249" s="7"/>
      <c r="I5249" s="10"/>
      <c r="J5249" s="25"/>
      <c r="K5249" s="250"/>
      <c r="L5249" s="31"/>
      <c r="M5249" s="9"/>
      <c r="N5249" s="11" t="s">
        <v>25</v>
      </c>
      <c r="O5249" s="39"/>
      <c r="P5249" s="47"/>
      <c r="Q5249" s="13"/>
      <c r="R5249" s="248">
        <f t="shared" si="810"/>
        <v>0</v>
      </c>
      <c r="S5249" s="248">
        <f t="shared" si="811"/>
        <v>0</v>
      </c>
      <c r="T5249" s="248">
        <f t="shared" si="812"/>
        <v>0</v>
      </c>
      <c r="U5249" s="248">
        <f t="shared" si="813"/>
        <v>0</v>
      </c>
      <c r="V5249" s="13"/>
      <c r="W5249" s="7"/>
      <c r="AT5249" s="130"/>
      <c r="BF5249" s="33">
        <f t="shared" si="819"/>
        <v>41242</v>
      </c>
      <c r="BG5249" s="34">
        <f t="shared" si="814"/>
        <v>82.88000000000001</v>
      </c>
      <c r="BH5249" s="32">
        <f t="shared" si="815"/>
        <v>1</v>
      </c>
      <c r="BI5249" s="32">
        <f t="shared" si="816"/>
        <v>0</v>
      </c>
      <c r="BJ5249" s="69">
        <f t="shared" si="817"/>
        <v>0</v>
      </c>
      <c r="BK5249" s="158" t="str">
        <f t="shared" si="818"/>
        <v/>
      </c>
    </row>
    <row r="5250" spans="1:63" ht="12" customHeight="1" x14ac:dyDescent="0.2">
      <c r="A5250" s="8"/>
      <c r="B5250" s="7"/>
      <c r="C5250" s="7"/>
      <c r="D5250" s="7"/>
      <c r="E5250" s="7"/>
      <c r="F5250" s="7"/>
      <c r="G5250" s="7"/>
      <c r="H5250" s="7"/>
      <c r="I5250" s="10"/>
      <c r="J5250" s="25"/>
      <c r="K5250" s="250"/>
      <c r="L5250" s="31"/>
      <c r="M5250" s="9"/>
      <c r="N5250" s="11" t="s">
        <v>25</v>
      </c>
      <c r="O5250" s="39"/>
      <c r="P5250" s="47"/>
      <c r="Q5250" s="13"/>
      <c r="R5250" s="248">
        <f t="shared" si="810"/>
        <v>0</v>
      </c>
      <c r="S5250" s="248">
        <f t="shared" si="811"/>
        <v>0</v>
      </c>
      <c r="T5250" s="248">
        <f t="shared" si="812"/>
        <v>0</v>
      </c>
      <c r="U5250" s="248">
        <f t="shared" si="813"/>
        <v>0</v>
      </c>
      <c r="V5250" s="13"/>
      <c r="W5250" s="7"/>
      <c r="AT5250" s="130"/>
      <c r="BF5250" s="33">
        <f t="shared" si="819"/>
        <v>41242</v>
      </c>
      <c r="BG5250" s="34">
        <f t="shared" si="814"/>
        <v>82.88000000000001</v>
      </c>
      <c r="BH5250" s="32">
        <f t="shared" si="815"/>
        <v>1</v>
      </c>
      <c r="BI5250" s="32">
        <f t="shared" si="816"/>
        <v>0</v>
      </c>
      <c r="BJ5250" s="69">
        <f t="shared" si="817"/>
        <v>0</v>
      </c>
      <c r="BK5250" s="158" t="str">
        <f t="shared" si="818"/>
        <v/>
      </c>
    </row>
    <row r="5251" spans="1:63" ht="12" customHeight="1" x14ac:dyDescent="0.2">
      <c r="A5251" s="8"/>
      <c r="B5251" s="7"/>
      <c r="C5251" s="7"/>
      <c r="D5251" s="7"/>
      <c r="E5251" s="7"/>
      <c r="F5251" s="7"/>
      <c r="G5251" s="7"/>
      <c r="H5251" s="7"/>
      <c r="I5251" s="10"/>
      <c r="J5251" s="25"/>
      <c r="K5251" s="250"/>
      <c r="L5251" s="31"/>
      <c r="M5251" s="9"/>
      <c r="N5251" s="11" t="s">
        <v>25</v>
      </c>
      <c r="O5251" s="39"/>
      <c r="P5251" s="47"/>
      <c r="Q5251" s="13"/>
      <c r="R5251" s="248">
        <f t="shared" si="810"/>
        <v>0</v>
      </c>
      <c r="S5251" s="248">
        <f t="shared" si="811"/>
        <v>0</v>
      </c>
      <c r="T5251" s="248">
        <f t="shared" si="812"/>
        <v>0</v>
      </c>
      <c r="U5251" s="248">
        <f t="shared" si="813"/>
        <v>0</v>
      </c>
      <c r="V5251" s="13"/>
      <c r="W5251" s="7"/>
      <c r="AT5251" s="130"/>
      <c r="BF5251" s="33">
        <f t="shared" si="819"/>
        <v>41242</v>
      </c>
      <c r="BG5251" s="34">
        <f t="shared" si="814"/>
        <v>82.88000000000001</v>
      </c>
      <c r="BH5251" s="32">
        <f t="shared" si="815"/>
        <v>1</v>
      </c>
      <c r="BI5251" s="32">
        <f t="shared" si="816"/>
        <v>0</v>
      </c>
      <c r="BJ5251" s="69">
        <f t="shared" si="817"/>
        <v>0</v>
      </c>
      <c r="BK5251" s="158" t="str">
        <f t="shared" si="818"/>
        <v/>
      </c>
    </row>
    <row r="5252" spans="1:63" ht="12" customHeight="1" x14ac:dyDescent="0.2">
      <c r="A5252" s="8"/>
      <c r="B5252" s="7"/>
      <c r="C5252" s="7"/>
      <c r="D5252" s="7"/>
      <c r="E5252" s="7"/>
      <c r="F5252" s="7"/>
      <c r="G5252" s="7"/>
      <c r="H5252" s="7"/>
      <c r="I5252" s="10"/>
      <c r="J5252" s="25"/>
      <c r="K5252" s="250"/>
      <c r="L5252" s="31"/>
      <c r="M5252" s="9"/>
      <c r="N5252" s="11" t="s">
        <v>25</v>
      </c>
      <c r="O5252" s="39"/>
      <c r="P5252" s="47"/>
      <c r="Q5252" s="13"/>
      <c r="R5252" s="248">
        <f t="shared" si="810"/>
        <v>0</v>
      </c>
      <c r="S5252" s="248">
        <f t="shared" si="811"/>
        <v>0</v>
      </c>
      <c r="T5252" s="248">
        <f t="shared" si="812"/>
        <v>0</v>
      </c>
      <c r="U5252" s="248">
        <f t="shared" si="813"/>
        <v>0</v>
      </c>
      <c r="V5252" s="13"/>
      <c r="W5252" s="7"/>
      <c r="AT5252" s="130"/>
      <c r="BF5252" s="33">
        <f t="shared" si="819"/>
        <v>41242</v>
      </c>
      <c r="BG5252" s="34">
        <f t="shared" si="814"/>
        <v>82.88000000000001</v>
      </c>
      <c r="BH5252" s="32">
        <f t="shared" si="815"/>
        <v>1</v>
      </c>
      <c r="BI5252" s="32">
        <f t="shared" si="816"/>
        <v>0</v>
      </c>
      <c r="BJ5252" s="69">
        <f t="shared" si="817"/>
        <v>0</v>
      </c>
      <c r="BK5252" s="158" t="str">
        <f t="shared" si="818"/>
        <v/>
      </c>
    </row>
    <row r="5253" spans="1:63" ht="12" customHeight="1" x14ac:dyDescent="0.2">
      <c r="A5253" s="8"/>
      <c r="B5253" s="7"/>
      <c r="C5253" s="7"/>
      <c r="D5253" s="7"/>
      <c r="E5253" s="7"/>
      <c r="F5253" s="7"/>
      <c r="G5253" s="7"/>
      <c r="H5253" s="7"/>
      <c r="I5253" s="10"/>
      <c r="J5253" s="25"/>
      <c r="K5253" s="250"/>
      <c r="L5253" s="31"/>
      <c r="M5253" s="9"/>
      <c r="N5253" s="11" t="s">
        <v>25</v>
      </c>
      <c r="O5253" s="39"/>
      <c r="P5253" s="47"/>
      <c r="Q5253" s="13"/>
      <c r="R5253" s="248">
        <f t="shared" si="810"/>
        <v>0</v>
      </c>
      <c r="S5253" s="248">
        <f t="shared" si="811"/>
        <v>0</v>
      </c>
      <c r="T5253" s="248">
        <f t="shared" si="812"/>
        <v>0</v>
      </c>
      <c r="U5253" s="248">
        <f t="shared" si="813"/>
        <v>0</v>
      </c>
      <c r="V5253" s="13"/>
      <c r="W5253" s="7"/>
      <c r="AT5253" s="130"/>
      <c r="BF5253" s="33">
        <f t="shared" si="819"/>
        <v>41242</v>
      </c>
      <c r="BG5253" s="34">
        <f t="shared" si="814"/>
        <v>82.88000000000001</v>
      </c>
      <c r="BH5253" s="32">
        <f t="shared" si="815"/>
        <v>1</v>
      </c>
      <c r="BI5253" s="32">
        <f t="shared" si="816"/>
        <v>0</v>
      </c>
      <c r="BJ5253" s="69">
        <f t="shared" si="817"/>
        <v>0</v>
      </c>
      <c r="BK5253" s="158" t="str">
        <f t="shared" si="818"/>
        <v/>
      </c>
    </row>
    <row r="5254" spans="1:63" ht="12" customHeight="1" x14ac:dyDescent="0.2">
      <c r="A5254" s="8"/>
      <c r="B5254" s="7"/>
      <c r="C5254" s="7"/>
      <c r="D5254" s="7"/>
      <c r="E5254" s="7"/>
      <c r="F5254" s="7"/>
      <c r="G5254" s="7"/>
      <c r="H5254" s="7"/>
      <c r="I5254" s="10"/>
      <c r="J5254" s="25"/>
      <c r="K5254" s="250"/>
      <c r="L5254" s="31"/>
      <c r="M5254" s="9"/>
      <c r="N5254" s="11" t="s">
        <v>25</v>
      </c>
      <c r="O5254" s="39"/>
      <c r="P5254" s="47"/>
      <c r="Q5254" s="13"/>
      <c r="R5254" s="248">
        <f t="shared" si="810"/>
        <v>0</v>
      </c>
      <c r="S5254" s="248">
        <f t="shared" si="811"/>
        <v>0</v>
      </c>
      <c r="T5254" s="248">
        <f t="shared" si="812"/>
        <v>0</v>
      </c>
      <c r="U5254" s="248">
        <f t="shared" si="813"/>
        <v>0</v>
      </c>
      <c r="V5254" s="13"/>
      <c r="W5254" s="7"/>
      <c r="AT5254" s="130"/>
      <c r="BF5254" s="33">
        <f t="shared" si="819"/>
        <v>41242</v>
      </c>
      <c r="BG5254" s="34">
        <f t="shared" si="814"/>
        <v>82.88000000000001</v>
      </c>
      <c r="BH5254" s="32">
        <f t="shared" si="815"/>
        <v>1</v>
      </c>
      <c r="BI5254" s="32">
        <f t="shared" si="816"/>
        <v>0</v>
      </c>
      <c r="BJ5254" s="69">
        <f t="shared" si="817"/>
        <v>0</v>
      </c>
      <c r="BK5254" s="158" t="str">
        <f t="shared" si="818"/>
        <v/>
      </c>
    </row>
    <row r="5255" spans="1:63" ht="12" customHeight="1" x14ac:dyDescent="0.2">
      <c r="A5255" s="8"/>
      <c r="B5255" s="7"/>
      <c r="C5255" s="7"/>
      <c r="D5255" s="7"/>
      <c r="E5255" s="7"/>
      <c r="F5255" s="7"/>
      <c r="G5255" s="7"/>
      <c r="H5255" s="7"/>
      <c r="I5255" s="10"/>
      <c r="J5255" s="25"/>
      <c r="K5255" s="250"/>
      <c r="L5255" s="31"/>
      <c r="M5255" s="9"/>
      <c r="N5255" s="11" t="s">
        <v>25</v>
      </c>
      <c r="O5255" s="39"/>
      <c r="P5255" s="47"/>
      <c r="Q5255" s="13"/>
      <c r="R5255" s="248">
        <f t="shared" si="810"/>
        <v>0</v>
      </c>
      <c r="S5255" s="248">
        <f t="shared" si="811"/>
        <v>0</v>
      </c>
      <c r="T5255" s="248">
        <f t="shared" si="812"/>
        <v>0</v>
      </c>
      <c r="U5255" s="248">
        <f t="shared" si="813"/>
        <v>0</v>
      </c>
      <c r="V5255" s="13"/>
      <c r="W5255" s="7"/>
      <c r="AT5255" s="130"/>
      <c r="BF5255" s="33">
        <f t="shared" si="819"/>
        <v>41242</v>
      </c>
      <c r="BG5255" s="34">
        <f t="shared" si="814"/>
        <v>82.88000000000001</v>
      </c>
      <c r="BH5255" s="32">
        <f t="shared" si="815"/>
        <v>1</v>
      </c>
      <c r="BI5255" s="32">
        <f t="shared" si="816"/>
        <v>0</v>
      </c>
      <c r="BJ5255" s="69">
        <f t="shared" si="817"/>
        <v>0</v>
      </c>
      <c r="BK5255" s="158" t="str">
        <f t="shared" si="818"/>
        <v/>
      </c>
    </row>
    <row r="5256" spans="1:63" ht="12" customHeight="1" x14ac:dyDescent="0.2">
      <c r="A5256" s="8"/>
      <c r="B5256" s="7"/>
      <c r="C5256" s="7"/>
      <c r="D5256" s="7"/>
      <c r="E5256" s="7"/>
      <c r="F5256" s="7"/>
      <c r="G5256" s="7"/>
      <c r="H5256" s="7"/>
      <c r="I5256" s="10"/>
      <c r="J5256" s="25"/>
      <c r="K5256" s="250"/>
      <c r="L5256" s="31"/>
      <c r="M5256" s="9"/>
      <c r="N5256" s="11" t="s">
        <v>25</v>
      </c>
      <c r="O5256" s="39"/>
      <c r="P5256" s="47"/>
      <c r="Q5256" s="13"/>
      <c r="R5256" s="248">
        <f t="shared" si="810"/>
        <v>0</v>
      </c>
      <c r="S5256" s="248">
        <f t="shared" si="811"/>
        <v>0</v>
      </c>
      <c r="T5256" s="248">
        <f t="shared" si="812"/>
        <v>0</v>
      </c>
      <c r="U5256" s="248">
        <f t="shared" si="813"/>
        <v>0</v>
      </c>
      <c r="V5256" s="13"/>
      <c r="W5256" s="7"/>
      <c r="AT5256" s="130"/>
      <c r="BF5256" s="33">
        <f t="shared" si="819"/>
        <v>41242</v>
      </c>
      <c r="BG5256" s="34">
        <f t="shared" si="814"/>
        <v>82.88000000000001</v>
      </c>
      <c r="BH5256" s="32">
        <f t="shared" si="815"/>
        <v>1</v>
      </c>
      <c r="BI5256" s="32">
        <f t="shared" si="816"/>
        <v>0</v>
      </c>
      <c r="BJ5256" s="69">
        <f t="shared" si="817"/>
        <v>0</v>
      </c>
      <c r="BK5256" s="158" t="str">
        <f t="shared" si="818"/>
        <v/>
      </c>
    </row>
    <row r="5257" spans="1:63" ht="12" customHeight="1" x14ac:dyDescent="0.2">
      <c r="A5257" s="8"/>
      <c r="B5257" s="7"/>
      <c r="C5257" s="7"/>
      <c r="D5257" s="7"/>
      <c r="E5257" s="7"/>
      <c r="F5257" s="7"/>
      <c r="G5257" s="7"/>
      <c r="H5257" s="7"/>
      <c r="I5257" s="10"/>
      <c r="J5257" s="25"/>
      <c r="K5257" s="250"/>
      <c r="L5257" s="31"/>
      <c r="M5257" s="9"/>
      <c r="N5257" s="11" t="s">
        <v>25</v>
      </c>
      <c r="O5257" s="39"/>
      <c r="P5257" s="47"/>
      <c r="Q5257" s="13"/>
      <c r="R5257" s="248">
        <f t="shared" si="810"/>
        <v>0</v>
      </c>
      <c r="S5257" s="248">
        <f t="shared" si="811"/>
        <v>0</v>
      </c>
      <c r="T5257" s="248">
        <f t="shared" si="812"/>
        <v>0</v>
      </c>
      <c r="U5257" s="248">
        <f t="shared" si="813"/>
        <v>0</v>
      </c>
      <c r="V5257" s="13"/>
      <c r="W5257" s="7"/>
      <c r="AT5257" s="130"/>
      <c r="BF5257" s="33">
        <f t="shared" si="819"/>
        <v>41242</v>
      </c>
      <c r="BG5257" s="34">
        <f t="shared" si="814"/>
        <v>82.88000000000001</v>
      </c>
      <c r="BH5257" s="32">
        <f t="shared" si="815"/>
        <v>1</v>
      </c>
      <c r="BI5257" s="32">
        <f t="shared" si="816"/>
        <v>0</v>
      </c>
      <c r="BJ5257" s="69">
        <f t="shared" si="817"/>
        <v>0</v>
      </c>
      <c r="BK5257" s="158" t="str">
        <f t="shared" si="818"/>
        <v/>
      </c>
    </row>
    <row r="5258" spans="1:63" ht="12" customHeight="1" x14ac:dyDescent="0.2">
      <c r="A5258" s="8"/>
      <c r="B5258" s="7"/>
      <c r="C5258" s="7"/>
      <c r="D5258" s="7"/>
      <c r="E5258" s="7"/>
      <c r="F5258" s="7"/>
      <c r="G5258" s="7"/>
      <c r="H5258" s="7"/>
      <c r="I5258" s="10"/>
      <c r="J5258" s="25"/>
      <c r="K5258" s="250"/>
      <c r="L5258" s="31"/>
      <c r="M5258" s="9"/>
      <c r="N5258" s="11" t="s">
        <v>25</v>
      </c>
      <c r="O5258" s="39"/>
      <c r="P5258" s="47"/>
      <c r="Q5258" s="13"/>
      <c r="R5258" s="248">
        <f t="shared" si="810"/>
        <v>0</v>
      </c>
      <c r="S5258" s="248">
        <f t="shared" si="811"/>
        <v>0</v>
      </c>
      <c r="T5258" s="248">
        <f t="shared" si="812"/>
        <v>0</v>
      </c>
      <c r="U5258" s="248">
        <f t="shared" si="813"/>
        <v>0</v>
      </c>
      <c r="V5258" s="13"/>
      <c r="W5258" s="7"/>
      <c r="AT5258" s="130"/>
      <c r="BF5258" s="33">
        <f t="shared" si="819"/>
        <v>41242</v>
      </c>
      <c r="BG5258" s="34">
        <f t="shared" si="814"/>
        <v>82.88000000000001</v>
      </c>
      <c r="BH5258" s="32">
        <f t="shared" si="815"/>
        <v>1</v>
      </c>
      <c r="BI5258" s="32">
        <f t="shared" si="816"/>
        <v>0</v>
      </c>
      <c r="BJ5258" s="69">
        <f t="shared" si="817"/>
        <v>0</v>
      </c>
      <c r="BK5258" s="158" t="str">
        <f t="shared" si="818"/>
        <v/>
      </c>
    </row>
    <row r="5259" spans="1:63" ht="12" customHeight="1" x14ac:dyDescent="0.2">
      <c r="A5259" s="8"/>
      <c r="B5259" s="7"/>
      <c r="C5259" s="7"/>
      <c r="D5259" s="7"/>
      <c r="E5259" s="7"/>
      <c r="F5259" s="7"/>
      <c r="G5259" s="7"/>
      <c r="H5259" s="7"/>
      <c r="I5259" s="10"/>
      <c r="J5259" s="25"/>
      <c r="K5259" s="250"/>
      <c r="L5259" s="31"/>
      <c r="M5259" s="9"/>
      <c r="N5259" s="11" t="s">
        <v>25</v>
      </c>
      <c r="O5259" s="39"/>
      <c r="P5259" s="47"/>
      <c r="Q5259" s="13"/>
      <c r="R5259" s="248">
        <f t="shared" ref="R5259:R5322" si="820">IF(N5259&lt;&gt;"M",ROUND(IF(M5259&lt;&gt;"Y",IF(P5259&lt;&gt;"Y",K5259,K5259*(BH5259-1)),0),ROUNDING),"")</f>
        <v>0</v>
      </c>
      <c r="S5259" s="248">
        <f t="shared" ref="S5259:S5322" si="821">IF(N5259&lt;&gt;"M",ROUND(IF(O5259&gt;0,IF(M5259="Y",BI5259*(1-O5259),IF(BI5259&gt;R5259,R5259 + (BI5259 - R5259)*(1-O5259),BI5259)),BI5259),ROUNDING),"")</f>
        <v>0</v>
      </c>
      <c r="T5259" s="248">
        <f t="shared" ref="T5259:T5322" si="822">IF(N5259&lt;&gt;"M",ROUND(IF(O5259&gt;0,IF(M5259="Y",BJ5259*(1-O5259),IF(BJ5259&gt;R5259,R5259 + (BJ5259 - R5259)*(1-O5259),BJ5259)),BJ5259),ROUNDING),"")</f>
        <v>0</v>
      </c>
      <c r="U5259" s="248">
        <f t="shared" ref="U5259:U5322" si="823">IF(N5259&lt;&gt;"M",ROUND(IF(OR(N5259="P",N5259=""),0,IF(OR(M5259="N",M5259=""),T5259-R5259,T5259)),ROUNDING),"")</f>
        <v>0</v>
      </c>
      <c r="V5259" s="13"/>
      <c r="W5259" s="7"/>
      <c r="AT5259" s="130"/>
      <c r="BF5259" s="33">
        <f t="shared" si="819"/>
        <v>41242</v>
      </c>
      <c r="BG5259" s="34">
        <f t="shared" ref="BG5259:BG5322" si="824">IF(N5259&lt;&gt;"M",BG5258+U5259,BG5258)</f>
        <v>82.88000000000001</v>
      </c>
      <c r="BH5259" s="32">
        <f t="shared" ref="BH5259:BH5322" si="825">IF(L5259&lt;&gt;"",IF(ODDS_TYPE=1,L5259,IF(ODDS_TYPE=2,IF(L5259&gt;0,1+L5259/100,IF(L5259&lt;0,1-100/L5259,1)),IF(ODDS_TYPE=3,1+L5259,IF(ODDS_TYPE=4,1+L5259,IF(ODDS_TYPE=5,IF(L5259&gt;0,1+L5259,1-1/L5259),IF(ODDS_TYPE=6,IF(L5259&gt;=0,L5259+1,1-1/L5259),1)))))),1)</f>
        <v>1</v>
      </c>
      <c r="BI5259" s="32">
        <f t="shared" ref="BI5259:BI5322" si="826">IF(P5259&lt;&gt;"Y",IF(M5259&lt;&gt;"Y",K5259*BH5259,K5259*BH5259 - K5259),IF(M5259&lt;&gt;"Y",K5259*BH5259,K5259))</f>
        <v>0</v>
      </c>
      <c r="BJ5259" s="69">
        <f t="shared" ref="BJ5259:BJ5322" si="827">IF(P5259&lt;&gt;"Y",
IF(M5259&lt;&gt;"Y",
IF(N5259="Y",K5259*BH5259,IF(N5259="P",0,IF(OR(N5259="R",N5259="PU"),K5259,IF(N5259="H",K5259*BH5259*0.5,IF(N5259="HW",K5259*0.5*(1 + BH5259),IF(N5259="HL",K5259*0.5,0)))))),
IF(N5259="Y",K5259*BH5259 - K5259,IF(N5259="P",0,IF(OR(N5259="R",N5259="PU"),0,IF(N5259="H",IF(BH5259&gt;2,0.5*K5259*BH5259 - K5259,0),IF(N5259="HW",K5259*0.5*(1 + BH5259) - K5259,IF(N5259="HL",0,0))))))),
IF(M5259&lt;&gt;"Y",
IF(N5259="Y",K5259*BH5259,IF(N5259="P",0,IF(OR(N5259="R",N5259="PU"),K5259*(BH5259-1),IF(N5259="H",K5259*BH5259*0.5,IF(N5259="HW",K5259*(BH5259-1)*0.5,IF(N5259="HL",K5259*BH5259 - K5259*0.5,0)))))),
IF(N5259="Y",K5259,IF(N5259="P",0,IF(OR(N5259="R",N5259="PU"),0,IF(N5259="H",IF(BH5259&lt;2,K5259*BH5259*0.5 - K5259*(BH5259-1),0),IF(N5259="HW",0,IF(N5259="HL",K5259*0.5,0)))))))
)</f>
        <v>0</v>
      </c>
      <c r="BK5259" s="158" t="str">
        <f t="shared" ref="BK5259:BK5322" si="828">IF(FILT_M=1,IF(LEN(C5259)&gt;0,C5259,""),IF(FILT_M=2,IF(LEN(E5259)&gt;0,E5259,""),IF(FILT_M=3,IF(LEN(F5259)&gt;0,F5259,""),IF(FILT_M=4,IF(LEN(G5259)&gt;0,G5259,""),""))))</f>
        <v/>
      </c>
    </row>
    <row r="5260" spans="1:63" ht="12" customHeight="1" x14ac:dyDescent="0.2">
      <c r="A5260" s="8"/>
      <c r="B5260" s="7"/>
      <c r="C5260" s="7"/>
      <c r="D5260" s="7"/>
      <c r="E5260" s="7"/>
      <c r="F5260" s="7"/>
      <c r="G5260" s="7"/>
      <c r="H5260" s="7"/>
      <c r="I5260" s="10"/>
      <c r="J5260" s="25"/>
      <c r="K5260" s="250"/>
      <c r="L5260" s="31"/>
      <c r="M5260" s="9"/>
      <c r="N5260" s="11" t="s">
        <v>25</v>
      </c>
      <c r="O5260" s="39"/>
      <c r="P5260" s="47"/>
      <c r="Q5260" s="13"/>
      <c r="R5260" s="248">
        <f t="shared" si="820"/>
        <v>0</v>
      </c>
      <c r="S5260" s="248">
        <f t="shared" si="821"/>
        <v>0</v>
      </c>
      <c r="T5260" s="248">
        <f t="shared" si="822"/>
        <v>0</v>
      </c>
      <c r="U5260" s="248">
        <f t="shared" si="823"/>
        <v>0</v>
      </c>
      <c r="V5260" s="13"/>
      <c r="W5260" s="7"/>
      <c r="AT5260" s="130"/>
      <c r="BF5260" s="33">
        <f t="shared" ref="BF5260:BF5323" si="829">IF(A5260&gt;2,A5260,BF5259)</f>
        <v>41242</v>
      </c>
      <c r="BG5260" s="34">
        <f t="shared" si="824"/>
        <v>82.88000000000001</v>
      </c>
      <c r="BH5260" s="32">
        <f t="shared" si="825"/>
        <v>1</v>
      </c>
      <c r="BI5260" s="32">
        <f t="shared" si="826"/>
        <v>0</v>
      </c>
      <c r="BJ5260" s="69">
        <f t="shared" si="827"/>
        <v>0</v>
      </c>
      <c r="BK5260" s="158" t="str">
        <f t="shared" si="828"/>
        <v/>
      </c>
    </row>
    <row r="5261" spans="1:63" ht="12" customHeight="1" x14ac:dyDescent="0.2">
      <c r="A5261" s="8"/>
      <c r="B5261" s="7"/>
      <c r="C5261" s="7"/>
      <c r="D5261" s="7"/>
      <c r="E5261" s="7"/>
      <c r="F5261" s="7"/>
      <c r="G5261" s="7"/>
      <c r="H5261" s="7"/>
      <c r="I5261" s="10"/>
      <c r="J5261" s="25"/>
      <c r="K5261" s="250"/>
      <c r="L5261" s="31"/>
      <c r="M5261" s="9"/>
      <c r="N5261" s="11" t="s">
        <v>25</v>
      </c>
      <c r="O5261" s="39"/>
      <c r="P5261" s="47"/>
      <c r="Q5261" s="13"/>
      <c r="R5261" s="248">
        <f t="shared" si="820"/>
        <v>0</v>
      </c>
      <c r="S5261" s="248">
        <f t="shared" si="821"/>
        <v>0</v>
      </c>
      <c r="T5261" s="248">
        <f t="shared" si="822"/>
        <v>0</v>
      </c>
      <c r="U5261" s="248">
        <f t="shared" si="823"/>
        <v>0</v>
      </c>
      <c r="V5261" s="13"/>
      <c r="W5261" s="7"/>
      <c r="AT5261" s="130"/>
      <c r="BF5261" s="33">
        <f t="shared" si="829"/>
        <v>41242</v>
      </c>
      <c r="BG5261" s="34">
        <f t="shared" si="824"/>
        <v>82.88000000000001</v>
      </c>
      <c r="BH5261" s="32">
        <f t="shared" si="825"/>
        <v>1</v>
      </c>
      <c r="BI5261" s="32">
        <f t="shared" si="826"/>
        <v>0</v>
      </c>
      <c r="BJ5261" s="69">
        <f t="shared" si="827"/>
        <v>0</v>
      </c>
      <c r="BK5261" s="158" t="str">
        <f t="shared" si="828"/>
        <v/>
      </c>
    </row>
    <row r="5262" spans="1:63" ht="12" customHeight="1" x14ac:dyDescent="0.2">
      <c r="A5262" s="8"/>
      <c r="B5262" s="7"/>
      <c r="C5262" s="7"/>
      <c r="D5262" s="7"/>
      <c r="E5262" s="7"/>
      <c r="F5262" s="7"/>
      <c r="G5262" s="7"/>
      <c r="H5262" s="7"/>
      <c r="I5262" s="10"/>
      <c r="J5262" s="25"/>
      <c r="K5262" s="250"/>
      <c r="L5262" s="31"/>
      <c r="M5262" s="9"/>
      <c r="N5262" s="11" t="s">
        <v>25</v>
      </c>
      <c r="O5262" s="39"/>
      <c r="P5262" s="47"/>
      <c r="Q5262" s="13"/>
      <c r="R5262" s="248">
        <f t="shared" si="820"/>
        <v>0</v>
      </c>
      <c r="S5262" s="248">
        <f t="shared" si="821"/>
        <v>0</v>
      </c>
      <c r="T5262" s="248">
        <f t="shared" si="822"/>
        <v>0</v>
      </c>
      <c r="U5262" s="248">
        <f t="shared" si="823"/>
        <v>0</v>
      </c>
      <c r="V5262" s="13"/>
      <c r="W5262" s="7"/>
      <c r="AT5262" s="130"/>
      <c r="BF5262" s="33">
        <f t="shared" si="829"/>
        <v>41242</v>
      </c>
      <c r="BG5262" s="34">
        <f t="shared" si="824"/>
        <v>82.88000000000001</v>
      </c>
      <c r="BH5262" s="32">
        <f t="shared" si="825"/>
        <v>1</v>
      </c>
      <c r="BI5262" s="32">
        <f t="shared" si="826"/>
        <v>0</v>
      </c>
      <c r="BJ5262" s="69">
        <f t="shared" si="827"/>
        <v>0</v>
      </c>
      <c r="BK5262" s="158" t="str">
        <f t="shared" si="828"/>
        <v/>
      </c>
    </row>
    <row r="5263" spans="1:63" ht="12" customHeight="1" x14ac:dyDescent="0.2">
      <c r="A5263" s="8"/>
      <c r="B5263" s="7"/>
      <c r="C5263" s="7"/>
      <c r="D5263" s="7"/>
      <c r="E5263" s="7"/>
      <c r="F5263" s="7"/>
      <c r="G5263" s="7"/>
      <c r="H5263" s="7"/>
      <c r="I5263" s="10"/>
      <c r="J5263" s="25"/>
      <c r="K5263" s="250"/>
      <c r="L5263" s="31"/>
      <c r="M5263" s="9"/>
      <c r="N5263" s="11" t="s">
        <v>25</v>
      </c>
      <c r="O5263" s="39"/>
      <c r="P5263" s="47"/>
      <c r="Q5263" s="13"/>
      <c r="R5263" s="248">
        <f t="shared" si="820"/>
        <v>0</v>
      </c>
      <c r="S5263" s="248">
        <f t="shared" si="821"/>
        <v>0</v>
      </c>
      <c r="T5263" s="248">
        <f t="shared" si="822"/>
        <v>0</v>
      </c>
      <c r="U5263" s="248">
        <f t="shared" si="823"/>
        <v>0</v>
      </c>
      <c r="V5263" s="13"/>
      <c r="W5263" s="7"/>
      <c r="AT5263" s="130"/>
      <c r="BF5263" s="33">
        <f t="shared" si="829"/>
        <v>41242</v>
      </c>
      <c r="BG5263" s="34">
        <f t="shared" si="824"/>
        <v>82.88000000000001</v>
      </c>
      <c r="BH5263" s="32">
        <f t="shared" si="825"/>
        <v>1</v>
      </c>
      <c r="BI5263" s="32">
        <f t="shared" si="826"/>
        <v>0</v>
      </c>
      <c r="BJ5263" s="69">
        <f t="shared" si="827"/>
        <v>0</v>
      </c>
      <c r="BK5263" s="158" t="str">
        <f t="shared" si="828"/>
        <v/>
      </c>
    </row>
    <row r="5264" spans="1:63" ht="12" customHeight="1" x14ac:dyDescent="0.2">
      <c r="A5264" s="8"/>
      <c r="B5264" s="7"/>
      <c r="C5264" s="7"/>
      <c r="D5264" s="7"/>
      <c r="E5264" s="7"/>
      <c r="F5264" s="7"/>
      <c r="G5264" s="7"/>
      <c r="H5264" s="7"/>
      <c r="I5264" s="10"/>
      <c r="J5264" s="25"/>
      <c r="K5264" s="250"/>
      <c r="L5264" s="31"/>
      <c r="M5264" s="9"/>
      <c r="N5264" s="11" t="s">
        <v>25</v>
      </c>
      <c r="O5264" s="39"/>
      <c r="P5264" s="47"/>
      <c r="Q5264" s="13"/>
      <c r="R5264" s="248">
        <f t="shared" si="820"/>
        <v>0</v>
      </c>
      <c r="S5264" s="248">
        <f t="shared" si="821"/>
        <v>0</v>
      </c>
      <c r="T5264" s="248">
        <f t="shared" si="822"/>
        <v>0</v>
      </c>
      <c r="U5264" s="248">
        <f t="shared" si="823"/>
        <v>0</v>
      </c>
      <c r="V5264" s="13"/>
      <c r="W5264" s="7"/>
      <c r="AT5264" s="130"/>
      <c r="BF5264" s="33">
        <f t="shared" si="829"/>
        <v>41242</v>
      </c>
      <c r="BG5264" s="34">
        <f t="shared" si="824"/>
        <v>82.88000000000001</v>
      </c>
      <c r="BH5264" s="32">
        <f t="shared" si="825"/>
        <v>1</v>
      </c>
      <c r="BI5264" s="32">
        <f t="shared" si="826"/>
        <v>0</v>
      </c>
      <c r="BJ5264" s="69">
        <f t="shared" si="827"/>
        <v>0</v>
      </c>
      <c r="BK5264" s="158" t="str">
        <f t="shared" si="828"/>
        <v/>
      </c>
    </row>
    <row r="5265" spans="1:63" ht="12" customHeight="1" x14ac:dyDescent="0.2">
      <c r="A5265" s="8"/>
      <c r="B5265" s="7"/>
      <c r="C5265" s="7"/>
      <c r="D5265" s="7"/>
      <c r="E5265" s="7"/>
      <c r="F5265" s="7"/>
      <c r="G5265" s="7"/>
      <c r="H5265" s="7"/>
      <c r="I5265" s="10"/>
      <c r="J5265" s="25"/>
      <c r="K5265" s="250"/>
      <c r="L5265" s="31"/>
      <c r="M5265" s="9"/>
      <c r="N5265" s="11" t="s">
        <v>25</v>
      </c>
      <c r="O5265" s="39"/>
      <c r="P5265" s="47"/>
      <c r="Q5265" s="13"/>
      <c r="R5265" s="248">
        <f t="shared" si="820"/>
        <v>0</v>
      </c>
      <c r="S5265" s="248">
        <f t="shared" si="821"/>
        <v>0</v>
      </c>
      <c r="T5265" s="248">
        <f t="shared" si="822"/>
        <v>0</v>
      </c>
      <c r="U5265" s="248">
        <f t="shared" si="823"/>
        <v>0</v>
      </c>
      <c r="V5265" s="13"/>
      <c r="W5265" s="7"/>
      <c r="AT5265" s="130"/>
      <c r="BF5265" s="33">
        <f t="shared" si="829"/>
        <v>41242</v>
      </c>
      <c r="BG5265" s="34">
        <f t="shared" si="824"/>
        <v>82.88000000000001</v>
      </c>
      <c r="BH5265" s="32">
        <f t="shared" si="825"/>
        <v>1</v>
      </c>
      <c r="BI5265" s="32">
        <f t="shared" si="826"/>
        <v>0</v>
      </c>
      <c r="BJ5265" s="69">
        <f t="shared" si="827"/>
        <v>0</v>
      </c>
      <c r="BK5265" s="158" t="str">
        <f t="shared" si="828"/>
        <v/>
      </c>
    </row>
    <row r="5266" spans="1:63" ht="12" customHeight="1" x14ac:dyDescent="0.2">
      <c r="A5266" s="8"/>
      <c r="B5266" s="7"/>
      <c r="C5266" s="7"/>
      <c r="D5266" s="7"/>
      <c r="E5266" s="7"/>
      <c r="F5266" s="7"/>
      <c r="G5266" s="7"/>
      <c r="H5266" s="7"/>
      <c r="I5266" s="10"/>
      <c r="J5266" s="25"/>
      <c r="K5266" s="250"/>
      <c r="L5266" s="31"/>
      <c r="M5266" s="9"/>
      <c r="N5266" s="11" t="s">
        <v>25</v>
      </c>
      <c r="O5266" s="39"/>
      <c r="P5266" s="47"/>
      <c r="Q5266" s="13"/>
      <c r="R5266" s="248">
        <f t="shared" si="820"/>
        <v>0</v>
      </c>
      <c r="S5266" s="248">
        <f t="shared" si="821"/>
        <v>0</v>
      </c>
      <c r="T5266" s="248">
        <f t="shared" si="822"/>
        <v>0</v>
      </c>
      <c r="U5266" s="248">
        <f t="shared" si="823"/>
        <v>0</v>
      </c>
      <c r="V5266" s="13"/>
      <c r="W5266" s="7"/>
      <c r="AT5266" s="130"/>
      <c r="BF5266" s="33">
        <f t="shared" si="829"/>
        <v>41242</v>
      </c>
      <c r="BG5266" s="34">
        <f t="shared" si="824"/>
        <v>82.88000000000001</v>
      </c>
      <c r="BH5266" s="32">
        <f t="shared" si="825"/>
        <v>1</v>
      </c>
      <c r="BI5266" s="32">
        <f t="shared" si="826"/>
        <v>0</v>
      </c>
      <c r="BJ5266" s="69">
        <f t="shared" si="827"/>
        <v>0</v>
      </c>
      <c r="BK5266" s="158" t="str">
        <f t="shared" si="828"/>
        <v/>
      </c>
    </row>
    <row r="5267" spans="1:63" ht="12" customHeight="1" x14ac:dyDescent="0.2">
      <c r="A5267" s="8"/>
      <c r="B5267" s="7"/>
      <c r="C5267" s="7"/>
      <c r="D5267" s="7"/>
      <c r="E5267" s="7"/>
      <c r="F5267" s="7"/>
      <c r="G5267" s="7"/>
      <c r="H5267" s="7"/>
      <c r="I5267" s="10"/>
      <c r="J5267" s="25"/>
      <c r="K5267" s="250"/>
      <c r="L5267" s="31"/>
      <c r="M5267" s="9"/>
      <c r="N5267" s="11" t="s">
        <v>25</v>
      </c>
      <c r="O5267" s="39"/>
      <c r="P5267" s="47"/>
      <c r="Q5267" s="13"/>
      <c r="R5267" s="248">
        <f t="shared" si="820"/>
        <v>0</v>
      </c>
      <c r="S5267" s="248">
        <f t="shared" si="821"/>
        <v>0</v>
      </c>
      <c r="T5267" s="248">
        <f t="shared" si="822"/>
        <v>0</v>
      </c>
      <c r="U5267" s="248">
        <f t="shared" si="823"/>
        <v>0</v>
      </c>
      <c r="V5267" s="13"/>
      <c r="W5267" s="7"/>
      <c r="AT5267" s="130"/>
      <c r="BF5267" s="33">
        <f t="shared" si="829"/>
        <v>41242</v>
      </c>
      <c r="BG5267" s="34">
        <f t="shared" si="824"/>
        <v>82.88000000000001</v>
      </c>
      <c r="BH5267" s="32">
        <f t="shared" si="825"/>
        <v>1</v>
      </c>
      <c r="BI5267" s="32">
        <f t="shared" si="826"/>
        <v>0</v>
      </c>
      <c r="BJ5267" s="69">
        <f t="shared" si="827"/>
        <v>0</v>
      </c>
      <c r="BK5267" s="158" t="str">
        <f t="shared" si="828"/>
        <v/>
      </c>
    </row>
    <row r="5268" spans="1:63" ht="12" customHeight="1" x14ac:dyDescent="0.2">
      <c r="A5268" s="8"/>
      <c r="B5268" s="7"/>
      <c r="C5268" s="7"/>
      <c r="D5268" s="7"/>
      <c r="E5268" s="7"/>
      <c r="F5268" s="7"/>
      <c r="G5268" s="7"/>
      <c r="H5268" s="7"/>
      <c r="I5268" s="10"/>
      <c r="J5268" s="25"/>
      <c r="K5268" s="250"/>
      <c r="L5268" s="31"/>
      <c r="M5268" s="9"/>
      <c r="N5268" s="11" t="s">
        <v>25</v>
      </c>
      <c r="O5268" s="39"/>
      <c r="P5268" s="47"/>
      <c r="Q5268" s="13"/>
      <c r="R5268" s="248">
        <f t="shared" si="820"/>
        <v>0</v>
      </c>
      <c r="S5268" s="248">
        <f t="shared" si="821"/>
        <v>0</v>
      </c>
      <c r="T5268" s="248">
        <f t="shared" si="822"/>
        <v>0</v>
      </c>
      <c r="U5268" s="248">
        <f t="shared" si="823"/>
        <v>0</v>
      </c>
      <c r="V5268" s="13"/>
      <c r="W5268" s="7"/>
      <c r="AT5268" s="130"/>
      <c r="BF5268" s="33">
        <f t="shared" si="829"/>
        <v>41242</v>
      </c>
      <c r="BG5268" s="34">
        <f t="shared" si="824"/>
        <v>82.88000000000001</v>
      </c>
      <c r="BH5268" s="32">
        <f t="shared" si="825"/>
        <v>1</v>
      </c>
      <c r="BI5268" s="32">
        <f t="shared" si="826"/>
        <v>0</v>
      </c>
      <c r="BJ5268" s="69">
        <f t="shared" si="827"/>
        <v>0</v>
      </c>
      <c r="BK5268" s="158" t="str">
        <f t="shared" si="828"/>
        <v/>
      </c>
    </row>
    <row r="5269" spans="1:63" ht="12" customHeight="1" x14ac:dyDescent="0.2">
      <c r="A5269" s="8"/>
      <c r="B5269" s="7"/>
      <c r="C5269" s="7"/>
      <c r="D5269" s="7"/>
      <c r="E5269" s="7"/>
      <c r="F5269" s="7"/>
      <c r="G5269" s="7"/>
      <c r="H5269" s="7"/>
      <c r="I5269" s="10"/>
      <c r="J5269" s="25"/>
      <c r="K5269" s="250"/>
      <c r="L5269" s="31"/>
      <c r="M5269" s="9"/>
      <c r="N5269" s="11" t="s">
        <v>25</v>
      </c>
      <c r="O5269" s="39"/>
      <c r="P5269" s="47"/>
      <c r="Q5269" s="13"/>
      <c r="R5269" s="248">
        <f t="shared" si="820"/>
        <v>0</v>
      </c>
      <c r="S5269" s="248">
        <f t="shared" si="821"/>
        <v>0</v>
      </c>
      <c r="T5269" s="248">
        <f t="shared" si="822"/>
        <v>0</v>
      </c>
      <c r="U5269" s="248">
        <f t="shared" si="823"/>
        <v>0</v>
      </c>
      <c r="V5269" s="13"/>
      <c r="W5269" s="7"/>
      <c r="AT5269" s="130"/>
      <c r="BF5269" s="33">
        <f t="shared" si="829"/>
        <v>41242</v>
      </c>
      <c r="BG5269" s="34">
        <f t="shared" si="824"/>
        <v>82.88000000000001</v>
      </c>
      <c r="BH5269" s="32">
        <f t="shared" si="825"/>
        <v>1</v>
      </c>
      <c r="BI5269" s="32">
        <f t="shared" si="826"/>
        <v>0</v>
      </c>
      <c r="BJ5269" s="69">
        <f t="shared" si="827"/>
        <v>0</v>
      </c>
      <c r="BK5269" s="158" t="str">
        <f t="shared" si="828"/>
        <v/>
      </c>
    </row>
    <row r="5270" spans="1:63" ht="12" customHeight="1" x14ac:dyDescent="0.2">
      <c r="A5270" s="8"/>
      <c r="B5270" s="7"/>
      <c r="C5270" s="7"/>
      <c r="D5270" s="7"/>
      <c r="E5270" s="7"/>
      <c r="F5270" s="7"/>
      <c r="G5270" s="7"/>
      <c r="H5270" s="7"/>
      <c r="I5270" s="10"/>
      <c r="J5270" s="25"/>
      <c r="K5270" s="250"/>
      <c r="L5270" s="31"/>
      <c r="M5270" s="9"/>
      <c r="N5270" s="11" t="s">
        <v>25</v>
      </c>
      <c r="O5270" s="39"/>
      <c r="P5270" s="47"/>
      <c r="Q5270" s="13"/>
      <c r="R5270" s="248">
        <f t="shared" si="820"/>
        <v>0</v>
      </c>
      <c r="S5270" s="248">
        <f t="shared" si="821"/>
        <v>0</v>
      </c>
      <c r="T5270" s="248">
        <f t="shared" si="822"/>
        <v>0</v>
      </c>
      <c r="U5270" s="248">
        <f t="shared" si="823"/>
        <v>0</v>
      </c>
      <c r="V5270" s="13"/>
      <c r="W5270" s="7"/>
      <c r="AT5270" s="130"/>
      <c r="BF5270" s="33">
        <f t="shared" si="829"/>
        <v>41242</v>
      </c>
      <c r="BG5270" s="34">
        <f t="shared" si="824"/>
        <v>82.88000000000001</v>
      </c>
      <c r="BH5270" s="32">
        <f t="shared" si="825"/>
        <v>1</v>
      </c>
      <c r="BI5270" s="32">
        <f t="shared" si="826"/>
        <v>0</v>
      </c>
      <c r="BJ5270" s="69">
        <f t="shared" si="827"/>
        <v>0</v>
      </c>
      <c r="BK5270" s="158" t="str">
        <f t="shared" si="828"/>
        <v/>
      </c>
    </row>
    <row r="5271" spans="1:63" ht="12" customHeight="1" x14ac:dyDescent="0.2">
      <c r="A5271" s="8"/>
      <c r="B5271" s="7"/>
      <c r="C5271" s="7"/>
      <c r="D5271" s="7"/>
      <c r="E5271" s="7"/>
      <c r="F5271" s="7"/>
      <c r="G5271" s="7"/>
      <c r="H5271" s="7"/>
      <c r="I5271" s="10"/>
      <c r="J5271" s="25"/>
      <c r="K5271" s="250"/>
      <c r="L5271" s="31"/>
      <c r="M5271" s="9"/>
      <c r="N5271" s="11" t="s">
        <v>25</v>
      </c>
      <c r="O5271" s="39"/>
      <c r="P5271" s="47"/>
      <c r="Q5271" s="13"/>
      <c r="R5271" s="248">
        <f t="shared" si="820"/>
        <v>0</v>
      </c>
      <c r="S5271" s="248">
        <f t="shared" si="821"/>
        <v>0</v>
      </c>
      <c r="T5271" s="248">
        <f t="shared" si="822"/>
        <v>0</v>
      </c>
      <c r="U5271" s="248">
        <f t="shared" si="823"/>
        <v>0</v>
      </c>
      <c r="V5271" s="13"/>
      <c r="W5271" s="7"/>
      <c r="AT5271" s="130"/>
      <c r="BF5271" s="33">
        <f t="shared" si="829"/>
        <v>41242</v>
      </c>
      <c r="BG5271" s="34">
        <f t="shared" si="824"/>
        <v>82.88000000000001</v>
      </c>
      <c r="BH5271" s="32">
        <f t="shared" si="825"/>
        <v>1</v>
      </c>
      <c r="BI5271" s="32">
        <f t="shared" si="826"/>
        <v>0</v>
      </c>
      <c r="BJ5271" s="69">
        <f t="shared" si="827"/>
        <v>0</v>
      </c>
      <c r="BK5271" s="158" t="str">
        <f t="shared" si="828"/>
        <v/>
      </c>
    </row>
    <row r="5272" spans="1:63" ht="12" customHeight="1" x14ac:dyDescent="0.2">
      <c r="A5272" s="8"/>
      <c r="B5272" s="7"/>
      <c r="C5272" s="7"/>
      <c r="D5272" s="7"/>
      <c r="E5272" s="7"/>
      <c r="F5272" s="7"/>
      <c r="G5272" s="7"/>
      <c r="H5272" s="7"/>
      <c r="I5272" s="10"/>
      <c r="J5272" s="25"/>
      <c r="K5272" s="250"/>
      <c r="L5272" s="31"/>
      <c r="M5272" s="9"/>
      <c r="N5272" s="11" t="s">
        <v>25</v>
      </c>
      <c r="O5272" s="39"/>
      <c r="P5272" s="47"/>
      <c r="Q5272" s="13"/>
      <c r="R5272" s="248">
        <f t="shared" si="820"/>
        <v>0</v>
      </c>
      <c r="S5272" s="248">
        <f t="shared" si="821"/>
        <v>0</v>
      </c>
      <c r="T5272" s="248">
        <f t="shared" si="822"/>
        <v>0</v>
      </c>
      <c r="U5272" s="248">
        <f t="shared" si="823"/>
        <v>0</v>
      </c>
      <c r="V5272" s="13"/>
      <c r="W5272" s="7"/>
      <c r="AT5272" s="130"/>
      <c r="BF5272" s="33">
        <f t="shared" si="829"/>
        <v>41242</v>
      </c>
      <c r="BG5272" s="34">
        <f t="shared" si="824"/>
        <v>82.88000000000001</v>
      </c>
      <c r="BH5272" s="32">
        <f t="shared" si="825"/>
        <v>1</v>
      </c>
      <c r="BI5272" s="32">
        <f t="shared" si="826"/>
        <v>0</v>
      </c>
      <c r="BJ5272" s="69">
        <f t="shared" si="827"/>
        <v>0</v>
      </c>
      <c r="BK5272" s="158" t="str">
        <f t="shared" si="828"/>
        <v/>
      </c>
    </row>
    <row r="5273" spans="1:63" ht="12" customHeight="1" x14ac:dyDescent="0.2">
      <c r="A5273" s="8"/>
      <c r="B5273" s="7"/>
      <c r="C5273" s="7"/>
      <c r="D5273" s="7"/>
      <c r="E5273" s="7"/>
      <c r="F5273" s="7"/>
      <c r="G5273" s="7"/>
      <c r="H5273" s="7"/>
      <c r="I5273" s="10"/>
      <c r="J5273" s="25"/>
      <c r="K5273" s="250"/>
      <c r="L5273" s="31"/>
      <c r="M5273" s="9"/>
      <c r="N5273" s="11" t="s">
        <v>25</v>
      </c>
      <c r="O5273" s="39"/>
      <c r="P5273" s="47"/>
      <c r="Q5273" s="13"/>
      <c r="R5273" s="248">
        <f t="shared" si="820"/>
        <v>0</v>
      </c>
      <c r="S5273" s="248">
        <f t="shared" si="821"/>
        <v>0</v>
      </c>
      <c r="T5273" s="248">
        <f t="shared" si="822"/>
        <v>0</v>
      </c>
      <c r="U5273" s="248">
        <f t="shared" si="823"/>
        <v>0</v>
      </c>
      <c r="V5273" s="13"/>
      <c r="W5273" s="7"/>
      <c r="AT5273" s="130"/>
      <c r="BF5273" s="33">
        <f t="shared" si="829"/>
        <v>41242</v>
      </c>
      <c r="BG5273" s="34">
        <f t="shared" si="824"/>
        <v>82.88000000000001</v>
      </c>
      <c r="BH5273" s="32">
        <f t="shared" si="825"/>
        <v>1</v>
      </c>
      <c r="BI5273" s="32">
        <f t="shared" si="826"/>
        <v>0</v>
      </c>
      <c r="BJ5273" s="69">
        <f t="shared" si="827"/>
        <v>0</v>
      </c>
      <c r="BK5273" s="158" t="str">
        <f t="shared" si="828"/>
        <v/>
      </c>
    </row>
    <row r="5274" spans="1:63" ht="12" customHeight="1" x14ac:dyDescent="0.2">
      <c r="A5274" s="8"/>
      <c r="B5274" s="7"/>
      <c r="C5274" s="7"/>
      <c r="D5274" s="7"/>
      <c r="E5274" s="7"/>
      <c r="F5274" s="7"/>
      <c r="G5274" s="7"/>
      <c r="H5274" s="7"/>
      <c r="I5274" s="10"/>
      <c r="J5274" s="25"/>
      <c r="K5274" s="250"/>
      <c r="L5274" s="31"/>
      <c r="M5274" s="9"/>
      <c r="N5274" s="11" t="s">
        <v>25</v>
      </c>
      <c r="O5274" s="39"/>
      <c r="P5274" s="47"/>
      <c r="Q5274" s="13"/>
      <c r="R5274" s="248">
        <f t="shared" si="820"/>
        <v>0</v>
      </c>
      <c r="S5274" s="248">
        <f t="shared" si="821"/>
        <v>0</v>
      </c>
      <c r="T5274" s="248">
        <f t="shared" si="822"/>
        <v>0</v>
      </c>
      <c r="U5274" s="248">
        <f t="shared" si="823"/>
        <v>0</v>
      </c>
      <c r="V5274" s="13"/>
      <c r="W5274" s="7"/>
      <c r="AT5274" s="130"/>
      <c r="BF5274" s="33">
        <f t="shared" si="829"/>
        <v>41242</v>
      </c>
      <c r="BG5274" s="34">
        <f t="shared" si="824"/>
        <v>82.88000000000001</v>
      </c>
      <c r="BH5274" s="32">
        <f t="shared" si="825"/>
        <v>1</v>
      </c>
      <c r="BI5274" s="32">
        <f t="shared" si="826"/>
        <v>0</v>
      </c>
      <c r="BJ5274" s="69">
        <f t="shared" si="827"/>
        <v>0</v>
      </c>
      <c r="BK5274" s="158" t="str">
        <f t="shared" si="828"/>
        <v/>
      </c>
    </row>
    <row r="5275" spans="1:63" ht="12" customHeight="1" x14ac:dyDescent="0.2">
      <c r="A5275" s="8"/>
      <c r="B5275" s="7"/>
      <c r="C5275" s="7"/>
      <c r="D5275" s="7"/>
      <c r="E5275" s="7"/>
      <c r="F5275" s="7"/>
      <c r="G5275" s="7"/>
      <c r="H5275" s="7"/>
      <c r="I5275" s="10"/>
      <c r="J5275" s="25"/>
      <c r="K5275" s="250"/>
      <c r="L5275" s="31"/>
      <c r="M5275" s="9"/>
      <c r="N5275" s="11" t="s">
        <v>25</v>
      </c>
      <c r="O5275" s="39"/>
      <c r="P5275" s="47"/>
      <c r="Q5275" s="13"/>
      <c r="R5275" s="248">
        <f t="shared" si="820"/>
        <v>0</v>
      </c>
      <c r="S5275" s="248">
        <f t="shared" si="821"/>
        <v>0</v>
      </c>
      <c r="T5275" s="248">
        <f t="shared" si="822"/>
        <v>0</v>
      </c>
      <c r="U5275" s="248">
        <f t="shared" si="823"/>
        <v>0</v>
      </c>
      <c r="V5275" s="13"/>
      <c r="W5275" s="7"/>
      <c r="AT5275" s="130"/>
      <c r="BF5275" s="33">
        <f t="shared" si="829"/>
        <v>41242</v>
      </c>
      <c r="BG5275" s="34">
        <f t="shared" si="824"/>
        <v>82.88000000000001</v>
      </c>
      <c r="BH5275" s="32">
        <f t="shared" si="825"/>
        <v>1</v>
      </c>
      <c r="BI5275" s="32">
        <f t="shared" si="826"/>
        <v>0</v>
      </c>
      <c r="BJ5275" s="69">
        <f t="shared" si="827"/>
        <v>0</v>
      </c>
      <c r="BK5275" s="158" t="str">
        <f t="shared" si="828"/>
        <v/>
      </c>
    </row>
    <row r="5276" spans="1:63" ht="12" customHeight="1" x14ac:dyDescent="0.2">
      <c r="A5276" s="8"/>
      <c r="B5276" s="7"/>
      <c r="C5276" s="7"/>
      <c r="D5276" s="7"/>
      <c r="E5276" s="7"/>
      <c r="F5276" s="7"/>
      <c r="G5276" s="7"/>
      <c r="H5276" s="7"/>
      <c r="I5276" s="10"/>
      <c r="J5276" s="25"/>
      <c r="K5276" s="250"/>
      <c r="L5276" s="31"/>
      <c r="M5276" s="9"/>
      <c r="N5276" s="11" t="s">
        <v>25</v>
      </c>
      <c r="O5276" s="39"/>
      <c r="P5276" s="47"/>
      <c r="Q5276" s="13"/>
      <c r="R5276" s="248">
        <f t="shared" si="820"/>
        <v>0</v>
      </c>
      <c r="S5276" s="248">
        <f t="shared" si="821"/>
        <v>0</v>
      </c>
      <c r="T5276" s="248">
        <f t="shared" si="822"/>
        <v>0</v>
      </c>
      <c r="U5276" s="248">
        <f t="shared" si="823"/>
        <v>0</v>
      </c>
      <c r="V5276" s="13"/>
      <c r="W5276" s="7"/>
      <c r="AT5276" s="130"/>
      <c r="BF5276" s="33">
        <f t="shared" si="829"/>
        <v>41242</v>
      </c>
      <c r="BG5276" s="34">
        <f t="shared" si="824"/>
        <v>82.88000000000001</v>
      </c>
      <c r="BH5276" s="32">
        <f t="shared" si="825"/>
        <v>1</v>
      </c>
      <c r="BI5276" s="32">
        <f t="shared" si="826"/>
        <v>0</v>
      </c>
      <c r="BJ5276" s="69">
        <f t="shared" si="827"/>
        <v>0</v>
      </c>
      <c r="BK5276" s="158" t="str">
        <f t="shared" si="828"/>
        <v/>
      </c>
    </row>
    <row r="5277" spans="1:63" ht="12" customHeight="1" x14ac:dyDescent="0.2">
      <c r="A5277" s="8"/>
      <c r="B5277" s="7"/>
      <c r="C5277" s="7"/>
      <c r="D5277" s="7"/>
      <c r="E5277" s="7"/>
      <c r="F5277" s="7"/>
      <c r="G5277" s="7"/>
      <c r="H5277" s="7"/>
      <c r="I5277" s="10"/>
      <c r="J5277" s="25"/>
      <c r="K5277" s="250"/>
      <c r="L5277" s="31"/>
      <c r="M5277" s="9"/>
      <c r="N5277" s="11" t="s">
        <v>25</v>
      </c>
      <c r="O5277" s="39"/>
      <c r="P5277" s="47"/>
      <c r="Q5277" s="13"/>
      <c r="R5277" s="248">
        <f t="shared" si="820"/>
        <v>0</v>
      </c>
      <c r="S5277" s="248">
        <f t="shared" si="821"/>
        <v>0</v>
      </c>
      <c r="T5277" s="248">
        <f t="shared" si="822"/>
        <v>0</v>
      </c>
      <c r="U5277" s="248">
        <f t="shared" si="823"/>
        <v>0</v>
      </c>
      <c r="V5277" s="13"/>
      <c r="W5277" s="7"/>
      <c r="AT5277" s="130"/>
      <c r="BF5277" s="33">
        <f t="shared" si="829"/>
        <v>41242</v>
      </c>
      <c r="BG5277" s="34">
        <f t="shared" si="824"/>
        <v>82.88000000000001</v>
      </c>
      <c r="BH5277" s="32">
        <f t="shared" si="825"/>
        <v>1</v>
      </c>
      <c r="BI5277" s="32">
        <f t="shared" si="826"/>
        <v>0</v>
      </c>
      <c r="BJ5277" s="69">
        <f t="shared" si="827"/>
        <v>0</v>
      </c>
      <c r="BK5277" s="158" t="str">
        <f t="shared" si="828"/>
        <v/>
      </c>
    </row>
    <row r="5278" spans="1:63" ht="12" customHeight="1" x14ac:dyDescent="0.2">
      <c r="A5278" s="8"/>
      <c r="B5278" s="7"/>
      <c r="C5278" s="7"/>
      <c r="D5278" s="7"/>
      <c r="E5278" s="7"/>
      <c r="F5278" s="7"/>
      <c r="G5278" s="7"/>
      <c r="H5278" s="7"/>
      <c r="I5278" s="10"/>
      <c r="J5278" s="25"/>
      <c r="K5278" s="250"/>
      <c r="L5278" s="31"/>
      <c r="M5278" s="9"/>
      <c r="N5278" s="11" t="s">
        <v>25</v>
      </c>
      <c r="O5278" s="39"/>
      <c r="P5278" s="47"/>
      <c r="Q5278" s="13"/>
      <c r="R5278" s="248">
        <f t="shared" si="820"/>
        <v>0</v>
      </c>
      <c r="S5278" s="248">
        <f t="shared" si="821"/>
        <v>0</v>
      </c>
      <c r="T5278" s="248">
        <f t="shared" si="822"/>
        <v>0</v>
      </c>
      <c r="U5278" s="248">
        <f t="shared" si="823"/>
        <v>0</v>
      </c>
      <c r="V5278" s="13"/>
      <c r="W5278" s="7"/>
      <c r="AT5278" s="130"/>
      <c r="BF5278" s="33">
        <f t="shared" si="829"/>
        <v>41242</v>
      </c>
      <c r="BG5278" s="34">
        <f t="shared" si="824"/>
        <v>82.88000000000001</v>
      </c>
      <c r="BH5278" s="32">
        <f t="shared" si="825"/>
        <v>1</v>
      </c>
      <c r="BI5278" s="32">
        <f t="shared" si="826"/>
        <v>0</v>
      </c>
      <c r="BJ5278" s="69">
        <f t="shared" si="827"/>
        <v>0</v>
      </c>
      <c r="BK5278" s="158" t="str">
        <f t="shared" si="828"/>
        <v/>
      </c>
    </row>
    <row r="5279" spans="1:63" ht="12" customHeight="1" x14ac:dyDescent="0.2">
      <c r="A5279" s="8"/>
      <c r="B5279" s="7"/>
      <c r="C5279" s="7"/>
      <c r="D5279" s="7"/>
      <c r="E5279" s="7"/>
      <c r="F5279" s="7"/>
      <c r="G5279" s="7"/>
      <c r="H5279" s="7"/>
      <c r="I5279" s="10"/>
      <c r="J5279" s="25"/>
      <c r="K5279" s="250"/>
      <c r="L5279" s="31"/>
      <c r="M5279" s="9"/>
      <c r="N5279" s="11" t="s">
        <v>25</v>
      </c>
      <c r="O5279" s="39"/>
      <c r="P5279" s="47"/>
      <c r="Q5279" s="13"/>
      <c r="R5279" s="248">
        <f t="shared" si="820"/>
        <v>0</v>
      </c>
      <c r="S5279" s="248">
        <f t="shared" si="821"/>
        <v>0</v>
      </c>
      <c r="T5279" s="248">
        <f t="shared" si="822"/>
        <v>0</v>
      </c>
      <c r="U5279" s="248">
        <f t="shared" si="823"/>
        <v>0</v>
      </c>
      <c r="V5279" s="13"/>
      <c r="W5279" s="7"/>
      <c r="AT5279" s="130"/>
      <c r="BF5279" s="33">
        <f t="shared" si="829"/>
        <v>41242</v>
      </c>
      <c r="BG5279" s="34">
        <f t="shared" si="824"/>
        <v>82.88000000000001</v>
      </c>
      <c r="BH5279" s="32">
        <f t="shared" si="825"/>
        <v>1</v>
      </c>
      <c r="BI5279" s="32">
        <f t="shared" si="826"/>
        <v>0</v>
      </c>
      <c r="BJ5279" s="69">
        <f t="shared" si="827"/>
        <v>0</v>
      </c>
      <c r="BK5279" s="158" t="str">
        <f t="shared" si="828"/>
        <v/>
      </c>
    </row>
    <row r="5280" spans="1:63" ht="12" customHeight="1" x14ac:dyDescent="0.2">
      <c r="A5280" s="8"/>
      <c r="B5280" s="7"/>
      <c r="C5280" s="7"/>
      <c r="D5280" s="7"/>
      <c r="E5280" s="7"/>
      <c r="F5280" s="7"/>
      <c r="G5280" s="7"/>
      <c r="H5280" s="7"/>
      <c r="I5280" s="10"/>
      <c r="J5280" s="25"/>
      <c r="K5280" s="250"/>
      <c r="L5280" s="31"/>
      <c r="M5280" s="9"/>
      <c r="N5280" s="11" t="s">
        <v>25</v>
      </c>
      <c r="O5280" s="39"/>
      <c r="P5280" s="47"/>
      <c r="Q5280" s="13"/>
      <c r="R5280" s="248">
        <f t="shared" si="820"/>
        <v>0</v>
      </c>
      <c r="S5280" s="248">
        <f t="shared" si="821"/>
        <v>0</v>
      </c>
      <c r="T5280" s="248">
        <f t="shared" si="822"/>
        <v>0</v>
      </c>
      <c r="U5280" s="248">
        <f t="shared" si="823"/>
        <v>0</v>
      </c>
      <c r="V5280" s="13"/>
      <c r="W5280" s="7"/>
      <c r="AT5280" s="130"/>
      <c r="BF5280" s="33">
        <f t="shared" si="829"/>
        <v>41242</v>
      </c>
      <c r="BG5280" s="34">
        <f t="shared" si="824"/>
        <v>82.88000000000001</v>
      </c>
      <c r="BH5280" s="32">
        <f t="shared" si="825"/>
        <v>1</v>
      </c>
      <c r="BI5280" s="32">
        <f t="shared" si="826"/>
        <v>0</v>
      </c>
      <c r="BJ5280" s="69">
        <f t="shared" si="827"/>
        <v>0</v>
      </c>
      <c r="BK5280" s="158" t="str">
        <f t="shared" si="828"/>
        <v/>
      </c>
    </row>
    <row r="5281" spans="1:63" ht="12" customHeight="1" x14ac:dyDescent="0.2">
      <c r="A5281" s="8"/>
      <c r="B5281" s="7"/>
      <c r="C5281" s="7"/>
      <c r="D5281" s="7"/>
      <c r="E5281" s="7"/>
      <c r="F5281" s="7"/>
      <c r="G5281" s="7"/>
      <c r="H5281" s="7"/>
      <c r="I5281" s="10"/>
      <c r="J5281" s="25"/>
      <c r="K5281" s="250"/>
      <c r="L5281" s="31"/>
      <c r="M5281" s="9"/>
      <c r="N5281" s="11" t="s">
        <v>25</v>
      </c>
      <c r="O5281" s="39"/>
      <c r="P5281" s="47"/>
      <c r="Q5281" s="13"/>
      <c r="R5281" s="248">
        <f t="shared" si="820"/>
        <v>0</v>
      </c>
      <c r="S5281" s="248">
        <f t="shared" si="821"/>
        <v>0</v>
      </c>
      <c r="T5281" s="248">
        <f t="shared" si="822"/>
        <v>0</v>
      </c>
      <c r="U5281" s="248">
        <f t="shared" si="823"/>
        <v>0</v>
      </c>
      <c r="V5281" s="13"/>
      <c r="W5281" s="7"/>
      <c r="AT5281" s="130"/>
      <c r="BF5281" s="33">
        <f t="shared" si="829"/>
        <v>41242</v>
      </c>
      <c r="BG5281" s="34">
        <f t="shared" si="824"/>
        <v>82.88000000000001</v>
      </c>
      <c r="BH5281" s="32">
        <f t="shared" si="825"/>
        <v>1</v>
      </c>
      <c r="BI5281" s="32">
        <f t="shared" si="826"/>
        <v>0</v>
      </c>
      <c r="BJ5281" s="69">
        <f t="shared" si="827"/>
        <v>0</v>
      </c>
      <c r="BK5281" s="158" t="str">
        <f t="shared" si="828"/>
        <v/>
      </c>
    </row>
    <row r="5282" spans="1:63" ht="12" customHeight="1" x14ac:dyDescent="0.2">
      <c r="A5282" s="8"/>
      <c r="B5282" s="7"/>
      <c r="C5282" s="7"/>
      <c r="D5282" s="7"/>
      <c r="E5282" s="7"/>
      <c r="F5282" s="7"/>
      <c r="G5282" s="7"/>
      <c r="H5282" s="7"/>
      <c r="I5282" s="10"/>
      <c r="J5282" s="25"/>
      <c r="K5282" s="250"/>
      <c r="L5282" s="31"/>
      <c r="M5282" s="9"/>
      <c r="N5282" s="11" t="s">
        <v>25</v>
      </c>
      <c r="O5282" s="39"/>
      <c r="P5282" s="47"/>
      <c r="Q5282" s="13"/>
      <c r="R5282" s="248">
        <f t="shared" si="820"/>
        <v>0</v>
      </c>
      <c r="S5282" s="248">
        <f t="shared" si="821"/>
        <v>0</v>
      </c>
      <c r="T5282" s="248">
        <f t="shared" si="822"/>
        <v>0</v>
      </c>
      <c r="U5282" s="248">
        <f t="shared" si="823"/>
        <v>0</v>
      </c>
      <c r="V5282" s="13"/>
      <c r="W5282" s="7"/>
      <c r="AT5282" s="130"/>
      <c r="BF5282" s="33">
        <f t="shared" si="829"/>
        <v>41242</v>
      </c>
      <c r="BG5282" s="34">
        <f t="shared" si="824"/>
        <v>82.88000000000001</v>
      </c>
      <c r="BH5282" s="32">
        <f t="shared" si="825"/>
        <v>1</v>
      </c>
      <c r="BI5282" s="32">
        <f t="shared" si="826"/>
        <v>0</v>
      </c>
      <c r="BJ5282" s="69">
        <f t="shared" si="827"/>
        <v>0</v>
      </c>
      <c r="BK5282" s="158" t="str">
        <f t="shared" si="828"/>
        <v/>
      </c>
    </row>
    <row r="5283" spans="1:63" ht="12" customHeight="1" x14ac:dyDescent="0.2">
      <c r="A5283" s="8"/>
      <c r="B5283" s="7"/>
      <c r="C5283" s="7"/>
      <c r="D5283" s="7"/>
      <c r="E5283" s="7"/>
      <c r="F5283" s="7"/>
      <c r="G5283" s="7"/>
      <c r="H5283" s="7"/>
      <c r="I5283" s="10"/>
      <c r="J5283" s="25"/>
      <c r="K5283" s="250"/>
      <c r="L5283" s="31"/>
      <c r="M5283" s="9"/>
      <c r="N5283" s="11" t="s">
        <v>25</v>
      </c>
      <c r="O5283" s="39"/>
      <c r="P5283" s="47"/>
      <c r="Q5283" s="13"/>
      <c r="R5283" s="248">
        <f t="shared" si="820"/>
        <v>0</v>
      </c>
      <c r="S5283" s="248">
        <f t="shared" si="821"/>
        <v>0</v>
      </c>
      <c r="T5283" s="248">
        <f t="shared" si="822"/>
        <v>0</v>
      </c>
      <c r="U5283" s="248">
        <f t="shared" si="823"/>
        <v>0</v>
      </c>
      <c r="V5283" s="13"/>
      <c r="W5283" s="7"/>
      <c r="AT5283" s="130"/>
      <c r="BF5283" s="33">
        <f t="shared" si="829"/>
        <v>41242</v>
      </c>
      <c r="BG5283" s="34">
        <f t="shared" si="824"/>
        <v>82.88000000000001</v>
      </c>
      <c r="BH5283" s="32">
        <f t="shared" si="825"/>
        <v>1</v>
      </c>
      <c r="BI5283" s="32">
        <f t="shared" si="826"/>
        <v>0</v>
      </c>
      <c r="BJ5283" s="69">
        <f t="shared" si="827"/>
        <v>0</v>
      </c>
      <c r="BK5283" s="158" t="str">
        <f t="shared" si="828"/>
        <v/>
      </c>
    </row>
    <row r="5284" spans="1:63" ht="12" customHeight="1" x14ac:dyDescent="0.2">
      <c r="A5284" s="8"/>
      <c r="B5284" s="7"/>
      <c r="C5284" s="7"/>
      <c r="D5284" s="7"/>
      <c r="E5284" s="7"/>
      <c r="F5284" s="7"/>
      <c r="G5284" s="7"/>
      <c r="H5284" s="7"/>
      <c r="I5284" s="10"/>
      <c r="J5284" s="25"/>
      <c r="K5284" s="250"/>
      <c r="L5284" s="31"/>
      <c r="M5284" s="9"/>
      <c r="N5284" s="11" t="s">
        <v>25</v>
      </c>
      <c r="O5284" s="39"/>
      <c r="P5284" s="47"/>
      <c r="Q5284" s="13"/>
      <c r="R5284" s="248">
        <f t="shared" si="820"/>
        <v>0</v>
      </c>
      <c r="S5284" s="248">
        <f t="shared" si="821"/>
        <v>0</v>
      </c>
      <c r="T5284" s="248">
        <f t="shared" si="822"/>
        <v>0</v>
      </c>
      <c r="U5284" s="248">
        <f t="shared" si="823"/>
        <v>0</v>
      </c>
      <c r="V5284" s="13"/>
      <c r="W5284" s="7"/>
      <c r="AT5284" s="130"/>
      <c r="BF5284" s="33">
        <f t="shared" si="829"/>
        <v>41242</v>
      </c>
      <c r="BG5284" s="34">
        <f t="shared" si="824"/>
        <v>82.88000000000001</v>
      </c>
      <c r="BH5284" s="32">
        <f t="shared" si="825"/>
        <v>1</v>
      </c>
      <c r="BI5284" s="32">
        <f t="shared" si="826"/>
        <v>0</v>
      </c>
      <c r="BJ5284" s="69">
        <f t="shared" si="827"/>
        <v>0</v>
      </c>
      <c r="BK5284" s="158" t="str">
        <f t="shared" si="828"/>
        <v/>
      </c>
    </row>
    <row r="5285" spans="1:63" ht="12" customHeight="1" x14ac:dyDescent="0.2">
      <c r="A5285" s="8"/>
      <c r="B5285" s="7"/>
      <c r="C5285" s="7"/>
      <c r="D5285" s="7"/>
      <c r="E5285" s="7"/>
      <c r="F5285" s="7"/>
      <c r="G5285" s="7"/>
      <c r="H5285" s="7"/>
      <c r="I5285" s="10"/>
      <c r="J5285" s="25"/>
      <c r="K5285" s="250"/>
      <c r="L5285" s="31"/>
      <c r="M5285" s="9"/>
      <c r="N5285" s="11" t="s">
        <v>25</v>
      </c>
      <c r="O5285" s="39"/>
      <c r="P5285" s="47"/>
      <c r="Q5285" s="13"/>
      <c r="R5285" s="248">
        <f t="shared" si="820"/>
        <v>0</v>
      </c>
      <c r="S5285" s="248">
        <f t="shared" si="821"/>
        <v>0</v>
      </c>
      <c r="T5285" s="248">
        <f t="shared" si="822"/>
        <v>0</v>
      </c>
      <c r="U5285" s="248">
        <f t="shared" si="823"/>
        <v>0</v>
      </c>
      <c r="V5285" s="13"/>
      <c r="W5285" s="7"/>
      <c r="AT5285" s="130"/>
      <c r="BF5285" s="33">
        <f t="shared" si="829"/>
        <v>41242</v>
      </c>
      <c r="BG5285" s="34">
        <f t="shared" si="824"/>
        <v>82.88000000000001</v>
      </c>
      <c r="BH5285" s="32">
        <f t="shared" si="825"/>
        <v>1</v>
      </c>
      <c r="BI5285" s="32">
        <f t="shared" si="826"/>
        <v>0</v>
      </c>
      <c r="BJ5285" s="69">
        <f t="shared" si="827"/>
        <v>0</v>
      </c>
      <c r="BK5285" s="158" t="str">
        <f t="shared" si="828"/>
        <v/>
      </c>
    </row>
    <row r="5286" spans="1:63" ht="12" customHeight="1" x14ac:dyDescent="0.2">
      <c r="A5286" s="8"/>
      <c r="B5286" s="7"/>
      <c r="C5286" s="7"/>
      <c r="D5286" s="7"/>
      <c r="E5286" s="7"/>
      <c r="F5286" s="7"/>
      <c r="G5286" s="7"/>
      <c r="H5286" s="7"/>
      <c r="I5286" s="10"/>
      <c r="J5286" s="25"/>
      <c r="K5286" s="250"/>
      <c r="L5286" s="31"/>
      <c r="M5286" s="9"/>
      <c r="N5286" s="11" t="s">
        <v>25</v>
      </c>
      <c r="O5286" s="39"/>
      <c r="P5286" s="47"/>
      <c r="Q5286" s="13"/>
      <c r="R5286" s="248">
        <f t="shared" si="820"/>
        <v>0</v>
      </c>
      <c r="S5286" s="248">
        <f t="shared" si="821"/>
        <v>0</v>
      </c>
      <c r="T5286" s="248">
        <f t="shared" si="822"/>
        <v>0</v>
      </c>
      <c r="U5286" s="248">
        <f t="shared" si="823"/>
        <v>0</v>
      </c>
      <c r="V5286" s="13"/>
      <c r="W5286" s="7"/>
      <c r="AT5286" s="130"/>
      <c r="BF5286" s="33">
        <f t="shared" si="829"/>
        <v>41242</v>
      </c>
      <c r="BG5286" s="34">
        <f t="shared" si="824"/>
        <v>82.88000000000001</v>
      </c>
      <c r="BH5286" s="32">
        <f t="shared" si="825"/>
        <v>1</v>
      </c>
      <c r="BI5286" s="32">
        <f t="shared" si="826"/>
        <v>0</v>
      </c>
      <c r="BJ5286" s="69">
        <f t="shared" si="827"/>
        <v>0</v>
      </c>
      <c r="BK5286" s="158" t="str">
        <f t="shared" si="828"/>
        <v/>
      </c>
    </row>
    <row r="5287" spans="1:63" ht="12" customHeight="1" x14ac:dyDescent="0.2">
      <c r="A5287" s="8"/>
      <c r="B5287" s="7"/>
      <c r="C5287" s="7"/>
      <c r="D5287" s="7"/>
      <c r="E5287" s="7"/>
      <c r="F5287" s="7"/>
      <c r="G5287" s="7"/>
      <c r="H5287" s="7"/>
      <c r="I5287" s="10"/>
      <c r="J5287" s="25"/>
      <c r="K5287" s="250"/>
      <c r="L5287" s="31"/>
      <c r="M5287" s="9"/>
      <c r="N5287" s="11" t="s">
        <v>25</v>
      </c>
      <c r="O5287" s="39"/>
      <c r="P5287" s="47"/>
      <c r="Q5287" s="13"/>
      <c r="R5287" s="248">
        <f t="shared" si="820"/>
        <v>0</v>
      </c>
      <c r="S5287" s="248">
        <f t="shared" si="821"/>
        <v>0</v>
      </c>
      <c r="T5287" s="248">
        <f t="shared" si="822"/>
        <v>0</v>
      </c>
      <c r="U5287" s="248">
        <f t="shared" si="823"/>
        <v>0</v>
      </c>
      <c r="V5287" s="13"/>
      <c r="W5287" s="7"/>
      <c r="AT5287" s="130"/>
      <c r="BF5287" s="33">
        <f t="shared" si="829"/>
        <v>41242</v>
      </c>
      <c r="BG5287" s="34">
        <f t="shared" si="824"/>
        <v>82.88000000000001</v>
      </c>
      <c r="BH5287" s="32">
        <f t="shared" si="825"/>
        <v>1</v>
      </c>
      <c r="BI5287" s="32">
        <f t="shared" si="826"/>
        <v>0</v>
      </c>
      <c r="BJ5287" s="69">
        <f t="shared" si="827"/>
        <v>0</v>
      </c>
      <c r="BK5287" s="158" t="str">
        <f t="shared" si="828"/>
        <v/>
      </c>
    </row>
    <row r="5288" spans="1:63" ht="12" customHeight="1" x14ac:dyDescent="0.2">
      <c r="A5288" s="8"/>
      <c r="B5288" s="7"/>
      <c r="C5288" s="7"/>
      <c r="D5288" s="7"/>
      <c r="E5288" s="7"/>
      <c r="F5288" s="7"/>
      <c r="G5288" s="7"/>
      <c r="H5288" s="7"/>
      <c r="I5288" s="10"/>
      <c r="J5288" s="25"/>
      <c r="K5288" s="250"/>
      <c r="L5288" s="31"/>
      <c r="M5288" s="9"/>
      <c r="N5288" s="11" t="s">
        <v>25</v>
      </c>
      <c r="O5288" s="39"/>
      <c r="P5288" s="47"/>
      <c r="Q5288" s="13"/>
      <c r="R5288" s="248">
        <f t="shared" si="820"/>
        <v>0</v>
      </c>
      <c r="S5288" s="248">
        <f t="shared" si="821"/>
        <v>0</v>
      </c>
      <c r="T5288" s="248">
        <f t="shared" si="822"/>
        <v>0</v>
      </c>
      <c r="U5288" s="248">
        <f t="shared" si="823"/>
        <v>0</v>
      </c>
      <c r="V5288" s="13"/>
      <c r="W5288" s="7"/>
      <c r="AT5288" s="130"/>
      <c r="BF5288" s="33">
        <f t="shared" si="829"/>
        <v>41242</v>
      </c>
      <c r="BG5288" s="34">
        <f t="shared" si="824"/>
        <v>82.88000000000001</v>
      </c>
      <c r="BH5288" s="32">
        <f t="shared" si="825"/>
        <v>1</v>
      </c>
      <c r="BI5288" s="32">
        <f t="shared" si="826"/>
        <v>0</v>
      </c>
      <c r="BJ5288" s="69">
        <f t="shared" si="827"/>
        <v>0</v>
      </c>
      <c r="BK5288" s="158" t="str">
        <f t="shared" si="828"/>
        <v/>
      </c>
    </row>
    <row r="5289" spans="1:63" ht="12" customHeight="1" x14ac:dyDescent="0.2">
      <c r="A5289" s="8"/>
      <c r="B5289" s="7"/>
      <c r="C5289" s="7"/>
      <c r="D5289" s="7"/>
      <c r="E5289" s="7"/>
      <c r="F5289" s="7"/>
      <c r="G5289" s="7"/>
      <c r="H5289" s="7"/>
      <c r="I5289" s="10"/>
      <c r="J5289" s="25"/>
      <c r="K5289" s="250"/>
      <c r="L5289" s="31"/>
      <c r="M5289" s="9"/>
      <c r="N5289" s="11" t="s">
        <v>25</v>
      </c>
      <c r="O5289" s="39"/>
      <c r="P5289" s="47"/>
      <c r="Q5289" s="13"/>
      <c r="R5289" s="248">
        <f t="shared" si="820"/>
        <v>0</v>
      </c>
      <c r="S5289" s="248">
        <f t="shared" si="821"/>
        <v>0</v>
      </c>
      <c r="T5289" s="248">
        <f t="shared" si="822"/>
        <v>0</v>
      </c>
      <c r="U5289" s="248">
        <f t="shared" si="823"/>
        <v>0</v>
      </c>
      <c r="V5289" s="13"/>
      <c r="W5289" s="7"/>
      <c r="AT5289" s="130"/>
      <c r="BF5289" s="33">
        <f t="shared" si="829"/>
        <v>41242</v>
      </c>
      <c r="BG5289" s="34">
        <f t="shared" si="824"/>
        <v>82.88000000000001</v>
      </c>
      <c r="BH5289" s="32">
        <f t="shared" si="825"/>
        <v>1</v>
      </c>
      <c r="BI5289" s="32">
        <f t="shared" si="826"/>
        <v>0</v>
      </c>
      <c r="BJ5289" s="69">
        <f t="shared" si="827"/>
        <v>0</v>
      </c>
      <c r="BK5289" s="158" t="str">
        <f t="shared" si="828"/>
        <v/>
      </c>
    </row>
    <row r="5290" spans="1:63" ht="12" customHeight="1" x14ac:dyDescent="0.2">
      <c r="A5290" s="8"/>
      <c r="B5290" s="7"/>
      <c r="C5290" s="7"/>
      <c r="D5290" s="7"/>
      <c r="E5290" s="7"/>
      <c r="F5290" s="7"/>
      <c r="G5290" s="7"/>
      <c r="H5290" s="7"/>
      <c r="I5290" s="10"/>
      <c r="J5290" s="25"/>
      <c r="K5290" s="250"/>
      <c r="L5290" s="31"/>
      <c r="M5290" s="9"/>
      <c r="N5290" s="11" t="s">
        <v>25</v>
      </c>
      <c r="O5290" s="39"/>
      <c r="P5290" s="47"/>
      <c r="Q5290" s="13"/>
      <c r="R5290" s="248">
        <f t="shared" si="820"/>
        <v>0</v>
      </c>
      <c r="S5290" s="248">
        <f t="shared" si="821"/>
        <v>0</v>
      </c>
      <c r="T5290" s="248">
        <f t="shared" si="822"/>
        <v>0</v>
      </c>
      <c r="U5290" s="248">
        <f t="shared" si="823"/>
        <v>0</v>
      </c>
      <c r="V5290" s="13"/>
      <c r="W5290" s="7"/>
      <c r="AT5290" s="130"/>
      <c r="BF5290" s="33">
        <f t="shared" si="829"/>
        <v>41242</v>
      </c>
      <c r="BG5290" s="34">
        <f t="shared" si="824"/>
        <v>82.88000000000001</v>
      </c>
      <c r="BH5290" s="32">
        <f t="shared" si="825"/>
        <v>1</v>
      </c>
      <c r="BI5290" s="32">
        <f t="shared" si="826"/>
        <v>0</v>
      </c>
      <c r="BJ5290" s="69">
        <f t="shared" si="827"/>
        <v>0</v>
      </c>
      <c r="BK5290" s="158" t="str">
        <f t="shared" si="828"/>
        <v/>
      </c>
    </row>
    <row r="5291" spans="1:63" ht="12" customHeight="1" x14ac:dyDescent="0.2">
      <c r="A5291" s="8"/>
      <c r="B5291" s="7"/>
      <c r="C5291" s="7"/>
      <c r="D5291" s="7"/>
      <c r="E5291" s="7"/>
      <c r="F5291" s="7"/>
      <c r="G5291" s="7"/>
      <c r="H5291" s="7"/>
      <c r="I5291" s="10"/>
      <c r="J5291" s="25"/>
      <c r="K5291" s="250"/>
      <c r="L5291" s="31"/>
      <c r="M5291" s="9"/>
      <c r="N5291" s="11" t="s">
        <v>25</v>
      </c>
      <c r="O5291" s="39"/>
      <c r="P5291" s="47"/>
      <c r="Q5291" s="13"/>
      <c r="R5291" s="248">
        <f t="shared" si="820"/>
        <v>0</v>
      </c>
      <c r="S5291" s="248">
        <f t="shared" si="821"/>
        <v>0</v>
      </c>
      <c r="T5291" s="248">
        <f t="shared" si="822"/>
        <v>0</v>
      </c>
      <c r="U5291" s="248">
        <f t="shared" si="823"/>
        <v>0</v>
      </c>
      <c r="V5291" s="13"/>
      <c r="W5291" s="7"/>
      <c r="AT5291" s="130"/>
      <c r="BF5291" s="33">
        <f t="shared" si="829"/>
        <v>41242</v>
      </c>
      <c r="BG5291" s="34">
        <f t="shared" si="824"/>
        <v>82.88000000000001</v>
      </c>
      <c r="BH5291" s="32">
        <f t="shared" si="825"/>
        <v>1</v>
      </c>
      <c r="BI5291" s="32">
        <f t="shared" si="826"/>
        <v>0</v>
      </c>
      <c r="BJ5291" s="69">
        <f t="shared" si="827"/>
        <v>0</v>
      </c>
      <c r="BK5291" s="158" t="str">
        <f t="shared" si="828"/>
        <v/>
      </c>
    </row>
    <row r="5292" spans="1:63" ht="12" customHeight="1" x14ac:dyDescent="0.2">
      <c r="A5292" s="8"/>
      <c r="B5292" s="7"/>
      <c r="C5292" s="7"/>
      <c r="D5292" s="7"/>
      <c r="E5292" s="7"/>
      <c r="F5292" s="7"/>
      <c r="G5292" s="7"/>
      <c r="H5292" s="7"/>
      <c r="I5292" s="10"/>
      <c r="J5292" s="25"/>
      <c r="K5292" s="250"/>
      <c r="L5292" s="31"/>
      <c r="M5292" s="9"/>
      <c r="N5292" s="11" t="s">
        <v>25</v>
      </c>
      <c r="O5292" s="39"/>
      <c r="P5292" s="47"/>
      <c r="Q5292" s="13"/>
      <c r="R5292" s="248">
        <f t="shared" si="820"/>
        <v>0</v>
      </c>
      <c r="S5292" s="248">
        <f t="shared" si="821"/>
        <v>0</v>
      </c>
      <c r="T5292" s="248">
        <f t="shared" si="822"/>
        <v>0</v>
      </c>
      <c r="U5292" s="248">
        <f t="shared" si="823"/>
        <v>0</v>
      </c>
      <c r="V5292" s="13"/>
      <c r="W5292" s="7"/>
      <c r="AT5292" s="130"/>
      <c r="BF5292" s="33">
        <f t="shared" si="829"/>
        <v>41242</v>
      </c>
      <c r="BG5292" s="34">
        <f t="shared" si="824"/>
        <v>82.88000000000001</v>
      </c>
      <c r="BH5292" s="32">
        <f t="shared" si="825"/>
        <v>1</v>
      </c>
      <c r="BI5292" s="32">
        <f t="shared" si="826"/>
        <v>0</v>
      </c>
      <c r="BJ5292" s="69">
        <f t="shared" si="827"/>
        <v>0</v>
      </c>
      <c r="BK5292" s="158" t="str">
        <f t="shared" si="828"/>
        <v/>
      </c>
    </row>
    <row r="5293" spans="1:63" ht="12" customHeight="1" x14ac:dyDescent="0.2">
      <c r="A5293" s="8"/>
      <c r="B5293" s="7"/>
      <c r="C5293" s="7"/>
      <c r="D5293" s="7"/>
      <c r="E5293" s="7"/>
      <c r="F5293" s="7"/>
      <c r="G5293" s="7"/>
      <c r="H5293" s="7"/>
      <c r="I5293" s="10"/>
      <c r="J5293" s="25"/>
      <c r="K5293" s="250"/>
      <c r="L5293" s="31"/>
      <c r="M5293" s="9"/>
      <c r="N5293" s="11" t="s">
        <v>25</v>
      </c>
      <c r="O5293" s="39"/>
      <c r="P5293" s="47"/>
      <c r="Q5293" s="13"/>
      <c r="R5293" s="248">
        <f t="shared" si="820"/>
        <v>0</v>
      </c>
      <c r="S5293" s="248">
        <f t="shared" si="821"/>
        <v>0</v>
      </c>
      <c r="T5293" s="248">
        <f t="shared" si="822"/>
        <v>0</v>
      </c>
      <c r="U5293" s="248">
        <f t="shared" si="823"/>
        <v>0</v>
      </c>
      <c r="V5293" s="13"/>
      <c r="W5293" s="7"/>
      <c r="AT5293" s="130"/>
      <c r="BF5293" s="33">
        <f t="shared" si="829"/>
        <v>41242</v>
      </c>
      <c r="BG5293" s="34">
        <f t="shared" si="824"/>
        <v>82.88000000000001</v>
      </c>
      <c r="BH5293" s="32">
        <f t="shared" si="825"/>
        <v>1</v>
      </c>
      <c r="BI5293" s="32">
        <f t="shared" si="826"/>
        <v>0</v>
      </c>
      <c r="BJ5293" s="69">
        <f t="shared" si="827"/>
        <v>0</v>
      </c>
      <c r="BK5293" s="158" t="str">
        <f t="shared" si="828"/>
        <v/>
      </c>
    </row>
    <row r="5294" spans="1:63" ht="12" customHeight="1" x14ac:dyDescent="0.2">
      <c r="A5294" s="8"/>
      <c r="B5294" s="7"/>
      <c r="C5294" s="7"/>
      <c r="D5294" s="7"/>
      <c r="E5294" s="7"/>
      <c r="F5294" s="7"/>
      <c r="G5294" s="7"/>
      <c r="H5294" s="7"/>
      <c r="I5294" s="10"/>
      <c r="J5294" s="25"/>
      <c r="K5294" s="250"/>
      <c r="L5294" s="31"/>
      <c r="M5294" s="9"/>
      <c r="N5294" s="11" t="s">
        <v>25</v>
      </c>
      <c r="O5294" s="39"/>
      <c r="P5294" s="47"/>
      <c r="Q5294" s="13"/>
      <c r="R5294" s="248">
        <f t="shared" si="820"/>
        <v>0</v>
      </c>
      <c r="S5294" s="248">
        <f t="shared" si="821"/>
        <v>0</v>
      </c>
      <c r="T5294" s="248">
        <f t="shared" si="822"/>
        <v>0</v>
      </c>
      <c r="U5294" s="248">
        <f t="shared" si="823"/>
        <v>0</v>
      </c>
      <c r="V5294" s="13"/>
      <c r="W5294" s="7"/>
      <c r="AT5294" s="130"/>
      <c r="BF5294" s="33">
        <f t="shared" si="829"/>
        <v>41242</v>
      </c>
      <c r="BG5294" s="34">
        <f t="shared" si="824"/>
        <v>82.88000000000001</v>
      </c>
      <c r="BH5294" s="32">
        <f t="shared" si="825"/>
        <v>1</v>
      </c>
      <c r="BI5294" s="32">
        <f t="shared" si="826"/>
        <v>0</v>
      </c>
      <c r="BJ5294" s="69">
        <f t="shared" si="827"/>
        <v>0</v>
      </c>
      <c r="BK5294" s="158" t="str">
        <f t="shared" si="828"/>
        <v/>
      </c>
    </row>
    <row r="5295" spans="1:63" ht="12" customHeight="1" x14ac:dyDescent="0.2">
      <c r="A5295" s="8"/>
      <c r="B5295" s="7"/>
      <c r="C5295" s="7"/>
      <c r="D5295" s="7"/>
      <c r="E5295" s="7"/>
      <c r="F5295" s="7"/>
      <c r="G5295" s="7"/>
      <c r="H5295" s="7"/>
      <c r="I5295" s="10"/>
      <c r="J5295" s="25"/>
      <c r="K5295" s="250"/>
      <c r="L5295" s="31"/>
      <c r="M5295" s="9"/>
      <c r="N5295" s="11" t="s">
        <v>25</v>
      </c>
      <c r="O5295" s="39"/>
      <c r="P5295" s="47"/>
      <c r="Q5295" s="13"/>
      <c r="R5295" s="248">
        <f t="shared" si="820"/>
        <v>0</v>
      </c>
      <c r="S5295" s="248">
        <f t="shared" si="821"/>
        <v>0</v>
      </c>
      <c r="T5295" s="248">
        <f t="shared" si="822"/>
        <v>0</v>
      </c>
      <c r="U5295" s="248">
        <f t="shared" si="823"/>
        <v>0</v>
      </c>
      <c r="V5295" s="13"/>
      <c r="W5295" s="7"/>
      <c r="AT5295" s="130"/>
      <c r="BF5295" s="33">
        <f t="shared" si="829"/>
        <v>41242</v>
      </c>
      <c r="BG5295" s="34">
        <f t="shared" si="824"/>
        <v>82.88000000000001</v>
      </c>
      <c r="BH5295" s="32">
        <f t="shared" si="825"/>
        <v>1</v>
      </c>
      <c r="BI5295" s="32">
        <f t="shared" si="826"/>
        <v>0</v>
      </c>
      <c r="BJ5295" s="69">
        <f t="shared" si="827"/>
        <v>0</v>
      </c>
      <c r="BK5295" s="158" t="str">
        <f t="shared" si="828"/>
        <v/>
      </c>
    </row>
    <row r="5296" spans="1:63" ht="12" customHeight="1" x14ac:dyDescent="0.2">
      <c r="A5296" s="8"/>
      <c r="B5296" s="7"/>
      <c r="C5296" s="7"/>
      <c r="D5296" s="7"/>
      <c r="E5296" s="7"/>
      <c r="F5296" s="7"/>
      <c r="G5296" s="7"/>
      <c r="H5296" s="7"/>
      <c r="I5296" s="10"/>
      <c r="J5296" s="25"/>
      <c r="K5296" s="250"/>
      <c r="L5296" s="31"/>
      <c r="M5296" s="9"/>
      <c r="N5296" s="11" t="s">
        <v>25</v>
      </c>
      <c r="O5296" s="39"/>
      <c r="P5296" s="47"/>
      <c r="Q5296" s="13"/>
      <c r="R5296" s="248">
        <f t="shared" si="820"/>
        <v>0</v>
      </c>
      <c r="S5296" s="248">
        <f t="shared" si="821"/>
        <v>0</v>
      </c>
      <c r="T5296" s="248">
        <f t="shared" si="822"/>
        <v>0</v>
      </c>
      <c r="U5296" s="248">
        <f t="shared" si="823"/>
        <v>0</v>
      </c>
      <c r="V5296" s="13"/>
      <c r="W5296" s="7"/>
      <c r="AT5296" s="130"/>
      <c r="BF5296" s="33">
        <f t="shared" si="829"/>
        <v>41242</v>
      </c>
      <c r="BG5296" s="34">
        <f t="shared" si="824"/>
        <v>82.88000000000001</v>
      </c>
      <c r="BH5296" s="32">
        <f t="shared" si="825"/>
        <v>1</v>
      </c>
      <c r="BI5296" s="32">
        <f t="shared" si="826"/>
        <v>0</v>
      </c>
      <c r="BJ5296" s="69">
        <f t="shared" si="827"/>
        <v>0</v>
      </c>
      <c r="BK5296" s="158" t="str">
        <f t="shared" si="828"/>
        <v/>
      </c>
    </row>
    <row r="5297" spans="1:63" ht="12" customHeight="1" x14ac:dyDescent="0.2">
      <c r="A5297" s="8"/>
      <c r="B5297" s="7"/>
      <c r="C5297" s="7"/>
      <c r="D5297" s="7"/>
      <c r="E5297" s="7"/>
      <c r="F5297" s="7"/>
      <c r="G5297" s="7"/>
      <c r="H5297" s="7"/>
      <c r="I5297" s="10"/>
      <c r="J5297" s="25"/>
      <c r="K5297" s="250"/>
      <c r="L5297" s="31"/>
      <c r="M5297" s="9"/>
      <c r="N5297" s="11" t="s">
        <v>25</v>
      </c>
      <c r="O5297" s="39"/>
      <c r="P5297" s="47"/>
      <c r="Q5297" s="13"/>
      <c r="R5297" s="248">
        <f t="shared" si="820"/>
        <v>0</v>
      </c>
      <c r="S5297" s="248">
        <f t="shared" si="821"/>
        <v>0</v>
      </c>
      <c r="T5297" s="248">
        <f t="shared" si="822"/>
        <v>0</v>
      </c>
      <c r="U5297" s="248">
        <f t="shared" si="823"/>
        <v>0</v>
      </c>
      <c r="V5297" s="13"/>
      <c r="W5297" s="7"/>
      <c r="AT5297" s="130"/>
      <c r="BF5297" s="33">
        <f t="shared" si="829"/>
        <v>41242</v>
      </c>
      <c r="BG5297" s="34">
        <f t="shared" si="824"/>
        <v>82.88000000000001</v>
      </c>
      <c r="BH5297" s="32">
        <f t="shared" si="825"/>
        <v>1</v>
      </c>
      <c r="BI5297" s="32">
        <f t="shared" si="826"/>
        <v>0</v>
      </c>
      <c r="BJ5297" s="69">
        <f t="shared" si="827"/>
        <v>0</v>
      </c>
      <c r="BK5297" s="158" t="str">
        <f t="shared" si="828"/>
        <v/>
      </c>
    </row>
    <row r="5298" spans="1:63" ht="12" customHeight="1" x14ac:dyDescent="0.2">
      <c r="A5298" s="8"/>
      <c r="B5298" s="7"/>
      <c r="C5298" s="7"/>
      <c r="D5298" s="7"/>
      <c r="E5298" s="7"/>
      <c r="F5298" s="7"/>
      <c r="G5298" s="7"/>
      <c r="H5298" s="7"/>
      <c r="I5298" s="10"/>
      <c r="J5298" s="25"/>
      <c r="K5298" s="250"/>
      <c r="L5298" s="31"/>
      <c r="M5298" s="9"/>
      <c r="N5298" s="11" t="s">
        <v>25</v>
      </c>
      <c r="O5298" s="39"/>
      <c r="P5298" s="47"/>
      <c r="Q5298" s="13"/>
      <c r="R5298" s="248">
        <f t="shared" si="820"/>
        <v>0</v>
      </c>
      <c r="S5298" s="248">
        <f t="shared" si="821"/>
        <v>0</v>
      </c>
      <c r="T5298" s="248">
        <f t="shared" si="822"/>
        <v>0</v>
      </c>
      <c r="U5298" s="248">
        <f t="shared" si="823"/>
        <v>0</v>
      </c>
      <c r="V5298" s="13"/>
      <c r="W5298" s="7"/>
      <c r="AT5298" s="130"/>
      <c r="BF5298" s="33">
        <f t="shared" si="829"/>
        <v>41242</v>
      </c>
      <c r="BG5298" s="34">
        <f t="shared" si="824"/>
        <v>82.88000000000001</v>
      </c>
      <c r="BH5298" s="32">
        <f t="shared" si="825"/>
        <v>1</v>
      </c>
      <c r="BI5298" s="32">
        <f t="shared" si="826"/>
        <v>0</v>
      </c>
      <c r="BJ5298" s="69">
        <f t="shared" si="827"/>
        <v>0</v>
      </c>
      <c r="BK5298" s="158" t="str">
        <f t="shared" si="828"/>
        <v/>
      </c>
    </row>
    <row r="5299" spans="1:63" ht="12" customHeight="1" x14ac:dyDescent="0.2">
      <c r="A5299" s="8"/>
      <c r="B5299" s="7"/>
      <c r="C5299" s="7"/>
      <c r="D5299" s="7"/>
      <c r="E5299" s="7"/>
      <c r="F5299" s="7"/>
      <c r="G5299" s="7"/>
      <c r="H5299" s="7"/>
      <c r="I5299" s="10"/>
      <c r="J5299" s="25"/>
      <c r="K5299" s="250"/>
      <c r="L5299" s="31"/>
      <c r="M5299" s="9"/>
      <c r="N5299" s="11" t="s">
        <v>25</v>
      </c>
      <c r="O5299" s="39"/>
      <c r="P5299" s="47"/>
      <c r="Q5299" s="13"/>
      <c r="R5299" s="248">
        <f t="shared" si="820"/>
        <v>0</v>
      </c>
      <c r="S5299" s="248">
        <f t="shared" si="821"/>
        <v>0</v>
      </c>
      <c r="T5299" s="248">
        <f t="shared" si="822"/>
        <v>0</v>
      </c>
      <c r="U5299" s="248">
        <f t="shared" si="823"/>
        <v>0</v>
      </c>
      <c r="V5299" s="13"/>
      <c r="W5299" s="7"/>
      <c r="AT5299" s="130"/>
      <c r="BF5299" s="33">
        <f t="shared" si="829"/>
        <v>41242</v>
      </c>
      <c r="BG5299" s="34">
        <f t="shared" si="824"/>
        <v>82.88000000000001</v>
      </c>
      <c r="BH5299" s="32">
        <f t="shared" si="825"/>
        <v>1</v>
      </c>
      <c r="BI5299" s="32">
        <f t="shared" si="826"/>
        <v>0</v>
      </c>
      <c r="BJ5299" s="69">
        <f t="shared" si="827"/>
        <v>0</v>
      </c>
      <c r="BK5299" s="158" t="str">
        <f t="shared" si="828"/>
        <v/>
      </c>
    </row>
    <row r="5300" spans="1:63" ht="12" customHeight="1" x14ac:dyDescent="0.2">
      <c r="A5300" s="8"/>
      <c r="B5300" s="7"/>
      <c r="C5300" s="7"/>
      <c r="D5300" s="7"/>
      <c r="E5300" s="7"/>
      <c r="F5300" s="7"/>
      <c r="G5300" s="7"/>
      <c r="H5300" s="7"/>
      <c r="I5300" s="10"/>
      <c r="J5300" s="25"/>
      <c r="K5300" s="250"/>
      <c r="L5300" s="31"/>
      <c r="M5300" s="9"/>
      <c r="N5300" s="11" t="s">
        <v>25</v>
      </c>
      <c r="O5300" s="39"/>
      <c r="P5300" s="47"/>
      <c r="Q5300" s="13"/>
      <c r="R5300" s="248">
        <f t="shared" si="820"/>
        <v>0</v>
      </c>
      <c r="S5300" s="248">
        <f t="shared" si="821"/>
        <v>0</v>
      </c>
      <c r="T5300" s="248">
        <f t="shared" si="822"/>
        <v>0</v>
      </c>
      <c r="U5300" s="248">
        <f t="shared" si="823"/>
        <v>0</v>
      </c>
      <c r="V5300" s="13"/>
      <c r="W5300" s="7"/>
      <c r="AT5300" s="130"/>
      <c r="BF5300" s="33">
        <f t="shared" si="829"/>
        <v>41242</v>
      </c>
      <c r="BG5300" s="34">
        <f t="shared" si="824"/>
        <v>82.88000000000001</v>
      </c>
      <c r="BH5300" s="32">
        <f t="shared" si="825"/>
        <v>1</v>
      </c>
      <c r="BI5300" s="32">
        <f t="shared" si="826"/>
        <v>0</v>
      </c>
      <c r="BJ5300" s="69">
        <f t="shared" si="827"/>
        <v>0</v>
      </c>
      <c r="BK5300" s="158" t="str">
        <f t="shared" si="828"/>
        <v/>
      </c>
    </row>
    <row r="5301" spans="1:63" ht="12" customHeight="1" x14ac:dyDescent="0.2">
      <c r="A5301" s="8"/>
      <c r="B5301" s="7"/>
      <c r="C5301" s="7"/>
      <c r="D5301" s="7"/>
      <c r="E5301" s="7"/>
      <c r="F5301" s="7"/>
      <c r="G5301" s="7"/>
      <c r="H5301" s="7"/>
      <c r="I5301" s="10"/>
      <c r="J5301" s="25"/>
      <c r="K5301" s="250"/>
      <c r="L5301" s="31"/>
      <c r="M5301" s="9"/>
      <c r="N5301" s="11" t="s">
        <v>25</v>
      </c>
      <c r="O5301" s="39"/>
      <c r="P5301" s="47"/>
      <c r="Q5301" s="13"/>
      <c r="R5301" s="248">
        <f t="shared" si="820"/>
        <v>0</v>
      </c>
      <c r="S5301" s="248">
        <f t="shared" si="821"/>
        <v>0</v>
      </c>
      <c r="T5301" s="248">
        <f t="shared" si="822"/>
        <v>0</v>
      </c>
      <c r="U5301" s="248">
        <f t="shared" si="823"/>
        <v>0</v>
      </c>
      <c r="V5301" s="13"/>
      <c r="W5301" s="7"/>
      <c r="AT5301" s="130"/>
      <c r="BF5301" s="33">
        <f t="shared" si="829"/>
        <v>41242</v>
      </c>
      <c r="BG5301" s="34">
        <f t="shared" si="824"/>
        <v>82.88000000000001</v>
      </c>
      <c r="BH5301" s="32">
        <f t="shared" si="825"/>
        <v>1</v>
      </c>
      <c r="BI5301" s="32">
        <f t="shared" si="826"/>
        <v>0</v>
      </c>
      <c r="BJ5301" s="69">
        <f t="shared" si="827"/>
        <v>0</v>
      </c>
      <c r="BK5301" s="158" t="str">
        <f t="shared" si="828"/>
        <v/>
      </c>
    </row>
    <row r="5302" spans="1:63" ht="12" customHeight="1" x14ac:dyDescent="0.2">
      <c r="A5302" s="8"/>
      <c r="B5302" s="7"/>
      <c r="C5302" s="7"/>
      <c r="D5302" s="7"/>
      <c r="E5302" s="7"/>
      <c r="F5302" s="7"/>
      <c r="G5302" s="7"/>
      <c r="H5302" s="7"/>
      <c r="I5302" s="10"/>
      <c r="J5302" s="25"/>
      <c r="K5302" s="250"/>
      <c r="L5302" s="31"/>
      <c r="M5302" s="9"/>
      <c r="N5302" s="11" t="s">
        <v>25</v>
      </c>
      <c r="O5302" s="39"/>
      <c r="P5302" s="47"/>
      <c r="Q5302" s="13"/>
      <c r="R5302" s="248">
        <f t="shared" si="820"/>
        <v>0</v>
      </c>
      <c r="S5302" s="248">
        <f t="shared" si="821"/>
        <v>0</v>
      </c>
      <c r="T5302" s="248">
        <f t="shared" si="822"/>
        <v>0</v>
      </c>
      <c r="U5302" s="248">
        <f t="shared" si="823"/>
        <v>0</v>
      </c>
      <c r="V5302" s="13"/>
      <c r="W5302" s="7"/>
      <c r="AT5302" s="130"/>
      <c r="BF5302" s="33">
        <f t="shared" si="829"/>
        <v>41242</v>
      </c>
      <c r="BG5302" s="34">
        <f t="shared" si="824"/>
        <v>82.88000000000001</v>
      </c>
      <c r="BH5302" s="32">
        <f t="shared" si="825"/>
        <v>1</v>
      </c>
      <c r="BI5302" s="32">
        <f t="shared" si="826"/>
        <v>0</v>
      </c>
      <c r="BJ5302" s="69">
        <f t="shared" si="827"/>
        <v>0</v>
      </c>
      <c r="BK5302" s="158" t="str">
        <f t="shared" si="828"/>
        <v/>
      </c>
    </row>
    <row r="5303" spans="1:63" ht="12" customHeight="1" x14ac:dyDescent="0.2">
      <c r="A5303" s="8"/>
      <c r="B5303" s="7"/>
      <c r="C5303" s="7"/>
      <c r="D5303" s="7"/>
      <c r="E5303" s="7"/>
      <c r="F5303" s="7"/>
      <c r="G5303" s="7"/>
      <c r="H5303" s="7"/>
      <c r="I5303" s="10"/>
      <c r="J5303" s="25"/>
      <c r="K5303" s="250"/>
      <c r="L5303" s="31"/>
      <c r="M5303" s="9"/>
      <c r="N5303" s="11" t="s">
        <v>25</v>
      </c>
      <c r="O5303" s="39"/>
      <c r="P5303" s="47"/>
      <c r="Q5303" s="13"/>
      <c r="R5303" s="248">
        <f t="shared" si="820"/>
        <v>0</v>
      </c>
      <c r="S5303" s="248">
        <f t="shared" si="821"/>
        <v>0</v>
      </c>
      <c r="T5303" s="248">
        <f t="shared" si="822"/>
        <v>0</v>
      </c>
      <c r="U5303" s="248">
        <f t="shared" si="823"/>
        <v>0</v>
      </c>
      <c r="V5303" s="13"/>
      <c r="W5303" s="7"/>
      <c r="AT5303" s="130"/>
      <c r="BF5303" s="33">
        <f t="shared" si="829"/>
        <v>41242</v>
      </c>
      <c r="BG5303" s="34">
        <f t="shared" si="824"/>
        <v>82.88000000000001</v>
      </c>
      <c r="BH5303" s="32">
        <f t="shared" si="825"/>
        <v>1</v>
      </c>
      <c r="BI5303" s="32">
        <f t="shared" si="826"/>
        <v>0</v>
      </c>
      <c r="BJ5303" s="69">
        <f t="shared" si="827"/>
        <v>0</v>
      </c>
      <c r="BK5303" s="158" t="str">
        <f t="shared" si="828"/>
        <v/>
      </c>
    </row>
    <row r="5304" spans="1:63" ht="12" customHeight="1" x14ac:dyDescent="0.2">
      <c r="A5304" s="8"/>
      <c r="B5304" s="7"/>
      <c r="C5304" s="7"/>
      <c r="D5304" s="7"/>
      <c r="E5304" s="7"/>
      <c r="F5304" s="7"/>
      <c r="G5304" s="7"/>
      <c r="H5304" s="7"/>
      <c r="I5304" s="10"/>
      <c r="J5304" s="25"/>
      <c r="K5304" s="250"/>
      <c r="L5304" s="31"/>
      <c r="M5304" s="9"/>
      <c r="N5304" s="11" t="s">
        <v>25</v>
      </c>
      <c r="O5304" s="39"/>
      <c r="P5304" s="47"/>
      <c r="Q5304" s="13"/>
      <c r="R5304" s="248">
        <f t="shared" si="820"/>
        <v>0</v>
      </c>
      <c r="S5304" s="248">
        <f t="shared" si="821"/>
        <v>0</v>
      </c>
      <c r="T5304" s="248">
        <f t="shared" si="822"/>
        <v>0</v>
      </c>
      <c r="U5304" s="248">
        <f t="shared" si="823"/>
        <v>0</v>
      </c>
      <c r="V5304" s="13"/>
      <c r="W5304" s="7"/>
      <c r="AT5304" s="130"/>
      <c r="BF5304" s="33">
        <f t="shared" si="829"/>
        <v>41242</v>
      </c>
      <c r="BG5304" s="34">
        <f t="shared" si="824"/>
        <v>82.88000000000001</v>
      </c>
      <c r="BH5304" s="32">
        <f t="shared" si="825"/>
        <v>1</v>
      </c>
      <c r="BI5304" s="32">
        <f t="shared" si="826"/>
        <v>0</v>
      </c>
      <c r="BJ5304" s="69">
        <f t="shared" si="827"/>
        <v>0</v>
      </c>
      <c r="BK5304" s="158" t="str">
        <f t="shared" si="828"/>
        <v/>
      </c>
    </row>
    <row r="5305" spans="1:63" ht="12" customHeight="1" x14ac:dyDescent="0.2">
      <c r="A5305" s="8"/>
      <c r="B5305" s="7"/>
      <c r="C5305" s="7"/>
      <c r="D5305" s="7"/>
      <c r="E5305" s="7"/>
      <c r="F5305" s="7"/>
      <c r="G5305" s="7"/>
      <c r="H5305" s="7"/>
      <c r="I5305" s="10"/>
      <c r="J5305" s="25"/>
      <c r="K5305" s="250"/>
      <c r="L5305" s="31"/>
      <c r="M5305" s="9"/>
      <c r="N5305" s="11" t="s">
        <v>25</v>
      </c>
      <c r="O5305" s="39"/>
      <c r="P5305" s="47"/>
      <c r="Q5305" s="13"/>
      <c r="R5305" s="248">
        <f t="shared" si="820"/>
        <v>0</v>
      </c>
      <c r="S5305" s="248">
        <f t="shared" si="821"/>
        <v>0</v>
      </c>
      <c r="T5305" s="248">
        <f t="shared" si="822"/>
        <v>0</v>
      </c>
      <c r="U5305" s="248">
        <f t="shared" si="823"/>
        <v>0</v>
      </c>
      <c r="V5305" s="13"/>
      <c r="W5305" s="7"/>
      <c r="AT5305" s="130"/>
      <c r="BF5305" s="33">
        <f t="shared" si="829"/>
        <v>41242</v>
      </c>
      <c r="BG5305" s="34">
        <f t="shared" si="824"/>
        <v>82.88000000000001</v>
      </c>
      <c r="BH5305" s="32">
        <f t="shared" si="825"/>
        <v>1</v>
      </c>
      <c r="BI5305" s="32">
        <f t="shared" si="826"/>
        <v>0</v>
      </c>
      <c r="BJ5305" s="69">
        <f t="shared" si="827"/>
        <v>0</v>
      </c>
      <c r="BK5305" s="158" t="str">
        <f t="shared" si="828"/>
        <v/>
      </c>
    </row>
    <row r="5306" spans="1:63" ht="12" customHeight="1" x14ac:dyDescent="0.2">
      <c r="A5306" s="8"/>
      <c r="B5306" s="7"/>
      <c r="C5306" s="7"/>
      <c r="D5306" s="7"/>
      <c r="E5306" s="7"/>
      <c r="F5306" s="7"/>
      <c r="G5306" s="7"/>
      <c r="H5306" s="7"/>
      <c r="I5306" s="10"/>
      <c r="J5306" s="25"/>
      <c r="K5306" s="250"/>
      <c r="L5306" s="31"/>
      <c r="M5306" s="9"/>
      <c r="N5306" s="11" t="s">
        <v>25</v>
      </c>
      <c r="O5306" s="39"/>
      <c r="P5306" s="47"/>
      <c r="Q5306" s="13"/>
      <c r="R5306" s="248">
        <f t="shared" si="820"/>
        <v>0</v>
      </c>
      <c r="S5306" s="248">
        <f t="shared" si="821"/>
        <v>0</v>
      </c>
      <c r="T5306" s="248">
        <f t="shared" si="822"/>
        <v>0</v>
      </c>
      <c r="U5306" s="248">
        <f t="shared" si="823"/>
        <v>0</v>
      </c>
      <c r="V5306" s="13"/>
      <c r="W5306" s="7"/>
      <c r="AT5306" s="130"/>
      <c r="BF5306" s="33">
        <f t="shared" si="829"/>
        <v>41242</v>
      </c>
      <c r="BG5306" s="34">
        <f t="shared" si="824"/>
        <v>82.88000000000001</v>
      </c>
      <c r="BH5306" s="32">
        <f t="shared" si="825"/>
        <v>1</v>
      </c>
      <c r="BI5306" s="32">
        <f t="shared" si="826"/>
        <v>0</v>
      </c>
      <c r="BJ5306" s="69">
        <f t="shared" si="827"/>
        <v>0</v>
      </c>
      <c r="BK5306" s="158" t="str">
        <f t="shared" si="828"/>
        <v/>
      </c>
    </row>
    <row r="5307" spans="1:63" ht="12" customHeight="1" x14ac:dyDescent="0.2">
      <c r="A5307" s="8"/>
      <c r="B5307" s="7"/>
      <c r="C5307" s="7"/>
      <c r="D5307" s="7"/>
      <c r="E5307" s="7"/>
      <c r="F5307" s="7"/>
      <c r="G5307" s="7"/>
      <c r="H5307" s="7"/>
      <c r="I5307" s="10"/>
      <c r="J5307" s="25"/>
      <c r="K5307" s="250"/>
      <c r="L5307" s="31"/>
      <c r="M5307" s="9"/>
      <c r="N5307" s="11" t="s">
        <v>25</v>
      </c>
      <c r="O5307" s="39"/>
      <c r="P5307" s="47"/>
      <c r="Q5307" s="13"/>
      <c r="R5307" s="248">
        <f t="shared" si="820"/>
        <v>0</v>
      </c>
      <c r="S5307" s="248">
        <f t="shared" si="821"/>
        <v>0</v>
      </c>
      <c r="T5307" s="248">
        <f t="shared" si="822"/>
        <v>0</v>
      </c>
      <c r="U5307" s="248">
        <f t="shared" si="823"/>
        <v>0</v>
      </c>
      <c r="V5307" s="13"/>
      <c r="W5307" s="7"/>
      <c r="AT5307" s="130"/>
      <c r="BF5307" s="33">
        <f t="shared" si="829"/>
        <v>41242</v>
      </c>
      <c r="BG5307" s="34">
        <f t="shared" si="824"/>
        <v>82.88000000000001</v>
      </c>
      <c r="BH5307" s="32">
        <f t="shared" si="825"/>
        <v>1</v>
      </c>
      <c r="BI5307" s="32">
        <f t="shared" si="826"/>
        <v>0</v>
      </c>
      <c r="BJ5307" s="69">
        <f t="shared" si="827"/>
        <v>0</v>
      </c>
      <c r="BK5307" s="158" t="str">
        <f t="shared" si="828"/>
        <v/>
      </c>
    </row>
    <row r="5308" spans="1:63" ht="12" customHeight="1" x14ac:dyDescent="0.2">
      <c r="A5308" s="8"/>
      <c r="B5308" s="7"/>
      <c r="C5308" s="7"/>
      <c r="D5308" s="7"/>
      <c r="E5308" s="7"/>
      <c r="F5308" s="7"/>
      <c r="G5308" s="7"/>
      <c r="H5308" s="7"/>
      <c r="I5308" s="10"/>
      <c r="J5308" s="25"/>
      <c r="K5308" s="250"/>
      <c r="L5308" s="31"/>
      <c r="M5308" s="9"/>
      <c r="N5308" s="11" t="s">
        <v>25</v>
      </c>
      <c r="O5308" s="39"/>
      <c r="P5308" s="47"/>
      <c r="Q5308" s="13"/>
      <c r="R5308" s="248">
        <f t="shared" si="820"/>
        <v>0</v>
      </c>
      <c r="S5308" s="248">
        <f t="shared" si="821"/>
        <v>0</v>
      </c>
      <c r="T5308" s="248">
        <f t="shared" si="822"/>
        <v>0</v>
      </c>
      <c r="U5308" s="248">
        <f t="shared" si="823"/>
        <v>0</v>
      </c>
      <c r="V5308" s="13"/>
      <c r="W5308" s="7"/>
      <c r="AT5308" s="130"/>
      <c r="BF5308" s="33">
        <f t="shared" si="829"/>
        <v>41242</v>
      </c>
      <c r="BG5308" s="34">
        <f t="shared" si="824"/>
        <v>82.88000000000001</v>
      </c>
      <c r="BH5308" s="32">
        <f t="shared" si="825"/>
        <v>1</v>
      </c>
      <c r="BI5308" s="32">
        <f t="shared" si="826"/>
        <v>0</v>
      </c>
      <c r="BJ5308" s="69">
        <f t="shared" si="827"/>
        <v>0</v>
      </c>
      <c r="BK5308" s="158" t="str">
        <f t="shared" si="828"/>
        <v/>
      </c>
    </row>
    <row r="5309" spans="1:63" ht="12" customHeight="1" x14ac:dyDescent="0.2">
      <c r="A5309" s="8"/>
      <c r="B5309" s="7"/>
      <c r="C5309" s="7"/>
      <c r="D5309" s="7"/>
      <c r="E5309" s="7"/>
      <c r="F5309" s="7"/>
      <c r="G5309" s="7"/>
      <c r="H5309" s="7"/>
      <c r="I5309" s="10"/>
      <c r="J5309" s="25"/>
      <c r="K5309" s="250"/>
      <c r="L5309" s="31"/>
      <c r="M5309" s="9"/>
      <c r="N5309" s="11" t="s">
        <v>25</v>
      </c>
      <c r="O5309" s="39"/>
      <c r="P5309" s="47"/>
      <c r="Q5309" s="13"/>
      <c r="R5309" s="248">
        <f t="shared" si="820"/>
        <v>0</v>
      </c>
      <c r="S5309" s="248">
        <f t="shared" si="821"/>
        <v>0</v>
      </c>
      <c r="T5309" s="248">
        <f t="shared" si="822"/>
        <v>0</v>
      </c>
      <c r="U5309" s="248">
        <f t="shared" si="823"/>
        <v>0</v>
      </c>
      <c r="V5309" s="13"/>
      <c r="W5309" s="7"/>
      <c r="AT5309" s="130"/>
      <c r="BF5309" s="33">
        <f t="shared" si="829"/>
        <v>41242</v>
      </c>
      <c r="BG5309" s="34">
        <f t="shared" si="824"/>
        <v>82.88000000000001</v>
      </c>
      <c r="BH5309" s="32">
        <f t="shared" si="825"/>
        <v>1</v>
      </c>
      <c r="BI5309" s="32">
        <f t="shared" si="826"/>
        <v>0</v>
      </c>
      <c r="BJ5309" s="69">
        <f t="shared" si="827"/>
        <v>0</v>
      </c>
      <c r="BK5309" s="158" t="str">
        <f t="shared" si="828"/>
        <v/>
      </c>
    </row>
    <row r="5310" spans="1:63" ht="12" customHeight="1" x14ac:dyDescent="0.2">
      <c r="A5310" s="8"/>
      <c r="B5310" s="7"/>
      <c r="C5310" s="7"/>
      <c r="D5310" s="7"/>
      <c r="E5310" s="7"/>
      <c r="F5310" s="7"/>
      <c r="G5310" s="7"/>
      <c r="H5310" s="7"/>
      <c r="I5310" s="10"/>
      <c r="J5310" s="25"/>
      <c r="K5310" s="250"/>
      <c r="L5310" s="31"/>
      <c r="M5310" s="9"/>
      <c r="N5310" s="11" t="s">
        <v>25</v>
      </c>
      <c r="O5310" s="39"/>
      <c r="P5310" s="47"/>
      <c r="Q5310" s="13"/>
      <c r="R5310" s="248">
        <f t="shared" si="820"/>
        <v>0</v>
      </c>
      <c r="S5310" s="248">
        <f t="shared" si="821"/>
        <v>0</v>
      </c>
      <c r="T5310" s="248">
        <f t="shared" si="822"/>
        <v>0</v>
      </c>
      <c r="U5310" s="248">
        <f t="shared" si="823"/>
        <v>0</v>
      </c>
      <c r="V5310" s="13"/>
      <c r="W5310" s="7"/>
      <c r="AT5310" s="130"/>
      <c r="BF5310" s="33">
        <f t="shared" si="829"/>
        <v>41242</v>
      </c>
      <c r="BG5310" s="34">
        <f t="shared" si="824"/>
        <v>82.88000000000001</v>
      </c>
      <c r="BH5310" s="32">
        <f t="shared" si="825"/>
        <v>1</v>
      </c>
      <c r="BI5310" s="32">
        <f t="shared" si="826"/>
        <v>0</v>
      </c>
      <c r="BJ5310" s="69">
        <f t="shared" si="827"/>
        <v>0</v>
      </c>
      <c r="BK5310" s="158" t="str">
        <f t="shared" si="828"/>
        <v/>
      </c>
    </row>
    <row r="5311" spans="1:63" ht="12" customHeight="1" x14ac:dyDescent="0.2">
      <c r="A5311" s="8"/>
      <c r="B5311" s="7"/>
      <c r="C5311" s="7"/>
      <c r="D5311" s="7"/>
      <c r="E5311" s="7"/>
      <c r="F5311" s="7"/>
      <c r="G5311" s="7"/>
      <c r="H5311" s="7"/>
      <c r="I5311" s="10"/>
      <c r="J5311" s="25"/>
      <c r="K5311" s="250"/>
      <c r="L5311" s="31"/>
      <c r="M5311" s="9"/>
      <c r="N5311" s="11" t="s">
        <v>25</v>
      </c>
      <c r="O5311" s="39"/>
      <c r="P5311" s="47"/>
      <c r="Q5311" s="13"/>
      <c r="R5311" s="248">
        <f t="shared" si="820"/>
        <v>0</v>
      </c>
      <c r="S5311" s="248">
        <f t="shared" si="821"/>
        <v>0</v>
      </c>
      <c r="T5311" s="248">
        <f t="shared" si="822"/>
        <v>0</v>
      </c>
      <c r="U5311" s="248">
        <f t="shared" si="823"/>
        <v>0</v>
      </c>
      <c r="V5311" s="13"/>
      <c r="W5311" s="7"/>
      <c r="AT5311" s="130"/>
      <c r="BF5311" s="33">
        <f t="shared" si="829"/>
        <v>41242</v>
      </c>
      <c r="BG5311" s="34">
        <f t="shared" si="824"/>
        <v>82.88000000000001</v>
      </c>
      <c r="BH5311" s="32">
        <f t="shared" si="825"/>
        <v>1</v>
      </c>
      <c r="BI5311" s="32">
        <f t="shared" si="826"/>
        <v>0</v>
      </c>
      <c r="BJ5311" s="69">
        <f t="shared" si="827"/>
        <v>0</v>
      </c>
      <c r="BK5311" s="158" t="str">
        <f t="shared" si="828"/>
        <v/>
      </c>
    </row>
    <row r="5312" spans="1:63" ht="12" customHeight="1" x14ac:dyDescent="0.2">
      <c r="A5312" s="8"/>
      <c r="B5312" s="7"/>
      <c r="C5312" s="7"/>
      <c r="D5312" s="7"/>
      <c r="E5312" s="7"/>
      <c r="F5312" s="7"/>
      <c r="G5312" s="7"/>
      <c r="H5312" s="7"/>
      <c r="I5312" s="10"/>
      <c r="J5312" s="25"/>
      <c r="K5312" s="250"/>
      <c r="L5312" s="31"/>
      <c r="M5312" s="9"/>
      <c r="N5312" s="11" t="s">
        <v>25</v>
      </c>
      <c r="O5312" s="39"/>
      <c r="P5312" s="47"/>
      <c r="Q5312" s="13"/>
      <c r="R5312" s="248">
        <f t="shared" si="820"/>
        <v>0</v>
      </c>
      <c r="S5312" s="248">
        <f t="shared" si="821"/>
        <v>0</v>
      </c>
      <c r="T5312" s="248">
        <f t="shared" si="822"/>
        <v>0</v>
      </c>
      <c r="U5312" s="248">
        <f t="shared" si="823"/>
        <v>0</v>
      </c>
      <c r="V5312" s="13"/>
      <c r="W5312" s="7"/>
      <c r="AT5312" s="130"/>
      <c r="BF5312" s="33">
        <f t="shared" si="829"/>
        <v>41242</v>
      </c>
      <c r="BG5312" s="34">
        <f t="shared" si="824"/>
        <v>82.88000000000001</v>
      </c>
      <c r="BH5312" s="32">
        <f t="shared" si="825"/>
        <v>1</v>
      </c>
      <c r="BI5312" s="32">
        <f t="shared" si="826"/>
        <v>0</v>
      </c>
      <c r="BJ5312" s="69">
        <f t="shared" si="827"/>
        <v>0</v>
      </c>
      <c r="BK5312" s="158" t="str">
        <f t="shared" si="828"/>
        <v/>
      </c>
    </row>
    <row r="5313" spans="1:63" ht="12" customHeight="1" x14ac:dyDescent="0.2">
      <c r="A5313" s="8"/>
      <c r="B5313" s="7"/>
      <c r="C5313" s="7"/>
      <c r="D5313" s="7"/>
      <c r="E5313" s="7"/>
      <c r="F5313" s="7"/>
      <c r="G5313" s="7"/>
      <c r="H5313" s="7"/>
      <c r="I5313" s="10"/>
      <c r="J5313" s="25"/>
      <c r="K5313" s="250"/>
      <c r="L5313" s="31"/>
      <c r="M5313" s="9"/>
      <c r="N5313" s="11" t="s">
        <v>25</v>
      </c>
      <c r="O5313" s="39"/>
      <c r="P5313" s="47"/>
      <c r="Q5313" s="13"/>
      <c r="R5313" s="248">
        <f t="shared" si="820"/>
        <v>0</v>
      </c>
      <c r="S5313" s="248">
        <f t="shared" si="821"/>
        <v>0</v>
      </c>
      <c r="T5313" s="248">
        <f t="shared" si="822"/>
        <v>0</v>
      </c>
      <c r="U5313" s="248">
        <f t="shared" si="823"/>
        <v>0</v>
      </c>
      <c r="V5313" s="13"/>
      <c r="W5313" s="7"/>
      <c r="AT5313" s="130"/>
      <c r="BF5313" s="33">
        <f t="shared" si="829"/>
        <v>41242</v>
      </c>
      <c r="BG5313" s="34">
        <f t="shared" si="824"/>
        <v>82.88000000000001</v>
      </c>
      <c r="BH5313" s="32">
        <f t="shared" si="825"/>
        <v>1</v>
      </c>
      <c r="BI5313" s="32">
        <f t="shared" si="826"/>
        <v>0</v>
      </c>
      <c r="BJ5313" s="69">
        <f t="shared" si="827"/>
        <v>0</v>
      </c>
      <c r="BK5313" s="158" t="str">
        <f t="shared" si="828"/>
        <v/>
      </c>
    </row>
    <row r="5314" spans="1:63" ht="12" customHeight="1" x14ac:dyDescent="0.2">
      <c r="A5314" s="8"/>
      <c r="B5314" s="7"/>
      <c r="C5314" s="7"/>
      <c r="D5314" s="7"/>
      <c r="E5314" s="7"/>
      <c r="F5314" s="7"/>
      <c r="G5314" s="7"/>
      <c r="H5314" s="7"/>
      <c r="I5314" s="10"/>
      <c r="J5314" s="25"/>
      <c r="K5314" s="250"/>
      <c r="L5314" s="31"/>
      <c r="M5314" s="9"/>
      <c r="N5314" s="11" t="s">
        <v>25</v>
      </c>
      <c r="O5314" s="39"/>
      <c r="P5314" s="47"/>
      <c r="Q5314" s="13"/>
      <c r="R5314" s="248">
        <f t="shared" si="820"/>
        <v>0</v>
      </c>
      <c r="S5314" s="248">
        <f t="shared" si="821"/>
        <v>0</v>
      </c>
      <c r="T5314" s="248">
        <f t="shared" si="822"/>
        <v>0</v>
      </c>
      <c r="U5314" s="248">
        <f t="shared" si="823"/>
        <v>0</v>
      </c>
      <c r="V5314" s="13"/>
      <c r="W5314" s="7"/>
      <c r="AT5314" s="130"/>
      <c r="BF5314" s="33">
        <f t="shared" si="829"/>
        <v>41242</v>
      </c>
      <c r="BG5314" s="34">
        <f t="shared" si="824"/>
        <v>82.88000000000001</v>
      </c>
      <c r="BH5314" s="32">
        <f t="shared" si="825"/>
        <v>1</v>
      </c>
      <c r="BI5314" s="32">
        <f t="shared" si="826"/>
        <v>0</v>
      </c>
      <c r="BJ5314" s="69">
        <f t="shared" si="827"/>
        <v>0</v>
      </c>
      <c r="BK5314" s="158" t="str">
        <f t="shared" si="828"/>
        <v/>
      </c>
    </row>
    <row r="5315" spans="1:63" ht="12" customHeight="1" x14ac:dyDescent="0.2">
      <c r="A5315" s="8"/>
      <c r="B5315" s="7"/>
      <c r="C5315" s="7"/>
      <c r="D5315" s="7"/>
      <c r="E5315" s="7"/>
      <c r="F5315" s="7"/>
      <c r="G5315" s="7"/>
      <c r="H5315" s="7"/>
      <c r="I5315" s="10"/>
      <c r="J5315" s="25"/>
      <c r="K5315" s="250"/>
      <c r="L5315" s="31"/>
      <c r="M5315" s="9"/>
      <c r="N5315" s="11" t="s">
        <v>25</v>
      </c>
      <c r="O5315" s="39"/>
      <c r="P5315" s="47"/>
      <c r="Q5315" s="13"/>
      <c r="R5315" s="248">
        <f t="shared" si="820"/>
        <v>0</v>
      </c>
      <c r="S5315" s="248">
        <f t="shared" si="821"/>
        <v>0</v>
      </c>
      <c r="T5315" s="248">
        <f t="shared" si="822"/>
        <v>0</v>
      </c>
      <c r="U5315" s="248">
        <f t="shared" si="823"/>
        <v>0</v>
      </c>
      <c r="V5315" s="13"/>
      <c r="W5315" s="7"/>
      <c r="AT5315" s="130"/>
      <c r="BF5315" s="33">
        <f t="shared" si="829"/>
        <v>41242</v>
      </c>
      <c r="BG5315" s="34">
        <f t="shared" si="824"/>
        <v>82.88000000000001</v>
      </c>
      <c r="BH5315" s="32">
        <f t="shared" si="825"/>
        <v>1</v>
      </c>
      <c r="BI5315" s="32">
        <f t="shared" si="826"/>
        <v>0</v>
      </c>
      <c r="BJ5315" s="69">
        <f t="shared" si="827"/>
        <v>0</v>
      </c>
      <c r="BK5315" s="158" t="str">
        <f t="shared" si="828"/>
        <v/>
      </c>
    </row>
    <row r="5316" spans="1:63" ht="12" customHeight="1" x14ac:dyDescent="0.2">
      <c r="A5316" s="8"/>
      <c r="B5316" s="7"/>
      <c r="C5316" s="7"/>
      <c r="D5316" s="7"/>
      <c r="E5316" s="7"/>
      <c r="F5316" s="7"/>
      <c r="G5316" s="7"/>
      <c r="H5316" s="7"/>
      <c r="I5316" s="10"/>
      <c r="J5316" s="25"/>
      <c r="K5316" s="250"/>
      <c r="L5316" s="31"/>
      <c r="M5316" s="9"/>
      <c r="N5316" s="11" t="s">
        <v>25</v>
      </c>
      <c r="O5316" s="39"/>
      <c r="P5316" s="47"/>
      <c r="Q5316" s="13"/>
      <c r="R5316" s="248">
        <f t="shared" si="820"/>
        <v>0</v>
      </c>
      <c r="S5316" s="248">
        <f t="shared" si="821"/>
        <v>0</v>
      </c>
      <c r="T5316" s="248">
        <f t="shared" si="822"/>
        <v>0</v>
      </c>
      <c r="U5316" s="248">
        <f t="shared" si="823"/>
        <v>0</v>
      </c>
      <c r="V5316" s="13"/>
      <c r="W5316" s="7"/>
      <c r="AT5316" s="130"/>
      <c r="BF5316" s="33">
        <f t="shared" si="829"/>
        <v>41242</v>
      </c>
      <c r="BG5316" s="34">
        <f t="shared" si="824"/>
        <v>82.88000000000001</v>
      </c>
      <c r="BH5316" s="32">
        <f t="shared" si="825"/>
        <v>1</v>
      </c>
      <c r="BI5316" s="32">
        <f t="shared" si="826"/>
        <v>0</v>
      </c>
      <c r="BJ5316" s="69">
        <f t="shared" si="827"/>
        <v>0</v>
      </c>
      <c r="BK5316" s="158" t="str">
        <f t="shared" si="828"/>
        <v/>
      </c>
    </row>
    <row r="5317" spans="1:63" ht="12" customHeight="1" x14ac:dyDescent="0.2">
      <c r="A5317" s="8"/>
      <c r="B5317" s="7"/>
      <c r="C5317" s="7"/>
      <c r="D5317" s="7"/>
      <c r="E5317" s="7"/>
      <c r="F5317" s="7"/>
      <c r="G5317" s="7"/>
      <c r="H5317" s="7"/>
      <c r="I5317" s="10"/>
      <c r="J5317" s="25"/>
      <c r="K5317" s="250"/>
      <c r="L5317" s="31"/>
      <c r="M5317" s="9"/>
      <c r="N5317" s="11" t="s">
        <v>25</v>
      </c>
      <c r="O5317" s="39"/>
      <c r="P5317" s="47"/>
      <c r="Q5317" s="13"/>
      <c r="R5317" s="248">
        <f t="shared" si="820"/>
        <v>0</v>
      </c>
      <c r="S5317" s="248">
        <f t="shared" si="821"/>
        <v>0</v>
      </c>
      <c r="T5317" s="248">
        <f t="shared" si="822"/>
        <v>0</v>
      </c>
      <c r="U5317" s="248">
        <f t="shared" si="823"/>
        <v>0</v>
      </c>
      <c r="V5317" s="13"/>
      <c r="W5317" s="7"/>
      <c r="AT5317" s="130"/>
      <c r="BF5317" s="33">
        <f t="shared" si="829"/>
        <v>41242</v>
      </c>
      <c r="BG5317" s="34">
        <f t="shared" si="824"/>
        <v>82.88000000000001</v>
      </c>
      <c r="BH5317" s="32">
        <f t="shared" si="825"/>
        <v>1</v>
      </c>
      <c r="BI5317" s="32">
        <f t="shared" si="826"/>
        <v>0</v>
      </c>
      <c r="BJ5317" s="69">
        <f t="shared" si="827"/>
        <v>0</v>
      </c>
      <c r="BK5317" s="158" t="str">
        <f t="shared" si="828"/>
        <v/>
      </c>
    </row>
    <row r="5318" spans="1:63" ht="12" customHeight="1" x14ac:dyDescent="0.2">
      <c r="A5318" s="8"/>
      <c r="B5318" s="7"/>
      <c r="C5318" s="7"/>
      <c r="D5318" s="7"/>
      <c r="E5318" s="7"/>
      <c r="F5318" s="7"/>
      <c r="G5318" s="7"/>
      <c r="H5318" s="7"/>
      <c r="I5318" s="10"/>
      <c r="J5318" s="25"/>
      <c r="K5318" s="250"/>
      <c r="L5318" s="31"/>
      <c r="M5318" s="9"/>
      <c r="N5318" s="11" t="s">
        <v>25</v>
      </c>
      <c r="O5318" s="39"/>
      <c r="P5318" s="47"/>
      <c r="Q5318" s="13"/>
      <c r="R5318" s="248">
        <f t="shared" si="820"/>
        <v>0</v>
      </c>
      <c r="S5318" s="248">
        <f t="shared" si="821"/>
        <v>0</v>
      </c>
      <c r="T5318" s="248">
        <f t="shared" si="822"/>
        <v>0</v>
      </c>
      <c r="U5318" s="248">
        <f t="shared" si="823"/>
        <v>0</v>
      </c>
      <c r="V5318" s="13"/>
      <c r="W5318" s="7"/>
      <c r="AT5318" s="130"/>
      <c r="BF5318" s="33">
        <f t="shared" si="829"/>
        <v>41242</v>
      </c>
      <c r="BG5318" s="34">
        <f t="shared" si="824"/>
        <v>82.88000000000001</v>
      </c>
      <c r="BH5318" s="32">
        <f t="shared" si="825"/>
        <v>1</v>
      </c>
      <c r="BI5318" s="32">
        <f t="shared" si="826"/>
        <v>0</v>
      </c>
      <c r="BJ5318" s="69">
        <f t="shared" si="827"/>
        <v>0</v>
      </c>
      <c r="BK5318" s="158" t="str">
        <f t="shared" si="828"/>
        <v/>
      </c>
    </row>
    <row r="5319" spans="1:63" ht="12" customHeight="1" x14ac:dyDescent="0.2">
      <c r="A5319" s="8"/>
      <c r="B5319" s="7"/>
      <c r="C5319" s="7"/>
      <c r="D5319" s="7"/>
      <c r="E5319" s="7"/>
      <c r="F5319" s="7"/>
      <c r="G5319" s="7"/>
      <c r="H5319" s="7"/>
      <c r="I5319" s="10"/>
      <c r="J5319" s="25"/>
      <c r="K5319" s="250"/>
      <c r="L5319" s="31"/>
      <c r="M5319" s="9"/>
      <c r="N5319" s="11" t="s">
        <v>25</v>
      </c>
      <c r="O5319" s="39"/>
      <c r="P5319" s="47"/>
      <c r="Q5319" s="13"/>
      <c r="R5319" s="248">
        <f t="shared" si="820"/>
        <v>0</v>
      </c>
      <c r="S5319" s="248">
        <f t="shared" si="821"/>
        <v>0</v>
      </c>
      <c r="T5319" s="248">
        <f t="shared" si="822"/>
        <v>0</v>
      </c>
      <c r="U5319" s="248">
        <f t="shared" si="823"/>
        <v>0</v>
      </c>
      <c r="V5319" s="13"/>
      <c r="W5319" s="7"/>
      <c r="AT5319" s="130"/>
      <c r="BF5319" s="33">
        <f t="shared" si="829"/>
        <v>41242</v>
      </c>
      <c r="BG5319" s="34">
        <f t="shared" si="824"/>
        <v>82.88000000000001</v>
      </c>
      <c r="BH5319" s="32">
        <f t="shared" si="825"/>
        <v>1</v>
      </c>
      <c r="BI5319" s="32">
        <f t="shared" si="826"/>
        <v>0</v>
      </c>
      <c r="BJ5319" s="69">
        <f t="shared" si="827"/>
        <v>0</v>
      </c>
      <c r="BK5319" s="158" t="str">
        <f t="shared" si="828"/>
        <v/>
      </c>
    </row>
    <row r="5320" spans="1:63" ht="12" customHeight="1" x14ac:dyDescent="0.2">
      <c r="A5320" s="8"/>
      <c r="B5320" s="7"/>
      <c r="C5320" s="7"/>
      <c r="D5320" s="7"/>
      <c r="E5320" s="7"/>
      <c r="F5320" s="7"/>
      <c r="G5320" s="7"/>
      <c r="H5320" s="7"/>
      <c r="I5320" s="10"/>
      <c r="J5320" s="25"/>
      <c r="K5320" s="250"/>
      <c r="L5320" s="31"/>
      <c r="M5320" s="9"/>
      <c r="N5320" s="11" t="s">
        <v>25</v>
      </c>
      <c r="O5320" s="39"/>
      <c r="P5320" s="47"/>
      <c r="Q5320" s="13"/>
      <c r="R5320" s="248">
        <f t="shared" si="820"/>
        <v>0</v>
      </c>
      <c r="S5320" s="248">
        <f t="shared" si="821"/>
        <v>0</v>
      </c>
      <c r="T5320" s="248">
        <f t="shared" si="822"/>
        <v>0</v>
      </c>
      <c r="U5320" s="248">
        <f t="shared" si="823"/>
        <v>0</v>
      </c>
      <c r="V5320" s="13"/>
      <c r="W5320" s="7"/>
      <c r="AT5320" s="130"/>
      <c r="BF5320" s="33">
        <f t="shared" si="829"/>
        <v>41242</v>
      </c>
      <c r="BG5320" s="34">
        <f t="shared" si="824"/>
        <v>82.88000000000001</v>
      </c>
      <c r="BH5320" s="32">
        <f t="shared" si="825"/>
        <v>1</v>
      </c>
      <c r="BI5320" s="32">
        <f t="shared" si="826"/>
        <v>0</v>
      </c>
      <c r="BJ5320" s="69">
        <f t="shared" si="827"/>
        <v>0</v>
      </c>
      <c r="BK5320" s="158" t="str">
        <f t="shared" si="828"/>
        <v/>
      </c>
    </row>
    <row r="5321" spans="1:63" ht="12" customHeight="1" x14ac:dyDescent="0.2">
      <c r="A5321" s="8"/>
      <c r="B5321" s="7"/>
      <c r="C5321" s="7"/>
      <c r="D5321" s="7"/>
      <c r="E5321" s="7"/>
      <c r="F5321" s="7"/>
      <c r="G5321" s="7"/>
      <c r="H5321" s="7"/>
      <c r="I5321" s="10"/>
      <c r="J5321" s="25"/>
      <c r="K5321" s="250"/>
      <c r="L5321" s="31"/>
      <c r="M5321" s="9"/>
      <c r="N5321" s="11" t="s">
        <v>25</v>
      </c>
      <c r="O5321" s="39"/>
      <c r="P5321" s="47"/>
      <c r="Q5321" s="13"/>
      <c r="R5321" s="248">
        <f t="shared" si="820"/>
        <v>0</v>
      </c>
      <c r="S5321" s="248">
        <f t="shared" si="821"/>
        <v>0</v>
      </c>
      <c r="T5321" s="248">
        <f t="shared" si="822"/>
        <v>0</v>
      </c>
      <c r="U5321" s="248">
        <f t="shared" si="823"/>
        <v>0</v>
      </c>
      <c r="V5321" s="13"/>
      <c r="W5321" s="7"/>
      <c r="AT5321" s="130"/>
      <c r="BF5321" s="33">
        <f t="shared" si="829"/>
        <v>41242</v>
      </c>
      <c r="BG5321" s="34">
        <f t="shared" si="824"/>
        <v>82.88000000000001</v>
      </c>
      <c r="BH5321" s="32">
        <f t="shared" si="825"/>
        <v>1</v>
      </c>
      <c r="BI5321" s="32">
        <f t="shared" si="826"/>
        <v>0</v>
      </c>
      <c r="BJ5321" s="69">
        <f t="shared" si="827"/>
        <v>0</v>
      </c>
      <c r="BK5321" s="158" t="str">
        <f t="shared" si="828"/>
        <v/>
      </c>
    </row>
    <row r="5322" spans="1:63" ht="12" customHeight="1" x14ac:dyDescent="0.2">
      <c r="A5322" s="8"/>
      <c r="B5322" s="7"/>
      <c r="C5322" s="7"/>
      <c r="D5322" s="7"/>
      <c r="E5322" s="7"/>
      <c r="F5322" s="7"/>
      <c r="G5322" s="7"/>
      <c r="H5322" s="7"/>
      <c r="I5322" s="10"/>
      <c r="J5322" s="25"/>
      <c r="K5322" s="250"/>
      <c r="L5322" s="31"/>
      <c r="M5322" s="9"/>
      <c r="N5322" s="11" t="s">
        <v>25</v>
      </c>
      <c r="O5322" s="39"/>
      <c r="P5322" s="47"/>
      <c r="Q5322" s="13"/>
      <c r="R5322" s="248">
        <f t="shared" si="820"/>
        <v>0</v>
      </c>
      <c r="S5322" s="248">
        <f t="shared" si="821"/>
        <v>0</v>
      </c>
      <c r="T5322" s="248">
        <f t="shared" si="822"/>
        <v>0</v>
      </c>
      <c r="U5322" s="248">
        <f t="shared" si="823"/>
        <v>0</v>
      </c>
      <c r="V5322" s="13"/>
      <c r="W5322" s="7"/>
      <c r="AT5322" s="130"/>
      <c r="BF5322" s="33">
        <f t="shared" si="829"/>
        <v>41242</v>
      </c>
      <c r="BG5322" s="34">
        <f t="shared" si="824"/>
        <v>82.88000000000001</v>
      </c>
      <c r="BH5322" s="32">
        <f t="shared" si="825"/>
        <v>1</v>
      </c>
      <c r="BI5322" s="32">
        <f t="shared" si="826"/>
        <v>0</v>
      </c>
      <c r="BJ5322" s="69">
        <f t="shared" si="827"/>
        <v>0</v>
      </c>
      <c r="BK5322" s="158" t="str">
        <f t="shared" si="828"/>
        <v/>
      </c>
    </row>
    <row r="5323" spans="1:63" ht="12" customHeight="1" x14ac:dyDescent="0.2">
      <c r="A5323" s="8"/>
      <c r="B5323" s="7"/>
      <c r="C5323" s="7"/>
      <c r="D5323" s="7"/>
      <c r="E5323" s="7"/>
      <c r="F5323" s="7"/>
      <c r="G5323" s="7"/>
      <c r="H5323" s="7"/>
      <c r="I5323" s="10"/>
      <c r="J5323" s="25"/>
      <c r="K5323" s="250"/>
      <c r="L5323" s="31"/>
      <c r="M5323" s="9"/>
      <c r="N5323" s="11" t="s">
        <v>25</v>
      </c>
      <c r="O5323" s="39"/>
      <c r="P5323" s="47"/>
      <c r="Q5323" s="13"/>
      <c r="R5323" s="248">
        <f t="shared" ref="R5323:R5386" si="830">IF(N5323&lt;&gt;"M",ROUND(IF(M5323&lt;&gt;"Y",IF(P5323&lt;&gt;"Y",K5323,K5323*(BH5323-1)),0),ROUNDING),"")</f>
        <v>0</v>
      </c>
      <c r="S5323" s="248">
        <f t="shared" ref="S5323:S5386" si="831">IF(N5323&lt;&gt;"M",ROUND(IF(O5323&gt;0,IF(M5323="Y",BI5323*(1-O5323),IF(BI5323&gt;R5323,R5323 + (BI5323 - R5323)*(1-O5323),BI5323)),BI5323),ROUNDING),"")</f>
        <v>0</v>
      </c>
      <c r="T5323" s="248">
        <f t="shared" ref="T5323:T5386" si="832">IF(N5323&lt;&gt;"M",ROUND(IF(O5323&gt;0,IF(M5323="Y",BJ5323*(1-O5323),IF(BJ5323&gt;R5323,R5323 + (BJ5323 - R5323)*(1-O5323),BJ5323)),BJ5323),ROUNDING),"")</f>
        <v>0</v>
      </c>
      <c r="U5323" s="248">
        <f t="shared" ref="U5323:U5386" si="833">IF(N5323&lt;&gt;"M",ROUND(IF(OR(N5323="P",N5323=""),0,IF(OR(M5323="N",M5323=""),T5323-R5323,T5323)),ROUNDING),"")</f>
        <v>0</v>
      </c>
      <c r="V5323" s="13"/>
      <c r="W5323" s="7"/>
      <c r="AT5323" s="130"/>
      <c r="BF5323" s="33">
        <f t="shared" si="829"/>
        <v>41242</v>
      </c>
      <c r="BG5323" s="34">
        <f t="shared" ref="BG5323:BG5386" si="834">IF(N5323&lt;&gt;"M",BG5322+U5323,BG5322)</f>
        <v>82.88000000000001</v>
      </c>
      <c r="BH5323" s="32">
        <f t="shared" ref="BH5323:BH5386" si="835">IF(L5323&lt;&gt;"",IF(ODDS_TYPE=1,L5323,IF(ODDS_TYPE=2,IF(L5323&gt;0,1+L5323/100,IF(L5323&lt;0,1-100/L5323,1)),IF(ODDS_TYPE=3,1+L5323,IF(ODDS_TYPE=4,1+L5323,IF(ODDS_TYPE=5,IF(L5323&gt;0,1+L5323,1-1/L5323),IF(ODDS_TYPE=6,IF(L5323&gt;=0,L5323+1,1-1/L5323),1)))))),1)</f>
        <v>1</v>
      </c>
      <c r="BI5323" s="32">
        <f t="shared" ref="BI5323:BI5386" si="836">IF(P5323&lt;&gt;"Y",IF(M5323&lt;&gt;"Y",K5323*BH5323,K5323*BH5323 - K5323),IF(M5323&lt;&gt;"Y",K5323*BH5323,K5323))</f>
        <v>0</v>
      </c>
      <c r="BJ5323" s="69">
        <f t="shared" ref="BJ5323:BJ5386" si="837">IF(P5323&lt;&gt;"Y",
IF(M5323&lt;&gt;"Y",
IF(N5323="Y",K5323*BH5323,IF(N5323="P",0,IF(OR(N5323="R",N5323="PU"),K5323,IF(N5323="H",K5323*BH5323*0.5,IF(N5323="HW",K5323*0.5*(1 + BH5323),IF(N5323="HL",K5323*0.5,0)))))),
IF(N5323="Y",K5323*BH5323 - K5323,IF(N5323="P",0,IF(OR(N5323="R",N5323="PU"),0,IF(N5323="H",IF(BH5323&gt;2,0.5*K5323*BH5323 - K5323,0),IF(N5323="HW",K5323*0.5*(1 + BH5323) - K5323,IF(N5323="HL",0,0))))))),
IF(M5323&lt;&gt;"Y",
IF(N5323="Y",K5323*BH5323,IF(N5323="P",0,IF(OR(N5323="R",N5323="PU"),K5323*(BH5323-1),IF(N5323="H",K5323*BH5323*0.5,IF(N5323="HW",K5323*(BH5323-1)*0.5,IF(N5323="HL",K5323*BH5323 - K5323*0.5,0)))))),
IF(N5323="Y",K5323,IF(N5323="P",0,IF(OR(N5323="R",N5323="PU"),0,IF(N5323="H",IF(BH5323&lt;2,K5323*BH5323*0.5 - K5323*(BH5323-1),0),IF(N5323="HW",0,IF(N5323="HL",K5323*0.5,0)))))))
)</f>
        <v>0</v>
      </c>
      <c r="BK5323" s="158" t="str">
        <f t="shared" ref="BK5323:BK5386" si="838">IF(FILT_M=1,IF(LEN(C5323)&gt;0,C5323,""),IF(FILT_M=2,IF(LEN(E5323)&gt;0,E5323,""),IF(FILT_M=3,IF(LEN(F5323)&gt;0,F5323,""),IF(FILT_M=4,IF(LEN(G5323)&gt;0,G5323,""),""))))</f>
        <v/>
      </c>
    </row>
    <row r="5324" spans="1:63" ht="12" customHeight="1" x14ac:dyDescent="0.2">
      <c r="A5324" s="8"/>
      <c r="B5324" s="7"/>
      <c r="C5324" s="7"/>
      <c r="D5324" s="7"/>
      <c r="E5324" s="7"/>
      <c r="F5324" s="7"/>
      <c r="G5324" s="7"/>
      <c r="H5324" s="7"/>
      <c r="I5324" s="10"/>
      <c r="J5324" s="25"/>
      <c r="K5324" s="250"/>
      <c r="L5324" s="31"/>
      <c r="M5324" s="9"/>
      <c r="N5324" s="11" t="s">
        <v>25</v>
      </c>
      <c r="O5324" s="39"/>
      <c r="P5324" s="47"/>
      <c r="Q5324" s="13"/>
      <c r="R5324" s="248">
        <f t="shared" si="830"/>
        <v>0</v>
      </c>
      <c r="S5324" s="248">
        <f t="shared" si="831"/>
        <v>0</v>
      </c>
      <c r="T5324" s="248">
        <f t="shared" si="832"/>
        <v>0</v>
      </c>
      <c r="U5324" s="248">
        <f t="shared" si="833"/>
        <v>0</v>
      </c>
      <c r="V5324" s="13"/>
      <c r="W5324" s="7"/>
      <c r="AT5324" s="130"/>
      <c r="BF5324" s="33">
        <f t="shared" ref="BF5324:BF5387" si="839">IF(A5324&gt;2,A5324,BF5323)</f>
        <v>41242</v>
      </c>
      <c r="BG5324" s="34">
        <f t="shared" si="834"/>
        <v>82.88000000000001</v>
      </c>
      <c r="BH5324" s="32">
        <f t="shared" si="835"/>
        <v>1</v>
      </c>
      <c r="BI5324" s="32">
        <f t="shared" si="836"/>
        <v>0</v>
      </c>
      <c r="BJ5324" s="69">
        <f t="shared" si="837"/>
        <v>0</v>
      </c>
      <c r="BK5324" s="158" t="str">
        <f t="shared" si="838"/>
        <v/>
      </c>
    </row>
    <row r="5325" spans="1:63" ht="12" customHeight="1" x14ac:dyDescent="0.2">
      <c r="A5325" s="8"/>
      <c r="B5325" s="7"/>
      <c r="C5325" s="7"/>
      <c r="D5325" s="7"/>
      <c r="E5325" s="7"/>
      <c r="F5325" s="7"/>
      <c r="G5325" s="7"/>
      <c r="H5325" s="7"/>
      <c r="I5325" s="10"/>
      <c r="J5325" s="25"/>
      <c r="K5325" s="250"/>
      <c r="L5325" s="31"/>
      <c r="M5325" s="9"/>
      <c r="N5325" s="11" t="s">
        <v>25</v>
      </c>
      <c r="O5325" s="39"/>
      <c r="P5325" s="47"/>
      <c r="Q5325" s="13"/>
      <c r="R5325" s="248">
        <f t="shared" si="830"/>
        <v>0</v>
      </c>
      <c r="S5325" s="248">
        <f t="shared" si="831"/>
        <v>0</v>
      </c>
      <c r="T5325" s="248">
        <f t="shared" si="832"/>
        <v>0</v>
      </c>
      <c r="U5325" s="248">
        <f t="shared" si="833"/>
        <v>0</v>
      </c>
      <c r="V5325" s="13"/>
      <c r="W5325" s="7"/>
      <c r="AT5325" s="130"/>
      <c r="BF5325" s="33">
        <f t="shared" si="839"/>
        <v>41242</v>
      </c>
      <c r="BG5325" s="34">
        <f t="shared" si="834"/>
        <v>82.88000000000001</v>
      </c>
      <c r="BH5325" s="32">
        <f t="shared" si="835"/>
        <v>1</v>
      </c>
      <c r="BI5325" s="32">
        <f t="shared" si="836"/>
        <v>0</v>
      </c>
      <c r="BJ5325" s="69">
        <f t="shared" si="837"/>
        <v>0</v>
      </c>
      <c r="BK5325" s="158" t="str">
        <f t="shared" si="838"/>
        <v/>
      </c>
    </row>
    <row r="5326" spans="1:63" ht="12" customHeight="1" x14ac:dyDescent="0.2">
      <c r="A5326" s="8"/>
      <c r="B5326" s="7"/>
      <c r="C5326" s="7"/>
      <c r="D5326" s="7"/>
      <c r="E5326" s="7"/>
      <c r="F5326" s="7"/>
      <c r="G5326" s="7"/>
      <c r="H5326" s="7"/>
      <c r="I5326" s="10"/>
      <c r="J5326" s="25"/>
      <c r="K5326" s="250"/>
      <c r="L5326" s="31"/>
      <c r="M5326" s="9"/>
      <c r="N5326" s="11" t="s">
        <v>25</v>
      </c>
      <c r="O5326" s="39"/>
      <c r="P5326" s="47"/>
      <c r="Q5326" s="13"/>
      <c r="R5326" s="248">
        <f t="shared" si="830"/>
        <v>0</v>
      </c>
      <c r="S5326" s="248">
        <f t="shared" si="831"/>
        <v>0</v>
      </c>
      <c r="T5326" s="248">
        <f t="shared" si="832"/>
        <v>0</v>
      </c>
      <c r="U5326" s="248">
        <f t="shared" si="833"/>
        <v>0</v>
      </c>
      <c r="V5326" s="13"/>
      <c r="W5326" s="7"/>
      <c r="AT5326" s="130"/>
      <c r="BF5326" s="33">
        <f t="shared" si="839"/>
        <v>41242</v>
      </c>
      <c r="BG5326" s="34">
        <f t="shared" si="834"/>
        <v>82.88000000000001</v>
      </c>
      <c r="BH5326" s="32">
        <f t="shared" si="835"/>
        <v>1</v>
      </c>
      <c r="BI5326" s="32">
        <f t="shared" si="836"/>
        <v>0</v>
      </c>
      <c r="BJ5326" s="69">
        <f t="shared" si="837"/>
        <v>0</v>
      </c>
      <c r="BK5326" s="158" t="str">
        <f t="shared" si="838"/>
        <v/>
      </c>
    </row>
    <row r="5327" spans="1:63" ht="12" customHeight="1" x14ac:dyDescent="0.2">
      <c r="A5327" s="8"/>
      <c r="B5327" s="7"/>
      <c r="C5327" s="7"/>
      <c r="D5327" s="7"/>
      <c r="E5327" s="7"/>
      <c r="F5327" s="7"/>
      <c r="G5327" s="7"/>
      <c r="H5327" s="7"/>
      <c r="I5327" s="10"/>
      <c r="J5327" s="25"/>
      <c r="K5327" s="250"/>
      <c r="L5327" s="31"/>
      <c r="M5327" s="9"/>
      <c r="N5327" s="11" t="s">
        <v>25</v>
      </c>
      <c r="O5327" s="39"/>
      <c r="P5327" s="47"/>
      <c r="Q5327" s="13"/>
      <c r="R5327" s="248">
        <f t="shared" si="830"/>
        <v>0</v>
      </c>
      <c r="S5327" s="248">
        <f t="shared" si="831"/>
        <v>0</v>
      </c>
      <c r="T5327" s="248">
        <f t="shared" si="832"/>
        <v>0</v>
      </c>
      <c r="U5327" s="248">
        <f t="shared" si="833"/>
        <v>0</v>
      </c>
      <c r="V5327" s="13"/>
      <c r="W5327" s="7"/>
      <c r="AT5327" s="130"/>
      <c r="BF5327" s="33">
        <f t="shared" si="839"/>
        <v>41242</v>
      </c>
      <c r="BG5327" s="34">
        <f t="shared" si="834"/>
        <v>82.88000000000001</v>
      </c>
      <c r="BH5327" s="32">
        <f t="shared" si="835"/>
        <v>1</v>
      </c>
      <c r="BI5327" s="32">
        <f t="shared" si="836"/>
        <v>0</v>
      </c>
      <c r="BJ5327" s="69">
        <f t="shared" si="837"/>
        <v>0</v>
      </c>
      <c r="BK5327" s="158" t="str">
        <f t="shared" si="838"/>
        <v/>
      </c>
    </row>
    <row r="5328" spans="1:63" ht="12" customHeight="1" x14ac:dyDescent="0.2">
      <c r="A5328" s="8"/>
      <c r="B5328" s="7"/>
      <c r="C5328" s="7"/>
      <c r="D5328" s="7"/>
      <c r="E5328" s="7"/>
      <c r="F5328" s="7"/>
      <c r="G5328" s="7"/>
      <c r="H5328" s="7"/>
      <c r="I5328" s="10"/>
      <c r="J5328" s="25"/>
      <c r="K5328" s="250"/>
      <c r="L5328" s="31"/>
      <c r="M5328" s="9"/>
      <c r="N5328" s="11" t="s">
        <v>25</v>
      </c>
      <c r="O5328" s="39"/>
      <c r="P5328" s="47"/>
      <c r="Q5328" s="13"/>
      <c r="R5328" s="248">
        <f t="shared" si="830"/>
        <v>0</v>
      </c>
      <c r="S5328" s="248">
        <f t="shared" si="831"/>
        <v>0</v>
      </c>
      <c r="T5328" s="248">
        <f t="shared" si="832"/>
        <v>0</v>
      </c>
      <c r="U5328" s="248">
        <f t="shared" si="833"/>
        <v>0</v>
      </c>
      <c r="V5328" s="13"/>
      <c r="W5328" s="7"/>
      <c r="AT5328" s="130"/>
      <c r="BF5328" s="33">
        <f t="shared" si="839"/>
        <v>41242</v>
      </c>
      <c r="BG5328" s="34">
        <f t="shared" si="834"/>
        <v>82.88000000000001</v>
      </c>
      <c r="BH5328" s="32">
        <f t="shared" si="835"/>
        <v>1</v>
      </c>
      <c r="BI5328" s="32">
        <f t="shared" si="836"/>
        <v>0</v>
      </c>
      <c r="BJ5328" s="69">
        <f t="shared" si="837"/>
        <v>0</v>
      </c>
      <c r="BK5328" s="158" t="str">
        <f t="shared" si="838"/>
        <v/>
      </c>
    </row>
    <row r="5329" spans="1:63" ht="12" customHeight="1" x14ac:dyDescent="0.2">
      <c r="A5329" s="8"/>
      <c r="B5329" s="7"/>
      <c r="C5329" s="7"/>
      <c r="D5329" s="7"/>
      <c r="E5329" s="7"/>
      <c r="F5329" s="7"/>
      <c r="G5329" s="7"/>
      <c r="H5329" s="7"/>
      <c r="I5329" s="10"/>
      <c r="J5329" s="25"/>
      <c r="K5329" s="250"/>
      <c r="L5329" s="31"/>
      <c r="M5329" s="9"/>
      <c r="N5329" s="11" t="s">
        <v>25</v>
      </c>
      <c r="O5329" s="39"/>
      <c r="P5329" s="47"/>
      <c r="Q5329" s="13"/>
      <c r="R5329" s="248">
        <f t="shared" si="830"/>
        <v>0</v>
      </c>
      <c r="S5329" s="248">
        <f t="shared" si="831"/>
        <v>0</v>
      </c>
      <c r="T5329" s="248">
        <f t="shared" si="832"/>
        <v>0</v>
      </c>
      <c r="U5329" s="248">
        <f t="shared" si="833"/>
        <v>0</v>
      </c>
      <c r="V5329" s="13"/>
      <c r="W5329" s="7"/>
      <c r="AT5329" s="130"/>
      <c r="BF5329" s="33">
        <f t="shared" si="839"/>
        <v>41242</v>
      </c>
      <c r="BG5329" s="34">
        <f t="shared" si="834"/>
        <v>82.88000000000001</v>
      </c>
      <c r="BH5329" s="32">
        <f t="shared" si="835"/>
        <v>1</v>
      </c>
      <c r="BI5329" s="32">
        <f t="shared" si="836"/>
        <v>0</v>
      </c>
      <c r="BJ5329" s="69">
        <f t="shared" si="837"/>
        <v>0</v>
      </c>
      <c r="BK5329" s="158" t="str">
        <f t="shared" si="838"/>
        <v/>
      </c>
    </row>
    <row r="5330" spans="1:63" ht="12" customHeight="1" x14ac:dyDescent="0.2">
      <c r="A5330" s="8"/>
      <c r="B5330" s="7"/>
      <c r="C5330" s="7"/>
      <c r="D5330" s="7"/>
      <c r="E5330" s="7"/>
      <c r="F5330" s="7"/>
      <c r="G5330" s="7"/>
      <c r="H5330" s="7"/>
      <c r="I5330" s="10"/>
      <c r="J5330" s="25"/>
      <c r="K5330" s="250"/>
      <c r="L5330" s="31"/>
      <c r="M5330" s="9"/>
      <c r="N5330" s="11" t="s">
        <v>25</v>
      </c>
      <c r="O5330" s="39"/>
      <c r="P5330" s="47"/>
      <c r="Q5330" s="13"/>
      <c r="R5330" s="248">
        <f t="shared" si="830"/>
        <v>0</v>
      </c>
      <c r="S5330" s="248">
        <f t="shared" si="831"/>
        <v>0</v>
      </c>
      <c r="T5330" s="248">
        <f t="shared" si="832"/>
        <v>0</v>
      </c>
      <c r="U5330" s="248">
        <f t="shared" si="833"/>
        <v>0</v>
      </c>
      <c r="V5330" s="13"/>
      <c r="W5330" s="7"/>
      <c r="AT5330" s="130"/>
      <c r="BF5330" s="33">
        <f t="shared" si="839"/>
        <v>41242</v>
      </c>
      <c r="BG5330" s="34">
        <f t="shared" si="834"/>
        <v>82.88000000000001</v>
      </c>
      <c r="BH5330" s="32">
        <f t="shared" si="835"/>
        <v>1</v>
      </c>
      <c r="BI5330" s="32">
        <f t="shared" si="836"/>
        <v>0</v>
      </c>
      <c r="BJ5330" s="69">
        <f t="shared" si="837"/>
        <v>0</v>
      </c>
      <c r="BK5330" s="158" t="str">
        <f t="shared" si="838"/>
        <v/>
      </c>
    </row>
    <row r="5331" spans="1:63" ht="12" customHeight="1" x14ac:dyDescent="0.2">
      <c r="A5331" s="8"/>
      <c r="B5331" s="7"/>
      <c r="C5331" s="7"/>
      <c r="D5331" s="7"/>
      <c r="E5331" s="7"/>
      <c r="F5331" s="7"/>
      <c r="G5331" s="7"/>
      <c r="H5331" s="7"/>
      <c r="I5331" s="10"/>
      <c r="J5331" s="25"/>
      <c r="K5331" s="250"/>
      <c r="L5331" s="31"/>
      <c r="M5331" s="9"/>
      <c r="N5331" s="11" t="s">
        <v>25</v>
      </c>
      <c r="O5331" s="39"/>
      <c r="P5331" s="47"/>
      <c r="Q5331" s="13"/>
      <c r="R5331" s="248">
        <f t="shared" si="830"/>
        <v>0</v>
      </c>
      <c r="S5331" s="248">
        <f t="shared" si="831"/>
        <v>0</v>
      </c>
      <c r="T5331" s="248">
        <f t="shared" si="832"/>
        <v>0</v>
      </c>
      <c r="U5331" s="248">
        <f t="shared" si="833"/>
        <v>0</v>
      </c>
      <c r="V5331" s="13"/>
      <c r="W5331" s="7"/>
      <c r="AT5331" s="130"/>
      <c r="BF5331" s="33">
        <f t="shared" si="839"/>
        <v>41242</v>
      </c>
      <c r="BG5331" s="34">
        <f t="shared" si="834"/>
        <v>82.88000000000001</v>
      </c>
      <c r="BH5331" s="32">
        <f t="shared" si="835"/>
        <v>1</v>
      </c>
      <c r="BI5331" s="32">
        <f t="shared" si="836"/>
        <v>0</v>
      </c>
      <c r="BJ5331" s="69">
        <f t="shared" si="837"/>
        <v>0</v>
      </c>
      <c r="BK5331" s="158" t="str">
        <f t="shared" si="838"/>
        <v/>
      </c>
    </row>
    <row r="5332" spans="1:63" ht="12" customHeight="1" x14ac:dyDescent="0.2">
      <c r="A5332" s="8"/>
      <c r="B5332" s="7"/>
      <c r="C5332" s="7"/>
      <c r="D5332" s="7"/>
      <c r="E5332" s="7"/>
      <c r="F5332" s="7"/>
      <c r="G5332" s="7"/>
      <c r="H5332" s="7"/>
      <c r="I5332" s="10"/>
      <c r="J5332" s="25"/>
      <c r="K5332" s="250"/>
      <c r="L5332" s="31"/>
      <c r="M5332" s="9"/>
      <c r="N5332" s="11" t="s">
        <v>25</v>
      </c>
      <c r="O5332" s="39"/>
      <c r="P5332" s="47"/>
      <c r="Q5332" s="13"/>
      <c r="R5332" s="248">
        <f t="shared" si="830"/>
        <v>0</v>
      </c>
      <c r="S5332" s="248">
        <f t="shared" si="831"/>
        <v>0</v>
      </c>
      <c r="T5332" s="248">
        <f t="shared" si="832"/>
        <v>0</v>
      </c>
      <c r="U5332" s="248">
        <f t="shared" si="833"/>
        <v>0</v>
      </c>
      <c r="V5332" s="13"/>
      <c r="W5332" s="7"/>
      <c r="AT5332" s="130"/>
      <c r="BF5332" s="33">
        <f t="shared" si="839"/>
        <v>41242</v>
      </c>
      <c r="BG5332" s="34">
        <f t="shared" si="834"/>
        <v>82.88000000000001</v>
      </c>
      <c r="BH5332" s="32">
        <f t="shared" si="835"/>
        <v>1</v>
      </c>
      <c r="BI5332" s="32">
        <f t="shared" si="836"/>
        <v>0</v>
      </c>
      <c r="BJ5332" s="69">
        <f t="shared" si="837"/>
        <v>0</v>
      </c>
      <c r="BK5332" s="158" t="str">
        <f t="shared" si="838"/>
        <v/>
      </c>
    </row>
    <row r="5333" spans="1:63" ht="12" customHeight="1" x14ac:dyDescent="0.2">
      <c r="A5333" s="8"/>
      <c r="B5333" s="7"/>
      <c r="C5333" s="7"/>
      <c r="D5333" s="7"/>
      <c r="E5333" s="7"/>
      <c r="F5333" s="7"/>
      <c r="G5333" s="7"/>
      <c r="H5333" s="7"/>
      <c r="I5333" s="10"/>
      <c r="J5333" s="25"/>
      <c r="K5333" s="250"/>
      <c r="L5333" s="31"/>
      <c r="M5333" s="9"/>
      <c r="N5333" s="11" t="s">
        <v>25</v>
      </c>
      <c r="O5333" s="39"/>
      <c r="P5333" s="47"/>
      <c r="Q5333" s="13"/>
      <c r="R5333" s="248">
        <f t="shared" si="830"/>
        <v>0</v>
      </c>
      <c r="S5333" s="248">
        <f t="shared" si="831"/>
        <v>0</v>
      </c>
      <c r="T5333" s="248">
        <f t="shared" si="832"/>
        <v>0</v>
      </c>
      <c r="U5333" s="248">
        <f t="shared" si="833"/>
        <v>0</v>
      </c>
      <c r="V5333" s="13"/>
      <c r="W5333" s="7"/>
      <c r="AT5333" s="130"/>
      <c r="BF5333" s="33">
        <f t="shared" si="839"/>
        <v>41242</v>
      </c>
      <c r="BG5333" s="34">
        <f t="shared" si="834"/>
        <v>82.88000000000001</v>
      </c>
      <c r="BH5333" s="32">
        <f t="shared" si="835"/>
        <v>1</v>
      </c>
      <c r="BI5333" s="32">
        <f t="shared" si="836"/>
        <v>0</v>
      </c>
      <c r="BJ5333" s="69">
        <f t="shared" si="837"/>
        <v>0</v>
      </c>
      <c r="BK5333" s="158" t="str">
        <f t="shared" si="838"/>
        <v/>
      </c>
    </row>
    <row r="5334" spans="1:63" ht="12" customHeight="1" x14ac:dyDescent="0.2">
      <c r="A5334" s="8"/>
      <c r="B5334" s="7"/>
      <c r="C5334" s="7"/>
      <c r="D5334" s="7"/>
      <c r="E5334" s="7"/>
      <c r="F5334" s="7"/>
      <c r="G5334" s="7"/>
      <c r="H5334" s="7"/>
      <c r="I5334" s="10"/>
      <c r="J5334" s="25"/>
      <c r="K5334" s="250"/>
      <c r="L5334" s="31"/>
      <c r="M5334" s="9"/>
      <c r="N5334" s="11" t="s">
        <v>25</v>
      </c>
      <c r="O5334" s="39"/>
      <c r="P5334" s="47"/>
      <c r="Q5334" s="13"/>
      <c r="R5334" s="248">
        <f t="shared" si="830"/>
        <v>0</v>
      </c>
      <c r="S5334" s="248">
        <f t="shared" si="831"/>
        <v>0</v>
      </c>
      <c r="T5334" s="248">
        <f t="shared" si="832"/>
        <v>0</v>
      </c>
      <c r="U5334" s="248">
        <f t="shared" si="833"/>
        <v>0</v>
      </c>
      <c r="V5334" s="13"/>
      <c r="W5334" s="7"/>
      <c r="AT5334" s="130"/>
      <c r="BF5334" s="33">
        <f t="shared" si="839"/>
        <v>41242</v>
      </c>
      <c r="BG5334" s="34">
        <f t="shared" si="834"/>
        <v>82.88000000000001</v>
      </c>
      <c r="BH5334" s="32">
        <f t="shared" si="835"/>
        <v>1</v>
      </c>
      <c r="BI5334" s="32">
        <f t="shared" si="836"/>
        <v>0</v>
      </c>
      <c r="BJ5334" s="69">
        <f t="shared" si="837"/>
        <v>0</v>
      </c>
      <c r="BK5334" s="158" t="str">
        <f t="shared" si="838"/>
        <v/>
      </c>
    </row>
    <row r="5335" spans="1:63" ht="12" customHeight="1" x14ac:dyDescent="0.2">
      <c r="A5335" s="8"/>
      <c r="B5335" s="7"/>
      <c r="C5335" s="7"/>
      <c r="D5335" s="7"/>
      <c r="E5335" s="7"/>
      <c r="F5335" s="7"/>
      <c r="G5335" s="7"/>
      <c r="H5335" s="7"/>
      <c r="I5335" s="10"/>
      <c r="J5335" s="25"/>
      <c r="K5335" s="250"/>
      <c r="L5335" s="31"/>
      <c r="M5335" s="9"/>
      <c r="N5335" s="11" t="s">
        <v>25</v>
      </c>
      <c r="O5335" s="39"/>
      <c r="P5335" s="47"/>
      <c r="Q5335" s="13"/>
      <c r="R5335" s="248">
        <f t="shared" si="830"/>
        <v>0</v>
      </c>
      <c r="S5335" s="248">
        <f t="shared" si="831"/>
        <v>0</v>
      </c>
      <c r="T5335" s="248">
        <f t="shared" si="832"/>
        <v>0</v>
      </c>
      <c r="U5335" s="248">
        <f t="shared" si="833"/>
        <v>0</v>
      </c>
      <c r="V5335" s="13"/>
      <c r="W5335" s="7"/>
      <c r="AT5335" s="130"/>
      <c r="BF5335" s="33">
        <f t="shared" si="839"/>
        <v>41242</v>
      </c>
      <c r="BG5335" s="34">
        <f t="shared" si="834"/>
        <v>82.88000000000001</v>
      </c>
      <c r="BH5335" s="32">
        <f t="shared" si="835"/>
        <v>1</v>
      </c>
      <c r="BI5335" s="32">
        <f t="shared" si="836"/>
        <v>0</v>
      </c>
      <c r="BJ5335" s="69">
        <f t="shared" si="837"/>
        <v>0</v>
      </c>
      <c r="BK5335" s="158" t="str">
        <f t="shared" si="838"/>
        <v/>
      </c>
    </row>
    <row r="5336" spans="1:63" ht="12" customHeight="1" x14ac:dyDescent="0.2">
      <c r="A5336" s="8"/>
      <c r="B5336" s="7"/>
      <c r="C5336" s="7"/>
      <c r="D5336" s="7"/>
      <c r="E5336" s="7"/>
      <c r="F5336" s="7"/>
      <c r="G5336" s="7"/>
      <c r="H5336" s="7"/>
      <c r="I5336" s="10"/>
      <c r="J5336" s="25"/>
      <c r="K5336" s="250"/>
      <c r="L5336" s="31"/>
      <c r="M5336" s="9"/>
      <c r="N5336" s="11" t="s">
        <v>25</v>
      </c>
      <c r="O5336" s="39"/>
      <c r="P5336" s="47"/>
      <c r="Q5336" s="13"/>
      <c r="R5336" s="248">
        <f t="shared" si="830"/>
        <v>0</v>
      </c>
      <c r="S5336" s="248">
        <f t="shared" si="831"/>
        <v>0</v>
      </c>
      <c r="T5336" s="248">
        <f t="shared" si="832"/>
        <v>0</v>
      </c>
      <c r="U5336" s="248">
        <f t="shared" si="833"/>
        <v>0</v>
      </c>
      <c r="V5336" s="13"/>
      <c r="W5336" s="7"/>
      <c r="AT5336" s="130"/>
      <c r="BF5336" s="33">
        <f t="shared" si="839"/>
        <v>41242</v>
      </c>
      <c r="BG5336" s="34">
        <f t="shared" si="834"/>
        <v>82.88000000000001</v>
      </c>
      <c r="BH5336" s="32">
        <f t="shared" si="835"/>
        <v>1</v>
      </c>
      <c r="BI5336" s="32">
        <f t="shared" si="836"/>
        <v>0</v>
      </c>
      <c r="BJ5336" s="69">
        <f t="shared" si="837"/>
        <v>0</v>
      </c>
      <c r="BK5336" s="158" t="str">
        <f t="shared" si="838"/>
        <v/>
      </c>
    </row>
    <row r="5337" spans="1:63" ht="12" customHeight="1" x14ac:dyDescent="0.2">
      <c r="A5337" s="8"/>
      <c r="B5337" s="7"/>
      <c r="C5337" s="7"/>
      <c r="D5337" s="7"/>
      <c r="E5337" s="7"/>
      <c r="F5337" s="7"/>
      <c r="G5337" s="7"/>
      <c r="H5337" s="7"/>
      <c r="I5337" s="10"/>
      <c r="J5337" s="25"/>
      <c r="K5337" s="250"/>
      <c r="L5337" s="31"/>
      <c r="M5337" s="9"/>
      <c r="N5337" s="11" t="s">
        <v>25</v>
      </c>
      <c r="O5337" s="39"/>
      <c r="P5337" s="47"/>
      <c r="Q5337" s="13"/>
      <c r="R5337" s="248">
        <f t="shared" si="830"/>
        <v>0</v>
      </c>
      <c r="S5337" s="248">
        <f t="shared" si="831"/>
        <v>0</v>
      </c>
      <c r="T5337" s="248">
        <f t="shared" si="832"/>
        <v>0</v>
      </c>
      <c r="U5337" s="248">
        <f t="shared" si="833"/>
        <v>0</v>
      </c>
      <c r="V5337" s="13"/>
      <c r="W5337" s="7"/>
      <c r="AT5337" s="130"/>
      <c r="BF5337" s="33">
        <f t="shared" si="839"/>
        <v>41242</v>
      </c>
      <c r="BG5337" s="34">
        <f t="shared" si="834"/>
        <v>82.88000000000001</v>
      </c>
      <c r="BH5337" s="32">
        <f t="shared" si="835"/>
        <v>1</v>
      </c>
      <c r="BI5337" s="32">
        <f t="shared" si="836"/>
        <v>0</v>
      </c>
      <c r="BJ5337" s="69">
        <f t="shared" si="837"/>
        <v>0</v>
      </c>
      <c r="BK5337" s="158" t="str">
        <f t="shared" si="838"/>
        <v/>
      </c>
    </row>
    <row r="5338" spans="1:63" ht="12" customHeight="1" x14ac:dyDescent="0.2">
      <c r="A5338" s="8"/>
      <c r="B5338" s="7"/>
      <c r="C5338" s="7"/>
      <c r="D5338" s="7"/>
      <c r="E5338" s="7"/>
      <c r="F5338" s="7"/>
      <c r="G5338" s="7"/>
      <c r="H5338" s="7"/>
      <c r="I5338" s="10"/>
      <c r="J5338" s="25"/>
      <c r="K5338" s="250"/>
      <c r="L5338" s="31"/>
      <c r="M5338" s="9"/>
      <c r="N5338" s="11" t="s">
        <v>25</v>
      </c>
      <c r="O5338" s="39"/>
      <c r="P5338" s="47"/>
      <c r="Q5338" s="13"/>
      <c r="R5338" s="248">
        <f t="shared" si="830"/>
        <v>0</v>
      </c>
      <c r="S5338" s="248">
        <f t="shared" si="831"/>
        <v>0</v>
      </c>
      <c r="T5338" s="248">
        <f t="shared" si="832"/>
        <v>0</v>
      </c>
      <c r="U5338" s="248">
        <f t="shared" si="833"/>
        <v>0</v>
      </c>
      <c r="V5338" s="13"/>
      <c r="W5338" s="7"/>
      <c r="AT5338" s="130"/>
      <c r="BF5338" s="33">
        <f t="shared" si="839"/>
        <v>41242</v>
      </c>
      <c r="BG5338" s="34">
        <f t="shared" si="834"/>
        <v>82.88000000000001</v>
      </c>
      <c r="BH5338" s="32">
        <f t="shared" si="835"/>
        <v>1</v>
      </c>
      <c r="BI5338" s="32">
        <f t="shared" si="836"/>
        <v>0</v>
      </c>
      <c r="BJ5338" s="69">
        <f t="shared" si="837"/>
        <v>0</v>
      </c>
      <c r="BK5338" s="158" t="str">
        <f t="shared" si="838"/>
        <v/>
      </c>
    </row>
    <row r="5339" spans="1:63" ht="12" customHeight="1" x14ac:dyDescent="0.2">
      <c r="A5339" s="8"/>
      <c r="B5339" s="7"/>
      <c r="C5339" s="7"/>
      <c r="D5339" s="7"/>
      <c r="E5339" s="7"/>
      <c r="F5339" s="7"/>
      <c r="G5339" s="7"/>
      <c r="H5339" s="7"/>
      <c r="I5339" s="10"/>
      <c r="J5339" s="25"/>
      <c r="K5339" s="250"/>
      <c r="L5339" s="31"/>
      <c r="M5339" s="9"/>
      <c r="N5339" s="11" t="s">
        <v>25</v>
      </c>
      <c r="O5339" s="39"/>
      <c r="P5339" s="47"/>
      <c r="Q5339" s="13"/>
      <c r="R5339" s="248">
        <f t="shared" si="830"/>
        <v>0</v>
      </c>
      <c r="S5339" s="248">
        <f t="shared" si="831"/>
        <v>0</v>
      </c>
      <c r="T5339" s="248">
        <f t="shared" si="832"/>
        <v>0</v>
      </c>
      <c r="U5339" s="248">
        <f t="shared" si="833"/>
        <v>0</v>
      </c>
      <c r="V5339" s="13"/>
      <c r="W5339" s="7"/>
      <c r="AT5339" s="130"/>
      <c r="BF5339" s="33">
        <f t="shared" si="839"/>
        <v>41242</v>
      </c>
      <c r="BG5339" s="34">
        <f t="shared" si="834"/>
        <v>82.88000000000001</v>
      </c>
      <c r="BH5339" s="32">
        <f t="shared" si="835"/>
        <v>1</v>
      </c>
      <c r="BI5339" s="32">
        <f t="shared" si="836"/>
        <v>0</v>
      </c>
      <c r="BJ5339" s="69">
        <f t="shared" si="837"/>
        <v>0</v>
      </c>
      <c r="BK5339" s="158" t="str">
        <f t="shared" si="838"/>
        <v/>
      </c>
    </row>
    <row r="5340" spans="1:63" ht="12" customHeight="1" x14ac:dyDescent="0.2">
      <c r="A5340" s="8"/>
      <c r="B5340" s="7"/>
      <c r="C5340" s="7"/>
      <c r="D5340" s="7"/>
      <c r="E5340" s="7"/>
      <c r="F5340" s="7"/>
      <c r="G5340" s="7"/>
      <c r="H5340" s="7"/>
      <c r="I5340" s="10"/>
      <c r="J5340" s="25"/>
      <c r="K5340" s="250"/>
      <c r="L5340" s="31"/>
      <c r="M5340" s="9"/>
      <c r="N5340" s="11" t="s">
        <v>25</v>
      </c>
      <c r="O5340" s="39"/>
      <c r="P5340" s="47"/>
      <c r="Q5340" s="13"/>
      <c r="R5340" s="248">
        <f t="shared" si="830"/>
        <v>0</v>
      </c>
      <c r="S5340" s="248">
        <f t="shared" si="831"/>
        <v>0</v>
      </c>
      <c r="T5340" s="248">
        <f t="shared" si="832"/>
        <v>0</v>
      </c>
      <c r="U5340" s="248">
        <f t="shared" si="833"/>
        <v>0</v>
      </c>
      <c r="V5340" s="13"/>
      <c r="W5340" s="7"/>
      <c r="AT5340" s="130"/>
      <c r="BF5340" s="33">
        <f t="shared" si="839"/>
        <v>41242</v>
      </c>
      <c r="BG5340" s="34">
        <f t="shared" si="834"/>
        <v>82.88000000000001</v>
      </c>
      <c r="BH5340" s="32">
        <f t="shared" si="835"/>
        <v>1</v>
      </c>
      <c r="BI5340" s="32">
        <f t="shared" si="836"/>
        <v>0</v>
      </c>
      <c r="BJ5340" s="69">
        <f t="shared" si="837"/>
        <v>0</v>
      </c>
      <c r="BK5340" s="158" t="str">
        <f t="shared" si="838"/>
        <v/>
      </c>
    </row>
    <row r="5341" spans="1:63" ht="12" customHeight="1" x14ac:dyDescent="0.2">
      <c r="A5341" s="8"/>
      <c r="B5341" s="7"/>
      <c r="C5341" s="7"/>
      <c r="D5341" s="7"/>
      <c r="E5341" s="7"/>
      <c r="F5341" s="7"/>
      <c r="G5341" s="7"/>
      <c r="H5341" s="7"/>
      <c r="I5341" s="10"/>
      <c r="J5341" s="25"/>
      <c r="K5341" s="250"/>
      <c r="L5341" s="31"/>
      <c r="M5341" s="9"/>
      <c r="N5341" s="11" t="s">
        <v>25</v>
      </c>
      <c r="O5341" s="39"/>
      <c r="P5341" s="47"/>
      <c r="Q5341" s="13"/>
      <c r="R5341" s="248">
        <f t="shared" si="830"/>
        <v>0</v>
      </c>
      <c r="S5341" s="248">
        <f t="shared" si="831"/>
        <v>0</v>
      </c>
      <c r="T5341" s="248">
        <f t="shared" si="832"/>
        <v>0</v>
      </c>
      <c r="U5341" s="248">
        <f t="shared" si="833"/>
        <v>0</v>
      </c>
      <c r="V5341" s="13"/>
      <c r="W5341" s="7"/>
      <c r="AT5341" s="130"/>
      <c r="BF5341" s="33">
        <f t="shared" si="839"/>
        <v>41242</v>
      </c>
      <c r="BG5341" s="34">
        <f t="shared" si="834"/>
        <v>82.88000000000001</v>
      </c>
      <c r="BH5341" s="32">
        <f t="shared" si="835"/>
        <v>1</v>
      </c>
      <c r="BI5341" s="32">
        <f t="shared" si="836"/>
        <v>0</v>
      </c>
      <c r="BJ5341" s="69">
        <f t="shared" si="837"/>
        <v>0</v>
      </c>
      <c r="BK5341" s="158" t="str">
        <f t="shared" si="838"/>
        <v/>
      </c>
    </row>
    <row r="5342" spans="1:63" ht="12" customHeight="1" x14ac:dyDescent="0.2">
      <c r="A5342" s="8"/>
      <c r="B5342" s="7"/>
      <c r="C5342" s="7"/>
      <c r="D5342" s="7"/>
      <c r="E5342" s="7"/>
      <c r="F5342" s="7"/>
      <c r="G5342" s="7"/>
      <c r="H5342" s="7"/>
      <c r="I5342" s="10"/>
      <c r="J5342" s="25"/>
      <c r="K5342" s="250"/>
      <c r="L5342" s="31"/>
      <c r="M5342" s="9"/>
      <c r="N5342" s="11" t="s">
        <v>25</v>
      </c>
      <c r="O5342" s="39"/>
      <c r="P5342" s="47"/>
      <c r="Q5342" s="13"/>
      <c r="R5342" s="248">
        <f t="shared" si="830"/>
        <v>0</v>
      </c>
      <c r="S5342" s="248">
        <f t="shared" si="831"/>
        <v>0</v>
      </c>
      <c r="T5342" s="248">
        <f t="shared" si="832"/>
        <v>0</v>
      </c>
      <c r="U5342" s="248">
        <f t="shared" si="833"/>
        <v>0</v>
      </c>
      <c r="V5342" s="13"/>
      <c r="W5342" s="7"/>
      <c r="AT5342" s="130"/>
      <c r="BF5342" s="33">
        <f t="shared" si="839"/>
        <v>41242</v>
      </c>
      <c r="BG5342" s="34">
        <f t="shared" si="834"/>
        <v>82.88000000000001</v>
      </c>
      <c r="BH5342" s="32">
        <f t="shared" si="835"/>
        <v>1</v>
      </c>
      <c r="BI5342" s="32">
        <f t="shared" si="836"/>
        <v>0</v>
      </c>
      <c r="BJ5342" s="69">
        <f t="shared" si="837"/>
        <v>0</v>
      </c>
      <c r="BK5342" s="158" t="str">
        <f t="shared" si="838"/>
        <v/>
      </c>
    </row>
    <row r="5343" spans="1:63" ht="12" customHeight="1" x14ac:dyDescent="0.2">
      <c r="A5343" s="8"/>
      <c r="B5343" s="7"/>
      <c r="C5343" s="7"/>
      <c r="D5343" s="7"/>
      <c r="E5343" s="7"/>
      <c r="F5343" s="7"/>
      <c r="G5343" s="7"/>
      <c r="H5343" s="7"/>
      <c r="I5343" s="10"/>
      <c r="J5343" s="25"/>
      <c r="K5343" s="250"/>
      <c r="L5343" s="31"/>
      <c r="M5343" s="9"/>
      <c r="N5343" s="11" t="s">
        <v>25</v>
      </c>
      <c r="O5343" s="39"/>
      <c r="P5343" s="47"/>
      <c r="Q5343" s="13"/>
      <c r="R5343" s="248">
        <f t="shared" si="830"/>
        <v>0</v>
      </c>
      <c r="S5343" s="248">
        <f t="shared" si="831"/>
        <v>0</v>
      </c>
      <c r="T5343" s="248">
        <f t="shared" si="832"/>
        <v>0</v>
      </c>
      <c r="U5343" s="248">
        <f t="shared" si="833"/>
        <v>0</v>
      </c>
      <c r="V5343" s="13"/>
      <c r="W5343" s="7"/>
      <c r="AT5343" s="130"/>
      <c r="BF5343" s="33">
        <f t="shared" si="839"/>
        <v>41242</v>
      </c>
      <c r="BG5343" s="34">
        <f t="shared" si="834"/>
        <v>82.88000000000001</v>
      </c>
      <c r="BH5343" s="32">
        <f t="shared" si="835"/>
        <v>1</v>
      </c>
      <c r="BI5343" s="32">
        <f t="shared" si="836"/>
        <v>0</v>
      </c>
      <c r="BJ5343" s="69">
        <f t="shared" si="837"/>
        <v>0</v>
      </c>
      <c r="BK5343" s="158" t="str">
        <f t="shared" si="838"/>
        <v/>
      </c>
    </row>
    <row r="5344" spans="1:63" ht="12" customHeight="1" x14ac:dyDescent="0.2">
      <c r="A5344" s="8"/>
      <c r="B5344" s="7"/>
      <c r="C5344" s="7"/>
      <c r="D5344" s="7"/>
      <c r="E5344" s="7"/>
      <c r="F5344" s="7"/>
      <c r="G5344" s="7"/>
      <c r="H5344" s="7"/>
      <c r="I5344" s="10"/>
      <c r="J5344" s="25"/>
      <c r="K5344" s="250"/>
      <c r="L5344" s="31"/>
      <c r="M5344" s="9"/>
      <c r="N5344" s="11" t="s">
        <v>25</v>
      </c>
      <c r="O5344" s="39"/>
      <c r="P5344" s="47"/>
      <c r="Q5344" s="13"/>
      <c r="R5344" s="248">
        <f t="shared" si="830"/>
        <v>0</v>
      </c>
      <c r="S5344" s="248">
        <f t="shared" si="831"/>
        <v>0</v>
      </c>
      <c r="T5344" s="248">
        <f t="shared" si="832"/>
        <v>0</v>
      </c>
      <c r="U5344" s="248">
        <f t="shared" si="833"/>
        <v>0</v>
      </c>
      <c r="V5344" s="13"/>
      <c r="W5344" s="7"/>
      <c r="AT5344" s="130"/>
      <c r="BF5344" s="33">
        <f t="shared" si="839"/>
        <v>41242</v>
      </c>
      <c r="BG5344" s="34">
        <f t="shared" si="834"/>
        <v>82.88000000000001</v>
      </c>
      <c r="BH5344" s="32">
        <f t="shared" si="835"/>
        <v>1</v>
      </c>
      <c r="BI5344" s="32">
        <f t="shared" si="836"/>
        <v>0</v>
      </c>
      <c r="BJ5344" s="69">
        <f t="shared" si="837"/>
        <v>0</v>
      </c>
      <c r="BK5344" s="158" t="str">
        <f t="shared" si="838"/>
        <v/>
      </c>
    </row>
    <row r="5345" spans="1:63" ht="12" customHeight="1" x14ac:dyDescent="0.2">
      <c r="A5345" s="8"/>
      <c r="B5345" s="7"/>
      <c r="C5345" s="7"/>
      <c r="D5345" s="7"/>
      <c r="E5345" s="7"/>
      <c r="F5345" s="7"/>
      <c r="G5345" s="7"/>
      <c r="H5345" s="7"/>
      <c r="I5345" s="10"/>
      <c r="J5345" s="25"/>
      <c r="K5345" s="250"/>
      <c r="L5345" s="31"/>
      <c r="M5345" s="9"/>
      <c r="N5345" s="11" t="s">
        <v>25</v>
      </c>
      <c r="O5345" s="39"/>
      <c r="P5345" s="47"/>
      <c r="Q5345" s="13"/>
      <c r="R5345" s="248">
        <f t="shared" si="830"/>
        <v>0</v>
      </c>
      <c r="S5345" s="248">
        <f t="shared" si="831"/>
        <v>0</v>
      </c>
      <c r="T5345" s="248">
        <f t="shared" si="832"/>
        <v>0</v>
      </c>
      <c r="U5345" s="248">
        <f t="shared" si="833"/>
        <v>0</v>
      </c>
      <c r="V5345" s="13"/>
      <c r="W5345" s="7"/>
      <c r="AT5345" s="130"/>
      <c r="BF5345" s="33">
        <f t="shared" si="839"/>
        <v>41242</v>
      </c>
      <c r="BG5345" s="34">
        <f t="shared" si="834"/>
        <v>82.88000000000001</v>
      </c>
      <c r="BH5345" s="32">
        <f t="shared" si="835"/>
        <v>1</v>
      </c>
      <c r="BI5345" s="32">
        <f t="shared" si="836"/>
        <v>0</v>
      </c>
      <c r="BJ5345" s="69">
        <f t="shared" si="837"/>
        <v>0</v>
      </c>
      <c r="BK5345" s="158" t="str">
        <f t="shared" si="838"/>
        <v/>
      </c>
    </row>
    <row r="5346" spans="1:63" ht="12" customHeight="1" x14ac:dyDescent="0.2">
      <c r="A5346" s="8"/>
      <c r="B5346" s="7"/>
      <c r="C5346" s="7"/>
      <c r="D5346" s="7"/>
      <c r="E5346" s="7"/>
      <c r="F5346" s="7"/>
      <c r="G5346" s="7"/>
      <c r="H5346" s="7"/>
      <c r="I5346" s="10"/>
      <c r="J5346" s="25"/>
      <c r="K5346" s="250"/>
      <c r="L5346" s="31"/>
      <c r="M5346" s="9"/>
      <c r="N5346" s="11" t="s">
        <v>25</v>
      </c>
      <c r="O5346" s="39"/>
      <c r="P5346" s="47"/>
      <c r="Q5346" s="13"/>
      <c r="R5346" s="248">
        <f t="shared" si="830"/>
        <v>0</v>
      </c>
      <c r="S5346" s="248">
        <f t="shared" si="831"/>
        <v>0</v>
      </c>
      <c r="T5346" s="248">
        <f t="shared" si="832"/>
        <v>0</v>
      </c>
      <c r="U5346" s="248">
        <f t="shared" si="833"/>
        <v>0</v>
      </c>
      <c r="V5346" s="13"/>
      <c r="W5346" s="7"/>
      <c r="AT5346" s="130"/>
      <c r="BF5346" s="33">
        <f t="shared" si="839"/>
        <v>41242</v>
      </c>
      <c r="BG5346" s="34">
        <f t="shared" si="834"/>
        <v>82.88000000000001</v>
      </c>
      <c r="BH5346" s="32">
        <f t="shared" si="835"/>
        <v>1</v>
      </c>
      <c r="BI5346" s="32">
        <f t="shared" si="836"/>
        <v>0</v>
      </c>
      <c r="BJ5346" s="69">
        <f t="shared" si="837"/>
        <v>0</v>
      </c>
      <c r="BK5346" s="158" t="str">
        <f t="shared" si="838"/>
        <v/>
      </c>
    </row>
    <row r="5347" spans="1:63" ht="12" customHeight="1" x14ac:dyDescent="0.2">
      <c r="A5347" s="8"/>
      <c r="B5347" s="7"/>
      <c r="C5347" s="7"/>
      <c r="D5347" s="7"/>
      <c r="E5347" s="7"/>
      <c r="F5347" s="7"/>
      <c r="G5347" s="7"/>
      <c r="H5347" s="7"/>
      <c r="I5347" s="10"/>
      <c r="J5347" s="25"/>
      <c r="K5347" s="250"/>
      <c r="L5347" s="31"/>
      <c r="M5347" s="9"/>
      <c r="N5347" s="11" t="s">
        <v>25</v>
      </c>
      <c r="O5347" s="39"/>
      <c r="P5347" s="47"/>
      <c r="Q5347" s="13"/>
      <c r="R5347" s="248">
        <f t="shared" si="830"/>
        <v>0</v>
      </c>
      <c r="S5347" s="248">
        <f t="shared" si="831"/>
        <v>0</v>
      </c>
      <c r="T5347" s="248">
        <f t="shared" si="832"/>
        <v>0</v>
      </c>
      <c r="U5347" s="248">
        <f t="shared" si="833"/>
        <v>0</v>
      </c>
      <c r="V5347" s="13"/>
      <c r="W5347" s="7"/>
      <c r="AT5347" s="130"/>
      <c r="BF5347" s="33">
        <f t="shared" si="839"/>
        <v>41242</v>
      </c>
      <c r="BG5347" s="34">
        <f t="shared" si="834"/>
        <v>82.88000000000001</v>
      </c>
      <c r="BH5347" s="32">
        <f t="shared" si="835"/>
        <v>1</v>
      </c>
      <c r="BI5347" s="32">
        <f t="shared" si="836"/>
        <v>0</v>
      </c>
      <c r="BJ5347" s="69">
        <f t="shared" si="837"/>
        <v>0</v>
      </c>
      <c r="BK5347" s="158" t="str">
        <f t="shared" si="838"/>
        <v/>
      </c>
    </row>
    <row r="5348" spans="1:63" ht="12" customHeight="1" x14ac:dyDescent="0.2">
      <c r="A5348" s="8"/>
      <c r="B5348" s="7"/>
      <c r="C5348" s="7"/>
      <c r="D5348" s="7"/>
      <c r="E5348" s="7"/>
      <c r="F5348" s="7"/>
      <c r="G5348" s="7"/>
      <c r="H5348" s="7"/>
      <c r="I5348" s="10"/>
      <c r="J5348" s="25"/>
      <c r="K5348" s="250"/>
      <c r="L5348" s="31"/>
      <c r="M5348" s="9"/>
      <c r="N5348" s="11" t="s">
        <v>25</v>
      </c>
      <c r="O5348" s="39"/>
      <c r="P5348" s="47"/>
      <c r="Q5348" s="13"/>
      <c r="R5348" s="248">
        <f t="shared" si="830"/>
        <v>0</v>
      </c>
      <c r="S5348" s="248">
        <f t="shared" si="831"/>
        <v>0</v>
      </c>
      <c r="T5348" s="248">
        <f t="shared" si="832"/>
        <v>0</v>
      </c>
      <c r="U5348" s="248">
        <f t="shared" si="833"/>
        <v>0</v>
      </c>
      <c r="V5348" s="13"/>
      <c r="W5348" s="7"/>
      <c r="AT5348" s="130"/>
      <c r="BF5348" s="33">
        <f t="shared" si="839"/>
        <v>41242</v>
      </c>
      <c r="BG5348" s="34">
        <f t="shared" si="834"/>
        <v>82.88000000000001</v>
      </c>
      <c r="BH5348" s="32">
        <f t="shared" si="835"/>
        <v>1</v>
      </c>
      <c r="BI5348" s="32">
        <f t="shared" si="836"/>
        <v>0</v>
      </c>
      <c r="BJ5348" s="69">
        <f t="shared" si="837"/>
        <v>0</v>
      </c>
      <c r="BK5348" s="158" t="str">
        <f t="shared" si="838"/>
        <v/>
      </c>
    </row>
    <row r="5349" spans="1:63" ht="12" customHeight="1" x14ac:dyDescent="0.2">
      <c r="A5349" s="8"/>
      <c r="B5349" s="7"/>
      <c r="C5349" s="7"/>
      <c r="D5349" s="7"/>
      <c r="E5349" s="7"/>
      <c r="F5349" s="7"/>
      <c r="G5349" s="7"/>
      <c r="H5349" s="7"/>
      <c r="I5349" s="10"/>
      <c r="J5349" s="25"/>
      <c r="K5349" s="250"/>
      <c r="L5349" s="31"/>
      <c r="M5349" s="9"/>
      <c r="N5349" s="11" t="s">
        <v>25</v>
      </c>
      <c r="O5349" s="39"/>
      <c r="P5349" s="47"/>
      <c r="Q5349" s="13"/>
      <c r="R5349" s="248">
        <f t="shared" si="830"/>
        <v>0</v>
      </c>
      <c r="S5349" s="248">
        <f t="shared" si="831"/>
        <v>0</v>
      </c>
      <c r="T5349" s="248">
        <f t="shared" si="832"/>
        <v>0</v>
      </c>
      <c r="U5349" s="248">
        <f t="shared" si="833"/>
        <v>0</v>
      </c>
      <c r="V5349" s="13"/>
      <c r="W5349" s="7"/>
      <c r="AT5349" s="130"/>
      <c r="BF5349" s="33">
        <f t="shared" si="839"/>
        <v>41242</v>
      </c>
      <c r="BG5349" s="34">
        <f t="shared" si="834"/>
        <v>82.88000000000001</v>
      </c>
      <c r="BH5349" s="32">
        <f t="shared" si="835"/>
        <v>1</v>
      </c>
      <c r="BI5349" s="32">
        <f t="shared" si="836"/>
        <v>0</v>
      </c>
      <c r="BJ5349" s="69">
        <f t="shared" si="837"/>
        <v>0</v>
      </c>
      <c r="BK5349" s="158" t="str">
        <f t="shared" si="838"/>
        <v/>
      </c>
    </row>
    <row r="5350" spans="1:63" ht="12" customHeight="1" x14ac:dyDescent="0.2">
      <c r="A5350" s="8"/>
      <c r="B5350" s="7"/>
      <c r="C5350" s="7"/>
      <c r="D5350" s="7"/>
      <c r="E5350" s="7"/>
      <c r="F5350" s="7"/>
      <c r="G5350" s="7"/>
      <c r="H5350" s="7"/>
      <c r="I5350" s="10"/>
      <c r="J5350" s="25"/>
      <c r="K5350" s="250"/>
      <c r="L5350" s="31"/>
      <c r="M5350" s="9"/>
      <c r="N5350" s="11" t="s">
        <v>25</v>
      </c>
      <c r="O5350" s="39"/>
      <c r="P5350" s="47"/>
      <c r="Q5350" s="13"/>
      <c r="R5350" s="248">
        <f t="shared" si="830"/>
        <v>0</v>
      </c>
      <c r="S5350" s="248">
        <f t="shared" si="831"/>
        <v>0</v>
      </c>
      <c r="T5350" s="248">
        <f t="shared" si="832"/>
        <v>0</v>
      </c>
      <c r="U5350" s="248">
        <f t="shared" si="833"/>
        <v>0</v>
      </c>
      <c r="V5350" s="13"/>
      <c r="W5350" s="7"/>
      <c r="AT5350" s="130"/>
      <c r="BF5350" s="33">
        <f t="shared" si="839"/>
        <v>41242</v>
      </c>
      <c r="BG5350" s="34">
        <f t="shared" si="834"/>
        <v>82.88000000000001</v>
      </c>
      <c r="BH5350" s="32">
        <f t="shared" si="835"/>
        <v>1</v>
      </c>
      <c r="BI5350" s="32">
        <f t="shared" si="836"/>
        <v>0</v>
      </c>
      <c r="BJ5350" s="69">
        <f t="shared" si="837"/>
        <v>0</v>
      </c>
      <c r="BK5350" s="158" t="str">
        <f t="shared" si="838"/>
        <v/>
      </c>
    </row>
    <row r="5351" spans="1:63" ht="12" customHeight="1" x14ac:dyDescent="0.2">
      <c r="A5351" s="8"/>
      <c r="B5351" s="7"/>
      <c r="C5351" s="7"/>
      <c r="D5351" s="7"/>
      <c r="E5351" s="7"/>
      <c r="F5351" s="7"/>
      <c r="G5351" s="7"/>
      <c r="H5351" s="7"/>
      <c r="I5351" s="10"/>
      <c r="J5351" s="25"/>
      <c r="K5351" s="250"/>
      <c r="L5351" s="31"/>
      <c r="M5351" s="9"/>
      <c r="N5351" s="11" t="s">
        <v>25</v>
      </c>
      <c r="O5351" s="39"/>
      <c r="P5351" s="47"/>
      <c r="Q5351" s="13"/>
      <c r="R5351" s="248">
        <f t="shared" si="830"/>
        <v>0</v>
      </c>
      <c r="S5351" s="248">
        <f t="shared" si="831"/>
        <v>0</v>
      </c>
      <c r="T5351" s="248">
        <f t="shared" si="832"/>
        <v>0</v>
      </c>
      <c r="U5351" s="248">
        <f t="shared" si="833"/>
        <v>0</v>
      </c>
      <c r="V5351" s="13"/>
      <c r="W5351" s="7"/>
      <c r="AT5351" s="130"/>
      <c r="BF5351" s="33">
        <f t="shared" si="839"/>
        <v>41242</v>
      </c>
      <c r="BG5351" s="34">
        <f t="shared" si="834"/>
        <v>82.88000000000001</v>
      </c>
      <c r="BH5351" s="32">
        <f t="shared" si="835"/>
        <v>1</v>
      </c>
      <c r="BI5351" s="32">
        <f t="shared" si="836"/>
        <v>0</v>
      </c>
      <c r="BJ5351" s="69">
        <f t="shared" si="837"/>
        <v>0</v>
      </c>
      <c r="BK5351" s="158" t="str">
        <f t="shared" si="838"/>
        <v/>
      </c>
    </row>
    <row r="5352" spans="1:63" ht="12" customHeight="1" x14ac:dyDescent="0.2">
      <c r="A5352" s="8"/>
      <c r="B5352" s="7"/>
      <c r="C5352" s="7"/>
      <c r="D5352" s="7"/>
      <c r="E5352" s="7"/>
      <c r="F5352" s="7"/>
      <c r="G5352" s="7"/>
      <c r="H5352" s="7"/>
      <c r="I5352" s="10"/>
      <c r="J5352" s="25"/>
      <c r="K5352" s="250"/>
      <c r="L5352" s="31"/>
      <c r="M5352" s="9"/>
      <c r="N5352" s="11" t="s">
        <v>25</v>
      </c>
      <c r="O5352" s="39"/>
      <c r="P5352" s="47"/>
      <c r="Q5352" s="13"/>
      <c r="R5352" s="248">
        <f t="shared" si="830"/>
        <v>0</v>
      </c>
      <c r="S5352" s="248">
        <f t="shared" si="831"/>
        <v>0</v>
      </c>
      <c r="T5352" s="248">
        <f t="shared" si="832"/>
        <v>0</v>
      </c>
      <c r="U5352" s="248">
        <f t="shared" si="833"/>
        <v>0</v>
      </c>
      <c r="V5352" s="13"/>
      <c r="W5352" s="7"/>
      <c r="AT5352" s="130"/>
      <c r="BF5352" s="33">
        <f t="shared" si="839"/>
        <v>41242</v>
      </c>
      <c r="BG5352" s="34">
        <f t="shared" si="834"/>
        <v>82.88000000000001</v>
      </c>
      <c r="BH5352" s="32">
        <f t="shared" si="835"/>
        <v>1</v>
      </c>
      <c r="BI5352" s="32">
        <f t="shared" si="836"/>
        <v>0</v>
      </c>
      <c r="BJ5352" s="69">
        <f t="shared" si="837"/>
        <v>0</v>
      </c>
      <c r="BK5352" s="158" t="str">
        <f t="shared" si="838"/>
        <v/>
      </c>
    </row>
    <row r="5353" spans="1:63" ht="12" customHeight="1" x14ac:dyDescent="0.2">
      <c r="A5353" s="8"/>
      <c r="B5353" s="7"/>
      <c r="C5353" s="7"/>
      <c r="D5353" s="7"/>
      <c r="E5353" s="7"/>
      <c r="F5353" s="7"/>
      <c r="G5353" s="7"/>
      <c r="H5353" s="7"/>
      <c r="I5353" s="10"/>
      <c r="J5353" s="25"/>
      <c r="K5353" s="250"/>
      <c r="L5353" s="31"/>
      <c r="M5353" s="9"/>
      <c r="N5353" s="11" t="s">
        <v>25</v>
      </c>
      <c r="O5353" s="39"/>
      <c r="P5353" s="47"/>
      <c r="Q5353" s="13"/>
      <c r="R5353" s="248">
        <f t="shared" si="830"/>
        <v>0</v>
      </c>
      <c r="S5353" s="248">
        <f t="shared" si="831"/>
        <v>0</v>
      </c>
      <c r="T5353" s="248">
        <f t="shared" si="832"/>
        <v>0</v>
      </c>
      <c r="U5353" s="248">
        <f t="shared" si="833"/>
        <v>0</v>
      </c>
      <c r="V5353" s="13"/>
      <c r="W5353" s="7"/>
      <c r="AT5353" s="130"/>
      <c r="BF5353" s="33">
        <f t="shared" si="839"/>
        <v>41242</v>
      </c>
      <c r="BG5353" s="34">
        <f t="shared" si="834"/>
        <v>82.88000000000001</v>
      </c>
      <c r="BH5353" s="32">
        <f t="shared" si="835"/>
        <v>1</v>
      </c>
      <c r="BI5353" s="32">
        <f t="shared" si="836"/>
        <v>0</v>
      </c>
      <c r="BJ5353" s="69">
        <f t="shared" si="837"/>
        <v>0</v>
      </c>
      <c r="BK5353" s="158" t="str">
        <f t="shared" si="838"/>
        <v/>
      </c>
    </row>
    <row r="5354" spans="1:63" ht="12" customHeight="1" x14ac:dyDescent="0.2">
      <c r="A5354" s="8"/>
      <c r="B5354" s="7"/>
      <c r="C5354" s="7"/>
      <c r="D5354" s="7"/>
      <c r="E5354" s="7"/>
      <c r="F5354" s="7"/>
      <c r="G5354" s="7"/>
      <c r="H5354" s="7"/>
      <c r="I5354" s="10"/>
      <c r="J5354" s="25"/>
      <c r="K5354" s="250"/>
      <c r="L5354" s="31"/>
      <c r="M5354" s="9"/>
      <c r="N5354" s="11" t="s">
        <v>25</v>
      </c>
      <c r="O5354" s="39"/>
      <c r="P5354" s="47"/>
      <c r="Q5354" s="13"/>
      <c r="R5354" s="248">
        <f t="shared" si="830"/>
        <v>0</v>
      </c>
      <c r="S5354" s="248">
        <f t="shared" si="831"/>
        <v>0</v>
      </c>
      <c r="T5354" s="248">
        <f t="shared" si="832"/>
        <v>0</v>
      </c>
      <c r="U5354" s="248">
        <f t="shared" si="833"/>
        <v>0</v>
      </c>
      <c r="V5354" s="13"/>
      <c r="W5354" s="7"/>
      <c r="AT5354" s="130"/>
      <c r="BF5354" s="33">
        <f t="shared" si="839"/>
        <v>41242</v>
      </c>
      <c r="BG5354" s="34">
        <f t="shared" si="834"/>
        <v>82.88000000000001</v>
      </c>
      <c r="BH5354" s="32">
        <f t="shared" si="835"/>
        <v>1</v>
      </c>
      <c r="BI5354" s="32">
        <f t="shared" si="836"/>
        <v>0</v>
      </c>
      <c r="BJ5354" s="69">
        <f t="shared" si="837"/>
        <v>0</v>
      </c>
      <c r="BK5354" s="158" t="str">
        <f t="shared" si="838"/>
        <v/>
      </c>
    </row>
    <row r="5355" spans="1:63" ht="12" customHeight="1" x14ac:dyDescent="0.2">
      <c r="A5355" s="8"/>
      <c r="B5355" s="7"/>
      <c r="C5355" s="7"/>
      <c r="D5355" s="7"/>
      <c r="E5355" s="7"/>
      <c r="F5355" s="7"/>
      <c r="G5355" s="7"/>
      <c r="H5355" s="7"/>
      <c r="I5355" s="10"/>
      <c r="J5355" s="25"/>
      <c r="K5355" s="250"/>
      <c r="L5355" s="31"/>
      <c r="M5355" s="9"/>
      <c r="N5355" s="11" t="s">
        <v>25</v>
      </c>
      <c r="O5355" s="39"/>
      <c r="P5355" s="47"/>
      <c r="Q5355" s="13"/>
      <c r="R5355" s="248">
        <f t="shared" si="830"/>
        <v>0</v>
      </c>
      <c r="S5355" s="248">
        <f t="shared" si="831"/>
        <v>0</v>
      </c>
      <c r="T5355" s="248">
        <f t="shared" si="832"/>
        <v>0</v>
      </c>
      <c r="U5355" s="248">
        <f t="shared" si="833"/>
        <v>0</v>
      </c>
      <c r="V5355" s="13"/>
      <c r="W5355" s="7"/>
      <c r="AT5355" s="130"/>
      <c r="BF5355" s="33">
        <f t="shared" si="839"/>
        <v>41242</v>
      </c>
      <c r="BG5355" s="34">
        <f t="shared" si="834"/>
        <v>82.88000000000001</v>
      </c>
      <c r="BH5355" s="32">
        <f t="shared" si="835"/>
        <v>1</v>
      </c>
      <c r="BI5355" s="32">
        <f t="shared" si="836"/>
        <v>0</v>
      </c>
      <c r="BJ5355" s="69">
        <f t="shared" si="837"/>
        <v>0</v>
      </c>
      <c r="BK5355" s="158" t="str">
        <f t="shared" si="838"/>
        <v/>
      </c>
    </row>
    <row r="5356" spans="1:63" ht="12" customHeight="1" x14ac:dyDescent="0.2">
      <c r="A5356" s="8"/>
      <c r="B5356" s="7"/>
      <c r="C5356" s="7"/>
      <c r="D5356" s="7"/>
      <c r="E5356" s="7"/>
      <c r="F5356" s="7"/>
      <c r="G5356" s="7"/>
      <c r="H5356" s="7"/>
      <c r="I5356" s="10"/>
      <c r="J5356" s="25"/>
      <c r="K5356" s="250"/>
      <c r="L5356" s="31"/>
      <c r="M5356" s="9"/>
      <c r="N5356" s="11" t="s">
        <v>25</v>
      </c>
      <c r="O5356" s="39"/>
      <c r="P5356" s="47"/>
      <c r="Q5356" s="13"/>
      <c r="R5356" s="248">
        <f t="shared" si="830"/>
        <v>0</v>
      </c>
      <c r="S5356" s="248">
        <f t="shared" si="831"/>
        <v>0</v>
      </c>
      <c r="T5356" s="248">
        <f t="shared" si="832"/>
        <v>0</v>
      </c>
      <c r="U5356" s="248">
        <f t="shared" si="833"/>
        <v>0</v>
      </c>
      <c r="V5356" s="13"/>
      <c r="W5356" s="7"/>
      <c r="AT5356" s="130"/>
      <c r="BF5356" s="33">
        <f t="shared" si="839"/>
        <v>41242</v>
      </c>
      <c r="BG5356" s="34">
        <f t="shared" si="834"/>
        <v>82.88000000000001</v>
      </c>
      <c r="BH5356" s="32">
        <f t="shared" si="835"/>
        <v>1</v>
      </c>
      <c r="BI5356" s="32">
        <f t="shared" si="836"/>
        <v>0</v>
      </c>
      <c r="BJ5356" s="69">
        <f t="shared" si="837"/>
        <v>0</v>
      </c>
      <c r="BK5356" s="158" t="str">
        <f t="shared" si="838"/>
        <v/>
      </c>
    </row>
    <row r="5357" spans="1:63" ht="12" customHeight="1" x14ac:dyDescent="0.2">
      <c r="A5357" s="8"/>
      <c r="B5357" s="7"/>
      <c r="C5357" s="7"/>
      <c r="D5357" s="7"/>
      <c r="E5357" s="7"/>
      <c r="F5357" s="7"/>
      <c r="G5357" s="7"/>
      <c r="H5357" s="7"/>
      <c r="I5357" s="10"/>
      <c r="J5357" s="25"/>
      <c r="K5357" s="250"/>
      <c r="L5357" s="31"/>
      <c r="M5357" s="9"/>
      <c r="N5357" s="11" t="s">
        <v>25</v>
      </c>
      <c r="O5357" s="39"/>
      <c r="P5357" s="47"/>
      <c r="Q5357" s="13"/>
      <c r="R5357" s="248">
        <f t="shared" si="830"/>
        <v>0</v>
      </c>
      <c r="S5357" s="248">
        <f t="shared" si="831"/>
        <v>0</v>
      </c>
      <c r="T5357" s="248">
        <f t="shared" si="832"/>
        <v>0</v>
      </c>
      <c r="U5357" s="248">
        <f t="shared" si="833"/>
        <v>0</v>
      </c>
      <c r="V5357" s="13"/>
      <c r="W5357" s="7"/>
      <c r="AT5357" s="130"/>
      <c r="BF5357" s="33">
        <f t="shared" si="839"/>
        <v>41242</v>
      </c>
      <c r="BG5357" s="34">
        <f t="shared" si="834"/>
        <v>82.88000000000001</v>
      </c>
      <c r="BH5357" s="32">
        <f t="shared" si="835"/>
        <v>1</v>
      </c>
      <c r="BI5357" s="32">
        <f t="shared" si="836"/>
        <v>0</v>
      </c>
      <c r="BJ5357" s="69">
        <f t="shared" si="837"/>
        <v>0</v>
      </c>
      <c r="BK5357" s="158" t="str">
        <f t="shared" si="838"/>
        <v/>
      </c>
    </row>
    <row r="5358" spans="1:63" ht="12" customHeight="1" x14ac:dyDescent="0.2">
      <c r="A5358" s="8"/>
      <c r="B5358" s="7"/>
      <c r="C5358" s="7"/>
      <c r="D5358" s="7"/>
      <c r="E5358" s="7"/>
      <c r="F5358" s="7"/>
      <c r="G5358" s="7"/>
      <c r="H5358" s="7"/>
      <c r="I5358" s="10"/>
      <c r="J5358" s="25"/>
      <c r="K5358" s="250"/>
      <c r="L5358" s="31"/>
      <c r="M5358" s="9"/>
      <c r="N5358" s="11" t="s">
        <v>25</v>
      </c>
      <c r="O5358" s="39"/>
      <c r="P5358" s="47"/>
      <c r="Q5358" s="13"/>
      <c r="R5358" s="248">
        <f t="shared" si="830"/>
        <v>0</v>
      </c>
      <c r="S5358" s="248">
        <f t="shared" si="831"/>
        <v>0</v>
      </c>
      <c r="T5358" s="248">
        <f t="shared" si="832"/>
        <v>0</v>
      </c>
      <c r="U5358" s="248">
        <f t="shared" si="833"/>
        <v>0</v>
      </c>
      <c r="V5358" s="13"/>
      <c r="W5358" s="7"/>
      <c r="AT5358" s="130"/>
      <c r="BF5358" s="33">
        <f t="shared" si="839"/>
        <v>41242</v>
      </c>
      <c r="BG5358" s="34">
        <f t="shared" si="834"/>
        <v>82.88000000000001</v>
      </c>
      <c r="BH5358" s="32">
        <f t="shared" si="835"/>
        <v>1</v>
      </c>
      <c r="BI5358" s="32">
        <f t="shared" si="836"/>
        <v>0</v>
      </c>
      <c r="BJ5358" s="69">
        <f t="shared" si="837"/>
        <v>0</v>
      </c>
      <c r="BK5358" s="158" t="str">
        <f t="shared" si="838"/>
        <v/>
      </c>
    </row>
    <row r="5359" spans="1:63" ht="12" customHeight="1" x14ac:dyDescent="0.2">
      <c r="A5359" s="8"/>
      <c r="B5359" s="7"/>
      <c r="C5359" s="7"/>
      <c r="D5359" s="7"/>
      <c r="E5359" s="7"/>
      <c r="F5359" s="7"/>
      <c r="G5359" s="7"/>
      <c r="H5359" s="7"/>
      <c r="I5359" s="10"/>
      <c r="J5359" s="25"/>
      <c r="K5359" s="250"/>
      <c r="L5359" s="31"/>
      <c r="M5359" s="9"/>
      <c r="N5359" s="11" t="s">
        <v>25</v>
      </c>
      <c r="O5359" s="39"/>
      <c r="P5359" s="47"/>
      <c r="Q5359" s="13"/>
      <c r="R5359" s="248">
        <f t="shared" si="830"/>
        <v>0</v>
      </c>
      <c r="S5359" s="248">
        <f t="shared" si="831"/>
        <v>0</v>
      </c>
      <c r="T5359" s="248">
        <f t="shared" si="832"/>
        <v>0</v>
      </c>
      <c r="U5359" s="248">
        <f t="shared" si="833"/>
        <v>0</v>
      </c>
      <c r="V5359" s="13"/>
      <c r="W5359" s="7"/>
      <c r="AT5359" s="130"/>
      <c r="BF5359" s="33">
        <f t="shared" si="839"/>
        <v>41242</v>
      </c>
      <c r="BG5359" s="34">
        <f t="shared" si="834"/>
        <v>82.88000000000001</v>
      </c>
      <c r="BH5359" s="32">
        <f t="shared" si="835"/>
        <v>1</v>
      </c>
      <c r="BI5359" s="32">
        <f t="shared" si="836"/>
        <v>0</v>
      </c>
      <c r="BJ5359" s="69">
        <f t="shared" si="837"/>
        <v>0</v>
      </c>
      <c r="BK5359" s="158" t="str">
        <f t="shared" si="838"/>
        <v/>
      </c>
    </row>
    <row r="5360" spans="1:63" ht="12" customHeight="1" x14ac:dyDescent="0.2">
      <c r="A5360" s="8"/>
      <c r="B5360" s="7"/>
      <c r="C5360" s="7"/>
      <c r="D5360" s="7"/>
      <c r="E5360" s="7"/>
      <c r="F5360" s="7"/>
      <c r="G5360" s="7"/>
      <c r="H5360" s="7"/>
      <c r="I5360" s="10"/>
      <c r="J5360" s="25"/>
      <c r="K5360" s="250"/>
      <c r="L5360" s="31"/>
      <c r="M5360" s="9"/>
      <c r="N5360" s="11" t="s">
        <v>25</v>
      </c>
      <c r="O5360" s="39"/>
      <c r="P5360" s="47"/>
      <c r="Q5360" s="13"/>
      <c r="R5360" s="248">
        <f t="shared" si="830"/>
        <v>0</v>
      </c>
      <c r="S5360" s="248">
        <f t="shared" si="831"/>
        <v>0</v>
      </c>
      <c r="T5360" s="248">
        <f t="shared" si="832"/>
        <v>0</v>
      </c>
      <c r="U5360" s="248">
        <f t="shared" si="833"/>
        <v>0</v>
      </c>
      <c r="V5360" s="13"/>
      <c r="W5360" s="7"/>
      <c r="AT5360" s="130"/>
      <c r="BF5360" s="33">
        <f t="shared" si="839"/>
        <v>41242</v>
      </c>
      <c r="BG5360" s="34">
        <f t="shared" si="834"/>
        <v>82.88000000000001</v>
      </c>
      <c r="BH5360" s="32">
        <f t="shared" si="835"/>
        <v>1</v>
      </c>
      <c r="BI5360" s="32">
        <f t="shared" si="836"/>
        <v>0</v>
      </c>
      <c r="BJ5360" s="69">
        <f t="shared" si="837"/>
        <v>0</v>
      </c>
      <c r="BK5360" s="158" t="str">
        <f t="shared" si="838"/>
        <v/>
      </c>
    </row>
    <row r="5361" spans="1:63" ht="12" customHeight="1" x14ac:dyDescent="0.2">
      <c r="A5361" s="8"/>
      <c r="B5361" s="7"/>
      <c r="C5361" s="7"/>
      <c r="D5361" s="7"/>
      <c r="E5361" s="7"/>
      <c r="F5361" s="7"/>
      <c r="G5361" s="7"/>
      <c r="H5361" s="7"/>
      <c r="I5361" s="10"/>
      <c r="J5361" s="25"/>
      <c r="K5361" s="250"/>
      <c r="L5361" s="31"/>
      <c r="M5361" s="9"/>
      <c r="N5361" s="11" t="s">
        <v>25</v>
      </c>
      <c r="O5361" s="39"/>
      <c r="P5361" s="47"/>
      <c r="Q5361" s="13"/>
      <c r="R5361" s="248">
        <f t="shared" si="830"/>
        <v>0</v>
      </c>
      <c r="S5361" s="248">
        <f t="shared" si="831"/>
        <v>0</v>
      </c>
      <c r="T5361" s="248">
        <f t="shared" si="832"/>
        <v>0</v>
      </c>
      <c r="U5361" s="248">
        <f t="shared" si="833"/>
        <v>0</v>
      </c>
      <c r="V5361" s="13"/>
      <c r="W5361" s="7"/>
      <c r="AT5361" s="130"/>
      <c r="BF5361" s="33">
        <f t="shared" si="839"/>
        <v>41242</v>
      </c>
      <c r="BG5361" s="34">
        <f t="shared" si="834"/>
        <v>82.88000000000001</v>
      </c>
      <c r="BH5361" s="32">
        <f t="shared" si="835"/>
        <v>1</v>
      </c>
      <c r="BI5361" s="32">
        <f t="shared" si="836"/>
        <v>0</v>
      </c>
      <c r="BJ5361" s="69">
        <f t="shared" si="837"/>
        <v>0</v>
      </c>
      <c r="BK5361" s="158" t="str">
        <f t="shared" si="838"/>
        <v/>
      </c>
    </row>
    <row r="5362" spans="1:63" ht="12" customHeight="1" x14ac:dyDescent="0.2">
      <c r="A5362" s="8"/>
      <c r="B5362" s="7"/>
      <c r="C5362" s="7"/>
      <c r="D5362" s="7"/>
      <c r="E5362" s="7"/>
      <c r="F5362" s="7"/>
      <c r="G5362" s="7"/>
      <c r="H5362" s="7"/>
      <c r="I5362" s="10"/>
      <c r="J5362" s="25"/>
      <c r="K5362" s="250"/>
      <c r="L5362" s="31"/>
      <c r="M5362" s="9"/>
      <c r="N5362" s="11" t="s">
        <v>25</v>
      </c>
      <c r="O5362" s="39"/>
      <c r="P5362" s="47"/>
      <c r="Q5362" s="13"/>
      <c r="R5362" s="248">
        <f t="shared" si="830"/>
        <v>0</v>
      </c>
      <c r="S5362" s="248">
        <f t="shared" si="831"/>
        <v>0</v>
      </c>
      <c r="T5362" s="248">
        <f t="shared" si="832"/>
        <v>0</v>
      </c>
      <c r="U5362" s="248">
        <f t="shared" si="833"/>
        <v>0</v>
      </c>
      <c r="V5362" s="13"/>
      <c r="W5362" s="7"/>
      <c r="AT5362" s="130"/>
      <c r="BF5362" s="33">
        <f t="shared" si="839"/>
        <v>41242</v>
      </c>
      <c r="BG5362" s="34">
        <f t="shared" si="834"/>
        <v>82.88000000000001</v>
      </c>
      <c r="BH5362" s="32">
        <f t="shared" si="835"/>
        <v>1</v>
      </c>
      <c r="BI5362" s="32">
        <f t="shared" si="836"/>
        <v>0</v>
      </c>
      <c r="BJ5362" s="69">
        <f t="shared" si="837"/>
        <v>0</v>
      </c>
      <c r="BK5362" s="158" t="str">
        <f t="shared" si="838"/>
        <v/>
      </c>
    </row>
    <row r="5363" spans="1:63" ht="12" customHeight="1" x14ac:dyDescent="0.2">
      <c r="A5363" s="8"/>
      <c r="B5363" s="7"/>
      <c r="C5363" s="7"/>
      <c r="D5363" s="7"/>
      <c r="E5363" s="7"/>
      <c r="F5363" s="7"/>
      <c r="G5363" s="7"/>
      <c r="H5363" s="7"/>
      <c r="I5363" s="10"/>
      <c r="J5363" s="25"/>
      <c r="K5363" s="250"/>
      <c r="L5363" s="31"/>
      <c r="M5363" s="9"/>
      <c r="N5363" s="11" t="s">
        <v>25</v>
      </c>
      <c r="O5363" s="39"/>
      <c r="P5363" s="47"/>
      <c r="Q5363" s="13"/>
      <c r="R5363" s="248">
        <f t="shared" si="830"/>
        <v>0</v>
      </c>
      <c r="S5363" s="248">
        <f t="shared" si="831"/>
        <v>0</v>
      </c>
      <c r="T5363" s="248">
        <f t="shared" si="832"/>
        <v>0</v>
      </c>
      <c r="U5363" s="248">
        <f t="shared" si="833"/>
        <v>0</v>
      </c>
      <c r="V5363" s="13"/>
      <c r="W5363" s="7"/>
      <c r="AT5363" s="130"/>
      <c r="BF5363" s="33">
        <f t="shared" si="839"/>
        <v>41242</v>
      </c>
      <c r="BG5363" s="34">
        <f t="shared" si="834"/>
        <v>82.88000000000001</v>
      </c>
      <c r="BH5363" s="32">
        <f t="shared" si="835"/>
        <v>1</v>
      </c>
      <c r="BI5363" s="32">
        <f t="shared" si="836"/>
        <v>0</v>
      </c>
      <c r="BJ5363" s="69">
        <f t="shared" si="837"/>
        <v>0</v>
      </c>
      <c r="BK5363" s="158" t="str">
        <f t="shared" si="838"/>
        <v/>
      </c>
    </row>
    <row r="5364" spans="1:63" ht="12" customHeight="1" x14ac:dyDescent="0.2">
      <c r="A5364" s="8"/>
      <c r="B5364" s="7"/>
      <c r="C5364" s="7"/>
      <c r="D5364" s="7"/>
      <c r="E5364" s="7"/>
      <c r="F5364" s="7"/>
      <c r="G5364" s="7"/>
      <c r="H5364" s="7"/>
      <c r="I5364" s="10"/>
      <c r="J5364" s="25"/>
      <c r="K5364" s="250"/>
      <c r="L5364" s="31"/>
      <c r="M5364" s="9"/>
      <c r="N5364" s="11" t="s">
        <v>25</v>
      </c>
      <c r="O5364" s="39"/>
      <c r="P5364" s="47"/>
      <c r="Q5364" s="13"/>
      <c r="R5364" s="248">
        <f t="shared" si="830"/>
        <v>0</v>
      </c>
      <c r="S5364" s="248">
        <f t="shared" si="831"/>
        <v>0</v>
      </c>
      <c r="T5364" s="248">
        <f t="shared" si="832"/>
        <v>0</v>
      </c>
      <c r="U5364" s="248">
        <f t="shared" si="833"/>
        <v>0</v>
      </c>
      <c r="V5364" s="13"/>
      <c r="W5364" s="7"/>
      <c r="AT5364" s="130"/>
      <c r="BF5364" s="33">
        <f t="shared" si="839"/>
        <v>41242</v>
      </c>
      <c r="BG5364" s="34">
        <f t="shared" si="834"/>
        <v>82.88000000000001</v>
      </c>
      <c r="BH5364" s="32">
        <f t="shared" si="835"/>
        <v>1</v>
      </c>
      <c r="BI5364" s="32">
        <f t="shared" si="836"/>
        <v>0</v>
      </c>
      <c r="BJ5364" s="69">
        <f t="shared" si="837"/>
        <v>0</v>
      </c>
      <c r="BK5364" s="158" t="str">
        <f t="shared" si="838"/>
        <v/>
      </c>
    </row>
    <row r="5365" spans="1:63" ht="12" customHeight="1" x14ac:dyDescent="0.2">
      <c r="A5365" s="8"/>
      <c r="B5365" s="7"/>
      <c r="C5365" s="7"/>
      <c r="D5365" s="7"/>
      <c r="E5365" s="7"/>
      <c r="F5365" s="7"/>
      <c r="G5365" s="7"/>
      <c r="H5365" s="7"/>
      <c r="I5365" s="10"/>
      <c r="J5365" s="25"/>
      <c r="K5365" s="250"/>
      <c r="L5365" s="31"/>
      <c r="M5365" s="9"/>
      <c r="N5365" s="11" t="s">
        <v>25</v>
      </c>
      <c r="O5365" s="39"/>
      <c r="P5365" s="47"/>
      <c r="Q5365" s="13"/>
      <c r="R5365" s="248">
        <f t="shared" si="830"/>
        <v>0</v>
      </c>
      <c r="S5365" s="248">
        <f t="shared" si="831"/>
        <v>0</v>
      </c>
      <c r="T5365" s="248">
        <f t="shared" si="832"/>
        <v>0</v>
      </c>
      <c r="U5365" s="248">
        <f t="shared" si="833"/>
        <v>0</v>
      </c>
      <c r="V5365" s="13"/>
      <c r="W5365" s="7"/>
      <c r="AT5365" s="130"/>
      <c r="BF5365" s="33">
        <f t="shared" si="839"/>
        <v>41242</v>
      </c>
      <c r="BG5365" s="34">
        <f t="shared" si="834"/>
        <v>82.88000000000001</v>
      </c>
      <c r="BH5365" s="32">
        <f t="shared" si="835"/>
        <v>1</v>
      </c>
      <c r="BI5365" s="32">
        <f t="shared" si="836"/>
        <v>0</v>
      </c>
      <c r="BJ5365" s="69">
        <f t="shared" si="837"/>
        <v>0</v>
      </c>
      <c r="BK5365" s="158" t="str">
        <f t="shared" si="838"/>
        <v/>
      </c>
    </row>
    <row r="5366" spans="1:63" ht="12" customHeight="1" x14ac:dyDescent="0.2">
      <c r="A5366" s="8"/>
      <c r="B5366" s="7"/>
      <c r="C5366" s="7"/>
      <c r="D5366" s="7"/>
      <c r="E5366" s="7"/>
      <c r="F5366" s="7"/>
      <c r="G5366" s="7"/>
      <c r="H5366" s="7"/>
      <c r="I5366" s="10"/>
      <c r="J5366" s="25"/>
      <c r="K5366" s="250"/>
      <c r="L5366" s="31"/>
      <c r="M5366" s="9"/>
      <c r="N5366" s="11" t="s">
        <v>25</v>
      </c>
      <c r="O5366" s="39"/>
      <c r="P5366" s="47"/>
      <c r="Q5366" s="13"/>
      <c r="R5366" s="248">
        <f t="shared" si="830"/>
        <v>0</v>
      </c>
      <c r="S5366" s="248">
        <f t="shared" si="831"/>
        <v>0</v>
      </c>
      <c r="T5366" s="248">
        <f t="shared" si="832"/>
        <v>0</v>
      </c>
      <c r="U5366" s="248">
        <f t="shared" si="833"/>
        <v>0</v>
      </c>
      <c r="V5366" s="13"/>
      <c r="W5366" s="7"/>
      <c r="AT5366" s="130"/>
      <c r="BF5366" s="33">
        <f t="shared" si="839"/>
        <v>41242</v>
      </c>
      <c r="BG5366" s="34">
        <f t="shared" si="834"/>
        <v>82.88000000000001</v>
      </c>
      <c r="BH5366" s="32">
        <f t="shared" si="835"/>
        <v>1</v>
      </c>
      <c r="BI5366" s="32">
        <f t="shared" si="836"/>
        <v>0</v>
      </c>
      <c r="BJ5366" s="69">
        <f t="shared" si="837"/>
        <v>0</v>
      </c>
      <c r="BK5366" s="158" t="str">
        <f t="shared" si="838"/>
        <v/>
      </c>
    </row>
    <row r="5367" spans="1:63" ht="12" customHeight="1" x14ac:dyDescent="0.2">
      <c r="A5367" s="8"/>
      <c r="B5367" s="7"/>
      <c r="C5367" s="7"/>
      <c r="D5367" s="7"/>
      <c r="E5367" s="7"/>
      <c r="F5367" s="7"/>
      <c r="G5367" s="7"/>
      <c r="H5367" s="7"/>
      <c r="I5367" s="10"/>
      <c r="J5367" s="25"/>
      <c r="K5367" s="250"/>
      <c r="L5367" s="31"/>
      <c r="M5367" s="9"/>
      <c r="N5367" s="11" t="s">
        <v>25</v>
      </c>
      <c r="O5367" s="39"/>
      <c r="P5367" s="47"/>
      <c r="Q5367" s="13"/>
      <c r="R5367" s="248">
        <f t="shared" si="830"/>
        <v>0</v>
      </c>
      <c r="S5367" s="248">
        <f t="shared" si="831"/>
        <v>0</v>
      </c>
      <c r="T5367" s="248">
        <f t="shared" si="832"/>
        <v>0</v>
      </c>
      <c r="U5367" s="248">
        <f t="shared" si="833"/>
        <v>0</v>
      </c>
      <c r="V5367" s="13"/>
      <c r="W5367" s="7"/>
      <c r="AT5367" s="130"/>
      <c r="BF5367" s="33">
        <f t="shared" si="839"/>
        <v>41242</v>
      </c>
      <c r="BG5367" s="34">
        <f t="shared" si="834"/>
        <v>82.88000000000001</v>
      </c>
      <c r="BH5367" s="32">
        <f t="shared" si="835"/>
        <v>1</v>
      </c>
      <c r="BI5367" s="32">
        <f t="shared" si="836"/>
        <v>0</v>
      </c>
      <c r="BJ5367" s="69">
        <f t="shared" si="837"/>
        <v>0</v>
      </c>
      <c r="BK5367" s="158" t="str">
        <f t="shared" si="838"/>
        <v/>
      </c>
    </row>
    <row r="5368" spans="1:63" ht="12" customHeight="1" x14ac:dyDescent="0.2">
      <c r="A5368" s="8"/>
      <c r="B5368" s="7"/>
      <c r="C5368" s="7"/>
      <c r="D5368" s="7"/>
      <c r="E5368" s="7"/>
      <c r="F5368" s="7"/>
      <c r="G5368" s="7"/>
      <c r="H5368" s="7"/>
      <c r="I5368" s="10"/>
      <c r="J5368" s="25"/>
      <c r="K5368" s="250"/>
      <c r="L5368" s="31"/>
      <c r="M5368" s="9"/>
      <c r="N5368" s="11" t="s">
        <v>25</v>
      </c>
      <c r="O5368" s="39"/>
      <c r="P5368" s="47"/>
      <c r="Q5368" s="13"/>
      <c r="R5368" s="248">
        <f t="shared" si="830"/>
        <v>0</v>
      </c>
      <c r="S5368" s="248">
        <f t="shared" si="831"/>
        <v>0</v>
      </c>
      <c r="T5368" s="248">
        <f t="shared" si="832"/>
        <v>0</v>
      </c>
      <c r="U5368" s="248">
        <f t="shared" si="833"/>
        <v>0</v>
      </c>
      <c r="V5368" s="13"/>
      <c r="W5368" s="7"/>
      <c r="AT5368" s="130"/>
      <c r="BF5368" s="33">
        <f t="shared" si="839"/>
        <v>41242</v>
      </c>
      <c r="BG5368" s="34">
        <f t="shared" si="834"/>
        <v>82.88000000000001</v>
      </c>
      <c r="BH5368" s="32">
        <f t="shared" si="835"/>
        <v>1</v>
      </c>
      <c r="BI5368" s="32">
        <f t="shared" si="836"/>
        <v>0</v>
      </c>
      <c r="BJ5368" s="69">
        <f t="shared" si="837"/>
        <v>0</v>
      </c>
      <c r="BK5368" s="158" t="str">
        <f t="shared" si="838"/>
        <v/>
      </c>
    </row>
    <row r="5369" spans="1:63" ht="12" customHeight="1" x14ac:dyDescent="0.2">
      <c r="A5369" s="8"/>
      <c r="B5369" s="7"/>
      <c r="C5369" s="7"/>
      <c r="D5369" s="7"/>
      <c r="E5369" s="7"/>
      <c r="F5369" s="7"/>
      <c r="G5369" s="7"/>
      <c r="H5369" s="7"/>
      <c r="I5369" s="10"/>
      <c r="J5369" s="25"/>
      <c r="K5369" s="250"/>
      <c r="L5369" s="31"/>
      <c r="M5369" s="9"/>
      <c r="N5369" s="11" t="s">
        <v>25</v>
      </c>
      <c r="O5369" s="39"/>
      <c r="P5369" s="47"/>
      <c r="Q5369" s="13"/>
      <c r="R5369" s="248">
        <f t="shared" si="830"/>
        <v>0</v>
      </c>
      <c r="S5369" s="248">
        <f t="shared" si="831"/>
        <v>0</v>
      </c>
      <c r="T5369" s="248">
        <f t="shared" si="832"/>
        <v>0</v>
      </c>
      <c r="U5369" s="248">
        <f t="shared" si="833"/>
        <v>0</v>
      </c>
      <c r="V5369" s="13"/>
      <c r="W5369" s="7"/>
      <c r="AT5369" s="130"/>
      <c r="BF5369" s="33">
        <f t="shared" si="839"/>
        <v>41242</v>
      </c>
      <c r="BG5369" s="34">
        <f t="shared" si="834"/>
        <v>82.88000000000001</v>
      </c>
      <c r="BH5369" s="32">
        <f t="shared" si="835"/>
        <v>1</v>
      </c>
      <c r="BI5369" s="32">
        <f t="shared" si="836"/>
        <v>0</v>
      </c>
      <c r="BJ5369" s="69">
        <f t="shared" si="837"/>
        <v>0</v>
      </c>
      <c r="BK5369" s="158" t="str">
        <f t="shared" si="838"/>
        <v/>
      </c>
    </row>
    <row r="5370" spans="1:63" ht="12" customHeight="1" x14ac:dyDescent="0.2">
      <c r="A5370" s="8"/>
      <c r="B5370" s="7"/>
      <c r="C5370" s="7"/>
      <c r="D5370" s="7"/>
      <c r="E5370" s="7"/>
      <c r="F5370" s="7"/>
      <c r="G5370" s="7"/>
      <c r="H5370" s="7"/>
      <c r="I5370" s="10"/>
      <c r="J5370" s="25"/>
      <c r="K5370" s="250"/>
      <c r="L5370" s="31"/>
      <c r="M5370" s="9"/>
      <c r="N5370" s="11" t="s">
        <v>25</v>
      </c>
      <c r="O5370" s="39"/>
      <c r="P5370" s="47"/>
      <c r="Q5370" s="13"/>
      <c r="R5370" s="248">
        <f t="shared" si="830"/>
        <v>0</v>
      </c>
      <c r="S5370" s="248">
        <f t="shared" si="831"/>
        <v>0</v>
      </c>
      <c r="T5370" s="248">
        <f t="shared" si="832"/>
        <v>0</v>
      </c>
      <c r="U5370" s="248">
        <f t="shared" si="833"/>
        <v>0</v>
      </c>
      <c r="V5370" s="13"/>
      <c r="W5370" s="7"/>
      <c r="AT5370" s="130"/>
      <c r="BF5370" s="33">
        <f t="shared" si="839"/>
        <v>41242</v>
      </c>
      <c r="BG5370" s="34">
        <f t="shared" si="834"/>
        <v>82.88000000000001</v>
      </c>
      <c r="BH5370" s="32">
        <f t="shared" si="835"/>
        <v>1</v>
      </c>
      <c r="BI5370" s="32">
        <f t="shared" si="836"/>
        <v>0</v>
      </c>
      <c r="BJ5370" s="69">
        <f t="shared" si="837"/>
        <v>0</v>
      </c>
      <c r="BK5370" s="158" t="str">
        <f t="shared" si="838"/>
        <v/>
      </c>
    </row>
    <row r="5371" spans="1:63" ht="12" customHeight="1" x14ac:dyDescent="0.2">
      <c r="A5371" s="8"/>
      <c r="B5371" s="7"/>
      <c r="C5371" s="7"/>
      <c r="D5371" s="7"/>
      <c r="E5371" s="7"/>
      <c r="F5371" s="7"/>
      <c r="G5371" s="7"/>
      <c r="H5371" s="7"/>
      <c r="I5371" s="10"/>
      <c r="J5371" s="25"/>
      <c r="K5371" s="250"/>
      <c r="L5371" s="31"/>
      <c r="M5371" s="9"/>
      <c r="N5371" s="11" t="s">
        <v>25</v>
      </c>
      <c r="O5371" s="39"/>
      <c r="P5371" s="47"/>
      <c r="Q5371" s="13"/>
      <c r="R5371" s="248">
        <f t="shared" si="830"/>
        <v>0</v>
      </c>
      <c r="S5371" s="248">
        <f t="shared" si="831"/>
        <v>0</v>
      </c>
      <c r="T5371" s="248">
        <f t="shared" si="832"/>
        <v>0</v>
      </c>
      <c r="U5371" s="248">
        <f t="shared" si="833"/>
        <v>0</v>
      </c>
      <c r="V5371" s="13"/>
      <c r="W5371" s="7"/>
      <c r="AT5371" s="130"/>
      <c r="BF5371" s="33">
        <f t="shared" si="839"/>
        <v>41242</v>
      </c>
      <c r="BG5371" s="34">
        <f t="shared" si="834"/>
        <v>82.88000000000001</v>
      </c>
      <c r="BH5371" s="32">
        <f t="shared" si="835"/>
        <v>1</v>
      </c>
      <c r="BI5371" s="32">
        <f t="shared" si="836"/>
        <v>0</v>
      </c>
      <c r="BJ5371" s="69">
        <f t="shared" si="837"/>
        <v>0</v>
      </c>
      <c r="BK5371" s="158" t="str">
        <f t="shared" si="838"/>
        <v/>
      </c>
    </row>
    <row r="5372" spans="1:63" ht="12" customHeight="1" x14ac:dyDescent="0.2">
      <c r="A5372" s="8"/>
      <c r="B5372" s="7"/>
      <c r="C5372" s="7"/>
      <c r="D5372" s="7"/>
      <c r="E5372" s="7"/>
      <c r="F5372" s="7"/>
      <c r="G5372" s="7"/>
      <c r="H5372" s="7"/>
      <c r="I5372" s="10"/>
      <c r="J5372" s="25"/>
      <c r="K5372" s="250"/>
      <c r="L5372" s="31"/>
      <c r="M5372" s="9"/>
      <c r="N5372" s="11" t="s">
        <v>25</v>
      </c>
      <c r="O5372" s="39"/>
      <c r="P5372" s="47"/>
      <c r="Q5372" s="13"/>
      <c r="R5372" s="248">
        <f t="shared" si="830"/>
        <v>0</v>
      </c>
      <c r="S5372" s="248">
        <f t="shared" si="831"/>
        <v>0</v>
      </c>
      <c r="T5372" s="248">
        <f t="shared" si="832"/>
        <v>0</v>
      </c>
      <c r="U5372" s="248">
        <f t="shared" si="833"/>
        <v>0</v>
      </c>
      <c r="V5372" s="13"/>
      <c r="W5372" s="7"/>
      <c r="AT5372" s="130"/>
      <c r="BF5372" s="33">
        <f t="shared" si="839"/>
        <v>41242</v>
      </c>
      <c r="BG5372" s="34">
        <f t="shared" si="834"/>
        <v>82.88000000000001</v>
      </c>
      <c r="BH5372" s="32">
        <f t="shared" si="835"/>
        <v>1</v>
      </c>
      <c r="BI5372" s="32">
        <f t="shared" si="836"/>
        <v>0</v>
      </c>
      <c r="BJ5372" s="69">
        <f t="shared" si="837"/>
        <v>0</v>
      </c>
      <c r="BK5372" s="158" t="str">
        <f t="shared" si="838"/>
        <v/>
      </c>
    </row>
    <row r="5373" spans="1:63" ht="12" customHeight="1" x14ac:dyDescent="0.2">
      <c r="A5373" s="8"/>
      <c r="B5373" s="7"/>
      <c r="C5373" s="7"/>
      <c r="D5373" s="7"/>
      <c r="E5373" s="7"/>
      <c r="F5373" s="7"/>
      <c r="G5373" s="7"/>
      <c r="H5373" s="7"/>
      <c r="I5373" s="10"/>
      <c r="J5373" s="25"/>
      <c r="K5373" s="250"/>
      <c r="L5373" s="31"/>
      <c r="M5373" s="9"/>
      <c r="N5373" s="11" t="s">
        <v>25</v>
      </c>
      <c r="O5373" s="39"/>
      <c r="P5373" s="47"/>
      <c r="Q5373" s="13"/>
      <c r="R5373" s="248">
        <f t="shared" si="830"/>
        <v>0</v>
      </c>
      <c r="S5373" s="248">
        <f t="shared" si="831"/>
        <v>0</v>
      </c>
      <c r="T5373" s="248">
        <f t="shared" si="832"/>
        <v>0</v>
      </c>
      <c r="U5373" s="248">
        <f t="shared" si="833"/>
        <v>0</v>
      </c>
      <c r="V5373" s="13"/>
      <c r="W5373" s="7"/>
      <c r="AT5373" s="130"/>
      <c r="BF5373" s="33">
        <f t="shared" si="839"/>
        <v>41242</v>
      </c>
      <c r="BG5373" s="34">
        <f t="shared" si="834"/>
        <v>82.88000000000001</v>
      </c>
      <c r="BH5373" s="32">
        <f t="shared" si="835"/>
        <v>1</v>
      </c>
      <c r="BI5373" s="32">
        <f t="shared" si="836"/>
        <v>0</v>
      </c>
      <c r="BJ5373" s="69">
        <f t="shared" si="837"/>
        <v>0</v>
      </c>
      <c r="BK5373" s="158" t="str">
        <f t="shared" si="838"/>
        <v/>
      </c>
    </row>
    <row r="5374" spans="1:63" ht="12" customHeight="1" x14ac:dyDescent="0.2">
      <c r="A5374" s="8"/>
      <c r="B5374" s="7"/>
      <c r="C5374" s="7"/>
      <c r="D5374" s="7"/>
      <c r="E5374" s="7"/>
      <c r="F5374" s="7"/>
      <c r="G5374" s="7"/>
      <c r="H5374" s="7"/>
      <c r="I5374" s="10"/>
      <c r="J5374" s="25"/>
      <c r="K5374" s="250"/>
      <c r="L5374" s="31"/>
      <c r="M5374" s="9"/>
      <c r="N5374" s="11" t="s">
        <v>25</v>
      </c>
      <c r="O5374" s="39"/>
      <c r="P5374" s="47"/>
      <c r="Q5374" s="13"/>
      <c r="R5374" s="248">
        <f t="shared" si="830"/>
        <v>0</v>
      </c>
      <c r="S5374" s="248">
        <f t="shared" si="831"/>
        <v>0</v>
      </c>
      <c r="T5374" s="248">
        <f t="shared" si="832"/>
        <v>0</v>
      </c>
      <c r="U5374" s="248">
        <f t="shared" si="833"/>
        <v>0</v>
      </c>
      <c r="V5374" s="13"/>
      <c r="W5374" s="7"/>
      <c r="AT5374" s="130"/>
      <c r="BF5374" s="33">
        <f t="shared" si="839"/>
        <v>41242</v>
      </c>
      <c r="BG5374" s="34">
        <f t="shared" si="834"/>
        <v>82.88000000000001</v>
      </c>
      <c r="BH5374" s="32">
        <f t="shared" si="835"/>
        <v>1</v>
      </c>
      <c r="BI5374" s="32">
        <f t="shared" si="836"/>
        <v>0</v>
      </c>
      <c r="BJ5374" s="69">
        <f t="shared" si="837"/>
        <v>0</v>
      </c>
      <c r="BK5374" s="158" t="str">
        <f t="shared" si="838"/>
        <v/>
      </c>
    </row>
    <row r="5375" spans="1:63" ht="12" customHeight="1" x14ac:dyDescent="0.2">
      <c r="A5375" s="8"/>
      <c r="B5375" s="7"/>
      <c r="C5375" s="7"/>
      <c r="D5375" s="7"/>
      <c r="E5375" s="7"/>
      <c r="F5375" s="7"/>
      <c r="G5375" s="7"/>
      <c r="H5375" s="7"/>
      <c r="I5375" s="10"/>
      <c r="J5375" s="25"/>
      <c r="K5375" s="250"/>
      <c r="L5375" s="31"/>
      <c r="M5375" s="9"/>
      <c r="N5375" s="11" t="s">
        <v>25</v>
      </c>
      <c r="O5375" s="39"/>
      <c r="P5375" s="47"/>
      <c r="Q5375" s="13"/>
      <c r="R5375" s="248">
        <f t="shared" si="830"/>
        <v>0</v>
      </c>
      <c r="S5375" s="248">
        <f t="shared" si="831"/>
        <v>0</v>
      </c>
      <c r="T5375" s="248">
        <f t="shared" si="832"/>
        <v>0</v>
      </c>
      <c r="U5375" s="248">
        <f t="shared" si="833"/>
        <v>0</v>
      </c>
      <c r="V5375" s="13"/>
      <c r="W5375" s="7"/>
      <c r="AT5375" s="130"/>
      <c r="BF5375" s="33">
        <f t="shared" si="839"/>
        <v>41242</v>
      </c>
      <c r="BG5375" s="34">
        <f t="shared" si="834"/>
        <v>82.88000000000001</v>
      </c>
      <c r="BH5375" s="32">
        <f t="shared" si="835"/>
        <v>1</v>
      </c>
      <c r="BI5375" s="32">
        <f t="shared" si="836"/>
        <v>0</v>
      </c>
      <c r="BJ5375" s="69">
        <f t="shared" si="837"/>
        <v>0</v>
      </c>
      <c r="BK5375" s="158" t="str">
        <f t="shared" si="838"/>
        <v/>
      </c>
    </row>
    <row r="5376" spans="1:63" ht="12" customHeight="1" x14ac:dyDescent="0.2">
      <c r="A5376" s="8"/>
      <c r="B5376" s="7"/>
      <c r="C5376" s="7"/>
      <c r="D5376" s="7"/>
      <c r="E5376" s="7"/>
      <c r="F5376" s="7"/>
      <c r="G5376" s="7"/>
      <c r="H5376" s="7"/>
      <c r="I5376" s="10"/>
      <c r="J5376" s="25"/>
      <c r="K5376" s="250"/>
      <c r="L5376" s="31"/>
      <c r="M5376" s="9"/>
      <c r="N5376" s="11" t="s">
        <v>25</v>
      </c>
      <c r="O5376" s="39"/>
      <c r="P5376" s="47"/>
      <c r="Q5376" s="13"/>
      <c r="R5376" s="248">
        <f t="shared" si="830"/>
        <v>0</v>
      </c>
      <c r="S5376" s="248">
        <f t="shared" si="831"/>
        <v>0</v>
      </c>
      <c r="T5376" s="248">
        <f t="shared" si="832"/>
        <v>0</v>
      </c>
      <c r="U5376" s="248">
        <f t="shared" si="833"/>
        <v>0</v>
      </c>
      <c r="V5376" s="13"/>
      <c r="W5376" s="7"/>
      <c r="AT5376" s="130"/>
      <c r="BF5376" s="33">
        <f t="shared" si="839"/>
        <v>41242</v>
      </c>
      <c r="BG5376" s="34">
        <f t="shared" si="834"/>
        <v>82.88000000000001</v>
      </c>
      <c r="BH5376" s="32">
        <f t="shared" si="835"/>
        <v>1</v>
      </c>
      <c r="BI5376" s="32">
        <f t="shared" si="836"/>
        <v>0</v>
      </c>
      <c r="BJ5376" s="69">
        <f t="shared" si="837"/>
        <v>0</v>
      </c>
      <c r="BK5376" s="158" t="str">
        <f t="shared" si="838"/>
        <v/>
      </c>
    </row>
    <row r="5377" spans="1:63" ht="12" customHeight="1" x14ac:dyDescent="0.2">
      <c r="A5377" s="8"/>
      <c r="B5377" s="7"/>
      <c r="C5377" s="7"/>
      <c r="D5377" s="7"/>
      <c r="E5377" s="7"/>
      <c r="F5377" s="7"/>
      <c r="G5377" s="7"/>
      <c r="H5377" s="7"/>
      <c r="I5377" s="10"/>
      <c r="J5377" s="25"/>
      <c r="K5377" s="250"/>
      <c r="L5377" s="31"/>
      <c r="M5377" s="9"/>
      <c r="N5377" s="11" t="s">
        <v>25</v>
      </c>
      <c r="O5377" s="39"/>
      <c r="P5377" s="47"/>
      <c r="Q5377" s="13"/>
      <c r="R5377" s="248">
        <f t="shared" si="830"/>
        <v>0</v>
      </c>
      <c r="S5377" s="248">
        <f t="shared" si="831"/>
        <v>0</v>
      </c>
      <c r="T5377" s="248">
        <f t="shared" si="832"/>
        <v>0</v>
      </c>
      <c r="U5377" s="248">
        <f t="shared" si="833"/>
        <v>0</v>
      </c>
      <c r="V5377" s="13"/>
      <c r="W5377" s="7"/>
      <c r="AT5377" s="130"/>
      <c r="BF5377" s="33">
        <f t="shared" si="839"/>
        <v>41242</v>
      </c>
      <c r="BG5377" s="34">
        <f t="shared" si="834"/>
        <v>82.88000000000001</v>
      </c>
      <c r="BH5377" s="32">
        <f t="shared" si="835"/>
        <v>1</v>
      </c>
      <c r="BI5377" s="32">
        <f t="shared" si="836"/>
        <v>0</v>
      </c>
      <c r="BJ5377" s="69">
        <f t="shared" si="837"/>
        <v>0</v>
      </c>
      <c r="BK5377" s="158" t="str">
        <f t="shared" si="838"/>
        <v/>
      </c>
    </row>
    <row r="5378" spans="1:63" ht="12" customHeight="1" x14ac:dyDescent="0.2">
      <c r="A5378" s="8"/>
      <c r="B5378" s="7"/>
      <c r="C5378" s="7"/>
      <c r="D5378" s="7"/>
      <c r="E5378" s="7"/>
      <c r="F5378" s="7"/>
      <c r="G5378" s="7"/>
      <c r="H5378" s="7"/>
      <c r="I5378" s="10"/>
      <c r="J5378" s="25"/>
      <c r="K5378" s="250"/>
      <c r="L5378" s="31"/>
      <c r="M5378" s="9"/>
      <c r="N5378" s="11" t="s">
        <v>25</v>
      </c>
      <c r="O5378" s="39"/>
      <c r="P5378" s="47"/>
      <c r="Q5378" s="13"/>
      <c r="R5378" s="248">
        <f t="shared" si="830"/>
        <v>0</v>
      </c>
      <c r="S5378" s="248">
        <f t="shared" si="831"/>
        <v>0</v>
      </c>
      <c r="T5378" s="248">
        <f t="shared" si="832"/>
        <v>0</v>
      </c>
      <c r="U5378" s="248">
        <f t="shared" si="833"/>
        <v>0</v>
      </c>
      <c r="V5378" s="13"/>
      <c r="W5378" s="7"/>
      <c r="AT5378" s="130"/>
      <c r="BF5378" s="33">
        <f t="shared" si="839"/>
        <v>41242</v>
      </c>
      <c r="BG5378" s="34">
        <f t="shared" si="834"/>
        <v>82.88000000000001</v>
      </c>
      <c r="BH5378" s="32">
        <f t="shared" si="835"/>
        <v>1</v>
      </c>
      <c r="BI5378" s="32">
        <f t="shared" si="836"/>
        <v>0</v>
      </c>
      <c r="BJ5378" s="69">
        <f t="shared" si="837"/>
        <v>0</v>
      </c>
      <c r="BK5378" s="158" t="str">
        <f t="shared" si="838"/>
        <v/>
      </c>
    </row>
    <row r="5379" spans="1:63" ht="12" customHeight="1" x14ac:dyDescent="0.2">
      <c r="A5379" s="8"/>
      <c r="B5379" s="7"/>
      <c r="C5379" s="7"/>
      <c r="D5379" s="7"/>
      <c r="E5379" s="7"/>
      <c r="F5379" s="7"/>
      <c r="G5379" s="7"/>
      <c r="H5379" s="7"/>
      <c r="I5379" s="10"/>
      <c r="J5379" s="25"/>
      <c r="K5379" s="250"/>
      <c r="L5379" s="31"/>
      <c r="M5379" s="9"/>
      <c r="N5379" s="11" t="s">
        <v>25</v>
      </c>
      <c r="O5379" s="39"/>
      <c r="P5379" s="47"/>
      <c r="Q5379" s="13"/>
      <c r="R5379" s="248">
        <f t="shared" si="830"/>
        <v>0</v>
      </c>
      <c r="S5379" s="248">
        <f t="shared" si="831"/>
        <v>0</v>
      </c>
      <c r="T5379" s="248">
        <f t="shared" si="832"/>
        <v>0</v>
      </c>
      <c r="U5379" s="248">
        <f t="shared" si="833"/>
        <v>0</v>
      </c>
      <c r="V5379" s="13"/>
      <c r="W5379" s="7"/>
      <c r="AT5379" s="130"/>
      <c r="BF5379" s="33">
        <f t="shared" si="839"/>
        <v>41242</v>
      </c>
      <c r="BG5379" s="34">
        <f t="shared" si="834"/>
        <v>82.88000000000001</v>
      </c>
      <c r="BH5379" s="32">
        <f t="shared" si="835"/>
        <v>1</v>
      </c>
      <c r="BI5379" s="32">
        <f t="shared" si="836"/>
        <v>0</v>
      </c>
      <c r="BJ5379" s="69">
        <f t="shared" si="837"/>
        <v>0</v>
      </c>
      <c r="BK5379" s="158" t="str">
        <f t="shared" si="838"/>
        <v/>
      </c>
    </row>
    <row r="5380" spans="1:63" ht="12" customHeight="1" x14ac:dyDescent="0.2">
      <c r="A5380" s="8"/>
      <c r="B5380" s="7"/>
      <c r="C5380" s="7"/>
      <c r="D5380" s="7"/>
      <c r="E5380" s="7"/>
      <c r="F5380" s="7"/>
      <c r="G5380" s="7"/>
      <c r="H5380" s="7"/>
      <c r="I5380" s="10"/>
      <c r="J5380" s="25"/>
      <c r="K5380" s="250"/>
      <c r="L5380" s="31"/>
      <c r="M5380" s="9"/>
      <c r="N5380" s="11" t="s">
        <v>25</v>
      </c>
      <c r="O5380" s="39"/>
      <c r="P5380" s="47"/>
      <c r="Q5380" s="13"/>
      <c r="R5380" s="248">
        <f t="shared" si="830"/>
        <v>0</v>
      </c>
      <c r="S5380" s="248">
        <f t="shared" si="831"/>
        <v>0</v>
      </c>
      <c r="T5380" s="248">
        <f t="shared" si="832"/>
        <v>0</v>
      </c>
      <c r="U5380" s="248">
        <f t="shared" si="833"/>
        <v>0</v>
      </c>
      <c r="V5380" s="13"/>
      <c r="W5380" s="7"/>
      <c r="AT5380" s="130"/>
      <c r="BF5380" s="33">
        <f t="shared" si="839"/>
        <v>41242</v>
      </c>
      <c r="BG5380" s="34">
        <f t="shared" si="834"/>
        <v>82.88000000000001</v>
      </c>
      <c r="BH5380" s="32">
        <f t="shared" si="835"/>
        <v>1</v>
      </c>
      <c r="BI5380" s="32">
        <f t="shared" si="836"/>
        <v>0</v>
      </c>
      <c r="BJ5380" s="69">
        <f t="shared" si="837"/>
        <v>0</v>
      </c>
      <c r="BK5380" s="158" t="str">
        <f t="shared" si="838"/>
        <v/>
      </c>
    </row>
    <row r="5381" spans="1:63" ht="12" customHeight="1" x14ac:dyDescent="0.2">
      <c r="A5381" s="8"/>
      <c r="B5381" s="7"/>
      <c r="C5381" s="7"/>
      <c r="D5381" s="7"/>
      <c r="E5381" s="7"/>
      <c r="F5381" s="7"/>
      <c r="G5381" s="7"/>
      <c r="H5381" s="7"/>
      <c r="I5381" s="10"/>
      <c r="J5381" s="25"/>
      <c r="K5381" s="250"/>
      <c r="L5381" s="31"/>
      <c r="M5381" s="9"/>
      <c r="N5381" s="11" t="s">
        <v>25</v>
      </c>
      <c r="O5381" s="39"/>
      <c r="P5381" s="47"/>
      <c r="Q5381" s="13"/>
      <c r="R5381" s="248">
        <f t="shared" si="830"/>
        <v>0</v>
      </c>
      <c r="S5381" s="248">
        <f t="shared" si="831"/>
        <v>0</v>
      </c>
      <c r="T5381" s="248">
        <f t="shared" si="832"/>
        <v>0</v>
      </c>
      <c r="U5381" s="248">
        <f t="shared" si="833"/>
        <v>0</v>
      </c>
      <c r="V5381" s="13"/>
      <c r="W5381" s="7"/>
      <c r="AT5381" s="130"/>
      <c r="BF5381" s="33">
        <f t="shared" si="839"/>
        <v>41242</v>
      </c>
      <c r="BG5381" s="34">
        <f t="shared" si="834"/>
        <v>82.88000000000001</v>
      </c>
      <c r="BH5381" s="32">
        <f t="shared" si="835"/>
        <v>1</v>
      </c>
      <c r="BI5381" s="32">
        <f t="shared" si="836"/>
        <v>0</v>
      </c>
      <c r="BJ5381" s="69">
        <f t="shared" si="837"/>
        <v>0</v>
      </c>
      <c r="BK5381" s="158" t="str">
        <f t="shared" si="838"/>
        <v/>
      </c>
    </row>
    <row r="5382" spans="1:63" ht="12" customHeight="1" x14ac:dyDescent="0.2">
      <c r="A5382" s="8"/>
      <c r="B5382" s="7"/>
      <c r="C5382" s="7"/>
      <c r="D5382" s="7"/>
      <c r="E5382" s="7"/>
      <c r="F5382" s="7"/>
      <c r="G5382" s="7"/>
      <c r="H5382" s="7"/>
      <c r="I5382" s="10"/>
      <c r="J5382" s="25"/>
      <c r="K5382" s="250"/>
      <c r="L5382" s="31"/>
      <c r="M5382" s="9"/>
      <c r="N5382" s="11" t="s">
        <v>25</v>
      </c>
      <c r="O5382" s="39"/>
      <c r="P5382" s="47"/>
      <c r="Q5382" s="13"/>
      <c r="R5382" s="248">
        <f t="shared" si="830"/>
        <v>0</v>
      </c>
      <c r="S5382" s="248">
        <f t="shared" si="831"/>
        <v>0</v>
      </c>
      <c r="T5382" s="248">
        <f t="shared" si="832"/>
        <v>0</v>
      </c>
      <c r="U5382" s="248">
        <f t="shared" si="833"/>
        <v>0</v>
      </c>
      <c r="V5382" s="13"/>
      <c r="W5382" s="7"/>
      <c r="AT5382" s="130"/>
      <c r="BF5382" s="33">
        <f t="shared" si="839"/>
        <v>41242</v>
      </c>
      <c r="BG5382" s="34">
        <f t="shared" si="834"/>
        <v>82.88000000000001</v>
      </c>
      <c r="BH5382" s="32">
        <f t="shared" si="835"/>
        <v>1</v>
      </c>
      <c r="BI5382" s="32">
        <f t="shared" si="836"/>
        <v>0</v>
      </c>
      <c r="BJ5382" s="69">
        <f t="shared" si="837"/>
        <v>0</v>
      </c>
      <c r="BK5382" s="158" t="str">
        <f t="shared" si="838"/>
        <v/>
      </c>
    </row>
    <row r="5383" spans="1:63" ht="12" customHeight="1" x14ac:dyDescent="0.2">
      <c r="A5383" s="8"/>
      <c r="B5383" s="7"/>
      <c r="C5383" s="7"/>
      <c r="D5383" s="7"/>
      <c r="E5383" s="7"/>
      <c r="F5383" s="7"/>
      <c r="G5383" s="7"/>
      <c r="H5383" s="7"/>
      <c r="I5383" s="10"/>
      <c r="J5383" s="25"/>
      <c r="K5383" s="250"/>
      <c r="L5383" s="31"/>
      <c r="M5383" s="9"/>
      <c r="N5383" s="11" t="s">
        <v>25</v>
      </c>
      <c r="O5383" s="39"/>
      <c r="P5383" s="47"/>
      <c r="Q5383" s="13"/>
      <c r="R5383" s="248">
        <f t="shared" si="830"/>
        <v>0</v>
      </c>
      <c r="S5383" s="248">
        <f t="shared" si="831"/>
        <v>0</v>
      </c>
      <c r="T5383" s="248">
        <f t="shared" si="832"/>
        <v>0</v>
      </c>
      <c r="U5383" s="248">
        <f t="shared" si="833"/>
        <v>0</v>
      </c>
      <c r="V5383" s="13"/>
      <c r="W5383" s="7"/>
      <c r="AT5383" s="130"/>
      <c r="BF5383" s="33">
        <f t="shared" si="839"/>
        <v>41242</v>
      </c>
      <c r="BG5383" s="34">
        <f t="shared" si="834"/>
        <v>82.88000000000001</v>
      </c>
      <c r="BH5383" s="32">
        <f t="shared" si="835"/>
        <v>1</v>
      </c>
      <c r="BI5383" s="32">
        <f t="shared" si="836"/>
        <v>0</v>
      </c>
      <c r="BJ5383" s="69">
        <f t="shared" si="837"/>
        <v>0</v>
      </c>
      <c r="BK5383" s="158" t="str">
        <f t="shared" si="838"/>
        <v/>
      </c>
    </row>
    <row r="5384" spans="1:63" ht="12" customHeight="1" x14ac:dyDescent="0.2">
      <c r="A5384" s="8"/>
      <c r="B5384" s="7"/>
      <c r="C5384" s="7"/>
      <c r="D5384" s="7"/>
      <c r="E5384" s="7"/>
      <c r="F5384" s="7"/>
      <c r="G5384" s="7"/>
      <c r="H5384" s="7"/>
      <c r="I5384" s="10"/>
      <c r="J5384" s="25"/>
      <c r="K5384" s="250"/>
      <c r="L5384" s="31"/>
      <c r="M5384" s="9"/>
      <c r="N5384" s="11" t="s">
        <v>25</v>
      </c>
      <c r="O5384" s="39"/>
      <c r="P5384" s="47"/>
      <c r="Q5384" s="13"/>
      <c r="R5384" s="248">
        <f t="shared" si="830"/>
        <v>0</v>
      </c>
      <c r="S5384" s="248">
        <f t="shared" si="831"/>
        <v>0</v>
      </c>
      <c r="T5384" s="248">
        <f t="shared" si="832"/>
        <v>0</v>
      </c>
      <c r="U5384" s="248">
        <f t="shared" si="833"/>
        <v>0</v>
      </c>
      <c r="V5384" s="13"/>
      <c r="W5384" s="7"/>
      <c r="AT5384" s="130"/>
      <c r="BF5384" s="33">
        <f t="shared" si="839"/>
        <v>41242</v>
      </c>
      <c r="BG5384" s="34">
        <f t="shared" si="834"/>
        <v>82.88000000000001</v>
      </c>
      <c r="BH5384" s="32">
        <f t="shared" si="835"/>
        <v>1</v>
      </c>
      <c r="BI5384" s="32">
        <f t="shared" si="836"/>
        <v>0</v>
      </c>
      <c r="BJ5384" s="69">
        <f t="shared" si="837"/>
        <v>0</v>
      </c>
      <c r="BK5384" s="158" t="str">
        <f t="shared" si="838"/>
        <v/>
      </c>
    </row>
    <row r="5385" spans="1:63" ht="12" customHeight="1" x14ac:dyDescent="0.2">
      <c r="A5385" s="8"/>
      <c r="B5385" s="7"/>
      <c r="C5385" s="7"/>
      <c r="D5385" s="7"/>
      <c r="E5385" s="7"/>
      <c r="F5385" s="7"/>
      <c r="G5385" s="7"/>
      <c r="H5385" s="7"/>
      <c r="I5385" s="10"/>
      <c r="J5385" s="25"/>
      <c r="K5385" s="250"/>
      <c r="L5385" s="31"/>
      <c r="M5385" s="9"/>
      <c r="N5385" s="11" t="s">
        <v>25</v>
      </c>
      <c r="O5385" s="39"/>
      <c r="P5385" s="47"/>
      <c r="Q5385" s="13"/>
      <c r="R5385" s="248">
        <f t="shared" si="830"/>
        <v>0</v>
      </c>
      <c r="S5385" s="248">
        <f t="shared" si="831"/>
        <v>0</v>
      </c>
      <c r="T5385" s="248">
        <f t="shared" si="832"/>
        <v>0</v>
      </c>
      <c r="U5385" s="248">
        <f t="shared" si="833"/>
        <v>0</v>
      </c>
      <c r="V5385" s="13"/>
      <c r="W5385" s="7"/>
      <c r="AT5385" s="130"/>
      <c r="BF5385" s="33">
        <f t="shared" si="839"/>
        <v>41242</v>
      </c>
      <c r="BG5385" s="34">
        <f t="shared" si="834"/>
        <v>82.88000000000001</v>
      </c>
      <c r="BH5385" s="32">
        <f t="shared" si="835"/>
        <v>1</v>
      </c>
      <c r="BI5385" s="32">
        <f t="shared" si="836"/>
        <v>0</v>
      </c>
      <c r="BJ5385" s="69">
        <f t="shared" si="837"/>
        <v>0</v>
      </c>
      <c r="BK5385" s="158" t="str">
        <f t="shared" si="838"/>
        <v/>
      </c>
    </row>
    <row r="5386" spans="1:63" ht="12" customHeight="1" x14ac:dyDescent="0.2">
      <c r="A5386" s="8"/>
      <c r="B5386" s="7"/>
      <c r="C5386" s="7"/>
      <c r="D5386" s="7"/>
      <c r="E5386" s="7"/>
      <c r="F5386" s="7"/>
      <c r="G5386" s="7"/>
      <c r="H5386" s="7"/>
      <c r="I5386" s="10"/>
      <c r="J5386" s="25"/>
      <c r="K5386" s="250"/>
      <c r="L5386" s="31"/>
      <c r="M5386" s="9"/>
      <c r="N5386" s="11" t="s">
        <v>25</v>
      </c>
      <c r="O5386" s="39"/>
      <c r="P5386" s="47"/>
      <c r="Q5386" s="13"/>
      <c r="R5386" s="248">
        <f t="shared" si="830"/>
        <v>0</v>
      </c>
      <c r="S5386" s="248">
        <f t="shared" si="831"/>
        <v>0</v>
      </c>
      <c r="T5386" s="248">
        <f t="shared" si="832"/>
        <v>0</v>
      </c>
      <c r="U5386" s="248">
        <f t="shared" si="833"/>
        <v>0</v>
      </c>
      <c r="V5386" s="13"/>
      <c r="W5386" s="7"/>
      <c r="AT5386" s="130"/>
      <c r="BF5386" s="33">
        <f t="shared" si="839"/>
        <v>41242</v>
      </c>
      <c r="BG5386" s="34">
        <f t="shared" si="834"/>
        <v>82.88000000000001</v>
      </c>
      <c r="BH5386" s="32">
        <f t="shared" si="835"/>
        <v>1</v>
      </c>
      <c r="BI5386" s="32">
        <f t="shared" si="836"/>
        <v>0</v>
      </c>
      <c r="BJ5386" s="69">
        <f t="shared" si="837"/>
        <v>0</v>
      </c>
      <c r="BK5386" s="158" t="str">
        <f t="shared" si="838"/>
        <v/>
      </c>
    </row>
    <row r="5387" spans="1:63" ht="12" customHeight="1" x14ac:dyDescent="0.2">
      <c r="A5387" s="8"/>
      <c r="B5387" s="7"/>
      <c r="C5387" s="7"/>
      <c r="D5387" s="7"/>
      <c r="E5387" s="7"/>
      <c r="F5387" s="7"/>
      <c r="G5387" s="7"/>
      <c r="H5387" s="7"/>
      <c r="I5387" s="10"/>
      <c r="J5387" s="25"/>
      <c r="K5387" s="250"/>
      <c r="L5387" s="31"/>
      <c r="M5387" s="9"/>
      <c r="N5387" s="11" t="s">
        <v>25</v>
      </c>
      <c r="O5387" s="39"/>
      <c r="P5387" s="47"/>
      <c r="Q5387" s="13"/>
      <c r="R5387" s="248">
        <f t="shared" ref="R5387:R5450" si="840">IF(N5387&lt;&gt;"M",ROUND(IF(M5387&lt;&gt;"Y",IF(P5387&lt;&gt;"Y",K5387,K5387*(BH5387-1)),0),ROUNDING),"")</f>
        <v>0</v>
      </c>
      <c r="S5387" s="248">
        <f t="shared" ref="S5387:S5450" si="841">IF(N5387&lt;&gt;"M",ROUND(IF(O5387&gt;0,IF(M5387="Y",BI5387*(1-O5387),IF(BI5387&gt;R5387,R5387 + (BI5387 - R5387)*(1-O5387),BI5387)),BI5387),ROUNDING),"")</f>
        <v>0</v>
      </c>
      <c r="T5387" s="248">
        <f t="shared" ref="T5387:T5450" si="842">IF(N5387&lt;&gt;"M",ROUND(IF(O5387&gt;0,IF(M5387="Y",BJ5387*(1-O5387),IF(BJ5387&gt;R5387,R5387 + (BJ5387 - R5387)*(1-O5387),BJ5387)),BJ5387),ROUNDING),"")</f>
        <v>0</v>
      </c>
      <c r="U5387" s="248">
        <f t="shared" ref="U5387:U5450" si="843">IF(N5387&lt;&gt;"M",ROUND(IF(OR(N5387="P",N5387=""),0,IF(OR(M5387="N",M5387=""),T5387-R5387,T5387)),ROUNDING),"")</f>
        <v>0</v>
      </c>
      <c r="V5387" s="13"/>
      <c r="W5387" s="7"/>
      <c r="AT5387" s="130"/>
      <c r="BF5387" s="33">
        <f t="shared" si="839"/>
        <v>41242</v>
      </c>
      <c r="BG5387" s="34">
        <f t="shared" ref="BG5387:BG5450" si="844">IF(N5387&lt;&gt;"M",BG5386+U5387,BG5386)</f>
        <v>82.88000000000001</v>
      </c>
      <c r="BH5387" s="32">
        <f t="shared" ref="BH5387:BH5450" si="845">IF(L5387&lt;&gt;"",IF(ODDS_TYPE=1,L5387,IF(ODDS_TYPE=2,IF(L5387&gt;0,1+L5387/100,IF(L5387&lt;0,1-100/L5387,1)),IF(ODDS_TYPE=3,1+L5387,IF(ODDS_TYPE=4,1+L5387,IF(ODDS_TYPE=5,IF(L5387&gt;0,1+L5387,1-1/L5387),IF(ODDS_TYPE=6,IF(L5387&gt;=0,L5387+1,1-1/L5387),1)))))),1)</f>
        <v>1</v>
      </c>
      <c r="BI5387" s="32">
        <f t="shared" ref="BI5387:BI5450" si="846">IF(P5387&lt;&gt;"Y",IF(M5387&lt;&gt;"Y",K5387*BH5387,K5387*BH5387 - K5387),IF(M5387&lt;&gt;"Y",K5387*BH5387,K5387))</f>
        <v>0</v>
      </c>
      <c r="BJ5387" s="69">
        <f t="shared" ref="BJ5387:BJ5450" si="847">IF(P5387&lt;&gt;"Y",
IF(M5387&lt;&gt;"Y",
IF(N5387="Y",K5387*BH5387,IF(N5387="P",0,IF(OR(N5387="R",N5387="PU"),K5387,IF(N5387="H",K5387*BH5387*0.5,IF(N5387="HW",K5387*0.5*(1 + BH5387),IF(N5387="HL",K5387*0.5,0)))))),
IF(N5387="Y",K5387*BH5387 - K5387,IF(N5387="P",0,IF(OR(N5387="R",N5387="PU"),0,IF(N5387="H",IF(BH5387&gt;2,0.5*K5387*BH5387 - K5387,0),IF(N5387="HW",K5387*0.5*(1 + BH5387) - K5387,IF(N5387="HL",0,0))))))),
IF(M5387&lt;&gt;"Y",
IF(N5387="Y",K5387*BH5387,IF(N5387="P",0,IF(OR(N5387="R",N5387="PU"),K5387*(BH5387-1),IF(N5387="H",K5387*BH5387*0.5,IF(N5387="HW",K5387*(BH5387-1)*0.5,IF(N5387="HL",K5387*BH5387 - K5387*0.5,0)))))),
IF(N5387="Y",K5387,IF(N5387="P",0,IF(OR(N5387="R",N5387="PU"),0,IF(N5387="H",IF(BH5387&lt;2,K5387*BH5387*0.5 - K5387*(BH5387-1),0),IF(N5387="HW",0,IF(N5387="HL",K5387*0.5,0)))))))
)</f>
        <v>0</v>
      </c>
      <c r="BK5387" s="158" t="str">
        <f t="shared" ref="BK5387:BK5450" si="848">IF(FILT_M=1,IF(LEN(C5387)&gt;0,C5387,""),IF(FILT_M=2,IF(LEN(E5387)&gt;0,E5387,""),IF(FILT_M=3,IF(LEN(F5387)&gt;0,F5387,""),IF(FILT_M=4,IF(LEN(G5387)&gt;0,G5387,""),""))))</f>
        <v/>
      </c>
    </row>
    <row r="5388" spans="1:63" ht="12" customHeight="1" x14ac:dyDescent="0.2">
      <c r="A5388" s="8"/>
      <c r="B5388" s="7"/>
      <c r="C5388" s="7"/>
      <c r="D5388" s="7"/>
      <c r="E5388" s="7"/>
      <c r="F5388" s="7"/>
      <c r="G5388" s="7"/>
      <c r="H5388" s="7"/>
      <c r="I5388" s="10"/>
      <c r="J5388" s="25"/>
      <c r="K5388" s="250"/>
      <c r="L5388" s="31"/>
      <c r="M5388" s="9"/>
      <c r="N5388" s="11" t="s">
        <v>25</v>
      </c>
      <c r="O5388" s="39"/>
      <c r="P5388" s="47"/>
      <c r="Q5388" s="13"/>
      <c r="R5388" s="248">
        <f t="shared" si="840"/>
        <v>0</v>
      </c>
      <c r="S5388" s="248">
        <f t="shared" si="841"/>
        <v>0</v>
      </c>
      <c r="T5388" s="248">
        <f t="shared" si="842"/>
        <v>0</v>
      </c>
      <c r="U5388" s="248">
        <f t="shared" si="843"/>
        <v>0</v>
      </c>
      <c r="V5388" s="13"/>
      <c r="W5388" s="7"/>
      <c r="AT5388" s="130"/>
      <c r="BF5388" s="33">
        <f t="shared" ref="BF5388:BF5451" si="849">IF(A5388&gt;2,A5388,BF5387)</f>
        <v>41242</v>
      </c>
      <c r="BG5388" s="34">
        <f t="shared" si="844"/>
        <v>82.88000000000001</v>
      </c>
      <c r="BH5388" s="32">
        <f t="shared" si="845"/>
        <v>1</v>
      </c>
      <c r="BI5388" s="32">
        <f t="shared" si="846"/>
        <v>0</v>
      </c>
      <c r="BJ5388" s="69">
        <f t="shared" si="847"/>
        <v>0</v>
      </c>
      <c r="BK5388" s="158" t="str">
        <f t="shared" si="848"/>
        <v/>
      </c>
    </row>
    <row r="5389" spans="1:63" ht="12" customHeight="1" x14ac:dyDescent="0.2">
      <c r="A5389" s="8"/>
      <c r="B5389" s="7"/>
      <c r="C5389" s="7"/>
      <c r="D5389" s="7"/>
      <c r="E5389" s="7"/>
      <c r="F5389" s="7"/>
      <c r="G5389" s="7"/>
      <c r="H5389" s="7"/>
      <c r="I5389" s="10"/>
      <c r="J5389" s="25"/>
      <c r="K5389" s="250"/>
      <c r="L5389" s="31"/>
      <c r="M5389" s="9"/>
      <c r="N5389" s="11" t="s">
        <v>25</v>
      </c>
      <c r="O5389" s="39"/>
      <c r="P5389" s="47"/>
      <c r="Q5389" s="13"/>
      <c r="R5389" s="248">
        <f t="shared" si="840"/>
        <v>0</v>
      </c>
      <c r="S5389" s="248">
        <f t="shared" si="841"/>
        <v>0</v>
      </c>
      <c r="T5389" s="248">
        <f t="shared" si="842"/>
        <v>0</v>
      </c>
      <c r="U5389" s="248">
        <f t="shared" si="843"/>
        <v>0</v>
      </c>
      <c r="V5389" s="13"/>
      <c r="W5389" s="7"/>
      <c r="AT5389" s="130"/>
      <c r="BF5389" s="33">
        <f t="shared" si="849"/>
        <v>41242</v>
      </c>
      <c r="BG5389" s="34">
        <f t="shared" si="844"/>
        <v>82.88000000000001</v>
      </c>
      <c r="BH5389" s="32">
        <f t="shared" si="845"/>
        <v>1</v>
      </c>
      <c r="BI5389" s="32">
        <f t="shared" si="846"/>
        <v>0</v>
      </c>
      <c r="BJ5389" s="69">
        <f t="shared" si="847"/>
        <v>0</v>
      </c>
      <c r="BK5389" s="158" t="str">
        <f t="shared" si="848"/>
        <v/>
      </c>
    </row>
    <row r="5390" spans="1:63" ht="12" customHeight="1" x14ac:dyDescent="0.2">
      <c r="A5390" s="8"/>
      <c r="B5390" s="7"/>
      <c r="C5390" s="7"/>
      <c r="D5390" s="7"/>
      <c r="E5390" s="7"/>
      <c r="F5390" s="7"/>
      <c r="G5390" s="7"/>
      <c r="H5390" s="7"/>
      <c r="I5390" s="10"/>
      <c r="J5390" s="25"/>
      <c r="K5390" s="250"/>
      <c r="L5390" s="31"/>
      <c r="M5390" s="9"/>
      <c r="N5390" s="11" t="s">
        <v>25</v>
      </c>
      <c r="O5390" s="39"/>
      <c r="P5390" s="47"/>
      <c r="Q5390" s="13"/>
      <c r="R5390" s="248">
        <f t="shared" si="840"/>
        <v>0</v>
      </c>
      <c r="S5390" s="248">
        <f t="shared" si="841"/>
        <v>0</v>
      </c>
      <c r="T5390" s="248">
        <f t="shared" si="842"/>
        <v>0</v>
      </c>
      <c r="U5390" s="248">
        <f t="shared" si="843"/>
        <v>0</v>
      </c>
      <c r="V5390" s="13"/>
      <c r="W5390" s="7"/>
      <c r="AT5390" s="130"/>
      <c r="BF5390" s="33">
        <f t="shared" si="849"/>
        <v>41242</v>
      </c>
      <c r="BG5390" s="34">
        <f t="shared" si="844"/>
        <v>82.88000000000001</v>
      </c>
      <c r="BH5390" s="32">
        <f t="shared" si="845"/>
        <v>1</v>
      </c>
      <c r="BI5390" s="32">
        <f t="shared" si="846"/>
        <v>0</v>
      </c>
      <c r="BJ5390" s="69">
        <f t="shared" si="847"/>
        <v>0</v>
      </c>
      <c r="BK5390" s="158" t="str">
        <f t="shared" si="848"/>
        <v/>
      </c>
    </row>
    <row r="5391" spans="1:63" ht="12" customHeight="1" x14ac:dyDescent="0.2">
      <c r="A5391" s="8"/>
      <c r="B5391" s="7"/>
      <c r="C5391" s="7"/>
      <c r="D5391" s="7"/>
      <c r="E5391" s="7"/>
      <c r="F5391" s="7"/>
      <c r="G5391" s="7"/>
      <c r="H5391" s="7"/>
      <c r="I5391" s="10"/>
      <c r="J5391" s="25"/>
      <c r="K5391" s="250"/>
      <c r="L5391" s="31"/>
      <c r="M5391" s="9"/>
      <c r="N5391" s="11" t="s">
        <v>25</v>
      </c>
      <c r="O5391" s="39"/>
      <c r="P5391" s="47"/>
      <c r="Q5391" s="13"/>
      <c r="R5391" s="248">
        <f t="shared" si="840"/>
        <v>0</v>
      </c>
      <c r="S5391" s="248">
        <f t="shared" si="841"/>
        <v>0</v>
      </c>
      <c r="T5391" s="248">
        <f t="shared" si="842"/>
        <v>0</v>
      </c>
      <c r="U5391" s="248">
        <f t="shared" si="843"/>
        <v>0</v>
      </c>
      <c r="V5391" s="13"/>
      <c r="W5391" s="7"/>
      <c r="AT5391" s="130"/>
      <c r="BF5391" s="33">
        <f t="shared" si="849"/>
        <v>41242</v>
      </c>
      <c r="BG5391" s="34">
        <f t="shared" si="844"/>
        <v>82.88000000000001</v>
      </c>
      <c r="BH5391" s="32">
        <f t="shared" si="845"/>
        <v>1</v>
      </c>
      <c r="BI5391" s="32">
        <f t="shared" si="846"/>
        <v>0</v>
      </c>
      <c r="BJ5391" s="69">
        <f t="shared" si="847"/>
        <v>0</v>
      </c>
      <c r="BK5391" s="158" t="str">
        <f t="shared" si="848"/>
        <v/>
      </c>
    </row>
    <row r="5392" spans="1:63" ht="12" customHeight="1" x14ac:dyDescent="0.2">
      <c r="A5392" s="8"/>
      <c r="B5392" s="7"/>
      <c r="C5392" s="7"/>
      <c r="D5392" s="7"/>
      <c r="E5392" s="7"/>
      <c r="F5392" s="7"/>
      <c r="G5392" s="7"/>
      <c r="H5392" s="7"/>
      <c r="I5392" s="10"/>
      <c r="J5392" s="25"/>
      <c r="K5392" s="250"/>
      <c r="L5392" s="31"/>
      <c r="M5392" s="9"/>
      <c r="N5392" s="11" t="s">
        <v>25</v>
      </c>
      <c r="O5392" s="39"/>
      <c r="P5392" s="47"/>
      <c r="Q5392" s="13"/>
      <c r="R5392" s="248">
        <f t="shared" si="840"/>
        <v>0</v>
      </c>
      <c r="S5392" s="248">
        <f t="shared" si="841"/>
        <v>0</v>
      </c>
      <c r="T5392" s="248">
        <f t="shared" si="842"/>
        <v>0</v>
      </c>
      <c r="U5392" s="248">
        <f t="shared" si="843"/>
        <v>0</v>
      </c>
      <c r="V5392" s="13"/>
      <c r="W5392" s="7"/>
      <c r="AT5392" s="130"/>
      <c r="BF5392" s="33">
        <f t="shared" si="849"/>
        <v>41242</v>
      </c>
      <c r="BG5392" s="34">
        <f t="shared" si="844"/>
        <v>82.88000000000001</v>
      </c>
      <c r="BH5392" s="32">
        <f t="shared" si="845"/>
        <v>1</v>
      </c>
      <c r="BI5392" s="32">
        <f t="shared" si="846"/>
        <v>0</v>
      </c>
      <c r="BJ5392" s="69">
        <f t="shared" si="847"/>
        <v>0</v>
      </c>
      <c r="BK5392" s="158" t="str">
        <f t="shared" si="848"/>
        <v/>
      </c>
    </row>
    <row r="5393" spans="1:63" ht="12" customHeight="1" x14ac:dyDescent="0.2">
      <c r="A5393" s="8"/>
      <c r="B5393" s="7"/>
      <c r="C5393" s="7"/>
      <c r="D5393" s="7"/>
      <c r="E5393" s="7"/>
      <c r="F5393" s="7"/>
      <c r="G5393" s="7"/>
      <c r="H5393" s="7"/>
      <c r="I5393" s="10"/>
      <c r="J5393" s="25"/>
      <c r="K5393" s="250"/>
      <c r="L5393" s="31"/>
      <c r="M5393" s="9"/>
      <c r="N5393" s="11" t="s">
        <v>25</v>
      </c>
      <c r="O5393" s="39"/>
      <c r="P5393" s="47"/>
      <c r="Q5393" s="13"/>
      <c r="R5393" s="248">
        <f t="shared" si="840"/>
        <v>0</v>
      </c>
      <c r="S5393" s="248">
        <f t="shared" si="841"/>
        <v>0</v>
      </c>
      <c r="T5393" s="248">
        <f t="shared" si="842"/>
        <v>0</v>
      </c>
      <c r="U5393" s="248">
        <f t="shared" si="843"/>
        <v>0</v>
      </c>
      <c r="V5393" s="13"/>
      <c r="W5393" s="7"/>
      <c r="AT5393" s="130"/>
      <c r="BF5393" s="33">
        <f t="shared" si="849"/>
        <v>41242</v>
      </c>
      <c r="BG5393" s="34">
        <f t="shared" si="844"/>
        <v>82.88000000000001</v>
      </c>
      <c r="BH5393" s="32">
        <f t="shared" si="845"/>
        <v>1</v>
      </c>
      <c r="BI5393" s="32">
        <f t="shared" si="846"/>
        <v>0</v>
      </c>
      <c r="BJ5393" s="69">
        <f t="shared" si="847"/>
        <v>0</v>
      </c>
      <c r="BK5393" s="158" t="str">
        <f t="shared" si="848"/>
        <v/>
      </c>
    </row>
    <row r="5394" spans="1:63" ht="12" customHeight="1" x14ac:dyDescent="0.2">
      <c r="A5394" s="8"/>
      <c r="B5394" s="7"/>
      <c r="C5394" s="7"/>
      <c r="D5394" s="7"/>
      <c r="E5394" s="7"/>
      <c r="F5394" s="7"/>
      <c r="G5394" s="7"/>
      <c r="H5394" s="7"/>
      <c r="I5394" s="10"/>
      <c r="J5394" s="25"/>
      <c r="K5394" s="250"/>
      <c r="L5394" s="31"/>
      <c r="M5394" s="9"/>
      <c r="N5394" s="11" t="s">
        <v>25</v>
      </c>
      <c r="O5394" s="39"/>
      <c r="P5394" s="47"/>
      <c r="Q5394" s="13"/>
      <c r="R5394" s="248">
        <f t="shared" si="840"/>
        <v>0</v>
      </c>
      <c r="S5394" s="248">
        <f t="shared" si="841"/>
        <v>0</v>
      </c>
      <c r="T5394" s="248">
        <f t="shared" si="842"/>
        <v>0</v>
      </c>
      <c r="U5394" s="248">
        <f t="shared" si="843"/>
        <v>0</v>
      </c>
      <c r="V5394" s="13"/>
      <c r="W5394" s="7"/>
      <c r="AT5394" s="130"/>
      <c r="BF5394" s="33">
        <f t="shared" si="849"/>
        <v>41242</v>
      </c>
      <c r="BG5394" s="34">
        <f t="shared" si="844"/>
        <v>82.88000000000001</v>
      </c>
      <c r="BH5394" s="32">
        <f t="shared" si="845"/>
        <v>1</v>
      </c>
      <c r="BI5394" s="32">
        <f t="shared" si="846"/>
        <v>0</v>
      </c>
      <c r="BJ5394" s="69">
        <f t="shared" si="847"/>
        <v>0</v>
      </c>
      <c r="BK5394" s="158" t="str">
        <f t="shared" si="848"/>
        <v/>
      </c>
    </row>
    <row r="5395" spans="1:63" ht="12" customHeight="1" x14ac:dyDescent="0.2">
      <c r="A5395" s="8"/>
      <c r="B5395" s="7"/>
      <c r="C5395" s="7"/>
      <c r="D5395" s="7"/>
      <c r="E5395" s="7"/>
      <c r="F5395" s="7"/>
      <c r="G5395" s="7"/>
      <c r="H5395" s="7"/>
      <c r="I5395" s="10"/>
      <c r="J5395" s="25"/>
      <c r="K5395" s="250"/>
      <c r="L5395" s="31"/>
      <c r="M5395" s="9"/>
      <c r="N5395" s="11" t="s">
        <v>25</v>
      </c>
      <c r="O5395" s="39"/>
      <c r="P5395" s="47"/>
      <c r="Q5395" s="13"/>
      <c r="R5395" s="248">
        <f t="shared" si="840"/>
        <v>0</v>
      </c>
      <c r="S5395" s="248">
        <f t="shared" si="841"/>
        <v>0</v>
      </c>
      <c r="T5395" s="248">
        <f t="shared" si="842"/>
        <v>0</v>
      </c>
      <c r="U5395" s="248">
        <f t="shared" si="843"/>
        <v>0</v>
      </c>
      <c r="V5395" s="13"/>
      <c r="W5395" s="7"/>
      <c r="AT5395" s="130"/>
      <c r="BF5395" s="33">
        <f t="shared" si="849"/>
        <v>41242</v>
      </c>
      <c r="BG5395" s="34">
        <f t="shared" si="844"/>
        <v>82.88000000000001</v>
      </c>
      <c r="BH5395" s="32">
        <f t="shared" si="845"/>
        <v>1</v>
      </c>
      <c r="BI5395" s="32">
        <f t="shared" si="846"/>
        <v>0</v>
      </c>
      <c r="BJ5395" s="69">
        <f t="shared" si="847"/>
        <v>0</v>
      </c>
      <c r="BK5395" s="158" t="str">
        <f t="shared" si="848"/>
        <v/>
      </c>
    </row>
    <row r="5396" spans="1:63" ht="12" customHeight="1" x14ac:dyDescent="0.2">
      <c r="A5396" s="8"/>
      <c r="B5396" s="7"/>
      <c r="C5396" s="7"/>
      <c r="D5396" s="7"/>
      <c r="E5396" s="7"/>
      <c r="F5396" s="7"/>
      <c r="G5396" s="7"/>
      <c r="H5396" s="7"/>
      <c r="I5396" s="10"/>
      <c r="J5396" s="25"/>
      <c r="K5396" s="250"/>
      <c r="L5396" s="31"/>
      <c r="M5396" s="9"/>
      <c r="N5396" s="11" t="s">
        <v>25</v>
      </c>
      <c r="O5396" s="39"/>
      <c r="P5396" s="47"/>
      <c r="Q5396" s="13"/>
      <c r="R5396" s="248">
        <f t="shared" si="840"/>
        <v>0</v>
      </c>
      <c r="S5396" s="248">
        <f t="shared" si="841"/>
        <v>0</v>
      </c>
      <c r="T5396" s="248">
        <f t="shared" si="842"/>
        <v>0</v>
      </c>
      <c r="U5396" s="248">
        <f t="shared" si="843"/>
        <v>0</v>
      </c>
      <c r="V5396" s="13"/>
      <c r="W5396" s="7"/>
      <c r="AT5396" s="130"/>
      <c r="BF5396" s="33">
        <f t="shared" si="849"/>
        <v>41242</v>
      </c>
      <c r="BG5396" s="34">
        <f t="shared" si="844"/>
        <v>82.88000000000001</v>
      </c>
      <c r="BH5396" s="32">
        <f t="shared" si="845"/>
        <v>1</v>
      </c>
      <c r="BI5396" s="32">
        <f t="shared" si="846"/>
        <v>0</v>
      </c>
      <c r="BJ5396" s="69">
        <f t="shared" si="847"/>
        <v>0</v>
      </c>
      <c r="BK5396" s="158" t="str">
        <f t="shared" si="848"/>
        <v/>
      </c>
    </row>
    <row r="5397" spans="1:63" ht="12" customHeight="1" x14ac:dyDescent="0.2">
      <c r="A5397" s="8"/>
      <c r="B5397" s="7"/>
      <c r="C5397" s="7"/>
      <c r="D5397" s="7"/>
      <c r="E5397" s="7"/>
      <c r="F5397" s="7"/>
      <c r="G5397" s="7"/>
      <c r="H5397" s="7"/>
      <c r="I5397" s="10"/>
      <c r="J5397" s="25"/>
      <c r="K5397" s="250"/>
      <c r="L5397" s="31"/>
      <c r="M5397" s="9"/>
      <c r="N5397" s="11" t="s">
        <v>25</v>
      </c>
      <c r="O5397" s="39"/>
      <c r="P5397" s="47"/>
      <c r="Q5397" s="13"/>
      <c r="R5397" s="248">
        <f t="shared" si="840"/>
        <v>0</v>
      </c>
      <c r="S5397" s="248">
        <f t="shared" si="841"/>
        <v>0</v>
      </c>
      <c r="T5397" s="248">
        <f t="shared" si="842"/>
        <v>0</v>
      </c>
      <c r="U5397" s="248">
        <f t="shared" si="843"/>
        <v>0</v>
      </c>
      <c r="V5397" s="13"/>
      <c r="W5397" s="7"/>
      <c r="AT5397" s="130"/>
      <c r="BF5397" s="33">
        <f t="shared" si="849"/>
        <v>41242</v>
      </c>
      <c r="BG5397" s="34">
        <f t="shared" si="844"/>
        <v>82.88000000000001</v>
      </c>
      <c r="BH5397" s="32">
        <f t="shared" si="845"/>
        <v>1</v>
      </c>
      <c r="BI5397" s="32">
        <f t="shared" si="846"/>
        <v>0</v>
      </c>
      <c r="BJ5397" s="69">
        <f t="shared" si="847"/>
        <v>0</v>
      </c>
      <c r="BK5397" s="158" t="str">
        <f t="shared" si="848"/>
        <v/>
      </c>
    </row>
    <row r="5398" spans="1:63" ht="12" customHeight="1" x14ac:dyDescent="0.2">
      <c r="A5398" s="8"/>
      <c r="B5398" s="7"/>
      <c r="C5398" s="7"/>
      <c r="D5398" s="7"/>
      <c r="E5398" s="7"/>
      <c r="F5398" s="7"/>
      <c r="G5398" s="7"/>
      <c r="H5398" s="7"/>
      <c r="I5398" s="10"/>
      <c r="J5398" s="25"/>
      <c r="K5398" s="250"/>
      <c r="L5398" s="31"/>
      <c r="M5398" s="9"/>
      <c r="N5398" s="11" t="s">
        <v>25</v>
      </c>
      <c r="O5398" s="39"/>
      <c r="P5398" s="47"/>
      <c r="Q5398" s="13"/>
      <c r="R5398" s="248">
        <f t="shared" si="840"/>
        <v>0</v>
      </c>
      <c r="S5398" s="248">
        <f t="shared" si="841"/>
        <v>0</v>
      </c>
      <c r="T5398" s="248">
        <f t="shared" si="842"/>
        <v>0</v>
      </c>
      <c r="U5398" s="248">
        <f t="shared" si="843"/>
        <v>0</v>
      </c>
      <c r="V5398" s="13"/>
      <c r="W5398" s="7"/>
      <c r="AT5398" s="130"/>
      <c r="BF5398" s="33">
        <f t="shared" si="849"/>
        <v>41242</v>
      </c>
      <c r="BG5398" s="34">
        <f t="shared" si="844"/>
        <v>82.88000000000001</v>
      </c>
      <c r="BH5398" s="32">
        <f t="shared" si="845"/>
        <v>1</v>
      </c>
      <c r="BI5398" s="32">
        <f t="shared" si="846"/>
        <v>0</v>
      </c>
      <c r="BJ5398" s="69">
        <f t="shared" si="847"/>
        <v>0</v>
      </c>
      <c r="BK5398" s="158" t="str">
        <f t="shared" si="848"/>
        <v/>
      </c>
    </row>
    <row r="5399" spans="1:63" ht="12" customHeight="1" x14ac:dyDescent="0.2">
      <c r="A5399" s="8"/>
      <c r="B5399" s="7"/>
      <c r="C5399" s="7"/>
      <c r="D5399" s="7"/>
      <c r="E5399" s="7"/>
      <c r="F5399" s="7"/>
      <c r="G5399" s="7"/>
      <c r="H5399" s="7"/>
      <c r="I5399" s="10"/>
      <c r="J5399" s="25"/>
      <c r="K5399" s="250"/>
      <c r="L5399" s="31"/>
      <c r="M5399" s="9"/>
      <c r="N5399" s="11" t="s">
        <v>25</v>
      </c>
      <c r="O5399" s="39"/>
      <c r="P5399" s="47"/>
      <c r="Q5399" s="13"/>
      <c r="R5399" s="248">
        <f t="shared" si="840"/>
        <v>0</v>
      </c>
      <c r="S5399" s="248">
        <f t="shared" si="841"/>
        <v>0</v>
      </c>
      <c r="T5399" s="248">
        <f t="shared" si="842"/>
        <v>0</v>
      </c>
      <c r="U5399" s="248">
        <f t="shared" si="843"/>
        <v>0</v>
      </c>
      <c r="V5399" s="13"/>
      <c r="W5399" s="7"/>
      <c r="AT5399" s="130"/>
      <c r="BF5399" s="33">
        <f t="shared" si="849"/>
        <v>41242</v>
      </c>
      <c r="BG5399" s="34">
        <f t="shared" si="844"/>
        <v>82.88000000000001</v>
      </c>
      <c r="BH5399" s="32">
        <f t="shared" si="845"/>
        <v>1</v>
      </c>
      <c r="BI5399" s="32">
        <f t="shared" si="846"/>
        <v>0</v>
      </c>
      <c r="BJ5399" s="69">
        <f t="shared" si="847"/>
        <v>0</v>
      </c>
      <c r="BK5399" s="158" t="str">
        <f t="shared" si="848"/>
        <v/>
      </c>
    </row>
    <row r="5400" spans="1:63" ht="12" customHeight="1" x14ac:dyDescent="0.2">
      <c r="A5400" s="8"/>
      <c r="B5400" s="7"/>
      <c r="C5400" s="7"/>
      <c r="D5400" s="7"/>
      <c r="E5400" s="7"/>
      <c r="F5400" s="7"/>
      <c r="G5400" s="7"/>
      <c r="H5400" s="7"/>
      <c r="I5400" s="10"/>
      <c r="J5400" s="25"/>
      <c r="K5400" s="250"/>
      <c r="L5400" s="31"/>
      <c r="M5400" s="9"/>
      <c r="N5400" s="11" t="s">
        <v>25</v>
      </c>
      <c r="O5400" s="39"/>
      <c r="P5400" s="47"/>
      <c r="Q5400" s="13"/>
      <c r="R5400" s="248">
        <f t="shared" si="840"/>
        <v>0</v>
      </c>
      <c r="S5400" s="248">
        <f t="shared" si="841"/>
        <v>0</v>
      </c>
      <c r="T5400" s="248">
        <f t="shared" si="842"/>
        <v>0</v>
      </c>
      <c r="U5400" s="248">
        <f t="shared" si="843"/>
        <v>0</v>
      </c>
      <c r="V5400" s="13"/>
      <c r="W5400" s="7"/>
      <c r="AT5400" s="130"/>
      <c r="BF5400" s="33">
        <f t="shared" si="849"/>
        <v>41242</v>
      </c>
      <c r="BG5400" s="34">
        <f t="shared" si="844"/>
        <v>82.88000000000001</v>
      </c>
      <c r="BH5400" s="32">
        <f t="shared" si="845"/>
        <v>1</v>
      </c>
      <c r="BI5400" s="32">
        <f t="shared" si="846"/>
        <v>0</v>
      </c>
      <c r="BJ5400" s="69">
        <f t="shared" si="847"/>
        <v>0</v>
      </c>
      <c r="BK5400" s="158" t="str">
        <f t="shared" si="848"/>
        <v/>
      </c>
    </row>
    <row r="5401" spans="1:63" ht="12" customHeight="1" x14ac:dyDescent="0.2">
      <c r="A5401" s="8"/>
      <c r="B5401" s="7"/>
      <c r="C5401" s="7"/>
      <c r="D5401" s="7"/>
      <c r="E5401" s="7"/>
      <c r="F5401" s="7"/>
      <c r="G5401" s="7"/>
      <c r="H5401" s="7"/>
      <c r="I5401" s="10"/>
      <c r="J5401" s="25"/>
      <c r="K5401" s="250"/>
      <c r="L5401" s="31"/>
      <c r="M5401" s="9"/>
      <c r="N5401" s="11" t="s">
        <v>25</v>
      </c>
      <c r="O5401" s="39"/>
      <c r="P5401" s="47"/>
      <c r="Q5401" s="13"/>
      <c r="R5401" s="248">
        <f t="shared" si="840"/>
        <v>0</v>
      </c>
      <c r="S5401" s="248">
        <f t="shared" si="841"/>
        <v>0</v>
      </c>
      <c r="T5401" s="248">
        <f t="shared" si="842"/>
        <v>0</v>
      </c>
      <c r="U5401" s="248">
        <f t="shared" si="843"/>
        <v>0</v>
      </c>
      <c r="V5401" s="13"/>
      <c r="W5401" s="7"/>
      <c r="AT5401" s="130"/>
      <c r="BF5401" s="33">
        <f t="shared" si="849"/>
        <v>41242</v>
      </c>
      <c r="BG5401" s="34">
        <f t="shared" si="844"/>
        <v>82.88000000000001</v>
      </c>
      <c r="BH5401" s="32">
        <f t="shared" si="845"/>
        <v>1</v>
      </c>
      <c r="BI5401" s="32">
        <f t="shared" si="846"/>
        <v>0</v>
      </c>
      <c r="BJ5401" s="69">
        <f t="shared" si="847"/>
        <v>0</v>
      </c>
      <c r="BK5401" s="158" t="str">
        <f t="shared" si="848"/>
        <v/>
      </c>
    </row>
    <row r="5402" spans="1:63" ht="12" customHeight="1" x14ac:dyDescent="0.2">
      <c r="A5402" s="8"/>
      <c r="B5402" s="7"/>
      <c r="C5402" s="7"/>
      <c r="D5402" s="7"/>
      <c r="E5402" s="7"/>
      <c r="F5402" s="7"/>
      <c r="G5402" s="7"/>
      <c r="H5402" s="7"/>
      <c r="I5402" s="10"/>
      <c r="J5402" s="25"/>
      <c r="K5402" s="250"/>
      <c r="L5402" s="31"/>
      <c r="M5402" s="9"/>
      <c r="N5402" s="11" t="s">
        <v>25</v>
      </c>
      <c r="O5402" s="39"/>
      <c r="P5402" s="47"/>
      <c r="Q5402" s="13"/>
      <c r="R5402" s="248">
        <f t="shared" si="840"/>
        <v>0</v>
      </c>
      <c r="S5402" s="248">
        <f t="shared" si="841"/>
        <v>0</v>
      </c>
      <c r="T5402" s="248">
        <f t="shared" si="842"/>
        <v>0</v>
      </c>
      <c r="U5402" s="248">
        <f t="shared" si="843"/>
        <v>0</v>
      </c>
      <c r="V5402" s="13"/>
      <c r="W5402" s="7"/>
      <c r="AT5402" s="130"/>
      <c r="BF5402" s="33">
        <f t="shared" si="849"/>
        <v>41242</v>
      </c>
      <c r="BG5402" s="34">
        <f t="shared" si="844"/>
        <v>82.88000000000001</v>
      </c>
      <c r="BH5402" s="32">
        <f t="shared" si="845"/>
        <v>1</v>
      </c>
      <c r="BI5402" s="32">
        <f t="shared" si="846"/>
        <v>0</v>
      </c>
      <c r="BJ5402" s="69">
        <f t="shared" si="847"/>
        <v>0</v>
      </c>
      <c r="BK5402" s="158" t="str">
        <f t="shared" si="848"/>
        <v/>
      </c>
    </row>
    <row r="5403" spans="1:63" ht="12" customHeight="1" x14ac:dyDescent="0.2">
      <c r="A5403" s="8"/>
      <c r="B5403" s="7"/>
      <c r="C5403" s="7"/>
      <c r="D5403" s="7"/>
      <c r="E5403" s="7"/>
      <c r="F5403" s="7"/>
      <c r="G5403" s="7"/>
      <c r="H5403" s="7"/>
      <c r="I5403" s="10"/>
      <c r="J5403" s="25"/>
      <c r="K5403" s="250"/>
      <c r="L5403" s="31"/>
      <c r="M5403" s="9"/>
      <c r="N5403" s="11" t="s">
        <v>25</v>
      </c>
      <c r="O5403" s="39"/>
      <c r="P5403" s="47"/>
      <c r="Q5403" s="13"/>
      <c r="R5403" s="248">
        <f t="shared" si="840"/>
        <v>0</v>
      </c>
      <c r="S5403" s="248">
        <f t="shared" si="841"/>
        <v>0</v>
      </c>
      <c r="T5403" s="248">
        <f t="shared" si="842"/>
        <v>0</v>
      </c>
      <c r="U5403" s="248">
        <f t="shared" si="843"/>
        <v>0</v>
      </c>
      <c r="V5403" s="13"/>
      <c r="W5403" s="7"/>
      <c r="AT5403" s="130"/>
      <c r="BF5403" s="33">
        <f t="shared" si="849"/>
        <v>41242</v>
      </c>
      <c r="BG5403" s="34">
        <f t="shared" si="844"/>
        <v>82.88000000000001</v>
      </c>
      <c r="BH5403" s="32">
        <f t="shared" si="845"/>
        <v>1</v>
      </c>
      <c r="BI5403" s="32">
        <f t="shared" si="846"/>
        <v>0</v>
      </c>
      <c r="BJ5403" s="69">
        <f t="shared" si="847"/>
        <v>0</v>
      </c>
      <c r="BK5403" s="158" t="str">
        <f t="shared" si="848"/>
        <v/>
      </c>
    </row>
    <row r="5404" spans="1:63" ht="12" customHeight="1" x14ac:dyDescent="0.2">
      <c r="A5404" s="8"/>
      <c r="B5404" s="7"/>
      <c r="C5404" s="7"/>
      <c r="D5404" s="7"/>
      <c r="E5404" s="7"/>
      <c r="F5404" s="7"/>
      <c r="G5404" s="7"/>
      <c r="H5404" s="7"/>
      <c r="I5404" s="10"/>
      <c r="J5404" s="25"/>
      <c r="K5404" s="250"/>
      <c r="L5404" s="31"/>
      <c r="M5404" s="9"/>
      <c r="N5404" s="11" t="s">
        <v>25</v>
      </c>
      <c r="O5404" s="39"/>
      <c r="P5404" s="47"/>
      <c r="Q5404" s="13"/>
      <c r="R5404" s="248">
        <f t="shared" si="840"/>
        <v>0</v>
      </c>
      <c r="S5404" s="248">
        <f t="shared" si="841"/>
        <v>0</v>
      </c>
      <c r="T5404" s="248">
        <f t="shared" si="842"/>
        <v>0</v>
      </c>
      <c r="U5404" s="248">
        <f t="shared" si="843"/>
        <v>0</v>
      </c>
      <c r="V5404" s="13"/>
      <c r="W5404" s="7"/>
      <c r="AT5404" s="130"/>
      <c r="BF5404" s="33">
        <f t="shared" si="849"/>
        <v>41242</v>
      </c>
      <c r="BG5404" s="34">
        <f t="shared" si="844"/>
        <v>82.88000000000001</v>
      </c>
      <c r="BH5404" s="32">
        <f t="shared" si="845"/>
        <v>1</v>
      </c>
      <c r="BI5404" s="32">
        <f t="shared" si="846"/>
        <v>0</v>
      </c>
      <c r="BJ5404" s="69">
        <f t="shared" si="847"/>
        <v>0</v>
      </c>
      <c r="BK5404" s="158" t="str">
        <f t="shared" si="848"/>
        <v/>
      </c>
    </row>
    <row r="5405" spans="1:63" ht="12" customHeight="1" x14ac:dyDescent="0.2">
      <c r="A5405" s="8"/>
      <c r="B5405" s="7"/>
      <c r="C5405" s="7"/>
      <c r="D5405" s="7"/>
      <c r="E5405" s="7"/>
      <c r="F5405" s="7"/>
      <c r="G5405" s="7"/>
      <c r="H5405" s="7"/>
      <c r="I5405" s="10"/>
      <c r="J5405" s="25"/>
      <c r="K5405" s="250"/>
      <c r="L5405" s="31"/>
      <c r="M5405" s="9"/>
      <c r="N5405" s="11" t="s">
        <v>25</v>
      </c>
      <c r="O5405" s="39"/>
      <c r="P5405" s="47"/>
      <c r="Q5405" s="13"/>
      <c r="R5405" s="248">
        <f t="shared" si="840"/>
        <v>0</v>
      </c>
      <c r="S5405" s="248">
        <f t="shared" si="841"/>
        <v>0</v>
      </c>
      <c r="T5405" s="248">
        <f t="shared" si="842"/>
        <v>0</v>
      </c>
      <c r="U5405" s="248">
        <f t="shared" si="843"/>
        <v>0</v>
      </c>
      <c r="V5405" s="13"/>
      <c r="W5405" s="7"/>
      <c r="AT5405" s="130"/>
      <c r="BF5405" s="33">
        <f t="shared" si="849"/>
        <v>41242</v>
      </c>
      <c r="BG5405" s="34">
        <f t="shared" si="844"/>
        <v>82.88000000000001</v>
      </c>
      <c r="BH5405" s="32">
        <f t="shared" si="845"/>
        <v>1</v>
      </c>
      <c r="BI5405" s="32">
        <f t="shared" si="846"/>
        <v>0</v>
      </c>
      <c r="BJ5405" s="69">
        <f t="shared" si="847"/>
        <v>0</v>
      </c>
      <c r="BK5405" s="158" t="str">
        <f t="shared" si="848"/>
        <v/>
      </c>
    </row>
    <row r="5406" spans="1:63" ht="12" customHeight="1" x14ac:dyDescent="0.2">
      <c r="A5406" s="8"/>
      <c r="B5406" s="7"/>
      <c r="C5406" s="7"/>
      <c r="D5406" s="7"/>
      <c r="E5406" s="7"/>
      <c r="F5406" s="7"/>
      <c r="G5406" s="7"/>
      <c r="H5406" s="7"/>
      <c r="I5406" s="10"/>
      <c r="J5406" s="25"/>
      <c r="K5406" s="250"/>
      <c r="L5406" s="31"/>
      <c r="M5406" s="9"/>
      <c r="N5406" s="11" t="s">
        <v>25</v>
      </c>
      <c r="O5406" s="39"/>
      <c r="P5406" s="47"/>
      <c r="Q5406" s="13"/>
      <c r="R5406" s="248">
        <f t="shared" si="840"/>
        <v>0</v>
      </c>
      <c r="S5406" s="248">
        <f t="shared" si="841"/>
        <v>0</v>
      </c>
      <c r="T5406" s="248">
        <f t="shared" si="842"/>
        <v>0</v>
      </c>
      <c r="U5406" s="248">
        <f t="shared" si="843"/>
        <v>0</v>
      </c>
      <c r="V5406" s="13"/>
      <c r="W5406" s="7"/>
      <c r="AT5406" s="130"/>
      <c r="BF5406" s="33">
        <f t="shared" si="849"/>
        <v>41242</v>
      </c>
      <c r="BG5406" s="34">
        <f t="shared" si="844"/>
        <v>82.88000000000001</v>
      </c>
      <c r="BH5406" s="32">
        <f t="shared" si="845"/>
        <v>1</v>
      </c>
      <c r="BI5406" s="32">
        <f t="shared" si="846"/>
        <v>0</v>
      </c>
      <c r="BJ5406" s="69">
        <f t="shared" si="847"/>
        <v>0</v>
      </c>
      <c r="BK5406" s="158" t="str">
        <f t="shared" si="848"/>
        <v/>
      </c>
    </row>
    <row r="5407" spans="1:63" ht="12" customHeight="1" x14ac:dyDescent="0.2">
      <c r="A5407" s="8"/>
      <c r="B5407" s="7"/>
      <c r="C5407" s="7"/>
      <c r="D5407" s="7"/>
      <c r="E5407" s="7"/>
      <c r="F5407" s="7"/>
      <c r="G5407" s="7"/>
      <c r="H5407" s="7"/>
      <c r="I5407" s="10"/>
      <c r="J5407" s="25"/>
      <c r="K5407" s="250"/>
      <c r="L5407" s="31"/>
      <c r="M5407" s="9"/>
      <c r="N5407" s="11" t="s">
        <v>25</v>
      </c>
      <c r="O5407" s="39"/>
      <c r="P5407" s="47"/>
      <c r="Q5407" s="13"/>
      <c r="R5407" s="248">
        <f t="shared" si="840"/>
        <v>0</v>
      </c>
      <c r="S5407" s="248">
        <f t="shared" si="841"/>
        <v>0</v>
      </c>
      <c r="T5407" s="248">
        <f t="shared" si="842"/>
        <v>0</v>
      </c>
      <c r="U5407" s="248">
        <f t="shared" si="843"/>
        <v>0</v>
      </c>
      <c r="V5407" s="13"/>
      <c r="W5407" s="7"/>
      <c r="AT5407" s="130"/>
      <c r="BF5407" s="33">
        <f t="shared" si="849"/>
        <v>41242</v>
      </c>
      <c r="BG5407" s="34">
        <f t="shared" si="844"/>
        <v>82.88000000000001</v>
      </c>
      <c r="BH5407" s="32">
        <f t="shared" si="845"/>
        <v>1</v>
      </c>
      <c r="BI5407" s="32">
        <f t="shared" si="846"/>
        <v>0</v>
      </c>
      <c r="BJ5407" s="69">
        <f t="shared" si="847"/>
        <v>0</v>
      </c>
      <c r="BK5407" s="158" t="str">
        <f t="shared" si="848"/>
        <v/>
      </c>
    </row>
    <row r="5408" spans="1:63" ht="12" customHeight="1" x14ac:dyDescent="0.2">
      <c r="A5408" s="8"/>
      <c r="B5408" s="7"/>
      <c r="C5408" s="7"/>
      <c r="D5408" s="7"/>
      <c r="E5408" s="7"/>
      <c r="F5408" s="7"/>
      <c r="G5408" s="7"/>
      <c r="H5408" s="7"/>
      <c r="I5408" s="10"/>
      <c r="J5408" s="25"/>
      <c r="K5408" s="250"/>
      <c r="L5408" s="31"/>
      <c r="M5408" s="9"/>
      <c r="N5408" s="11" t="s">
        <v>25</v>
      </c>
      <c r="O5408" s="39"/>
      <c r="P5408" s="47"/>
      <c r="Q5408" s="13"/>
      <c r="R5408" s="248">
        <f t="shared" si="840"/>
        <v>0</v>
      </c>
      <c r="S5408" s="248">
        <f t="shared" si="841"/>
        <v>0</v>
      </c>
      <c r="T5408" s="248">
        <f t="shared" si="842"/>
        <v>0</v>
      </c>
      <c r="U5408" s="248">
        <f t="shared" si="843"/>
        <v>0</v>
      </c>
      <c r="V5408" s="13"/>
      <c r="W5408" s="7"/>
      <c r="AT5408" s="130"/>
      <c r="BF5408" s="33">
        <f t="shared" si="849"/>
        <v>41242</v>
      </c>
      <c r="BG5408" s="34">
        <f t="shared" si="844"/>
        <v>82.88000000000001</v>
      </c>
      <c r="BH5408" s="32">
        <f t="shared" si="845"/>
        <v>1</v>
      </c>
      <c r="BI5408" s="32">
        <f t="shared" si="846"/>
        <v>0</v>
      </c>
      <c r="BJ5408" s="69">
        <f t="shared" si="847"/>
        <v>0</v>
      </c>
      <c r="BK5408" s="158" t="str">
        <f t="shared" si="848"/>
        <v/>
      </c>
    </row>
    <row r="5409" spans="1:63" ht="12" customHeight="1" x14ac:dyDescent="0.2">
      <c r="A5409" s="8"/>
      <c r="B5409" s="7"/>
      <c r="C5409" s="7"/>
      <c r="D5409" s="7"/>
      <c r="E5409" s="7"/>
      <c r="F5409" s="7"/>
      <c r="G5409" s="7"/>
      <c r="H5409" s="7"/>
      <c r="I5409" s="10"/>
      <c r="J5409" s="25"/>
      <c r="K5409" s="250"/>
      <c r="L5409" s="31"/>
      <c r="M5409" s="9"/>
      <c r="N5409" s="11" t="s">
        <v>25</v>
      </c>
      <c r="O5409" s="39"/>
      <c r="P5409" s="47"/>
      <c r="Q5409" s="13"/>
      <c r="R5409" s="248">
        <f t="shared" si="840"/>
        <v>0</v>
      </c>
      <c r="S5409" s="248">
        <f t="shared" si="841"/>
        <v>0</v>
      </c>
      <c r="T5409" s="248">
        <f t="shared" si="842"/>
        <v>0</v>
      </c>
      <c r="U5409" s="248">
        <f t="shared" si="843"/>
        <v>0</v>
      </c>
      <c r="V5409" s="13"/>
      <c r="W5409" s="7"/>
      <c r="AT5409" s="130"/>
      <c r="BF5409" s="33">
        <f t="shared" si="849"/>
        <v>41242</v>
      </c>
      <c r="BG5409" s="34">
        <f t="shared" si="844"/>
        <v>82.88000000000001</v>
      </c>
      <c r="BH5409" s="32">
        <f t="shared" si="845"/>
        <v>1</v>
      </c>
      <c r="BI5409" s="32">
        <f t="shared" si="846"/>
        <v>0</v>
      </c>
      <c r="BJ5409" s="69">
        <f t="shared" si="847"/>
        <v>0</v>
      </c>
      <c r="BK5409" s="158" t="str">
        <f t="shared" si="848"/>
        <v/>
      </c>
    </row>
    <row r="5410" spans="1:63" ht="12" customHeight="1" x14ac:dyDescent="0.2">
      <c r="A5410" s="8"/>
      <c r="B5410" s="7"/>
      <c r="C5410" s="7"/>
      <c r="D5410" s="7"/>
      <c r="E5410" s="7"/>
      <c r="F5410" s="7"/>
      <c r="G5410" s="7"/>
      <c r="H5410" s="7"/>
      <c r="I5410" s="10"/>
      <c r="J5410" s="25"/>
      <c r="K5410" s="250"/>
      <c r="L5410" s="31"/>
      <c r="M5410" s="9"/>
      <c r="N5410" s="11" t="s">
        <v>25</v>
      </c>
      <c r="O5410" s="39"/>
      <c r="P5410" s="47"/>
      <c r="Q5410" s="13"/>
      <c r="R5410" s="248">
        <f t="shared" si="840"/>
        <v>0</v>
      </c>
      <c r="S5410" s="248">
        <f t="shared" si="841"/>
        <v>0</v>
      </c>
      <c r="T5410" s="248">
        <f t="shared" si="842"/>
        <v>0</v>
      </c>
      <c r="U5410" s="248">
        <f t="shared" si="843"/>
        <v>0</v>
      </c>
      <c r="V5410" s="13"/>
      <c r="W5410" s="7"/>
      <c r="AT5410" s="130"/>
      <c r="BF5410" s="33">
        <f t="shared" si="849"/>
        <v>41242</v>
      </c>
      <c r="BG5410" s="34">
        <f t="shared" si="844"/>
        <v>82.88000000000001</v>
      </c>
      <c r="BH5410" s="32">
        <f t="shared" si="845"/>
        <v>1</v>
      </c>
      <c r="BI5410" s="32">
        <f t="shared" si="846"/>
        <v>0</v>
      </c>
      <c r="BJ5410" s="69">
        <f t="shared" si="847"/>
        <v>0</v>
      </c>
      <c r="BK5410" s="158" t="str">
        <f t="shared" si="848"/>
        <v/>
      </c>
    </row>
    <row r="5411" spans="1:63" ht="12" customHeight="1" x14ac:dyDescent="0.2">
      <c r="A5411" s="8"/>
      <c r="B5411" s="7"/>
      <c r="C5411" s="7"/>
      <c r="D5411" s="7"/>
      <c r="E5411" s="7"/>
      <c r="F5411" s="7"/>
      <c r="G5411" s="7"/>
      <c r="H5411" s="7"/>
      <c r="I5411" s="10"/>
      <c r="J5411" s="25"/>
      <c r="K5411" s="250"/>
      <c r="L5411" s="31"/>
      <c r="M5411" s="9"/>
      <c r="N5411" s="11" t="s">
        <v>25</v>
      </c>
      <c r="O5411" s="39"/>
      <c r="P5411" s="47"/>
      <c r="Q5411" s="13"/>
      <c r="R5411" s="248">
        <f t="shared" si="840"/>
        <v>0</v>
      </c>
      <c r="S5411" s="248">
        <f t="shared" si="841"/>
        <v>0</v>
      </c>
      <c r="T5411" s="248">
        <f t="shared" si="842"/>
        <v>0</v>
      </c>
      <c r="U5411" s="248">
        <f t="shared" si="843"/>
        <v>0</v>
      </c>
      <c r="V5411" s="13"/>
      <c r="W5411" s="7"/>
      <c r="AT5411" s="130"/>
      <c r="BF5411" s="33">
        <f t="shared" si="849"/>
        <v>41242</v>
      </c>
      <c r="BG5411" s="34">
        <f t="shared" si="844"/>
        <v>82.88000000000001</v>
      </c>
      <c r="BH5411" s="32">
        <f t="shared" si="845"/>
        <v>1</v>
      </c>
      <c r="BI5411" s="32">
        <f t="shared" si="846"/>
        <v>0</v>
      </c>
      <c r="BJ5411" s="69">
        <f t="shared" si="847"/>
        <v>0</v>
      </c>
      <c r="BK5411" s="158" t="str">
        <f t="shared" si="848"/>
        <v/>
      </c>
    </row>
    <row r="5412" spans="1:63" ht="12" customHeight="1" x14ac:dyDescent="0.2">
      <c r="A5412" s="8"/>
      <c r="B5412" s="7"/>
      <c r="C5412" s="7"/>
      <c r="D5412" s="7"/>
      <c r="E5412" s="7"/>
      <c r="F5412" s="7"/>
      <c r="G5412" s="7"/>
      <c r="H5412" s="7"/>
      <c r="I5412" s="10"/>
      <c r="J5412" s="25"/>
      <c r="K5412" s="250"/>
      <c r="L5412" s="31"/>
      <c r="M5412" s="9"/>
      <c r="N5412" s="11" t="s">
        <v>25</v>
      </c>
      <c r="O5412" s="39"/>
      <c r="P5412" s="47"/>
      <c r="Q5412" s="13"/>
      <c r="R5412" s="248">
        <f t="shared" si="840"/>
        <v>0</v>
      </c>
      <c r="S5412" s="248">
        <f t="shared" si="841"/>
        <v>0</v>
      </c>
      <c r="T5412" s="248">
        <f t="shared" si="842"/>
        <v>0</v>
      </c>
      <c r="U5412" s="248">
        <f t="shared" si="843"/>
        <v>0</v>
      </c>
      <c r="V5412" s="13"/>
      <c r="W5412" s="7"/>
      <c r="AT5412" s="130"/>
      <c r="BF5412" s="33">
        <f t="shared" si="849"/>
        <v>41242</v>
      </c>
      <c r="BG5412" s="34">
        <f t="shared" si="844"/>
        <v>82.88000000000001</v>
      </c>
      <c r="BH5412" s="32">
        <f t="shared" si="845"/>
        <v>1</v>
      </c>
      <c r="BI5412" s="32">
        <f t="shared" si="846"/>
        <v>0</v>
      </c>
      <c r="BJ5412" s="69">
        <f t="shared" si="847"/>
        <v>0</v>
      </c>
      <c r="BK5412" s="158" t="str">
        <f t="shared" si="848"/>
        <v/>
      </c>
    </row>
    <row r="5413" spans="1:63" ht="12" customHeight="1" x14ac:dyDescent="0.2">
      <c r="A5413" s="8"/>
      <c r="B5413" s="7"/>
      <c r="C5413" s="7"/>
      <c r="D5413" s="7"/>
      <c r="E5413" s="7"/>
      <c r="F5413" s="7"/>
      <c r="G5413" s="7"/>
      <c r="H5413" s="7"/>
      <c r="I5413" s="10"/>
      <c r="J5413" s="25"/>
      <c r="K5413" s="250"/>
      <c r="L5413" s="31"/>
      <c r="M5413" s="9"/>
      <c r="N5413" s="11" t="s">
        <v>25</v>
      </c>
      <c r="O5413" s="39"/>
      <c r="P5413" s="47"/>
      <c r="Q5413" s="13"/>
      <c r="R5413" s="248">
        <f t="shared" si="840"/>
        <v>0</v>
      </c>
      <c r="S5413" s="248">
        <f t="shared" si="841"/>
        <v>0</v>
      </c>
      <c r="T5413" s="248">
        <f t="shared" si="842"/>
        <v>0</v>
      </c>
      <c r="U5413" s="248">
        <f t="shared" si="843"/>
        <v>0</v>
      </c>
      <c r="V5413" s="13"/>
      <c r="W5413" s="7"/>
      <c r="AT5413" s="130"/>
      <c r="BF5413" s="33">
        <f t="shared" si="849"/>
        <v>41242</v>
      </c>
      <c r="BG5413" s="34">
        <f t="shared" si="844"/>
        <v>82.88000000000001</v>
      </c>
      <c r="BH5413" s="32">
        <f t="shared" si="845"/>
        <v>1</v>
      </c>
      <c r="BI5413" s="32">
        <f t="shared" si="846"/>
        <v>0</v>
      </c>
      <c r="BJ5413" s="69">
        <f t="shared" si="847"/>
        <v>0</v>
      </c>
      <c r="BK5413" s="158" t="str">
        <f t="shared" si="848"/>
        <v/>
      </c>
    </row>
    <row r="5414" spans="1:63" ht="12" customHeight="1" x14ac:dyDescent="0.2">
      <c r="A5414" s="8"/>
      <c r="B5414" s="7"/>
      <c r="C5414" s="7"/>
      <c r="D5414" s="7"/>
      <c r="E5414" s="7"/>
      <c r="F5414" s="7"/>
      <c r="G5414" s="7"/>
      <c r="H5414" s="7"/>
      <c r="I5414" s="10"/>
      <c r="J5414" s="25"/>
      <c r="K5414" s="250"/>
      <c r="L5414" s="31"/>
      <c r="M5414" s="9"/>
      <c r="N5414" s="11" t="s">
        <v>25</v>
      </c>
      <c r="O5414" s="39"/>
      <c r="P5414" s="47"/>
      <c r="Q5414" s="13"/>
      <c r="R5414" s="248">
        <f t="shared" si="840"/>
        <v>0</v>
      </c>
      <c r="S5414" s="248">
        <f t="shared" si="841"/>
        <v>0</v>
      </c>
      <c r="T5414" s="248">
        <f t="shared" si="842"/>
        <v>0</v>
      </c>
      <c r="U5414" s="248">
        <f t="shared" si="843"/>
        <v>0</v>
      </c>
      <c r="V5414" s="13"/>
      <c r="W5414" s="7"/>
      <c r="AT5414" s="130"/>
      <c r="BF5414" s="33">
        <f t="shared" si="849"/>
        <v>41242</v>
      </c>
      <c r="BG5414" s="34">
        <f t="shared" si="844"/>
        <v>82.88000000000001</v>
      </c>
      <c r="BH5414" s="32">
        <f t="shared" si="845"/>
        <v>1</v>
      </c>
      <c r="BI5414" s="32">
        <f t="shared" si="846"/>
        <v>0</v>
      </c>
      <c r="BJ5414" s="69">
        <f t="shared" si="847"/>
        <v>0</v>
      </c>
      <c r="BK5414" s="158" t="str">
        <f t="shared" si="848"/>
        <v/>
      </c>
    </row>
    <row r="5415" spans="1:63" ht="12" customHeight="1" x14ac:dyDescent="0.2">
      <c r="A5415" s="8"/>
      <c r="B5415" s="7"/>
      <c r="C5415" s="7"/>
      <c r="D5415" s="7"/>
      <c r="E5415" s="7"/>
      <c r="F5415" s="7"/>
      <c r="G5415" s="7"/>
      <c r="H5415" s="7"/>
      <c r="I5415" s="10"/>
      <c r="J5415" s="25"/>
      <c r="K5415" s="250"/>
      <c r="L5415" s="31"/>
      <c r="M5415" s="9"/>
      <c r="N5415" s="11" t="s">
        <v>25</v>
      </c>
      <c r="O5415" s="39"/>
      <c r="P5415" s="47"/>
      <c r="Q5415" s="13"/>
      <c r="R5415" s="248">
        <f t="shared" si="840"/>
        <v>0</v>
      </c>
      <c r="S5415" s="248">
        <f t="shared" si="841"/>
        <v>0</v>
      </c>
      <c r="T5415" s="248">
        <f t="shared" si="842"/>
        <v>0</v>
      </c>
      <c r="U5415" s="248">
        <f t="shared" si="843"/>
        <v>0</v>
      </c>
      <c r="V5415" s="13"/>
      <c r="W5415" s="7"/>
      <c r="AT5415" s="130"/>
      <c r="BF5415" s="33">
        <f t="shared" si="849"/>
        <v>41242</v>
      </c>
      <c r="BG5415" s="34">
        <f t="shared" si="844"/>
        <v>82.88000000000001</v>
      </c>
      <c r="BH5415" s="32">
        <f t="shared" si="845"/>
        <v>1</v>
      </c>
      <c r="BI5415" s="32">
        <f t="shared" si="846"/>
        <v>0</v>
      </c>
      <c r="BJ5415" s="69">
        <f t="shared" si="847"/>
        <v>0</v>
      </c>
      <c r="BK5415" s="158" t="str">
        <f t="shared" si="848"/>
        <v/>
      </c>
    </row>
    <row r="5416" spans="1:63" ht="12" customHeight="1" x14ac:dyDescent="0.2">
      <c r="A5416" s="8"/>
      <c r="B5416" s="7"/>
      <c r="C5416" s="7"/>
      <c r="D5416" s="7"/>
      <c r="E5416" s="7"/>
      <c r="F5416" s="7"/>
      <c r="G5416" s="7"/>
      <c r="H5416" s="7"/>
      <c r="I5416" s="10"/>
      <c r="J5416" s="25"/>
      <c r="K5416" s="250"/>
      <c r="L5416" s="31"/>
      <c r="M5416" s="9"/>
      <c r="N5416" s="11" t="s">
        <v>25</v>
      </c>
      <c r="O5416" s="39"/>
      <c r="P5416" s="47"/>
      <c r="Q5416" s="13"/>
      <c r="R5416" s="248">
        <f t="shared" si="840"/>
        <v>0</v>
      </c>
      <c r="S5416" s="248">
        <f t="shared" si="841"/>
        <v>0</v>
      </c>
      <c r="T5416" s="248">
        <f t="shared" si="842"/>
        <v>0</v>
      </c>
      <c r="U5416" s="248">
        <f t="shared" si="843"/>
        <v>0</v>
      </c>
      <c r="V5416" s="13"/>
      <c r="W5416" s="7"/>
      <c r="AT5416" s="130"/>
      <c r="BF5416" s="33">
        <f t="shared" si="849"/>
        <v>41242</v>
      </c>
      <c r="BG5416" s="34">
        <f t="shared" si="844"/>
        <v>82.88000000000001</v>
      </c>
      <c r="BH5416" s="32">
        <f t="shared" si="845"/>
        <v>1</v>
      </c>
      <c r="BI5416" s="32">
        <f t="shared" si="846"/>
        <v>0</v>
      </c>
      <c r="BJ5416" s="69">
        <f t="shared" si="847"/>
        <v>0</v>
      </c>
      <c r="BK5416" s="158" t="str">
        <f t="shared" si="848"/>
        <v/>
      </c>
    </row>
    <row r="5417" spans="1:63" ht="12" customHeight="1" x14ac:dyDescent="0.2">
      <c r="A5417" s="8"/>
      <c r="B5417" s="7"/>
      <c r="C5417" s="7"/>
      <c r="D5417" s="7"/>
      <c r="E5417" s="7"/>
      <c r="F5417" s="7"/>
      <c r="G5417" s="7"/>
      <c r="H5417" s="7"/>
      <c r="I5417" s="10"/>
      <c r="J5417" s="25"/>
      <c r="K5417" s="250"/>
      <c r="L5417" s="31"/>
      <c r="M5417" s="9"/>
      <c r="N5417" s="11" t="s">
        <v>25</v>
      </c>
      <c r="O5417" s="39"/>
      <c r="P5417" s="47"/>
      <c r="Q5417" s="13"/>
      <c r="R5417" s="248">
        <f t="shared" si="840"/>
        <v>0</v>
      </c>
      <c r="S5417" s="248">
        <f t="shared" si="841"/>
        <v>0</v>
      </c>
      <c r="T5417" s="248">
        <f t="shared" si="842"/>
        <v>0</v>
      </c>
      <c r="U5417" s="248">
        <f t="shared" si="843"/>
        <v>0</v>
      </c>
      <c r="V5417" s="13"/>
      <c r="W5417" s="7"/>
      <c r="AT5417" s="130"/>
      <c r="BF5417" s="33">
        <f t="shared" si="849"/>
        <v>41242</v>
      </c>
      <c r="BG5417" s="34">
        <f t="shared" si="844"/>
        <v>82.88000000000001</v>
      </c>
      <c r="BH5417" s="32">
        <f t="shared" si="845"/>
        <v>1</v>
      </c>
      <c r="BI5417" s="32">
        <f t="shared" si="846"/>
        <v>0</v>
      </c>
      <c r="BJ5417" s="69">
        <f t="shared" si="847"/>
        <v>0</v>
      </c>
      <c r="BK5417" s="158" t="str">
        <f t="shared" si="848"/>
        <v/>
      </c>
    </row>
    <row r="5418" spans="1:63" ht="12" customHeight="1" x14ac:dyDescent="0.2">
      <c r="A5418" s="8"/>
      <c r="B5418" s="7"/>
      <c r="C5418" s="7"/>
      <c r="D5418" s="7"/>
      <c r="E5418" s="7"/>
      <c r="F5418" s="7"/>
      <c r="G5418" s="7"/>
      <c r="H5418" s="7"/>
      <c r="I5418" s="10"/>
      <c r="J5418" s="25"/>
      <c r="K5418" s="250"/>
      <c r="L5418" s="31"/>
      <c r="M5418" s="9"/>
      <c r="N5418" s="11" t="s">
        <v>25</v>
      </c>
      <c r="O5418" s="39"/>
      <c r="P5418" s="47"/>
      <c r="Q5418" s="13"/>
      <c r="R5418" s="248">
        <f t="shared" si="840"/>
        <v>0</v>
      </c>
      <c r="S5418" s="248">
        <f t="shared" si="841"/>
        <v>0</v>
      </c>
      <c r="T5418" s="248">
        <f t="shared" si="842"/>
        <v>0</v>
      </c>
      <c r="U5418" s="248">
        <f t="shared" si="843"/>
        <v>0</v>
      </c>
      <c r="V5418" s="13"/>
      <c r="W5418" s="7"/>
      <c r="AT5418" s="130"/>
      <c r="BF5418" s="33">
        <f t="shared" si="849"/>
        <v>41242</v>
      </c>
      <c r="BG5418" s="34">
        <f t="shared" si="844"/>
        <v>82.88000000000001</v>
      </c>
      <c r="BH5418" s="32">
        <f t="shared" si="845"/>
        <v>1</v>
      </c>
      <c r="BI5418" s="32">
        <f t="shared" si="846"/>
        <v>0</v>
      </c>
      <c r="BJ5418" s="69">
        <f t="shared" si="847"/>
        <v>0</v>
      </c>
      <c r="BK5418" s="158" t="str">
        <f t="shared" si="848"/>
        <v/>
      </c>
    </row>
    <row r="5419" spans="1:63" ht="12" customHeight="1" x14ac:dyDescent="0.2">
      <c r="A5419" s="8"/>
      <c r="B5419" s="7"/>
      <c r="C5419" s="7"/>
      <c r="D5419" s="7"/>
      <c r="E5419" s="7"/>
      <c r="F5419" s="7"/>
      <c r="G5419" s="7"/>
      <c r="H5419" s="7"/>
      <c r="I5419" s="10"/>
      <c r="J5419" s="25"/>
      <c r="K5419" s="250"/>
      <c r="L5419" s="31"/>
      <c r="M5419" s="9"/>
      <c r="N5419" s="11" t="s">
        <v>25</v>
      </c>
      <c r="O5419" s="39"/>
      <c r="P5419" s="47"/>
      <c r="Q5419" s="13"/>
      <c r="R5419" s="248">
        <f t="shared" si="840"/>
        <v>0</v>
      </c>
      <c r="S5419" s="248">
        <f t="shared" si="841"/>
        <v>0</v>
      </c>
      <c r="T5419" s="248">
        <f t="shared" si="842"/>
        <v>0</v>
      </c>
      <c r="U5419" s="248">
        <f t="shared" si="843"/>
        <v>0</v>
      </c>
      <c r="V5419" s="13"/>
      <c r="W5419" s="7"/>
      <c r="AT5419" s="130"/>
      <c r="BF5419" s="33">
        <f t="shared" si="849"/>
        <v>41242</v>
      </c>
      <c r="BG5419" s="34">
        <f t="shared" si="844"/>
        <v>82.88000000000001</v>
      </c>
      <c r="BH5419" s="32">
        <f t="shared" si="845"/>
        <v>1</v>
      </c>
      <c r="BI5419" s="32">
        <f t="shared" si="846"/>
        <v>0</v>
      </c>
      <c r="BJ5419" s="69">
        <f t="shared" si="847"/>
        <v>0</v>
      </c>
      <c r="BK5419" s="158" t="str">
        <f t="shared" si="848"/>
        <v/>
      </c>
    </row>
    <row r="5420" spans="1:63" ht="12" customHeight="1" x14ac:dyDescent="0.2">
      <c r="A5420" s="8"/>
      <c r="B5420" s="7"/>
      <c r="C5420" s="7"/>
      <c r="D5420" s="7"/>
      <c r="E5420" s="7"/>
      <c r="F5420" s="7"/>
      <c r="G5420" s="7"/>
      <c r="H5420" s="7"/>
      <c r="I5420" s="10"/>
      <c r="J5420" s="25"/>
      <c r="K5420" s="250"/>
      <c r="L5420" s="31"/>
      <c r="M5420" s="9"/>
      <c r="N5420" s="11" t="s">
        <v>25</v>
      </c>
      <c r="O5420" s="39"/>
      <c r="P5420" s="47"/>
      <c r="Q5420" s="13"/>
      <c r="R5420" s="248">
        <f t="shared" si="840"/>
        <v>0</v>
      </c>
      <c r="S5420" s="248">
        <f t="shared" si="841"/>
        <v>0</v>
      </c>
      <c r="T5420" s="248">
        <f t="shared" si="842"/>
        <v>0</v>
      </c>
      <c r="U5420" s="248">
        <f t="shared" si="843"/>
        <v>0</v>
      </c>
      <c r="V5420" s="13"/>
      <c r="W5420" s="7"/>
      <c r="AT5420" s="130"/>
      <c r="BF5420" s="33">
        <f t="shared" si="849"/>
        <v>41242</v>
      </c>
      <c r="BG5420" s="34">
        <f t="shared" si="844"/>
        <v>82.88000000000001</v>
      </c>
      <c r="BH5420" s="32">
        <f t="shared" si="845"/>
        <v>1</v>
      </c>
      <c r="BI5420" s="32">
        <f t="shared" si="846"/>
        <v>0</v>
      </c>
      <c r="BJ5420" s="69">
        <f t="shared" si="847"/>
        <v>0</v>
      </c>
      <c r="BK5420" s="158" t="str">
        <f t="shared" si="848"/>
        <v/>
      </c>
    </row>
    <row r="5421" spans="1:63" ht="12" customHeight="1" x14ac:dyDescent="0.2">
      <c r="A5421" s="8"/>
      <c r="B5421" s="7"/>
      <c r="C5421" s="7"/>
      <c r="D5421" s="7"/>
      <c r="E5421" s="7"/>
      <c r="F5421" s="7"/>
      <c r="G5421" s="7"/>
      <c r="H5421" s="7"/>
      <c r="I5421" s="10"/>
      <c r="J5421" s="25"/>
      <c r="K5421" s="250"/>
      <c r="L5421" s="31"/>
      <c r="M5421" s="9"/>
      <c r="N5421" s="11" t="s">
        <v>25</v>
      </c>
      <c r="O5421" s="39"/>
      <c r="P5421" s="47"/>
      <c r="Q5421" s="13"/>
      <c r="R5421" s="248">
        <f t="shared" si="840"/>
        <v>0</v>
      </c>
      <c r="S5421" s="248">
        <f t="shared" si="841"/>
        <v>0</v>
      </c>
      <c r="T5421" s="248">
        <f t="shared" si="842"/>
        <v>0</v>
      </c>
      <c r="U5421" s="248">
        <f t="shared" si="843"/>
        <v>0</v>
      </c>
      <c r="V5421" s="13"/>
      <c r="W5421" s="7"/>
      <c r="AT5421" s="130"/>
      <c r="BF5421" s="33">
        <f t="shared" si="849"/>
        <v>41242</v>
      </c>
      <c r="BG5421" s="34">
        <f t="shared" si="844"/>
        <v>82.88000000000001</v>
      </c>
      <c r="BH5421" s="32">
        <f t="shared" si="845"/>
        <v>1</v>
      </c>
      <c r="BI5421" s="32">
        <f t="shared" si="846"/>
        <v>0</v>
      </c>
      <c r="BJ5421" s="69">
        <f t="shared" si="847"/>
        <v>0</v>
      </c>
      <c r="BK5421" s="158" t="str">
        <f t="shared" si="848"/>
        <v/>
      </c>
    </row>
    <row r="5422" spans="1:63" ht="12" customHeight="1" x14ac:dyDescent="0.2">
      <c r="A5422" s="8"/>
      <c r="B5422" s="7"/>
      <c r="C5422" s="7"/>
      <c r="D5422" s="7"/>
      <c r="E5422" s="7"/>
      <c r="F5422" s="7"/>
      <c r="G5422" s="7"/>
      <c r="H5422" s="7"/>
      <c r="I5422" s="10"/>
      <c r="J5422" s="25"/>
      <c r="K5422" s="250"/>
      <c r="L5422" s="31"/>
      <c r="M5422" s="9"/>
      <c r="N5422" s="11" t="s">
        <v>25</v>
      </c>
      <c r="O5422" s="39"/>
      <c r="P5422" s="47"/>
      <c r="Q5422" s="13"/>
      <c r="R5422" s="248">
        <f t="shared" si="840"/>
        <v>0</v>
      </c>
      <c r="S5422" s="248">
        <f t="shared" si="841"/>
        <v>0</v>
      </c>
      <c r="T5422" s="248">
        <f t="shared" si="842"/>
        <v>0</v>
      </c>
      <c r="U5422" s="248">
        <f t="shared" si="843"/>
        <v>0</v>
      </c>
      <c r="V5422" s="13"/>
      <c r="W5422" s="7"/>
      <c r="AT5422" s="130"/>
      <c r="BF5422" s="33">
        <f t="shared" si="849"/>
        <v>41242</v>
      </c>
      <c r="BG5422" s="34">
        <f t="shared" si="844"/>
        <v>82.88000000000001</v>
      </c>
      <c r="BH5422" s="32">
        <f t="shared" si="845"/>
        <v>1</v>
      </c>
      <c r="BI5422" s="32">
        <f t="shared" si="846"/>
        <v>0</v>
      </c>
      <c r="BJ5422" s="69">
        <f t="shared" si="847"/>
        <v>0</v>
      </c>
      <c r="BK5422" s="158" t="str">
        <f t="shared" si="848"/>
        <v/>
      </c>
    </row>
    <row r="5423" spans="1:63" ht="12" customHeight="1" x14ac:dyDescent="0.2">
      <c r="A5423" s="8"/>
      <c r="B5423" s="7"/>
      <c r="C5423" s="7"/>
      <c r="D5423" s="7"/>
      <c r="E5423" s="7"/>
      <c r="F5423" s="7"/>
      <c r="G5423" s="7"/>
      <c r="H5423" s="7"/>
      <c r="I5423" s="10"/>
      <c r="J5423" s="25"/>
      <c r="K5423" s="250"/>
      <c r="L5423" s="31"/>
      <c r="M5423" s="9"/>
      <c r="N5423" s="11" t="s">
        <v>25</v>
      </c>
      <c r="O5423" s="39"/>
      <c r="P5423" s="47"/>
      <c r="Q5423" s="13"/>
      <c r="R5423" s="248">
        <f t="shared" si="840"/>
        <v>0</v>
      </c>
      <c r="S5423" s="248">
        <f t="shared" si="841"/>
        <v>0</v>
      </c>
      <c r="T5423" s="248">
        <f t="shared" si="842"/>
        <v>0</v>
      </c>
      <c r="U5423" s="248">
        <f t="shared" si="843"/>
        <v>0</v>
      </c>
      <c r="V5423" s="13"/>
      <c r="W5423" s="7"/>
      <c r="AT5423" s="130"/>
      <c r="BF5423" s="33">
        <f t="shared" si="849"/>
        <v>41242</v>
      </c>
      <c r="BG5423" s="34">
        <f t="shared" si="844"/>
        <v>82.88000000000001</v>
      </c>
      <c r="BH5423" s="32">
        <f t="shared" si="845"/>
        <v>1</v>
      </c>
      <c r="BI5423" s="32">
        <f t="shared" si="846"/>
        <v>0</v>
      </c>
      <c r="BJ5423" s="69">
        <f t="shared" si="847"/>
        <v>0</v>
      </c>
      <c r="BK5423" s="158" t="str">
        <f t="shared" si="848"/>
        <v/>
      </c>
    </row>
    <row r="5424" spans="1:63" ht="12" customHeight="1" x14ac:dyDescent="0.2">
      <c r="A5424" s="8"/>
      <c r="B5424" s="7"/>
      <c r="C5424" s="7"/>
      <c r="D5424" s="7"/>
      <c r="E5424" s="7"/>
      <c r="F5424" s="7"/>
      <c r="G5424" s="7"/>
      <c r="H5424" s="7"/>
      <c r="I5424" s="10"/>
      <c r="J5424" s="25"/>
      <c r="K5424" s="250"/>
      <c r="L5424" s="31"/>
      <c r="M5424" s="9"/>
      <c r="N5424" s="11" t="s">
        <v>25</v>
      </c>
      <c r="O5424" s="39"/>
      <c r="P5424" s="47"/>
      <c r="Q5424" s="13"/>
      <c r="R5424" s="248">
        <f t="shared" si="840"/>
        <v>0</v>
      </c>
      <c r="S5424" s="248">
        <f t="shared" si="841"/>
        <v>0</v>
      </c>
      <c r="T5424" s="248">
        <f t="shared" si="842"/>
        <v>0</v>
      </c>
      <c r="U5424" s="248">
        <f t="shared" si="843"/>
        <v>0</v>
      </c>
      <c r="V5424" s="13"/>
      <c r="W5424" s="7"/>
      <c r="AT5424" s="130"/>
      <c r="BF5424" s="33">
        <f t="shared" si="849"/>
        <v>41242</v>
      </c>
      <c r="BG5424" s="34">
        <f t="shared" si="844"/>
        <v>82.88000000000001</v>
      </c>
      <c r="BH5424" s="32">
        <f t="shared" si="845"/>
        <v>1</v>
      </c>
      <c r="BI5424" s="32">
        <f t="shared" si="846"/>
        <v>0</v>
      </c>
      <c r="BJ5424" s="69">
        <f t="shared" si="847"/>
        <v>0</v>
      </c>
      <c r="BK5424" s="158" t="str">
        <f t="shared" si="848"/>
        <v/>
      </c>
    </row>
    <row r="5425" spans="1:63" ht="12" customHeight="1" x14ac:dyDescent="0.2">
      <c r="A5425" s="8"/>
      <c r="B5425" s="7"/>
      <c r="C5425" s="7"/>
      <c r="D5425" s="7"/>
      <c r="E5425" s="7"/>
      <c r="F5425" s="7"/>
      <c r="G5425" s="7"/>
      <c r="H5425" s="7"/>
      <c r="I5425" s="10"/>
      <c r="J5425" s="25"/>
      <c r="K5425" s="250"/>
      <c r="L5425" s="31"/>
      <c r="M5425" s="9"/>
      <c r="N5425" s="11" t="s">
        <v>25</v>
      </c>
      <c r="O5425" s="39"/>
      <c r="P5425" s="47"/>
      <c r="Q5425" s="13"/>
      <c r="R5425" s="248">
        <f t="shared" si="840"/>
        <v>0</v>
      </c>
      <c r="S5425" s="248">
        <f t="shared" si="841"/>
        <v>0</v>
      </c>
      <c r="T5425" s="248">
        <f t="shared" si="842"/>
        <v>0</v>
      </c>
      <c r="U5425" s="248">
        <f t="shared" si="843"/>
        <v>0</v>
      </c>
      <c r="V5425" s="13"/>
      <c r="W5425" s="7"/>
      <c r="AT5425" s="130"/>
      <c r="BF5425" s="33">
        <f t="shared" si="849"/>
        <v>41242</v>
      </c>
      <c r="BG5425" s="34">
        <f t="shared" si="844"/>
        <v>82.88000000000001</v>
      </c>
      <c r="BH5425" s="32">
        <f t="shared" si="845"/>
        <v>1</v>
      </c>
      <c r="BI5425" s="32">
        <f t="shared" si="846"/>
        <v>0</v>
      </c>
      <c r="BJ5425" s="69">
        <f t="shared" si="847"/>
        <v>0</v>
      </c>
      <c r="BK5425" s="158" t="str">
        <f t="shared" si="848"/>
        <v/>
      </c>
    </row>
    <row r="5426" spans="1:63" ht="12" customHeight="1" x14ac:dyDescent="0.2">
      <c r="A5426" s="8"/>
      <c r="B5426" s="7"/>
      <c r="C5426" s="7"/>
      <c r="D5426" s="7"/>
      <c r="E5426" s="7"/>
      <c r="F5426" s="7"/>
      <c r="G5426" s="7"/>
      <c r="H5426" s="7"/>
      <c r="I5426" s="10"/>
      <c r="J5426" s="25"/>
      <c r="K5426" s="250"/>
      <c r="L5426" s="31"/>
      <c r="M5426" s="9"/>
      <c r="N5426" s="11" t="s">
        <v>25</v>
      </c>
      <c r="O5426" s="39"/>
      <c r="P5426" s="47"/>
      <c r="Q5426" s="13"/>
      <c r="R5426" s="248">
        <f t="shared" si="840"/>
        <v>0</v>
      </c>
      <c r="S5426" s="248">
        <f t="shared" si="841"/>
        <v>0</v>
      </c>
      <c r="T5426" s="248">
        <f t="shared" si="842"/>
        <v>0</v>
      </c>
      <c r="U5426" s="248">
        <f t="shared" si="843"/>
        <v>0</v>
      </c>
      <c r="V5426" s="13"/>
      <c r="W5426" s="7"/>
      <c r="AT5426" s="130"/>
      <c r="BF5426" s="33">
        <f t="shared" si="849"/>
        <v>41242</v>
      </c>
      <c r="BG5426" s="34">
        <f t="shared" si="844"/>
        <v>82.88000000000001</v>
      </c>
      <c r="BH5426" s="32">
        <f t="shared" si="845"/>
        <v>1</v>
      </c>
      <c r="BI5426" s="32">
        <f t="shared" si="846"/>
        <v>0</v>
      </c>
      <c r="BJ5426" s="69">
        <f t="shared" si="847"/>
        <v>0</v>
      </c>
      <c r="BK5426" s="158" t="str">
        <f t="shared" si="848"/>
        <v/>
      </c>
    </row>
    <row r="5427" spans="1:63" ht="12" customHeight="1" x14ac:dyDescent="0.2">
      <c r="A5427" s="8"/>
      <c r="B5427" s="7"/>
      <c r="C5427" s="7"/>
      <c r="D5427" s="7"/>
      <c r="E5427" s="7"/>
      <c r="F5427" s="7"/>
      <c r="G5427" s="7"/>
      <c r="H5427" s="7"/>
      <c r="I5427" s="10"/>
      <c r="J5427" s="25"/>
      <c r="K5427" s="250"/>
      <c r="L5427" s="31"/>
      <c r="M5427" s="9"/>
      <c r="N5427" s="11" t="s">
        <v>25</v>
      </c>
      <c r="O5427" s="39"/>
      <c r="P5427" s="47"/>
      <c r="Q5427" s="13"/>
      <c r="R5427" s="248">
        <f t="shared" si="840"/>
        <v>0</v>
      </c>
      <c r="S5427" s="248">
        <f t="shared" si="841"/>
        <v>0</v>
      </c>
      <c r="T5427" s="248">
        <f t="shared" si="842"/>
        <v>0</v>
      </c>
      <c r="U5427" s="248">
        <f t="shared" si="843"/>
        <v>0</v>
      </c>
      <c r="V5427" s="13"/>
      <c r="W5427" s="7"/>
      <c r="AT5427" s="130"/>
      <c r="BF5427" s="33">
        <f t="shared" si="849"/>
        <v>41242</v>
      </c>
      <c r="BG5427" s="34">
        <f t="shared" si="844"/>
        <v>82.88000000000001</v>
      </c>
      <c r="BH5427" s="32">
        <f t="shared" si="845"/>
        <v>1</v>
      </c>
      <c r="BI5427" s="32">
        <f t="shared" si="846"/>
        <v>0</v>
      </c>
      <c r="BJ5427" s="69">
        <f t="shared" si="847"/>
        <v>0</v>
      </c>
      <c r="BK5427" s="158" t="str">
        <f t="shared" si="848"/>
        <v/>
      </c>
    </row>
    <row r="5428" spans="1:63" ht="12" customHeight="1" x14ac:dyDescent="0.2">
      <c r="A5428" s="8"/>
      <c r="B5428" s="7"/>
      <c r="C5428" s="7"/>
      <c r="D5428" s="7"/>
      <c r="E5428" s="7"/>
      <c r="F5428" s="7"/>
      <c r="G5428" s="7"/>
      <c r="H5428" s="7"/>
      <c r="I5428" s="10"/>
      <c r="J5428" s="25"/>
      <c r="K5428" s="250"/>
      <c r="L5428" s="31"/>
      <c r="M5428" s="9"/>
      <c r="N5428" s="11" t="s">
        <v>25</v>
      </c>
      <c r="O5428" s="39"/>
      <c r="P5428" s="47"/>
      <c r="Q5428" s="13"/>
      <c r="R5428" s="248">
        <f t="shared" si="840"/>
        <v>0</v>
      </c>
      <c r="S5428" s="248">
        <f t="shared" si="841"/>
        <v>0</v>
      </c>
      <c r="T5428" s="248">
        <f t="shared" si="842"/>
        <v>0</v>
      </c>
      <c r="U5428" s="248">
        <f t="shared" si="843"/>
        <v>0</v>
      </c>
      <c r="V5428" s="13"/>
      <c r="W5428" s="7"/>
      <c r="AT5428" s="130"/>
      <c r="BF5428" s="33">
        <f t="shared" si="849"/>
        <v>41242</v>
      </c>
      <c r="BG5428" s="34">
        <f t="shared" si="844"/>
        <v>82.88000000000001</v>
      </c>
      <c r="BH5428" s="32">
        <f t="shared" si="845"/>
        <v>1</v>
      </c>
      <c r="BI5428" s="32">
        <f t="shared" si="846"/>
        <v>0</v>
      </c>
      <c r="BJ5428" s="69">
        <f t="shared" si="847"/>
        <v>0</v>
      </c>
      <c r="BK5428" s="158" t="str">
        <f t="shared" si="848"/>
        <v/>
      </c>
    </row>
    <row r="5429" spans="1:63" ht="12" customHeight="1" x14ac:dyDescent="0.2">
      <c r="A5429" s="8"/>
      <c r="B5429" s="7"/>
      <c r="C5429" s="7"/>
      <c r="D5429" s="7"/>
      <c r="E5429" s="7"/>
      <c r="F5429" s="7"/>
      <c r="G5429" s="7"/>
      <c r="H5429" s="7"/>
      <c r="I5429" s="10"/>
      <c r="J5429" s="25"/>
      <c r="K5429" s="250"/>
      <c r="L5429" s="31"/>
      <c r="M5429" s="9"/>
      <c r="N5429" s="11" t="s">
        <v>25</v>
      </c>
      <c r="O5429" s="39"/>
      <c r="P5429" s="47"/>
      <c r="Q5429" s="13"/>
      <c r="R5429" s="248">
        <f t="shared" si="840"/>
        <v>0</v>
      </c>
      <c r="S5429" s="248">
        <f t="shared" si="841"/>
        <v>0</v>
      </c>
      <c r="T5429" s="248">
        <f t="shared" si="842"/>
        <v>0</v>
      </c>
      <c r="U5429" s="248">
        <f t="shared" si="843"/>
        <v>0</v>
      </c>
      <c r="V5429" s="13"/>
      <c r="W5429" s="7"/>
      <c r="AT5429" s="130"/>
      <c r="BF5429" s="33">
        <f t="shared" si="849"/>
        <v>41242</v>
      </c>
      <c r="BG5429" s="34">
        <f t="shared" si="844"/>
        <v>82.88000000000001</v>
      </c>
      <c r="BH5429" s="32">
        <f t="shared" si="845"/>
        <v>1</v>
      </c>
      <c r="BI5429" s="32">
        <f t="shared" si="846"/>
        <v>0</v>
      </c>
      <c r="BJ5429" s="69">
        <f t="shared" si="847"/>
        <v>0</v>
      </c>
      <c r="BK5429" s="158" t="str">
        <f t="shared" si="848"/>
        <v/>
      </c>
    </row>
    <row r="5430" spans="1:63" ht="12" customHeight="1" x14ac:dyDescent="0.2">
      <c r="A5430" s="8"/>
      <c r="B5430" s="7"/>
      <c r="C5430" s="7"/>
      <c r="D5430" s="7"/>
      <c r="E5430" s="7"/>
      <c r="F5430" s="7"/>
      <c r="G5430" s="7"/>
      <c r="H5430" s="7"/>
      <c r="I5430" s="10"/>
      <c r="J5430" s="25"/>
      <c r="K5430" s="250"/>
      <c r="L5430" s="31"/>
      <c r="M5430" s="9"/>
      <c r="N5430" s="11" t="s">
        <v>25</v>
      </c>
      <c r="O5430" s="39"/>
      <c r="P5430" s="47"/>
      <c r="Q5430" s="13"/>
      <c r="R5430" s="248">
        <f t="shared" si="840"/>
        <v>0</v>
      </c>
      <c r="S5430" s="248">
        <f t="shared" si="841"/>
        <v>0</v>
      </c>
      <c r="T5430" s="248">
        <f t="shared" si="842"/>
        <v>0</v>
      </c>
      <c r="U5430" s="248">
        <f t="shared" si="843"/>
        <v>0</v>
      </c>
      <c r="V5430" s="13"/>
      <c r="W5430" s="7"/>
      <c r="AT5430" s="130"/>
      <c r="BF5430" s="33">
        <f t="shared" si="849"/>
        <v>41242</v>
      </c>
      <c r="BG5430" s="34">
        <f t="shared" si="844"/>
        <v>82.88000000000001</v>
      </c>
      <c r="BH5430" s="32">
        <f t="shared" si="845"/>
        <v>1</v>
      </c>
      <c r="BI5430" s="32">
        <f t="shared" si="846"/>
        <v>0</v>
      </c>
      <c r="BJ5430" s="69">
        <f t="shared" si="847"/>
        <v>0</v>
      </c>
      <c r="BK5430" s="158" t="str">
        <f t="shared" si="848"/>
        <v/>
      </c>
    </row>
    <row r="5431" spans="1:63" ht="12" customHeight="1" x14ac:dyDescent="0.2">
      <c r="A5431" s="8"/>
      <c r="B5431" s="7"/>
      <c r="C5431" s="7"/>
      <c r="D5431" s="7"/>
      <c r="E5431" s="7"/>
      <c r="F5431" s="7"/>
      <c r="G5431" s="7"/>
      <c r="H5431" s="7"/>
      <c r="I5431" s="10"/>
      <c r="J5431" s="25"/>
      <c r="K5431" s="250"/>
      <c r="L5431" s="31"/>
      <c r="M5431" s="9"/>
      <c r="N5431" s="11" t="s">
        <v>25</v>
      </c>
      <c r="O5431" s="39"/>
      <c r="P5431" s="47"/>
      <c r="Q5431" s="13"/>
      <c r="R5431" s="248">
        <f t="shared" si="840"/>
        <v>0</v>
      </c>
      <c r="S5431" s="248">
        <f t="shared" si="841"/>
        <v>0</v>
      </c>
      <c r="T5431" s="248">
        <f t="shared" si="842"/>
        <v>0</v>
      </c>
      <c r="U5431" s="248">
        <f t="shared" si="843"/>
        <v>0</v>
      </c>
      <c r="V5431" s="13"/>
      <c r="W5431" s="7"/>
      <c r="AT5431" s="130"/>
      <c r="BF5431" s="33">
        <f t="shared" si="849"/>
        <v>41242</v>
      </c>
      <c r="BG5431" s="34">
        <f t="shared" si="844"/>
        <v>82.88000000000001</v>
      </c>
      <c r="BH5431" s="32">
        <f t="shared" si="845"/>
        <v>1</v>
      </c>
      <c r="BI5431" s="32">
        <f t="shared" si="846"/>
        <v>0</v>
      </c>
      <c r="BJ5431" s="69">
        <f t="shared" si="847"/>
        <v>0</v>
      </c>
      <c r="BK5431" s="158" t="str">
        <f t="shared" si="848"/>
        <v/>
      </c>
    </row>
    <row r="5432" spans="1:63" ht="12" customHeight="1" x14ac:dyDescent="0.2">
      <c r="A5432" s="8"/>
      <c r="B5432" s="7"/>
      <c r="C5432" s="7"/>
      <c r="D5432" s="7"/>
      <c r="E5432" s="7"/>
      <c r="F5432" s="7"/>
      <c r="G5432" s="7"/>
      <c r="H5432" s="7"/>
      <c r="I5432" s="10"/>
      <c r="J5432" s="25"/>
      <c r="K5432" s="250"/>
      <c r="L5432" s="31"/>
      <c r="M5432" s="9"/>
      <c r="N5432" s="11" t="s">
        <v>25</v>
      </c>
      <c r="O5432" s="39"/>
      <c r="P5432" s="47"/>
      <c r="Q5432" s="13"/>
      <c r="R5432" s="248">
        <f t="shared" si="840"/>
        <v>0</v>
      </c>
      <c r="S5432" s="248">
        <f t="shared" si="841"/>
        <v>0</v>
      </c>
      <c r="T5432" s="248">
        <f t="shared" si="842"/>
        <v>0</v>
      </c>
      <c r="U5432" s="248">
        <f t="shared" si="843"/>
        <v>0</v>
      </c>
      <c r="V5432" s="13"/>
      <c r="W5432" s="7"/>
      <c r="AT5432" s="130"/>
      <c r="BF5432" s="33">
        <f t="shared" si="849"/>
        <v>41242</v>
      </c>
      <c r="BG5432" s="34">
        <f t="shared" si="844"/>
        <v>82.88000000000001</v>
      </c>
      <c r="BH5432" s="32">
        <f t="shared" si="845"/>
        <v>1</v>
      </c>
      <c r="BI5432" s="32">
        <f t="shared" si="846"/>
        <v>0</v>
      </c>
      <c r="BJ5432" s="69">
        <f t="shared" si="847"/>
        <v>0</v>
      </c>
      <c r="BK5432" s="158" t="str">
        <f t="shared" si="848"/>
        <v/>
      </c>
    </row>
    <row r="5433" spans="1:63" ht="12" customHeight="1" x14ac:dyDescent="0.2">
      <c r="A5433" s="8"/>
      <c r="B5433" s="7"/>
      <c r="C5433" s="7"/>
      <c r="D5433" s="7"/>
      <c r="E5433" s="7"/>
      <c r="F5433" s="7"/>
      <c r="G5433" s="7"/>
      <c r="H5433" s="7"/>
      <c r="I5433" s="10"/>
      <c r="J5433" s="25"/>
      <c r="K5433" s="250"/>
      <c r="L5433" s="31"/>
      <c r="M5433" s="9"/>
      <c r="N5433" s="11" t="s">
        <v>25</v>
      </c>
      <c r="O5433" s="39"/>
      <c r="P5433" s="47"/>
      <c r="Q5433" s="13"/>
      <c r="R5433" s="248">
        <f t="shared" si="840"/>
        <v>0</v>
      </c>
      <c r="S5433" s="248">
        <f t="shared" si="841"/>
        <v>0</v>
      </c>
      <c r="T5433" s="248">
        <f t="shared" si="842"/>
        <v>0</v>
      </c>
      <c r="U5433" s="248">
        <f t="shared" si="843"/>
        <v>0</v>
      </c>
      <c r="V5433" s="13"/>
      <c r="W5433" s="7"/>
      <c r="AT5433" s="130"/>
      <c r="BF5433" s="33">
        <f t="shared" si="849"/>
        <v>41242</v>
      </c>
      <c r="BG5433" s="34">
        <f t="shared" si="844"/>
        <v>82.88000000000001</v>
      </c>
      <c r="BH5433" s="32">
        <f t="shared" si="845"/>
        <v>1</v>
      </c>
      <c r="BI5433" s="32">
        <f t="shared" si="846"/>
        <v>0</v>
      </c>
      <c r="BJ5433" s="69">
        <f t="shared" si="847"/>
        <v>0</v>
      </c>
      <c r="BK5433" s="158" t="str">
        <f t="shared" si="848"/>
        <v/>
      </c>
    </row>
    <row r="5434" spans="1:63" ht="12" customHeight="1" x14ac:dyDescent="0.2">
      <c r="A5434" s="8"/>
      <c r="B5434" s="7"/>
      <c r="C5434" s="7"/>
      <c r="D5434" s="7"/>
      <c r="E5434" s="7"/>
      <c r="F5434" s="7"/>
      <c r="G5434" s="7"/>
      <c r="H5434" s="7"/>
      <c r="I5434" s="10"/>
      <c r="J5434" s="25"/>
      <c r="K5434" s="250"/>
      <c r="L5434" s="31"/>
      <c r="M5434" s="9"/>
      <c r="N5434" s="11" t="s">
        <v>25</v>
      </c>
      <c r="O5434" s="39"/>
      <c r="P5434" s="47"/>
      <c r="Q5434" s="13"/>
      <c r="R5434" s="248">
        <f t="shared" si="840"/>
        <v>0</v>
      </c>
      <c r="S5434" s="248">
        <f t="shared" si="841"/>
        <v>0</v>
      </c>
      <c r="T5434" s="248">
        <f t="shared" si="842"/>
        <v>0</v>
      </c>
      <c r="U5434" s="248">
        <f t="shared" si="843"/>
        <v>0</v>
      </c>
      <c r="V5434" s="13"/>
      <c r="W5434" s="7"/>
      <c r="AT5434" s="130"/>
      <c r="BF5434" s="33">
        <f t="shared" si="849"/>
        <v>41242</v>
      </c>
      <c r="BG5434" s="34">
        <f t="shared" si="844"/>
        <v>82.88000000000001</v>
      </c>
      <c r="BH5434" s="32">
        <f t="shared" si="845"/>
        <v>1</v>
      </c>
      <c r="BI5434" s="32">
        <f t="shared" si="846"/>
        <v>0</v>
      </c>
      <c r="BJ5434" s="69">
        <f t="shared" si="847"/>
        <v>0</v>
      </c>
      <c r="BK5434" s="158" t="str">
        <f t="shared" si="848"/>
        <v/>
      </c>
    </row>
    <row r="5435" spans="1:63" ht="12" customHeight="1" x14ac:dyDescent="0.2">
      <c r="A5435" s="8"/>
      <c r="B5435" s="7"/>
      <c r="C5435" s="7"/>
      <c r="D5435" s="7"/>
      <c r="E5435" s="7"/>
      <c r="F5435" s="7"/>
      <c r="G5435" s="7"/>
      <c r="H5435" s="7"/>
      <c r="I5435" s="10"/>
      <c r="J5435" s="25"/>
      <c r="K5435" s="250"/>
      <c r="L5435" s="31"/>
      <c r="M5435" s="9"/>
      <c r="N5435" s="11" t="s">
        <v>25</v>
      </c>
      <c r="O5435" s="39"/>
      <c r="P5435" s="47"/>
      <c r="Q5435" s="13"/>
      <c r="R5435" s="248">
        <f t="shared" si="840"/>
        <v>0</v>
      </c>
      <c r="S5435" s="248">
        <f t="shared" si="841"/>
        <v>0</v>
      </c>
      <c r="T5435" s="248">
        <f t="shared" si="842"/>
        <v>0</v>
      </c>
      <c r="U5435" s="248">
        <f t="shared" si="843"/>
        <v>0</v>
      </c>
      <c r="V5435" s="13"/>
      <c r="W5435" s="7"/>
      <c r="AT5435" s="130"/>
      <c r="BF5435" s="33">
        <f t="shared" si="849"/>
        <v>41242</v>
      </c>
      <c r="BG5435" s="34">
        <f t="shared" si="844"/>
        <v>82.88000000000001</v>
      </c>
      <c r="BH5435" s="32">
        <f t="shared" si="845"/>
        <v>1</v>
      </c>
      <c r="BI5435" s="32">
        <f t="shared" si="846"/>
        <v>0</v>
      </c>
      <c r="BJ5435" s="69">
        <f t="shared" si="847"/>
        <v>0</v>
      </c>
      <c r="BK5435" s="158" t="str">
        <f t="shared" si="848"/>
        <v/>
      </c>
    </row>
    <row r="5436" spans="1:63" ht="12" customHeight="1" x14ac:dyDescent="0.2">
      <c r="A5436" s="8"/>
      <c r="B5436" s="7"/>
      <c r="C5436" s="7"/>
      <c r="D5436" s="7"/>
      <c r="E5436" s="7"/>
      <c r="F5436" s="7"/>
      <c r="G5436" s="7"/>
      <c r="H5436" s="7"/>
      <c r="I5436" s="10"/>
      <c r="J5436" s="25"/>
      <c r="K5436" s="250"/>
      <c r="L5436" s="31"/>
      <c r="M5436" s="9"/>
      <c r="N5436" s="11" t="s">
        <v>25</v>
      </c>
      <c r="O5436" s="39"/>
      <c r="P5436" s="47"/>
      <c r="Q5436" s="13"/>
      <c r="R5436" s="248">
        <f t="shared" si="840"/>
        <v>0</v>
      </c>
      <c r="S5436" s="248">
        <f t="shared" si="841"/>
        <v>0</v>
      </c>
      <c r="T5436" s="248">
        <f t="shared" si="842"/>
        <v>0</v>
      </c>
      <c r="U5436" s="248">
        <f t="shared" si="843"/>
        <v>0</v>
      </c>
      <c r="V5436" s="13"/>
      <c r="W5436" s="7"/>
      <c r="AT5436" s="130"/>
      <c r="BF5436" s="33">
        <f t="shared" si="849"/>
        <v>41242</v>
      </c>
      <c r="BG5436" s="34">
        <f t="shared" si="844"/>
        <v>82.88000000000001</v>
      </c>
      <c r="BH5436" s="32">
        <f t="shared" si="845"/>
        <v>1</v>
      </c>
      <c r="BI5436" s="32">
        <f t="shared" si="846"/>
        <v>0</v>
      </c>
      <c r="BJ5436" s="69">
        <f t="shared" si="847"/>
        <v>0</v>
      </c>
      <c r="BK5436" s="158" t="str">
        <f t="shared" si="848"/>
        <v/>
      </c>
    </row>
    <row r="5437" spans="1:63" ht="12" customHeight="1" x14ac:dyDescent="0.2">
      <c r="A5437" s="8"/>
      <c r="B5437" s="7"/>
      <c r="C5437" s="7"/>
      <c r="D5437" s="7"/>
      <c r="E5437" s="7"/>
      <c r="F5437" s="7"/>
      <c r="G5437" s="7"/>
      <c r="H5437" s="7"/>
      <c r="I5437" s="10"/>
      <c r="J5437" s="25"/>
      <c r="K5437" s="250"/>
      <c r="L5437" s="31"/>
      <c r="M5437" s="9"/>
      <c r="N5437" s="11" t="s">
        <v>25</v>
      </c>
      <c r="O5437" s="39"/>
      <c r="P5437" s="47"/>
      <c r="Q5437" s="13"/>
      <c r="R5437" s="248">
        <f t="shared" si="840"/>
        <v>0</v>
      </c>
      <c r="S5437" s="248">
        <f t="shared" si="841"/>
        <v>0</v>
      </c>
      <c r="T5437" s="248">
        <f t="shared" si="842"/>
        <v>0</v>
      </c>
      <c r="U5437" s="248">
        <f t="shared" si="843"/>
        <v>0</v>
      </c>
      <c r="V5437" s="13"/>
      <c r="W5437" s="7"/>
      <c r="AT5437" s="130"/>
      <c r="BF5437" s="33">
        <f t="shared" si="849"/>
        <v>41242</v>
      </c>
      <c r="BG5437" s="34">
        <f t="shared" si="844"/>
        <v>82.88000000000001</v>
      </c>
      <c r="BH5437" s="32">
        <f t="shared" si="845"/>
        <v>1</v>
      </c>
      <c r="BI5437" s="32">
        <f t="shared" si="846"/>
        <v>0</v>
      </c>
      <c r="BJ5437" s="69">
        <f t="shared" si="847"/>
        <v>0</v>
      </c>
      <c r="BK5437" s="158" t="str">
        <f t="shared" si="848"/>
        <v/>
      </c>
    </row>
    <row r="5438" spans="1:63" ht="12" customHeight="1" x14ac:dyDescent="0.2">
      <c r="A5438" s="8"/>
      <c r="B5438" s="7"/>
      <c r="C5438" s="7"/>
      <c r="D5438" s="7"/>
      <c r="E5438" s="7"/>
      <c r="F5438" s="7"/>
      <c r="G5438" s="7"/>
      <c r="H5438" s="7"/>
      <c r="I5438" s="10"/>
      <c r="J5438" s="25"/>
      <c r="K5438" s="250"/>
      <c r="L5438" s="31"/>
      <c r="M5438" s="9"/>
      <c r="N5438" s="11" t="s">
        <v>25</v>
      </c>
      <c r="O5438" s="39"/>
      <c r="P5438" s="47"/>
      <c r="Q5438" s="13"/>
      <c r="R5438" s="248">
        <f t="shared" si="840"/>
        <v>0</v>
      </c>
      <c r="S5438" s="248">
        <f t="shared" si="841"/>
        <v>0</v>
      </c>
      <c r="T5438" s="248">
        <f t="shared" si="842"/>
        <v>0</v>
      </c>
      <c r="U5438" s="248">
        <f t="shared" si="843"/>
        <v>0</v>
      </c>
      <c r="V5438" s="13"/>
      <c r="W5438" s="7"/>
      <c r="AT5438" s="130"/>
      <c r="BF5438" s="33">
        <f t="shared" si="849"/>
        <v>41242</v>
      </c>
      <c r="BG5438" s="34">
        <f t="shared" si="844"/>
        <v>82.88000000000001</v>
      </c>
      <c r="BH5438" s="32">
        <f t="shared" si="845"/>
        <v>1</v>
      </c>
      <c r="BI5438" s="32">
        <f t="shared" si="846"/>
        <v>0</v>
      </c>
      <c r="BJ5438" s="69">
        <f t="shared" si="847"/>
        <v>0</v>
      </c>
      <c r="BK5438" s="158" t="str">
        <f t="shared" si="848"/>
        <v/>
      </c>
    </row>
    <row r="5439" spans="1:63" ht="12" customHeight="1" x14ac:dyDescent="0.2">
      <c r="A5439" s="8"/>
      <c r="B5439" s="7"/>
      <c r="C5439" s="7"/>
      <c r="D5439" s="7"/>
      <c r="E5439" s="7"/>
      <c r="F5439" s="7"/>
      <c r="G5439" s="7"/>
      <c r="H5439" s="7"/>
      <c r="I5439" s="10"/>
      <c r="J5439" s="25"/>
      <c r="K5439" s="250"/>
      <c r="L5439" s="31"/>
      <c r="M5439" s="9"/>
      <c r="N5439" s="11" t="s">
        <v>25</v>
      </c>
      <c r="O5439" s="39"/>
      <c r="P5439" s="47"/>
      <c r="Q5439" s="13"/>
      <c r="R5439" s="248">
        <f t="shared" si="840"/>
        <v>0</v>
      </c>
      <c r="S5439" s="248">
        <f t="shared" si="841"/>
        <v>0</v>
      </c>
      <c r="T5439" s="248">
        <f t="shared" si="842"/>
        <v>0</v>
      </c>
      <c r="U5439" s="248">
        <f t="shared" si="843"/>
        <v>0</v>
      </c>
      <c r="V5439" s="13"/>
      <c r="W5439" s="7"/>
      <c r="AT5439" s="130"/>
      <c r="BF5439" s="33">
        <f t="shared" si="849"/>
        <v>41242</v>
      </c>
      <c r="BG5439" s="34">
        <f t="shared" si="844"/>
        <v>82.88000000000001</v>
      </c>
      <c r="BH5439" s="32">
        <f t="shared" si="845"/>
        <v>1</v>
      </c>
      <c r="BI5439" s="32">
        <f t="shared" si="846"/>
        <v>0</v>
      </c>
      <c r="BJ5439" s="69">
        <f t="shared" si="847"/>
        <v>0</v>
      </c>
      <c r="BK5439" s="158" t="str">
        <f t="shared" si="848"/>
        <v/>
      </c>
    </row>
    <row r="5440" spans="1:63" ht="12" customHeight="1" x14ac:dyDescent="0.2">
      <c r="A5440" s="8"/>
      <c r="B5440" s="7"/>
      <c r="C5440" s="7"/>
      <c r="D5440" s="7"/>
      <c r="E5440" s="7"/>
      <c r="F5440" s="7"/>
      <c r="G5440" s="7"/>
      <c r="H5440" s="7"/>
      <c r="I5440" s="10"/>
      <c r="J5440" s="25"/>
      <c r="K5440" s="250"/>
      <c r="L5440" s="31"/>
      <c r="M5440" s="9"/>
      <c r="N5440" s="11" t="s">
        <v>25</v>
      </c>
      <c r="O5440" s="39"/>
      <c r="P5440" s="47"/>
      <c r="Q5440" s="13"/>
      <c r="R5440" s="248">
        <f t="shared" si="840"/>
        <v>0</v>
      </c>
      <c r="S5440" s="248">
        <f t="shared" si="841"/>
        <v>0</v>
      </c>
      <c r="T5440" s="248">
        <f t="shared" si="842"/>
        <v>0</v>
      </c>
      <c r="U5440" s="248">
        <f t="shared" si="843"/>
        <v>0</v>
      </c>
      <c r="V5440" s="13"/>
      <c r="W5440" s="7"/>
      <c r="AT5440" s="130"/>
      <c r="BF5440" s="33">
        <f t="shared" si="849"/>
        <v>41242</v>
      </c>
      <c r="BG5440" s="34">
        <f t="shared" si="844"/>
        <v>82.88000000000001</v>
      </c>
      <c r="BH5440" s="32">
        <f t="shared" si="845"/>
        <v>1</v>
      </c>
      <c r="BI5440" s="32">
        <f t="shared" si="846"/>
        <v>0</v>
      </c>
      <c r="BJ5440" s="69">
        <f t="shared" si="847"/>
        <v>0</v>
      </c>
      <c r="BK5440" s="158" t="str">
        <f t="shared" si="848"/>
        <v/>
      </c>
    </row>
    <row r="5441" spans="1:63" ht="12" customHeight="1" x14ac:dyDescent="0.2">
      <c r="A5441" s="8"/>
      <c r="B5441" s="7"/>
      <c r="C5441" s="7"/>
      <c r="D5441" s="7"/>
      <c r="E5441" s="7"/>
      <c r="F5441" s="7"/>
      <c r="G5441" s="7"/>
      <c r="H5441" s="7"/>
      <c r="I5441" s="10"/>
      <c r="J5441" s="25"/>
      <c r="K5441" s="250"/>
      <c r="L5441" s="31"/>
      <c r="M5441" s="9"/>
      <c r="N5441" s="11" t="s">
        <v>25</v>
      </c>
      <c r="O5441" s="39"/>
      <c r="P5441" s="47"/>
      <c r="Q5441" s="13"/>
      <c r="R5441" s="248">
        <f t="shared" si="840"/>
        <v>0</v>
      </c>
      <c r="S5441" s="248">
        <f t="shared" si="841"/>
        <v>0</v>
      </c>
      <c r="T5441" s="248">
        <f t="shared" si="842"/>
        <v>0</v>
      </c>
      <c r="U5441" s="248">
        <f t="shared" si="843"/>
        <v>0</v>
      </c>
      <c r="V5441" s="13"/>
      <c r="W5441" s="7"/>
      <c r="AT5441" s="130"/>
      <c r="BF5441" s="33">
        <f t="shared" si="849"/>
        <v>41242</v>
      </c>
      <c r="BG5441" s="34">
        <f t="shared" si="844"/>
        <v>82.88000000000001</v>
      </c>
      <c r="BH5441" s="32">
        <f t="shared" si="845"/>
        <v>1</v>
      </c>
      <c r="BI5441" s="32">
        <f t="shared" si="846"/>
        <v>0</v>
      </c>
      <c r="BJ5441" s="69">
        <f t="shared" si="847"/>
        <v>0</v>
      </c>
      <c r="BK5441" s="158" t="str">
        <f t="shared" si="848"/>
        <v/>
      </c>
    </row>
    <row r="5442" spans="1:63" ht="12" customHeight="1" x14ac:dyDescent="0.2">
      <c r="A5442" s="8"/>
      <c r="B5442" s="7"/>
      <c r="C5442" s="7"/>
      <c r="D5442" s="7"/>
      <c r="E5442" s="7"/>
      <c r="F5442" s="7"/>
      <c r="G5442" s="7"/>
      <c r="H5442" s="7"/>
      <c r="I5442" s="10"/>
      <c r="J5442" s="25"/>
      <c r="K5442" s="250"/>
      <c r="L5442" s="31"/>
      <c r="M5442" s="9"/>
      <c r="N5442" s="11" t="s">
        <v>25</v>
      </c>
      <c r="O5442" s="39"/>
      <c r="P5442" s="47"/>
      <c r="Q5442" s="13"/>
      <c r="R5442" s="248">
        <f t="shared" si="840"/>
        <v>0</v>
      </c>
      <c r="S5442" s="248">
        <f t="shared" si="841"/>
        <v>0</v>
      </c>
      <c r="T5442" s="248">
        <f t="shared" si="842"/>
        <v>0</v>
      </c>
      <c r="U5442" s="248">
        <f t="shared" si="843"/>
        <v>0</v>
      </c>
      <c r="V5442" s="13"/>
      <c r="W5442" s="7"/>
      <c r="AT5442" s="130"/>
      <c r="BF5442" s="33">
        <f t="shared" si="849"/>
        <v>41242</v>
      </c>
      <c r="BG5442" s="34">
        <f t="shared" si="844"/>
        <v>82.88000000000001</v>
      </c>
      <c r="BH5442" s="32">
        <f t="shared" si="845"/>
        <v>1</v>
      </c>
      <c r="BI5442" s="32">
        <f t="shared" si="846"/>
        <v>0</v>
      </c>
      <c r="BJ5442" s="69">
        <f t="shared" si="847"/>
        <v>0</v>
      </c>
      <c r="BK5442" s="158" t="str">
        <f t="shared" si="848"/>
        <v/>
      </c>
    </row>
    <row r="5443" spans="1:63" ht="12" customHeight="1" x14ac:dyDescent="0.2">
      <c r="A5443" s="8"/>
      <c r="B5443" s="7"/>
      <c r="C5443" s="7"/>
      <c r="D5443" s="7"/>
      <c r="E5443" s="7"/>
      <c r="F5443" s="7"/>
      <c r="G5443" s="7"/>
      <c r="H5443" s="7"/>
      <c r="I5443" s="10"/>
      <c r="J5443" s="25"/>
      <c r="K5443" s="250"/>
      <c r="L5443" s="31"/>
      <c r="M5443" s="9"/>
      <c r="N5443" s="11" t="s">
        <v>25</v>
      </c>
      <c r="O5443" s="39"/>
      <c r="P5443" s="47"/>
      <c r="Q5443" s="13"/>
      <c r="R5443" s="248">
        <f t="shared" si="840"/>
        <v>0</v>
      </c>
      <c r="S5443" s="248">
        <f t="shared" si="841"/>
        <v>0</v>
      </c>
      <c r="T5443" s="248">
        <f t="shared" si="842"/>
        <v>0</v>
      </c>
      <c r="U5443" s="248">
        <f t="shared" si="843"/>
        <v>0</v>
      </c>
      <c r="V5443" s="13"/>
      <c r="W5443" s="7"/>
      <c r="AT5443" s="130"/>
      <c r="BF5443" s="33">
        <f t="shared" si="849"/>
        <v>41242</v>
      </c>
      <c r="BG5443" s="34">
        <f t="shared" si="844"/>
        <v>82.88000000000001</v>
      </c>
      <c r="BH5443" s="32">
        <f t="shared" si="845"/>
        <v>1</v>
      </c>
      <c r="BI5443" s="32">
        <f t="shared" si="846"/>
        <v>0</v>
      </c>
      <c r="BJ5443" s="69">
        <f t="shared" si="847"/>
        <v>0</v>
      </c>
      <c r="BK5443" s="158" t="str">
        <f t="shared" si="848"/>
        <v/>
      </c>
    </row>
    <row r="5444" spans="1:63" ht="12" customHeight="1" x14ac:dyDescent="0.2">
      <c r="A5444" s="8"/>
      <c r="B5444" s="7"/>
      <c r="C5444" s="7"/>
      <c r="D5444" s="7"/>
      <c r="E5444" s="7"/>
      <c r="F5444" s="7"/>
      <c r="G5444" s="7"/>
      <c r="H5444" s="7"/>
      <c r="I5444" s="10"/>
      <c r="J5444" s="25"/>
      <c r="K5444" s="250"/>
      <c r="L5444" s="31"/>
      <c r="M5444" s="9"/>
      <c r="N5444" s="11" t="s">
        <v>25</v>
      </c>
      <c r="O5444" s="39"/>
      <c r="P5444" s="47"/>
      <c r="Q5444" s="13"/>
      <c r="R5444" s="248">
        <f t="shared" si="840"/>
        <v>0</v>
      </c>
      <c r="S5444" s="248">
        <f t="shared" si="841"/>
        <v>0</v>
      </c>
      <c r="T5444" s="248">
        <f t="shared" si="842"/>
        <v>0</v>
      </c>
      <c r="U5444" s="248">
        <f t="shared" si="843"/>
        <v>0</v>
      </c>
      <c r="V5444" s="13"/>
      <c r="W5444" s="7"/>
      <c r="AT5444" s="130"/>
      <c r="BF5444" s="33">
        <f t="shared" si="849"/>
        <v>41242</v>
      </c>
      <c r="BG5444" s="34">
        <f t="shared" si="844"/>
        <v>82.88000000000001</v>
      </c>
      <c r="BH5444" s="32">
        <f t="shared" si="845"/>
        <v>1</v>
      </c>
      <c r="BI5444" s="32">
        <f t="shared" si="846"/>
        <v>0</v>
      </c>
      <c r="BJ5444" s="69">
        <f t="shared" si="847"/>
        <v>0</v>
      </c>
      <c r="BK5444" s="158" t="str">
        <f t="shared" si="848"/>
        <v/>
      </c>
    </row>
    <row r="5445" spans="1:63" ht="12" customHeight="1" x14ac:dyDescent="0.2">
      <c r="A5445" s="8"/>
      <c r="B5445" s="7"/>
      <c r="C5445" s="7"/>
      <c r="D5445" s="7"/>
      <c r="E5445" s="7"/>
      <c r="F5445" s="7"/>
      <c r="G5445" s="7"/>
      <c r="H5445" s="7"/>
      <c r="I5445" s="10"/>
      <c r="J5445" s="25"/>
      <c r="K5445" s="250"/>
      <c r="L5445" s="31"/>
      <c r="M5445" s="9"/>
      <c r="N5445" s="11" t="s">
        <v>25</v>
      </c>
      <c r="O5445" s="39"/>
      <c r="P5445" s="47"/>
      <c r="Q5445" s="13"/>
      <c r="R5445" s="248">
        <f t="shared" si="840"/>
        <v>0</v>
      </c>
      <c r="S5445" s="248">
        <f t="shared" si="841"/>
        <v>0</v>
      </c>
      <c r="T5445" s="248">
        <f t="shared" si="842"/>
        <v>0</v>
      </c>
      <c r="U5445" s="248">
        <f t="shared" si="843"/>
        <v>0</v>
      </c>
      <c r="V5445" s="13"/>
      <c r="W5445" s="7"/>
      <c r="AT5445" s="130"/>
      <c r="BF5445" s="33">
        <f t="shared" si="849"/>
        <v>41242</v>
      </c>
      <c r="BG5445" s="34">
        <f t="shared" si="844"/>
        <v>82.88000000000001</v>
      </c>
      <c r="BH5445" s="32">
        <f t="shared" si="845"/>
        <v>1</v>
      </c>
      <c r="BI5445" s="32">
        <f t="shared" si="846"/>
        <v>0</v>
      </c>
      <c r="BJ5445" s="69">
        <f t="shared" si="847"/>
        <v>0</v>
      </c>
      <c r="BK5445" s="158" t="str">
        <f t="shared" si="848"/>
        <v/>
      </c>
    </row>
    <row r="5446" spans="1:63" ht="12" customHeight="1" x14ac:dyDescent="0.2">
      <c r="A5446" s="8"/>
      <c r="B5446" s="7"/>
      <c r="C5446" s="7"/>
      <c r="D5446" s="7"/>
      <c r="E5446" s="7"/>
      <c r="F5446" s="7"/>
      <c r="G5446" s="7"/>
      <c r="H5446" s="7"/>
      <c r="I5446" s="10"/>
      <c r="J5446" s="25"/>
      <c r="K5446" s="250"/>
      <c r="L5446" s="31"/>
      <c r="M5446" s="9"/>
      <c r="N5446" s="11" t="s">
        <v>25</v>
      </c>
      <c r="O5446" s="39"/>
      <c r="P5446" s="47"/>
      <c r="Q5446" s="13"/>
      <c r="R5446" s="248">
        <f t="shared" si="840"/>
        <v>0</v>
      </c>
      <c r="S5446" s="248">
        <f t="shared" si="841"/>
        <v>0</v>
      </c>
      <c r="T5446" s="248">
        <f t="shared" si="842"/>
        <v>0</v>
      </c>
      <c r="U5446" s="248">
        <f t="shared" si="843"/>
        <v>0</v>
      </c>
      <c r="V5446" s="13"/>
      <c r="W5446" s="7"/>
      <c r="AT5446" s="130"/>
      <c r="BF5446" s="33">
        <f t="shared" si="849"/>
        <v>41242</v>
      </c>
      <c r="BG5446" s="34">
        <f t="shared" si="844"/>
        <v>82.88000000000001</v>
      </c>
      <c r="BH5446" s="32">
        <f t="shared" si="845"/>
        <v>1</v>
      </c>
      <c r="BI5446" s="32">
        <f t="shared" si="846"/>
        <v>0</v>
      </c>
      <c r="BJ5446" s="69">
        <f t="shared" si="847"/>
        <v>0</v>
      </c>
      <c r="BK5446" s="158" t="str">
        <f t="shared" si="848"/>
        <v/>
      </c>
    </row>
    <row r="5447" spans="1:63" ht="12" customHeight="1" x14ac:dyDescent="0.2">
      <c r="A5447" s="8"/>
      <c r="B5447" s="7"/>
      <c r="C5447" s="7"/>
      <c r="D5447" s="7"/>
      <c r="E5447" s="7"/>
      <c r="F5447" s="7"/>
      <c r="G5447" s="7"/>
      <c r="H5447" s="7"/>
      <c r="I5447" s="10"/>
      <c r="J5447" s="25"/>
      <c r="K5447" s="250"/>
      <c r="L5447" s="31"/>
      <c r="M5447" s="9"/>
      <c r="N5447" s="11" t="s">
        <v>25</v>
      </c>
      <c r="O5447" s="39"/>
      <c r="P5447" s="47"/>
      <c r="Q5447" s="13"/>
      <c r="R5447" s="248">
        <f t="shared" si="840"/>
        <v>0</v>
      </c>
      <c r="S5447" s="248">
        <f t="shared" si="841"/>
        <v>0</v>
      </c>
      <c r="T5447" s="248">
        <f t="shared" si="842"/>
        <v>0</v>
      </c>
      <c r="U5447" s="248">
        <f t="shared" si="843"/>
        <v>0</v>
      </c>
      <c r="V5447" s="13"/>
      <c r="W5447" s="7"/>
      <c r="AT5447" s="130"/>
      <c r="BF5447" s="33">
        <f t="shared" si="849"/>
        <v>41242</v>
      </c>
      <c r="BG5447" s="34">
        <f t="shared" si="844"/>
        <v>82.88000000000001</v>
      </c>
      <c r="BH5447" s="32">
        <f t="shared" si="845"/>
        <v>1</v>
      </c>
      <c r="BI5447" s="32">
        <f t="shared" si="846"/>
        <v>0</v>
      </c>
      <c r="BJ5447" s="69">
        <f t="shared" si="847"/>
        <v>0</v>
      </c>
      <c r="BK5447" s="158" t="str">
        <f t="shared" si="848"/>
        <v/>
      </c>
    </row>
    <row r="5448" spans="1:63" ht="12" customHeight="1" x14ac:dyDescent="0.2">
      <c r="A5448" s="8"/>
      <c r="B5448" s="7"/>
      <c r="C5448" s="7"/>
      <c r="D5448" s="7"/>
      <c r="E5448" s="7"/>
      <c r="F5448" s="7"/>
      <c r="G5448" s="7"/>
      <c r="H5448" s="7"/>
      <c r="I5448" s="10"/>
      <c r="J5448" s="25"/>
      <c r="K5448" s="250"/>
      <c r="L5448" s="31"/>
      <c r="M5448" s="9"/>
      <c r="N5448" s="11" t="s">
        <v>25</v>
      </c>
      <c r="O5448" s="39"/>
      <c r="P5448" s="47"/>
      <c r="Q5448" s="13"/>
      <c r="R5448" s="248">
        <f t="shared" si="840"/>
        <v>0</v>
      </c>
      <c r="S5448" s="248">
        <f t="shared" si="841"/>
        <v>0</v>
      </c>
      <c r="T5448" s="248">
        <f t="shared" si="842"/>
        <v>0</v>
      </c>
      <c r="U5448" s="248">
        <f t="shared" si="843"/>
        <v>0</v>
      </c>
      <c r="V5448" s="13"/>
      <c r="W5448" s="7"/>
      <c r="AT5448" s="130"/>
      <c r="BF5448" s="33">
        <f t="shared" si="849"/>
        <v>41242</v>
      </c>
      <c r="BG5448" s="34">
        <f t="shared" si="844"/>
        <v>82.88000000000001</v>
      </c>
      <c r="BH5448" s="32">
        <f t="shared" si="845"/>
        <v>1</v>
      </c>
      <c r="BI5448" s="32">
        <f t="shared" si="846"/>
        <v>0</v>
      </c>
      <c r="BJ5448" s="69">
        <f t="shared" si="847"/>
        <v>0</v>
      </c>
      <c r="BK5448" s="158" t="str">
        <f t="shared" si="848"/>
        <v/>
      </c>
    </row>
    <row r="5449" spans="1:63" ht="12" customHeight="1" x14ac:dyDescent="0.2">
      <c r="A5449" s="8"/>
      <c r="B5449" s="7"/>
      <c r="C5449" s="7"/>
      <c r="D5449" s="7"/>
      <c r="E5449" s="7"/>
      <c r="F5449" s="7"/>
      <c r="G5449" s="7"/>
      <c r="H5449" s="7"/>
      <c r="I5449" s="10"/>
      <c r="J5449" s="25"/>
      <c r="K5449" s="250"/>
      <c r="L5449" s="31"/>
      <c r="M5449" s="9"/>
      <c r="N5449" s="11" t="s">
        <v>25</v>
      </c>
      <c r="O5449" s="39"/>
      <c r="P5449" s="47"/>
      <c r="Q5449" s="13"/>
      <c r="R5449" s="248">
        <f t="shared" si="840"/>
        <v>0</v>
      </c>
      <c r="S5449" s="248">
        <f t="shared" si="841"/>
        <v>0</v>
      </c>
      <c r="T5449" s="248">
        <f t="shared" si="842"/>
        <v>0</v>
      </c>
      <c r="U5449" s="248">
        <f t="shared" si="843"/>
        <v>0</v>
      </c>
      <c r="V5449" s="13"/>
      <c r="W5449" s="7"/>
      <c r="AT5449" s="130"/>
      <c r="BF5449" s="33">
        <f t="shared" si="849"/>
        <v>41242</v>
      </c>
      <c r="BG5449" s="34">
        <f t="shared" si="844"/>
        <v>82.88000000000001</v>
      </c>
      <c r="BH5449" s="32">
        <f t="shared" si="845"/>
        <v>1</v>
      </c>
      <c r="BI5449" s="32">
        <f t="shared" si="846"/>
        <v>0</v>
      </c>
      <c r="BJ5449" s="69">
        <f t="shared" si="847"/>
        <v>0</v>
      </c>
      <c r="BK5449" s="158" t="str">
        <f t="shared" si="848"/>
        <v/>
      </c>
    </row>
    <row r="5450" spans="1:63" ht="12" customHeight="1" x14ac:dyDescent="0.2">
      <c r="A5450" s="8"/>
      <c r="B5450" s="7"/>
      <c r="C5450" s="7"/>
      <c r="D5450" s="7"/>
      <c r="E5450" s="7"/>
      <c r="F5450" s="7"/>
      <c r="G5450" s="7"/>
      <c r="H5450" s="7"/>
      <c r="I5450" s="10"/>
      <c r="J5450" s="25"/>
      <c r="K5450" s="250"/>
      <c r="L5450" s="31"/>
      <c r="M5450" s="9"/>
      <c r="N5450" s="11" t="s">
        <v>25</v>
      </c>
      <c r="O5450" s="39"/>
      <c r="P5450" s="47"/>
      <c r="Q5450" s="13"/>
      <c r="R5450" s="248">
        <f t="shared" si="840"/>
        <v>0</v>
      </c>
      <c r="S5450" s="248">
        <f t="shared" si="841"/>
        <v>0</v>
      </c>
      <c r="T5450" s="248">
        <f t="shared" si="842"/>
        <v>0</v>
      </c>
      <c r="U5450" s="248">
        <f t="shared" si="843"/>
        <v>0</v>
      </c>
      <c r="V5450" s="13"/>
      <c r="W5450" s="7"/>
      <c r="AT5450" s="130"/>
      <c r="BF5450" s="33">
        <f t="shared" si="849"/>
        <v>41242</v>
      </c>
      <c r="BG5450" s="34">
        <f t="shared" si="844"/>
        <v>82.88000000000001</v>
      </c>
      <c r="BH5450" s="32">
        <f t="shared" si="845"/>
        <v>1</v>
      </c>
      <c r="BI5450" s="32">
        <f t="shared" si="846"/>
        <v>0</v>
      </c>
      <c r="BJ5450" s="69">
        <f t="shared" si="847"/>
        <v>0</v>
      </c>
      <c r="BK5450" s="158" t="str">
        <f t="shared" si="848"/>
        <v/>
      </c>
    </row>
    <row r="5451" spans="1:63" ht="12" customHeight="1" x14ac:dyDescent="0.2">
      <c r="A5451" s="8"/>
      <c r="B5451" s="7"/>
      <c r="C5451" s="7"/>
      <c r="D5451" s="7"/>
      <c r="E5451" s="7"/>
      <c r="F5451" s="7"/>
      <c r="G5451" s="7"/>
      <c r="H5451" s="7"/>
      <c r="I5451" s="10"/>
      <c r="J5451" s="25"/>
      <c r="K5451" s="250"/>
      <c r="L5451" s="31"/>
      <c r="M5451" s="9"/>
      <c r="N5451" s="11" t="s">
        <v>25</v>
      </c>
      <c r="O5451" s="39"/>
      <c r="P5451" s="47"/>
      <c r="Q5451" s="13"/>
      <c r="R5451" s="248">
        <f t="shared" ref="R5451:R5514" si="850">IF(N5451&lt;&gt;"M",ROUND(IF(M5451&lt;&gt;"Y",IF(P5451&lt;&gt;"Y",K5451,K5451*(BH5451-1)),0),ROUNDING),"")</f>
        <v>0</v>
      </c>
      <c r="S5451" s="248">
        <f t="shared" ref="S5451:S5514" si="851">IF(N5451&lt;&gt;"M",ROUND(IF(O5451&gt;0,IF(M5451="Y",BI5451*(1-O5451),IF(BI5451&gt;R5451,R5451 + (BI5451 - R5451)*(1-O5451),BI5451)),BI5451),ROUNDING),"")</f>
        <v>0</v>
      </c>
      <c r="T5451" s="248">
        <f t="shared" ref="T5451:T5514" si="852">IF(N5451&lt;&gt;"M",ROUND(IF(O5451&gt;0,IF(M5451="Y",BJ5451*(1-O5451),IF(BJ5451&gt;R5451,R5451 + (BJ5451 - R5451)*(1-O5451),BJ5451)),BJ5451),ROUNDING),"")</f>
        <v>0</v>
      </c>
      <c r="U5451" s="248">
        <f t="shared" ref="U5451:U5514" si="853">IF(N5451&lt;&gt;"M",ROUND(IF(OR(N5451="P",N5451=""),0,IF(OR(M5451="N",M5451=""),T5451-R5451,T5451)),ROUNDING),"")</f>
        <v>0</v>
      </c>
      <c r="V5451" s="13"/>
      <c r="W5451" s="7"/>
      <c r="AT5451" s="130"/>
      <c r="BF5451" s="33">
        <f t="shared" si="849"/>
        <v>41242</v>
      </c>
      <c r="BG5451" s="34">
        <f t="shared" ref="BG5451:BG5514" si="854">IF(N5451&lt;&gt;"M",BG5450+U5451,BG5450)</f>
        <v>82.88000000000001</v>
      </c>
      <c r="BH5451" s="32">
        <f t="shared" ref="BH5451:BH5514" si="855">IF(L5451&lt;&gt;"",IF(ODDS_TYPE=1,L5451,IF(ODDS_TYPE=2,IF(L5451&gt;0,1+L5451/100,IF(L5451&lt;0,1-100/L5451,1)),IF(ODDS_TYPE=3,1+L5451,IF(ODDS_TYPE=4,1+L5451,IF(ODDS_TYPE=5,IF(L5451&gt;0,1+L5451,1-1/L5451),IF(ODDS_TYPE=6,IF(L5451&gt;=0,L5451+1,1-1/L5451),1)))))),1)</f>
        <v>1</v>
      </c>
      <c r="BI5451" s="32">
        <f t="shared" ref="BI5451:BI5514" si="856">IF(P5451&lt;&gt;"Y",IF(M5451&lt;&gt;"Y",K5451*BH5451,K5451*BH5451 - K5451),IF(M5451&lt;&gt;"Y",K5451*BH5451,K5451))</f>
        <v>0</v>
      </c>
      <c r="BJ5451" s="69">
        <f t="shared" ref="BJ5451:BJ5514" si="857">IF(P5451&lt;&gt;"Y",
IF(M5451&lt;&gt;"Y",
IF(N5451="Y",K5451*BH5451,IF(N5451="P",0,IF(OR(N5451="R",N5451="PU"),K5451,IF(N5451="H",K5451*BH5451*0.5,IF(N5451="HW",K5451*0.5*(1 + BH5451),IF(N5451="HL",K5451*0.5,0)))))),
IF(N5451="Y",K5451*BH5451 - K5451,IF(N5451="P",0,IF(OR(N5451="R",N5451="PU"),0,IF(N5451="H",IF(BH5451&gt;2,0.5*K5451*BH5451 - K5451,0),IF(N5451="HW",K5451*0.5*(1 + BH5451) - K5451,IF(N5451="HL",0,0))))))),
IF(M5451&lt;&gt;"Y",
IF(N5451="Y",K5451*BH5451,IF(N5451="P",0,IF(OR(N5451="R",N5451="PU"),K5451*(BH5451-1),IF(N5451="H",K5451*BH5451*0.5,IF(N5451="HW",K5451*(BH5451-1)*0.5,IF(N5451="HL",K5451*BH5451 - K5451*0.5,0)))))),
IF(N5451="Y",K5451,IF(N5451="P",0,IF(OR(N5451="R",N5451="PU"),0,IF(N5451="H",IF(BH5451&lt;2,K5451*BH5451*0.5 - K5451*(BH5451-1),0),IF(N5451="HW",0,IF(N5451="HL",K5451*0.5,0)))))))
)</f>
        <v>0</v>
      </c>
      <c r="BK5451" s="158" t="str">
        <f t="shared" ref="BK5451:BK5514" si="858">IF(FILT_M=1,IF(LEN(C5451)&gt;0,C5451,""),IF(FILT_M=2,IF(LEN(E5451)&gt;0,E5451,""),IF(FILT_M=3,IF(LEN(F5451)&gt;0,F5451,""),IF(FILT_M=4,IF(LEN(G5451)&gt;0,G5451,""),""))))</f>
        <v/>
      </c>
    </row>
    <row r="5452" spans="1:63" ht="12" customHeight="1" x14ac:dyDescent="0.2">
      <c r="A5452" s="8"/>
      <c r="B5452" s="7"/>
      <c r="C5452" s="7"/>
      <c r="D5452" s="7"/>
      <c r="E5452" s="7"/>
      <c r="F5452" s="7"/>
      <c r="G5452" s="7"/>
      <c r="H5452" s="7"/>
      <c r="I5452" s="10"/>
      <c r="J5452" s="25"/>
      <c r="K5452" s="250"/>
      <c r="L5452" s="31"/>
      <c r="M5452" s="9"/>
      <c r="N5452" s="11" t="s">
        <v>25</v>
      </c>
      <c r="O5452" s="39"/>
      <c r="P5452" s="47"/>
      <c r="Q5452" s="13"/>
      <c r="R5452" s="248">
        <f t="shared" si="850"/>
        <v>0</v>
      </c>
      <c r="S5452" s="248">
        <f t="shared" si="851"/>
        <v>0</v>
      </c>
      <c r="T5452" s="248">
        <f t="shared" si="852"/>
        <v>0</v>
      </c>
      <c r="U5452" s="248">
        <f t="shared" si="853"/>
        <v>0</v>
      </c>
      <c r="V5452" s="13"/>
      <c r="W5452" s="7"/>
      <c r="AT5452" s="130"/>
      <c r="BF5452" s="33">
        <f t="shared" ref="BF5452:BF5515" si="859">IF(A5452&gt;2,A5452,BF5451)</f>
        <v>41242</v>
      </c>
      <c r="BG5452" s="34">
        <f t="shared" si="854"/>
        <v>82.88000000000001</v>
      </c>
      <c r="BH5452" s="32">
        <f t="shared" si="855"/>
        <v>1</v>
      </c>
      <c r="BI5452" s="32">
        <f t="shared" si="856"/>
        <v>0</v>
      </c>
      <c r="BJ5452" s="69">
        <f t="shared" si="857"/>
        <v>0</v>
      </c>
      <c r="BK5452" s="158" t="str">
        <f t="shared" si="858"/>
        <v/>
      </c>
    </row>
    <row r="5453" spans="1:63" ht="12" customHeight="1" x14ac:dyDescent="0.2">
      <c r="A5453" s="8"/>
      <c r="B5453" s="7"/>
      <c r="C5453" s="7"/>
      <c r="D5453" s="7"/>
      <c r="E5453" s="7"/>
      <c r="F5453" s="7"/>
      <c r="G5453" s="7"/>
      <c r="H5453" s="7"/>
      <c r="I5453" s="10"/>
      <c r="J5453" s="25"/>
      <c r="K5453" s="250"/>
      <c r="L5453" s="31"/>
      <c r="M5453" s="9"/>
      <c r="N5453" s="11" t="s">
        <v>25</v>
      </c>
      <c r="O5453" s="39"/>
      <c r="P5453" s="47"/>
      <c r="Q5453" s="13"/>
      <c r="R5453" s="248">
        <f t="shared" si="850"/>
        <v>0</v>
      </c>
      <c r="S5453" s="248">
        <f t="shared" si="851"/>
        <v>0</v>
      </c>
      <c r="T5453" s="248">
        <f t="shared" si="852"/>
        <v>0</v>
      </c>
      <c r="U5453" s="248">
        <f t="shared" si="853"/>
        <v>0</v>
      </c>
      <c r="V5453" s="13"/>
      <c r="W5453" s="7"/>
      <c r="AT5453" s="130"/>
      <c r="BF5453" s="33">
        <f t="shared" si="859"/>
        <v>41242</v>
      </c>
      <c r="BG5453" s="34">
        <f t="shared" si="854"/>
        <v>82.88000000000001</v>
      </c>
      <c r="BH5453" s="32">
        <f t="shared" si="855"/>
        <v>1</v>
      </c>
      <c r="BI5453" s="32">
        <f t="shared" si="856"/>
        <v>0</v>
      </c>
      <c r="BJ5453" s="69">
        <f t="shared" si="857"/>
        <v>0</v>
      </c>
      <c r="BK5453" s="158" t="str">
        <f t="shared" si="858"/>
        <v/>
      </c>
    </row>
    <row r="5454" spans="1:63" ht="12" customHeight="1" x14ac:dyDescent="0.2">
      <c r="A5454" s="8"/>
      <c r="B5454" s="7"/>
      <c r="C5454" s="7"/>
      <c r="D5454" s="7"/>
      <c r="E5454" s="7"/>
      <c r="F5454" s="7"/>
      <c r="G5454" s="7"/>
      <c r="H5454" s="7"/>
      <c r="I5454" s="10"/>
      <c r="J5454" s="25"/>
      <c r="K5454" s="250"/>
      <c r="L5454" s="31"/>
      <c r="M5454" s="9"/>
      <c r="N5454" s="11" t="s">
        <v>25</v>
      </c>
      <c r="O5454" s="39"/>
      <c r="P5454" s="47"/>
      <c r="Q5454" s="13"/>
      <c r="R5454" s="248">
        <f t="shared" si="850"/>
        <v>0</v>
      </c>
      <c r="S5454" s="248">
        <f t="shared" si="851"/>
        <v>0</v>
      </c>
      <c r="T5454" s="248">
        <f t="shared" si="852"/>
        <v>0</v>
      </c>
      <c r="U5454" s="248">
        <f t="shared" si="853"/>
        <v>0</v>
      </c>
      <c r="V5454" s="13"/>
      <c r="W5454" s="7"/>
      <c r="AT5454" s="130"/>
      <c r="BF5454" s="33">
        <f t="shared" si="859"/>
        <v>41242</v>
      </c>
      <c r="BG5454" s="34">
        <f t="shared" si="854"/>
        <v>82.88000000000001</v>
      </c>
      <c r="BH5454" s="32">
        <f t="shared" si="855"/>
        <v>1</v>
      </c>
      <c r="BI5454" s="32">
        <f t="shared" si="856"/>
        <v>0</v>
      </c>
      <c r="BJ5454" s="69">
        <f t="shared" si="857"/>
        <v>0</v>
      </c>
      <c r="BK5454" s="158" t="str">
        <f t="shared" si="858"/>
        <v/>
      </c>
    </row>
    <row r="5455" spans="1:63" ht="12" customHeight="1" x14ac:dyDescent="0.2">
      <c r="A5455" s="8"/>
      <c r="B5455" s="7"/>
      <c r="C5455" s="7"/>
      <c r="D5455" s="7"/>
      <c r="E5455" s="7"/>
      <c r="F5455" s="7"/>
      <c r="G5455" s="7"/>
      <c r="H5455" s="7"/>
      <c r="I5455" s="10"/>
      <c r="J5455" s="25"/>
      <c r="K5455" s="250"/>
      <c r="L5455" s="31"/>
      <c r="M5455" s="9"/>
      <c r="N5455" s="11" t="s">
        <v>25</v>
      </c>
      <c r="O5455" s="39"/>
      <c r="P5455" s="47"/>
      <c r="Q5455" s="13"/>
      <c r="R5455" s="248">
        <f t="shared" si="850"/>
        <v>0</v>
      </c>
      <c r="S5455" s="248">
        <f t="shared" si="851"/>
        <v>0</v>
      </c>
      <c r="T5455" s="248">
        <f t="shared" si="852"/>
        <v>0</v>
      </c>
      <c r="U5455" s="248">
        <f t="shared" si="853"/>
        <v>0</v>
      </c>
      <c r="V5455" s="13"/>
      <c r="W5455" s="7"/>
      <c r="AT5455" s="130"/>
      <c r="BF5455" s="33">
        <f t="shared" si="859"/>
        <v>41242</v>
      </c>
      <c r="BG5455" s="34">
        <f t="shared" si="854"/>
        <v>82.88000000000001</v>
      </c>
      <c r="BH5455" s="32">
        <f t="shared" si="855"/>
        <v>1</v>
      </c>
      <c r="BI5455" s="32">
        <f t="shared" si="856"/>
        <v>0</v>
      </c>
      <c r="BJ5455" s="69">
        <f t="shared" si="857"/>
        <v>0</v>
      </c>
      <c r="BK5455" s="158" t="str">
        <f t="shared" si="858"/>
        <v/>
      </c>
    </row>
    <row r="5456" spans="1:63" ht="12" customHeight="1" x14ac:dyDescent="0.2">
      <c r="A5456" s="8"/>
      <c r="B5456" s="7"/>
      <c r="C5456" s="7"/>
      <c r="D5456" s="7"/>
      <c r="E5456" s="7"/>
      <c r="F5456" s="7"/>
      <c r="G5456" s="7"/>
      <c r="H5456" s="7"/>
      <c r="I5456" s="10"/>
      <c r="J5456" s="25"/>
      <c r="K5456" s="250"/>
      <c r="L5456" s="31"/>
      <c r="M5456" s="9"/>
      <c r="N5456" s="11" t="s">
        <v>25</v>
      </c>
      <c r="O5456" s="39"/>
      <c r="P5456" s="47"/>
      <c r="Q5456" s="13"/>
      <c r="R5456" s="248">
        <f t="shared" si="850"/>
        <v>0</v>
      </c>
      <c r="S5456" s="248">
        <f t="shared" si="851"/>
        <v>0</v>
      </c>
      <c r="T5456" s="248">
        <f t="shared" si="852"/>
        <v>0</v>
      </c>
      <c r="U5456" s="248">
        <f t="shared" si="853"/>
        <v>0</v>
      </c>
      <c r="V5456" s="13"/>
      <c r="W5456" s="7"/>
      <c r="AT5456" s="130"/>
      <c r="BF5456" s="33">
        <f t="shared" si="859"/>
        <v>41242</v>
      </c>
      <c r="BG5456" s="34">
        <f t="shared" si="854"/>
        <v>82.88000000000001</v>
      </c>
      <c r="BH5456" s="32">
        <f t="shared" si="855"/>
        <v>1</v>
      </c>
      <c r="BI5456" s="32">
        <f t="shared" si="856"/>
        <v>0</v>
      </c>
      <c r="BJ5456" s="69">
        <f t="shared" si="857"/>
        <v>0</v>
      </c>
      <c r="BK5456" s="158" t="str">
        <f t="shared" si="858"/>
        <v/>
      </c>
    </row>
    <row r="5457" spans="1:63" ht="12" customHeight="1" x14ac:dyDescent="0.2">
      <c r="A5457" s="8"/>
      <c r="B5457" s="7"/>
      <c r="C5457" s="7"/>
      <c r="D5457" s="7"/>
      <c r="E5457" s="7"/>
      <c r="F5457" s="7"/>
      <c r="G5457" s="7"/>
      <c r="H5457" s="7"/>
      <c r="I5457" s="10"/>
      <c r="J5457" s="25"/>
      <c r="K5457" s="250"/>
      <c r="L5457" s="31"/>
      <c r="M5457" s="9"/>
      <c r="N5457" s="11" t="s">
        <v>25</v>
      </c>
      <c r="O5457" s="39"/>
      <c r="P5457" s="47"/>
      <c r="Q5457" s="13"/>
      <c r="R5457" s="248">
        <f t="shared" si="850"/>
        <v>0</v>
      </c>
      <c r="S5457" s="248">
        <f t="shared" si="851"/>
        <v>0</v>
      </c>
      <c r="T5457" s="248">
        <f t="shared" si="852"/>
        <v>0</v>
      </c>
      <c r="U5457" s="248">
        <f t="shared" si="853"/>
        <v>0</v>
      </c>
      <c r="V5457" s="13"/>
      <c r="W5457" s="7"/>
      <c r="AT5457" s="130"/>
      <c r="BF5457" s="33">
        <f t="shared" si="859"/>
        <v>41242</v>
      </c>
      <c r="BG5457" s="34">
        <f t="shared" si="854"/>
        <v>82.88000000000001</v>
      </c>
      <c r="BH5457" s="32">
        <f t="shared" si="855"/>
        <v>1</v>
      </c>
      <c r="BI5457" s="32">
        <f t="shared" si="856"/>
        <v>0</v>
      </c>
      <c r="BJ5457" s="69">
        <f t="shared" si="857"/>
        <v>0</v>
      </c>
      <c r="BK5457" s="158" t="str">
        <f t="shared" si="858"/>
        <v/>
      </c>
    </row>
    <row r="5458" spans="1:63" ht="12" customHeight="1" x14ac:dyDescent="0.2">
      <c r="A5458" s="8"/>
      <c r="B5458" s="7"/>
      <c r="C5458" s="7"/>
      <c r="D5458" s="7"/>
      <c r="E5458" s="7"/>
      <c r="F5458" s="7"/>
      <c r="G5458" s="7"/>
      <c r="H5458" s="7"/>
      <c r="I5458" s="10"/>
      <c r="J5458" s="25"/>
      <c r="K5458" s="250"/>
      <c r="L5458" s="31"/>
      <c r="M5458" s="9"/>
      <c r="N5458" s="11" t="s">
        <v>25</v>
      </c>
      <c r="O5458" s="39"/>
      <c r="P5458" s="47"/>
      <c r="Q5458" s="13"/>
      <c r="R5458" s="248">
        <f t="shared" si="850"/>
        <v>0</v>
      </c>
      <c r="S5458" s="248">
        <f t="shared" si="851"/>
        <v>0</v>
      </c>
      <c r="T5458" s="248">
        <f t="shared" si="852"/>
        <v>0</v>
      </c>
      <c r="U5458" s="248">
        <f t="shared" si="853"/>
        <v>0</v>
      </c>
      <c r="V5458" s="13"/>
      <c r="W5458" s="7"/>
      <c r="AT5458" s="130"/>
      <c r="BF5458" s="33">
        <f t="shared" si="859"/>
        <v>41242</v>
      </c>
      <c r="BG5458" s="34">
        <f t="shared" si="854"/>
        <v>82.88000000000001</v>
      </c>
      <c r="BH5458" s="32">
        <f t="shared" si="855"/>
        <v>1</v>
      </c>
      <c r="BI5458" s="32">
        <f t="shared" si="856"/>
        <v>0</v>
      </c>
      <c r="BJ5458" s="69">
        <f t="shared" si="857"/>
        <v>0</v>
      </c>
      <c r="BK5458" s="158" t="str">
        <f t="shared" si="858"/>
        <v/>
      </c>
    </row>
    <row r="5459" spans="1:63" ht="12" customHeight="1" x14ac:dyDescent="0.2">
      <c r="A5459" s="8"/>
      <c r="B5459" s="7"/>
      <c r="C5459" s="7"/>
      <c r="D5459" s="7"/>
      <c r="E5459" s="7"/>
      <c r="F5459" s="7"/>
      <c r="G5459" s="7"/>
      <c r="H5459" s="7"/>
      <c r="I5459" s="10"/>
      <c r="J5459" s="25"/>
      <c r="K5459" s="250"/>
      <c r="L5459" s="31"/>
      <c r="M5459" s="9"/>
      <c r="N5459" s="11" t="s">
        <v>25</v>
      </c>
      <c r="O5459" s="39"/>
      <c r="P5459" s="47"/>
      <c r="Q5459" s="13"/>
      <c r="R5459" s="248">
        <f t="shared" si="850"/>
        <v>0</v>
      </c>
      <c r="S5459" s="248">
        <f t="shared" si="851"/>
        <v>0</v>
      </c>
      <c r="T5459" s="248">
        <f t="shared" si="852"/>
        <v>0</v>
      </c>
      <c r="U5459" s="248">
        <f t="shared" si="853"/>
        <v>0</v>
      </c>
      <c r="V5459" s="13"/>
      <c r="W5459" s="7"/>
      <c r="AT5459" s="130"/>
      <c r="BF5459" s="33">
        <f t="shared" si="859"/>
        <v>41242</v>
      </c>
      <c r="BG5459" s="34">
        <f t="shared" si="854"/>
        <v>82.88000000000001</v>
      </c>
      <c r="BH5459" s="32">
        <f t="shared" si="855"/>
        <v>1</v>
      </c>
      <c r="BI5459" s="32">
        <f t="shared" si="856"/>
        <v>0</v>
      </c>
      <c r="BJ5459" s="69">
        <f t="shared" si="857"/>
        <v>0</v>
      </c>
      <c r="BK5459" s="158" t="str">
        <f t="shared" si="858"/>
        <v/>
      </c>
    </row>
    <row r="5460" spans="1:63" ht="12" customHeight="1" x14ac:dyDescent="0.2">
      <c r="A5460" s="8"/>
      <c r="B5460" s="7"/>
      <c r="C5460" s="7"/>
      <c r="D5460" s="7"/>
      <c r="E5460" s="7"/>
      <c r="F5460" s="7"/>
      <c r="G5460" s="7"/>
      <c r="H5460" s="7"/>
      <c r="I5460" s="10"/>
      <c r="J5460" s="25"/>
      <c r="K5460" s="250"/>
      <c r="L5460" s="31"/>
      <c r="M5460" s="9"/>
      <c r="N5460" s="11" t="s">
        <v>25</v>
      </c>
      <c r="O5460" s="39"/>
      <c r="P5460" s="47"/>
      <c r="Q5460" s="13"/>
      <c r="R5460" s="248">
        <f t="shared" si="850"/>
        <v>0</v>
      </c>
      <c r="S5460" s="248">
        <f t="shared" si="851"/>
        <v>0</v>
      </c>
      <c r="T5460" s="248">
        <f t="shared" si="852"/>
        <v>0</v>
      </c>
      <c r="U5460" s="248">
        <f t="shared" si="853"/>
        <v>0</v>
      </c>
      <c r="V5460" s="13"/>
      <c r="W5460" s="7"/>
      <c r="AT5460" s="130"/>
      <c r="BF5460" s="33">
        <f t="shared" si="859"/>
        <v>41242</v>
      </c>
      <c r="BG5460" s="34">
        <f t="shared" si="854"/>
        <v>82.88000000000001</v>
      </c>
      <c r="BH5460" s="32">
        <f t="shared" si="855"/>
        <v>1</v>
      </c>
      <c r="BI5460" s="32">
        <f t="shared" si="856"/>
        <v>0</v>
      </c>
      <c r="BJ5460" s="69">
        <f t="shared" si="857"/>
        <v>0</v>
      </c>
      <c r="BK5460" s="158" t="str">
        <f t="shared" si="858"/>
        <v/>
      </c>
    </row>
    <row r="5461" spans="1:63" ht="12" customHeight="1" x14ac:dyDescent="0.2">
      <c r="A5461" s="8"/>
      <c r="B5461" s="7"/>
      <c r="C5461" s="7"/>
      <c r="D5461" s="7"/>
      <c r="E5461" s="7"/>
      <c r="F5461" s="7"/>
      <c r="G5461" s="7"/>
      <c r="H5461" s="7"/>
      <c r="I5461" s="10"/>
      <c r="J5461" s="25"/>
      <c r="K5461" s="250"/>
      <c r="L5461" s="31"/>
      <c r="M5461" s="9"/>
      <c r="N5461" s="11" t="s">
        <v>25</v>
      </c>
      <c r="O5461" s="39"/>
      <c r="P5461" s="47"/>
      <c r="Q5461" s="13"/>
      <c r="R5461" s="248">
        <f t="shared" si="850"/>
        <v>0</v>
      </c>
      <c r="S5461" s="248">
        <f t="shared" si="851"/>
        <v>0</v>
      </c>
      <c r="T5461" s="248">
        <f t="shared" si="852"/>
        <v>0</v>
      </c>
      <c r="U5461" s="248">
        <f t="shared" si="853"/>
        <v>0</v>
      </c>
      <c r="V5461" s="13"/>
      <c r="W5461" s="7"/>
      <c r="AT5461" s="130"/>
      <c r="BF5461" s="33">
        <f t="shared" si="859"/>
        <v>41242</v>
      </c>
      <c r="BG5461" s="34">
        <f t="shared" si="854"/>
        <v>82.88000000000001</v>
      </c>
      <c r="BH5461" s="32">
        <f t="shared" si="855"/>
        <v>1</v>
      </c>
      <c r="BI5461" s="32">
        <f t="shared" si="856"/>
        <v>0</v>
      </c>
      <c r="BJ5461" s="69">
        <f t="shared" si="857"/>
        <v>0</v>
      </c>
      <c r="BK5461" s="158" t="str">
        <f t="shared" si="858"/>
        <v/>
      </c>
    </row>
    <row r="5462" spans="1:63" ht="12" customHeight="1" x14ac:dyDescent="0.2">
      <c r="A5462" s="8"/>
      <c r="B5462" s="7"/>
      <c r="C5462" s="7"/>
      <c r="D5462" s="7"/>
      <c r="E5462" s="7"/>
      <c r="F5462" s="7"/>
      <c r="G5462" s="7"/>
      <c r="H5462" s="7"/>
      <c r="I5462" s="10"/>
      <c r="J5462" s="25"/>
      <c r="K5462" s="250"/>
      <c r="L5462" s="31"/>
      <c r="M5462" s="9"/>
      <c r="N5462" s="11" t="s">
        <v>25</v>
      </c>
      <c r="O5462" s="39"/>
      <c r="P5462" s="47"/>
      <c r="Q5462" s="13"/>
      <c r="R5462" s="248">
        <f t="shared" si="850"/>
        <v>0</v>
      </c>
      <c r="S5462" s="248">
        <f t="shared" si="851"/>
        <v>0</v>
      </c>
      <c r="T5462" s="248">
        <f t="shared" si="852"/>
        <v>0</v>
      </c>
      <c r="U5462" s="248">
        <f t="shared" si="853"/>
        <v>0</v>
      </c>
      <c r="V5462" s="13"/>
      <c r="W5462" s="7"/>
      <c r="AT5462" s="130"/>
      <c r="BF5462" s="33">
        <f t="shared" si="859"/>
        <v>41242</v>
      </c>
      <c r="BG5462" s="34">
        <f t="shared" si="854"/>
        <v>82.88000000000001</v>
      </c>
      <c r="BH5462" s="32">
        <f t="shared" si="855"/>
        <v>1</v>
      </c>
      <c r="BI5462" s="32">
        <f t="shared" si="856"/>
        <v>0</v>
      </c>
      <c r="BJ5462" s="69">
        <f t="shared" si="857"/>
        <v>0</v>
      </c>
      <c r="BK5462" s="158" t="str">
        <f t="shared" si="858"/>
        <v/>
      </c>
    </row>
    <row r="5463" spans="1:63" ht="12" customHeight="1" x14ac:dyDescent="0.2">
      <c r="A5463" s="8"/>
      <c r="B5463" s="7"/>
      <c r="C5463" s="7"/>
      <c r="D5463" s="7"/>
      <c r="E5463" s="7"/>
      <c r="F5463" s="7"/>
      <c r="G5463" s="7"/>
      <c r="H5463" s="7"/>
      <c r="I5463" s="10"/>
      <c r="J5463" s="25"/>
      <c r="K5463" s="250"/>
      <c r="L5463" s="31"/>
      <c r="M5463" s="9"/>
      <c r="N5463" s="11" t="s">
        <v>25</v>
      </c>
      <c r="O5463" s="39"/>
      <c r="P5463" s="47"/>
      <c r="Q5463" s="13"/>
      <c r="R5463" s="248">
        <f t="shared" si="850"/>
        <v>0</v>
      </c>
      <c r="S5463" s="248">
        <f t="shared" si="851"/>
        <v>0</v>
      </c>
      <c r="T5463" s="248">
        <f t="shared" si="852"/>
        <v>0</v>
      </c>
      <c r="U5463" s="248">
        <f t="shared" si="853"/>
        <v>0</v>
      </c>
      <c r="V5463" s="13"/>
      <c r="W5463" s="7"/>
      <c r="AT5463" s="130"/>
      <c r="BF5463" s="33">
        <f t="shared" si="859"/>
        <v>41242</v>
      </c>
      <c r="BG5463" s="34">
        <f t="shared" si="854"/>
        <v>82.88000000000001</v>
      </c>
      <c r="BH5463" s="32">
        <f t="shared" si="855"/>
        <v>1</v>
      </c>
      <c r="BI5463" s="32">
        <f t="shared" si="856"/>
        <v>0</v>
      </c>
      <c r="BJ5463" s="69">
        <f t="shared" si="857"/>
        <v>0</v>
      </c>
      <c r="BK5463" s="158" t="str">
        <f t="shared" si="858"/>
        <v/>
      </c>
    </row>
    <row r="5464" spans="1:63" ht="12" customHeight="1" x14ac:dyDescent="0.2">
      <c r="A5464" s="8"/>
      <c r="B5464" s="7"/>
      <c r="C5464" s="7"/>
      <c r="D5464" s="7"/>
      <c r="E5464" s="7"/>
      <c r="F5464" s="7"/>
      <c r="G5464" s="7"/>
      <c r="H5464" s="7"/>
      <c r="I5464" s="10"/>
      <c r="J5464" s="25"/>
      <c r="K5464" s="250"/>
      <c r="L5464" s="31"/>
      <c r="M5464" s="9"/>
      <c r="N5464" s="11" t="s">
        <v>25</v>
      </c>
      <c r="O5464" s="39"/>
      <c r="P5464" s="47"/>
      <c r="Q5464" s="13"/>
      <c r="R5464" s="248">
        <f t="shared" si="850"/>
        <v>0</v>
      </c>
      <c r="S5464" s="248">
        <f t="shared" si="851"/>
        <v>0</v>
      </c>
      <c r="T5464" s="248">
        <f t="shared" si="852"/>
        <v>0</v>
      </c>
      <c r="U5464" s="248">
        <f t="shared" si="853"/>
        <v>0</v>
      </c>
      <c r="V5464" s="13"/>
      <c r="W5464" s="7"/>
      <c r="AT5464" s="130"/>
      <c r="BF5464" s="33">
        <f t="shared" si="859"/>
        <v>41242</v>
      </c>
      <c r="BG5464" s="34">
        <f t="shared" si="854"/>
        <v>82.88000000000001</v>
      </c>
      <c r="BH5464" s="32">
        <f t="shared" si="855"/>
        <v>1</v>
      </c>
      <c r="BI5464" s="32">
        <f t="shared" si="856"/>
        <v>0</v>
      </c>
      <c r="BJ5464" s="69">
        <f t="shared" si="857"/>
        <v>0</v>
      </c>
      <c r="BK5464" s="158" t="str">
        <f t="shared" si="858"/>
        <v/>
      </c>
    </row>
    <row r="5465" spans="1:63" ht="12" customHeight="1" x14ac:dyDescent="0.2">
      <c r="A5465" s="8"/>
      <c r="B5465" s="7"/>
      <c r="C5465" s="7"/>
      <c r="D5465" s="7"/>
      <c r="E5465" s="7"/>
      <c r="F5465" s="7"/>
      <c r="G5465" s="7"/>
      <c r="H5465" s="7"/>
      <c r="I5465" s="10"/>
      <c r="J5465" s="25"/>
      <c r="K5465" s="250"/>
      <c r="L5465" s="31"/>
      <c r="M5465" s="9"/>
      <c r="N5465" s="11" t="s">
        <v>25</v>
      </c>
      <c r="O5465" s="39"/>
      <c r="P5465" s="47"/>
      <c r="Q5465" s="13"/>
      <c r="R5465" s="248">
        <f t="shared" si="850"/>
        <v>0</v>
      </c>
      <c r="S5465" s="248">
        <f t="shared" si="851"/>
        <v>0</v>
      </c>
      <c r="T5465" s="248">
        <f t="shared" si="852"/>
        <v>0</v>
      </c>
      <c r="U5465" s="248">
        <f t="shared" si="853"/>
        <v>0</v>
      </c>
      <c r="V5465" s="13"/>
      <c r="W5465" s="7"/>
      <c r="AT5465" s="130"/>
      <c r="BF5465" s="33">
        <f t="shared" si="859"/>
        <v>41242</v>
      </c>
      <c r="BG5465" s="34">
        <f t="shared" si="854"/>
        <v>82.88000000000001</v>
      </c>
      <c r="BH5465" s="32">
        <f t="shared" si="855"/>
        <v>1</v>
      </c>
      <c r="BI5465" s="32">
        <f t="shared" si="856"/>
        <v>0</v>
      </c>
      <c r="BJ5465" s="69">
        <f t="shared" si="857"/>
        <v>0</v>
      </c>
      <c r="BK5465" s="158" t="str">
        <f t="shared" si="858"/>
        <v/>
      </c>
    </row>
    <row r="5466" spans="1:63" ht="12" customHeight="1" x14ac:dyDescent="0.2">
      <c r="A5466" s="8"/>
      <c r="B5466" s="7"/>
      <c r="C5466" s="7"/>
      <c r="D5466" s="7"/>
      <c r="E5466" s="7"/>
      <c r="F5466" s="7"/>
      <c r="G5466" s="7"/>
      <c r="H5466" s="7"/>
      <c r="I5466" s="10"/>
      <c r="J5466" s="25"/>
      <c r="K5466" s="250"/>
      <c r="L5466" s="31"/>
      <c r="M5466" s="9"/>
      <c r="N5466" s="11" t="s">
        <v>25</v>
      </c>
      <c r="O5466" s="39"/>
      <c r="P5466" s="47"/>
      <c r="Q5466" s="13"/>
      <c r="R5466" s="248">
        <f t="shared" si="850"/>
        <v>0</v>
      </c>
      <c r="S5466" s="248">
        <f t="shared" si="851"/>
        <v>0</v>
      </c>
      <c r="T5466" s="248">
        <f t="shared" si="852"/>
        <v>0</v>
      </c>
      <c r="U5466" s="248">
        <f t="shared" si="853"/>
        <v>0</v>
      </c>
      <c r="V5466" s="13"/>
      <c r="W5466" s="7"/>
      <c r="AT5466" s="130"/>
      <c r="BF5466" s="33">
        <f t="shared" si="859"/>
        <v>41242</v>
      </c>
      <c r="BG5466" s="34">
        <f t="shared" si="854"/>
        <v>82.88000000000001</v>
      </c>
      <c r="BH5466" s="32">
        <f t="shared" si="855"/>
        <v>1</v>
      </c>
      <c r="BI5466" s="32">
        <f t="shared" si="856"/>
        <v>0</v>
      </c>
      <c r="BJ5466" s="69">
        <f t="shared" si="857"/>
        <v>0</v>
      </c>
      <c r="BK5466" s="158" t="str">
        <f t="shared" si="858"/>
        <v/>
      </c>
    </row>
    <row r="5467" spans="1:63" ht="12" customHeight="1" x14ac:dyDescent="0.2">
      <c r="A5467" s="8"/>
      <c r="B5467" s="7"/>
      <c r="C5467" s="7"/>
      <c r="D5467" s="7"/>
      <c r="E5467" s="7"/>
      <c r="F5467" s="7"/>
      <c r="G5467" s="7"/>
      <c r="H5467" s="7"/>
      <c r="I5467" s="10"/>
      <c r="J5467" s="25"/>
      <c r="K5467" s="250"/>
      <c r="L5467" s="31"/>
      <c r="M5467" s="9"/>
      <c r="N5467" s="11" t="s">
        <v>25</v>
      </c>
      <c r="O5467" s="39"/>
      <c r="P5467" s="47"/>
      <c r="Q5467" s="13"/>
      <c r="R5467" s="248">
        <f t="shared" si="850"/>
        <v>0</v>
      </c>
      <c r="S5467" s="248">
        <f t="shared" si="851"/>
        <v>0</v>
      </c>
      <c r="T5467" s="248">
        <f t="shared" si="852"/>
        <v>0</v>
      </c>
      <c r="U5467" s="248">
        <f t="shared" si="853"/>
        <v>0</v>
      </c>
      <c r="V5467" s="13"/>
      <c r="W5467" s="7"/>
      <c r="AT5467" s="130"/>
      <c r="BF5467" s="33">
        <f t="shared" si="859"/>
        <v>41242</v>
      </c>
      <c r="BG5467" s="34">
        <f t="shared" si="854"/>
        <v>82.88000000000001</v>
      </c>
      <c r="BH5467" s="32">
        <f t="shared" si="855"/>
        <v>1</v>
      </c>
      <c r="BI5467" s="32">
        <f t="shared" si="856"/>
        <v>0</v>
      </c>
      <c r="BJ5467" s="69">
        <f t="shared" si="857"/>
        <v>0</v>
      </c>
      <c r="BK5467" s="158" t="str">
        <f t="shared" si="858"/>
        <v/>
      </c>
    </row>
    <row r="5468" spans="1:63" ht="12" customHeight="1" x14ac:dyDescent="0.2">
      <c r="A5468" s="8"/>
      <c r="B5468" s="7"/>
      <c r="C5468" s="7"/>
      <c r="D5468" s="7"/>
      <c r="E5468" s="7"/>
      <c r="F5468" s="7"/>
      <c r="G5468" s="7"/>
      <c r="H5468" s="7"/>
      <c r="I5468" s="10"/>
      <c r="J5468" s="25"/>
      <c r="K5468" s="250"/>
      <c r="L5468" s="31"/>
      <c r="M5468" s="9"/>
      <c r="N5468" s="11" t="s">
        <v>25</v>
      </c>
      <c r="O5468" s="39"/>
      <c r="P5468" s="47"/>
      <c r="Q5468" s="13"/>
      <c r="R5468" s="248">
        <f t="shared" si="850"/>
        <v>0</v>
      </c>
      <c r="S5468" s="248">
        <f t="shared" si="851"/>
        <v>0</v>
      </c>
      <c r="T5468" s="248">
        <f t="shared" si="852"/>
        <v>0</v>
      </c>
      <c r="U5468" s="248">
        <f t="shared" si="853"/>
        <v>0</v>
      </c>
      <c r="V5468" s="13"/>
      <c r="W5468" s="7"/>
      <c r="AT5468" s="130"/>
      <c r="BF5468" s="33">
        <f t="shared" si="859"/>
        <v>41242</v>
      </c>
      <c r="BG5468" s="34">
        <f t="shared" si="854"/>
        <v>82.88000000000001</v>
      </c>
      <c r="BH5468" s="32">
        <f t="shared" si="855"/>
        <v>1</v>
      </c>
      <c r="BI5468" s="32">
        <f t="shared" si="856"/>
        <v>0</v>
      </c>
      <c r="BJ5468" s="69">
        <f t="shared" si="857"/>
        <v>0</v>
      </c>
      <c r="BK5468" s="158" t="str">
        <f t="shared" si="858"/>
        <v/>
      </c>
    </row>
    <row r="5469" spans="1:63" ht="12" customHeight="1" x14ac:dyDescent="0.2">
      <c r="A5469" s="8"/>
      <c r="B5469" s="7"/>
      <c r="C5469" s="7"/>
      <c r="D5469" s="7"/>
      <c r="E5469" s="7"/>
      <c r="F5469" s="7"/>
      <c r="G5469" s="7"/>
      <c r="H5469" s="7"/>
      <c r="I5469" s="10"/>
      <c r="J5469" s="25"/>
      <c r="K5469" s="250"/>
      <c r="L5469" s="31"/>
      <c r="M5469" s="9"/>
      <c r="N5469" s="11" t="s">
        <v>25</v>
      </c>
      <c r="O5469" s="39"/>
      <c r="P5469" s="47"/>
      <c r="Q5469" s="13"/>
      <c r="R5469" s="248">
        <f t="shared" si="850"/>
        <v>0</v>
      </c>
      <c r="S5469" s="248">
        <f t="shared" si="851"/>
        <v>0</v>
      </c>
      <c r="T5469" s="248">
        <f t="shared" si="852"/>
        <v>0</v>
      </c>
      <c r="U5469" s="248">
        <f t="shared" si="853"/>
        <v>0</v>
      </c>
      <c r="V5469" s="13"/>
      <c r="W5469" s="7"/>
      <c r="AT5469" s="130"/>
      <c r="BF5469" s="33">
        <f t="shared" si="859"/>
        <v>41242</v>
      </c>
      <c r="BG5469" s="34">
        <f t="shared" si="854"/>
        <v>82.88000000000001</v>
      </c>
      <c r="BH5469" s="32">
        <f t="shared" si="855"/>
        <v>1</v>
      </c>
      <c r="BI5469" s="32">
        <f t="shared" si="856"/>
        <v>0</v>
      </c>
      <c r="BJ5469" s="69">
        <f t="shared" si="857"/>
        <v>0</v>
      </c>
      <c r="BK5469" s="158" t="str">
        <f t="shared" si="858"/>
        <v/>
      </c>
    </row>
    <row r="5470" spans="1:63" ht="12" customHeight="1" x14ac:dyDescent="0.2">
      <c r="A5470" s="8"/>
      <c r="B5470" s="7"/>
      <c r="C5470" s="7"/>
      <c r="D5470" s="7"/>
      <c r="E5470" s="7"/>
      <c r="F5470" s="7"/>
      <c r="G5470" s="7"/>
      <c r="H5470" s="7"/>
      <c r="I5470" s="10"/>
      <c r="J5470" s="25"/>
      <c r="K5470" s="250"/>
      <c r="L5470" s="31"/>
      <c r="M5470" s="9"/>
      <c r="N5470" s="11" t="s">
        <v>25</v>
      </c>
      <c r="O5470" s="39"/>
      <c r="P5470" s="47"/>
      <c r="Q5470" s="13"/>
      <c r="R5470" s="248">
        <f t="shared" si="850"/>
        <v>0</v>
      </c>
      <c r="S5470" s="248">
        <f t="shared" si="851"/>
        <v>0</v>
      </c>
      <c r="T5470" s="248">
        <f t="shared" si="852"/>
        <v>0</v>
      </c>
      <c r="U5470" s="248">
        <f t="shared" si="853"/>
        <v>0</v>
      </c>
      <c r="V5470" s="13"/>
      <c r="W5470" s="7"/>
      <c r="AT5470" s="130"/>
      <c r="BF5470" s="33">
        <f t="shared" si="859"/>
        <v>41242</v>
      </c>
      <c r="BG5470" s="34">
        <f t="shared" si="854"/>
        <v>82.88000000000001</v>
      </c>
      <c r="BH5470" s="32">
        <f t="shared" si="855"/>
        <v>1</v>
      </c>
      <c r="BI5470" s="32">
        <f t="shared" si="856"/>
        <v>0</v>
      </c>
      <c r="BJ5470" s="69">
        <f t="shared" si="857"/>
        <v>0</v>
      </c>
      <c r="BK5470" s="158" t="str">
        <f t="shared" si="858"/>
        <v/>
      </c>
    </row>
    <row r="5471" spans="1:63" ht="12" customHeight="1" x14ac:dyDescent="0.2">
      <c r="A5471" s="8"/>
      <c r="B5471" s="7"/>
      <c r="C5471" s="7"/>
      <c r="D5471" s="7"/>
      <c r="E5471" s="7"/>
      <c r="F5471" s="7"/>
      <c r="G5471" s="7"/>
      <c r="H5471" s="7"/>
      <c r="I5471" s="10"/>
      <c r="J5471" s="25"/>
      <c r="K5471" s="250"/>
      <c r="L5471" s="31"/>
      <c r="M5471" s="9"/>
      <c r="N5471" s="11" t="s">
        <v>25</v>
      </c>
      <c r="O5471" s="39"/>
      <c r="P5471" s="47"/>
      <c r="Q5471" s="13"/>
      <c r="R5471" s="248">
        <f t="shared" si="850"/>
        <v>0</v>
      </c>
      <c r="S5471" s="248">
        <f t="shared" si="851"/>
        <v>0</v>
      </c>
      <c r="T5471" s="248">
        <f t="shared" si="852"/>
        <v>0</v>
      </c>
      <c r="U5471" s="248">
        <f t="shared" si="853"/>
        <v>0</v>
      </c>
      <c r="V5471" s="13"/>
      <c r="W5471" s="7"/>
      <c r="AT5471" s="130"/>
      <c r="BF5471" s="33">
        <f t="shared" si="859"/>
        <v>41242</v>
      </c>
      <c r="BG5471" s="34">
        <f t="shared" si="854"/>
        <v>82.88000000000001</v>
      </c>
      <c r="BH5471" s="32">
        <f t="shared" si="855"/>
        <v>1</v>
      </c>
      <c r="BI5471" s="32">
        <f t="shared" si="856"/>
        <v>0</v>
      </c>
      <c r="BJ5471" s="69">
        <f t="shared" si="857"/>
        <v>0</v>
      </c>
      <c r="BK5471" s="158" t="str">
        <f t="shared" si="858"/>
        <v/>
      </c>
    </row>
    <row r="5472" spans="1:63" ht="12" customHeight="1" x14ac:dyDescent="0.2">
      <c r="A5472" s="8"/>
      <c r="B5472" s="7"/>
      <c r="C5472" s="7"/>
      <c r="D5472" s="7"/>
      <c r="E5472" s="7"/>
      <c r="F5472" s="7"/>
      <c r="G5472" s="7"/>
      <c r="H5472" s="7"/>
      <c r="I5472" s="10"/>
      <c r="J5472" s="25"/>
      <c r="K5472" s="250"/>
      <c r="L5472" s="31"/>
      <c r="M5472" s="9"/>
      <c r="N5472" s="11" t="s">
        <v>25</v>
      </c>
      <c r="O5472" s="39"/>
      <c r="P5472" s="47"/>
      <c r="Q5472" s="13"/>
      <c r="R5472" s="248">
        <f t="shared" si="850"/>
        <v>0</v>
      </c>
      <c r="S5472" s="248">
        <f t="shared" si="851"/>
        <v>0</v>
      </c>
      <c r="T5472" s="248">
        <f t="shared" si="852"/>
        <v>0</v>
      </c>
      <c r="U5472" s="248">
        <f t="shared" si="853"/>
        <v>0</v>
      </c>
      <c r="V5472" s="13"/>
      <c r="W5472" s="7"/>
      <c r="AT5472" s="130"/>
      <c r="BF5472" s="33">
        <f t="shared" si="859"/>
        <v>41242</v>
      </c>
      <c r="BG5472" s="34">
        <f t="shared" si="854"/>
        <v>82.88000000000001</v>
      </c>
      <c r="BH5472" s="32">
        <f t="shared" si="855"/>
        <v>1</v>
      </c>
      <c r="BI5472" s="32">
        <f t="shared" si="856"/>
        <v>0</v>
      </c>
      <c r="BJ5472" s="69">
        <f t="shared" si="857"/>
        <v>0</v>
      </c>
      <c r="BK5472" s="158" t="str">
        <f t="shared" si="858"/>
        <v/>
      </c>
    </row>
    <row r="5473" spans="1:63" ht="12" customHeight="1" x14ac:dyDescent="0.2">
      <c r="A5473" s="8"/>
      <c r="B5473" s="7"/>
      <c r="C5473" s="7"/>
      <c r="D5473" s="7"/>
      <c r="E5473" s="7"/>
      <c r="F5473" s="7"/>
      <c r="G5473" s="7"/>
      <c r="H5473" s="7"/>
      <c r="I5473" s="10"/>
      <c r="J5473" s="25"/>
      <c r="K5473" s="250"/>
      <c r="L5473" s="31"/>
      <c r="M5473" s="9"/>
      <c r="N5473" s="11" t="s">
        <v>25</v>
      </c>
      <c r="O5473" s="39"/>
      <c r="P5473" s="47"/>
      <c r="Q5473" s="13"/>
      <c r="R5473" s="248">
        <f t="shared" si="850"/>
        <v>0</v>
      </c>
      <c r="S5473" s="248">
        <f t="shared" si="851"/>
        <v>0</v>
      </c>
      <c r="T5473" s="248">
        <f t="shared" si="852"/>
        <v>0</v>
      </c>
      <c r="U5473" s="248">
        <f t="shared" si="853"/>
        <v>0</v>
      </c>
      <c r="V5473" s="13"/>
      <c r="W5473" s="7"/>
      <c r="AT5473" s="130"/>
      <c r="BF5473" s="33">
        <f t="shared" si="859"/>
        <v>41242</v>
      </c>
      <c r="BG5473" s="34">
        <f t="shared" si="854"/>
        <v>82.88000000000001</v>
      </c>
      <c r="BH5473" s="32">
        <f t="shared" si="855"/>
        <v>1</v>
      </c>
      <c r="BI5473" s="32">
        <f t="shared" si="856"/>
        <v>0</v>
      </c>
      <c r="BJ5473" s="69">
        <f t="shared" si="857"/>
        <v>0</v>
      </c>
      <c r="BK5473" s="158" t="str">
        <f t="shared" si="858"/>
        <v/>
      </c>
    </row>
    <row r="5474" spans="1:63" ht="12" customHeight="1" x14ac:dyDescent="0.2">
      <c r="A5474" s="8"/>
      <c r="B5474" s="7"/>
      <c r="C5474" s="7"/>
      <c r="D5474" s="7"/>
      <c r="E5474" s="7"/>
      <c r="F5474" s="7"/>
      <c r="G5474" s="7"/>
      <c r="H5474" s="7"/>
      <c r="I5474" s="10"/>
      <c r="J5474" s="25"/>
      <c r="K5474" s="250"/>
      <c r="L5474" s="31"/>
      <c r="M5474" s="9"/>
      <c r="N5474" s="11" t="s">
        <v>25</v>
      </c>
      <c r="O5474" s="39"/>
      <c r="P5474" s="47"/>
      <c r="Q5474" s="13"/>
      <c r="R5474" s="248">
        <f t="shared" si="850"/>
        <v>0</v>
      </c>
      <c r="S5474" s="248">
        <f t="shared" si="851"/>
        <v>0</v>
      </c>
      <c r="T5474" s="248">
        <f t="shared" si="852"/>
        <v>0</v>
      </c>
      <c r="U5474" s="248">
        <f t="shared" si="853"/>
        <v>0</v>
      </c>
      <c r="V5474" s="13"/>
      <c r="W5474" s="7"/>
      <c r="AT5474" s="130"/>
      <c r="BF5474" s="33">
        <f t="shared" si="859"/>
        <v>41242</v>
      </c>
      <c r="BG5474" s="34">
        <f t="shared" si="854"/>
        <v>82.88000000000001</v>
      </c>
      <c r="BH5474" s="32">
        <f t="shared" si="855"/>
        <v>1</v>
      </c>
      <c r="BI5474" s="32">
        <f t="shared" si="856"/>
        <v>0</v>
      </c>
      <c r="BJ5474" s="69">
        <f t="shared" si="857"/>
        <v>0</v>
      </c>
      <c r="BK5474" s="158" t="str">
        <f t="shared" si="858"/>
        <v/>
      </c>
    </row>
    <row r="5475" spans="1:63" ht="12" customHeight="1" x14ac:dyDescent="0.2">
      <c r="A5475" s="8"/>
      <c r="B5475" s="7"/>
      <c r="C5475" s="7"/>
      <c r="D5475" s="7"/>
      <c r="E5475" s="7"/>
      <c r="F5475" s="7"/>
      <c r="G5475" s="7"/>
      <c r="H5475" s="7"/>
      <c r="I5475" s="10"/>
      <c r="J5475" s="25"/>
      <c r="K5475" s="250"/>
      <c r="L5475" s="31"/>
      <c r="M5475" s="9"/>
      <c r="N5475" s="11" t="s">
        <v>25</v>
      </c>
      <c r="O5475" s="39"/>
      <c r="P5475" s="47"/>
      <c r="Q5475" s="13"/>
      <c r="R5475" s="248">
        <f t="shared" si="850"/>
        <v>0</v>
      </c>
      <c r="S5475" s="248">
        <f t="shared" si="851"/>
        <v>0</v>
      </c>
      <c r="T5475" s="248">
        <f t="shared" si="852"/>
        <v>0</v>
      </c>
      <c r="U5475" s="248">
        <f t="shared" si="853"/>
        <v>0</v>
      </c>
      <c r="V5475" s="13"/>
      <c r="W5475" s="7"/>
      <c r="AT5475" s="130"/>
      <c r="BF5475" s="33">
        <f t="shared" si="859"/>
        <v>41242</v>
      </c>
      <c r="BG5475" s="34">
        <f t="shared" si="854"/>
        <v>82.88000000000001</v>
      </c>
      <c r="BH5475" s="32">
        <f t="shared" si="855"/>
        <v>1</v>
      </c>
      <c r="BI5475" s="32">
        <f t="shared" si="856"/>
        <v>0</v>
      </c>
      <c r="BJ5475" s="69">
        <f t="shared" si="857"/>
        <v>0</v>
      </c>
      <c r="BK5475" s="158" t="str">
        <f t="shared" si="858"/>
        <v/>
      </c>
    </row>
    <row r="5476" spans="1:63" ht="12" customHeight="1" x14ac:dyDescent="0.2">
      <c r="A5476" s="8"/>
      <c r="B5476" s="7"/>
      <c r="C5476" s="7"/>
      <c r="D5476" s="7"/>
      <c r="E5476" s="7"/>
      <c r="F5476" s="7"/>
      <c r="G5476" s="7"/>
      <c r="H5476" s="7"/>
      <c r="I5476" s="10"/>
      <c r="J5476" s="25"/>
      <c r="K5476" s="250"/>
      <c r="L5476" s="31"/>
      <c r="M5476" s="9"/>
      <c r="N5476" s="11" t="s">
        <v>25</v>
      </c>
      <c r="O5476" s="39"/>
      <c r="P5476" s="47"/>
      <c r="Q5476" s="13"/>
      <c r="R5476" s="248">
        <f t="shared" si="850"/>
        <v>0</v>
      </c>
      <c r="S5476" s="248">
        <f t="shared" si="851"/>
        <v>0</v>
      </c>
      <c r="T5476" s="248">
        <f t="shared" si="852"/>
        <v>0</v>
      </c>
      <c r="U5476" s="248">
        <f t="shared" si="853"/>
        <v>0</v>
      </c>
      <c r="V5476" s="13"/>
      <c r="W5476" s="7"/>
      <c r="AT5476" s="130"/>
      <c r="BF5476" s="33">
        <f t="shared" si="859"/>
        <v>41242</v>
      </c>
      <c r="BG5476" s="34">
        <f t="shared" si="854"/>
        <v>82.88000000000001</v>
      </c>
      <c r="BH5476" s="32">
        <f t="shared" si="855"/>
        <v>1</v>
      </c>
      <c r="BI5476" s="32">
        <f t="shared" si="856"/>
        <v>0</v>
      </c>
      <c r="BJ5476" s="69">
        <f t="shared" si="857"/>
        <v>0</v>
      </c>
      <c r="BK5476" s="158" t="str">
        <f t="shared" si="858"/>
        <v/>
      </c>
    </row>
    <row r="5477" spans="1:63" ht="12" customHeight="1" x14ac:dyDescent="0.2">
      <c r="A5477" s="8"/>
      <c r="B5477" s="7"/>
      <c r="C5477" s="7"/>
      <c r="D5477" s="7"/>
      <c r="E5477" s="7"/>
      <c r="F5477" s="7"/>
      <c r="G5477" s="7"/>
      <c r="H5477" s="7"/>
      <c r="I5477" s="10"/>
      <c r="J5477" s="25"/>
      <c r="K5477" s="250"/>
      <c r="L5477" s="31"/>
      <c r="M5477" s="9"/>
      <c r="N5477" s="11" t="s">
        <v>25</v>
      </c>
      <c r="O5477" s="39"/>
      <c r="P5477" s="47"/>
      <c r="Q5477" s="13"/>
      <c r="R5477" s="248">
        <f t="shared" si="850"/>
        <v>0</v>
      </c>
      <c r="S5477" s="248">
        <f t="shared" si="851"/>
        <v>0</v>
      </c>
      <c r="T5477" s="248">
        <f t="shared" si="852"/>
        <v>0</v>
      </c>
      <c r="U5477" s="248">
        <f t="shared" si="853"/>
        <v>0</v>
      </c>
      <c r="V5477" s="13"/>
      <c r="W5477" s="7"/>
      <c r="AT5477" s="130"/>
      <c r="BF5477" s="33">
        <f t="shared" si="859"/>
        <v>41242</v>
      </c>
      <c r="BG5477" s="34">
        <f t="shared" si="854"/>
        <v>82.88000000000001</v>
      </c>
      <c r="BH5477" s="32">
        <f t="shared" si="855"/>
        <v>1</v>
      </c>
      <c r="BI5477" s="32">
        <f t="shared" si="856"/>
        <v>0</v>
      </c>
      <c r="BJ5477" s="69">
        <f t="shared" si="857"/>
        <v>0</v>
      </c>
      <c r="BK5477" s="158" t="str">
        <f t="shared" si="858"/>
        <v/>
      </c>
    </row>
    <row r="5478" spans="1:63" ht="12" customHeight="1" x14ac:dyDescent="0.2">
      <c r="A5478" s="8"/>
      <c r="B5478" s="7"/>
      <c r="C5478" s="7"/>
      <c r="D5478" s="7"/>
      <c r="E5478" s="7"/>
      <c r="F5478" s="7"/>
      <c r="G5478" s="7"/>
      <c r="H5478" s="7"/>
      <c r="I5478" s="10"/>
      <c r="J5478" s="25"/>
      <c r="K5478" s="250"/>
      <c r="L5478" s="31"/>
      <c r="M5478" s="9"/>
      <c r="N5478" s="11" t="s">
        <v>25</v>
      </c>
      <c r="O5478" s="39"/>
      <c r="P5478" s="47"/>
      <c r="Q5478" s="13"/>
      <c r="R5478" s="248">
        <f t="shared" si="850"/>
        <v>0</v>
      </c>
      <c r="S5478" s="248">
        <f t="shared" si="851"/>
        <v>0</v>
      </c>
      <c r="T5478" s="248">
        <f t="shared" si="852"/>
        <v>0</v>
      </c>
      <c r="U5478" s="248">
        <f t="shared" si="853"/>
        <v>0</v>
      </c>
      <c r="V5478" s="13"/>
      <c r="W5478" s="7"/>
      <c r="AT5478" s="130"/>
      <c r="BF5478" s="33">
        <f t="shared" si="859"/>
        <v>41242</v>
      </c>
      <c r="BG5478" s="34">
        <f t="shared" si="854"/>
        <v>82.88000000000001</v>
      </c>
      <c r="BH5478" s="32">
        <f t="shared" si="855"/>
        <v>1</v>
      </c>
      <c r="BI5478" s="32">
        <f t="shared" si="856"/>
        <v>0</v>
      </c>
      <c r="BJ5478" s="69">
        <f t="shared" si="857"/>
        <v>0</v>
      </c>
      <c r="BK5478" s="158" t="str">
        <f t="shared" si="858"/>
        <v/>
      </c>
    </row>
    <row r="5479" spans="1:63" ht="12" customHeight="1" x14ac:dyDescent="0.2">
      <c r="A5479" s="8"/>
      <c r="B5479" s="7"/>
      <c r="C5479" s="7"/>
      <c r="D5479" s="7"/>
      <c r="E5479" s="7"/>
      <c r="F5479" s="7"/>
      <c r="G5479" s="7"/>
      <c r="H5479" s="7"/>
      <c r="I5479" s="10"/>
      <c r="J5479" s="25"/>
      <c r="K5479" s="250"/>
      <c r="L5479" s="31"/>
      <c r="M5479" s="9"/>
      <c r="N5479" s="11" t="s">
        <v>25</v>
      </c>
      <c r="O5479" s="39"/>
      <c r="P5479" s="47"/>
      <c r="Q5479" s="13"/>
      <c r="R5479" s="248">
        <f t="shared" si="850"/>
        <v>0</v>
      </c>
      <c r="S5479" s="248">
        <f t="shared" si="851"/>
        <v>0</v>
      </c>
      <c r="T5479" s="248">
        <f t="shared" si="852"/>
        <v>0</v>
      </c>
      <c r="U5479" s="248">
        <f t="shared" si="853"/>
        <v>0</v>
      </c>
      <c r="V5479" s="13"/>
      <c r="W5479" s="7"/>
      <c r="AT5479" s="130"/>
      <c r="BF5479" s="33">
        <f t="shared" si="859"/>
        <v>41242</v>
      </c>
      <c r="BG5479" s="34">
        <f t="shared" si="854"/>
        <v>82.88000000000001</v>
      </c>
      <c r="BH5479" s="32">
        <f t="shared" si="855"/>
        <v>1</v>
      </c>
      <c r="BI5479" s="32">
        <f t="shared" si="856"/>
        <v>0</v>
      </c>
      <c r="BJ5479" s="69">
        <f t="shared" si="857"/>
        <v>0</v>
      </c>
      <c r="BK5479" s="158" t="str">
        <f t="shared" si="858"/>
        <v/>
      </c>
    </row>
    <row r="5480" spans="1:63" ht="12" customHeight="1" x14ac:dyDescent="0.2">
      <c r="A5480" s="8"/>
      <c r="B5480" s="7"/>
      <c r="C5480" s="7"/>
      <c r="D5480" s="7"/>
      <c r="E5480" s="7"/>
      <c r="F5480" s="7"/>
      <c r="G5480" s="7"/>
      <c r="H5480" s="7"/>
      <c r="I5480" s="10"/>
      <c r="J5480" s="25"/>
      <c r="K5480" s="250"/>
      <c r="L5480" s="31"/>
      <c r="M5480" s="9"/>
      <c r="N5480" s="11" t="s">
        <v>25</v>
      </c>
      <c r="O5480" s="39"/>
      <c r="P5480" s="47"/>
      <c r="Q5480" s="13"/>
      <c r="R5480" s="248">
        <f t="shared" si="850"/>
        <v>0</v>
      </c>
      <c r="S5480" s="248">
        <f t="shared" si="851"/>
        <v>0</v>
      </c>
      <c r="T5480" s="248">
        <f t="shared" si="852"/>
        <v>0</v>
      </c>
      <c r="U5480" s="248">
        <f t="shared" si="853"/>
        <v>0</v>
      </c>
      <c r="V5480" s="13"/>
      <c r="W5480" s="7"/>
      <c r="AT5480" s="130"/>
      <c r="BF5480" s="33">
        <f t="shared" si="859"/>
        <v>41242</v>
      </c>
      <c r="BG5480" s="34">
        <f t="shared" si="854"/>
        <v>82.88000000000001</v>
      </c>
      <c r="BH5480" s="32">
        <f t="shared" si="855"/>
        <v>1</v>
      </c>
      <c r="BI5480" s="32">
        <f t="shared" si="856"/>
        <v>0</v>
      </c>
      <c r="BJ5480" s="69">
        <f t="shared" si="857"/>
        <v>0</v>
      </c>
      <c r="BK5480" s="158" t="str">
        <f t="shared" si="858"/>
        <v/>
      </c>
    </row>
    <row r="5481" spans="1:63" ht="12" customHeight="1" x14ac:dyDescent="0.2">
      <c r="A5481" s="8"/>
      <c r="B5481" s="7"/>
      <c r="C5481" s="7"/>
      <c r="D5481" s="7"/>
      <c r="E5481" s="7"/>
      <c r="F5481" s="7"/>
      <c r="G5481" s="7"/>
      <c r="H5481" s="7"/>
      <c r="I5481" s="10"/>
      <c r="J5481" s="25"/>
      <c r="K5481" s="250"/>
      <c r="L5481" s="31"/>
      <c r="M5481" s="9"/>
      <c r="N5481" s="11" t="s">
        <v>25</v>
      </c>
      <c r="O5481" s="39"/>
      <c r="P5481" s="47"/>
      <c r="Q5481" s="13"/>
      <c r="R5481" s="248">
        <f t="shared" si="850"/>
        <v>0</v>
      </c>
      <c r="S5481" s="248">
        <f t="shared" si="851"/>
        <v>0</v>
      </c>
      <c r="T5481" s="248">
        <f t="shared" si="852"/>
        <v>0</v>
      </c>
      <c r="U5481" s="248">
        <f t="shared" si="853"/>
        <v>0</v>
      </c>
      <c r="V5481" s="13"/>
      <c r="W5481" s="7"/>
      <c r="AT5481" s="130"/>
      <c r="BF5481" s="33">
        <f t="shared" si="859"/>
        <v>41242</v>
      </c>
      <c r="BG5481" s="34">
        <f t="shared" si="854"/>
        <v>82.88000000000001</v>
      </c>
      <c r="BH5481" s="32">
        <f t="shared" si="855"/>
        <v>1</v>
      </c>
      <c r="BI5481" s="32">
        <f t="shared" si="856"/>
        <v>0</v>
      </c>
      <c r="BJ5481" s="69">
        <f t="shared" si="857"/>
        <v>0</v>
      </c>
      <c r="BK5481" s="158" t="str">
        <f t="shared" si="858"/>
        <v/>
      </c>
    </row>
    <row r="5482" spans="1:63" ht="12" customHeight="1" x14ac:dyDescent="0.2">
      <c r="A5482" s="8"/>
      <c r="B5482" s="7"/>
      <c r="C5482" s="7"/>
      <c r="D5482" s="7"/>
      <c r="E5482" s="7"/>
      <c r="F5482" s="7"/>
      <c r="G5482" s="7"/>
      <c r="H5482" s="7"/>
      <c r="I5482" s="10"/>
      <c r="J5482" s="25"/>
      <c r="K5482" s="250"/>
      <c r="L5482" s="31"/>
      <c r="M5482" s="9"/>
      <c r="N5482" s="11" t="s">
        <v>25</v>
      </c>
      <c r="O5482" s="39"/>
      <c r="P5482" s="47"/>
      <c r="Q5482" s="13"/>
      <c r="R5482" s="248">
        <f t="shared" si="850"/>
        <v>0</v>
      </c>
      <c r="S5482" s="248">
        <f t="shared" si="851"/>
        <v>0</v>
      </c>
      <c r="T5482" s="248">
        <f t="shared" si="852"/>
        <v>0</v>
      </c>
      <c r="U5482" s="248">
        <f t="shared" si="853"/>
        <v>0</v>
      </c>
      <c r="V5482" s="13"/>
      <c r="W5482" s="7"/>
      <c r="AT5482" s="130"/>
      <c r="BF5482" s="33">
        <f t="shared" si="859"/>
        <v>41242</v>
      </c>
      <c r="BG5482" s="34">
        <f t="shared" si="854"/>
        <v>82.88000000000001</v>
      </c>
      <c r="BH5482" s="32">
        <f t="shared" si="855"/>
        <v>1</v>
      </c>
      <c r="BI5482" s="32">
        <f t="shared" si="856"/>
        <v>0</v>
      </c>
      <c r="BJ5482" s="69">
        <f t="shared" si="857"/>
        <v>0</v>
      </c>
      <c r="BK5482" s="158" t="str">
        <f t="shared" si="858"/>
        <v/>
      </c>
    </row>
    <row r="5483" spans="1:63" ht="12" customHeight="1" x14ac:dyDescent="0.2">
      <c r="A5483" s="8"/>
      <c r="B5483" s="7"/>
      <c r="C5483" s="7"/>
      <c r="D5483" s="7"/>
      <c r="E5483" s="7"/>
      <c r="F5483" s="7"/>
      <c r="G5483" s="7"/>
      <c r="H5483" s="7"/>
      <c r="I5483" s="10"/>
      <c r="J5483" s="25"/>
      <c r="K5483" s="250"/>
      <c r="L5483" s="31"/>
      <c r="M5483" s="9"/>
      <c r="N5483" s="11" t="s">
        <v>25</v>
      </c>
      <c r="O5483" s="39"/>
      <c r="P5483" s="47"/>
      <c r="Q5483" s="13"/>
      <c r="R5483" s="248">
        <f t="shared" si="850"/>
        <v>0</v>
      </c>
      <c r="S5483" s="248">
        <f t="shared" si="851"/>
        <v>0</v>
      </c>
      <c r="T5483" s="248">
        <f t="shared" si="852"/>
        <v>0</v>
      </c>
      <c r="U5483" s="248">
        <f t="shared" si="853"/>
        <v>0</v>
      </c>
      <c r="V5483" s="13"/>
      <c r="W5483" s="7"/>
      <c r="AT5483" s="130"/>
      <c r="BF5483" s="33">
        <f t="shared" si="859"/>
        <v>41242</v>
      </c>
      <c r="BG5483" s="34">
        <f t="shared" si="854"/>
        <v>82.88000000000001</v>
      </c>
      <c r="BH5483" s="32">
        <f t="shared" si="855"/>
        <v>1</v>
      </c>
      <c r="BI5483" s="32">
        <f t="shared" si="856"/>
        <v>0</v>
      </c>
      <c r="BJ5483" s="69">
        <f t="shared" si="857"/>
        <v>0</v>
      </c>
      <c r="BK5483" s="158" t="str">
        <f t="shared" si="858"/>
        <v/>
      </c>
    </row>
    <row r="5484" spans="1:63" ht="12" customHeight="1" x14ac:dyDescent="0.2">
      <c r="A5484" s="8"/>
      <c r="B5484" s="7"/>
      <c r="C5484" s="7"/>
      <c r="D5484" s="7"/>
      <c r="E5484" s="7"/>
      <c r="F5484" s="7"/>
      <c r="G5484" s="7"/>
      <c r="H5484" s="7"/>
      <c r="I5484" s="10"/>
      <c r="J5484" s="25"/>
      <c r="K5484" s="250"/>
      <c r="L5484" s="31"/>
      <c r="M5484" s="9"/>
      <c r="N5484" s="11" t="s">
        <v>25</v>
      </c>
      <c r="O5484" s="39"/>
      <c r="P5484" s="47"/>
      <c r="Q5484" s="13"/>
      <c r="R5484" s="248">
        <f t="shared" si="850"/>
        <v>0</v>
      </c>
      <c r="S5484" s="248">
        <f t="shared" si="851"/>
        <v>0</v>
      </c>
      <c r="T5484" s="248">
        <f t="shared" si="852"/>
        <v>0</v>
      </c>
      <c r="U5484" s="248">
        <f t="shared" si="853"/>
        <v>0</v>
      </c>
      <c r="V5484" s="13"/>
      <c r="W5484" s="7"/>
      <c r="AT5484" s="130"/>
      <c r="BF5484" s="33">
        <f t="shared" si="859"/>
        <v>41242</v>
      </c>
      <c r="BG5484" s="34">
        <f t="shared" si="854"/>
        <v>82.88000000000001</v>
      </c>
      <c r="BH5484" s="32">
        <f t="shared" si="855"/>
        <v>1</v>
      </c>
      <c r="BI5484" s="32">
        <f t="shared" si="856"/>
        <v>0</v>
      </c>
      <c r="BJ5484" s="69">
        <f t="shared" si="857"/>
        <v>0</v>
      </c>
      <c r="BK5484" s="158" t="str">
        <f t="shared" si="858"/>
        <v/>
      </c>
    </row>
    <row r="5485" spans="1:63" ht="12" customHeight="1" x14ac:dyDescent="0.2">
      <c r="A5485" s="8"/>
      <c r="B5485" s="7"/>
      <c r="C5485" s="7"/>
      <c r="D5485" s="7"/>
      <c r="E5485" s="7"/>
      <c r="F5485" s="7"/>
      <c r="G5485" s="7"/>
      <c r="H5485" s="7"/>
      <c r="I5485" s="10"/>
      <c r="J5485" s="25"/>
      <c r="K5485" s="250"/>
      <c r="L5485" s="31"/>
      <c r="M5485" s="9"/>
      <c r="N5485" s="11" t="s">
        <v>25</v>
      </c>
      <c r="O5485" s="39"/>
      <c r="P5485" s="47"/>
      <c r="Q5485" s="13"/>
      <c r="R5485" s="248">
        <f t="shared" si="850"/>
        <v>0</v>
      </c>
      <c r="S5485" s="248">
        <f t="shared" si="851"/>
        <v>0</v>
      </c>
      <c r="T5485" s="248">
        <f t="shared" si="852"/>
        <v>0</v>
      </c>
      <c r="U5485" s="248">
        <f t="shared" si="853"/>
        <v>0</v>
      </c>
      <c r="V5485" s="13"/>
      <c r="W5485" s="7"/>
      <c r="AT5485" s="130"/>
      <c r="BF5485" s="33">
        <f t="shared" si="859"/>
        <v>41242</v>
      </c>
      <c r="BG5485" s="34">
        <f t="shared" si="854"/>
        <v>82.88000000000001</v>
      </c>
      <c r="BH5485" s="32">
        <f t="shared" si="855"/>
        <v>1</v>
      </c>
      <c r="BI5485" s="32">
        <f t="shared" si="856"/>
        <v>0</v>
      </c>
      <c r="BJ5485" s="69">
        <f t="shared" si="857"/>
        <v>0</v>
      </c>
      <c r="BK5485" s="158" t="str">
        <f t="shared" si="858"/>
        <v/>
      </c>
    </row>
    <row r="5486" spans="1:63" ht="12" customHeight="1" x14ac:dyDescent="0.2">
      <c r="A5486" s="8"/>
      <c r="B5486" s="7"/>
      <c r="C5486" s="7"/>
      <c r="D5486" s="7"/>
      <c r="E5486" s="7"/>
      <c r="F5486" s="7"/>
      <c r="G5486" s="7"/>
      <c r="H5486" s="7"/>
      <c r="I5486" s="10"/>
      <c r="J5486" s="25"/>
      <c r="K5486" s="250"/>
      <c r="L5486" s="31"/>
      <c r="M5486" s="9"/>
      <c r="N5486" s="11" t="s">
        <v>25</v>
      </c>
      <c r="O5486" s="39"/>
      <c r="P5486" s="47"/>
      <c r="Q5486" s="13"/>
      <c r="R5486" s="248">
        <f t="shared" si="850"/>
        <v>0</v>
      </c>
      <c r="S5486" s="248">
        <f t="shared" si="851"/>
        <v>0</v>
      </c>
      <c r="T5486" s="248">
        <f t="shared" si="852"/>
        <v>0</v>
      </c>
      <c r="U5486" s="248">
        <f t="shared" si="853"/>
        <v>0</v>
      </c>
      <c r="V5486" s="13"/>
      <c r="W5486" s="7"/>
      <c r="AT5486" s="130"/>
      <c r="BF5486" s="33">
        <f t="shared" si="859"/>
        <v>41242</v>
      </c>
      <c r="BG5486" s="34">
        <f t="shared" si="854"/>
        <v>82.88000000000001</v>
      </c>
      <c r="BH5486" s="32">
        <f t="shared" si="855"/>
        <v>1</v>
      </c>
      <c r="BI5486" s="32">
        <f t="shared" si="856"/>
        <v>0</v>
      </c>
      <c r="BJ5486" s="69">
        <f t="shared" si="857"/>
        <v>0</v>
      </c>
      <c r="BK5486" s="158" t="str">
        <f t="shared" si="858"/>
        <v/>
      </c>
    </row>
    <row r="5487" spans="1:63" ht="12" customHeight="1" x14ac:dyDescent="0.2">
      <c r="A5487" s="8"/>
      <c r="B5487" s="7"/>
      <c r="C5487" s="7"/>
      <c r="D5487" s="7"/>
      <c r="E5487" s="7"/>
      <c r="F5487" s="7"/>
      <c r="G5487" s="7"/>
      <c r="H5487" s="7"/>
      <c r="I5487" s="10"/>
      <c r="J5487" s="25"/>
      <c r="K5487" s="250"/>
      <c r="L5487" s="31"/>
      <c r="M5487" s="9"/>
      <c r="N5487" s="11" t="s">
        <v>25</v>
      </c>
      <c r="O5487" s="39"/>
      <c r="P5487" s="47"/>
      <c r="Q5487" s="13"/>
      <c r="R5487" s="248">
        <f t="shared" si="850"/>
        <v>0</v>
      </c>
      <c r="S5487" s="248">
        <f t="shared" si="851"/>
        <v>0</v>
      </c>
      <c r="T5487" s="248">
        <f t="shared" si="852"/>
        <v>0</v>
      </c>
      <c r="U5487" s="248">
        <f t="shared" si="853"/>
        <v>0</v>
      </c>
      <c r="V5487" s="13"/>
      <c r="W5487" s="7"/>
      <c r="AT5487" s="130"/>
      <c r="BF5487" s="33">
        <f t="shared" si="859"/>
        <v>41242</v>
      </c>
      <c r="BG5487" s="34">
        <f t="shared" si="854"/>
        <v>82.88000000000001</v>
      </c>
      <c r="BH5487" s="32">
        <f t="shared" si="855"/>
        <v>1</v>
      </c>
      <c r="BI5487" s="32">
        <f t="shared" si="856"/>
        <v>0</v>
      </c>
      <c r="BJ5487" s="69">
        <f t="shared" si="857"/>
        <v>0</v>
      </c>
      <c r="BK5487" s="158" t="str">
        <f t="shared" si="858"/>
        <v/>
      </c>
    </row>
    <row r="5488" spans="1:63" ht="12" customHeight="1" x14ac:dyDescent="0.2">
      <c r="A5488" s="8"/>
      <c r="B5488" s="7"/>
      <c r="C5488" s="7"/>
      <c r="D5488" s="7"/>
      <c r="E5488" s="7"/>
      <c r="F5488" s="7"/>
      <c r="G5488" s="7"/>
      <c r="H5488" s="7"/>
      <c r="I5488" s="10"/>
      <c r="J5488" s="25"/>
      <c r="K5488" s="250"/>
      <c r="L5488" s="31"/>
      <c r="M5488" s="9"/>
      <c r="N5488" s="11" t="s">
        <v>25</v>
      </c>
      <c r="O5488" s="39"/>
      <c r="P5488" s="47"/>
      <c r="Q5488" s="13"/>
      <c r="R5488" s="248">
        <f t="shared" si="850"/>
        <v>0</v>
      </c>
      <c r="S5488" s="248">
        <f t="shared" si="851"/>
        <v>0</v>
      </c>
      <c r="T5488" s="248">
        <f t="shared" si="852"/>
        <v>0</v>
      </c>
      <c r="U5488" s="248">
        <f t="shared" si="853"/>
        <v>0</v>
      </c>
      <c r="V5488" s="13"/>
      <c r="W5488" s="7"/>
      <c r="AT5488" s="130"/>
      <c r="BF5488" s="33">
        <f t="shared" si="859"/>
        <v>41242</v>
      </c>
      <c r="BG5488" s="34">
        <f t="shared" si="854"/>
        <v>82.88000000000001</v>
      </c>
      <c r="BH5488" s="32">
        <f t="shared" si="855"/>
        <v>1</v>
      </c>
      <c r="BI5488" s="32">
        <f t="shared" si="856"/>
        <v>0</v>
      </c>
      <c r="BJ5488" s="69">
        <f t="shared" si="857"/>
        <v>0</v>
      </c>
      <c r="BK5488" s="158" t="str">
        <f t="shared" si="858"/>
        <v/>
      </c>
    </row>
    <row r="5489" spans="1:63" ht="12" customHeight="1" x14ac:dyDescent="0.2">
      <c r="A5489" s="8"/>
      <c r="B5489" s="7"/>
      <c r="C5489" s="7"/>
      <c r="D5489" s="7"/>
      <c r="E5489" s="7"/>
      <c r="F5489" s="7"/>
      <c r="G5489" s="7"/>
      <c r="H5489" s="7"/>
      <c r="I5489" s="10"/>
      <c r="J5489" s="25"/>
      <c r="K5489" s="250"/>
      <c r="L5489" s="31"/>
      <c r="M5489" s="9"/>
      <c r="N5489" s="11" t="s">
        <v>25</v>
      </c>
      <c r="O5489" s="39"/>
      <c r="P5489" s="47"/>
      <c r="Q5489" s="13"/>
      <c r="R5489" s="248">
        <f t="shared" si="850"/>
        <v>0</v>
      </c>
      <c r="S5489" s="248">
        <f t="shared" si="851"/>
        <v>0</v>
      </c>
      <c r="T5489" s="248">
        <f t="shared" si="852"/>
        <v>0</v>
      </c>
      <c r="U5489" s="248">
        <f t="shared" si="853"/>
        <v>0</v>
      </c>
      <c r="V5489" s="13"/>
      <c r="W5489" s="7"/>
      <c r="AT5489" s="130"/>
      <c r="BF5489" s="33">
        <f t="shared" si="859"/>
        <v>41242</v>
      </c>
      <c r="BG5489" s="34">
        <f t="shared" si="854"/>
        <v>82.88000000000001</v>
      </c>
      <c r="BH5489" s="32">
        <f t="shared" si="855"/>
        <v>1</v>
      </c>
      <c r="BI5489" s="32">
        <f t="shared" si="856"/>
        <v>0</v>
      </c>
      <c r="BJ5489" s="69">
        <f t="shared" si="857"/>
        <v>0</v>
      </c>
      <c r="BK5489" s="158" t="str">
        <f t="shared" si="858"/>
        <v/>
      </c>
    </row>
    <row r="5490" spans="1:63" ht="12" customHeight="1" x14ac:dyDescent="0.2">
      <c r="A5490" s="8"/>
      <c r="B5490" s="7"/>
      <c r="C5490" s="7"/>
      <c r="D5490" s="7"/>
      <c r="E5490" s="7"/>
      <c r="F5490" s="7"/>
      <c r="G5490" s="7"/>
      <c r="H5490" s="7"/>
      <c r="I5490" s="10"/>
      <c r="J5490" s="25"/>
      <c r="K5490" s="250"/>
      <c r="L5490" s="31"/>
      <c r="M5490" s="9"/>
      <c r="N5490" s="11" t="s">
        <v>25</v>
      </c>
      <c r="O5490" s="39"/>
      <c r="P5490" s="47"/>
      <c r="Q5490" s="13"/>
      <c r="R5490" s="248">
        <f t="shared" si="850"/>
        <v>0</v>
      </c>
      <c r="S5490" s="248">
        <f t="shared" si="851"/>
        <v>0</v>
      </c>
      <c r="T5490" s="248">
        <f t="shared" si="852"/>
        <v>0</v>
      </c>
      <c r="U5490" s="248">
        <f t="shared" si="853"/>
        <v>0</v>
      </c>
      <c r="V5490" s="13"/>
      <c r="W5490" s="7"/>
      <c r="AT5490" s="130"/>
      <c r="BF5490" s="33">
        <f t="shared" si="859"/>
        <v>41242</v>
      </c>
      <c r="BG5490" s="34">
        <f t="shared" si="854"/>
        <v>82.88000000000001</v>
      </c>
      <c r="BH5490" s="32">
        <f t="shared" si="855"/>
        <v>1</v>
      </c>
      <c r="BI5490" s="32">
        <f t="shared" si="856"/>
        <v>0</v>
      </c>
      <c r="BJ5490" s="69">
        <f t="shared" si="857"/>
        <v>0</v>
      </c>
      <c r="BK5490" s="158" t="str">
        <f t="shared" si="858"/>
        <v/>
      </c>
    </row>
    <row r="5491" spans="1:63" ht="12" customHeight="1" x14ac:dyDescent="0.2">
      <c r="A5491" s="8"/>
      <c r="B5491" s="7"/>
      <c r="C5491" s="7"/>
      <c r="D5491" s="7"/>
      <c r="E5491" s="7"/>
      <c r="F5491" s="7"/>
      <c r="G5491" s="7"/>
      <c r="H5491" s="7"/>
      <c r="I5491" s="10"/>
      <c r="J5491" s="25"/>
      <c r="K5491" s="250"/>
      <c r="L5491" s="31"/>
      <c r="M5491" s="9"/>
      <c r="N5491" s="11" t="s">
        <v>25</v>
      </c>
      <c r="O5491" s="39"/>
      <c r="P5491" s="47"/>
      <c r="Q5491" s="13"/>
      <c r="R5491" s="248">
        <f t="shared" si="850"/>
        <v>0</v>
      </c>
      <c r="S5491" s="248">
        <f t="shared" si="851"/>
        <v>0</v>
      </c>
      <c r="T5491" s="248">
        <f t="shared" si="852"/>
        <v>0</v>
      </c>
      <c r="U5491" s="248">
        <f t="shared" si="853"/>
        <v>0</v>
      </c>
      <c r="V5491" s="13"/>
      <c r="W5491" s="7"/>
      <c r="AT5491" s="130"/>
      <c r="BF5491" s="33">
        <f t="shared" si="859"/>
        <v>41242</v>
      </c>
      <c r="BG5491" s="34">
        <f t="shared" si="854"/>
        <v>82.88000000000001</v>
      </c>
      <c r="BH5491" s="32">
        <f t="shared" si="855"/>
        <v>1</v>
      </c>
      <c r="BI5491" s="32">
        <f t="shared" si="856"/>
        <v>0</v>
      </c>
      <c r="BJ5491" s="69">
        <f t="shared" si="857"/>
        <v>0</v>
      </c>
      <c r="BK5491" s="158" t="str">
        <f t="shared" si="858"/>
        <v/>
      </c>
    </row>
    <row r="5492" spans="1:63" ht="12" customHeight="1" x14ac:dyDescent="0.2">
      <c r="A5492" s="8"/>
      <c r="B5492" s="7"/>
      <c r="C5492" s="7"/>
      <c r="D5492" s="7"/>
      <c r="E5492" s="7"/>
      <c r="F5492" s="7"/>
      <c r="G5492" s="7"/>
      <c r="H5492" s="7"/>
      <c r="I5492" s="10"/>
      <c r="J5492" s="25"/>
      <c r="K5492" s="250"/>
      <c r="L5492" s="31"/>
      <c r="M5492" s="9"/>
      <c r="N5492" s="11" t="s">
        <v>25</v>
      </c>
      <c r="O5492" s="39"/>
      <c r="P5492" s="47"/>
      <c r="Q5492" s="13"/>
      <c r="R5492" s="248">
        <f t="shared" si="850"/>
        <v>0</v>
      </c>
      <c r="S5492" s="248">
        <f t="shared" si="851"/>
        <v>0</v>
      </c>
      <c r="T5492" s="248">
        <f t="shared" si="852"/>
        <v>0</v>
      </c>
      <c r="U5492" s="248">
        <f t="shared" si="853"/>
        <v>0</v>
      </c>
      <c r="V5492" s="13"/>
      <c r="W5492" s="7"/>
      <c r="AT5492" s="130"/>
      <c r="BF5492" s="33">
        <f t="shared" si="859"/>
        <v>41242</v>
      </c>
      <c r="BG5492" s="34">
        <f t="shared" si="854"/>
        <v>82.88000000000001</v>
      </c>
      <c r="BH5492" s="32">
        <f t="shared" si="855"/>
        <v>1</v>
      </c>
      <c r="BI5492" s="32">
        <f t="shared" si="856"/>
        <v>0</v>
      </c>
      <c r="BJ5492" s="69">
        <f t="shared" si="857"/>
        <v>0</v>
      </c>
      <c r="BK5492" s="158" t="str">
        <f t="shared" si="858"/>
        <v/>
      </c>
    </row>
    <row r="5493" spans="1:63" ht="12" customHeight="1" x14ac:dyDescent="0.2">
      <c r="A5493" s="8"/>
      <c r="B5493" s="7"/>
      <c r="C5493" s="7"/>
      <c r="D5493" s="7"/>
      <c r="E5493" s="7"/>
      <c r="F5493" s="7"/>
      <c r="G5493" s="7"/>
      <c r="H5493" s="7"/>
      <c r="I5493" s="10"/>
      <c r="J5493" s="25"/>
      <c r="K5493" s="250"/>
      <c r="L5493" s="31"/>
      <c r="M5493" s="9"/>
      <c r="N5493" s="11" t="s">
        <v>25</v>
      </c>
      <c r="O5493" s="39"/>
      <c r="P5493" s="47"/>
      <c r="Q5493" s="13"/>
      <c r="R5493" s="248">
        <f t="shared" si="850"/>
        <v>0</v>
      </c>
      <c r="S5493" s="248">
        <f t="shared" si="851"/>
        <v>0</v>
      </c>
      <c r="T5493" s="248">
        <f t="shared" si="852"/>
        <v>0</v>
      </c>
      <c r="U5493" s="248">
        <f t="shared" si="853"/>
        <v>0</v>
      </c>
      <c r="V5493" s="13"/>
      <c r="W5493" s="7"/>
      <c r="AT5493" s="130"/>
      <c r="BF5493" s="33">
        <f t="shared" si="859"/>
        <v>41242</v>
      </c>
      <c r="BG5493" s="34">
        <f t="shared" si="854"/>
        <v>82.88000000000001</v>
      </c>
      <c r="BH5493" s="32">
        <f t="shared" si="855"/>
        <v>1</v>
      </c>
      <c r="BI5493" s="32">
        <f t="shared" si="856"/>
        <v>0</v>
      </c>
      <c r="BJ5493" s="69">
        <f t="shared" si="857"/>
        <v>0</v>
      </c>
      <c r="BK5493" s="158" t="str">
        <f t="shared" si="858"/>
        <v/>
      </c>
    </row>
    <row r="5494" spans="1:63" ht="12" customHeight="1" x14ac:dyDescent="0.2">
      <c r="A5494" s="8"/>
      <c r="B5494" s="7"/>
      <c r="C5494" s="7"/>
      <c r="D5494" s="7"/>
      <c r="E5494" s="7"/>
      <c r="F5494" s="7"/>
      <c r="G5494" s="7"/>
      <c r="H5494" s="7"/>
      <c r="I5494" s="10"/>
      <c r="J5494" s="25"/>
      <c r="K5494" s="250"/>
      <c r="L5494" s="31"/>
      <c r="M5494" s="9"/>
      <c r="N5494" s="11" t="s">
        <v>25</v>
      </c>
      <c r="O5494" s="39"/>
      <c r="P5494" s="47"/>
      <c r="Q5494" s="13"/>
      <c r="R5494" s="248">
        <f t="shared" si="850"/>
        <v>0</v>
      </c>
      <c r="S5494" s="248">
        <f t="shared" si="851"/>
        <v>0</v>
      </c>
      <c r="T5494" s="248">
        <f t="shared" si="852"/>
        <v>0</v>
      </c>
      <c r="U5494" s="248">
        <f t="shared" si="853"/>
        <v>0</v>
      </c>
      <c r="V5494" s="13"/>
      <c r="W5494" s="7"/>
      <c r="AT5494" s="130"/>
      <c r="BF5494" s="33">
        <f t="shared" si="859"/>
        <v>41242</v>
      </c>
      <c r="BG5494" s="34">
        <f t="shared" si="854"/>
        <v>82.88000000000001</v>
      </c>
      <c r="BH5494" s="32">
        <f t="shared" si="855"/>
        <v>1</v>
      </c>
      <c r="BI5494" s="32">
        <f t="shared" si="856"/>
        <v>0</v>
      </c>
      <c r="BJ5494" s="69">
        <f t="shared" si="857"/>
        <v>0</v>
      </c>
      <c r="BK5494" s="158" t="str">
        <f t="shared" si="858"/>
        <v/>
      </c>
    </row>
    <row r="5495" spans="1:63" ht="12" customHeight="1" x14ac:dyDescent="0.2">
      <c r="A5495" s="8"/>
      <c r="B5495" s="7"/>
      <c r="C5495" s="7"/>
      <c r="D5495" s="7"/>
      <c r="E5495" s="7"/>
      <c r="F5495" s="7"/>
      <c r="G5495" s="7"/>
      <c r="H5495" s="7"/>
      <c r="I5495" s="10"/>
      <c r="J5495" s="25"/>
      <c r="K5495" s="250"/>
      <c r="L5495" s="31"/>
      <c r="M5495" s="9"/>
      <c r="N5495" s="11" t="s">
        <v>25</v>
      </c>
      <c r="O5495" s="39"/>
      <c r="P5495" s="47"/>
      <c r="Q5495" s="13"/>
      <c r="R5495" s="248">
        <f t="shared" si="850"/>
        <v>0</v>
      </c>
      <c r="S5495" s="248">
        <f t="shared" si="851"/>
        <v>0</v>
      </c>
      <c r="T5495" s="248">
        <f t="shared" si="852"/>
        <v>0</v>
      </c>
      <c r="U5495" s="248">
        <f t="shared" si="853"/>
        <v>0</v>
      </c>
      <c r="V5495" s="13"/>
      <c r="W5495" s="7"/>
      <c r="AT5495" s="130"/>
      <c r="BF5495" s="33">
        <f t="shared" si="859"/>
        <v>41242</v>
      </c>
      <c r="BG5495" s="34">
        <f t="shared" si="854"/>
        <v>82.88000000000001</v>
      </c>
      <c r="BH5495" s="32">
        <f t="shared" si="855"/>
        <v>1</v>
      </c>
      <c r="BI5495" s="32">
        <f t="shared" si="856"/>
        <v>0</v>
      </c>
      <c r="BJ5495" s="69">
        <f t="shared" si="857"/>
        <v>0</v>
      </c>
      <c r="BK5495" s="158" t="str">
        <f t="shared" si="858"/>
        <v/>
      </c>
    </row>
    <row r="5496" spans="1:63" ht="12" customHeight="1" x14ac:dyDescent="0.2">
      <c r="A5496" s="8"/>
      <c r="B5496" s="7"/>
      <c r="C5496" s="7"/>
      <c r="D5496" s="7"/>
      <c r="E5496" s="7"/>
      <c r="F5496" s="7"/>
      <c r="G5496" s="7"/>
      <c r="H5496" s="7"/>
      <c r="I5496" s="10"/>
      <c r="J5496" s="25"/>
      <c r="K5496" s="250"/>
      <c r="L5496" s="31"/>
      <c r="M5496" s="9"/>
      <c r="N5496" s="11" t="s">
        <v>25</v>
      </c>
      <c r="O5496" s="39"/>
      <c r="P5496" s="47"/>
      <c r="Q5496" s="13"/>
      <c r="R5496" s="248">
        <f t="shared" si="850"/>
        <v>0</v>
      </c>
      <c r="S5496" s="248">
        <f t="shared" si="851"/>
        <v>0</v>
      </c>
      <c r="T5496" s="248">
        <f t="shared" si="852"/>
        <v>0</v>
      </c>
      <c r="U5496" s="248">
        <f t="shared" si="853"/>
        <v>0</v>
      </c>
      <c r="V5496" s="13"/>
      <c r="W5496" s="7"/>
      <c r="AT5496" s="130"/>
      <c r="BF5496" s="33">
        <f t="shared" si="859"/>
        <v>41242</v>
      </c>
      <c r="BG5496" s="34">
        <f t="shared" si="854"/>
        <v>82.88000000000001</v>
      </c>
      <c r="BH5496" s="32">
        <f t="shared" si="855"/>
        <v>1</v>
      </c>
      <c r="BI5496" s="32">
        <f t="shared" si="856"/>
        <v>0</v>
      </c>
      <c r="BJ5496" s="69">
        <f t="shared" si="857"/>
        <v>0</v>
      </c>
      <c r="BK5496" s="158" t="str">
        <f t="shared" si="858"/>
        <v/>
      </c>
    </row>
    <row r="5497" spans="1:63" ht="12" customHeight="1" x14ac:dyDescent="0.2">
      <c r="A5497" s="8"/>
      <c r="B5497" s="7"/>
      <c r="C5497" s="7"/>
      <c r="D5497" s="7"/>
      <c r="E5497" s="7"/>
      <c r="F5497" s="7"/>
      <c r="G5497" s="7"/>
      <c r="H5497" s="7"/>
      <c r="I5497" s="10"/>
      <c r="J5497" s="25"/>
      <c r="K5497" s="250"/>
      <c r="L5497" s="31"/>
      <c r="M5497" s="9"/>
      <c r="N5497" s="11" t="s">
        <v>25</v>
      </c>
      <c r="O5497" s="39"/>
      <c r="P5497" s="47"/>
      <c r="Q5497" s="13"/>
      <c r="R5497" s="248">
        <f t="shared" si="850"/>
        <v>0</v>
      </c>
      <c r="S5497" s="248">
        <f t="shared" si="851"/>
        <v>0</v>
      </c>
      <c r="T5497" s="248">
        <f t="shared" si="852"/>
        <v>0</v>
      </c>
      <c r="U5497" s="248">
        <f t="shared" si="853"/>
        <v>0</v>
      </c>
      <c r="V5497" s="13"/>
      <c r="W5497" s="7"/>
      <c r="AT5497" s="130"/>
      <c r="BF5497" s="33">
        <f t="shared" si="859"/>
        <v>41242</v>
      </c>
      <c r="BG5497" s="34">
        <f t="shared" si="854"/>
        <v>82.88000000000001</v>
      </c>
      <c r="BH5497" s="32">
        <f t="shared" si="855"/>
        <v>1</v>
      </c>
      <c r="BI5497" s="32">
        <f t="shared" si="856"/>
        <v>0</v>
      </c>
      <c r="BJ5497" s="69">
        <f t="shared" si="857"/>
        <v>0</v>
      </c>
      <c r="BK5497" s="158" t="str">
        <f t="shared" si="858"/>
        <v/>
      </c>
    </row>
    <row r="5498" spans="1:63" ht="12" customHeight="1" x14ac:dyDescent="0.2">
      <c r="A5498" s="8"/>
      <c r="B5498" s="7"/>
      <c r="C5498" s="7"/>
      <c r="D5498" s="7"/>
      <c r="E5498" s="7"/>
      <c r="F5498" s="7"/>
      <c r="G5498" s="7"/>
      <c r="H5498" s="7"/>
      <c r="I5498" s="10"/>
      <c r="J5498" s="25"/>
      <c r="K5498" s="250"/>
      <c r="L5498" s="31"/>
      <c r="M5498" s="9"/>
      <c r="N5498" s="11" t="s">
        <v>25</v>
      </c>
      <c r="O5498" s="39"/>
      <c r="P5498" s="47"/>
      <c r="Q5498" s="13"/>
      <c r="R5498" s="248">
        <f t="shared" si="850"/>
        <v>0</v>
      </c>
      <c r="S5498" s="248">
        <f t="shared" si="851"/>
        <v>0</v>
      </c>
      <c r="T5498" s="248">
        <f t="shared" si="852"/>
        <v>0</v>
      </c>
      <c r="U5498" s="248">
        <f t="shared" si="853"/>
        <v>0</v>
      </c>
      <c r="V5498" s="13"/>
      <c r="W5498" s="7"/>
      <c r="AT5498" s="130"/>
      <c r="BF5498" s="33">
        <f t="shared" si="859"/>
        <v>41242</v>
      </c>
      <c r="BG5498" s="34">
        <f t="shared" si="854"/>
        <v>82.88000000000001</v>
      </c>
      <c r="BH5498" s="32">
        <f t="shared" si="855"/>
        <v>1</v>
      </c>
      <c r="BI5498" s="32">
        <f t="shared" si="856"/>
        <v>0</v>
      </c>
      <c r="BJ5498" s="69">
        <f t="shared" si="857"/>
        <v>0</v>
      </c>
      <c r="BK5498" s="158" t="str">
        <f t="shared" si="858"/>
        <v/>
      </c>
    </row>
    <row r="5499" spans="1:63" ht="12" customHeight="1" x14ac:dyDescent="0.2">
      <c r="A5499" s="8"/>
      <c r="B5499" s="7"/>
      <c r="C5499" s="7"/>
      <c r="D5499" s="7"/>
      <c r="E5499" s="7"/>
      <c r="F5499" s="7"/>
      <c r="G5499" s="7"/>
      <c r="H5499" s="7"/>
      <c r="I5499" s="10"/>
      <c r="J5499" s="25"/>
      <c r="K5499" s="250"/>
      <c r="L5499" s="31"/>
      <c r="M5499" s="9"/>
      <c r="N5499" s="11" t="s">
        <v>25</v>
      </c>
      <c r="O5499" s="39"/>
      <c r="P5499" s="47"/>
      <c r="Q5499" s="13"/>
      <c r="R5499" s="248">
        <f t="shared" si="850"/>
        <v>0</v>
      </c>
      <c r="S5499" s="248">
        <f t="shared" si="851"/>
        <v>0</v>
      </c>
      <c r="T5499" s="248">
        <f t="shared" si="852"/>
        <v>0</v>
      </c>
      <c r="U5499" s="248">
        <f t="shared" si="853"/>
        <v>0</v>
      </c>
      <c r="V5499" s="13"/>
      <c r="W5499" s="7"/>
      <c r="AT5499" s="130"/>
      <c r="BF5499" s="33">
        <f t="shared" si="859"/>
        <v>41242</v>
      </c>
      <c r="BG5499" s="34">
        <f t="shared" si="854"/>
        <v>82.88000000000001</v>
      </c>
      <c r="BH5499" s="32">
        <f t="shared" si="855"/>
        <v>1</v>
      </c>
      <c r="BI5499" s="32">
        <f t="shared" si="856"/>
        <v>0</v>
      </c>
      <c r="BJ5499" s="69">
        <f t="shared" si="857"/>
        <v>0</v>
      </c>
      <c r="BK5499" s="158" t="str">
        <f t="shared" si="858"/>
        <v/>
      </c>
    </row>
    <row r="5500" spans="1:63" ht="12" customHeight="1" x14ac:dyDescent="0.2">
      <c r="A5500" s="8"/>
      <c r="B5500" s="7"/>
      <c r="C5500" s="7"/>
      <c r="D5500" s="7"/>
      <c r="E5500" s="7"/>
      <c r="F5500" s="7"/>
      <c r="G5500" s="7"/>
      <c r="H5500" s="7"/>
      <c r="I5500" s="10"/>
      <c r="J5500" s="25"/>
      <c r="K5500" s="250"/>
      <c r="L5500" s="31"/>
      <c r="M5500" s="9"/>
      <c r="N5500" s="11" t="s">
        <v>25</v>
      </c>
      <c r="O5500" s="39"/>
      <c r="P5500" s="47"/>
      <c r="Q5500" s="13"/>
      <c r="R5500" s="248">
        <f t="shared" si="850"/>
        <v>0</v>
      </c>
      <c r="S5500" s="248">
        <f t="shared" si="851"/>
        <v>0</v>
      </c>
      <c r="T5500" s="248">
        <f t="shared" si="852"/>
        <v>0</v>
      </c>
      <c r="U5500" s="248">
        <f t="shared" si="853"/>
        <v>0</v>
      </c>
      <c r="V5500" s="13"/>
      <c r="W5500" s="7"/>
      <c r="AT5500" s="130"/>
      <c r="BF5500" s="33">
        <f t="shared" si="859"/>
        <v>41242</v>
      </c>
      <c r="BG5500" s="34">
        <f t="shared" si="854"/>
        <v>82.88000000000001</v>
      </c>
      <c r="BH5500" s="32">
        <f t="shared" si="855"/>
        <v>1</v>
      </c>
      <c r="BI5500" s="32">
        <f t="shared" si="856"/>
        <v>0</v>
      </c>
      <c r="BJ5500" s="69">
        <f t="shared" si="857"/>
        <v>0</v>
      </c>
      <c r="BK5500" s="158" t="str">
        <f t="shared" si="858"/>
        <v/>
      </c>
    </row>
    <row r="5501" spans="1:63" ht="12" customHeight="1" x14ac:dyDescent="0.2">
      <c r="A5501" s="8"/>
      <c r="B5501" s="7"/>
      <c r="C5501" s="7"/>
      <c r="D5501" s="7"/>
      <c r="E5501" s="7"/>
      <c r="F5501" s="7"/>
      <c r="G5501" s="7"/>
      <c r="H5501" s="7"/>
      <c r="I5501" s="10"/>
      <c r="J5501" s="25"/>
      <c r="K5501" s="250"/>
      <c r="L5501" s="31"/>
      <c r="M5501" s="9"/>
      <c r="N5501" s="11" t="s">
        <v>25</v>
      </c>
      <c r="O5501" s="39"/>
      <c r="P5501" s="47"/>
      <c r="Q5501" s="13"/>
      <c r="R5501" s="248">
        <f t="shared" si="850"/>
        <v>0</v>
      </c>
      <c r="S5501" s="248">
        <f t="shared" si="851"/>
        <v>0</v>
      </c>
      <c r="T5501" s="248">
        <f t="shared" si="852"/>
        <v>0</v>
      </c>
      <c r="U5501" s="248">
        <f t="shared" si="853"/>
        <v>0</v>
      </c>
      <c r="V5501" s="13"/>
      <c r="W5501" s="7"/>
      <c r="AT5501" s="130"/>
      <c r="BF5501" s="33">
        <f t="shared" si="859"/>
        <v>41242</v>
      </c>
      <c r="BG5501" s="34">
        <f t="shared" si="854"/>
        <v>82.88000000000001</v>
      </c>
      <c r="BH5501" s="32">
        <f t="shared" si="855"/>
        <v>1</v>
      </c>
      <c r="BI5501" s="32">
        <f t="shared" si="856"/>
        <v>0</v>
      </c>
      <c r="BJ5501" s="69">
        <f t="shared" si="857"/>
        <v>0</v>
      </c>
      <c r="BK5501" s="158" t="str">
        <f t="shared" si="858"/>
        <v/>
      </c>
    </row>
    <row r="5502" spans="1:63" ht="12" customHeight="1" x14ac:dyDescent="0.2">
      <c r="A5502" s="8"/>
      <c r="B5502" s="7"/>
      <c r="C5502" s="7"/>
      <c r="D5502" s="7"/>
      <c r="E5502" s="7"/>
      <c r="F5502" s="7"/>
      <c r="G5502" s="7"/>
      <c r="H5502" s="7"/>
      <c r="I5502" s="10"/>
      <c r="J5502" s="25"/>
      <c r="K5502" s="250"/>
      <c r="L5502" s="31"/>
      <c r="M5502" s="9"/>
      <c r="N5502" s="11" t="s">
        <v>25</v>
      </c>
      <c r="O5502" s="39"/>
      <c r="P5502" s="47"/>
      <c r="Q5502" s="13"/>
      <c r="R5502" s="248">
        <f t="shared" si="850"/>
        <v>0</v>
      </c>
      <c r="S5502" s="248">
        <f t="shared" si="851"/>
        <v>0</v>
      </c>
      <c r="T5502" s="248">
        <f t="shared" si="852"/>
        <v>0</v>
      </c>
      <c r="U5502" s="248">
        <f t="shared" si="853"/>
        <v>0</v>
      </c>
      <c r="V5502" s="13"/>
      <c r="W5502" s="7"/>
      <c r="AT5502" s="130"/>
      <c r="BF5502" s="33">
        <f t="shared" si="859"/>
        <v>41242</v>
      </c>
      <c r="BG5502" s="34">
        <f t="shared" si="854"/>
        <v>82.88000000000001</v>
      </c>
      <c r="BH5502" s="32">
        <f t="shared" si="855"/>
        <v>1</v>
      </c>
      <c r="BI5502" s="32">
        <f t="shared" si="856"/>
        <v>0</v>
      </c>
      <c r="BJ5502" s="69">
        <f t="shared" si="857"/>
        <v>0</v>
      </c>
      <c r="BK5502" s="158" t="str">
        <f t="shared" si="858"/>
        <v/>
      </c>
    </row>
    <row r="5503" spans="1:63" ht="12" customHeight="1" x14ac:dyDescent="0.2">
      <c r="A5503" s="8"/>
      <c r="B5503" s="7"/>
      <c r="C5503" s="7"/>
      <c r="D5503" s="7"/>
      <c r="E5503" s="7"/>
      <c r="F5503" s="7"/>
      <c r="G5503" s="7"/>
      <c r="H5503" s="7"/>
      <c r="I5503" s="10"/>
      <c r="J5503" s="25"/>
      <c r="K5503" s="250"/>
      <c r="L5503" s="31"/>
      <c r="M5503" s="9"/>
      <c r="N5503" s="11" t="s">
        <v>25</v>
      </c>
      <c r="O5503" s="39"/>
      <c r="P5503" s="47"/>
      <c r="Q5503" s="13"/>
      <c r="R5503" s="248">
        <f t="shared" si="850"/>
        <v>0</v>
      </c>
      <c r="S5503" s="248">
        <f t="shared" si="851"/>
        <v>0</v>
      </c>
      <c r="T5503" s="248">
        <f t="shared" si="852"/>
        <v>0</v>
      </c>
      <c r="U5503" s="248">
        <f t="shared" si="853"/>
        <v>0</v>
      </c>
      <c r="V5503" s="13"/>
      <c r="W5503" s="7"/>
      <c r="AT5503" s="130"/>
      <c r="BF5503" s="33">
        <f t="shared" si="859"/>
        <v>41242</v>
      </c>
      <c r="BG5503" s="34">
        <f t="shared" si="854"/>
        <v>82.88000000000001</v>
      </c>
      <c r="BH5503" s="32">
        <f t="shared" si="855"/>
        <v>1</v>
      </c>
      <c r="BI5503" s="32">
        <f t="shared" si="856"/>
        <v>0</v>
      </c>
      <c r="BJ5503" s="69">
        <f t="shared" si="857"/>
        <v>0</v>
      </c>
      <c r="BK5503" s="158" t="str">
        <f t="shared" si="858"/>
        <v/>
      </c>
    </row>
    <row r="5504" spans="1:63" ht="12" customHeight="1" x14ac:dyDescent="0.2">
      <c r="A5504" s="8"/>
      <c r="B5504" s="7"/>
      <c r="C5504" s="7"/>
      <c r="D5504" s="7"/>
      <c r="E5504" s="7"/>
      <c r="F5504" s="7"/>
      <c r="G5504" s="7"/>
      <c r="H5504" s="7"/>
      <c r="I5504" s="10"/>
      <c r="J5504" s="25"/>
      <c r="K5504" s="250"/>
      <c r="L5504" s="31"/>
      <c r="M5504" s="9"/>
      <c r="N5504" s="11" t="s">
        <v>25</v>
      </c>
      <c r="O5504" s="39"/>
      <c r="P5504" s="47"/>
      <c r="Q5504" s="13"/>
      <c r="R5504" s="248">
        <f t="shared" si="850"/>
        <v>0</v>
      </c>
      <c r="S5504" s="248">
        <f t="shared" si="851"/>
        <v>0</v>
      </c>
      <c r="T5504" s="248">
        <f t="shared" si="852"/>
        <v>0</v>
      </c>
      <c r="U5504" s="248">
        <f t="shared" si="853"/>
        <v>0</v>
      </c>
      <c r="V5504" s="13"/>
      <c r="W5504" s="7"/>
      <c r="AT5504" s="130"/>
      <c r="BF5504" s="33">
        <f t="shared" si="859"/>
        <v>41242</v>
      </c>
      <c r="BG5504" s="34">
        <f t="shared" si="854"/>
        <v>82.88000000000001</v>
      </c>
      <c r="BH5504" s="32">
        <f t="shared" si="855"/>
        <v>1</v>
      </c>
      <c r="BI5504" s="32">
        <f t="shared" si="856"/>
        <v>0</v>
      </c>
      <c r="BJ5504" s="69">
        <f t="shared" si="857"/>
        <v>0</v>
      </c>
      <c r="BK5504" s="158" t="str">
        <f t="shared" si="858"/>
        <v/>
      </c>
    </row>
    <row r="5505" spans="1:63" ht="12" customHeight="1" x14ac:dyDescent="0.2">
      <c r="A5505" s="8"/>
      <c r="B5505" s="7"/>
      <c r="C5505" s="7"/>
      <c r="D5505" s="7"/>
      <c r="E5505" s="7"/>
      <c r="F5505" s="7"/>
      <c r="G5505" s="7"/>
      <c r="H5505" s="7"/>
      <c r="I5505" s="10"/>
      <c r="J5505" s="25"/>
      <c r="K5505" s="250"/>
      <c r="L5505" s="31"/>
      <c r="M5505" s="9"/>
      <c r="N5505" s="11" t="s">
        <v>25</v>
      </c>
      <c r="O5505" s="39"/>
      <c r="P5505" s="47"/>
      <c r="Q5505" s="13"/>
      <c r="R5505" s="248">
        <f t="shared" si="850"/>
        <v>0</v>
      </c>
      <c r="S5505" s="248">
        <f t="shared" si="851"/>
        <v>0</v>
      </c>
      <c r="T5505" s="248">
        <f t="shared" si="852"/>
        <v>0</v>
      </c>
      <c r="U5505" s="248">
        <f t="shared" si="853"/>
        <v>0</v>
      </c>
      <c r="V5505" s="13"/>
      <c r="W5505" s="7"/>
      <c r="AT5505" s="130"/>
      <c r="BF5505" s="33">
        <f t="shared" si="859"/>
        <v>41242</v>
      </c>
      <c r="BG5505" s="34">
        <f t="shared" si="854"/>
        <v>82.88000000000001</v>
      </c>
      <c r="BH5505" s="32">
        <f t="shared" si="855"/>
        <v>1</v>
      </c>
      <c r="BI5505" s="32">
        <f t="shared" si="856"/>
        <v>0</v>
      </c>
      <c r="BJ5505" s="69">
        <f t="shared" si="857"/>
        <v>0</v>
      </c>
      <c r="BK5505" s="158" t="str">
        <f t="shared" si="858"/>
        <v/>
      </c>
    </row>
    <row r="5506" spans="1:63" ht="12" customHeight="1" x14ac:dyDescent="0.2">
      <c r="A5506" s="8"/>
      <c r="B5506" s="7"/>
      <c r="C5506" s="7"/>
      <c r="D5506" s="7"/>
      <c r="E5506" s="7"/>
      <c r="F5506" s="7"/>
      <c r="G5506" s="7"/>
      <c r="H5506" s="7"/>
      <c r="I5506" s="10"/>
      <c r="J5506" s="25"/>
      <c r="K5506" s="250"/>
      <c r="L5506" s="31"/>
      <c r="M5506" s="9"/>
      <c r="N5506" s="11" t="s">
        <v>25</v>
      </c>
      <c r="O5506" s="39"/>
      <c r="P5506" s="47"/>
      <c r="Q5506" s="13"/>
      <c r="R5506" s="248">
        <f t="shared" si="850"/>
        <v>0</v>
      </c>
      <c r="S5506" s="248">
        <f t="shared" si="851"/>
        <v>0</v>
      </c>
      <c r="T5506" s="248">
        <f t="shared" si="852"/>
        <v>0</v>
      </c>
      <c r="U5506" s="248">
        <f t="shared" si="853"/>
        <v>0</v>
      </c>
      <c r="V5506" s="13"/>
      <c r="W5506" s="7"/>
      <c r="AT5506" s="130"/>
      <c r="BF5506" s="33">
        <f t="shared" si="859"/>
        <v>41242</v>
      </c>
      <c r="BG5506" s="34">
        <f t="shared" si="854"/>
        <v>82.88000000000001</v>
      </c>
      <c r="BH5506" s="32">
        <f t="shared" si="855"/>
        <v>1</v>
      </c>
      <c r="BI5506" s="32">
        <f t="shared" si="856"/>
        <v>0</v>
      </c>
      <c r="BJ5506" s="69">
        <f t="shared" si="857"/>
        <v>0</v>
      </c>
      <c r="BK5506" s="158" t="str">
        <f t="shared" si="858"/>
        <v/>
      </c>
    </row>
    <row r="5507" spans="1:63" ht="12" customHeight="1" x14ac:dyDescent="0.2">
      <c r="A5507" s="8"/>
      <c r="B5507" s="7"/>
      <c r="C5507" s="7"/>
      <c r="D5507" s="7"/>
      <c r="E5507" s="7"/>
      <c r="F5507" s="7"/>
      <c r="G5507" s="7"/>
      <c r="H5507" s="7"/>
      <c r="I5507" s="10"/>
      <c r="J5507" s="25"/>
      <c r="K5507" s="250"/>
      <c r="L5507" s="31"/>
      <c r="M5507" s="9"/>
      <c r="N5507" s="11" t="s">
        <v>25</v>
      </c>
      <c r="O5507" s="39"/>
      <c r="P5507" s="47"/>
      <c r="Q5507" s="13"/>
      <c r="R5507" s="248">
        <f t="shared" si="850"/>
        <v>0</v>
      </c>
      <c r="S5507" s="248">
        <f t="shared" si="851"/>
        <v>0</v>
      </c>
      <c r="T5507" s="248">
        <f t="shared" si="852"/>
        <v>0</v>
      </c>
      <c r="U5507" s="248">
        <f t="shared" si="853"/>
        <v>0</v>
      </c>
      <c r="V5507" s="13"/>
      <c r="W5507" s="7"/>
      <c r="AT5507" s="130"/>
      <c r="BF5507" s="33">
        <f t="shared" si="859"/>
        <v>41242</v>
      </c>
      <c r="BG5507" s="34">
        <f t="shared" si="854"/>
        <v>82.88000000000001</v>
      </c>
      <c r="BH5507" s="32">
        <f t="shared" si="855"/>
        <v>1</v>
      </c>
      <c r="BI5507" s="32">
        <f t="shared" si="856"/>
        <v>0</v>
      </c>
      <c r="BJ5507" s="69">
        <f t="shared" si="857"/>
        <v>0</v>
      </c>
      <c r="BK5507" s="158" t="str">
        <f t="shared" si="858"/>
        <v/>
      </c>
    </row>
    <row r="5508" spans="1:63" ht="12" customHeight="1" x14ac:dyDescent="0.2">
      <c r="A5508" s="8"/>
      <c r="B5508" s="7"/>
      <c r="C5508" s="7"/>
      <c r="D5508" s="7"/>
      <c r="E5508" s="7"/>
      <c r="F5508" s="7"/>
      <c r="G5508" s="7"/>
      <c r="H5508" s="7"/>
      <c r="I5508" s="10"/>
      <c r="J5508" s="25"/>
      <c r="K5508" s="250"/>
      <c r="L5508" s="31"/>
      <c r="M5508" s="9"/>
      <c r="N5508" s="11" t="s">
        <v>25</v>
      </c>
      <c r="O5508" s="39"/>
      <c r="P5508" s="47"/>
      <c r="Q5508" s="13"/>
      <c r="R5508" s="248">
        <f t="shared" si="850"/>
        <v>0</v>
      </c>
      <c r="S5508" s="248">
        <f t="shared" si="851"/>
        <v>0</v>
      </c>
      <c r="T5508" s="248">
        <f t="shared" si="852"/>
        <v>0</v>
      </c>
      <c r="U5508" s="248">
        <f t="shared" si="853"/>
        <v>0</v>
      </c>
      <c r="V5508" s="13"/>
      <c r="W5508" s="7"/>
      <c r="AT5508" s="130"/>
      <c r="BF5508" s="33">
        <f t="shared" si="859"/>
        <v>41242</v>
      </c>
      <c r="BG5508" s="34">
        <f t="shared" si="854"/>
        <v>82.88000000000001</v>
      </c>
      <c r="BH5508" s="32">
        <f t="shared" si="855"/>
        <v>1</v>
      </c>
      <c r="BI5508" s="32">
        <f t="shared" si="856"/>
        <v>0</v>
      </c>
      <c r="BJ5508" s="69">
        <f t="shared" si="857"/>
        <v>0</v>
      </c>
      <c r="BK5508" s="158" t="str">
        <f t="shared" si="858"/>
        <v/>
      </c>
    </row>
    <row r="5509" spans="1:63" ht="12" customHeight="1" x14ac:dyDescent="0.2">
      <c r="A5509" s="8"/>
      <c r="B5509" s="7"/>
      <c r="C5509" s="7"/>
      <c r="D5509" s="7"/>
      <c r="E5509" s="7"/>
      <c r="F5509" s="7"/>
      <c r="G5509" s="7"/>
      <c r="H5509" s="7"/>
      <c r="I5509" s="10"/>
      <c r="J5509" s="25"/>
      <c r="K5509" s="250"/>
      <c r="L5509" s="31"/>
      <c r="M5509" s="9"/>
      <c r="N5509" s="11" t="s">
        <v>25</v>
      </c>
      <c r="O5509" s="39"/>
      <c r="P5509" s="47"/>
      <c r="Q5509" s="13"/>
      <c r="R5509" s="248">
        <f t="shared" si="850"/>
        <v>0</v>
      </c>
      <c r="S5509" s="248">
        <f t="shared" si="851"/>
        <v>0</v>
      </c>
      <c r="T5509" s="248">
        <f t="shared" si="852"/>
        <v>0</v>
      </c>
      <c r="U5509" s="248">
        <f t="shared" si="853"/>
        <v>0</v>
      </c>
      <c r="V5509" s="13"/>
      <c r="W5509" s="7"/>
      <c r="AT5509" s="130"/>
      <c r="BF5509" s="33">
        <f t="shared" si="859"/>
        <v>41242</v>
      </c>
      <c r="BG5509" s="34">
        <f t="shared" si="854"/>
        <v>82.88000000000001</v>
      </c>
      <c r="BH5509" s="32">
        <f t="shared" si="855"/>
        <v>1</v>
      </c>
      <c r="BI5509" s="32">
        <f t="shared" si="856"/>
        <v>0</v>
      </c>
      <c r="BJ5509" s="69">
        <f t="shared" si="857"/>
        <v>0</v>
      </c>
      <c r="BK5509" s="158" t="str">
        <f t="shared" si="858"/>
        <v/>
      </c>
    </row>
    <row r="5510" spans="1:63" ht="12" customHeight="1" x14ac:dyDescent="0.2">
      <c r="A5510" s="8"/>
      <c r="B5510" s="7"/>
      <c r="C5510" s="7"/>
      <c r="D5510" s="7"/>
      <c r="E5510" s="7"/>
      <c r="F5510" s="7"/>
      <c r="G5510" s="7"/>
      <c r="H5510" s="7"/>
      <c r="I5510" s="10"/>
      <c r="J5510" s="25"/>
      <c r="K5510" s="250"/>
      <c r="L5510" s="31"/>
      <c r="M5510" s="9"/>
      <c r="N5510" s="11" t="s">
        <v>25</v>
      </c>
      <c r="O5510" s="39"/>
      <c r="P5510" s="47"/>
      <c r="Q5510" s="13"/>
      <c r="R5510" s="248">
        <f t="shared" si="850"/>
        <v>0</v>
      </c>
      <c r="S5510" s="248">
        <f t="shared" si="851"/>
        <v>0</v>
      </c>
      <c r="T5510" s="248">
        <f t="shared" si="852"/>
        <v>0</v>
      </c>
      <c r="U5510" s="248">
        <f t="shared" si="853"/>
        <v>0</v>
      </c>
      <c r="V5510" s="13"/>
      <c r="W5510" s="7"/>
      <c r="AT5510" s="130"/>
      <c r="BF5510" s="33">
        <f t="shared" si="859"/>
        <v>41242</v>
      </c>
      <c r="BG5510" s="34">
        <f t="shared" si="854"/>
        <v>82.88000000000001</v>
      </c>
      <c r="BH5510" s="32">
        <f t="shared" si="855"/>
        <v>1</v>
      </c>
      <c r="BI5510" s="32">
        <f t="shared" si="856"/>
        <v>0</v>
      </c>
      <c r="BJ5510" s="69">
        <f t="shared" si="857"/>
        <v>0</v>
      </c>
      <c r="BK5510" s="158" t="str">
        <f t="shared" si="858"/>
        <v/>
      </c>
    </row>
    <row r="5511" spans="1:63" ht="12" customHeight="1" x14ac:dyDescent="0.2">
      <c r="A5511" s="8"/>
      <c r="B5511" s="7"/>
      <c r="C5511" s="7"/>
      <c r="D5511" s="7"/>
      <c r="E5511" s="7"/>
      <c r="F5511" s="7"/>
      <c r="G5511" s="7"/>
      <c r="H5511" s="7"/>
      <c r="I5511" s="10"/>
      <c r="J5511" s="25"/>
      <c r="K5511" s="250"/>
      <c r="L5511" s="31"/>
      <c r="M5511" s="9"/>
      <c r="N5511" s="11" t="s">
        <v>25</v>
      </c>
      <c r="O5511" s="39"/>
      <c r="P5511" s="47"/>
      <c r="Q5511" s="13"/>
      <c r="R5511" s="248">
        <f t="shared" si="850"/>
        <v>0</v>
      </c>
      <c r="S5511" s="248">
        <f t="shared" si="851"/>
        <v>0</v>
      </c>
      <c r="T5511" s="248">
        <f t="shared" si="852"/>
        <v>0</v>
      </c>
      <c r="U5511" s="248">
        <f t="shared" si="853"/>
        <v>0</v>
      </c>
      <c r="V5511" s="13"/>
      <c r="W5511" s="7"/>
      <c r="AT5511" s="130"/>
      <c r="BF5511" s="33">
        <f t="shared" si="859"/>
        <v>41242</v>
      </c>
      <c r="BG5511" s="34">
        <f t="shared" si="854"/>
        <v>82.88000000000001</v>
      </c>
      <c r="BH5511" s="32">
        <f t="shared" si="855"/>
        <v>1</v>
      </c>
      <c r="BI5511" s="32">
        <f t="shared" si="856"/>
        <v>0</v>
      </c>
      <c r="BJ5511" s="69">
        <f t="shared" si="857"/>
        <v>0</v>
      </c>
      <c r="BK5511" s="158" t="str">
        <f t="shared" si="858"/>
        <v/>
      </c>
    </row>
    <row r="5512" spans="1:63" ht="12" customHeight="1" x14ac:dyDescent="0.2">
      <c r="A5512" s="8"/>
      <c r="B5512" s="7"/>
      <c r="C5512" s="7"/>
      <c r="D5512" s="7"/>
      <c r="E5512" s="7"/>
      <c r="F5512" s="7"/>
      <c r="G5512" s="7"/>
      <c r="H5512" s="7"/>
      <c r="I5512" s="10"/>
      <c r="J5512" s="25"/>
      <c r="K5512" s="250"/>
      <c r="L5512" s="31"/>
      <c r="M5512" s="9"/>
      <c r="N5512" s="11" t="s">
        <v>25</v>
      </c>
      <c r="O5512" s="39"/>
      <c r="P5512" s="47"/>
      <c r="Q5512" s="13"/>
      <c r="R5512" s="248">
        <f t="shared" si="850"/>
        <v>0</v>
      </c>
      <c r="S5512" s="248">
        <f t="shared" si="851"/>
        <v>0</v>
      </c>
      <c r="T5512" s="248">
        <f t="shared" si="852"/>
        <v>0</v>
      </c>
      <c r="U5512" s="248">
        <f t="shared" si="853"/>
        <v>0</v>
      </c>
      <c r="V5512" s="13"/>
      <c r="W5512" s="7"/>
      <c r="AT5512" s="130"/>
      <c r="BF5512" s="33">
        <f t="shared" si="859"/>
        <v>41242</v>
      </c>
      <c r="BG5512" s="34">
        <f t="shared" si="854"/>
        <v>82.88000000000001</v>
      </c>
      <c r="BH5512" s="32">
        <f t="shared" si="855"/>
        <v>1</v>
      </c>
      <c r="BI5512" s="32">
        <f t="shared" si="856"/>
        <v>0</v>
      </c>
      <c r="BJ5512" s="69">
        <f t="shared" si="857"/>
        <v>0</v>
      </c>
      <c r="BK5512" s="158" t="str">
        <f t="shared" si="858"/>
        <v/>
      </c>
    </row>
    <row r="5513" spans="1:63" ht="12" customHeight="1" x14ac:dyDescent="0.2">
      <c r="A5513" s="8"/>
      <c r="B5513" s="7"/>
      <c r="C5513" s="7"/>
      <c r="D5513" s="7"/>
      <c r="E5513" s="7"/>
      <c r="F5513" s="7"/>
      <c r="G5513" s="7"/>
      <c r="H5513" s="7"/>
      <c r="I5513" s="10"/>
      <c r="J5513" s="25"/>
      <c r="K5513" s="250"/>
      <c r="L5513" s="31"/>
      <c r="M5513" s="9"/>
      <c r="N5513" s="11" t="s">
        <v>25</v>
      </c>
      <c r="O5513" s="39"/>
      <c r="P5513" s="47"/>
      <c r="Q5513" s="13"/>
      <c r="R5513" s="248">
        <f t="shared" si="850"/>
        <v>0</v>
      </c>
      <c r="S5513" s="248">
        <f t="shared" si="851"/>
        <v>0</v>
      </c>
      <c r="T5513" s="248">
        <f t="shared" si="852"/>
        <v>0</v>
      </c>
      <c r="U5513" s="248">
        <f t="shared" si="853"/>
        <v>0</v>
      </c>
      <c r="V5513" s="13"/>
      <c r="W5513" s="7"/>
      <c r="AT5513" s="130"/>
      <c r="BF5513" s="33">
        <f t="shared" si="859"/>
        <v>41242</v>
      </c>
      <c r="BG5513" s="34">
        <f t="shared" si="854"/>
        <v>82.88000000000001</v>
      </c>
      <c r="BH5513" s="32">
        <f t="shared" si="855"/>
        <v>1</v>
      </c>
      <c r="BI5513" s="32">
        <f t="shared" si="856"/>
        <v>0</v>
      </c>
      <c r="BJ5513" s="69">
        <f t="shared" si="857"/>
        <v>0</v>
      </c>
      <c r="BK5513" s="158" t="str">
        <f t="shared" si="858"/>
        <v/>
      </c>
    </row>
    <row r="5514" spans="1:63" ht="12" customHeight="1" x14ac:dyDescent="0.2">
      <c r="A5514" s="8"/>
      <c r="B5514" s="7"/>
      <c r="C5514" s="7"/>
      <c r="D5514" s="7"/>
      <c r="E5514" s="7"/>
      <c r="F5514" s="7"/>
      <c r="G5514" s="7"/>
      <c r="H5514" s="7"/>
      <c r="I5514" s="10"/>
      <c r="J5514" s="25"/>
      <c r="K5514" s="250"/>
      <c r="L5514" s="31"/>
      <c r="M5514" s="9"/>
      <c r="N5514" s="11" t="s">
        <v>25</v>
      </c>
      <c r="O5514" s="39"/>
      <c r="P5514" s="47"/>
      <c r="Q5514" s="13"/>
      <c r="R5514" s="248">
        <f t="shared" si="850"/>
        <v>0</v>
      </c>
      <c r="S5514" s="248">
        <f t="shared" si="851"/>
        <v>0</v>
      </c>
      <c r="T5514" s="248">
        <f t="shared" si="852"/>
        <v>0</v>
      </c>
      <c r="U5514" s="248">
        <f t="shared" si="853"/>
        <v>0</v>
      </c>
      <c r="V5514" s="13"/>
      <c r="W5514" s="7"/>
      <c r="AT5514" s="130"/>
      <c r="BF5514" s="33">
        <f t="shared" si="859"/>
        <v>41242</v>
      </c>
      <c r="BG5514" s="34">
        <f t="shared" si="854"/>
        <v>82.88000000000001</v>
      </c>
      <c r="BH5514" s="32">
        <f t="shared" si="855"/>
        <v>1</v>
      </c>
      <c r="BI5514" s="32">
        <f t="shared" si="856"/>
        <v>0</v>
      </c>
      <c r="BJ5514" s="69">
        <f t="shared" si="857"/>
        <v>0</v>
      </c>
      <c r="BK5514" s="158" t="str">
        <f t="shared" si="858"/>
        <v/>
      </c>
    </row>
    <row r="5515" spans="1:63" ht="12" customHeight="1" x14ac:dyDescent="0.2">
      <c r="A5515" s="8"/>
      <c r="B5515" s="7"/>
      <c r="C5515" s="7"/>
      <c r="D5515" s="7"/>
      <c r="E5515" s="7"/>
      <c r="F5515" s="7"/>
      <c r="G5515" s="7"/>
      <c r="H5515" s="7"/>
      <c r="I5515" s="10"/>
      <c r="J5515" s="25"/>
      <c r="K5515" s="250"/>
      <c r="L5515" s="31"/>
      <c r="M5515" s="9"/>
      <c r="N5515" s="11" t="s">
        <v>25</v>
      </c>
      <c r="O5515" s="39"/>
      <c r="P5515" s="47"/>
      <c r="Q5515" s="13"/>
      <c r="R5515" s="248">
        <f t="shared" ref="R5515:R5578" si="860">IF(N5515&lt;&gt;"M",ROUND(IF(M5515&lt;&gt;"Y",IF(P5515&lt;&gt;"Y",K5515,K5515*(BH5515-1)),0),ROUNDING),"")</f>
        <v>0</v>
      </c>
      <c r="S5515" s="248">
        <f t="shared" ref="S5515:S5578" si="861">IF(N5515&lt;&gt;"M",ROUND(IF(O5515&gt;0,IF(M5515="Y",BI5515*(1-O5515),IF(BI5515&gt;R5515,R5515 + (BI5515 - R5515)*(1-O5515),BI5515)),BI5515),ROUNDING),"")</f>
        <v>0</v>
      </c>
      <c r="T5515" s="248">
        <f t="shared" ref="T5515:T5578" si="862">IF(N5515&lt;&gt;"M",ROUND(IF(O5515&gt;0,IF(M5515="Y",BJ5515*(1-O5515),IF(BJ5515&gt;R5515,R5515 + (BJ5515 - R5515)*(1-O5515),BJ5515)),BJ5515),ROUNDING),"")</f>
        <v>0</v>
      </c>
      <c r="U5515" s="248">
        <f t="shared" ref="U5515:U5578" si="863">IF(N5515&lt;&gt;"M",ROUND(IF(OR(N5515="P",N5515=""),0,IF(OR(M5515="N",M5515=""),T5515-R5515,T5515)),ROUNDING),"")</f>
        <v>0</v>
      </c>
      <c r="V5515" s="13"/>
      <c r="W5515" s="7"/>
      <c r="AT5515" s="130"/>
      <c r="BF5515" s="33">
        <f t="shared" si="859"/>
        <v>41242</v>
      </c>
      <c r="BG5515" s="34">
        <f t="shared" ref="BG5515:BG5578" si="864">IF(N5515&lt;&gt;"M",BG5514+U5515,BG5514)</f>
        <v>82.88000000000001</v>
      </c>
      <c r="BH5515" s="32">
        <f t="shared" ref="BH5515:BH5578" si="865">IF(L5515&lt;&gt;"",IF(ODDS_TYPE=1,L5515,IF(ODDS_TYPE=2,IF(L5515&gt;0,1+L5515/100,IF(L5515&lt;0,1-100/L5515,1)),IF(ODDS_TYPE=3,1+L5515,IF(ODDS_TYPE=4,1+L5515,IF(ODDS_TYPE=5,IF(L5515&gt;0,1+L5515,1-1/L5515),IF(ODDS_TYPE=6,IF(L5515&gt;=0,L5515+1,1-1/L5515),1)))))),1)</f>
        <v>1</v>
      </c>
      <c r="BI5515" s="32">
        <f t="shared" ref="BI5515:BI5578" si="866">IF(P5515&lt;&gt;"Y",IF(M5515&lt;&gt;"Y",K5515*BH5515,K5515*BH5515 - K5515),IF(M5515&lt;&gt;"Y",K5515*BH5515,K5515))</f>
        <v>0</v>
      </c>
      <c r="BJ5515" s="69">
        <f t="shared" ref="BJ5515:BJ5578" si="867">IF(P5515&lt;&gt;"Y",
IF(M5515&lt;&gt;"Y",
IF(N5515="Y",K5515*BH5515,IF(N5515="P",0,IF(OR(N5515="R",N5515="PU"),K5515,IF(N5515="H",K5515*BH5515*0.5,IF(N5515="HW",K5515*0.5*(1 + BH5515),IF(N5515="HL",K5515*0.5,0)))))),
IF(N5515="Y",K5515*BH5515 - K5515,IF(N5515="P",0,IF(OR(N5515="R",N5515="PU"),0,IF(N5515="H",IF(BH5515&gt;2,0.5*K5515*BH5515 - K5515,0),IF(N5515="HW",K5515*0.5*(1 + BH5515) - K5515,IF(N5515="HL",0,0))))))),
IF(M5515&lt;&gt;"Y",
IF(N5515="Y",K5515*BH5515,IF(N5515="P",0,IF(OR(N5515="R",N5515="PU"),K5515*(BH5515-1),IF(N5515="H",K5515*BH5515*0.5,IF(N5515="HW",K5515*(BH5515-1)*0.5,IF(N5515="HL",K5515*BH5515 - K5515*0.5,0)))))),
IF(N5515="Y",K5515,IF(N5515="P",0,IF(OR(N5515="R",N5515="PU"),0,IF(N5515="H",IF(BH5515&lt;2,K5515*BH5515*0.5 - K5515*(BH5515-1),0),IF(N5515="HW",0,IF(N5515="HL",K5515*0.5,0)))))))
)</f>
        <v>0</v>
      </c>
      <c r="BK5515" s="158" t="str">
        <f t="shared" ref="BK5515:BK5578" si="868">IF(FILT_M=1,IF(LEN(C5515)&gt;0,C5515,""),IF(FILT_M=2,IF(LEN(E5515)&gt;0,E5515,""),IF(FILT_M=3,IF(LEN(F5515)&gt;0,F5515,""),IF(FILT_M=4,IF(LEN(G5515)&gt;0,G5515,""),""))))</f>
        <v/>
      </c>
    </row>
    <row r="5516" spans="1:63" ht="12" customHeight="1" x14ac:dyDescent="0.2">
      <c r="A5516" s="8"/>
      <c r="B5516" s="7"/>
      <c r="C5516" s="7"/>
      <c r="D5516" s="7"/>
      <c r="E5516" s="7"/>
      <c r="F5516" s="7"/>
      <c r="G5516" s="7"/>
      <c r="H5516" s="7"/>
      <c r="I5516" s="10"/>
      <c r="J5516" s="25"/>
      <c r="K5516" s="250"/>
      <c r="L5516" s="31"/>
      <c r="M5516" s="9"/>
      <c r="N5516" s="11" t="s">
        <v>25</v>
      </c>
      <c r="O5516" s="39"/>
      <c r="P5516" s="47"/>
      <c r="Q5516" s="13"/>
      <c r="R5516" s="248">
        <f t="shared" si="860"/>
        <v>0</v>
      </c>
      <c r="S5516" s="248">
        <f t="shared" si="861"/>
        <v>0</v>
      </c>
      <c r="T5516" s="248">
        <f t="shared" si="862"/>
        <v>0</v>
      </c>
      <c r="U5516" s="248">
        <f t="shared" si="863"/>
        <v>0</v>
      </c>
      <c r="V5516" s="13"/>
      <c r="W5516" s="7"/>
      <c r="AT5516" s="130"/>
      <c r="BF5516" s="33">
        <f t="shared" ref="BF5516:BF5579" si="869">IF(A5516&gt;2,A5516,BF5515)</f>
        <v>41242</v>
      </c>
      <c r="BG5516" s="34">
        <f t="shared" si="864"/>
        <v>82.88000000000001</v>
      </c>
      <c r="BH5516" s="32">
        <f t="shared" si="865"/>
        <v>1</v>
      </c>
      <c r="BI5516" s="32">
        <f t="shared" si="866"/>
        <v>0</v>
      </c>
      <c r="BJ5516" s="69">
        <f t="shared" si="867"/>
        <v>0</v>
      </c>
      <c r="BK5516" s="158" t="str">
        <f t="shared" si="868"/>
        <v/>
      </c>
    </row>
    <row r="5517" spans="1:63" ht="12" customHeight="1" x14ac:dyDescent="0.2">
      <c r="A5517" s="8"/>
      <c r="B5517" s="7"/>
      <c r="C5517" s="7"/>
      <c r="D5517" s="7"/>
      <c r="E5517" s="7"/>
      <c r="F5517" s="7"/>
      <c r="G5517" s="7"/>
      <c r="H5517" s="7"/>
      <c r="I5517" s="10"/>
      <c r="J5517" s="25"/>
      <c r="K5517" s="250"/>
      <c r="L5517" s="31"/>
      <c r="M5517" s="9"/>
      <c r="N5517" s="11" t="s">
        <v>25</v>
      </c>
      <c r="O5517" s="39"/>
      <c r="P5517" s="47"/>
      <c r="Q5517" s="13"/>
      <c r="R5517" s="248">
        <f t="shared" si="860"/>
        <v>0</v>
      </c>
      <c r="S5517" s="248">
        <f t="shared" si="861"/>
        <v>0</v>
      </c>
      <c r="T5517" s="248">
        <f t="shared" si="862"/>
        <v>0</v>
      </c>
      <c r="U5517" s="248">
        <f t="shared" si="863"/>
        <v>0</v>
      </c>
      <c r="V5517" s="13"/>
      <c r="W5517" s="7"/>
      <c r="AT5517" s="130"/>
      <c r="BF5517" s="33">
        <f t="shared" si="869"/>
        <v>41242</v>
      </c>
      <c r="BG5517" s="34">
        <f t="shared" si="864"/>
        <v>82.88000000000001</v>
      </c>
      <c r="BH5517" s="32">
        <f t="shared" si="865"/>
        <v>1</v>
      </c>
      <c r="BI5517" s="32">
        <f t="shared" si="866"/>
        <v>0</v>
      </c>
      <c r="BJ5517" s="69">
        <f t="shared" si="867"/>
        <v>0</v>
      </c>
      <c r="BK5517" s="158" t="str">
        <f t="shared" si="868"/>
        <v/>
      </c>
    </row>
    <row r="5518" spans="1:63" ht="12" customHeight="1" x14ac:dyDescent="0.2">
      <c r="A5518" s="8"/>
      <c r="B5518" s="7"/>
      <c r="C5518" s="7"/>
      <c r="D5518" s="7"/>
      <c r="E5518" s="7"/>
      <c r="F5518" s="7"/>
      <c r="G5518" s="7"/>
      <c r="H5518" s="7"/>
      <c r="I5518" s="10"/>
      <c r="J5518" s="25"/>
      <c r="K5518" s="250"/>
      <c r="L5518" s="31"/>
      <c r="M5518" s="9"/>
      <c r="N5518" s="11" t="s">
        <v>25</v>
      </c>
      <c r="O5518" s="39"/>
      <c r="P5518" s="47"/>
      <c r="Q5518" s="13"/>
      <c r="R5518" s="248">
        <f t="shared" si="860"/>
        <v>0</v>
      </c>
      <c r="S5518" s="248">
        <f t="shared" si="861"/>
        <v>0</v>
      </c>
      <c r="T5518" s="248">
        <f t="shared" si="862"/>
        <v>0</v>
      </c>
      <c r="U5518" s="248">
        <f t="shared" si="863"/>
        <v>0</v>
      </c>
      <c r="V5518" s="13"/>
      <c r="W5518" s="7"/>
      <c r="AT5518" s="130"/>
      <c r="BF5518" s="33">
        <f t="shared" si="869"/>
        <v>41242</v>
      </c>
      <c r="BG5518" s="34">
        <f t="shared" si="864"/>
        <v>82.88000000000001</v>
      </c>
      <c r="BH5518" s="32">
        <f t="shared" si="865"/>
        <v>1</v>
      </c>
      <c r="BI5518" s="32">
        <f t="shared" si="866"/>
        <v>0</v>
      </c>
      <c r="BJ5518" s="69">
        <f t="shared" si="867"/>
        <v>0</v>
      </c>
      <c r="BK5518" s="158" t="str">
        <f t="shared" si="868"/>
        <v/>
      </c>
    </row>
    <row r="5519" spans="1:63" ht="12" customHeight="1" x14ac:dyDescent="0.2">
      <c r="A5519" s="8"/>
      <c r="B5519" s="7"/>
      <c r="C5519" s="7"/>
      <c r="D5519" s="7"/>
      <c r="E5519" s="7"/>
      <c r="F5519" s="7"/>
      <c r="G5519" s="7"/>
      <c r="H5519" s="7"/>
      <c r="I5519" s="10"/>
      <c r="J5519" s="25"/>
      <c r="K5519" s="250"/>
      <c r="L5519" s="31"/>
      <c r="M5519" s="9"/>
      <c r="N5519" s="11" t="s">
        <v>25</v>
      </c>
      <c r="O5519" s="39"/>
      <c r="P5519" s="47"/>
      <c r="Q5519" s="13"/>
      <c r="R5519" s="248">
        <f t="shared" si="860"/>
        <v>0</v>
      </c>
      <c r="S5519" s="248">
        <f t="shared" si="861"/>
        <v>0</v>
      </c>
      <c r="T5519" s="248">
        <f t="shared" si="862"/>
        <v>0</v>
      </c>
      <c r="U5519" s="248">
        <f t="shared" si="863"/>
        <v>0</v>
      </c>
      <c r="V5519" s="13"/>
      <c r="W5519" s="7"/>
      <c r="AT5519" s="130"/>
      <c r="BF5519" s="33">
        <f t="shared" si="869"/>
        <v>41242</v>
      </c>
      <c r="BG5519" s="34">
        <f t="shared" si="864"/>
        <v>82.88000000000001</v>
      </c>
      <c r="BH5519" s="32">
        <f t="shared" si="865"/>
        <v>1</v>
      </c>
      <c r="BI5519" s="32">
        <f t="shared" si="866"/>
        <v>0</v>
      </c>
      <c r="BJ5519" s="69">
        <f t="shared" si="867"/>
        <v>0</v>
      </c>
      <c r="BK5519" s="158" t="str">
        <f t="shared" si="868"/>
        <v/>
      </c>
    </row>
    <row r="5520" spans="1:63" ht="12" customHeight="1" x14ac:dyDescent="0.2">
      <c r="A5520" s="8"/>
      <c r="B5520" s="7"/>
      <c r="C5520" s="7"/>
      <c r="D5520" s="7"/>
      <c r="E5520" s="7"/>
      <c r="F5520" s="7"/>
      <c r="G5520" s="7"/>
      <c r="H5520" s="7"/>
      <c r="I5520" s="10"/>
      <c r="J5520" s="25"/>
      <c r="K5520" s="250"/>
      <c r="L5520" s="31"/>
      <c r="M5520" s="9"/>
      <c r="N5520" s="11" t="s">
        <v>25</v>
      </c>
      <c r="O5520" s="39"/>
      <c r="P5520" s="47"/>
      <c r="Q5520" s="13"/>
      <c r="R5520" s="248">
        <f t="shared" si="860"/>
        <v>0</v>
      </c>
      <c r="S5520" s="248">
        <f t="shared" si="861"/>
        <v>0</v>
      </c>
      <c r="T5520" s="248">
        <f t="shared" si="862"/>
        <v>0</v>
      </c>
      <c r="U5520" s="248">
        <f t="shared" si="863"/>
        <v>0</v>
      </c>
      <c r="V5520" s="13"/>
      <c r="W5520" s="7"/>
      <c r="AT5520" s="130"/>
      <c r="BF5520" s="33">
        <f t="shared" si="869"/>
        <v>41242</v>
      </c>
      <c r="BG5520" s="34">
        <f t="shared" si="864"/>
        <v>82.88000000000001</v>
      </c>
      <c r="BH5520" s="32">
        <f t="shared" si="865"/>
        <v>1</v>
      </c>
      <c r="BI5520" s="32">
        <f t="shared" si="866"/>
        <v>0</v>
      </c>
      <c r="BJ5520" s="69">
        <f t="shared" si="867"/>
        <v>0</v>
      </c>
      <c r="BK5520" s="158" t="str">
        <f t="shared" si="868"/>
        <v/>
      </c>
    </row>
    <row r="5521" spans="1:63" ht="12" customHeight="1" x14ac:dyDescent="0.2">
      <c r="A5521" s="8"/>
      <c r="B5521" s="7"/>
      <c r="C5521" s="7"/>
      <c r="D5521" s="7"/>
      <c r="E5521" s="7"/>
      <c r="F5521" s="7"/>
      <c r="G5521" s="7"/>
      <c r="H5521" s="7"/>
      <c r="I5521" s="10"/>
      <c r="J5521" s="25"/>
      <c r="K5521" s="250"/>
      <c r="L5521" s="31"/>
      <c r="M5521" s="9"/>
      <c r="N5521" s="11" t="s">
        <v>25</v>
      </c>
      <c r="O5521" s="39"/>
      <c r="P5521" s="47"/>
      <c r="Q5521" s="13"/>
      <c r="R5521" s="248">
        <f t="shared" si="860"/>
        <v>0</v>
      </c>
      <c r="S5521" s="248">
        <f t="shared" si="861"/>
        <v>0</v>
      </c>
      <c r="T5521" s="248">
        <f t="shared" si="862"/>
        <v>0</v>
      </c>
      <c r="U5521" s="248">
        <f t="shared" si="863"/>
        <v>0</v>
      </c>
      <c r="V5521" s="13"/>
      <c r="W5521" s="7"/>
      <c r="AT5521" s="130"/>
      <c r="BF5521" s="33">
        <f t="shared" si="869"/>
        <v>41242</v>
      </c>
      <c r="BG5521" s="34">
        <f t="shared" si="864"/>
        <v>82.88000000000001</v>
      </c>
      <c r="BH5521" s="32">
        <f t="shared" si="865"/>
        <v>1</v>
      </c>
      <c r="BI5521" s="32">
        <f t="shared" si="866"/>
        <v>0</v>
      </c>
      <c r="BJ5521" s="69">
        <f t="shared" si="867"/>
        <v>0</v>
      </c>
      <c r="BK5521" s="158" t="str">
        <f t="shared" si="868"/>
        <v/>
      </c>
    </row>
    <row r="5522" spans="1:63" ht="12" customHeight="1" x14ac:dyDescent="0.2">
      <c r="A5522" s="8"/>
      <c r="B5522" s="7"/>
      <c r="C5522" s="7"/>
      <c r="D5522" s="7"/>
      <c r="E5522" s="7"/>
      <c r="F5522" s="7"/>
      <c r="G5522" s="7"/>
      <c r="H5522" s="7"/>
      <c r="I5522" s="10"/>
      <c r="J5522" s="25"/>
      <c r="K5522" s="250"/>
      <c r="L5522" s="31"/>
      <c r="M5522" s="9"/>
      <c r="N5522" s="11" t="s">
        <v>25</v>
      </c>
      <c r="O5522" s="39"/>
      <c r="P5522" s="47"/>
      <c r="Q5522" s="13"/>
      <c r="R5522" s="248">
        <f t="shared" si="860"/>
        <v>0</v>
      </c>
      <c r="S5522" s="248">
        <f t="shared" si="861"/>
        <v>0</v>
      </c>
      <c r="T5522" s="248">
        <f t="shared" si="862"/>
        <v>0</v>
      </c>
      <c r="U5522" s="248">
        <f t="shared" si="863"/>
        <v>0</v>
      </c>
      <c r="V5522" s="13"/>
      <c r="W5522" s="7"/>
      <c r="AT5522" s="130"/>
      <c r="BF5522" s="33">
        <f t="shared" si="869"/>
        <v>41242</v>
      </c>
      <c r="BG5522" s="34">
        <f t="shared" si="864"/>
        <v>82.88000000000001</v>
      </c>
      <c r="BH5522" s="32">
        <f t="shared" si="865"/>
        <v>1</v>
      </c>
      <c r="BI5522" s="32">
        <f t="shared" si="866"/>
        <v>0</v>
      </c>
      <c r="BJ5522" s="69">
        <f t="shared" si="867"/>
        <v>0</v>
      </c>
      <c r="BK5522" s="158" t="str">
        <f t="shared" si="868"/>
        <v/>
      </c>
    </row>
    <row r="5523" spans="1:63" ht="12" customHeight="1" x14ac:dyDescent="0.2">
      <c r="A5523" s="8"/>
      <c r="B5523" s="7"/>
      <c r="C5523" s="7"/>
      <c r="D5523" s="7"/>
      <c r="E5523" s="7"/>
      <c r="F5523" s="7"/>
      <c r="G5523" s="7"/>
      <c r="H5523" s="7"/>
      <c r="I5523" s="10"/>
      <c r="J5523" s="25"/>
      <c r="K5523" s="250"/>
      <c r="L5523" s="31"/>
      <c r="M5523" s="9"/>
      <c r="N5523" s="11" t="s">
        <v>25</v>
      </c>
      <c r="O5523" s="39"/>
      <c r="P5523" s="47"/>
      <c r="Q5523" s="13"/>
      <c r="R5523" s="248">
        <f t="shared" si="860"/>
        <v>0</v>
      </c>
      <c r="S5523" s="248">
        <f t="shared" si="861"/>
        <v>0</v>
      </c>
      <c r="T5523" s="248">
        <f t="shared" si="862"/>
        <v>0</v>
      </c>
      <c r="U5523" s="248">
        <f t="shared" si="863"/>
        <v>0</v>
      </c>
      <c r="V5523" s="13"/>
      <c r="W5523" s="7"/>
      <c r="AT5523" s="130"/>
      <c r="BF5523" s="33">
        <f t="shared" si="869"/>
        <v>41242</v>
      </c>
      <c r="BG5523" s="34">
        <f t="shared" si="864"/>
        <v>82.88000000000001</v>
      </c>
      <c r="BH5523" s="32">
        <f t="shared" si="865"/>
        <v>1</v>
      </c>
      <c r="BI5523" s="32">
        <f t="shared" si="866"/>
        <v>0</v>
      </c>
      <c r="BJ5523" s="69">
        <f t="shared" si="867"/>
        <v>0</v>
      </c>
      <c r="BK5523" s="158" t="str">
        <f t="shared" si="868"/>
        <v/>
      </c>
    </row>
    <row r="5524" spans="1:63" ht="12" customHeight="1" x14ac:dyDescent="0.2">
      <c r="A5524" s="8"/>
      <c r="B5524" s="7"/>
      <c r="C5524" s="7"/>
      <c r="D5524" s="7"/>
      <c r="E5524" s="7"/>
      <c r="F5524" s="7"/>
      <c r="G5524" s="7"/>
      <c r="H5524" s="7"/>
      <c r="I5524" s="10"/>
      <c r="J5524" s="25"/>
      <c r="K5524" s="250"/>
      <c r="L5524" s="31"/>
      <c r="M5524" s="9"/>
      <c r="N5524" s="11" t="s">
        <v>25</v>
      </c>
      <c r="O5524" s="39"/>
      <c r="P5524" s="47"/>
      <c r="Q5524" s="13"/>
      <c r="R5524" s="248">
        <f t="shared" si="860"/>
        <v>0</v>
      </c>
      <c r="S5524" s="248">
        <f t="shared" si="861"/>
        <v>0</v>
      </c>
      <c r="T5524" s="248">
        <f t="shared" si="862"/>
        <v>0</v>
      </c>
      <c r="U5524" s="248">
        <f t="shared" si="863"/>
        <v>0</v>
      </c>
      <c r="V5524" s="13"/>
      <c r="W5524" s="7"/>
      <c r="AT5524" s="130"/>
      <c r="BF5524" s="33">
        <f t="shared" si="869"/>
        <v>41242</v>
      </c>
      <c r="BG5524" s="34">
        <f t="shared" si="864"/>
        <v>82.88000000000001</v>
      </c>
      <c r="BH5524" s="32">
        <f t="shared" si="865"/>
        <v>1</v>
      </c>
      <c r="BI5524" s="32">
        <f t="shared" si="866"/>
        <v>0</v>
      </c>
      <c r="BJ5524" s="69">
        <f t="shared" si="867"/>
        <v>0</v>
      </c>
      <c r="BK5524" s="158" t="str">
        <f t="shared" si="868"/>
        <v/>
      </c>
    </row>
    <row r="5525" spans="1:63" ht="12" customHeight="1" x14ac:dyDescent="0.2">
      <c r="A5525" s="8"/>
      <c r="B5525" s="7"/>
      <c r="C5525" s="7"/>
      <c r="D5525" s="7"/>
      <c r="E5525" s="7"/>
      <c r="F5525" s="7"/>
      <c r="G5525" s="7"/>
      <c r="H5525" s="7"/>
      <c r="I5525" s="10"/>
      <c r="J5525" s="25"/>
      <c r="K5525" s="250"/>
      <c r="L5525" s="31"/>
      <c r="M5525" s="9"/>
      <c r="N5525" s="11" t="s">
        <v>25</v>
      </c>
      <c r="O5525" s="39"/>
      <c r="P5525" s="47"/>
      <c r="Q5525" s="13"/>
      <c r="R5525" s="248">
        <f t="shared" si="860"/>
        <v>0</v>
      </c>
      <c r="S5525" s="248">
        <f t="shared" si="861"/>
        <v>0</v>
      </c>
      <c r="T5525" s="248">
        <f t="shared" si="862"/>
        <v>0</v>
      </c>
      <c r="U5525" s="248">
        <f t="shared" si="863"/>
        <v>0</v>
      </c>
      <c r="V5525" s="13"/>
      <c r="W5525" s="7"/>
      <c r="AT5525" s="130"/>
      <c r="BF5525" s="33">
        <f t="shared" si="869"/>
        <v>41242</v>
      </c>
      <c r="BG5525" s="34">
        <f t="shared" si="864"/>
        <v>82.88000000000001</v>
      </c>
      <c r="BH5525" s="32">
        <f t="shared" si="865"/>
        <v>1</v>
      </c>
      <c r="BI5525" s="32">
        <f t="shared" si="866"/>
        <v>0</v>
      </c>
      <c r="BJ5525" s="69">
        <f t="shared" si="867"/>
        <v>0</v>
      </c>
      <c r="BK5525" s="158" t="str">
        <f t="shared" si="868"/>
        <v/>
      </c>
    </row>
    <row r="5526" spans="1:63" ht="12" customHeight="1" x14ac:dyDescent="0.2">
      <c r="A5526" s="8"/>
      <c r="B5526" s="7"/>
      <c r="C5526" s="7"/>
      <c r="D5526" s="7"/>
      <c r="E5526" s="7"/>
      <c r="F5526" s="7"/>
      <c r="G5526" s="7"/>
      <c r="H5526" s="7"/>
      <c r="I5526" s="10"/>
      <c r="J5526" s="25"/>
      <c r="K5526" s="250"/>
      <c r="L5526" s="31"/>
      <c r="M5526" s="9"/>
      <c r="N5526" s="11" t="s">
        <v>25</v>
      </c>
      <c r="O5526" s="39"/>
      <c r="P5526" s="47"/>
      <c r="Q5526" s="13"/>
      <c r="R5526" s="248">
        <f t="shared" si="860"/>
        <v>0</v>
      </c>
      <c r="S5526" s="248">
        <f t="shared" si="861"/>
        <v>0</v>
      </c>
      <c r="T5526" s="248">
        <f t="shared" si="862"/>
        <v>0</v>
      </c>
      <c r="U5526" s="248">
        <f t="shared" si="863"/>
        <v>0</v>
      </c>
      <c r="V5526" s="13"/>
      <c r="W5526" s="7"/>
      <c r="AT5526" s="130"/>
      <c r="BF5526" s="33">
        <f t="shared" si="869"/>
        <v>41242</v>
      </c>
      <c r="BG5526" s="34">
        <f t="shared" si="864"/>
        <v>82.88000000000001</v>
      </c>
      <c r="BH5526" s="32">
        <f t="shared" si="865"/>
        <v>1</v>
      </c>
      <c r="BI5526" s="32">
        <f t="shared" si="866"/>
        <v>0</v>
      </c>
      <c r="BJ5526" s="69">
        <f t="shared" si="867"/>
        <v>0</v>
      </c>
      <c r="BK5526" s="158" t="str">
        <f t="shared" si="868"/>
        <v/>
      </c>
    </row>
    <row r="5527" spans="1:63" ht="12" customHeight="1" x14ac:dyDescent="0.2">
      <c r="A5527" s="8"/>
      <c r="B5527" s="7"/>
      <c r="C5527" s="7"/>
      <c r="D5527" s="7"/>
      <c r="E5527" s="7"/>
      <c r="F5527" s="7"/>
      <c r="G5527" s="7"/>
      <c r="H5527" s="7"/>
      <c r="I5527" s="10"/>
      <c r="J5527" s="25"/>
      <c r="K5527" s="250"/>
      <c r="L5527" s="31"/>
      <c r="M5527" s="9"/>
      <c r="N5527" s="11" t="s">
        <v>25</v>
      </c>
      <c r="O5527" s="39"/>
      <c r="P5527" s="47"/>
      <c r="Q5527" s="13"/>
      <c r="R5527" s="248">
        <f t="shared" si="860"/>
        <v>0</v>
      </c>
      <c r="S5527" s="248">
        <f t="shared" si="861"/>
        <v>0</v>
      </c>
      <c r="T5527" s="248">
        <f t="shared" si="862"/>
        <v>0</v>
      </c>
      <c r="U5527" s="248">
        <f t="shared" si="863"/>
        <v>0</v>
      </c>
      <c r="V5527" s="13"/>
      <c r="W5527" s="7"/>
      <c r="AT5527" s="130"/>
      <c r="BF5527" s="33">
        <f t="shared" si="869"/>
        <v>41242</v>
      </c>
      <c r="BG5527" s="34">
        <f t="shared" si="864"/>
        <v>82.88000000000001</v>
      </c>
      <c r="BH5527" s="32">
        <f t="shared" si="865"/>
        <v>1</v>
      </c>
      <c r="BI5527" s="32">
        <f t="shared" si="866"/>
        <v>0</v>
      </c>
      <c r="BJ5527" s="69">
        <f t="shared" si="867"/>
        <v>0</v>
      </c>
      <c r="BK5527" s="158" t="str">
        <f t="shared" si="868"/>
        <v/>
      </c>
    </row>
    <row r="5528" spans="1:63" ht="12" customHeight="1" x14ac:dyDescent="0.2">
      <c r="A5528" s="8"/>
      <c r="B5528" s="7"/>
      <c r="C5528" s="7"/>
      <c r="D5528" s="7"/>
      <c r="E5528" s="7"/>
      <c r="F5528" s="7"/>
      <c r="G5528" s="7"/>
      <c r="H5528" s="7"/>
      <c r="I5528" s="10"/>
      <c r="J5528" s="25"/>
      <c r="K5528" s="250"/>
      <c r="L5528" s="31"/>
      <c r="M5528" s="9"/>
      <c r="N5528" s="11" t="s">
        <v>25</v>
      </c>
      <c r="O5528" s="39"/>
      <c r="P5528" s="47"/>
      <c r="Q5528" s="13"/>
      <c r="R5528" s="248">
        <f t="shared" si="860"/>
        <v>0</v>
      </c>
      <c r="S5528" s="248">
        <f t="shared" si="861"/>
        <v>0</v>
      </c>
      <c r="T5528" s="248">
        <f t="shared" si="862"/>
        <v>0</v>
      </c>
      <c r="U5528" s="248">
        <f t="shared" si="863"/>
        <v>0</v>
      </c>
      <c r="V5528" s="13"/>
      <c r="W5528" s="7"/>
      <c r="AT5528" s="130"/>
      <c r="BF5528" s="33">
        <f t="shared" si="869"/>
        <v>41242</v>
      </c>
      <c r="BG5528" s="34">
        <f t="shared" si="864"/>
        <v>82.88000000000001</v>
      </c>
      <c r="BH5528" s="32">
        <f t="shared" si="865"/>
        <v>1</v>
      </c>
      <c r="BI5528" s="32">
        <f t="shared" si="866"/>
        <v>0</v>
      </c>
      <c r="BJ5528" s="69">
        <f t="shared" si="867"/>
        <v>0</v>
      </c>
      <c r="BK5528" s="158" t="str">
        <f t="shared" si="868"/>
        <v/>
      </c>
    </row>
    <row r="5529" spans="1:63" ht="12" customHeight="1" x14ac:dyDescent="0.2">
      <c r="A5529" s="8"/>
      <c r="B5529" s="7"/>
      <c r="C5529" s="7"/>
      <c r="D5529" s="7"/>
      <c r="E5529" s="7"/>
      <c r="F5529" s="7"/>
      <c r="G5529" s="7"/>
      <c r="H5529" s="7"/>
      <c r="I5529" s="10"/>
      <c r="J5529" s="25"/>
      <c r="K5529" s="250"/>
      <c r="L5529" s="31"/>
      <c r="M5529" s="9"/>
      <c r="N5529" s="11" t="s">
        <v>25</v>
      </c>
      <c r="O5529" s="39"/>
      <c r="P5529" s="47"/>
      <c r="Q5529" s="13"/>
      <c r="R5529" s="248">
        <f t="shared" si="860"/>
        <v>0</v>
      </c>
      <c r="S5529" s="248">
        <f t="shared" si="861"/>
        <v>0</v>
      </c>
      <c r="T5529" s="248">
        <f t="shared" si="862"/>
        <v>0</v>
      </c>
      <c r="U5529" s="248">
        <f t="shared" si="863"/>
        <v>0</v>
      </c>
      <c r="V5529" s="13"/>
      <c r="W5529" s="7"/>
      <c r="AT5529" s="130"/>
      <c r="BF5529" s="33">
        <f t="shared" si="869"/>
        <v>41242</v>
      </c>
      <c r="BG5529" s="34">
        <f t="shared" si="864"/>
        <v>82.88000000000001</v>
      </c>
      <c r="BH5529" s="32">
        <f t="shared" si="865"/>
        <v>1</v>
      </c>
      <c r="BI5529" s="32">
        <f t="shared" si="866"/>
        <v>0</v>
      </c>
      <c r="BJ5529" s="69">
        <f t="shared" si="867"/>
        <v>0</v>
      </c>
      <c r="BK5529" s="158" t="str">
        <f t="shared" si="868"/>
        <v/>
      </c>
    </row>
    <row r="5530" spans="1:63" ht="12" customHeight="1" x14ac:dyDescent="0.2">
      <c r="A5530" s="8"/>
      <c r="B5530" s="7"/>
      <c r="C5530" s="7"/>
      <c r="D5530" s="7"/>
      <c r="E5530" s="7"/>
      <c r="F5530" s="7"/>
      <c r="G5530" s="7"/>
      <c r="H5530" s="7"/>
      <c r="I5530" s="10"/>
      <c r="J5530" s="25"/>
      <c r="K5530" s="250"/>
      <c r="L5530" s="31"/>
      <c r="M5530" s="9"/>
      <c r="N5530" s="11" t="s">
        <v>25</v>
      </c>
      <c r="O5530" s="39"/>
      <c r="P5530" s="47"/>
      <c r="Q5530" s="13"/>
      <c r="R5530" s="248">
        <f t="shared" si="860"/>
        <v>0</v>
      </c>
      <c r="S5530" s="248">
        <f t="shared" si="861"/>
        <v>0</v>
      </c>
      <c r="T5530" s="248">
        <f t="shared" si="862"/>
        <v>0</v>
      </c>
      <c r="U5530" s="248">
        <f t="shared" si="863"/>
        <v>0</v>
      </c>
      <c r="V5530" s="13"/>
      <c r="W5530" s="7"/>
      <c r="AT5530" s="130"/>
      <c r="BF5530" s="33">
        <f t="shared" si="869"/>
        <v>41242</v>
      </c>
      <c r="BG5530" s="34">
        <f t="shared" si="864"/>
        <v>82.88000000000001</v>
      </c>
      <c r="BH5530" s="32">
        <f t="shared" si="865"/>
        <v>1</v>
      </c>
      <c r="BI5530" s="32">
        <f t="shared" si="866"/>
        <v>0</v>
      </c>
      <c r="BJ5530" s="69">
        <f t="shared" si="867"/>
        <v>0</v>
      </c>
      <c r="BK5530" s="158" t="str">
        <f t="shared" si="868"/>
        <v/>
      </c>
    </row>
    <row r="5531" spans="1:63" ht="12" customHeight="1" x14ac:dyDescent="0.2">
      <c r="A5531" s="8"/>
      <c r="B5531" s="7"/>
      <c r="C5531" s="7"/>
      <c r="D5531" s="7"/>
      <c r="E5531" s="7"/>
      <c r="F5531" s="7"/>
      <c r="G5531" s="7"/>
      <c r="H5531" s="7"/>
      <c r="I5531" s="10"/>
      <c r="J5531" s="25"/>
      <c r="K5531" s="250"/>
      <c r="L5531" s="31"/>
      <c r="M5531" s="9"/>
      <c r="N5531" s="11" t="s">
        <v>25</v>
      </c>
      <c r="O5531" s="39"/>
      <c r="P5531" s="47"/>
      <c r="Q5531" s="13"/>
      <c r="R5531" s="248">
        <f t="shared" si="860"/>
        <v>0</v>
      </c>
      <c r="S5531" s="248">
        <f t="shared" si="861"/>
        <v>0</v>
      </c>
      <c r="T5531" s="248">
        <f t="shared" si="862"/>
        <v>0</v>
      </c>
      <c r="U5531" s="248">
        <f t="shared" si="863"/>
        <v>0</v>
      </c>
      <c r="V5531" s="13"/>
      <c r="W5531" s="7"/>
      <c r="AT5531" s="130"/>
      <c r="BF5531" s="33">
        <f t="shared" si="869"/>
        <v>41242</v>
      </c>
      <c r="BG5531" s="34">
        <f t="shared" si="864"/>
        <v>82.88000000000001</v>
      </c>
      <c r="BH5531" s="32">
        <f t="shared" si="865"/>
        <v>1</v>
      </c>
      <c r="BI5531" s="32">
        <f t="shared" si="866"/>
        <v>0</v>
      </c>
      <c r="BJ5531" s="69">
        <f t="shared" si="867"/>
        <v>0</v>
      </c>
      <c r="BK5531" s="158" t="str">
        <f t="shared" si="868"/>
        <v/>
      </c>
    </row>
    <row r="5532" spans="1:63" ht="12" customHeight="1" x14ac:dyDescent="0.2">
      <c r="A5532" s="8"/>
      <c r="B5532" s="7"/>
      <c r="C5532" s="7"/>
      <c r="D5532" s="7"/>
      <c r="E5532" s="7"/>
      <c r="F5532" s="7"/>
      <c r="G5532" s="7"/>
      <c r="H5532" s="7"/>
      <c r="I5532" s="10"/>
      <c r="J5532" s="25"/>
      <c r="K5532" s="250"/>
      <c r="L5532" s="31"/>
      <c r="M5532" s="9"/>
      <c r="N5532" s="11" t="s">
        <v>25</v>
      </c>
      <c r="O5532" s="39"/>
      <c r="P5532" s="47"/>
      <c r="Q5532" s="13"/>
      <c r="R5532" s="248">
        <f t="shared" si="860"/>
        <v>0</v>
      </c>
      <c r="S5532" s="248">
        <f t="shared" si="861"/>
        <v>0</v>
      </c>
      <c r="T5532" s="248">
        <f t="shared" si="862"/>
        <v>0</v>
      </c>
      <c r="U5532" s="248">
        <f t="shared" si="863"/>
        <v>0</v>
      </c>
      <c r="V5532" s="13"/>
      <c r="W5532" s="7"/>
      <c r="AT5532" s="130"/>
      <c r="BF5532" s="33">
        <f t="shared" si="869"/>
        <v>41242</v>
      </c>
      <c r="BG5532" s="34">
        <f t="shared" si="864"/>
        <v>82.88000000000001</v>
      </c>
      <c r="BH5532" s="32">
        <f t="shared" si="865"/>
        <v>1</v>
      </c>
      <c r="BI5532" s="32">
        <f t="shared" si="866"/>
        <v>0</v>
      </c>
      <c r="BJ5532" s="69">
        <f t="shared" si="867"/>
        <v>0</v>
      </c>
      <c r="BK5532" s="158" t="str">
        <f t="shared" si="868"/>
        <v/>
      </c>
    </row>
    <row r="5533" spans="1:63" ht="12" customHeight="1" x14ac:dyDescent="0.2">
      <c r="A5533" s="8"/>
      <c r="B5533" s="7"/>
      <c r="C5533" s="7"/>
      <c r="D5533" s="7"/>
      <c r="E5533" s="7"/>
      <c r="F5533" s="7"/>
      <c r="G5533" s="7"/>
      <c r="H5533" s="7"/>
      <c r="I5533" s="10"/>
      <c r="J5533" s="25"/>
      <c r="K5533" s="250"/>
      <c r="L5533" s="31"/>
      <c r="M5533" s="9"/>
      <c r="N5533" s="11" t="s">
        <v>25</v>
      </c>
      <c r="O5533" s="39"/>
      <c r="P5533" s="47"/>
      <c r="Q5533" s="13"/>
      <c r="R5533" s="248">
        <f t="shared" si="860"/>
        <v>0</v>
      </c>
      <c r="S5533" s="248">
        <f t="shared" si="861"/>
        <v>0</v>
      </c>
      <c r="T5533" s="248">
        <f t="shared" si="862"/>
        <v>0</v>
      </c>
      <c r="U5533" s="248">
        <f t="shared" si="863"/>
        <v>0</v>
      </c>
      <c r="V5533" s="13"/>
      <c r="W5533" s="7"/>
      <c r="AT5533" s="130"/>
      <c r="BF5533" s="33">
        <f t="shared" si="869"/>
        <v>41242</v>
      </c>
      <c r="BG5533" s="34">
        <f t="shared" si="864"/>
        <v>82.88000000000001</v>
      </c>
      <c r="BH5533" s="32">
        <f t="shared" si="865"/>
        <v>1</v>
      </c>
      <c r="BI5533" s="32">
        <f t="shared" si="866"/>
        <v>0</v>
      </c>
      <c r="BJ5533" s="69">
        <f t="shared" si="867"/>
        <v>0</v>
      </c>
      <c r="BK5533" s="158" t="str">
        <f t="shared" si="868"/>
        <v/>
      </c>
    </row>
    <row r="5534" spans="1:63" ht="12" customHeight="1" x14ac:dyDescent="0.2">
      <c r="A5534" s="8"/>
      <c r="B5534" s="7"/>
      <c r="C5534" s="7"/>
      <c r="D5534" s="7"/>
      <c r="E5534" s="7"/>
      <c r="F5534" s="7"/>
      <c r="G5534" s="7"/>
      <c r="H5534" s="7"/>
      <c r="I5534" s="10"/>
      <c r="J5534" s="25"/>
      <c r="K5534" s="250"/>
      <c r="L5534" s="31"/>
      <c r="M5534" s="9"/>
      <c r="N5534" s="11" t="s">
        <v>25</v>
      </c>
      <c r="O5534" s="39"/>
      <c r="P5534" s="47"/>
      <c r="Q5534" s="13"/>
      <c r="R5534" s="248">
        <f t="shared" si="860"/>
        <v>0</v>
      </c>
      <c r="S5534" s="248">
        <f t="shared" si="861"/>
        <v>0</v>
      </c>
      <c r="T5534" s="248">
        <f t="shared" si="862"/>
        <v>0</v>
      </c>
      <c r="U5534" s="248">
        <f t="shared" si="863"/>
        <v>0</v>
      </c>
      <c r="V5534" s="13"/>
      <c r="W5534" s="7"/>
      <c r="AT5534" s="130"/>
      <c r="BF5534" s="33">
        <f t="shared" si="869"/>
        <v>41242</v>
      </c>
      <c r="BG5534" s="34">
        <f t="shared" si="864"/>
        <v>82.88000000000001</v>
      </c>
      <c r="BH5534" s="32">
        <f t="shared" si="865"/>
        <v>1</v>
      </c>
      <c r="BI5534" s="32">
        <f t="shared" si="866"/>
        <v>0</v>
      </c>
      <c r="BJ5534" s="69">
        <f t="shared" si="867"/>
        <v>0</v>
      </c>
      <c r="BK5534" s="158" t="str">
        <f t="shared" si="868"/>
        <v/>
      </c>
    </row>
    <row r="5535" spans="1:63" ht="12" customHeight="1" x14ac:dyDescent="0.2">
      <c r="A5535" s="8"/>
      <c r="B5535" s="7"/>
      <c r="C5535" s="7"/>
      <c r="D5535" s="7"/>
      <c r="E5535" s="7"/>
      <c r="F5535" s="7"/>
      <c r="G5535" s="7"/>
      <c r="H5535" s="7"/>
      <c r="I5535" s="10"/>
      <c r="J5535" s="25"/>
      <c r="K5535" s="250"/>
      <c r="L5535" s="31"/>
      <c r="M5535" s="9"/>
      <c r="N5535" s="11" t="s">
        <v>25</v>
      </c>
      <c r="O5535" s="39"/>
      <c r="P5535" s="47"/>
      <c r="Q5535" s="13"/>
      <c r="R5535" s="248">
        <f t="shared" si="860"/>
        <v>0</v>
      </c>
      <c r="S5535" s="248">
        <f t="shared" si="861"/>
        <v>0</v>
      </c>
      <c r="T5535" s="248">
        <f t="shared" si="862"/>
        <v>0</v>
      </c>
      <c r="U5535" s="248">
        <f t="shared" si="863"/>
        <v>0</v>
      </c>
      <c r="V5535" s="13"/>
      <c r="W5535" s="7"/>
      <c r="AT5535" s="130"/>
      <c r="BF5535" s="33">
        <f t="shared" si="869"/>
        <v>41242</v>
      </c>
      <c r="BG5535" s="34">
        <f t="shared" si="864"/>
        <v>82.88000000000001</v>
      </c>
      <c r="BH5535" s="32">
        <f t="shared" si="865"/>
        <v>1</v>
      </c>
      <c r="BI5535" s="32">
        <f t="shared" si="866"/>
        <v>0</v>
      </c>
      <c r="BJ5535" s="69">
        <f t="shared" si="867"/>
        <v>0</v>
      </c>
      <c r="BK5535" s="158" t="str">
        <f t="shared" si="868"/>
        <v/>
      </c>
    </row>
    <row r="5536" spans="1:63" ht="12" customHeight="1" x14ac:dyDescent="0.2">
      <c r="A5536" s="8"/>
      <c r="B5536" s="7"/>
      <c r="C5536" s="7"/>
      <c r="D5536" s="7"/>
      <c r="E5536" s="7"/>
      <c r="F5536" s="7"/>
      <c r="G5536" s="7"/>
      <c r="H5536" s="7"/>
      <c r="I5536" s="10"/>
      <c r="J5536" s="25"/>
      <c r="K5536" s="250"/>
      <c r="L5536" s="31"/>
      <c r="M5536" s="9"/>
      <c r="N5536" s="11" t="s">
        <v>25</v>
      </c>
      <c r="O5536" s="39"/>
      <c r="P5536" s="47"/>
      <c r="Q5536" s="13"/>
      <c r="R5536" s="248">
        <f t="shared" si="860"/>
        <v>0</v>
      </c>
      <c r="S5536" s="248">
        <f t="shared" si="861"/>
        <v>0</v>
      </c>
      <c r="T5536" s="248">
        <f t="shared" si="862"/>
        <v>0</v>
      </c>
      <c r="U5536" s="248">
        <f t="shared" si="863"/>
        <v>0</v>
      </c>
      <c r="V5536" s="13"/>
      <c r="W5536" s="7"/>
      <c r="AT5536" s="130"/>
      <c r="BF5536" s="33">
        <f t="shared" si="869"/>
        <v>41242</v>
      </c>
      <c r="BG5536" s="34">
        <f t="shared" si="864"/>
        <v>82.88000000000001</v>
      </c>
      <c r="BH5536" s="32">
        <f t="shared" si="865"/>
        <v>1</v>
      </c>
      <c r="BI5536" s="32">
        <f t="shared" si="866"/>
        <v>0</v>
      </c>
      <c r="BJ5536" s="69">
        <f t="shared" si="867"/>
        <v>0</v>
      </c>
      <c r="BK5536" s="158" t="str">
        <f t="shared" si="868"/>
        <v/>
      </c>
    </row>
    <row r="5537" spans="1:63" ht="12" customHeight="1" x14ac:dyDescent="0.2">
      <c r="A5537" s="8"/>
      <c r="B5537" s="7"/>
      <c r="C5537" s="7"/>
      <c r="D5537" s="7"/>
      <c r="E5537" s="7"/>
      <c r="F5537" s="7"/>
      <c r="G5537" s="7"/>
      <c r="H5537" s="7"/>
      <c r="I5537" s="10"/>
      <c r="J5537" s="25"/>
      <c r="K5537" s="250"/>
      <c r="L5537" s="31"/>
      <c r="M5537" s="9"/>
      <c r="N5537" s="11" t="s">
        <v>25</v>
      </c>
      <c r="O5537" s="39"/>
      <c r="P5537" s="47"/>
      <c r="Q5537" s="13"/>
      <c r="R5537" s="248">
        <f t="shared" si="860"/>
        <v>0</v>
      </c>
      <c r="S5537" s="248">
        <f t="shared" si="861"/>
        <v>0</v>
      </c>
      <c r="T5537" s="248">
        <f t="shared" si="862"/>
        <v>0</v>
      </c>
      <c r="U5537" s="248">
        <f t="shared" si="863"/>
        <v>0</v>
      </c>
      <c r="V5537" s="13"/>
      <c r="W5537" s="7"/>
      <c r="AT5537" s="130"/>
      <c r="BF5537" s="33">
        <f t="shared" si="869"/>
        <v>41242</v>
      </c>
      <c r="BG5537" s="34">
        <f t="shared" si="864"/>
        <v>82.88000000000001</v>
      </c>
      <c r="BH5537" s="32">
        <f t="shared" si="865"/>
        <v>1</v>
      </c>
      <c r="BI5537" s="32">
        <f t="shared" si="866"/>
        <v>0</v>
      </c>
      <c r="BJ5537" s="69">
        <f t="shared" si="867"/>
        <v>0</v>
      </c>
      <c r="BK5537" s="158" t="str">
        <f t="shared" si="868"/>
        <v/>
      </c>
    </row>
    <row r="5538" spans="1:63" ht="12" customHeight="1" x14ac:dyDescent="0.2">
      <c r="A5538" s="8"/>
      <c r="B5538" s="7"/>
      <c r="C5538" s="7"/>
      <c r="D5538" s="7"/>
      <c r="E5538" s="7"/>
      <c r="F5538" s="7"/>
      <c r="G5538" s="7"/>
      <c r="H5538" s="7"/>
      <c r="I5538" s="10"/>
      <c r="J5538" s="25"/>
      <c r="K5538" s="250"/>
      <c r="L5538" s="31"/>
      <c r="M5538" s="9"/>
      <c r="N5538" s="11" t="s">
        <v>25</v>
      </c>
      <c r="O5538" s="39"/>
      <c r="P5538" s="47"/>
      <c r="Q5538" s="13"/>
      <c r="R5538" s="248">
        <f t="shared" si="860"/>
        <v>0</v>
      </c>
      <c r="S5538" s="248">
        <f t="shared" si="861"/>
        <v>0</v>
      </c>
      <c r="T5538" s="248">
        <f t="shared" si="862"/>
        <v>0</v>
      </c>
      <c r="U5538" s="248">
        <f t="shared" si="863"/>
        <v>0</v>
      </c>
      <c r="V5538" s="13"/>
      <c r="W5538" s="7"/>
      <c r="AT5538" s="130"/>
      <c r="BF5538" s="33">
        <f t="shared" si="869"/>
        <v>41242</v>
      </c>
      <c r="BG5538" s="34">
        <f t="shared" si="864"/>
        <v>82.88000000000001</v>
      </c>
      <c r="BH5538" s="32">
        <f t="shared" si="865"/>
        <v>1</v>
      </c>
      <c r="BI5538" s="32">
        <f t="shared" si="866"/>
        <v>0</v>
      </c>
      <c r="BJ5538" s="69">
        <f t="shared" si="867"/>
        <v>0</v>
      </c>
      <c r="BK5538" s="158" t="str">
        <f t="shared" si="868"/>
        <v/>
      </c>
    </row>
    <row r="5539" spans="1:63" ht="12" customHeight="1" x14ac:dyDescent="0.2">
      <c r="A5539" s="8"/>
      <c r="B5539" s="7"/>
      <c r="C5539" s="7"/>
      <c r="D5539" s="7"/>
      <c r="E5539" s="7"/>
      <c r="F5539" s="7"/>
      <c r="G5539" s="7"/>
      <c r="H5539" s="7"/>
      <c r="I5539" s="10"/>
      <c r="J5539" s="25"/>
      <c r="K5539" s="250"/>
      <c r="L5539" s="31"/>
      <c r="M5539" s="9"/>
      <c r="N5539" s="11" t="s">
        <v>25</v>
      </c>
      <c r="O5539" s="39"/>
      <c r="P5539" s="47"/>
      <c r="Q5539" s="13"/>
      <c r="R5539" s="248">
        <f t="shared" si="860"/>
        <v>0</v>
      </c>
      <c r="S5539" s="248">
        <f t="shared" si="861"/>
        <v>0</v>
      </c>
      <c r="T5539" s="248">
        <f t="shared" si="862"/>
        <v>0</v>
      </c>
      <c r="U5539" s="248">
        <f t="shared" si="863"/>
        <v>0</v>
      </c>
      <c r="V5539" s="13"/>
      <c r="W5539" s="7"/>
      <c r="AT5539" s="130"/>
      <c r="BF5539" s="33">
        <f t="shared" si="869"/>
        <v>41242</v>
      </c>
      <c r="BG5539" s="34">
        <f t="shared" si="864"/>
        <v>82.88000000000001</v>
      </c>
      <c r="BH5539" s="32">
        <f t="shared" si="865"/>
        <v>1</v>
      </c>
      <c r="BI5539" s="32">
        <f t="shared" si="866"/>
        <v>0</v>
      </c>
      <c r="BJ5539" s="69">
        <f t="shared" si="867"/>
        <v>0</v>
      </c>
      <c r="BK5539" s="158" t="str">
        <f t="shared" si="868"/>
        <v/>
      </c>
    </row>
    <row r="5540" spans="1:63" ht="12" customHeight="1" x14ac:dyDescent="0.2">
      <c r="A5540" s="8"/>
      <c r="B5540" s="7"/>
      <c r="C5540" s="7"/>
      <c r="D5540" s="7"/>
      <c r="E5540" s="7"/>
      <c r="F5540" s="7"/>
      <c r="G5540" s="7"/>
      <c r="H5540" s="7"/>
      <c r="I5540" s="10"/>
      <c r="J5540" s="25"/>
      <c r="K5540" s="250"/>
      <c r="L5540" s="31"/>
      <c r="M5540" s="9"/>
      <c r="N5540" s="11" t="s">
        <v>25</v>
      </c>
      <c r="O5540" s="39"/>
      <c r="P5540" s="47"/>
      <c r="Q5540" s="13"/>
      <c r="R5540" s="248">
        <f t="shared" si="860"/>
        <v>0</v>
      </c>
      <c r="S5540" s="248">
        <f t="shared" si="861"/>
        <v>0</v>
      </c>
      <c r="T5540" s="248">
        <f t="shared" si="862"/>
        <v>0</v>
      </c>
      <c r="U5540" s="248">
        <f t="shared" si="863"/>
        <v>0</v>
      </c>
      <c r="V5540" s="13"/>
      <c r="W5540" s="7"/>
      <c r="AT5540" s="130"/>
      <c r="BF5540" s="33">
        <f t="shared" si="869"/>
        <v>41242</v>
      </c>
      <c r="BG5540" s="34">
        <f t="shared" si="864"/>
        <v>82.88000000000001</v>
      </c>
      <c r="BH5540" s="32">
        <f t="shared" si="865"/>
        <v>1</v>
      </c>
      <c r="BI5540" s="32">
        <f t="shared" si="866"/>
        <v>0</v>
      </c>
      <c r="BJ5540" s="69">
        <f t="shared" si="867"/>
        <v>0</v>
      </c>
      <c r="BK5540" s="158" t="str">
        <f t="shared" si="868"/>
        <v/>
      </c>
    </row>
    <row r="5541" spans="1:63" ht="12" customHeight="1" x14ac:dyDescent="0.2">
      <c r="A5541" s="8"/>
      <c r="B5541" s="7"/>
      <c r="C5541" s="7"/>
      <c r="D5541" s="7"/>
      <c r="E5541" s="7"/>
      <c r="F5541" s="7"/>
      <c r="G5541" s="7"/>
      <c r="H5541" s="7"/>
      <c r="I5541" s="10"/>
      <c r="J5541" s="25"/>
      <c r="K5541" s="250"/>
      <c r="L5541" s="31"/>
      <c r="M5541" s="9"/>
      <c r="N5541" s="11" t="s">
        <v>25</v>
      </c>
      <c r="O5541" s="39"/>
      <c r="P5541" s="47"/>
      <c r="Q5541" s="13"/>
      <c r="R5541" s="248">
        <f t="shared" si="860"/>
        <v>0</v>
      </c>
      <c r="S5541" s="248">
        <f t="shared" si="861"/>
        <v>0</v>
      </c>
      <c r="T5541" s="248">
        <f t="shared" si="862"/>
        <v>0</v>
      </c>
      <c r="U5541" s="248">
        <f t="shared" si="863"/>
        <v>0</v>
      </c>
      <c r="V5541" s="13"/>
      <c r="W5541" s="7"/>
      <c r="AT5541" s="130"/>
      <c r="BF5541" s="33">
        <f t="shared" si="869"/>
        <v>41242</v>
      </c>
      <c r="BG5541" s="34">
        <f t="shared" si="864"/>
        <v>82.88000000000001</v>
      </c>
      <c r="BH5541" s="32">
        <f t="shared" si="865"/>
        <v>1</v>
      </c>
      <c r="BI5541" s="32">
        <f t="shared" si="866"/>
        <v>0</v>
      </c>
      <c r="BJ5541" s="69">
        <f t="shared" si="867"/>
        <v>0</v>
      </c>
      <c r="BK5541" s="158" t="str">
        <f t="shared" si="868"/>
        <v/>
      </c>
    </row>
    <row r="5542" spans="1:63" ht="12" customHeight="1" x14ac:dyDescent="0.2">
      <c r="A5542" s="8"/>
      <c r="B5542" s="7"/>
      <c r="C5542" s="7"/>
      <c r="D5542" s="7"/>
      <c r="E5542" s="7"/>
      <c r="F5542" s="7"/>
      <c r="G5542" s="7"/>
      <c r="H5542" s="7"/>
      <c r="I5542" s="10"/>
      <c r="J5542" s="25"/>
      <c r="K5542" s="250"/>
      <c r="L5542" s="31"/>
      <c r="M5542" s="9"/>
      <c r="N5542" s="11" t="s">
        <v>25</v>
      </c>
      <c r="O5542" s="39"/>
      <c r="P5542" s="47"/>
      <c r="Q5542" s="13"/>
      <c r="R5542" s="248">
        <f t="shared" si="860"/>
        <v>0</v>
      </c>
      <c r="S5542" s="248">
        <f t="shared" si="861"/>
        <v>0</v>
      </c>
      <c r="T5542" s="248">
        <f t="shared" si="862"/>
        <v>0</v>
      </c>
      <c r="U5542" s="248">
        <f t="shared" si="863"/>
        <v>0</v>
      </c>
      <c r="V5542" s="13"/>
      <c r="W5542" s="7"/>
      <c r="AT5542" s="130"/>
      <c r="BF5542" s="33">
        <f t="shared" si="869"/>
        <v>41242</v>
      </c>
      <c r="BG5542" s="34">
        <f t="shared" si="864"/>
        <v>82.88000000000001</v>
      </c>
      <c r="BH5542" s="32">
        <f t="shared" si="865"/>
        <v>1</v>
      </c>
      <c r="BI5542" s="32">
        <f t="shared" si="866"/>
        <v>0</v>
      </c>
      <c r="BJ5542" s="69">
        <f t="shared" si="867"/>
        <v>0</v>
      </c>
      <c r="BK5542" s="158" t="str">
        <f t="shared" si="868"/>
        <v/>
      </c>
    </row>
    <row r="5543" spans="1:63" ht="12" customHeight="1" x14ac:dyDescent="0.2">
      <c r="A5543" s="8"/>
      <c r="B5543" s="7"/>
      <c r="C5543" s="7"/>
      <c r="D5543" s="7"/>
      <c r="E5543" s="7"/>
      <c r="F5543" s="7"/>
      <c r="G5543" s="7"/>
      <c r="H5543" s="7"/>
      <c r="I5543" s="10"/>
      <c r="J5543" s="25"/>
      <c r="K5543" s="250"/>
      <c r="L5543" s="31"/>
      <c r="M5543" s="9"/>
      <c r="N5543" s="11" t="s">
        <v>25</v>
      </c>
      <c r="O5543" s="39"/>
      <c r="P5543" s="47"/>
      <c r="Q5543" s="13"/>
      <c r="R5543" s="248">
        <f t="shared" si="860"/>
        <v>0</v>
      </c>
      <c r="S5543" s="248">
        <f t="shared" si="861"/>
        <v>0</v>
      </c>
      <c r="T5543" s="248">
        <f t="shared" si="862"/>
        <v>0</v>
      </c>
      <c r="U5543" s="248">
        <f t="shared" si="863"/>
        <v>0</v>
      </c>
      <c r="V5543" s="13"/>
      <c r="W5543" s="7"/>
      <c r="AT5543" s="130"/>
      <c r="BF5543" s="33">
        <f t="shared" si="869"/>
        <v>41242</v>
      </c>
      <c r="BG5543" s="34">
        <f t="shared" si="864"/>
        <v>82.88000000000001</v>
      </c>
      <c r="BH5543" s="32">
        <f t="shared" si="865"/>
        <v>1</v>
      </c>
      <c r="BI5543" s="32">
        <f t="shared" si="866"/>
        <v>0</v>
      </c>
      <c r="BJ5543" s="69">
        <f t="shared" si="867"/>
        <v>0</v>
      </c>
      <c r="BK5543" s="158" t="str">
        <f t="shared" si="868"/>
        <v/>
      </c>
    </row>
    <row r="5544" spans="1:63" ht="12" customHeight="1" x14ac:dyDescent="0.2">
      <c r="A5544" s="8"/>
      <c r="B5544" s="7"/>
      <c r="C5544" s="7"/>
      <c r="D5544" s="7"/>
      <c r="E5544" s="7"/>
      <c r="F5544" s="7"/>
      <c r="G5544" s="7"/>
      <c r="H5544" s="7"/>
      <c r="I5544" s="10"/>
      <c r="J5544" s="25"/>
      <c r="K5544" s="250"/>
      <c r="L5544" s="31"/>
      <c r="M5544" s="9"/>
      <c r="N5544" s="11" t="s">
        <v>25</v>
      </c>
      <c r="O5544" s="39"/>
      <c r="P5544" s="47"/>
      <c r="Q5544" s="13"/>
      <c r="R5544" s="248">
        <f t="shared" si="860"/>
        <v>0</v>
      </c>
      <c r="S5544" s="248">
        <f t="shared" si="861"/>
        <v>0</v>
      </c>
      <c r="T5544" s="248">
        <f t="shared" si="862"/>
        <v>0</v>
      </c>
      <c r="U5544" s="248">
        <f t="shared" si="863"/>
        <v>0</v>
      </c>
      <c r="V5544" s="13"/>
      <c r="W5544" s="7"/>
      <c r="AT5544" s="130"/>
      <c r="BF5544" s="33">
        <f t="shared" si="869"/>
        <v>41242</v>
      </c>
      <c r="BG5544" s="34">
        <f t="shared" si="864"/>
        <v>82.88000000000001</v>
      </c>
      <c r="BH5544" s="32">
        <f t="shared" si="865"/>
        <v>1</v>
      </c>
      <c r="BI5544" s="32">
        <f t="shared" si="866"/>
        <v>0</v>
      </c>
      <c r="BJ5544" s="69">
        <f t="shared" si="867"/>
        <v>0</v>
      </c>
      <c r="BK5544" s="158" t="str">
        <f t="shared" si="868"/>
        <v/>
      </c>
    </row>
    <row r="5545" spans="1:63" ht="12" customHeight="1" x14ac:dyDescent="0.2">
      <c r="A5545" s="8"/>
      <c r="B5545" s="7"/>
      <c r="C5545" s="7"/>
      <c r="D5545" s="7"/>
      <c r="E5545" s="7"/>
      <c r="F5545" s="7"/>
      <c r="G5545" s="7"/>
      <c r="H5545" s="7"/>
      <c r="I5545" s="10"/>
      <c r="J5545" s="25"/>
      <c r="K5545" s="250"/>
      <c r="L5545" s="31"/>
      <c r="M5545" s="9"/>
      <c r="N5545" s="11" t="s">
        <v>25</v>
      </c>
      <c r="O5545" s="39"/>
      <c r="P5545" s="47"/>
      <c r="Q5545" s="13"/>
      <c r="R5545" s="248">
        <f t="shared" si="860"/>
        <v>0</v>
      </c>
      <c r="S5545" s="248">
        <f t="shared" si="861"/>
        <v>0</v>
      </c>
      <c r="T5545" s="248">
        <f t="shared" si="862"/>
        <v>0</v>
      </c>
      <c r="U5545" s="248">
        <f t="shared" si="863"/>
        <v>0</v>
      </c>
      <c r="V5545" s="13"/>
      <c r="W5545" s="7"/>
      <c r="AT5545" s="130"/>
      <c r="BF5545" s="33">
        <f t="shared" si="869"/>
        <v>41242</v>
      </c>
      <c r="BG5545" s="34">
        <f t="shared" si="864"/>
        <v>82.88000000000001</v>
      </c>
      <c r="BH5545" s="32">
        <f t="shared" si="865"/>
        <v>1</v>
      </c>
      <c r="BI5545" s="32">
        <f t="shared" si="866"/>
        <v>0</v>
      </c>
      <c r="BJ5545" s="69">
        <f t="shared" si="867"/>
        <v>0</v>
      </c>
      <c r="BK5545" s="158" t="str">
        <f t="shared" si="868"/>
        <v/>
      </c>
    </row>
    <row r="5546" spans="1:63" ht="12" customHeight="1" x14ac:dyDescent="0.2">
      <c r="A5546" s="8"/>
      <c r="B5546" s="7"/>
      <c r="C5546" s="7"/>
      <c r="D5546" s="7"/>
      <c r="E5546" s="7"/>
      <c r="F5546" s="7"/>
      <c r="G5546" s="7"/>
      <c r="H5546" s="7"/>
      <c r="I5546" s="10"/>
      <c r="J5546" s="25"/>
      <c r="K5546" s="250"/>
      <c r="L5546" s="31"/>
      <c r="M5546" s="9"/>
      <c r="N5546" s="11" t="s">
        <v>25</v>
      </c>
      <c r="O5546" s="39"/>
      <c r="P5546" s="47"/>
      <c r="Q5546" s="13"/>
      <c r="R5546" s="248">
        <f t="shared" si="860"/>
        <v>0</v>
      </c>
      <c r="S5546" s="248">
        <f t="shared" si="861"/>
        <v>0</v>
      </c>
      <c r="T5546" s="248">
        <f t="shared" si="862"/>
        <v>0</v>
      </c>
      <c r="U5546" s="248">
        <f t="shared" si="863"/>
        <v>0</v>
      </c>
      <c r="V5546" s="13"/>
      <c r="W5546" s="7"/>
      <c r="AT5546" s="130"/>
      <c r="BF5546" s="33">
        <f t="shared" si="869"/>
        <v>41242</v>
      </c>
      <c r="BG5546" s="34">
        <f t="shared" si="864"/>
        <v>82.88000000000001</v>
      </c>
      <c r="BH5546" s="32">
        <f t="shared" si="865"/>
        <v>1</v>
      </c>
      <c r="BI5546" s="32">
        <f t="shared" si="866"/>
        <v>0</v>
      </c>
      <c r="BJ5546" s="69">
        <f t="shared" si="867"/>
        <v>0</v>
      </c>
      <c r="BK5546" s="158" t="str">
        <f t="shared" si="868"/>
        <v/>
      </c>
    </row>
    <row r="5547" spans="1:63" ht="12" customHeight="1" x14ac:dyDescent="0.2">
      <c r="A5547" s="8"/>
      <c r="B5547" s="7"/>
      <c r="C5547" s="7"/>
      <c r="D5547" s="7"/>
      <c r="E5547" s="7"/>
      <c r="F5547" s="7"/>
      <c r="G5547" s="7"/>
      <c r="H5547" s="7"/>
      <c r="I5547" s="10"/>
      <c r="J5547" s="25"/>
      <c r="K5547" s="250"/>
      <c r="L5547" s="31"/>
      <c r="M5547" s="9"/>
      <c r="N5547" s="11" t="s">
        <v>25</v>
      </c>
      <c r="O5547" s="39"/>
      <c r="P5547" s="47"/>
      <c r="Q5547" s="13"/>
      <c r="R5547" s="248">
        <f t="shared" si="860"/>
        <v>0</v>
      </c>
      <c r="S5547" s="248">
        <f t="shared" si="861"/>
        <v>0</v>
      </c>
      <c r="T5547" s="248">
        <f t="shared" si="862"/>
        <v>0</v>
      </c>
      <c r="U5547" s="248">
        <f t="shared" si="863"/>
        <v>0</v>
      </c>
      <c r="V5547" s="13"/>
      <c r="W5547" s="7"/>
      <c r="AT5547" s="130"/>
      <c r="BF5547" s="33">
        <f t="shared" si="869"/>
        <v>41242</v>
      </c>
      <c r="BG5547" s="34">
        <f t="shared" si="864"/>
        <v>82.88000000000001</v>
      </c>
      <c r="BH5547" s="32">
        <f t="shared" si="865"/>
        <v>1</v>
      </c>
      <c r="BI5547" s="32">
        <f t="shared" si="866"/>
        <v>0</v>
      </c>
      <c r="BJ5547" s="69">
        <f t="shared" si="867"/>
        <v>0</v>
      </c>
      <c r="BK5547" s="158" t="str">
        <f t="shared" si="868"/>
        <v/>
      </c>
    </row>
    <row r="5548" spans="1:63" ht="12" customHeight="1" x14ac:dyDescent="0.2">
      <c r="A5548" s="8"/>
      <c r="B5548" s="7"/>
      <c r="C5548" s="7"/>
      <c r="D5548" s="7"/>
      <c r="E5548" s="7"/>
      <c r="F5548" s="7"/>
      <c r="G5548" s="7"/>
      <c r="H5548" s="7"/>
      <c r="I5548" s="10"/>
      <c r="J5548" s="25"/>
      <c r="K5548" s="250"/>
      <c r="L5548" s="31"/>
      <c r="M5548" s="9"/>
      <c r="N5548" s="11" t="s">
        <v>25</v>
      </c>
      <c r="O5548" s="39"/>
      <c r="P5548" s="47"/>
      <c r="Q5548" s="13"/>
      <c r="R5548" s="248">
        <f t="shared" si="860"/>
        <v>0</v>
      </c>
      <c r="S5548" s="248">
        <f t="shared" si="861"/>
        <v>0</v>
      </c>
      <c r="T5548" s="248">
        <f t="shared" si="862"/>
        <v>0</v>
      </c>
      <c r="U5548" s="248">
        <f t="shared" si="863"/>
        <v>0</v>
      </c>
      <c r="V5548" s="13"/>
      <c r="W5548" s="7"/>
      <c r="AT5548" s="130"/>
      <c r="BF5548" s="33">
        <f t="shared" si="869"/>
        <v>41242</v>
      </c>
      <c r="BG5548" s="34">
        <f t="shared" si="864"/>
        <v>82.88000000000001</v>
      </c>
      <c r="BH5548" s="32">
        <f t="shared" si="865"/>
        <v>1</v>
      </c>
      <c r="BI5548" s="32">
        <f t="shared" si="866"/>
        <v>0</v>
      </c>
      <c r="BJ5548" s="69">
        <f t="shared" si="867"/>
        <v>0</v>
      </c>
      <c r="BK5548" s="158" t="str">
        <f t="shared" si="868"/>
        <v/>
      </c>
    </row>
    <row r="5549" spans="1:63" ht="12" customHeight="1" x14ac:dyDescent="0.2">
      <c r="A5549" s="8"/>
      <c r="B5549" s="7"/>
      <c r="C5549" s="7"/>
      <c r="D5549" s="7"/>
      <c r="E5549" s="7"/>
      <c r="F5549" s="7"/>
      <c r="G5549" s="7"/>
      <c r="H5549" s="7"/>
      <c r="I5549" s="10"/>
      <c r="J5549" s="25"/>
      <c r="K5549" s="250"/>
      <c r="L5549" s="31"/>
      <c r="M5549" s="9"/>
      <c r="N5549" s="11" t="s">
        <v>25</v>
      </c>
      <c r="O5549" s="39"/>
      <c r="P5549" s="47"/>
      <c r="Q5549" s="13"/>
      <c r="R5549" s="248">
        <f t="shared" si="860"/>
        <v>0</v>
      </c>
      <c r="S5549" s="248">
        <f t="shared" si="861"/>
        <v>0</v>
      </c>
      <c r="T5549" s="248">
        <f t="shared" si="862"/>
        <v>0</v>
      </c>
      <c r="U5549" s="248">
        <f t="shared" si="863"/>
        <v>0</v>
      </c>
      <c r="V5549" s="13"/>
      <c r="W5549" s="7"/>
      <c r="AT5549" s="130"/>
      <c r="BF5549" s="33">
        <f t="shared" si="869"/>
        <v>41242</v>
      </c>
      <c r="BG5549" s="34">
        <f t="shared" si="864"/>
        <v>82.88000000000001</v>
      </c>
      <c r="BH5549" s="32">
        <f t="shared" si="865"/>
        <v>1</v>
      </c>
      <c r="BI5549" s="32">
        <f t="shared" si="866"/>
        <v>0</v>
      </c>
      <c r="BJ5549" s="69">
        <f t="shared" si="867"/>
        <v>0</v>
      </c>
      <c r="BK5549" s="158" t="str">
        <f t="shared" si="868"/>
        <v/>
      </c>
    </row>
    <row r="5550" spans="1:63" ht="12" customHeight="1" x14ac:dyDescent="0.2">
      <c r="A5550" s="8"/>
      <c r="B5550" s="7"/>
      <c r="C5550" s="7"/>
      <c r="D5550" s="7"/>
      <c r="E5550" s="7"/>
      <c r="F5550" s="7"/>
      <c r="G5550" s="7"/>
      <c r="H5550" s="7"/>
      <c r="I5550" s="10"/>
      <c r="J5550" s="25"/>
      <c r="K5550" s="250"/>
      <c r="L5550" s="31"/>
      <c r="M5550" s="9"/>
      <c r="N5550" s="11" t="s">
        <v>25</v>
      </c>
      <c r="O5550" s="39"/>
      <c r="P5550" s="47"/>
      <c r="Q5550" s="13"/>
      <c r="R5550" s="248">
        <f t="shared" si="860"/>
        <v>0</v>
      </c>
      <c r="S5550" s="248">
        <f t="shared" si="861"/>
        <v>0</v>
      </c>
      <c r="T5550" s="248">
        <f t="shared" si="862"/>
        <v>0</v>
      </c>
      <c r="U5550" s="248">
        <f t="shared" si="863"/>
        <v>0</v>
      </c>
      <c r="V5550" s="13"/>
      <c r="W5550" s="7"/>
      <c r="AT5550" s="130"/>
      <c r="BF5550" s="33">
        <f t="shared" si="869"/>
        <v>41242</v>
      </c>
      <c r="BG5550" s="34">
        <f t="shared" si="864"/>
        <v>82.88000000000001</v>
      </c>
      <c r="BH5550" s="32">
        <f t="shared" si="865"/>
        <v>1</v>
      </c>
      <c r="BI5550" s="32">
        <f t="shared" si="866"/>
        <v>0</v>
      </c>
      <c r="BJ5550" s="69">
        <f t="shared" si="867"/>
        <v>0</v>
      </c>
      <c r="BK5550" s="158" t="str">
        <f t="shared" si="868"/>
        <v/>
      </c>
    </row>
    <row r="5551" spans="1:63" ht="12" customHeight="1" x14ac:dyDescent="0.2">
      <c r="A5551" s="8"/>
      <c r="B5551" s="7"/>
      <c r="C5551" s="7"/>
      <c r="D5551" s="7"/>
      <c r="E5551" s="7"/>
      <c r="F5551" s="7"/>
      <c r="G5551" s="7"/>
      <c r="H5551" s="7"/>
      <c r="I5551" s="10"/>
      <c r="J5551" s="25"/>
      <c r="K5551" s="250"/>
      <c r="L5551" s="31"/>
      <c r="M5551" s="9"/>
      <c r="N5551" s="11" t="s">
        <v>25</v>
      </c>
      <c r="O5551" s="39"/>
      <c r="P5551" s="47"/>
      <c r="Q5551" s="13"/>
      <c r="R5551" s="248">
        <f t="shared" si="860"/>
        <v>0</v>
      </c>
      <c r="S5551" s="248">
        <f t="shared" si="861"/>
        <v>0</v>
      </c>
      <c r="T5551" s="248">
        <f t="shared" si="862"/>
        <v>0</v>
      </c>
      <c r="U5551" s="248">
        <f t="shared" si="863"/>
        <v>0</v>
      </c>
      <c r="V5551" s="13"/>
      <c r="W5551" s="7"/>
      <c r="AT5551" s="130"/>
      <c r="BF5551" s="33">
        <f t="shared" si="869"/>
        <v>41242</v>
      </c>
      <c r="BG5551" s="34">
        <f t="shared" si="864"/>
        <v>82.88000000000001</v>
      </c>
      <c r="BH5551" s="32">
        <f t="shared" si="865"/>
        <v>1</v>
      </c>
      <c r="BI5551" s="32">
        <f t="shared" si="866"/>
        <v>0</v>
      </c>
      <c r="BJ5551" s="69">
        <f t="shared" si="867"/>
        <v>0</v>
      </c>
      <c r="BK5551" s="158" t="str">
        <f t="shared" si="868"/>
        <v/>
      </c>
    </row>
    <row r="5552" spans="1:63" ht="12" customHeight="1" x14ac:dyDescent="0.2">
      <c r="A5552" s="8"/>
      <c r="B5552" s="7"/>
      <c r="C5552" s="7"/>
      <c r="D5552" s="7"/>
      <c r="E5552" s="7"/>
      <c r="F5552" s="7"/>
      <c r="G5552" s="7"/>
      <c r="H5552" s="7"/>
      <c r="I5552" s="10"/>
      <c r="J5552" s="25"/>
      <c r="K5552" s="250"/>
      <c r="L5552" s="31"/>
      <c r="M5552" s="9"/>
      <c r="N5552" s="11" t="s">
        <v>25</v>
      </c>
      <c r="O5552" s="39"/>
      <c r="P5552" s="47"/>
      <c r="Q5552" s="13"/>
      <c r="R5552" s="248">
        <f t="shared" si="860"/>
        <v>0</v>
      </c>
      <c r="S5552" s="248">
        <f t="shared" si="861"/>
        <v>0</v>
      </c>
      <c r="T5552" s="248">
        <f t="shared" si="862"/>
        <v>0</v>
      </c>
      <c r="U5552" s="248">
        <f t="shared" si="863"/>
        <v>0</v>
      </c>
      <c r="V5552" s="13"/>
      <c r="W5552" s="7"/>
      <c r="AT5552" s="130"/>
      <c r="BF5552" s="33">
        <f t="shared" si="869"/>
        <v>41242</v>
      </c>
      <c r="BG5552" s="34">
        <f t="shared" si="864"/>
        <v>82.88000000000001</v>
      </c>
      <c r="BH5552" s="32">
        <f t="shared" si="865"/>
        <v>1</v>
      </c>
      <c r="BI5552" s="32">
        <f t="shared" si="866"/>
        <v>0</v>
      </c>
      <c r="BJ5552" s="69">
        <f t="shared" si="867"/>
        <v>0</v>
      </c>
      <c r="BK5552" s="158" t="str">
        <f t="shared" si="868"/>
        <v/>
      </c>
    </row>
    <row r="5553" spans="1:63" ht="12" customHeight="1" x14ac:dyDescent="0.2">
      <c r="A5553" s="8"/>
      <c r="B5553" s="7"/>
      <c r="C5553" s="7"/>
      <c r="D5553" s="7"/>
      <c r="E5553" s="7"/>
      <c r="F5553" s="7"/>
      <c r="G5553" s="7"/>
      <c r="H5553" s="7"/>
      <c r="I5553" s="10"/>
      <c r="J5553" s="25"/>
      <c r="K5553" s="250"/>
      <c r="L5553" s="31"/>
      <c r="M5553" s="9"/>
      <c r="N5553" s="11" t="s">
        <v>25</v>
      </c>
      <c r="O5553" s="39"/>
      <c r="P5553" s="47"/>
      <c r="Q5553" s="13"/>
      <c r="R5553" s="248">
        <f t="shared" si="860"/>
        <v>0</v>
      </c>
      <c r="S5553" s="248">
        <f t="shared" si="861"/>
        <v>0</v>
      </c>
      <c r="T5553" s="248">
        <f t="shared" si="862"/>
        <v>0</v>
      </c>
      <c r="U5553" s="248">
        <f t="shared" si="863"/>
        <v>0</v>
      </c>
      <c r="V5553" s="13"/>
      <c r="W5553" s="7"/>
      <c r="AT5553" s="130"/>
      <c r="BF5553" s="33">
        <f t="shared" si="869"/>
        <v>41242</v>
      </c>
      <c r="BG5553" s="34">
        <f t="shared" si="864"/>
        <v>82.88000000000001</v>
      </c>
      <c r="BH5553" s="32">
        <f t="shared" si="865"/>
        <v>1</v>
      </c>
      <c r="BI5553" s="32">
        <f t="shared" si="866"/>
        <v>0</v>
      </c>
      <c r="BJ5553" s="69">
        <f t="shared" si="867"/>
        <v>0</v>
      </c>
      <c r="BK5553" s="158" t="str">
        <f t="shared" si="868"/>
        <v/>
      </c>
    </row>
    <row r="5554" spans="1:63" ht="12" customHeight="1" x14ac:dyDescent="0.2">
      <c r="A5554" s="8"/>
      <c r="B5554" s="7"/>
      <c r="C5554" s="7"/>
      <c r="D5554" s="7"/>
      <c r="E5554" s="7"/>
      <c r="F5554" s="7"/>
      <c r="G5554" s="7"/>
      <c r="H5554" s="7"/>
      <c r="I5554" s="10"/>
      <c r="J5554" s="25"/>
      <c r="K5554" s="250"/>
      <c r="L5554" s="31"/>
      <c r="M5554" s="9"/>
      <c r="N5554" s="11" t="s">
        <v>25</v>
      </c>
      <c r="O5554" s="39"/>
      <c r="P5554" s="47"/>
      <c r="Q5554" s="13"/>
      <c r="R5554" s="248">
        <f t="shared" si="860"/>
        <v>0</v>
      </c>
      <c r="S5554" s="248">
        <f t="shared" si="861"/>
        <v>0</v>
      </c>
      <c r="T5554" s="248">
        <f t="shared" si="862"/>
        <v>0</v>
      </c>
      <c r="U5554" s="248">
        <f t="shared" si="863"/>
        <v>0</v>
      </c>
      <c r="V5554" s="13"/>
      <c r="W5554" s="7"/>
      <c r="AT5554" s="130"/>
      <c r="BF5554" s="33">
        <f t="shared" si="869"/>
        <v>41242</v>
      </c>
      <c r="BG5554" s="34">
        <f t="shared" si="864"/>
        <v>82.88000000000001</v>
      </c>
      <c r="BH5554" s="32">
        <f t="shared" si="865"/>
        <v>1</v>
      </c>
      <c r="BI5554" s="32">
        <f t="shared" si="866"/>
        <v>0</v>
      </c>
      <c r="BJ5554" s="69">
        <f t="shared" si="867"/>
        <v>0</v>
      </c>
      <c r="BK5554" s="158" t="str">
        <f t="shared" si="868"/>
        <v/>
      </c>
    </row>
    <row r="5555" spans="1:63" ht="12" customHeight="1" x14ac:dyDescent="0.2">
      <c r="A5555" s="8"/>
      <c r="B5555" s="7"/>
      <c r="C5555" s="7"/>
      <c r="D5555" s="7"/>
      <c r="E5555" s="7"/>
      <c r="F5555" s="7"/>
      <c r="G5555" s="7"/>
      <c r="H5555" s="7"/>
      <c r="I5555" s="10"/>
      <c r="J5555" s="25"/>
      <c r="K5555" s="250"/>
      <c r="L5555" s="31"/>
      <c r="M5555" s="9"/>
      <c r="N5555" s="11" t="s">
        <v>25</v>
      </c>
      <c r="O5555" s="39"/>
      <c r="P5555" s="47"/>
      <c r="Q5555" s="13"/>
      <c r="R5555" s="248">
        <f t="shared" si="860"/>
        <v>0</v>
      </c>
      <c r="S5555" s="248">
        <f t="shared" si="861"/>
        <v>0</v>
      </c>
      <c r="T5555" s="248">
        <f t="shared" si="862"/>
        <v>0</v>
      </c>
      <c r="U5555" s="248">
        <f t="shared" si="863"/>
        <v>0</v>
      </c>
      <c r="V5555" s="13"/>
      <c r="W5555" s="7"/>
      <c r="AT5555" s="130"/>
      <c r="BF5555" s="33">
        <f t="shared" si="869"/>
        <v>41242</v>
      </c>
      <c r="BG5555" s="34">
        <f t="shared" si="864"/>
        <v>82.88000000000001</v>
      </c>
      <c r="BH5555" s="32">
        <f t="shared" si="865"/>
        <v>1</v>
      </c>
      <c r="BI5555" s="32">
        <f t="shared" si="866"/>
        <v>0</v>
      </c>
      <c r="BJ5555" s="69">
        <f t="shared" si="867"/>
        <v>0</v>
      </c>
      <c r="BK5555" s="158" t="str">
        <f t="shared" si="868"/>
        <v/>
      </c>
    </row>
    <row r="5556" spans="1:63" ht="12" customHeight="1" x14ac:dyDescent="0.2">
      <c r="A5556" s="8"/>
      <c r="B5556" s="7"/>
      <c r="C5556" s="7"/>
      <c r="D5556" s="7"/>
      <c r="E5556" s="7"/>
      <c r="F5556" s="7"/>
      <c r="G5556" s="7"/>
      <c r="H5556" s="7"/>
      <c r="I5556" s="10"/>
      <c r="J5556" s="25"/>
      <c r="K5556" s="250"/>
      <c r="L5556" s="31"/>
      <c r="M5556" s="9"/>
      <c r="N5556" s="11" t="s">
        <v>25</v>
      </c>
      <c r="O5556" s="39"/>
      <c r="P5556" s="47"/>
      <c r="Q5556" s="13"/>
      <c r="R5556" s="248">
        <f t="shared" si="860"/>
        <v>0</v>
      </c>
      <c r="S5556" s="248">
        <f t="shared" si="861"/>
        <v>0</v>
      </c>
      <c r="T5556" s="248">
        <f t="shared" si="862"/>
        <v>0</v>
      </c>
      <c r="U5556" s="248">
        <f t="shared" si="863"/>
        <v>0</v>
      </c>
      <c r="V5556" s="13"/>
      <c r="W5556" s="7"/>
      <c r="AT5556" s="130"/>
      <c r="BF5556" s="33">
        <f t="shared" si="869"/>
        <v>41242</v>
      </c>
      <c r="BG5556" s="34">
        <f t="shared" si="864"/>
        <v>82.88000000000001</v>
      </c>
      <c r="BH5556" s="32">
        <f t="shared" si="865"/>
        <v>1</v>
      </c>
      <c r="BI5556" s="32">
        <f t="shared" si="866"/>
        <v>0</v>
      </c>
      <c r="BJ5556" s="69">
        <f t="shared" si="867"/>
        <v>0</v>
      </c>
      <c r="BK5556" s="158" t="str">
        <f t="shared" si="868"/>
        <v/>
      </c>
    </row>
    <row r="5557" spans="1:63" ht="12" customHeight="1" x14ac:dyDescent="0.2">
      <c r="A5557" s="8"/>
      <c r="B5557" s="7"/>
      <c r="C5557" s="7"/>
      <c r="D5557" s="7"/>
      <c r="E5557" s="7"/>
      <c r="F5557" s="7"/>
      <c r="G5557" s="7"/>
      <c r="H5557" s="7"/>
      <c r="I5557" s="10"/>
      <c r="J5557" s="25"/>
      <c r="K5557" s="250"/>
      <c r="L5557" s="31"/>
      <c r="M5557" s="9"/>
      <c r="N5557" s="11" t="s">
        <v>25</v>
      </c>
      <c r="O5557" s="39"/>
      <c r="P5557" s="47"/>
      <c r="Q5557" s="13"/>
      <c r="R5557" s="248">
        <f t="shared" si="860"/>
        <v>0</v>
      </c>
      <c r="S5557" s="248">
        <f t="shared" si="861"/>
        <v>0</v>
      </c>
      <c r="T5557" s="248">
        <f t="shared" si="862"/>
        <v>0</v>
      </c>
      <c r="U5557" s="248">
        <f t="shared" si="863"/>
        <v>0</v>
      </c>
      <c r="V5557" s="13"/>
      <c r="W5557" s="7"/>
      <c r="AT5557" s="130"/>
      <c r="BF5557" s="33">
        <f t="shared" si="869"/>
        <v>41242</v>
      </c>
      <c r="BG5557" s="34">
        <f t="shared" si="864"/>
        <v>82.88000000000001</v>
      </c>
      <c r="BH5557" s="32">
        <f t="shared" si="865"/>
        <v>1</v>
      </c>
      <c r="BI5557" s="32">
        <f t="shared" si="866"/>
        <v>0</v>
      </c>
      <c r="BJ5557" s="69">
        <f t="shared" si="867"/>
        <v>0</v>
      </c>
      <c r="BK5557" s="158" t="str">
        <f t="shared" si="868"/>
        <v/>
      </c>
    </row>
    <row r="5558" spans="1:63" ht="12" customHeight="1" x14ac:dyDescent="0.2">
      <c r="A5558" s="8"/>
      <c r="B5558" s="7"/>
      <c r="C5558" s="7"/>
      <c r="D5558" s="7"/>
      <c r="E5558" s="7"/>
      <c r="F5558" s="7"/>
      <c r="G5558" s="7"/>
      <c r="H5558" s="7"/>
      <c r="I5558" s="10"/>
      <c r="J5558" s="25"/>
      <c r="K5558" s="250"/>
      <c r="L5558" s="31"/>
      <c r="M5558" s="9"/>
      <c r="N5558" s="11" t="s">
        <v>25</v>
      </c>
      <c r="O5558" s="39"/>
      <c r="P5558" s="47"/>
      <c r="Q5558" s="13"/>
      <c r="R5558" s="248">
        <f t="shared" si="860"/>
        <v>0</v>
      </c>
      <c r="S5558" s="248">
        <f t="shared" si="861"/>
        <v>0</v>
      </c>
      <c r="T5558" s="248">
        <f t="shared" si="862"/>
        <v>0</v>
      </c>
      <c r="U5558" s="248">
        <f t="shared" si="863"/>
        <v>0</v>
      </c>
      <c r="V5558" s="13"/>
      <c r="W5558" s="7"/>
      <c r="AT5558" s="130"/>
      <c r="BF5558" s="33">
        <f t="shared" si="869"/>
        <v>41242</v>
      </c>
      <c r="BG5558" s="34">
        <f t="shared" si="864"/>
        <v>82.88000000000001</v>
      </c>
      <c r="BH5558" s="32">
        <f t="shared" si="865"/>
        <v>1</v>
      </c>
      <c r="BI5558" s="32">
        <f t="shared" si="866"/>
        <v>0</v>
      </c>
      <c r="BJ5558" s="69">
        <f t="shared" si="867"/>
        <v>0</v>
      </c>
      <c r="BK5558" s="158" t="str">
        <f t="shared" si="868"/>
        <v/>
      </c>
    </row>
    <row r="5559" spans="1:63" ht="12" customHeight="1" x14ac:dyDescent="0.2">
      <c r="A5559" s="8"/>
      <c r="B5559" s="7"/>
      <c r="C5559" s="7"/>
      <c r="D5559" s="7"/>
      <c r="E5559" s="7"/>
      <c r="F5559" s="7"/>
      <c r="G5559" s="7"/>
      <c r="H5559" s="7"/>
      <c r="I5559" s="10"/>
      <c r="J5559" s="25"/>
      <c r="K5559" s="250"/>
      <c r="L5559" s="31"/>
      <c r="M5559" s="9"/>
      <c r="N5559" s="11" t="s">
        <v>25</v>
      </c>
      <c r="O5559" s="39"/>
      <c r="P5559" s="47"/>
      <c r="Q5559" s="13"/>
      <c r="R5559" s="248">
        <f t="shared" si="860"/>
        <v>0</v>
      </c>
      <c r="S5559" s="248">
        <f t="shared" si="861"/>
        <v>0</v>
      </c>
      <c r="T5559" s="248">
        <f t="shared" si="862"/>
        <v>0</v>
      </c>
      <c r="U5559" s="248">
        <f t="shared" si="863"/>
        <v>0</v>
      </c>
      <c r="V5559" s="13"/>
      <c r="W5559" s="7"/>
      <c r="AT5559" s="130"/>
      <c r="BF5559" s="33">
        <f t="shared" si="869"/>
        <v>41242</v>
      </c>
      <c r="BG5559" s="34">
        <f t="shared" si="864"/>
        <v>82.88000000000001</v>
      </c>
      <c r="BH5559" s="32">
        <f t="shared" si="865"/>
        <v>1</v>
      </c>
      <c r="BI5559" s="32">
        <f t="shared" si="866"/>
        <v>0</v>
      </c>
      <c r="BJ5559" s="69">
        <f t="shared" si="867"/>
        <v>0</v>
      </c>
      <c r="BK5559" s="158" t="str">
        <f t="shared" si="868"/>
        <v/>
      </c>
    </row>
    <row r="5560" spans="1:63" ht="12" customHeight="1" x14ac:dyDescent="0.2">
      <c r="A5560" s="8"/>
      <c r="B5560" s="7"/>
      <c r="C5560" s="7"/>
      <c r="D5560" s="7"/>
      <c r="E5560" s="7"/>
      <c r="F5560" s="7"/>
      <c r="G5560" s="7"/>
      <c r="H5560" s="7"/>
      <c r="I5560" s="10"/>
      <c r="J5560" s="25"/>
      <c r="K5560" s="250"/>
      <c r="L5560" s="31"/>
      <c r="M5560" s="9"/>
      <c r="N5560" s="11" t="s">
        <v>25</v>
      </c>
      <c r="O5560" s="39"/>
      <c r="P5560" s="47"/>
      <c r="Q5560" s="13"/>
      <c r="R5560" s="248">
        <f t="shared" si="860"/>
        <v>0</v>
      </c>
      <c r="S5560" s="248">
        <f t="shared" si="861"/>
        <v>0</v>
      </c>
      <c r="T5560" s="248">
        <f t="shared" si="862"/>
        <v>0</v>
      </c>
      <c r="U5560" s="248">
        <f t="shared" si="863"/>
        <v>0</v>
      </c>
      <c r="V5560" s="13"/>
      <c r="W5560" s="7"/>
      <c r="AT5560" s="130"/>
      <c r="BF5560" s="33">
        <f t="shared" si="869"/>
        <v>41242</v>
      </c>
      <c r="BG5560" s="34">
        <f t="shared" si="864"/>
        <v>82.88000000000001</v>
      </c>
      <c r="BH5560" s="32">
        <f t="shared" si="865"/>
        <v>1</v>
      </c>
      <c r="BI5560" s="32">
        <f t="shared" si="866"/>
        <v>0</v>
      </c>
      <c r="BJ5560" s="69">
        <f t="shared" si="867"/>
        <v>0</v>
      </c>
      <c r="BK5560" s="158" t="str">
        <f t="shared" si="868"/>
        <v/>
      </c>
    </row>
    <row r="5561" spans="1:63" ht="12" customHeight="1" x14ac:dyDescent="0.2">
      <c r="A5561" s="8"/>
      <c r="B5561" s="7"/>
      <c r="C5561" s="7"/>
      <c r="D5561" s="7"/>
      <c r="E5561" s="7"/>
      <c r="F5561" s="7"/>
      <c r="G5561" s="7"/>
      <c r="H5561" s="7"/>
      <c r="I5561" s="10"/>
      <c r="J5561" s="25"/>
      <c r="K5561" s="250"/>
      <c r="L5561" s="31"/>
      <c r="M5561" s="9"/>
      <c r="N5561" s="11" t="s">
        <v>25</v>
      </c>
      <c r="O5561" s="39"/>
      <c r="P5561" s="47"/>
      <c r="Q5561" s="13"/>
      <c r="R5561" s="248">
        <f t="shared" si="860"/>
        <v>0</v>
      </c>
      <c r="S5561" s="248">
        <f t="shared" si="861"/>
        <v>0</v>
      </c>
      <c r="T5561" s="248">
        <f t="shared" si="862"/>
        <v>0</v>
      </c>
      <c r="U5561" s="248">
        <f t="shared" si="863"/>
        <v>0</v>
      </c>
      <c r="V5561" s="13"/>
      <c r="W5561" s="7"/>
      <c r="AT5561" s="130"/>
      <c r="BF5561" s="33">
        <f t="shared" si="869"/>
        <v>41242</v>
      </c>
      <c r="BG5561" s="34">
        <f t="shared" si="864"/>
        <v>82.88000000000001</v>
      </c>
      <c r="BH5561" s="32">
        <f t="shared" si="865"/>
        <v>1</v>
      </c>
      <c r="BI5561" s="32">
        <f t="shared" si="866"/>
        <v>0</v>
      </c>
      <c r="BJ5561" s="69">
        <f t="shared" si="867"/>
        <v>0</v>
      </c>
      <c r="BK5561" s="158" t="str">
        <f t="shared" si="868"/>
        <v/>
      </c>
    </row>
    <row r="5562" spans="1:63" ht="12" customHeight="1" x14ac:dyDescent="0.2">
      <c r="A5562" s="8"/>
      <c r="B5562" s="7"/>
      <c r="C5562" s="7"/>
      <c r="D5562" s="7"/>
      <c r="E5562" s="7"/>
      <c r="F5562" s="7"/>
      <c r="G5562" s="7"/>
      <c r="H5562" s="7"/>
      <c r="I5562" s="10"/>
      <c r="J5562" s="25"/>
      <c r="K5562" s="250"/>
      <c r="L5562" s="31"/>
      <c r="M5562" s="9"/>
      <c r="N5562" s="11" t="s">
        <v>25</v>
      </c>
      <c r="O5562" s="39"/>
      <c r="P5562" s="47"/>
      <c r="Q5562" s="13"/>
      <c r="R5562" s="248">
        <f t="shared" si="860"/>
        <v>0</v>
      </c>
      <c r="S5562" s="248">
        <f t="shared" si="861"/>
        <v>0</v>
      </c>
      <c r="T5562" s="248">
        <f t="shared" si="862"/>
        <v>0</v>
      </c>
      <c r="U5562" s="248">
        <f t="shared" si="863"/>
        <v>0</v>
      </c>
      <c r="V5562" s="13"/>
      <c r="W5562" s="7"/>
      <c r="AT5562" s="130"/>
      <c r="BF5562" s="33">
        <f t="shared" si="869"/>
        <v>41242</v>
      </c>
      <c r="BG5562" s="34">
        <f t="shared" si="864"/>
        <v>82.88000000000001</v>
      </c>
      <c r="BH5562" s="32">
        <f t="shared" si="865"/>
        <v>1</v>
      </c>
      <c r="BI5562" s="32">
        <f t="shared" si="866"/>
        <v>0</v>
      </c>
      <c r="BJ5562" s="69">
        <f t="shared" si="867"/>
        <v>0</v>
      </c>
      <c r="BK5562" s="158" t="str">
        <f t="shared" si="868"/>
        <v/>
      </c>
    </row>
    <row r="5563" spans="1:63" ht="12" customHeight="1" x14ac:dyDescent="0.2">
      <c r="A5563" s="8"/>
      <c r="B5563" s="7"/>
      <c r="C5563" s="7"/>
      <c r="D5563" s="7"/>
      <c r="E5563" s="7"/>
      <c r="F5563" s="7"/>
      <c r="G5563" s="7"/>
      <c r="H5563" s="7"/>
      <c r="I5563" s="10"/>
      <c r="J5563" s="25"/>
      <c r="K5563" s="250"/>
      <c r="L5563" s="31"/>
      <c r="M5563" s="9"/>
      <c r="N5563" s="11" t="s">
        <v>25</v>
      </c>
      <c r="O5563" s="39"/>
      <c r="P5563" s="47"/>
      <c r="Q5563" s="13"/>
      <c r="R5563" s="248">
        <f t="shared" si="860"/>
        <v>0</v>
      </c>
      <c r="S5563" s="248">
        <f t="shared" si="861"/>
        <v>0</v>
      </c>
      <c r="T5563" s="248">
        <f t="shared" si="862"/>
        <v>0</v>
      </c>
      <c r="U5563" s="248">
        <f t="shared" si="863"/>
        <v>0</v>
      </c>
      <c r="V5563" s="13"/>
      <c r="W5563" s="7"/>
      <c r="AT5563" s="130"/>
      <c r="BF5563" s="33">
        <f t="shared" si="869"/>
        <v>41242</v>
      </c>
      <c r="BG5563" s="34">
        <f t="shared" si="864"/>
        <v>82.88000000000001</v>
      </c>
      <c r="BH5563" s="32">
        <f t="shared" si="865"/>
        <v>1</v>
      </c>
      <c r="BI5563" s="32">
        <f t="shared" si="866"/>
        <v>0</v>
      </c>
      <c r="BJ5563" s="69">
        <f t="shared" si="867"/>
        <v>0</v>
      </c>
      <c r="BK5563" s="158" t="str">
        <f t="shared" si="868"/>
        <v/>
      </c>
    </row>
    <row r="5564" spans="1:63" ht="12" customHeight="1" x14ac:dyDescent="0.2">
      <c r="A5564" s="8"/>
      <c r="B5564" s="7"/>
      <c r="C5564" s="7"/>
      <c r="D5564" s="7"/>
      <c r="E5564" s="7"/>
      <c r="F5564" s="7"/>
      <c r="G5564" s="7"/>
      <c r="H5564" s="7"/>
      <c r="I5564" s="10"/>
      <c r="J5564" s="25"/>
      <c r="K5564" s="250"/>
      <c r="L5564" s="31"/>
      <c r="M5564" s="9"/>
      <c r="N5564" s="11" t="s">
        <v>25</v>
      </c>
      <c r="O5564" s="39"/>
      <c r="P5564" s="47"/>
      <c r="Q5564" s="13"/>
      <c r="R5564" s="248">
        <f t="shared" si="860"/>
        <v>0</v>
      </c>
      <c r="S5564" s="248">
        <f t="shared" si="861"/>
        <v>0</v>
      </c>
      <c r="T5564" s="248">
        <f t="shared" si="862"/>
        <v>0</v>
      </c>
      <c r="U5564" s="248">
        <f t="shared" si="863"/>
        <v>0</v>
      </c>
      <c r="V5564" s="13"/>
      <c r="W5564" s="7"/>
      <c r="AT5564" s="130"/>
      <c r="BF5564" s="33">
        <f t="shared" si="869"/>
        <v>41242</v>
      </c>
      <c r="BG5564" s="34">
        <f t="shared" si="864"/>
        <v>82.88000000000001</v>
      </c>
      <c r="BH5564" s="32">
        <f t="shared" si="865"/>
        <v>1</v>
      </c>
      <c r="BI5564" s="32">
        <f t="shared" si="866"/>
        <v>0</v>
      </c>
      <c r="BJ5564" s="69">
        <f t="shared" si="867"/>
        <v>0</v>
      </c>
      <c r="BK5564" s="158" t="str">
        <f t="shared" si="868"/>
        <v/>
      </c>
    </row>
    <row r="5565" spans="1:63" ht="12" customHeight="1" x14ac:dyDescent="0.2">
      <c r="A5565" s="8"/>
      <c r="B5565" s="7"/>
      <c r="C5565" s="7"/>
      <c r="D5565" s="7"/>
      <c r="E5565" s="7"/>
      <c r="F5565" s="7"/>
      <c r="G5565" s="7"/>
      <c r="H5565" s="7"/>
      <c r="I5565" s="10"/>
      <c r="J5565" s="25"/>
      <c r="K5565" s="250"/>
      <c r="L5565" s="31"/>
      <c r="M5565" s="9"/>
      <c r="N5565" s="11" t="s">
        <v>25</v>
      </c>
      <c r="O5565" s="39"/>
      <c r="P5565" s="47"/>
      <c r="Q5565" s="13"/>
      <c r="R5565" s="248">
        <f t="shared" si="860"/>
        <v>0</v>
      </c>
      <c r="S5565" s="248">
        <f t="shared" si="861"/>
        <v>0</v>
      </c>
      <c r="T5565" s="248">
        <f t="shared" si="862"/>
        <v>0</v>
      </c>
      <c r="U5565" s="248">
        <f t="shared" si="863"/>
        <v>0</v>
      </c>
      <c r="V5565" s="13"/>
      <c r="W5565" s="7"/>
      <c r="AT5565" s="130"/>
      <c r="BF5565" s="33">
        <f t="shared" si="869"/>
        <v>41242</v>
      </c>
      <c r="BG5565" s="34">
        <f t="shared" si="864"/>
        <v>82.88000000000001</v>
      </c>
      <c r="BH5565" s="32">
        <f t="shared" si="865"/>
        <v>1</v>
      </c>
      <c r="BI5565" s="32">
        <f t="shared" si="866"/>
        <v>0</v>
      </c>
      <c r="BJ5565" s="69">
        <f t="shared" si="867"/>
        <v>0</v>
      </c>
      <c r="BK5565" s="158" t="str">
        <f t="shared" si="868"/>
        <v/>
      </c>
    </row>
    <row r="5566" spans="1:63" ht="12" customHeight="1" x14ac:dyDescent="0.2">
      <c r="A5566" s="8"/>
      <c r="B5566" s="7"/>
      <c r="C5566" s="7"/>
      <c r="D5566" s="7"/>
      <c r="E5566" s="7"/>
      <c r="F5566" s="7"/>
      <c r="G5566" s="7"/>
      <c r="H5566" s="7"/>
      <c r="I5566" s="10"/>
      <c r="J5566" s="25"/>
      <c r="K5566" s="250"/>
      <c r="L5566" s="31"/>
      <c r="M5566" s="9"/>
      <c r="N5566" s="11" t="s">
        <v>25</v>
      </c>
      <c r="O5566" s="39"/>
      <c r="P5566" s="47"/>
      <c r="Q5566" s="13"/>
      <c r="R5566" s="248">
        <f t="shared" si="860"/>
        <v>0</v>
      </c>
      <c r="S5566" s="248">
        <f t="shared" si="861"/>
        <v>0</v>
      </c>
      <c r="T5566" s="248">
        <f t="shared" si="862"/>
        <v>0</v>
      </c>
      <c r="U5566" s="248">
        <f t="shared" si="863"/>
        <v>0</v>
      </c>
      <c r="V5566" s="13"/>
      <c r="W5566" s="7"/>
      <c r="AT5566" s="130"/>
      <c r="BF5566" s="33">
        <f t="shared" si="869"/>
        <v>41242</v>
      </c>
      <c r="BG5566" s="34">
        <f t="shared" si="864"/>
        <v>82.88000000000001</v>
      </c>
      <c r="BH5566" s="32">
        <f t="shared" si="865"/>
        <v>1</v>
      </c>
      <c r="BI5566" s="32">
        <f t="shared" si="866"/>
        <v>0</v>
      </c>
      <c r="BJ5566" s="69">
        <f t="shared" si="867"/>
        <v>0</v>
      </c>
      <c r="BK5566" s="158" t="str">
        <f t="shared" si="868"/>
        <v/>
      </c>
    </row>
    <row r="5567" spans="1:63" ht="12" customHeight="1" x14ac:dyDescent="0.2">
      <c r="A5567" s="8"/>
      <c r="B5567" s="7"/>
      <c r="C5567" s="7"/>
      <c r="D5567" s="7"/>
      <c r="E5567" s="7"/>
      <c r="F5567" s="7"/>
      <c r="G5567" s="7"/>
      <c r="H5567" s="7"/>
      <c r="I5567" s="10"/>
      <c r="J5567" s="25"/>
      <c r="K5567" s="250"/>
      <c r="L5567" s="31"/>
      <c r="M5567" s="9"/>
      <c r="N5567" s="11" t="s">
        <v>25</v>
      </c>
      <c r="O5567" s="39"/>
      <c r="P5567" s="47"/>
      <c r="Q5567" s="13"/>
      <c r="R5567" s="248">
        <f t="shared" si="860"/>
        <v>0</v>
      </c>
      <c r="S5567" s="248">
        <f t="shared" si="861"/>
        <v>0</v>
      </c>
      <c r="T5567" s="248">
        <f t="shared" si="862"/>
        <v>0</v>
      </c>
      <c r="U5567" s="248">
        <f t="shared" si="863"/>
        <v>0</v>
      </c>
      <c r="V5567" s="13"/>
      <c r="W5567" s="7"/>
      <c r="AT5567" s="130"/>
      <c r="BF5567" s="33">
        <f t="shared" si="869"/>
        <v>41242</v>
      </c>
      <c r="BG5567" s="34">
        <f t="shared" si="864"/>
        <v>82.88000000000001</v>
      </c>
      <c r="BH5567" s="32">
        <f t="shared" si="865"/>
        <v>1</v>
      </c>
      <c r="BI5567" s="32">
        <f t="shared" si="866"/>
        <v>0</v>
      </c>
      <c r="BJ5567" s="69">
        <f t="shared" si="867"/>
        <v>0</v>
      </c>
      <c r="BK5567" s="158" t="str">
        <f t="shared" si="868"/>
        <v/>
      </c>
    </row>
    <row r="5568" spans="1:63" ht="12" customHeight="1" x14ac:dyDescent="0.2">
      <c r="A5568" s="8"/>
      <c r="B5568" s="7"/>
      <c r="C5568" s="7"/>
      <c r="D5568" s="7"/>
      <c r="E5568" s="7"/>
      <c r="F5568" s="7"/>
      <c r="G5568" s="7"/>
      <c r="H5568" s="7"/>
      <c r="I5568" s="10"/>
      <c r="J5568" s="25"/>
      <c r="K5568" s="250"/>
      <c r="L5568" s="31"/>
      <c r="M5568" s="9"/>
      <c r="N5568" s="11" t="s">
        <v>25</v>
      </c>
      <c r="O5568" s="39"/>
      <c r="P5568" s="47"/>
      <c r="Q5568" s="13"/>
      <c r="R5568" s="248">
        <f t="shared" si="860"/>
        <v>0</v>
      </c>
      <c r="S5568" s="248">
        <f t="shared" si="861"/>
        <v>0</v>
      </c>
      <c r="T5568" s="248">
        <f t="shared" si="862"/>
        <v>0</v>
      </c>
      <c r="U5568" s="248">
        <f t="shared" si="863"/>
        <v>0</v>
      </c>
      <c r="V5568" s="13"/>
      <c r="W5568" s="7"/>
      <c r="AT5568" s="130"/>
      <c r="BF5568" s="33">
        <f t="shared" si="869"/>
        <v>41242</v>
      </c>
      <c r="BG5568" s="34">
        <f t="shared" si="864"/>
        <v>82.88000000000001</v>
      </c>
      <c r="BH5568" s="32">
        <f t="shared" si="865"/>
        <v>1</v>
      </c>
      <c r="BI5568" s="32">
        <f t="shared" si="866"/>
        <v>0</v>
      </c>
      <c r="BJ5568" s="69">
        <f t="shared" si="867"/>
        <v>0</v>
      </c>
      <c r="BK5568" s="158" t="str">
        <f t="shared" si="868"/>
        <v/>
      </c>
    </row>
    <row r="5569" spans="1:63" ht="12" customHeight="1" x14ac:dyDescent="0.2">
      <c r="A5569" s="8"/>
      <c r="B5569" s="7"/>
      <c r="C5569" s="7"/>
      <c r="D5569" s="7"/>
      <c r="E5569" s="7"/>
      <c r="F5569" s="7"/>
      <c r="G5569" s="7"/>
      <c r="H5569" s="7"/>
      <c r="I5569" s="10"/>
      <c r="J5569" s="25"/>
      <c r="K5569" s="250"/>
      <c r="L5569" s="31"/>
      <c r="M5569" s="9"/>
      <c r="N5569" s="11" t="s">
        <v>25</v>
      </c>
      <c r="O5569" s="39"/>
      <c r="P5569" s="47"/>
      <c r="Q5569" s="13"/>
      <c r="R5569" s="248">
        <f t="shared" si="860"/>
        <v>0</v>
      </c>
      <c r="S5569" s="248">
        <f t="shared" si="861"/>
        <v>0</v>
      </c>
      <c r="T5569" s="248">
        <f t="shared" si="862"/>
        <v>0</v>
      </c>
      <c r="U5569" s="248">
        <f t="shared" si="863"/>
        <v>0</v>
      </c>
      <c r="V5569" s="13"/>
      <c r="W5569" s="7"/>
      <c r="AT5569" s="130"/>
      <c r="BF5569" s="33">
        <f t="shared" si="869"/>
        <v>41242</v>
      </c>
      <c r="BG5569" s="34">
        <f t="shared" si="864"/>
        <v>82.88000000000001</v>
      </c>
      <c r="BH5569" s="32">
        <f t="shared" si="865"/>
        <v>1</v>
      </c>
      <c r="BI5569" s="32">
        <f t="shared" si="866"/>
        <v>0</v>
      </c>
      <c r="BJ5569" s="69">
        <f t="shared" si="867"/>
        <v>0</v>
      </c>
      <c r="BK5569" s="158" t="str">
        <f t="shared" si="868"/>
        <v/>
      </c>
    </row>
    <row r="5570" spans="1:63" ht="12" customHeight="1" x14ac:dyDescent="0.2">
      <c r="A5570" s="8"/>
      <c r="B5570" s="7"/>
      <c r="C5570" s="7"/>
      <c r="D5570" s="7"/>
      <c r="E5570" s="7"/>
      <c r="F5570" s="7"/>
      <c r="G5570" s="7"/>
      <c r="H5570" s="7"/>
      <c r="I5570" s="10"/>
      <c r="J5570" s="25"/>
      <c r="K5570" s="250"/>
      <c r="L5570" s="31"/>
      <c r="M5570" s="9"/>
      <c r="N5570" s="11" t="s">
        <v>25</v>
      </c>
      <c r="O5570" s="39"/>
      <c r="P5570" s="47"/>
      <c r="Q5570" s="13"/>
      <c r="R5570" s="248">
        <f t="shared" si="860"/>
        <v>0</v>
      </c>
      <c r="S5570" s="248">
        <f t="shared" si="861"/>
        <v>0</v>
      </c>
      <c r="T5570" s="248">
        <f t="shared" si="862"/>
        <v>0</v>
      </c>
      <c r="U5570" s="248">
        <f t="shared" si="863"/>
        <v>0</v>
      </c>
      <c r="V5570" s="13"/>
      <c r="W5570" s="7"/>
      <c r="AT5570" s="130"/>
      <c r="BF5570" s="33">
        <f t="shared" si="869"/>
        <v>41242</v>
      </c>
      <c r="BG5570" s="34">
        <f t="shared" si="864"/>
        <v>82.88000000000001</v>
      </c>
      <c r="BH5570" s="32">
        <f t="shared" si="865"/>
        <v>1</v>
      </c>
      <c r="BI5570" s="32">
        <f t="shared" si="866"/>
        <v>0</v>
      </c>
      <c r="BJ5570" s="69">
        <f t="shared" si="867"/>
        <v>0</v>
      </c>
      <c r="BK5570" s="158" t="str">
        <f t="shared" si="868"/>
        <v/>
      </c>
    </row>
    <row r="5571" spans="1:63" ht="12" customHeight="1" x14ac:dyDescent="0.2">
      <c r="A5571" s="8"/>
      <c r="B5571" s="7"/>
      <c r="C5571" s="7"/>
      <c r="D5571" s="7"/>
      <c r="E5571" s="7"/>
      <c r="F5571" s="7"/>
      <c r="G5571" s="7"/>
      <c r="H5571" s="7"/>
      <c r="I5571" s="10"/>
      <c r="J5571" s="25"/>
      <c r="K5571" s="250"/>
      <c r="L5571" s="31"/>
      <c r="M5571" s="9"/>
      <c r="N5571" s="11" t="s">
        <v>25</v>
      </c>
      <c r="O5571" s="39"/>
      <c r="P5571" s="47"/>
      <c r="Q5571" s="13"/>
      <c r="R5571" s="248">
        <f t="shared" si="860"/>
        <v>0</v>
      </c>
      <c r="S5571" s="248">
        <f t="shared" si="861"/>
        <v>0</v>
      </c>
      <c r="T5571" s="248">
        <f t="shared" si="862"/>
        <v>0</v>
      </c>
      <c r="U5571" s="248">
        <f t="shared" si="863"/>
        <v>0</v>
      </c>
      <c r="V5571" s="13"/>
      <c r="W5571" s="7"/>
      <c r="AT5571" s="130"/>
      <c r="BF5571" s="33">
        <f t="shared" si="869"/>
        <v>41242</v>
      </c>
      <c r="BG5571" s="34">
        <f t="shared" si="864"/>
        <v>82.88000000000001</v>
      </c>
      <c r="BH5571" s="32">
        <f t="shared" si="865"/>
        <v>1</v>
      </c>
      <c r="BI5571" s="32">
        <f t="shared" si="866"/>
        <v>0</v>
      </c>
      <c r="BJ5571" s="69">
        <f t="shared" si="867"/>
        <v>0</v>
      </c>
      <c r="BK5571" s="158" t="str">
        <f t="shared" si="868"/>
        <v/>
      </c>
    </row>
    <row r="5572" spans="1:63" ht="12" customHeight="1" x14ac:dyDescent="0.2">
      <c r="A5572" s="8"/>
      <c r="B5572" s="7"/>
      <c r="C5572" s="7"/>
      <c r="D5572" s="7"/>
      <c r="E5572" s="7"/>
      <c r="F5572" s="7"/>
      <c r="G5572" s="7"/>
      <c r="H5572" s="7"/>
      <c r="I5572" s="10"/>
      <c r="J5572" s="25"/>
      <c r="K5572" s="250"/>
      <c r="L5572" s="31"/>
      <c r="M5572" s="9"/>
      <c r="N5572" s="11" t="s">
        <v>25</v>
      </c>
      <c r="O5572" s="39"/>
      <c r="P5572" s="47"/>
      <c r="Q5572" s="13"/>
      <c r="R5572" s="248">
        <f t="shared" si="860"/>
        <v>0</v>
      </c>
      <c r="S5572" s="248">
        <f t="shared" si="861"/>
        <v>0</v>
      </c>
      <c r="T5572" s="248">
        <f t="shared" si="862"/>
        <v>0</v>
      </c>
      <c r="U5572" s="248">
        <f t="shared" si="863"/>
        <v>0</v>
      </c>
      <c r="V5572" s="13"/>
      <c r="W5572" s="7"/>
      <c r="AT5572" s="130"/>
      <c r="BF5572" s="33">
        <f t="shared" si="869"/>
        <v>41242</v>
      </c>
      <c r="BG5572" s="34">
        <f t="shared" si="864"/>
        <v>82.88000000000001</v>
      </c>
      <c r="BH5572" s="32">
        <f t="shared" si="865"/>
        <v>1</v>
      </c>
      <c r="BI5572" s="32">
        <f t="shared" si="866"/>
        <v>0</v>
      </c>
      <c r="BJ5572" s="69">
        <f t="shared" si="867"/>
        <v>0</v>
      </c>
      <c r="BK5572" s="158" t="str">
        <f t="shared" si="868"/>
        <v/>
      </c>
    </row>
    <row r="5573" spans="1:63" ht="12" customHeight="1" x14ac:dyDescent="0.2">
      <c r="A5573" s="8"/>
      <c r="B5573" s="7"/>
      <c r="C5573" s="7"/>
      <c r="D5573" s="7"/>
      <c r="E5573" s="7"/>
      <c r="F5573" s="7"/>
      <c r="G5573" s="7"/>
      <c r="H5573" s="7"/>
      <c r="I5573" s="10"/>
      <c r="J5573" s="25"/>
      <c r="K5573" s="250"/>
      <c r="L5573" s="31"/>
      <c r="M5573" s="9"/>
      <c r="N5573" s="11" t="s">
        <v>25</v>
      </c>
      <c r="O5573" s="39"/>
      <c r="P5573" s="47"/>
      <c r="Q5573" s="13"/>
      <c r="R5573" s="248">
        <f t="shared" si="860"/>
        <v>0</v>
      </c>
      <c r="S5573" s="248">
        <f t="shared" si="861"/>
        <v>0</v>
      </c>
      <c r="T5573" s="248">
        <f t="shared" si="862"/>
        <v>0</v>
      </c>
      <c r="U5573" s="248">
        <f t="shared" si="863"/>
        <v>0</v>
      </c>
      <c r="V5573" s="13"/>
      <c r="W5573" s="7"/>
      <c r="AT5573" s="130"/>
      <c r="BF5573" s="33">
        <f t="shared" si="869"/>
        <v>41242</v>
      </c>
      <c r="BG5573" s="34">
        <f t="shared" si="864"/>
        <v>82.88000000000001</v>
      </c>
      <c r="BH5573" s="32">
        <f t="shared" si="865"/>
        <v>1</v>
      </c>
      <c r="BI5573" s="32">
        <f t="shared" si="866"/>
        <v>0</v>
      </c>
      <c r="BJ5573" s="69">
        <f t="shared" si="867"/>
        <v>0</v>
      </c>
      <c r="BK5573" s="158" t="str">
        <f t="shared" si="868"/>
        <v/>
      </c>
    </row>
    <row r="5574" spans="1:63" ht="12" customHeight="1" x14ac:dyDescent="0.2">
      <c r="A5574" s="8"/>
      <c r="B5574" s="7"/>
      <c r="C5574" s="7"/>
      <c r="D5574" s="7"/>
      <c r="E5574" s="7"/>
      <c r="F5574" s="7"/>
      <c r="G5574" s="7"/>
      <c r="H5574" s="7"/>
      <c r="I5574" s="10"/>
      <c r="J5574" s="25"/>
      <c r="K5574" s="250"/>
      <c r="L5574" s="31"/>
      <c r="M5574" s="9"/>
      <c r="N5574" s="11" t="s">
        <v>25</v>
      </c>
      <c r="O5574" s="39"/>
      <c r="P5574" s="47"/>
      <c r="Q5574" s="13"/>
      <c r="R5574" s="248">
        <f t="shared" si="860"/>
        <v>0</v>
      </c>
      <c r="S5574" s="248">
        <f t="shared" si="861"/>
        <v>0</v>
      </c>
      <c r="T5574" s="248">
        <f t="shared" si="862"/>
        <v>0</v>
      </c>
      <c r="U5574" s="248">
        <f t="shared" si="863"/>
        <v>0</v>
      </c>
      <c r="V5574" s="13"/>
      <c r="W5574" s="7"/>
      <c r="AT5574" s="130"/>
      <c r="BF5574" s="33">
        <f t="shared" si="869"/>
        <v>41242</v>
      </c>
      <c r="BG5574" s="34">
        <f t="shared" si="864"/>
        <v>82.88000000000001</v>
      </c>
      <c r="BH5574" s="32">
        <f t="shared" si="865"/>
        <v>1</v>
      </c>
      <c r="BI5574" s="32">
        <f t="shared" si="866"/>
        <v>0</v>
      </c>
      <c r="BJ5574" s="69">
        <f t="shared" si="867"/>
        <v>0</v>
      </c>
      <c r="BK5574" s="158" t="str">
        <f t="shared" si="868"/>
        <v/>
      </c>
    </row>
    <row r="5575" spans="1:63" ht="12" customHeight="1" x14ac:dyDescent="0.2">
      <c r="A5575" s="8"/>
      <c r="B5575" s="7"/>
      <c r="C5575" s="7"/>
      <c r="D5575" s="7"/>
      <c r="E5575" s="7"/>
      <c r="F5575" s="7"/>
      <c r="G5575" s="7"/>
      <c r="H5575" s="7"/>
      <c r="I5575" s="10"/>
      <c r="J5575" s="25"/>
      <c r="K5575" s="250"/>
      <c r="L5575" s="31"/>
      <c r="M5575" s="9"/>
      <c r="N5575" s="11" t="s">
        <v>25</v>
      </c>
      <c r="O5575" s="39"/>
      <c r="P5575" s="47"/>
      <c r="Q5575" s="13"/>
      <c r="R5575" s="248">
        <f t="shared" si="860"/>
        <v>0</v>
      </c>
      <c r="S5575" s="248">
        <f t="shared" si="861"/>
        <v>0</v>
      </c>
      <c r="T5575" s="248">
        <f t="shared" si="862"/>
        <v>0</v>
      </c>
      <c r="U5575" s="248">
        <f t="shared" si="863"/>
        <v>0</v>
      </c>
      <c r="V5575" s="13"/>
      <c r="W5575" s="7"/>
      <c r="AT5575" s="130"/>
      <c r="BF5575" s="33">
        <f t="shared" si="869"/>
        <v>41242</v>
      </c>
      <c r="BG5575" s="34">
        <f t="shared" si="864"/>
        <v>82.88000000000001</v>
      </c>
      <c r="BH5575" s="32">
        <f t="shared" si="865"/>
        <v>1</v>
      </c>
      <c r="BI5575" s="32">
        <f t="shared" si="866"/>
        <v>0</v>
      </c>
      <c r="BJ5575" s="69">
        <f t="shared" si="867"/>
        <v>0</v>
      </c>
      <c r="BK5575" s="158" t="str">
        <f t="shared" si="868"/>
        <v/>
      </c>
    </row>
    <row r="5576" spans="1:63" ht="12" customHeight="1" x14ac:dyDescent="0.2">
      <c r="A5576" s="8"/>
      <c r="B5576" s="7"/>
      <c r="C5576" s="7"/>
      <c r="D5576" s="7"/>
      <c r="E5576" s="7"/>
      <c r="F5576" s="7"/>
      <c r="G5576" s="7"/>
      <c r="H5576" s="7"/>
      <c r="I5576" s="10"/>
      <c r="J5576" s="25"/>
      <c r="K5576" s="250"/>
      <c r="L5576" s="31"/>
      <c r="M5576" s="9"/>
      <c r="N5576" s="11" t="s">
        <v>25</v>
      </c>
      <c r="O5576" s="39"/>
      <c r="P5576" s="47"/>
      <c r="Q5576" s="13"/>
      <c r="R5576" s="248">
        <f t="shared" si="860"/>
        <v>0</v>
      </c>
      <c r="S5576" s="248">
        <f t="shared" si="861"/>
        <v>0</v>
      </c>
      <c r="T5576" s="248">
        <f t="shared" si="862"/>
        <v>0</v>
      </c>
      <c r="U5576" s="248">
        <f t="shared" si="863"/>
        <v>0</v>
      </c>
      <c r="V5576" s="13"/>
      <c r="W5576" s="7"/>
      <c r="AT5576" s="130"/>
      <c r="BF5576" s="33">
        <f t="shared" si="869"/>
        <v>41242</v>
      </c>
      <c r="BG5576" s="34">
        <f t="shared" si="864"/>
        <v>82.88000000000001</v>
      </c>
      <c r="BH5576" s="32">
        <f t="shared" si="865"/>
        <v>1</v>
      </c>
      <c r="BI5576" s="32">
        <f t="shared" si="866"/>
        <v>0</v>
      </c>
      <c r="BJ5576" s="69">
        <f t="shared" si="867"/>
        <v>0</v>
      </c>
      <c r="BK5576" s="158" t="str">
        <f t="shared" si="868"/>
        <v/>
      </c>
    </row>
    <row r="5577" spans="1:63" ht="12" customHeight="1" x14ac:dyDescent="0.2">
      <c r="A5577" s="8"/>
      <c r="B5577" s="7"/>
      <c r="C5577" s="7"/>
      <c r="D5577" s="7"/>
      <c r="E5577" s="7"/>
      <c r="F5577" s="7"/>
      <c r="G5577" s="7"/>
      <c r="H5577" s="7"/>
      <c r="I5577" s="10"/>
      <c r="J5577" s="25"/>
      <c r="K5577" s="250"/>
      <c r="L5577" s="31"/>
      <c r="M5577" s="9"/>
      <c r="N5577" s="11" t="s">
        <v>25</v>
      </c>
      <c r="O5577" s="39"/>
      <c r="P5577" s="47"/>
      <c r="Q5577" s="13"/>
      <c r="R5577" s="248">
        <f t="shared" si="860"/>
        <v>0</v>
      </c>
      <c r="S5577" s="248">
        <f t="shared" si="861"/>
        <v>0</v>
      </c>
      <c r="T5577" s="248">
        <f t="shared" si="862"/>
        <v>0</v>
      </c>
      <c r="U5577" s="248">
        <f t="shared" si="863"/>
        <v>0</v>
      </c>
      <c r="V5577" s="13"/>
      <c r="W5577" s="7"/>
      <c r="AT5577" s="130"/>
      <c r="BF5577" s="33">
        <f t="shared" si="869"/>
        <v>41242</v>
      </c>
      <c r="BG5577" s="34">
        <f t="shared" si="864"/>
        <v>82.88000000000001</v>
      </c>
      <c r="BH5577" s="32">
        <f t="shared" si="865"/>
        <v>1</v>
      </c>
      <c r="BI5577" s="32">
        <f t="shared" si="866"/>
        <v>0</v>
      </c>
      <c r="BJ5577" s="69">
        <f t="shared" si="867"/>
        <v>0</v>
      </c>
      <c r="BK5577" s="158" t="str">
        <f t="shared" si="868"/>
        <v/>
      </c>
    </row>
    <row r="5578" spans="1:63" ht="12" customHeight="1" x14ac:dyDescent="0.2">
      <c r="A5578" s="8"/>
      <c r="B5578" s="7"/>
      <c r="C5578" s="7"/>
      <c r="D5578" s="7"/>
      <c r="E5578" s="7"/>
      <c r="F5578" s="7"/>
      <c r="G5578" s="7"/>
      <c r="H5578" s="7"/>
      <c r="I5578" s="10"/>
      <c r="J5578" s="25"/>
      <c r="K5578" s="250"/>
      <c r="L5578" s="31"/>
      <c r="M5578" s="9"/>
      <c r="N5578" s="11" t="s">
        <v>25</v>
      </c>
      <c r="O5578" s="39"/>
      <c r="P5578" s="47"/>
      <c r="Q5578" s="13"/>
      <c r="R5578" s="248">
        <f t="shared" si="860"/>
        <v>0</v>
      </c>
      <c r="S5578" s="248">
        <f t="shared" si="861"/>
        <v>0</v>
      </c>
      <c r="T5578" s="248">
        <f t="shared" si="862"/>
        <v>0</v>
      </c>
      <c r="U5578" s="248">
        <f t="shared" si="863"/>
        <v>0</v>
      </c>
      <c r="V5578" s="13"/>
      <c r="W5578" s="7"/>
      <c r="AT5578" s="130"/>
      <c r="BF5578" s="33">
        <f t="shared" si="869"/>
        <v>41242</v>
      </c>
      <c r="BG5578" s="34">
        <f t="shared" si="864"/>
        <v>82.88000000000001</v>
      </c>
      <c r="BH5578" s="32">
        <f t="shared" si="865"/>
        <v>1</v>
      </c>
      <c r="BI5578" s="32">
        <f t="shared" si="866"/>
        <v>0</v>
      </c>
      <c r="BJ5578" s="69">
        <f t="shared" si="867"/>
        <v>0</v>
      </c>
      <c r="BK5578" s="158" t="str">
        <f t="shared" si="868"/>
        <v/>
      </c>
    </row>
    <row r="5579" spans="1:63" ht="12" customHeight="1" x14ac:dyDescent="0.2">
      <c r="A5579" s="8"/>
      <c r="B5579" s="7"/>
      <c r="C5579" s="7"/>
      <c r="D5579" s="7"/>
      <c r="E5579" s="7"/>
      <c r="F5579" s="7"/>
      <c r="G5579" s="7"/>
      <c r="H5579" s="7"/>
      <c r="I5579" s="10"/>
      <c r="J5579" s="25"/>
      <c r="K5579" s="250"/>
      <c r="L5579" s="31"/>
      <c r="M5579" s="9"/>
      <c r="N5579" s="11" t="s">
        <v>25</v>
      </c>
      <c r="O5579" s="39"/>
      <c r="P5579" s="47"/>
      <c r="Q5579" s="13"/>
      <c r="R5579" s="248">
        <f t="shared" ref="R5579:R5642" si="870">IF(N5579&lt;&gt;"M",ROUND(IF(M5579&lt;&gt;"Y",IF(P5579&lt;&gt;"Y",K5579,K5579*(BH5579-1)),0),ROUNDING),"")</f>
        <v>0</v>
      </c>
      <c r="S5579" s="248">
        <f t="shared" ref="S5579:S5642" si="871">IF(N5579&lt;&gt;"M",ROUND(IF(O5579&gt;0,IF(M5579="Y",BI5579*(1-O5579),IF(BI5579&gt;R5579,R5579 + (BI5579 - R5579)*(1-O5579),BI5579)),BI5579),ROUNDING),"")</f>
        <v>0</v>
      </c>
      <c r="T5579" s="248">
        <f t="shared" ref="T5579:T5642" si="872">IF(N5579&lt;&gt;"M",ROUND(IF(O5579&gt;0,IF(M5579="Y",BJ5579*(1-O5579),IF(BJ5579&gt;R5579,R5579 + (BJ5579 - R5579)*(1-O5579),BJ5579)),BJ5579),ROUNDING),"")</f>
        <v>0</v>
      </c>
      <c r="U5579" s="248">
        <f t="shared" ref="U5579:U5642" si="873">IF(N5579&lt;&gt;"M",ROUND(IF(OR(N5579="P",N5579=""),0,IF(OR(M5579="N",M5579=""),T5579-R5579,T5579)),ROUNDING),"")</f>
        <v>0</v>
      </c>
      <c r="V5579" s="13"/>
      <c r="W5579" s="7"/>
      <c r="AT5579" s="130"/>
      <c r="BF5579" s="33">
        <f t="shared" si="869"/>
        <v>41242</v>
      </c>
      <c r="BG5579" s="34">
        <f t="shared" ref="BG5579:BG5642" si="874">IF(N5579&lt;&gt;"M",BG5578+U5579,BG5578)</f>
        <v>82.88000000000001</v>
      </c>
      <c r="BH5579" s="32">
        <f t="shared" ref="BH5579:BH5642" si="875">IF(L5579&lt;&gt;"",IF(ODDS_TYPE=1,L5579,IF(ODDS_TYPE=2,IF(L5579&gt;0,1+L5579/100,IF(L5579&lt;0,1-100/L5579,1)),IF(ODDS_TYPE=3,1+L5579,IF(ODDS_TYPE=4,1+L5579,IF(ODDS_TYPE=5,IF(L5579&gt;0,1+L5579,1-1/L5579),IF(ODDS_TYPE=6,IF(L5579&gt;=0,L5579+1,1-1/L5579),1)))))),1)</f>
        <v>1</v>
      </c>
      <c r="BI5579" s="32">
        <f t="shared" ref="BI5579:BI5642" si="876">IF(P5579&lt;&gt;"Y",IF(M5579&lt;&gt;"Y",K5579*BH5579,K5579*BH5579 - K5579),IF(M5579&lt;&gt;"Y",K5579*BH5579,K5579))</f>
        <v>0</v>
      </c>
      <c r="BJ5579" s="69">
        <f t="shared" ref="BJ5579:BJ5642" si="877">IF(P5579&lt;&gt;"Y",
IF(M5579&lt;&gt;"Y",
IF(N5579="Y",K5579*BH5579,IF(N5579="P",0,IF(OR(N5579="R",N5579="PU"),K5579,IF(N5579="H",K5579*BH5579*0.5,IF(N5579="HW",K5579*0.5*(1 + BH5579),IF(N5579="HL",K5579*0.5,0)))))),
IF(N5579="Y",K5579*BH5579 - K5579,IF(N5579="P",0,IF(OR(N5579="R",N5579="PU"),0,IF(N5579="H",IF(BH5579&gt;2,0.5*K5579*BH5579 - K5579,0),IF(N5579="HW",K5579*0.5*(1 + BH5579) - K5579,IF(N5579="HL",0,0))))))),
IF(M5579&lt;&gt;"Y",
IF(N5579="Y",K5579*BH5579,IF(N5579="P",0,IF(OR(N5579="R",N5579="PU"),K5579*(BH5579-1),IF(N5579="H",K5579*BH5579*0.5,IF(N5579="HW",K5579*(BH5579-1)*0.5,IF(N5579="HL",K5579*BH5579 - K5579*0.5,0)))))),
IF(N5579="Y",K5579,IF(N5579="P",0,IF(OR(N5579="R",N5579="PU"),0,IF(N5579="H",IF(BH5579&lt;2,K5579*BH5579*0.5 - K5579*(BH5579-1),0),IF(N5579="HW",0,IF(N5579="HL",K5579*0.5,0)))))))
)</f>
        <v>0</v>
      </c>
      <c r="BK5579" s="158" t="str">
        <f t="shared" ref="BK5579:BK5642" si="878">IF(FILT_M=1,IF(LEN(C5579)&gt;0,C5579,""),IF(FILT_M=2,IF(LEN(E5579)&gt;0,E5579,""),IF(FILT_M=3,IF(LEN(F5579)&gt;0,F5579,""),IF(FILT_M=4,IF(LEN(G5579)&gt;0,G5579,""),""))))</f>
        <v/>
      </c>
    </row>
    <row r="5580" spans="1:63" ht="12" customHeight="1" x14ac:dyDescent="0.2">
      <c r="A5580" s="8"/>
      <c r="B5580" s="7"/>
      <c r="C5580" s="7"/>
      <c r="D5580" s="7"/>
      <c r="E5580" s="7"/>
      <c r="F5580" s="7"/>
      <c r="G5580" s="7"/>
      <c r="H5580" s="7"/>
      <c r="I5580" s="10"/>
      <c r="J5580" s="25"/>
      <c r="K5580" s="250"/>
      <c r="L5580" s="31"/>
      <c r="M5580" s="9"/>
      <c r="N5580" s="11" t="s">
        <v>25</v>
      </c>
      <c r="O5580" s="39"/>
      <c r="P5580" s="47"/>
      <c r="Q5580" s="13"/>
      <c r="R5580" s="248">
        <f t="shared" si="870"/>
        <v>0</v>
      </c>
      <c r="S5580" s="248">
        <f t="shared" si="871"/>
        <v>0</v>
      </c>
      <c r="T5580" s="248">
        <f t="shared" si="872"/>
        <v>0</v>
      </c>
      <c r="U5580" s="248">
        <f t="shared" si="873"/>
        <v>0</v>
      </c>
      <c r="V5580" s="13"/>
      <c r="W5580" s="7"/>
      <c r="AT5580" s="130"/>
      <c r="BF5580" s="33">
        <f t="shared" ref="BF5580:BF5643" si="879">IF(A5580&gt;2,A5580,BF5579)</f>
        <v>41242</v>
      </c>
      <c r="BG5580" s="34">
        <f t="shared" si="874"/>
        <v>82.88000000000001</v>
      </c>
      <c r="BH5580" s="32">
        <f t="shared" si="875"/>
        <v>1</v>
      </c>
      <c r="BI5580" s="32">
        <f t="shared" si="876"/>
        <v>0</v>
      </c>
      <c r="BJ5580" s="69">
        <f t="shared" si="877"/>
        <v>0</v>
      </c>
      <c r="BK5580" s="158" t="str">
        <f t="shared" si="878"/>
        <v/>
      </c>
    </row>
    <row r="5581" spans="1:63" ht="12" customHeight="1" x14ac:dyDescent="0.2">
      <c r="A5581" s="8"/>
      <c r="B5581" s="7"/>
      <c r="C5581" s="7"/>
      <c r="D5581" s="7"/>
      <c r="E5581" s="7"/>
      <c r="F5581" s="7"/>
      <c r="G5581" s="7"/>
      <c r="H5581" s="7"/>
      <c r="I5581" s="10"/>
      <c r="J5581" s="25"/>
      <c r="K5581" s="250"/>
      <c r="L5581" s="31"/>
      <c r="M5581" s="9"/>
      <c r="N5581" s="11" t="s">
        <v>25</v>
      </c>
      <c r="O5581" s="39"/>
      <c r="P5581" s="47"/>
      <c r="Q5581" s="13"/>
      <c r="R5581" s="248">
        <f t="shared" si="870"/>
        <v>0</v>
      </c>
      <c r="S5581" s="248">
        <f t="shared" si="871"/>
        <v>0</v>
      </c>
      <c r="T5581" s="248">
        <f t="shared" si="872"/>
        <v>0</v>
      </c>
      <c r="U5581" s="248">
        <f t="shared" si="873"/>
        <v>0</v>
      </c>
      <c r="V5581" s="13"/>
      <c r="W5581" s="7"/>
      <c r="AT5581" s="130"/>
      <c r="BF5581" s="33">
        <f t="shared" si="879"/>
        <v>41242</v>
      </c>
      <c r="BG5581" s="34">
        <f t="shared" si="874"/>
        <v>82.88000000000001</v>
      </c>
      <c r="BH5581" s="32">
        <f t="shared" si="875"/>
        <v>1</v>
      </c>
      <c r="BI5581" s="32">
        <f t="shared" si="876"/>
        <v>0</v>
      </c>
      <c r="BJ5581" s="69">
        <f t="shared" si="877"/>
        <v>0</v>
      </c>
      <c r="BK5581" s="158" t="str">
        <f t="shared" si="878"/>
        <v/>
      </c>
    </row>
    <row r="5582" spans="1:63" ht="12" customHeight="1" x14ac:dyDescent="0.2">
      <c r="A5582" s="8"/>
      <c r="B5582" s="7"/>
      <c r="C5582" s="7"/>
      <c r="D5582" s="7"/>
      <c r="E5582" s="7"/>
      <c r="F5582" s="7"/>
      <c r="G5582" s="7"/>
      <c r="H5582" s="7"/>
      <c r="I5582" s="10"/>
      <c r="J5582" s="25"/>
      <c r="K5582" s="250"/>
      <c r="L5582" s="31"/>
      <c r="M5582" s="9"/>
      <c r="N5582" s="11" t="s">
        <v>25</v>
      </c>
      <c r="O5582" s="39"/>
      <c r="P5582" s="47"/>
      <c r="Q5582" s="13"/>
      <c r="R5582" s="248">
        <f t="shared" si="870"/>
        <v>0</v>
      </c>
      <c r="S5582" s="248">
        <f t="shared" si="871"/>
        <v>0</v>
      </c>
      <c r="T5582" s="248">
        <f t="shared" si="872"/>
        <v>0</v>
      </c>
      <c r="U5582" s="248">
        <f t="shared" si="873"/>
        <v>0</v>
      </c>
      <c r="V5582" s="13"/>
      <c r="W5582" s="7"/>
      <c r="AT5582" s="130"/>
      <c r="BF5582" s="33">
        <f t="shared" si="879"/>
        <v>41242</v>
      </c>
      <c r="BG5582" s="34">
        <f t="shared" si="874"/>
        <v>82.88000000000001</v>
      </c>
      <c r="BH5582" s="32">
        <f t="shared" si="875"/>
        <v>1</v>
      </c>
      <c r="BI5582" s="32">
        <f t="shared" si="876"/>
        <v>0</v>
      </c>
      <c r="BJ5582" s="69">
        <f t="shared" si="877"/>
        <v>0</v>
      </c>
      <c r="BK5582" s="158" t="str">
        <f t="shared" si="878"/>
        <v/>
      </c>
    </row>
    <row r="5583" spans="1:63" ht="12" customHeight="1" x14ac:dyDescent="0.2">
      <c r="A5583" s="8"/>
      <c r="B5583" s="7"/>
      <c r="C5583" s="7"/>
      <c r="D5583" s="7"/>
      <c r="E5583" s="7"/>
      <c r="F5583" s="7"/>
      <c r="G5583" s="7"/>
      <c r="H5583" s="7"/>
      <c r="I5583" s="10"/>
      <c r="J5583" s="25"/>
      <c r="K5583" s="250"/>
      <c r="L5583" s="31"/>
      <c r="M5583" s="9"/>
      <c r="N5583" s="11" t="s">
        <v>25</v>
      </c>
      <c r="O5583" s="39"/>
      <c r="P5583" s="47"/>
      <c r="Q5583" s="13"/>
      <c r="R5583" s="248">
        <f t="shared" si="870"/>
        <v>0</v>
      </c>
      <c r="S5583" s="248">
        <f t="shared" si="871"/>
        <v>0</v>
      </c>
      <c r="T5583" s="248">
        <f t="shared" si="872"/>
        <v>0</v>
      </c>
      <c r="U5583" s="248">
        <f t="shared" si="873"/>
        <v>0</v>
      </c>
      <c r="V5583" s="13"/>
      <c r="W5583" s="7"/>
      <c r="AT5583" s="130"/>
      <c r="BF5583" s="33">
        <f t="shared" si="879"/>
        <v>41242</v>
      </c>
      <c r="BG5583" s="34">
        <f t="shared" si="874"/>
        <v>82.88000000000001</v>
      </c>
      <c r="BH5583" s="32">
        <f t="shared" si="875"/>
        <v>1</v>
      </c>
      <c r="BI5583" s="32">
        <f t="shared" si="876"/>
        <v>0</v>
      </c>
      <c r="BJ5583" s="69">
        <f t="shared" si="877"/>
        <v>0</v>
      </c>
      <c r="BK5583" s="158" t="str">
        <f t="shared" si="878"/>
        <v/>
      </c>
    </row>
    <row r="5584" spans="1:63" ht="12" customHeight="1" x14ac:dyDescent="0.2">
      <c r="A5584" s="8"/>
      <c r="B5584" s="7"/>
      <c r="C5584" s="7"/>
      <c r="D5584" s="7"/>
      <c r="E5584" s="7"/>
      <c r="F5584" s="7"/>
      <c r="G5584" s="7"/>
      <c r="H5584" s="7"/>
      <c r="I5584" s="10"/>
      <c r="J5584" s="25"/>
      <c r="K5584" s="250"/>
      <c r="L5584" s="31"/>
      <c r="M5584" s="9"/>
      <c r="N5584" s="11" t="s">
        <v>25</v>
      </c>
      <c r="O5584" s="39"/>
      <c r="P5584" s="47"/>
      <c r="Q5584" s="13"/>
      <c r="R5584" s="248">
        <f t="shared" si="870"/>
        <v>0</v>
      </c>
      <c r="S5584" s="248">
        <f t="shared" si="871"/>
        <v>0</v>
      </c>
      <c r="T5584" s="248">
        <f t="shared" si="872"/>
        <v>0</v>
      </c>
      <c r="U5584" s="248">
        <f t="shared" si="873"/>
        <v>0</v>
      </c>
      <c r="V5584" s="13"/>
      <c r="W5584" s="7"/>
      <c r="AT5584" s="130"/>
      <c r="BF5584" s="33">
        <f t="shared" si="879"/>
        <v>41242</v>
      </c>
      <c r="BG5584" s="34">
        <f t="shared" si="874"/>
        <v>82.88000000000001</v>
      </c>
      <c r="BH5584" s="32">
        <f t="shared" si="875"/>
        <v>1</v>
      </c>
      <c r="BI5584" s="32">
        <f t="shared" si="876"/>
        <v>0</v>
      </c>
      <c r="BJ5584" s="69">
        <f t="shared" si="877"/>
        <v>0</v>
      </c>
      <c r="BK5584" s="158" t="str">
        <f t="shared" si="878"/>
        <v/>
      </c>
    </row>
    <row r="5585" spans="1:63" ht="12" customHeight="1" x14ac:dyDescent="0.2">
      <c r="A5585" s="8"/>
      <c r="B5585" s="7"/>
      <c r="C5585" s="7"/>
      <c r="D5585" s="7"/>
      <c r="E5585" s="7"/>
      <c r="F5585" s="7"/>
      <c r="G5585" s="7"/>
      <c r="H5585" s="7"/>
      <c r="I5585" s="10"/>
      <c r="J5585" s="25"/>
      <c r="K5585" s="250"/>
      <c r="L5585" s="31"/>
      <c r="M5585" s="9"/>
      <c r="N5585" s="11" t="s">
        <v>25</v>
      </c>
      <c r="O5585" s="39"/>
      <c r="P5585" s="47"/>
      <c r="Q5585" s="13"/>
      <c r="R5585" s="248">
        <f t="shared" si="870"/>
        <v>0</v>
      </c>
      <c r="S5585" s="248">
        <f t="shared" si="871"/>
        <v>0</v>
      </c>
      <c r="T5585" s="248">
        <f t="shared" si="872"/>
        <v>0</v>
      </c>
      <c r="U5585" s="248">
        <f t="shared" si="873"/>
        <v>0</v>
      </c>
      <c r="V5585" s="13"/>
      <c r="W5585" s="7"/>
      <c r="AT5585" s="130"/>
      <c r="BF5585" s="33">
        <f t="shared" si="879"/>
        <v>41242</v>
      </c>
      <c r="BG5585" s="34">
        <f t="shared" si="874"/>
        <v>82.88000000000001</v>
      </c>
      <c r="BH5585" s="32">
        <f t="shared" si="875"/>
        <v>1</v>
      </c>
      <c r="BI5585" s="32">
        <f t="shared" si="876"/>
        <v>0</v>
      </c>
      <c r="BJ5585" s="69">
        <f t="shared" si="877"/>
        <v>0</v>
      </c>
      <c r="BK5585" s="158" t="str">
        <f t="shared" si="878"/>
        <v/>
      </c>
    </row>
    <row r="5586" spans="1:63" ht="12" customHeight="1" x14ac:dyDescent="0.2">
      <c r="A5586" s="8"/>
      <c r="B5586" s="7"/>
      <c r="C5586" s="7"/>
      <c r="D5586" s="7"/>
      <c r="E5586" s="7"/>
      <c r="F5586" s="7"/>
      <c r="G5586" s="7"/>
      <c r="H5586" s="7"/>
      <c r="I5586" s="10"/>
      <c r="J5586" s="25"/>
      <c r="K5586" s="250"/>
      <c r="L5586" s="31"/>
      <c r="M5586" s="9"/>
      <c r="N5586" s="11" t="s">
        <v>25</v>
      </c>
      <c r="O5586" s="39"/>
      <c r="P5586" s="47"/>
      <c r="Q5586" s="13"/>
      <c r="R5586" s="248">
        <f t="shared" si="870"/>
        <v>0</v>
      </c>
      <c r="S5586" s="248">
        <f t="shared" si="871"/>
        <v>0</v>
      </c>
      <c r="T5586" s="248">
        <f t="shared" si="872"/>
        <v>0</v>
      </c>
      <c r="U5586" s="248">
        <f t="shared" si="873"/>
        <v>0</v>
      </c>
      <c r="V5586" s="13"/>
      <c r="W5586" s="7"/>
      <c r="AT5586" s="130"/>
      <c r="BF5586" s="33">
        <f t="shared" si="879"/>
        <v>41242</v>
      </c>
      <c r="BG5586" s="34">
        <f t="shared" si="874"/>
        <v>82.88000000000001</v>
      </c>
      <c r="BH5586" s="32">
        <f t="shared" si="875"/>
        <v>1</v>
      </c>
      <c r="BI5586" s="32">
        <f t="shared" si="876"/>
        <v>0</v>
      </c>
      <c r="BJ5586" s="69">
        <f t="shared" si="877"/>
        <v>0</v>
      </c>
      <c r="BK5586" s="158" t="str">
        <f t="shared" si="878"/>
        <v/>
      </c>
    </row>
    <row r="5587" spans="1:63" ht="12" customHeight="1" x14ac:dyDescent="0.2">
      <c r="A5587" s="8"/>
      <c r="B5587" s="7"/>
      <c r="C5587" s="7"/>
      <c r="D5587" s="7"/>
      <c r="E5587" s="7"/>
      <c r="F5587" s="7"/>
      <c r="G5587" s="7"/>
      <c r="H5587" s="7"/>
      <c r="I5587" s="10"/>
      <c r="J5587" s="25"/>
      <c r="K5587" s="250"/>
      <c r="L5587" s="31"/>
      <c r="M5587" s="9"/>
      <c r="N5587" s="11" t="s">
        <v>25</v>
      </c>
      <c r="O5587" s="39"/>
      <c r="P5587" s="47"/>
      <c r="Q5587" s="13"/>
      <c r="R5587" s="248">
        <f t="shared" si="870"/>
        <v>0</v>
      </c>
      <c r="S5587" s="248">
        <f t="shared" si="871"/>
        <v>0</v>
      </c>
      <c r="T5587" s="248">
        <f t="shared" si="872"/>
        <v>0</v>
      </c>
      <c r="U5587" s="248">
        <f t="shared" si="873"/>
        <v>0</v>
      </c>
      <c r="V5587" s="13"/>
      <c r="W5587" s="7"/>
      <c r="AT5587" s="130"/>
      <c r="BF5587" s="33">
        <f t="shared" si="879"/>
        <v>41242</v>
      </c>
      <c r="BG5587" s="34">
        <f t="shared" si="874"/>
        <v>82.88000000000001</v>
      </c>
      <c r="BH5587" s="32">
        <f t="shared" si="875"/>
        <v>1</v>
      </c>
      <c r="BI5587" s="32">
        <f t="shared" si="876"/>
        <v>0</v>
      </c>
      <c r="BJ5587" s="69">
        <f t="shared" si="877"/>
        <v>0</v>
      </c>
      <c r="BK5587" s="158" t="str">
        <f t="shared" si="878"/>
        <v/>
      </c>
    </row>
    <row r="5588" spans="1:63" ht="12" customHeight="1" x14ac:dyDescent="0.2">
      <c r="A5588" s="8"/>
      <c r="B5588" s="7"/>
      <c r="C5588" s="7"/>
      <c r="D5588" s="7"/>
      <c r="E5588" s="7"/>
      <c r="F5588" s="7"/>
      <c r="G5588" s="7"/>
      <c r="H5588" s="7"/>
      <c r="I5588" s="10"/>
      <c r="J5588" s="25"/>
      <c r="K5588" s="250"/>
      <c r="L5588" s="31"/>
      <c r="M5588" s="9"/>
      <c r="N5588" s="11" t="s">
        <v>25</v>
      </c>
      <c r="O5588" s="39"/>
      <c r="P5588" s="47"/>
      <c r="Q5588" s="13"/>
      <c r="R5588" s="248">
        <f t="shared" si="870"/>
        <v>0</v>
      </c>
      <c r="S5588" s="248">
        <f t="shared" si="871"/>
        <v>0</v>
      </c>
      <c r="T5588" s="248">
        <f t="shared" si="872"/>
        <v>0</v>
      </c>
      <c r="U5588" s="248">
        <f t="shared" si="873"/>
        <v>0</v>
      </c>
      <c r="V5588" s="13"/>
      <c r="W5588" s="7"/>
      <c r="AT5588" s="130"/>
      <c r="BF5588" s="33">
        <f t="shared" si="879"/>
        <v>41242</v>
      </c>
      <c r="BG5588" s="34">
        <f t="shared" si="874"/>
        <v>82.88000000000001</v>
      </c>
      <c r="BH5588" s="32">
        <f t="shared" si="875"/>
        <v>1</v>
      </c>
      <c r="BI5588" s="32">
        <f t="shared" si="876"/>
        <v>0</v>
      </c>
      <c r="BJ5588" s="69">
        <f t="shared" si="877"/>
        <v>0</v>
      </c>
      <c r="BK5588" s="158" t="str">
        <f t="shared" si="878"/>
        <v/>
      </c>
    </row>
    <row r="5589" spans="1:63" ht="12" customHeight="1" x14ac:dyDescent="0.2">
      <c r="A5589" s="8"/>
      <c r="B5589" s="7"/>
      <c r="C5589" s="7"/>
      <c r="D5589" s="7"/>
      <c r="E5589" s="7"/>
      <c r="F5589" s="7"/>
      <c r="G5589" s="7"/>
      <c r="H5589" s="7"/>
      <c r="I5589" s="10"/>
      <c r="J5589" s="25"/>
      <c r="K5589" s="250"/>
      <c r="L5589" s="31"/>
      <c r="M5589" s="9"/>
      <c r="N5589" s="11" t="s">
        <v>25</v>
      </c>
      <c r="O5589" s="39"/>
      <c r="P5589" s="47"/>
      <c r="Q5589" s="13"/>
      <c r="R5589" s="248">
        <f t="shared" si="870"/>
        <v>0</v>
      </c>
      <c r="S5589" s="248">
        <f t="shared" si="871"/>
        <v>0</v>
      </c>
      <c r="T5589" s="248">
        <f t="shared" si="872"/>
        <v>0</v>
      </c>
      <c r="U5589" s="248">
        <f t="shared" si="873"/>
        <v>0</v>
      </c>
      <c r="V5589" s="13"/>
      <c r="W5589" s="7"/>
      <c r="AT5589" s="130"/>
      <c r="BF5589" s="33">
        <f t="shared" si="879"/>
        <v>41242</v>
      </c>
      <c r="BG5589" s="34">
        <f t="shared" si="874"/>
        <v>82.88000000000001</v>
      </c>
      <c r="BH5589" s="32">
        <f t="shared" si="875"/>
        <v>1</v>
      </c>
      <c r="BI5589" s="32">
        <f t="shared" si="876"/>
        <v>0</v>
      </c>
      <c r="BJ5589" s="69">
        <f t="shared" si="877"/>
        <v>0</v>
      </c>
      <c r="BK5589" s="158" t="str">
        <f t="shared" si="878"/>
        <v/>
      </c>
    </row>
    <row r="5590" spans="1:63" ht="12" customHeight="1" x14ac:dyDescent="0.2">
      <c r="A5590" s="8"/>
      <c r="B5590" s="7"/>
      <c r="C5590" s="7"/>
      <c r="D5590" s="7"/>
      <c r="E5590" s="7"/>
      <c r="F5590" s="7"/>
      <c r="G5590" s="7"/>
      <c r="H5590" s="7"/>
      <c r="I5590" s="10"/>
      <c r="J5590" s="25"/>
      <c r="K5590" s="250"/>
      <c r="L5590" s="31"/>
      <c r="M5590" s="9"/>
      <c r="N5590" s="11" t="s">
        <v>25</v>
      </c>
      <c r="O5590" s="39"/>
      <c r="P5590" s="47"/>
      <c r="Q5590" s="13"/>
      <c r="R5590" s="248">
        <f t="shared" si="870"/>
        <v>0</v>
      </c>
      <c r="S5590" s="248">
        <f t="shared" si="871"/>
        <v>0</v>
      </c>
      <c r="T5590" s="248">
        <f t="shared" si="872"/>
        <v>0</v>
      </c>
      <c r="U5590" s="248">
        <f t="shared" si="873"/>
        <v>0</v>
      </c>
      <c r="V5590" s="13"/>
      <c r="W5590" s="7"/>
      <c r="AT5590" s="130"/>
      <c r="BF5590" s="33">
        <f t="shared" si="879"/>
        <v>41242</v>
      </c>
      <c r="BG5590" s="34">
        <f t="shared" si="874"/>
        <v>82.88000000000001</v>
      </c>
      <c r="BH5590" s="32">
        <f t="shared" si="875"/>
        <v>1</v>
      </c>
      <c r="BI5590" s="32">
        <f t="shared" si="876"/>
        <v>0</v>
      </c>
      <c r="BJ5590" s="69">
        <f t="shared" si="877"/>
        <v>0</v>
      </c>
      <c r="BK5590" s="158" t="str">
        <f t="shared" si="878"/>
        <v/>
      </c>
    </row>
    <row r="5591" spans="1:63" ht="12" customHeight="1" x14ac:dyDescent="0.2">
      <c r="A5591" s="8"/>
      <c r="B5591" s="7"/>
      <c r="C5591" s="7"/>
      <c r="D5591" s="7"/>
      <c r="E5591" s="7"/>
      <c r="F5591" s="7"/>
      <c r="G5591" s="7"/>
      <c r="H5591" s="7"/>
      <c r="I5591" s="10"/>
      <c r="J5591" s="25"/>
      <c r="K5591" s="250"/>
      <c r="L5591" s="31"/>
      <c r="M5591" s="9"/>
      <c r="N5591" s="11" t="s">
        <v>25</v>
      </c>
      <c r="O5591" s="39"/>
      <c r="P5591" s="47"/>
      <c r="Q5591" s="13"/>
      <c r="R5591" s="248">
        <f t="shared" si="870"/>
        <v>0</v>
      </c>
      <c r="S5591" s="248">
        <f t="shared" si="871"/>
        <v>0</v>
      </c>
      <c r="T5591" s="248">
        <f t="shared" si="872"/>
        <v>0</v>
      </c>
      <c r="U5591" s="248">
        <f t="shared" si="873"/>
        <v>0</v>
      </c>
      <c r="V5591" s="13"/>
      <c r="W5591" s="7"/>
      <c r="AT5591" s="130"/>
      <c r="BF5591" s="33">
        <f t="shared" si="879"/>
        <v>41242</v>
      </c>
      <c r="BG5591" s="34">
        <f t="shared" si="874"/>
        <v>82.88000000000001</v>
      </c>
      <c r="BH5591" s="32">
        <f t="shared" si="875"/>
        <v>1</v>
      </c>
      <c r="BI5591" s="32">
        <f t="shared" si="876"/>
        <v>0</v>
      </c>
      <c r="BJ5591" s="69">
        <f t="shared" si="877"/>
        <v>0</v>
      </c>
      <c r="BK5591" s="158" t="str">
        <f t="shared" si="878"/>
        <v/>
      </c>
    </row>
    <row r="5592" spans="1:63" ht="12" customHeight="1" x14ac:dyDescent="0.2">
      <c r="A5592" s="8"/>
      <c r="B5592" s="7"/>
      <c r="C5592" s="7"/>
      <c r="D5592" s="7"/>
      <c r="E5592" s="7"/>
      <c r="F5592" s="7"/>
      <c r="G5592" s="7"/>
      <c r="H5592" s="7"/>
      <c r="I5592" s="10"/>
      <c r="J5592" s="25"/>
      <c r="K5592" s="250"/>
      <c r="L5592" s="31"/>
      <c r="M5592" s="9"/>
      <c r="N5592" s="11" t="s">
        <v>25</v>
      </c>
      <c r="O5592" s="39"/>
      <c r="P5592" s="47"/>
      <c r="Q5592" s="13"/>
      <c r="R5592" s="248">
        <f t="shared" si="870"/>
        <v>0</v>
      </c>
      <c r="S5592" s="248">
        <f t="shared" si="871"/>
        <v>0</v>
      </c>
      <c r="T5592" s="248">
        <f t="shared" si="872"/>
        <v>0</v>
      </c>
      <c r="U5592" s="248">
        <f t="shared" si="873"/>
        <v>0</v>
      </c>
      <c r="V5592" s="13"/>
      <c r="W5592" s="7"/>
      <c r="AT5592" s="130"/>
      <c r="BF5592" s="33">
        <f t="shared" si="879"/>
        <v>41242</v>
      </c>
      <c r="BG5592" s="34">
        <f t="shared" si="874"/>
        <v>82.88000000000001</v>
      </c>
      <c r="BH5592" s="32">
        <f t="shared" si="875"/>
        <v>1</v>
      </c>
      <c r="BI5592" s="32">
        <f t="shared" si="876"/>
        <v>0</v>
      </c>
      <c r="BJ5592" s="69">
        <f t="shared" si="877"/>
        <v>0</v>
      </c>
      <c r="BK5592" s="158" t="str">
        <f t="shared" si="878"/>
        <v/>
      </c>
    </row>
    <row r="5593" spans="1:63" ht="12" customHeight="1" x14ac:dyDescent="0.2">
      <c r="A5593" s="8"/>
      <c r="B5593" s="7"/>
      <c r="C5593" s="7"/>
      <c r="D5593" s="7"/>
      <c r="E5593" s="7"/>
      <c r="F5593" s="7"/>
      <c r="G5593" s="7"/>
      <c r="H5593" s="7"/>
      <c r="I5593" s="10"/>
      <c r="J5593" s="25"/>
      <c r="K5593" s="250"/>
      <c r="L5593" s="31"/>
      <c r="M5593" s="9"/>
      <c r="N5593" s="11" t="s">
        <v>25</v>
      </c>
      <c r="O5593" s="39"/>
      <c r="P5593" s="47"/>
      <c r="Q5593" s="13"/>
      <c r="R5593" s="248">
        <f t="shared" si="870"/>
        <v>0</v>
      </c>
      <c r="S5593" s="248">
        <f t="shared" si="871"/>
        <v>0</v>
      </c>
      <c r="T5593" s="248">
        <f t="shared" si="872"/>
        <v>0</v>
      </c>
      <c r="U5593" s="248">
        <f t="shared" si="873"/>
        <v>0</v>
      </c>
      <c r="V5593" s="13"/>
      <c r="W5593" s="7"/>
      <c r="AT5593" s="130"/>
      <c r="BF5593" s="33">
        <f t="shared" si="879"/>
        <v>41242</v>
      </c>
      <c r="BG5593" s="34">
        <f t="shared" si="874"/>
        <v>82.88000000000001</v>
      </c>
      <c r="BH5593" s="32">
        <f t="shared" si="875"/>
        <v>1</v>
      </c>
      <c r="BI5593" s="32">
        <f t="shared" si="876"/>
        <v>0</v>
      </c>
      <c r="BJ5593" s="69">
        <f t="shared" si="877"/>
        <v>0</v>
      </c>
      <c r="BK5593" s="158" t="str">
        <f t="shared" si="878"/>
        <v/>
      </c>
    </row>
    <row r="5594" spans="1:63" ht="12" customHeight="1" x14ac:dyDescent="0.2">
      <c r="A5594" s="8"/>
      <c r="B5594" s="7"/>
      <c r="C5594" s="7"/>
      <c r="D5594" s="7"/>
      <c r="E5594" s="7"/>
      <c r="F5594" s="7"/>
      <c r="G5594" s="7"/>
      <c r="H5594" s="7"/>
      <c r="I5594" s="10"/>
      <c r="J5594" s="25"/>
      <c r="K5594" s="250"/>
      <c r="L5594" s="31"/>
      <c r="M5594" s="9"/>
      <c r="N5594" s="11" t="s">
        <v>25</v>
      </c>
      <c r="O5594" s="39"/>
      <c r="P5594" s="47"/>
      <c r="Q5594" s="13"/>
      <c r="R5594" s="248">
        <f t="shared" si="870"/>
        <v>0</v>
      </c>
      <c r="S5594" s="248">
        <f t="shared" si="871"/>
        <v>0</v>
      </c>
      <c r="T5594" s="248">
        <f t="shared" si="872"/>
        <v>0</v>
      </c>
      <c r="U5594" s="248">
        <f t="shared" si="873"/>
        <v>0</v>
      </c>
      <c r="V5594" s="13"/>
      <c r="W5594" s="7"/>
      <c r="AT5594" s="130"/>
      <c r="BF5594" s="33">
        <f t="shared" si="879"/>
        <v>41242</v>
      </c>
      <c r="BG5594" s="34">
        <f t="shared" si="874"/>
        <v>82.88000000000001</v>
      </c>
      <c r="BH5594" s="32">
        <f t="shared" si="875"/>
        <v>1</v>
      </c>
      <c r="BI5594" s="32">
        <f t="shared" si="876"/>
        <v>0</v>
      </c>
      <c r="BJ5594" s="69">
        <f t="shared" si="877"/>
        <v>0</v>
      </c>
      <c r="BK5594" s="158" t="str">
        <f t="shared" si="878"/>
        <v/>
      </c>
    </row>
    <row r="5595" spans="1:63" ht="12" customHeight="1" x14ac:dyDescent="0.2">
      <c r="A5595" s="8"/>
      <c r="B5595" s="7"/>
      <c r="C5595" s="7"/>
      <c r="D5595" s="7"/>
      <c r="E5595" s="7"/>
      <c r="F5595" s="7"/>
      <c r="G5595" s="7"/>
      <c r="H5595" s="7"/>
      <c r="I5595" s="10"/>
      <c r="J5595" s="25"/>
      <c r="K5595" s="250"/>
      <c r="L5595" s="31"/>
      <c r="M5595" s="9"/>
      <c r="N5595" s="11" t="s">
        <v>25</v>
      </c>
      <c r="O5595" s="39"/>
      <c r="P5595" s="47"/>
      <c r="Q5595" s="13"/>
      <c r="R5595" s="248">
        <f t="shared" si="870"/>
        <v>0</v>
      </c>
      <c r="S5595" s="248">
        <f t="shared" si="871"/>
        <v>0</v>
      </c>
      <c r="T5595" s="248">
        <f t="shared" si="872"/>
        <v>0</v>
      </c>
      <c r="U5595" s="248">
        <f t="shared" si="873"/>
        <v>0</v>
      </c>
      <c r="V5595" s="13"/>
      <c r="W5595" s="7"/>
      <c r="AT5595" s="130"/>
      <c r="BF5595" s="33">
        <f t="shared" si="879"/>
        <v>41242</v>
      </c>
      <c r="BG5595" s="34">
        <f t="shared" si="874"/>
        <v>82.88000000000001</v>
      </c>
      <c r="BH5595" s="32">
        <f t="shared" si="875"/>
        <v>1</v>
      </c>
      <c r="BI5595" s="32">
        <f t="shared" si="876"/>
        <v>0</v>
      </c>
      <c r="BJ5595" s="69">
        <f t="shared" si="877"/>
        <v>0</v>
      </c>
      <c r="BK5595" s="158" t="str">
        <f t="shared" si="878"/>
        <v/>
      </c>
    </row>
    <row r="5596" spans="1:63" ht="12" customHeight="1" x14ac:dyDescent="0.2">
      <c r="A5596" s="8"/>
      <c r="B5596" s="7"/>
      <c r="C5596" s="7"/>
      <c r="D5596" s="7"/>
      <c r="E5596" s="7"/>
      <c r="F5596" s="7"/>
      <c r="G5596" s="7"/>
      <c r="H5596" s="7"/>
      <c r="I5596" s="10"/>
      <c r="J5596" s="25"/>
      <c r="K5596" s="250"/>
      <c r="L5596" s="31"/>
      <c r="M5596" s="9"/>
      <c r="N5596" s="11" t="s">
        <v>25</v>
      </c>
      <c r="O5596" s="39"/>
      <c r="P5596" s="47"/>
      <c r="Q5596" s="13"/>
      <c r="R5596" s="248">
        <f t="shared" si="870"/>
        <v>0</v>
      </c>
      <c r="S5596" s="248">
        <f t="shared" si="871"/>
        <v>0</v>
      </c>
      <c r="T5596" s="248">
        <f t="shared" si="872"/>
        <v>0</v>
      </c>
      <c r="U5596" s="248">
        <f t="shared" si="873"/>
        <v>0</v>
      </c>
      <c r="V5596" s="13"/>
      <c r="W5596" s="7"/>
      <c r="AT5596" s="130"/>
      <c r="BF5596" s="33">
        <f t="shared" si="879"/>
        <v>41242</v>
      </c>
      <c r="BG5596" s="34">
        <f t="shared" si="874"/>
        <v>82.88000000000001</v>
      </c>
      <c r="BH5596" s="32">
        <f t="shared" si="875"/>
        <v>1</v>
      </c>
      <c r="BI5596" s="32">
        <f t="shared" si="876"/>
        <v>0</v>
      </c>
      <c r="BJ5596" s="69">
        <f t="shared" si="877"/>
        <v>0</v>
      </c>
      <c r="BK5596" s="158" t="str">
        <f t="shared" si="878"/>
        <v/>
      </c>
    </row>
    <row r="5597" spans="1:63" ht="12" customHeight="1" x14ac:dyDescent="0.2">
      <c r="A5597" s="8"/>
      <c r="B5597" s="7"/>
      <c r="C5597" s="7"/>
      <c r="D5597" s="7"/>
      <c r="E5597" s="7"/>
      <c r="F5597" s="7"/>
      <c r="G5597" s="7"/>
      <c r="H5597" s="7"/>
      <c r="I5597" s="10"/>
      <c r="J5597" s="25"/>
      <c r="K5597" s="250"/>
      <c r="L5597" s="31"/>
      <c r="M5597" s="9"/>
      <c r="N5597" s="11" t="s">
        <v>25</v>
      </c>
      <c r="O5597" s="39"/>
      <c r="P5597" s="47"/>
      <c r="Q5597" s="13"/>
      <c r="R5597" s="248">
        <f t="shared" si="870"/>
        <v>0</v>
      </c>
      <c r="S5597" s="248">
        <f t="shared" si="871"/>
        <v>0</v>
      </c>
      <c r="T5597" s="248">
        <f t="shared" si="872"/>
        <v>0</v>
      </c>
      <c r="U5597" s="248">
        <f t="shared" si="873"/>
        <v>0</v>
      </c>
      <c r="V5597" s="13"/>
      <c r="W5597" s="7"/>
      <c r="AT5597" s="130"/>
      <c r="BF5597" s="33">
        <f t="shared" si="879"/>
        <v>41242</v>
      </c>
      <c r="BG5597" s="34">
        <f t="shared" si="874"/>
        <v>82.88000000000001</v>
      </c>
      <c r="BH5597" s="32">
        <f t="shared" si="875"/>
        <v>1</v>
      </c>
      <c r="BI5597" s="32">
        <f t="shared" si="876"/>
        <v>0</v>
      </c>
      <c r="BJ5597" s="69">
        <f t="shared" si="877"/>
        <v>0</v>
      </c>
      <c r="BK5597" s="158" t="str">
        <f t="shared" si="878"/>
        <v/>
      </c>
    </row>
    <row r="5598" spans="1:63" ht="12" customHeight="1" x14ac:dyDescent="0.2">
      <c r="A5598" s="8"/>
      <c r="B5598" s="7"/>
      <c r="C5598" s="7"/>
      <c r="D5598" s="7"/>
      <c r="E5598" s="7"/>
      <c r="F5598" s="7"/>
      <c r="G5598" s="7"/>
      <c r="H5598" s="7"/>
      <c r="I5598" s="10"/>
      <c r="J5598" s="25"/>
      <c r="K5598" s="250"/>
      <c r="L5598" s="31"/>
      <c r="M5598" s="9"/>
      <c r="N5598" s="11" t="s">
        <v>25</v>
      </c>
      <c r="O5598" s="39"/>
      <c r="P5598" s="47"/>
      <c r="Q5598" s="13"/>
      <c r="R5598" s="248">
        <f t="shared" si="870"/>
        <v>0</v>
      </c>
      <c r="S5598" s="248">
        <f t="shared" si="871"/>
        <v>0</v>
      </c>
      <c r="T5598" s="248">
        <f t="shared" si="872"/>
        <v>0</v>
      </c>
      <c r="U5598" s="248">
        <f t="shared" si="873"/>
        <v>0</v>
      </c>
      <c r="V5598" s="13"/>
      <c r="W5598" s="7"/>
      <c r="AT5598" s="130"/>
      <c r="BF5598" s="33">
        <f t="shared" si="879"/>
        <v>41242</v>
      </c>
      <c r="BG5598" s="34">
        <f t="shared" si="874"/>
        <v>82.88000000000001</v>
      </c>
      <c r="BH5598" s="32">
        <f t="shared" si="875"/>
        <v>1</v>
      </c>
      <c r="BI5598" s="32">
        <f t="shared" si="876"/>
        <v>0</v>
      </c>
      <c r="BJ5598" s="69">
        <f t="shared" si="877"/>
        <v>0</v>
      </c>
      <c r="BK5598" s="158" t="str">
        <f t="shared" si="878"/>
        <v/>
      </c>
    </row>
    <row r="5599" spans="1:63" ht="12" customHeight="1" x14ac:dyDescent="0.2">
      <c r="A5599" s="8"/>
      <c r="B5599" s="7"/>
      <c r="C5599" s="7"/>
      <c r="D5599" s="7"/>
      <c r="E5599" s="7"/>
      <c r="F5599" s="7"/>
      <c r="G5599" s="7"/>
      <c r="H5599" s="7"/>
      <c r="I5599" s="10"/>
      <c r="J5599" s="25"/>
      <c r="K5599" s="250"/>
      <c r="L5599" s="31"/>
      <c r="M5599" s="9"/>
      <c r="N5599" s="11" t="s">
        <v>25</v>
      </c>
      <c r="O5599" s="39"/>
      <c r="P5599" s="47"/>
      <c r="Q5599" s="13"/>
      <c r="R5599" s="248">
        <f t="shared" si="870"/>
        <v>0</v>
      </c>
      <c r="S5599" s="248">
        <f t="shared" si="871"/>
        <v>0</v>
      </c>
      <c r="T5599" s="248">
        <f t="shared" si="872"/>
        <v>0</v>
      </c>
      <c r="U5599" s="248">
        <f t="shared" si="873"/>
        <v>0</v>
      </c>
      <c r="V5599" s="13"/>
      <c r="W5599" s="7"/>
      <c r="AT5599" s="130"/>
      <c r="BF5599" s="33">
        <f t="shared" si="879"/>
        <v>41242</v>
      </c>
      <c r="BG5599" s="34">
        <f t="shared" si="874"/>
        <v>82.88000000000001</v>
      </c>
      <c r="BH5599" s="32">
        <f t="shared" si="875"/>
        <v>1</v>
      </c>
      <c r="BI5599" s="32">
        <f t="shared" si="876"/>
        <v>0</v>
      </c>
      <c r="BJ5599" s="69">
        <f t="shared" si="877"/>
        <v>0</v>
      </c>
      <c r="BK5599" s="158" t="str">
        <f t="shared" si="878"/>
        <v/>
      </c>
    </row>
    <row r="5600" spans="1:63" ht="12" customHeight="1" x14ac:dyDescent="0.2">
      <c r="A5600" s="8"/>
      <c r="B5600" s="7"/>
      <c r="C5600" s="7"/>
      <c r="D5600" s="7"/>
      <c r="E5600" s="7"/>
      <c r="F5600" s="7"/>
      <c r="G5600" s="7"/>
      <c r="H5600" s="7"/>
      <c r="I5600" s="10"/>
      <c r="J5600" s="25"/>
      <c r="K5600" s="250"/>
      <c r="L5600" s="31"/>
      <c r="M5600" s="9"/>
      <c r="N5600" s="11" t="s">
        <v>25</v>
      </c>
      <c r="O5600" s="39"/>
      <c r="P5600" s="47"/>
      <c r="Q5600" s="13"/>
      <c r="R5600" s="248">
        <f t="shared" si="870"/>
        <v>0</v>
      </c>
      <c r="S5600" s="248">
        <f t="shared" si="871"/>
        <v>0</v>
      </c>
      <c r="T5600" s="248">
        <f t="shared" si="872"/>
        <v>0</v>
      </c>
      <c r="U5600" s="248">
        <f t="shared" si="873"/>
        <v>0</v>
      </c>
      <c r="V5600" s="13"/>
      <c r="W5600" s="7"/>
      <c r="AT5600" s="130"/>
      <c r="BF5600" s="33">
        <f t="shared" si="879"/>
        <v>41242</v>
      </c>
      <c r="BG5600" s="34">
        <f t="shared" si="874"/>
        <v>82.88000000000001</v>
      </c>
      <c r="BH5600" s="32">
        <f t="shared" si="875"/>
        <v>1</v>
      </c>
      <c r="BI5600" s="32">
        <f t="shared" si="876"/>
        <v>0</v>
      </c>
      <c r="BJ5600" s="69">
        <f t="shared" si="877"/>
        <v>0</v>
      </c>
      <c r="BK5600" s="158" t="str">
        <f t="shared" si="878"/>
        <v/>
      </c>
    </row>
    <row r="5601" spans="1:63" ht="12" customHeight="1" x14ac:dyDescent="0.2">
      <c r="A5601" s="8"/>
      <c r="B5601" s="7"/>
      <c r="C5601" s="7"/>
      <c r="D5601" s="7"/>
      <c r="E5601" s="7"/>
      <c r="F5601" s="7"/>
      <c r="G5601" s="7"/>
      <c r="H5601" s="7"/>
      <c r="I5601" s="10"/>
      <c r="J5601" s="25"/>
      <c r="K5601" s="250"/>
      <c r="L5601" s="31"/>
      <c r="M5601" s="9"/>
      <c r="N5601" s="11" t="s">
        <v>25</v>
      </c>
      <c r="O5601" s="39"/>
      <c r="P5601" s="47"/>
      <c r="Q5601" s="13"/>
      <c r="R5601" s="248">
        <f t="shared" si="870"/>
        <v>0</v>
      </c>
      <c r="S5601" s="248">
        <f t="shared" si="871"/>
        <v>0</v>
      </c>
      <c r="T5601" s="248">
        <f t="shared" si="872"/>
        <v>0</v>
      </c>
      <c r="U5601" s="248">
        <f t="shared" si="873"/>
        <v>0</v>
      </c>
      <c r="V5601" s="13"/>
      <c r="W5601" s="7"/>
      <c r="AT5601" s="130"/>
      <c r="BF5601" s="33">
        <f t="shared" si="879"/>
        <v>41242</v>
      </c>
      <c r="BG5601" s="34">
        <f t="shared" si="874"/>
        <v>82.88000000000001</v>
      </c>
      <c r="BH5601" s="32">
        <f t="shared" si="875"/>
        <v>1</v>
      </c>
      <c r="BI5601" s="32">
        <f t="shared" si="876"/>
        <v>0</v>
      </c>
      <c r="BJ5601" s="69">
        <f t="shared" si="877"/>
        <v>0</v>
      </c>
      <c r="BK5601" s="158" t="str">
        <f t="shared" si="878"/>
        <v/>
      </c>
    </row>
    <row r="5602" spans="1:63" ht="12" customHeight="1" x14ac:dyDescent="0.2">
      <c r="A5602" s="8"/>
      <c r="B5602" s="7"/>
      <c r="C5602" s="7"/>
      <c r="D5602" s="7"/>
      <c r="E5602" s="7"/>
      <c r="F5602" s="7"/>
      <c r="G5602" s="7"/>
      <c r="H5602" s="7"/>
      <c r="I5602" s="10"/>
      <c r="J5602" s="25"/>
      <c r="K5602" s="250"/>
      <c r="L5602" s="31"/>
      <c r="M5602" s="9"/>
      <c r="N5602" s="11" t="s">
        <v>25</v>
      </c>
      <c r="O5602" s="39"/>
      <c r="P5602" s="47"/>
      <c r="Q5602" s="13"/>
      <c r="R5602" s="248">
        <f t="shared" si="870"/>
        <v>0</v>
      </c>
      <c r="S5602" s="248">
        <f t="shared" si="871"/>
        <v>0</v>
      </c>
      <c r="T5602" s="248">
        <f t="shared" si="872"/>
        <v>0</v>
      </c>
      <c r="U5602" s="248">
        <f t="shared" si="873"/>
        <v>0</v>
      </c>
      <c r="V5602" s="13"/>
      <c r="W5602" s="7"/>
      <c r="AT5602" s="130"/>
      <c r="BF5602" s="33">
        <f t="shared" si="879"/>
        <v>41242</v>
      </c>
      <c r="BG5602" s="34">
        <f t="shared" si="874"/>
        <v>82.88000000000001</v>
      </c>
      <c r="BH5602" s="32">
        <f t="shared" si="875"/>
        <v>1</v>
      </c>
      <c r="BI5602" s="32">
        <f t="shared" si="876"/>
        <v>0</v>
      </c>
      <c r="BJ5602" s="69">
        <f t="shared" si="877"/>
        <v>0</v>
      </c>
      <c r="BK5602" s="158" t="str">
        <f t="shared" si="878"/>
        <v/>
      </c>
    </row>
    <row r="5603" spans="1:63" ht="12" customHeight="1" x14ac:dyDescent="0.2">
      <c r="A5603" s="8"/>
      <c r="B5603" s="7"/>
      <c r="C5603" s="7"/>
      <c r="D5603" s="7"/>
      <c r="E5603" s="7"/>
      <c r="F5603" s="7"/>
      <c r="G5603" s="7"/>
      <c r="H5603" s="7"/>
      <c r="I5603" s="10"/>
      <c r="J5603" s="25"/>
      <c r="K5603" s="250"/>
      <c r="L5603" s="31"/>
      <c r="M5603" s="9"/>
      <c r="N5603" s="11" t="s">
        <v>25</v>
      </c>
      <c r="O5603" s="39"/>
      <c r="P5603" s="47"/>
      <c r="Q5603" s="13"/>
      <c r="R5603" s="248">
        <f t="shared" si="870"/>
        <v>0</v>
      </c>
      <c r="S5603" s="248">
        <f t="shared" si="871"/>
        <v>0</v>
      </c>
      <c r="T5603" s="248">
        <f t="shared" si="872"/>
        <v>0</v>
      </c>
      <c r="U5603" s="248">
        <f t="shared" si="873"/>
        <v>0</v>
      </c>
      <c r="V5603" s="13"/>
      <c r="W5603" s="7"/>
      <c r="AT5603" s="130"/>
      <c r="BF5603" s="33">
        <f t="shared" si="879"/>
        <v>41242</v>
      </c>
      <c r="BG5603" s="34">
        <f t="shared" si="874"/>
        <v>82.88000000000001</v>
      </c>
      <c r="BH5603" s="32">
        <f t="shared" si="875"/>
        <v>1</v>
      </c>
      <c r="BI5603" s="32">
        <f t="shared" si="876"/>
        <v>0</v>
      </c>
      <c r="BJ5603" s="69">
        <f t="shared" si="877"/>
        <v>0</v>
      </c>
      <c r="BK5603" s="158" t="str">
        <f t="shared" si="878"/>
        <v/>
      </c>
    </row>
    <row r="5604" spans="1:63" ht="12" customHeight="1" x14ac:dyDescent="0.2">
      <c r="A5604" s="8"/>
      <c r="B5604" s="7"/>
      <c r="C5604" s="7"/>
      <c r="D5604" s="7"/>
      <c r="E5604" s="7"/>
      <c r="F5604" s="7"/>
      <c r="G5604" s="7"/>
      <c r="H5604" s="7"/>
      <c r="I5604" s="10"/>
      <c r="J5604" s="25"/>
      <c r="K5604" s="250"/>
      <c r="L5604" s="31"/>
      <c r="M5604" s="9"/>
      <c r="N5604" s="11" t="s">
        <v>25</v>
      </c>
      <c r="O5604" s="39"/>
      <c r="P5604" s="47"/>
      <c r="Q5604" s="13"/>
      <c r="R5604" s="248">
        <f t="shared" si="870"/>
        <v>0</v>
      </c>
      <c r="S5604" s="248">
        <f t="shared" si="871"/>
        <v>0</v>
      </c>
      <c r="T5604" s="248">
        <f t="shared" si="872"/>
        <v>0</v>
      </c>
      <c r="U5604" s="248">
        <f t="shared" si="873"/>
        <v>0</v>
      </c>
      <c r="V5604" s="13"/>
      <c r="W5604" s="7"/>
      <c r="AT5604" s="130"/>
      <c r="BF5604" s="33">
        <f t="shared" si="879"/>
        <v>41242</v>
      </c>
      <c r="BG5604" s="34">
        <f t="shared" si="874"/>
        <v>82.88000000000001</v>
      </c>
      <c r="BH5604" s="32">
        <f t="shared" si="875"/>
        <v>1</v>
      </c>
      <c r="BI5604" s="32">
        <f t="shared" si="876"/>
        <v>0</v>
      </c>
      <c r="BJ5604" s="69">
        <f t="shared" si="877"/>
        <v>0</v>
      </c>
      <c r="BK5604" s="158" t="str">
        <f t="shared" si="878"/>
        <v/>
      </c>
    </row>
    <row r="5605" spans="1:63" ht="12" customHeight="1" x14ac:dyDescent="0.2">
      <c r="A5605" s="8"/>
      <c r="B5605" s="7"/>
      <c r="C5605" s="7"/>
      <c r="D5605" s="7"/>
      <c r="E5605" s="7"/>
      <c r="F5605" s="7"/>
      <c r="G5605" s="7"/>
      <c r="H5605" s="7"/>
      <c r="I5605" s="10"/>
      <c r="J5605" s="25"/>
      <c r="K5605" s="250"/>
      <c r="L5605" s="31"/>
      <c r="M5605" s="9"/>
      <c r="N5605" s="11" t="s">
        <v>25</v>
      </c>
      <c r="O5605" s="39"/>
      <c r="P5605" s="47"/>
      <c r="Q5605" s="13"/>
      <c r="R5605" s="248">
        <f t="shared" si="870"/>
        <v>0</v>
      </c>
      <c r="S5605" s="248">
        <f t="shared" si="871"/>
        <v>0</v>
      </c>
      <c r="T5605" s="248">
        <f t="shared" si="872"/>
        <v>0</v>
      </c>
      <c r="U5605" s="248">
        <f t="shared" si="873"/>
        <v>0</v>
      </c>
      <c r="V5605" s="13"/>
      <c r="W5605" s="7"/>
      <c r="AT5605" s="130"/>
      <c r="BF5605" s="33">
        <f t="shared" si="879"/>
        <v>41242</v>
      </c>
      <c r="BG5605" s="34">
        <f t="shared" si="874"/>
        <v>82.88000000000001</v>
      </c>
      <c r="BH5605" s="32">
        <f t="shared" si="875"/>
        <v>1</v>
      </c>
      <c r="BI5605" s="32">
        <f t="shared" si="876"/>
        <v>0</v>
      </c>
      <c r="BJ5605" s="69">
        <f t="shared" si="877"/>
        <v>0</v>
      </c>
      <c r="BK5605" s="158" t="str">
        <f t="shared" si="878"/>
        <v/>
      </c>
    </row>
    <row r="5606" spans="1:63" ht="12" customHeight="1" x14ac:dyDescent="0.2">
      <c r="A5606" s="8"/>
      <c r="B5606" s="7"/>
      <c r="C5606" s="7"/>
      <c r="D5606" s="7"/>
      <c r="E5606" s="7"/>
      <c r="F5606" s="7"/>
      <c r="G5606" s="7"/>
      <c r="H5606" s="7"/>
      <c r="I5606" s="10"/>
      <c r="J5606" s="25"/>
      <c r="K5606" s="250"/>
      <c r="L5606" s="31"/>
      <c r="M5606" s="9"/>
      <c r="N5606" s="11" t="s">
        <v>25</v>
      </c>
      <c r="O5606" s="39"/>
      <c r="P5606" s="47"/>
      <c r="Q5606" s="13"/>
      <c r="R5606" s="248">
        <f t="shared" si="870"/>
        <v>0</v>
      </c>
      <c r="S5606" s="248">
        <f t="shared" si="871"/>
        <v>0</v>
      </c>
      <c r="T5606" s="248">
        <f t="shared" si="872"/>
        <v>0</v>
      </c>
      <c r="U5606" s="248">
        <f t="shared" si="873"/>
        <v>0</v>
      </c>
      <c r="V5606" s="13"/>
      <c r="W5606" s="7"/>
      <c r="AT5606" s="130"/>
      <c r="BF5606" s="33">
        <f t="shared" si="879"/>
        <v>41242</v>
      </c>
      <c r="BG5606" s="34">
        <f t="shared" si="874"/>
        <v>82.88000000000001</v>
      </c>
      <c r="BH5606" s="32">
        <f t="shared" si="875"/>
        <v>1</v>
      </c>
      <c r="BI5606" s="32">
        <f t="shared" si="876"/>
        <v>0</v>
      </c>
      <c r="BJ5606" s="69">
        <f t="shared" si="877"/>
        <v>0</v>
      </c>
      <c r="BK5606" s="158" t="str">
        <f t="shared" si="878"/>
        <v/>
      </c>
    </row>
    <row r="5607" spans="1:63" ht="12" customHeight="1" x14ac:dyDescent="0.2">
      <c r="A5607" s="8"/>
      <c r="B5607" s="7"/>
      <c r="C5607" s="7"/>
      <c r="D5607" s="7"/>
      <c r="E5607" s="7"/>
      <c r="F5607" s="7"/>
      <c r="G5607" s="7"/>
      <c r="H5607" s="7"/>
      <c r="I5607" s="10"/>
      <c r="J5607" s="25"/>
      <c r="K5607" s="250"/>
      <c r="L5607" s="31"/>
      <c r="M5607" s="9"/>
      <c r="N5607" s="11" t="s">
        <v>25</v>
      </c>
      <c r="O5607" s="39"/>
      <c r="P5607" s="47"/>
      <c r="Q5607" s="13"/>
      <c r="R5607" s="248">
        <f t="shared" si="870"/>
        <v>0</v>
      </c>
      <c r="S5607" s="248">
        <f t="shared" si="871"/>
        <v>0</v>
      </c>
      <c r="T5607" s="248">
        <f t="shared" si="872"/>
        <v>0</v>
      </c>
      <c r="U5607" s="248">
        <f t="shared" si="873"/>
        <v>0</v>
      </c>
      <c r="V5607" s="13"/>
      <c r="W5607" s="7"/>
      <c r="AT5607" s="130"/>
      <c r="BF5607" s="33">
        <f t="shared" si="879"/>
        <v>41242</v>
      </c>
      <c r="BG5607" s="34">
        <f t="shared" si="874"/>
        <v>82.88000000000001</v>
      </c>
      <c r="BH5607" s="32">
        <f t="shared" si="875"/>
        <v>1</v>
      </c>
      <c r="BI5607" s="32">
        <f t="shared" si="876"/>
        <v>0</v>
      </c>
      <c r="BJ5607" s="69">
        <f t="shared" si="877"/>
        <v>0</v>
      </c>
      <c r="BK5607" s="158" t="str">
        <f t="shared" si="878"/>
        <v/>
      </c>
    </row>
    <row r="5608" spans="1:63" ht="12" customHeight="1" x14ac:dyDescent="0.2">
      <c r="A5608" s="8"/>
      <c r="B5608" s="7"/>
      <c r="C5608" s="7"/>
      <c r="D5608" s="7"/>
      <c r="E5608" s="7"/>
      <c r="F5608" s="7"/>
      <c r="G5608" s="7"/>
      <c r="H5608" s="7"/>
      <c r="I5608" s="10"/>
      <c r="J5608" s="25"/>
      <c r="K5608" s="250"/>
      <c r="L5608" s="31"/>
      <c r="M5608" s="9"/>
      <c r="N5608" s="11" t="s">
        <v>25</v>
      </c>
      <c r="O5608" s="39"/>
      <c r="P5608" s="47"/>
      <c r="Q5608" s="13"/>
      <c r="R5608" s="248">
        <f t="shared" si="870"/>
        <v>0</v>
      </c>
      <c r="S5608" s="248">
        <f t="shared" si="871"/>
        <v>0</v>
      </c>
      <c r="T5608" s="248">
        <f t="shared" si="872"/>
        <v>0</v>
      </c>
      <c r="U5608" s="248">
        <f t="shared" si="873"/>
        <v>0</v>
      </c>
      <c r="V5608" s="13"/>
      <c r="W5608" s="7"/>
      <c r="AT5608" s="130"/>
      <c r="BF5608" s="33">
        <f t="shared" si="879"/>
        <v>41242</v>
      </c>
      <c r="BG5608" s="34">
        <f t="shared" si="874"/>
        <v>82.88000000000001</v>
      </c>
      <c r="BH5608" s="32">
        <f t="shared" si="875"/>
        <v>1</v>
      </c>
      <c r="BI5608" s="32">
        <f t="shared" si="876"/>
        <v>0</v>
      </c>
      <c r="BJ5608" s="69">
        <f t="shared" si="877"/>
        <v>0</v>
      </c>
      <c r="BK5608" s="158" t="str">
        <f t="shared" si="878"/>
        <v/>
      </c>
    </row>
    <row r="5609" spans="1:63" ht="12" customHeight="1" x14ac:dyDescent="0.2">
      <c r="A5609" s="8"/>
      <c r="B5609" s="7"/>
      <c r="C5609" s="7"/>
      <c r="D5609" s="7"/>
      <c r="E5609" s="7"/>
      <c r="F5609" s="7"/>
      <c r="G5609" s="7"/>
      <c r="H5609" s="7"/>
      <c r="I5609" s="10"/>
      <c r="J5609" s="25"/>
      <c r="K5609" s="250"/>
      <c r="L5609" s="31"/>
      <c r="M5609" s="9"/>
      <c r="N5609" s="11" t="s">
        <v>25</v>
      </c>
      <c r="O5609" s="39"/>
      <c r="P5609" s="47"/>
      <c r="Q5609" s="13"/>
      <c r="R5609" s="248">
        <f t="shared" si="870"/>
        <v>0</v>
      </c>
      <c r="S5609" s="248">
        <f t="shared" si="871"/>
        <v>0</v>
      </c>
      <c r="T5609" s="248">
        <f t="shared" si="872"/>
        <v>0</v>
      </c>
      <c r="U5609" s="248">
        <f t="shared" si="873"/>
        <v>0</v>
      </c>
      <c r="V5609" s="13"/>
      <c r="W5609" s="7"/>
      <c r="AT5609" s="130"/>
      <c r="BF5609" s="33">
        <f t="shared" si="879"/>
        <v>41242</v>
      </c>
      <c r="BG5609" s="34">
        <f t="shared" si="874"/>
        <v>82.88000000000001</v>
      </c>
      <c r="BH5609" s="32">
        <f t="shared" si="875"/>
        <v>1</v>
      </c>
      <c r="BI5609" s="32">
        <f t="shared" si="876"/>
        <v>0</v>
      </c>
      <c r="BJ5609" s="69">
        <f t="shared" si="877"/>
        <v>0</v>
      </c>
      <c r="BK5609" s="158" t="str">
        <f t="shared" si="878"/>
        <v/>
      </c>
    </row>
    <row r="5610" spans="1:63" ht="12" customHeight="1" x14ac:dyDescent="0.2">
      <c r="A5610" s="8"/>
      <c r="B5610" s="7"/>
      <c r="C5610" s="7"/>
      <c r="D5610" s="7"/>
      <c r="E5610" s="7"/>
      <c r="F5610" s="7"/>
      <c r="G5610" s="7"/>
      <c r="H5610" s="7"/>
      <c r="I5610" s="10"/>
      <c r="J5610" s="25"/>
      <c r="K5610" s="250"/>
      <c r="L5610" s="31"/>
      <c r="M5610" s="9"/>
      <c r="N5610" s="11" t="s">
        <v>25</v>
      </c>
      <c r="O5610" s="39"/>
      <c r="P5610" s="47"/>
      <c r="Q5610" s="13"/>
      <c r="R5610" s="248">
        <f t="shared" si="870"/>
        <v>0</v>
      </c>
      <c r="S5610" s="248">
        <f t="shared" si="871"/>
        <v>0</v>
      </c>
      <c r="T5610" s="248">
        <f t="shared" si="872"/>
        <v>0</v>
      </c>
      <c r="U5610" s="248">
        <f t="shared" si="873"/>
        <v>0</v>
      </c>
      <c r="V5610" s="13"/>
      <c r="W5610" s="7"/>
      <c r="AT5610" s="130"/>
      <c r="BF5610" s="33">
        <f t="shared" si="879"/>
        <v>41242</v>
      </c>
      <c r="BG5610" s="34">
        <f t="shared" si="874"/>
        <v>82.88000000000001</v>
      </c>
      <c r="BH5610" s="32">
        <f t="shared" si="875"/>
        <v>1</v>
      </c>
      <c r="BI5610" s="32">
        <f t="shared" si="876"/>
        <v>0</v>
      </c>
      <c r="BJ5610" s="69">
        <f t="shared" si="877"/>
        <v>0</v>
      </c>
      <c r="BK5610" s="158" t="str">
        <f t="shared" si="878"/>
        <v/>
      </c>
    </row>
    <row r="5611" spans="1:63" ht="12" customHeight="1" x14ac:dyDescent="0.2">
      <c r="A5611" s="8"/>
      <c r="B5611" s="7"/>
      <c r="C5611" s="7"/>
      <c r="D5611" s="7"/>
      <c r="E5611" s="7"/>
      <c r="F5611" s="7"/>
      <c r="G5611" s="7"/>
      <c r="H5611" s="7"/>
      <c r="I5611" s="10"/>
      <c r="J5611" s="25"/>
      <c r="K5611" s="250"/>
      <c r="L5611" s="31"/>
      <c r="M5611" s="9"/>
      <c r="N5611" s="11" t="s">
        <v>25</v>
      </c>
      <c r="O5611" s="39"/>
      <c r="P5611" s="47"/>
      <c r="Q5611" s="13"/>
      <c r="R5611" s="248">
        <f t="shared" si="870"/>
        <v>0</v>
      </c>
      <c r="S5611" s="248">
        <f t="shared" si="871"/>
        <v>0</v>
      </c>
      <c r="T5611" s="248">
        <f t="shared" si="872"/>
        <v>0</v>
      </c>
      <c r="U5611" s="248">
        <f t="shared" si="873"/>
        <v>0</v>
      </c>
      <c r="V5611" s="13"/>
      <c r="W5611" s="7"/>
      <c r="AT5611" s="130"/>
      <c r="BF5611" s="33">
        <f t="shared" si="879"/>
        <v>41242</v>
      </c>
      <c r="BG5611" s="34">
        <f t="shared" si="874"/>
        <v>82.88000000000001</v>
      </c>
      <c r="BH5611" s="32">
        <f t="shared" si="875"/>
        <v>1</v>
      </c>
      <c r="BI5611" s="32">
        <f t="shared" si="876"/>
        <v>0</v>
      </c>
      <c r="BJ5611" s="69">
        <f t="shared" si="877"/>
        <v>0</v>
      </c>
      <c r="BK5611" s="158" t="str">
        <f t="shared" si="878"/>
        <v/>
      </c>
    </row>
    <row r="5612" spans="1:63" ht="12" customHeight="1" x14ac:dyDescent="0.2">
      <c r="A5612" s="8"/>
      <c r="B5612" s="7"/>
      <c r="C5612" s="7"/>
      <c r="D5612" s="7"/>
      <c r="E5612" s="7"/>
      <c r="F5612" s="7"/>
      <c r="G5612" s="7"/>
      <c r="H5612" s="7"/>
      <c r="I5612" s="10"/>
      <c r="J5612" s="25"/>
      <c r="K5612" s="250"/>
      <c r="L5612" s="31"/>
      <c r="M5612" s="9"/>
      <c r="N5612" s="11" t="s">
        <v>25</v>
      </c>
      <c r="O5612" s="39"/>
      <c r="P5612" s="47"/>
      <c r="Q5612" s="13"/>
      <c r="R5612" s="248">
        <f t="shared" si="870"/>
        <v>0</v>
      </c>
      <c r="S5612" s="248">
        <f t="shared" si="871"/>
        <v>0</v>
      </c>
      <c r="T5612" s="248">
        <f t="shared" si="872"/>
        <v>0</v>
      </c>
      <c r="U5612" s="248">
        <f t="shared" si="873"/>
        <v>0</v>
      </c>
      <c r="V5612" s="13"/>
      <c r="W5612" s="7"/>
      <c r="AT5612" s="130"/>
      <c r="BF5612" s="33">
        <f t="shared" si="879"/>
        <v>41242</v>
      </c>
      <c r="BG5612" s="34">
        <f t="shared" si="874"/>
        <v>82.88000000000001</v>
      </c>
      <c r="BH5612" s="32">
        <f t="shared" si="875"/>
        <v>1</v>
      </c>
      <c r="BI5612" s="32">
        <f t="shared" si="876"/>
        <v>0</v>
      </c>
      <c r="BJ5612" s="69">
        <f t="shared" si="877"/>
        <v>0</v>
      </c>
      <c r="BK5612" s="158" t="str">
        <f t="shared" si="878"/>
        <v/>
      </c>
    </row>
    <row r="5613" spans="1:63" ht="12" customHeight="1" x14ac:dyDescent="0.2">
      <c r="A5613" s="8"/>
      <c r="B5613" s="7"/>
      <c r="C5613" s="7"/>
      <c r="D5613" s="7"/>
      <c r="E5613" s="7"/>
      <c r="F5613" s="7"/>
      <c r="G5613" s="7"/>
      <c r="H5613" s="7"/>
      <c r="I5613" s="10"/>
      <c r="J5613" s="25"/>
      <c r="K5613" s="250"/>
      <c r="L5613" s="31"/>
      <c r="M5613" s="9"/>
      <c r="N5613" s="11" t="s">
        <v>25</v>
      </c>
      <c r="O5613" s="39"/>
      <c r="P5613" s="47"/>
      <c r="Q5613" s="13"/>
      <c r="R5613" s="248">
        <f t="shared" si="870"/>
        <v>0</v>
      </c>
      <c r="S5613" s="248">
        <f t="shared" si="871"/>
        <v>0</v>
      </c>
      <c r="T5613" s="248">
        <f t="shared" si="872"/>
        <v>0</v>
      </c>
      <c r="U5613" s="248">
        <f t="shared" si="873"/>
        <v>0</v>
      </c>
      <c r="V5613" s="13"/>
      <c r="W5613" s="7"/>
      <c r="AT5613" s="130"/>
      <c r="BF5613" s="33">
        <f t="shared" si="879"/>
        <v>41242</v>
      </c>
      <c r="BG5613" s="34">
        <f t="shared" si="874"/>
        <v>82.88000000000001</v>
      </c>
      <c r="BH5613" s="32">
        <f t="shared" si="875"/>
        <v>1</v>
      </c>
      <c r="BI5613" s="32">
        <f t="shared" si="876"/>
        <v>0</v>
      </c>
      <c r="BJ5613" s="69">
        <f t="shared" si="877"/>
        <v>0</v>
      </c>
      <c r="BK5613" s="158" t="str">
        <f t="shared" si="878"/>
        <v/>
      </c>
    </row>
    <row r="5614" spans="1:63" ht="12" customHeight="1" x14ac:dyDescent="0.2">
      <c r="A5614" s="8"/>
      <c r="B5614" s="7"/>
      <c r="C5614" s="7"/>
      <c r="D5614" s="7"/>
      <c r="E5614" s="7"/>
      <c r="F5614" s="7"/>
      <c r="G5614" s="7"/>
      <c r="H5614" s="7"/>
      <c r="I5614" s="10"/>
      <c r="J5614" s="25"/>
      <c r="K5614" s="250"/>
      <c r="L5614" s="31"/>
      <c r="M5614" s="9"/>
      <c r="N5614" s="11" t="s">
        <v>25</v>
      </c>
      <c r="O5614" s="39"/>
      <c r="P5614" s="47"/>
      <c r="Q5614" s="13"/>
      <c r="R5614" s="248">
        <f t="shared" si="870"/>
        <v>0</v>
      </c>
      <c r="S5614" s="248">
        <f t="shared" si="871"/>
        <v>0</v>
      </c>
      <c r="T5614" s="248">
        <f t="shared" si="872"/>
        <v>0</v>
      </c>
      <c r="U5614" s="248">
        <f t="shared" si="873"/>
        <v>0</v>
      </c>
      <c r="V5614" s="13"/>
      <c r="W5614" s="7"/>
      <c r="AT5614" s="130"/>
      <c r="BF5614" s="33">
        <f t="shared" si="879"/>
        <v>41242</v>
      </c>
      <c r="BG5614" s="34">
        <f t="shared" si="874"/>
        <v>82.88000000000001</v>
      </c>
      <c r="BH5614" s="32">
        <f t="shared" si="875"/>
        <v>1</v>
      </c>
      <c r="BI5614" s="32">
        <f t="shared" si="876"/>
        <v>0</v>
      </c>
      <c r="BJ5614" s="69">
        <f t="shared" si="877"/>
        <v>0</v>
      </c>
      <c r="BK5614" s="158" t="str">
        <f t="shared" si="878"/>
        <v/>
      </c>
    </row>
    <row r="5615" spans="1:63" ht="12" customHeight="1" x14ac:dyDescent="0.2">
      <c r="A5615" s="8"/>
      <c r="B5615" s="7"/>
      <c r="C5615" s="7"/>
      <c r="D5615" s="7"/>
      <c r="E5615" s="7"/>
      <c r="F5615" s="7"/>
      <c r="G5615" s="7"/>
      <c r="H5615" s="7"/>
      <c r="I5615" s="10"/>
      <c r="J5615" s="25"/>
      <c r="K5615" s="250"/>
      <c r="L5615" s="31"/>
      <c r="M5615" s="9"/>
      <c r="N5615" s="11" t="s">
        <v>25</v>
      </c>
      <c r="O5615" s="39"/>
      <c r="P5615" s="47"/>
      <c r="Q5615" s="13"/>
      <c r="R5615" s="248">
        <f t="shared" si="870"/>
        <v>0</v>
      </c>
      <c r="S5615" s="248">
        <f t="shared" si="871"/>
        <v>0</v>
      </c>
      <c r="T5615" s="248">
        <f t="shared" si="872"/>
        <v>0</v>
      </c>
      <c r="U5615" s="248">
        <f t="shared" si="873"/>
        <v>0</v>
      </c>
      <c r="V5615" s="13"/>
      <c r="W5615" s="7"/>
      <c r="AT5615" s="130"/>
      <c r="BF5615" s="33">
        <f t="shared" si="879"/>
        <v>41242</v>
      </c>
      <c r="BG5615" s="34">
        <f t="shared" si="874"/>
        <v>82.88000000000001</v>
      </c>
      <c r="BH5615" s="32">
        <f t="shared" si="875"/>
        <v>1</v>
      </c>
      <c r="BI5615" s="32">
        <f t="shared" si="876"/>
        <v>0</v>
      </c>
      <c r="BJ5615" s="69">
        <f t="shared" si="877"/>
        <v>0</v>
      </c>
      <c r="BK5615" s="158" t="str">
        <f t="shared" si="878"/>
        <v/>
      </c>
    </row>
    <row r="5616" spans="1:63" ht="12" customHeight="1" x14ac:dyDescent="0.2">
      <c r="A5616" s="8"/>
      <c r="B5616" s="7"/>
      <c r="C5616" s="7"/>
      <c r="D5616" s="7"/>
      <c r="E5616" s="7"/>
      <c r="F5616" s="7"/>
      <c r="G5616" s="7"/>
      <c r="H5616" s="7"/>
      <c r="I5616" s="10"/>
      <c r="J5616" s="25"/>
      <c r="K5616" s="250"/>
      <c r="L5616" s="31"/>
      <c r="M5616" s="9"/>
      <c r="N5616" s="11" t="s">
        <v>25</v>
      </c>
      <c r="O5616" s="39"/>
      <c r="P5616" s="47"/>
      <c r="Q5616" s="13"/>
      <c r="R5616" s="248">
        <f t="shared" si="870"/>
        <v>0</v>
      </c>
      <c r="S5616" s="248">
        <f t="shared" si="871"/>
        <v>0</v>
      </c>
      <c r="T5616" s="248">
        <f t="shared" si="872"/>
        <v>0</v>
      </c>
      <c r="U5616" s="248">
        <f t="shared" si="873"/>
        <v>0</v>
      </c>
      <c r="V5616" s="13"/>
      <c r="W5616" s="7"/>
      <c r="AT5616" s="130"/>
      <c r="BF5616" s="33">
        <f t="shared" si="879"/>
        <v>41242</v>
      </c>
      <c r="BG5616" s="34">
        <f t="shared" si="874"/>
        <v>82.88000000000001</v>
      </c>
      <c r="BH5616" s="32">
        <f t="shared" si="875"/>
        <v>1</v>
      </c>
      <c r="BI5616" s="32">
        <f t="shared" si="876"/>
        <v>0</v>
      </c>
      <c r="BJ5616" s="69">
        <f t="shared" si="877"/>
        <v>0</v>
      </c>
      <c r="BK5616" s="158" t="str">
        <f t="shared" si="878"/>
        <v/>
      </c>
    </row>
    <row r="5617" spans="1:63" ht="12" customHeight="1" x14ac:dyDescent="0.2">
      <c r="A5617" s="8"/>
      <c r="B5617" s="7"/>
      <c r="C5617" s="7"/>
      <c r="D5617" s="7"/>
      <c r="E5617" s="7"/>
      <c r="F5617" s="7"/>
      <c r="G5617" s="7"/>
      <c r="H5617" s="7"/>
      <c r="I5617" s="10"/>
      <c r="J5617" s="25"/>
      <c r="K5617" s="250"/>
      <c r="L5617" s="31"/>
      <c r="M5617" s="9"/>
      <c r="N5617" s="11" t="s">
        <v>25</v>
      </c>
      <c r="O5617" s="39"/>
      <c r="P5617" s="47"/>
      <c r="Q5617" s="13"/>
      <c r="R5617" s="248">
        <f t="shared" si="870"/>
        <v>0</v>
      </c>
      <c r="S5617" s="248">
        <f t="shared" si="871"/>
        <v>0</v>
      </c>
      <c r="T5617" s="248">
        <f t="shared" si="872"/>
        <v>0</v>
      </c>
      <c r="U5617" s="248">
        <f t="shared" si="873"/>
        <v>0</v>
      </c>
      <c r="V5617" s="13"/>
      <c r="W5617" s="7"/>
      <c r="AT5617" s="130"/>
      <c r="BF5617" s="33">
        <f t="shared" si="879"/>
        <v>41242</v>
      </c>
      <c r="BG5617" s="34">
        <f t="shared" si="874"/>
        <v>82.88000000000001</v>
      </c>
      <c r="BH5617" s="32">
        <f t="shared" si="875"/>
        <v>1</v>
      </c>
      <c r="BI5617" s="32">
        <f t="shared" si="876"/>
        <v>0</v>
      </c>
      <c r="BJ5617" s="69">
        <f t="shared" si="877"/>
        <v>0</v>
      </c>
      <c r="BK5617" s="158" t="str">
        <f t="shared" si="878"/>
        <v/>
      </c>
    </row>
    <row r="5618" spans="1:63" ht="12" customHeight="1" x14ac:dyDescent="0.2">
      <c r="A5618" s="8"/>
      <c r="B5618" s="7"/>
      <c r="C5618" s="7"/>
      <c r="D5618" s="7"/>
      <c r="E5618" s="7"/>
      <c r="F5618" s="7"/>
      <c r="G5618" s="7"/>
      <c r="H5618" s="7"/>
      <c r="I5618" s="10"/>
      <c r="J5618" s="25"/>
      <c r="K5618" s="250"/>
      <c r="L5618" s="31"/>
      <c r="M5618" s="9"/>
      <c r="N5618" s="11" t="s">
        <v>25</v>
      </c>
      <c r="O5618" s="39"/>
      <c r="P5618" s="47"/>
      <c r="Q5618" s="13"/>
      <c r="R5618" s="248">
        <f t="shared" si="870"/>
        <v>0</v>
      </c>
      <c r="S5618" s="248">
        <f t="shared" si="871"/>
        <v>0</v>
      </c>
      <c r="T5618" s="248">
        <f t="shared" si="872"/>
        <v>0</v>
      </c>
      <c r="U5618" s="248">
        <f t="shared" si="873"/>
        <v>0</v>
      </c>
      <c r="V5618" s="13"/>
      <c r="W5618" s="7"/>
      <c r="AT5618" s="130"/>
      <c r="BF5618" s="33">
        <f t="shared" si="879"/>
        <v>41242</v>
      </c>
      <c r="BG5618" s="34">
        <f t="shared" si="874"/>
        <v>82.88000000000001</v>
      </c>
      <c r="BH5618" s="32">
        <f t="shared" si="875"/>
        <v>1</v>
      </c>
      <c r="BI5618" s="32">
        <f t="shared" si="876"/>
        <v>0</v>
      </c>
      <c r="BJ5618" s="69">
        <f t="shared" si="877"/>
        <v>0</v>
      </c>
      <c r="BK5618" s="158" t="str">
        <f t="shared" si="878"/>
        <v/>
      </c>
    </row>
    <row r="5619" spans="1:63" ht="12" customHeight="1" x14ac:dyDescent="0.2">
      <c r="A5619" s="8"/>
      <c r="B5619" s="7"/>
      <c r="C5619" s="7"/>
      <c r="D5619" s="7"/>
      <c r="E5619" s="7"/>
      <c r="F5619" s="7"/>
      <c r="G5619" s="7"/>
      <c r="H5619" s="7"/>
      <c r="I5619" s="10"/>
      <c r="J5619" s="25"/>
      <c r="K5619" s="250"/>
      <c r="L5619" s="31"/>
      <c r="M5619" s="9"/>
      <c r="N5619" s="11" t="s">
        <v>25</v>
      </c>
      <c r="O5619" s="39"/>
      <c r="P5619" s="47"/>
      <c r="Q5619" s="13"/>
      <c r="R5619" s="248">
        <f t="shared" si="870"/>
        <v>0</v>
      </c>
      <c r="S5619" s="248">
        <f t="shared" si="871"/>
        <v>0</v>
      </c>
      <c r="T5619" s="248">
        <f t="shared" si="872"/>
        <v>0</v>
      </c>
      <c r="U5619" s="248">
        <f t="shared" si="873"/>
        <v>0</v>
      </c>
      <c r="V5619" s="13"/>
      <c r="W5619" s="7"/>
      <c r="AT5619" s="130"/>
      <c r="BF5619" s="33">
        <f t="shared" si="879"/>
        <v>41242</v>
      </c>
      <c r="BG5619" s="34">
        <f t="shared" si="874"/>
        <v>82.88000000000001</v>
      </c>
      <c r="BH5619" s="32">
        <f t="shared" si="875"/>
        <v>1</v>
      </c>
      <c r="BI5619" s="32">
        <f t="shared" si="876"/>
        <v>0</v>
      </c>
      <c r="BJ5619" s="69">
        <f t="shared" si="877"/>
        <v>0</v>
      </c>
      <c r="BK5619" s="158" t="str">
        <f t="shared" si="878"/>
        <v/>
      </c>
    </row>
    <row r="5620" spans="1:63" ht="12" customHeight="1" x14ac:dyDescent="0.2">
      <c r="A5620" s="8"/>
      <c r="B5620" s="7"/>
      <c r="C5620" s="7"/>
      <c r="D5620" s="7"/>
      <c r="E5620" s="7"/>
      <c r="F5620" s="7"/>
      <c r="G5620" s="7"/>
      <c r="H5620" s="7"/>
      <c r="I5620" s="10"/>
      <c r="J5620" s="25"/>
      <c r="K5620" s="250"/>
      <c r="L5620" s="31"/>
      <c r="M5620" s="9"/>
      <c r="N5620" s="11" t="s">
        <v>25</v>
      </c>
      <c r="O5620" s="39"/>
      <c r="P5620" s="47"/>
      <c r="Q5620" s="13"/>
      <c r="R5620" s="248">
        <f t="shared" si="870"/>
        <v>0</v>
      </c>
      <c r="S5620" s="248">
        <f t="shared" si="871"/>
        <v>0</v>
      </c>
      <c r="T5620" s="248">
        <f t="shared" si="872"/>
        <v>0</v>
      </c>
      <c r="U5620" s="248">
        <f t="shared" si="873"/>
        <v>0</v>
      </c>
      <c r="V5620" s="13"/>
      <c r="W5620" s="7"/>
      <c r="AT5620" s="130"/>
      <c r="BF5620" s="33">
        <f t="shared" si="879"/>
        <v>41242</v>
      </c>
      <c r="BG5620" s="34">
        <f t="shared" si="874"/>
        <v>82.88000000000001</v>
      </c>
      <c r="BH5620" s="32">
        <f t="shared" si="875"/>
        <v>1</v>
      </c>
      <c r="BI5620" s="32">
        <f t="shared" si="876"/>
        <v>0</v>
      </c>
      <c r="BJ5620" s="69">
        <f t="shared" si="877"/>
        <v>0</v>
      </c>
      <c r="BK5620" s="158" t="str">
        <f t="shared" si="878"/>
        <v/>
      </c>
    </row>
    <row r="5621" spans="1:63" ht="12" customHeight="1" x14ac:dyDescent="0.2">
      <c r="A5621" s="8"/>
      <c r="B5621" s="7"/>
      <c r="C5621" s="7"/>
      <c r="D5621" s="7"/>
      <c r="E5621" s="7"/>
      <c r="F5621" s="7"/>
      <c r="G5621" s="7"/>
      <c r="H5621" s="7"/>
      <c r="I5621" s="10"/>
      <c r="J5621" s="25"/>
      <c r="K5621" s="250"/>
      <c r="L5621" s="31"/>
      <c r="M5621" s="9"/>
      <c r="N5621" s="11" t="s">
        <v>25</v>
      </c>
      <c r="O5621" s="39"/>
      <c r="P5621" s="47"/>
      <c r="Q5621" s="13"/>
      <c r="R5621" s="248">
        <f t="shared" si="870"/>
        <v>0</v>
      </c>
      <c r="S5621" s="248">
        <f t="shared" si="871"/>
        <v>0</v>
      </c>
      <c r="T5621" s="248">
        <f t="shared" si="872"/>
        <v>0</v>
      </c>
      <c r="U5621" s="248">
        <f t="shared" si="873"/>
        <v>0</v>
      </c>
      <c r="V5621" s="13"/>
      <c r="W5621" s="7"/>
      <c r="AT5621" s="130"/>
      <c r="BF5621" s="33">
        <f t="shared" si="879"/>
        <v>41242</v>
      </c>
      <c r="BG5621" s="34">
        <f t="shared" si="874"/>
        <v>82.88000000000001</v>
      </c>
      <c r="BH5621" s="32">
        <f t="shared" si="875"/>
        <v>1</v>
      </c>
      <c r="BI5621" s="32">
        <f t="shared" si="876"/>
        <v>0</v>
      </c>
      <c r="BJ5621" s="69">
        <f t="shared" si="877"/>
        <v>0</v>
      </c>
      <c r="BK5621" s="158" t="str">
        <f t="shared" si="878"/>
        <v/>
      </c>
    </row>
    <row r="5622" spans="1:63" ht="12" customHeight="1" x14ac:dyDescent="0.2">
      <c r="A5622" s="8"/>
      <c r="B5622" s="7"/>
      <c r="C5622" s="7"/>
      <c r="D5622" s="7"/>
      <c r="E5622" s="7"/>
      <c r="F5622" s="7"/>
      <c r="G5622" s="7"/>
      <c r="H5622" s="7"/>
      <c r="I5622" s="10"/>
      <c r="J5622" s="25"/>
      <c r="K5622" s="250"/>
      <c r="L5622" s="31"/>
      <c r="M5622" s="9"/>
      <c r="N5622" s="11" t="s">
        <v>25</v>
      </c>
      <c r="O5622" s="39"/>
      <c r="P5622" s="47"/>
      <c r="Q5622" s="13"/>
      <c r="R5622" s="248">
        <f t="shared" si="870"/>
        <v>0</v>
      </c>
      <c r="S5622" s="248">
        <f t="shared" si="871"/>
        <v>0</v>
      </c>
      <c r="T5622" s="248">
        <f t="shared" si="872"/>
        <v>0</v>
      </c>
      <c r="U5622" s="248">
        <f t="shared" si="873"/>
        <v>0</v>
      </c>
      <c r="V5622" s="13"/>
      <c r="W5622" s="7"/>
      <c r="AT5622" s="130"/>
      <c r="BF5622" s="33">
        <f t="shared" si="879"/>
        <v>41242</v>
      </c>
      <c r="BG5622" s="34">
        <f t="shared" si="874"/>
        <v>82.88000000000001</v>
      </c>
      <c r="BH5622" s="32">
        <f t="shared" si="875"/>
        <v>1</v>
      </c>
      <c r="BI5622" s="32">
        <f t="shared" si="876"/>
        <v>0</v>
      </c>
      <c r="BJ5622" s="69">
        <f t="shared" si="877"/>
        <v>0</v>
      </c>
      <c r="BK5622" s="158" t="str">
        <f t="shared" si="878"/>
        <v/>
      </c>
    </row>
    <row r="5623" spans="1:63" ht="12" customHeight="1" x14ac:dyDescent="0.2">
      <c r="A5623" s="8"/>
      <c r="B5623" s="7"/>
      <c r="C5623" s="7"/>
      <c r="D5623" s="7"/>
      <c r="E5623" s="7"/>
      <c r="F5623" s="7"/>
      <c r="G5623" s="7"/>
      <c r="H5623" s="7"/>
      <c r="I5623" s="10"/>
      <c r="J5623" s="25"/>
      <c r="K5623" s="250"/>
      <c r="L5623" s="31"/>
      <c r="M5623" s="9"/>
      <c r="N5623" s="11" t="s">
        <v>25</v>
      </c>
      <c r="O5623" s="39"/>
      <c r="P5623" s="47"/>
      <c r="Q5623" s="13"/>
      <c r="R5623" s="248">
        <f t="shared" si="870"/>
        <v>0</v>
      </c>
      <c r="S5623" s="248">
        <f t="shared" si="871"/>
        <v>0</v>
      </c>
      <c r="T5623" s="248">
        <f t="shared" si="872"/>
        <v>0</v>
      </c>
      <c r="U5623" s="248">
        <f t="shared" si="873"/>
        <v>0</v>
      </c>
      <c r="V5623" s="13"/>
      <c r="W5623" s="7"/>
      <c r="AT5623" s="130"/>
      <c r="BF5623" s="33">
        <f t="shared" si="879"/>
        <v>41242</v>
      </c>
      <c r="BG5623" s="34">
        <f t="shared" si="874"/>
        <v>82.88000000000001</v>
      </c>
      <c r="BH5623" s="32">
        <f t="shared" si="875"/>
        <v>1</v>
      </c>
      <c r="BI5623" s="32">
        <f t="shared" si="876"/>
        <v>0</v>
      </c>
      <c r="BJ5623" s="69">
        <f t="shared" si="877"/>
        <v>0</v>
      </c>
      <c r="BK5623" s="158" t="str">
        <f t="shared" si="878"/>
        <v/>
      </c>
    </row>
    <row r="5624" spans="1:63" ht="12" customHeight="1" x14ac:dyDescent="0.2">
      <c r="A5624" s="8"/>
      <c r="B5624" s="7"/>
      <c r="C5624" s="7"/>
      <c r="D5624" s="7"/>
      <c r="E5624" s="7"/>
      <c r="F5624" s="7"/>
      <c r="G5624" s="7"/>
      <c r="H5624" s="7"/>
      <c r="I5624" s="10"/>
      <c r="J5624" s="25"/>
      <c r="K5624" s="250"/>
      <c r="L5624" s="31"/>
      <c r="M5624" s="9"/>
      <c r="N5624" s="11" t="s">
        <v>25</v>
      </c>
      <c r="O5624" s="39"/>
      <c r="P5624" s="47"/>
      <c r="Q5624" s="13"/>
      <c r="R5624" s="248">
        <f t="shared" si="870"/>
        <v>0</v>
      </c>
      <c r="S5624" s="248">
        <f t="shared" si="871"/>
        <v>0</v>
      </c>
      <c r="T5624" s="248">
        <f t="shared" si="872"/>
        <v>0</v>
      </c>
      <c r="U5624" s="248">
        <f t="shared" si="873"/>
        <v>0</v>
      </c>
      <c r="V5624" s="13"/>
      <c r="W5624" s="7"/>
      <c r="AT5624" s="130"/>
      <c r="BF5624" s="33">
        <f t="shared" si="879"/>
        <v>41242</v>
      </c>
      <c r="BG5624" s="34">
        <f t="shared" si="874"/>
        <v>82.88000000000001</v>
      </c>
      <c r="BH5624" s="32">
        <f t="shared" si="875"/>
        <v>1</v>
      </c>
      <c r="BI5624" s="32">
        <f t="shared" si="876"/>
        <v>0</v>
      </c>
      <c r="BJ5624" s="69">
        <f t="shared" si="877"/>
        <v>0</v>
      </c>
      <c r="BK5624" s="158" t="str">
        <f t="shared" si="878"/>
        <v/>
      </c>
    </row>
    <row r="5625" spans="1:63" ht="12" customHeight="1" x14ac:dyDescent="0.2">
      <c r="A5625" s="8"/>
      <c r="B5625" s="7"/>
      <c r="C5625" s="7"/>
      <c r="D5625" s="7"/>
      <c r="E5625" s="7"/>
      <c r="F5625" s="7"/>
      <c r="G5625" s="7"/>
      <c r="H5625" s="7"/>
      <c r="I5625" s="10"/>
      <c r="J5625" s="25"/>
      <c r="K5625" s="250"/>
      <c r="L5625" s="31"/>
      <c r="M5625" s="9"/>
      <c r="N5625" s="11" t="s">
        <v>25</v>
      </c>
      <c r="O5625" s="39"/>
      <c r="P5625" s="47"/>
      <c r="Q5625" s="13"/>
      <c r="R5625" s="248">
        <f t="shared" si="870"/>
        <v>0</v>
      </c>
      <c r="S5625" s="248">
        <f t="shared" si="871"/>
        <v>0</v>
      </c>
      <c r="T5625" s="248">
        <f t="shared" si="872"/>
        <v>0</v>
      </c>
      <c r="U5625" s="248">
        <f t="shared" si="873"/>
        <v>0</v>
      </c>
      <c r="V5625" s="13"/>
      <c r="W5625" s="7"/>
      <c r="AT5625" s="130"/>
      <c r="BF5625" s="33">
        <f t="shared" si="879"/>
        <v>41242</v>
      </c>
      <c r="BG5625" s="34">
        <f t="shared" si="874"/>
        <v>82.88000000000001</v>
      </c>
      <c r="BH5625" s="32">
        <f t="shared" si="875"/>
        <v>1</v>
      </c>
      <c r="BI5625" s="32">
        <f t="shared" si="876"/>
        <v>0</v>
      </c>
      <c r="BJ5625" s="69">
        <f t="shared" si="877"/>
        <v>0</v>
      </c>
      <c r="BK5625" s="158" t="str">
        <f t="shared" si="878"/>
        <v/>
      </c>
    </row>
    <row r="5626" spans="1:63" ht="12" customHeight="1" x14ac:dyDescent="0.2">
      <c r="A5626" s="8"/>
      <c r="B5626" s="7"/>
      <c r="C5626" s="7"/>
      <c r="D5626" s="7"/>
      <c r="E5626" s="7"/>
      <c r="F5626" s="7"/>
      <c r="G5626" s="7"/>
      <c r="H5626" s="7"/>
      <c r="I5626" s="10"/>
      <c r="J5626" s="25"/>
      <c r="K5626" s="250"/>
      <c r="L5626" s="31"/>
      <c r="M5626" s="9"/>
      <c r="N5626" s="11" t="s">
        <v>25</v>
      </c>
      <c r="O5626" s="39"/>
      <c r="P5626" s="47"/>
      <c r="Q5626" s="13"/>
      <c r="R5626" s="248">
        <f t="shared" si="870"/>
        <v>0</v>
      </c>
      <c r="S5626" s="248">
        <f t="shared" si="871"/>
        <v>0</v>
      </c>
      <c r="T5626" s="248">
        <f t="shared" si="872"/>
        <v>0</v>
      </c>
      <c r="U5626" s="248">
        <f t="shared" si="873"/>
        <v>0</v>
      </c>
      <c r="V5626" s="13"/>
      <c r="W5626" s="7"/>
      <c r="AT5626" s="130"/>
      <c r="BF5626" s="33">
        <f t="shared" si="879"/>
        <v>41242</v>
      </c>
      <c r="BG5626" s="34">
        <f t="shared" si="874"/>
        <v>82.88000000000001</v>
      </c>
      <c r="BH5626" s="32">
        <f t="shared" si="875"/>
        <v>1</v>
      </c>
      <c r="BI5626" s="32">
        <f t="shared" si="876"/>
        <v>0</v>
      </c>
      <c r="BJ5626" s="69">
        <f t="shared" si="877"/>
        <v>0</v>
      </c>
      <c r="BK5626" s="158" t="str">
        <f t="shared" si="878"/>
        <v/>
      </c>
    </row>
    <row r="5627" spans="1:63" ht="12" customHeight="1" x14ac:dyDescent="0.2">
      <c r="A5627" s="8"/>
      <c r="B5627" s="7"/>
      <c r="C5627" s="7"/>
      <c r="D5627" s="7"/>
      <c r="E5627" s="7"/>
      <c r="F5627" s="7"/>
      <c r="G5627" s="7"/>
      <c r="H5627" s="7"/>
      <c r="I5627" s="10"/>
      <c r="J5627" s="25"/>
      <c r="K5627" s="250"/>
      <c r="L5627" s="31"/>
      <c r="M5627" s="9"/>
      <c r="N5627" s="11" t="s">
        <v>25</v>
      </c>
      <c r="O5627" s="39"/>
      <c r="P5627" s="47"/>
      <c r="Q5627" s="13"/>
      <c r="R5627" s="248">
        <f t="shared" si="870"/>
        <v>0</v>
      </c>
      <c r="S5627" s="248">
        <f t="shared" si="871"/>
        <v>0</v>
      </c>
      <c r="T5627" s="248">
        <f t="shared" si="872"/>
        <v>0</v>
      </c>
      <c r="U5627" s="248">
        <f t="shared" si="873"/>
        <v>0</v>
      </c>
      <c r="V5627" s="13"/>
      <c r="W5627" s="7"/>
      <c r="AT5627" s="130"/>
      <c r="BF5627" s="33">
        <f t="shared" si="879"/>
        <v>41242</v>
      </c>
      <c r="BG5627" s="34">
        <f t="shared" si="874"/>
        <v>82.88000000000001</v>
      </c>
      <c r="BH5627" s="32">
        <f t="shared" si="875"/>
        <v>1</v>
      </c>
      <c r="BI5627" s="32">
        <f t="shared" si="876"/>
        <v>0</v>
      </c>
      <c r="BJ5627" s="69">
        <f t="shared" si="877"/>
        <v>0</v>
      </c>
      <c r="BK5627" s="158" t="str">
        <f t="shared" si="878"/>
        <v/>
      </c>
    </row>
    <row r="5628" spans="1:63" ht="12" customHeight="1" x14ac:dyDescent="0.2">
      <c r="A5628" s="8"/>
      <c r="B5628" s="7"/>
      <c r="C5628" s="7"/>
      <c r="D5628" s="7"/>
      <c r="E5628" s="7"/>
      <c r="F5628" s="7"/>
      <c r="G5628" s="7"/>
      <c r="H5628" s="7"/>
      <c r="I5628" s="10"/>
      <c r="J5628" s="25"/>
      <c r="K5628" s="250"/>
      <c r="L5628" s="31"/>
      <c r="M5628" s="9"/>
      <c r="N5628" s="11" t="s">
        <v>25</v>
      </c>
      <c r="O5628" s="39"/>
      <c r="P5628" s="47"/>
      <c r="Q5628" s="13"/>
      <c r="R5628" s="248">
        <f t="shared" si="870"/>
        <v>0</v>
      </c>
      <c r="S5628" s="248">
        <f t="shared" si="871"/>
        <v>0</v>
      </c>
      <c r="T5628" s="248">
        <f t="shared" si="872"/>
        <v>0</v>
      </c>
      <c r="U5628" s="248">
        <f t="shared" si="873"/>
        <v>0</v>
      </c>
      <c r="V5628" s="13"/>
      <c r="W5628" s="7"/>
      <c r="AT5628" s="130"/>
      <c r="BF5628" s="33">
        <f t="shared" si="879"/>
        <v>41242</v>
      </c>
      <c r="BG5628" s="34">
        <f t="shared" si="874"/>
        <v>82.88000000000001</v>
      </c>
      <c r="BH5628" s="32">
        <f t="shared" si="875"/>
        <v>1</v>
      </c>
      <c r="BI5628" s="32">
        <f t="shared" si="876"/>
        <v>0</v>
      </c>
      <c r="BJ5628" s="69">
        <f t="shared" si="877"/>
        <v>0</v>
      </c>
      <c r="BK5628" s="158" t="str">
        <f t="shared" si="878"/>
        <v/>
      </c>
    </row>
    <row r="5629" spans="1:63" ht="12" customHeight="1" x14ac:dyDescent="0.2">
      <c r="A5629" s="8"/>
      <c r="B5629" s="7"/>
      <c r="C5629" s="7"/>
      <c r="D5629" s="7"/>
      <c r="E5629" s="7"/>
      <c r="F5629" s="7"/>
      <c r="G5629" s="7"/>
      <c r="H5629" s="7"/>
      <c r="I5629" s="10"/>
      <c r="J5629" s="25"/>
      <c r="K5629" s="250"/>
      <c r="L5629" s="31"/>
      <c r="M5629" s="9"/>
      <c r="N5629" s="11" t="s">
        <v>25</v>
      </c>
      <c r="O5629" s="39"/>
      <c r="P5629" s="47"/>
      <c r="Q5629" s="13"/>
      <c r="R5629" s="248">
        <f t="shared" si="870"/>
        <v>0</v>
      </c>
      <c r="S5629" s="248">
        <f t="shared" si="871"/>
        <v>0</v>
      </c>
      <c r="T5629" s="248">
        <f t="shared" si="872"/>
        <v>0</v>
      </c>
      <c r="U5629" s="248">
        <f t="shared" si="873"/>
        <v>0</v>
      </c>
      <c r="V5629" s="13"/>
      <c r="W5629" s="7"/>
      <c r="AT5629" s="130"/>
      <c r="BF5629" s="33">
        <f t="shared" si="879"/>
        <v>41242</v>
      </c>
      <c r="BG5629" s="34">
        <f t="shared" si="874"/>
        <v>82.88000000000001</v>
      </c>
      <c r="BH5629" s="32">
        <f t="shared" si="875"/>
        <v>1</v>
      </c>
      <c r="BI5629" s="32">
        <f t="shared" si="876"/>
        <v>0</v>
      </c>
      <c r="BJ5629" s="69">
        <f t="shared" si="877"/>
        <v>0</v>
      </c>
      <c r="BK5629" s="158" t="str">
        <f t="shared" si="878"/>
        <v/>
      </c>
    </row>
    <row r="5630" spans="1:63" ht="12" customHeight="1" x14ac:dyDescent="0.2">
      <c r="A5630" s="8"/>
      <c r="B5630" s="7"/>
      <c r="C5630" s="7"/>
      <c r="D5630" s="7"/>
      <c r="E5630" s="7"/>
      <c r="F5630" s="7"/>
      <c r="G5630" s="7"/>
      <c r="H5630" s="7"/>
      <c r="I5630" s="10"/>
      <c r="J5630" s="25"/>
      <c r="K5630" s="250"/>
      <c r="L5630" s="31"/>
      <c r="M5630" s="9"/>
      <c r="N5630" s="11" t="s">
        <v>25</v>
      </c>
      <c r="O5630" s="39"/>
      <c r="P5630" s="47"/>
      <c r="Q5630" s="13"/>
      <c r="R5630" s="248">
        <f t="shared" si="870"/>
        <v>0</v>
      </c>
      <c r="S5630" s="248">
        <f t="shared" si="871"/>
        <v>0</v>
      </c>
      <c r="T5630" s="248">
        <f t="shared" si="872"/>
        <v>0</v>
      </c>
      <c r="U5630" s="248">
        <f t="shared" si="873"/>
        <v>0</v>
      </c>
      <c r="V5630" s="13"/>
      <c r="W5630" s="7"/>
      <c r="AT5630" s="130"/>
      <c r="BF5630" s="33">
        <f t="shared" si="879"/>
        <v>41242</v>
      </c>
      <c r="BG5630" s="34">
        <f t="shared" si="874"/>
        <v>82.88000000000001</v>
      </c>
      <c r="BH5630" s="32">
        <f t="shared" si="875"/>
        <v>1</v>
      </c>
      <c r="BI5630" s="32">
        <f t="shared" si="876"/>
        <v>0</v>
      </c>
      <c r="BJ5630" s="69">
        <f t="shared" si="877"/>
        <v>0</v>
      </c>
      <c r="BK5630" s="158" t="str">
        <f t="shared" si="878"/>
        <v/>
      </c>
    </row>
    <row r="5631" spans="1:63" ht="12" customHeight="1" x14ac:dyDescent="0.2">
      <c r="A5631" s="8"/>
      <c r="B5631" s="7"/>
      <c r="C5631" s="7"/>
      <c r="D5631" s="7"/>
      <c r="E5631" s="7"/>
      <c r="F5631" s="7"/>
      <c r="G5631" s="7"/>
      <c r="H5631" s="7"/>
      <c r="I5631" s="10"/>
      <c r="J5631" s="25"/>
      <c r="K5631" s="250"/>
      <c r="L5631" s="31"/>
      <c r="M5631" s="9"/>
      <c r="N5631" s="11" t="s">
        <v>25</v>
      </c>
      <c r="O5631" s="39"/>
      <c r="P5631" s="47"/>
      <c r="Q5631" s="13"/>
      <c r="R5631" s="248">
        <f t="shared" si="870"/>
        <v>0</v>
      </c>
      <c r="S5631" s="248">
        <f t="shared" si="871"/>
        <v>0</v>
      </c>
      <c r="T5631" s="248">
        <f t="shared" si="872"/>
        <v>0</v>
      </c>
      <c r="U5631" s="248">
        <f t="shared" si="873"/>
        <v>0</v>
      </c>
      <c r="V5631" s="13"/>
      <c r="W5631" s="7"/>
      <c r="AT5631" s="130"/>
      <c r="BF5631" s="33">
        <f t="shared" si="879"/>
        <v>41242</v>
      </c>
      <c r="BG5631" s="34">
        <f t="shared" si="874"/>
        <v>82.88000000000001</v>
      </c>
      <c r="BH5631" s="32">
        <f t="shared" si="875"/>
        <v>1</v>
      </c>
      <c r="BI5631" s="32">
        <f t="shared" si="876"/>
        <v>0</v>
      </c>
      <c r="BJ5631" s="69">
        <f t="shared" si="877"/>
        <v>0</v>
      </c>
      <c r="BK5631" s="158" t="str">
        <f t="shared" si="878"/>
        <v/>
      </c>
    </row>
    <row r="5632" spans="1:63" ht="12" customHeight="1" x14ac:dyDescent="0.2">
      <c r="A5632" s="8"/>
      <c r="B5632" s="7"/>
      <c r="C5632" s="7"/>
      <c r="D5632" s="7"/>
      <c r="E5632" s="7"/>
      <c r="F5632" s="7"/>
      <c r="G5632" s="7"/>
      <c r="H5632" s="7"/>
      <c r="I5632" s="10"/>
      <c r="J5632" s="25"/>
      <c r="K5632" s="250"/>
      <c r="L5632" s="31"/>
      <c r="M5632" s="9"/>
      <c r="N5632" s="11" t="s">
        <v>25</v>
      </c>
      <c r="O5632" s="39"/>
      <c r="P5632" s="47"/>
      <c r="Q5632" s="13"/>
      <c r="R5632" s="248">
        <f t="shared" si="870"/>
        <v>0</v>
      </c>
      <c r="S5632" s="248">
        <f t="shared" si="871"/>
        <v>0</v>
      </c>
      <c r="T5632" s="248">
        <f t="shared" si="872"/>
        <v>0</v>
      </c>
      <c r="U5632" s="248">
        <f t="shared" si="873"/>
        <v>0</v>
      </c>
      <c r="V5632" s="13"/>
      <c r="W5632" s="7"/>
      <c r="AT5632" s="130"/>
      <c r="BF5632" s="33">
        <f t="shared" si="879"/>
        <v>41242</v>
      </c>
      <c r="BG5632" s="34">
        <f t="shared" si="874"/>
        <v>82.88000000000001</v>
      </c>
      <c r="BH5632" s="32">
        <f t="shared" si="875"/>
        <v>1</v>
      </c>
      <c r="BI5632" s="32">
        <f t="shared" si="876"/>
        <v>0</v>
      </c>
      <c r="BJ5632" s="69">
        <f t="shared" si="877"/>
        <v>0</v>
      </c>
      <c r="BK5632" s="158" t="str">
        <f t="shared" si="878"/>
        <v/>
      </c>
    </row>
    <row r="5633" spans="1:63" ht="12" customHeight="1" x14ac:dyDescent="0.2">
      <c r="A5633" s="8"/>
      <c r="B5633" s="7"/>
      <c r="C5633" s="7"/>
      <c r="D5633" s="7"/>
      <c r="E5633" s="7"/>
      <c r="F5633" s="7"/>
      <c r="G5633" s="7"/>
      <c r="H5633" s="7"/>
      <c r="I5633" s="10"/>
      <c r="J5633" s="25"/>
      <c r="K5633" s="250"/>
      <c r="L5633" s="31"/>
      <c r="M5633" s="9"/>
      <c r="N5633" s="11" t="s">
        <v>25</v>
      </c>
      <c r="O5633" s="39"/>
      <c r="P5633" s="47"/>
      <c r="Q5633" s="13"/>
      <c r="R5633" s="248">
        <f t="shared" si="870"/>
        <v>0</v>
      </c>
      <c r="S5633" s="248">
        <f t="shared" si="871"/>
        <v>0</v>
      </c>
      <c r="T5633" s="248">
        <f t="shared" si="872"/>
        <v>0</v>
      </c>
      <c r="U5633" s="248">
        <f t="shared" si="873"/>
        <v>0</v>
      </c>
      <c r="V5633" s="13"/>
      <c r="W5633" s="7"/>
      <c r="AT5633" s="130"/>
      <c r="BF5633" s="33">
        <f t="shared" si="879"/>
        <v>41242</v>
      </c>
      <c r="BG5633" s="34">
        <f t="shared" si="874"/>
        <v>82.88000000000001</v>
      </c>
      <c r="BH5633" s="32">
        <f t="shared" si="875"/>
        <v>1</v>
      </c>
      <c r="BI5633" s="32">
        <f t="shared" si="876"/>
        <v>0</v>
      </c>
      <c r="BJ5633" s="69">
        <f t="shared" si="877"/>
        <v>0</v>
      </c>
      <c r="BK5633" s="158" t="str">
        <f t="shared" si="878"/>
        <v/>
      </c>
    </row>
    <row r="5634" spans="1:63" ht="12" customHeight="1" x14ac:dyDescent="0.2">
      <c r="A5634" s="8"/>
      <c r="B5634" s="7"/>
      <c r="C5634" s="7"/>
      <c r="D5634" s="7"/>
      <c r="E5634" s="7"/>
      <c r="F5634" s="7"/>
      <c r="G5634" s="7"/>
      <c r="H5634" s="7"/>
      <c r="I5634" s="10"/>
      <c r="J5634" s="25"/>
      <c r="K5634" s="250"/>
      <c r="L5634" s="31"/>
      <c r="M5634" s="9"/>
      <c r="N5634" s="11" t="s">
        <v>25</v>
      </c>
      <c r="O5634" s="39"/>
      <c r="P5634" s="47"/>
      <c r="Q5634" s="13"/>
      <c r="R5634" s="248">
        <f t="shared" si="870"/>
        <v>0</v>
      </c>
      <c r="S5634" s="248">
        <f t="shared" si="871"/>
        <v>0</v>
      </c>
      <c r="T5634" s="248">
        <f t="shared" si="872"/>
        <v>0</v>
      </c>
      <c r="U5634" s="248">
        <f t="shared" si="873"/>
        <v>0</v>
      </c>
      <c r="V5634" s="13"/>
      <c r="W5634" s="7"/>
      <c r="AT5634" s="130"/>
      <c r="BF5634" s="33">
        <f t="shared" si="879"/>
        <v>41242</v>
      </c>
      <c r="BG5634" s="34">
        <f t="shared" si="874"/>
        <v>82.88000000000001</v>
      </c>
      <c r="BH5634" s="32">
        <f t="shared" si="875"/>
        <v>1</v>
      </c>
      <c r="BI5634" s="32">
        <f t="shared" si="876"/>
        <v>0</v>
      </c>
      <c r="BJ5634" s="69">
        <f t="shared" si="877"/>
        <v>0</v>
      </c>
      <c r="BK5634" s="158" t="str">
        <f t="shared" si="878"/>
        <v/>
      </c>
    </row>
    <row r="5635" spans="1:63" ht="12" customHeight="1" x14ac:dyDescent="0.2">
      <c r="A5635" s="8"/>
      <c r="B5635" s="7"/>
      <c r="C5635" s="7"/>
      <c r="D5635" s="7"/>
      <c r="E5635" s="7"/>
      <c r="F5635" s="7"/>
      <c r="G5635" s="7"/>
      <c r="H5635" s="7"/>
      <c r="I5635" s="10"/>
      <c r="J5635" s="25"/>
      <c r="K5635" s="250"/>
      <c r="L5635" s="31"/>
      <c r="M5635" s="9"/>
      <c r="N5635" s="11" t="s">
        <v>25</v>
      </c>
      <c r="O5635" s="39"/>
      <c r="P5635" s="47"/>
      <c r="Q5635" s="13"/>
      <c r="R5635" s="248">
        <f t="shared" si="870"/>
        <v>0</v>
      </c>
      <c r="S5635" s="248">
        <f t="shared" si="871"/>
        <v>0</v>
      </c>
      <c r="T5635" s="248">
        <f t="shared" si="872"/>
        <v>0</v>
      </c>
      <c r="U5635" s="248">
        <f t="shared" si="873"/>
        <v>0</v>
      </c>
      <c r="V5635" s="13"/>
      <c r="W5635" s="7"/>
      <c r="AT5635" s="130"/>
      <c r="BF5635" s="33">
        <f t="shared" si="879"/>
        <v>41242</v>
      </c>
      <c r="BG5635" s="34">
        <f t="shared" si="874"/>
        <v>82.88000000000001</v>
      </c>
      <c r="BH5635" s="32">
        <f t="shared" si="875"/>
        <v>1</v>
      </c>
      <c r="BI5635" s="32">
        <f t="shared" si="876"/>
        <v>0</v>
      </c>
      <c r="BJ5635" s="69">
        <f t="shared" si="877"/>
        <v>0</v>
      </c>
      <c r="BK5635" s="158" t="str">
        <f t="shared" si="878"/>
        <v/>
      </c>
    </row>
    <row r="5636" spans="1:63" ht="12" customHeight="1" x14ac:dyDescent="0.2">
      <c r="A5636" s="8"/>
      <c r="B5636" s="7"/>
      <c r="C5636" s="7"/>
      <c r="D5636" s="7"/>
      <c r="E5636" s="7"/>
      <c r="F5636" s="7"/>
      <c r="G5636" s="7"/>
      <c r="H5636" s="7"/>
      <c r="I5636" s="10"/>
      <c r="J5636" s="25"/>
      <c r="K5636" s="250"/>
      <c r="L5636" s="31"/>
      <c r="M5636" s="9"/>
      <c r="N5636" s="11" t="s">
        <v>25</v>
      </c>
      <c r="O5636" s="39"/>
      <c r="P5636" s="47"/>
      <c r="Q5636" s="13"/>
      <c r="R5636" s="248">
        <f t="shared" si="870"/>
        <v>0</v>
      </c>
      <c r="S5636" s="248">
        <f t="shared" si="871"/>
        <v>0</v>
      </c>
      <c r="T5636" s="248">
        <f t="shared" si="872"/>
        <v>0</v>
      </c>
      <c r="U5636" s="248">
        <f t="shared" si="873"/>
        <v>0</v>
      </c>
      <c r="V5636" s="13"/>
      <c r="W5636" s="7"/>
      <c r="AT5636" s="130"/>
      <c r="BF5636" s="33">
        <f t="shared" si="879"/>
        <v>41242</v>
      </c>
      <c r="BG5636" s="34">
        <f t="shared" si="874"/>
        <v>82.88000000000001</v>
      </c>
      <c r="BH5636" s="32">
        <f t="shared" si="875"/>
        <v>1</v>
      </c>
      <c r="BI5636" s="32">
        <f t="shared" si="876"/>
        <v>0</v>
      </c>
      <c r="BJ5636" s="69">
        <f t="shared" si="877"/>
        <v>0</v>
      </c>
      <c r="BK5636" s="158" t="str">
        <f t="shared" si="878"/>
        <v/>
      </c>
    </row>
    <row r="5637" spans="1:63" ht="12" customHeight="1" x14ac:dyDescent="0.2">
      <c r="A5637" s="8"/>
      <c r="B5637" s="7"/>
      <c r="C5637" s="7"/>
      <c r="D5637" s="7"/>
      <c r="E5637" s="7"/>
      <c r="F5637" s="7"/>
      <c r="G5637" s="7"/>
      <c r="H5637" s="7"/>
      <c r="I5637" s="10"/>
      <c r="J5637" s="25"/>
      <c r="K5637" s="250"/>
      <c r="L5637" s="31"/>
      <c r="M5637" s="9"/>
      <c r="N5637" s="11" t="s">
        <v>25</v>
      </c>
      <c r="O5637" s="39"/>
      <c r="P5637" s="47"/>
      <c r="Q5637" s="13"/>
      <c r="R5637" s="248">
        <f t="shared" si="870"/>
        <v>0</v>
      </c>
      <c r="S5637" s="248">
        <f t="shared" si="871"/>
        <v>0</v>
      </c>
      <c r="T5637" s="248">
        <f t="shared" si="872"/>
        <v>0</v>
      </c>
      <c r="U5637" s="248">
        <f t="shared" si="873"/>
        <v>0</v>
      </c>
      <c r="V5637" s="13"/>
      <c r="W5637" s="7"/>
      <c r="AT5637" s="130"/>
      <c r="BF5637" s="33">
        <f t="shared" si="879"/>
        <v>41242</v>
      </c>
      <c r="BG5637" s="34">
        <f t="shared" si="874"/>
        <v>82.88000000000001</v>
      </c>
      <c r="BH5637" s="32">
        <f t="shared" si="875"/>
        <v>1</v>
      </c>
      <c r="BI5637" s="32">
        <f t="shared" si="876"/>
        <v>0</v>
      </c>
      <c r="BJ5637" s="69">
        <f t="shared" si="877"/>
        <v>0</v>
      </c>
      <c r="BK5637" s="158" t="str">
        <f t="shared" si="878"/>
        <v/>
      </c>
    </row>
    <row r="5638" spans="1:63" ht="12" customHeight="1" x14ac:dyDescent="0.2">
      <c r="A5638" s="8"/>
      <c r="B5638" s="7"/>
      <c r="C5638" s="7"/>
      <c r="D5638" s="7"/>
      <c r="E5638" s="7"/>
      <c r="F5638" s="7"/>
      <c r="G5638" s="7"/>
      <c r="H5638" s="7"/>
      <c r="I5638" s="10"/>
      <c r="J5638" s="25"/>
      <c r="K5638" s="250"/>
      <c r="L5638" s="31"/>
      <c r="M5638" s="9"/>
      <c r="N5638" s="11" t="s">
        <v>25</v>
      </c>
      <c r="O5638" s="39"/>
      <c r="P5638" s="47"/>
      <c r="Q5638" s="13"/>
      <c r="R5638" s="248">
        <f t="shared" si="870"/>
        <v>0</v>
      </c>
      <c r="S5638" s="248">
        <f t="shared" si="871"/>
        <v>0</v>
      </c>
      <c r="T5638" s="248">
        <f t="shared" si="872"/>
        <v>0</v>
      </c>
      <c r="U5638" s="248">
        <f t="shared" si="873"/>
        <v>0</v>
      </c>
      <c r="V5638" s="13"/>
      <c r="W5638" s="7"/>
      <c r="AT5638" s="130"/>
      <c r="BF5638" s="33">
        <f t="shared" si="879"/>
        <v>41242</v>
      </c>
      <c r="BG5638" s="34">
        <f t="shared" si="874"/>
        <v>82.88000000000001</v>
      </c>
      <c r="BH5638" s="32">
        <f t="shared" si="875"/>
        <v>1</v>
      </c>
      <c r="BI5638" s="32">
        <f t="shared" si="876"/>
        <v>0</v>
      </c>
      <c r="BJ5638" s="69">
        <f t="shared" si="877"/>
        <v>0</v>
      </c>
      <c r="BK5638" s="158" t="str">
        <f t="shared" si="878"/>
        <v/>
      </c>
    </row>
    <row r="5639" spans="1:63" ht="12" customHeight="1" x14ac:dyDescent="0.2">
      <c r="A5639" s="8"/>
      <c r="B5639" s="7"/>
      <c r="C5639" s="7"/>
      <c r="D5639" s="7"/>
      <c r="E5639" s="7"/>
      <c r="F5639" s="7"/>
      <c r="G5639" s="7"/>
      <c r="H5639" s="7"/>
      <c r="I5639" s="10"/>
      <c r="J5639" s="25"/>
      <c r="K5639" s="250"/>
      <c r="L5639" s="31"/>
      <c r="M5639" s="9"/>
      <c r="N5639" s="11" t="s">
        <v>25</v>
      </c>
      <c r="O5639" s="39"/>
      <c r="P5639" s="47"/>
      <c r="Q5639" s="13"/>
      <c r="R5639" s="248">
        <f t="shared" si="870"/>
        <v>0</v>
      </c>
      <c r="S5639" s="248">
        <f t="shared" si="871"/>
        <v>0</v>
      </c>
      <c r="T5639" s="248">
        <f t="shared" si="872"/>
        <v>0</v>
      </c>
      <c r="U5639" s="248">
        <f t="shared" si="873"/>
        <v>0</v>
      </c>
      <c r="V5639" s="13"/>
      <c r="W5639" s="7"/>
      <c r="AT5639" s="130"/>
      <c r="BF5639" s="33">
        <f t="shared" si="879"/>
        <v>41242</v>
      </c>
      <c r="BG5639" s="34">
        <f t="shared" si="874"/>
        <v>82.88000000000001</v>
      </c>
      <c r="BH5639" s="32">
        <f t="shared" si="875"/>
        <v>1</v>
      </c>
      <c r="BI5639" s="32">
        <f t="shared" si="876"/>
        <v>0</v>
      </c>
      <c r="BJ5639" s="69">
        <f t="shared" si="877"/>
        <v>0</v>
      </c>
      <c r="BK5639" s="158" t="str">
        <f t="shared" si="878"/>
        <v/>
      </c>
    </row>
    <row r="5640" spans="1:63" ht="12" customHeight="1" x14ac:dyDescent="0.2">
      <c r="A5640" s="8"/>
      <c r="B5640" s="7"/>
      <c r="C5640" s="7"/>
      <c r="D5640" s="7"/>
      <c r="E5640" s="7"/>
      <c r="F5640" s="7"/>
      <c r="G5640" s="7"/>
      <c r="H5640" s="7"/>
      <c r="I5640" s="10"/>
      <c r="J5640" s="25"/>
      <c r="K5640" s="250"/>
      <c r="L5640" s="31"/>
      <c r="M5640" s="9"/>
      <c r="N5640" s="11" t="s">
        <v>25</v>
      </c>
      <c r="O5640" s="39"/>
      <c r="P5640" s="47"/>
      <c r="Q5640" s="13"/>
      <c r="R5640" s="248">
        <f t="shared" si="870"/>
        <v>0</v>
      </c>
      <c r="S5640" s="248">
        <f t="shared" si="871"/>
        <v>0</v>
      </c>
      <c r="T5640" s="248">
        <f t="shared" si="872"/>
        <v>0</v>
      </c>
      <c r="U5640" s="248">
        <f t="shared" si="873"/>
        <v>0</v>
      </c>
      <c r="V5640" s="13"/>
      <c r="W5640" s="7"/>
      <c r="AT5640" s="130"/>
      <c r="BF5640" s="33">
        <f t="shared" si="879"/>
        <v>41242</v>
      </c>
      <c r="BG5640" s="34">
        <f t="shared" si="874"/>
        <v>82.88000000000001</v>
      </c>
      <c r="BH5640" s="32">
        <f t="shared" si="875"/>
        <v>1</v>
      </c>
      <c r="BI5640" s="32">
        <f t="shared" si="876"/>
        <v>0</v>
      </c>
      <c r="BJ5640" s="69">
        <f t="shared" si="877"/>
        <v>0</v>
      </c>
      <c r="BK5640" s="158" t="str">
        <f t="shared" si="878"/>
        <v/>
      </c>
    </row>
    <row r="5641" spans="1:63" ht="12" customHeight="1" x14ac:dyDescent="0.2">
      <c r="A5641" s="8"/>
      <c r="B5641" s="7"/>
      <c r="C5641" s="7"/>
      <c r="D5641" s="7"/>
      <c r="E5641" s="7"/>
      <c r="F5641" s="7"/>
      <c r="G5641" s="7"/>
      <c r="H5641" s="7"/>
      <c r="I5641" s="10"/>
      <c r="J5641" s="25"/>
      <c r="K5641" s="250"/>
      <c r="L5641" s="31"/>
      <c r="M5641" s="9"/>
      <c r="N5641" s="11" t="s">
        <v>25</v>
      </c>
      <c r="O5641" s="39"/>
      <c r="P5641" s="47"/>
      <c r="Q5641" s="13"/>
      <c r="R5641" s="248">
        <f t="shared" si="870"/>
        <v>0</v>
      </c>
      <c r="S5641" s="248">
        <f t="shared" si="871"/>
        <v>0</v>
      </c>
      <c r="T5641" s="248">
        <f t="shared" si="872"/>
        <v>0</v>
      </c>
      <c r="U5641" s="248">
        <f t="shared" si="873"/>
        <v>0</v>
      </c>
      <c r="V5641" s="13"/>
      <c r="W5641" s="7"/>
      <c r="AT5641" s="130"/>
      <c r="BF5641" s="33">
        <f t="shared" si="879"/>
        <v>41242</v>
      </c>
      <c r="BG5641" s="34">
        <f t="shared" si="874"/>
        <v>82.88000000000001</v>
      </c>
      <c r="BH5641" s="32">
        <f t="shared" si="875"/>
        <v>1</v>
      </c>
      <c r="BI5641" s="32">
        <f t="shared" si="876"/>
        <v>0</v>
      </c>
      <c r="BJ5641" s="69">
        <f t="shared" si="877"/>
        <v>0</v>
      </c>
      <c r="BK5641" s="158" t="str">
        <f t="shared" si="878"/>
        <v/>
      </c>
    </row>
    <row r="5642" spans="1:63" ht="12" customHeight="1" x14ac:dyDescent="0.2">
      <c r="A5642" s="8"/>
      <c r="B5642" s="7"/>
      <c r="C5642" s="7"/>
      <c r="D5642" s="7"/>
      <c r="E5642" s="7"/>
      <c r="F5642" s="7"/>
      <c r="G5642" s="7"/>
      <c r="H5642" s="7"/>
      <c r="I5642" s="10"/>
      <c r="J5642" s="25"/>
      <c r="K5642" s="250"/>
      <c r="L5642" s="31"/>
      <c r="M5642" s="9"/>
      <c r="N5642" s="11" t="s">
        <v>25</v>
      </c>
      <c r="O5642" s="39"/>
      <c r="P5642" s="47"/>
      <c r="Q5642" s="13"/>
      <c r="R5642" s="248">
        <f t="shared" si="870"/>
        <v>0</v>
      </c>
      <c r="S5642" s="248">
        <f t="shared" si="871"/>
        <v>0</v>
      </c>
      <c r="T5642" s="248">
        <f t="shared" si="872"/>
        <v>0</v>
      </c>
      <c r="U5642" s="248">
        <f t="shared" si="873"/>
        <v>0</v>
      </c>
      <c r="V5642" s="13"/>
      <c r="W5642" s="7"/>
      <c r="AT5642" s="130"/>
      <c r="BF5642" s="33">
        <f t="shared" si="879"/>
        <v>41242</v>
      </c>
      <c r="BG5642" s="34">
        <f t="shared" si="874"/>
        <v>82.88000000000001</v>
      </c>
      <c r="BH5642" s="32">
        <f t="shared" si="875"/>
        <v>1</v>
      </c>
      <c r="BI5642" s="32">
        <f t="shared" si="876"/>
        <v>0</v>
      </c>
      <c r="BJ5642" s="69">
        <f t="shared" si="877"/>
        <v>0</v>
      </c>
      <c r="BK5642" s="158" t="str">
        <f t="shared" si="878"/>
        <v/>
      </c>
    </row>
    <row r="5643" spans="1:63" ht="12" customHeight="1" x14ac:dyDescent="0.2">
      <c r="A5643" s="8"/>
      <c r="B5643" s="7"/>
      <c r="C5643" s="7"/>
      <c r="D5643" s="7"/>
      <c r="E5643" s="7"/>
      <c r="F5643" s="7"/>
      <c r="G5643" s="7"/>
      <c r="H5643" s="7"/>
      <c r="I5643" s="10"/>
      <c r="J5643" s="25"/>
      <c r="K5643" s="250"/>
      <c r="L5643" s="31"/>
      <c r="M5643" s="9"/>
      <c r="N5643" s="11" t="s">
        <v>25</v>
      </c>
      <c r="O5643" s="39"/>
      <c r="P5643" s="47"/>
      <c r="Q5643" s="13"/>
      <c r="R5643" s="248">
        <f t="shared" ref="R5643:R5706" si="880">IF(N5643&lt;&gt;"M",ROUND(IF(M5643&lt;&gt;"Y",IF(P5643&lt;&gt;"Y",K5643,K5643*(BH5643-1)),0),ROUNDING),"")</f>
        <v>0</v>
      </c>
      <c r="S5643" s="248">
        <f t="shared" ref="S5643:S5706" si="881">IF(N5643&lt;&gt;"M",ROUND(IF(O5643&gt;0,IF(M5643="Y",BI5643*(1-O5643),IF(BI5643&gt;R5643,R5643 + (BI5643 - R5643)*(1-O5643),BI5643)),BI5643),ROUNDING),"")</f>
        <v>0</v>
      </c>
      <c r="T5643" s="248">
        <f t="shared" ref="T5643:T5706" si="882">IF(N5643&lt;&gt;"M",ROUND(IF(O5643&gt;0,IF(M5643="Y",BJ5643*(1-O5643),IF(BJ5643&gt;R5643,R5643 + (BJ5643 - R5643)*(1-O5643),BJ5643)),BJ5643),ROUNDING),"")</f>
        <v>0</v>
      </c>
      <c r="U5643" s="248">
        <f t="shared" ref="U5643:U5706" si="883">IF(N5643&lt;&gt;"M",ROUND(IF(OR(N5643="P",N5643=""),0,IF(OR(M5643="N",M5643=""),T5643-R5643,T5643)),ROUNDING),"")</f>
        <v>0</v>
      </c>
      <c r="V5643" s="13"/>
      <c r="W5643" s="7"/>
      <c r="AT5643" s="130"/>
      <c r="BF5643" s="33">
        <f t="shared" si="879"/>
        <v>41242</v>
      </c>
      <c r="BG5643" s="34">
        <f t="shared" ref="BG5643:BG5706" si="884">IF(N5643&lt;&gt;"M",BG5642+U5643,BG5642)</f>
        <v>82.88000000000001</v>
      </c>
      <c r="BH5643" s="32">
        <f t="shared" ref="BH5643:BH5706" si="885">IF(L5643&lt;&gt;"",IF(ODDS_TYPE=1,L5643,IF(ODDS_TYPE=2,IF(L5643&gt;0,1+L5643/100,IF(L5643&lt;0,1-100/L5643,1)),IF(ODDS_TYPE=3,1+L5643,IF(ODDS_TYPE=4,1+L5643,IF(ODDS_TYPE=5,IF(L5643&gt;0,1+L5643,1-1/L5643),IF(ODDS_TYPE=6,IF(L5643&gt;=0,L5643+1,1-1/L5643),1)))))),1)</f>
        <v>1</v>
      </c>
      <c r="BI5643" s="32">
        <f t="shared" ref="BI5643:BI5706" si="886">IF(P5643&lt;&gt;"Y",IF(M5643&lt;&gt;"Y",K5643*BH5643,K5643*BH5643 - K5643),IF(M5643&lt;&gt;"Y",K5643*BH5643,K5643))</f>
        <v>0</v>
      </c>
      <c r="BJ5643" s="69">
        <f t="shared" ref="BJ5643:BJ5706" si="887">IF(P5643&lt;&gt;"Y",
IF(M5643&lt;&gt;"Y",
IF(N5643="Y",K5643*BH5643,IF(N5643="P",0,IF(OR(N5643="R",N5643="PU"),K5643,IF(N5643="H",K5643*BH5643*0.5,IF(N5643="HW",K5643*0.5*(1 + BH5643),IF(N5643="HL",K5643*0.5,0)))))),
IF(N5643="Y",K5643*BH5643 - K5643,IF(N5643="P",0,IF(OR(N5643="R",N5643="PU"),0,IF(N5643="H",IF(BH5643&gt;2,0.5*K5643*BH5643 - K5643,0),IF(N5643="HW",K5643*0.5*(1 + BH5643) - K5643,IF(N5643="HL",0,0))))))),
IF(M5643&lt;&gt;"Y",
IF(N5643="Y",K5643*BH5643,IF(N5643="P",0,IF(OR(N5643="R",N5643="PU"),K5643*(BH5643-1),IF(N5643="H",K5643*BH5643*0.5,IF(N5643="HW",K5643*(BH5643-1)*0.5,IF(N5643="HL",K5643*BH5643 - K5643*0.5,0)))))),
IF(N5643="Y",K5643,IF(N5643="P",0,IF(OR(N5643="R",N5643="PU"),0,IF(N5643="H",IF(BH5643&lt;2,K5643*BH5643*0.5 - K5643*(BH5643-1),0),IF(N5643="HW",0,IF(N5643="HL",K5643*0.5,0)))))))
)</f>
        <v>0</v>
      </c>
      <c r="BK5643" s="158" t="str">
        <f t="shared" ref="BK5643:BK5706" si="888">IF(FILT_M=1,IF(LEN(C5643)&gt;0,C5643,""),IF(FILT_M=2,IF(LEN(E5643)&gt;0,E5643,""),IF(FILT_M=3,IF(LEN(F5643)&gt;0,F5643,""),IF(FILT_M=4,IF(LEN(G5643)&gt;0,G5643,""),""))))</f>
        <v/>
      </c>
    </row>
    <row r="5644" spans="1:63" ht="12" customHeight="1" x14ac:dyDescent="0.2">
      <c r="A5644" s="8"/>
      <c r="B5644" s="7"/>
      <c r="C5644" s="7"/>
      <c r="D5644" s="7"/>
      <c r="E5644" s="7"/>
      <c r="F5644" s="7"/>
      <c r="G5644" s="7"/>
      <c r="H5644" s="7"/>
      <c r="I5644" s="10"/>
      <c r="J5644" s="25"/>
      <c r="K5644" s="250"/>
      <c r="L5644" s="31"/>
      <c r="M5644" s="9"/>
      <c r="N5644" s="11" t="s">
        <v>25</v>
      </c>
      <c r="O5644" s="39"/>
      <c r="P5644" s="47"/>
      <c r="Q5644" s="13"/>
      <c r="R5644" s="248">
        <f t="shared" si="880"/>
        <v>0</v>
      </c>
      <c r="S5644" s="248">
        <f t="shared" si="881"/>
        <v>0</v>
      </c>
      <c r="T5644" s="248">
        <f t="shared" si="882"/>
        <v>0</v>
      </c>
      <c r="U5644" s="248">
        <f t="shared" si="883"/>
        <v>0</v>
      </c>
      <c r="V5644" s="13"/>
      <c r="W5644" s="7"/>
      <c r="AT5644" s="130"/>
      <c r="BF5644" s="33">
        <f t="shared" ref="BF5644:BF5707" si="889">IF(A5644&gt;2,A5644,BF5643)</f>
        <v>41242</v>
      </c>
      <c r="BG5644" s="34">
        <f t="shared" si="884"/>
        <v>82.88000000000001</v>
      </c>
      <c r="BH5644" s="32">
        <f t="shared" si="885"/>
        <v>1</v>
      </c>
      <c r="BI5644" s="32">
        <f t="shared" si="886"/>
        <v>0</v>
      </c>
      <c r="BJ5644" s="69">
        <f t="shared" si="887"/>
        <v>0</v>
      </c>
      <c r="BK5644" s="158" t="str">
        <f t="shared" si="888"/>
        <v/>
      </c>
    </row>
    <row r="5645" spans="1:63" ht="12" customHeight="1" x14ac:dyDescent="0.2">
      <c r="A5645" s="8"/>
      <c r="B5645" s="7"/>
      <c r="C5645" s="7"/>
      <c r="D5645" s="7"/>
      <c r="E5645" s="7"/>
      <c r="F5645" s="7"/>
      <c r="G5645" s="7"/>
      <c r="H5645" s="7"/>
      <c r="I5645" s="10"/>
      <c r="J5645" s="25"/>
      <c r="K5645" s="250"/>
      <c r="L5645" s="31"/>
      <c r="M5645" s="9"/>
      <c r="N5645" s="11" t="s">
        <v>25</v>
      </c>
      <c r="O5645" s="39"/>
      <c r="P5645" s="47"/>
      <c r="Q5645" s="13"/>
      <c r="R5645" s="248">
        <f t="shared" si="880"/>
        <v>0</v>
      </c>
      <c r="S5645" s="248">
        <f t="shared" si="881"/>
        <v>0</v>
      </c>
      <c r="T5645" s="248">
        <f t="shared" si="882"/>
        <v>0</v>
      </c>
      <c r="U5645" s="248">
        <f t="shared" si="883"/>
        <v>0</v>
      </c>
      <c r="V5645" s="13"/>
      <c r="W5645" s="7"/>
      <c r="AT5645" s="130"/>
      <c r="BF5645" s="33">
        <f t="shared" si="889"/>
        <v>41242</v>
      </c>
      <c r="BG5645" s="34">
        <f t="shared" si="884"/>
        <v>82.88000000000001</v>
      </c>
      <c r="BH5645" s="32">
        <f t="shared" si="885"/>
        <v>1</v>
      </c>
      <c r="BI5645" s="32">
        <f t="shared" si="886"/>
        <v>0</v>
      </c>
      <c r="BJ5645" s="69">
        <f t="shared" si="887"/>
        <v>0</v>
      </c>
      <c r="BK5645" s="158" t="str">
        <f t="shared" si="888"/>
        <v/>
      </c>
    </row>
    <row r="5646" spans="1:63" ht="12" customHeight="1" x14ac:dyDescent="0.2">
      <c r="A5646" s="8"/>
      <c r="B5646" s="7"/>
      <c r="C5646" s="7"/>
      <c r="D5646" s="7"/>
      <c r="E5646" s="7"/>
      <c r="F5646" s="7"/>
      <c r="G5646" s="7"/>
      <c r="H5646" s="7"/>
      <c r="I5646" s="10"/>
      <c r="J5646" s="25"/>
      <c r="K5646" s="250"/>
      <c r="L5646" s="31"/>
      <c r="M5646" s="9"/>
      <c r="N5646" s="11" t="s">
        <v>25</v>
      </c>
      <c r="O5646" s="39"/>
      <c r="P5646" s="47"/>
      <c r="Q5646" s="13"/>
      <c r="R5646" s="248">
        <f t="shared" si="880"/>
        <v>0</v>
      </c>
      <c r="S5646" s="248">
        <f t="shared" si="881"/>
        <v>0</v>
      </c>
      <c r="T5646" s="248">
        <f t="shared" si="882"/>
        <v>0</v>
      </c>
      <c r="U5646" s="248">
        <f t="shared" si="883"/>
        <v>0</v>
      </c>
      <c r="V5646" s="13"/>
      <c r="W5646" s="7"/>
      <c r="AT5646" s="130"/>
      <c r="BF5646" s="33">
        <f t="shared" si="889"/>
        <v>41242</v>
      </c>
      <c r="BG5646" s="34">
        <f t="shared" si="884"/>
        <v>82.88000000000001</v>
      </c>
      <c r="BH5646" s="32">
        <f t="shared" si="885"/>
        <v>1</v>
      </c>
      <c r="BI5646" s="32">
        <f t="shared" si="886"/>
        <v>0</v>
      </c>
      <c r="BJ5646" s="69">
        <f t="shared" si="887"/>
        <v>0</v>
      </c>
      <c r="BK5646" s="158" t="str">
        <f t="shared" si="888"/>
        <v/>
      </c>
    </row>
    <row r="5647" spans="1:63" ht="12" customHeight="1" x14ac:dyDescent="0.2">
      <c r="A5647" s="8"/>
      <c r="B5647" s="7"/>
      <c r="C5647" s="7"/>
      <c r="D5647" s="7"/>
      <c r="E5647" s="7"/>
      <c r="F5647" s="7"/>
      <c r="G5647" s="7"/>
      <c r="H5647" s="7"/>
      <c r="I5647" s="10"/>
      <c r="J5647" s="25"/>
      <c r="K5647" s="250"/>
      <c r="L5647" s="31"/>
      <c r="M5647" s="9"/>
      <c r="N5647" s="11" t="s">
        <v>25</v>
      </c>
      <c r="O5647" s="39"/>
      <c r="P5647" s="47"/>
      <c r="Q5647" s="13"/>
      <c r="R5647" s="248">
        <f t="shared" si="880"/>
        <v>0</v>
      </c>
      <c r="S5647" s="248">
        <f t="shared" si="881"/>
        <v>0</v>
      </c>
      <c r="T5647" s="248">
        <f t="shared" si="882"/>
        <v>0</v>
      </c>
      <c r="U5647" s="248">
        <f t="shared" si="883"/>
        <v>0</v>
      </c>
      <c r="V5647" s="13"/>
      <c r="W5647" s="7"/>
      <c r="AT5647" s="130"/>
      <c r="BF5647" s="33">
        <f t="shared" si="889"/>
        <v>41242</v>
      </c>
      <c r="BG5647" s="34">
        <f t="shared" si="884"/>
        <v>82.88000000000001</v>
      </c>
      <c r="BH5647" s="32">
        <f t="shared" si="885"/>
        <v>1</v>
      </c>
      <c r="BI5647" s="32">
        <f t="shared" si="886"/>
        <v>0</v>
      </c>
      <c r="BJ5647" s="69">
        <f t="shared" si="887"/>
        <v>0</v>
      </c>
      <c r="BK5647" s="158" t="str">
        <f t="shared" si="888"/>
        <v/>
      </c>
    </row>
    <row r="5648" spans="1:63" ht="12" customHeight="1" x14ac:dyDescent="0.2">
      <c r="A5648" s="8"/>
      <c r="B5648" s="7"/>
      <c r="C5648" s="7"/>
      <c r="D5648" s="7"/>
      <c r="E5648" s="7"/>
      <c r="F5648" s="7"/>
      <c r="G5648" s="7"/>
      <c r="H5648" s="7"/>
      <c r="I5648" s="10"/>
      <c r="J5648" s="25"/>
      <c r="K5648" s="250"/>
      <c r="L5648" s="31"/>
      <c r="M5648" s="9"/>
      <c r="N5648" s="11" t="s">
        <v>25</v>
      </c>
      <c r="O5648" s="39"/>
      <c r="P5648" s="47"/>
      <c r="Q5648" s="13"/>
      <c r="R5648" s="248">
        <f t="shared" si="880"/>
        <v>0</v>
      </c>
      <c r="S5648" s="248">
        <f t="shared" si="881"/>
        <v>0</v>
      </c>
      <c r="T5648" s="248">
        <f t="shared" si="882"/>
        <v>0</v>
      </c>
      <c r="U5648" s="248">
        <f t="shared" si="883"/>
        <v>0</v>
      </c>
      <c r="V5648" s="13"/>
      <c r="W5648" s="7"/>
      <c r="AT5648" s="130"/>
      <c r="BF5648" s="33">
        <f t="shared" si="889"/>
        <v>41242</v>
      </c>
      <c r="BG5648" s="34">
        <f t="shared" si="884"/>
        <v>82.88000000000001</v>
      </c>
      <c r="BH5648" s="32">
        <f t="shared" si="885"/>
        <v>1</v>
      </c>
      <c r="BI5648" s="32">
        <f t="shared" si="886"/>
        <v>0</v>
      </c>
      <c r="BJ5648" s="69">
        <f t="shared" si="887"/>
        <v>0</v>
      </c>
      <c r="BK5648" s="158" t="str">
        <f t="shared" si="888"/>
        <v/>
      </c>
    </row>
    <row r="5649" spans="1:63" ht="12" customHeight="1" x14ac:dyDescent="0.2">
      <c r="A5649" s="8"/>
      <c r="B5649" s="7"/>
      <c r="C5649" s="7"/>
      <c r="D5649" s="7"/>
      <c r="E5649" s="7"/>
      <c r="F5649" s="7"/>
      <c r="G5649" s="7"/>
      <c r="H5649" s="7"/>
      <c r="I5649" s="10"/>
      <c r="J5649" s="25"/>
      <c r="K5649" s="250"/>
      <c r="L5649" s="31"/>
      <c r="M5649" s="9"/>
      <c r="N5649" s="11" t="s">
        <v>25</v>
      </c>
      <c r="O5649" s="39"/>
      <c r="P5649" s="47"/>
      <c r="Q5649" s="13"/>
      <c r="R5649" s="248">
        <f t="shared" si="880"/>
        <v>0</v>
      </c>
      <c r="S5649" s="248">
        <f t="shared" si="881"/>
        <v>0</v>
      </c>
      <c r="T5649" s="248">
        <f t="shared" si="882"/>
        <v>0</v>
      </c>
      <c r="U5649" s="248">
        <f t="shared" si="883"/>
        <v>0</v>
      </c>
      <c r="V5649" s="13"/>
      <c r="W5649" s="7"/>
      <c r="AT5649" s="130"/>
      <c r="BF5649" s="33">
        <f t="shared" si="889"/>
        <v>41242</v>
      </c>
      <c r="BG5649" s="34">
        <f t="shared" si="884"/>
        <v>82.88000000000001</v>
      </c>
      <c r="BH5649" s="32">
        <f t="shared" si="885"/>
        <v>1</v>
      </c>
      <c r="BI5649" s="32">
        <f t="shared" si="886"/>
        <v>0</v>
      </c>
      <c r="BJ5649" s="69">
        <f t="shared" si="887"/>
        <v>0</v>
      </c>
      <c r="BK5649" s="158" t="str">
        <f t="shared" si="888"/>
        <v/>
      </c>
    </row>
    <row r="5650" spans="1:63" ht="12" customHeight="1" x14ac:dyDescent="0.2">
      <c r="A5650" s="8"/>
      <c r="B5650" s="7"/>
      <c r="C5650" s="7"/>
      <c r="D5650" s="7"/>
      <c r="E5650" s="7"/>
      <c r="F5650" s="7"/>
      <c r="G5650" s="7"/>
      <c r="H5650" s="7"/>
      <c r="I5650" s="10"/>
      <c r="J5650" s="25"/>
      <c r="K5650" s="250"/>
      <c r="L5650" s="31"/>
      <c r="M5650" s="9"/>
      <c r="N5650" s="11" t="s">
        <v>25</v>
      </c>
      <c r="O5650" s="39"/>
      <c r="P5650" s="47"/>
      <c r="Q5650" s="13"/>
      <c r="R5650" s="248">
        <f t="shared" si="880"/>
        <v>0</v>
      </c>
      <c r="S5650" s="248">
        <f t="shared" si="881"/>
        <v>0</v>
      </c>
      <c r="T5650" s="248">
        <f t="shared" si="882"/>
        <v>0</v>
      </c>
      <c r="U5650" s="248">
        <f t="shared" si="883"/>
        <v>0</v>
      </c>
      <c r="V5650" s="13"/>
      <c r="W5650" s="7"/>
      <c r="AT5650" s="130"/>
      <c r="BF5650" s="33">
        <f t="shared" si="889"/>
        <v>41242</v>
      </c>
      <c r="BG5650" s="34">
        <f t="shared" si="884"/>
        <v>82.88000000000001</v>
      </c>
      <c r="BH5650" s="32">
        <f t="shared" si="885"/>
        <v>1</v>
      </c>
      <c r="BI5650" s="32">
        <f t="shared" si="886"/>
        <v>0</v>
      </c>
      <c r="BJ5650" s="69">
        <f t="shared" si="887"/>
        <v>0</v>
      </c>
      <c r="BK5650" s="158" t="str">
        <f t="shared" si="888"/>
        <v/>
      </c>
    </row>
    <row r="5651" spans="1:63" ht="12" customHeight="1" x14ac:dyDescent="0.2">
      <c r="A5651" s="8"/>
      <c r="B5651" s="7"/>
      <c r="C5651" s="7"/>
      <c r="D5651" s="7"/>
      <c r="E5651" s="7"/>
      <c r="F5651" s="7"/>
      <c r="G5651" s="7"/>
      <c r="H5651" s="7"/>
      <c r="I5651" s="10"/>
      <c r="J5651" s="25"/>
      <c r="K5651" s="250"/>
      <c r="L5651" s="31"/>
      <c r="M5651" s="9"/>
      <c r="N5651" s="11" t="s">
        <v>25</v>
      </c>
      <c r="O5651" s="39"/>
      <c r="P5651" s="47"/>
      <c r="Q5651" s="13"/>
      <c r="R5651" s="248">
        <f t="shared" si="880"/>
        <v>0</v>
      </c>
      <c r="S5651" s="248">
        <f t="shared" si="881"/>
        <v>0</v>
      </c>
      <c r="T5651" s="248">
        <f t="shared" si="882"/>
        <v>0</v>
      </c>
      <c r="U5651" s="248">
        <f t="shared" si="883"/>
        <v>0</v>
      </c>
      <c r="V5651" s="13"/>
      <c r="W5651" s="7"/>
      <c r="AT5651" s="130"/>
      <c r="BF5651" s="33">
        <f t="shared" si="889"/>
        <v>41242</v>
      </c>
      <c r="BG5651" s="34">
        <f t="shared" si="884"/>
        <v>82.88000000000001</v>
      </c>
      <c r="BH5651" s="32">
        <f t="shared" si="885"/>
        <v>1</v>
      </c>
      <c r="BI5651" s="32">
        <f t="shared" si="886"/>
        <v>0</v>
      </c>
      <c r="BJ5651" s="69">
        <f t="shared" si="887"/>
        <v>0</v>
      </c>
      <c r="BK5651" s="158" t="str">
        <f t="shared" si="888"/>
        <v/>
      </c>
    </row>
    <row r="5652" spans="1:63" ht="12" customHeight="1" x14ac:dyDescent="0.2">
      <c r="A5652" s="8"/>
      <c r="B5652" s="7"/>
      <c r="C5652" s="7"/>
      <c r="D5652" s="7"/>
      <c r="E5652" s="7"/>
      <c r="F5652" s="7"/>
      <c r="G5652" s="7"/>
      <c r="H5652" s="7"/>
      <c r="I5652" s="10"/>
      <c r="J5652" s="25"/>
      <c r="K5652" s="250"/>
      <c r="L5652" s="31"/>
      <c r="M5652" s="9"/>
      <c r="N5652" s="11" t="s">
        <v>25</v>
      </c>
      <c r="O5652" s="39"/>
      <c r="P5652" s="47"/>
      <c r="Q5652" s="13"/>
      <c r="R5652" s="248">
        <f t="shared" si="880"/>
        <v>0</v>
      </c>
      <c r="S5652" s="248">
        <f t="shared" si="881"/>
        <v>0</v>
      </c>
      <c r="T5652" s="248">
        <f t="shared" si="882"/>
        <v>0</v>
      </c>
      <c r="U5652" s="248">
        <f t="shared" si="883"/>
        <v>0</v>
      </c>
      <c r="V5652" s="13"/>
      <c r="W5652" s="7"/>
      <c r="AT5652" s="130"/>
      <c r="BF5652" s="33">
        <f t="shared" si="889"/>
        <v>41242</v>
      </c>
      <c r="BG5652" s="34">
        <f t="shared" si="884"/>
        <v>82.88000000000001</v>
      </c>
      <c r="BH5652" s="32">
        <f t="shared" si="885"/>
        <v>1</v>
      </c>
      <c r="BI5652" s="32">
        <f t="shared" si="886"/>
        <v>0</v>
      </c>
      <c r="BJ5652" s="69">
        <f t="shared" si="887"/>
        <v>0</v>
      </c>
      <c r="BK5652" s="158" t="str">
        <f t="shared" si="888"/>
        <v/>
      </c>
    </row>
    <row r="5653" spans="1:63" ht="12" customHeight="1" x14ac:dyDescent="0.2">
      <c r="A5653" s="8"/>
      <c r="B5653" s="7"/>
      <c r="C5653" s="7"/>
      <c r="D5653" s="7"/>
      <c r="E5653" s="7"/>
      <c r="F5653" s="7"/>
      <c r="G5653" s="7"/>
      <c r="H5653" s="7"/>
      <c r="I5653" s="10"/>
      <c r="J5653" s="25"/>
      <c r="K5653" s="250"/>
      <c r="L5653" s="31"/>
      <c r="M5653" s="9"/>
      <c r="N5653" s="11" t="s">
        <v>25</v>
      </c>
      <c r="O5653" s="39"/>
      <c r="P5653" s="47"/>
      <c r="Q5653" s="13"/>
      <c r="R5653" s="248">
        <f t="shared" si="880"/>
        <v>0</v>
      </c>
      <c r="S5653" s="248">
        <f t="shared" si="881"/>
        <v>0</v>
      </c>
      <c r="T5653" s="248">
        <f t="shared" si="882"/>
        <v>0</v>
      </c>
      <c r="U5653" s="248">
        <f t="shared" si="883"/>
        <v>0</v>
      </c>
      <c r="V5653" s="13"/>
      <c r="W5653" s="7"/>
      <c r="AT5653" s="130"/>
      <c r="BF5653" s="33">
        <f t="shared" si="889"/>
        <v>41242</v>
      </c>
      <c r="BG5653" s="34">
        <f t="shared" si="884"/>
        <v>82.88000000000001</v>
      </c>
      <c r="BH5653" s="32">
        <f t="shared" si="885"/>
        <v>1</v>
      </c>
      <c r="BI5653" s="32">
        <f t="shared" si="886"/>
        <v>0</v>
      </c>
      <c r="BJ5653" s="69">
        <f t="shared" si="887"/>
        <v>0</v>
      </c>
      <c r="BK5653" s="158" t="str">
        <f t="shared" si="888"/>
        <v/>
      </c>
    </row>
    <row r="5654" spans="1:63" ht="12" customHeight="1" x14ac:dyDescent="0.2">
      <c r="A5654" s="8"/>
      <c r="B5654" s="7"/>
      <c r="C5654" s="7"/>
      <c r="D5654" s="7"/>
      <c r="E5654" s="7"/>
      <c r="F5654" s="7"/>
      <c r="G5654" s="7"/>
      <c r="H5654" s="7"/>
      <c r="I5654" s="10"/>
      <c r="J5654" s="25"/>
      <c r="K5654" s="250"/>
      <c r="L5654" s="31"/>
      <c r="M5654" s="9"/>
      <c r="N5654" s="11" t="s">
        <v>25</v>
      </c>
      <c r="O5654" s="39"/>
      <c r="P5654" s="47"/>
      <c r="Q5654" s="13"/>
      <c r="R5654" s="248">
        <f t="shared" si="880"/>
        <v>0</v>
      </c>
      <c r="S5654" s="248">
        <f t="shared" si="881"/>
        <v>0</v>
      </c>
      <c r="T5654" s="248">
        <f t="shared" si="882"/>
        <v>0</v>
      </c>
      <c r="U5654" s="248">
        <f t="shared" si="883"/>
        <v>0</v>
      </c>
      <c r="V5654" s="13"/>
      <c r="W5654" s="7"/>
      <c r="AT5654" s="130"/>
      <c r="BF5654" s="33">
        <f t="shared" si="889"/>
        <v>41242</v>
      </c>
      <c r="BG5654" s="34">
        <f t="shared" si="884"/>
        <v>82.88000000000001</v>
      </c>
      <c r="BH5654" s="32">
        <f t="shared" si="885"/>
        <v>1</v>
      </c>
      <c r="BI5654" s="32">
        <f t="shared" si="886"/>
        <v>0</v>
      </c>
      <c r="BJ5654" s="69">
        <f t="shared" si="887"/>
        <v>0</v>
      </c>
      <c r="BK5654" s="158" t="str">
        <f t="shared" si="888"/>
        <v/>
      </c>
    </row>
    <row r="5655" spans="1:63" ht="12" customHeight="1" x14ac:dyDescent="0.2">
      <c r="A5655" s="8"/>
      <c r="B5655" s="7"/>
      <c r="C5655" s="7"/>
      <c r="D5655" s="7"/>
      <c r="E5655" s="7"/>
      <c r="F5655" s="7"/>
      <c r="G5655" s="7"/>
      <c r="H5655" s="7"/>
      <c r="I5655" s="10"/>
      <c r="J5655" s="25"/>
      <c r="K5655" s="250"/>
      <c r="L5655" s="31"/>
      <c r="M5655" s="9"/>
      <c r="N5655" s="11" t="s">
        <v>25</v>
      </c>
      <c r="O5655" s="39"/>
      <c r="P5655" s="47"/>
      <c r="Q5655" s="13"/>
      <c r="R5655" s="248">
        <f t="shared" si="880"/>
        <v>0</v>
      </c>
      <c r="S5655" s="248">
        <f t="shared" si="881"/>
        <v>0</v>
      </c>
      <c r="T5655" s="248">
        <f t="shared" si="882"/>
        <v>0</v>
      </c>
      <c r="U5655" s="248">
        <f t="shared" si="883"/>
        <v>0</v>
      </c>
      <c r="V5655" s="13"/>
      <c r="W5655" s="7"/>
      <c r="AT5655" s="130"/>
      <c r="BF5655" s="33">
        <f t="shared" si="889"/>
        <v>41242</v>
      </c>
      <c r="BG5655" s="34">
        <f t="shared" si="884"/>
        <v>82.88000000000001</v>
      </c>
      <c r="BH5655" s="32">
        <f t="shared" si="885"/>
        <v>1</v>
      </c>
      <c r="BI5655" s="32">
        <f t="shared" si="886"/>
        <v>0</v>
      </c>
      <c r="BJ5655" s="69">
        <f t="shared" si="887"/>
        <v>0</v>
      </c>
      <c r="BK5655" s="158" t="str">
        <f t="shared" si="888"/>
        <v/>
      </c>
    </row>
    <row r="5656" spans="1:63" ht="12" customHeight="1" x14ac:dyDescent="0.2">
      <c r="A5656" s="8"/>
      <c r="B5656" s="7"/>
      <c r="C5656" s="7"/>
      <c r="D5656" s="7"/>
      <c r="E5656" s="7"/>
      <c r="F5656" s="7"/>
      <c r="G5656" s="7"/>
      <c r="H5656" s="7"/>
      <c r="I5656" s="10"/>
      <c r="J5656" s="25"/>
      <c r="K5656" s="250"/>
      <c r="L5656" s="31"/>
      <c r="M5656" s="9"/>
      <c r="N5656" s="11" t="s">
        <v>25</v>
      </c>
      <c r="O5656" s="39"/>
      <c r="P5656" s="47"/>
      <c r="Q5656" s="13"/>
      <c r="R5656" s="248">
        <f t="shared" si="880"/>
        <v>0</v>
      </c>
      <c r="S5656" s="248">
        <f t="shared" si="881"/>
        <v>0</v>
      </c>
      <c r="T5656" s="248">
        <f t="shared" si="882"/>
        <v>0</v>
      </c>
      <c r="U5656" s="248">
        <f t="shared" si="883"/>
        <v>0</v>
      </c>
      <c r="V5656" s="13"/>
      <c r="W5656" s="7"/>
      <c r="AT5656" s="130"/>
      <c r="BF5656" s="33">
        <f t="shared" si="889"/>
        <v>41242</v>
      </c>
      <c r="BG5656" s="34">
        <f t="shared" si="884"/>
        <v>82.88000000000001</v>
      </c>
      <c r="BH5656" s="32">
        <f t="shared" si="885"/>
        <v>1</v>
      </c>
      <c r="BI5656" s="32">
        <f t="shared" si="886"/>
        <v>0</v>
      </c>
      <c r="BJ5656" s="69">
        <f t="shared" si="887"/>
        <v>0</v>
      </c>
      <c r="BK5656" s="158" t="str">
        <f t="shared" si="888"/>
        <v/>
      </c>
    </row>
    <row r="5657" spans="1:63" ht="12" customHeight="1" x14ac:dyDescent="0.2">
      <c r="A5657" s="8"/>
      <c r="B5657" s="7"/>
      <c r="C5657" s="7"/>
      <c r="D5657" s="7"/>
      <c r="E5657" s="7"/>
      <c r="F5657" s="7"/>
      <c r="G5657" s="7"/>
      <c r="H5657" s="7"/>
      <c r="I5657" s="10"/>
      <c r="J5657" s="25"/>
      <c r="K5657" s="250"/>
      <c r="L5657" s="31"/>
      <c r="M5657" s="9"/>
      <c r="N5657" s="11" t="s">
        <v>25</v>
      </c>
      <c r="O5657" s="39"/>
      <c r="P5657" s="47"/>
      <c r="Q5657" s="13"/>
      <c r="R5657" s="248">
        <f t="shared" si="880"/>
        <v>0</v>
      </c>
      <c r="S5657" s="248">
        <f t="shared" si="881"/>
        <v>0</v>
      </c>
      <c r="T5657" s="248">
        <f t="shared" si="882"/>
        <v>0</v>
      </c>
      <c r="U5657" s="248">
        <f t="shared" si="883"/>
        <v>0</v>
      </c>
      <c r="V5657" s="13"/>
      <c r="W5657" s="7"/>
      <c r="AT5657" s="130"/>
      <c r="BF5657" s="33">
        <f t="shared" si="889"/>
        <v>41242</v>
      </c>
      <c r="BG5657" s="34">
        <f t="shared" si="884"/>
        <v>82.88000000000001</v>
      </c>
      <c r="BH5657" s="32">
        <f t="shared" si="885"/>
        <v>1</v>
      </c>
      <c r="BI5657" s="32">
        <f t="shared" si="886"/>
        <v>0</v>
      </c>
      <c r="BJ5657" s="69">
        <f t="shared" si="887"/>
        <v>0</v>
      </c>
      <c r="BK5657" s="158" t="str">
        <f t="shared" si="888"/>
        <v/>
      </c>
    </row>
    <row r="5658" spans="1:63" ht="12" customHeight="1" x14ac:dyDescent="0.2">
      <c r="A5658" s="8"/>
      <c r="B5658" s="7"/>
      <c r="C5658" s="7"/>
      <c r="D5658" s="7"/>
      <c r="E5658" s="7"/>
      <c r="F5658" s="7"/>
      <c r="G5658" s="7"/>
      <c r="H5658" s="7"/>
      <c r="I5658" s="10"/>
      <c r="J5658" s="25"/>
      <c r="K5658" s="250"/>
      <c r="L5658" s="31"/>
      <c r="M5658" s="9"/>
      <c r="N5658" s="11" t="s">
        <v>25</v>
      </c>
      <c r="O5658" s="39"/>
      <c r="P5658" s="47"/>
      <c r="Q5658" s="13"/>
      <c r="R5658" s="248">
        <f t="shared" si="880"/>
        <v>0</v>
      </c>
      <c r="S5658" s="248">
        <f t="shared" si="881"/>
        <v>0</v>
      </c>
      <c r="T5658" s="248">
        <f t="shared" si="882"/>
        <v>0</v>
      </c>
      <c r="U5658" s="248">
        <f t="shared" si="883"/>
        <v>0</v>
      </c>
      <c r="V5658" s="13"/>
      <c r="W5658" s="7"/>
      <c r="AT5658" s="130"/>
      <c r="BF5658" s="33">
        <f t="shared" si="889"/>
        <v>41242</v>
      </c>
      <c r="BG5658" s="34">
        <f t="shared" si="884"/>
        <v>82.88000000000001</v>
      </c>
      <c r="BH5658" s="32">
        <f t="shared" si="885"/>
        <v>1</v>
      </c>
      <c r="BI5658" s="32">
        <f t="shared" si="886"/>
        <v>0</v>
      </c>
      <c r="BJ5658" s="69">
        <f t="shared" si="887"/>
        <v>0</v>
      </c>
      <c r="BK5658" s="158" t="str">
        <f t="shared" si="888"/>
        <v/>
      </c>
    </row>
    <row r="5659" spans="1:63" ht="12" customHeight="1" x14ac:dyDescent="0.2">
      <c r="A5659" s="8"/>
      <c r="B5659" s="7"/>
      <c r="C5659" s="7"/>
      <c r="D5659" s="7"/>
      <c r="E5659" s="7"/>
      <c r="F5659" s="7"/>
      <c r="G5659" s="7"/>
      <c r="H5659" s="7"/>
      <c r="I5659" s="10"/>
      <c r="J5659" s="25"/>
      <c r="K5659" s="250"/>
      <c r="L5659" s="31"/>
      <c r="M5659" s="9"/>
      <c r="N5659" s="11" t="s">
        <v>25</v>
      </c>
      <c r="O5659" s="39"/>
      <c r="P5659" s="47"/>
      <c r="Q5659" s="13"/>
      <c r="R5659" s="248">
        <f t="shared" si="880"/>
        <v>0</v>
      </c>
      <c r="S5659" s="248">
        <f t="shared" si="881"/>
        <v>0</v>
      </c>
      <c r="T5659" s="248">
        <f t="shared" si="882"/>
        <v>0</v>
      </c>
      <c r="U5659" s="248">
        <f t="shared" si="883"/>
        <v>0</v>
      </c>
      <c r="V5659" s="13"/>
      <c r="W5659" s="7"/>
      <c r="AT5659" s="130"/>
      <c r="BF5659" s="33">
        <f t="shared" si="889"/>
        <v>41242</v>
      </c>
      <c r="BG5659" s="34">
        <f t="shared" si="884"/>
        <v>82.88000000000001</v>
      </c>
      <c r="BH5659" s="32">
        <f t="shared" si="885"/>
        <v>1</v>
      </c>
      <c r="BI5659" s="32">
        <f t="shared" si="886"/>
        <v>0</v>
      </c>
      <c r="BJ5659" s="69">
        <f t="shared" si="887"/>
        <v>0</v>
      </c>
      <c r="BK5659" s="158" t="str">
        <f t="shared" si="888"/>
        <v/>
      </c>
    </row>
    <row r="5660" spans="1:63" ht="12" customHeight="1" x14ac:dyDescent="0.2">
      <c r="A5660" s="8"/>
      <c r="B5660" s="7"/>
      <c r="C5660" s="7"/>
      <c r="D5660" s="7"/>
      <c r="E5660" s="7"/>
      <c r="F5660" s="7"/>
      <c r="G5660" s="7"/>
      <c r="H5660" s="7"/>
      <c r="I5660" s="10"/>
      <c r="J5660" s="25"/>
      <c r="K5660" s="250"/>
      <c r="L5660" s="31"/>
      <c r="M5660" s="9"/>
      <c r="N5660" s="11" t="s">
        <v>25</v>
      </c>
      <c r="O5660" s="39"/>
      <c r="P5660" s="47"/>
      <c r="Q5660" s="13"/>
      <c r="R5660" s="248">
        <f t="shared" si="880"/>
        <v>0</v>
      </c>
      <c r="S5660" s="248">
        <f t="shared" si="881"/>
        <v>0</v>
      </c>
      <c r="T5660" s="248">
        <f t="shared" si="882"/>
        <v>0</v>
      </c>
      <c r="U5660" s="248">
        <f t="shared" si="883"/>
        <v>0</v>
      </c>
      <c r="V5660" s="13"/>
      <c r="W5660" s="7"/>
      <c r="AT5660" s="130"/>
      <c r="BF5660" s="33">
        <f t="shared" si="889"/>
        <v>41242</v>
      </c>
      <c r="BG5660" s="34">
        <f t="shared" si="884"/>
        <v>82.88000000000001</v>
      </c>
      <c r="BH5660" s="32">
        <f t="shared" si="885"/>
        <v>1</v>
      </c>
      <c r="BI5660" s="32">
        <f t="shared" si="886"/>
        <v>0</v>
      </c>
      <c r="BJ5660" s="69">
        <f t="shared" si="887"/>
        <v>0</v>
      </c>
      <c r="BK5660" s="158" t="str">
        <f t="shared" si="888"/>
        <v/>
      </c>
    </row>
    <row r="5661" spans="1:63" ht="12" customHeight="1" x14ac:dyDescent="0.2">
      <c r="A5661" s="8"/>
      <c r="B5661" s="7"/>
      <c r="C5661" s="7"/>
      <c r="D5661" s="7"/>
      <c r="E5661" s="7"/>
      <c r="F5661" s="7"/>
      <c r="G5661" s="7"/>
      <c r="H5661" s="7"/>
      <c r="I5661" s="10"/>
      <c r="J5661" s="25"/>
      <c r="K5661" s="250"/>
      <c r="L5661" s="31"/>
      <c r="M5661" s="9"/>
      <c r="N5661" s="11" t="s">
        <v>25</v>
      </c>
      <c r="O5661" s="39"/>
      <c r="P5661" s="47"/>
      <c r="Q5661" s="13"/>
      <c r="R5661" s="248">
        <f t="shared" si="880"/>
        <v>0</v>
      </c>
      <c r="S5661" s="248">
        <f t="shared" si="881"/>
        <v>0</v>
      </c>
      <c r="T5661" s="248">
        <f t="shared" si="882"/>
        <v>0</v>
      </c>
      <c r="U5661" s="248">
        <f t="shared" si="883"/>
        <v>0</v>
      </c>
      <c r="V5661" s="13"/>
      <c r="W5661" s="7"/>
      <c r="AT5661" s="130"/>
      <c r="BF5661" s="33">
        <f t="shared" si="889"/>
        <v>41242</v>
      </c>
      <c r="BG5661" s="34">
        <f t="shared" si="884"/>
        <v>82.88000000000001</v>
      </c>
      <c r="BH5661" s="32">
        <f t="shared" si="885"/>
        <v>1</v>
      </c>
      <c r="BI5661" s="32">
        <f t="shared" si="886"/>
        <v>0</v>
      </c>
      <c r="BJ5661" s="69">
        <f t="shared" si="887"/>
        <v>0</v>
      </c>
      <c r="BK5661" s="158" t="str">
        <f t="shared" si="888"/>
        <v/>
      </c>
    </row>
    <row r="5662" spans="1:63" ht="12" customHeight="1" x14ac:dyDescent="0.2">
      <c r="A5662" s="8"/>
      <c r="B5662" s="7"/>
      <c r="C5662" s="7"/>
      <c r="D5662" s="7"/>
      <c r="E5662" s="7"/>
      <c r="F5662" s="7"/>
      <c r="G5662" s="7"/>
      <c r="H5662" s="7"/>
      <c r="I5662" s="10"/>
      <c r="J5662" s="25"/>
      <c r="K5662" s="250"/>
      <c r="L5662" s="31"/>
      <c r="M5662" s="9"/>
      <c r="N5662" s="11" t="s">
        <v>25</v>
      </c>
      <c r="O5662" s="39"/>
      <c r="P5662" s="47"/>
      <c r="Q5662" s="13"/>
      <c r="R5662" s="248">
        <f t="shared" si="880"/>
        <v>0</v>
      </c>
      <c r="S5662" s="248">
        <f t="shared" si="881"/>
        <v>0</v>
      </c>
      <c r="T5662" s="248">
        <f t="shared" si="882"/>
        <v>0</v>
      </c>
      <c r="U5662" s="248">
        <f t="shared" si="883"/>
        <v>0</v>
      </c>
      <c r="V5662" s="13"/>
      <c r="W5662" s="7"/>
      <c r="AT5662" s="130"/>
      <c r="BF5662" s="33">
        <f t="shared" si="889"/>
        <v>41242</v>
      </c>
      <c r="BG5662" s="34">
        <f t="shared" si="884"/>
        <v>82.88000000000001</v>
      </c>
      <c r="BH5662" s="32">
        <f t="shared" si="885"/>
        <v>1</v>
      </c>
      <c r="BI5662" s="32">
        <f t="shared" si="886"/>
        <v>0</v>
      </c>
      <c r="BJ5662" s="69">
        <f t="shared" si="887"/>
        <v>0</v>
      </c>
      <c r="BK5662" s="158" t="str">
        <f t="shared" si="888"/>
        <v/>
      </c>
    </row>
    <row r="5663" spans="1:63" ht="12" customHeight="1" x14ac:dyDescent="0.2">
      <c r="A5663" s="8"/>
      <c r="B5663" s="7"/>
      <c r="C5663" s="7"/>
      <c r="D5663" s="7"/>
      <c r="E5663" s="7"/>
      <c r="F5663" s="7"/>
      <c r="G5663" s="7"/>
      <c r="H5663" s="7"/>
      <c r="I5663" s="10"/>
      <c r="J5663" s="25"/>
      <c r="K5663" s="250"/>
      <c r="L5663" s="31"/>
      <c r="M5663" s="9"/>
      <c r="N5663" s="11" t="s">
        <v>25</v>
      </c>
      <c r="O5663" s="39"/>
      <c r="P5663" s="47"/>
      <c r="Q5663" s="13"/>
      <c r="R5663" s="248">
        <f t="shared" si="880"/>
        <v>0</v>
      </c>
      <c r="S5663" s="248">
        <f t="shared" si="881"/>
        <v>0</v>
      </c>
      <c r="T5663" s="248">
        <f t="shared" si="882"/>
        <v>0</v>
      </c>
      <c r="U5663" s="248">
        <f t="shared" si="883"/>
        <v>0</v>
      </c>
      <c r="V5663" s="13"/>
      <c r="W5663" s="7"/>
      <c r="AT5663" s="130"/>
      <c r="BF5663" s="33">
        <f t="shared" si="889"/>
        <v>41242</v>
      </c>
      <c r="BG5663" s="34">
        <f t="shared" si="884"/>
        <v>82.88000000000001</v>
      </c>
      <c r="BH5663" s="32">
        <f t="shared" si="885"/>
        <v>1</v>
      </c>
      <c r="BI5663" s="32">
        <f t="shared" si="886"/>
        <v>0</v>
      </c>
      <c r="BJ5663" s="69">
        <f t="shared" si="887"/>
        <v>0</v>
      </c>
      <c r="BK5663" s="158" t="str">
        <f t="shared" si="888"/>
        <v/>
      </c>
    </row>
    <row r="5664" spans="1:63" ht="12" customHeight="1" x14ac:dyDescent="0.2">
      <c r="A5664" s="8"/>
      <c r="B5664" s="7"/>
      <c r="C5664" s="7"/>
      <c r="D5664" s="7"/>
      <c r="E5664" s="7"/>
      <c r="F5664" s="7"/>
      <c r="G5664" s="7"/>
      <c r="H5664" s="7"/>
      <c r="I5664" s="10"/>
      <c r="J5664" s="25"/>
      <c r="K5664" s="250"/>
      <c r="L5664" s="31"/>
      <c r="M5664" s="9"/>
      <c r="N5664" s="11" t="s">
        <v>25</v>
      </c>
      <c r="O5664" s="39"/>
      <c r="P5664" s="47"/>
      <c r="Q5664" s="13"/>
      <c r="R5664" s="248">
        <f t="shared" si="880"/>
        <v>0</v>
      </c>
      <c r="S5664" s="248">
        <f t="shared" si="881"/>
        <v>0</v>
      </c>
      <c r="T5664" s="248">
        <f t="shared" si="882"/>
        <v>0</v>
      </c>
      <c r="U5664" s="248">
        <f t="shared" si="883"/>
        <v>0</v>
      </c>
      <c r="V5664" s="13"/>
      <c r="W5664" s="7"/>
      <c r="AT5664" s="130"/>
      <c r="BF5664" s="33">
        <f t="shared" si="889"/>
        <v>41242</v>
      </c>
      <c r="BG5664" s="34">
        <f t="shared" si="884"/>
        <v>82.88000000000001</v>
      </c>
      <c r="BH5664" s="32">
        <f t="shared" si="885"/>
        <v>1</v>
      </c>
      <c r="BI5664" s="32">
        <f t="shared" si="886"/>
        <v>0</v>
      </c>
      <c r="BJ5664" s="69">
        <f t="shared" si="887"/>
        <v>0</v>
      </c>
      <c r="BK5664" s="158" t="str">
        <f t="shared" si="888"/>
        <v/>
      </c>
    </row>
    <row r="5665" spans="1:63" ht="12" customHeight="1" x14ac:dyDescent="0.2">
      <c r="A5665" s="8"/>
      <c r="B5665" s="7"/>
      <c r="C5665" s="7"/>
      <c r="D5665" s="7"/>
      <c r="E5665" s="7"/>
      <c r="F5665" s="7"/>
      <c r="G5665" s="7"/>
      <c r="H5665" s="7"/>
      <c r="I5665" s="10"/>
      <c r="J5665" s="25"/>
      <c r="K5665" s="250"/>
      <c r="L5665" s="31"/>
      <c r="M5665" s="9"/>
      <c r="N5665" s="11" t="s">
        <v>25</v>
      </c>
      <c r="O5665" s="39"/>
      <c r="P5665" s="47"/>
      <c r="Q5665" s="13"/>
      <c r="R5665" s="248">
        <f t="shared" si="880"/>
        <v>0</v>
      </c>
      <c r="S5665" s="248">
        <f t="shared" si="881"/>
        <v>0</v>
      </c>
      <c r="T5665" s="248">
        <f t="shared" si="882"/>
        <v>0</v>
      </c>
      <c r="U5665" s="248">
        <f t="shared" si="883"/>
        <v>0</v>
      </c>
      <c r="V5665" s="13"/>
      <c r="W5665" s="7"/>
      <c r="AT5665" s="130"/>
      <c r="BF5665" s="33">
        <f t="shared" si="889"/>
        <v>41242</v>
      </c>
      <c r="BG5665" s="34">
        <f t="shared" si="884"/>
        <v>82.88000000000001</v>
      </c>
      <c r="BH5665" s="32">
        <f t="shared" si="885"/>
        <v>1</v>
      </c>
      <c r="BI5665" s="32">
        <f t="shared" si="886"/>
        <v>0</v>
      </c>
      <c r="BJ5665" s="69">
        <f t="shared" si="887"/>
        <v>0</v>
      </c>
      <c r="BK5665" s="158" t="str">
        <f t="shared" si="888"/>
        <v/>
      </c>
    </row>
    <row r="5666" spans="1:63" ht="12" customHeight="1" x14ac:dyDescent="0.2">
      <c r="A5666" s="8"/>
      <c r="B5666" s="7"/>
      <c r="C5666" s="7"/>
      <c r="D5666" s="7"/>
      <c r="E5666" s="7"/>
      <c r="F5666" s="7"/>
      <c r="G5666" s="7"/>
      <c r="H5666" s="7"/>
      <c r="I5666" s="10"/>
      <c r="J5666" s="25"/>
      <c r="K5666" s="250"/>
      <c r="L5666" s="31"/>
      <c r="M5666" s="9"/>
      <c r="N5666" s="11" t="s">
        <v>25</v>
      </c>
      <c r="O5666" s="39"/>
      <c r="P5666" s="47"/>
      <c r="Q5666" s="13"/>
      <c r="R5666" s="248">
        <f t="shared" si="880"/>
        <v>0</v>
      </c>
      <c r="S5666" s="248">
        <f t="shared" si="881"/>
        <v>0</v>
      </c>
      <c r="T5666" s="248">
        <f t="shared" si="882"/>
        <v>0</v>
      </c>
      <c r="U5666" s="248">
        <f t="shared" si="883"/>
        <v>0</v>
      </c>
      <c r="V5666" s="13"/>
      <c r="W5666" s="7"/>
      <c r="AT5666" s="130"/>
      <c r="BF5666" s="33">
        <f t="shared" si="889"/>
        <v>41242</v>
      </c>
      <c r="BG5666" s="34">
        <f t="shared" si="884"/>
        <v>82.88000000000001</v>
      </c>
      <c r="BH5666" s="32">
        <f t="shared" si="885"/>
        <v>1</v>
      </c>
      <c r="BI5666" s="32">
        <f t="shared" si="886"/>
        <v>0</v>
      </c>
      <c r="BJ5666" s="69">
        <f t="shared" si="887"/>
        <v>0</v>
      </c>
      <c r="BK5666" s="158" t="str">
        <f t="shared" si="888"/>
        <v/>
      </c>
    </row>
    <row r="5667" spans="1:63" ht="12" customHeight="1" x14ac:dyDescent="0.2">
      <c r="A5667" s="8"/>
      <c r="B5667" s="7"/>
      <c r="C5667" s="7"/>
      <c r="D5667" s="7"/>
      <c r="E5667" s="7"/>
      <c r="F5667" s="7"/>
      <c r="G5667" s="7"/>
      <c r="H5667" s="7"/>
      <c r="I5667" s="10"/>
      <c r="J5667" s="25"/>
      <c r="K5667" s="250"/>
      <c r="L5667" s="31"/>
      <c r="M5667" s="9"/>
      <c r="N5667" s="11" t="s">
        <v>25</v>
      </c>
      <c r="O5667" s="39"/>
      <c r="P5667" s="47"/>
      <c r="Q5667" s="13"/>
      <c r="R5667" s="248">
        <f t="shared" si="880"/>
        <v>0</v>
      </c>
      <c r="S5667" s="248">
        <f t="shared" si="881"/>
        <v>0</v>
      </c>
      <c r="T5667" s="248">
        <f t="shared" si="882"/>
        <v>0</v>
      </c>
      <c r="U5667" s="248">
        <f t="shared" si="883"/>
        <v>0</v>
      </c>
      <c r="V5667" s="13"/>
      <c r="W5667" s="7"/>
      <c r="AT5667" s="130"/>
      <c r="BF5667" s="33">
        <f t="shared" si="889"/>
        <v>41242</v>
      </c>
      <c r="BG5667" s="34">
        <f t="shared" si="884"/>
        <v>82.88000000000001</v>
      </c>
      <c r="BH5667" s="32">
        <f t="shared" si="885"/>
        <v>1</v>
      </c>
      <c r="BI5667" s="32">
        <f t="shared" si="886"/>
        <v>0</v>
      </c>
      <c r="BJ5667" s="69">
        <f t="shared" si="887"/>
        <v>0</v>
      </c>
      <c r="BK5667" s="158" t="str">
        <f t="shared" si="888"/>
        <v/>
      </c>
    </row>
    <row r="5668" spans="1:63" ht="12" customHeight="1" x14ac:dyDescent="0.2">
      <c r="A5668" s="8"/>
      <c r="B5668" s="7"/>
      <c r="C5668" s="7"/>
      <c r="D5668" s="7"/>
      <c r="E5668" s="7"/>
      <c r="F5668" s="7"/>
      <c r="G5668" s="7"/>
      <c r="H5668" s="7"/>
      <c r="I5668" s="10"/>
      <c r="J5668" s="25"/>
      <c r="K5668" s="250"/>
      <c r="L5668" s="31"/>
      <c r="M5668" s="9"/>
      <c r="N5668" s="11" t="s">
        <v>25</v>
      </c>
      <c r="O5668" s="39"/>
      <c r="P5668" s="47"/>
      <c r="Q5668" s="13"/>
      <c r="R5668" s="248">
        <f t="shared" si="880"/>
        <v>0</v>
      </c>
      <c r="S5668" s="248">
        <f t="shared" si="881"/>
        <v>0</v>
      </c>
      <c r="T5668" s="248">
        <f t="shared" si="882"/>
        <v>0</v>
      </c>
      <c r="U5668" s="248">
        <f t="shared" si="883"/>
        <v>0</v>
      </c>
      <c r="V5668" s="13"/>
      <c r="W5668" s="7"/>
      <c r="AT5668" s="130"/>
      <c r="BF5668" s="33">
        <f t="shared" si="889"/>
        <v>41242</v>
      </c>
      <c r="BG5668" s="34">
        <f t="shared" si="884"/>
        <v>82.88000000000001</v>
      </c>
      <c r="BH5668" s="32">
        <f t="shared" si="885"/>
        <v>1</v>
      </c>
      <c r="BI5668" s="32">
        <f t="shared" si="886"/>
        <v>0</v>
      </c>
      <c r="BJ5668" s="69">
        <f t="shared" si="887"/>
        <v>0</v>
      </c>
      <c r="BK5668" s="158" t="str">
        <f t="shared" si="888"/>
        <v/>
      </c>
    </row>
    <row r="5669" spans="1:63" ht="12" customHeight="1" x14ac:dyDescent="0.2">
      <c r="A5669" s="8"/>
      <c r="B5669" s="7"/>
      <c r="C5669" s="7"/>
      <c r="D5669" s="7"/>
      <c r="E5669" s="7"/>
      <c r="F5669" s="7"/>
      <c r="G5669" s="7"/>
      <c r="H5669" s="7"/>
      <c r="I5669" s="10"/>
      <c r="J5669" s="25"/>
      <c r="K5669" s="250"/>
      <c r="L5669" s="31"/>
      <c r="M5669" s="9"/>
      <c r="N5669" s="11" t="s">
        <v>25</v>
      </c>
      <c r="O5669" s="39"/>
      <c r="P5669" s="47"/>
      <c r="Q5669" s="13"/>
      <c r="R5669" s="248">
        <f t="shared" si="880"/>
        <v>0</v>
      </c>
      <c r="S5669" s="248">
        <f t="shared" si="881"/>
        <v>0</v>
      </c>
      <c r="T5669" s="248">
        <f t="shared" si="882"/>
        <v>0</v>
      </c>
      <c r="U5669" s="248">
        <f t="shared" si="883"/>
        <v>0</v>
      </c>
      <c r="V5669" s="13"/>
      <c r="W5669" s="7"/>
      <c r="AT5669" s="130"/>
      <c r="BF5669" s="33">
        <f t="shared" si="889"/>
        <v>41242</v>
      </c>
      <c r="BG5669" s="34">
        <f t="shared" si="884"/>
        <v>82.88000000000001</v>
      </c>
      <c r="BH5669" s="32">
        <f t="shared" si="885"/>
        <v>1</v>
      </c>
      <c r="BI5669" s="32">
        <f t="shared" si="886"/>
        <v>0</v>
      </c>
      <c r="BJ5669" s="69">
        <f t="shared" si="887"/>
        <v>0</v>
      </c>
      <c r="BK5669" s="158" t="str">
        <f t="shared" si="888"/>
        <v/>
      </c>
    </row>
    <row r="5670" spans="1:63" ht="12" customHeight="1" x14ac:dyDescent="0.2">
      <c r="A5670" s="8"/>
      <c r="B5670" s="7"/>
      <c r="C5670" s="7"/>
      <c r="D5670" s="7"/>
      <c r="E5670" s="7"/>
      <c r="F5670" s="7"/>
      <c r="G5670" s="7"/>
      <c r="H5670" s="7"/>
      <c r="I5670" s="10"/>
      <c r="J5670" s="25"/>
      <c r="K5670" s="250"/>
      <c r="L5670" s="31"/>
      <c r="M5670" s="9"/>
      <c r="N5670" s="11" t="s">
        <v>25</v>
      </c>
      <c r="O5670" s="39"/>
      <c r="P5670" s="47"/>
      <c r="Q5670" s="13"/>
      <c r="R5670" s="248">
        <f t="shared" si="880"/>
        <v>0</v>
      </c>
      <c r="S5670" s="248">
        <f t="shared" si="881"/>
        <v>0</v>
      </c>
      <c r="T5670" s="248">
        <f t="shared" si="882"/>
        <v>0</v>
      </c>
      <c r="U5670" s="248">
        <f t="shared" si="883"/>
        <v>0</v>
      </c>
      <c r="V5670" s="13"/>
      <c r="W5670" s="7"/>
      <c r="AT5670" s="130"/>
      <c r="BF5670" s="33">
        <f t="shared" si="889"/>
        <v>41242</v>
      </c>
      <c r="BG5670" s="34">
        <f t="shared" si="884"/>
        <v>82.88000000000001</v>
      </c>
      <c r="BH5670" s="32">
        <f t="shared" si="885"/>
        <v>1</v>
      </c>
      <c r="BI5670" s="32">
        <f t="shared" si="886"/>
        <v>0</v>
      </c>
      <c r="BJ5670" s="69">
        <f t="shared" si="887"/>
        <v>0</v>
      </c>
      <c r="BK5670" s="158" t="str">
        <f t="shared" si="888"/>
        <v/>
      </c>
    </row>
    <row r="5671" spans="1:63" ht="12" customHeight="1" x14ac:dyDescent="0.2">
      <c r="A5671" s="8"/>
      <c r="B5671" s="7"/>
      <c r="C5671" s="7"/>
      <c r="D5671" s="7"/>
      <c r="E5671" s="7"/>
      <c r="F5671" s="7"/>
      <c r="G5671" s="7"/>
      <c r="H5671" s="7"/>
      <c r="I5671" s="10"/>
      <c r="J5671" s="25"/>
      <c r="K5671" s="250"/>
      <c r="L5671" s="31"/>
      <c r="M5671" s="9"/>
      <c r="N5671" s="11" t="s">
        <v>25</v>
      </c>
      <c r="O5671" s="39"/>
      <c r="P5671" s="47"/>
      <c r="Q5671" s="13"/>
      <c r="R5671" s="248">
        <f t="shared" si="880"/>
        <v>0</v>
      </c>
      <c r="S5671" s="248">
        <f t="shared" si="881"/>
        <v>0</v>
      </c>
      <c r="T5671" s="248">
        <f t="shared" si="882"/>
        <v>0</v>
      </c>
      <c r="U5671" s="248">
        <f t="shared" si="883"/>
        <v>0</v>
      </c>
      <c r="V5671" s="13"/>
      <c r="W5671" s="7"/>
      <c r="AT5671" s="130"/>
      <c r="BF5671" s="33">
        <f t="shared" si="889"/>
        <v>41242</v>
      </c>
      <c r="BG5671" s="34">
        <f t="shared" si="884"/>
        <v>82.88000000000001</v>
      </c>
      <c r="BH5671" s="32">
        <f t="shared" si="885"/>
        <v>1</v>
      </c>
      <c r="BI5671" s="32">
        <f t="shared" si="886"/>
        <v>0</v>
      </c>
      <c r="BJ5671" s="69">
        <f t="shared" si="887"/>
        <v>0</v>
      </c>
      <c r="BK5671" s="158" t="str">
        <f t="shared" si="888"/>
        <v/>
      </c>
    </row>
    <row r="5672" spans="1:63" ht="12" customHeight="1" x14ac:dyDescent="0.2">
      <c r="A5672" s="8"/>
      <c r="B5672" s="7"/>
      <c r="C5672" s="7"/>
      <c r="D5672" s="7"/>
      <c r="E5672" s="7"/>
      <c r="F5672" s="7"/>
      <c r="G5672" s="7"/>
      <c r="H5672" s="7"/>
      <c r="I5672" s="10"/>
      <c r="J5672" s="25"/>
      <c r="K5672" s="250"/>
      <c r="L5672" s="31"/>
      <c r="M5672" s="9"/>
      <c r="N5672" s="11" t="s">
        <v>25</v>
      </c>
      <c r="O5672" s="39"/>
      <c r="P5672" s="47"/>
      <c r="Q5672" s="13"/>
      <c r="R5672" s="248">
        <f t="shared" si="880"/>
        <v>0</v>
      </c>
      <c r="S5672" s="248">
        <f t="shared" si="881"/>
        <v>0</v>
      </c>
      <c r="T5672" s="248">
        <f t="shared" si="882"/>
        <v>0</v>
      </c>
      <c r="U5672" s="248">
        <f t="shared" si="883"/>
        <v>0</v>
      </c>
      <c r="V5672" s="13"/>
      <c r="W5672" s="7"/>
      <c r="AT5672" s="130"/>
      <c r="BF5672" s="33">
        <f t="shared" si="889"/>
        <v>41242</v>
      </c>
      <c r="BG5672" s="34">
        <f t="shared" si="884"/>
        <v>82.88000000000001</v>
      </c>
      <c r="BH5672" s="32">
        <f t="shared" si="885"/>
        <v>1</v>
      </c>
      <c r="BI5672" s="32">
        <f t="shared" si="886"/>
        <v>0</v>
      </c>
      <c r="BJ5672" s="69">
        <f t="shared" si="887"/>
        <v>0</v>
      </c>
      <c r="BK5672" s="158" t="str">
        <f t="shared" si="888"/>
        <v/>
      </c>
    </row>
    <row r="5673" spans="1:63" ht="12" customHeight="1" x14ac:dyDescent="0.2">
      <c r="A5673" s="8"/>
      <c r="B5673" s="7"/>
      <c r="C5673" s="7"/>
      <c r="D5673" s="7"/>
      <c r="E5673" s="7"/>
      <c r="F5673" s="7"/>
      <c r="G5673" s="7"/>
      <c r="H5673" s="7"/>
      <c r="I5673" s="10"/>
      <c r="J5673" s="25"/>
      <c r="K5673" s="250"/>
      <c r="L5673" s="31"/>
      <c r="M5673" s="9"/>
      <c r="N5673" s="11" t="s">
        <v>25</v>
      </c>
      <c r="O5673" s="39"/>
      <c r="P5673" s="47"/>
      <c r="Q5673" s="13"/>
      <c r="R5673" s="248">
        <f t="shared" si="880"/>
        <v>0</v>
      </c>
      <c r="S5673" s="248">
        <f t="shared" si="881"/>
        <v>0</v>
      </c>
      <c r="T5673" s="248">
        <f t="shared" si="882"/>
        <v>0</v>
      </c>
      <c r="U5673" s="248">
        <f t="shared" si="883"/>
        <v>0</v>
      </c>
      <c r="V5673" s="13"/>
      <c r="W5673" s="7"/>
      <c r="AT5673" s="130"/>
      <c r="BF5673" s="33">
        <f t="shared" si="889"/>
        <v>41242</v>
      </c>
      <c r="BG5673" s="34">
        <f t="shared" si="884"/>
        <v>82.88000000000001</v>
      </c>
      <c r="BH5673" s="32">
        <f t="shared" si="885"/>
        <v>1</v>
      </c>
      <c r="BI5673" s="32">
        <f t="shared" si="886"/>
        <v>0</v>
      </c>
      <c r="BJ5673" s="69">
        <f t="shared" si="887"/>
        <v>0</v>
      </c>
      <c r="BK5673" s="158" t="str">
        <f t="shared" si="888"/>
        <v/>
      </c>
    </row>
    <row r="5674" spans="1:63" ht="12" customHeight="1" x14ac:dyDescent="0.2">
      <c r="A5674" s="8"/>
      <c r="B5674" s="7"/>
      <c r="C5674" s="7"/>
      <c r="D5674" s="7"/>
      <c r="E5674" s="7"/>
      <c r="F5674" s="7"/>
      <c r="G5674" s="7"/>
      <c r="H5674" s="7"/>
      <c r="I5674" s="10"/>
      <c r="J5674" s="25"/>
      <c r="K5674" s="250"/>
      <c r="L5674" s="31"/>
      <c r="M5674" s="9"/>
      <c r="N5674" s="11" t="s">
        <v>25</v>
      </c>
      <c r="O5674" s="39"/>
      <c r="P5674" s="47"/>
      <c r="Q5674" s="13"/>
      <c r="R5674" s="248">
        <f t="shared" si="880"/>
        <v>0</v>
      </c>
      <c r="S5674" s="248">
        <f t="shared" si="881"/>
        <v>0</v>
      </c>
      <c r="T5674" s="248">
        <f t="shared" si="882"/>
        <v>0</v>
      </c>
      <c r="U5674" s="248">
        <f t="shared" si="883"/>
        <v>0</v>
      </c>
      <c r="V5674" s="13"/>
      <c r="W5674" s="7"/>
      <c r="AT5674" s="130"/>
      <c r="BF5674" s="33">
        <f t="shared" si="889"/>
        <v>41242</v>
      </c>
      <c r="BG5674" s="34">
        <f t="shared" si="884"/>
        <v>82.88000000000001</v>
      </c>
      <c r="BH5674" s="32">
        <f t="shared" si="885"/>
        <v>1</v>
      </c>
      <c r="BI5674" s="32">
        <f t="shared" si="886"/>
        <v>0</v>
      </c>
      <c r="BJ5674" s="69">
        <f t="shared" si="887"/>
        <v>0</v>
      </c>
      <c r="BK5674" s="158" t="str">
        <f t="shared" si="888"/>
        <v/>
      </c>
    </row>
    <row r="5675" spans="1:63" ht="12" customHeight="1" x14ac:dyDescent="0.2">
      <c r="A5675" s="8"/>
      <c r="B5675" s="7"/>
      <c r="C5675" s="7"/>
      <c r="D5675" s="7"/>
      <c r="E5675" s="7"/>
      <c r="F5675" s="7"/>
      <c r="G5675" s="7"/>
      <c r="H5675" s="7"/>
      <c r="I5675" s="10"/>
      <c r="J5675" s="25"/>
      <c r="K5675" s="250"/>
      <c r="L5675" s="31"/>
      <c r="M5675" s="9"/>
      <c r="N5675" s="11" t="s">
        <v>25</v>
      </c>
      <c r="O5675" s="39"/>
      <c r="P5675" s="47"/>
      <c r="Q5675" s="13"/>
      <c r="R5675" s="248">
        <f t="shared" si="880"/>
        <v>0</v>
      </c>
      <c r="S5675" s="248">
        <f t="shared" si="881"/>
        <v>0</v>
      </c>
      <c r="T5675" s="248">
        <f t="shared" si="882"/>
        <v>0</v>
      </c>
      <c r="U5675" s="248">
        <f t="shared" si="883"/>
        <v>0</v>
      </c>
      <c r="V5675" s="13"/>
      <c r="W5675" s="7"/>
      <c r="AT5675" s="130"/>
      <c r="BF5675" s="33">
        <f t="shared" si="889"/>
        <v>41242</v>
      </c>
      <c r="BG5675" s="34">
        <f t="shared" si="884"/>
        <v>82.88000000000001</v>
      </c>
      <c r="BH5675" s="32">
        <f t="shared" si="885"/>
        <v>1</v>
      </c>
      <c r="BI5675" s="32">
        <f t="shared" si="886"/>
        <v>0</v>
      </c>
      <c r="BJ5675" s="69">
        <f t="shared" si="887"/>
        <v>0</v>
      </c>
      <c r="BK5675" s="158" t="str">
        <f t="shared" si="888"/>
        <v/>
      </c>
    </row>
    <row r="5676" spans="1:63" ht="12" customHeight="1" x14ac:dyDescent="0.2">
      <c r="A5676" s="8"/>
      <c r="B5676" s="7"/>
      <c r="C5676" s="7"/>
      <c r="D5676" s="7"/>
      <c r="E5676" s="7"/>
      <c r="F5676" s="7"/>
      <c r="G5676" s="7"/>
      <c r="H5676" s="7"/>
      <c r="I5676" s="10"/>
      <c r="J5676" s="25"/>
      <c r="K5676" s="250"/>
      <c r="L5676" s="31"/>
      <c r="M5676" s="9"/>
      <c r="N5676" s="11" t="s">
        <v>25</v>
      </c>
      <c r="O5676" s="39"/>
      <c r="P5676" s="47"/>
      <c r="Q5676" s="13"/>
      <c r="R5676" s="248">
        <f t="shared" si="880"/>
        <v>0</v>
      </c>
      <c r="S5676" s="248">
        <f t="shared" si="881"/>
        <v>0</v>
      </c>
      <c r="T5676" s="248">
        <f t="shared" si="882"/>
        <v>0</v>
      </c>
      <c r="U5676" s="248">
        <f t="shared" si="883"/>
        <v>0</v>
      </c>
      <c r="V5676" s="13"/>
      <c r="W5676" s="7"/>
      <c r="AT5676" s="130"/>
      <c r="BF5676" s="33">
        <f t="shared" si="889"/>
        <v>41242</v>
      </c>
      <c r="BG5676" s="34">
        <f t="shared" si="884"/>
        <v>82.88000000000001</v>
      </c>
      <c r="BH5676" s="32">
        <f t="shared" si="885"/>
        <v>1</v>
      </c>
      <c r="BI5676" s="32">
        <f t="shared" si="886"/>
        <v>0</v>
      </c>
      <c r="BJ5676" s="69">
        <f t="shared" si="887"/>
        <v>0</v>
      </c>
      <c r="BK5676" s="158" t="str">
        <f t="shared" si="888"/>
        <v/>
      </c>
    </row>
    <row r="5677" spans="1:63" ht="12" customHeight="1" x14ac:dyDescent="0.2">
      <c r="A5677" s="8"/>
      <c r="B5677" s="7"/>
      <c r="C5677" s="7"/>
      <c r="D5677" s="7"/>
      <c r="E5677" s="7"/>
      <c r="F5677" s="7"/>
      <c r="G5677" s="7"/>
      <c r="H5677" s="7"/>
      <c r="I5677" s="10"/>
      <c r="J5677" s="25"/>
      <c r="K5677" s="250"/>
      <c r="L5677" s="31"/>
      <c r="M5677" s="9"/>
      <c r="N5677" s="11" t="s">
        <v>25</v>
      </c>
      <c r="O5677" s="39"/>
      <c r="P5677" s="47"/>
      <c r="Q5677" s="13"/>
      <c r="R5677" s="248">
        <f t="shared" si="880"/>
        <v>0</v>
      </c>
      <c r="S5677" s="248">
        <f t="shared" si="881"/>
        <v>0</v>
      </c>
      <c r="T5677" s="248">
        <f t="shared" si="882"/>
        <v>0</v>
      </c>
      <c r="U5677" s="248">
        <f t="shared" si="883"/>
        <v>0</v>
      </c>
      <c r="V5677" s="13"/>
      <c r="W5677" s="7"/>
      <c r="AT5677" s="130"/>
      <c r="BF5677" s="33">
        <f t="shared" si="889"/>
        <v>41242</v>
      </c>
      <c r="BG5677" s="34">
        <f t="shared" si="884"/>
        <v>82.88000000000001</v>
      </c>
      <c r="BH5677" s="32">
        <f t="shared" si="885"/>
        <v>1</v>
      </c>
      <c r="BI5677" s="32">
        <f t="shared" si="886"/>
        <v>0</v>
      </c>
      <c r="BJ5677" s="69">
        <f t="shared" si="887"/>
        <v>0</v>
      </c>
      <c r="BK5677" s="158" t="str">
        <f t="shared" si="888"/>
        <v/>
      </c>
    </row>
    <row r="5678" spans="1:63" ht="12" customHeight="1" x14ac:dyDescent="0.2">
      <c r="A5678" s="8"/>
      <c r="B5678" s="7"/>
      <c r="C5678" s="7"/>
      <c r="D5678" s="7"/>
      <c r="E5678" s="7"/>
      <c r="F5678" s="7"/>
      <c r="G5678" s="7"/>
      <c r="H5678" s="7"/>
      <c r="I5678" s="10"/>
      <c r="J5678" s="25"/>
      <c r="K5678" s="250"/>
      <c r="L5678" s="31"/>
      <c r="M5678" s="9"/>
      <c r="N5678" s="11" t="s">
        <v>25</v>
      </c>
      <c r="O5678" s="39"/>
      <c r="P5678" s="47"/>
      <c r="Q5678" s="13"/>
      <c r="R5678" s="248">
        <f t="shared" si="880"/>
        <v>0</v>
      </c>
      <c r="S5678" s="248">
        <f t="shared" si="881"/>
        <v>0</v>
      </c>
      <c r="T5678" s="248">
        <f t="shared" si="882"/>
        <v>0</v>
      </c>
      <c r="U5678" s="248">
        <f t="shared" si="883"/>
        <v>0</v>
      </c>
      <c r="V5678" s="13"/>
      <c r="W5678" s="7"/>
      <c r="AT5678" s="130"/>
      <c r="BF5678" s="33">
        <f t="shared" si="889"/>
        <v>41242</v>
      </c>
      <c r="BG5678" s="34">
        <f t="shared" si="884"/>
        <v>82.88000000000001</v>
      </c>
      <c r="BH5678" s="32">
        <f t="shared" si="885"/>
        <v>1</v>
      </c>
      <c r="BI5678" s="32">
        <f t="shared" si="886"/>
        <v>0</v>
      </c>
      <c r="BJ5678" s="69">
        <f t="shared" si="887"/>
        <v>0</v>
      </c>
      <c r="BK5678" s="158" t="str">
        <f t="shared" si="888"/>
        <v/>
      </c>
    </row>
    <row r="5679" spans="1:63" ht="12" customHeight="1" x14ac:dyDescent="0.2">
      <c r="A5679" s="8"/>
      <c r="B5679" s="7"/>
      <c r="C5679" s="7"/>
      <c r="D5679" s="7"/>
      <c r="E5679" s="7"/>
      <c r="F5679" s="7"/>
      <c r="G5679" s="7"/>
      <c r="H5679" s="7"/>
      <c r="I5679" s="10"/>
      <c r="J5679" s="25"/>
      <c r="K5679" s="250"/>
      <c r="L5679" s="31"/>
      <c r="M5679" s="9"/>
      <c r="N5679" s="11" t="s">
        <v>25</v>
      </c>
      <c r="O5679" s="39"/>
      <c r="P5679" s="47"/>
      <c r="Q5679" s="13"/>
      <c r="R5679" s="248">
        <f t="shared" si="880"/>
        <v>0</v>
      </c>
      <c r="S5679" s="248">
        <f t="shared" si="881"/>
        <v>0</v>
      </c>
      <c r="T5679" s="248">
        <f t="shared" si="882"/>
        <v>0</v>
      </c>
      <c r="U5679" s="248">
        <f t="shared" si="883"/>
        <v>0</v>
      </c>
      <c r="V5679" s="13"/>
      <c r="W5679" s="7"/>
      <c r="AT5679" s="130"/>
      <c r="BF5679" s="33">
        <f t="shared" si="889"/>
        <v>41242</v>
      </c>
      <c r="BG5679" s="34">
        <f t="shared" si="884"/>
        <v>82.88000000000001</v>
      </c>
      <c r="BH5679" s="32">
        <f t="shared" si="885"/>
        <v>1</v>
      </c>
      <c r="BI5679" s="32">
        <f t="shared" si="886"/>
        <v>0</v>
      </c>
      <c r="BJ5679" s="69">
        <f t="shared" si="887"/>
        <v>0</v>
      </c>
      <c r="BK5679" s="158" t="str">
        <f t="shared" si="888"/>
        <v/>
      </c>
    </row>
    <row r="5680" spans="1:63" ht="12" customHeight="1" x14ac:dyDescent="0.2">
      <c r="A5680" s="8"/>
      <c r="B5680" s="7"/>
      <c r="C5680" s="7"/>
      <c r="D5680" s="7"/>
      <c r="E5680" s="7"/>
      <c r="F5680" s="7"/>
      <c r="G5680" s="7"/>
      <c r="H5680" s="7"/>
      <c r="I5680" s="10"/>
      <c r="J5680" s="25"/>
      <c r="K5680" s="250"/>
      <c r="L5680" s="31"/>
      <c r="M5680" s="9"/>
      <c r="N5680" s="11" t="s">
        <v>25</v>
      </c>
      <c r="O5680" s="39"/>
      <c r="P5680" s="47"/>
      <c r="Q5680" s="13"/>
      <c r="R5680" s="248">
        <f t="shared" si="880"/>
        <v>0</v>
      </c>
      <c r="S5680" s="248">
        <f t="shared" si="881"/>
        <v>0</v>
      </c>
      <c r="T5680" s="248">
        <f t="shared" si="882"/>
        <v>0</v>
      </c>
      <c r="U5680" s="248">
        <f t="shared" si="883"/>
        <v>0</v>
      </c>
      <c r="V5680" s="13"/>
      <c r="W5680" s="7"/>
      <c r="AT5680" s="130"/>
      <c r="BF5680" s="33">
        <f t="shared" si="889"/>
        <v>41242</v>
      </c>
      <c r="BG5680" s="34">
        <f t="shared" si="884"/>
        <v>82.88000000000001</v>
      </c>
      <c r="BH5680" s="32">
        <f t="shared" si="885"/>
        <v>1</v>
      </c>
      <c r="BI5680" s="32">
        <f t="shared" si="886"/>
        <v>0</v>
      </c>
      <c r="BJ5680" s="69">
        <f t="shared" si="887"/>
        <v>0</v>
      </c>
      <c r="BK5680" s="158" t="str">
        <f t="shared" si="888"/>
        <v/>
      </c>
    </row>
    <row r="5681" spans="1:63" ht="12" customHeight="1" x14ac:dyDescent="0.2">
      <c r="A5681" s="8"/>
      <c r="B5681" s="7"/>
      <c r="C5681" s="7"/>
      <c r="D5681" s="7"/>
      <c r="E5681" s="7"/>
      <c r="F5681" s="7"/>
      <c r="G5681" s="7"/>
      <c r="H5681" s="7"/>
      <c r="I5681" s="10"/>
      <c r="J5681" s="25"/>
      <c r="K5681" s="250"/>
      <c r="L5681" s="31"/>
      <c r="M5681" s="9"/>
      <c r="N5681" s="11" t="s">
        <v>25</v>
      </c>
      <c r="O5681" s="39"/>
      <c r="P5681" s="47"/>
      <c r="Q5681" s="13"/>
      <c r="R5681" s="248">
        <f t="shared" si="880"/>
        <v>0</v>
      </c>
      <c r="S5681" s="248">
        <f t="shared" si="881"/>
        <v>0</v>
      </c>
      <c r="T5681" s="248">
        <f t="shared" si="882"/>
        <v>0</v>
      </c>
      <c r="U5681" s="248">
        <f t="shared" si="883"/>
        <v>0</v>
      </c>
      <c r="V5681" s="13"/>
      <c r="W5681" s="7"/>
      <c r="AT5681" s="130"/>
      <c r="BF5681" s="33">
        <f t="shared" si="889"/>
        <v>41242</v>
      </c>
      <c r="BG5681" s="34">
        <f t="shared" si="884"/>
        <v>82.88000000000001</v>
      </c>
      <c r="BH5681" s="32">
        <f t="shared" si="885"/>
        <v>1</v>
      </c>
      <c r="BI5681" s="32">
        <f t="shared" si="886"/>
        <v>0</v>
      </c>
      <c r="BJ5681" s="69">
        <f t="shared" si="887"/>
        <v>0</v>
      </c>
      <c r="BK5681" s="158" t="str">
        <f t="shared" si="888"/>
        <v/>
      </c>
    </row>
    <row r="5682" spans="1:63" ht="12" customHeight="1" x14ac:dyDescent="0.2">
      <c r="A5682" s="8"/>
      <c r="B5682" s="7"/>
      <c r="C5682" s="7"/>
      <c r="D5682" s="7"/>
      <c r="E5682" s="7"/>
      <c r="F5682" s="7"/>
      <c r="G5682" s="7"/>
      <c r="H5682" s="7"/>
      <c r="I5682" s="10"/>
      <c r="J5682" s="25"/>
      <c r="K5682" s="250"/>
      <c r="L5682" s="31"/>
      <c r="M5682" s="9"/>
      <c r="N5682" s="11" t="s">
        <v>25</v>
      </c>
      <c r="O5682" s="39"/>
      <c r="P5682" s="47"/>
      <c r="Q5682" s="13"/>
      <c r="R5682" s="248">
        <f t="shared" si="880"/>
        <v>0</v>
      </c>
      <c r="S5682" s="248">
        <f t="shared" si="881"/>
        <v>0</v>
      </c>
      <c r="T5682" s="248">
        <f t="shared" si="882"/>
        <v>0</v>
      </c>
      <c r="U5682" s="248">
        <f t="shared" si="883"/>
        <v>0</v>
      </c>
      <c r="V5682" s="13"/>
      <c r="W5682" s="7"/>
      <c r="AT5682" s="130"/>
      <c r="BF5682" s="33">
        <f t="shared" si="889"/>
        <v>41242</v>
      </c>
      <c r="BG5682" s="34">
        <f t="shared" si="884"/>
        <v>82.88000000000001</v>
      </c>
      <c r="BH5682" s="32">
        <f t="shared" si="885"/>
        <v>1</v>
      </c>
      <c r="BI5682" s="32">
        <f t="shared" si="886"/>
        <v>0</v>
      </c>
      <c r="BJ5682" s="69">
        <f t="shared" si="887"/>
        <v>0</v>
      </c>
      <c r="BK5682" s="158" t="str">
        <f t="shared" si="888"/>
        <v/>
      </c>
    </row>
    <row r="5683" spans="1:63" ht="12" customHeight="1" x14ac:dyDescent="0.2">
      <c r="A5683" s="8"/>
      <c r="B5683" s="7"/>
      <c r="C5683" s="7"/>
      <c r="D5683" s="7"/>
      <c r="E5683" s="7"/>
      <c r="F5683" s="7"/>
      <c r="G5683" s="7"/>
      <c r="H5683" s="7"/>
      <c r="I5683" s="10"/>
      <c r="J5683" s="25"/>
      <c r="K5683" s="250"/>
      <c r="L5683" s="31"/>
      <c r="M5683" s="9"/>
      <c r="N5683" s="11" t="s">
        <v>25</v>
      </c>
      <c r="O5683" s="39"/>
      <c r="P5683" s="47"/>
      <c r="Q5683" s="13"/>
      <c r="R5683" s="248">
        <f t="shared" si="880"/>
        <v>0</v>
      </c>
      <c r="S5683" s="248">
        <f t="shared" si="881"/>
        <v>0</v>
      </c>
      <c r="T5683" s="248">
        <f t="shared" si="882"/>
        <v>0</v>
      </c>
      <c r="U5683" s="248">
        <f t="shared" si="883"/>
        <v>0</v>
      </c>
      <c r="V5683" s="13"/>
      <c r="W5683" s="7"/>
      <c r="AT5683" s="130"/>
      <c r="BF5683" s="33">
        <f t="shared" si="889"/>
        <v>41242</v>
      </c>
      <c r="BG5683" s="34">
        <f t="shared" si="884"/>
        <v>82.88000000000001</v>
      </c>
      <c r="BH5683" s="32">
        <f t="shared" si="885"/>
        <v>1</v>
      </c>
      <c r="BI5683" s="32">
        <f t="shared" si="886"/>
        <v>0</v>
      </c>
      <c r="BJ5683" s="69">
        <f t="shared" si="887"/>
        <v>0</v>
      </c>
      <c r="BK5683" s="158" t="str">
        <f t="shared" si="888"/>
        <v/>
      </c>
    </row>
    <row r="5684" spans="1:63" ht="12" customHeight="1" x14ac:dyDescent="0.2">
      <c r="A5684" s="8"/>
      <c r="B5684" s="7"/>
      <c r="C5684" s="7"/>
      <c r="D5684" s="7"/>
      <c r="E5684" s="7"/>
      <c r="F5684" s="7"/>
      <c r="G5684" s="7"/>
      <c r="H5684" s="7"/>
      <c r="I5684" s="10"/>
      <c r="J5684" s="25"/>
      <c r="K5684" s="250"/>
      <c r="L5684" s="31"/>
      <c r="M5684" s="9"/>
      <c r="N5684" s="11" t="s">
        <v>25</v>
      </c>
      <c r="O5684" s="39"/>
      <c r="P5684" s="47"/>
      <c r="Q5684" s="13"/>
      <c r="R5684" s="248">
        <f t="shared" si="880"/>
        <v>0</v>
      </c>
      <c r="S5684" s="248">
        <f t="shared" si="881"/>
        <v>0</v>
      </c>
      <c r="T5684" s="248">
        <f t="shared" si="882"/>
        <v>0</v>
      </c>
      <c r="U5684" s="248">
        <f t="shared" si="883"/>
        <v>0</v>
      </c>
      <c r="V5684" s="13"/>
      <c r="W5684" s="7"/>
      <c r="AT5684" s="130"/>
      <c r="BF5684" s="33">
        <f t="shared" si="889"/>
        <v>41242</v>
      </c>
      <c r="BG5684" s="34">
        <f t="shared" si="884"/>
        <v>82.88000000000001</v>
      </c>
      <c r="BH5684" s="32">
        <f t="shared" si="885"/>
        <v>1</v>
      </c>
      <c r="BI5684" s="32">
        <f t="shared" si="886"/>
        <v>0</v>
      </c>
      <c r="BJ5684" s="69">
        <f t="shared" si="887"/>
        <v>0</v>
      </c>
      <c r="BK5684" s="158" t="str">
        <f t="shared" si="888"/>
        <v/>
      </c>
    </row>
    <row r="5685" spans="1:63" ht="12" customHeight="1" x14ac:dyDescent="0.2">
      <c r="A5685" s="8"/>
      <c r="B5685" s="7"/>
      <c r="C5685" s="7"/>
      <c r="D5685" s="7"/>
      <c r="E5685" s="7"/>
      <c r="F5685" s="7"/>
      <c r="G5685" s="7"/>
      <c r="H5685" s="7"/>
      <c r="I5685" s="10"/>
      <c r="J5685" s="25"/>
      <c r="K5685" s="250"/>
      <c r="L5685" s="31"/>
      <c r="M5685" s="9"/>
      <c r="N5685" s="11" t="s">
        <v>25</v>
      </c>
      <c r="O5685" s="39"/>
      <c r="P5685" s="47"/>
      <c r="Q5685" s="13"/>
      <c r="R5685" s="248">
        <f t="shared" si="880"/>
        <v>0</v>
      </c>
      <c r="S5685" s="248">
        <f t="shared" si="881"/>
        <v>0</v>
      </c>
      <c r="T5685" s="248">
        <f t="shared" si="882"/>
        <v>0</v>
      </c>
      <c r="U5685" s="248">
        <f t="shared" si="883"/>
        <v>0</v>
      </c>
      <c r="V5685" s="13"/>
      <c r="W5685" s="7"/>
      <c r="AT5685" s="130"/>
      <c r="BF5685" s="33">
        <f t="shared" si="889"/>
        <v>41242</v>
      </c>
      <c r="BG5685" s="34">
        <f t="shared" si="884"/>
        <v>82.88000000000001</v>
      </c>
      <c r="BH5685" s="32">
        <f t="shared" si="885"/>
        <v>1</v>
      </c>
      <c r="BI5685" s="32">
        <f t="shared" si="886"/>
        <v>0</v>
      </c>
      <c r="BJ5685" s="69">
        <f t="shared" si="887"/>
        <v>0</v>
      </c>
      <c r="BK5685" s="158" t="str">
        <f t="shared" si="888"/>
        <v/>
      </c>
    </row>
    <row r="5686" spans="1:63" ht="12" customHeight="1" x14ac:dyDescent="0.2">
      <c r="A5686" s="8"/>
      <c r="B5686" s="7"/>
      <c r="C5686" s="7"/>
      <c r="D5686" s="7"/>
      <c r="E5686" s="7"/>
      <c r="F5686" s="7"/>
      <c r="G5686" s="7"/>
      <c r="H5686" s="7"/>
      <c r="I5686" s="10"/>
      <c r="J5686" s="25"/>
      <c r="K5686" s="250"/>
      <c r="L5686" s="31"/>
      <c r="M5686" s="9"/>
      <c r="N5686" s="11" t="s">
        <v>25</v>
      </c>
      <c r="O5686" s="39"/>
      <c r="P5686" s="47"/>
      <c r="Q5686" s="13"/>
      <c r="R5686" s="248">
        <f t="shared" si="880"/>
        <v>0</v>
      </c>
      <c r="S5686" s="248">
        <f t="shared" si="881"/>
        <v>0</v>
      </c>
      <c r="T5686" s="248">
        <f t="shared" si="882"/>
        <v>0</v>
      </c>
      <c r="U5686" s="248">
        <f t="shared" si="883"/>
        <v>0</v>
      </c>
      <c r="V5686" s="13"/>
      <c r="W5686" s="7"/>
      <c r="AT5686" s="130"/>
      <c r="BF5686" s="33">
        <f t="shared" si="889"/>
        <v>41242</v>
      </c>
      <c r="BG5686" s="34">
        <f t="shared" si="884"/>
        <v>82.88000000000001</v>
      </c>
      <c r="BH5686" s="32">
        <f t="shared" si="885"/>
        <v>1</v>
      </c>
      <c r="BI5686" s="32">
        <f t="shared" si="886"/>
        <v>0</v>
      </c>
      <c r="BJ5686" s="69">
        <f t="shared" si="887"/>
        <v>0</v>
      </c>
      <c r="BK5686" s="158" t="str">
        <f t="shared" si="888"/>
        <v/>
      </c>
    </row>
    <row r="5687" spans="1:63" ht="12" customHeight="1" x14ac:dyDescent="0.2">
      <c r="A5687" s="8"/>
      <c r="B5687" s="7"/>
      <c r="C5687" s="7"/>
      <c r="D5687" s="7"/>
      <c r="E5687" s="7"/>
      <c r="F5687" s="7"/>
      <c r="G5687" s="7"/>
      <c r="H5687" s="7"/>
      <c r="I5687" s="10"/>
      <c r="J5687" s="25"/>
      <c r="K5687" s="250"/>
      <c r="L5687" s="31"/>
      <c r="M5687" s="9"/>
      <c r="N5687" s="11" t="s">
        <v>25</v>
      </c>
      <c r="O5687" s="39"/>
      <c r="P5687" s="47"/>
      <c r="Q5687" s="13"/>
      <c r="R5687" s="248">
        <f t="shared" si="880"/>
        <v>0</v>
      </c>
      <c r="S5687" s="248">
        <f t="shared" si="881"/>
        <v>0</v>
      </c>
      <c r="T5687" s="248">
        <f t="shared" si="882"/>
        <v>0</v>
      </c>
      <c r="U5687" s="248">
        <f t="shared" si="883"/>
        <v>0</v>
      </c>
      <c r="V5687" s="13"/>
      <c r="W5687" s="7"/>
      <c r="AT5687" s="130"/>
      <c r="BF5687" s="33">
        <f t="shared" si="889"/>
        <v>41242</v>
      </c>
      <c r="BG5687" s="34">
        <f t="shared" si="884"/>
        <v>82.88000000000001</v>
      </c>
      <c r="BH5687" s="32">
        <f t="shared" si="885"/>
        <v>1</v>
      </c>
      <c r="BI5687" s="32">
        <f t="shared" si="886"/>
        <v>0</v>
      </c>
      <c r="BJ5687" s="69">
        <f t="shared" si="887"/>
        <v>0</v>
      </c>
      <c r="BK5687" s="158" t="str">
        <f t="shared" si="888"/>
        <v/>
      </c>
    </row>
    <row r="5688" spans="1:63" ht="12" customHeight="1" x14ac:dyDescent="0.2">
      <c r="A5688" s="8"/>
      <c r="B5688" s="7"/>
      <c r="C5688" s="7"/>
      <c r="D5688" s="7"/>
      <c r="E5688" s="7"/>
      <c r="F5688" s="7"/>
      <c r="G5688" s="7"/>
      <c r="H5688" s="7"/>
      <c r="I5688" s="10"/>
      <c r="J5688" s="25"/>
      <c r="K5688" s="250"/>
      <c r="L5688" s="31"/>
      <c r="M5688" s="9"/>
      <c r="N5688" s="11" t="s">
        <v>25</v>
      </c>
      <c r="O5688" s="39"/>
      <c r="P5688" s="47"/>
      <c r="Q5688" s="13"/>
      <c r="R5688" s="248">
        <f t="shared" si="880"/>
        <v>0</v>
      </c>
      <c r="S5688" s="248">
        <f t="shared" si="881"/>
        <v>0</v>
      </c>
      <c r="T5688" s="248">
        <f t="shared" si="882"/>
        <v>0</v>
      </c>
      <c r="U5688" s="248">
        <f t="shared" si="883"/>
        <v>0</v>
      </c>
      <c r="V5688" s="13"/>
      <c r="W5688" s="7"/>
      <c r="AT5688" s="130"/>
      <c r="BF5688" s="33">
        <f t="shared" si="889"/>
        <v>41242</v>
      </c>
      <c r="BG5688" s="34">
        <f t="shared" si="884"/>
        <v>82.88000000000001</v>
      </c>
      <c r="BH5688" s="32">
        <f t="shared" si="885"/>
        <v>1</v>
      </c>
      <c r="BI5688" s="32">
        <f t="shared" si="886"/>
        <v>0</v>
      </c>
      <c r="BJ5688" s="69">
        <f t="shared" si="887"/>
        <v>0</v>
      </c>
      <c r="BK5688" s="158" t="str">
        <f t="shared" si="888"/>
        <v/>
      </c>
    </row>
    <row r="5689" spans="1:63" ht="12" customHeight="1" x14ac:dyDescent="0.2">
      <c r="A5689" s="8"/>
      <c r="B5689" s="7"/>
      <c r="C5689" s="7"/>
      <c r="D5689" s="7"/>
      <c r="E5689" s="7"/>
      <c r="F5689" s="7"/>
      <c r="G5689" s="7"/>
      <c r="H5689" s="7"/>
      <c r="I5689" s="10"/>
      <c r="J5689" s="25"/>
      <c r="K5689" s="250"/>
      <c r="L5689" s="31"/>
      <c r="M5689" s="9"/>
      <c r="N5689" s="11" t="s">
        <v>25</v>
      </c>
      <c r="O5689" s="39"/>
      <c r="P5689" s="47"/>
      <c r="Q5689" s="13"/>
      <c r="R5689" s="248">
        <f t="shared" si="880"/>
        <v>0</v>
      </c>
      <c r="S5689" s="248">
        <f t="shared" si="881"/>
        <v>0</v>
      </c>
      <c r="T5689" s="248">
        <f t="shared" si="882"/>
        <v>0</v>
      </c>
      <c r="U5689" s="248">
        <f t="shared" si="883"/>
        <v>0</v>
      </c>
      <c r="V5689" s="13"/>
      <c r="W5689" s="7"/>
      <c r="AT5689" s="130"/>
      <c r="BF5689" s="33">
        <f t="shared" si="889"/>
        <v>41242</v>
      </c>
      <c r="BG5689" s="34">
        <f t="shared" si="884"/>
        <v>82.88000000000001</v>
      </c>
      <c r="BH5689" s="32">
        <f t="shared" si="885"/>
        <v>1</v>
      </c>
      <c r="BI5689" s="32">
        <f t="shared" si="886"/>
        <v>0</v>
      </c>
      <c r="BJ5689" s="69">
        <f t="shared" si="887"/>
        <v>0</v>
      </c>
      <c r="BK5689" s="158" t="str">
        <f t="shared" si="888"/>
        <v/>
      </c>
    </row>
    <row r="5690" spans="1:63" ht="12" customHeight="1" x14ac:dyDescent="0.2">
      <c r="A5690" s="8"/>
      <c r="B5690" s="7"/>
      <c r="C5690" s="7"/>
      <c r="D5690" s="7"/>
      <c r="E5690" s="7"/>
      <c r="F5690" s="7"/>
      <c r="G5690" s="7"/>
      <c r="H5690" s="7"/>
      <c r="I5690" s="10"/>
      <c r="J5690" s="25"/>
      <c r="K5690" s="250"/>
      <c r="L5690" s="31"/>
      <c r="M5690" s="9"/>
      <c r="N5690" s="11" t="s">
        <v>25</v>
      </c>
      <c r="O5690" s="39"/>
      <c r="P5690" s="47"/>
      <c r="Q5690" s="13"/>
      <c r="R5690" s="248">
        <f t="shared" si="880"/>
        <v>0</v>
      </c>
      <c r="S5690" s="248">
        <f t="shared" si="881"/>
        <v>0</v>
      </c>
      <c r="T5690" s="248">
        <f t="shared" si="882"/>
        <v>0</v>
      </c>
      <c r="U5690" s="248">
        <f t="shared" si="883"/>
        <v>0</v>
      </c>
      <c r="V5690" s="13"/>
      <c r="W5690" s="7"/>
      <c r="AT5690" s="130"/>
      <c r="BF5690" s="33">
        <f t="shared" si="889"/>
        <v>41242</v>
      </c>
      <c r="BG5690" s="34">
        <f t="shared" si="884"/>
        <v>82.88000000000001</v>
      </c>
      <c r="BH5690" s="32">
        <f t="shared" si="885"/>
        <v>1</v>
      </c>
      <c r="BI5690" s="32">
        <f t="shared" si="886"/>
        <v>0</v>
      </c>
      <c r="BJ5690" s="69">
        <f t="shared" si="887"/>
        <v>0</v>
      </c>
      <c r="BK5690" s="158" t="str">
        <f t="shared" si="888"/>
        <v/>
      </c>
    </row>
    <row r="5691" spans="1:63" ht="12" customHeight="1" x14ac:dyDescent="0.2">
      <c r="A5691" s="8"/>
      <c r="B5691" s="7"/>
      <c r="C5691" s="7"/>
      <c r="D5691" s="7"/>
      <c r="E5691" s="7"/>
      <c r="F5691" s="7"/>
      <c r="G5691" s="7"/>
      <c r="H5691" s="7"/>
      <c r="I5691" s="10"/>
      <c r="J5691" s="25"/>
      <c r="K5691" s="250"/>
      <c r="L5691" s="31"/>
      <c r="M5691" s="9"/>
      <c r="N5691" s="11" t="s">
        <v>25</v>
      </c>
      <c r="O5691" s="39"/>
      <c r="P5691" s="47"/>
      <c r="Q5691" s="13"/>
      <c r="R5691" s="248">
        <f t="shared" si="880"/>
        <v>0</v>
      </c>
      <c r="S5691" s="248">
        <f t="shared" si="881"/>
        <v>0</v>
      </c>
      <c r="T5691" s="248">
        <f t="shared" si="882"/>
        <v>0</v>
      </c>
      <c r="U5691" s="248">
        <f t="shared" si="883"/>
        <v>0</v>
      </c>
      <c r="V5691" s="13"/>
      <c r="W5691" s="7"/>
      <c r="AT5691" s="130"/>
      <c r="BF5691" s="33">
        <f t="shared" si="889"/>
        <v>41242</v>
      </c>
      <c r="BG5691" s="34">
        <f t="shared" si="884"/>
        <v>82.88000000000001</v>
      </c>
      <c r="BH5691" s="32">
        <f t="shared" si="885"/>
        <v>1</v>
      </c>
      <c r="BI5691" s="32">
        <f t="shared" si="886"/>
        <v>0</v>
      </c>
      <c r="BJ5691" s="69">
        <f t="shared" si="887"/>
        <v>0</v>
      </c>
      <c r="BK5691" s="158" t="str">
        <f t="shared" si="888"/>
        <v/>
      </c>
    </row>
    <row r="5692" spans="1:63" ht="12" customHeight="1" x14ac:dyDescent="0.2">
      <c r="A5692" s="8"/>
      <c r="B5692" s="7"/>
      <c r="C5692" s="7"/>
      <c r="D5692" s="7"/>
      <c r="E5692" s="7"/>
      <c r="F5692" s="7"/>
      <c r="G5692" s="7"/>
      <c r="H5692" s="7"/>
      <c r="I5692" s="10"/>
      <c r="J5692" s="25"/>
      <c r="K5692" s="250"/>
      <c r="L5692" s="31"/>
      <c r="M5692" s="9"/>
      <c r="N5692" s="11" t="s">
        <v>25</v>
      </c>
      <c r="O5692" s="39"/>
      <c r="P5692" s="47"/>
      <c r="Q5692" s="13"/>
      <c r="R5692" s="248">
        <f t="shared" si="880"/>
        <v>0</v>
      </c>
      <c r="S5692" s="248">
        <f t="shared" si="881"/>
        <v>0</v>
      </c>
      <c r="T5692" s="248">
        <f t="shared" si="882"/>
        <v>0</v>
      </c>
      <c r="U5692" s="248">
        <f t="shared" si="883"/>
        <v>0</v>
      </c>
      <c r="V5692" s="13"/>
      <c r="W5692" s="7"/>
      <c r="AT5692" s="130"/>
      <c r="BF5692" s="33">
        <f t="shared" si="889"/>
        <v>41242</v>
      </c>
      <c r="BG5692" s="34">
        <f t="shared" si="884"/>
        <v>82.88000000000001</v>
      </c>
      <c r="BH5692" s="32">
        <f t="shared" si="885"/>
        <v>1</v>
      </c>
      <c r="BI5692" s="32">
        <f t="shared" si="886"/>
        <v>0</v>
      </c>
      <c r="BJ5692" s="69">
        <f t="shared" si="887"/>
        <v>0</v>
      </c>
      <c r="BK5692" s="158" t="str">
        <f t="shared" si="888"/>
        <v/>
      </c>
    </row>
    <row r="5693" spans="1:63" ht="12" customHeight="1" x14ac:dyDescent="0.2">
      <c r="A5693" s="8"/>
      <c r="B5693" s="7"/>
      <c r="C5693" s="7"/>
      <c r="D5693" s="7"/>
      <c r="E5693" s="7"/>
      <c r="F5693" s="7"/>
      <c r="G5693" s="7"/>
      <c r="H5693" s="7"/>
      <c r="I5693" s="10"/>
      <c r="J5693" s="25"/>
      <c r="K5693" s="250"/>
      <c r="L5693" s="31"/>
      <c r="M5693" s="9"/>
      <c r="N5693" s="11" t="s">
        <v>25</v>
      </c>
      <c r="O5693" s="39"/>
      <c r="P5693" s="47"/>
      <c r="Q5693" s="13"/>
      <c r="R5693" s="248">
        <f t="shared" si="880"/>
        <v>0</v>
      </c>
      <c r="S5693" s="248">
        <f t="shared" si="881"/>
        <v>0</v>
      </c>
      <c r="T5693" s="248">
        <f t="shared" si="882"/>
        <v>0</v>
      </c>
      <c r="U5693" s="248">
        <f t="shared" si="883"/>
        <v>0</v>
      </c>
      <c r="V5693" s="13"/>
      <c r="W5693" s="7"/>
      <c r="AT5693" s="130"/>
      <c r="BF5693" s="33">
        <f t="shared" si="889"/>
        <v>41242</v>
      </c>
      <c r="BG5693" s="34">
        <f t="shared" si="884"/>
        <v>82.88000000000001</v>
      </c>
      <c r="BH5693" s="32">
        <f t="shared" si="885"/>
        <v>1</v>
      </c>
      <c r="BI5693" s="32">
        <f t="shared" si="886"/>
        <v>0</v>
      </c>
      <c r="BJ5693" s="69">
        <f t="shared" si="887"/>
        <v>0</v>
      </c>
      <c r="BK5693" s="158" t="str">
        <f t="shared" si="888"/>
        <v/>
      </c>
    </row>
    <row r="5694" spans="1:63" ht="12" customHeight="1" x14ac:dyDescent="0.2">
      <c r="A5694" s="8"/>
      <c r="B5694" s="7"/>
      <c r="C5694" s="7"/>
      <c r="D5694" s="7"/>
      <c r="E5694" s="7"/>
      <c r="F5694" s="7"/>
      <c r="G5694" s="7"/>
      <c r="H5694" s="7"/>
      <c r="I5694" s="10"/>
      <c r="J5694" s="25"/>
      <c r="K5694" s="250"/>
      <c r="L5694" s="31"/>
      <c r="M5694" s="9"/>
      <c r="N5694" s="11" t="s">
        <v>25</v>
      </c>
      <c r="O5694" s="39"/>
      <c r="P5694" s="47"/>
      <c r="Q5694" s="13"/>
      <c r="R5694" s="248">
        <f t="shared" si="880"/>
        <v>0</v>
      </c>
      <c r="S5694" s="248">
        <f t="shared" si="881"/>
        <v>0</v>
      </c>
      <c r="T5694" s="248">
        <f t="shared" si="882"/>
        <v>0</v>
      </c>
      <c r="U5694" s="248">
        <f t="shared" si="883"/>
        <v>0</v>
      </c>
      <c r="V5694" s="13"/>
      <c r="W5694" s="7"/>
      <c r="AT5694" s="130"/>
      <c r="BF5694" s="33">
        <f t="shared" si="889"/>
        <v>41242</v>
      </c>
      <c r="BG5694" s="34">
        <f t="shared" si="884"/>
        <v>82.88000000000001</v>
      </c>
      <c r="BH5694" s="32">
        <f t="shared" si="885"/>
        <v>1</v>
      </c>
      <c r="BI5694" s="32">
        <f t="shared" si="886"/>
        <v>0</v>
      </c>
      <c r="BJ5694" s="69">
        <f t="shared" si="887"/>
        <v>0</v>
      </c>
      <c r="BK5694" s="158" t="str">
        <f t="shared" si="888"/>
        <v/>
      </c>
    </row>
    <row r="5695" spans="1:63" ht="12" customHeight="1" x14ac:dyDescent="0.2">
      <c r="A5695" s="8"/>
      <c r="B5695" s="7"/>
      <c r="C5695" s="7"/>
      <c r="D5695" s="7"/>
      <c r="E5695" s="7"/>
      <c r="F5695" s="7"/>
      <c r="G5695" s="7"/>
      <c r="H5695" s="7"/>
      <c r="I5695" s="10"/>
      <c r="J5695" s="25"/>
      <c r="K5695" s="250"/>
      <c r="L5695" s="31"/>
      <c r="M5695" s="9"/>
      <c r="N5695" s="11" t="s">
        <v>25</v>
      </c>
      <c r="O5695" s="39"/>
      <c r="P5695" s="47"/>
      <c r="Q5695" s="13"/>
      <c r="R5695" s="248">
        <f t="shared" si="880"/>
        <v>0</v>
      </c>
      <c r="S5695" s="248">
        <f t="shared" si="881"/>
        <v>0</v>
      </c>
      <c r="T5695" s="248">
        <f t="shared" si="882"/>
        <v>0</v>
      </c>
      <c r="U5695" s="248">
        <f t="shared" si="883"/>
        <v>0</v>
      </c>
      <c r="V5695" s="13"/>
      <c r="W5695" s="7"/>
      <c r="AT5695" s="130"/>
      <c r="BF5695" s="33">
        <f t="shared" si="889"/>
        <v>41242</v>
      </c>
      <c r="BG5695" s="34">
        <f t="shared" si="884"/>
        <v>82.88000000000001</v>
      </c>
      <c r="BH5695" s="32">
        <f t="shared" si="885"/>
        <v>1</v>
      </c>
      <c r="BI5695" s="32">
        <f t="shared" si="886"/>
        <v>0</v>
      </c>
      <c r="BJ5695" s="69">
        <f t="shared" si="887"/>
        <v>0</v>
      </c>
      <c r="BK5695" s="158" t="str">
        <f t="shared" si="888"/>
        <v/>
      </c>
    </row>
    <row r="5696" spans="1:63" ht="12" customHeight="1" x14ac:dyDescent="0.2">
      <c r="A5696" s="8"/>
      <c r="B5696" s="7"/>
      <c r="C5696" s="7"/>
      <c r="D5696" s="7"/>
      <c r="E5696" s="7"/>
      <c r="F5696" s="7"/>
      <c r="G5696" s="7"/>
      <c r="H5696" s="7"/>
      <c r="I5696" s="10"/>
      <c r="J5696" s="25"/>
      <c r="K5696" s="250"/>
      <c r="L5696" s="31"/>
      <c r="M5696" s="9"/>
      <c r="N5696" s="11" t="s">
        <v>25</v>
      </c>
      <c r="O5696" s="39"/>
      <c r="P5696" s="47"/>
      <c r="Q5696" s="13"/>
      <c r="R5696" s="248">
        <f t="shared" si="880"/>
        <v>0</v>
      </c>
      <c r="S5696" s="248">
        <f t="shared" si="881"/>
        <v>0</v>
      </c>
      <c r="T5696" s="248">
        <f t="shared" si="882"/>
        <v>0</v>
      </c>
      <c r="U5696" s="248">
        <f t="shared" si="883"/>
        <v>0</v>
      </c>
      <c r="V5696" s="13"/>
      <c r="W5696" s="7"/>
      <c r="AT5696" s="130"/>
      <c r="BF5696" s="33">
        <f t="shared" si="889"/>
        <v>41242</v>
      </c>
      <c r="BG5696" s="34">
        <f t="shared" si="884"/>
        <v>82.88000000000001</v>
      </c>
      <c r="BH5696" s="32">
        <f t="shared" si="885"/>
        <v>1</v>
      </c>
      <c r="BI5696" s="32">
        <f t="shared" si="886"/>
        <v>0</v>
      </c>
      <c r="BJ5696" s="69">
        <f t="shared" si="887"/>
        <v>0</v>
      </c>
      <c r="BK5696" s="158" t="str">
        <f t="shared" si="888"/>
        <v/>
      </c>
    </row>
    <row r="5697" spans="1:63" ht="12" customHeight="1" x14ac:dyDescent="0.2">
      <c r="A5697" s="8"/>
      <c r="B5697" s="7"/>
      <c r="C5697" s="7"/>
      <c r="D5697" s="7"/>
      <c r="E5697" s="7"/>
      <c r="F5697" s="7"/>
      <c r="G5697" s="7"/>
      <c r="H5697" s="7"/>
      <c r="I5697" s="10"/>
      <c r="J5697" s="25"/>
      <c r="K5697" s="250"/>
      <c r="L5697" s="31"/>
      <c r="M5697" s="9"/>
      <c r="N5697" s="11" t="s">
        <v>25</v>
      </c>
      <c r="O5697" s="39"/>
      <c r="P5697" s="47"/>
      <c r="Q5697" s="13"/>
      <c r="R5697" s="248">
        <f t="shared" si="880"/>
        <v>0</v>
      </c>
      <c r="S5697" s="248">
        <f t="shared" si="881"/>
        <v>0</v>
      </c>
      <c r="T5697" s="248">
        <f t="shared" si="882"/>
        <v>0</v>
      </c>
      <c r="U5697" s="248">
        <f t="shared" si="883"/>
        <v>0</v>
      </c>
      <c r="V5697" s="13"/>
      <c r="W5697" s="7"/>
      <c r="AT5697" s="130"/>
      <c r="BF5697" s="33">
        <f t="shared" si="889"/>
        <v>41242</v>
      </c>
      <c r="BG5697" s="34">
        <f t="shared" si="884"/>
        <v>82.88000000000001</v>
      </c>
      <c r="BH5697" s="32">
        <f t="shared" si="885"/>
        <v>1</v>
      </c>
      <c r="BI5697" s="32">
        <f t="shared" si="886"/>
        <v>0</v>
      </c>
      <c r="BJ5697" s="69">
        <f t="shared" si="887"/>
        <v>0</v>
      </c>
      <c r="BK5697" s="158" t="str">
        <f t="shared" si="888"/>
        <v/>
      </c>
    </row>
    <row r="5698" spans="1:63" ht="12" customHeight="1" x14ac:dyDescent="0.2">
      <c r="A5698" s="8"/>
      <c r="B5698" s="7"/>
      <c r="C5698" s="7"/>
      <c r="D5698" s="7"/>
      <c r="E5698" s="7"/>
      <c r="F5698" s="7"/>
      <c r="G5698" s="7"/>
      <c r="H5698" s="7"/>
      <c r="I5698" s="10"/>
      <c r="J5698" s="25"/>
      <c r="K5698" s="250"/>
      <c r="L5698" s="31"/>
      <c r="M5698" s="9"/>
      <c r="N5698" s="11" t="s">
        <v>25</v>
      </c>
      <c r="O5698" s="39"/>
      <c r="P5698" s="47"/>
      <c r="Q5698" s="13"/>
      <c r="R5698" s="248">
        <f t="shared" si="880"/>
        <v>0</v>
      </c>
      <c r="S5698" s="248">
        <f t="shared" si="881"/>
        <v>0</v>
      </c>
      <c r="T5698" s="248">
        <f t="shared" si="882"/>
        <v>0</v>
      </c>
      <c r="U5698" s="248">
        <f t="shared" si="883"/>
        <v>0</v>
      </c>
      <c r="V5698" s="13"/>
      <c r="W5698" s="7"/>
      <c r="AT5698" s="130"/>
      <c r="BF5698" s="33">
        <f t="shared" si="889"/>
        <v>41242</v>
      </c>
      <c r="BG5698" s="34">
        <f t="shared" si="884"/>
        <v>82.88000000000001</v>
      </c>
      <c r="BH5698" s="32">
        <f t="shared" si="885"/>
        <v>1</v>
      </c>
      <c r="BI5698" s="32">
        <f t="shared" si="886"/>
        <v>0</v>
      </c>
      <c r="BJ5698" s="69">
        <f t="shared" si="887"/>
        <v>0</v>
      </c>
      <c r="BK5698" s="158" t="str">
        <f t="shared" si="888"/>
        <v/>
      </c>
    </row>
    <row r="5699" spans="1:63" ht="12" customHeight="1" x14ac:dyDescent="0.2">
      <c r="A5699" s="8"/>
      <c r="B5699" s="7"/>
      <c r="C5699" s="7"/>
      <c r="D5699" s="7"/>
      <c r="E5699" s="7"/>
      <c r="F5699" s="7"/>
      <c r="G5699" s="7"/>
      <c r="H5699" s="7"/>
      <c r="I5699" s="10"/>
      <c r="J5699" s="25"/>
      <c r="K5699" s="250"/>
      <c r="L5699" s="31"/>
      <c r="M5699" s="9"/>
      <c r="N5699" s="11" t="s">
        <v>25</v>
      </c>
      <c r="O5699" s="39"/>
      <c r="P5699" s="47"/>
      <c r="Q5699" s="13"/>
      <c r="R5699" s="248">
        <f t="shared" si="880"/>
        <v>0</v>
      </c>
      <c r="S5699" s="248">
        <f t="shared" si="881"/>
        <v>0</v>
      </c>
      <c r="T5699" s="248">
        <f t="shared" si="882"/>
        <v>0</v>
      </c>
      <c r="U5699" s="248">
        <f t="shared" si="883"/>
        <v>0</v>
      </c>
      <c r="V5699" s="13"/>
      <c r="W5699" s="7"/>
      <c r="AT5699" s="130"/>
      <c r="BF5699" s="33">
        <f t="shared" si="889"/>
        <v>41242</v>
      </c>
      <c r="BG5699" s="34">
        <f t="shared" si="884"/>
        <v>82.88000000000001</v>
      </c>
      <c r="BH5699" s="32">
        <f t="shared" si="885"/>
        <v>1</v>
      </c>
      <c r="BI5699" s="32">
        <f t="shared" si="886"/>
        <v>0</v>
      </c>
      <c r="BJ5699" s="69">
        <f t="shared" si="887"/>
        <v>0</v>
      </c>
      <c r="BK5699" s="158" t="str">
        <f t="shared" si="888"/>
        <v/>
      </c>
    </row>
    <row r="5700" spans="1:63" ht="12" customHeight="1" x14ac:dyDescent="0.2">
      <c r="A5700" s="8"/>
      <c r="B5700" s="7"/>
      <c r="C5700" s="7"/>
      <c r="D5700" s="7"/>
      <c r="E5700" s="7"/>
      <c r="F5700" s="7"/>
      <c r="G5700" s="7"/>
      <c r="H5700" s="7"/>
      <c r="I5700" s="10"/>
      <c r="J5700" s="25"/>
      <c r="K5700" s="250"/>
      <c r="L5700" s="31"/>
      <c r="M5700" s="9"/>
      <c r="N5700" s="11" t="s">
        <v>25</v>
      </c>
      <c r="O5700" s="39"/>
      <c r="P5700" s="47"/>
      <c r="Q5700" s="13"/>
      <c r="R5700" s="248">
        <f t="shared" si="880"/>
        <v>0</v>
      </c>
      <c r="S5700" s="248">
        <f t="shared" si="881"/>
        <v>0</v>
      </c>
      <c r="T5700" s="248">
        <f t="shared" si="882"/>
        <v>0</v>
      </c>
      <c r="U5700" s="248">
        <f t="shared" si="883"/>
        <v>0</v>
      </c>
      <c r="V5700" s="13"/>
      <c r="W5700" s="7"/>
      <c r="AT5700" s="130"/>
      <c r="BF5700" s="33">
        <f t="shared" si="889"/>
        <v>41242</v>
      </c>
      <c r="BG5700" s="34">
        <f t="shared" si="884"/>
        <v>82.88000000000001</v>
      </c>
      <c r="BH5700" s="32">
        <f t="shared" si="885"/>
        <v>1</v>
      </c>
      <c r="BI5700" s="32">
        <f t="shared" si="886"/>
        <v>0</v>
      </c>
      <c r="BJ5700" s="69">
        <f t="shared" si="887"/>
        <v>0</v>
      </c>
      <c r="BK5700" s="158" t="str">
        <f t="shared" si="888"/>
        <v/>
      </c>
    </row>
    <row r="5701" spans="1:63" ht="12" customHeight="1" x14ac:dyDescent="0.2">
      <c r="A5701" s="8"/>
      <c r="B5701" s="7"/>
      <c r="C5701" s="7"/>
      <c r="D5701" s="7"/>
      <c r="E5701" s="7"/>
      <c r="F5701" s="7"/>
      <c r="G5701" s="7"/>
      <c r="H5701" s="7"/>
      <c r="I5701" s="10"/>
      <c r="J5701" s="25"/>
      <c r="K5701" s="250"/>
      <c r="L5701" s="31"/>
      <c r="M5701" s="9"/>
      <c r="N5701" s="11" t="s">
        <v>25</v>
      </c>
      <c r="O5701" s="39"/>
      <c r="P5701" s="47"/>
      <c r="Q5701" s="13"/>
      <c r="R5701" s="248">
        <f t="shared" si="880"/>
        <v>0</v>
      </c>
      <c r="S5701" s="248">
        <f t="shared" si="881"/>
        <v>0</v>
      </c>
      <c r="T5701" s="248">
        <f t="shared" si="882"/>
        <v>0</v>
      </c>
      <c r="U5701" s="248">
        <f t="shared" si="883"/>
        <v>0</v>
      </c>
      <c r="V5701" s="13"/>
      <c r="W5701" s="7"/>
      <c r="AT5701" s="130"/>
      <c r="BF5701" s="33">
        <f t="shared" si="889"/>
        <v>41242</v>
      </c>
      <c r="BG5701" s="34">
        <f t="shared" si="884"/>
        <v>82.88000000000001</v>
      </c>
      <c r="BH5701" s="32">
        <f t="shared" si="885"/>
        <v>1</v>
      </c>
      <c r="BI5701" s="32">
        <f t="shared" si="886"/>
        <v>0</v>
      </c>
      <c r="BJ5701" s="69">
        <f t="shared" si="887"/>
        <v>0</v>
      </c>
      <c r="BK5701" s="158" t="str">
        <f t="shared" si="888"/>
        <v/>
      </c>
    </row>
    <row r="5702" spans="1:63" ht="12" customHeight="1" x14ac:dyDescent="0.2">
      <c r="A5702" s="8"/>
      <c r="B5702" s="7"/>
      <c r="C5702" s="7"/>
      <c r="D5702" s="7"/>
      <c r="E5702" s="7"/>
      <c r="F5702" s="7"/>
      <c r="G5702" s="7"/>
      <c r="H5702" s="7"/>
      <c r="I5702" s="10"/>
      <c r="J5702" s="25"/>
      <c r="K5702" s="250"/>
      <c r="L5702" s="31"/>
      <c r="M5702" s="9"/>
      <c r="N5702" s="11" t="s">
        <v>25</v>
      </c>
      <c r="O5702" s="39"/>
      <c r="P5702" s="47"/>
      <c r="Q5702" s="13"/>
      <c r="R5702" s="248">
        <f t="shared" si="880"/>
        <v>0</v>
      </c>
      <c r="S5702" s="248">
        <f t="shared" si="881"/>
        <v>0</v>
      </c>
      <c r="T5702" s="248">
        <f t="shared" si="882"/>
        <v>0</v>
      </c>
      <c r="U5702" s="248">
        <f t="shared" si="883"/>
        <v>0</v>
      </c>
      <c r="V5702" s="13"/>
      <c r="W5702" s="7"/>
      <c r="AT5702" s="130"/>
      <c r="BF5702" s="33">
        <f t="shared" si="889"/>
        <v>41242</v>
      </c>
      <c r="BG5702" s="34">
        <f t="shared" si="884"/>
        <v>82.88000000000001</v>
      </c>
      <c r="BH5702" s="32">
        <f t="shared" si="885"/>
        <v>1</v>
      </c>
      <c r="BI5702" s="32">
        <f t="shared" si="886"/>
        <v>0</v>
      </c>
      <c r="BJ5702" s="69">
        <f t="shared" si="887"/>
        <v>0</v>
      </c>
      <c r="BK5702" s="158" t="str">
        <f t="shared" si="888"/>
        <v/>
      </c>
    </row>
    <row r="5703" spans="1:63" ht="12" customHeight="1" x14ac:dyDescent="0.2">
      <c r="A5703" s="8"/>
      <c r="B5703" s="7"/>
      <c r="C5703" s="7"/>
      <c r="D5703" s="7"/>
      <c r="E5703" s="7"/>
      <c r="F5703" s="7"/>
      <c r="G5703" s="7"/>
      <c r="H5703" s="7"/>
      <c r="I5703" s="10"/>
      <c r="J5703" s="25"/>
      <c r="K5703" s="250"/>
      <c r="L5703" s="31"/>
      <c r="M5703" s="9"/>
      <c r="N5703" s="11" t="s">
        <v>25</v>
      </c>
      <c r="O5703" s="39"/>
      <c r="P5703" s="47"/>
      <c r="Q5703" s="13"/>
      <c r="R5703" s="248">
        <f t="shared" si="880"/>
        <v>0</v>
      </c>
      <c r="S5703" s="248">
        <f t="shared" si="881"/>
        <v>0</v>
      </c>
      <c r="T5703" s="248">
        <f t="shared" si="882"/>
        <v>0</v>
      </c>
      <c r="U5703" s="248">
        <f t="shared" si="883"/>
        <v>0</v>
      </c>
      <c r="V5703" s="13"/>
      <c r="W5703" s="7"/>
      <c r="AT5703" s="130"/>
      <c r="BF5703" s="33">
        <f t="shared" si="889"/>
        <v>41242</v>
      </c>
      <c r="BG5703" s="34">
        <f t="shared" si="884"/>
        <v>82.88000000000001</v>
      </c>
      <c r="BH5703" s="32">
        <f t="shared" si="885"/>
        <v>1</v>
      </c>
      <c r="BI5703" s="32">
        <f t="shared" si="886"/>
        <v>0</v>
      </c>
      <c r="BJ5703" s="69">
        <f t="shared" si="887"/>
        <v>0</v>
      </c>
      <c r="BK5703" s="158" t="str">
        <f t="shared" si="888"/>
        <v/>
      </c>
    </row>
    <row r="5704" spans="1:63" ht="12" customHeight="1" x14ac:dyDescent="0.2">
      <c r="A5704" s="8"/>
      <c r="B5704" s="7"/>
      <c r="C5704" s="7"/>
      <c r="D5704" s="7"/>
      <c r="E5704" s="7"/>
      <c r="F5704" s="7"/>
      <c r="G5704" s="7"/>
      <c r="H5704" s="7"/>
      <c r="I5704" s="10"/>
      <c r="J5704" s="25"/>
      <c r="K5704" s="250"/>
      <c r="L5704" s="31"/>
      <c r="M5704" s="9"/>
      <c r="N5704" s="11" t="s">
        <v>25</v>
      </c>
      <c r="O5704" s="39"/>
      <c r="P5704" s="47"/>
      <c r="Q5704" s="13"/>
      <c r="R5704" s="248">
        <f t="shared" si="880"/>
        <v>0</v>
      </c>
      <c r="S5704" s="248">
        <f t="shared" si="881"/>
        <v>0</v>
      </c>
      <c r="T5704" s="248">
        <f t="shared" si="882"/>
        <v>0</v>
      </c>
      <c r="U5704" s="248">
        <f t="shared" si="883"/>
        <v>0</v>
      </c>
      <c r="V5704" s="13"/>
      <c r="W5704" s="7"/>
      <c r="AT5704" s="130"/>
      <c r="BF5704" s="33">
        <f t="shared" si="889"/>
        <v>41242</v>
      </c>
      <c r="BG5704" s="34">
        <f t="shared" si="884"/>
        <v>82.88000000000001</v>
      </c>
      <c r="BH5704" s="32">
        <f t="shared" si="885"/>
        <v>1</v>
      </c>
      <c r="BI5704" s="32">
        <f t="shared" si="886"/>
        <v>0</v>
      </c>
      <c r="BJ5704" s="69">
        <f t="shared" si="887"/>
        <v>0</v>
      </c>
      <c r="BK5704" s="158" t="str">
        <f t="shared" si="888"/>
        <v/>
      </c>
    </row>
    <row r="5705" spans="1:63" ht="12" customHeight="1" x14ac:dyDescent="0.2">
      <c r="A5705" s="8"/>
      <c r="B5705" s="7"/>
      <c r="C5705" s="7"/>
      <c r="D5705" s="7"/>
      <c r="E5705" s="7"/>
      <c r="F5705" s="7"/>
      <c r="G5705" s="7"/>
      <c r="H5705" s="7"/>
      <c r="I5705" s="10"/>
      <c r="J5705" s="25"/>
      <c r="K5705" s="250"/>
      <c r="L5705" s="31"/>
      <c r="M5705" s="9"/>
      <c r="N5705" s="11" t="s">
        <v>25</v>
      </c>
      <c r="O5705" s="39"/>
      <c r="P5705" s="47"/>
      <c r="Q5705" s="13"/>
      <c r="R5705" s="248">
        <f t="shared" si="880"/>
        <v>0</v>
      </c>
      <c r="S5705" s="248">
        <f t="shared" si="881"/>
        <v>0</v>
      </c>
      <c r="T5705" s="248">
        <f t="shared" si="882"/>
        <v>0</v>
      </c>
      <c r="U5705" s="248">
        <f t="shared" si="883"/>
        <v>0</v>
      </c>
      <c r="V5705" s="13"/>
      <c r="W5705" s="7"/>
      <c r="AT5705" s="130"/>
      <c r="BF5705" s="33">
        <f t="shared" si="889"/>
        <v>41242</v>
      </c>
      <c r="BG5705" s="34">
        <f t="shared" si="884"/>
        <v>82.88000000000001</v>
      </c>
      <c r="BH5705" s="32">
        <f t="shared" si="885"/>
        <v>1</v>
      </c>
      <c r="BI5705" s="32">
        <f t="shared" si="886"/>
        <v>0</v>
      </c>
      <c r="BJ5705" s="69">
        <f t="shared" si="887"/>
        <v>0</v>
      </c>
      <c r="BK5705" s="158" t="str">
        <f t="shared" si="888"/>
        <v/>
      </c>
    </row>
    <row r="5706" spans="1:63" ht="12" customHeight="1" x14ac:dyDescent="0.2">
      <c r="A5706" s="8"/>
      <c r="B5706" s="7"/>
      <c r="C5706" s="7"/>
      <c r="D5706" s="7"/>
      <c r="E5706" s="7"/>
      <c r="F5706" s="7"/>
      <c r="G5706" s="7"/>
      <c r="H5706" s="7"/>
      <c r="I5706" s="10"/>
      <c r="J5706" s="25"/>
      <c r="K5706" s="250"/>
      <c r="L5706" s="31"/>
      <c r="M5706" s="9"/>
      <c r="N5706" s="11" t="s">
        <v>25</v>
      </c>
      <c r="O5706" s="39"/>
      <c r="P5706" s="47"/>
      <c r="Q5706" s="13"/>
      <c r="R5706" s="248">
        <f t="shared" si="880"/>
        <v>0</v>
      </c>
      <c r="S5706" s="248">
        <f t="shared" si="881"/>
        <v>0</v>
      </c>
      <c r="T5706" s="248">
        <f t="shared" si="882"/>
        <v>0</v>
      </c>
      <c r="U5706" s="248">
        <f t="shared" si="883"/>
        <v>0</v>
      </c>
      <c r="V5706" s="13"/>
      <c r="W5706" s="7"/>
      <c r="AT5706" s="130"/>
      <c r="BF5706" s="33">
        <f t="shared" si="889"/>
        <v>41242</v>
      </c>
      <c r="BG5706" s="34">
        <f t="shared" si="884"/>
        <v>82.88000000000001</v>
      </c>
      <c r="BH5706" s="32">
        <f t="shared" si="885"/>
        <v>1</v>
      </c>
      <c r="BI5706" s="32">
        <f t="shared" si="886"/>
        <v>0</v>
      </c>
      <c r="BJ5706" s="69">
        <f t="shared" si="887"/>
        <v>0</v>
      </c>
      <c r="BK5706" s="158" t="str">
        <f t="shared" si="888"/>
        <v/>
      </c>
    </row>
    <row r="5707" spans="1:63" ht="12" customHeight="1" x14ac:dyDescent="0.2">
      <c r="A5707" s="8"/>
      <c r="B5707" s="7"/>
      <c r="C5707" s="7"/>
      <c r="D5707" s="7"/>
      <c r="E5707" s="7"/>
      <c r="F5707" s="7"/>
      <c r="G5707" s="7"/>
      <c r="H5707" s="7"/>
      <c r="I5707" s="10"/>
      <c r="J5707" s="25"/>
      <c r="K5707" s="250"/>
      <c r="L5707" s="31"/>
      <c r="M5707" s="9"/>
      <c r="N5707" s="11" t="s">
        <v>25</v>
      </c>
      <c r="O5707" s="39"/>
      <c r="P5707" s="47"/>
      <c r="Q5707" s="13"/>
      <c r="R5707" s="248">
        <f t="shared" ref="R5707:R5770" si="890">IF(N5707&lt;&gt;"M",ROUND(IF(M5707&lt;&gt;"Y",IF(P5707&lt;&gt;"Y",K5707,K5707*(BH5707-1)),0),ROUNDING),"")</f>
        <v>0</v>
      </c>
      <c r="S5707" s="248">
        <f t="shared" ref="S5707:S5770" si="891">IF(N5707&lt;&gt;"M",ROUND(IF(O5707&gt;0,IF(M5707="Y",BI5707*(1-O5707),IF(BI5707&gt;R5707,R5707 + (BI5707 - R5707)*(1-O5707),BI5707)),BI5707),ROUNDING),"")</f>
        <v>0</v>
      </c>
      <c r="T5707" s="248">
        <f t="shared" ref="T5707:T5770" si="892">IF(N5707&lt;&gt;"M",ROUND(IF(O5707&gt;0,IF(M5707="Y",BJ5707*(1-O5707),IF(BJ5707&gt;R5707,R5707 + (BJ5707 - R5707)*(1-O5707),BJ5707)),BJ5707),ROUNDING),"")</f>
        <v>0</v>
      </c>
      <c r="U5707" s="248">
        <f t="shared" ref="U5707:U5770" si="893">IF(N5707&lt;&gt;"M",ROUND(IF(OR(N5707="P",N5707=""),0,IF(OR(M5707="N",M5707=""),T5707-R5707,T5707)),ROUNDING),"")</f>
        <v>0</v>
      </c>
      <c r="V5707" s="13"/>
      <c r="W5707" s="7"/>
      <c r="AT5707" s="130"/>
      <c r="BF5707" s="33">
        <f t="shared" si="889"/>
        <v>41242</v>
      </c>
      <c r="BG5707" s="34">
        <f t="shared" ref="BG5707:BG5770" si="894">IF(N5707&lt;&gt;"M",BG5706+U5707,BG5706)</f>
        <v>82.88000000000001</v>
      </c>
      <c r="BH5707" s="32">
        <f t="shared" ref="BH5707:BH5770" si="895">IF(L5707&lt;&gt;"",IF(ODDS_TYPE=1,L5707,IF(ODDS_TYPE=2,IF(L5707&gt;0,1+L5707/100,IF(L5707&lt;0,1-100/L5707,1)),IF(ODDS_TYPE=3,1+L5707,IF(ODDS_TYPE=4,1+L5707,IF(ODDS_TYPE=5,IF(L5707&gt;0,1+L5707,1-1/L5707),IF(ODDS_TYPE=6,IF(L5707&gt;=0,L5707+1,1-1/L5707),1)))))),1)</f>
        <v>1</v>
      </c>
      <c r="BI5707" s="32">
        <f t="shared" ref="BI5707:BI5770" si="896">IF(P5707&lt;&gt;"Y",IF(M5707&lt;&gt;"Y",K5707*BH5707,K5707*BH5707 - K5707),IF(M5707&lt;&gt;"Y",K5707*BH5707,K5707))</f>
        <v>0</v>
      </c>
      <c r="BJ5707" s="69">
        <f t="shared" ref="BJ5707:BJ5770" si="897">IF(P5707&lt;&gt;"Y",
IF(M5707&lt;&gt;"Y",
IF(N5707="Y",K5707*BH5707,IF(N5707="P",0,IF(OR(N5707="R",N5707="PU"),K5707,IF(N5707="H",K5707*BH5707*0.5,IF(N5707="HW",K5707*0.5*(1 + BH5707),IF(N5707="HL",K5707*0.5,0)))))),
IF(N5707="Y",K5707*BH5707 - K5707,IF(N5707="P",0,IF(OR(N5707="R",N5707="PU"),0,IF(N5707="H",IF(BH5707&gt;2,0.5*K5707*BH5707 - K5707,0),IF(N5707="HW",K5707*0.5*(1 + BH5707) - K5707,IF(N5707="HL",0,0))))))),
IF(M5707&lt;&gt;"Y",
IF(N5707="Y",K5707*BH5707,IF(N5707="P",0,IF(OR(N5707="R",N5707="PU"),K5707*(BH5707-1),IF(N5707="H",K5707*BH5707*0.5,IF(N5707="HW",K5707*(BH5707-1)*0.5,IF(N5707="HL",K5707*BH5707 - K5707*0.5,0)))))),
IF(N5707="Y",K5707,IF(N5707="P",0,IF(OR(N5707="R",N5707="PU"),0,IF(N5707="H",IF(BH5707&lt;2,K5707*BH5707*0.5 - K5707*(BH5707-1),0),IF(N5707="HW",0,IF(N5707="HL",K5707*0.5,0)))))))
)</f>
        <v>0</v>
      </c>
      <c r="BK5707" s="158" t="str">
        <f t="shared" ref="BK5707:BK5770" si="898">IF(FILT_M=1,IF(LEN(C5707)&gt;0,C5707,""),IF(FILT_M=2,IF(LEN(E5707)&gt;0,E5707,""),IF(FILT_M=3,IF(LEN(F5707)&gt;0,F5707,""),IF(FILT_M=4,IF(LEN(G5707)&gt;0,G5707,""),""))))</f>
        <v/>
      </c>
    </row>
    <row r="5708" spans="1:63" ht="12" customHeight="1" x14ac:dyDescent="0.2">
      <c r="A5708" s="8"/>
      <c r="B5708" s="7"/>
      <c r="C5708" s="7"/>
      <c r="D5708" s="7"/>
      <c r="E5708" s="7"/>
      <c r="F5708" s="7"/>
      <c r="G5708" s="7"/>
      <c r="H5708" s="7"/>
      <c r="I5708" s="10"/>
      <c r="J5708" s="25"/>
      <c r="K5708" s="250"/>
      <c r="L5708" s="31"/>
      <c r="M5708" s="9"/>
      <c r="N5708" s="11" t="s">
        <v>25</v>
      </c>
      <c r="O5708" s="39"/>
      <c r="P5708" s="47"/>
      <c r="Q5708" s="13"/>
      <c r="R5708" s="248">
        <f t="shared" si="890"/>
        <v>0</v>
      </c>
      <c r="S5708" s="248">
        <f t="shared" si="891"/>
        <v>0</v>
      </c>
      <c r="T5708" s="248">
        <f t="shared" si="892"/>
        <v>0</v>
      </c>
      <c r="U5708" s="248">
        <f t="shared" si="893"/>
        <v>0</v>
      </c>
      <c r="V5708" s="13"/>
      <c r="W5708" s="7"/>
      <c r="AT5708" s="130"/>
      <c r="BF5708" s="33">
        <f t="shared" ref="BF5708:BF5771" si="899">IF(A5708&gt;2,A5708,BF5707)</f>
        <v>41242</v>
      </c>
      <c r="BG5708" s="34">
        <f t="shared" si="894"/>
        <v>82.88000000000001</v>
      </c>
      <c r="BH5708" s="32">
        <f t="shared" si="895"/>
        <v>1</v>
      </c>
      <c r="BI5708" s="32">
        <f t="shared" si="896"/>
        <v>0</v>
      </c>
      <c r="BJ5708" s="69">
        <f t="shared" si="897"/>
        <v>0</v>
      </c>
      <c r="BK5708" s="158" t="str">
        <f t="shared" si="898"/>
        <v/>
      </c>
    </row>
    <row r="5709" spans="1:63" ht="12" customHeight="1" x14ac:dyDescent="0.2">
      <c r="A5709" s="8"/>
      <c r="B5709" s="7"/>
      <c r="C5709" s="7"/>
      <c r="D5709" s="7"/>
      <c r="E5709" s="7"/>
      <c r="F5709" s="7"/>
      <c r="G5709" s="7"/>
      <c r="H5709" s="7"/>
      <c r="I5709" s="10"/>
      <c r="J5709" s="25"/>
      <c r="K5709" s="250"/>
      <c r="L5709" s="31"/>
      <c r="M5709" s="9"/>
      <c r="N5709" s="11" t="s">
        <v>25</v>
      </c>
      <c r="O5709" s="39"/>
      <c r="P5709" s="47"/>
      <c r="Q5709" s="13"/>
      <c r="R5709" s="248">
        <f t="shared" si="890"/>
        <v>0</v>
      </c>
      <c r="S5709" s="248">
        <f t="shared" si="891"/>
        <v>0</v>
      </c>
      <c r="T5709" s="248">
        <f t="shared" si="892"/>
        <v>0</v>
      </c>
      <c r="U5709" s="248">
        <f t="shared" si="893"/>
        <v>0</v>
      </c>
      <c r="V5709" s="13"/>
      <c r="W5709" s="7"/>
      <c r="AT5709" s="130"/>
      <c r="BF5709" s="33">
        <f t="shared" si="899"/>
        <v>41242</v>
      </c>
      <c r="BG5709" s="34">
        <f t="shared" si="894"/>
        <v>82.88000000000001</v>
      </c>
      <c r="BH5709" s="32">
        <f t="shared" si="895"/>
        <v>1</v>
      </c>
      <c r="BI5709" s="32">
        <f t="shared" si="896"/>
        <v>0</v>
      </c>
      <c r="BJ5709" s="69">
        <f t="shared" si="897"/>
        <v>0</v>
      </c>
      <c r="BK5709" s="158" t="str">
        <f t="shared" si="898"/>
        <v/>
      </c>
    </row>
    <row r="5710" spans="1:63" ht="12" customHeight="1" x14ac:dyDescent="0.2">
      <c r="A5710" s="8"/>
      <c r="B5710" s="7"/>
      <c r="C5710" s="7"/>
      <c r="D5710" s="7"/>
      <c r="E5710" s="7"/>
      <c r="F5710" s="7"/>
      <c r="G5710" s="7"/>
      <c r="H5710" s="7"/>
      <c r="I5710" s="10"/>
      <c r="J5710" s="25"/>
      <c r="K5710" s="250"/>
      <c r="L5710" s="31"/>
      <c r="M5710" s="9"/>
      <c r="N5710" s="11" t="s">
        <v>25</v>
      </c>
      <c r="O5710" s="39"/>
      <c r="P5710" s="47"/>
      <c r="Q5710" s="13"/>
      <c r="R5710" s="248">
        <f t="shared" si="890"/>
        <v>0</v>
      </c>
      <c r="S5710" s="248">
        <f t="shared" si="891"/>
        <v>0</v>
      </c>
      <c r="T5710" s="248">
        <f t="shared" si="892"/>
        <v>0</v>
      </c>
      <c r="U5710" s="248">
        <f t="shared" si="893"/>
        <v>0</v>
      </c>
      <c r="V5710" s="13"/>
      <c r="W5710" s="7"/>
      <c r="AT5710" s="130"/>
      <c r="BF5710" s="33">
        <f t="shared" si="899"/>
        <v>41242</v>
      </c>
      <c r="BG5710" s="34">
        <f t="shared" si="894"/>
        <v>82.88000000000001</v>
      </c>
      <c r="BH5710" s="32">
        <f t="shared" si="895"/>
        <v>1</v>
      </c>
      <c r="BI5710" s="32">
        <f t="shared" si="896"/>
        <v>0</v>
      </c>
      <c r="BJ5710" s="69">
        <f t="shared" si="897"/>
        <v>0</v>
      </c>
      <c r="BK5710" s="158" t="str">
        <f t="shared" si="898"/>
        <v/>
      </c>
    </row>
    <row r="5711" spans="1:63" ht="12" customHeight="1" x14ac:dyDescent="0.2">
      <c r="A5711" s="8"/>
      <c r="B5711" s="7"/>
      <c r="C5711" s="7"/>
      <c r="D5711" s="7"/>
      <c r="E5711" s="7"/>
      <c r="F5711" s="7"/>
      <c r="G5711" s="7"/>
      <c r="H5711" s="7"/>
      <c r="I5711" s="10"/>
      <c r="J5711" s="25"/>
      <c r="K5711" s="250"/>
      <c r="L5711" s="31"/>
      <c r="M5711" s="9"/>
      <c r="N5711" s="11" t="s">
        <v>25</v>
      </c>
      <c r="O5711" s="39"/>
      <c r="P5711" s="47"/>
      <c r="Q5711" s="13"/>
      <c r="R5711" s="248">
        <f t="shared" si="890"/>
        <v>0</v>
      </c>
      <c r="S5711" s="248">
        <f t="shared" si="891"/>
        <v>0</v>
      </c>
      <c r="T5711" s="248">
        <f t="shared" si="892"/>
        <v>0</v>
      </c>
      <c r="U5711" s="248">
        <f t="shared" si="893"/>
        <v>0</v>
      </c>
      <c r="V5711" s="13"/>
      <c r="W5711" s="7"/>
      <c r="AT5711" s="130"/>
      <c r="BF5711" s="33">
        <f t="shared" si="899"/>
        <v>41242</v>
      </c>
      <c r="BG5711" s="34">
        <f t="shared" si="894"/>
        <v>82.88000000000001</v>
      </c>
      <c r="BH5711" s="32">
        <f t="shared" si="895"/>
        <v>1</v>
      </c>
      <c r="BI5711" s="32">
        <f t="shared" si="896"/>
        <v>0</v>
      </c>
      <c r="BJ5711" s="69">
        <f t="shared" si="897"/>
        <v>0</v>
      </c>
      <c r="BK5711" s="158" t="str">
        <f t="shared" si="898"/>
        <v/>
      </c>
    </row>
    <row r="5712" spans="1:63" ht="12" customHeight="1" x14ac:dyDescent="0.2">
      <c r="A5712" s="8"/>
      <c r="B5712" s="7"/>
      <c r="C5712" s="7"/>
      <c r="D5712" s="7"/>
      <c r="E5712" s="7"/>
      <c r="F5712" s="7"/>
      <c r="G5712" s="7"/>
      <c r="H5712" s="7"/>
      <c r="I5712" s="10"/>
      <c r="J5712" s="25"/>
      <c r="K5712" s="250"/>
      <c r="L5712" s="31"/>
      <c r="M5712" s="9"/>
      <c r="N5712" s="11" t="s">
        <v>25</v>
      </c>
      <c r="O5712" s="39"/>
      <c r="P5712" s="47"/>
      <c r="Q5712" s="13"/>
      <c r="R5712" s="248">
        <f t="shared" si="890"/>
        <v>0</v>
      </c>
      <c r="S5712" s="248">
        <f t="shared" si="891"/>
        <v>0</v>
      </c>
      <c r="T5712" s="248">
        <f t="shared" si="892"/>
        <v>0</v>
      </c>
      <c r="U5712" s="248">
        <f t="shared" si="893"/>
        <v>0</v>
      </c>
      <c r="V5712" s="13"/>
      <c r="W5712" s="7"/>
      <c r="AT5712" s="130"/>
      <c r="BF5712" s="33">
        <f t="shared" si="899"/>
        <v>41242</v>
      </c>
      <c r="BG5712" s="34">
        <f t="shared" si="894"/>
        <v>82.88000000000001</v>
      </c>
      <c r="BH5712" s="32">
        <f t="shared" si="895"/>
        <v>1</v>
      </c>
      <c r="BI5712" s="32">
        <f t="shared" si="896"/>
        <v>0</v>
      </c>
      <c r="BJ5712" s="69">
        <f t="shared" si="897"/>
        <v>0</v>
      </c>
      <c r="BK5712" s="158" t="str">
        <f t="shared" si="898"/>
        <v/>
      </c>
    </row>
    <row r="5713" spans="1:63" ht="12" customHeight="1" x14ac:dyDescent="0.2">
      <c r="A5713" s="8"/>
      <c r="B5713" s="7"/>
      <c r="C5713" s="7"/>
      <c r="D5713" s="7"/>
      <c r="E5713" s="7"/>
      <c r="F5713" s="7"/>
      <c r="G5713" s="7"/>
      <c r="H5713" s="7"/>
      <c r="I5713" s="10"/>
      <c r="J5713" s="25"/>
      <c r="K5713" s="250"/>
      <c r="L5713" s="31"/>
      <c r="M5713" s="9"/>
      <c r="N5713" s="11" t="s">
        <v>25</v>
      </c>
      <c r="O5713" s="39"/>
      <c r="P5713" s="47"/>
      <c r="Q5713" s="13"/>
      <c r="R5713" s="248">
        <f t="shared" si="890"/>
        <v>0</v>
      </c>
      <c r="S5713" s="248">
        <f t="shared" si="891"/>
        <v>0</v>
      </c>
      <c r="T5713" s="248">
        <f t="shared" si="892"/>
        <v>0</v>
      </c>
      <c r="U5713" s="248">
        <f t="shared" si="893"/>
        <v>0</v>
      </c>
      <c r="V5713" s="13"/>
      <c r="W5713" s="7"/>
      <c r="AT5713" s="130"/>
      <c r="BF5713" s="33">
        <f t="shared" si="899"/>
        <v>41242</v>
      </c>
      <c r="BG5713" s="34">
        <f t="shared" si="894"/>
        <v>82.88000000000001</v>
      </c>
      <c r="BH5713" s="32">
        <f t="shared" si="895"/>
        <v>1</v>
      </c>
      <c r="BI5713" s="32">
        <f t="shared" si="896"/>
        <v>0</v>
      </c>
      <c r="BJ5713" s="69">
        <f t="shared" si="897"/>
        <v>0</v>
      </c>
      <c r="BK5713" s="158" t="str">
        <f t="shared" si="898"/>
        <v/>
      </c>
    </row>
    <row r="5714" spans="1:63" ht="12" customHeight="1" x14ac:dyDescent="0.2">
      <c r="A5714" s="8"/>
      <c r="B5714" s="7"/>
      <c r="C5714" s="7"/>
      <c r="D5714" s="7"/>
      <c r="E5714" s="7"/>
      <c r="F5714" s="7"/>
      <c r="G5714" s="7"/>
      <c r="H5714" s="7"/>
      <c r="I5714" s="10"/>
      <c r="J5714" s="25"/>
      <c r="K5714" s="250"/>
      <c r="L5714" s="31"/>
      <c r="M5714" s="9"/>
      <c r="N5714" s="11" t="s">
        <v>25</v>
      </c>
      <c r="O5714" s="39"/>
      <c r="P5714" s="47"/>
      <c r="Q5714" s="13"/>
      <c r="R5714" s="248">
        <f t="shared" si="890"/>
        <v>0</v>
      </c>
      <c r="S5714" s="248">
        <f t="shared" si="891"/>
        <v>0</v>
      </c>
      <c r="T5714" s="248">
        <f t="shared" si="892"/>
        <v>0</v>
      </c>
      <c r="U5714" s="248">
        <f t="shared" si="893"/>
        <v>0</v>
      </c>
      <c r="V5714" s="13"/>
      <c r="W5714" s="7"/>
      <c r="AT5714" s="130"/>
      <c r="BF5714" s="33">
        <f t="shared" si="899"/>
        <v>41242</v>
      </c>
      <c r="BG5714" s="34">
        <f t="shared" si="894"/>
        <v>82.88000000000001</v>
      </c>
      <c r="BH5714" s="32">
        <f t="shared" si="895"/>
        <v>1</v>
      </c>
      <c r="BI5714" s="32">
        <f t="shared" si="896"/>
        <v>0</v>
      </c>
      <c r="BJ5714" s="69">
        <f t="shared" si="897"/>
        <v>0</v>
      </c>
      <c r="BK5714" s="158" t="str">
        <f t="shared" si="898"/>
        <v/>
      </c>
    </row>
    <row r="5715" spans="1:63" ht="12" customHeight="1" x14ac:dyDescent="0.2">
      <c r="A5715" s="8"/>
      <c r="B5715" s="7"/>
      <c r="C5715" s="7"/>
      <c r="D5715" s="7"/>
      <c r="E5715" s="7"/>
      <c r="F5715" s="7"/>
      <c r="G5715" s="7"/>
      <c r="H5715" s="7"/>
      <c r="I5715" s="10"/>
      <c r="J5715" s="25"/>
      <c r="K5715" s="250"/>
      <c r="L5715" s="31"/>
      <c r="M5715" s="9"/>
      <c r="N5715" s="11" t="s">
        <v>25</v>
      </c>
      <c r="O5715" s="39"/>
      <c r="P5715" s="47"/>
      <c r="Q5715" s="13"/>
      <c r="R5715" s="248">
        <f t="shared" si="890"/>
        <v>0</v>
      </c>
      <c r="S5715" s="248">
        <f t="shared" si="891"/>
        <v>0</v>
      </c>
      <c r="T5715" s="248">
        <f t="shared" si="892"/>
        <v>0</v>
      </c>
      <c r="U5715" s="248">
        <f t="shared" si="893"/>
        <v>0</v>
      </c>
      <c r="V5715" s="13"/>
      <c r="W5715" s="7"/>
      <c r="AT5715" s="130"/>
      <c r="BF5715" s="33">
        <f t="shared" si="899"/>
        <v>41242</v>
      </c>
      <c r="BG5715" s="34">
        <f t="shared" si="894"/>
        <v>82.88000000000001</v>
      </c>
      <c r="BH5715" s="32">
        <f t="shared" si="895"/>
        <v>1</v>
      </c>
      <c r="BI5715" s="32">
        <f t="shared" si="896"/>
        <v>0</v>
      </c>
      <c r="BJ5715" s="69">
        <f t="shared" si="897"/>
        <v>0</v>
      </c>
      <c r="BK5715" s="158" t="str">
        <f t="shared" si="898"/>
        <v/>
      </c>
    </row>
    <row r="5716" spans="1:63" ht="12" customHeight="1" x14ac:dyDescent="0.2">
      <c r="A5716" s="8"/>
      <c r="B5716" s="7"/>
      <c r="C5716" s="7"/>
      <c r="D5716" s="7"/>
      <c r="E5716" s="7"/>
      <c r="F5716" s="7"/>
      <c r="G5716" s="7"/>
      <c r="H5716" s="7"/>
      <c r="I5716" s="10"/>
      <c r="J5716" s="25"/>
      <c r="K5716" s="250"/>
      <c r="L5716" s="31"/>
      <c r="M5716" s="9"/>
      <c r="N5716" s="11" t="s">
        <v>25</v>
      </c>
      <c r="O5716" s="39"/>
      <c r="P5716" s="47"/>
      <c r="Q5716" s="13"/>
      <c r="R5716" s="248">
        <f t="shared" si="890"/>
        <v>0</v>
      </c>
      <c r="S5716" s="248">
        <f t="shared" si="891"/>
        <v>0</v>
      </c>
      <c r="T5716" s="248">
        <f t="shared" si="892"/>
        <v>0</v>
      </c>
      <c r="U5716" s="248">
        <f t="shared" si="893"/>
        <v>0</v>
      </c>
      <c r="V5716" s="13"/>
      <c r="W5716" s="7"/>
      <c r="AT5716" s="130"/>
      <c r="BF5716" s="33">
        <f t="shared" si="899"/>
        <v>41242</v>
      </c>
      <c r="BG5716" s="34">
        <f t="shared" si="894"/>
        <v>82.88000000000001</v>
      </c>
      <c r="BH5716" s="32">
        <f t="shared" si="895"/>
        <v>1</v>
      </c>
      <c r="BI5716" s="32">
        <f t="shared" si="896"/>
        <v>0</v>
      </c>
      <c r="BJ5716" s="69">
        <f t="shared" si="897"/>
        <v>0</v>
      </c>
      <c r="BK5716" s="158" t="str">
        <f t="shared" si="898"/>
        <v/>
      </c>
    </row>
    <row r="5717" spans="1:63" ht="12" customHeight="1" x14ac:dyDescent="0.2">
      <c r="A5717" s="8"/>
      <c r="B5717" s="7"/>
      <c r="C5717" s="7"/>
      <c r="D5717" s="7"/>
      <c r="E5717" s="7"/>
      <c r="F5717" s="7"/>
      <c r="G5717" s="7"/>
      <c r="H5717" s="7"/>
      <c r="I5717" s="10"/>
      <c r="J5717" s="25"/>
      <c r="K5717" s="250"/>
      <c r="L5717" s="31"/>
      <c r="M5717" s="9"/>
      <c r="N5717" s="11" t="s">
        <v>25</v>
      </c>
      <c r="O5717" s="39"/>
      <c r="P5717" s="47"/>
      <c r="Q5717" s="13"/>
      <c r="R5717" s="248">
        <f t="shared" si="890"/>
        <v>0</v>
      </c>
      <c r="S5717" s="248">
        <f t="shared" si="891"/>
        <v>0</v>
      </c>
      <c r="T5717" s="248">
        <f t="shared" si="892"/>
        <v>0</v>
      </c>
      <c r="U5717" s="248">
        <f t="shared" si="893"/>
        <v>0</v>
      </c>
      <c r="V5717" s="13"/>
      <c r="W5717" s="7"/>
      <c r="AT5717" s="130"/>
      <c r="BF5717" s="33">
        <f t="shared" si="899"/>
        <v>41242</v>
      </c>
      <c r="BG5717" s="34">
        <f t="shared" si="894"/>
        <v>82.88000000000001</v>
      </c>
      <c r="BH5717" s="32">
        <f t="shared" si="895"/>
        <v>1</v>
      </c>
      <c r="BI5717" s="32">
        <f t="shared" si="896"/>
        <v>0</v>
      </c>
      <c r="BJ5717" s="69">
        <f t="shared" si="897"/>
        <v>0</v>
      </c>
      <c r="BK5717" s="158" t="str">
        <f t="shared" si="898"/>
        <v/>
      </c>
    </row>
    <row r="5718" spans="1:63" ht="12" customHeight="1" x14ac:dyDescent="0.2">
      <c r="A5718" s="8"/>
      <c r="B5718" s="7"/>
      <c r="C5718" s="7"/>
      <c r="D5718" s="7"/>
      <c r="E5718" s="7"/>
      <c r="F5718" s="7"/>
      <c r="G5718" s="7"/>
      <c r="H5718" s="7"/>
      <c r="I5718" s="10"/>
      <c r="J5718" s="25"/>
      <c r="K5718" s="250"/>
      <c r="L5718" s="31"/>
      <c r="M5718" s="9"/>
      <c r="N5718" s="11" t="s">
        <v>25</v>
      </c>
      <c r="O5718" s="39"/>
      <c r="P5718" s="47"/>
      <c r="Q5718" s="13"/>
      <c r="R5718" s="248">
        <f t="shared" si="890"/>
        <v>0</v>
      </c>
      <c r="S5718" s="248">
        <f t="shared" si="891"/>
        <v>0</v>
      </c>
      <c r="T5718" s="248">
        <f t="shared" si="892"/>
        <v>0</v>
      </c>
      <c r="U5718" s="248">
        <f t="shared" si="893"/>
        <v>0</v>
      </c>
      <c r="V5718" s="13"/>
      <c r="W5718" s="7"/>
      <c r="AT5718" s="130"/>
      <c r="BF5718" s="33">
        <f t="shared" si="899"/>
        <v>41242</v>
      </c>
      <c r="BG5718" s="34">
        <f t="shared" si="894"/>
        <v>82.88000000000001</v>
      </c>
      <c r="BH5718" s="32">
        <f t="shared" si="895"/>
        <v>1</v>
      </c>
      <c r="BI5718" s="32">
        <f t="shared" si="896"/>
        <v>0</v>
      </c>
      <c r="BJ5718" s="69">
        <f t="shared" si="897"/>
        <v>0</v>
      </c>
      <c r="BK5718" s="158" t="str">
        <f t="shared" si="898"/>
        <v/>
      </c>
    </row>
    <row r="5719" spans="1:63" ht="12" customHeight="1" x14ac:dyDescent="0.2">
      <c r="A5719" s="8"/>
      <c r="B5719" s="7"/>
      <c r="C5719" s="7"/>
      <c r="D5719" s="7"/>
      <c r="E5719" s="7"/>
      <c r="F5719" s="7"/>
      <c r="G5719" s="7"/>
      <c r="H5719" s="7"/>
      <c r="I5719" s="10"/>
      <c r="J5719" s="25"/>
      <c r="K5719" s="250"/>
      <c r="L5719" s="31"/>
      <c r="M5719" s="9"/>
      <c r="N5719" s="11" t="s">
        <v>25</v>
      </c>
      <c r="O5719" s="39"/>
      <c r="P5719" s="47"/>
      <c r="Q5719" s="13"/>
      <c r="R5719" s="248">
        <f t="shared" si="890"/>
        <v>0</v>
      </c>
      <c r="S5719" s="248">
        <f t="shared" si="891"/>
        <v>0</v>
      </c>
      <c r="T5719" s="248">
        <f t="shared" si="892"/>
        <v>0</v>
      </c>
      <c r="U5719" s="248">
        <f t="shared" si="893"/>
        <v>0</v>
      </c>
      <c r="V5719" s="13"/>
      <c r="W5719" s="7"/>
      <c r="AT5719" s="130"/>
      <c r="BF5719" s="33">
        <f t="shared" si="899"/>
        <v>41242</v>
      </c>
      <c r="BG5719" s="34">
        <f t="shared" si="894"/>
        <v>82.88000000000001</v>
      </c>
      <c r="BH5719" s="32">
        <f t="shared" si="895"/>
        <v>1</v>
      </c>
      <c r="BI5719" s="32">
        <f t="shared" si="896"/>
        <v>0</v>
      </c>
      <c r="BJ5719" s="69">
        <f t="shared" si="897"/>
        <v>0</v>
      </c>
      <c r="BK5719" s="158" t="str">
        <f t="shared" si="898"/>
        <v/>
      </c>
    </row>
    <row r="5720" spans="1:63" ht="12" customHeight="1" x14ac:dyDescent="0.2">
      <c r="A5720" s="8"/>
      <c r="B5720" s="7"/>
      <c r="C5720" s="7"/>
      <c r="D5720" s="7"/>
      <c r="E5720" s="7"/>
      <c r="F5720" s="7"/>
      <c r="G5720" s="7"/>
      <c r="H5720" s="7"/>
      <c r="I5720" s="10"/>
      <c r="J5720" s="25"/>
      <c r="K5720" s="250"/>
      <c r="L5720" s="31"/>
      <c r="M5720" s="9"/>
      <c r="N5720" s="11" t="s">
        <v>25</v>
      </c>
      <c r="O5720" s="39"/>
      <c r="P5720" s="47"/>
      <c r="Q5720" s="13"/>
      <c r="R5720" s="248">
        <f t="shared" si="890"/>
        <v>0</v>
      </c>
      <c r="S5720" s="248">
        <f t="shared" si="891"/>
        <v>0</v>
      </c>
      <c r="T5720" s="248">
        <f t="shared" si="892"/>
        <v>0</v>
      </c>
      <c r="U5720" s="248">
        <f t="shared" si="893"/>
        <v>0</v>
      </c>
      <c r="V5720" s="13"/>
      <c r="W5720" s="7"/>
      <c r="AT5720" s="130"/>
      <c r="BF5720" s="33">
        <f t="shared" si="899"/>
        <v>41242</v>
      </c>
      <c r="BG5720" s="34">
        <f t="shared" si="894"/>
        <v>82.88000000000001</v>
      </c>
      <c r="BH5720" s="32">
        <f t="shared" si="895"/>
        <v>1</v>
      </c>
      <c r="BI5720" s="32">
        <f t="shared" si="896"/>
        <v>0</v>
      </c>
      <c r="BJ5720" s="69">
        <f t="shared" si="897"/>
        <v>0</v>
      </c>
      <c r="BK5720" s="158" t="str">
        <f t="shared" si="898"/>
        <v/>
      </c>
    </row>
    <row r="5721" spans="1:63" ht="12" customHeight="1" x14ac:dyDescent="0.2">
      <c r="A5721" s="8"/>
      <c r="B5721" s="7"/>
      <c r="C5721" s="7"/>
      <c r="D5721" s="7"/>
      <c r="E5721" s="7"/>
      <c r="F5721" s="7"/>
      <c r="G5721" s="7"/>
      <c r="H5721" s="7"/>
      <c r="I5721" s="10"/>
      <c r="J5721" s="25"/>
      <c r="K5721" s="250"/>
      <c r="L5721" s="31"/>
      <c r="M5721" s="9"/>
      <c r="N5721" s="11" t="s">
        <v>25</v>
      </c>
      <c r="O5721" s="39"/>
      <c r="P5721" s="47"/>
      <c r="Q5721" s="13"/>
      <c r="R5721" s="248">
        <f t="shared" si="890"/>
        <v>0</v>
      </c>
      <c r="S5721" s="248">
        <f t="shared" si="891"/>
        <v>0</v>
      </c>
      <c r="T5721" s="248">
        <f t="shared" si="892"/>
        <v>0</v>
      </c>
      <c r="U5721" s="248">
        <f t="shared" si="893"/>
        <v>0</v>
      </c>
      <c r="V5721" s="13"/>
      <c r="W5721" s="7"/>
      <c r="AT5721" s="130"/>
      <c r="BF5721" s="33">
        <f t="shared" si="899"/>
        <v>41242</v>
      </c>
      <c r="BG5721" s="34">
        <f t="shared" si="894"/>
        <v>82.88000000000001</v>
      </c>
      <c r="BH5721" s="32">
        <f t="shared" si="895"/>
        <v>1</v>
      </c>
      <c r="BI5721" s="32">
        <f t="shared" si="896"/>
        <v>0</v>
      </c>
      <c r="BJ5721" s="69">
        <f t="shared" si="897"/>
        <v>0</v>
      </c>
      <c r="BK5721" s="158" t="str">
        <f t="shared" si="898"/>
        <v/>
      </c>
    </row>
    <row r="5722" spans="1:63" ht="12" customHeight="1" x14ac:dyDescent="0.2">
      <c r="A5722" s="8"/>
      <c r="B5722" s="7"/>
      <c r="C5722" s="7"/>
      <c r="D5722" s="7"/>
      <c r="E5722" s="7"/>
      <c r="F5722" s="7"/>
      <c r="G5722" s="7"/>
      <c r="H5722" s="7"/>
      <c r="I5722" s="10"/>
      <c r="J5722" s="25"/>
      <c r="K5722" s="250"/>
      <c r="L5722" s="31"/>
      <c r="M5722" s="9"/>
      <c r="N5722" s="11" t="s">
        <v>25</v>
      </c>
      <c r="O5722" s="39"/>
      <c r="P5722" s="47"/>
      <c r="Q5722" s="13"/>
      <c r="R5722" s="248">
        <f t="shared" si="890"/>
        <v>0</v>
      </c>
      <c r="S5722" s="248">
        <f t="shared" si="891"/>
        <v>0</v>
      </c>
      <c r="T5722" s="248">
        <f t="shared" si="892"/>
        <v>0</v>
      </c>
      <c r="U5722" s="248">
        <f t="shared" si="893"/>
        <v>0</v>
      </c>
      <c r="V5722" s="13"/>
      <c r="W5722" s="7"/>
      <c r="AT5722" s="130"/>
      <c r="BF5722" s="33">
        <f t="shared" si="899"/>
        <v>41242</v>
      </c>
      <c r="BG5722" s="34">
        <f t="shared" si="894"/>
        <v>82.88000000000001</v>
      </c>
      <c r="BH5722" s="32">
        <f t="shared" si="895"/>
        <v>1</v>
      </c>
      <c r="BI5722" s="32">
        <f t="shared" si="896"/>
        <v>0</v>
      </c>
      <c r="BJ5722" s="69">
        <f t="shared" si="897"/>
        <v>0</v>
      </c>
      <c r="BK5722" s="158" t="str">
        <f t="shared" si="898"/>
        <v/>
      </c>
    </row>
    <row r="5723" spans="1:63" ht="12" customHeight="1" x14ac:dyDescent="0.2">
      <c r="A5723" s="8"/>
      <c r="B5723" s="7"/>
      <c r="C5723" s="7"/>
      <c r="D5723" s="7"/>
      <c r="E5723" s="7"/>
      <c r="F5723" s="7"/>
      <c r="G5723" s="7"/>
      <c r="H5723" s="7"/>
      <c r="I5723" s="10"/>
      <c r="J5723" s="25"/>
      <c r="K5723" s="250"/>
      <c r="L5723" s="31"/>
      <c r="M5723" s="9"/>
      <c r="N5723" s="11" t="s">
        <v>25</v>
      </c>
      <c r="O5723" s="39"/>
      <c r="P5723" s="47"/>
      <c r="Q5723" s="13"/>
      <c r="R5723" s="248">
        <f t="shared" si="890"/>
        <v>0</v>
      </c>
      <c r="S5723" s="248">
        <f t="shared" si="891"/>
        <v>0</v>
      </c>
      <c r="T5723" s="248">
        <f t="shared" si="892"/>
        <v>0</v>
      </c>
      <c r="U5723" s="248">
        <f t="shared" si="893"/>
        <v>0</v>
      </c>
      <c r="V5723" s="13"/>
      <c r="W5723" s="7"/>
      <c r="AT5723" s="130"/>
      <c r="BF5723" s="33">
        <f t="shared" si="899"/>
        <v>41242</v>
      </c>
      <c r="BG5723" s="34">
        <f t="shared" si="894"/>
        <v>82.88000000000001</v>
      </c>
      <c r="BH5723" s="32">
        <f t="shared" si="895"/>
        <v>1</v>
      </c>
      <c r="BI5723" s="32">
        <f t="shared" si="896"/>
        <v>0</v>
      </c>
      <c r="BJ5723" s="69">
        <f t="shared" si="897"/>
        <v>0</v>
      </c>
      <c r="BK5723" s="158" t="str">
        <f t="shared" si="898"/>
        <v/>
      </c>
    </row>
    <row r="5724" spans="1:63" ht="12" customHeight="1" x14ac:dyDescent="0.2">
      <c r="A5724" s="8"/>
      <c r="B5724" s="7"/>
      <c r="C5724" s="7"/>
      <c r="D5724" s="7"/>
      <c r="E5724" s="7"/>
      <c r="F5724" s="7"/>
      <c r="G5724" s="7"/>
      <c r="H5724" s="7"/>
      <c r="I5724" s="10"/>
      <c r="J5724" s="25"/>
      <c r="K5724" s="250"/>
      <c r="L5724" s="31"/>
      <c r="M5724" s="9"/>
      <c r="N5724" s="11" t="s">
        <v>25</v>
      </c>
      <c r="O5724" s="39"/>
      <c r="P5724" s="47"/>
      <c r="Q5724" s="13"/>
      <c r="R5724" s="248">
        <f t="shared" si="890"/>
        <v>0</v>
      </c>
      <c r="S5724" s="248">
        <f t="shared" si="891"/>
        <v>0</v>
      </c>
      <c r="T5724" s="248">
        <f t="shared" si="892"/>
        <v>0</v>
      </c>
      <c r="U5724" s="248">
        <f t="shared" si="893"/>
        <v>0</v>
      </c>
      <c r="V5724" s="13"/>
      <c r="W5724" s="7"/>
      <c r="AT5724" s="130"/>
      <c r="BF5724" s="33">
        <f t="shared" si="899"/>
        <v>41242</v>
      </c>
      <c r="BG5724" s="34">
        <f t="shared" si="894"/>
        <v>82.88000000000001</v>
      </c>
      <c r="BH5724" s="32">
        <f t="shared" si="895"/>
        <v>1</v>
      </c>
      <c r="BI5724" s="32">
        <f t="shared" si="896"/>
        <v>0</v>
      </c>
      <c r="BJ5724" s="69">
        <f t="shared" si="897"/>
        <v>0</v>
      </c>
      <c r="BK5724" s="158" t="str">
        <f t="shared" si="898"/>
        <v/>
      </c>
    </row>
    <row r="5725" spans="1:63" ht="12" customHeight="1" x14ac:dyDescent="0.2">
      <c r="A5725" s="8"/>
      <c r="B5725" s="7"/>
      <c r="C5725" s="7"/>
      <c r="D5725" s="7"/>
      <c r="E5725" s="7"/>
      <c r="F5725" s="7"/>
      <c r="G5725" s="7"/>
      <c r="H5725" s="7"/>
      <c r="I5725" s="10"/>
      <c r="J5725" s="25"/>
      <c r="K5725" s="250"/>
      <c r="L5725" s="31"/>
      <c r="M5725" s="9"/>
      <c r="N5725" s="11" t="s">
        <v>25</v>
      </c>
      <c r="O5725" s="39"/>
      <c r="P5725" s="47"/>
      <c r="Q5725" s="13"/>
      <c r="R5725" s="248">
        <f t="shared" si="890"/>
        <v>0</v>
      </c>
      <c r="S5725" s="248">
        <f t="shared" si="891"/>
        <v>0</v>
      </c>
      <c r="T5725" s="248">
        <f t="shared" si="892"/>
        <v>0</v>
      </c>
      <c r="U5725" s="248">
        <f t="shared" si="893"/>
        <v>0</v>
      </c>
      <c r="V5725" s="13"/>
      <c r="W5725" s="7"/>
      <c r="AT5725" s="130"/>
      <c r="BF5725" s="33">
        <f t="shared" si="899"/>
        <v>41242</v>
      </c>
      <c r="BG5725" s="34">
        <f t="shared" si="894"/>
        <v>82.88000000000001</v>
      </c>
      <c r="BH5725" s="32">
        <f t="shared" si="895"/>
        <v>1</v>
      </c>
      <c r="BI5725" s="32">
        <f t="shared" si="896"/>
        <v>0</v>
      </c>
      <c r="BJ5725" s="69">
        <f t="shared" si="897"/>
        <v>0</v>
      </c>
      <c r="BK5725" s="158" t="str">
        <f t="shared" si="898"/>
        <v/>
      </c>
    </row>
    <row r="5726" spans="1:63" ht="12" customHeight="1" x14ac:dyDescent="0.2">
      <c r="A5726" s="8"/>
      <c r="B5726" s="7"/>
      <c r="C5726" s="7"/>
      <c r="D5726" s="7"/>
      <c r="E5726" s="7"/>
      <c r="F5726" s="7"/>
      <c r="G5726" s="7"/>
      <c r="H5726" s="7"/>
      <c r="I5726" s="10"/>
      <c r="J5726" s="25"/>
      <c r="K5726" s="250"/>
      <c r="L5726" s="31"/>
      <c r="M5726" s="9"/>
      <c r="N5726" s="11" t="s">
        <v>25</v>
      </c>
      <c r="O5726" s="39"/>
      <c r="P5726" s="47"/>
      <c r="Q5726" s="13"/>
      <c r="R5726" s="248">
        <f t="shared" si="890"/>
        <v>0</v>
      </c>
      <c r="S5726" s="248">
        <f t="shared" si="891"/>
        <v>0</v>
      </c>
      <c r="T5726" s="248">
        <f t="shared" si="892"/>
        <v>0</v>
      </c>
      <c r="U5726" s="248">
        <f t="shared" si="893"/>
        <v>0</v>
      </c>
      <c r="V5726" s="13"/>
      <c r="W5726" s="7"/>
      <c r="AT5726" s="130"/>
      <c r="BF5726" s="33">
        <f t="shared" si="899"/>
        <v>41242</v>
      </c>
      <c r="BG5726" s="34">
        <f t="shared" si="894"/>
        <v>82.88000000000001</v>
      </c>
      <c r="BH5726" s="32">
        <f t="shared" si="895"/>
        <v>1</v>
      </c>
      <c r="BI5726" s="32">
        <f t="shared" si="896"/>
        <v>0</v>
      </c>
      <c r="BJ5726" s="69">
        <f t="shared" si="897"/>
        <v>0</v>
      </c>
      <c r="BK5726" s="158" t="str">
        <f t="shared" si="898"/>
        <v/>
      </c>
    </row>
    <row r="5727" spans="1:63" ht="12" customHeight="1" x14ac:dyDescent="0.2">
      <c r="A5727" s="8"/>
      <c r="B5727" s="7"/>
      <c r="C5727" s="7"/>
      <c r="D5727" s="7"/>
      <c r="E5727" s="7"/>
      <c r="F5727" s="7"/>
      <c r="G5727" s="7"/>
      <c r="H5727" s="7"/>
      <c r="I5727" s="10"/>
      <c r="J5727" s="25"/>
      <c r="K5727" s="250"/>
      <c r="L5727" s="31"/>
      <c r="M5727" s="9"/>
      <c r="N5727" s="11" t="s">
        <v>25</v>
      </c>
      <c r="O5727" s="39"/>
      <c r="P5727" s="47"/>
      <c r="Q5727" s="13"/>
      <c r="R5727" s="248">
        <f t="shared" si="890"/>
        <v>0</v>
      </c>
      <c r="S5727" s="248">
        <f t="shared" si="891"/>
        <v>0</v>
      </c>
      <c r="T5727" s="248">
        <f t="shared" si="892"/>
        <v>0</v>
      </c>
      <c r="U5727" s="248">
        <f t="shared" si="893"/>
        <v>0</v>
      </c>
      <c r="V5727" s="13"/>
      <c r="W5727" s="7"/>
      <c r="AT5727" s="130"/>
      <c r="BF5727" s="33">
        <f t="shared" si="899"/>
        <v>41242</v>
      </c>
      <c r="BG5727" s="34">
        <f t="shared" si="894"/>
        <v>82.88000000000001</v>
      </c>
      <c r="BH5727" s="32">
        <f t="shared" si="895"/>
        <v>1</v>
      </c>
      <c r="BI5727" s="32">
        <f t="shared" si="896"/>
        <v>0</v>
      </c>
      <c r="BJ5727" s="69">
        <f t="shared" si="897"/>
        <v>0</v>
      </c>
      <c r="BK5727" s="158" t="str">
        <f t="shared" si="898"/>
        <v/>
      </c>
    </row>
    <row r="5728" spans="1:63" ht="12" customHeight="1" x14ac:dyDescent="0.2">
      <c r="A5728" s="8"/>
      <c r="B5728" s="7"/>
      <c r="C5728" s="7"/>
      <c r="D5728" s="7"/>
      <c r="E5728" s="7"/>
      <c r="F5728" s="7"/>
      <c r="G5728" s="7"/>
      <c r="H5728" s="7"/>
      <c r="I5728" s="10"/>
      <c r="J5728" s="25"/>
      <c r="K5728" s="250"/>
      <c r="L5728" s="31"/>
      <c r="M5728" s="9"/>
      <c r="N5728" s="11" t="s">
        <v>25</v>
      </c>
      <c r="O5728" s="39"/>
      <c r="P5728" s="47"/>
      <c r="Q5728" s="13"/>
      <c r="R5728" s="248">
        <f t="shared" si="890"/>
        <v>0</v>
      </c>
      <c r="S5728" s="248">
        <f t="shared" si="891"/>
        <v>0</v>
      </c>
      <c r="T5728" s="248">
        <f t="shared" si="892"/>
        <v>0</v>
      </c>
      <c r="U5728" s="248">
        <f t="shared" si="893"/>
        <v>0</v>
      </c>
      <c r="V5728" s="13"/>
      <c r="W5728" s="7"/>
      <c r="AT5728" s="130"/>
      <c r="BF5728" s="33">
        <f t="shared" si="899"/>
        <v>41242</v>
      </c>
      <c r="BG5728" s="34">
        <f t="shared" si="894"/>
        <v>82.88000000000001</v>
      </c>
      <c r="BH5728" s="32">
        <f t="shared" si="895"/>
        <v>1</v>
      </c>
      <c r="BI5728" s="32">
        <f t="shared" si="896"/>
        <v>0</v>
      </c>
      <c r="BJ5728" s="69">
        <f t="shared" si="897"/>
        <v>0</v>
      </c>
      <c r="BK5728" s="158" t="str">
        <f t="shared" si="898"/>
        <v/>
      </c>
    </row>
    <row r="5729" spans="1:63" ht="12" customHeight="1" x14ac:dyDescent="0.2">
      <c r="A5729" s="8"/>
      <c r="B5729" s="7"/>
      <c r="C5729" s="7"/>
      <c r="D5729" s="7"/>
      <c r="E5729" s="7"/>
      <c r="F5729" s="7"/>
      <c r="G5729" s="7"/>
      <c r="H5729" s="7"/>
      <c r="I5729" s="10"/>
      <c r="J5729" s="25"/>
      <c r="K5729" s="250"/>
      <c r="L5729" s="31"/>
      <c r="M5729" s="9"/>
      <c r="N5729" s="11" t="s">
        <v>25</v>
      </c>
      <c r="O5729" s="39"/>
      <c r="P5729" s="47"/>
      <c r="Q5729" s="13"/>
      <c r="R5729" s="248">
        <f t="shared" si="890"/>
        <v>0</v>
      </c>
      <c r="S5729" s="248">
        <f t="shared" si="891"/>
        <v>0</v>
      </c>
      <c r="T5729" s="248">
        <f t="shared" si="892"/>
        <v>0</v>
      </c>
      <c r="U5729" s="248">
        <f t="shared" si="893"/>
        <v>0</v>
      </c>
      <c r="V5729" s="13"/>
      <c r="W5729" s="7"/>
      <c r="AT5729" s="130"/>
      <c r="BF5729" s="33">
        <f t="shared" si="899"/>
        <v>41242</v>
      </c>
      <c r="BG5729" s="34">
        <f t="shared" si="894"/>
        <v>82.88000000000001</v>
      </c>
      <c r="BH5729" s="32">
        <f t="shared" si="895"/>
        <v>1</v>
      </c>
      <c r="BI5729" s="32">
        <f t="shared" si="896"/>
        <v>0</v>
      </c>
      <c r="BJ5729" s="69">
        <f t="shared" si="897"/>
        <v>0</v>
      </c>
      <c r="BK5729" s="158" t="str">
        <f t="shared" si="898"/>
        <v/>
      </c>
    </row>
    <row r="5730" spans="1:63" ht="12" customHeight="1" x14ac:dyDescent="0.2">
      <c r="A5730" s="8"/>
      <c r="B5730" s="7"/>
      <c r="C5730" s="7"/>
      <c r="D5730" s="7"/>
      <c r="E5730" s="7"/>
      <c r="F5730" s="7"/>
      <c r="G5730" s="7"/>
      <c r="H5730" s="7"/>
      <c r="I5730" s="10"/>
      <c r="J5730" s="25"/>
      <c r="K5730" s="250"/>
      <c r="L5730" s="31"/>
      <c r="M5730" s="9"/>
      <c r="N5730" s="11" t="s">
        <v>25</v>
      </c>
      <c r="O5730" s="39"/>
      <c r="P5730" s="47"/>
      <c r="Q5730" s="13"/>
      <c r="R5730" s="248">
        <f t="shared" si="890"/>
        <v>0</v>
      </c>
      <c r="S5730" s="248">
        <f t="shared" si="891"/>
        <v>0</v>
      </c>
      <c r="T5730" s="248">
        <f t="shared" si="892"/>
        <v>0</v>
      </c>
      <c r="U5730" s="248">
        <f t="shared" si="893"/>
        <v>0</v>
      </c>
      <c r="V5730" s="13"/>
      <c r="W5730" s="7"/>
      <c r="AT5730" s="130"/>
      <c r="BF5730" s="33">
        <f t="shared" si="899"/>
        <v>41242</v>
      </c>
      <c r="BG5730" s="34">
        <f t="shared" si="894"/>
        <v>82.88000000000001</v>
      </c>
      <c r="BH5730" s="32">
        <f t="shared" si="895"/>
        <v>1</v>
      </c>
      <c r="BI5730" s="32">
        <f t="shared" si="896"/>
        <v>0</v>
      </c>
      <c r="BJ5730" s="69">
        <f t="shared" si="897"/>
        <v>0</v>
      </c>
      <c r="BK5730" s="158" t="str">
        <f t="shared" si="898"/>
        <v/>
      </c>
    </row>
    <row r="5731" spans="1:63" ht="12" customHeight="1" x14ac:dyDescent="0.2">
      <c r="A5731" s="8"/>
      <c r="B5731" s="7"/>
      <c r="C5731" s="7"/>
      <c r="D5731" s="7"/>
      <c r="E5731" s="7"/>
      <c r="F5731" s="7"/>
      <c r="G5731" s="7"/>
      <c r="H5731" s="7"/>
      <c r="I5731" s="10"/>
      <c r="J5731" s="25"/>
      <c r="K5731" s="250"/>
      <c r="L5731" s="31"/>
      <c r="M5731" s="9"/>
      <c r="N5731" s="11" t="s">
        <v>25</v>
      </c>
      <c r="O5731" s="39"/>
      <c r="P5731" s="47"/>
      <c r="Q5731" s="13"/>
      <c r="R5731" s="248">
        <f t="shared" si="890"/>
        <v>0</v>
      </c>
      <c r="S5731" s="248">
        <f t="shared" si="891"/>
        <v>0</v>
      </c>
      <c r="T5731" s="248">
        <f t="shared" si="892"/>
        <v>0</v>
      </c>
      <c r="U5731" s="248">
        <f t="shared" si="893"/>
        <v>0</v>
      </c>
      <c r="V5731" s="13"/>
      <c r="W5731" s="7"/>
      <c r="AT5731" s="130"/>
      <c r="BF5731" s="33">
        <f t="shared" si="899"/>
        <v>41242</v>
      </c>
      <c r="BG5731" s="34">
        <f t="shared" si="894"/>
        <v>82.88000000000001</v>
      </c>
      <c r="BH5731" s="32">
        <f t="shared" si="895"/>
        <v>1</v>
      </c>
      <c r="BI5731" s="32">
        <f t="shared" si="896"/>
        <v>0</v>
      </c>
      <c r="BJ5731" s="69">
        <f t="shared" si="897"/>
        <v>0</v>
      </c>
      <c r="BK5731" s="158" t="str">
        <f t="shared" si="898"/>
        <v/>
      </c>
    </row>
    <row r="5732" spans="1:63" ht="12" customHeight="1" x14ac:dyDescent="0.2">
      <c r="A5732" s="8"/>
      <c r="B5732" s="7"/>
      <c r="C5732" s="7"/>
      <c r="D5732" s="7"/>
      <c r="E5732" s="7"/>
      <c r="F5732" s="7"/>
      <c r="G5732" s="7"/>
      <c r="H5732" s="7"/>
      <c r="I5732" s="10"/>
      <c r="J5732" s="25"/>
      <c r="K5732" s="250"/>
      <c r="L5732" s="31"/>
      <c r="M5732" s="9"/>
      <c r="N5732" s="11" t="s">
        <v>25</v>
      </c>
      <c r="O5732" s="39"/>
      <c r="P5732" s="47"/>
      <c r="Q5732" s="13"/>
      <c r="R5732" s="248">
        <f t="shared" si="890"/>
        <v>0</v>
      </c>
      <c r="S5732" s="248">
        <f t="shared" si="891"/>
        <v>0</v>
      </c>
      <c r="T5732" s="248">
        <f t="shared" si="892"/>
        <v>0</v>
      </c>
      <c r="U5732" s="248">
        <f t="shared" si="893"/>
        <v>0</v>
      </c>
      <c r="V5732" s="13"/>
      <c r="W5732" s="7"/>
      <c r="AT5732" s="130"/>
      <c r="BF5732" s="33">
        <f t="shared" si="899"/>
        <v>41242</v>
      </c>
      <c r="BG5732" s="34">
        <f t="shared" si="894"/>
        <v>82.88000000000001</v>
      </c>
      <c r="BH5732" s="32">
        <f t="shared" si="895"/>
        <v>1</v>
      </c>
      <c r="BI5732" s="32">
        <f t="shared" si="896"/>
        <v>0</v>
      </c>
      <c r="BJ5732" s="69">
        <f t="shared" si="897"/>
        <v>0</v>
      </c>
      <c r="BK5732" s="158" t="str">
        <f t="shared" si="898"/>
        <v/>
      </c>
    </row>
    <row r="5733" spans="1:63" ht="12" customHeight="1" x14ac:dyDescent="0.2">
      <c r="A5733" s="8"/>
      <c r="B5733" s="7"/>
      <c r="C5733" s="7"/>
      <c r="D5733" s="7"/>
      <c r="E5733" s="7"/>
      <c r="F5733" s="7"/>
      <c r="G5733" s="7"/>
      <c r="H5733" s="7"/>
      <c r="I5733" s="10"/>
      <c r="J5733" s="25"/>
      <c r="K5733" s="250"/>
      <c r="L5733" s="31"/>
      <c r="M5733" s="9"/>
      <c r="N5733" s="11" t="s">
        <v>25</v>
      </c>
      <c r="O5733" s="39"/>
      <c r="P5733" s="47"/>
      <c r="Q5733" s="13"/>
      <c r="R5733" s="248">
        <f t="shared" si="890"/>
        <v>0</v>
      </c>
      <c r="S5733" s="248">
        <f t="shared" si="891"/>
        <v>0</v>
      </c>
      <c r="T5733" s="248">
        <f t="shared" si="892"/>
        <v>0</v>
      </c>
      <c r="U5733" s="248">
        <f t="shared" si="893"/>
        <v>0</v>
      </c>
      <c r="V5733" s="13"/>
      <c r="W5733" s="7"/>
      <c r="AT5733" s="130"/>
      <c r="BF5733" s="33">
        <f t="shared" si="899"/>
        <v>41242</v>
      </c>
      <c r="BG5733" s="34">
        <f t="shared" si="894"/>
        <v>82.88000000000001</v>
      </c>
      <c r="BH5733" s="32">
        <f t="shared" si="895"/>
        <v>1</v>
      </c>
      <c r="BI5733" s="32">
        <f t="shared" si="896"/>
        <v>0</v>
      </c>
      <c r="BJ5733" s="69">
        <f t="shared" si="897"/>
        <v>0</v>
      </c>
      <c r="BK5733" s="158" t="str">
        <f t="shared" si="898"/>
        <v/>
      </c>
    </row>
    <row r="5734" spans="1:63" ht="12" customHeight="1" x14ac:dyDescent="0.2">
      <c r="A5734" s="8"/>
      <c r="B5734" s="7"/>
      <c r="C5734" s="7"/>
      <c r="D5734" s="7"/>
      <c r="E5734" s="7"/>
      <c r="F5734" s="7"/>
      <c r="G5734" s="7"/>
      <c r="H5734" s="7"/>
      <c r="I5734" s="10"/>
      <c r="J5734" s="25"/>
      <c r="K5734" s="250"/>
      <c r="L5734" s="31"/>
      <c r="M5734" s="9"/>
      <c r="N5734" s="11" t="s">
        <v>25</v>
      </c>
      <c r="O5734" s="39"/>
      <c r="P5734" s="47"/>
      <c r="Q5734" s="13"/>
      <c r="R5734" s="248">
        <f t="shared" si="890"/>
        <v>0</v>
      </c>
      <c r="S5734" s="248">
        <f t="shared" si="891"/>
        <v>0</v>
      </c>
      <c r="T5734" s="248">
        <f t="shared" si="892"/>
        <v>0</v>
      </c>
      <c r="U5734" s="248">
        <f t="shared" si="893"/>
        <v>0</v>
      </c>
      <c r="V5734" s="13"/>
      <c r="W5734" s="7"/>
      <c r="AT5734" s="130"/>
      <c r="BF5734" s="33">
        <f t="shared" si="899"/>
        <v>41242</v>
      </c>
      <c r="BG5734" s="34">
        <f t="shared" si="894"/>
        <v>82.88000000000001</v>
      </c>
      <c r="BH5734" s="32">
        <f t="shared" si="895"/>
        <v>1</v>
      </c>
      <c r="BI5734" s="32">
        <f t="shared" si="896"/>
        <v>0</v>
      </c>
      <c r="BJ5734" s="69">
        <f t="shared" si="897"/>
        <v>0</v>
      </c>
      <c r="BK5734" s="158" t="str">
        <f t="shared" si="898"/>
        <v/>
      </c>
    </row>
    <row r="5735" spans="1:63" ht="12" customHeight="1" x14ac:dyDescent="0.2">
      <c r="A5735" s="8"/>
      <c r="B5735" s="7"/>
      <c r="C5735" s="7"/>
      <c r="D5735" s="7"/>
      <c r="E5735" s="7"/>
      <c r="F5735" s="7"/>
      <c r="G5735" s="7"/>
      <c r="H5735" s="7"/>
      <c r="I5735" s="10"/>
      <c r="J5735" s="25"/>
      <c r="K5735" s="250"/>
      <c r="L5735" s="31"/>
      <c r="M5735" s="9"/>
      <c r="N5735" s="11" t="s">
        <v>25</v>
      </c>
      <c r="O5735" s="39"/>
      <c r="P5735" s="47"/>
      <c r="Q5735" s="13"/>
      <c r="R5735" s="248">
        <f t="shared" si="890"/>
        <v>0</v>
      </c>
      <c r="S5735" s="248">
        <f t="shared" si="891"/>
        <v>0</v>
      </c>
      <c r="T5735" s="248">
        <f t="shared" si="892"/>
        <v>0</v>
      </c>
      <c r="U5735" s="248">
        <f t="shared" si="893"/>
        <v>0</v>
      </c>
      <c r="V5735" s="13"/>
      <c r="W5735" s="7"/>
      <c r="AT5735" s="130"/>
      <c r="BF5735" s="33">
        <f t="shared" si="899"/>
        <v>41242</v>
      </c>
      <c r="BG5735" s="34">
        <f t="shared" si="894"/>
        <v>82.88000000000001</v>
      </c>
      <c r="BH5735" s="32">
        <f t="shared" si="895"/>
        <v>1</v>
      </c>
      <c r="BI5735" s="32">
        <f t="shared" si="896"/>
        <v>0</v>
      </c>
      <c r="BJ5735" s="69">
        <f t="shared" si="897"/>
        <v>0</v>
      </c>
      <c r="BK5735" s="158" t="str">
        <f t="shared" si="898"/>
        <v/>
      </c>
    </row>
    <row r="5736" spans="1:63" ht="12" customHeight="1" x14ac:dyDescent="0.2">
      <c r="A5736" s="8"/>
      <c r="B5736" s="7"/>
      <c r="C5736" s="7"/>
      <c r="D5736" s="7"/>
      <c r="E5736" s="7"/>
      <c r="F5736" s="7"/>
      <c r="G5736" s="7"/>
      <c r="H5736" s="7"/>
      <c r="I5736" s="10"/>
      <c r="J5736" s="25"/>
      <c r="K5736" s="250"/>
      <c r="L5736" s="31"/>
      <c r="M5736" s="9"/>
      <c r="N5736" s="11" t="s">
        <v>25</v>
      </c>
      <c r="O5736" s="39"/>
      <c r="P5736" s="47"/>
      <c r="Q5736" s="13"/>
      <c r="R5736" s="248">
        <f t="shared" si="890"/>
        <v>0</v>
      </c>
      <c r="S5736" s="248">
        <f t="shared" si="891"/>
        <v>0</v>
      </c>
      <c r="T5736" s="248">
        <f t="shared" si="892"/>
        <v>0</v>
      </c>
      <c r="U5736" s="248">
        <f t="shared" si="893"/>
        <v>0</v>
      </c>
      <c r="V5736" s="13"/>
      <c r="W5736" s="7"/>
      <c r="AT5736" s="130"/>
      <c r="BF5736" s="33">
        <f t="shared" si="899"/>
        <v>41242</v>
      </c>
      <c r="BG5736" s="34">
        <f t="shared" si="894"/>
        <v>82.88000000000001</v>
      </c>
      <c r="BH5736" s="32">
        <f t="shared" si="895"/>
        <v>1</v>
      </c>
      <c r="BI5736" s="32">
        <f t="shared" si="896"/>
        <v>0</v>
      </c>
      <c r="BJ5736" s="69">
        <f t="shared" si="897"/>
        <v>0</v>
      </c>
      <c r="BK5736" s="158" t="str">
        <f t="shared" si="898"/>
        <v/>
      </c>
    </row>
    <row r="5737" spans="1:63" ht="12" customHeight="1" x14ac:dyDescent="0.2">
      <c r="A5737" s="8"/>
      <c r="B5737" s="7"/>
      <c r="C5737" s="7"/>
      <c r="D5737" s="7"/>
      <c r="E5737" s="7"/>
      <c r="F5737" s="7"/>
      <c r="G5737" s="7"/>
      <c r="H5737" s="7"/>
      <c r="I5737" s="10"/>
      <c r="J5737" s="25"/>
      <c r="K5737" s="250"/>
      <c r="L5737" s="31"/>
      <c r="M5737" s="9"/>
      <c r="N5737" s="11" t="s">
        <v>25</v>
      </c>
      <c r="O5737" s="39"/>
      <c r="P5737" s="47"/>
      <c r="Q5737" s="13"/>
      <c r="R5737" s="248">
        <f t="shared" si="890"/>
        <v>0</v>
      </c>
      <c r="S5737" s="248">
        <f t="shared" si="891"/>
        <v>0</v>
      </c>
      <c r="T5737" s="248">
        <f t="shared" si="892"/>
        <v>0</v>
      </c>
      <c r="U5737" s="248">
        <f t="shared" si="893"/>
        <v>0</v>
      </c>
      <c r="V5737" s="13"/>
      <c r="W5737" s="7"/>
      <c r="AT5737" s="130"/>
      <c r="BF5737" s="33">
        <f t="shared" si="899"/>
        <v>41242</v>
      </c>
      <c r="BG5737" s="34">
        <f t="shared" si="894"/>
        <v>82.88000000000001</v>
      </c>
      <c r="BH5737" s="32">
        <f t="shared" si="895"/>
        <v>1</v>
      </c>
      <c r="BI5737" s="32">
        <f t="shared" si="896"/>
        <v>0</v>
      </c>
      <c r="BJ5737" s="69">
        <f t="shared" si="897"/>
        <v>0</v>
      </c>
      <c r="BK5737" s="158" t="str">
        <f t="shared" si="898"/>
        <v/>
      </c>
    </row>
    <row r="5738" spans="1:63" ht="12" customHeight="1" x14ac:dyDescent="0.2">
      <c r="A5738" s="8"/>
      <c r="B5738" s="7"/>
      <c r="C5738" s="7"/>
      <c r="D5738" s="7"/>
      <c r="E5738" s="7"/>
      <c r="F5738" s="7"/>
      <c r="G5738" s="7"/>
      <c r="H5738" s="7"/>
      <c r="I5738" s="10"/>
      <c r="J5738" s="25"/>
      <c r="K5738" s="250"/>
      <c r="L5738" s="31"/>
      <c r="M5738" s="9"/>
      <c r="N5738" s="11" t="s">
        <v>25</v>
      </c>
      <c r="O5738" s="39"/>
      <c r="P5738" s="47"/>
      <c r="Q5738" s="13"/>
      <c r="R5738" s="248">
        <f t="shared" si="890"/>
        <v>0</v>
      </c>
      <c r="S5738" s="248">
        <f t="shared" si="891"/>
        <v>0</v>
      </c>
      <c r="T5738" s="248">
        <f t="shared" si="892"/>
        <v>0</v>
      </c>
      <c r="U5738" s="248">
        <f t="shared" si="893"/>
        <v>0</v>
      </c>
      <c r="V5738" s="13"/>
      <c r="W5738" s="7"/>
      <c r="AT5738" s="130"/>
      <c r="BF5738" s="33">
        <f t="shared" si="899"/>
        <v>41242</v>
      </c>
      <c r="BG5738" s="34">
        <f t="shared" si="894"/>
        <v>82.88000000000001</v>
      </c>
      <c r="BH5738" s="32">
        <f t="shared" si="895"/>
        <v>1</v>
      </c>
      <c r="BI5738" s="32">
        <f t="shared" si="896"/>
        <v>0</v>
      </c>
      <c r="BJ5738" s="69">
        <f t="shared" si="897"/>
        <v>0</v>
      </c>
      <c r="BK5738" s="158" t="str">
        <f t="shared" si="898"/>
        <v/>
      </c>
    </row>
    <row r="5739" spans="1:63" ht="12" customHeight="1" x14ac:dyDescent="0.2">
      <c r="A5739" s="8"/>
      <c r="B5739" s="7"/>
      <c r="C5739" s="7"/>
      <c r="D5739" s="7"/>
      <c r="E5739" s="7"/>
      <c r="F5739" s="7"/>
      <c r="G5739" s="7"/>
      <c r="H5739" s="7"/>
      <c r="I5739" s="10"/>
      <c r="J5739" s="25"/>
      <c r="K5739" s="250"/>
      <c r="L5739" s="31"/>
      <c r="M5739" s="9"/>
      <c r="N5739" s="11" t="s">
        <v>25</v>
      </c>
      <c r="O5739" s="39"/>
      <c r="P5739" s="47"/>
      <c r="Q5739" s="13"/>
      <c r="R5739" s="248">
        <f t="shared" si="890"/>
        <v>0</v>
      </c>
      <c r="S5739" s="248">
        <f t="shared" si="891"/>
        <v>0</v>
      </c>
      <c r="T5739" s="248">
        <f t="shared" si="892"/>
        <v>0</v>
      </c>
      <c r="U5739" s="248">
        <f t="shared" si="893"/>
        <v>0</v>
      </c>
      <c r="V5739" s="13"/>
      <c r="W5739" s="7"/>
      <c r="AT5739" s="130"/>
      <c r="BF5739" s="33">
        <f t="shared" si="899"/>
        <v>41242</v>
      </c>
      <c r="BG5739" s="34">
        <f t="shared" si="894"/>
        <v>82.88000000000001</v>
      </c>
      <c r="BH5739" s="32">
        <f t="shared" si="895"/>
        <v>1</v>
      </c>
      <c r="BI5739" s="32">
        <f t="shared" si="896"/>
        <v>0</v>
      </c>
      <c r="BJ5739" s="69">
        <f t="shared" si="897"/>
        <v>0</v>
      </c>
      <c r="BK5739" s="158" t="str">
        <f t="shared" si="898"/>
        <v/>
      </c>
    </row>
    <row r="5740" spans="1:63" ht="12" customHeight="1" x14ac:dyDescent="0.2">
      <c r="A5740" s="8"/>
      <c r="B5740" s="7"/>
      <c r="C5740" s="7"/>
      <c r="D5740" s="7"/>
      <c r="E5740" s="7"/>
      <c r="F5740" s="7"/>
      <c r="G5740" s="7"/>
      <c r="H5740" s="7"/>
      <c r="I5740" s="10"/>
      <c r="J5740" s="25"/>
      <c r="K5740" s="250"/>
      <c r="L5740" s="31"/>
      <c r="M5740" s="9"/>
      <c r="N5740" s="11" t="s">
        <v>25</v>
      </c>
      <c r="O5740" s="39"/>
      <c r="P5740" s="47"/>
      <c r="Q5740" s="13"/>
      <c r="R5740" s="248">
        <f t="shared" si="890"/>
        <v>0</v>
      </c>
      <c r="S5740" s="248">
        <f t="shared" si="891"/>
        <v>0</v>
      </c>
      <c r="T5740" s="248">
        <f t="shared" si="892"/>
        <v>0</v>
      </c>
      <c r="U5740" s="248">
        <f t="shared" si="893"/>
        <v>0</v>
      </c>
      <c r="V5740" s="13"/>
      <c r="W5740" s="7"/>
      <c r="AT5740" s="130"/>
      <c r="BF5740" s="33">
        <f t="shared" si="899"/>
        <v>41242</v>
      </c>
      <c r="BG5740" s="34">
        <f t="shared" si="894"/>
        <v>82.88000000000001</v>
      </c>
      <c r="BH5740" s="32">
        <f t="shared" si="895"/>
        <v>1</v>
      </c>
      <c r="BI5740" s="32">
        <f t="shared" si="896"/>
        <v>0</v>
      </c>
      <c r="BJ5740" s="69">
        <f t="shared" si="897"/>
        <v>0</v>
      </c>
      <c r="BK5740" s="158" t="str">
        <f t="shared" si="898"/>
        <v/>
      </c>
    </row>
    <row r="5741" spans="1:63" ht="12" customHeight="1" x14ac:dyDescent="0.2">
      <c r="A5741" s="8"/>
      <c r="B5741" s="7"/>
      <c r="C5741" s="7"/>
      <c r="D5741" s="7"/>
      <c r="E5741" s="7"/>
      <c r="F5741" s="7"/>
      <c r="G5741" s="7"/>
      <c r="H5741" s="7"/>
      <c r="I5741" s="10"/>
      <c r="J5741" s="25"/>
      <c r="K5741" s="250"/>
      <c r="L5741" s="31"/>
      <c r="M5741" s="9"/>
      <c r="N5741" s="11" t="s">
        <v>25</v>
      </c>
      <c r="O5741" s="39"/>
      <c r="P5741" s="47"/>
      <c r="Q5741" s="13"/>
      <c r="R5741" s="248">
        <f t="shared" si="890"/>
        <v>0</v>
      </c>
      <c r="S5741" s="248">
        <f t="shared" si="891"/>
        <v>0</v>
      </c>
      <c r="T5741" s="248">
        <f t="shared" si="892"/>
        <v>0</v>
      </c>
      <c r="U5741" s="248">
        <f t="shared" si="893"/>
        <v>0</v>
      </c>
      <c r="V5741" s="13"/>
      <c r="W5741" s="7"/>
      <c r="AT5741" s="130"/>
      <c r="BF5741" s="33">
        <f t="shared" si="899"/>
        <v>41242</v>
      </c>
      <c r="BG5741" s="34">
        <f t="shared" si="894"/>
        <v>82.88000000000001</v>
      </c>
      <c r="BH5741" s="32">
        <f t="shared" si="895"/>
        <v>1</v>
      </c>
      <c r="BI5741" s="32">
        <f t="shared" si="896"/>
        <v>0</v>
      </c>
      <c r="BJ5741" s="69">
        <f t="shared" si="897"/>
        <v>0</v>
      </c>
      <c r="BK5741" s="158" t="str">
        <f t="shared" si="898"/>
        <v/>
      </c>
    </row>
    <row r="5742" spans="1:63" ht="12" customHeight="1" x14ac:dyDescent="0.2">
      <c r="A5742" s="8"/>
      <c r="B5742" s="7"/>
      <c r="C5742" s="7"/>
      <c r="D5742" s="7"/>
      <c r="E5742" s="7"/>
      <c r="F5742" s="7"/>
      <c r="G5742" s="7"/>
      <c r="H5742" s="7"/>
      <c r="I5742" s="10"/>
      <c r="J5742" s="25"/>
      <c r="K5742" s="250"/>
      <c r="L5742" s="31"/>
      <c r="M5742" s="9"/>
      <c r="N5742" s="11" t="s">
        <v>25</v>
      </c>
      <c r="O5742" s="39"/>
      <c r="P5742" s="47"/>
      <c r="Q5742" s="13"/>
      <c r="R5742" s="248">
        <f t="shared" si="890"/>
        <v>0</v>
      </c>
      <c r="S5742" s="248">
        <f t="shared" si="891"/>
        <v>0</v>
      </c>
      <c r="T5742" s="248">
        <f t="shared" si="892"/>
        <v>0</v>
      </c>
      <c r="U5742" s="248">
        <f t="shared" si="893"/>
        <v>0</v>
      </c>
      <c r="V5742" s="13"/>
      <c r="W5742" s="7"/>
      <c r="AT5742" s="130"/>
      <c r="BF5742" s="33">
        <f t="shared" si="899"/>
        <v>41242</v>
      </c>
      <c r="BG5742" s="34">
        <f t="shared" si="894"/>
        <v>82.88000000000001</v>
      </c>
      <c r="BH5742" s="32">
        <f t="shared" si="895"/>
        <v>1</v>
      </c>
      <c r="BI5742" s="32">
        <f t="shared" si="896"/>
        <v>0</v>
      </c>
      <c r="BJ5742" s="69">
        <f t="shared" si="897"/>
        <v>0</v>
      </c>
      <c r="BK5742" s="158" t="str">
        <f t="shared" si="898"/>
        <v/>
      </c>
    </row>
    <row r="5743" spans="1:63" ht="12" customHeight="1" x14ac:dyDescent="0.2">
      <c r="A5743" s="8"/>
      <c r="B5743" s="7"/>
      <c r="C5743" s="7"/>
      <c r="D5743" s="7"/>
      <c r="E5743" s="7"/>
      <c r="F5743" s="7"/>
      <c r="G5743" s="7"/>
      <c r="H5743" s="7"/>
      <c r="I5743" s="10"/>
      <c r="J5743" s="25"/>
      <c r="K5743" s="250"/>
      <c r="L5743" s="31"/>
      <c r="M5743" s="9"/>
      <c r="N5743" s="11" t="s">
        <v>25</v>
      </c>
      <c r="O5743" s="39"/>
      <c r="P5743" s="47"/>
      <c r="Q5743" s="13"/>
      <c r="R5743" s="248">
        <f t="shared" si="890"/>
        <v>0</v>
      </c>
      <c r="S5743" s="248">
        <f t="shared" si="891"/>
        <v>0</v>
      </c>
      <c r="T5743" s="248">
        <f t="shared" si="892"/>
        <v>0</v>
      </c>
      <c r="U5743" s="248">
        <f t="shared" si="893"/>
        <v>0</v>
      </c>
      <c r="V5743" s="13"/>
      <c r="W5743" s="7"/>
      <c r="AT5743" s="130"/>
      <c r="BF5743" s="33">
        <f t="shared" si="899"/>
        <v>41242</v>
      </c>
      <c r="BG5743" s="34">
        <f t="shared" si="894"/>
        <v>82.88000000000001</v>
      </c>
      <c r="BH5743" s="32">
        <f t="shared" si="895"/>
        <v>1</v>
      </c>
      <c r="BI5743" s="32">
        <f t="shared" si="896"/>
        <v>0</v>
      </c>
      <c r="BJ5743" s="69">
        <f t="shared" si="897"/>
        <v>0</v>
      </c>
      <c r="BK5743" s="158" t="str">
        <f t="shared" si="898"/>
        <v/>
      </c>
    </row>
    <row r="5744" spans="1:63" ht="12" customHeight="1" x14ac:dyDescent="0.2">
      <c r="A5744" s="8"/>
      <c r="B5744" s="7"/>
      <c r="C5744" s="7"/>
      <c r="D5744" s="7"/>
      <c r="E5744" s="7"/>
      <c r="F5744" s="7"/>
      <c r="G5744" s="7"/>
      <c r="H5744" s="7"/>
      <c r="I5744" s="10"/>
      <c r="J5744" s="25"/>
      <c r="K5744" s="250"/>
      <c r="L5744" s="31"/>
      <c r="M5744" s="9"/>
      <c r="N5744" s="11" t="s">
        <v>25</v>
      </c>
      <c r="O5744" s="39"/>
      <c r="P5744" s="47"/>
      <c r="Q5744" s="13"/>
      <c r="R5744" s="248">
        <f t="shared" si="890"/>
        <v>0</v>
      </c>
      <c r="S5744" s="248">
        <f t="shared" si="891"/>
        <v>0</v>
      </c>
      <c r="T5744" s="248">
        <f t="shared" si="892"/>
        <v>0</v>
      </c>
      <c r="U5744" s="248">
        <f t="shared" si="893"/>
        <v>0</v>
      </c>
      <c r="V5744" s="13"/>
      <c r="W5744" s="7"/>
      <c r="AT5744" s="130"/>
      <c r="BF5744" s="33">
        <f t="shared" si="899"/>
        <v>41242</v>
      </c>
      <c r="BG5744" s="34">
        <f t="shared" si="894"/>
        <v>82.88000000000001</v>
      </c>
      <c r="BH5744" s="32">
        <f t="shared" si="895"/>
        <v>1</v>
      </c>
      <c r="BI5744" s="32">
        <f t="shared" si="896"/>
        <v>0</v>
      </c>
      <c r="BJ5744" s="69">
        <f t="shared" si="897"/>
        <v>0</v>
      </c>
      <c r="BK5744" s="158" t="str">
        <f t="shared" si="898"/>
        <v/>
      </c>
    </row>
    <row r="5745" spans="1:63" ht="12" customHeight="1" x14ac:dyDescent="0.2">
      <c r="A5745" s="8"/>
      <c r="B5745" s="7"/>
      <c r="C5745" s="7"/>
      <c r="D5745" s="7"/>
      <c r="E5745" s="7"/>
      <c r="F5745" s="7"/>
      <c r="G5745" s="7"/>
      <c r="H5745" s="7"/>
      <c r="I5745" s="10"/>
      <c r="J5745" s="25"/>
      <c r="K5745" s="250"/>
      <c r="L5745" s="31"/>
      <c r="M5745" s="9"/>
      <c r="N5745" s="11" t="s">
        <v>25</v>
      </c>
      <c r="O5745" s="39"/>
      <c r="P5745" s="47"/>
      <c r="Q5745" s="13"/>
      <c r="R5745" s="248">
        <f t="shared" si="890"/>
        <v>0</v>
      </c>
      <c r="S5745" s="248">
        <f t="shared" si="891"/>
        <v>0</v>
      </c>
      <c r="T5745" s="248">
        <f t="shared" si="892"/>
        <v>0</v>
      </c>
      <c r="U5745" s="248">
        <f t="shared" si="893"/>
        <v>0</v>
      </c>
      <c r="V5745" s="13"/>
      <c r="W5745" s="7"/>
      <c r="AT5745" s="130"/>
      <c r="BF5745" s="33">
        <f t="shared" si="899"/>
        <v>41242</v>
      </c>
      <c r="BG5745" s="34">
        <f t="shared" si="894"/>
        <v>82.88000000000001</v>
      </c>
      <c r="BH5745" s="32">
        <f t="shared" si="895"/>
        <v>1</v>
      </c>
      <c r="BI5745" s="32">
        <f t="shared" si="896"/>
        <v>0</v>
      </c>
      <c r="BJ5745" s="69">
        <f t="shared" si="897"/>
        <v>0</v>
      </c>
      <c r="BK5745" s="158" t="str">
        <f t="shared" si="898"/>
        <v/>
      </c>
    </row>
    <row r="5746" spans="1:63" ht="12" customHeight="1" x14ac:dyDescent="0.2">
      <c r="A5746" s="8"/>
      <c r="B5746" s="7"/>
      <c r="C5746" s="7"/>
      <c r="D5746" s="7"/>
      <c r="E5746" s="7"/>
      <c r="F5746" s="7"/>
      <c r="G5746" s="7"/>
      <c r="H5746" s="7"/>
      <c r="I5746" s="10"/>
      <c r="J5746" s="25"/>
      <c r="K5746" s="250"/>
      <c r="L5746" s="31"/>
      <c r="M5746" s="9"/>
      <c r="N5746" s="11" t="s">
        <v>25</v>
      </c>
      <c r="O5746" s="39"/>
      <c r="P5746" s="47"/>
      <c r="Q5746" s="13"/>
      <c r="R5746" s="248">
        <f t="shared" si="890"/>
        <v>0</v>
      </c>
      <c r="S5746" s="248">
        <f t="shared" si="891"/>
        <v>0</v>
      </c>
      <c r="T5746" s="248">
        <f t="shared" si="892"/>
        <v>0</v>
      </c>
      <c r="U5746" s="248">
        <f t="shared" si="893"/>
        <v>0</v>
      </c>
      <c r="V5746" s="13"/>
      <c r="W5746" s="7"/>
      <c r="AT5746" s="130"/>
      <c r="BF5746" s="33">
        <f t="shared" si="899"/>
        <v>41242</v>
      </c>
      <c r="BG5746" s="34">
        <f t="shared" si="894"/>
        <v>82.88000000000001</v>
      </c>
      <c r="BH5746" s="32">
        <f t="shared" si="895"/>
        <v>1</v>
      </c>
      <c r="BI5746" s="32">
        <f t="shared" si="896"/>
        <v>0</v>
      </c>
      <c r="BJ5746" s="69">
        <f t="shared" si="897"/>
        <v>0</v>
      </c>
      <c r="BK5746" s="158" t="str">
        <f t="shared" si="898"/>
        <v/>
      </c>
    </row>
    <row r="5747" spans="1:63" ht="12" customHeight="1" x14ac:dyDescent="0.2">
      <c r="A5747" s="8"/>
      <c r="B5747" s="7"/>
      <c r="C5747" s="7"/>
      <c r="D5747" s="7"/>
      <c r="E5747" s="7"/>
      <c r="F5747" s="7"/>
      <c r="G5747" s="7"/>
      <c r="H5747" s="7"/>
      <c r="I5747" s="10"/>
      <c r="J5747" s="25"/>
      <c r="K5747" s="250"/>
      <c r="L5747" s="31"/>
      <c r="M5747" s="9"/>
      <c r="N5747" s="11" t="s">
        <v>25</v>
      </c>
      <c r="O5747" s="39"/>
      <c r="P5747" s="47"/>
      <c r="Q5747" s="13"/>
      <c r="R5747" s="248">
        <f t="shared" si="890"/>
        <v>0</v>
      </c>
      <c r="S5747" s="248">
        <f t="shared" si="891"/>
        <v>0</v>
      </c>
      <c r="T5747" s="248">
        <f t="shared" si="892"/>
        <v>0</v>
      </c>
      <c r="U5747" s="248">
        <f t="shared" si="893"/>
        <v>0</v>
      </c>
      <c r="V5747" s="13"/>
      <c r="W5747" s="7"/>
      <c r="AT5747" s="130"/>
      <c r="BF5747" s="33">
        <f t="shared" si="899"/>
        <v>41242</v>
      </c>
      <c r="BG5747" s="34">
        <f t="shared" si="894"/>
        <v>82.88000000000001</v>
      </c>
      <c r="BH5747" s="32">
        <f t="shared" si="895"/>
        <v>1</v>
      </c>
      <c r="BI5747" s="32">
        <f t="shared" si="896"/>
        <v>0</v>
      </c>
      <c r="BJ5747" s="69">
        <f t="shared" si="897"/>
        <v>0</v>
      </c>
      <c r="BK5747" s="158" t="str">
        <f t="shared" si="898"/>
        <v/>
      </c>
    </row>
    <row r="5748" spans="1:63" ht="12" customHeight="1" x14ac:dyDescent="0.2">
      <c r="A5748" s="8"/>
      <c r="B5748" s="7"/>
      <c r="C5748" s="7"/>
      <c r="D5748" s="7"/>
      <c r="E5748" s="7"/>
      <c r="F5748" s="7"/>
      <c r="G5748" s="7"/>
      <c r="H5748" s="7"/>
      <c r="I5748" s="10"/>
      <c r="J5748" s="25"/>
      <c r="K5748" s="250"/>
      <c r="L5748" s="31"/>
      <c r="M5748" s="9"/>
      <c r="N5748" s="11" t="s">
        <v>25</v>
      </c>
      <c r="O5748" s="39"/>
      <c r="P5748" s="47"/>
      <c r="Q5748" s="13"/>
      <c r="R5748" s="248">
        <f t="shared" si="890"/>
        <v>0</v>
      </c>
      <c r="S5748" s="248">
        <f t="shared" si="891"/>
        <v>0</v>
      </c>
      <c r="T5748" s="248">
        <f t="shared" si="892"/>
        <v>0</v>
      </c>
      <c r="U5748" s="248">
        <f t="shared" si="893"/>
        <v>0</v>
      </c>
      <c r="V5748" s="13"/>
      <c r="W5748" s="7"/>
      <c r="AT5748" s="130"/>
      <c r="BF5748" s="33">
        <f t="shared" si="899"/>
        <v>41242</v>
      </c>
      <c r="BG5748" s="34">
        <f t="shared" si="894"/>
        <v>82.88000000000001</v>
      </c>
      <c r="BH5748" s="32">
        <f t="shared" si="895"/>
        <v>1</v>
      </c>
      <c r="BI5748" s="32">
        <f t="shared" si="896"/>
        <v>0</v>
      </c>
      <c r="BJ5748" s="69">
        <f t="shared" si="897"/>
        <v>0</v>
      </c>
      <c r="BK5748" s="158" t="str">
        <f t="shared" si="898"/>
        <v/>
      </c>
    </row>
    <row r="5749" spans="1:63" ht="12" customHeight="1" x14ac:dyDescent="0.2">
      <c r="A5749" s="8"/>
      <c r="B5749" s="7"/>
      <c r="C5749" s="7"/>
      <c r="D5749" s="7"/>
      <c r="E5749" s="7"/>
      <c r="F5749" s="7"/>
      <c r="G5749" s="7"/>
      <c r="H5749" s="7"/>
      <c r="I5749" s="10"/>
      <c r="J5749" s="25"/>
      <c r="K5749" s="250"/>
      <c r="L5749" s="31"/>
      <c r="M5749" s="9"/>
      <c r="N5749" s="11" t="s">
        <v>25</v>
      </c>
      <c r="O5749" s="39"/>
      <c r="P5749" s="47"/>
      <c r="Q5749" s="13"/>
      <c r="R5749" s="248">
        <f t="shared" si="890"/>
        <v>0</v>
      </c>
      <c r="S5749" s="248">
        <f t="shared" si="891"/>
        <v>0</v>
      </c>
      <c r="T5749" s="248">
        <f t="shared" si="892"/>
        <v>0</v>
      </c>
      <c r="U5749" s="248">
        <f t="shared" si="893"/>
        <v>0</v>
      </c>
      <c r="V5749" s="13"/>
      <c r="W5749" s="7"/>
      <c r="AT5749" s="130"/>
      <c r="BF5749" s="33">
        <f t="shared" si="899"/>
        <v>41242</v>
      </c>
      <c r="BG5749" s="34">
        <f t="shared" si="894"/>
        <v>82.88000000000001</v>
      </c>
      <c r="BH5749" s="32">
        <f t="shared" si="895"/>
        <v>1</v>
      </c>
      <c r="BI5749" s="32">
        <f t="shared" si="896"/>
        <v>0</v>
      </c>
      <c r="BJ5749" s="69">
        <f t="shared" si="897"/>
        <v>0</v>
      </c>
      <c r="BK5749" s="158" t="str">
        <f t="shared" si="898"/>
        <v/>
      </c>
    </row>
    <row r="5750" spans="1:63" ht="12" customHeight="1" x14ac:dyDescent="0.2">
      <c r="A5750" s="8"/>
      <c r="B5750" s="7"/>
      <c r="C5750" s="7"/>
      <c r="D5750" s="7"/>
      <c r="E5750" s="7"/>
      <c r="F5750" s="7"/>
      <c r="G5750" s="7"/>
      <c r="H5750" s="7"/>
      <c r="I5750" s="10"/>
      <c r="J5750" s="25"/>
      <c r="K5750" s="250"/>
      <c r="L5750" s="31"/>
      <c r="M5750" s="9"/>
      <c r="N5750" s="11" t="s">
        <v>25</v>
      </c>
      <c r="O5750" s="39"/>
      <c r="P5750" s="47"/>
      <c r="Q5750" s="13"/>
      <c r="R5750" s="248">
        <f t="shared" si="890"/>
        <v>0</v>
      </c>
      <c r="S5750" s="248">
        <f t="shared" si="891"/>
        <v>0</v>
      </c>
      <c r="T5750" s="248">
        <f t="shared" si="892"/>
        <v>0</v>
      </c>
      <c r="U5750" s="248">
        <f t="shared" si="893"/>
        <v>0</v>
      </c>
      <c r="V5750" s="13"/>
      <c r="W5750" s="7"/>
      <c r="AT5750" s="130"/>
      <c r="BF5750" s="33">
        <f t="shared" si="899"/>
        <v>41242</v>
      </c>
      <c r="BG5750" s="34">
        <f t="shared" si="894"/>
        <v>82.88000000000001</v>
      </c>
      <c r="BH5750" s="32">
        <f t="shared" si="895"/>
        <v>1</v>
      </c>
      <c r="BI5750" s="32">
        <f t="shared" si="896"/>
        <v>0</v>
      </c>
      <c r="BJ5750" s="69">
        <f t="shared" si="897"/>
        <v>0</v>
      </c>
      <c r="BK5750" s="158" t="str">
        <f t="shared" si="898"/>
        <v/>
      </c>
    </row>
    <row r="5751" spans="1:63" ht="12" customHeight="1" x14ac:dyDescent="0.2">
      <c r="A5751" s="8"/>
      <c r="B5751" s="7"/>
      <c r="C5751" s="7"/>
      <c r="D5751" s="7"/>
      <c r="E5751" s="7"/>
      <c r="F5751" s="7"/>
      <c r="G5751" s="7"/>
      <c r="H5751" s="7"/>
      <c r="I5751" s="10"/>
      <c r="J5751" s="25"/>
      <c r="K5751" s="250"/>
      <c r="L5751" s="31"/>
      <c r="M5751" s="9"/>
      <c r="N5751" s="11" t="s">
        <v>25</v>
      </c>
      <c r="O5751" s="39"/>
      <c r="P5751" s="47"/>
      <c r="Q5751" s="13"/>
      <c r="R5751" s="248">
        <f t="shared" si="890"/>
        <v>0</v>
      </c>
      <c r="S5751" s="248">
        <f t="shared" si="891"/>
        <v>0</v>
      </c>
      <c r="T5751" s="248">
        <f t="shared" si="892"/>
        <v>0</v>
      </c>
      <c r="U5751" s="248">
        <f t="shared" si="893"/>
        <v>0</v>
      </c>
      <c r="V5751" s="13"/>
      <c r="W5751" s="7"/>
      <c r="AT5751" s="130"/>
      <c r="BF5751" s="33">
        <f t="shared" si="899"/>
        <v>41242</v>
      </c>
      <c r="BG5751" s="34">
        <f t="shared" si="894"/>
        <v>82.88000000000001</v>
      </c>
      <c r="BH5751" s="32">
        <f t="shared" si="895"/>
        <v>1</v>
      </c>
      <c r="BI5751" s="32">
        <f t="shared" si="896"/>
        <v>0</v>
      </c>
      <c r="BJ5751" s="69">
        <f t="shared" si="897"/>
        <v>0</v>
      </c>
      <c r="BK5751" s="158" t="str">
        <f t="shared" si="898"/>
        <v/>
      </c>
    </row>
    <row r="5752" spans="1:63" ht="12" customHeight="1" x14ac:dyDescent="0.2">
      <c r="A5752" s="8"/>
      <c r="B5752" s="7"/>
      <c r="C5752" s="7"/>
      <c r="D5752" s="7"/>
      <c r="E5752" s="7"/>
      <c r="F5752" s="7"/>
      <c r="G5752" s="7"/>
      <c r="H5752" s="7"/>
      <c r="I5752" s="10"/>
      <c r="J5752" s="25"/>
      <c r="K5752" s="250"/>
      <c r="L5752" s="31"/>
      <c r="M5752" s="9"/>
      <c r="N5752" s="11" t="s">
        <v>25</v>
      </c>
      <c r="O5752" s="39"/>
      <c r="P5752" s="47"/>
      <c r="Q5752" s="13"/>
      <c r="R5752" s="248">
        <f t="shared" si="890"/>
        <v>0</v>
      </c>
      <c r="S5752" s="248">
        <f t="shared" si="891"/>
        <v>0</v>
      </c>
      <c r="T5752" s="248">
        <f t="shared" si="892"/>
        <v>0</v>
      </c>
      <c r="U5752" s="248">
        <f t="shared" si="893"/>
        <v>0</v>
      </c>
      <c r="V5752" s="13"/>
      <c r="W5752" s="7"/>
      <c r="AT5752" s="130"/>
      <c r="BF5752" s="33">
        <f t="shared" si="899"/>
        <v>41242</v>
      </c>
      <c r="BG5752" s="34">
        <f t="shared" si="894"/>
        <v>82.88000000000001</v>
      </c>
      <c r="BH5752" s="32">
        <f t="shared" si="895"/>
        <v>1</v>
      </c>
      <c r="BI5752" s="32">
        <f t="shared" si="896"/>
        <v>0</v>
      </c>
      <c r="BJ5752" s="69">
        <f t="shared" si="897"/>
        <v>0</v>
      </c>
      <c r="BK5752" s="158" t="str">
        <f t="shared" si="898"/>
        <v/>
      </c>
    </row>
    <row r="5753" spans="1:63" ht="12" customHeight="1" x14ac:dyDescent="0.2">
      <c r="A5753" s="8"/>
      <c r="B5753" s="7"/>
      <c r="C5753" s="7"/>
      <c r="D5753" s="7"/>
      <c r="E5753" s="7"/>
      <c r="F5753" s="7"/>
      <c r="G5753" s="7"/>
      <c r="H5753" s="7"/>
      <c r="I5753" s="10"/>
      <c r="J5753" s="25"/>
      <c r="K5753" s="250"/>
      <c r="L5753" s="31"/>
      <c r="M5753" s="9"/>
      <c r="N5753" s="11" t="s">
        <v>25</v>
      </c>
      <c r="O5753" s="39"/>
      <c r="P5753" s="47"/>
      <c r="Q5753" s="13"/>
      <c r="R5753" s="248">
        <f t="shared" si="890"/>
        <v>0</v>
      </c>
      <c r="S5753" s="248">
        <f t="shared" si="891"/>
        <v>0</v>
      </c>
      <c r="T5753" s="248">
        <f t="shared" si="892"/>
        <v>0</v>
      </c>
      <c r="U5753" s="248">
        <f t="shared" si="893"/>
        <v>0</v>
      </c>
      <c r="V5753" s="13"/>
      <c r="W5753" s="7"/>
      <c r="AT5753" s="130"/>
      <c r="BF5753" s="33">
        <f t="shared" si="899"/>
        <v>41242</v>
      </c>
      <c r="BG5753" s="34">
        <f t="shared" si="894"/>
        <v>82.88000000000001</v>
      </c>
      <c r="BH5753" s="32">
        <f t="shared" si="895"/>
        <v>1</v>
      </c>
      <c r="BI5753" s="32">
        <f t="shared" si="896"/>
        <v>0</v>
      </c>
      <c r="BJ5753" s="69">
        <f t="shared" si="897"/>
        <v>0</v>
      </c>
      <c r="BK5753" s="158" t="str">
        <f t="shared" si="898"/>
        <v/>
      </c>
    </row>
    <row r="5754" spans="1:63" ht="12" customHeight="1" x14ac:dyDescent="0.2">
      <c r="A5754" s="8"/>
      <c r="B5754" s="7"/>
      <c r="C5754" s="7"/>
      <c r="D5754" s="7"/>
      <c r="E5754" s="7"/>
      <c r="F5754" s="7"/>
      <c r="G5754" s="7"/>
      <c r="H5754" s="7"/>
      <c r="I5754" s="10"/>
      <c r="J5754" s="25"/>
      <c r="K5754" s="250"/>
      <c r="L5754" s="31"/>
      <c r="M5754" s="9"/>
      <c r="N5754" s="11" t="s">
        <v>25</v>
      </c>
      <c r="O5754" s="39"/>
      <c r="P5754" s="47"/>
      <c r="Q5754" s="13"/>
      <c r="R5754" s="248">
        <f t="shared" si="890"/>
        <v>0</v>
      </c>
      <c r="S5754" s="248">
        <f t="shared" si="891"/>
        <v>0</v>
      </c>
      <c r="T5754" s="248">
        <f t="shared" si="892"/>
        <v>0</v>
      </c>
      <c r="U5754" s="248">
        <f t="shared" si="893"/>
        <v>0</v>
      </c>
      <c r="V5754" s="13"/>
      <c r="W5754" s="7"/>
      <c r="AT5754" s="130"/>
      <c r="BF5754" s="33">
        <f t="shared" si="899"/>
        <v>41242</v>
      </c>
      <c r="BG5754" s="34">
        <f t="shared" si="894"/>
        <v>82.88000000000001</v>
      </c>
      <c r="BH5754" s="32">
        <f t="shared" si="895"/>
        <v>1</v>
      </c>
      <c r="BI5754" s="32">
        <f t="shared" si="896"/>
        <v>0</v>
      </c>
      <c r="BJ5754" s="69">
        <f t="shared" si="897"/>
        <v>0</v>
      </c>
      <c r="BK5754" s="158" t="str">
        <f t="shared" si="898"/>
        <v/>
      </c>
    </row>
    <row r="5755" spans="1:63" ht="12" customHeight="1" x14ac:dyDescent="0.2">
      <c r="A5755" s="8"/>
      <c r="B5755" s="7"/>
      <c r="C5755" s="7"/>
      <c r="D5755" s="7"/>
      <c r="E5755" s="7"/>
      <c r="F5755" s="7"/>
      <c r="G5755" s="7"/>
      <c r="H5755" s="7"/>
      <c r="I5755" s="10"/>
      <c r="J5755" s="25"/>
      <c r="K5755" s="250"/>
      <c r="L5755" s="31"/>
      <c r="M5755" s="9"/>
      <c r="N5755" s="11" t="s">
        <v>25</v>
      </c>
      <c r="O5755" s="39"/>
      <c r="P5755" s="47"/>
      <c r="Q5755" s="13"/>
      <c r="R5755" s="248">
        <f t="shared" si="890"/>
        <v>0</v>
      </c>
      <c r="S5755" s="248">
        <f t="shared" si="891"/>
        <v>0</v>
      </c>
      <c r="T5755" s="248">
        <f t="shared" si="892"/>
        <v>0</v>
      </c>
      <c r="U5755" s="248">
        <f t="shared" si="893"/>
        <v>0</v>
      </c>
      <c r="V5755" s="13"/>
      <c r="W5755" s="7"/>
      <c r="AT5755" s="130"/>
      <c r="BF5755" s="33">
        <f t="shared" si="899"/>
        <v>41242</v>
      </c>
      <c r="BG5755" s="34">
        <f t="shared" si="894"/>
        <v>82.88000000000001</v>
      </c>
      <c r="BH5755" s="32">
        <f t="shared" si="895"/>
        <v>1</v>
      </c>
      <c r="BI5755" s="32">
        <f t="shared" si="896"/>
        <v>0</v>
      </c>
      <c r="BJ5755" s="69">
        <f t="shared" si="897"/>
        <v>0</v>
      </c>
      <c r="BK5755" s="158" t="str">
        <f t="shared" si="898"/>
        <v/>
      </c>
    </row>
    <row r="5756" spans="1:63" ht="12" customHeight="1" x14ac:dyDescent="0.2">
      <c r="A5756" s="8"/>
      <c r="B5756" s="7"/>
      <c r="C5756" s="7"/>
      <c r="D5756" s="7"/>
      <c r="E5756" s="7"/>
      <c r="F5756" s="7"/>
      <c r="G5756" s="7"/>
      <c r="H5756" s="7"/>
      <c r="I5756" s="10"/>
      <c r="J5756" s="25"/>
      <c r="K5756" s="250"/>
      <c r="L5756" s="31"/>
      <c r="M5756" s="9"/>
      <c r="N5756" s="11" t="s">
        <v>25</v>
      </c>
      <c r="O5756" s="39"/>
      <c r="P5756" s="47"/>
      <c r="Q5756" s="13"/>
      <c r="R5756" s="248">
        <f t="shared" si="890"/>
        <v>0</v>
      </c>
      <c r="S5756" s="248">
        <f t="shared" si="891"/>
        <v>0</v>
      </c>
      <c r="T5756" s="248">
        <f t="shared" si="892"/>
        <v>0</v>
      </c>
      <c r="U5756" s="248">
        <f t="shared" si="893"/>
        <v>0</v>
      </c>
      <c r="V5756" s="13"/>
      <c r="W5756" s="7"/>
      <c r="AT5756" s="130"/>
      <c r="BF5756" s="33">
        <f t="shared" si="899"/>
        <v>41242</v>
      </c>
      <c r="BG5756" s="34">
        <f t="shared" si="894"/>
        <v>82.88000000000001</v>
      </c>
      <c r="BH5756" s="32">
        <f t="shared" si="895"/>
        <v>1</v>
      </c>
      <c r="BI5756" s="32">
        <f t="shared" si="896"/>
        <v>0</v>
      </c>
      <c r="BJ5756" s="69">
        <f t="shared" si="897"/>
        <v>0</v>
      </c>
      <c r="BK5756" s="158" t="str">
        <f t="shared" si="898"/>
        <v/>
      </c>
    </row>
    <row r="5757" spans="1:63" ht="12" customHeight="1" x14ac:dyDescent="0.2">
      <c r="A5757" s="8"/>
      <c r="B5757" s="7"/>
      <c r="C5757" s="7"/>
      <c r="D5757" s="7"/>
      <c r="E5757" s="7"/>
      <c r="F5757" s="7"/>
      <c r="G5757" s="7"/>
      <c r="H5757" s="7"/>
      <c r="I5757" s="10"/>
      <c r="J5757" s="25"/>
      <c r="K5757" s="250"/>
      <c r="L5757" s="31"/>
      <c r="M5757" s="9"/>
      <c r="N5757" s="11" t="s">
        <v>25</v>
      </c>
      <c r="O5757" s="39"/>
      <c r="P5757" s="47"/>
      <c r="Q5757" s="13"/>
      <c r="R5757" s="248">
        <f t="shared" si="890"/>
        <v>0</v>
      </c>
      <c r="S5757" s="248">
        <f t="shared" si="891"/>
        <v>0</v>
      </c>
      <c r="T5757" s="248">
        <f t="shared" si="892"/>
        <v>0</v>
      </c>
      <c r="U5757" s="248">
        <f t="shared" si="893"/>
        <v>0</v>
      </c>
      <c r="V5757" s="13"/>
      <c r="W5757" s="7"/>
      <c r="AT5757" s="130"/>
      <c r="BF5757" s="33">
        <f t="shared" si="899"/>
        <v>41242</v>
      </c>
      <c r="BG5757" s="34">
        <f t="shared" si="894"/>
        <v>82.88000000000001</v>
      </c>
      <c r="BH5757" s="32">
        <f t="shared" si="895"/>
        <v>1</v>
      </c>
      <c r="BI5757" s="32">
        <f t="shared" si="896"/>
        <v>0</v>
      </c>
      <c r="BJ5757" s="69">
        <f t="shared" si="897"/>
        <v>0</v>
      </c>
      <c r="BK5757" s="158" t="str">
        <f t="shared" si="898"/>
        <v/>
      </c>
    </row>
    <row r="5758" spans="1:63" ht="12" customHeight="1" x14ac:dyDescent="0.2">
      <c r="A5758" s="8"/>
      <c r="B5758" s="7"/>
      <c r="C5758" s="7"/>
      <c r="D5758" s="7"/>
      <c r="E5758" s="7"/>
      <c r="F5758" s="7"/>
      <c r="G5758" s="7"/>
      <c r="H5758" s="7"/>
      <c r="I5758" s="10"/>
      <c r="J5758" s="25"/>
      <c r="K5758" s="250"/>
      <c r="L5758" s="31"/>
      <c r="M5758" s="9"/>
      <c r="N5758" s="11" t="s">
        <v>25</v>
      </c>
      <c r="O5758" s="39"/>
      <c r="P5758" s="47"/>
      <c r="Q5758" s="13"/>
      <c r="R5758" s="248">
        <f t="shared" si="890"/>
        <v>0</v>
      </c>
      <c r="S5758" s="248">
        <f t="shared" si="891"/>
        <v>0</v>
      </c>
      <c r="T5758" s="248">
        <f t="shared" si="892"/>
        <v>0</v>
      </c>
      <c r="U5758" s="248">
        <f t="shared" si="893"/>
        <v>0</v>
      </c>
      <c r="V5758" s="13"/>
      <c r="W5758" s="7"/>
      <c r="AT5758" s="130"/>
      <c r="BF5758" s="33">
        <f t="shared" si="899"/>
        <v>41242</v>
      </c>
      <c r="BG5758" s="34">
        <f t="shared" si="894"/>
        <v>82.88000000000001</v>
      </c>
      <c r="BH5758" s="32">
        <f t="shared" si="895"/>
        <v>1</v>
      </c>
      <c r="BI5758" s="32">
        <f t="shared" si="896"/>
        <v>0</v>
      </c>
      <c r="BJ5758" s="69">
        <f t="shared" si="897"/>
        <v>0</v>
      </c>
      <c r="BK5758" s="158" t="str">
        <f t="shared" si="898"/>
        <v/>
      </c>
    </row>
    <row r="5759" spans="1:63" ht="12" customHeight="1" x14ac:dyDescent="0.2">
      <c r="A5759" s="8"/>
      <c r="B5759" s="7"/>
      <c r="C5759" s="7"/>
      <c r="D5759" s="7"/>
      <c r="E5759" s="7"/>
      <c r="F5759" s="7"/>
      <c r="G5759" s="7"/>
      <c r="H5759" s="7"/>
      <c r="I5759" s="10"/>
      <c r="J5759" s="25"/>
      <c r="K5759" s="250"/>
      <c r="L5759" s="31"/>
      <c r="M5759" s="9"/>
      <c r="N5759" s="11" t="s">
        <v>25</v>
      </c>
      <c r="O5759" s="39"/>
      <c r="P5759" s="47"/>
      <c r="Q5759" s="13"/>
      <c r="R5759" s="248">
        <f t="shared" si="890"/>
        <v>0</v>
      </c>
      <c r="S5759" s="248">
        <f t="shared" si="891"/>
        <v>0</v>
      </c>
      <c r="T5759" s="248">
        <f t="shared" si="892"/>
        <v>0</v>
      </c>
      <c r="U5759" s="248">
        <f t="shared" si="893"/>
        <v>0</v>
      </c>
      <c r="V5759" s="13"/>
      <c r="W5759" s="7"/>
      <c r="AT5759" s="130"/>
      <c r="BF5759" s="33">
        <f t="shared" si="899"/>
        <v>41242</v>
      </c>
      <c r="BG5759" s="34">
        <f t="shared" si="894"/>
        <v>82.88000000000001</v>
      </c>
      <c r="BH5759" s="32">
        <f t="shared" si="895"/>
        <v>1</v>
      </c>
      <c r="BI5759" s="32">
        <f t="shared" si="896"/>
        <v>0</v>
      </c>
      <c r="BJ5759" s="69">
        <f t="shared" si="897"/>
        <v>0</v>
      </c>
      <c r="BK5759" s="158" t="str">
        <f t="shared" si="898"/>
        <v/>
      </c>
    </row>
    <row r="5760" spans="1:63" ht="12" customHeight="1" x14ac:dyDescent="0.2">
      <c r="A5760" s="8"/>
      <c r="B5760" s="7"/>
      <c r="C5760" s="7"/>
      <c r="D5760" s="7"/>
      <c r="E5760" s="7"/>
      <c r="F5760" s="7"/>
      <c r="G5760" s="7"/>
      <c r="H5760" s="7"/>
      <c r="I5760" s="10"/>
      <c r="J5760" s="25"/>
      <c r="K5760" s="250"/>
      <c r="L5760" s="31"/>
      <c r="M5760" s="9"/>
      <c r="N5760" s="11" t="s">
        <v>25</v>
      </c>
      <c r="O5760" s="39"/>
      <c r="P5760" s="47"/>
      <c r="Q5760" s="13"/>
      <c r="R5760" s="248">
        <f t="shared" si="890"/>
        <v>0</v>
      </c>
      <c r="S5760" s="248">
        <f t="shared" si="891"/>
        <v>0</v>
      </c>
      <c r="T5760" s="248">
        <f t="shared" si="892"/>
        <v>0</v>
      </c>
      <c r="U5760" s="248">
        <f t="shared" si="893"/>
        <v>0</v>
      </c>
      <c r="V5760" s="13"/>
      <c r="W5760" s="7"/>
      <c r="AT5760" s="130"/>
      <c r="BF5760" s="33">
        <f t="shared" si="899"/>
        <v>41242</v>
      </c>
      <c r="BG5760" s="34">
        <f t="shared" si="894"/>
        <v>82.88000000000001</v>
      </c>
      <c r="BH5760" s="32">
        <f t="shared" si="895"/>
        <v>1</v>
      </c>
      <c r="BI5760" s="32">
        <f t="shared" si="896"/>
        <v>0</v>
      </c>
      <c r="BJ5760" s="69">
        <f t="shared" si="897"/>
        <v>0</v>
      </c>
      <c r="BK5760" s="158" t="str">
        <f t="shared" si="898"/>
        <v/>
      </c>
    </row>
    <row r="5761" spans="1:63" ht="12" customHeight="1" x14ac:dyDescent="0.2">
      <c r="A5761" s="8"/>
      <c r="B5761" s="7"/>
      <c r="C5761" s="7"/>
      <c r="D5761" s="7"/>
      <c r="E5761" s="7"/>
      <c r="F5761" s="7"/>
      <c r="G5761" s="7"/>
      <c r="H5761" s="7"/>
      <c r="I5761" s="10"/>
      <c r="J5761" s="25"/>
      <c r="K5761" s="250"/>
      <c r="L5761" s="31"/>
      <c r="M5761" s="9"/>
      <c r="N5761" s="11" t="s">
        <v>25</v>
      </c>
      <c r="O5761" s="39"/>
      <c r="P5761" s="47"/>
      <c r="Q5761" s="13"/>
      <c r="R5761" s="248">
        <f t="shared" si="890"/>
        <v>0</v>
      </c>
      <c r="S5761" s="248">
        <f t="shared" si="891"/>
        <v>0</v>
      </c>
      <c r="T5761" s="248">
        <f t="shared" si="892"/>
        <v>0</v>
      </c>
      <c r="U5761" s="248">
        <f t="shared" si="893"/>
        <v>0</v>
      </c>
      <c r="V5761" s="13"/>
      <c r="W5761" s="7"/>
      <c r="AT5761" s="130"/>
      <c r="BF5761" s="33">
        <f t="shared" si="899"/>
        <v>41242</v>
      </c>
      <c r="BG5761" s="34">
        <f t="shared" si="894"/>
        <v>82.88000000000001</v>
      </c>
      <c r="BH5761" s="32">
        <f t="shared" si="895"/>
        <v>1</v>
      </c>
      <c r="BI5761" s="32">
        <f t="shared" si="896"/>
        <v>0</v>
      </c>
      <c r="BJ5761" s="69">
        <f t="shared" si="897"/>
        <v>0</v>
      </c>
      <c r="BK5761" s="158" t="str">
        <f t="shared" si="898"/>
        <v/>
      </c>
    </row>
    <row r="5762" spans="1:63" ht="12" customHeight="1" x14ac:dyDescent="0.2">
      <c r="A5762" s="8"/>
      <c r="B5762" s="7"/>
      <c r="C5762" s="7"/>
      <c r="D5762" s="7"/>
      <c r="E5762" s="7"/>
      <c r="F5762" s="7"/>
      <c r="G5762" s="7"/>
      <c r="H5762" s="7"/>
      <c r="I5762" s="10"/>
      <c r="J5762" s="25"/>
      <c r="K5762" s="250"/>
      <c r="L5762" s="31"/>
      <c r="M5762" s="9"/>
      <c r="N5762" s="11" t="s">
        <v>25</v>
      </c>
      <c r="O5762" s="39"/>
      <c r="P5762" s="47"/>
      <c r="Q5762" s="13"/>
      <c r="R5762" s="248">
        <f t="shared" si="890"/>
        <v>0</v>
      </c>
      <c r="S5762" s="248">
        <f t="shared" si="891"/>
        <v>0</v>
      </c>
      <c r="T5762" s="248">
        <f t="shared" si="892"/>
        <v>0</v>
      </c>
      <c r="U5762" s="248">
        <f t="shared" si="893"/>
        <v>0</v>
      </c>
      <c r="V5762" s="13"/>
      <c r="W5762" s="7"/>
      <c r="AT5762" s="130"/>
      <c r="BF5762" s="33">
        <f t="shared" si="899"/>
        <v>41242</v>
      </c>
      <c r="BG5762" s="34">
        <f t="shared" si="894"/>
        <v>82.88000000000001</v>
      </c>
      <c r="BH5762" s="32">
        <f t="shared" si="895"/>
        <v>1</v>
      </c>
      <c r="BI5762" s="32">
        <f t="shared" si="896"/>
        <v>0</v>
      </c>
      <c r="BJ5762" s="69">
        <f t="shared" si="897"/>
        <v>0</v>
      </c>
      <c r="BK5762" s="158" t="str">
        <f t="shared" si="898"/>
        <v/>
      </c>
    </row>
    <row r="5763" spans="1:63" ht="12" customHeight="1" x14ac:dyDescent="0.2">
      <c r="A5763" s="8"/>
      <c r="B5763" s="7"/>
      <c r="C5763" s="7"/>
      <c r="D5763" s="7"/>
      <c r="E5763" s="7"/>
      <c r="F5763" s="7"/>
      <c r="G5763" s="7"/>
      <c r="H5763" s="7"/>
      <c r="I5763" s="10"/>
      <c r="J5763" s="25"/>
      <c r="K5763" s="250"/>
      <c r="L5763" s="31"/>
      <c r="M5763" s="9"/>
      <c r="N5763" s="11" t="s">
        <v>25</v>
      </c>
      <c r="O5763" s="39"/>
      <c r="P5763" s="47"/>
      <c r="Q5763" s="13"/>
      <c r="R5763" s="248">
        <f t="shared" si="890"/>
        <v>0</v>
      </c>
      <c r="S5763" s="248">
        <f t="shared" si="891"/>
        <v>0</v>
      </c>
      <c r="T5763" s="248">
        <f t="shared" si="892"/>
        <v>0</v>
      </c>
      <c r="U5763" s="248">
        <f t="shared" si="893"/>
        <v>0</v>
      </c>
      <c r="V5763" s="13"/>
      <c r="W5763" s="7"/>
      <c r="AT5763" s="130"/>
      <c r="BF5763" s="33">
        <f t="shared" si="899"/>
        <v>41242</v>
      </c>
      <c r="BG5763" s="34">
        <f t="shared" si="894"/>
        <v>82.88000000000001</v>
      </c>
      <c r="BH5763" s="32">
        <f t="shared" si="895"/>
        <v>1</v>
      </c>
      <c r="BI5763" s="32">
        <f t="shared" si="896"/>
        <v>0</v>
      </c>
      <c r="BJ5763" s="69">
        <f t="shared" si="897"/>
        <v>0</v>
      </c>
      <c r="BK5763" s="158" t="str">
        <f t="shared" si="898"/>
        <v/>
      </c>
    </row>
    <row r="5764" spans="1:63" ht="12" customHeight="1" x14ac:dyDescent="0.2">
      <c r="A5764" s="8"/>
      <c r="B5764" s="7"/>
      <c r="C5764" s="7"/>
      <c r="D5764" s="7"/>
      <c r="E5764" s="7"/>
      <c r="F5764" s="7"/>
      <c r="G5764" s="7"/>
      <c r="H5764" s="7"/>
      <c r="I5764" s="10"/>
      <c r="J5764" s="25"/>
      <c r="K5764" s="250"/>
      <c r="L5764" s="31"/>
      <c r="M5764" s="9"/>
      <c r="N5764" s="11" t="s">
        <v>25</v>
      </c>
      <c r="O5764" s="39"/>
      <c r="P5764" s="47"/>
      <c r="Q5764" s="13"/>
      <c r="R5764" s="248">
        <f t="shared" si="890"/>
        <v>0</v>
      </c>
      <c r="S5764" s="248">
        <f t="shared" si="891"/>
        <v>0</v>
      </c>
      <c r="T5764" s="248">
        <f t="shared" si="892"/>
        <v>0</v>
      </c>
      <c r="U5764" s="248">
        <f t="shared" si="893"/>
        <v>0</v>
      </c>
      <c r="V5764" s="13"/>
      <c r="W5764" s="7"/>
      <c r="AT5764" s="130"/>
      <c r="BF5764" s="33">
        <f t="shared" si="899"/>
        <v>41242</v>
      </c>
      <c r="BG5764" s="34">
        <f t="shared" si="894"/>
        <v>82.88000000000001</v>
      </c>
      <c r="BH5764" s="32">
        <f t="shared" si="895"/>
        <v>1</v>
      </c>
      <c r="BI5764" s="32">
        <f t="shared" si="896"/>
        <v>0</v>
      </c>
      <c r="BJ5764" s="69">
        <f t="shared" si="897"/>
        <v>0</v>
      </c>
      <c r="BK5764" s="158" t="str">
        <f t="shared" si="898"/>
        <v/>
      </c>
    </row>
    <row r="5765" spans="1:63" ht="12" customHeight="1" x14ac:dyDescent="0.2">
      <c r="A5765" s="8"/>
      <c r="B5765" s="7"/>
      <c r="C5765" s="7"/>
      <c r="D5765" s="7"/>
      <c r="E5765" s="7"/>
      <c r="F5765" s="7"/>
      <c r="G5765" s="7"/>
      <c r="H5765" s="7"/>
      <c r="I5765" s="10"/>
      <c r="J5765" s="25"/>
      <c r="K5765" s="250"/>
      <c r="L5765" s="31"/>
      <c r="M5765" s="9"/>
      <c r="N5765" s="11" t="s">
        <v>25</v>
      </c>
      <c r="O5765" s="39"/>
      <c r="P5765" s="47"/>
      <c r="Q5765" s="13"/>
      <c r="R5765" s="248">
        <f t="shared" si="890"/>
        <v>0</v>
      </c>
      <c r="S5765" s="248">
        <f t="shared" si="891"/>
        <v>0</v>
      </c>
      <c r="T5765" s="248">
        <f t="shared" si="892"/>
        <v>0</v>
      </c>
      <c r="U5765" s="248">
        <f t="shared" si="893"/>
        <v>0</v>
      </c>
      <c r="V5765" s="13"/>
      <c r="W5765" s="7"/>
      <c r="AT5765" s="130"/>
      <c r="BF5765" s="33">
        <f t="shared" si="899"/>
        <v>41242</v>
      </c>
      <c r="BG5765" s="34">
        <f t="shared" si="894"/>
        <v>82.88000000000001</v>
      </c>
      <c r="BH5765" s="32">
        <f t="shared" si="895"/>
        <v>1</v>
      </c>
      <c r="BI5765" s="32">
        <f t="shared" si="896"/>
        <v>0</v>
      </c>
      <c r="BJ5765" s="69">
        <f t="shared" si="897"/>
        <v>0</v>
      </c>
      <c r="BK5765" s="158" t="str">
        <f t="shared" si="898"/>
        <v/>
      </c>
    </row>
    <row r="5766" spans="1:63" ht="12" customHeight="1" x14ac:dyDescent="0.2">
      <c r="A5766" s="8"/>
      <c r="B5766" s="7"/>
      <c r="C5766" s="7"/>
      <c r="D5766" s="7"/>
      <c r="E5766" s="7"/>
      <c r="F5766" s="7"/>
      <c r="G5766" s="7"/>
      <c r="H5766" s="7"/>
      <c r="I5766" s="10"/>
      <c r="J5766" s="25"/>
      <c r="K5766" s="250"/>
      <c r="L5766" s="31"/>
      <c r="M5766" s="9"/>
      <c r="N5766" s="11" t="s">
        <v>25</v>
      </c>
      <c r="O5766" s="39"/>
      <c r="P5766" s="47"/>
      <c r="Q5766" s="13"/>
      <c r="R5766" s="248">
        <f t="shared" si="890"/>
        <v>0</v>
      </c>
      <c r="S5766" s="248">
        <f t="shared" si="891"/>
        <v>0</v>
      </c>
      <c r="T5766" s="248">
        <f t="shared" si="892"/>
        <v>0</v>
      </c>
      <c r="U5766" s="248">
        <f t="shared" si="893"/>
        <v>0</v>
      </c>
      <c r="V5766" s="13"/>
      <c r="W5766" s="7"/>
      <c r="AT5766" s="130"/>
      <c r="BF5766" s="33">
        <f t="shared" si="899"/>
        <v>41242</v>
      </c>
      <c r="BG5766" s="34">
        <f t="shared" si="894"/>
        <v>82.88000000000001</v>
      </c>
      <c r="BH5766" s="32">
        <f t="shared" si="895"/>
        <v>1</v>
      </c>
      <c r="BI5766" s="32">
        <f t="shared" si="896"/>
        <v>0</v>
      </c>
      <c r="BJ5766" s="69">
        <f t="shared" si="897"/>
        <v>0</v>
      </c>
      <c r="BK5766" s="158" t="str">
        <f t="shared" si="898"/>
        <v/>
      </c>
    </row>
    <row r="5767" spans="1:63" ht="12" customHeight="1" x14ac:dyDescent="0.2">
      <c r="A5767" s="8"/>
      <c r="B5767" s="7"/>
      <c r="C5767" s="7"/>
      <c r="D5767" s="7"/>
      <c r="E5767" s="7"/>
      <c r="F5767" s="7"/>
      <c r="G5767" s="7"/>
      <c r="H5767" s="7"/>
      <c r="I5767" s="10"/>
      <c r="J5767" s="25"/>
      <c r="K5767" s="250"/>
      <c r="L5767" s="31"/>
      <c r="M5767" s="9"/>
      <c r="N5767" s="11" t="s">
        <v>25</v>
      </c>
      <c r="O5767" s="39"/>
      <c r="P5767" s="47"/>
      <c r="Q5767" s="13"/>
      <c r="R5767" s="248">
        <f t="shared" si="890"/>
        <v>0</v>
      </c>
      <c r="S5767" s="248">
        <f t="shared" si="891"/>
        <v>0</v>
      </c>
      <c r="T5767" s="248">
        <f t="shared" si="892"/>
        <v>0</v>
      </c>
      <c r="U5767" s="248">
        <f t="shared" si="893"/>
        <v>0</v>
      </c>
      <c r="V5767" s="13"/>
      <c r="W5767" s="7"/>
      <c r="AT5767" s="130"/>
      <c r="BF5767" s="33">
        <f t="shared" si="899"/>
        <v>41242</v>
      </c>
      <c r="BG5767" s="34">
        <f t="shared" si="894"/>
        <v>82.88000000000001</v>
      </c>
      <c r="BH5767" s="32">
        <f t="shared" si="895"/>
        <v>1</v>
      </c>
      <c r="BI5767" s="32">
        <f t="shared" si="896"/>
        <v>0</v>
      </c>
      <c r="BJ5767" s="69">
        <f t="shared" si="897"/>
        <v>0</v>
      </c>
      <c r="BK5767" s="158" t="str">
        <f t="shared" si="898"/>
        <v/>
      </c>
    </row>
    <row r="5768" spans="1:63" ht="12" customHeight="1" x14ac:dyDescent="0.2">
      <c r="A5768" s="8"/>
      <c r="B5768" s="7"/>
      <c r="C5768" s="7"/>
      <c r="D5768" s="7"/>
      <c r="E5768" s="7"/>
      <c r="F5768" s="7"/>
      <c r="G5768" s="7"/>
      <c r="H5768" s="7"/>
      <c r="I5768" s="10"/>
      <c r="J5768" s="25"/>
      <c r="K5768" s="250"/>
      <c r="L5768" s="31"/>
      <c r="M5768" s="9"/>
      <c r="N5768" s="11" t="s">
        <v>25</v>
      </c>
      <c r="O5768" s="39"/>
      <c r="P5768" s="47"/>
      <c r="Q5768" s="13"/>
      <c r="R5768" s="248">
        <f t="shared" si="890"/>
        <v>0</v>
      </c>
      <c r="S5768" s="248">
        <f t="shared" si="891"/>
        <v>0</v>
      </c>
      <c r="T5768" s="248">
        <f t="shared" si="892"/>
        <v>0</v>
      </c>
      <c r="U5768" s="248">
        <f t="shared" si="893"/>
        <v>0</v>
      </c>
      <c r="V5768" s="13"/>
      <c r="W5768" s="7"/>
      <c r="AT5768" s="130"/>
      <c r="BF5768" s="33">
        <f t="shared" si="899"/>
        <v>41242</v>
      </c>
      <c r="BG5768" s="34">
        <f t="shared" si="894"/>
        <v>82.88000000000001</v>
      </c>
      <c r="BH5768" s="32">
        <f t="shared" si="895"/>
        <v>1</v>
      </c>
      <c r="BI5768" s="32">
        <f t="shared" si="896"/>
        <v>0</v>
      </c>
      <c r="BJ5768" s="69">
        <f t="shared" si="897"/>
        <v>0</v>
      </c>
      <c r="BK5768" s="158" t="str">
        <f t="shared" si="898"/>
        <v/>
      </c>
    </row>
    <row r="5769" spans="1:63" ht="12" customHeight="1" x14ac:dyDescent="0.2">
      <c r="A5769" s="8"/>
      <c r="B5769" s="7"/>
      <c r="C5769" s="7"/>
      <c r="D5769" s="7"/>
      <c r="E5769" s="7"/>
      <c r="F5769" s="7"/>
      <c r="G5769" s="7"/>
      <c r="H5769" s="7"/>
      <c r="I5769" s="10"/>
      <c r="J5769" s="25"/>
      <c r="K5769" s="250"/>
      <c r="L5769" s="31"/>
      <c r="M5769" s="9"/>
      <c r="N5769" s="11" t="s">
        <v>25</v>
      </c>
      <c r="O5769" s="39"/>
      <c r="P5769" s="47"/>
      <c r="Q5769" s="13"/>
      <c r="R5769" s="248">
        <f t="shared" si="890"/>
        <v>0</v>
      </c>
      <c r="S5769" s="248">
        <f t="shared" si="891"/>
        <v>0</v>
      </c>
      <c r="T5769" s="248">
        <f t="shared" si="892"/>
        <v>0</v>
      </c>
      <c r="U5769" s="248">
        <f t="shared" si="893"/>
        <v>0</v>
      </c>
      <c r="V5769" s="13"/>
      <c r="W5769" s="7"/>
      <c r="AT5769" s="130"/>
      <c r="BF5769" s="33">
        <f t="shared" si="899"/>
        <v>41242</v>
      </c>
      <c r="BG5769" s="34">
        <f t="shared" si="894"/>
        <v>82.88000000000001</v>
      </c>
      <c r="BH5769" s="32">
        <f t="shared" si="895"/>
        <v>1</v>
      </c>
      <c r="BI5769" s="32">
        <f t="shared" si="896"/>
        <v>0</v>
      </c>
      <c r="BJ5769" s="69">
        <f t="shared" si="897"/>
        <v>0</v>
      </c>
      <c r="BK5769" s="158" t="str">
        <f t="shared" si="898"/>
        <v/>
      </c>
    </row>
    <row r="5770" spans="1:63" ht="12" customHeight="1" x14ac:dyDescent="0.2">
      <c r="A5770" s="8"/>
      <c r="B5770" s="7"/>
      <c r="C5770" s="7"/>
      <c r="D5770" s="7"/>
      <c r="E5770" s="7"/>
      <c r="F5770" s="7"/>
      <c r="G5770" s="7"/>
      <c r="H5770" s="7"/>
      <c r="I5770" s="10"/>
      <c r="J5770" s="25"/>
      <c r="K5770" s="250"/>
      <c r="L5770" s="31"/>
      <c r="M5770" s="9"/>
      <c r="N5770" s="11" t="s">
        <v>25</v>
      </c>
      <c r="O5770" s="39"/>
      <c r="P5770" s="47"/>
      <c r="Q5770" s="13"/>
      <c r="R5770" s="248">
        <f t="shared" si="890"/>
        <v>0</v>
      </c>
      <c r="S5770" s="248">
        <f t="shared" si="891"/>
        <v>0</v>
      </c>
      <c r="T5770" s="248">
        <f t="shared" si="892"/>
        <v>0</v>
      </c>
      <c r="U5770" s="248">
        <f t="shared" si="893"/>
        <v>0</v>
      </c>
      <c r="V5770" s="13"/>
      <c r="W5770" s="7"/>
      <c r="AT5770" s="130"/>
      <c r="BF5770" s="33">
        <f t="shared" si="899"/>
        <v>41242</v>
      </c>
      <c r="BG5770" s="34">
        <f t="shared" si="894"/>
        <v>82.88000000000001</v>
      </c>
      <c r="BH5770" s="32">
        <f t="shared" si="895"/>
        <v>1</v>
      </c>
      <c r="BI5770" s="32">
        <f t="shared" si="896"/>
        <v>0</v>
      </c>
      <c r="BJ5770" s="69">
        <f t="shared" si="897"/>
        <v>0</v>
      </c>
      <c r="BK5770" s="158" t="str">
        <f t="shared" si="898"/>
        <v/>
      </c>
    </row>
    <row r="5771" spans="1:63" ht="12" customHeight="1" x14ac:dyDescent="0.2">
      <c r="A5771" s="8"/>
      <c r="B5771" s="7"/>
      <c r="C5771" s="7"/>
      <c r="D5771" s="7"/>
      <c r="E5771" s="7"/>
      <c r="F5771" s="7"/>
      <c r="G5771" s="7"/>
      <c r="H5771" s="7"/>
      <c r="I5771" s="10"/>
      <c r="J5771" s="25"/>
      <c r="K5771" s="250"/>
      <c r="L5771" s="31"/>
      <c r="M5771" s="9"/>
      <c r="N5771" s="11" t="s">
        <v>25</v>
      </c>
      <c r="O5771" s="39"/>
      <c r="P5771" s="47"/>
      <c r="Q5771" s="13"/>
      <c r="R5771" s="248">
        <f t="shared" ref="R5771:R5834" si="900">IF(N5771&lt;&gt;"M",ROUND(IF(M5771&lt;&gt;"Y",IF(P5771&lt;&gt;"Y",K5771,K5771*(BH5771-1)),0),ROUNDING),"")</f>
        <v>0</v>
      </c>
      <c r="S5771" s="248">
        <f t="shared" ref="S5771:S5834" si="901">IF(N5771&lt;&gt;"M",ROUND(IF(O5771&gt;0,IF(M5771="Y",BI5771*(1-O5771),IF(BI5771&gt;R5771,R5771 + (BI5771 - R5771)*(1-O5771),BI5771)),BI5771),ROUNDING),"")</f>
        <v>0</v>
      </c>
      <c r="T5771" s="248">
        <f t="shared" ref="T5771:T5834" si="902">IF(N5771&lt;&gt;"M",ROUND(IF(O5771&gt;0,IF(M5771="Y",BJ5771*(1-O5771),IF(BJ5771&gt;R5771,R5771 + (BJ5771 - R5771)*(1-O5771),BJ5771)),BJ5771),ROUNDING),"")</f>
        <v>0</v>
      </c>
      <c r="U5771" s="248">
        <f t="shared" ref="U5771:U5834" si="903">IF(N5771&lt;&gt;"M",ROUND(IF(OR(N5771="P",N5771=""),0,IF(OR(M5771="N",M5771=""),T5771-R5771,T5771)),ROUNDING),"")</f>
        <v>0</v>
      </c>
      <c r="V5771" s="13"/>
      <c r="W5771" s="7"/>
      <c r="AT5771" s="130"/>
      <c r="BF5771" s="33">
        <f t="shared" si="899"/>
        <v>41242</v>
      </c>
      <c r="BG5771" s="34">
        <f t="shared" ref="BG5771:BG5834" si="904">IF(N5771&lt;&gt;"M",BG5770+U5771,BG5770)</f>
        <v>82.88000000000001</v>
      </c>
      <c r="BH5771" s="32">
        <f t="shared" ref="BH5771:BH5834" si="905">IF(L5771&lt;&gt;"",IF(ODDS_TYPE=1,L5771,IF(ODDS_TYPE=2,IF(L5771&gt;0,1+L5771/100,IF(L5771&lt;0,1-100/L5771,1)),IF(ODDS_TYPE=3,1+L5771,IF(ODDS_TYPE=4,1+L5771,IF(ODDS_TYPE=5,IF(L5771&gt;0,1+L5771,1-1/L5771),IF(ODDS_TYPE=6,IF(L5771&gt;=0,L5771+1,1-1/L5771),1)))))),1)</f>
        <v>1</v>
      </c>
      <c r="BI5771" s="32">
        <f t="shared" ref="BI5771:BI5834" si="906">IF(P5771&lt;&gt;"Y",IF(M5771&lt;&gt;"Y",K5771*BH5771,K5771*BH5771 - K5771),IF(M5771&lt;&gt;"Y",K5771*BH5771,K5771))</f>
        <v>0</v>
      </c>
      <c r="BJ5771" s="69">
        <f t="shared" ref="BJ5771:BJ5834" si="907">IF(P5771&lt;&gt;"Y",
IF(M5771&lt;&gt;"Y",
IF(N5771="Y",K5771*BH5771,IF(N5771="P",0,IF(OR(N5771="R",N5771="PU"),K5771,IF(N5771="H",K5771*BH5771*0.5,IF(N5771="HW",K5771*0.5*(1 + BH5771),IF(N5771="HL",K5771*0.5,0)))))),
IF(N5771="Y",K5771*BH5771 - K5771,IF(N5771="P",0,IF(OR(N5771="R",N5771="PU"),0,IF(N5771="H",IF(BH5771&gt;2,0.5*K5771*BH5771 - K5771,0),IF(N5771="HW",K5771*0.5*(1 + BH5771) - K5771,IF(N5771="HL",0,0))))))),
IF(M5771&lt;&gt;"Y",
IF(N5771="Y",K5771*BH5771,IF(N5771="P",0,IF(OR(N5771="R",N5771="PU"),K5771*(BH5771-1),IF(N5771="H",K5771*BH5771*0.5,IF(N5771="HW",K5771*(BH5771-1)*0.5,IF(N5771="HL",K5771*BH5771 - K5771*0.5,0)))))),
IF(N5771="Y",K5771,IF(N5771="P",0,IF(OR(N5771="R",N5771="PU"),0,IF(N5771="H",IF(BH5771&lt;2,K5771*BH5771*0.5 - K5771*(BH5771-1),0),IF(N5771="HW",0,IF(N5771="HL",K5771*0.5,0)))))))
)</f>
        <v>0</v>
      </c>
      <c r="BK5771" s="158" t="str">
        <f t="shared" ref="BK5771:BK5834" si="908">IF(FILT_M=1,IF(LEN(C5771)&gt;0,C5771,""),IF(FILT_M=2,IF(LEN(E5771)&gt;0,E5771,""),IF(FILT_M=3,IF(LEN(F5771)&gt;0,F5771,""),IF(FILT_M=4,IF(LEN(G5771)&gt;0,G5771,""),""))))</f>
        <v/>
      </c>
    </row>
    <row r="5772" spans="1:63" ht="12" customHeight="1" x14ac:dyDescent="0.2">
      <c r="A5772" s="8"/>
      <c r="B5772" s="7"/>
      <c r="C5772" s="7"/>
      <c r="D5772" s="7"/>
      <c r="E5772" s="7"/>
      <c r="F5772" s="7"/>
      <c r="G5772" s="7"/>
      <c r="H5772" s="7"/>
      <c r="I5772" s="10"/>
      <c r="J5772" s="25"/>
      <c r="K5772" s="250"/>
      <c r="L5772" s="31"/>
      <c r="M5772" s="9"/>
      <c r="N5772" s="11" t="s">
        <v>25</v>
      </c>
      <c r="O5772" s="39"/>
      <c r="P5772" s="47"/>
      <c r="Q5772" s="13"/>
      <c r="R5772" s="248">
        <f t="shared" si="900"/>
        <v>0</v>
      </c>
      <c r="S5772" s="248">
        <f t="shared" si="901"/>
        <v>0</v>
      </c>
      <c r="T5772" s="248">
        <f t="shared" si="902"/>
        <v>0</v>
      </c>
      <c r="U5772" s="248">
        <f t="shared" si="903"/>
        <v>0</v>
      </c>
      <c r="V5772" s="13"/>
      <c r="W5772" s="7"/>
      <c r="AT5772" s="130"/>
      <c r="BF5772" s="33">
        <f t="shared" ref="BF5772:BF5835" si="909">IF(A5772&gt;2,A5772,BF5771)</f>
        <v>41242</v>
      </c>
      <c r="BG5772" s="34">
        <f t="shared" si="904"/>
        <v>82.88000000000001</v>
      </c>
      <c r="BH5772" s="32">
        <f t="shared" si="905"/>
        <v>1</v>
      </c>
      <c r="BI5772" s="32">
        <f t="shared" si="906"/>
        <v>0</v>
      </c>
      <c r="BJ5772" s="69">
        <f t="shared" si="907"/>
        <v>0</v>
      </c>
      <c r="BK5772" s="158" t="str">
        <f t="shared" si="908"/>
        <v/>
      </c>
    </row>
    <row r="5773" spans="1:63" ht="12" customHeight="1" x14ac:dyDescent="0.2">
      <c r="A5773" s="8"/>
      <c r="B5773" s="7"/>
      <c r="C5773" s="7"/>
      <c r="D5773" s="7"/>
      <c r="E5773" s="7"/>
      <c r="F5773" s="7"/>
      <c r="G5773" s="7"/>
      <c r="H5773" s="7"/>
      <c r="I5773" s="10"/>
      <c r="J5773" s="25"/>
      <c r="K5773" s="250"/>
      <c r="L5773" s="31"/>
      <c r="M5773" s="9"/>
      <c r="N5773" s="11" t="s">
        <v>25</v>
      </c>
      <c r="O5773" s="39"/>
      <c r="P5773" s="47"/>
      <c r="Q5773" s="13"/>
      <c r="R5773" s="248">
        <f t="shared" si="900"/>
        <v>0</v>
      </c>
      <c r="S5773" s="248">
        <f t="shared" si="901"/>
        <v>0</v>
      </c>
      <c r="T5773" s="248">
        <f t="shared" si="902"/>
        <v>0</v>
      </c>
      <c r="U5773" s="248">
        <f t="shared" si="903"/>
        <v>0</v>
      </c>
      <c r="V5773" s="13"/>
      <c r="W5773" s="7"/>
      <c r="AT5773" s="130"/>
      <c r="BF5773" s="33">
        <f t="shared" si="909"/>
        <v>41242</v>
      </c>
      <c r="BG5773" s="34">
        <f t="shared" si="904"/>
        <v>82.88000000000001</v>
      </c>
      <c r="BH5773" s="32">
        <f t="shared" si="905"/>
        <v>1</v>
      </c>
      <c r="BI5773" s="32">
        <f t="shared" si="906"/>
        <v>0</v>
      </c>
      <c r="BJ5773" s="69">
        <f t="shared" si="907"/>
        <v>0</v>
      </c>
      <c r="BK5773" s="158" t="str">
        <f t="shared" si="908"/>
        <v/>
      </c>
    </row>
    <row r="5774" spans="1:63" ht="12" customHeight="1" x14ac:dyDescent="0.2">
      <c r="A5774" s="8"/>
      <c r="B5774" s="7"/>
      <c r="C5774" s="7"/>
      <c r="D5774" s="7"/>
      <c r="E5774" s="7"/>
      <c r="F5774" s="7"/>
      <c r="G5774" s="7"/>
      <c r="H5774" s="7"/>
      <c r="I5774" s="10"/>
      <c r="J5774" s="25"/>
      <c r="K5774" s="250"/>
      <c r="L5774" s="31"/>
      <c r="M5774" s="9"/>
      <c r="N5774" s="11" t="s">
        <v>25</v>
      </c>
      <c r="O5774" s="39"/>
      <c r="P5774" s="47"/>
      <c r="Q5774" s="13"/>
      <c r="R5774" s="248">
        <f t="shared" si="900"/>
        <v>0</v>
      </c>
      <c r="S5774" s="248">
        <f t="shared" si="901"/>
        <v>0</v>
      </c>
      <c r="T5774" s="248">
        <f t="shared" si="902"/>
        <v>0</v>
      </c>
      <c r="U5774" s="248">
        <f t="shared" si="903"/>
        <v>0</v>
      </c>
      <c r="V5774" s="13"/>
      <c r="W5774" s="7"/>
      <c r="AT5774" s="130"/>
      <c r="BF5774" s="33">
        <f t="shared" si="909"/>
        <v>41242</v>
      </c>
      <c r="BG5774" s="34">
        <f t="shared" si="904"/>
        <v>82.88000000000001</v>
      </c>
      <c r="BH5774" s="32">
        <f t="shared" si="905"/>
        <v>1</v>
      </c>
      <c r="BI5774" s="32">
        <f t="shared" si="906"/>
        <v>0</v>
      </c>
      <c r="BJ5774" s="69">
        <f t="shared" si="907"/>
        <v>0</v>
      </c>
      <c r="BK5774" s="158" t="str">
        <f t="shared" si="908"/>
        <v/>
      </c>
    </row>
    <row r="5775" spans="1:63" ht="12" customHeight="1" x14ac:dyDescent="0.2">
      <c r="A5775" s="8"/>
      <c r="B5775" s="7"/>
      <c r="C5775" s="7"/>
      <c r="D5775" s="7"/>
      <c r="E5775" s="7"/>
      <c r="F5775" s="7"/>
      <c r="G5775" s="7"/>
      <c r="H5775" s="7"/>
      <c r="I5775" s="10"/>
      <c r="J5775" s="25"/>
      <c r="K5775" s="250"/>
      <c r="L5775" s="31"/>
      <c r="M5775" s="9"/>
      <c r="N5775" s="11" t="s">
        <v>25</v>
      </c>
      <c r="O5775" s="39"/>
      <c r="P5775" s="47"/>
      <c r="Q5775" s="13"/>
      <c r="R5775" s="248">
        <f t="shared" si="900"/>
        <v>0</v>
      </c>
      <c r="S5775" s="248">
        <f t="shared" si="901"/>
        <v>0</v>
      </c>
      <c r="T5775" s="248">
        <f t="shared" si="902"/>
        <v>0</v>
      </c>
      <c r="U5775" s="248">
        <f t="shared" si="903"/>
        <v>0</v>
      </c>
      <c r="V5775" s="13"/>
      <c r="W5775" s="7"/>
      <c r="AT5775" s="130"/>
      <c r="BF5775" s="33">
        <f t="shared" si="909"/>
        <v>41242</v>
      </c>
      <c r="BG5775" s="34">
        <f t="shared" si="904"/>
        <v>82.88000000000001</v>
      </c>
      <c r="BH5775" s="32">
        <f t="shared" si="905"/>
        <v>1</v>
      </c>
      <c r="BI5775" s="32">
        <f t="shared" si="906"/>
        <v>0</v>
      </c>
      <c r="BJ5775" s="69">
        <f t="shared" si="907"/>
        <v>0</v>
      </c>
      <c r="BK5775" s="158" t="str">
        <f t="shared" si="908"/>
        <v/>
      </c>
    </row>
    <row r="5776" spans="1:63" ht="12" customHeight="1" x14ac:dyDescent="0.2">
      <c r="A5776" s="8"/>
      <c r="B5776" s="7"/>
      <c r="C5776" s="7"/>
      <c r="D5776" s="7"/>
      <c r="E5776" s="7"/>
      <c r="F5776" s="7"/>
      <c r="G5776" s="7"/>
      <c r="H5776" s="7"/>
      <c r="I5776" s="10"/>
      <c r="J5776" s="25"/>
      <c r="K5776" s="250"/>
      <c r="L5776" s="31"/>
      <c r="M5776" s="9"/>
      <c r="N5776" s="11" t="s">
        <v>25</v>
      </c>
      <c r="O5776" s="39"/>
      <c r="P5776" s="47"/>
      <c r="Q5776" s="13"/>
      <c r="R5776" s="248">
        <f t="shared" si="900"/>
        <v>0</v>
      </c>
      <c r="S5776" s="248">
        <f t="shared" si="901"/>
        <v>0</v>
      </c>
      <c r="T5776" s="248">
        <f t="shared" si="902"/>
        <v>0</v>
      </c>
      <c r="U5776" s="248">
        <f t="shared" si="903"/>
        <v>0</v>
      </c>
      <c r="V5776" s="13"/>
      <c r="W5776" s="7"/>
      <c r="AT5776" s="130"/>
      <c r="BF5776" s="33">
        <f t="shared" si="909"/>
        <v>41242</v>
      </c>
      <c r="BG5776" s="34">
        <f t="shared" si="904"/>
        <v>82.88000000000001</v>
      </c>
      <c r="BH5776" s="32">
        <f t="shared" si="905"/>
        <v>1</v>
      </c>
      <c r="BI5776" s="32">
        <f t="shared" si="906"/>
        <v>0</v>
      </c>
      <c r="BJ5776" s="69">
        <f t="shared" si="907"/>
        <v>0</v>
      </c>
      <c r="BK5776" s="158" t="str">
        <f t="shared" si="908"/>
        <v/>
      </c>
    </row>
    <row r="5777" spans="1:63" ht="12" customHeight="1" x14ac:dyDescent="0.2">
      <c r="A5777" s="8"/>
      <c r="B5777" s="7"/>
      <c r="C5777" s="7"/>
      <c r="D5777" s="7"/>
      <c r="E5777" s="7"/>
      <c r="F5777" s="7"/>
      <c r="G5777" s="7"/>
      <c r="H5777" s="7"/>
      <c r="I5777" s="10"/>
      <c r="J5777" s="25"/>
      <c r="K5777" s="250"/>
      <c r="L5777" s="31"/>
      <c r="M5777" s="9"/>
      <c r="N5777" s="11" t="s">
        <v>25</v>
      </c>
      <c r="O5777" s="39"/>
      <c r="P5777" s="47"/>
      <c r="Q5777" s="13"/>
      <c r="R5777" s="248">
        <f t="shared" si="900"/>
        <v>0</v>
      </c>
      <c r="S5777" s="248">
        <f t="shared" si="901"/>
        <v>0</v>
      </c>
      <c r="T5777" s="248">
        <f t="shared" si="902"/>
        <v>0</v>
      </c>
      <c r="U5777" s="248">
        <f t="shared" si="903"/>
        <v>0</v>
      </c>
      <c r="V5777" s="13"/>
      <c r="W5777" s="7"/>
      <c r="AT5777" s="130"/>
      <c r="BF5777" s="33">
        <f t="shared" si="909"/>
        <v>41242</v>
      </c>
      <c r="BG5777" s="34">
        <f t="shared" si="904"/>
        <v>82.88000000000001</v>
      </c>
      <c r="BH5777" s="32">
        <f t="shared" si="905"/>
        <v>1</v>
      </c>
      <c r="BI5777" s="32">
        <f t="shared" si="906"/>
        <v>0</v>
      </c>
      <c r="BJ5777" s="69">
        <f t="shared" si="907"/>
        <v>0</v>
      </c>
      <c r="BK5777" s="158" t="str">
        <f t="shared" si="908"/>
        <v/>
      </c>
    </row>
    <row r="5778" spans="1:63" ht="12" customHeight="1" x14ac:dyDescent="0.2">
      <c r="A5778" s="8"/>
      <c r="B5778" s="7"/>
      <c r="C5778" s="7"/>
      <c r="D5778" s="7"/>
      <c r="E5778" s="7"/>
      <c r="F5778" s="7"/>
      <c r="G5778" s="7"/>
      <c r="H5778" s="7"/>
      <c r="I5778" s="10"/>
      <c r="J5778" s="25"/>
      <c r="K5778" s="250"/>
      <c r="L5778" s="31"/>
      <c r="M5778" s="9"/>
      <c r="N5778" s="11" t="s">
        <v>25</v>
      </c>
      <c r="O5778" s="39"/>
      <c r="P5778" s="47"/>
      <c r="Q5778" s="13"/>
      <c r="R5778" s="248">
        <f t="shared" si="900"/>
        <v>0</v>
      </c>
      <c r="S5778" s="248">
        <f t="shared" si="901"/>
        <v>0</v>
      </c>
      <c r="T5778" s="248">
        <f t="shared" si="902"/>
        <v>0</v>
      </c>
      <c r="U5778" s="248">
        <f t="shared" si="903"/>
        <v>0</v>
      </c>
      <c r="V5778" s="13"/>
      <c r="W5778" s="7"/>
      <c r="AT5778" s="130"/>
      <c r="BF5778" s="33">
        <f t="shared" si="909"/>
        <v>41242</v>
      </c>
      <c r="BG5778" s="34">
        <f t="shared" si="904"/>
        <v>82.88000000000001</v>
      </c>
      <c r="BH5778" s="32">
        <f t="shared" si="905"/>
        <v>1</v>
      </c>
      <c r="BI5778" s="32">
        <f t="shared" si="906"/>
        <v>0</v>
      </c>
      <c r="BJ5778" s="69">
        <f t="shared" si="907"/>
        <v>0</v>
      </c>
      <c r="BK5778" s="158" t="str">
        <f t="shared" si="908"/>
        <v/>
      </c>
    </row>
    <row r="5779" spans="1:63" ht="12" customHeight="1" x14ac:dyDescent="0.2">
      <c r="A5779" s="8"/>
      <c r="B5779" s="7"/>
      <c r="C5779" s="7"/>
      <c r="D5779" s="7"/>
      <c r="E5779" s="7"/>
      <c r="F5779" s="7"/>
      <c r="G5779" s="7"/>
      <c r="H5779" s="7"/>
      <c r="I5779" s="10"/>
      <c r="J5779" s="25"/>
      <c r="K5779" s="250"/>
      <c r="L5779" s="31"/>
      <c r="M5779" s="9"/>
      <c r="N5779" s="11" t="s">
        <v>25</v>
      </c>
      <c r="O5779" s="39"/>
      <c r="P5779" s="47"/>
      <c r="Q5779" s="13"/>
      <c r="R5779" s="248">
        <f t="shared" si="900"/>
        <v>0</v>
      </c>
      <c r="S5779" s="248">
        <f t="shared" si="901"/>
        <v>0</v>
      </c>
      <c r="T5779" s="248">
        <f t="shared" si="902"/>
        <v>0</v>
      </c>
      <c r="U5779" s="248">
        <f t="shared" si="903"/>
        <v>0</v>
      </c>
      <c r="V5779" s="13"/>
      <c r="W5779" s="7"/>
      <c r="AT5779" s="130"/>
      <c r="BF5779" s="33">
        <f t="shared" si="909"/>
        <v>41242</v>
      </c>
      <c r="BG5779" s="34">
        <f t="shared" si="904"/>
        <v>82.88000000000001</v>
      </c>
      <c r="BH5779" s="32">
        <f t="shared" si="905"/>
        <v>1</v>
      </c>
      <c r="BI5779" s="32">
        <f t="shared" si="906"/>
        <v>0</v>
      </c>
      <c r="BJ5779" s="69">
        <f t="shared" si="907"/>
        <v>0</v>
      </c>
      <c r="BK5779" s="158" t="str">
        <f t="shared" si="908"/>
        <v/>
      </c>
    </row>
    <row r="5780" spans="1:63" ht="12" customHeight="1" x14ac:dyDescent="0.2">
      <c r="A5780" s="8"/>
      <c r="B5780" s="7"/>
      <c r="C5780" s="7"/>
      <c r="D5780" s="7"/>
      <c r="E5780" s="7"/>
      <c r="F5780" s="7"/>
      <c r="G5780" s="7"/>
      <c r="H5780" s="7"/>
      <c r="I5780" s="10"/>
      <c r="J5780" s="25"/>
      <c r="K5780" s="250"/>
      <c r="L5780" s="31"/>
      <c r="M5780" s="9"/>
      <c r="N5780" s="11" t="s">
        <v>25</v>
      </c>
      <c r="O5780" s="39"/>
      <c r="P5780" s="47"/>
      <c r="Q5780" s="13"/>
      <c r="R5780" s="248">
        <f t="shared" si="900"/>
        <v>0</v>
      </c>
      <c r="S5780" s="248">
        <f t="shared" si="901"/>
        <v>0</v>
      </c>
      <c r="T5780" s="248">
        <f t="shared" si="902"/>
        <v>0</v>
      </c>
      <c r="U5780" s="248">
        <f t="shared" si="903"/>
        <v>0</v>
      </c>
      <c r="V5780" s="13"/>
      <c r="W5780" s="7"/>
      <c r="AT5780" s="130"/>
      <c r="BF5780" s="33">
        <f t="shared" si="909"/>
        <v>41242</v>
      </c>
      <c r="BG5780" s="34">
        <f t="shared" si="904"/>
        <v>82.88000000000001</v>
      </c>
      <c r="BH5780" s="32">
        <f t="shared" si="905"/>
        <v>1</v>
      </c>
      <c r="BI5780" s="32">
        <f t="shared" si="906"/>
        <v>0</v>
      </c>
      <c r="BJ5780" s="69">
        <f t="shared" si="907"/>
        <v>0</v>
      </c>
      <c r="BK5780" s="158" t="str">
        <f t="shared" si="908"/>
        <v/>
      </c>
    </row>
    <row r="5781" spans="1:63" ht="12" customHeight="1" x14ac:dyDescent="0.2">
      <c r="A5781" s="8"/>
      <c r="B5781" s="7"/>
      <c r="C5781" s="7"/>
      <c r="D5781" s="7"/>
      <c r="E5781" s="7"/>
      <c r="F5781" s="7"/>
      <c r="G5781" s="7"/>
      <c r="H5781" s="7"/>
      <c r="I5781" s="10"/>
      <c r="J5781" s="25"/>
      <c r="K5781" s="250"/>
      <c r="L5781" s="31"/>
      <c r="M5781" s="9"/>
      <c r="N5781" s="11" t="s">
        <v>25</v>
      </c>
      <c r="O5781" s="39"/>
      <c r="P5781" s="47"/>
      <c r="Q5781" s="13"/>
      <c r="R5781" s="248">
        <f t="shared" si="900"/>
        <v>0</v>
      </c>
      <c r="S5781" s="248">
        <f t="shared" si="901"/>
        <v>0</v>
      </c>
      <c r="T5781" s="248">
        <f t="shared" si="902"/>
        <v>0</v>
      </c>
      <c r="U5781" s="248">
        <f t="shared" si="903"/>
        <v>0</v>
      </c>
      <c r="V5781" s="13"/>
      <c r="W5781" s="7"/>
      <c r="AT5781" s="130"/>
      <c r="BF5781" s="33">
        <f t="shared" si="909"/>
        <v>41242</v>
      </c>
      <c r="BG5781" s="34">
        <f t="shared" si="904"/>
        <v>82.88000000000001</v>
      </c>
      <c r="BH5781" s="32">
        <f t="shared" si="905"/>
        <v>1</v>
      </c>
      <c r="BI5781" s="32">
        <f t="shared" si="906"/>
        <v>0</v>
      </c>
      <c r="BJ5781" s="69">
        <f t="shared" si="907"/>
        <v>0</v>
      </c>
      <c r="BK5781" s="158" t="str">
        <f t="shared" si="908"/>
        <v/>
      </c>
    </row>
    <row r="5782" spans="1:63" ht="12" customHeight="1" x14ac:dyDescent="0.2">
      <c r="A5782" s="8"/>
      <c r="B5782" s="7"/>
      <c r="C5782" s="7"/>
      <c r="D5782" s="7"/>
      <c r="E5782" s="7"/>
      <c r="F5782" s="7"/>
      <c r="G5782" s="7"/>
      <c r="H5782" s="7"/>
      <c r="I5782" s="10"/>
      <c r="J5782" s="25"/>
      <c r="K5782" s="250"/>
      <c r="L5782" s="31"/>
      <c r="M5782" s="9"/>
      <c r="N5782" s="11" t="s">
        <v>25</v>
      </c>
      <c r="O5782" s="39"/>
      <c r="P5782" s="47"/>
      <c r="Q5782" s="13"/>
      <c r="R5782" s="248">
        <f t="shared" si="900"/>
        <v>0</v>
      </c>
      <c r="S5782" s="248">
        <f t="shared" si="901"/>
        <v>0</v>
      </c>
      <c r="T5782" s="248">
        <f t="shared" si="902"/>
        <v>0</v>
      </c>
      <c r="U5782" s="248">
        <f t="shared" si="903"/>
        <v>0</v>
      </c>
      <c r="V5782" s="13"/>
      <c r="W5782" s="7"/>
      <c r="AT5782" s="130"/>
      <c r="BF5782" s="33">
        <f t="shared" si="909"/>
        <v>41242</v>
      </c>
      <c r="BG5782" s="34">
        <f t="shared" si="904"/>
        <v>82.88000000000001</v>
      </c>
      <c r="BH5782" s="32">
        <f t="shared" si="905"/>
        <v>1</v>
      </c>
      <c r="BI5782" s="32">
        <f t="shared" si="906"/>
        <v>0</v>
      </c>
      <c r="BJ5782" s="69">
        <f t="shared" si="907"/>
        <v>0</v>
      </c>
      <c r="BK5782" s="158" t="str">
        <f t="shared" si="908"/>
        <v/>
      </c>
    </row>
    <row r="5783" spans="1:63" ht="12" customHeight="1" x14ac:dyDescent="0.2">
      <c r="A5783" s="8"/>
      <c r="B5783" s="7"/>
      <c r="C5783" s="7"/>
      <c r="D5783" s="7"/>
      <c r="E5783" s="7"/>
      <c r="F5783" s="7"/>
      <c r="G5783" s="7"/>
      <c r="H5783" s="7"/>
      <c r="I5783" s="10"/>
      <c r="J5783" s="25"/>
      <c r="K5783" s="250"/>
      <c r="L5783" s="31"/>
      <c r="M5783" s="9"/>
      <c r="N5783" s="11" t="s">
        <v>25</v>
      </c>
      <c r="O5783" s="39"/>
      <c r="P5783" s="47"/>
      <c r="Q5783" s="13"/>
      <c r="R5783" s="248">
        <f t="shared" si="900"/>
        <v>0</v>
      </c>
      <c r="S5783" s="248">
        <f t="shared" si="901"/>
        <v>0</v>
      </c>
      <c r="T5783" s="248">
        <f t="shared" si="902"/>
        <v>0</v>
      </c>
      <c r="U5783" s="248">
        <f t="shared" si="903"/>
        <v>0</v>
      </c>
      <c r="V5783" s="13"/>
      <c r="W5783" s="7"/>
      <c r="AT5783" s="130"/>
      <c r="BF5783" s="33">
        <f t="shared" si="909"/>
        <v>41242</v>
      </c>
      <c r="BG5783" s="34">
        <f t="shared" si="904"/>
        <v>82.88000000000001</v>
      </c>
      <c r="BH5783" s="32">
        <f t="shared" si="905"/>
        <v>1</v>
      </c>
      <c r="BI5783" s="32">
        <f t="shared" si="906"/>
        <v>0</v>
      </c>
      <c r="BJ5783" s="69">
        <f t="shared" si="907"/>
        <v>0</v>
      </c>
      <c r="BK5783" s="158" t="str">
        <f t="shared" si="908"/>
        <v/>
      </c>
    </row>
    <row r="5784" spans="1:63" ht="12" customHeight="1" x14ac:dyDescent="0.2">
      <c r="A5784" s="8"/>
      <c r="B5784" s="7"/>
      <c r="C5784" s="7"/>
      <c r="D5784" s="7"/>
      <c r="E5784" s="7"/>
      <c r="F5784" s="7"/>
      <c r="G5784" s="7"/>
      <c r="H5784" s="7"/>
      <c r="I5784" s="10"/>
      <c r="J5784" s="25"/>
      <c r="K5784" s="250"/>
      <c r="L5784" s="31"/>
      <c r="M5784" s="9"/>
      <c r="N5784" s="11" t="s">
        <v>25</v>
      </c>
      <c r="O5784" s="39"/>
      <c r="P5784" s="47"/>
      <c r="Q5784" s="13"/>
      <c r="R5784" s="248">
        <f t="shared" si="900"/>
        <v>0</v>
      </c>
      <c r="S5784" s="248">
        <f t="shared" si="901"/>
        <v>0</v>
      </c>
      <c r="T5784" s="248">
        <f t="shared" si="902"/>
        <v>0</v>
      </c>
      <c r="U5784" s="248">
        <f t="shared" si="903"/>
        <v>0</v>
      </c>
      <c r="V5784" s="13"/>
      <c r="W5784" s="7"/>
      <c r="AT5784" s="130"/>
      <c r="BF5784" s="33">
        <f t="shared" si="909"/>
        <v>41242</v>
      </c>
      <c r="BG5784" s="34">
        <f t="shared" si="904"/>
        <v>82.88000000000001</v>
      </c>
      <c r="BH5784" s="32">
        <f t="shared" si="905"/>
        <v>1</v>
      </c>
      <c r="BI5784" s="32">
        <f t="shared" si="906"/>
        <v>0</v>
      </c>
      <c r="BJ5784" s="69">
        <f t="shared" si="907"/>
        <v>0</v>
      </c>
      <c r="BK5784" s="158" t="str">
        <f t="shared" si="908"/>
        <v/>
      </c>
    </row>
    <row r="5785" spans="1:63" ht="12" customHeight="1" x14ac:dyDescent="0.2">
      <c r="A5785" s="8"/>
      <c r="B5785" s="7"/>
      <c r="C5785" s="7"/>
      <c r="D5785" s="7"/>
      <c r="E5785" s="7"/>
      <c r="F5785" s="7"/>
      <c r="G5785" s="7"/>
      <c r="H5785" s="7"/>
      <c r="I5785" s="10"/>
      <c r="J5785" s="25"/>
      <c r="K5785" s="250"/>
      <c r="L5785" s="31"/>
      <c r="M5785" s="9"/>
      <c r="N5785" s="11" t="s">
        <v>25</v>
      </c>
      <c r="O5785" s="39"/>
      <c r="P5785" s="47"/>
      <c r="Q5785" s="13"/>
      <c r="R5785" s="248">
        <f t="shared" si="900"/>
        <v>0</v>
      </c>
      <c r="S5785" s="248">
        <f t="shared" si="901"/>
        <v>0</v>
      </c>
      <c r="T5785" s="248">
        <f t="shared" si="902"/>
        <v>0</v>
      </c>
      <c r="U5785" s="248">
        <f t="shared" si="903"/>
        <v>0</v>
      </c>
      <c r="V5785" s="13"/>
      <c r="W5785" s="7"/>
      <c r="AT5785" s="130"/>
      <c r="BF5785" s="33">
        <f t="shared" si="909"/>
        <v>41242</v>
      </c>
      <c r="BG5785" s="34">
        <f t="shared" si="904"/>
        <v>82.88000000000001</v>
      </c>
      <c r="BH5785" s="32">
        <f t="shared" si="905"/>
        <v>1</v>
      </c>
      <c r="BI5785" s="32">
        <f t="shared" si="906"/>
        <v>0</v>
      </c>
      <c r="BJ5785" s="69">
        <f t="shared" si="907"/>
        <v>0</v>
      </c>
      <c r="BK5785" s="158" t="str">
        <f t="shared" si="908"/>
        <v/>
      </c>
    </row>
    <row r="5786" spans="1:63" ht="12" customHeight="1" x14ac:dyDescent="0.2">
      <c r="A5786" s="8"/>
      <c r="B5786" s="7"/>
      <c r="C5786" s="7"/>
      <c r="D5786" s="7"/>
      <c r="E5786" s="7"/>
      <c r="F5786" s="7"/>
      <c r="G5786" s="7"/>
      <c r="H5786" s="7"/>
      <c r="I5786" s="10"/>
      <c r="J5786" s="25"/>
      <c r="K5786" s="250"/>
      <c r="L5786" s="31"/>
      <c r="M5786" s="9"/>
      <c r="N5786" s="11" t="s">
        <v>25</v>
      </c>
      <c r="O5786" s="39"/>
      <c r="P5786" s="47"/>
      <c r="Q5786" s="13"/>
      <c r="R5786" s="248">
        <f t="shared" si="900"/>
        <v>0</v>
      </c>
      <c r="S5786" s="248">
        <f t="shared" si="901"/>
        <v>0</v>
      </c>
      <c r="T5786" s="248">
        <f t="shared" si="902"/>
        <v>0</v>
      </c>
      <c r="U5786" s="248">
        <f t="shared" si="903"/>
        <v>0</v>
      </c>
      <c r="V5786" s="13"/>
      <c r="W5786" s="7"/>
      <c r="AT5786" s="130"/>
      <c r="BF5786" s="33">
        <f t="shared" si="909"/>
        <v>41242</v>
      </c>
      <c r="BG5786" s="34">
        <f t="shared" si="904"/>
        <v>82.88000000000001</v>
      </c>
      <c r="BH5786" s="32">
        <f t="shared" si="905"/>
        <v>1</v>
      </c>
      <c r="BI5786" s="32">
        <f t="shared" si="906"/>
        <v>0</v>
      </c>
      <c r="BJ5786" s="69">
        <f t="shared" si="907"/>
        <v>0</v>
      </c>
      <c r="BK5786" s="158" t="str">
        <f t="shared" si="908"/>
        <v/>
      </c>
    </row>
    <row r="5787" spans="1:63" ht="12" customHeight="1" x14ac:dyDescent="0.2">
      <c r="A5787" s="8"/>
      <c r="B5787" s="7"/>
      <c r="C5787" s="7"/>
      <c r="D5787" s="7"/>
      <c r="E5787" s="7"/>
      <c r="F5787" s="7"/>
      <c r="G5787" s="7"/>
      <c r="H5787" s="7"/>
      <c r="I5787" s="10"/>
      <c r="J5787" s="25"/>
      <c r="K5787" s="250"/>
      <c r="L5787" s="31"/>
      <c r="M5787" s="9"/>
      <c r="N5787" s="11" t="s">
        <v>25</v>
      </c>
      <c r="O5787" s="39"/>
      <c r="P5787" s="47"/>
      <c r="Q5787" s="13"/>
      <c r="R5787" s="248">
        <f t="shared" si="900"/>
        <v>0</v>
      </c>
      <c r="S5787" s="248">
        <f t="shared" si="901"/>
        <v>0</v>
      </c>
      <c r="T5787" s="248">
        <f t="shared" si="902"/>
        <v>0</v>
      </c>
      <c r="U5787" s="248">
        <f t="shared" si="903"/>
        <v>0</v>
      </c>
      <c r="V5787" s="13"/>
      <c r="W5787" s="7"/>
      <c r="AT5787" s="130"/>
      <c r="BF5787" s="33">
        <f t="shared" si="909"/>
        <v>41242</v>
      </c>
      <c r="BG5787" s="34">
        <f t="shared" si="904"/>
        <v>82.88000000000001</v>
      </c>
      <c r="BH5787" s="32">
        <f t="shared" si="905"/>
        <v>1</v>
      </c>
      <c r="BI5787" s="32">
        <f t="shared" si="906"/>
        <v>0</v>
      </c>
      <c r="BJ5787" s="69">
        <f t="shared" si="907"/>
        <v>0</v>
      </c>
      <c r="BK5787" s="158" t="str">
        <f t="shared" si="908"/>
        <v/>
      </c>
    </row>
    <row r="5788" spans="1:63" ht="12" customHeight="1" x14ac:dyDescent="0.2">
      <c r="A5788" s="8"/>
      <c r="B5788" s="7"/>
      <c r="C5788" s="7"/>
      <c r="D5788" s="7"/>
      <c r="E5788" s="7"/>
      <c r="F5788" s="7"/>
      <c r="G5788" s="7"/>
      <c r="H5788" s="7"/>
      <c r="I5788" s="10"/>
      <c r="J5788" s="25"/>
      <c r="K5788" s="250"/>
      <c r="L5788" s="31"/>
      <c r="M5788" s="9"/>
      <c r="N5788" s="11" t="s">
        <v>25</v>
      </c>
      <c r="O5788" s="39"/>
      <c r="P5788" s="47"/>
      <c r="Q5788" s="13"/>
      <c r="R5788" s="248">
        <f t="shared" si="900"/>
        <v>0</v>
      </c>
      <c r="S5788" s="248">
        <f t="shared" si="901"/>
        <v>0</v>
      </c>
      <c r="T5788" s="248">
        <f t="shared" si="902"/>
        <v>0</v>
      </c>
      <c r="U5788" s="248">
        <f t="shared" si="903"/>
        <v>0</v>
      </c>
      <c r="V5788" s="13"/>
      <c r="W5788" s="7"/>
      <c r="AT5788" s="130"/>
      <c r="BF5788" s="33">
        <f t="shared" si="909"/>
        <v>41242</v>
      </c>
      <c r="BG5788" s="34">
        <f t="shared" si="904"/>
        <v>82.88000000000001</v>
      </c>
      <c r="BH5788" s="32">
        <f t="shared" si="905"/>
        <v>1</v>
      </c>
      <c r="BI5788" s="32">
        <f t="shared" si="906"/>
        <v>0</v>
      </c>
      <c r="BJ5788" s="69">
        <f t="shared" si="907"/>
        <v>0</v>
      </c>
      <c r="BK5788" s="158" t="str">
        <f t="shared" si="908"/>
        <v/>
      </c>
    </row>
    <row r="5789" spans="1:63" ht="12" customHeight="1" x14ac:dyDescent="0.2">
      <c r="A5789" s="8"/>
      <c r="B5789" s="7"/>
      <c r="C5789" s="7"/>
      <c r="D5789" s="7"/>
      <c r="E5789" s="7"/>
      <c r="F5789" s="7"/>
      <c r="G5789" s="7"/>
      <c r="H5789" s="7"/>
      <c r="I5789" s="10"/>
      <c r="J5789" s="25"/>
      <c r="K5789" s="250"/>
      <c r="L5789" s="31"/>
      <c r="M5789" s="9"/>
      <c r="N5789" s="11" t="s">
        <v>25</v>
      </c>
      <c r="O5789" s="39"/>
      <c r="P5789" s="47"/>
      <c r="Q5789" s="13"/>
      <c r="R5789" s="248">
        <f t="shared" si="900"/>
        <v>0</v>
      </c>
      <c r="S5789" s="248">
        <f t="shared" si="901"/>
        <v>0</v>
      </c>
      <c r="T5789" s="248">
        <f t="shared" si="902"/>
        <v>0</v>
      </c>
      <c r="U5789" s="248">
        <f t="shared" si="903"/>
        <v>0</v>
      </c>
      <c r="V5789" s="13"/>
      <c r="W5789" s="7"/>
      <c r="AT5789" s="130"/>
      <c r="BF5789" s="33">
        <f t="shared" si="909"/>
        <v>41242</v>
      </c>
      <c r="BG5789" s="34">
        <f t="shared" si="904"/>
        <v>82.88000000000001</v>
      </c>
      <c r="BH5789" s="32">
        <f t="shared" si="905"/>
        <v>1</v>
      </c>
      <c r="BI5789" s="32">
        <f t="shared" si="906"/>
        <v>0</v>
      </c>
      <c r="BJ5789" s="69">
        <f t="shared" si="907"/>
        <v>0</v>
      </c>
      <c r="BK5789" s="158" t="str">
        <f t="shared" si="908"/>
        <v/>
      </c>
    </row>
    <row r="5790" spans="1:63" ht="12" customHeight="1" x14ac:dyDescent="0.2">
      <c r="A5790" s="8"/>
      <c r="B5790" s="7"/>
      <c r="C5790" s="7"/>
      <c r="D5790" s="7"/>
      <c r="E5790" s="7"/>
      <c r="F5790" s="7"/>
      <c r="G5790" s="7"/>
      <c r="H5790" s="7"/>
      <c r="I5790" s="10"/>
      <c r="J5790" s="25"/>
      <c r="K5790" s="250"/>
      <c r="L5790" s="31"/>
      <c r="M5790" s="9"/>
      <c r="N5790" s="11" t="s">
        <v>25</v>
      </c>
      <c r="O5790" s="39"/>
      <c r="P5790" s="47"/>
      <c r="Q5790" s="13"/>
      <c r="R5790" s="248">
        <f t="shared" si="900"/>
        <v>0</v>
      </c>
      <c r="S5790" s="248">
        <f t="shared" si="901"/>
        <v>0</v>
      </c>
      <c r="T5790" s="248">
        <f t="shared" si="902"/>
        <v>0</v>
      </c>
      <c r="U5790" s="248">
        <f t="shared" si="903"/>
        <v>0</v>
      </c>
      <c r="V5790" s="13"/>
      <c r="W5790" s="7"/>
      <c r="AT5790" s="130"/>
      <c r="BF5790" s="33">
        <f t="shared" si="909"/>
        <v>41242</v>
      </c>
      <c r="BG5790" s="34">
        <f t="shared" si="904"/>
        <v>82.88000000000001</v>
      </c>
      <c r="BH5790" s="32">
        <f t="shared" si="905"/>
        <v>1</v>
      </c>
      <c r="BI5790" s="32">
        <f t="shared" si="906"/>
        <v>0</v>
      </c>
      <c r="BJ5790" s="69">
        <f t="shared" si="907"/>
        <v>0</v>
      </c>
      <c r="BK5790" s="158" t="str">
        <f t="shared" si="908"/>
        <v/>
      </c>
    </row>
    <row r="5791" spans="1:63" ht="12" customHeight="1" x14ac:dyDescent="0.2">
      <c r="A5791" s="8"/>
      <c r="B5791" s="7"/>
      <c r="C5791" s="7"/>
      <c r="D5791" s="7"/>
      <c r="E5791" s="7"/>
      <c r="F5791" s="7"/>
      <c r="G5791" s="7"/>
      <c r="H5791" s="7"/>
      <c r="I5791" s="10"/>
      <c r="J5791" s="25"/>
      <c r="K5791" s="250"/>
      <c r="L5791" s="31"/>
      <c r="M5791" s="9"/>
      <c r="N5791" s="11" t="s">
        <v>25</v>
      </c>
      <c r="O5791" s="39"/>
      <c r="P5791" s="47"/>
      <c r="Q5791" s="13"/>
      <c r="R5791" s="248">
        <f t="shared" si="900"/>
        <v>0</v>
      </c>
      <c r="S5791" s="248">
        <f t="shared" si="901"/>
        <v>0</v>
      </c>
      <c r="T5791" s="248">
        <f t="shared" si="902"/>
        <v>0</v>
      </c>
      <c r="U5791" s="248">
        <f t="shared" si="903"/>
        <v>0</v>
      </c>
      <c r="V5791" s="13"/>
      <c r="W5791" s="7"/>
      <c r="AT5791" s="130"/>
      <c r="BF5791" s="33">
        <f t="shared" si="909"/>
        <v>41242</v>
      </c>
      <c r="BG5791" s="34">
        <f t="shared" si="904"/>
        <v>82.88000000000001</v>
      </c>
      <c r="BH5791" s="32">
        <f t="shared" si="905"/>
        <v>1</v>
      </c>
      <c r="BI5791" s="32">
        <f t="shared" si="906"/>
        <v>0</v>
      </c>
      <c r="BJ5791" s="69">
        <f t="shared" si="907"/>
        <v>0</v>
      </c>
      <c r="BK5791" s="158" t="str">
        <f t="shared" si="908"/>
        <v/>
      </c>
    </row>
    <row r="5792" spans="1:63" ht="12" customHeight="1" x14ac:dyDescent="0.2">
      <c r="A5792" s="8"/>
      <c r="B5792" s="7"/>
      <c r="C5792" s="7"/>
      <c r="D5792" s="7"/>
      <c r="E5792" s="7"/>
      <c r="F5792" s="7"/>
      <c r="G5792" s="7"/>
      <c r="H5792" s="7"/>
      <c r="I5792" s="10"/>
      <c r="J5792" s="25"/>
      <c r="K5792" s="250"/>
      <c r="L5792" s="31"/>
      <c r="M5792" s="9"/>
      <c r="N5792" s="11" t="s">
        <v>25</v>
      </c>
      <c r="O5792" s="39"/>
      <c r="P5792" s="47"/>
      <c r="Q5792" s="13"/>
      <c r="R5792" s="248">
        <f t="shared" si="900"/>
        <v>0</v>
      </c>
      <c r="S5792" s="248">
        <f t="shared" si="901"/>
        <v>0</v>
      </c>
      <c r="T5792" s="248">
        <f t="shared" si="902"/>
        <v>0</v>
      </c>
      <c r="U5792" s="248">
        <f t="shared" si="903"/>
        <v>0</v>
      </c>
      <c r="V5792" s="13"/>
      <c r="W5792" s="7"/>
      <c r="AT5792" s="130"/>
      <c r="BF5792" s="33">
        <f t="shared" si="909"/>
        <v>41242</v>
      </c>
      <c r="BG5792" s="34">
        <f t="shared" si="904"/>
        <v>82.88000000000001</v>
      </c>
      <c r="BH5792" s="32">
        <f t="shared" si="905"/>
        <v>1</v>
      </c>
      <c r="BI5792" s="32">
        <f t="shared" si="906"/>
        <v>0</v>
      </c>
      <c r="BJ5792" s="69">
        <f t="shared" si="907"/>
        <v>0</v>
      </c>
      <c r="BK5792" s="158" t="str">
        <f t="shared" si="908"/>
        <v/>
      </c>
    </row>
    <row r="5793" spans="1:63" ht="12" customHeight="1" x14ac:dyDescent="0.2">
      <c r="A5793" s="8"/>
      <c r="B5793" s="7"/>
      <c r="C5793" s="7"/>
      <c r="D5793" s="7"/>
      <c r="E5793" s="7"/>
      <c r="F5793" s="7"/>
      <c r="G5793" s="7"/>
      <c r="H5793" s="7"/>
      <c r="I5793" s="10"/>
      <c r="J5793" s="25"/>
      <c r="K5793" s="250"/>
      <c r="L5793" s="31"/>
      <c r="M5793" s="9"/>
      <c r="N5793" s="11" t="s">
        <v>25</v>
      </c>
      <c r="O5793" s="39"/>
      <c r="P5793" s="47"/>
      <c r="Q5793" s="13"/>
      <c r="R5793" s="248">
        <f t="shared" si="900"/>
        <v>0</v>
      </c>
      <c r="S5793" s="248">
        <f t="shared" si="901"/>
        <v>0</v>
      </c>
      <c r="T5793" s="248">
        <f t="shared" si="902"/>
        <v>0</v>
      </c>
      <c r="U5793" s="248">
        <f t="shared" si="903"/>
        <v>0</v>
      </c>
      <c r="V5793" s="13"/>
      <c r="W5793" s="7"/>
      <c r="AT5793" s="130"/>
      <c r="BF5793" s="33">
        <f t="shared" si="909"/>
        <v>41242</v>
      </c>
      <c r="BG5793" s="34">
        <f t="shared" si="904"/>
        <v>82.88000000000001</v>
      </c>
      <c r="BH5793" s="32">
        <f t="shared" si="905"/>
        <v>1</v>
      </c>
      <c r="BI5793" s="32">
        <f t="shared" si="906"/>
        <v>0</v>
      </c>
      <c r="BJ5793" s="69">
        <f t="shared" si="907"/>
        <v>0</v>
      </c>
      <c r="BK5793" s="158" t="str">
        <f t="shared" si="908"/>
        <v/>
      </c>
    </row>
    <row r="5794" spans="1:63" ht="12" customHeight="1" x14ac:dyDescent="0.2">
      <c r="A5794" s="8"/>
      <c r="B5794" s="7"/>
      <c r="C5794" s="7"/>
      <c r="D5794" s="7"/>
      <c r="E5794" s="7"/>
      <c r="F5794" s="7"/>
      <c r="G5794" s="7"/>
      <c r="H5794" s="7"/>
      <c r="I5794" s="10"/>
      <c r="J5794" s="25"/>
      <c r="K5794" s="250"/>
      <c r="L5794" s="31"/>
      <c r="M5794" s="9"/>
      <c r="N5794" s="11" t="s">
        <v>25</v>
      </c>
      <c r="O5794" s="39"/>
      <c r="P5794" s="47"/>
      <c r="Q5794" s="13"/>
      <c r="R5794" s="248">
        <f t="shared" si="900"/>
        <v>0</v>
      </c>
      <c r="S5794" s="248">
        <f t="shared" si="901"/>
        <v>0</v>
      </c>
      <c r="T5794" s="248">
        <f t="shared" si="902"/>
        <v>0</v>
      </c>
      <c r="U5794" s="248">
        <f t="shared" si="903"/>
        <v>0</v>
      </c>
      <c r="V5794" s="13"/>
      <c r="W5794" s="7"/>
      <c r="AT5794" s="130"/>
      <c r="BF5794" s="33">
        <f t="shared" si="909"/>
        <v>41242</v>
      </c>
      <c r="BG5794" s="34">
        <f t="shared" si="904"/>
        <v>82.88000000000001</v>
      </c>
      <c r="BH5794" s="32">
        <f t="shared" si="905"/>
        <v>1</v>
      </c>
      <c r="BI5794" s="32">
        <f t="shared" si="906"/>
        <v>0</v>
      </c>
      <c r="BJ5794" s="69">
        <f t="shared" si="907"/>
        <v>0</v>
      </c>
      <c r="BK5794" s="158" t="str">
        <f t="shared" si="908"/>
        <v/>
      </c>
    </row>
    <row r="5795" spans="1:63" ht="12" customHeight="1" x14ac:dyDescent="0.2">
      <c r="A5795" s="8"/>
      <c r="B5795" s="7"/>
      <c r="C5795" s="7"/>
      <c r="D5795" s="7"/>
      <c r="E5795" s="7"/>
      <c r="F5795" s="7"/>
      <c r="G5795" s="7"/>
      <c r="H5795" s="7"/>
      <c r="I5795" s="10"/>
      <c r="J5795" s="25"/>
      <c r="K5795" s="250"/>
      <c r="L5795" s="31"/>
      <c r="M5795" s="9"/>
      <c r="N5795" s="11" t="s">
        <v>25</v>
      </c>
      <c r="O5795" s="39"/>
      <c r="P5795" s="47"/>
      <c r="Q5795" s="13"/>
      <c r="R5795" s="248">
        <f t="shared" si="900"/>
        <v>0</v>
      </c>
      <c r="S5795" s="248">
        <f t="shared" si="901"/>
        <v>0</v>
      </c>
      <c r="T5795" s="248">
        <f t="shared" si="902"/>
        <v>0</v>
      </c>
      <c r="U5795" s="248">
        <f t="shared" si="903"/>
        <v>0</v>
      </c>
      <c r="V5795" s="13"/>
      <c r="W5795" s="7"/>
      <c r="AT5795" s="130"/>
      <c r="BF5795" s="33">
        <f t="shared" si="909"/>
        <v>41242</v>
      </c>
      <c r="BG5795" s="34">
        <f t="shared" si="904"/>
        <v>82.88000000000001</v>
      </c>
      <c r="BH5795" s="32">
        <f t="shared" si="905"/>
        <v>1</v>
      </c>
      <c r="BI5795" s="32">
        <f t="shared" si="906"/>
        <v>0</v>
      </c>
      <c r="BJ5795" s="69">
        <f t="shared" si="907"/>
        <v>0</v>
      </c>
      <c r="BK5795" s="158" t="str">
        <f t="shared" si="908"/>
        <v/>
      </c>
    </row>
    <row r="5796" spans="1:63" ht="12" customHeight="1" x14ac:dyDescent="0.2">
      <c r="A5796" s="8"/>
      <c r="B5796" s="7"/>
      <c r="C5796" s="7"/>
      <c r="D5796" s="7"/>
      <c r="E5796" s="7"/>
      <c r="F5796" s="7"/>
      <c r="G5796" s="7"/>
      <c r="H5796" s="7"/>
      <c r="I5796" s="10"/>
      <c r="J5796" s="25"/>
      <c r="K5796" s="250"/>
      <c r="L5796" s="31"/>
      <c r="M5796" s="9"/>
      <c r="N5796" s="11" t="s">
        <v>25</v>
      </c>
      <c r="O5796" s="39"/>
      <c r="P5796" s="47"/>
      <c r="Q5796" s="13"/>
      <c r="R5796" s="248">
        <f t="shared" si="900"/>
        <v>0</v>
      </c>
      <c r="S5796" s="248">
        <f t="shared" si="901"/>
        <v>0</v>
      </c>
      <c r="T5796" s="248">
        <f t="shared" si="902"/>
        <v>0</v>
      </c>
      <c r="U5796" s="248">
        <f t="shared" si="903"/>
        <v>0</v>
      </c>
      <c r="V5796" s="13"/>
      <c r="W5796" s="7"/>
      <c r="AT5796" s="130"/>
      <c r="BF5796" s="33">
        <f t="shared" si="909"/>
        <v>41242</v>
      </c>
      <c r="BG5796" s="34">
        <f t="shared" si="904"/>
        <v>82.88000000000001</v>
      </c>
      <c r="BH5796" s="32">
        <f t="shared" si="905"/>
        <v>1</v>
      </c>
      <c r="BI5796" s="32">
        <f t="shared" si="906"/>
        <v>0</v>
      </c>
      <c r="BJ5796" s="69">
        <f t="shared" si="907"/>
        <v>0</v>
      </c>
      <c r="BK5796" s="158" t="str">
        <f t="shared" si="908"/>
        <v/>
      </c>
    </row>
    <row r="5797" spans="1:63" ht="12" customHeight="1" x14ac:dyDescent="0.2">
      <c r="A5797" s="8"/>
      <c r="B5797" s="7"/>
      <c r="C5797" s="7"/>
      <c r="D5797" s="7"/>
      <c r="E5797" s="7"/>
      <c r="F5797" s="7"/>
      <c r="G5797" s="7"/>
      <c r="H5797" s="7"/>
      <c r="I5797" s="10"/>
      <c r="J5797" s="25"/>
      <c r="K5797" s="250"/>
      <c r="L5797" s="31"/>
      <c r="M5797" s="9"/>
      <c r="N5797" s="11" t="s">
        <v>25</v>
      </c>
      <c r="O5797" s="39"/>
      <c r="P5797" s="47"/>
      <c r="Q5797" s="13"/>
      <c r="R5797" s="248">
        <f t="shared" si="900"/>
        <v>0</v>
      </c>
      <c r="S5797" s="248">
        <f t="shared" si="901"/>
        <v>0</v>
      </c>
      <c r="T5797" s="248">
        <f t="shared" si="902"/>
        <v>0</v>
      </c>
      <c r="U5797" s="248">
        <f t="shared" si="903"/>
        <v>0</v>
      </c>
      <c r="V5797" s="13"/>
      <c r="W5797" s="7"/>
      <c r="AT5797" s="130"/>
      <c r="BF5797" s="33">
        <f t="shared" si="909"/>
        <v>41242</v>
      </c>
      <c r="BG5797" s="34">
        <f t="shared" si="904"/>
        <v>82.88000000000001</v>
      </c>
      <c r="BH5797" s="32">
        <f t="shared" si="905"/>
        <v>1</v>
      </c>
      <c r="BI5797" s="32">
        <f t="shared" si="906"/>
        <v>0</v>
      </c>
      <c r="BJ5797" s="69">
        <f t="shared" si="907"/>
        <v>0</v>
      </c>
      <c r="BK5797" s="158" t="str">
        <f t="shared" si="908"/>
        <v/>
      </c>
    </row>
    <row r="5798" spans="1:63" ht="12" customHeight="1" x14ac:dyDescent="0.2">
      <c r="A5798" s="8"/>
      <c r="B5798" s="7"/>
      <c r="C5798" s="7"/>
      <c r="D5798" s="7"/>
      <c r="E5798" s="7"/>
      <c r="F5798" s="7"/>
      <c r="G5798" s="7"/>
      <c r="H5798" s="7"/>
      <c r="I5798" s="10"/>
      <c r="J5798" s="25"/>
      <c r="K5798" s="250"/>
      <c r="L5798" s="31"/>
      <c r="M5798" s="9"/>
      <c r="N5798" s="11" t="s">
        <v>25</v>
      </c>
      <c r="O5798" s="39"/>
      <c r="P5798" s="47"/>
      <c r="Q5798" s="13"/>
      <c r="R5798" s="248">
        <f t="shared" si="900"/>
        <v>0</v>
      </c>
      <c r="S5798" s="248">
        <f t="shared" si="901"/>
        <v>0</v>
      </c>
      <c r="T5798" s="248">
        <f t="shared" si="902"/>
        <v>0</v>
      </c>
      <c r="U5798" s="248">
        <f t="shared" si="903"/>
        <v>0</v>
      </c>
      <c r="V5798" s="13"/>
      <c r="W5798" s="7"/>
      <c r="AT5798" s="130"/>
      <c r="BF5798" s="33">
        <f t="shared" si="909"/>
        <v>41242</v>
      </c>
      <c r="BG5798" s="34">
        <f t="shared" si="904"/>
        <v>82.88000000000001</v>
      </c>
      <c r="BH5798" s="32">
        <f t="shared" si="905"/>
        <v>1</v>
      </c>
      <c r="BI5798" s="32">
        <f t="shared" si="906"/>
        <v>0</v>
      </c>
      <c r="BJ5798" s="69">
        <f t="shared" si="907"/>
        <v>0</v>
      </c>
      <c r="BK5798" s="158" t="str">
        <f t="shared" si="908"/>
        <v/>
      </c>
    </row>
    <row r="5799" spans="1:63" ht="12" customHeight="1" x14ac:dyDescent="0.2">
      <c r="A5799" s="8"/>
      <c r="B5799" s="7"/>
      <c r="C5799" s="7"/>
      <c r="D5799" s="7"/>
      <c r="E5799" s="7"/>
      <c r="F5799" s="7"/>
      <c r="G5799" s="7"/>
      <c r="H5799" s="7"/>
      <c r="I5799" s="10"/>
      <c r="J5799" s="25"/>
      <c r="K5799" s="250"/>
      <c r="L5799" s="31"/>
      <c r="M5799" s="9"/>
      <c r="N5799" s="11" t="s">
        <v>25</v>
      </c>
      <c r="O5799" s="39"/>
      <c r="P5799" s="47"/>
      <c r="Q5799" s="13"/>
      <c r="R5799" s="248">
        <f t="shared" si="900"/>
        <v>0</v>
      </c>
      <c r="S5799" s="248">
        <f t="shared" si="901"/>
        <v>0</v>
      </c>
      <c r="T5799" s="248">
        <f t="shared" si="902"/>
        <v>0</v>
      </c>
      <c r="U5799" s="248">
        <f t="shared" si="903"/>
        <v>0</v>
      </c>
      <c r="V5799" s="13"/>
      <c r="W5799" s="7"/>
      <c r="AT5799" s="130"/>
      <c r="BF5799" s="33">
        <f t="shared" si="909"/>
        <v>41242</v>
      </c>
      <c r="BG5799" s="34">
        <f t="shared" si="904"/>
        <v>82.88000000000001</v>
      </c>
      <c r="BH5799" s="32">
        <f t="shared" si="905"/>
        <v>1</v>
      </c>
      <c r="BI5799" s="32">
        <f t="shared" si="906"/>
        <v>0</v>
      </c>
      <c r="BJ5799" s="69">
        <f t="shared" si="907"/>
        <v>0</v>
      </c>
      <c r="BK5799" s="158" t="str">
        <f t="shared" si="908"/>
        <v/>
      </c>
    </row>
    <row r="5800" spans="1:63" ht="12" customHeight="1" x14ac:dyDescent="0.2">
      <c r="A5800" s="8"/>
      <c r="B5800" s="7"/>
      <c r="C5800" s="7"/>
      <c r="D5800" s="7"/>
      <c r="E5800" s="7"/>
      <c r="F5800" s="7"/>
      <c r="G5800" s="7"/>
      <c r="H5800" s="7"/>
      <c r="I5800" s="10"/>
      <c r="J5800" s="25"/>
      <c r="K5800" s="250"/>
      <c r="L5800" s="31"/>
      <c r="M5800" s="9"/>
      <c r="N5800" s="11" t="s">
        <v>25</v>
      </c>
      <c r="O5800" s="39"/>
      <c r="P5800" s="47"/>
      <c r="Q5800" s="13"/>
      <c r="R5800" s="248">
        <f t="shared" si="900"/>
        <v>0</v>
      </c>
      <c r="S5800" s="248">
        <f t="shared" si="901"/>
        <v>0</v>
      </c>
      <c r="T5800" s="248">
        <f t="shared" si="902"/>
        <v>0</v>
      </c>
      <c r="U5800" s="248">
        <f t="shared" si="903"/>
        <v>0</v>
      </c>
      <c r="V5800" s="13"/>
      <c r="W5800" s="7"/>
      <c r="AT5800" s="130"/>
      <c r="BF5800" s="33">
        <f t="shared" si="909"/>
        <v>41242</v>
      </c>
      <c r="BG5800" s="34">
        <f t="shared" si="904"/>
        <v>82.88000000000001</v>
      </c>
      <c r="BH5800" s="32">
        <f t="shared" si="905"/>
        <v>1</v>
      </c>
      <c r="BI5800" s="32">
        <f t="shared" si="906"/>
        <v>0</v>
      </c>
      <c r="BJ5800" s="69">
        <f t="shared" si="907"/>
        <v>0</v>
      </c>
      <c r="BK5800" s="158" t="str">
        <f t="shared" si="908"/>
        <v/>
      </c>
    </row>
    <row r="5801" spans="1:63" ht="12" customHeight="1" x14ac:dyDescent="0.2">
      <c r="A5801" s="8"/>
      <c r="B5801" s="7"/>
      <c r="C5801" s="7"/>
      <c r="D5801" s="7"/>
      <c r="E5801" s="7"/>
      <c r="F5801" s="7"/>
      <c r="G5801" s="7"/>
      <c r="H5801" s="7"/>
      <c r="I5801" s="10"/>
      <c r="J5801" s="25"/>
      <c r="K5801" s="250"/>
      <c r="L5801" s="31"/>
      <c r="M5801" s="9"/>
      <c r="N5801" s="11" t="s">
        <v>25</v>
      </c>
      <c r="O5801" s="39"/>
      <c r="P5801" s="47"/>
      <c r="Q5801" s="13"/>
      <c r="R5801" s="248">
        <f t="shared" si="900"/>
        <v>0</v>
      </c>
      <c r="S5801" s="248">
        <f t="shared" si="901"/>
        <v>0</v>
      </c>
      <c r="T5801" s="248">
        <f t="shared" si="902"/>
        <v>0</v>
      </c>
      <c r="U5801" s="248">
        <f t="shared" si="903"/>
        <v>0</v>
      </c>
      <c r="V5801" s="13"/>
      <c r="W5801" s="7"/>
      <c r="AT5801" s="130"/>
      <c r="BF5801" s="33">
        <f t="shared" si="909"/>
        <v>41242</v>
      </c>
      <c r="BG5801" s="34">
        <f t="shared" si="904"/>
        <v>82.88000000000001</v>
      </c>
      <c r="BH5801" s="32">
        <f t="shared" si="905"/>
        <v>1</v>
      </c>
      <c r="BI5801" s="32">
        <f t="shared" si="906"/>
        <v>0</v>
      </c>
      <c r="BJ5801" s="69">
        <f t="shared" si="907"/>
        <v>0</v>
      </c>
      <c r="BK5801" s="158" t="str">
        <f t="shared" si="908"/>
        <v/>
      </c>
    </row>
    <row r="5802" spans="1:63" ht="12" customHeight="1" x14ac:dyDescent="0.2">
      <c r="A5802" s="8"/>
      <c r="B5802" s="7"/>
      <c r="C5802" s="7"/>
      <c r="D5802" s="7"/>
      <c r="E5802" s="7"/>
      <c r="F5802" s="7"/>
      <c r="G5802" s="7"/>
      <c r="H5802" s="7"/>
      <c r="I5802" s="10"/>
      <c r="J5802" s="25"/>
      <c r="K5802" s="250"/>
      <c r="L5802" s="31"/>
      <c r="M5802" s="9"/>
      <c r="N5802" s="11" t="s">
        <v>25</v>
      </c>
      <c r="O5802" s="39"/>
      <c r="P5802" s="47"/>
      <c r="Q5802" s="13"/>
      <c r="R5802" s="248">
        <f t="shared" si="900"/>
        <v>0</v>
      </c>
      <c r="S5802" s="248">
        <f t="shared" si="901"/>
        <v>0</v>
      </c>
      <c r="T5802" s="248">
        <f t="shared" si="902"/>
        <v>0</v>
      </c>
      <c r="U5802" s="248">
        <f t="shared" si="903"/>
        <v>0</v>
      </c>
      <c r="V5802" s="13"/>
      <c r="W5802" s="7"/>
      <c r="AT5802" s="130"/>
      <c r="BF5802" s="33">
        <f t="shared" si="909"/>
        <v>41242</v>
      </c>
      <c r="BG5802" s="34">
        <f t="shared" si="904"/>
        <v>82.88000000000001</v>
      </c>
      <c r="BH5802" s="32">
        <f t="shared" si="905"/>
        <v>1</v>
      </c>
      <c r="BI5802" s="32">
        <f t="shared" si="906"/>
        <v>0</v>
      </c>
      <c r="BJ5802" s="69">
        <f t="shared" si="907"/>
        <v>0</v>
      </c>
      <c r="BK5802" s="158" t="str">
        <f t="shared" si="908"/>
        <v/>
      </c>
    </row>
    <row r="5803" spans="1:63" ht="12" customHeight="1" x14ac:dyDescent="0.2">
      <c r="A5803" s="8"/>
      <c r="B5803" s="7"/>
      <c r="C5803" s="7"/>
      <c r="D5803" s="7"/>
      <c r="E5803" s="7"/>
      <c r="F5803" s="7"/>
      <c r="G5803" s="7"/>
      <c r="H5803" s="7"/>
      <c r="I5803" s="10"/>
      <c r="J5803" s="25"/>
      <c r="K5803" s="250"/>
      <c r="L5803" s="31"/>
      <c r="M5803" s="9"/>
      <c r="N5803" s="11" t="s">
        <v>25</v>
      </c>
      <c r="O5803" s="39"/>
      <c r="P5803" s="47"/>
      <c r="Q5803" s="13"/>
      <c r="R5803" s="248">
        <f t="shared" si="900"/>
        <v>0</v>
      </c>
      <c r="S5803" s="248">
        <f t="shared" si="901"/>
        <v>0</v>
      </c>
      <c r="T5803" s="248">
        <f t="shared" si="902"/>
        <v>0</v>
      </c>
      <c r="U5803" s="248">
        <f t="shared" si="903"/>
        <v>0</v>
      </c>
      <c r="V5803" s="13"/>
      <c r="W5803" s="7"/>
      <c r="AT5803" s="130"/>
      <c r="BF5803" s="33">
        <f t="shared" si="909"/>
        <v>41242</v>
      </c>
      <c r="BG5803" s="34">
        <f t="shared" si="904"/>
        <v>82.88000000000001</v>
      </c>
      <c r="BH5803" s="32">
        <f t="shared" si="905"/>
        <v>1</v>
      </c>
      <c r="BI5803" s="32">
        <f t="shared" si="906"/>
        <v>0</v>
      </c>
      <c r="BJ5803" s="69">
        <f t="shared" si="907"/>
        <v>0</v>
      </c>
      <c r="BK5803" s="158" t="str">
        <f t="shared" si="908"/>
        <v/>
      </c>
    </row>
    <row r="5804" spans="1:63" ht="12" customHeight="1" x14ac:dyDescent="0.2">
      <c r="A5804" s="8"/>
      <c r="B5804" s="7"/>
      <c r="C5804" s="7"/>
      <c r="D5804" s="7"/>
      <c r="E5804" s="7"/>
      <c r="F5804" s="7"/>
      <c r="G5804" s="7"/>
      <c r="H5804" s="7"/>
      <c r="I5804" s="10"/>
      <c r="J5804" s="25"/>
      <c r="K5804" s="250"/>
      <c r="L5804" s="31"/>
      <c r="M5804" s="9"/>
      <c r="N5804" s="11" t="s">
        <v>25</v>
      </c>
      <c r="O5804" s="39"/>
      <c r="P5804" s="47"/>
      <c r="Q5804" s="13"/>
      <c r="R5804" s="248">
        <f t="shared" si="900"/>
        <v>0</v>
      </c>
      <c r="S5804" s="248">
        <f t="shared" si="901"/>
        <v>0</v>
      </c>
      <c r="T5804" s="248">
        <f t="shared" si="902"/>
        <v>0</v>
      </c>
      <c r="U5804" s="248">
        <f t="shared" si="903"/>
        <v>0</v>
      </c>
      <c r="V5804" s="13"/>
      <c r="W5804" s="7"/>
      <c r="AT5804" s="130"/>
      <c r="BF5804" s="33">
        <f t="shared" si="909"/>
        <v>41242</v>
      </c>
      <c r="BG5804" s="34">
        <f t="shared" si="904"/>
        <v>82.88000000000001</v>
      </c>
      <c r="BH5804" s="32">
        <f t="shared" si="905"/>
        <v>1</v>
      </c>
      <c r="BI5804" s="32">
        <f t="shared" si="906"/>
        <v>0</v>
      </c>
      <c r="BJ5804" s="69">
        <f t="shared" si="907"/>
        <v>0</v>
      </c>
      <c r="BK5804" s="158" t="str">
        <f t="shared" si="908"/>
        <v/>
      </c>
    </row>
    <row r="5805" spans="1:63" ht="12" customHeight="1" x14ac:dyDescent="0.2">
      <c r="A5805" s="8"/>
      <c r="B5805" s="7"/>
      <c r="C5805" s="7"/>
      <c r="D5805" s="7"/>
      <c r="E5805" s="7"/>
      <c r="F5805" s="7"/>
      <c r="G5805" s="7"/>
      <c r="H5805" s="7"/>
      <c r="I5805" s="10"/>
      <c r="J5805" s="25"/>
      <c r="K5805" s="250"/>
      <c r="L5805" s="31"/>
      <c r="M5805" s="9"/>
      <c r="N5805" s="11" t="s">
        <v>25</v>
      </c>
      <c r="O5805" s="39"/>
      <c r="P5805" s="47"/>
      <c r="Q5805" s="13"/>
      <c r="R5805" s="248">
        <f t="shared" si="900"/>
        <v>0</v>
      </c>
      <c r="S5805" s="248">
        <f t="shared" si="901"/>
        <v>0</v>
      </c>
      <c r="T5805" s="248">
        <f t="shared" si="902"/>
        <v>0</v>
      </c>
      <c r="U5805" s="248">
        <f t="shared" si="903"/>
        <v>0</v>
      </c>
      <c r="V5805" s="13"/>
      <c r="W5805" s="7"/>
      <c r="AT5805" s="130"/>
      <c r="BF5805" s="33">
        <f t="shared" si="909"/>
        <v>41242</v>
      </c>
      <c r="BG5805" s="34">
        <f t="shared" si="904"/>
        <v>82.88000000000001</v>
      </c>
      <c r="BH5805" s="32">
        <f t="shared" si="905"/>
        <v>1</v>
      </c>
      <c r="BI5805" s="32">
        <f t="shared" si="906"/>
        <v>0</v>
      </c>
      <c r="BJ5805" s="69">
        <f t="shared" si="907"/>
        <v>0</v>
      </c>
      <c r="BK5805" s="158" t="str">
        <f t="shared" si="908"/>
        <v/>
      </c>
    </row>
    <row r="5806" spans="1:63" ht="12" customHeight="1" x14ac:dyDescent="0.2">
      <c r="A5806" s="8"/>
      <c r="B5806" s="7"/>
      <c r="C5806" s="7"/>
      <c r="D5806" s="7"/>
      <c r="E5806" s="7"/>
      <c r="F5806" s="7"/>
      <c r="G5806" s="7"/>
      <c r="H5806" s="7"/>
      <c r="I5806" s="10"/>
      <c r="J5806" s="25"/>
      <c r="K5806" s="250"/>
      <c r="L5806" s="31"/>
      <c r="M5806" s="9"/>
      <c r="N5806" s="11" t="s">
        <v>25</v>
      </c>
      <c r="O5806" s="39"/>
      <c r="P5806" s="47"/>
      <c r="Q5806" s="13"/>
      <c r="R5806" s="248">
        <f t="shared" si="900"/>
        <v>0</v>
      </c>
      <c r="S5806" s="248">
        <f t="shared" si="901"/>
        <v>0</v>
      </c>
      <c r="T5806" s="248">
        <f t="shared" si="902"/>
        <v>0</v>
      </c>
      <c r="U5806" s="248">
        <f t="shared" si="903"/>
        <v>0</v>
      </c>
      <c r="V5806" s="13"/>
      <c r="W5806" s="7"/>
      <c r="AT5806" s="130"/>
      <c r="BF5806" s="33">
        <f t="shared" si="909"/>
        <v>41242</v>
      </c>
      <c r="BG5806" s="34">
        <f t="shared" si="904"/>
        <v>82.88000000000001</v>
      </c>
      <c r="BH5806" s="32">
        <f t="shared" si="905"/>
        <v>1</v>
      </c>
      <c r="BI5806" s="32">
        <f t="shared" si="906"/>
        <v>0</v>
      </c>
      <c r="BJ5806" s="69">
        <f t="shared" si="907"/>
        <v>0</v>
      </c>
      <c r="BK5806" s="158" t="str">
        <f t="shared" si="908"/>
        <v/>
      </c>
    </row>
    <row r="5807" spans="1:63" ht="12" customHeight="1" x14ac:dyDescent="0.2">
      <c r="A5807" s="8"/>
      <c r="B5807" s="7"/>
      <c r="C5807" s="7"/>
      <c r="D5807" s="7"/>
      <c r="E5807" s="7"/>
      <c r="F5807" s="7"/>
      <c r="G5807" s="7"/>
      <c r="H5807" s="7"/>
      <c r="I5807" s="10"/>
      <c r="J5807" s="25"/>
      <c r="K5807" s="250"/>
      <c r="L5807" s="31"/>
      <c r="M5807" s="9"/>
      <c r="N5807" s="11" t="s">
        <v>25</v>
      </c>
      <c r="O5807" s="39"/>
      <c r="P5807" s="47"/>
      <c r="Q5807" s="13"/>
      <c r="R5807" s="248">
        <f t="shared" si="900"/>
        <v>0</v>
      </c>
      <c r="S5807" s="248">
        <f t="shared" si="901"/>
        <v>0</v>
      </c>
      <c r="T5807" s="248">
        <f t="shared" si="902"/>
        <v>0</v>
      </c>
      <c r="U5807" s="248">
        <f t="shared" si="903"/>
        <v>0</v>
      </c>
      <c r="V5807" s="13"/>
      <c r="W5807" s="7"/>
      <c r="AT5807" s="130"/>
      <c r="BF5807" s="33">
        <f t="shared" si="909"/>
        <v>41242</v>
      </c>
      <c r="BG5807" s="34">
        <f t="shared" si="904"/>
        <v>82.88000000000001</v>
      </c>
      <c r="BH5807" s="32">
        <f t="shared" si="905"/>
        <v>1</v>
      </c>
      <c r="BI5807" s="32">
        <f t="shared" si="906"/>
        <v>0</v>
      </c>
      <c r="BJ5807" s="69">
        <f t="shared" si="907"/>
        <v>0</v>
      </c>
      <c r="BK5807" s="158" t="str">
        <f t="shared" si="908"/>
        <v/>
      </c>
    </row>
    <row r="5808" spans="1:63" ht="12" customHeight="1" x14ac:dyDescent="0.2">
      <c r="A5808" s="8"/>
      <c r="B5808" s="7"/>
      <c r="C5808" s="7"/>
      <c r="D5808" s="7"/>
      <c r="E5808" s="7"/>
      <c r="F5808" s="7"/>
      <c r="G5808" s="7"/>
      <c r="H5808" s="7"/>
      <c r="I5808" s="10"/>
      <c r="J5808" s="25"/>
      <c r="K5808" s="250"/>
      <c r="L5808" s="31"/>
      <c r="M5808" s="9"/>
      <c r="N5808" s="11" t="s">
        <v>25</v>
      </c>
      <c r="O5808" s="39"/>
      <c r="P5808" s="47"/>
      <c r="Q5808" s="13"/>
      <c r="R5808" s="248">
        <f t="shared" si="900"/>
        <v>0</v>
      </c>
      <c r="S5808" s="248">
        <f t="shared" si="901"/>
        <v>0</v>
      </c>
      <c r="T5808" s="248">
        <f t="shared" si="902"/>
        <v>0</v>
      </c>
      <c r="U5808" s="248">
        <f t="shared" si="903"/>
        <v>0</v>
      </c>
      <c r="V5808" s="13"/>
      <c r="W5808" s="7"/>
      <c r="AT5808" s="130"/>
      <c r="BF5808" s="33">
        <f t="shared" si="909"/>
        <v>41242</v>
      </c>
      <c r="BG5808" s="34">
        <f t="shared" si="904"/>
        <v>82.88000000000001</v>
      </c>
      <c r="BH5808" s="32">
        <f t="shared" si="905"/>
        <v>1</v>
      </c>
      <c r="BI5808" s="32">
        <f t="shared" si="906"/>
        <v>0</v>
      </c>
      <c r="BJ5808" s="69">
        <f t="shared" si="907"/>
        <v>0</v>
      </c>
      <c r="BK5808" s="158" t="str">
        <f t="shared" si="908"/>
        <v/>
      </c>
    </row>
    <row r="5809" spans="1:63" ht="12" customHeight="1" x14ac:dyDescent="0.2">
      <c r="A5809" s="8"/>
      <c r="B5809" s="7"/>
      <c r="C5809" s="7"/>
      <c r="D5809" s="7"/>
      <c r="E5809" s="7"/>
      <c r="F5809" s="7"/>
      <c r="G5809" s="7"/>
      <c r="H5809" s="7"/>
      <c r="I5809" s="10"/>
      <c r="J5809" s="25"/>
      <c r="K5809" s="250"/>
      <c r="L5809" s="31"/>
      <c r="M5809" s="9"/>
      <c r="N5809" s="11" t="s">
        <v>25</v>
      </c>
      <c r="O5809" s="39"/>
      <c r="P5809" s="47"/>
      <c r="Q5809" s="13"/>
      <c r="R5809" s="248">
        <f t="shared" si="900"/>
        <v>0</v>
      </c>
      <c r="S5809" s="248">
        <f t="shared" si="901"/>
        <v>0</v>
      </c>
      <c r="T5809" s="248">
        <f t="shared" si="902"/>
        <v>0</v>
      </c>
      <c r="U5809" s="248">
        <f t="shared" si="903"/>
        <v>0</v>
      </c>
      <c r="V5809" s="13"/>
      <c r="W5809" s="7"/>
      <c r="AT5809" s="130"/>
      <c r="BF5809" s="33">
        <f t="shared" si="909"/>
        <v>41242</v>
      </c>
      <c r="BG5809" s="34">
        <f t="shared" si="904"/>
        <v>82.88000000000001</v>
      </c>
      <c r="BH5809" s="32">
        <f t="shared" si="905"/>
        <v>1</v>
      </c>
      <c r="BI5809" s="32">
        <f t="shared" si="906"/>
        <v>0</v>
      </c>
      <c r="BJ5809" s="69">
        <f t="shared" si="907"/>
        <v>0</v>
      </c>
      <c r="BK5809" s="158" t="str">
        <f t="shared" si="908"/>
        <v/>
      </c>
    </row>
    <row r="5810" spans="1:63" ht="12" customHeight="1" x14ac:dyDescent="0.2">
      <c r="A5810" s="8"/>
      <c r="B5810" s="7"/>
      <c r="C5810" s="7"/>
      <c r="D5810" s="7"/>
      <c r="E5810" s="7"/>
      <c r="F5810" s="7"/>
      <c r="G5810" s="7"/>
      <c r="H5810" s="7"/>
      <c r="I5810" s="10"/>
      <c r="J5810" s="25"/>
      <c r="K5810" s="250"/>
      <c r="L5810" s="31"/>
      <c r="M5810" s="9"/>
      <c r="N5810" s="11" t="s">
        <v>25</v>
      </c>
      <c r="O5810" s="39"/>
      <c r="P5810" s="47"/>
      <c r="Q5810" s="13"/>
      <c r="R5810" s="248">
        <f t="shared" si="900"/>
        <v>0</v>
      </c>
      <c r="S5810" s="248">
        <f t="shared" si="901"/>
        <v>0</v>
      </c>
      <c r="T5810" s="248">
        <f t="shared" si="902"/>
        <v>0</v>
      </c>
      <c r="U5810" s="248">
        <f t="shared" si="903"/>
        <v>0</v>
      </c>
      <c r="V5810" s="13"/>
      <c r="W5810" s="7"/>
      <c r="AT5810" s="130"/>
      <c r="BF5810" s="33">
        <f t="shared" si="909"/>
        <v>41242</v>
      </c>
      <c r="BG5810" s="34">
        <f t="shared" si="904"/>
        <v>82.88000000000001</v>
      </c>
      <c r="BH5810" s="32">
        <f t="shared" si="905"/>
        <v>1</v>
      </c>
      <c r="BI5810" s="32">
        <f t="shared" si="906"/>
        <v>0</v>
      </c>
      <c r="BJ5810" s="69">
        <f t="shared" si="907"/>
        <v>0</v>
      </c>
      <c r="BK5810" s="158" t="str">
        <f t="shared" si="908"/>
        <v/>
      </c>
    </row>
    <row r="5811" spans="1:63" ht="12" customHeight="1" x14ac:dyDescent="0.2">
      <c r="A5811" s="8"/>
      <c r="B5811" s="7"/>
      <c r="C5811" s="7"/>
      <c r="D5811" s="7"/>
      <c r="E5811" s="7"/>
      <c r="F5811" s="7"/>
      <c r="G5811" s="7"/>
      <c r="H5811" s="7"/>
      <c r="I5811" s="10"/>
      <c r="J5811" s="25"/>
      <c r="K5811" s="250"/>
      <c r="L5811" s="31"/>
      <c r="M5811" s="9"/>
      <c r="N5811" s="11" t="s">
        <v>25</v>
      </c>
      <c r="O5811" s="39"/>
      <c r="P5811" s="47"/>
      <c r="Q5811" s="13"/>
      <c r="R5811" s="248">
        <f t="shared" si="900"/>
        <v>0</v>
      </c>
      <c r="S5811" s="248">
        <f t="shared" si="901"/>
        <v>0</v>
      </c>
      <c r="T5811" s="248">
        <f t="shared" si="902"/>
        <v>0</v>
      </c>
      <c r="U5811" s="248">
        <f t="shared" si="903"/>
        <v>0</v>
      </c>
      <c r="V5811" s="13"/>
      <c r="W5811" s="7"/>
      <c r="AT5811" s="130"/>
      <c r="BF5811" s="33">
        <f t="shared" si="909"/>
        <v>41242</v>
      </c>
      <c r="BG5811" s="34">
        <f t="shared" si="904"/>
        <v>82.88000000000001</v>
      </c>
      <c r="BH5811" s="32">
        <f t="shared" si="905"/>
        <v>1</v>
      </c>
      <c r="BI5811" s="32">
        <f t="shared" si="906"/>
        <v>0</v>
      </c>
      <c r="BJ5811" s="69">
        <f t="shared" si="907"/>
        <v>0</v>
      </c>
      <c r="BK5811" s="158" t="str">
        <f t="shared" si="908"/>
        <v/>
      </c>
    </row>
    <row r="5812" spans="1:63" ht="12" customHeight="1" x14ac:dyDescent="0.2">
      <c r="A5812" s="8"/>
      <c r="B5812" s="7"/>
      <c r="C5812" s="7"/>
      <c r="D5812" s="7"/>
      <c r="E5812" s="7"/>
      <c r="F5812" s="7"/>
      <c r="G5812" s="7"/>
      <c r="H5812" s="7"/>
      <c r="I5812" s="10"/>
      <c r="J5812" s="25"/>
      <c r="K5812" s="250"/>
      <c r="L5812" s="31"/>
      <c r="M5812" s="9"/>
      <c r="N5812" s="11" t="s">
        <v>25</v>
      </c>
      <c r="O5812" s="39"/>
      <c r="P5812" s="47"/>
      <c r="Q5812" s="13"/>
      <c r="R5812" s="248">
        <f t="shared" si="900"/>
        <v>0</v>
      </c>
      <c r="S5812" s="248">
        <f t="shared" si="901"/>
        <v>0</v>
      </c>
      <c r="T5812" s="248">
        <f t="shared" si="902"/>
        <v>0</v>
      </c>
      <c r="U5812" s="248">
        <f t="shared" si="903"/>
        <v>0</v>
      </c>
      <c r="V5812" s="13"/>
      <c r="W5812" s="7"/>
      <c r="AT5812" s="130"/>
      <c r="BF5812" s="33">
        <f t="shared" si="909"/>
        <v>41242</v>
      </c>
      <c r="BG5812" s="34">
        <f t="shared" si="904"/>
        <v>82.88000000000001</v>
      </c>
      <c r="BH5812" s="32">
        <f t="shared" si="905"/>
        <v>1</v>
      </c>
      <c r="BI5812" s="32">
        <f t="shared" si="906"/>
        <v>0</v>
      </c>
      <c r="BJ5812" s="69">
        <f t="shared" si="907"/>
        <v>0</v>
      </c>
      <c r="BK5812" s="158" t="str">
        <f t="shared" si="908"/>
        <v/>
      </c>
    </row>
    <row r="5813" spans="1:63" ht="12" customHeight="1" x14ac:dyDescent="0.2">
      <c r="A5813" s="8"/>
      <c r="B5813" s="7"/>
      <c r="C5813" s="7"/>
      <c r="D5813" s="7"/>
      <c r="E5813" s="7"/>
      <c r="F5813" s="7"/>
      <c r="G5813" s="7"/>
      <c r="H5813" s="7"/>
      <c r="I5813" s="10"/>
      <c r="J5813" s="25"/>
      <c r="K5813" s="250"/>
      <c r="L5813" s="31"/>
      <c r="M5813" s="9"/>
      <c r="N5813" s="11" t="s">
        <v>25</v>
      </c>
      <c r="O5813" s="39"/>
      <c r="P5813" s="47"/>
      <c r="Q5813" s="13"/>
      <c r="R5813" s="248">
        <f t="shared" si="900"/>
        <v>0</v>
      </c>
      <c r="S5813" s="248">
        <f t="shared" si="901"/>
        <v>0</v>
      </c>
      <c r="T5813" s="248">
        <f t="shared" si="902"/>
        <v>0</v>
      </c>
      <c r="U5813" s="248">
        <f t="shared" si="903"/>
        <v>0</v>
      </c>
      <c r="V5813" s="13"/>
      <c r="W5813" s="7"/>
      <c r="AT5813" s="130"/>
      <c r="BF5813" s="33">
        <f t="shared" si="909"/>
        <v>41242</v>
      </c>
      <c r="BG5813" s="34">
        <f t="shared" si="904"/>
        <v>82.88000000000001</v>
      </c>
      <c r="BH5813" s="32">
        <f t="shared" si="905"/>
        <v>1</v>
      </c>
      <c r="BI5813" s="32">
        <f t="shared" si="906"/>
        <v>0</v>
      </c>
      <c r="BJ5813" s="69">
        <f t="shared" si="907"/>
        <v>0</v>
      </c>
      <c r="BK5813" s="158" t="str">
        <f t="shared" si="908"/>
        <v/>
      </c>
    </row>
    <row r="5814" spans="1:63" ht="12" customHeight="1" x14ac:dyDescent="0.2">
      <c r="A5814" s="8"/>
      <c r="B5814" s="7"/>
      <c r="C5814" s="7"/>
      <c r="D5814" s="7"/>
      <c r="E5814" s="7"/>
      <c r="F5814" s="7"/>
      <c r="G5814" s="7"/>
      <c r="H5814" s="7"/>
      <c r="I5814" s="10"/>
      <c r="J5814" s="25"/>
      <c r="K5814" s="250"/>
      <c r="L5814" s="31"/>
      <c r="M5814" s="9"/>
      <c r="N5814" s="11" t="s">
        <v>25</v>
      </c>
      <c r="O5814" s="39"/>
      <c r="P5814" s="47"/>
      <c r="Q5814" s="13"/>
      <c r="R5814" s="248">
        <f t="shared" si="900"/>
        <v>0</v>
      </c>
      <c r="S5814" s="248">
        <f t="shared" si="901"/>
        <v>0</v>
      </c>
      <c r="T5814" s="248">
        <f t="shared" si="902"/>
        <v>0</v>
      </c>
      <c r="U5814" s="248">
        <f t="shared" si="903"/>
        <v>0</v>
      </c>
      <c r="V5814" s="13"/>
      <c r="W5814" s="7"/>
      <c r="AT5814" s="130"/>
      <c r="BF5814" s="33">
        <f t="shared" si="909"/>
        <v>41242</v>
      </c>
      <c r="BG5814" s="34">
        <f t="shared" si="904"/>
        <v>82.88000000000001</v>
      </c>
      <c r="BH5814" s="32">
        <f t="shared" si="905"/>
        <v>1</v>
      </c>
      <c r="BI5814" s="32">
        <f t="shared" si="906"/>
        <v>0</v>
      </c>
      <c r="BJ5814" s="69">
        <f t="shared" si="907"/>
        <v>0</v>
      </c>
      <c r="BK5814" s="158" t="str">
        <f t="shared" si="908"/>
        <v/>
      </c>
    </row>
    <row r="5815" spans="1:63" ht="12" customHeight="1" x14ac:dyDescent="0.2">
      <c r="A5815" s="8"/>
      <c r="B5815" s="7"/>
      <c r="C5815" s="7"/>
      <c r="D5815" s="7"/>
      <c r="E5815" s="7"/>
      <c r="F5815" s="7"/>
      <c r="G5815" s="7"/>
      <c r="H5815" s="7"/>
      <c r="I5815" s="10"/>
      <c r="J5815" s="25"/>
      <c r="K5815" s="250"/>
      <c r="L5815" s="31"/>
      <c r="M5815" s="9"/>
      <c r="N5815" s="11" t="s">
        <v>25</v>
      </c>
      <c r="O5815" s="39"/>
      <c r="P5815" s="47"/>
      <c r="Q5815" s="13"/>
      <c r="R5815" s="248">
        <f t="shared" si="900"/>
        <v>0</v>
      </c>
      <c r="S5815" s="248">
        <f t="shared" si="901"/>
        <v>0</v>
      </c>
      <c r="T5815" s="248">
        <f t="shared" si="902"/>
        <v>0</v>
      </c>
      <c r="U5815" s="248">
        <f t="shared" si="903"/>
        <v>0</v>
      </c>
      <c r="V5815" s="13"/>
      <c r="W5815" s="7"/>
      <c r="AT5815" s="130"/>
      <c r="BF5815" s="33">
        <f t="shared" si="909"/>
        <v>41242</v>
      </c>
      <c r="BG5815" s="34">
        <f t="shared" si="904"/>
        <v>82.88000000000001</v>
      </c>
      <c r="BH5815" s="32">
        <f t="shared" si="905"/>
        <v>1</v>
      </c>
      <c r="BI5815" s="32">
        <f t="shared" si="906"/>
        <v>0</v>
      </c>
      <c r="BJ5815" s="69">
        <f t="shared" si="907"/>
        <v>0</v>
      </c>
      <c r="BK5815" s="158" t="str">
        <f t="shared" si="908"/>
        <v/>
      </c>
    </row>
    <row r="5816" spans="1:63" ht="12" customHeight="1" x14ac:dyDescent="0.2">
      <c r="A5816" s="8"/>
      <c r="B5816" s="7"/>
      <c r="C5816" s="7"/>
      <c r="D5816" s="7"/>
      <c r="E5816" s="7"/>
      <c r="F5816" s="7"/>
      <c r="G5816" s="7"/>
      <c r="H5816" s="7"/>
      <c r="I5816" s="10"/>
      <c r="J5816" s="25"/>
      <c r="K5816" s="250"/>
      <c r="L5816" s="31"/>
      <c r="M5816" s="9"/>
      <c r="N5816" s="11" t="s">
        <v>25</v>
      </c>
      <c r="O5816" s="39"/>
      <c r="P5816" s="47"/>
      <c r="Q5816" s="13"/>
      <c r="R5816" s="248">
        <f t="shared" si="900"/>
        <v>0</v>
      </c>
      <c r="S5816" s="248">
        <f t="shared" si="901"/>
        <v>0</v>
      </c>
      <c r="T5816" s="248">
        <f t="shared" si="902"/>
        <v>0</v>
      </c>
      <c r="U5816" s="248">
        <f t="shared" si="903"/>
        <v>0</v>
      </c>
      <c r="V5816" s="13"/>
      <c r="W5816" s="7"/>
      <c r="AT5816" s="130"/>
      <c r="BF5816" s="33">
        <f t="shared" si="909"/>
        <v>41242</v>
      </c>
      <c r="BG5816" s="34">
        <f t="shared" si="904"/>
        <v>82.88000000000001</v>
      </c>
      <c r="BH5816" s="32">
        <f t="shared" si="905"/>
        <v>1</v>
      </c>
      <c r="BI5816" s="32">
        <f t="shared" si="906"/>
        <v>0</v>
      </c>
      <c r="BJ5816" s="69">
        <f t="shared" si="907"/>
        <v>0</v>
      </c>
      <c r="BK5816" s="158" t="str">
        <f t="shared" si="908"/>
        <v/>
      </c>
    </row>
    <row r="5817" spans="1:63" ht="12" customHeight="1" x14ac:dyDescent="0.2">
      <c r="A5817" s="8"/>
      <c r="B5817" s="7"/>
      <c r="C5817" s="7"/>
      <c r="D5817" s="7"/>
      <c r="E5817" s="7"/>
      <c r="F5817" s="7"/>
      <c r="G5817" s="7"/>
      <c r="H5817" s="7"/>
      <c r="I5817" s="10"/>
      <c r="J5817" s="25"/>
      <c r="K5817" s="250"/>
      <c r="L5817" s="31"/>
      <c r="M5817" s="9"/>
      <c r="N5817" s="11" t="s">
        <v>25</v>
      </c>
      <c r="O5817" s="39"/>
      <c r="P5817" s="47"/>
      <c r="Q5817" s="13"/>
      <c r="R5817" s="248">
        <f t="shared" si="900"/>
        <v>0</v>
      </c>
      <c r="S5817" s="248">
        <f t="shared" si="901"/>
        <v>0</v>
      </c>
      <c r="T5817" s="248">
        <f t="shared" si="902"/>
        <v>0</v>
      </c>
      <c r="U5817" s="248">
        <f t="shared" si="903"/>
        <v>0</v>
      </c>
      <c r="V5817" s="13"/>
      <c r="W5817" s="7"/>
      <c r="AT5817" s="130"/>
      <c r="BF5817" s="33">
        <f t="shared" si="909"/>
        <v>41242</v>
      </c>
      <c r="BG5817" s="34">
        <f t="shared" si="904"/>
        <v>82.88000000000001</v>
      </c>
      <c r="BH5817" s="32">
        <f t="shared" si="905"/>
        <v>1</v>
      </c>
      <c r="BI5817" s="32">
        <f t="shared" si="906"/>
        <v>0</v>
      </c>
      <c r="BJ5817" s="69">
        <f t="shared" si="907"/>
        <v>0</v>
      </c>
      <c r="BK5817" s="158" t="str">
        <f t="shared" si="908"/>
        <v/>
      </c>
    </row>
    <row r="5818" spans="1:63" ht="12" customHeight="1" x14ac:dyDescent="0.2">
      <c r="A5818" s="8"/>
      <c r="B5818" s="7"/>
      <c r="C5818" s="7"/>
      <c r="D5818" s="7"/>
      <c r="E5818" s="7"/>
      <c r="F5818" s="7"/>
      <c r="G5818" s="7"/>
      <c r="H5818" s="7"/>
      <c r="I5818" s="10"/>
      <c r="J5818" s="25"/>
      <c r="K5818" s="250"/>
      <c r="L5818" s="31"/>
      <c r="M5818" s="9"/>
      <c r="N5818" s="11" t="s">
        <v>25</v>
      </c>
      <c r="O5818" s="39"/>
      <c r="P5818" s="47"/>
      <c r="Q5818" s="13"/>
      <c r="R5818" s="248">
        <f t="shared" si="900"/>
        <v>0</v>
      </c>
      <c r="S5818" s="248">
        <f t="shared" si="901"/>
        <v>0</v>
      </c>
      <c r="T5818" s="248">
        <f t="shared" si="902"/>
        <v>0</v>
      </c>
      <c r="U5818" s="248">
        <f t="shared" si="903"/>
        <v>0</v>
      </c>
      <c r="V5818" s="13"/>
      <c r="W5818" s="7"/>
      <c r="AT5818" s="130"/>
      <c r="BF5818" s="33">
        <f t="shared" si="909"/>
        <v>41242</v>
      </c>
      <c r="BG5818" s="34">
        <f t="shared" si="904"/>
        <v>82.88000000000001</v>
      </c>
      <c r="BH5818" s="32">
        <f t="shared" si="905"/>
        <v>1</v>
      </c>
      <c r="BI5818" s="32">
        <f t="shared" si="906"/>
        <v>0</v>
      </c>
      <c r="BJ5818" s="69">
        <f t="shared" si="907"/>
        <v>0</v>
      </c>
      <c r="BK5818" s="158" t="str">
        <f t="shared" si="908"/>
        <v/>
      </c>
    </row>
    <row r="5819" spans="1:63" ht="12" customHeight="1" x14ac:dyDescent="0.2">
      <c r="A5819" s="8"/>
      <c r="B5819" s="7"/>
      <c r="C5819" s="7"/>
      <c r="D5819" s="7"/>
      <c r="E5819" s="7"/>
      <c r="F5819" s="7"/>
      <c r="G5819" s="7"/>
      <c r="H5819" s="7"/>
      <c r="I5819" s="10"/>
      <c r="J5819" s="25"/>
      <c r="K5819" s="250"/>
      <c r="L5819" s="31"/>
      <c r="M5819" s="9"/>
      <c r="N5819" s="11" t="s">
        <v>25</v>
      </c>
      <c r="O5819" s="39"/>
      <c r="P5819" s="47"/>
      <c r="Q5819" s="13"/>
      <c r="R5819" s="248">
        <f t="shared" si="900"/>
        <v>0</v>
      </c>
      <c r="S5819" s="248">
        <f t="shared" si="901"/>
        <v>0</v>
      </c>
      <c r="T5819" s="248">
        <f t="shared" si="902"/>
        <v>0</v>
      </c>
      <c r="U5819" s="248">
        <f t="shared" si="903"/>
        <v>0</v>
      </c>
      <c r="V5819" s="13"/>
      <c r="W5819" s="7"/>
      <c r="AT5819" s="130"/>
      <c r="BF5819" s="33">
        <f t="shared" si="909"/>
        <v>41242</v>
      </c>
      <c r="BG5819" s="34">
        <f t="shared" si="904"/>
        <v>82.88000000000001</v>
      </c>
      <c r="BH5819" s="32">
        <f t="shared" si="905"/>
        <v>1</v>
      </c>
      <c r="BI5819" s="32">
        <f t="shared" si="906"/>
        <v>0</v>
      </c>
      <c r="BJ5819" s="69">
        <f t="shared" si="907"/>
        <v>0</v>
      </c>
      <c r="BK5819" s="158" t="str">
        <f t="shared" si="908"/>
        <v/>
      </c>
    </row>
    <row r="5820" spans="1:63" ht="12" customHeight="1" x14ac:dyDescent="0.2">
      <c r="A5820" s="8"/>
      <c r="B5820" s="7"/>
      <c r="C5820" s="7"/>
      <c r="D5820" s="7"/>
      <c r="E5820" s="7"/>
      <c r="F5820" s="7"/>
      <c r="G5820" s="7"/>
      <c r="H5820" s="7"/>
      <c r="I5820" s="10"/>
      <c r="J5820" s="25"/>
      <c r="K5820" s="250"/>
      <c r="L5820" s="31"/>
      <c r="M5820" s="9"/>
      <c r="N5820" s="11" t="s">
        <v>25</v>
      </c>
      <c r="O5820" s="39"/>
      <c r="P5820" s="47"/>
      <c r="Q5820" s="13"/>
      <c r="R5820" s="248">
        <f t="shared" si="900"/>
        <v>0</v>
      </c>
      <c r="S5820" s="248">
        <f t="shared" si="901"/>
        <v>0</v>
      </c>
      <c r="T5820" s="248">
        <f t="shared" si="902"/>
        <v>0</v>
      </c>
      <c r="U5820" s="248">
        <f t="shared" si="903"/>
        <v>0</v>
      </c>
      <c r="V5820" s="13"/>
      <c r="W5820" s="7"/>
      <c r="AT5820" s="130"/>
      <c r="BF5820" s="33">
        <f t="shared" si="909"/>
        <v>41242</v>
      </c>
      <c r="BG5820" s="34">
        <f t="shared" si="904"/>
        <v>82.88000000000001</v>
      </c>
      <c r="BH5820" s="32">
        <f t="shared" si="905"/>
        <v>1</v>
      </c>
      <c r="BI5820" s="32">
        <f t="shared" si="906"/>
        <v>0</v>
      </c>
      <c r="BJ5820" s="69">
        <f t="shared" si="907"/>
        <v>0</v>
      </c>
      <c r="BK5820" s="158" t="str">
        <f t="shared" si="908"/>
        <v/>
      </c>
    </row>
    <row r="5821" spans="1:63" ht="12" customHeight="1" x14ac:dyDescent="0.2">
      <c r="A5821" s="8"/>
      <c r="B5821" s="7"/>
      <c r="C5821" s="7"/>
      <c r="D5821" s="7"/>
      <c r="E5821" s="7"/>
      <c r="F5821" s="7"/>
      <c r="G5821" s="7"/>
      <c r="H5821" s="7"/>
      <c r="I5821" s="10"/>
      <c r="J5821" s="25"/>
      <c r="K5821" s="250"/>
      <c r="L5821" s="31"/>
      <c r="M5821" s="9"/>
      <c r="N5821" s="11" t="s">
        <v>25</v>
      </c>
      <c r="O5821" s="39"/>
      <c r="P5821" s="47"/>
      <c r="Q5821" s="13"/>
      <c r="R5821" s="248">
        <f t="shared" si="900"/>
        <v>0</v>
      </c>
      <c r="S5821" s="248">
        <f t="shared" si="901"/>
        <v>0</v>
      </c>
      <c r="T5821" s="248">
        <f t="shared" si="902"/>
        <v>0</v>
      </c>
      <c r="U5821" s="248">
        <f t="shared" si="903"/>
        <v>0</v>
      </c>
      <c r="V5821" s="13"/>
      <c r="W5821" s="7"/>
      <c r="AT5821" s="130"/>
      <c r="BF5821" s="33">
        <f t="shared" si="909"/>
        <v>41242</v>
      </c>
      <c r="BG5821" s="34">
        <f t="shared" si="904"/>
        <v>82.88000000000001</v>
      </c>
      <c r="BH5821" s="32">
        <f t="shared" si="905"/>
        <v>1</v>
      </c>
      <c r="BI5821" s="32">
        <f t="shared" si="906"/>
        <v>0</v>
      </c>
      <c r="BJ5821" s="69">
        <f t="shared" si="907"/>
        <v>0</v>
      </c>
      <c r="BK5821" s="158" t="str">
        <f t="shared" si="908"/>
        <v/>
      </c>
    </row>
    <row r="5822" spans="1:63" ht="12" customHeight="1" x14ac:dyDescent="0.2">
      <c r="A5822" s="8"/>
      <c r="B5822" s="7"/>
      <c r="C5822" s="7"/>
      <c r="D5822" s="7"/>
      <c r="E5822" s="7"/>
      <c r="F5822" s="7"/>
      <c r="G5822" s="7"/>
      <c r="H5822" s="7"/>
      <c r="I5822" s="10"/>
      <c r="J5822" s="25"/>
      <c r="K5822" s="250"/>
      <c r="L5822" s="31"/>
      <c r="M5822" s="9"/>
      <c r="N5822" s="11" t="s">
        <v>25</v>
      </c>
      <c r="O5822" s="39"/>
      <c r="P5822" s="47"/>
      <c r="Q5822" s="13"/>
      <c r="R5822" s="248">
        <f t="shared" si="900"/>
        <v>0</v>
      </c>
      <c r="S5822" s="248">
        <f t="shared" si="901"/>
        <v>0</v>
      </c>
      <c r="T5822" s="248">
        <f t="shared" si="902"/>
        <v>0</v>
      </c>
      <c r="U5822" s="248">
        <f t="shared" si="903"/>
        <v>0</v>
      </c>
      <c r="V5822" s="13"/>
      <c r="W5822" s="7"/>
      <c r="AT5822" s="130"/>
      <c r="BF5822" s="33">
        <f t="shared" si="909"/>
        <v>41242</v>
      </c>
      <c r="BG5822" s="34">
        <f t="shared" si="904"/>
        <v>82.88000000000001</v>
      </c>
      <c r="BH5822" s="32">
        <f t="shared" si="905"/>
        <v>1</v>
      </c>
      <c r="BI5822" s="32">
        <f t="shared" si="906"/>
        <v>0</v>
      </c>
      <c r="BJ5822" s="69">
        <f t="shared" si="907"/>
        <v>0</v>
      </c>
      <c r="BK5822" s="158" t="str">
        <f t="shared" si="908"/>
        <v/>
      </c>
    </row>
    <row r="5823" spans="1:63" ht="12" customHeight="1" x14ac:dyDescent="0.2">
      <c r="A5823" s="8"/>
      <c r="B5823" s="7"/>
      <c r="C5823" s="7"/>
      <c r="D5823" s="7"/>
      <c r="E5823" s="7"/>
      <c r="F5823" s="7"/>
      <c r="G5823" s="7"/>
      <c r="H5823" s="7"/>
      <c r="I5823" s="10"/>
      <c r="J5823" s="25"/>
      <c r="K5823" s="250"/>
      <c r="L5823" s="31"/>
      <c r="M5823" s="9"/>
      <c r="N5823" s="11" t="s">
        <v>25</v>
      </c>
      <c r="O5823" s="39"/>
      <c r="P5823" s="47"/>
      <c r="Q5823" s="13"/>
      <c r="R5823" s="248">
        <f t="shared" si="900"/>
        <v>0</v>
      </c>
      <c r="S5823" s="248">
        <f t="shared" si="901"/>
        <v>0</v>
      </c>
      <c r="T5823" s="248">
        <f t="shared" si="902"/>
        <v>0</v>
      </c>
      <c r="U5823" s="248">
        <f t="shared" si="903"/>
        <v>0</v>
      </c>
      <c r="V5823" s="13"/>
      <c r="W5823" s="7"/>
      <c r="AT5823" s="130"/>
      <c r="BF5823" s="33">
        <f t="shared" si="909"/>
        <v>41242</v>
      </c>
      <c r="BG5823" s="34">
        <f t="shared" si="904"/>
        <v>82.88000000000001</v>
      </c>
      <c r="BH5823" s="32">
        <f t="shared" si="905"/>
        <v>1</v>
      </c>
      <c r="BI5823" s="32">
        <f t="shared" si="906"/>
        <v>0</v>
      </c>
      <c r="BJ5823" s="69">
        <f t="shared" si="907"/>
        <v>0</v>
      </c>
      <c r="BK5823" s="158" t="str">
        <f t="shared" si="908"/>
        <v/>
      </c>
    </row>
    <row r="5824" spans="1:63" ht="12" customHeight="1" x14ac:dyDescent="0.2">
      <c r="A5824" s="8"/>
      <c r="B5824" s="7"/>
      <c r="C5824" s="7"/>
      <c r="D5824" s="7"/>
      <c r="E5824" s="7"/>
      <c r="F5824" s="7"/>
      <c r="G5824" s="7"/>
      <c r="H5824" s="7"/>
      <c r="I5824" s="10"/>
      <c r="J5824" s="25"/>
      <c r="K5824" s="250"/>
      <c r="L5824" s="31"/>
      <c r="M5824" s="9"/>
      <c r="N5824" s="11" t="s">
        <v>25</v>
      </c>
      <c r="O5824" s="39"/>
      <c r="P5824" s="47"/>
      <c r="Q5824" s="13"/>
      <c r="R5824" s="248">
        <f t="shared" si="900"/>
        <v>0</v>
      </c>
      <c r="S5824" s="248">
        <f t="shared" si="901"/>
        <v>0</v>
      </c>
      <c r="T5824" s="248">
        <f t="shared" si="902"/>
        <v>0</v>
      </c>
      <c r="U5824" s="248">
        <f t="shared" si="903"/>
        <v>0</v>
      </c>
      <c r="V5824" s="13"/>
      <c r="W5824" s="7"/>
      <c r="AT5824" s="130"/>
      <c r="BF5824" s="33">
        <f t="shared" si="909"/>
        <v>41242</v>
      </c>
      <c r="BG5824" s="34">
        <f t="shared" si="904"/>
        <v>82.88000000000001</v>
      </c>
      <c r="BH5824" s="32">
        <f t="shared" si="905"/>
        <v>1</v>
      </c>
      <c r="BI5824" s="32">
        <f t="shared" si="906"/>
        <v>0</v>
      </c>
      <c r="BJ5824" s="69">
        <f t="shared" si="907"/>
        <v>0</v>
      </c>
      <c r="BK5824" s="158" t="str">
        <f t="shared" si="908"/>
        <v/>
      </c>
    </row>
    <row r="5825" spans="1:63" ht="12" customHeight="1" x14ac:dyDescent="0.2">
      <c r="A5825" s="8"/>
      <c r="B5825" s="7"/>
      <c r="C5825" s="7"/>
      <c r="D5825" s="7"/>
      <c r="E5825" s="7"/>
      <c r="F5825" s="7"/>
      <c r="G5825" s="7"/>
      <c r="H5825" s="7"/>
      <c r="I5825" s="10"/>
      <c r="J5825" s="25"/>
      <c r="K5825" s="250"/>
      <c r="L5825" s="31"/>
      <c r="M5825" s="9"/>
      <c r="N5825" s="11" t="s">
        <v>25</v>
      </c>
      <c r="O5825" s="39"/>
      <c r="P5825" s="47"/>
      <c r="Q5825" s="13"/>
      <c r="R5825" s="248">
        <f t="shared" si="900"/>
        <v>0</v>
      </c>
      <c r="S5825" s="248">
        <f t="shared" si="901"/>
        <v>0</v>
      </c>
      <c r="T5825" s="248">
        <f t="shared" si="902"/>
        <v>0</v>
      </c>
      <c r="U5825" s="248">
        <f t="shared" si="903"/>
        <v>0</v>
      </c>
      <c r="V5825" s="13"/>
      <c r="W5825" s="7"/>
      <c r="AT5825" s="130"/>
      <c r="BF5825" s="33">
        <f t="shared" si="909"/>
        <v>41242</v>
      </c>
      <c r="BG5825" s="34">
        <f t="shared" si="904"/>
        <v>82.88000000000001</v>
      </c>
      <c r="BH5825" s="32">
        <f t="shared" si="905"/>
        <v>1</v>
      </c>
      <c r="BI5825" s="32">
        <f t="shared" si="906"/>
        <v>0</v>
      </c>
      <c r="BJ5825" s="69">
        <f t="shared" si="907"/>
        <v>0</v>
      </c>
      <c r="BK5825" s="158" t="str">
        <f t="shared" si="908"/>
        <v/>
      </c>
    </row>
    <row r="5826" spans="1:63" ht="12" customHeight="1" x14ac:dyDescent="0.2">
      <c r="A5826" s="8"/>
      <c r="B5826" s="7"/>
      <c r="C5826" s="7"/>
      <c r="D5826" s="7"/>
      <c r="E5826" s="7"/>
      <c r="F5826" s="7"/>
      <c r="G5826" s="7"/>
      <c r="H5826" s="7"/>
      <c r="I5826" s="10"/>
      <c r="J5826" s="25"/>
      <c r="K5826" s="250"/>
      <c r="L5826" s="31"/>
      <c r="M5826" s="9"/>
      <c r="N5826" s="11" t="s">
        <v>25</v>
      </c>
      <c r="O5826" s="39"/>
      <c r="P5826" s="47"/>
      <c r="Q5826" s="13"/>
      <c r="R5826" s="248">
        <f t="shared" si="900"/>
        <v>0</v>
      </c>
      <c r="S5826" s="248">
        <f t="shared" si="901"/>
        <v>0</v>
      </c>
      <c r="T5826" s="248">
        <f t="shared" si="902"/>
        <v>0</v>
      </c>
      <c r="U5826" s="248">
        <f t="shared" si="903"/>
        <v>0</v>
      </c>
      <c r="V5826" s="13"/>
      <c r="W5826" s="7"/>
      <c r="AT5826" s="130"/>
      <c r="BF5826" s="33">
        <f t="shared" si="909"/>
        <v>41242</v>
      </c>
      <c r="BG5826" s="34">
        <f t="shared" si="904"/>
        <v>82.88000000000001</v>
      </c>
      <c r="BH5826" s="32">
        <f t="shared" si="905"/>
        <v>1</v>
      </c>
      <c r="BI5826" s="32">
        <f t="shared" si="906"/>
        <v>0</v>
      </c>
      <c r="BJ5826" s="69">
        <f t="shared" si="907"/>
        <v>0</v>
      </c>
      <c r="BK5826" s="158" t="str">
        <f t="shared" si="908"/>
        <v/>
      </c>
    </row>
    <row r="5827" spans="1:63" ht="12" customHeight="1" x14ac:dyDescent="0.2">
      <c r="A5827" s="8"/>
      <c r="B5827" s="7"/>
      <c r="C5827" s="7"/>
      <c r="D5827" s="7"/>
      <c r="E5827" s="7"/>
      <c r="F5827" s="7"/>
      <c r="G5827" s="7"/>
      <c r="H5827" s="7"/>
      <c r="I5827" s="10"/>
      <c r="J5827" s="25"/>
      <c r="K5827" s="250"/>
      <c r="L5827" s="31"/>
      <c r="M5827" s="9"/>
      <c r="N5827" s="11" t="s">
        <v>25</v>
      </c>
      <c r="O5827" s="39"/>
      <c r="P5827" s="47"/>
      <c r="Q5827" s="13"/>
      <c r="R5827" s="248">
        <f t="shared" si="900"/>
        <v>0</v>
      </c>
      <c r="S5827" s="248">
        <f t="shared" si="901"/>
        <v>0</v>
      </c>
      <c r="T5827" s="248">
        <f t="shared" si="902"/>
        <v>0</v>
      </c>
      <c r="U5827" s="248">
        <f t="shared" si="903"/>
        <v>0</v>
      </c>
      <c r="V5827" s="13"/>
      <c r="W5827" s="7"/>
      <c r="AT5827" s="130"/>
      <c r="BF5827" s="33">
        <f t="shared" si="909"/>
        <v>41242</v>
      </c>
      <c r="BG5827" s="34">
        <f t="shared" si="904"/>
        <v>82.88000000000001</v>
      </c>
      <c r="BH5827" s="32">
        <f t="shared" si="905"/>
        <v>1</v>
      </c>
      <c r="BI5827" s="32">
        <f t="shared" si="906"/>
        <v>0</v>
      </c>
      <c r="BJ5827" s="69">
        <f t="shared" si="907"/>
        <v>0</v>
      </c>
      <c r="BK5827" s="158" t="str">
        <f t="shared" si="908"/>
        <v/>
      </c>
    </row>
    <row r="5828" spans="1:63" ht="12" customHeight="1" x14ac:dyDescent="0.2">
      <c r="A5828" s="8"/>
      <c r="B5828" s="7"/>
      <c r="C5828" s="7"/>
      <c r="D5828" s="7"/>
      <c r="E5828" s="7"/>
      <c r="F5828" s="7"/>
      <c r="G5828" s="7"/>
      <c r="H5828" s="7"/>
      <c r="I5828" s="10"/>
      <c r="J5828" s="25"/>
      <c r="K5828" s="250"/>
      <c r="L5828" s="31"/>
      <c r="M5828" s="9"/>
      <c r="N5828" s="11" t="s">
        <v>25</v>
      </c>
      <c r="O5828" s="39"/>
      <c r="P5828" s="47"/>
      <c r="Q5828" s="13"/>
      <c r="R5828" s="248">
        <f t="shared" si="900"/>
        <v>0</v>
      </c>
      <c r="S5828" s="248">
        <f t="shared" si="901"/>
        <v>0</v>
      </c>
      <c r="T5828" s="248">
        <f t="shared" si="902"/>
        <v>0</v>
      </c>
      <c r="U5828" s="248">
        <f t="shared" si="903"/>
        <v>0</v>
      </c>
      <c r="V5828" s="13"/>
      <c r="W5828" s="7"/>
      <c r="AT5828" s="130"/>
      <c r="BF5828" s="33">
        <f t="shared" si="909"/>
        <v>41242</v>
      </c>
      <c r="BG5828" s="34">
        <f t="shared" si="904"/>
        <v>82.88000000000001</v>
      </c>
      <c r="BH5828" s="32">
        <f t="shared" si="905"/>
        <v>1</v>
      </c>
      <c r="BI5828" s="32">
        <f t="shared" si="906"/>
        <v>0</v>
      </c>
      <c r="BJ5828" s="69">
        <f t="shared" si="907"/>
        <v>0</v>
      </c>
      <c r="BK5828" s="158" t="str">
        <f t="shared" si="908"/>
        <v/>
      </c>
    </row>
    <row r="5829" spans="1:63" ht="12" customHeight="1" x14ac:dyDescent="0.2">
      <c r="A5829" s="8"/>
      <c r="B5829" s="7"/>
      <c r="C5829" s="7"/>
      <c r="D5829" s="7"/>
      <c r="E5829" s="7"/>
      <c r="F5829" s="7"/>
      <c r="G5829" s="7"/>
      <c r="H5829" s="7"/>
      <c r="I5829" s="10"/>
      <c r="J5829" s="25"/>
      <c r="K5829" s="250"/>
      <c r="L5829" s="31"/>
      <c r="M5829" s="9"/>
      <c r="N5829" s="11" t="s">
        <v>25</v>
      </c>
      <c r="O5829" s="39"/>
      <c r="P5829" s="47"/>
      <c r="Q5829" s="13"/>
      <c r="R5829" s="248">
        <f t="shared" si="900"/>
        <v>0</v>
      </c>
      <c r="S5829" s="248">
        <f t="shared" si="901"/>
        <v>0</v>
      </c>
      <c r="T5829" s="248">
        <f t="shared" si="902"/>
        <v>0</v>
      </c>
      <c r="U5829" s="248">
        <f t="shared" si="903"/>
        <v>0</v>
      </c>
      <c r="V5829" s="13"/>
      <c r="W5829" s="7"/>
      <c r="AT5829" s="130"/>
      <c r="BF5829" s="33">
        <f t="shared" si="909"/>
        <v>41242</v>
      </c>
      <c r="BG5829" s="34">
        <f t="shared" si="904"/>
        <v>82.88000000000001</v>
      </c>
      <c r="BH5829" s="32">
        <f t="shared" si="905"/>
        <v>1</v>
      </c>
      <c r="BI5829" s="32">
        <f t="shared" si="906"/>
        <v>0</v>
      </c>
      <c r="BJ5829" s="69">
        <f t="shared" si="907"/>
        <v>0</v>
      </c>
      <c r="BK5829" s="158" t="str">
        <f t="shared" si="908"/>
        <v/>
      </c>
    </row>
    <row r="5830" spans="1:63" ht="12" customHeight="1" x14ac:dyDescent="0.2">
      <c r="A5830" s="8"/>
      <c r="B5830" s="7"/>
      <c r="C5830" s="7"/>
      <c r="D5830" s="7"/>
      <c r="E5830" s="7"/>
      <c r="F5830" s="7"/>
      <c r="G5830" s="7"/>
      <c r="H5830" s="7"/>
      <c r="I5830" s="10"/>
      <c r="J5830" s="25"/>
      <c r="K5830" s="250"/>
      <c r="L5830" s="31"/>
      <c r="M5830" s="9"/>
      <c r="N5830" s="11" t="s">
        <v>25</v>
      </c>
      <c r="O5830" s="39"/>
      <c r="P5830" s="47"/>
      <c r="Q5830" s="13"/>
      <c r="R5830" s="248">
        <f t="shared" si="900"/>
        <v>0</v>
      </c>
      <c r="S5830" s="248">
        <f t="shared" si="901"/>
        <v>0</v>
      </c>
      <c r="T5830" s="248">
        <f t="shared" si="902"/>
        <v>0</v>
      </c>
      <c r="U5830" s="248">
        <f t="shared" si="903"/>
        <v>0</v>
      </c>
      <c r="V5830" s="13"/>
      <c r="W5830" s="7"/>
      <c r="AT5830" s="130"/>
      <c r="BF5830" s="33">
        <f t="shared" si="909"/>
        <v>41242</v>
      </c>
      <c r="BG5830" s="34">
        <f t="shared" si="904"/>
        <v>82.88000000000001</v>
      </c>
      <c r="BH5830" s="32">
        <f t="shared" si="905"/>
        <v>1</v>
      </c>
      <c r="BI5830" s="32">
        <f t="shared" si="906"/>
        <v>0</v>
      </c>
      <c r="BJ5830" s="69">
        <f t="shared" si="907"/>
        <v>0</v>
      </c>
      <c r="BK5830" s="158" t="str">
        <f t="shared" si="908"/>
        <v/>
      </c>
    </row>
    <row r="5831" spans="1:63" ht="12" customHeight="1" x14ac:dyDescent="0.2">
      <c r="A5831" s="8"/>
      <c r="B5831" s="7"/>
      <c r="C5831" s="7"/>
      <c r="D5831" s="7"/>
      <c r="E5831" s="7"/>
      <c r="F5831" s="7"/>
      <c r="G5831" s="7"/>
      <c r="H5831" s="7"/>
      <c r="I5831" s="10"/>
      <c r="J5831" s="25"/>
      <c r="K5831" s="250"/>
      <c r="L5831" s="31"/>
      <c r="M5831" s="9"/>
      <c r="N5831" s="11" t="s">
        <v>25</v>
      </c>
      <c r="O5831" s="39"/>
      <c r="P5831" s="47"/>
      <c r="Q5831" s="13"/>
      <c r="R5831" s="248">
        <f t="shared" si="900"/>
        <v>0</v>
      </c>
      <c r="S5831" s="248">
        <f t="shared" si="901"/>
        <v>0</v>
      </c>
      <c r="T5831" s="248">
        <f t="shared" si="902"/>
        <v>0</v>
      </c>
      <c r="U5831" s="248">
        <f t="shared" si="903"/>
        <v>0</v>
      </c>
      <c r="V5831" s="13"/>
      <c r="W5831" s="7"/>
      <c r="AT5831" s="130"/>
      <c r="BF5831" s="33">
        <f t="shared" si="909"/>
        <v>41242</v>
      </c>
      <c r="BG5831" s="34">
        <f t="shared" si="904"/>
        <v>82.88000000000001</v>
      </c>
      <c r="BH5831" s="32">
        <f t="shared" si="905"/>
        <v>1</v>
      </c>
      <c r="BI5831" s="32">
        <f t="shared" si="906"/>
        <v>0</v>
      </c>
      <c r="BJ5831" s="69">
        <f t="shared" si="907"/>
        <v>0</v>
      </c>
      <c r="BK5831" s="158" t="str">
        <f t="shared" si="908"/>
        <v/>
      </c>
    </row>
    <row r="5832" spans="1:63" ht="12" customHeight="1" x14ac:dyDescent="0.2">
      <c r="A5832" s="8"/>
      <c r="B5832" s="7"/>
      <c r="C5832" s="7"/>
      <c r="D5832" s="7"/>
      <c r="E5832" s="7"/>
      <c r="F5832" s="7"/>
      <c r="G5832" s="7"/>
      <c r="H5832" s="7"/>
      <c r="I5832" s="10"/>
      <c r="J5832" s="25"/>
      <c r="K5832" s="250"/>
      <c r="L5832" s="31"/>
      <c r="M5832" s="9"/>
      <c r="N5832" s="11" t="s">
        <v>25</v>
      </c>
      <c r="O5832" s="39"/>
      <c r="P5832" s="47"/>
      <c r="Q5832" s="13"/>
      <c r="R5832" s="248">
        <f t="shared" si="900"/>
        <v>0</v>
      </c>
      <c r="S5832" s="248">
        <f t="shared" si="901"/>
        <v>0</v>
      </c>
      <c r="T5832" s="248">
        <f t="shared" si="902"/>
        <v>0</v>
      </c>
      <c r="U5832" s="248">
        <f t="shared" si="903"/>
        <v>0</v>
      </c>
      <c r="V5832" s="13"/>
      <c r="W5832" s="7"/>
      <c r="AT5832" s="130"/>
      <c r="BF5832" s="33">
        <f t="shared" si="909"/>
        <v>41242</v>
      </c>
      <c r="BG5832" s="34">
        <f t="shared" si="904"/>
        <v>82.88000000000001</v>
      </c>
      <c r="BH5832" s="32">
        <f t="shared" si="905"/>
        <v>1</v>
      </c>
      <c r="BI5832" s="32">
        <f t="shared" si="906"/>
        <v>0</v>
      </c>
      <c r="BJ5832" s="69">
        <f t="shared" si="907"/>
        <v>0</v>
      </c>
      <c r="BK5832" s="158" t="str">
        <f t="shared" si="908"/>
        <v/>
      </c>
    </row>
    <row r="5833" spans="1:63" ht="12" customHeight="1" x14ac:dyDescent="0.2">
      <c r="A5833" s="8"/>
      <c r="B5833" s="7"/>
      <c r="C5833" s="7"/>
      <c r="D5833" s="7"/>
      <c r="E5833" s="7"/>
      <c r="F5833" s="7"/>
      <c r="G5833" s="7"/>
      <c r="H5833" s="7"/>
      <c r="I5833" s="10"/>
      <c r="J5833" s="25"/>
      <c r="K5833" s="250"/>
      <c r="L5833" s="31"/>
      <c r="M5833" s="9"/>
      <c r="N5833" s="11" t="s">
        <v>25</v>
      </c>
      <c r="O5833" s="39"/>
      <c r="P5833" s="47"/>
      <c r="Q5833" s="13"/>
      <c r="R5833" s="248">
        <f t="shared" si="900"/>
        <v>0</v>
      </c>
      <c r="S5833" s="248">
        <f t="shared" si="901"/>
        <v>0</v>
      </c>
      <c r="T5833" s="248">
        <f t="shared" si="902"/>
        <v>0</v>
      </c>
      <c r="U5833" s="248">
        <f t="shared" si="903"/>
        <v>0</v>
      </c>
      <c r="V5833" s="13"/>
      <c r="W5833" s="7"/>
      <c r="AT5833" s="130"/>
      <c r="BF5833" s="33">
        <f t="shared" si="909"/>
        <v>41242</v>
      </c>
      <c r="BG5833" s="34">
        <f t="shared" si="904"/>
        <v>82.88000000000001</v>
      </c>
      <c r="BH5833" s="32">
        <f t="shared" si="905"/>
        <v>1</v>
      </c>
      <c r="BI5833" s="32">
        <f t="shared" si="906"/>
        <v>0</v>
      </c>
      <c r="BJ5833" s="69">
        <f t="shared" si="907"/>
        <v>0</v>
      </c>
      <c r="BK5833" s="158" t="str">
        <f t="shared" si="908"/>
        <v/>
      </c>
    </row>
    <row r="5834" spans="1:63" ht="12" customHeight="1" x14ac:dyDescent="0.2">
      <c r="A5834" s="8"/>
      <c r="B5834" s="7"/>
      <c r="C5834" s="7"/>
      <c r="D5834" s="7"/>
      <c r="E5834" s="7"/>
      <c r="F5834" s="7"/>
      <c r="G5834" s="7"/>
      <c r="H5834" s="7"/>
      <c r="I5834" s="10"/>
      <c r="J5834" s="25"/>
      <c r="K5834" s="250"/>
      <c r="L5834" s="31"/>
      <c r="M5834" s="9"/>
      <c r="N5834" s="11" t="s">
        <v>25</v>
      </c>
      <c r="O5834" s="39"/>
      <c r="P5834" s="47"/>
      <c r="Q5834" s="13"/>
      <c r="R5834" s="248">
        <f t="shared" si="900"/>
        <v>0</v>
      </c>
      <c r="S5834" s="248">
        <f t="shared" si="901"/>
        <v>0</v>
      </c>
      <c r="T5834" s="248">
        <f t="shared" si="902"/>
        <v>0</v>
      </c>
      <c r="U5834" s="248">
        <f t="shared" si="903"/>
        <v>0</v>
      </c>
      <c r="V5834" s="13"/>
      <c r="W5834" s="7"/>
      <c r="AT5834" s="130"/>
      <c r="BF5834" s="33">
        <f t="shared" si="909"/>
        <v>41242</v>
      </c>
      <c r="BG5834" s="34">
        <f t="shared" si="904"/>
        <v>82.88000000000001</v>
      </c>
      <c r="BH5834" s="32">
        <f t="shared" si="905"/>
        <v>1</v>
      </c>
      <c r="BI5834" s="32">
        <f t="shared" si="906"/>
        <v>0</v>
      </c>
      <c r="BJ5834" s="69">
        <f t="shared" si="907"/>
        <v>0</v>
      </c>
      <c r="BK5834" s="158" t="str">
        <f t="shared" si="908"/>
        <v/>
      </c>
    </row>
    <row r="5835" spans="1:63" ht="12" customHeight="1" x14ac:dyDescent="0.2">
      <c r="A5835" s="8"/>
      <c r="B5835" s="7"/>
      <c r="C5835" s="7"/>
      <c r="D5835" s="7"/>
      <c r="E5835" s="7"/>
      <c r="F5835" s="7"/>
      <c r="G5835" s="7"/>
      <c r="H5835" s="7"/>
      <c r="I5835" s="10"/>
      <c r="J5835" s="25"/>
      <c r="K5835" s="250"/>
      <c r="L5835" s="31"/>
      <c r="M5835" s="9"/>
      <c r="N5835" s="11" t="s">
        <v>25</v>
      </c>
      <c r="O5835" s="39"/>
      <c r="P5835" s="47"/>
      <c r="Q5835" s="13"/>
      <c r="R5835" s="248">
        <f t="shared" ref="R5835:R5898" si="910">IF(N5835&lt;&gt;"M",ROUND(IF(M5835&lt;&gt;"Y",IF(P5835&lt;&gt;"Y",K5835,K5835*(BH5835-1)),0),ROUNDING),"")</f>
        <v>0</v>
      </c>
      <c r="S5835" s="248">
        <f t="shared" ref="S5835:S5898" si="911">IF(N5835&lt;&gt;"M",ROUND(IF(O5835&gt;0,IF(M5835="Y",BI5835*(1-O5835),IF(BI5835&gt;R5835,R5835 + (BI5835 - R5835)*(1-O5835),BI5835)),BI5835),ROUNDING),"")</f>
        <v>0</v>
      </c>
      <c r="T5835" s="248">
        <f t="shared" ref="T5835:T5898" si="912">IF(N5835&lt;&gt;"M",ROUND(IF(O5835&gt;0,IF(M5835="Y",BJ5835*(1-O5835),IF(BJ5835&gt;R5835,R5835 + (BJ5835 - R5835)*(1-O5835),BJ5835)),BJ5835),ROUNDING),"")</f>
        <v>0</v>
      </c>
      <c r="U5835" s="248">
        <f t="shared" ref="U5835:U5898" si="913">IF(N5835&lt;&gt;"M",ROUND(IF(OR(N5835="P",N5835=""),0,IF(OR(M5835="N",M5835=""),T5835-R5835,T5835)),ROUNDING),"")</f>
        <v>0</v>
      </c>
      <c r="V5835" s="13"/>
      <c r="W5835" s="7"/>
      <c r="AT5835" s="130"/>
      <c r="BF5835" s="33">
        <f t="shared" si="909"/>
        <v>41242</v>
      </c>
      <c r="BG5835" s="34">
        <f t="shared" ref="BG5835:BG5898" si="914">IF(N5835&lt;&gt;"M",BG5834+U5835,BG5834)</f>
        <v>82.88000000000001</v>
      </c>
      <c r="BH5835" s="32">
        <f t="shared" ref="BH5835:BH5898" si="915">IF(L5835&lt;&gt;"",IF(ODDS_TYPE=1,L5835,IF(ODDS_TYPE=2,IF(L5835&gt;0,1+L5835/100,IF(L5835&lt;0,1-100/L5835,1)),IF(ODDS_TYPE=3,1+L5835,IF(ODDS_TYPE=4,1+L5835,IF(ODDS_TYPE=5,IF(L5835&gt;0,1+L5835,1-1/L5835),IF(ODDS_TYPE=6,IF(L5835&gt;=0,L5835+1,1-1/L5835),1)))))),1)</f>
        <v>1</v>
      </c>
      <c r="BI5835" s="32">
        <f t="shared" ref="BI5835:BI5898" si="916">IF(P5835&lt;&gt;"Y",IF(M5835&lt;&gt;"Y",K5835*BH5835,K5835*BH5835 - K5835),IF(M5835&lt;&gt;"Y",K5835*BH5835,K5835))</f>
        <v>0</v>
      </c>
      <c r="BJ5835" s="69">
        <f t="shared" ref="BJ5835:BJ5898" si="917">IF(P5835&lt;&gt;"Y",
IF(M5835&lt;&gt;"Y",
IF(N5835="Y",K5835*BH5835,IF(N5835="P",0,IF(OR(N5835="R",N5835="PU"),K5835,IF(N5835="H",K5835*BH5835*0.5,IF(N5835="HW",K5835*0.5*(1 + BH5835),IF(N5835="HL",K5835*0.5,0)))))),
IF(N5835="Y",K5835*BH5835 - K5835,IF(N5835="P",0,IF(OR(N5835="R",N5835="PU"),0,IF(N5835="H",IF(BH5835&gt;2,0.5*K5835*BH5835 - K5835,0),IF(N5835="HW",K5835*0.5*(1 + BH5835) - K5835,IF(N5835="HL",0,0))))))),
IF(M5835&lt;&gt;"Y",
IF(N5835="Y",K5835*BH5835,IF(N5835="P",0,IF(OR(N5835="R",N5835="PU"),K5835*(BH5835-1),IF(N5835="H",K5835*BH5835*0.5,IF(N5835="HW",K5835*(BH5835-1)*0.5,IF(N5835="HL",K5835*BH5835 - K5835*0.5,0)))))),
IF(N5835="Y",K5835,IF(N5835="P",0,IF(OR(N5835="R",N5835="PU"),0,IF(N5835="H",IF(BH5835&lt;2,K5835*BH5835*0.5 - K5835*(BH5835-1),0),IF(N5835="HW",0,IF(N5835="HL",K5835*0.5,0)))))))
)</f>
        <v>0</v>
      </c>
      <c r="BK5835" s="158" t="str">
        <f t="shared" ref="BK5835:BK5898" si="918">IF(FILT_M=1,IF(LEN(C5835)&gt;0,C5835,""),IF(FILT_M=2,IF(LEN(E5835)&gt;0,E5835,""),IF(FILT_M=3,IF(LEN(F5835)&gt;0,F5835,""),IF(FILT_M=4,IF(LEN(G5835)&gt;0,G5835,""),""))))</f>
        <v/>
      </c>
    </row>
    <row r="5836" spans="1:63" ht="12" customHeight="1" x14ac:dyDescent="0.2">
      <c r="A5836" s="8"/>
      <c r="B5836" s="7"/>
      <c r="C5836" s="7"/>
      <c r="D5836" s="7"/>
      <c r="E5836" s="7"/>
      <c r="F5836" s="7"/>
      <c r="G5836" s="7"/>
      <c r="H5836" s="7"/>
      <c r="I5836" s="10"/>
      <c r="J5836" s="25"/>
      <c r="K5836" s="250"/>
      <c r="L5836" s="31"/>
      <c r="M5836" s="9"/>
      <c r="N5836" s="11" t="s">
        <v>25</v>
      </c>
      <c r="O5836" s="39"/>
      <c r="P5836" s="47"/>
      <c r="Q5836" s="13"/>
      <c r="R5836" s="248">
        <f t="shared" si="910"/>
        <v>0</v>
      </c>
      <c r="S5836" s="248">
        <f t="shared" si="911"/>
        <v>0</v>
      </c>
      <c r="T5836" s="248">
        <f t="shared" si="912"/>
        <v>0</v>
      </c>
      <c r="U5836" s="248">
        <f t="shared" si="913"/>
        <v>0</v>
      </c>
      <c r="V5836" s="13"/>
      <c r="W5836" s="7"/>
      <c r="AT5836" s="130"/>
      <c r="BF5836" s="33">
        <f t="shared" ref="BF5836:BF5899" si="919">IF(A5836&gt;2,A5836,BF5835)</f>
        <v>41242</v>
      </c>
      <c r="BG5836" s="34">
        <f t="shared" si="914"/>
        <v>82.88000000000001</v>
      </c>
      <c r="BH5836" s="32">
        <f t="shared" si="915"/>
        <v>1</v>
      </c>
      <c r="BI5836" s="32">
        <f t="shared" si="916"/>
        <v>0</v>
      </c>
      <c r="BJ5836" s="69">
        <f t="shared" si="917"/>
        <v>0</v>
      </c>
      <c r="BK5836" s="158" t="str">
        <f t="shared" si="918"/>
        <v/>
      </c>
    </row>
    <row r="5837" spans="1:63" ht="12" customHeight="1" x14ac:dyDescent="0.2">
      <c r="A5837" s="8"/>
      <c r="B5837" s="7"/>
      <c r="C5837" s="7"/>
      <c r="D5837" s="7"/>
      <c r="E5837" s="7"/>
      <c r="F5837" s="7"/>
      <c r="G5837" s="7"/>
      <c r="H5837" s="7"/>
      <c r="I5837" s="10"/>
      <c r="J5837" s="25"/>
      <c r="K5837" s="250"/>
      <c r="L5837" s="31"/>
      <c r="M5837" s="9"/>
      <c r="N5837" s="11" t="s">
        <v>25</v>
      </c>
      <c r="O5837" s="39"/>
      <c r="P5837" s="47"/>
      <c r="Q5837" s="13"/>
      <c r="R5837" s="248">
        <f t="shared" si="910"/>
        <v>0</v>
      </c>
      <c r="S5837" s="248">
        <f t="shared" si="911"/>
        <v>0</v>
      </c>
      <c r="T5837" s="248">
        <f t="shared" si="912"/>
        <v>0</v>
      </c>
      <c r="U5837" s="248">
        <f t="shared" si="913"/>
        <v>0</v>
      </c>
      <c r="V5837" s="13"/>
      <c r="W5837" s="7"/>
      <c r="AT5837" s="130"/>
      <c r="BF5837" s="33">
        <f t="shared" si="919"/>
        <v>41242</v>
      </c>
      <c r="BG5837" s="34">
        <f t="shared" si="914"/>
        <v>82.88000000000001</v>
      </c>
      <c r="BH5837" s="32">
        <f t="shared" si="915"/>
        <v>1</v>
      </c>
      <c r="BI5837" s="32">
        <f t="shared" si="916"/>
        <v>0</v>
      </c>
      <c r="BJ5837" s="69">
        <f t="shared" si="917"/>
        <v>0</v>
      </c>
      <c r="BK5837" s="158" t="str">
        <f t="shared" si="918"/>
        <v/>
      </c>
    </row>
    <row r="5838" spans="1:63" ht="12" customHeight="1" x14ac:dyDescent="0.2">
      <c r="A5838" s="8"/>
      <c r="B5838" s="7"/>
      <c r="C5838" s="7"/>
      <c r="D5838" s="7"/>
      <c r="E5838" s="7"/>
      <c r="F5838" s="7"/>
      <c r="G5838" s="7"/>
      <c r="H5838" s="7"/>
      <c r="I5838" s="10"/>
      <c r="J5838" s="25"/>
      <c r="K5838" s="250"/>
      <c r="L5838" s="31"/>
      <c r="M5838" s="9"/>
      <c r="N5838" s="11" t="s">
        <v>25</v>
      </c>
      <c r="O5838" s="39"/>
      <c r="P5838" s="47"/>
      <c r="Q5838" s="13"/>
      <c r="R5838" s="248">
        <f t="shared" si="910"/>
        <v>0</v>
      </c>
      <c r="S5838" s="248">
        <f t="shared" si="911"/>
        <v>0</v>
      </c>
      <c r="T5838" s="248">
        <f t="shared" si="912"/>
        <v>0</v>
      </c>
      <c r="U5838" s="248">
        <f t="shared" si="913"/>
        <v>0</v>
      </c>
      <c r="V5838" s="13"/>
      <c r="W5838" s="7"/>
      <c r="AT5838" s="130"/>
      <c r="BF5838" s="33">
        <f t="shared" si="919"/>
        <v>41242</v>
      </c>
      <c r="BG5838" s="34">
        <f t="shared" si="914"/>
        <v>82.88000000000001</v>
      </c>
      <c r="BH5838" s="32">
        <f t="shared" si="915"/>
        <v>1</v>
      </c>
      <c r="BI5838" s="32">
        <f t="shared" si="916"/>
        <v>0</v>
      </c>
      <c r="BJ5838" s="69">
        <f t="shared" si="917"/>
        <v>0</v>
      </c>
      <c r="BK5838" s="158" t="str">
        <f t="shared" si="918"/>
        <v/>
      </c>
    </row>
    <row r="5839" spans="1:63" ht="12" customHeight="1" x14ac:dyDescent="0.2">
      <c r="A5839" s="8"/>
      <c r="B5839" s="7"/>
      <c r="C5839" s="7"/>
      <c r="D5839" s="7"/>
      <c r="E5839" s="7"/>
      <c r="F5839" s="7"/>
      <c r="G5839" s="7"/>
      <c r="H5839" s="7"/>
      <c r="I5839" s="10"/>
      <c r="J5839" s="25"/>
      <c r="K5839" s="250"/>
      <c r="L5839" s="31"/>
      <c r="M5839" s="9"/>
      <c r="N5839" s="11" t="s">
        <v>25</v>
      </c>
      <c r="O5839" s="39"/>
      <c r="P5839" s="47"/>
      <c r="Q5839" s="13"/>
      <c r="R5839" s="248">
        <f t="shared" si="910"/>
        <v>0</v>
      </c>
      <c r="S5839" s="248">
        <f t="shared" si="911"/>
        <v>0</v>
      </c>
      <c r="T5839" s="248">
        <f t="shared" si="912"/>
        <v>0</v>
      </c>
      <c r="U5839" s="248">
        <f t="shared" si="913"/>
        <v>0</v>
      </c>
      <c r="V5839" s="13"/>
      <c r="W5839" s="7"/>
      <c r="AT5839" s="130"/>
      <c r="BF5839" s="33">
        <f t="shared" si="919"/>
        <v>41242</v>
      </c>
      <c r="BG5839" s="34">
        <f t="shared" si="914"/>
        <v>82.88000000000001</v>
      </c>
      <c r="BH5839" s="32">
        <f t="shared" si="915"/>
        <v>1</v>
      </c>
      <c r="BI5839" s="32">
        <f t="shared" si="916"/>
        <v>0</v>
      </c>
      <c r="BJ5839" s="69">
        <f t="shared" si="917"/>
        <v>0</v>
      </c>
      <c r="BK5839" s="158" t="str">
        <f t="shared" si="918"/>
        <v/>
      </c>
    </row>
    <row r="5840" spans="1:63" ht="12" customHeight="1" x14ac:dyDescent="0.2">
      <c r="A5840" s="8"/>
      <c r="B5840" s="7"/>
      <c r="C5840" s="7"/>
      <c r="D5840" s="7"/>
      <c r="E5840" s="7"/>
      <c r="F5840" s="7"/>
      <c r="G5840" s="7"/>
      <c r="H5840" s="7"/>
      <c r="I5840" s="10"/>
      <c r="J5840" s="25"/>
      <c r="K5840" s="250"/>
      <c r="L5840" s="31"/>
      <c r="M5840" s="9"/>
      <c r="N5840" s="11" t="s">
        <v>25</v>
      </c>
      <c r="O5840" s="39"/>
      <c r="P5840" s="47"/>
      <c r="Q5840" s="13"/>
      <c r="R5840" s="248">
        <f t="shared" si="910"/>
        <v>0</v>
      </c>
      <c r="S5840" s="248">
        <f t="shared" si="911"/>
        <v>0</v>
      </c>
      <c r="T5840" s="248">
        <f t="shared" si="912"/>
        <v>0</v>
      </c>
      <c r="U5840" s="248">
        <f t="shared" si="913"/>
        <v>0</v>
      </c>
      <c r="V5840" s="13"/>
      <c r="W5840" s="7"/>
      <c r="AT5840" s="130"/>
      <c r="BF5840" s="33">
        <f t="shared" si="919"/>
        <v>41242</v>
      </c>
      <c r="BG5840" s="34">
        <f t="shared" si="914"/>
        <v>82.88000000000001</v>
      </c>
      <c r="BH5840" s="32">
        <f t="shared" si="915"/>
        <v>1</v>
      </c>
      <c r="BI5840" s="32">
        <f t="shared" si="916"/>
        <v>0</v>
      </c>
      <c r="BJ5840" s="69">
        <f t="shared" si="917"/>
        <v>0</v>
      </c>
      <c r="BK5840" s="158" t="str">
        <f t="shared" si="918"/>
        <v/>
      </c>
    </row>
    <row r="5841" spans="1:63" ht="12" customHeight="1" x14ac:dyDescent="0.2">
      <c r="A5841" s="8"/>
      <c r="B5841" s="7"/>
      <c r="C5841" s="7"/>
      <c r="D5841" s="7"/>
      <c r="E5841" s="7"/>
      <c r="F5841" s="7"/>
      <c r="G5841" s="7"/>
      <c r="H5841" s="7"/>
      <c r="I5841" s="10"/>
      <c r="J5841" s="25"/>
      <c r="K5841" s="250"/>
      <c r="L5841" s="31"/>
      <c r="M5841" s="9"/>
      <c r="N5841" s="11" t="s">
        <v>25</v>
      </c>
      <c r="O5841" s="39"/>
      <c r="P5841" s="47"/>
      <c r="Q5841" s="13"/>
      <c r="R5841" s="248">
        <f t="shared" si="910"/>
        <v>0</v>
      </c>
      <c r="S5841" s="248">
        <f t="shared" si="911"/>
        <v>0</v>
      </c>
      <c r="T5841" s="248">
        <f t="shared" si="912"/>
        <v>0</v>
      </c>
      <c r="U5841" s="248">
        <f t="shared" si="913"/>
        <v>0</v>
      </c>
      <c r="V5841" s="13"/>
      <c r="W5841" s="7"/>
      <c r="AT5841" s="130"/>
      <c r="BF5841" s="33">
        <f t="shared" si="919"/>
        <v>41242</v>
      </c>
      <c r="BG5841" s="34">
        <f t="shared" si="914"/>
        <v>82.88000000000001</v>
      </c>
      <c r="BH5841" s="32">
        <f t="shared" si="915"/>
        <v>1</v>
      </c>
      <c r="BI5841" s="32">
        <f t="shared" si="916"/>
        <v>0</v>
      </c>
      <c r="BJ5841" s="69">
        <f t="shared" si="917"/>
        <v>0</v>
      </c>
      <c r="BK5841" s="158" t="str">
        <f t="shared" si="918"/>
        <v/>
      </c>
    </row>
    <row r="5842" spans="1:63" ht="12" customHeight="1" x14ac:dyDescent="0.2">
      <c r="A5842" s="8"/>
      <c r="B5842" s="7"/>
      <c r="C5842" s="7"/>
      <c r="D5842" s="7"/>
      <c r="E5842" s="7"/>
      <c r="F5842" s="7"/>
      <c r="G5842" s="7"/>
      <c r="H5842" s="7"/>
      <c r="I5842" s="10"/>
      <c r="J5842" s="25"/>
      <c r="K5842" s="250"/>
      <c r="L5842" s="31"/>
      <c r="M5842" s="9"/>
      <c r="N5842" s="11" t="s">
        <v>25</v>
      </c>
      <c r="O5842" s="39"/>
      <c r="P5842" s="47"/>
      <c r="Q5842" s="13"/>
      <c r="R5842" s="248">
        <f t="shared" si="910"/>
        <v>0</v>
      </c>
      <c r="S5842" s="248">
        <f t="shared" si="911"/>
        <v>0</v>
      </c>
      <c r="T5842" s="248">
        <f t="shared" si="912"/>
        <v>0</v>
      </c>
      <c r="U5842" s="248">
        <f t="shared" si="913"/>
        <v>0</v>
      </c>
      <c r="V5842" s="13"/>
      <c r="W5842" s="7"/>
      <c r="AT5842" s="130"/>
      <c r="BF5842" s="33">
        <f t="shared" si="919"/>
        <v>41242</v>
      </c>
      <c r="BG5842" s="34">
        <f t="shared" si="914"/>
        <v>82.88000000000001</v>
      </c>
      <c r="BH5842" s="32">
        <f t="shared" si="915"/>
        <v>1</v>
      </c>
      <c r="BI5842" s="32">
        <f t="shared" si="916"/>
        <v>0</v>
      </c>
      <c r="BJ5842" s="69">
        <f t="shared" si="917"/>
        <v>0</v>
      </c>
      <c r="BK5842" s="158" t="str">
        <f t="shared" si="918"/>
        <v/>
      </c>
    </row>
    <row r="5843" spans="1:63" ht="12" customHeight="1" x14ac:dyDescent="0.2">
      <c r="A5843" s="8"/>
      <c r="B5843" s="7"/>
      <c r="C5843" s="7"/>
      <c r="D5843" s="7"/>
      <c r="E5843" s="7"/>
      <c r="F5843" s="7"/>
      <c r="G5843" s="7"/>
      <c r="H5843" s="7"/>
      <c r="I5843" s="10"/>
      <c r="J5843" s="25"/>
      <c r="K5843" s="250"/>
      <c r="L5843" s="31"/>
      <c r="M5843" s="9"/>
      <c r="N5843" s="11" t="s">
        <v>25</v>
      </c>
      <c r="O5843" s="39"/>
      <c r="P5843" s="47"/>
      <c r="Q5843" s="13"/>
      <c r="R5843" s="248">
        <f t="shared" si="910"/>
        <v>0</v>
      </c>
      <c r="S5843" s="248">
        <f t="shared" si="911"/>
        <v>0</v>
      </c>
      <c r="T5843" s="248">
        <f t="shared" si="912"/>
        <v>0</v>
      </c>
      <c r="U5843" s="248">
        <f t="shared" si="913"/>
        <v>0</v>
      </c>
      <c r="V5843" s="13"/>
      <c r="W5843" s="7"/>
      <c r="AT5843" s="130"/>
      <c r="BF5843" s="33">
        <f t="shared" si="919"/>
        <v>41242</v>
      </c>
      <c r="BG5843" s="34">
        <f t="shared" si="914"/>
        <v>82.88000000000001</v>
      </c>
      <c r="BH5843" s="32">
        <f t="shared" si="915"/>
        <v>1</v>
      </c>
      <c r="BI5843" s="32">
        <f t="shared" si="916"/>
        <v>0</v>
      </c>
      <c r="BJ5843" s="69">
        <f t="shared" si="917"/>
        <v>0</v>
      </c>
      <c r="BK5843" s="158" t="str">
        <f t="shared" si="918"/>
        <v/>
      </c>
    </row>
    <row r="5844" spans="1:63" ht="12" customHeight="1" x14ac:dyDescent="0.2">
      <c r="A5844" s="8"/>
      <c r="B5844" s="7"/>
      <c r="C5844" s="7"/>
      <c r="D5844" s="7"/>
      <c r="E5844" s="7"/>
      <c r="F5844" s="7"/>
      <c r="G5844" s="7"/>
      <c r="H5844" s="7"/>
      <c r="I5844" s="10"/>
      <c r="J5844" s="25"/>
      <c r="K5844" s="250"/>
      <c r="L5844" s="31"/>
      <c r="M5844" s="9"/>
      <c r="N5844" s="11" t="s">
        <v>25</v>
      </c>
      <c r="O5844" s="39"/>
      <c r="P5844" s="47"/>
      <c r="Q5844" s="13"/>
      <c r="R5844" s="248">
        <f t="shared" si="910"/>
        <v>0</v>
      </c>
      <c r="S5844" s="248">
        <f t="shared" si="911"/>
        <v>0</v>
      </c>
      <c r="T5844" s="248">
        <f t="shared" si="912"/>
        <v>0</v>
      </c>
      <c r="U5844" s="248">
        <f t="shared" si="913"/>
        <v>0</v>
      </c>
      <c r="V5844" s="13"/>
      <c r="W5844" s="7"/>
      <c r="AT5844" s="130"/>
      <c r="BF5844" s="33">
        <f t="shared" si="919"/>
        <v>41242</v>
      </c>
      <c r="BG5844" s="34">
        <f t="shared" si="914"/>
        <v>82.88000000000001</v>
      </c>
      <c r="BH5844" s="32">
        <f t="shared" si="915"/>
        <v>1</v>
      </c>
      <c r="BI5844" s="32">
        <f t="shared" si="916"/>
        <v>0</v>
      </c>
      <c r="BJ5844" s="69">
        <f t="shared" si="917"/>
        <v>0</v>
      </c>
      <c r="BK5844" s="158" t="str">
        <f t="shared" si="918"/>
        <v/>
      </c>
    </row>
    <row r="5845" spans="1:63" ht="12" customHeight="1" x14ac:dyDescent="0.2">
      <c r="A5845" s="8"/>
      <c r="B5845" s="7"/>
      <c r="C5845" s="7"/>
      <c r="D5845" s="7"/>
      <c r="E5845" s="7"/>
      <c r="F5845" s="7"/>
      <c r="G5845" s="7"/>
      <c r="H5845" s="7"/>
      <c r="I5845" s="10"/>
      <c r="J5845" s="25"/>
      <c r="K5845" s="250"/>
      <c r="L5845" s="31"/>
      <c r="M5845" s="9"/>
      <c r="N5845" s="11" t="s">
        <v>25</v>
      </c>
      <c r="O5845" s="39"/>
      <c r="P5845" s="47"/>
      <c r="Q5845" s="13"/>
      <c r="R5845" s="248">
        <f t="shared" si="910"/>
        <v>0</v>
      </c>
      <c r="S5845" s="248">
        <f t="shared" si="911"/>
        <v>0</v>
      </c>
      <c r="T5845" s="248">
        <f t="shared" si="912"/>
        <v>0</v>
      </c>
      <c r="U5845" s="248">
        <f t="shared" si="913"/>
        <v>0</v>
      </c>
      <c r="V5845" s="13"/>
      <c r="W5845" s="7"/>
      <c r="AT5845" s="130"/>
      <c r="BF5845" s="33">
        <f t="shared" si="919"/>
        <v>41242</v>
      </c>
      <c r="BG5845" s="34">
        <f t="shared" si="914"/>
        <v>82.88000000000001</v>
      </c>
      <c r="BH5845" s="32">
        <f t="shared" si="915"/>
        <v>1</v>
      </c>
      <c r="BI5845" s="32">
        <f t="shared" si="916"/>
        <v>0</v>
      </c>
      <c r="BJ5845" s="69">
        <f t="shared" si="917"/>
        <v>0</v>
      </c>
      <c r="BK5845" s="158" t="str">
        <f t="shared" si="918"/>
        <v/>
      </c>
    </row>
    <row r="5846" spans="1:63" ht="12" customHeight="1" x14ac:dyDescent="0.2">
      <c r="A5846" s="8"/>
      <c r="B5846" s="7"/>
      <c r="C5846" s="7"/>
      <c r="D5846" s="7"/>
      <c r="E5846" s="7"/>
      <c r="F5846" s="7"/>
      <c r="G5846" s="7"/>
      <c r="H5846" s="7"/>
      <c r="I5846" s="10"/>
      <c r="J5846" s="25"/>
      <c r="K5846" s="250"/>
      <c r="L5846" s="31"/>
      <c r="M5846" s="9"/>
      <c r="N5846" s="11" t="s">
        <v>25</v>
      </c>
      <c r="O5846" s="39"/>
      <c r="P5846" s="47"/>
      <c r="Q5846" s="13"/>
      <c r="R5846" s="248">
        <f t="shared" si="910"/>
        <v>0</v>
      </c>
      <c r="S5846" s="248">
        <f t="shared" si="911"/>
        <v>0</v>
      </c>
      <c r="T5846" s="248">
        <f t="shared" si="912"/>
        <v>0</v>
      </c>
      <c r="U5846" s="248">
        <f t="shared" si="913"/>
        <v>0</v>
      </c>
      <c r="V5846" s="13"/>
      <c r="W5846" s="7"/>
      <c r="AT5846" s="130"/>
      <c r="BF5846" s="33">
        <f t="shared" si="919"/>
        <v>41242</v>
      </c>
      <c r="BG5846" s="34">
        <f t="shared" si="914"/>
        <v>82.88000000000001</v>
      </c>
      <c r="BH5846" s="32">
        <f t="shared" si="915"/>
        <v>1</v>
      </c>
      <c r="BI5846" s="32">
        <f t="shared" si="916"/>
        <v>0</v>
      </c>
      <c r="BJ5846" s="69">
        <f t="shared" si="917"/>
        <v>0</v>
      </c>
      <c r="BK5846" s="158" t="str">
        <f t="shared" si="918"/>
        <v/>
      </c>
    </row>
    <row r="5847" spans="1:63" ht="12" customHeight="1" x14ac:dyDescent="0.2">
      <c r="A5847" s="8"/>
      <c r="B5847" s="7"/>
      <c r="C5847" s="7"/>
      <c r="D5847" s="7"/>
      <c r="E5847" s="7"/>
      <c r="F5847" s="7"/>
      <c r="G5847" s="7"/>
      <c r="H5847" s="7"/>
      <c r="I5847" s="10"/>
      <c r="J5847" s="25"/>
      <c r="K5847" s="250"/>
      <c r="L5847" s="31"/>
      <c r="M5847" s="9"/>
      <c r="N5847" s="11" t="s">
        <v>25</v>
      </c>
      <c r="O5847" s="39"/>
      <c r="P5847" s="47"/>
      <c r="Q5847" s="13"/>
      <c r="R5847" s="248">
        <f t="shared" si="910"/>
        <v>0</v>
      </c>
      <c r="S5847" s="248">
        <f t="shared" si="911"/>
        <v>0</v>
      </c>
      <c r="T5847" s="248">
        <f t="shared" si="912"/>
        <v>0</v>
      </c>
      <c r="U5847" s="248">
        <f t="shared" si="913"/>
        <v>0</v>
      </c>
      <c r="V5847" s="13"/>
      <c r="W5847" s="7"/>
      <c r="AT5847" s="130"/>
      <c r="BF5847" s="33">
        <f t="shared" si="919"/>
        <v>41242</v>
      </c>
      <c r="BG5847" s="34">
        <f t="shared" si="914"/>
        <v>82.88000000000001</v>
      </c>
      <c r="BH5847" s="32">
        <f t="shared" si="915"/>
        <v>1</v>
      </c>
      <c r="BI5847" s="32">
        <f t="shared" si="916"/>
        <v>0</v>
      </c>
      <c r="BJ5847" s="69">
        <f t="shared" si="917"/>
        <v>0</v>
      </c>
      <c r="BK5847" s="158" t="str">
        <f t="shared" si="918"/>
        <v/>
      </c>
    </row>
    <row r="5848" spans="1:63" ht="12" customHeight="1" x14ac:dyDescent="0.2">
      <c r="A5848" s="8"/>
      <c r="B5848" s="7"/>
      <c r="C5848" s="7"/>
      <c r="D5848" s="7"/>
      <c r="E5848" s="7"/>
      <c r="F5848" s="7"/>
      <c r="G5848" s="7"/>
      <c r="H5848" s="7"/>
      <c r="I5848" s="10"/>
      <c r="J5848" s="25"/>
      <c r="K5848" s="250"/>
      <c r="L5848" s="31"/>
      <c r="M5848" s="9"/>
      <c r="N5848" s="11" t="s">
        <v>25</v>
      </c>
      <c r="O5848" s="39"/>
      <c r="P5848" s="47"/>
      <c r="Q5848" s="13"/>
      <c r="R5848" s="248">
        <f t="shared" si="910"/>
        <v>0</v>
      </c>
      <c r="S5848" s="248">
        <f t="shared" si="911"/>
        <v>0</v>
      </c>
      <c r="T5848" s="248">
        <f t="shared" si="912"/>
        <v>0</v>
      </c>
      <c r="U5848" s="248">
        <f t="shared" si="913"/>
        <v>0</v>
      </c>
      <c r="V5848" s="13"/>
      <c r="W5848" s="7"/>
      <c r="AT5848" s="130"/>
      <c r="BF5848" s="33">
        <f t="shared" si="919"/>
        <v>41242</v>
      </c>
      <c r="BG5848" s="34">
        <f t="shared" si="914"/>
        <v>82.88000000000001</v>
      </c>
      <c r="BH5848" s="32">
        <f t="shared" si="915"/>
        <v>1</v>
      </c>
      <c r="BI5848" s="32">
        <f t="shared" si="916"/>
        <v>0</v>
      </c>
      <c r="BJ5848" s="69">
        <f t="shared" si="917"/>
        <v>0</v>
      </c>
      <c r="BK5848" s="158" t="str">
        <f t="shared" si="918"/>
        <v/>
      </c>
    </row>
    <row r="5849" spans="1:63" ht="12" customHeight="1" x14ac:dyDescent="0.2">
      <c r="A5849" s="8"/>
      <c r="B5849" s="7"/>
      <c r="C5849" s="7"/>
      <c r="D5849" s="7"/>
      <c r="E5849" s="7"/>
      <c r="F5849" s="7"/>
      <c r="G5849" s="7"/>
      <c r="H5849" s="7"/>
      <c r="I5849" s="10"/>
      <c r="J5849" s="25"/>
      <c r="K5849" s="250"/>
      <c r="L5849" s="31"/>
      <c r="M5849" s="9"/>
      <c r="N5849" s="11" t="s">
        <v>25</v>
      </c>
      <c r="O5849" s="39"/>
      <c r="P5849" s="47"/>
      <c r="Q5849" s="13"/>
      <c r="R5849" s="248">
        <f t="shared" si="910"/>
        <v>0</v>
      </c>
      <c r="S5849" s="248">
        <f t="shared" si="911"/>
        <v>0</v>
      </c>
      <c r="T5849" s="248">
        <f t="shared" si="912"/>
        <v>0</v>
      </c>
      <c r="U5849" s="248">
        <f t="shared" si="913"/>
        <v>0</v>
      </c>
      <c r="V5849" s="13"/>
      <c r="W5849" s="7"/>
      <c r="AT5849" s="130"/>
      <c r="BF5849" s="33">
        <f t="shared" si="919"/>
        <v>41242</v>
      </c>
      <c r="BG5849" s="34">
        <f t="shared" si="914"/>
        <v>82.88000000000001</v>
      </c>
      <c r="BH5849" s="32">
        <f t="shared" si="915"/>
        <v>1</v>
      </c>
      <c r="BI5849" s="32">
        <f t="shared" si="916"/>
        <v>0</v>
      </c>
      <c r="BJ5849" s="69">
        <f t="shared" si="917"/>
        <v>0</v>
      </c>
      <c r="BK5849" s="158" t="str">
        <f t="shared" si="918"/>
        <v/>
      </c>
    </row>
    <row r="5850" spans="1:63" ht="12" customHeight="1" x14ac:dyDescent="0.2">
      <c r="A5850" s="8"/>
      <c r="B5850" s="7"/>
      <c r="C5850" s="7"/>
      <c r="D5850" s="7"/>
      <c r="E5850" s="7"/>
      <c r="F5850" s="7"/>
      <c r="G5850" s="7"/>
      <c r="H5850" s="7"/>
      <c r="I5850" s="10"/>
      <c r="J5850" s="25"/>
      <c r="K5850" s="250"/>
      <c r="L5850" s="31"/>
      <c r="M5850" s="9"/>
      <c r="N5850" s="11" t="s">
        <v>25</v>
      </c>
      <c r="O5850" s="39"/>
      <c r="P5850" s="47"/>
      <c r="Q5850" s="13"/>
      <c r="R5850" s="248">
        <f t="shared" si="910"/>
        <v>0</v>
      </c>
      <c r="S5850" s="248">
        <f t="shared" si="911"/>
        <v>0</v>
      </c>
      <c r="T5850" s="248">
        <f t="shared" si="912"/>
        <v>0</v>
      </c>
      <c r="U5850" s="248">
        <f t="shared" si="913"/>
        <v>0</v>
      </c>
      <c r="V5850" s="13"/>
      <c r="W5850" s="7"/>
      <c r="AT5850" s="130"/>
      <c r="BF5850" s="33">
        <f t="shared" si="919"/>
        <v>41242</v>
      </c>
      <c r="BG5850" s="34">
        <f t="shared" si="914"/>
        <v>82.88000000000001</v>
      </c>
      <c r="BH5850" s="32">
        <f t="shared" si="915"/>
        <v>1</v>
      </c>
      <c r="BI5850" s="32">
        <f t="shared" si="916"/>
        <v>0</v>
      </c>
      <c r="BJ5850" s="69">
        <f t="shared" si="917"/>
        <v>0</v>
      </c>
      <c r="BK5850" s="158" t="str">
        <f t="shared" si="918"/>
        <v/>
      </c>
    </row>
    <row r="5851" spans="1:63" ht="12" customHeight="1" x14ac:dyDescent="0.2">
      <c r="A5851" s="8"/>
      <c r="B5851" s="7"/>
      <c r="C5851" s="7"/>
      <c r="D5851" s="7"/>
      <c r="E5851" s="7"/>
      <c r="F5851" s="7"/>
      <c r="G5851" s="7"/>
      <c r="H5851" s="7"/>
      <c r="I5851" s="10"/>
      <c r="J5851" s="25"/>
      <c r="K5851" s="250"/>
      <c r="L5851" s="31"/>
      <c r="M5851" s="9"/>
      <c r="N5851" s="11" t="s">
        <v>25</v>
      </c>
      <c r="O5851" s="39"/>
      <c r="P5851" s="47"/>
      <c r="Q5851" s="13"/>
      <c r="R5851" s="248">
        <f t="shared" si="910"/>
        <v>0</v>
      </c>
      <c r="S5851" s="248">
        <f t="shared" si="911"/>
        <v>0</v>
      </c>
      <c r="T5851" s="248">
        <f t="shared" si="912"/>
        <v>0</v>
      </c>
      <c r="U5851" s="248">
        <f t="shared" si="913"/>
        <v>0</v>
      </c>
      <c r="V5851" s="13"/>
      <c r="W5851" s="7"/>
      <c r="AT5851" s="130"/>
      <c r="BF5851" s="33">
        <f t="shared" si="919"/>
        <v>41242</v>
      </c>
      <c r="BG5851" s="34">
        <f t="shared" si="914"/>
        <v>82.88000000000001</v>
      </c>
      <c r="BH5851" s="32">
        <f t="shared" si="915"/>
        <v>1</v>
      </c>
      <c r="BI5851" s="32">
        <f t="shared" si="916"/>
        <v>0</v>
      </c>
      <c r="BJ5851" s="69">
        <f t="shared" si="917"/>
        <v>0</v>
      </c>
      <c r="BK5851" s="158" t="str">
        <f t="shared" si="918"/>
        <v/>
      </c>
    </row>
    <row r="5852" spans="1:63" ht="12" customHeight="1" x14ac:dyDescent="0.2">
      <c r="A5852" s="8"/>
      <c r="B5852" s="7"/>
      <c r="C5852" s="7"/>
      <c r="D5852" s="7"/>
      <c r="E5852" s="7"/>
      <c r="F5852" s="7"/>
      <c r="G5852" s="7"/>
      <c r="H5852" s="7"/>
      <c r="I5852" s="10"/>
      <c r="J5852" s="25"/>
      <c r="K5852" s="250"/>
      <c r="L5852" s="31"/>
      <c r="M5852" s="9"/>
      <c r="N5852" s="11" t="s">
        <v>25</v>
      </c>
      <c r="O5852" s="39"/>
      <c r="P5852" s="47"/>
      <c r="Q5852" s="13"/>
      <c r="R5852" s="248">
        <f t="shared" si="910"/>
        <v>0</v>
      </c>
      <c r="S5852" s="248">
        <f t="shared" si="911"/>
        <v>0</v>
      </c>
      <c r="T5852" s="248">
        <f t="shared" si="912"/>
        <v>0</v>
      </c>
      <c r="U5852" s="248">
        <f t="shared" si="913"/>
        <v>0</v>
      </c>
      <c r="V5852" s="13"/>
      <c r="W5852" s="7"/>
      <c r="AT5852" s="130"/>
      <c r="BF5852" s="33">
        <f t="shared" si="919"/>
        <v>41242</v>
      </c>
      <c r="BG5852" s="34">
        <f t="shared" si="914"/>
        <v>82.88000000000001</v>
      </c>
      <c r="BH5852" s="32">
        <f t="shared" si="915"/>
        <v>1</v>
      </c>
      <c r="BI5852" s="32">
        <f t="shared" si="916"/>
        <v>0</v>
      </c>
      <c r="BJ5852" s="69">
        <f t="shared" si="917"/>
        <v>0</v>
      </c>
      <c r="BK5852" s="158" t="str">
        <f t="shared" si="918"/>
        <v/>
      </c>
    </row>
    <row r="5853" spans="1:63" ht="12" customHeight="1" x14ac:dyDescent="0.2">
      <c r="A5853" s="8"/>
      <c r="B5853" s="7"/>
      <c r="C5853" s="7"/>
      <c r="D5853" s="7"/>
      <c r="E5853" s="7"/>
      <c r="F5853" s="7"/>
      <c r="G5853" s="7"/>
      <c r="H5853" s="7"/>
      <c r="I5853" s="10"/>
      <c r="J5853" s="25"/>
      <c r="K5853" s="250"/>
      <c r="L5853" s="31"/>
      <c r="M5853" s="9"/>
      <c r="N5853" s="11" t="s">
        <v>25</v>
      </c>
      <c r="O5853" s="39"/>
      <c r="P5853" s="47"/>
      <c r="Q5853" s="13"/>
      <c r="R5853" s="248">
        <f t="shared" si="910"/>
        <v>0</v>
      </c>
      <c r="S5853" s="248">
        <f t="shared" si="911"/>
        <v>0</v>
      </c>
      <c r="T5853" s="248">
        <f t="shared" si="912"/>
        <v>0</v>
      </c>
      <c r="U5853" s="248">
        <f t="shared" si="913"/>
        <v>0</v>
      </c>
      <c r="V5853" s="13"/>
      <c r="W5853" s="7"/>
      <c r="AT5853" s="130"/>
      <c r="BF5853" s="33">
        <f t="shared" si="919"/>
        <v>41242</v>
      </c>
      <c r="BG5853" s="34">
        <f t="shared" si="914"/>
        <v>82.88000000000001</v>
      </c>
      <c r="BH5853" s="32">
        <f t="shared" si="915"/>
        <v>1</v>
      </c>
      <c r="BI5853" s="32">
        <f t="shared" si="916"/>
        <v>0</v>
      </c>
      <c r="BJ5853" s="69">
        <f t="shared" si="917"/>
        <v>0</v>
      </c>
      <c r="BK5853" s="158" t="str">
        <f t="shared" si="918"/>
        <v/>
      </c>
    </row>
    <row r="5854" spans="1:63" ht="12" customHeight="1" x14ac:dyDescent="0.2">
      <c r="A5854" s="8"/>
      <c r="B5854" s="7"/>
      <c r="C5854" s="7"/>
      <c r="D5854" s="7"/>
      <c r="E5854" s="7"/>
      <c r="F5854" s="7"/>
      <c r="G5854" s="7"/>
      <c r="H5854" s="7"/>
      <c r="I5854" s="10"/>
      <c r="J5854" s="25"/>
      <c r="K5854" s="250"/>
      <c r="L5854" s="31"/>
      <c r="M5854" s="9"/>
      <c r="N5854" s="11" t="s">
        <v>25</v>
      </c>
      <c r="O5854" s="39"/>
      <c r="P5854" s="47"/>
      <c r="Q5854" s="13"/>
      <c r="R5854" s="248">
        <f t="shared" si="910"/>
        <v>0</v>
      </c>
      <c r="S5854" s="248">
        <f t="shared" si="911"/>
        <v>0</v>
      </c>
      <c r="T5854" s="248">
        <f t="shared" si="912"/>
        <v>0</v>
      </c>
      <c r="U5854" s="248">
        <f t="shared" si="913"/>
        <v>0</v>
      </c>
      <c r="V5854" s="13"/>
      <c r="W5854" s="7"/>
      <c r="AT5854" s="130"/>
      <c r="BF5854" s="33">
        <f t="shared" si="919"/>
        <v>41242</v>
      </c>
      <c r="BG5854" s="34">
        <f t="shared" si="914"/>
        <v>82.88000000000001</v>
      </c>
      <c r="BH5854" s="32">
        <f t="shared" si="915"/>
        <v>1</v>
      </c>
      <c r="BI5854" s="32">
        <f t="shared" si="916"/>
        <v>0</v>
      </c>
      <c r="BJ5854" s="69">
        <f t="shared" si="917"/>
        <v>0</v>
      </c>
      <c r="BK5854" s="158" t="str">
        <f t="shared" si="918"/>
        <v/>
      </c>
    </row>
    <row r="5855" spans="1:63" ht="12" customHeight="1" x14ac:dyDescent="0.2">
      <c r="A5855" s="8"/>
      <c r="B5855" s="7"/>
      <c r="C5855" s="7"/>
      <c r="D5855" s="7"/>
      <c r="E5855" s="7"/>
      <c r="F5855" s="7"/>
      <c r="G5855" s="7"/>
      <c r="H5855" s="7"/>
      <c r="I5855" s="10"/>
      <c r="J5855" s="25"/>
      <c r="K5855" s="250"/>
      <c r="L5855" s="31"/>
      <c r="M5855" s="9"/>
      <c r="N5855" s="11" t="s">
        <v>25</v>
      </c>
      <c r="O5855" s="39"/>
      <c r="P5855" s="47"/>
      <c r="Q5855" s="13"/>
      <c r="R5855" s="248">
        <f t="shared" si="910"/>
        <v>0</v>
      </c>
      <c r="S5855" s="248">
        <f t="shared" si="911"/>
        <v>0</v>
      </c>
      <c r="T5855" s="248">
        <f t="shared" si="912"/>
        <v>0</v>
      </c>
      <c r="U5855" s="248">
        <f t="shared" si="913"/>
        <v>0</v>
      </c>
      <c r="V5855" s="13"/>
      <c r="W5855" s="7"/>
      <c r="AT5855" s="130"/>
      <c r="BF5855" s="33">
        <f t="shared" si="919"/>
        <v>41242</v>
      </c>
      <c r="BG5855" s="34">
        <f t="shared" si="914"/>
        <v>82.88000000000001</v>
      </c>
      <c r="BH5855" s="32">
        <f t="shared" si="915"/>
        <v>1</v>
      </c>
      <c r="BI5855" s="32">
        <f t="shared" si="916"/>
        <v>0</v>
      </c>
      <c r="BJ5855" s="69">
        <f t="shared" si="917"/>
        <v>0</v>
      </c>
      <c r="BK5855" s="158" t="str">
        <f t="shared" si="918"/>
        <v/>
      </c>
    </row>
    <row r="5856" spans="1:63" ht="12" customHeight="1" x14ac:dyDescent="0.2">
      <c r="A5856" s="8"/>
      <c r="B5856" s="7"/>
      <c r="C5856" s="7"/>
      <c r="D5856" s="7"/>
      <c r="E5856" s="7"/>
      <c r="F5856" s="7"/>
      <c r="G5856" s="7"/>
      <c r="H5856" s="7"/>
      <c r="I5856" s="10"/>
      <c r="J5856" s="25"/>
      <c r="K5856" s="250"/>
      <c r="L5856" s="31"/>
      <c r="M5856" s="9"/>
      <c r="N5856" s="11" t="s">
        <v>25</v>
      </c>
      <c r="O5856" s="39"/>
      <c r="P5856" s="47"/>
      <c r="Q5856" s="13"/>
      <c r="R5856" s="248">
        <f t="shared" si="910"/>
        <v>0</v>
      </c>
      <c r="S5856" s="248">
        <f t="shared" si="911"/>
        <v>0</v>
      </c>
      <c r="T5856" s="248">
        <f t="shared" si="912"/>
        <v>0</v>
      </c>
      <c r="U5856" s="248">
        <f t="shared" si="913"/>
        <v>0</v>
      </c>
      <c r="V5856" s="13"/>
      <c r="W5856" s="7"/>
      <c r="AT5856" s="130"/>
      <c r="BF5856" s="33">
        <f t="shared" si="919"/>
        <v>41242</v>
      </c>
      <c r="BG5856" s="34">
        <f t="shared" si="914"/>
        <v>82.88000000000001</v>
      </c>
      <c r="BH5856" s="32">
        <f t="shared" si="915"/>
        <v>1</v>
      </c>
      <c r="BI5856" s="32">
        <f t="shared" si="916"/>
        <v>0</v>
      </c>
      <c r="BJ5856" s="69">
        <f t="shared" si="917"/>
        <v>0</v>
      </c>
      <c r="BK5856" s="158" t="str">
        <f t="shared" si="918"/>
        <v/>
      </c>
    </row>
    <row r="5857" spans="1:63" ht="12" customHeight="1" x14ac:dyDescent="0.2">
      <c r="A5857" s="8"/>
      <c r="B5857" s="7"/>
      <c r="C5857" s="7"/>
      <c r="D5857" s="7"/>
      <c r="E5857" s="7"/>
      <c r="F5857" s="7"/>
      <c r="G5857" s="7"/>
      <c r="H5857" s="7"/>
      <c r="I5857" s="10"/>
      <c r="J5857" s="25"/>
      <c r="K5857" s="250"/>
      <c r="L5857" s="31"/>
      <c r="M5857" s="9"/>
      <c r="N5857" s="11" t="s">
        <v>25</v>
      </c>
      <c r="O5857" s="39"/>
      <c r="P5857" s="47"/>
      <c r="Q5857" s="13"/>
      <c r="R5857" s="248">
        <f t="shared" si="910"/>
        <v>0</v>
      </c>
      <c r="S5857" s="248">
        <f t="shared" si="911"/>
        <v>0</v>
      </c>
      <c r="T5857" s="248">
        <f t="shared" si="912"/>
        <v>0</v>
      </c>
      <c r="U5857" s="248">
        <f t="shared" si="913"/>
        <v>0</v>
      </c>
      <c r="V5857" s="13"/>
      <c r="W5857" s="7"/>
      <c r="AT5857" s="130"/>
      <c r="BF5857" s="33">
        <f t="shared" si="919"/>
        <v>41242</v>
      </c>
      <c r="BG5857" s="34">
        <f t="shared" si="914"/>
        <v>82.88000000000001</v>
      </c>
      <c r="BH5857" s="32">
        <f t="shared" si="915"/>
        <v>1</v>
      </c>
      <c r="BI5857" s="32">
        <f t="shared" si="916"/>
        <v>0</v>
      </c>
      <c r="BJ5857" s="69">
        <f t="shared" si="917"/>
        <v>0</v>
      </c>
      <c r="BK5857" s="158" t="str">
        <f t="shared" si="918"/>
        <v/>
      </c>
    </row>
    <row r="5858" spans="1:63" ht="12" customHeight="1" x14ac:dyDescent="0.2">
      <c r="A5858" s="8"/>
      <c r="B5858" s="7"/>
      <c r="C5858" s="7"/>
      <c r="D5858" s="7"/>
      <c r="E5858" s="7"/>
      <c r="F5858" s="7"/>
      <c r="G5858" s="7"/>
      <c r="H5858" s="7"/>
      <c r="I5858" s="10"/>
      <c r="J5858" s="25"/>
      <c r="K5858" s="250"/>
      <c r="L5858" s="31"/>
      <c r="M5858" s="9"/>
      <c r="N5858" s="11" t="s">
        <v>25</v>
      </c>
      <c r="O5858" s="39"/>
      <c r="P5858" s="47"/>
      <c r="Q5858" s="13"/>
      <c r="R5858" s="248">
        <f t="shared" si="910"/>
        <v>0</v>
      </c>
      <c r="S5858" s="248">
        <f t="shared" si="911"/>
        <v>0</v>
      </c>
      <c r="T5858" s="248">
        <f t="shared" si="912"/>
        <v>0</v>
      </c>
      <c r="U5858" s="248">
        <f t="shared" si="913"/>
        <v>0</v>
      </c>
      <c r="V5858" s="13"/>
      <c r="W5858" s="7"/>
      <c r="AT5858" s="130"/>
      <c r="BF5858" s="33">
        <f t="shared" si="919"/>
        <v>41242</v>
      </c>
      <c r="BG5858" s="34">
        <f t="shared" si="914"/>
        <v>82.88000000000001</v>
      </c>
      <c r="BH5858" s="32">
        <f t="shared" si="915"/>
        <v>1</v>
      </c>
      <c r="BI5858" s="32">
        <f t="shared" si="916"/>
        <v>0</v>
      </c>
      <c r="BJ5858" s="69">
        <f t="shared" si="917"/>
        <v>0</v>
      </c>
      <c r="BK5858" s="158" t="str">
        <f t="shared" si="918"/>
        <v/>
      </c>
    </row>
    <row r="5859" spans="1:63" ht="12" customHeight="1" x14ac:dyDescent="0.2">
      <c r="A5859" s="8"/>
      <c r="B5859" s="7"/>
      <c r="C5859" s="7"/>
      <c r="D5859" s="7"/>
      <c r="E5859" s="7"/>
      <c r="F5859" s="7"/>
      <c r="G5859" s="7"/>
      <c r="H5859" s="7"/>
      <c r="I5859" s="10"/>
      <c r="J5859" s="25"/>
      <c r="K5859" s="250"/>
      <c r="L5859" s="31"/>
      <c r="M5859" s="9"/>
      <c r="N5859" s="11" t="s">
        <v>25</v>
      </c>
      <c r="O5859" s="39"/>
      <c r="P5859" s="47"/>
      <c r="Q5859" s="13"/>
      <c r="R5859" s="248">
        <f t="shared" si="910"/>
        <v>0</v>
      </c>
      <c r="S5859" s="248">
        <f t="shared" si="911"/>
        <v>0</v>
      </c>
      <c r="T5859" s="248">
        <f t="shared" si="912"/>
        <v>0</v>
      </c>
      <c r="U5859" s="248">
        <f t="shared" si="913"/>
        <v>0</v>
      </c>
      <c r="V5859" s="13"/>
      <c r="W5859" s="7"/>
      <c r="AT5859" s="130"/>
      <c r="BF5859" s="33">
        <f t="shared" si="919"/>
        <v>41242</v>
      </c>
      <c r="BG5859" s="34">
        <f t="shared" si="914"/>
        <v>82.88000000000001</v>
      </c>
      <c r="BH5859" s="32">
        <f t="shared" si="915"/>
        <v>1</v>
      </c>
      <c r="BI5859" s="32">
        <f t="shared" si="916"/>
        <v>0</v>
      </c>
      <c r="BJ5859" s="69">
        <f t="shared" si="917"/>
        <v>0</v>
      </c>
      <c r="BK5859" s="158" t="str">
        <f t="shared" si="918"/>
        <v/>
      </c>
    </row>
    <row r="5860" spans="1:63" ht="12" customHeight="1" x14ac:dyDescent="0.2">
      <c r="A5860" s="8"/>
      <c r="B5860" s="7"/>
      <c r="C5860" s="7"/>
      <c r="D5860" s="7"/>
      <c r="E5860" s="7"/>
      <c r="F5860" s="7"/>
      <c r="G5860" s="7"/>
      <c r="H5860" s="7"/>
      <c r="I5860" s="10"/>
      <c r="J5860" s="25"/>
      <c r="K5860" s="250"/>
      <c r="L5860" s="31"/>
      <c r="M5860" s="9"/>
      <c r="N5860" s="11" t="s">
        <v>25</v>
      </c>
      <c r="O5860" s="39"/>
      <c r="P5860" s="47"/>
      <c r="Q5860" s="13"/>
      <c r="R5860" s="248">
        <f t="shared" si="910"/>
        <v>0</v>
      </c>
      <c r="S5860" s="248">
        <f t="shared" si="911"/>
        <v>0</v>
      </c>
      <c r="T5860" s="248">
        <f t="shared" si="912"/>
        <v>0</v>
      </c>
      <c r="U5860" s="248">
        <f t="shared" si="913"/>
        <v>0</v>
      </c>
      <c r="V5860" s="13"/>
      <c r="W5860" s="7"/>
      <c r="AT5860" s="130"/>
      <c r="BF5860" s="33">
        <f t="shared" si="919"/>
        <v>41242</v>
      </c>
      <c r="BG5860" s="34">
        <f t="shared" si="914"/>
        <v>82.88000000000001</v>
      </c>
      <c r="BH5860" s="32">
        <f t="shared" si="915"/>
        <v>1</v>
      </c>
      <c r="BI5860" s="32">
        <f t="shared" si="916"/>
        <v>0</v>
      </c>
      <c r="BJ5860" s="69">
        <f t="shared" si="917"/>
        <v>0</v>
      </c>
      <c r="BK5860" s="158" t="str">
        <f t="shared" si="918"/>
        <v/>
      </c>
    </row>
    <row r="5861" spans="1:63" ht="12" customHeight="1" x14ac:dyDescent="0.2">
      <c r="A5861" s="8"/>
      <c r="B5861" s="7"/>
      <c r="C5861" s="7"/>
      <c r="D5861" s="7"/>
      <c r="E5861" s="7"/>
      <c r="F5861" s="7"/>
      <c r="G5861" s="7"/>
      <c r="H5861" s="7"/>
      <c r="I5861" s="10"/>
      <c r="J5861" s="25"/>
      <c r="K5861" s="250"/>
      <c r="L5861" s="31"/>
      <c r="M5861" s="9"/>
      <c r="N5861" s="11" t="s">
        <v>25</v>
      </c>
      <c r="O5861" s="39"/>
      <c r="P5861" s="47"/>
      <c r="Q5861" s="13"/>
      <c r="R5861" s="248">
        <f t="shared" si="910"/>
        <v>0</v>
      </c>
      <c r="S5861" s="248">
        <f t="shared" si="911"/>
        <v>0</v>
      </c>
      <c r="T5861" s="248">
        <f t="shared" si="912"/>
        <v>0</v>
      </c>
      <c r="U5861" s="248">
        <f t="shared" si="913"/>
        <v>0</v>
      </c>
      <c r="V5861" s="13"/>
      <c r="W5861" s="7"/>
      <c r="AT5861" s="130"/>
      <c r="BF5861" s="33">
        <f t="shared" si="919"/>
        <v>41242</v>
      </c>
      <c r="BG5861" s="34">
        <f t="shared" si="914"/>
        <v>82.88000000000001</v>
      </c>
      <c r="BH5861" s="32">
        <f t="shared" si="915"/>
        <v>1</v>
      </c>
      <c r="BI5861" s="32">
        <f t="shared" si="916"/>
        <v>0</v>
      </c>
      <c r="BJ5861" s="69">
        <f t="shared" si="917"/>
        <v>0</v>
      </c>
      <c r="BK5861" s="158" t="str">
        <f t="shared" si="918"/>
        <v/>
      </c>
    </row>
    <row r="5862" spans="1:63" ht="12" customHeight="1" x14ac:dyDescent="0.2">
      <c r="A5862" s="8"/>
      <c r="B5862" s="7"/>
      <c r="C5862" s="7"/>
      <c r="D5862" s="7"/>
      <c r="E5862" s="7"/>
      <c r="F5862" s="7"/>
      <c r="G5862" s="7"/>
      <c r="H5862" s="7"/>
      <c r="I5862" s="10"/>
      <c r="J5862" s="25"/>
      <c r="K5862" s="250"/>
      <c r="L5862" s="31"/>
      <c r="M5862" s="9"/>
      <c r="N5862" s="11" t="s">
        <v>25</v>
      </c>
      <c r="O5862" s="39"/>
      <c r="P5862" s="47"/>
      <c r="Q5862" s="13"/>
      <c r="R5862" s="248">
        <f t="shared" si="910"/>
        <v>0</v>
      </c>
      <c r="S5862" s="248">
        <f t="shared" si="911"/>
        <v>0</v>
      </c>
      <c r="T5862" s="248">
        <f t="shared" si="912"/>
        <v>0</v>
      </c>
      <c r="U5862" s="248">
        <f t="shared" si="913"/>
        <v>0</v>
      </c>
      <c r="V5862" s="13"/>
      <c r="W5862" s="7"/>
      <c r="AT5862" s="130"/>
      <c r="BF5862" s="33">
        <f t="shared" si="919"/>
        <v>41242</v>
      </c>
      <c r="BG5862" s="34">
        <f t="shared" si="914"/>
        <v>82.88000000000001</v>
      </c>
      <c r="BH5862" s="32">
        <f t="shared" si="915"/>
        <v>1</v>
      </c>
      <c r="BI5862" s="32">
        <f t="shared" si="916"/>
        <v>0</v>
      </c>
      <c r="BJ5862" s="69">
        <f t="shared" si="917"/>
        <v>0</v>
      </c>
      <c r="BK5862" s="158" t="str">
        <f t="shared" si="918"/>
        <v/>
      </c>
    </row>
    <row r="5863" spans="1:63" ht="12" customHeight="1" x14ac:dyDescent="0.2">
      <c r="A5863" s="8"/>
      <c r="B5863" s="7"/>
      <c r="C5863" s="7"/>
      <c r="D5863" s="7"/>
      <c r="E5863" s="7"/>
      <c r="F5863" s="7"/>
      <c r="G5863" s="7"/>
      <c r="H5863" s="7"/>
      <c r="I5863" s="10"/>
      <c r="J5863" s="25"/>
      <c r="K5863" s="250"/>
      <c r="L5863" s="31"/>
      <c r="M5863" s="9"/>
      <c r="N5863" s="11" t="s">
        <v>25</v>
      </c>
      <c r="O5863" s="39"/>
      <c r="P5863" s="47"/>
      <c r="Q5863" s="13"/>
      <c r="R5863" s="248">
        <f t="shared" si="910"/>
        <v>0</v>
      </c>
      <c r="S5863" s="248">
        <f t="shared" si="911"/>
        <v>0</v>
      </c>
      <c r="T5863" s="248">
        <f t="shared" si="912"/>
        <v>0</v>
      </c>
      <c r="U5863" s="248">
        <f t="shared" si="913"/>
        <v>0</v>
      </c>
      <c r="V5863" s="13"/>
      <c r="W5863" s="7"/>
      <c r="AT5863" s="130"/>
      <c r="BF5863" s="33">
        <f t="shared" si="919"/>
        <v>41242</v>
      </c>
      <c r="BG5863" s="34">
        <f t="shared" si="914"/>
        <v>82.88000000000001</v>
      </c>
      <c r="BH5863" s="32">
        <f t="shared" si="915"/>
        <v>1</v>
      </c>
      <c r="BI5863" s="32">
        <f t="shared" si="916"/>
        <v>0</v>
      </c>
      <c r="BJ5863" s="69">
        <f t="shared" si="917"/>
        <v>0</v>
      </c>
      <c r="BK5863" s="158" t="str">
        <f t="shared" si="918"/>
        <v/>
      </c>
    </row>
    <row r="5864" spans="1:63" ht="12" customHeight="1" x14ac:dyDescent="0.2">
      <c r="A5864" s="8"/>
      <c r="B5864" s="7"/>
      <c r="C5864" s="7"/>
      <c r="D5864" s="7"/>
      <c r="E5864" s="7"/>
      <c r="F5864" s="7"/>
      <c r="G5864" s="7"/>
      <c r="H5864" s="7"/>
      <c r="I5864" s="10"/>
      <c r="J5864" s="25"/>
      <c r="K5864" s="250"/>
      <c r="L5864" s="31"/>
      <c r="M5864" s="9"/>
      <c r="N5864" s="11" t="s">
        <v>25</v>
      </c>
      <c r="O5864" s="39"/>
      <c r="P5864" s="47"/>
      <c r="Q5864" s="13"/>
      <c r="R5864" s="248">
        <f t="shared" si="910"/>
        <v>0</v>
      </c>
      <c r="S5864" s="248">
        <f t="shared" si="911"/>
        <v>0</v>
      </c>
      <c r="T5864" s="248">
        <f t="shared" si="912"/>
        <v>0</v>
      </c>
      <c r="U5864" s="248">
        <f t="shared" si="913"/>
        <v>0</v>
      </c>
      <c r="V5864" s="13"/>
      <c r="W5864" s="7"/>
      <c r="AT5864" s="130"/>
      <c r="BF5864" s="33">
        <f t="shared" si="919"/>
        <v>41242</v>
      </c>
      <c r="BG5864" s="34">
        <f t="shared" si="914"/>
        <v>82.88000000000001</v>
      </c>
      <c r="BH5864" s="32">
        <f t="shared" si="915"/>
        <v>1</v>
      </c>
      <c r="BI5864" s="32">
        <f t="shared" si="916"/>
        <v>0</v>
      </c>
      <c r="BJ5864" s="69">
        <f t="shared" si="917"/>
        <v>0</v>
      </c>
      <c r="BK5864" s="158" t="str">
        <f t="shared" si="918"/>
        <v/>
      </c>
    </row>
    <row r="5865" spans="1:63" ht="12" customHeight="1" x14ac:dyDescent="0.2">
      <c r="A5865" s="8"/>
      <c r="B5865" s="7"/>
      <c r="C5865" s="7"/>
      <c r="D5865" s="7"/>
      <c r="E5865" s="7"/>
      <c r="F5865" s="7"/>
      <c r="G5865" s="7"/>
      <c r="H5865" s="7"/>
      <c r="I5865" s="10"/>
      <c r="J5865" s="25"/>
      <c r="K5865" s="250"/>
      <c r="L5865" s="31"/>
      <c r="M5865" s="9"/>
      <c r="N5865" s="11" t="s">
        <v>25</v>
      </c>
      <c r="O5865" s="39"/>
      <c r="P5865" s="47"/>
      <c r="Q5865" s="13"/>
      <c r="R5865" s="248">
        <f t="shared" si="910"/>
        <v>0</v>
      </c>
      <c r="S5865" s="248">
        <f t="shared" si="911"/>
        <v>0</v>
      </c>
      <c r="T5865" s="248">
        <f t="shared" si="912"/>
        <v>0</v>
      </c>
      <c r="U5865" s="248">
        <f t="shared" si="913"/>
        <v>0</v>
      </c>
      <c r="V5865" s="13"/>
      <c r="W5865" s="7"/>
      <c r="AT5865" s="130"/>
      <c r="BF5865" s="33">
        <f t="shared" si="919"/>
        <v>41242</v>
      </c>
      <c r="BG5865" s="34">
        <f t="shared" si="914"/>
        <v>82.88000000000001</v>
      </c>
      <c r="BH5865" s="32">
        <f t="shared" si="915"/>
        <v>1</v>
      </c>
      <c r="BI5865" s="32">
        <f t="shared" si="916"/>
        <v>0</v>
      </c>
      <c r="BJ5865" s="69">
        <f t="shared" si="917"/>
        <v>0</v>
      </c>
      <c r="BK5865" s="158" t="str">
        <f t="shared" si="918"/>
        <v/>
      </c>
    </row>
    <row r="5866" spans="1:63" ht="12" customHeight="1" x14ac:dyDescent="0.2">
      <c r="A5866" s="8"/>
      <c r="B5866" s="7"/>
      <c r="C5866" s="7"/>
      <c r="D5866" s="7"/>
      <c r="E5866" s="7"/>
      <c r="F5866" s="7"/>
      <c r="G5866" s="7"/>
      <c r="H5866" s="7"/>
      <c r="I5866" s="10"/>
      <c r="J5866" s="25"/>
      <c r="K5866" s="250"/>
      <c r="L5866" s="31"/>
      <c r="M5866" s="9"/>
      <c r="N5866" s="11" t="s">
        <v>25</v>
      </c>
      <c r="O5866" s="39"/>
      <c r="P5866" s="47"/>
      <c r="Q5866" s="13"/>
      <c r="R5866" s="248">
        <f t="shared" si="910"/>
        <v>0</v>
      </c>
      <c r="S5866" s="248">
        <f t="shared" si="911"/>
        <v>0</v>
      </c>
      <c r="T5866" s="248">
        <f t="shared" si="912"/>
        <v>0</v>
      </c>
      <c r="U5866" s="248">
        <f t="shared" si="913"/>
        <v>0</v>
      </c>
      <c r="V5866" s="13"/>
      <c r="W5866" s="7"/>
      <c r="AT5866" s="130"/>
      <c r="BF5866" s="33">
        <f t="shared" si="919"/>
        <v>41242</v>
      </c>
      <c r="BG5866" s="34">
        <f t="shared" si="914"/>
        <v>82.88000000000001</v>
      </c>
      <c r="BH5866" s="32">
        <f t="shared" si="915"/>
        <v>1</v>
      </c>
      <c r="BI5866" s="32">
        <f t="shared" si="916"/>
        <v>0</v>
      </c>
      <c r="BJ5866" s="69">
        <f t="shared" si="917"/>
        <v>0</v>
      </c>
      <c r="BK5866" s="158" t="str">
        <f t="shared" si="918"/>
        <v/>
      </c>
    </row>
    <row r="5867" spans="1:63" ht="12" customHeight="1" x14ac:dyDescent="0.2">
      <c r="A5867" s="8"/>
      <c r="B5867" s="7"/>
      <c r="C5867" s="7"/>
      <c r="D5867" s="7"/>
      <c r="E5867" s="7"/>
      <c r="F5867" s="7"/>
      <c r="G5867" s="7"/>
      <c r="H5867" s="7"/>
      <c r="I5867" s="10"/>
      <c r="J5867" s="25"/>
      <c r="K5867" s="250"/>
      <c r="L5867" s="31"/>
      <c r="M5867" s="9"/>
      <c r="N5867" s="11" t="s">
        <v>25</v>
      </c>
      <c r="O5867" s="39"/>
      <c r="P5867" s="47"/>
      <c r="Q5867" s="13"/>
      <c r="R5867" s="248">
        <f t="shared" si="910"/>
        <v>0</v>
      </c>
      <c r="S5867" s="248">
        <f t="shared" si="911"/>
        <v>0</v>
      </c>
      <c r="T5867" s="248">
        <f t="shared" si="912"/>
        <v>0</v>
      </c>
      <c r="U5867" s="248">
        <f t="shared" si="913"/>
        <v>0</v>
      </c>
      <c r="V5867" s="13"/>
      <c r="W5867" s="7"/>
      <c r="AT5867" s="130"/>
      <c r="BF5867" s="33">
        <f t="shared" si="919"/>
        <v>41242</v>
      </c>
      <c r="BG5867" s="34">
        <f t="shared" si="914"/>
        <v>82.88000000000001</v>
      </c>
      <c r="BH5867" s="32">
        <f t="shared" si="915"/>
        <v>1</v>
      </c>
      <c r="BI5867" s="32">
        <f t="shared" si="916"/>
        <v>0</v>
      </c>
      <c r="BJ5867" s="69">
        <f t="shared" si="917"/>
        <v>0</v>
      </c>
      <c r="BK5867" s="158" t="str">
        <f t="shared" si="918"/>
        <v/>
      </c>
    </row>
    <row r="5868" spans="1:63" ht="12" customHeight="1" x14ac:dyDescent="0.2">
      <c r="A5868" s="8"/>
      <c r="B5868" s="7"/>
      <c r="C5868" s="7"/>
      <c r="D5868" s="7"/>
      <c r="E5868" s="7"/>
      <c r="F5868" s="7"/>
      <c r="G5868" s="7"/>
      <c r="H5868" s="7"/>
      <c r="I5868" s="10"/>
      <c r="J5868" s="25"/>
      <c r="K5868" s="250"/>
      <c r="L5868" s="31"/>
      <c r="M5868" s="9"/>
      <c r="N5868" s="11" t="s">
        <v>25</v>
      </c>
      <c r="O5868" s="39"/>
      <c r="P5868" s="47"/>
      <c r="Q5868" s="13"/>
      <c r="R5868" s="248">
        <f t="shared" si="910"/>
        <v>0</v>
      </c>
      <c r="S5868" s="248">
        <f t="shared" si="911"/>
        <v>0</v>
      </c>
      <c r="T5868" s="248">
        <f t="shared" si="912"/>
        <v>0</v>
      </c>
      <c r="U5868" s="248">
        <f t="shared" si="913"/>
        <v>0</v>
      </c>
      <c r="V5868" s="13"/>
      <c r="W5868" s="7"/>
      <c r="AT5868" s="130"/>
      <c r="BF5868" s="33">
        <f t="shared" si="919"/>
        <v>41242</v>
      </c>
      <c r="BG5868" s="34">
        <f t="shared" si="914"/>
        <v>82.88000000000001</v>
      </c>
      <c r="BH5868" s="32">
        <f t="shared" si="915"/>
        <v>1</v>
      </c>
      <c r="BI5868" s="32">
        <f t="shared" si="916"/>
        <v>0</v>
      </c>
      <c r="BJ5868" s="69">
        <f t="shared" si="917"/>
        <v>0</v>
      </c>
      <c r="BK5868" s="158" t="str">
        <f t="shared" si="918"/>
        <v/>
      </c>
    </row>
    <row r="5869" spans="1:63" ht="12" customHeight="1" x14ac:dyDescent="0.2">
      <c r="A5869" s="8"/>
      <c r="B5869" s="7"/>
      <c r="C5869" s="7"/>
      <c r="D5869" s="7"/>
      <c r="E5869" s="7"/>
      <c r="F5869" s="7"/>
      <c r="G5869" s="7"/>
      <c r="H5869" s="7"/>
      <c r="I5869" s="10"/>
      <c r="J5869" s="25"/>
      <c r="K5869" s="250"/>
      <c r="L5869" s="31"/>
      <c r="M5869" s="9"/>
      <c r="N5869" s="11" t="s">
        <v>25</v>
      </c>
      <c r="O5869" s="39"/>
      <c r="P5869" s="47"/>
      <c r="Q5869" s="13"/>
      <c r="R5869" s="248">
        <f t="shared" si="910"/>
        <v>0</v>
      </c>
      <c r="S5869" s="248">
        <f t="shared" si="911"/>
        <v>0</v>
      </c>
      <c r="T5869" s="248">
        <f t="shared" si="912"/>
        <v>0</v>
      </c>
      <c r="U5869" s="248">
        <f t="shared" si="913"/>
        <v>0</v>
      </c>
      <c r="V5869" s="13"/>
      <c r="W5869" s="7"/>
      <c r="AT5869" s="130"/>
      <c r="BF5869" s="33">
        <f t="shared" si="919"/>
        <v>41242</v>
      </c>
      <c r="BG5869" s="34">
        <f t="shared" si="914"/>
        <v>82.88000000000001</v>
      </c>
      <c r="BH5869" s="32">
        <f t="shared" si="915"/>
        <v>1</v>
      </c>
      <c r="BI5869" s="32">
        <f t="shared" si="916"/>
        <v>0</v>
      </c>
      <c r="BJ5869" s="69">
        <f t="shared" si="917"/>
        <v>0</v>
      </c>
      <c r="BK5869" s="158" t="str">
        <f t="shared" si="918"/>
        <v/>
      </c>
    </row>
    <row r="5870" spans="1:63" ht="12" customHeight="1" x14ac:dyDescent="0.2">
      <c r="A5870" s="8"/>
      <c r="B5870" s="7"/>
      <c r="C5870" s="7"/>
      <c r="D5870" s="7"/>
      <c r="E5870" s="7"/>
      <c r="F5870" s="7"/>
      <c r="G5870" s="7"/>
      <c r="H5870" s="7"/>
      <c r="I5870" s="10"/>
      <c r="J5870" s="25"/>
      <c r="K5870" s="250"/>
      <c r="L5870" s="31"/>
      <c r="M5870" s="9"/>
      <c r="N5870" s="11" t="s">
        <v>25</v>
      </c>
      <c r="O5870" s="39"/>
      <c r="P5870" s="47"/>
      <c r="Q5870" s="13"/>
      <c r="R5870" s="248">
        <f t="shared" si="910"/>
        <v>0</v>
      </c>
      <c r="S5870" s="248">
        <f t="shared" si="911"/>
        <v>0</v>
      </c>
      <c r="T5870" s="248">
        <f t="shared" si="912"/>
        <v>0</v>
      </c>
      <c r="U5870" s="248">
        <f t="shared" si="913"/>
        <v>0</v>
      </c>
      <c r="V5870" s="13"/>
      <c r="W5870" s="7"/>
      <c r="AT5870" s="130"/>
      <c r="BF5870" s="33">
        <f t="shared" si="919"/>
        <v>41242</v>
      </c>
      <c r="BG5870" s="34">
        <f t="shared" si="914"/>
        <v>82.88000000000001</v>
      </c>
      <c r="BH5870" s="32">
        <f t="shared" si="915"/>
        <v>1</v>
      </c>
      <c r="BI5870" s="32">
        <f t="shared" si="916"/>
        <v>0</v>
      </c>
      <c r="BJ5870" s="69">
        <f t="shared" si="917"/>
        <v>0</v>
      </c>
      <c r="BK5870" s="158" t="str">
        <f t="shared" si="918"/>
        <v/>
      </c>
    </row>
    <row r="5871" spans="1:63" ht="12" customHeight="1" x14ac:dyDescent="0.2">
      <c r="A5871" s="8"/>
      <c r="B5871" s="7"/>
      <c r="C5871" s="7"/>
      <c r="D5871" s="7"/>
      <c r="E5871" s="7"/>
      <c r="F5871" s="7"/>
      <c r="G5871" s="7"/>
      <c r="H5871" s="7"/>
      <c r="I5871" s="10"/>
      <c r="J5871" s="25"/>
      <c r="K5871" s="250"/>
      <c r="L5871" s="31"/>
      <c r="M5871" s="9"/>
      <c r="N5871" s="11" t="s">
        <v>25</v>
      </c>
      <c r="O5871" s="39"/>
      <c r="P5871" s="47"/>
      <c r="Q5871" s="13"/>
      <c r="R5871" s="248">
        <f t="shared" si="910"/>
        <v>0</v>
      </c>
      <c r="S5871" s="248">
        <f t="shared" si="911"/>
        <v>0</v>
      </c>
      <c r="T5871" s="248">
        <f t="shared" si="912"/>
        <v>0</v>
      </c>
      <c r="U5871" s="248">
        <f t="shared" si="913"/>
        <v>0</v>
      </c>
      <c r="V5871" s="13"/>
      <c r="W5871" s="7"/>
      <c r="AT5871" s="130"/>
      <c r="BF5871" s="33">
        <f t="shared" si="919"/>
        <v>41242</v>
      </c>
      <c r="BG5871" s="34">
        <f t="shared" si="914"/>
        <v>82.88000000000001</v>
      </c>
      <c r="BH5871" s="32">
        <f t="shared" si="915"/>
        <v>1</v>
      </c>
      <c r="BI5871" s="32">
        <f t="shared" si="916"/>
        <v>0</v>
      </c>
      <c r="BJ5871" s="69">
        <f t="shared" si="917"/>
        <v>0</v>
      </c>
      <c r="BK5871" s="158" t="str">
        <f t="shared" si="918"/>
        <v/>
      </c>
    </row>
    <row r="5872" spans="1:63" ht="12" customHeight="1" x14ac:dyDescent="0.2">
      <c r="A5872" s="8"/>
      <c r="B5872" s="7"/>
      <c r="C5872" s="7"/>
      <c r="D5872" s="7"/>
      <c r="E5872" s="7"/>
      <c r="F5872" s="7"/>
      <c r="G5872" s="7"/>
      <c r="H5872" s="7"/>
      <c r="I5872" s="10"/>
      <c r="J5872" s="25"/>
      <c r="K5872" s="250"/>
      <c r="L5872" s="31"/>
      <c r="M5872" s="9"/>
      <c r="N5872" s="11" t="s">
        <v>25</v>
      </c>
      <c r="O5872" s="39"/>
      <c r="P5872" s="47"/>
      <c r="Q5872" s="13"/>
      <c r="R5872" s="248">
        <f t="shared" si="910"/>
        <v>0</v>
      </c>
      <c r="S5872" s="248">
        <f t="shared" si="911"/>
        <v>0</v>
      </c>
      <c r="T5872" s="248">
        <f t="shared" si="912"/>
        <v>0</v>
      </c>
      <c r="U5872" s="248">
        <f t="shared" si="913"/>
        <v>0</v>
      </c>
      <c r="V5872" s="13"/>
      <c r="W5872" s="7"/>
      <c r="AT5872" s="130"/>
      <c r="BF5872" s="33">
        <f t="shared" si="919"/>
        <v>41242</v>
      </c>
      <c r="BG5872" s="34">
        <f t="shared" si="914"/>
        <v>82.88000000000001</v>
      </c>
      <c r="BH5872" s="32">
        <f t="shared" si="915"/>
        <v>1</v>
      </c>
      <c r="BI5872" s="32">
        <f t="shared" si="916"/>
        <v>0</v>
      </c>
      <c r="BJ5872" s="69">
        <f t="shared" si="917"/>
        <v>0</v>
      </c>
      <c r="BK5872" s="158" t="str">
        <f t="shared" si="918"/>
        <v/>
      </c>
    </row>
    <row r="5873" spans="1:63" ht="12" customHeight="1" x14ac:dyDescent="0.2">
      <c r="A5873" s="8"/>
      <c r="B5873" s="7"/>
      <c r="C5873" s="7"/>
      <c r="D5873" s="7"/>
      <c r="E5873" s="7"/>
      <c r="F5873" s="7"/>
      <c r="G5873" s="7"/>
      <c r="H5873" s="7"/>
      <c r="I5873" s="10"/>
      <c r="J5873" s="25"/>
      <c r="K5873" s="250"/>
      <c r="L5873" s="31"/>
      <c r="M5873" s="9"/>
      <c r="N5873" s="11" t="s">
        <v>25</v>
      </c>
      <c r="O5873" s="39"/>
      <c r="P5873" s="47"/>
      <c r="Q5873" s="13"/>
      <c r="R5873" s="248">
        <f t="shared" si="910"/>
        <v>0</v>
      </c>
      <c r="S5873" s="248">
        <f t="shared" si="911"/>
        <v>0</v>
      </c>
      <c r="T5873" s="248">
        <f t="shared" si="912"/>
        <v>0</v>
      </c>
      <c r="U5873" s="248">
        <f t="shared" si="913"/>
        <v>0</v>
      </c>
      <c r="V5873" s="13"/>
      <c r="W5873" s="7"/>
      <c r="AT5873" s="130"/>
      <c r="BF5873" s="33">
        <f t="shared" si="919"/>
        <v>41242</v>
      </c>
      <c r="BG5873" s="34">
        <f t="shared" si="914"/>
        <v>82.88000000000001</v>
      </c>
      <c r="BH5873" s="32">
        <f t="shared" si="915"/>
        <v>1</v>
      </c>
      <c r="BI5873" s="32">
        <f t="shared" si="916"/>
        <v>0</v>
      </c>
      <c r="BJ5873" s="69">
        <f t="shared" si="917"/>
        <v>0</v>
      </c>
      <c r="BK5873" s="158" t="str">
        <f t="shared" si="918"/>
        <v/>
      </c>
    </row>
    <row r="5874" spans="1:63" ht="12" customHeight="1" x14ac:dyDescent="0.2">
      <c r="A5874" s="8"/>
      <c r="B5874" s="7"/>
      <c r="C5874" s="7"/>
      <c r="D5874" s="7"/>
      <c r="E5874" s="7"/>
      <c r="F5874" s="7"/>
      <c r="G5874" s="7"/>
      <c r="H5874" s="7"/>
      <c r="I5874" s="10"/>
      <c r="J5874" s="25"/>
      <c r="K5874" s="250"/>
      <c r="L5874" s="31"/>
      <c r="M5874" s="9"/>
      <c r="N5874" s="11" t="s">
        <v>25</v>
      </c>
      <c r="O5874" s="39"/>
      <c r="P5874" s="47"/>
      <c r="Q5874" s="13"/>
      <c r="R5874" s="248">
        <f t="shared" si="910"/>
        <v>0</v>
      </c>
      <c r="S5874" s="248">
        <f t="shared" si="911"/>
        <v>0</v>
      </c>
      <c r="T5874" s="248">
        <f t="shared" si="912"/>
        <v>0</v>
      </c>
      <c r="U5874" s="248">
        <f t="shared" si="913"/>
        <v>0</v>
      </c>
      <c r="V5874" s="13"/>
      <c r="W5874" s="7"/>
      <c r="AT5874" s="130"/>
      <c r="BF5874" s="33">
        <f t="shared" si="919"/>
        <v>41242</v>
      </c>
      <c r="BG5874" s="34">
        <f t="shared" si="914"/>
        <v>82.88000000000001</v>
      </c>
      <c r="BH5874" s="32">
        <f t="shared" si="915"/>
        <v>1</v>
      </c>
      <c r="BI5874" s="32">
        <f t="shared" si="916"/>
        <v>0</v>
      </c>
      <c r="BJ5874" s="69">
        <f t="shared" si="917"/>
        <v>0</v>
      </c>
      <c r="BK5874" s="158" t="str">
        <f t="shared" si="918"/>
        <v/>
      </c>
    </row>
    <row r="5875" spans="1:63" ht="12" customHeight="1" x14ac:dyDescent="0.2">
      <c r="A5875" s="8"/>
      <c r="B5875" s="7"/>
      <c r="C5875" s="7"/>
      <c r="D5875" s="7"/>
      <c r="E5875" s="7"/>
      <c r="F5875" s="7"/>
      <c r="G5875" s="7"/>
      <c r="H5875" s="7"/>
      <c r="I5875" s="10"/>
      <c r="J5875" s="25"/>
      <c r="K5875" s="250"/>
      <c r="L5875" s="31"/>
      <c r="M5875" s="9"/>
      <c r="N5875" s="11" t="s">
        <v>25</v>
      </c>
      <c r="O5875" s="39"/>
      <c r="P5875" s="47"/>
      <c r="Q5875" s="13"/>
      <c r="R5875" s="248">
        <f t="shared" si="910"/>
        <v>0</v>
      </c>
      <c r="S5875" s="248">
        <f t="shared" si="911"/>
        <v>0</v>
      </c>
      <c r="T5875" s="248">
        <f t="shared" si="912"/>
        <v>0</v>
      </c>
      <c r="U5875" s="248">
        <f t="shared" si="913"/>
        <v>0</v>
      </c>
      <c r="V5875" s="13"/>
      <c r="W5875" s="7"/>
      <c r="AT5875" s="130"/>
      <c r="BF5875" s="33">
        <f t="shared" si="919"/>
        <v>41242</v>
      </c>
      <c r="BG5875" s="34">
        <f t="shared" si="914"/>
        <v>82.88000000000001</v>
      </c>
      <c r="BH5875" s="32">
        <f t="shared" si="915"/>
        <v>1</v>
      </c>
      <c r="BI5875" s="32">
        <f t="shared" si="916"/>
        <v>0</v>
      </c>
      <c r="BJ5875" s="69">
        <f t="shared" si="917"/>
        <v>0</v>
      </c>
      <c r="BK5875" s="158" t="str">
        <f t="shared" si="918"/>
        <v/>
      </c>
    </row>
    <row r="5876" spans="1:63" ht="12" customHeight="1" x14ac:dyDescent="0.2">
      <c r="A5876" s="8"/>
      <c r="B5876" s="7"/>
      <c r="C5876" s="7"/>
      <c r="D5876" s="7"/>
      <c r="E5876" s="7"/>
      <c r="F5876" s="7"/>
      <c r="G5876" s="7"/>
      <c r="H5876" s="7"/>
      <c r="I5876" s="10"/>
      <c r="J5876" s="25"/>
      <c r="K5876" s="250"/>
      <c r="L5876" s="31"/>
      <c r="M5876" s="9"/>
      <c r="N5876" s="11" t="s">
        <v>25</v>
      </c>
      <c r="O5876" s="39"/>
      <c r="P5876" s="47"/>
      <c r="Q5876" s="13"/>
      <c r="R5876" s="248">
        <f t="shared" si="910"/>
        <v>0</v>
      </c>
      <c r="S5876" s="248">
        <f t="shared" si="911"/>
        <v>0</v>
      </c>
      <c r="T5876" s="248">
        <f t="shared" si="912"/>
        <v>0</v>
      </c>
      <c r="U5876" s="248">
        <f t="shared" si="913"/>
        <v>0</v>
      </c>
      <c r="V5876" s="13"/>
      <c r="W5876" s="7"/>
      <c r="AT5876" s="130"/>
      <c r="BF5876" s="33">
        <f t="shared" si="919"/>
        <v>41242</v>
      </c>
      <c r="BG5876" s="34">
        <f t="shared" si="914"/>
        <v>82.88000000000001</v>
      </c>
      <c r="BH5876" s="32">
        <f t="shared" si="915"/>
        <v>1</v>
      </c>
      <c r="BI5876" s="32">
        <f t="shared" si="916"/>
        <v>0</v>
      </c>
      <c r="BJ5876" s="69">
        <f t="shared" si="917"/>
        <v>0</v>
      </c>
      <c r="BK5876" s="158" t="str">
        <f t="shared" si="918"/>
        <v/>
      </c>
    </row>
    <row r="5877" spans="1:63" ht="12" customHeight="1" x14ac:dyDescent="0.2">
      <c r="A5877" s="8"/>
      <c r="B5877" s="7"/>
      <c r="C5877" s="7"/>
      <c r="D5877" s="7"/>
      <c r="E5877" s="7"/>
      <c r="F5877" s="7"/>
      <c r="G5877" s="7"/>
      <c r="H5877" s="7"/>
      <c r="I5877" s="10"/>
      <c r="J5877" s="25"/>
      <c r="K5877" s="250"/>
      <c r="L5877" s="31"/>
      <c r="M5877" s="9"/>
      <c r="N5877" s="11" t="s">
        <v>25</v>
      </c>
      <c r="O5877" s="39"/>
      <c r="P5877" s="47"/>
      <c r="Q5877" s="13"/>
      <c r="R5877" s="248">
        <f t="shared" si="910"/>
        <v>0</v>
      </c>
      <c r="S5877" s="248">
        <f t="shared" si="911"/>
        <v>0</v>
      </c>
      <c r="T5877" s="248">
        <f t="shared" si="912"/>
        <v>0</v>
      </c>
      <c r="U5877" s="248">
        <f t="shared" si="913"/>
        <v>0</v>
      </c>
      <c r="V5877" s="13"/>
      <c r="W5877" s="7"/>
      <c r="AT5877" s="130"/>
      <c r="BF5877" s="33">
        <f t="shared" si="919"/>
        <v>41242</v>
      </c>
      <c r="BG5877" s="34">
        <f t="shared" si="914"/>
        <v>82.88000000000001</v>
      </c>
      <c r="BH5877" s="32">
        <f t="shared" si="915"/>
        <v>1</v>
      </c>
      <c r="BI5877" s="32">
        <f t="shared" si="916"/>
        <v>0</v>
      </c>
      <c r="BJ5877" s="69">
        <f t="shared" si="917"/>
        <v>0</v>
      </c>
      <c r="BK5877" s="158" t="str">
        <f t="shared" si="918"/>
        <v/>
      </c>
    </row>
    <row r="5878" spans="1:63" ht="12" customHeight="1" x14ac:dyDescent="0.2">
      <c r="A5878" s="8"/>
      <c r="B5878" s="7"/>
      <c r="C5878" s="7"/>
      <c r="D5878" s="7"/>
      <c r="E5878" s="7"/>
      <c r="F5878" s="7"/>
      <c r="G5878" s="7"/>
      <c r="H5878" s="7"/>
      <c r="I5878" s="10"/>
      <c r="J5878" s="25"/>
      <c r="K5878" s="250"/>
      <c r="L5878" s="31"/>
      <c r="M5878" s="9"/>
      <c r="N5878" s="11" t="s">
        <v>25</v>
      </c>
      <c r="O5878" s="39"/>
      <c r="P5878" s="47"/>
      <c r="Q5878" s="13"/>
      <c r="R5878" s="248">
        <f t="shared" si="910"/>
        <v>0</v>
      </c>
      <c r="S5878" s="248">
        <f t="shared" si="911"/>
        <v>0</v>
      </c>
      <c r="T5878" s="248">
        <f t="shared" si="912"/>
        <v>0</v>
      </c>
      <c r="U5878" s="248">
        <f t="shared" si="913"/>
        <v>0</v>
      </c>
      <c r="V5878" s="13"/>
      <c r="W5878" s="7"/>
      <c r="AT5878" s="130"/>
      <c r="BF5878" s="33">
        <f t="shared" si="919"/>
        <v>41242</v>
      </c>
      <c r="BG5878" s="34">
        <f t="shared" si="914"/>
        <v>82.88000000000001</v>
      </c>
      <c r="BH5878" s="32">
        <f t="shared" si="915"/>
        <v>1</v>
      </c>
      <c r="BI5878" s="32">
        <f t="shared" si="916"/>
        <v>0</v>
      </c>
      <c r="BJ5878" s="69">
        <f t="shared" si="917"/>
        <v>0</v>
      </c>
      <c r="BK5878" s="158" t="str">
        <f t="shared" si="918"/>
        <v/>
      </c>
    </row>
    <row r="5879" spans="1:63" ht="12" customHeight="1" x14ac:dyDescent="0.2">
      <c r="A5879" s="8"/>
      <c r="B5879" s="7"/>
      <c r="C5879" s="7"/>
      <c r="D5879" s="7"/>
      <c r="E5879" s="7"/>
      <c r="F5879" s="7"/>
      <c r="G5879" s="7"/>
      <c r="H5879" s="7"/>
      <c r="I5879" s="10"/>
      <c r="J5879" s="25"/>
      <c r="K5879" s="250"/>
      <c r="L5879" s="31"/>
      <c r="M5879" s="9"/>
      <c r="N5879" s="11" t="s">
        <v>25</v>
      </c>
      <c r="O5879" s="39"/>
      <c r="P5879" s="47"/>
      <c r="Q5879" s="13"/>
      <c r="R5879" s="248">
        <f t="shared" si="910"/>
        <v>0</v>
      </c>
      <c r="S5879" s="248">
        <f t="shared" si="911"/>
        <v>0</v>
      </c>
      <c r="T5879" s="248">
        <f t="shared" si="912"/>
        <v>0</v>
      </c>
      <c r="U5879" s="248">
        <f t="shared" si="913"/>
        <v>0</v>
      </c>
      <c r="V5879" s="13"/>
      <c r="W5879" s="7"/>
      <c r="AT5879" s="130"/>
      <c r="BF5879" s="33">
        <f t="shared" si="919"/>
        <v>41242</v>
      </c>
      <c r="BG5879" s="34">
        <f t="shared" si="914"/>
        <v>82.88000000000001</v>
      </c>
      <c r="BH5879" s="32">
        <f t="shared" si="915"/>
        <v>1</v>
      </c>
      <c r="BI5879" s="32">
        <f t="shared" si="916"/>
        <v>0</v>
      </c>
      <c r="BJ5879" s="69">
        <f t="shared" si="917"/>
        <v>0</v>
      </c>
      <c r="BK5879" s="158" t="str">
        <f t="shared" si="918"/>
        <v/>
      </c>
    </row>
    <row r="5880" spans="1:63" ht="12" customHeight="1" x14ac:dyDescent="0.2">
      <c r="A5880" s="8"/>
      <c r="B5880" s="7"/>
      <c r="C5880" s="7"/>
      <c r="D5880" s="7"/>
      <c r="E5880" s="7"/>
      <c r="F5880" s="7"/>
      <c r="G5880" s="7"/>
      <c r="H5880" s="7"/>
      <c r="I5880" s="10"/>
      <c r="J5880" s="25"/>
      <c r="K5880" s="250"/>
      <c r="L5880" s="31"/>
      <c r="M5880" s="9"/>
      <c r="N5880" s="11" t="s">
        <v>25</v>
      </c>
      <c r="O5880" s="39"/>
      <c r="P5880" s="47"/>
      <c r="Q5880" s="13"/>
      <c r="R5880" s="248">
        <f t="shared" si="910"/>
        <v>0</v>
      </c>
      <c r="S5880" s="248">
        <f t="shared" si="911"/>
        <v>0</v>
      </c>
      <c r="T5880" s="248">
        <f t="shared" si="912"/>
        <v>0</v>
      </c>
      <c r="U5880" s="248">
        <f t="shared" si="913"/>
        <v>0</v>
      </c>
      <c r="V5880" s="13"/>
      <c r="W5880" s="7"/>
      <c r="AT5880" s="130"/>
      <c r="BF5880" s="33">
        <f t="shared" si="919"/>
        <v>41242</v>
      </c>
      <c r="BG5880" s="34">
        <f t="shared" si="914"/>
        <v>82.88000000000001</v>
      </c>
      <c r="BH5880" s="32">
        <f t="shared" si="915"/>
        <v>1</v>
      </c>
      <c r="BI5880" s="32">
        <f t="shared" si="916"/>
        <v>0</v>
      </c>
      <c r="BJ5880" s="69">
        <f t="shared" si="917"/>
        <v>0</v>
      </c>
      <c r="BK5880" s="158" t="str">
        <f t="shared" si="918"/>
        <v/>
      </c>
    </row>
    <row r="5881" spans="1:63" ht="12" customHeight="1" x14ac:dyDescent="0.2">
      <c r="A5881" s="8"/>
      <c r="B5881" s="7"/>
      <c r="C5881" s="7"/>
      <c r="D5881" s="7"/>
      <c r="E5881" s="7"/>
      <c r="F5881" s="7"/>
      <c r="G5881" s="7"/>
      <c r="H5881" s="7"/>
      <c r="I5881" s="10"/>
      <c r="J5881" s="25"/>
      <c r="K5881" s="250"/>
      <c r="L5881" s="31"/>
      <c r="M5881" s="9"/>
      <c r="N5881" s="11" t="s">
        <v>25</v>
      </c>
      <c r="O5881" s="39"/>
      <c r="P5881" s="47"/>
      <c r="Q5881" s="13"/>
      <c r="R5881" s="248">
        <f t="shared" si="910"/>
        <v>0</v>
      </c>
      <c r="S5881" s="248">
        <f t="shared" si="911"/>
        <v>0</v>
      </c>
      <c r="T5881" s="248">
        <f t="shared" si="912"/>
        <v>0</v>
      </c>
      <c r="U5881" s="248">
        <f t="shared" si="913"/>
        <v>0</v>
      </c>
      <c r="V5881" s="13"/>
      <c r="W5881" s="7"/>
      <c r="AT5881" s="130"/>
      <c r="BF5881" s="33">
        <f t="shared" si="919"/>
        <v>41242</v>
      </c>
      <c r="BG5881" s="34">
        <f t="shared" si="914"/>
        <v>82.88000000000001</v>
      </c>
      <c r="BH5881" s="32">
        <f t="shared" si="915"/>
        <v>1</v>
      </c>
      <c r="BI5881" s="32">
        <f t="shared" si="916"/>
        <v>0</v>
      </c>
      <c r="BJ5881" s="69">
        <f t="shared" si="917"/>
        <v>0</v>
      </c>
      <c r="BK5881" s="158" t="str">
        <f t="shared" si="918"/>
        <v/>
      </c>
    </row>
    <row r="5882" spans="1:63" ht="12" customHeight="1" x14ac:dyDescent="0.2">
      <c r="A5882" s="8"/>
      <c r="B5882" s="7"/>
      <c r="C5882" s="7"/>
      <c r="D5882" s="7"/>
      <c r="E5882" s="7"/>
      <c r="F5882" s="7"/>
      <c r="G5882" s="7"/>
      <c r="H5882" s="7"/>
      <c r="I5882" s="10"/>
      <c r="J5882" s="25"/>
      <c r="K5882" s="250"/>
      <c r="L5882" s="31"/>
      <c r="M5882" s="9"/>
      <c r="N5882" s="11" t="s">
        <v>25</v>
      </c>
      <c r="O5882" s="39"/>
      <c r="P5882" s="47"/>
      <c r="Q5882" s="13"/>
      <c r="R5882" s="248">
        <f t="shared" si="910"/>
        <v>0</v>
      </c>
      <c r="S5882" s="248">
        <f t="shared" si="911"/>
        <v>0</v>
      </c>
      <c r="T5882" s="248">
        <f t="shared" si="912"/>
        <v>0</v>
      </c>
      <c r="U5882" s="248">
        <f t="shared" si="913"/>
        <v>0</v>
      </c>
      <c r="V5882" s="13"/>
      <c r="W5882" s="7"/>
      <c r="AT5882" s="130"/>
      <c r="BF5882" s="33">
        <f t="shared" si="919"/>
        <v>41242</v>
      </c>
      <c r="BG5882" s="34">
        <f t="shared" si="914"/>
        <v>82.88000000000001</v>
      </c>
      <c r="BH5882" s="32">
        <f t="shared" si="915"/>
        <v>1</v>
      </c>
      <c r="BI5882" s="32">
        <f t="shared" si="916"/>
        <v>0</v>
      </c>
      <c r="BJ5882" s="69">
        <f t="shared" si="917"/>
        <v>0</v>
      </c>
      <c r="BK5882" s="158" t="str">
        <f t="shared" si="918"/>
        <v/>
      </c>
    </row>
    <row r="5883" spans="1:63" ht="12" customHeight="1" x14ac:dyDescent="0.2">
      <c r="A5883" s="8"/>
      <c r="B5883" s="7"/>
      <c r="C5883" s="7"/>
      <c r="D5883" s="7"/>
      <c r="E5883" s="7"/>
      <c r="F5883" s="7"/>
      <c r="G5883" s="7"/>
      <c r="H5883" s="7"/>
      <c r="I5883" s="10"/>
      <c r="J5883" s="25"/>
      <c r="K5883" s="250"/>
      <c r="L5883" s="31"/>
      <c r="M5883" s="9"/>
      <c r="N5883" s="11" t="s">
        <v>25</v>
      </c>
      <c r="O5883" s="39"/>
      <c r="P5883" s="47"/>
      <c r="Q5883" s="13"/>
      <c r="R5883" s="248">
        <f t="shared" si="910"/>
        <v>0</v>
      </c>
      <c r="S5883" s="248">
        <f t="shared" si="911"/>
        <v>0</v>
      </c>
      <c r="T5883" s="248">
        <f t="shared" si="912"/>
        <v>0</v>
      </c>
      <c r="U5883" s="248">
        <f t="shared" si="913"/>
        <v>0</v>
      </c>
      <c r="V5883" s="13"/>
      <c r="W5883" s="7"/>
      <c r="AT5883" s="130"/>
      <c r="BF5883" s="33">
        <f t="shared" si="919"/>
        <v>41242</v>
      </c>
      <c r="BG5883" s="34">
        <f t="shared" si="914"/>
        <v>82.88000000000001</v>
      </c>
      <c r="BH5883" s="32">
        <f t="shared" si="915"/>
        <v>1</v>
      </c>
      <c r="BI5883" s="32">
        <f t="shared" si="916"/>
        <v>0</v>
      </c>
      <c r="BJ5883" s="69">
        <f t="shared" si="917"/>
        <v>0</v>
      </c>
      <c r="BK5883" s="158" t="str">
        <f t="shared" si="918"/>
        <v/>
      </c>
    </row>
    <row r="5884" spans="1:63" ht="12" customHeight="1" x14ac:dyDescent="0.2">
      <c r="A5884" s="8"/>
      <c r="B5884" s="7"/>
      <c r="C5884" s="7"/>
      <c r="D5884" s="7"/>
      <c r="E5884" s="7"/>
      <c r="F5884" s="7"/>
      <c r="G5884" s="7"/>
      <c r="H5884" s="7"/>
      <c r="I5884" s="10"/>
      <c r="J5884" s="25"/>
      <c r="K5884" s="250"/>
      <c r="L5884" s="31"/>
      <c r="M5884" s="9"/>
      <c r="N5884" s="11" t="s">
        <v>25</v>
      </c>
      <c r="O5884" s="39"/>
      <c r="P5884" s="47"/>
      <c r="Q5884" s="13"/>
      <c r="R5884" s="248">
        <f t="shared" si="910"/>
        <v>0</v>
      </c>
      <c r="S5884" s="248">
        <f t="shared" si="911"/>
        <v>0</v>
      </c>
      <c r="T5884" s="248">
        <f t="shared" si="912"/>
        <v>0</v>
      </c>
      <c r="U5884" s="248">
        <f t="shared" si="913"/>
        <v>0</v>
      </c>
      <c r="V5884" s="13"/>
      <c r="W5884" s="7"/>
      <c r="AT5884" s="130"/>
      <c r="BF5884" s="33">
        <f t="shared" si="919"/>
        <v>41242</v>
      </c>
      <c r="BG5884" s="34">
        <f t="shared" si="914"/>
        <v>82.88000000000001</v>
      </c>
      <c r="BH5884" s="32">
        <f t="shared" si="915"/>
        <v>1</v>
      </c>
      <c r="BI5884" s="32">
        <f t="shared" si="916"/>
        <v>0</v>
      </c>
      <c r="BJ5884" s="69">
        <f t="shared" si="917"/>
        <v>0</v>
      </c>
      <c r="BK5884" s="158" t="str">
        <f t="shared" si="918"/>
        <v/>
      </c>
    </row>
    <row r="5885" spans="1:63" ht="12" customHeight="1" x14ac:dyDescent="0.2">
      <c r="A5885" s="8"/>
      <c r="B5885" s="7"/>
      <c r="C5885" s="7"/>
      <c r="D5885" s="7"/>
      <c r="E5885" s="7"/>
      <c r="F5885" s="7"/>
      <c r="G5885" s="7"/>
      <c r="H5885" s="7"/>
      <c r="I5885" s="10"/>
      <c r="J5885" s="25"/>
      <c r="K5885" s="250"/>
      <c r="L5885" s="31"/>
      <c r="M5885" s="9"/>
      <c r="N5885" s="11" t="s">
        <v>25</v>
      </c>
      <c r="O5885" s="39"/>
      <c r="P5885" s="47"/>
      <c r="Q5885" s="13"/>
      <c r="R5885" s="248">
        <f t="shared" si="910"/>
        <v>0</v>
      </c>
      <c r="S5885" s="248">
        <f t="shared" si="911"/>
        <v>0</v>
      </c>
      <c r="T5885" s="248">
        <f t="shared" si="912"/>
        <v>0</v>
      </c>
      <c r="U5885" s="248">
        <f t="shared" si="913"/>
        <v>0</v>
      </c>
      <c r="V5885" s="13"/>
      <c r="W5885" s="7"/>
      <c r="AT5885" s="130"/>
      <c r="BF5885" s="33">
        <f t="shared" si="919"/>
        <v>41242</v>
      </c>
      <c r="BG5885" s="34">
        <f t="shared" si="914"/>
        <v>82.88000000000001</v>
      </c>
      <c r="BH5885" s="32">
        <f t="shared" si="915"/>
        <v>1</v>
      </c>
      <c r="BI5885" s="32">
        <f t="shared" si="916"/>
        <v>0</v>
      </c>
      <c r="BJ5885" s="69">
        <f t="shared" si="917"/>
        <v>0</v>
      </c>
      <c r="BK5885" s="158" t="str">
        <f t="shared" si="918"/>
        <v/>
      </c>
    </row>
    <row r="5886" spans="1:63" ht="12" customHeight="1" x14ac:dyDescent="0.2">
      <c r="A5886" s="8"/>
      <c r="B5886" s="7"/>
      <c r="C5886" s="7"/>
      <c r="D5886" s="7"/>
      <c r="E5886" s="7"/>
      <c r="F5886" s="7"/>
      <c r="G5886" s="7"/>
      <c r="H5886" s="7"/>
      <c r="I5886" s="10"/>
      <c r="J5886" s="25"/>
      <c r="K5886" s="250"/>
      <c r="L5886" s="31"/>
      <c r="M5886" s="9"/>
      <c r="N5886" s="11" t="s">
        <v>25</v>
      </c>
      <c r="O5886" s="39"/>
      <c r="P5886" s="47"/>
      <c r="Q5886" s="13"/>
      <c r="R5886" s="248">
        <f t="shared" si="910"/>
        <v>0</v>
      </c>
      <c r="S5886" s="248">
        <f t="shared" si="911"/>
        <v>0</v>
      </c>
      <c r="T5886" s="248">
        <f t="shared" si="912"/>
        <v>0</v>
      </c>
      <c r="U5886" s="248">
        <f t="shared" si="913"/>
        <v>0</v>
      </c>
      <c r="V5886" s="13"/>
      <c r="W5886" s="7"/>
      <c r="AT5886" s="130"/>
      <c r="BF5886" s="33">
        <f t="shared" si="919"/>
        <v>41242</v>
      </c>
      <c r="BG5886" s="34">
        <f t="shared" si="914"/>
        <v>82.88000000000001</v>
      </c>
      <c r="BH5886" s="32">
        <f t="shared" si="915"/>
        <v>1</v>
      </c>
      <c r="BI5886" s="32">
        <f t="shared" si="916"/>
        <v>0</v>
      </c>
      <c r="BJ5886" s="69">
        <f t="shared" si="917"/>
        <v>0</v>
      </c>
      <c r="BK5886" s="158" t="str">
        <f t="shared" si="918"/>
        <v/>
      </c>
    </row>
    <row r="5887" spans="1:63" ht="12" customHeight="1" x14ac:dyDescent="0.2">
      <c r="A5887" s="8"/>
      <c r="B5887" s="7"/>
      <c r="C5887" s="7"/>
      <c r="D5887" s="7"/>
      <c r="E5887" s="7"/>
      <c r="F5887" s="7"/>
      <c r="G5887" s="7"/>
      <c r="H5887" s="7"/>
      <c r="I5887" s="10"/>
      <c r="J5887" s="25"/>
      <c r="K5887" s="250"/>
      <c r="L5887" s="31"/>
      <c r="M5887" s="9"/>
      <c r="N5887" s="11" t="s">
        <v>25</v>
      </c>
      <c r="O5887" s="39"/>
      <c r="P5887" s="47"/>
      <c r="Q5887" s="13"/>
      <c r="R5887" s="248">
        <f t="shared" si="910"/>
        <v>0</v>
      </c>
      <c r="S5887" s="248">
        <f t="shared" si="911"/>
        <v>0</v>
      </c>
      <c r="T5887" s="248">
        <f t="shared" si="912"/>
        <v>0</v>
      </c>
      <c r="U5887" s="248">
        <f t="shared" si="913"/>
        <v>0</v>
      </c>
      <c r="V5887" s="13"/>
      <c r="W5887" s="7"/>
      <c r="AT5887" s="130"/>
      <c r="BF5887" s="33">
        <f t="shared" si="919"/>
        <v>41242</v>
      </c>
      <c r="BG5887" s="34">
        <f t="shared" si="914"/>
        <v>82.88000000000001</v>
      </c>
      <c r="BH5887" s="32">
        <f t="shared" si="915"/>
        <v>1</v>
      </c>
      <c r="BI5887" s="32">
        <f t="shared" si="916"/>
        <v>0</v>
      </c>
      <c r="BJ5887" s="69">
        <f t="shared" si="917"/>
        <v>0</v>
      </c>
      <c r="BK5887" s="158" t="str">
        <f t="shared" si="918"/>
        <v/>
      </c>
    </row>
    <row r="5888" spans="1:63" ht="12" customHeight="1" x14ac:dyDescent="0.2">
      <c r="A5888" s="8"/>
      <c r="B5888" s="7"/>
      <c r="C5888" s="7"/>
      <c r="D5888" s="7"/>
      <c r="E5888" s="7"/>
      <c r="F5888" s="7"/>
      <c r="G5888" s="7"/>
      <c r="H5888" s="7"/>
      <c r="I5888" s="10"/>
      <c r="J5888" s="25"/>
      <c r="K5888" s="250"/>
      <c r="L5888" s="31"/>
      <c r="M5888" s="9"/>
      <c r="N5888" s="11" t="s">
        <v>25</v>
      </c>
      <c r="O5888" s="39"/>
      <c r="P5888" s="47"/>
      <c r="Q5888" s="13"/>
      <c r="R5888" s="248">
        <f t="shared" si="910"/>
        <v>0</v>
      </c>
      <c r="S5888" s="248">
        <f t="shared" si="911"/>
        <v>0</v>
      </c>
      <c r="T5888" s="248">
        <f t="shared" si="912"/>
        <v>0</v>
      </c>
      <c r="U5888" s="248">
        <f t="shared" si="913"/>
        <v>0</v>
      </c>
      <c r="V5888" s="13"/>
      <c r="W5888" s="7"/>
      <c r="AT5888" s="130"/>
      <c r="BF5888" s="33">
        <f t="shared" si="919"/>
        <v>41242</v>
      </c>
      <c r="BG5888" s="34">
        <f t="shared" si="914"/>
        <v>82.88000000000001</v>
      </c>
      <c r="BH5888" s="32">
        <f t="shared" si="915"/>
        <v>1</v>
      </c>
      <c r="BI5888" s="32">
        <f t="shared" si="916"/>
        <v>0</v>
      </c>
      <c r="BJ5888" s="69">
        <f t="shared" si="917"/>
        <v>0</v>
      </c>
      <c r="BK5888" s="158" t="str">
        <f t="shared" si="918"/>
        <v/>
      </c>
    </row>
    <row r="5889" spans="1:63" ht="12" customHeight="1" x14ac:dyDescent="0.2">
      <c r="A5889" s="8"/>
      <c r="B5889" s="7"/>
      <c r="C5889" s="7"/>
      <c r="D5889" s="7"/>
      <c r="E5889" s="7"/>
      <c r="F5889" s="7"/>
      <c r="G5889" s="7"/>
      <c r="H5889" s="7"/>
      <c r="I5889" s="10"/>
      <c r="J5889" s="25"/>
      <c r="K5889" s="250"/>
      <c r="L5889" s="31"/>
      <c r="M5889" s="9"/>
      <c r="N5889" s="11" t="s">
        <v>25</v>
      </c>
      <c r="O5889" s="39"/>
      <c r="P5889" s="47"/>
      <c r="Q5889" s="13"/>
      <c r="R5889" s="248">
        <f t="shared" si="910"/>
        <v>0</v>
      </c>
      <c r="S5889" s="248">
        <f t="shared" si="911"/>
        <v>0</v>
      </c>
      <c r="T5889" s="248">
        <f t="shared" si="912"/>
        <v>0</v>
      </c>
      <c r="U5889" s="248">
        <f t="shared" si="913"/>
        <v>0</v>
      </c>
      <c r="V5889" s="13"/>
      <c r="W5889" s="7"/>
      <c r="AT5889" s="130"/>
      <c r="BF5889" s="33">
        <f t="shared" si="919"/>
        <v>41242</v>
      </c>
      <c r="BG5889" s="34">
        <f t="shared" si="914"/>
        <v>82.88000000000001</v>
      </c>
      <c r="BH5889" s="32">
        <f t="shared" si="915"/>
        <v>1</v>
      </c>
      <c r="BI5889" s="32">
        <f t="shared" si="916"/>
        <v>0</v>
      </c>
      <c r="BJ5889" s="69">
        <f t="shared" si="917"/>
        <v>0</v>
      </c>
      <c r="BK5889" s="158" t="str">
        <f t="shared" si="918"/>
        <v/>
      </c>
    </row>
    <row r="5890" spans="1:63" ht="12" customHeight="1" x14ac:dyDescent="0.2">
      <c r="A5890" s="8"/>
      <c r="B5890" s="7"/>
      <c r="C5890" s="7"/>
      <c r="D5890" s="7"/>
      <c r="E5890" s="7"/>
      <c r="F5890" s="7"/>
      <c r="G5890" s="7"/>
      <c r="H5890" s="7"/>
      <c r="I5890" s="10"/>
      <c r="J5890" s="25"/>
      <c r="K5890" s="250"/>
      <c r="L5890" s="31"/>
      <c r="M5890" s="9"/>
      <c r="N5890" s="11" t="s">
        <v>25</v>
      </c>
      <c r="O5890" s="39"/>
      <c r="P5890" s="47"/>
      <c r="Q5890" s="13"/>
      <c r="R5890" s="248">
        <f t="shared" si="910"/>
        <v>0</v>
      </c>
      <c r="S5890" s="248">
        <f t="shared" si="911"/>
        <v>0</v>
      </c>
      <c r="T5890" s="248">
        <f t="shared" si="912"/>
        <v>0</v>
      </c>
      <c r="U5890" s="248">
        <f t="shared" si="913"/>
        <v>0</v>
      </c>
      <c r="V5890" s="13"/>
      <c r="W5890" s="7"/>
      <c r="AT5890" s="130"/>
      <c r="BF5890" s="33">
        <f t="shared" si="919"/>
        <v>41242</v>
      </c>
      <c r="BG5890" s="34">
        <f t="shared" si="914"/>
        <v>82.88000000000001</v>
      </c>
      <c r="BH5890" s="32">
        <f t="shared" si="915"/>
        <v>1</v>
      </c>
      <c r="BI5890" s="32">
        <f t="shared" si="916"/>
        <v>0</v>
      </c>
      <c r="BJ5890" s="69">
        <f t="shared" si="917"/>
        <v>0</v>
      </c>
      <c r="BK5890" s="158" t="str">
        <f t="shared" si="918"/>
        <v/>
      </c>
    </row>
    <row r="5891" spans="1:63" ht="12" customHeight="1" x14ac:dyDescent="0.2">
      <c r="A5891" s="8"/>
      <c r="B5891" s="7"/>
      <c r="C5891" s="7"/>
      <c r="D5891" s="7"/>
      <c r="E5891" s="7"/>
      <c r="F5891" s="7"/>
      <c r="G5891" s="7"/>
      <c r="H5891" s="7"/>
      <c r="I5891" s="10"/>
      <c r="J5891" s="25"/>
      <c r="K5891" s="250"/>
      <c r="L5891" s="31"/>
      <c r="M5891" s="9"/>
      <c r="N5891" s="11" t="s">
        <v>25</v>
      </c>
      <c r="O5891" s="39"/>
      <c r="P5891" s="47"/>
      <c r="Q5891" s="13"/>
      <c r="R5891" s="248">
        <f t="shared" si="910"/>
        <v>0</v>
      </c>
      <c r="S5891" s="248">
        <f t="shared" si="911"/>
        <v>0</v>
      </c>
      <c r="T5891" s="248">
        <f t="shared" si="912"/>
        <v>0</v>
      </c>
      <c r="U5891" s="248">
        <f t="shared" si="913"/>
        <v>0</v>
      </c>
      <c r="V5891" s="13"/>
      <c r="W5891" s="7"/>
      <c r="AT5891" s="130"/>
      <c r="BF5891" s="33">
        <f t="shared" si="919"/>
        <v>41242</v>
      </c>
      <c r="BG5891" s="34">
        <f t="shared" si="914"/>
        <v>82.88000000000001</v>
      </c>
      <c r="BH5891" s="32">
        <f t="shared" si="915"/>
        <v>1</v>
      </c>
      <c r="BI5891" s="32">
        <f t="shared" si="916"/>
        <v>0</v>
      </c>
      <c r="BJ5891" s="69">
        <f t="shared" si="917"/>
        <v>0</v>
      </c>
      <c r="BK5891" s="158" t="str">
        <f t="shared" si="918"/>
        <v/>
      </c>
    </row>
    <row r="5892" spans="1:63" ht="12" customHeight="1" x14ac:dyDescent="0.2">
      <c r="A5892" s="8"/>
      <c r="B5892" s="7"/>
      <c r="C5892" s="7"/>
      <c r="D5892" s="7"/>
      <c r="E5892" s="7"/>
      <c r="F5892" s="7"/>
      <c r="G5892" s="7"/>
      <c r="H5892" s="7"/>
      <c r="I5892" s="10"/>
      <c r="J5892" s="25"/>
      <c r="K5892" s="250"/>
      <c r="L5892" s="31"/>
      <c r="M5892" s="9"/>
      <c r="N5892" s="11" t="s">
        <v>25</v>
      </c>
      <c r="O5892" s="39"/>
      <c r="P5892" s="47"/>
      <c r="Q5892" s="13"/>
      <c r="R5892" s="248">
        <f t="shared" si="910"/>
        <v>0</v>
      </c>
      <c r="S5892" s="248">
        <f t="shared" si="911"/>
        <v>0</v>
      </c>
      <c r="T5892" s="248">
        <f t="shared" si="912"/>
        <v>0</v>
      </c>
      <c r="U5892" s="248">
        <f t="shared" si="913"/>
        <v>0</v>
      </c>
      <c r="V5892" s="13"/>
      <c r="W5892" s="7"/>
      <c r="AT5892" s="130"/>
      <c r="BF5892" s="33">
        <f t="shared" si="919"/>
        <v>41242</v>
      </c>
      <c r="BG5892" s="34">
        <f t="shared" si="914"/>
        <v>82.88000000000001</v>
      </c>
      <c r="BH5892" s="32">
        <f t="shared" si="915"/>
        <v>1</v>
      </c>
      <c r="BI5892" s="32">
        <f t="shared" si="916"/>
        <v>0</v>
      </c>
      <c r="BJ5892" s="69">
        <f t="shared" si="917"/>
        <v>0</v>
      </c>
      <c r="BK5892" s="158" t="str">
        <f t="shared" si="918"/>
        <v/>
      </c>
    </row>
    <row r="5893" spans="1:63" ht="12" customHeight="1" x14ac:dyDescent="0.2">
      <c r="A5893" s="8"/>
      <c r="B5893" s="7"/>
      <c r="C5893" s="7"/>
      <c r="D5893" s="7"/>
      <c r="E5893" s="7"/>
      <c r="F5893" s="7"/>
      <c r="G5893" s="7"/>
      <c r="H5893" s="7"/>
      <c r="I5893" s="10"/>
      <c r="J5893" s="25"/>
      <c r="K5893" s="250"/>
      <c r="L5893" s="31"/>
      <c r="M5893" s="9"/>
      <c r="N5893" s="11" t="s">
        <v>25</v>
      </c>
      <c r="O5893" s="39"/>
      <c r="P5893" s="47"/>
      <c r="Q5893" s="13"/>
      <c r="R5893" s="248">
        <f t="shared" si="910"/>
        <v>0</v>
      </c>
      <c r="S5893" s="248">
        <f t="shared" si="911"/>
        <v>0</v>
      </c>
      <c r="T5893" s="248">
        <f t="shared" si="912"/>
        <v>0</v>
      </c>
      <c r="U5893" s="248">
        <f t="shared" si="913"/>
        <v>0</v>
      </c>
      <c r="V5893" s="13"/>
      <c r="W5893" s="7"/>
      <c r="AT5893" s="130"/>
      <c r="BF5893" s="33">
        <f t="shared" si="919"/>
        <v>41242</v>
      </c>
      <c r="BG5893" s="34">
        <f t="shared" si="914"/>
        <v>82.88000000000001</v>
      </c>
      <c r="BH5893" s="32">
        <f t="shared" si="915"/>
        <v>1</v>
      </c>
      <c r="BI5893" s="32">
        <f t="shared" si="916"/>
        <v>0</v>
      </c>
      <c r="BJ5893" s="69">
        <f t="shared" si="917"/>
        <v>0</v>
      </c>
      <c r="BK5893" s="158" t="str">
        <f t="shared" si="918"/>
        <v/>
      </c>
    </row>
    <row r="5894" spans="1:63" ht="12" customHeight="1" x14ac:dyDescent="0.2">
      <c r="A5894" s="8"/>
      <c r="B5894" s="7"/>
      <c r="C5894" s="7"/>
      <c r="D5894" s="7"/>
      <c r="E5894" s="7"/>
      <c r="F5894" s="7"/>
      <c r="G5894" s="7"/>
      <c r="H5894" s="7"/>
      <c r="I5894" s="10"/>
      <c r="J5894" s="25"/>
      <c r="K5894" s="250"/>
      <c r="L5894" s="31"/>
      <c r="M5894" s="9"/>
      <c r="N5894" s="11" t="s">
        <v>25</v>
      </c>
      <c r="O5894" s="39"/>
      <c r="P5894" s="47"/>
      <c r="Q5894" s="13"/>
      <c r="R5894" s="248">
        <f t="shared" si="910"/>
        <v>0</v>
      </c>
      <c r="S5894" s="248">
        <f t="shared" si="911"/>
        <v>0</v>
      </c>
      <c r="T5894" s="248">
        <f t="shared" si="912"/>
        <v>0</v>
      </c>
      <c r="U5894" s="248">
        <f t="shared" si="913"/>
        <v>0</v>
      </c>
      <c r="V5894" s="13"/>
      <c r="W5894" s="7"/>
      <c r="AT5894" s="130"/>
      <c r="BF5894" s="33">
        <f t="shared" si="919"/>
        <v>41242</v>
      </c>
      <c r="BG5894" s="34">
        <f t="shared" si="914"/>
        <v>82.88000000000001</v>
      </c>
      <c r="BH5894" s="32">
        <f t="shared" si="915"/>
        <v>1</v>
      </c>
      <c r="BI5894" s="32">
        <f t="shared" si="916"/>
        <v>0</v>
      </c>
      <c r="BJ5894" s="69">
        <f t="shared" si="917"/>
        <v>0</v>
      </c>
      <c r="BK5894" s="158" t="str">
        <f t="shared" si="918"/>
        <v/>
      </c>
    </row>
    <row r="5895" spans="1:63" ht="12" customHeight="1" x14ac:dyDescent="0.2">
      <c r="A5895" s="8"/>
      <c r="B5895" s="7"/>
      <c r="C5895" s="7"/>
      <c r="D5895" s="7"/>
      <c r="E5895" s="7"/>
      <c r="F5895" s="7"/>
      <c r="G5895" s="7"/>
      <c r="H5895" s="7"/>
      <c r="I5895" s="10"/>
      <c r="J5895" s="25"/>
      <c r="K5895" s="250"/>
      <c r="L5895" s="31"/>
      <c r="M5895" s="9"/>
      <c r="N5895" s="11" t="s">
        <v>25</v>
      </c>
      <c r="O5895" s="39"/>
      <c r="P5895" s="47"/>
      <c r="Q5895" s="13"/>
      <c r="R5895" s="248">
        <f t="shared" si="910"/>
        <v>0</v>
      </c>
      <c r="S5895" s="248">
        <f t="shared" si="911"/>
        <v>0</v>
      </c>
      <c r="T5895" s="248">
        <f t="shared" si="912"/>
        <v>0</v>
      </c>
      <c r="U5895" s="248">
        <f t="shared" si="913"/>
        <v>0</v>
      </c>
      <c r="V5895" s="13"/>
      <c r="W5895" s="7"/>
      <c r="AT5895" s="130"/>
      <c r="BF5895" s="33">
        <f t="shared" si="919"/>
        <v>41242</v>
      </c>
      <c r="BG5895" s="34">
        <f t="shared" si="914"/>
        <v>82.88000000000001</v>
      </c>
      <c r="BH5895" s="32">
        <f t="shared" si="915"/>
        <v>1</v>
      </c>
      <c r="BI5895" s="32">
        <f t="shared" si="916"/>
        <v>0</v>
      </c>
      <c r="BJ5895" s="69">
        <f t="shared" si="917"/>
        <v>0</v>
      </c>
      <c r="BK5895" s="158" t="str">
        <f t="shared" si="918"/>
        <v/>
      </c>
    </row>
    <row r="5896" spans="1:63" ht="12" customHeight="1" x14ac:dyDescent="0.2">
      <c r="A5896" s="8"/>
      <c r="B5896" s="7"/>
      <c r="C5896" s="7"/>
      <c r="D5896" s="7"/>
      <c r="E5896" s="7"/>
      <c r="F5896" s="7"/>
      <c r="G5896" s="7"/>
      <c r="H5896" s="7"/>
      <c r="I5896" s="10"/>
      <c r="J5896" s="25"/>
      <c r="K5896" s="250"/>
      <c r="L5896" s="31"/>
      <c r="M5896" s="9"/>
      <c r="N5896" s="11" t="s">
        <v>25</v>
      </c>
      <c r="O5896" s="39"/>
      <c r="P5896" s="47"/>
      <c r="Q5896" s="13"/>
      <c r="R5896" s="248">
        <f t="shared" si="910"/>
        <v>0</v>
      </c>
      <c r="S5896" s="248">
        <f t="shared" si="911"/>
        <v>0</v>
      </c>
      <c r="T5896" s="248">
        <f t="shared" si="912"/>
        <v>0</v>
      </c>
      <c r="U5896" s="248">
        <f t="shared" si="913"/>
        <v>0</v>
      </c>
      <c r="V5896" s="13"/>
      <c r="W5896" s="7"/>
      <c r="AT5896" s="130"/>
      <c r="BF5896" s="33">
        <f t="shared" si="919"/>
        <v>41242</v>
      </c>
      <c r="BG5896" s="34">
        <f t="shared" si="914"/>
        <v>82.88000000000001</v>
      </c>
      <c r="BH5896" s="32">
        <f t="shared" si="915"/>
        <v>1</v>
      </c>
      <c r="BI5896" s="32">
        <f t="shared" si="916"/>
        <v>0</v>
      </c>
      <c r="BJ5896" s="69">
        <f t="shared" si="917"/>
        <v>0</v>
      </c>
      <c r="BK5896" s="158" t="str">
        <f t="shared" si="918"/>
        <v/>
      </c>
    </row>
    <row r="5897" spans="1:63" ht="12" customHeight="1" x14ac:dyDescent="0.2">
      <c r="A5897" s="8"/>
      <c r="B5897" s="7"/>
      <c r="C5897" s="7"/>
      <c r="D5897" s="7"/>
      <c r="E5897" s="7"/>
      <c r="F5897" s="7"/>
      <c r="G5897" s="7"/>
      <c r="H5897" s="7"/>
      <c r="I5897" s="10"/>
      <c r="J5897" s="25"/>
      <c r="K5897" s="250"/>
      <c r="L5897" s="31"/>
      <c r="M5897" s="9"/>
      <c r="N5897" s="11" t="s">
        <v>25</v>
      </c>
      <c r="O5897" s="39"/>
      <c r="P5897" s="47"/>
      <c r="Q5897" s="13"/>
      <c r="R5897" s="248">
        <f t="shared" si="910"/>
        <v>0</v>
      </c>
      <c r="S5897" s="248">
        <f t="shared" si="911"/>
        <v>0</v>
      </c>
      <c r="T5897" s="248">
        <f t="shared" si="912"/>
        <v>0</v>
      </c>
      <c r="U5897" s="248">
        <f t="shared" si="913"/>
        <v>0</v>
      </c>
      <c r="V5897" s="13"/>
      <c r="W5897" s="7"/>
      <c r="AT5897" s="130"/>
      <c r="BF5897" s="33">
        <f t="shared" si="919"/>
        <v>41242</v>
      </c>
      <c r="BG5897" s="34">
        <f t="shared" si="914"/>
        <v>82.88000000000001</v>
      </c>
      <c r="BH5897" s="32">
        <f t="shared" si="915"/>
        <v>1</v>
      </c>
      <c r="BI5897" s="32">
        <f t="shared" si="916"/>
        <v>0</v>
      </c>
      <c r="BJ5897" s="69">
        <f t="shared" si="917"/>
        <v>0</v>
      </c>
      <c r="BK5897" s="158" t="str">
        <f t="shared" si="918"/>
        <v/>
      </c>
    </row>
    <row r="5898" spans="1:63" ht="12" customHeight="1" x14ac:dyDescent="0.2">
      <c r="A5898" s="8"/>
      <c r="B5898" s="7"/>
      <c r="C5898" s="7"/>
      <c r="D5898" s="7"/>
      <c r="E5898" s="7"/>
      <c r="F5898" s="7"/>
      <c r="G5898" s="7"/>
      <c r="H5898" s="7"/>
      <c r="I5898" s="10"/>
      <c r="J5898" s="25"/>
      <c r="K5898" s="250"/>
      <c r="L5898" s="31"/>
      <c r="M5898" s="9"/>
      <c r="N5898" s="11" t="s">
        <v>25</v>
      </c>
      <c r="O5898" s="39"/>
      <c r="P5898" s="47"/>
      <c r="Q5898" s="13"/>
      <c r="R5898" s="248">
        <f t="shared" si="910"/>
        <v>0</v>
      </c>
      <c r="S5898" s="248">
        <f t="shared" si="911"/>
        <v>0</v>
      </c>
      <c r="T5898" s="248">
        <f t="shared" si="912"/>
        <v>0</v>
      </c>
      <c r="U5898" s="248">
        <f t="shared" si="913"/>
        <v>0</v>
      </c>
      <c r="V5898" s="13"/>
      <c r="W5898" s="7"/>
      <c r="AT5898" s="130"/>
      <c r="BF5898" s="33">
        <f t="shared" si="919"/>
        <v>41242</v>
      </c>
      <c r="BG5898" s="34">
        <f t="shared" si="914"/>
        <v>82.88000000000001</v>
      </c>
      <c r="BH5898" s="32">
        <f t="shared" si="915"/>
        <v>1</v>
      </c>
      <c r="BI5898" s="32">
        <f t="shared" si="916"/>
        <v>0</v>
      </c>
      <c r="BJ5898" s="69">
        <f t="shared" si="917"/>
        <v>0</v>
      </c>
      <c r="BK5898" s="158" t="str">
        <f t="shared" si="918"/>
        <v/>
      </c>
    </row>
    <row r="5899" spans="1:63" ht="12" customHeight="1" x14ac:dyDescent="0.2">
      <c r="A5899" s="8"/>
      <c r="B5899" s="7"/>
      <c r="C5899" s="7"/>
      <c r="D5899" s="7"/>
      <c r="E5899" s="7"/>
      <c r="F5899" s="7"/>
      <c r="G5899" s="7"/>
      <c r="H5899" s="7"/>
      <c r="I5899" s="10"/>
      <c r="J5899" s="25"/>
      <c r="K5899" s="250"/>
      <c r="L5899" s="31"/>
      <c r="M5899" s="9"/>
      <c r="N5899" s="11" t="s">
        <v>25</v>
      </c>
      <c r="O5899" s="39"/>
      <c r="P5899" s="47"/>
      <c r="Q5899" s="13"/>
      <c r="R5899" s="248">
        <f t="shared" ref="R5899:R5962" si="920">IF(N5899&lt;&gt;"M",ROUND(IF(M5899&lt;&gt;"Y",IF(P5899&lt;&gt;"Y",K5899,K5899*(BH5899-1)),0),ROUNDING),"")</f>
        <v>0</v>
      </c>
      <c r="S5899" s="248">
        <f t="shared" ref="S5899:S5962" si="921">IF(N5899&lt;&gt;"M",ROUND(IF(O5899&gt;0,IF(M5899="Y",BI5899*(1-O5899),IF(BI5899&gt;R5899,R5899 + (BI5899 - R5899)*(1-O5899),BI5899)),BI5899),ROUNDING),"")</f>
        <v>0</v>
      </c>
      <c r="T5899" s="248">
        <f t="shared" ref="T5899:T5962" si="922">IF(N5899&lt;&gt;"M",ROUND(IF(O5899&gt;0,IF(M5899="Y",BJ5899*(1-O5899),IF(BJ5899&gt;R5899,R5899 + (BJ5899 - R5899)*(1-O5899),BJ5899)),BJ5899),ROUNDING),"")</f>
        <v>0</v>
      </c>
      <c r="U5899" s="248">
        <f t="shared" ref="U5899:U5962" si="923">IF(N5899&lt;&gt;"M",ROUND(IF(OR(N5899="P",N5899=""),0,IF(OR(M5899="N",M5899=""),T5899-R5899,T5899)),ROUNDING),"")</f>
        <v>0</v>
      </c>
      <c r="V5899" s="13"/>
      <c r="W5899" s="7"/>
      <c r="AT5899" s="130"/>
      <c r="BF5899" s="33">
        <f t="shared" si="919"/>
        <v>41242</v>
      </c>
      <c r="BG5899" s="34">
        <f t="shared" ref="BG5899:BG5962" si="924">IF(N5899&lt;&gt;"M",BG5898+U5899,BG5898)</f>
        <v>82.88000000000001</v>
      </c>
      <c r="BH5899" s="32">
        <f t="shared" ref="BH5899:BH5962" si="925">IF(L5899&lt;&gt;"",IF(ODDS_TYPE=1,L5899,IF(ODDS_TYPE=2,IF(L5899&gt;0,1+L5899/100,IF(L5899&lt;0,1-100/L5899,1)),IF(ODDS_TYPE=3,1+L5899,IF(ODDS_TYPE=4,1+L5899,IF(ODDS_TYPE=5,IF(L5899&gt;0,1+L5899,1-1/L5899),IF(ODDS_TYPE=6,IF(L5899&gt;=0,L5899+1,1-1/L5899),1)))))),1)</f>
        <v>1</v>
      </c>
      <c r="BI5899" s="32">
        <f t="shared" ref="BI5899:BI5962" si="926">IF(P5899&lt;&gt;"Y",IF(M5899&lt;&gt;"Y",K5899*BH5899,K5899*BH5899 - K5899),IF(M5899&lt;&gt;"Y",K5899*BH5899,K5899))</f>
        <v>0</v>
      </c>
      <c r="BJ5899" s="69">
        <f t="shared" ref="BJ5899:BJ5962" si="927">IF(P5899&lt;&gt;"Y",
IF(M5899&lt;&gt;"Y",
IF(N5899="Y",K5899*BH5899,IF(N5899="P",0,IF(OR(N5899="R",N5899="PU"),K5899,IF(N5899="H",K5899*BH5899*0.5,IF(N5899="HW",K5899*0.5*(1 + BH5899),IF(N5899="HL",K5899*0.5,0)))))),
IF(N5899="Y",K5899*BH5899 - K5899,IF(N5899="P",0,IF(OR(N5899="R",N5899="PU"),0,IF(N5899="H",IF(BH5899&gt;2,0.5*K5899*BH5899 - K5899,0),IF(N5899="HW",K5899*0.5*(1 + BH5899) - K5899,IF(N5899="HL",0,0))))))),
IF(M5899&lt;&gt;"Y",
IF(N5899="Y",K5899*BH5899,IF(N5899="P",0,IF(OR(N5899="R",N5899="PU"),K5899*(BH5899-1),IF(N5899="H",K5899*BH5899*0.5,IF(N5899="HW",K5899*(BH5899-1)*0.5,IF(N5899="HL",K5899*BH5899 - K5899*0.5,0)))))),
IF(N5899="Y",K5899,IF(N5899="P",0,IF(OR(N5899="R",N5899="PU"),0,IF(N5899="H",IF(BH5899&lt;2,K5899*BH5899*0.5 - K5899*(BH5899-1),0),IF(N5899="HW",0,IF(N5899="HL",K5899*0.5,0)))))))
)</f>
        <v>0</v>
      </c>
      <c r="BK5899" s="158" t="str">
        <f t="shared" ref="BK5899:BK5962" si="928">IF(FILT_M=1,IF(LEN(C5899)&gt;0,C5899,""),IF(FILT_M=2,IF(LEN(E5899)&gt;0,E5899,""),IF(FILT_M=3,IF(LEN(F5899)&gt;0,F5899,""),IF(FILT_M=4,IF(LEN(G5899)&gt;0,G5899,""),""))))</f>
        <v/>
      </c>
    </row>
    <row r="5900" spans="1:63" ht="12" customHeight="1" x14ac:dyDescent="0.2">
      <c r="A5900" s="8"/>
      <c r="B5900" s="7"/>
      <c r="C5900" s="7"/>
      <c r="D5900" s="7"/>
      <c r="E5900" s="7"/>
      <c r="F5900" s="7"/>
      <c r="G5900" s="7"/>
      <c r="H5900" s="7"/>
      <c r="I5900" s="10"/>
      <c r="J5900" s="25"/>
      <c r="K5900" s="250"/>
      <c r="L5900" s="31"/>
      <c r="M5900" s="9"/>
      <c r="N5900" s="11" t="s">
        <v>25</v>
      </c>
      <c r="O5900" s="39"/>
      <c r="P5900" s="47"/>
      <c r="Q5900" s="13"/>
      <c r="R5900" s="248">
        <f t="shared" si="920"/>
        <v>0</v>
      </c>
      <c r="S5900" s="248">
        <f t="shared" si="921"/>
        <v>0</v>
      </c>
      <c r="T5900" s="248">
        <f t="shared" si="922"/>
        <v>0</v>
      </c>
      <c r="U5900" s="248">
        <f t="shared" si="923"/>
        <v>0</v>
      </c>
      <c r="V5900" s="13"/>
      <c r="W5900" s="7"/>
      <c r="AT5900" s="130"/>
      <c r="BF5900" s="33">
        <f t="shared" ref="BF5900:BF5963" si="929">IF(A5900&gt;2,A5900,BF5899)</f>
        <v>41242</v>
      </c>
      <c r="BG5900" s="34">
        <f t="shared" si="924"/>
        <v>82.88000000000001</v>
      </c>
      <c r="BH5900" s="32">
        <f t="shared" si="925"/>
        <v>1</v>
      </c>
      <c r="BI5900" s="32">
        <f t="shared" si="926"/>
        <v>0</v>
      </c>
      <c r="BJ5900" s="69">
        <f t="shared" si="927"/>
        <v>0</v>
      </c>
      <c r="BK5900" s="158" t="str">
        <f t="shared" si="928"/>
        <v/>
      </c>
    </row>
    <row r="5901" spans="1:63" ht="12" customHeight="1" x14ac:dyDescent="0.2">
      <c r="A5901" s="8"/>
      <c r="B5901" s="7"/>
      <c r="C5901" s="7"/>
      <c r="D5901" s="7"/>
      <c r="E5901" s="7"/>
      <c r="F5901" s="7"/>
      <c r="G5901" s="7"/>
      <c r="H5901" s="7"/>
      <c r="I5901" s="10"/>
      <c r="J5901" s="25"/>
      <c r="K5901" s="250"/>
      <c r="L5901" s="31"/>
      <c r="M5901" s="9"/>
      <c r="N5901" s="11" t="s">
        <v>25</v>
      </c>
      <c r="O5901" s="39"/>
      <c r="P5901" s="47"/>
      <c r="Q5901" s="13"/>
      <c r="R5901" s="248">
        <f t="shared" si="920"/>
        <v>0</v>
      </c>
      <c r="S5901" s="248">
        <f t="shared" si="921"/>
        <v>0</v>
      </c>
      <c r="T5901" s="248">
        <f t="shared" si="922"/>
        <v>0</v>
      </c>
      <c r="U5901" s="248">
        <f t="shared" si="923"/>
        <v>0</v>
      </c>
      <c r="V5901" s="13"/>
      <c r="W5901" s="7"/>
      <c r="AT5901" s="130"/>
      <c r="BF5901" s="33">
        <f t="shared" si="929"/>
        <v>41242</v>
      </c>
      <c r="BG5901" s="34">
        <f t="shared" si="924"/>
        <v>82.88000000000001</v>
      </c>
      <c r="BH5901" s="32">
        <f t="shared" si="925"/>
        <v>1</v>
      </c>
      <c r="BI5901" s="32">
        <f t="shared" si="926"/>
        <v>0</v>
      </c>
      <c r="BJ5901" s="69">
        <f t="shared" si="927"/>
        <v>0</v>
      </c>
      <c r="BK5901" s="158" t="str">
        <f t="shared" si="928"/>
        <v/>
      </c>
    </row>
    <row r="5902" spans="1:63" ht="12" customHeight="1" x14ac:dyDescent="0.2">
      <c r="A5902" s="8"/>
      <c r="B5902" s="7"/>
      <c r="C5902" s="7"/>
      <c r="D5902" s="7"/>
      <c r="E5902" s="7"/>
      <c r="F5902" s="7"/>
      <c r="G5902" s="7"/>
      <c r="H5902" s="7"/>
      <c r="I5902" s="10"/>
      <c r="J5902" s="25"/>
      <c r="K5902" s="250"/>
      <c r="L5902" s="31"/>
      <c r="M5902" s="9"/>
      <c r="N5902" s="11" t="s">
        <v>25</v>
      </c>
      <c r="O5902" s="39"/>
      <c r="P5902" s="47"/>
      <c r="Q5902" s="13"/>
      <c r="R5902" s="248">
        <f t="shared" si="920"/>
        <v>0</v>
      </c>
      <c r="S5902" s="248">
        <f t="shared" si="921"/>
        <v>0</v>
      </c>
      <c r="T5902" s="248">
        <f t="shared" si="922"/>
        <v>0</v>
      </c>
      <c r="U5902" s="248">
        <f t="shared" si="923"/>
        <v>0</v>
      </c>
      <c r="V5902" s="13"/>
      <c r="W5902" s="7"/>
      <c r="AT5902" s="130"/>
      <c r="BF5902" s="33">
        <f t="shared" si="929"/>
        <v>41242</v>
      </c>
      <c r="BG5902" s="34">
        <f t="shared" si="924"/>
        <v>82.88000000000001</v>
      </c>
      <c r="BH5902" s="32">
        <f t="shared" si="925"/>
        <v>1</v>
      </c>
      <c r="BI5902" s="32">
        <f t="shared" si="926"/>
        <v>0</v>
      </c>
      <c r="BJ5902" s="69">
        <f t="shared" si="927"/>
        <v>0</v>
      </c>
      <c r="BK5902" s="158" t="str">
        <f t="shared" si="928"/>
        <v/>
      </c>
    </row>
    <row r="5903" spans="1:63" ht="12" customHeight="1" x14ac:dyDescent="0.2">
      <c r="A5903" s="8"/>
      <c r="B5903" s="7"/>
      <c r="C5903" s="7"/>
      <c r="D5903" s="7"/>
      <c r="E5903" s="7"/>
      <c r="F5903" s="7"/>
      <c r="G5903" s="7"/>
      <c r="H5903" s="7"/>
      <c r="I5903" s="10"/>
      <c r="J5903" s="25"/>
      <c r="K5903" s="250"/>
      <c r="L5903" s="31"/>
      <c r="M5903" s="9"/>
      <c r="N5903" s="11" t="s">
        <v>25</v>
      </c>
      <c r="O5903" s="39"/>
      <c r="P5903" s="47"/>
      <c r="Q5903" s="13"/>
      <c r="R5903" s="248">
        <f t="shared" si="920"/>
        <v>0</v>
      </c>
      <c r="S5903" s="248">
        <f t="shared" si="921"/>
        <v>0</v>
      </c>
      <c r="T5903" s="248">
        <f t="shared" si="922"/>
        <v>0</v>
      </c>
      <c r="U5903" s="248">
        <f t="shared" si="923"/>
        <v>0</v>
      </c>
      <c r="V5903" s="13"/>
      <c r="W5903" s="7"/>
      <c r="AT5903" s="130"/>
      <c r="BF5903" s="33">
        <f t="shared" si="929"/>
        <v>41242</v>
      </c>
      <c r="BG5903" s="34">
        <f t="shared" si="924"/>
        <v>82.88000000000001</v>
      </c>
      <c r="BH5903" s="32">
        <f t="shared" si="925"/>
        <v>1</v>
      </c>
      <c r="BI5903" s="32">
        <f t="shared" si="926"/>
        <v>0</v>
      </c>
      <c r="BJ5903" s="69">
        <f t="shared" si="927"/>
        <v>0</v>
      </c>
      <c r="BK5903" s="158" t="str">
        <f t="shared" si="928"/>
        <v/>
      </c>
    </row>
    <row r="5904" spans="1:63" ht="12" customHeight="1" x14ac:dyDescent="0.2">
      <c r="A5904" s="8"/>
      <c r="B5904" s="7"/>
      <c r="C5904" s="7"/>
      <c r="D5904" s="7"/>
      <c r="E5904" s="7"/>
      <c r="F5904" s="7"/>
      <c r="G5904" s="7"/>
      <c r="H5904" s="7"/>
      <c r="I5904" s="10"/>
      <c r="J5904" s="25"/>
      <c r="K5904" s="250"/>
      <c r="L5904" s="31"/>
      <c r="M5904" s="9"/>
      <c r="N5904" s="11" t="s">
        <v>25</v>
      </c>
      <c r="O5904" s="39"/>
      <c r="P5904" s="47"/>
      <c r="Q5904" s="13"/>
      <c r="R5904" s="248">
        <f t="shared" si="920"/>
        <v>0</v>
      </c>
      <c r="S5904" s="248">
        <f t="shared" si="921"/>
        <v>0</v>
      </c>
      <c r="T5904" s="248">
        <f t="shared" si="922"/>
        <v>0</v>
      </c>
      <c r="U5904" s="248">
        <f t="shared" si="923"/>
        <v>0</v>
      </c>
      <c r="V5904" s="13"/>
      <c r="W5904" s="7"/>
      <c r="AT5904" s="130"/>
      <c r="BF5904" s="33">
        <f t="shared" si="929"/>
        <v>41242</v>
      </c>
      <c r="BG5904" s="34">
        <f t="shared" si="924"/>
        <v>82.88000000000001</v>
      </c>
      <c r="BH5904" s="32">
        <f t="shared" si="925"/>
        <v>1</v>
      </c>
      <c r="BI5904" s="32">
        <f t="shared" si="926"/>
        <v>0</v>
      </c>
      <c r="BJ5904" s="69">
        <f t="shared" si="927"/>
        <v>0</v>
      </c>
      <c r="BK5904" s="158" t="str">
        <f t="shared" si="928"/>
        <v/>
      </c>
    </row>
    <row r="5905" spans="1:63" ht="12" customHeight="1" x14ac:dyDescent="0.2">
      <c r="A5905" s="8"/>
      <c r="B5905" s="7"/>
      <c r="C5905" s="7"/>
      <c r="D5905" s="7"/>
      <c r="E5905" s="7"/>
      <c r="F5905" s="7"/>
      <c r="G5905" s="7"/>
      <c r="H5905" s="7"/>
      <c r="I5905" s="10"/>
      <c r="J5905" s="25"/>
      <c r="K5905" s="250"/>
      <c r="L5905" s="31"/>
      <c r="M5905" s="9"/>
      <c r="N5905" s="11" t="s">
        <v>25</v>
      </c>
      <c r="O5905" s="39"/>
      <c r="P5905" s="47"/>
      <c r="Q5905" s="13"/>
      <c r="R5905" s="248">
        <f t="shared" si="920"/>
        <v>0</v>
      </c>
      <c r="S5905" s="248">
        <f t="shared" si="921"/>
        <v>0</v>
      </c>
      <c r="T5905" s="248">
        <f t="shared" si="922"/>
        <v>0</v>
      </c>
      <c r="U5905" s="248">
        <f t="shared" si="923"/>
        <v>0</v>
      </c>
      <c r="V5905" s="13"/>
      <c r="W5905" s="7"/>
      <c r="AT5905" s="130"/>
      <c r="BF5905" s="33">
        <f t="shared" si="929"/>
        <v>41242</v>
      </c>
      <c r="BG5905" s="34">
        <f t="shared" si="924"/>
        <v>82.88000000000001</v>
      </c>
      <c r="BH5905" s="32">
        <f t="shared" si="925"/>
        <v>1</v>
      </c>
      <c r="BI5905" s="32">
        <f t="shared" si="926"/>
        <v>0</v>
      </c>
      <c r="BJ5905" s="69">
        <f t="shared" si="927"/>
        <v>0</v>
      </c>
      <c r="BK5905" s="158" t="str">
        <f t="shared" si="928"/>
        <v/>
      </c>
    </row>
    <row r="5906" spans="1:63" ht="12" customHeight="1" x14ac:dyDescent="0.2">
      <c r="A5906" s="8"/>
      <c r="B5906" s="7"/>
      <c r="C5906" s="7"/>
      <c r="D5906" s="7"/>
      <c r="E5906" s="7"/>
      <c r="F5906" s="7"/>
      <c r="G5906" s="7"/>
      <c r="H5906" s="7"/>
      <c r="I5906" s="10"/>
      <c r="J5906" s="25"/>
      <c r="K5906" s="250"/>
      <c r="L5906" s="31"/>
      <c r="M5906" s="9"/>
      <c r="N5906" s="11" t="s">
        <v>25</v>
      </c>
      <c r="O5906" s="39"/>
      <c r="P5906" s="47"/>
      <c r="Q5906" s="13"/>
      <c r="R5906" s="248">
        <f t="shared" si="920"/>
        <v>0</v>
      </c>
      <c r="S5906" s="248">
        <f t="shared" si="921"/>
        <v>0</v>
      </c>
      <c r="T5906" s="248">
        <f t="shared" si="922"/>
        <v>0</v>
      </c>
      <c r="U5906" s="248">
        <f t="shared" si="923"/>
        <v>0</v>
      </c>
      <c r="V5906" s="13"/>
      <c r="W5906" s="7"/>
      <c r="AT5906" s="130"/>
      <c r="BF5906" s="33">
        <f t="shared" si="929"/>
        <v>41242</v>
      </c>
      <c r="BG5906" s="34">
        <f t="shared" si="924"/>
        <v>82.88000000000001</v>
      </c>
      <c r="BH5906" s="32">
        <f t="shared" si="925"/>
        <v>1</v>
      </c>
      <c r="BI5906" s="32">
        <f t="shared" si="926"/>
        <v>0</v>
      </c>
      <c r="BJ5906" s="69">
        <f t="shared" si="927"/>
        <v>0</v>
      </c>
      <c r="BK5906" s="158" t="str">
        <f t="shared" si="928"/>
        <v/>
      </c>
    </row>
    <row r="5907" spans="1:63" ht="12" customHeight="1" x14ac:dyDescent="0.2">
      <c r="A5907" s="8"/>
      <c r="B5907" s="7"/>
      <c r="C5907" s="7"/>
      <c r="D5907" s="7"/>
      <c r="E5907" s="7"/>
      <c r="F5907" s="7"/>
      <c r="G5907" s="7"/>
      <c r="H5907" s="7"/>
      <c r="I5907" s="10"/>
      <c r="J5907" s="25"/>
      <c r="K5907" s="250"/>
      <c r="L5907" s="31"/>
      <c r="M5907" s="9"/>
      <c r="N5907" s="11" t="s">
        <v>25</v>
      </c>
      <c r="O5907" s="39"/>
      <c r="P5907" s="47"/>
      <c r="Q5907" s="13"/>
      <c r="R5907" s="248">
        <f t="shared" si="920"/>
        <v>0</v>
      </c>
      <c r="S5907" s="248">
        <f t="shared" si="921"/>
        <v>0</v>
      </c>
      <c r="T5907" s="248">
        <f t="shared" si="922"/>
        <v>0</v>
      </c>
      <c r="U5907" s="248">
        <f t="shared" si="923"/>
        <v>0</v>
      </c>
      <c r="V5907" s="13"/>
      <c r="W5907" s="7"/>
      <c r="AT5907" s="130"/>
      <c r="BF5907" s="33">
        <f t="shared" si="929"/>
        <v>41242</v>
      </c>
      <c r="BG5907" s="34">
        <f t="shared" si="924"/>
        <v>82.88000000000001</v>
      </c>
      <c r="BH5907" s="32">
        <f t="shared" si="925"/>
        <v>1</v>
      </c>
      <c r="BI5907" s="32">
        <f t="shared" si="926"/>
        <v>0</v>
      </c>
      <c r="BJ5907" s="69">
        <f t="shared" si="927"/>
        <v>0</v>
      </c>
      <c r="BK5907" s="158" t="str">
        <f t="shared" si="928"/>
        <v/>
      </c>
    </row>
    <row r="5908" spans="1:63" ht="12" customHeight="1" x14ac:dyDescent="0.2">
      <c r="A5908" s="8"/>
      <c r="B5908" s="7"/>
      <c r="C5908" s="7"/>
      <c r="D5908" s="7"/>
      <c r="E5908" s="7"/>
      <c r="F5908" s="7"/>
      <c r="G5908" s="7"/>
      <c r="H5908" s="7"/>
      <c r="I5908" s="10"/>
      <c r="J5908" s="25"/>
      <c r="K5908" s="250"/>
      <c r="L5908" s="31"/>
      <c r="M5908" s="9"/>
      <c r="N5908" s="11" t="s">
        <v>25</v>
      </c>
      <c r="O5908" s="39"/>
      <c r="P5908" s="47"/>
      <c r="Q5908" s="13"/>
      <c r="R5908" s="248">
        <f t="shared" si="920"/>
        <v>0</v>
      </c>
      <c r="S5908" s="248">
        <f t="shared" si="921"/>
        <v>0</v>
      </c>
      <c r="T5908" s="248">
        <f t="shared" si="922"/>
        <v>0</v>
      </c>
      <c r="U5908" s="248">
        <f t="shared" si="923"/>
        <v>0</v>
      </c>
      <c r="V5908" s="13"/>
      <c r="W5908" s="7"/>
      <c r="AT5908" s="130"/>
      <c r="BF5908" s="33">
        <f t="shared" si="929"/>
        <v>41242</v>
      </c>
      <c r="BG5908" s="34">
        <f t="shared" si="924"/>
        <v>82.88000000000001</v>
      </c>
      <c r="BH5908" s="32">
        <f t="shared" si="925"/>
        <v>1</v>
      </c>
      <c r="BI5908" s="32">
        <f t="shared" si="926"/>
        <v>0</v>
      </c>
      <c r="BJ5908" s="69">
        <f t="shared" si="927"/>
        <v>0</v>
      </c>
      <c r="BK5908" s="158" t="str">
        <f t="shared" si="928"/>
        <v/>
      </c>
    </row>
    <row r="5909" spans="1:63" ht="12" customHeight="1" x14ac:dyDescent="0.2">
      <c r="A5909" s="8"/>
      <c r="B5909" s="7"/>
      <c r="C5909" s="7"/>
      <c r="D5909" s="7"/>
      <c r="E5909" s="7"/>
      <c r="F5909" s="7"/>
      <c r="G5909" s="7"/>
      <c r="H5909" s="7"/>
      <c r="I5909" s="10"/>
      <c r="J5909" s="25"/>
      <c r="K5909" s="250"/>
      <c r="L5909" s="31"/>
      <c r="M5909" s="9"/>
      <c r="N5909" s="11" t="s">
        <v>25</v>
      </c>
      <c r="O5909" s="39"/>
      <c r="P5909" s="47"/>
      <c r="Q5909" s="13"/>
      <c r="R5909" s="248">
        <f t="shared" si="920"/>
        <v>0</v>
      </c>
      <c r="S5909" s="248">
        <f t="shared" si="921"/>
        <v>0</v>
      </c>
      <c r="T5909" s="248">
        <f t="shared" si="922"/>
        <v>0</v>
      </c>
      <c r="U5909" s="248">
        <f t="shared" si="923"/>
        <v>0</v>
      </c>
      <c r="V5909" s="13"/>
      <c r="W5909" s="7"/>
      <c r="AT5909" s="130"/>
      <c r="BF5909" s="33">
        <f t="shared" si="929"/>
        <v>41242</v>
      </c>
      <c r="BG5909" s="34">
        <f t="shared" si="924"/>
        <v>82.88000000000001</v>
      </c>
      <c r="BH5909" s="32">
        <f t="shared" si="925"/>
        <v>1</v>
      </c>
      <c r="BI5909" s="32">
        <f t="shared" si="926"/>
        <v>0</v>
      </c>
      <c r="BJ5909" s="69">
        <f t="shared" si="927"/>
        <v>0</v>
      </c>
      <c r="BK5909" s="158" t="str">
        <f t="shared" si="928"/>
        <v/>
      </c>
    </row>
    <row r="5910" spans="1:63" ht="12" customHeight="1" x14ac:dyDescent="0.2">
      <c r="A5910" s="8"/>
      <c r="B5910" s="7"/>
      <c r="C5910" s="7"/>
      <c r="D5910" s="7"/>
      <c r="E5910" s="7"/>
      <c r="F5910" s="7"/>
      <c r="G5910" s="7"/>
      <c r="H5910" s="7"/>
      <c r="I5910" s="10"/>
      <c r="J5910" s="25"/>
      <c r="K5910" s="250"/>
      <c r="L5910" s="31"/>
      <c r="M5910" s="9"/>
      <c r="N5910" s="11" t="s">
        <v>25</v>
      </c>
      <c r="O5910" s="39"/>
      <c r="P5910" s="47"/>
      <c r="Q5910" s="13"/>
      <c r="R5910" s="248">
        <f t="shared" si="920"/>
        <v>0</v>
      </c>
      <c r="S5910" s="248">
        <f t="shared" si="921"/>
        <v>0</v>
      </c>
      <c r="T5910" s="248">
        <f t="shared" si="922"/>
        <v>0</v>
      </c>
      <c r="U5910" s="248">
        <f t="shared" si="923"/>
        <v>0</v>
      </c>
      <c r="V5910" s="13"/>
      <c r="W5910" s="7"/>
      <c r="AT5910" s="130"/>
      <c r="BF5910" s="33">
        <f t="shared" si="929"/>
        <v>41242</v>
      </c>
      <c r="BG5910" s="34">
        <f t="shared" si="924"/>
        <v>82.88000000000001</v>
      </c>
      <c r="BH5910" s="32">
        <f t="shared" si="925"/>
        <v>1</v>
      </c>
      <c r="BI5910" s="32">
        <f t="shared" si="926"/>
        <v>0</v>
      </c>
      <c r="BJ5910" s="69">
        <f t="shared" si="927"/>
        <v>0</v>
      </c>
      <c r="BK5910" s="158" t="str">
        <f t="shared" si="928"/>
        <v/>
      </c>
    </row>
    <row r="5911" spans="1:63" ht="12" customHeight="1" x14ac:dyDescent="0.2">
      <c r="A5911" s="8"/>
      <c r="B5911" s="7"/>
      <c r="C5911" s="7"/>
      <c r="D5911" s="7"/>
      <c r="E5911" s="7"/>
      <c r="F5911" s="7"/>
      <c r="G5911" s="7"/>
      <c r="H5911" s="7"/>
      <c r="I5911" s="10"/>
      <c r="J5911" s="25"/>
      <c r="K5911" s="250"/>
      <c r="L5911" s="31"/>
      <c r="M5911" s="9"/>
      <c r="N5911" s="11" t="s">
        <v>25</v>
      </c>
      <c r="O5911" s="39"/>
      <c r="P5911" s="47"/>
      <c r="Q5911" s="13"/>
      <c r="R5911" s="248">
        <f t="shared" si="920"/>
        <v>0</v>
      </c>
      <c r="S5911" s="248">
        <f t="shared" si="921"/>
        <v>0</v>
      </c>
      <c r="T5911" s="248">
        <f t="shared" si="922"/>
        <v>0</v>
      </c>
      <c r="U5911" s="248">
        <f t="shared" si="923"/>
        <v>0</v>
      </c>
      <c r="V5911" s="13"/>
      <c r="W5911" s="7"/>
      <c r="AT5911" s="130"/>
      <c r="BF5911" s="33">
        <f t="shared" si="929"/>
        <v>41242</v>
      </c>
      <c r="BG5911" s="34">
        <f t="shared" si="924"/>
        <v>82.88000000000001</v>
      </c>
      <c r="BH5911" s="32">
        <f t="shared" si="925"/>
        <v>1</v>
      </c>
      <c r="BI5911" s="32">
        <f t="shared" si="926"/>
        <v>0</v>
      </c>
      <c r="BJ5911" s="69">
        <f t="shared" si="927"/>
        <v>0</v>
      </c>
      <c r="BK5911" s="158" t="str">
        <f t="shared" si="928"/>
        <v/>
      </c>
    </row>
    <row r="5912" spans="1:63" ht="12" customHeight="1" x14ac:dyDescent="0.2">
      <c r="A5912" s="8"/>
      <c r="B5912" s="7"/>
      <c r="C5912" s="7"/>
      <c r="D5912" s="7"/>
      <c r="E5912" s="7"/>
      <c r="F5912" s="7"/>
      <c r="G5912" s="7"/>
      <c r="H5912" s="7"/>
      <c r="I5912" s="10"/>
      <c r="J5912" s="25"/>
      <c r="K5912" s="250"/>
      <c r="L5912" s="31"/>
      <c r="M5912" s="9"/>
      <c r="N5912" s="11" t="s">
        <v>25</v>
      </c>
      <c r="O5912" s="39"/>
      <c r="P5912" s="47"/>
      <c r="Q5912" s="13"/>
      <c r="R5912" s="248">
        <f t="shared" si="920"/>
        <v>0</v>
      </c>
      <c r="S5912" s="248">
        <f t="shared" si="921"/>
        <v>0</v>
      </c>
      <c r="T5912" s="248">
        <f t="shared" si="922"/>
        <v>0</v>
      </c>
      <c r="U5912" s="248">
        <f t="shared" si="923"/>
        <v>0</v>
      </c>
      <c r="V5912" s="13"/>
      <c r="W5912" s="7"/>
      <c r="AT5912" s="130"/>
      <c r="BF5912" s="33">
        <f t="shared" si="929"/>
        <v>41242</v>
      </c>
      <c r="BG5912" s="34">
        <f t="shared" si="924"/>
        <v>82.88000000000001</v>
      </c>
      <c r="BH5912" s="32">
        <f t="shared" si="925"/>
        <v>1</v>
      </c>
      <c r="BI5912" s="32">
        <f t="shared" si="926"/>
        <v>0</v>
      </c>
      <c r="BJ5912" s="69">
        <f t="shared" si="927"/>
        <v>0</v>
      </c>
      <c r="BK5912" s="158" t="str">
        <f t="shared" si="928"/>
        <v/>
      </c>
    </row>
    <row r="5913" spans="1:63" ht="12" customHeight="1" x14ac:dyDescent="0.2">
      <c r="A5913" s="8"/>
      <c r="B5913" s="7"/>
      <c r="C5913" s="7"/>
      <c r="D5913" s="7"/>
      <c r="E5913" s="7"/>
      <c r="F5913" s="7"/>
      <c r="G5913" s="7"/>
      <c r="H5913" s="7"/>
      <c r="I5913" s="10"/>
      <c r="J5913" s="25"/>
      <c r="K5913" s="250"/>
      <c r="L5913" s="31"/>
      <c r="M5913" s="9"/>
      <c r="N5913" s="11" t="s">
        <v>25</v>
      </c>
      <c r="O5913" s="39"/>
      <c r="P5913" s="47"/>
      <c r="Q5913" s="13"/>
      <c r="R5913" s="248">
        <f t="shared" si="920"/>
        <v>0</v>
      </c>
      <c r="S5913" s="248">
        <f t="shared" si="921"/>
        <v>0</v>
      </c>
      <c r="T5913" s="248">
        <f t="shared" si="922"/>
        <v>0</v>
      </c>
      <c r="U5913" s="248">
        <f t="shared" si="923"/>
        <v>0</v>
      </c>
      <c r="V5913" s="13"/>
      <c r="W5913" s="7"/>
      <c r="AT5913" s="130"/>
      <c r="BF5913" s="33">
        <f t="shared" si="929"/>
        <v>41242</v>
      </c>
      <c r="BG5913" s="34">
        <f t="shared" si="924"/>
        <v>82.88000000000001</v>
      </c>
      <c r="BH5913" s="32">
        <f t="shared" si="925"/>
        <v>1</v>
      </c>
      <c r="BI5913" s="32">
        <f t="shared" si="926"/>
        <v>0</v>
      </c>
      <c r="BJ5913" s="69">
        <f t="shared" si="927"/>
        <v>0</v>
      </c>
      <c r="BK5913" s="158" t="str">
        <f t="shared" si="928"/>
        <v/>
      </c>
    </row>
    <row r="5914" spans="1:63" ht="12" customHeight="1" x14ac:dyDescent="0.2">
      <c r="A5914" s="8"/>
      <c r="B5914" s="7"/>
      <c r="C5914" s="7"/>
      <c r="D5914" s="7"/>
      <c r="E5914" s="7"/>
      <c r="F5914" s="7"/>
      <c r="G5914" s="7"/>
      <c r="H5914" s="7"/>
      <c r="I5914" s="10"/>
      <c r="J5914" s="25"/>
      <c r="K5914" s="250"/>
      <c r="L5914" s="31"/>
      <c r="M5914" s="9"/>
      <c r="N5914" s="11" t="s">
        <v>25</v>
      </c>
      <c r="O5914" s="39"/>
      <c r="P5914" s="47"/>
      <c r="Q5914" s="13"/>
      <c r="R5914" s="248">
        <f t="shared" si="920"/>
        <v>0</v>
      </c>
      <c r="S5914" s="248">
        <f t="shared" si="921"/>
        <v>0</v>
      </c>
      <c r="T5914" s="248">
        <f t="shared" si="922"/>
        <v>0</v>
      </c>
      <c r="U5914" s="248">
        <f t="shared" si="923"/>
        <v>0</v>
      </c>
      <c r="V5914" s="13"/>
      <c r="W5914" s="7"/>
      <c r="AT5914" s="130"/>
      <c r="BF5914" s="33">
        <f t="shared" si="929"/>
        <v>41242</v>
      </c>
      <c r="BG5914" s="34">
        <f t="shared" si="924"/>
        <v>82.88000000000001</v>
      </c>
      <c r="BH5914" s="32">
        <f t="shared" si="925"/>
        <v>1</v>
      </c>
      <c r="BI5914" s="32">
        <f t="shared" si="926"/>
        <v>0</v>
      </c>
      <c r="BJ5914" s="69">
        <f t="shared" si="927"/>
        <v>0</v>
      </c>
      <c r="BK5914" s="158" t="str">
        <f t="shared" si="928"/>
        <v/>
      </c>
    </row>
    <row r="5915" spans="1:63" ht="12" customHeight="1" x14ac:dyDescent="0.2">
      <c r="A5915" s="8"/>
      <c r="B5915" s="7"/>
      <c r="C5915" s="7"/>
      <c r="D5915" s="7"/>
      <c r="E5915" s="7"/>
      <c r="F5915" s="7"/>
      <c r="G5915" s="7"/>
      <c r="H5915" s="7"/>
      <c r="I5915" s="10"/>
      <c r="J5915" s="25"/>
      <c r="K5915" s="250"/>
      <c r="L5915" s="31"/>
      <c r="M5915" s="9"/>
      <c r="N5915" s="11" t="s">
        <v>25</v>
      </c>
      <c r="O5915" s="39"/>
      <c r="P5915" s="47"/>
      <c r="Q5915" s="13"/>
      <c r="R5915" s="248">
        <f t="shared" si="920"/>
        <v>0</v>
      </c>
      <c r="S5915" s="248">
        <f t="shared" si="921"/>
        <v>0</v>
      </c>
      <c r="T5915" s="248">
        <f t="shared" si="922"/>
        <v>0</v>
      </c>
      <c r="U5915" s="248">
        <f t="shared" si="923"/>
        <v>0</v>
      </c>
      <c r="V5915" s="13"/>
      <c r="W5915" s="7"/>
      <c r="AT5915" s="130"/>
      <c r="BF5915" s="33">
        <f t="shared" si="929"/>
        <v>41242</v>
      </c>
      <c r="BG5915" s="34">
        <f t="shared" si="924"/>
        <v>82.88000000000001</v>
      </c>
      <c r="BH5915" s="32">
        <f t="shared" si="925"/>
        <v>1</v>
      </c>
      <c r="BI5915" s="32">
        <f t="shared" si="926"/>
        <v>0</v>
      </c>
      <c r="BJ5915" s="69">
        <f t="shared" si="927"/>
        <v>0</v>
      </c>
      <c r="BK5915" s="158" t="str">
        <f t="shared" si="928"/>
        <v/>
      </c>
    </row>
    <row r="5916" spans="1:63" ht="12" customHeight="1" x14ac:dyDescent="0.2">
      <c r="A5916" s="8"/>
      <c r="B5916" s="7"/>
      <c r="C5916" s="7"/>
      <c r="D5916" s="7"/>
      <c r="E5916" s="7"/>
      <c r="F5916" s="7"/>
      <c r="G5916" s="7"/>
      <c r="H5916" s="7"/>
      <c r="I5916" s="10"/>
      <c r="J5916" s="25"/>
      <c r="K5916" s="250"/>
      <c r="L5916" s="31"/>
      <c r="M5916" s="9"/>
      <c r="N5916" s="11" t="s">
        <v>25</v>
      </c>
      <c r="O5916" s="39"/>
      <c r="P5916" s="47"/>
      <c r="Q5916" s="13"/>
      <c r="R5916" s="248">
        <f t="shared" si="920"/>
        <v>0</v>
      </c>
      <c r="S5916" s="248">
        <f t="shared" si="921"/>
        <v>0</v>
      </c>
      <c r="T5916" s="248">
        <f t="shared" si="922"/>
        <v>0</v>
      </c>
      <c r="U5916" s="248">
        <f t="shared" si="923"/>
        <v>0</v>
      </c>
      <c r="V5916" s="13"/>
      <c r="W5916" s="7"/>
      <c r="AT5916" s="130"/>
      <c r="BF5916" s="33">
        <f t="shared" si="929"/>
        <v>41242</v>
      </c>
      <c r="BG5916" s="34">
        <f t="shared" si="924"/>
        <v>82.88000000000001</v>
      </c>
      <c r="BH5916" s="32">
        <f t="shared" si="925"/>
        <v>1</v>
      </c>
      <c r="BI5916" s="32">
        <f t="shared" si="926"/>
        <v>0</v>
      </c>
      <c r="BJ5916" s="69">
        <f t="shared" si="927"/>
        <v>0</v>
      </c>
      <c r="BK5916" s="158" t="str">
        <f t="shared" si="928"/>
        <v/>
      </c>
    </row>
    <row r="5917" spans="1:63" ht="12" customHeight="1" x14ac:dyDescent="0.2">
      <c r="A5917" s="8"/>
      <c r="B5917" s="7"/>
      <c r="C5917" s="7"/>
      <c r="D5917" s="7"/>
      <c r="E5917" s="7"/>
      <c r="F5917" s="7"/>
      <c r="G5917" s="7"/>
      <c r="H5917" s="7"/>
      <c r="I5917" s="10"/>
      <c r="J5917" s="25"/>
      <c r="K5917" s="250"/>
      <c r="L5917" s="31"/>
      <c r="M5917" s="9"/>
      <c r="N5917" s="11" t="s">
        <v>25</v>
      </c>
      <c r="O5917" s="39"/>
      <c r="P5917" s="47"/>
      <c r="Q5917" s="13"/>
      <c r="R5917" s="248">
        <f t="shared" si="920"/>
        <v>0</v>
      </c>
      <c r="S5917" s="248">
        <f t="shared" si="921"/>
        <v>0</v>
      </c>
      <c r="T5917" s="248">
        <f t="shared" si="922"/>
        <v>0</v>
      </c>
      <c r="U5917" s="248">
        <f t="shared" si="923"/>
        <v>0</v>
      </c>
      <c r="V5917" s="13"/>
      <c r="W5917" s="7"/>
      <c r="AT5917" s="130"/>
      <c r="BF5917" s="33">
        <f t="shared" si="929"/>
        <v>41242</v>
      </c>
      <c r="BG5917" s="34">
        <f t="shared" si="924"/>
        <v>82.88000000000001</v>
      </c>
      <c r="BH5917" s="32">
        <f t="shared" si="925"/>
        <v>1</v>
      </c>
      <c r="BI5917" s="32">
        <f t="shared" si="926"/>
        <v>0</v>
      </c>
      <c r="BJ5917" s="69">
        <f t="shared" si="927"/>
        <v>0</v>
      </c>
      <c r="BK5917" s="158" t="str">
        <f t="shared" si="928"/>
        <v/>
      </c>
    </row>
    <row r="5918" spans="1:63" ht="12" customHeight="1" x14ac:dyDescent="0.2">
      <c r="A5918" s="8"/>
      <c r="B5918" s="7"/>
      <c r="C5918" s="7"/>
      <c r="D5918" s="7"/>
      <c r="E5918" s="7"/>
      <c r="F5918" s="7"/>
      <c r="G5918" s="7"/>
      <c r="H5918" s="7"/>
      <c r="I5918" s="10"/>
      <c r="J5918" s="25"/>
      <c r="K5918" s="250"/>
      <c r="L5918" s="31"/>
      <c r="M5918" s="9"/>
      <c r="N5918" s="11" t="s">
        <v>25</v>
      </c>
      <c r="O5918" s="39"/>
      <c r="P5918" s="47"/>
      <c r="Q5918" s="13"/>
      <c r="R5918" s="248">
        <f t="shared" si="920"/>
        <v>0</v>
      </c>
      <c r="S5918" s="248">
        <f t="shared" si="921"/>
        <v>0</v>
      </c>
      <c r="T5918" s="248">
        <f t="shared" si="922"/>
        <v>0</v>
      </c>
      <c r="U5918" s="248">
        <f t="shared" si="923"/>
        <v>0</v>
      </c>
      <c r="V5918" s="13"/>
      <c r="W5918" s="7"/>
      <c r="AT5918" s="130"/>
      <c r="BF5918" s="33">
        <f t="shared" si="929"/>
        <v>41242</v>
      </c>
      <c r="BG5918" s="34">
        <f t="shared" si="924"/>
        <v>82.88000000000001</v>
      </c>
      <c r="BH5918" s="32">
        <f t="shared" si="925"/>
        <v>1</v>
      </c>
      <c r="BI5918" s="32">
        <f t="shared" si="926"/>
        <v>0</v>
      </c>
      <c r="BJ5918" s="69">
        <f t="shared" si="927"/>
        <v>0</v>
      </c>
      <c r="BK5918" s="158" t="str">
        <f t="shared" si="928"/>
        <v/>
      </c>
    </row>
    <row r="5919" spans="1:63" ht="12" customHeight="1" x14ac:dyDescent="0.2">
      <c r="A5919" s="8"/>
      <c r="B5919" s="7"/>
      <c r="C5919" s="7"/>
      <c r="D5919" s="7"/>
      <c r="E5919" s="7"/>
      <c r="F5919" s="7"/>
      <c r="G5919" s="7"/>
      <c r="H5919" s="7"/>
      <c r="I5919" s="10"/>
      <c r="J5919" s="25"/>
      <c r="K5919" s="250"/>
      <c r="L5919" s="31"/>
      <c r="M5919" s="9"/>
      <c r="N5919" s="11" t="s">
        <v>25</v>
      </c>
      <c r="O5919" s="39"/>
      <c r="P5919" s="47"/>
      <c r="Q5919" s="13"/>
      <c r="R5919" s="248">
        <f t="shared" si="920"/>
        <v>0</v>
      </c>
      <c r="S5919" s="248">
        <f t="shared" si="921"/>
        <v>0</v>
      </c>
      <c r="T5919" s="248">
        <f t="shared" si="922"/>
        <v>0</v>
      </c>
      <c r="U5919" s="248">
        <f t="shared" si="923"/>
        <v>0</v>
      </c>
      <c r="V5919" s="13"/>
      <c r="W5919" s="7"/>
      <c r="AT5919" s="130"/>
      <c r="BF5919" s="33">
        <f t="shared" si="929"/>
        <v>41242</v>
      </c>
      <c r="BG5919" s="34">
        <f t="shared" si="924"/>
        <v>82.88000000000001</v>
      </c>
      <c r="BH5919" s="32">
        <f t="shared" si="925"/>
        <v>1</v>
      </c>
      <c r="BI5919" s="32">
        <f t="shared" si="926"/>
        <v>0</v>
      </c>
      <c r="BJ5919" s="69">
        <f t="shared" si="927"/>
        <v>0</v>
      </c>
      <c r="BK5919" s="158" t="str">
        <f t="shared" si="928"/>
        <v/>
      </c>
    </row>
    <row r="5920" spans="1:63" ht="12" customHeight="1" x14ac:dyDescent="0.2">
      <c r="A5920" s="8"/>
      <c r="B5920" s="7"/>
      <c r="C5920" s="7"/>
      <c r="D5920" s="7"/>
      <c r="E5920" s="7"/>
      <c r="F5920" s="7"/>
      <c r="G5920" s="7"/>
      <c r="H5920" s="7"/>
      <c r="I5920" s="10"/>
      <c r="J5920" s="25"/>
      <c r="K5920" s="250"/>
      <c r="L5920" s="31"/>
      <c r="M5920" s="9"/>
      <c r="N5920" s="11" t="s">
        <v>25</v>
      </c>
      <c r="O5920" s="39"/>
      <c r="P5920" s="47"/>
      <c r="Q5920" s="13"/>
      <c r="R5920" s="248">
        <f t="shared" si="920"/>
        <v>0</v>
      </c>
      <c r="S5920" s="248">
        <f t="shared" si="921"/>
        <v>0</v>
      </c>
      <c r="T5920" s="248">
        <f t="shared" si="922"/>
        <v>0</v>
      </c>
      <c r="U5920" s="248">
        <f t="shared" si="923"/>
        <v>0</v>
      </c>
      <c r="V5920" s="13"/>
      <c r="W5920" s="7"/>
      <c r="AT5920" s="130"/>
      <c r="BF5920" s="33">
        <f t="shared" si="929"/>
        <v>41242</v>
      </c>
      <c r="BG5920" s="34">
        <f t="shared" si="924"/>
        <v>82.88000000000001</v>
      </c>
      <c r="BH5920" s="32">
        <f t="shared" si="925"/>
        <v>1</v>
      </c>
      <c r="BI5920" s="32">
        <f t="shared" si="926"/>
        <v>0</v>
      </c>
      <c r="BJ5920" s="69">
        <f t="shared" si="927"/>
        <v>0</v>
      </c>
      <c r="BK5920" s="158" t="str">
        <f t="shared" si="928"/>
        <v/>
      </c>
    </row>
    <row r="5921" spans="1:63" ht="12" customHeight="1" x14ac:dyDescent="0.2">
      <c r="A5921" s="8"/>
      <c r="B5921" s="7"/>
      <c r="C5921" s="7"/>
      <c r="D5921" s="7"/>
      <c r="E5921" s="7"/>
      <c r="F5921" s="7"/>
      <c r="G5921" s="7"/>
      <c r="H5921" s="7"/>
      <c r="I5921" s="10"/>
      <c r="J5921" s="25"/>
      <c r="K5921" s="250"/>
      <c r="L5921" s="31"/>
      <c r="M5921" s="9"/>
      <c r="N5921" s="11" t="s">
        <v>25</v>
      </c>
      <c r="O5921" s="39"/>
      <c r="P5921" s="47"/>
      <c r="Q5921" s="13"/>
      <c r="R5921" s="248">
        <f t="shared" si="920"/>
        <v>0</v>
      </c>
      <c r="S5921" s="248">
        <f t="shared" si="921"/>
        <v>0</v>
      </c>
      <c r="T5921" s="248">
        <f t="shared" si="922"/>
        <v>0</v>
      </c>
      <c r="U5921" s="248">
        <f t="shared" si="923"/>
        <v>0</v>
      </c>
      <c r="V5921" s="13"/>
      <c r="W5921" s="7"/>
      <c r="AT5921" s="130"/>
      <c r="BF5921" s="33">
        <f t="shared" si="929"/>
        <v>41242</v>
      </c>
      <c r="BG5921" s="34">
        <f t="shared" si="924"/>
        <v>82.88000000000001</v>
      </c>
      <c r="BH5921" s="32">
        <f t="shared" si="925"/>
        <v>1</v>
      </c>
      <c r="BI5921" s="32">
        <f t="shared" si="926"/>
        <v>0</v>
      </c>
      <c r="BJ5921" s="69">
        <f t="shared" si="927"/>
        <v>0</v>
      </c>
      <c r="BK5921" s="158" t="str">
        <f t="shared" si="928"/>
        <v/>
      </c>
    </row>
    <row r="5922" spans="1:63" ht="12" customHeight="1" x14ac:dyDescent="0.2">
      <c r="A5922" s="8"/>
      <c r="B5922" s="7"/>
      <c r="C5922" s="7"/>
      <c r="D5922" s="7"/>
      <c r="E5922" s="7"/>
      <c r="F5922" s="7"/>
      <c r="G5922" s="7"/>
      <c r="H5922" s="7"/>
      <c r="I5922" s="10"/>
      <c r="J5922" s="25"/>
      <c r="K5922" s="250"/>
      <c r="L5922" s="31"/>
      <c r="M5922" s="9"/>
      <c r="N5922" s="11" t="s">
        <v>25</v>
      </c>
      <c r="O5922" s="39"/>
      <c r="P5922" s="47"/>
      <c r="Q5922" s="13"/>
      <c r="R5922" s="248">
        <f t="shared" si="920"/>
        <v>0</v>
      </c>
      <c r="S5922" s="248">
        <f t="shared" si="921"/>
        <v>0</v>
      </c>
      <c r="T5922" s="248">
        <f t="shared" si="922"/>
        <v>0</v>
      </c>
      <c r="U5922" s="248">
        <f t="shared" si="923"/>
        <v>0</v>
      </c>
      <c r="V5922" s="13"/>
      <c r="W5922" s="7"/>
      <c r="AT5922" s="130"/>
      <c r="BF5922" s="33">
        <f t="shared" si="929"/>
        <v>41242</v>
      </c>
      <c r="BG5922" s="34">
        <f t="shared" si="924"/>
        <v>82.88000000000001</v>
      </c>
      <c r="BH5922" s="32">
        <f t="shared" si="925"/>
        <v>1</v>
      </c>
      <c r="BI5922" s="32">
        <f t="shared" si="926"/>
        <v>0</v>
      </c>
      <c r="BJ5922" s="69">
        <f t="shared" si="927"/>
        <v>0</v>
      </c>
      <c r="BK5922" s="158" t="str">
        <f t="shared" si="928"/>
        <v/>
      </c>
    </row>
    <row r="5923" spans="1:63" ht="12" customHeight="1" x14ac:dyDescent="0.2">
      <c r="A5923" s="8"/>
      <c r="B5923" s="7"/>
      <c r="C5923" s="7"/>
      <c r="D5923" s="7"/>
      <c r="E5923" s="7"/>
      <c r="F5923" s="7"/>
      <c r="G5923" s="7"/>
      <c r="H5923" s="7"/>
      <c r="I5923" s="10"/>
      <c r="J5923" s="25"/>
      <c r="K5923" s="250"/>
      <c r="L5923" s="31"/>
      <c r="M5923" s="9"/>
      <c r="N5923" s="11" t="s">
        <v>25</v>
      </c>
      <c r="O5923" s="39"/>
      <c r="P5923" s="47"/>
      <c r="Q5923" s="13"/>
      <c r="R5923" s="248">
        <f t="shared" si="920"/>
        <v>0</v>
      </c>
      <c r="S5923" s="248">
        <f t="shared" si="921"/>
        <v>0</v>
      </c>
      <c r="T5923" s="248">
        <f t="shared" si="922"/>
        <v>0</v>
      </c>
      <c r="U5923" s="248">
        <f t="shared" si="923"/>
        <v>0</v>
      </c>
      <c r="V5923" s="13"/>
      <c r="W5923" s="7"/>
      <c r="AT5923" s="130"/>
      <c r="BF5923" s="33">
        <f t="shared" si="929"/>
        <v>41242</v>
      </c>
      <c r="BG5923" s="34">
        <f t="shared" si="924"/>
        <v>82.88000000000001</v>
      </c>
      <c r="BH5923" s="32">
        <f t="shared" si="925"/>
        <v>1</v>
      </c>
      <c r="BI5923" s="32">
        <f t="shared" si="926"/>
        <v>0</v>
      </c>
      <c r="BJ5923" s="69">
        <f t="shared" si="927"/>
        <v>0</v>
      </c>
      <c r="BK5923" s="158" t="str">
        <f t="shared" si="928"/>
        <v/>
      </c>
    </row>
    <row r="5924" spans="1:63" ht="12" customHeight="1" x14ac:dyDescent="0.2">
      <c r="A5924" s="8"/>
      <c r="B5924" s="7"/>
      <c r="C5924" s="7"/>
      <c r="D5924" s="7"/>
      <c r="E5924" s="7"/>
      <c r="F5924" s="7"/>
      <c r="G5924" s="7"/>
      <c r="H5924" s="7"/>
      <c r="I5924" s="10"/>
      <c r="J5924" s="25"/>
      <c r="K5924" s="250"/>
      <c r="L5924" s="31"/>
      <c r="M5924" s="9"/>
      <c r="N5924" s="11" t="s">
        <v>25</v>
      </c>
      <c r="O5924" s="39"/>
      <c r="P5924" s="47"/>
      <c r="Q5924" s="13"/>
      <c r="R5924" s="248">
        <f t="shared" si="920"/>
        <v>0</v>
      </c>
      <c r="S5924" s="248">
        <f t="shared" si="921"/>
        <v>0</v>
      </c>
      <c r="T5924" s="248">
        <f t="shared" si="922"/>
        <v>0</v>
      </c>
      <c r="U5924" s="248">
        <f t="shared" si="923"/>
        <v>0</v>
      </c>
      <c r="V5924" s="13"/>
      <c r="W5924" s="7"/>
      <c r="AT5924" s="130"/>
      <c r="BF5924" s="33">
        <f t="shared" si="929"/>
        <v>41242</v>
      </c>
      <c r="BG5924" s="34">
        <f t="shared" si="924"/>
        <v>82.88000000000001</v>
      </c>
      <c r="BH5924" s="32">
        <f t="shared" si="925"/>
        <v>1</v>
      </c>
      <c r="BI5924" s="32">
        <f t="shared" si="926"/>
        <v>0</v>
      </c>
      <c r="BJ5924" s="69">
        <f t="shared" si="927"/>
        <v>0</v>
      </c>
      <c r="BK5924" s="158" t="str">
        <f t="shared" si="928"/>
        <v/>
      </c>
    </row>
    <row r="5925" spans="1:63" ht="12" customHeight="1" x14ac:dyDescent="0.2">
      <c r="A5925" s="8"/>
      <c r="B5925" s="7"/>
      <c r="C5925" s="7"/>
      <c r="D5925" s="7"/>
      <c r="E5925" s="7"/>
      <c r="F5925" s="7"/>
      <c r="G5925" s="7"/>
      <c r="H5925" s="7"/>
      <c r="I5925" s="10"/>
      <c r="J5925" s="25"/>
      <c r="K5925" s="250"/>
      <c r="L5925" s="31"/>
      <c r="M5925" s="9"/>
      <c r="N5925" s="11" t="s">
        <v>25</v>
      </c>
      <c r="O5925" s="39"/>
      <c r="P5925" s="47"/>
      <c r="Q5925" s="13"/>
      <c r="R5925" s="248">
        <f t="shared" si="920"/>
        <v>0</v>
      </c>
      <c r="S5925" s="248">
        <f t="shared" si="921"/>
        <v>0</v>
      </c>
      <c r="T5925" s="248">
        <f t="shared" si="922"/>
        <v>0</v>
      </c>
      <c r="U5925" s="248">
        <f t="shared" si="923"/>
        <v>0</v>
      </c>
      <c r="V5925" s="13"/>
      <c r="W5925" s="7"/>
      <c r="AT5925" s="130"/>
      <c r="BF5925" s="33">
        <f t="shared" si="929"/>
        <v>41242</v>
      </c>
      <c r="BG5925" s="34">
        <f t="shared" si="924"/>
        <v>82.88000000000001</v>
      </c>
      <c r="BH5925" s="32">
        <f t="shared" si="925"/>
        <v>1</v>
      </c>
      <c r="BI5925" s="32">
        <f t="shared" si="926"/>
        <v>0</v>
      </c>
      <c r="BJ5925" s="69">
        <f t="shared" si="927"/>
        <v>0</v>
      </c>
      <c r="BK5925" s="158" t="str">
        <f t="shared" si="928"/>
        <v/>
      </c>
    </row>
    <row r="5926" spans="1:63" ht="12" customHeight="1" x14ac:dyDescent="0.2">
      <c r="A5926" s="8"/>
      <c r="B5926" s="7"/>
      <c r="C5926" s="7"/>
      <c r="D5926" s="7"/>
      <c r="E5926" s="7"/>
      <c r="F5926" s="7"/>
      <c r="G5926" s="7"/>
      <c r="H5926" s="7"/>
      <c r="I5926" s="10"/>
      <c r="J5926" s="25"/>
      <c r="K5926" s="250"/>
      <c r="L5926" s="31"/>
      <c r="M5926" s="9"/>
      <c r="N5926" s="11" t="s">
        <v>25</v>
      </c>
      <c r="O5926" s="39"/>
      <c r="P5926" s="47"/>
      <c r="Q5926" s="13"/>
      <c r="R5926" s="248">
        <f t="shared" si="920"/>
        <v>0</v>
      </c>
      <c r="S5926" s="248">
        <f t="shared" si="921"/>
        <v>0</v>
      </c>
      <c r="T5926" s="248">
        <f t="shared" si="922"/>
        <v>0</v>
      </c>
      <c r="U5926" s="248">
        <f t="shared" si="923"/>
        <v>0</v>
      </c>
      <c r="V5926" s="13"/>
      <c r="W5926" s="7"/>
      <c r="AT5926" s="130"/>
      <c r="BF5926" s="33">
        <f t="shared" si="929"/>
        <v>41242</v>
      </c>
      <c r="BG5926" s="34">
        <f t="shared" si="924"/>
        <v>82.88000000000001</v>
      </c>
      <c r="BH5926" s="32">
        <f t="shared" si="925"/>
        <v>1</v>
      </c>
      <c r="BI5926" s="32">
        <f t="shared" si="926"/>
        <v>0</v>
      </c>
      <c r="BJ5926" s="69">
        <f t="shared" si="927"/>
        <v>0</v>
      </c>
      <c r="BK5926" s="158" t="str">
        <f t="shared" si="928"/>
        <v/>
      </c>
    </row>
    <row r="5927" spans="1:63" ht="12" customHeight="1" x14ac:dyDescent="0.2">
      <c r="A5927" s="8"/>
      <c r="B5927" s="7"/>
      <c r="C5927" s="7"/>
      <c r="D5927" s="7"/>
      <c r="E5927" s="7"/>
      <c r="F5927" s="7"/>
      <c r="G5927" s="7"/>
      <c r="H5927" s="7"/>
      <c r="I5927" s="10"/>
      <c r="J5927" s="25"/>
      <c r="K5927" s="250"/>
      <c r="L5927" s="31"/>
      <c r="M5927" s="9"/>
      <c r="N5927" s="11" t="s">
        <v>25</v>
      </c>
      <c r="O5927" s="39"/>
      <c r="P5927" s="47"/>
      <c r="Q5927" s="13"/>
      <c r="R5927" s="248">
        <f t="shared" si="920"/>
        <v>0</v>
      </c>
      <c r="S5927" s="248">
        <f t="shared" si="921"/>
        <v>0</v>
      </c>
      <c r="T5927" s="248">
        <f t="shared" si="922"/>
        <v>0</v>
      </c>
      <c r="U5927" s="248">
        <f t="shared" si="923"/>
        <v>0</v>
      </c>
      <c r="V5927" s="13"/>
      <c r="W5927" s="7"/>
      <c r="AT5927" s="130"/>
      <c r="BF5927" s="33">
        <f t="shared" si="929"/>
        <v>41242</v>
      </c>
      <c r="BG5927" s="34">
        <f t="shared" si="924"/>
        <v>82.88000000000001</v>
      </c>
      <c r="BH5927" s="32">
        <f t="shared" si="925"/>
        <v>1</v>
      </c>
      <c r="BI5927" s="32">
        <f t="shared" si="926"/>
        <v>0</v>
      </c>
      <c r="BJ5927" s="69">
        <f t="shared" si="927"/>
        <v>0</v>
      </c>
      <c r="BK5927" s="158" t="str">
        <f t="shared" si="928"/>
        <v/>
      </c>
    </row>
    <row r="5928" spans="1:63" ht="12" customHeight="1" x14ac:dyDescent="0.2">
      <c r="A5928" s="8"/>
      <c r="B5928" s="7"/>
      <c r="C5928" s="7"/>
      <c r="D5928" s="7"/>
      <c r="E5928" s="7"/>
      <c r="F5928" s="7"/>
      <c r="G5928" s="7"/>
      <c r="H5928" s="7"/>
      <c r="I5928" s="10"/>
      <c r="J5928" s="25"/>
      <c r="K5928" s="250"/>
      <c r="L5928" s="31"/>
      <c r="M5928" s="9"/>
      <c r="N5928" s="11" t="s">
        <v>25</v>
      </c>
      <c r="O5928" s="39"/>
      <c r="P5928" s="47"/>
      <c r="Q5928" s="13"/>
      <c r="R5928" s="248">
        <f t="shared" si="920"/>
        <v>0</v>
      </c>
      <c r="S5928" s="248">
        <f t="shared" si="921"/>
        <v>0</v>
      </c>
      <c r="T5928" s="248">
        <f t="shared" si="922"/>
        <v>0</v>
      </c>
      <c r="U5928" s="248">
        <f t="shared" si="923"/>
        <v>0</v>
      </c>
      <c r="V5928" s="13"/>
      <c r="W5928" s="7"/>
      <c r="AT5928" s="130"/>
      <c r="BF5928" s="33">
        <f t="shared" si="929"/>
        <v>41242</v>
      </c>
      <c r="BG5928" s="34">
        <f t="shared" si="924"/>
        <v>82.88000000000001</v>
      </c>
      <c r="BH5928" s="32">
        <f t="shared" si="925"/>
        <v>1</v>
      </c>
      <c r="BI5928" s="32">
        <f t="shared" si="926"/>
        <v>0</v>
      </c>
      <c r="BJ5928" s="69">
        <f t="shared" si="927"/>
        <v>0</v>
      </c>
      <c r="BK5928" s="158" t="str">
        <f t="shared" si="928"/>
        <v/>
      </c>
    </row>
    <row r="5929" spans="1:63" ht="12" customHeight="1" x14ac:dyDescent="0.2">
      <c r="A5929" s="8"/>
      <c r="B5929" s="7"/>
      <c r="C5929" s="7"/>
      <c r="D5929" s="7"/>
      <c r="E5929" s="7"/>
      <c r="F5929" s="7"/>
      <c r="G5929" s="7"/>
      <c r="H5929" s="7"/>
      <c r="I5929" s="10"/>
      <c r="J5929" s="25"/>
      <c r="K5929" s="250"/>
      <c r="L5929" s="31"/>
      <c r="M5929" s="9"/>
      <c r="N5929" s="11" t="s">
        <v>25</v>
      </c>
      <c r="O5929" s="39"/>
      <c r="P5929" s="47"/>
      <c r="Q5929" s="13"/>
      <c r="R5929" s="248">
        <f t="shared" si="920"/>
        <v>0</v>
      </c>
      <c r="S5929" s="248">
        <f t="shared" si="921"/>
        <v>0</v>
      </c>
      <c r="T5929" s="248">
        <f t="shared" si="922"/>
        <v>0</v>
      </c>
      <c r="U5929" s="248">
        <f t="shared" si="923"/>
        <v>0</v>
      </c>
      <c r="V5929" s="13"/>
      <c r="W5929" s="7"/>
      <c r="AT5929" s="130"/>
      <c r="BF5929" s="33">
        <f t="shared" si="929"/>
        <v>41242</v>
      </c>
      <c r="BG5929" s="34">
        <f t="shared" si="924"/>
        <v>82.88000000000001</v>
      </c>
      <c r="BH5929" s="32">
        <f t="shared" si="925"/>
        <v>1</v>
      </c>
      <c r="BI5929" s="32">
        <f t="shared" si="926"/>
        <v>0</v>
      </c>
      <c r="BJ5929" s="69">
        <f t="shared" si="927"/>
        <v>0</v>
      </c>
      <c r="BK5929" s="158" t="str">
        <f t="shared" si="928"/>
        <v/>
      </c>
    </row>
    <row r="5930" spans="1:63" ht="12" customHeight="1" x14ac:dyDescent="0.2">
      <c r="A5930" s="8"/>
      <c r="B5930" s="7"/>
      <c r="C5930" s="7"/>
      <c r="D5930" s="7"/>
      <c r="E5930" s="7"/>
      <c r="F5930" s="7"/>
      <c r="G5930" s="7"/>
      <c r="H5930" s="7"/>
      <c r="I5930" s="10"/>
      <c r="J5930" s="25"/>
      <c r="K5930" s="250"/>
      <c r="L5930" s="31"/>
      <c r="M5930" s="9"/>
      <c r="N5930" s="11" t="s">
        <v>25</v>
      </c>
      <c r="O5930" s="39"/>
      <c r="P5930" s="47"/>
      <c r="Q5930" s="13"/>
      <c r="R5930" s="248">
        <f t="shared" si="920"/>
        <v>0</v>
      </c>
      <c r="S5930" s="248">
        <f t="shared" si="921"/>
        <v>0</v>
      </c>
      <c r="T5930" s="248">
        <f t="shared" si="922"/>
        <v>0</v>
      </c>
      <c r="U5930" s="248">
        <f t="shared" si="923"/>
        <v>0</v>
      </c>
      <c r="V5930" s="13"/>
      <c r="W5930" s="7"/>
      <c r="AT5930" s="130"/>
      <c r="BF5930" s="33">
        <f t="shared" si="929"/>
        <v>41242</v>
      </c>
      <c r="BG5930" s="34">
        <f t="shared" si="924"/>
        <v>82.88000000000001</v>
      </c>
      <c r="BH5930" s="32">
        <f t="shared" si="925"/>
        <v>1</v>
      </c>
      <c r="BI5930" s="32">
        <f t="shared" si="926"/>
        <v>0</v>
      </c>
      <c r="BJ5930" s="69">
        <f t="shared" si="927"/>
        <v>0</v>
      </c>
      <c r="BK5930" s="158" t="str">
        <f t="shared" si="928"/>
        <v/>
      </c>
    </row>
    <row r="5931" spans="1:63" ht="12" customHeight="1" x14ac:dyDescent="0.2">
      <c r="A5931" s="8"/>
      <c r="B5931" s="7"/>
      <c r="C5931" s="7"/>
      <c r="D5931" s="7"/>
      <c r="E5931" s="7"/>
      <c r="F5931" s="7"/>
      <c r="G5931" s="7"/>
      <c r="H5931" s="7"/>
      <c r="I5931" s="10"/>
      <c r="J5931" s="25"/>
      <c r="K5931" s="250"/>
      <c r="L5931" s="31"/>
      <c r="M5931" s="9"/>
      <c r="N5931" s="11" t="s">
        <v>25</v>
      </c>
      <c r="O5931" s="39"/>
      <c r="P5931" s="47"/>
      <c r="Q5931" s="13"/>
      <c r="R5931" s="248">
        <f t="shared" si="920"/>
        <v>0</v>
      </c>
      <c r="S5931" s="248">
        <f t="shared" si="921"/>
        <v>0</v>
      </c>
      <c r="T5931" s="248">
        <f t="shared" si="922"/>
        <v>0</v>
      </c>
      <c r="U5931" s="248">
        <f t="shared" si="923"/>
        <v>0</v>
      </c>
      <c r="V5931" s="13"/>
      <c r="W5931" s="7"/>
      <c r="AT5931" s="130"/>
      <c r="BF5931" s="33">
        <f t="shared" si="929"/>
        <v>41242</v>
      </c>
      <c r="BG5931" s="34">
        <f t="shared" si="924"/>
        <v>82.88000000000001</v>
      </c>
      <c r="BH5931" s="32">
        <f t="shared" si="925"/>
        <v>1</v>
      </c>
      <c r="BI5931" s="32">
        <f t="shared" si="926"/>
        <v>0</v>
      </c>
      <c r="BJ5931" s="69">
        <f t="shared" si="927"/>
        <v>0</v>
      </c>
      <c r="BK5931" s="158" t="str">
        <f t="shared" si="928"/>
        <v/>
      </c>
    </row>
    <row r="5932" spans="1:63" ht="12" customHeight="1" x14ac:dyDescent="0.2">
      <c r="A5932" s="8"/>
      <c r="B5932" s="7"/>
      <c r="C5932" s="7"/>
      <c r="D5932" s="7"/>
      <c r="E5932" s="7"/>
      <c r="F5932" s="7"/>
      <c r="G5932" s="7"/>
      <c r="H5932" s="7"/>
      <c r="I5932" s="10"/>
      <c r="J5932" s="25"/>
      <c r="K5932" s="250"/>
      <c r="L5932" s="31"/>
      <c r="M5932" s="9"/>
      <c r="N5932" s="11" t="s">
        <v>25</v>
      </c>
      <c r="O5932" s="39"/>
      <c r="P5932" s="47"/>
      <c r="Q5932" s="13"/>
      <c r="R5932" s="248">
        <f t="shared" si="920"/>
        <v>0</v>
      </c>
      <c r="S5932" s="248">
        <f t="shared" si="921"/>
        <v>0</v>
      </c>
      <c r="T5932" s="248">
        <f t="shared" si="922"/>
        <v>0</v>
      </c>
      <c r="U5932" s="248">
        <f t="shared" si="923"/>
        <v>0</v>
      </c>
      <c r="V5932" s="13"/>
      <c r="W5932" s="7"/>
      <c r="AT5932" s="130"/>
      <c r="BF5932" s="33">
        <f t="shared" si="929"/>
        <v>41242</v>
      </c>
      <c r="BG5932" s="34">
        <f t="shared" si="924"/>
        <v>82.88000000000001</v>
      </c>
      <c r="BH5932" s="32">
        <f t="shared" si="925"/>
        <v>1</v>
      </c>
      <c r="BI5932" s="32">
        <f t="shared" si="926"/>
        <v>0</v>
      </c>
      <c r="BJ5932" s="69">
        <f t="shared" si="927"/>
        <v>0</v>
      </c>
      <c r="BK5932" s="158" t="str">
        <f t="shared" si="928"/>
        <v/>
      </c>
    </row>
    <row r="5933" spans="1:63" ht="12" customHeight="1" x14ac:dyDescent="0.2">
      <c r="A5933" s="8"/>
      <c r="B5933" s="7"/>
      <c r="C5933" s="7"/>
      <c r="D5933" s="7"/>
      <c r="E5933" s="7"/>
      <c r="F5933" s="7"/>
      <c r="G5933" s="7"/>
      <c r="H5933" s="7"/>
      <c r="I5933" s="10"/>
      <c r="J5933" s="25"/>
      <c r="K5933" s="250"/>
      <c r="L5933" s="31"/>
      <c r="M5933" s="9"/>
      <c r="N5933" s="11" t="s">
        <v>25</v>
      </c>
      <c r="O5933" s="39"/>
      <c r="P5933" s="47"/>
      <c r="Q5933" s="13"/>
      <c r="R5933" s="248">
        <f t="shared" si="920"/>
        <v>0</v>
      </c>
      <c r="S5933" s="248">
        <f t="shared" si="921"/>
        <v>0</v>
      </c>
      <c r="T5933" s="248">
        <f t="shared" si="922"/>
        <v>0</v>
      </c>
      <c r="U5933" s="248">
        <f t="shared" si="923"/>
        <v>0</v>
      </c>
      <c r="V5933" s="13"/>
      <c r="W5933" s="7"/>
      <c r="AT5933" s="130"/>
      <c r="BF5933" s="33">
        <f t="shared" si="929"/>
        <v>41242</v>
      </c>
      <c r="BG5933" s="34">
        <f t="shared" si="924"/>
        <v>82.88000000000001</v>
      </c>
      <c r="BH5933" s="32">
        <f t="shared" si="925"/>
        <v>1</v>
      </c>
      <c r="BI5933" s="32">
        <f t="shared" si="926"/>
        <v>0</v>
      </c>
      <c r="BJ5933" s="69">
        <f t="shared" si="927"/>
        <v>0</v>
      </c>
      <c r="BK5933" s="158" t="str">
        <f t="shared" si="928"/>
        <v/>
      </c>
    </row>
    <row r="5934" spans="1:63" ht="12" customHeight="1" x14ac:dyDescent="0.2">
      <c r="A5934" s="8"/>
      <c r="B5934" s="7"/>
      <c r="C5934" s="7"/>
      <c r="D5934" s="7"/>
      <c r="E5934" s="7"/>
      <c r="F5934" s="7"/>
      <c r="G5934" s="7"/>
      <c r="H5934" s="7"/>
      <c r="I5934" s="10"/>
      <c r="J5934" s="25"/>
      <c r="K5934" s="250"/>
      <c r="L5934" s="31"/>
      <c r="M5934" s="9"/>
      <c r="N5934" s="11" t="s">
        <v>25</v>
      </c>
      <c r="O5934" s="39"/>
      <c r="P5934" s="47"/>
      <c r="Q5934" s="13"/>
      <c r="R5934" s="248">
        <f t="shared" si="920"/>
        <v>0</v>
      </c>
      <c r="S5934" s="248">
        <f t="shared" si="921"/>
        <v>0</v>
      </c>
      <c r="T5934" s="248">
        <f t="shared" si="922"/>
        <v>0</v>
      </c>
      <c r="U5934" s="248">
        <f t="shared" si="923"/>
        <v>0</v>
      </c>
      <c r="V5934" s="13"/>
      <c r="W5934" s="7"/>
      <c r="AT5934" s="130"/>
      <c r="BF5934" s="33">
        <f t="shared" si="929"/>
        <v>41242</v>
      </c>
      <c r="BG5934" s="34">
        <f t="shared" si="924"/>
        <v>82.88000000000001</v>
      </c>
      <c r="BH5934" s="32">
        <f t="shared" si="925"/>
        <v>1</v>
      </c>
      <c r="BI5934" s="32">
        <f t="shared" si="926"/>
        <v>0</v>
      </c>
      <c r="BJ5934" s="69">
        <f t="shared" si="927"/>
        <v>0</v>
      </c>
      <c r="BK5934" s="158" t="str">
        <f t="shared" si="928"/>
        <v/>
      </c>
    </row>
    <row r="5935" spans="1:63" ht="12" customHeight="1" x14ac:dyDescent="0.2">
      <c r="A5935" s="8"/>
      <c r="B5935" s="7"/>
      <c r="C5935" s="7"/>
      <c r="D5935" s="7"/>
      <c r="E5935" s="7"/>
      <c r="F5935" s="7"/>
      <c r="G5935" s="7"/>
      <c r="H5935" s="7"/>
      <c r="I5935" s="10"/>
      <c r="J5935" s="25"/>
      <c r="K5935" s="250"/>
      <c r="L5935" s="31"/>
      <c r="M5935" s="9"/>
      <c r="N5935" s="11" t="s">
        <v>25</v>
      </c>
      <c r="O5935" s="39"/>
      <c r="P5935" s="47"/>
      <c r="Q5935" s="13"/>
      <c r="R5935" s="248">
        <f t="shared" si="920"/>
        <v>0</v>
      </c>
      <c r="S5935" s="248">
        <f t="shared" si="921"/>
        <v>0</v>
      </c>
      <c r="T5935" s="248">
        <f t="shared" si="922"/>
        <v>0</v>
      </c>
      <c r="U5935" s="248">
        <f t="shared" si="923"/>
        <v>0</v>
      </c>
      <c r="V5935" s="13"/>
      <c r="W5935" s="7"/>
      <c r="AT5935" s="130"/>
      <c r="BF5935" s="33">
        <f t="shared" si="929"/>
        <v>41242</v>
      </c>
      <c r="BG5935" s="34">
        <f t="shared" si="924"/>
        <v>82.88000000000001</v>
      </c>
      <c r="BH5935" s="32">
        <f t="shared" si="925"/>
        <v>1</v>
      </c>
      <c r="BI5935" s="32">
        <f t="shared" si="926"/>
        <v>0</v>
      </c>
      <c r="BJ5935" s="69">
        <f t="shared" si="927"/>
        <v>0</v>
      </c>
      <c r="BK5935" s="158" t="str">
        <f t="shared" si="928"/>
        <v/>
      </c>
    </row>
    <row r="5936" spans="1:63" ht="12" customHeight="1" x14ac:dyDescent="0.2">
      <c r="A5936" s="8"/>
      <c r="B5936" s="7"/>
      <c r="C5936" s="7"/>
      <c r="D5936" s="7"/>
      <c r="E5936" s="7"/>
      <c r="F5936" s="7"/>
      <c r="G5936" s="7"/>
      <c r="H5936" s="7"/>
      <c r="I5936" s="10"/>
      <c r="J5936" s="25"/>
      <c r="K5936" s="250"/>
      <c r="L5936" s="31"/>
      <c r="M5936" s="9"/>
      <c r="N5936" s="11" t="s">
        <v>25</v>
      </c>
      <c r="O5936" s="39"/>
      <c r="P5936" s="47"/>
      <c r="Q5936" s="13"/>
      <c r="R5936" s="248">
        <f t="shared" si="920"/>
        <v>0</v>
      </c>
      <c r="S5936" s="248">
        <f t="shared" si="921"/>
        <v>0</v>
      </c>
      <c r="T5936" s="248">
        <f t="shared" si="922"/>
        <v>0</v>
      </c>
      <c r="U5936" s="248">
        <f t="shared" si="923"/>
        <v>0</v>
      </c>
      <c r="V5936" s="13"/>
      <c r="W5936" s="7"/>
      <c r="AT5936" s="130"/>
      <c r="BF5936" s="33">
        <f t="shared" si="929"/>
        <v>41242</v>
      </c>
      <c r="BG5936" s="34">
        <f t="shared" si="924"/>
        <v>82.88000000000001</v>
      </c>
      <c r="BH5936" s="32">
        <f t="shared" si="925"/>
        <v>1</v>
      </c>
      <c r="BI5936" s="32">
        <f t="shared" si="926"/>
        <v>0</v>
      </c>
      <c r="BJ5936" s="69">
        <f t="shared" si="927"/>
        <v>0</v>
      </c>
      <c r="BK5936" s="158" t="str">
        <f t="shared" si="928"/>
        <v/>
      </c>
    </row>
    <row r="5937" spans="1:63" ht="12" customHeight="1" x14ac:dyDescent="0.2">
      <c r="A5937" s="8"/>
      <c r="B5937" s="7"/>
      <c r="C5937" s="7"/>
      <c r="D5937" s="7"/>
      <c r="E5937" s="7"/>
      <c r="F5937" s="7"/>
      <c r="G5937" s="7"/>
      <c r="H5937" s="7"/>
      <c r="I5937" s="10"/>
      <c r="J5937" s="25"/>
      <c r="K5937" s="250"/>
      <c r="L5937" s="31"/>
      <c r="M5937" s="9"/>
      <c r="N5937" s="11" t="s">
        <v>25</v>
      </c>
      <c r="O5937" s="39"/>
      <c r="P5937" s="47"/>
      <c r="Q5937" s="13"/>
      <c r="R5937" s="248">
        <f t="shared" si="920"/>
        <v>0</v>
      </c>
      <c r="S5937" s="248">
        <f t="shared" si="921"/>
        <v>0</v>
      </c>
      <c r="T5937" s="248">
        <f t="shared" si="922"/>
        <v>0</v>
      </c>
      <c r="U5937" s="248">
        <f t="shared" si="923"/>
        <v>0</v>
      </c>
      <c r="V5937" s="13"/>
      <c r="W5937" s="7"/>
      <c r="AT5937" s="130"/>
      <c r="BF5937" s="33">
        <f t="shared" si="929"/>
        <v>41242</v>
      </c>
      <c r="BG5937" s="34">
        <f t="shared" si="924"/>
        <v>82.88000000000001</v>
      </c>
      <c r="BH5937" s="32">
        <f t="shared" si="925"/>
        <v>1</v>
      </c>
      <c r="BI5937" s="32">
        <f t="shared" si="926"/>
        <v>0</v>
      </c>
      <c r="BJ5937" s="69">
        <f t="shared" si="927"/>
        <v>0</v>
      </c>
      <c r="BK5937" s="158" t="str">
        <f t="shared" si="928"/>
        <v/>
      </c>
    </row>
    <row r="5938" spans="1:63" ht="12" customHeight="1" x14ac:dyDescent="0.2">
      <c r="A5938" s="8"/>
      <c r="B5938" s="7"/>
      <c r="C5938" s="7"/>
      <c r="D5938" s="7"/>
      <c r="E5938" s="7"/>
      <c r="F5938" s="7"/>
      <c r="G5938" s="7"/>
      <c r="H5938" s="7"/>
      <c r="I5938" s="10"/>
      <c r="J5938" s="25"/>
      <c r="K5938" s="250"/>
      <c r="L5938" s="31"/>
      <c r="M5938" s="9"/>
      <c r="N5938" s="11" t="s">
        <v>25</v>
      </c>
      <c r="O5938" s="39"/>
      <c r="P5938" s="47"/>
      <c r="Q5938" s="13"/>
      <c r="R5938" s="248">
        <f t="shared" si="920"/>
        <v>0</v>
      </c>
      <c r="S5938" s="248">
        <f t="shared" si="921"/>
        <v>0</v>
      </c>
      <c r="T5938" s="248">
        <f t="shared" si="922"/>
        <v>0</v>
      </c>
      <c r="U5938" s="248">
        <f t="shared" si="923"/>
        <v>0</v>
      </c>
      <c r="V5938" s="13"/>
      <c r="W5938" s="7"/>
      <c r="AT5938" s="130"/>
      <c r="BF5938" s="33">
        <f t="shared" si="929"/>
        <v>41242</v>
      </c>
      <c r="BG5938" s="34">
        <f t="shared" si="924"/>
        <v>82.88000000000001</v>
      </c>
      <c r="BH5938" s="32">
        <f t="shared" si="925"/>
        <v>1</v>
      </c>
      <c r="BI5938" s="32">
        <f t="shared" si="926"/>
        <v>0</v>
      </c>
      <c r="BJ5938" s="69">
        <f t="shared" si="927"/>
        <v>0</v>
      </c>
      <c r="BK5938" s="158" t="str">
        <f t="shared" si="928"/>
        <v/>
      </c>
    </row>
    <row r="5939" spans="1:63" ht="12" customHeight="1" x14ac:dyDescent="0.2">
      <c r="A5939" s="8"/>
      <c r="B5939" s="7"/>
      <c r="C5939" s="7"/>
      <c r="D5939" s="7"/>
      <c r="E5939" s="7"/>
      <c r="F5939" s="7"/>
      <c r="G5939" s="7"/>
      <c r="H5939" s="7"/>
      <c r="I5939" s="10"/>
      <c r="J5939" s="25"/>
      <c r="K5939" s="250"/>
      <c r="L5939" s="31"/>
      <c r="M5939" s="9"/>
      <c r="N5939" s="11" t="s">
        <v>25</v>
      </c>
      <c r="O5939" s="39"/>
      <c r="P5939" s="47"/>
      <c r="Q5939" s="13"/>
      <c r="R5939" s="248">
        <f t="shared" si="920"/>
        <v>0</v>
      </c>
      <c r="S5939" s="248">
        <f t="shared" si="921"/>
        <v>0</v>
      </c>
      <c r="T5939" s="248">
        <f t="shared" si="922"/>
        <v>0</v>
      </c>
      <c r="U5939" s="248">
        <f t="shared" si="923"/>
        <v>0</v>
      </c>
      <c r="V5939" s="13"/>
      <c r="W5939" s="7"/>
      <c r="AT5939" s="130"/>
      <c r="BF5939" s="33">
        <f t="shared" si="929"/>
        <v>41242</v>
      </c>
      <c r="BG5939" s="34">
        <f t="shared" si="924"/>
        <v>82.88000000000001</v>
      </c>
      <c r="BH5939" s="32">
        <f t="shared" si="925"/>
        <v>1</v>
      </c>
      <c r="BI5939" s="32">
        <f t="shared" si="926"/>
        <v>0</v>
      </c>
      <c r="BJ5939" s="69">
        <f t="shared" si="927"/>
        <v>0</v>
      </c>
      <c r="BK5939" s="158" t="str">
        <f t="shared" si="928"/>
        <v/>
      </c>
    </row>
    <row r="5940" spans="1:63" ht="12" customHeight="1" x14ac:dyDescent="0.2">
      <c r="A5940" s="8"/>
      <c r="B5940" s="7"/>
      <c r="C5940" s="7"/>
      <c r="D5940" s="7"/>
      <c r="E5940" s="7"/>
      <c r="F5940" s="7"/>
      <c r="G5940" s="7"/>
      <c r="H5940" s="7"/>
      <c r="I5940" s="10"/>
      <c r="J5940" s="25"/>
      <c r="K5940" s="250"/>
      <c r="L5940" s="31"/>
      <c r="M5940" s="9"/>
      <c r="N5940" s="11" t="s">
        <v>25</v>
      </c>
      <c r="O5940" s="39"/>
      <c r="P5940" s="47"/>
      <c r="Q5940" s="13"/>
      <c r="R5940" s="248">
        <f t="shared" si="920"/>
        <v>0</v>
      </c>
      <c r="S5940" s="248">
        <f t="shared" si="921"/>
        <v>0</v>
      </c>
      <c r="T5940" s="248">
        <f t="shared" si="922"/>
        <v>0</v>
      </c>
      <c r="U5940" s="248">
        <f t="shared" si="923"/>
        <v>0</v>
      </c>
      <c r="V5940" s="13"/>
      <c r="W5940" s="7"/>
      <c r="AT5940" s="130"/>
      <c r="BF5940" s="33">
        <f t="shared" si="929"/>
        <v>41242</v>
      </c>
      <c r="BG5940" s="34">
        <f t="shared" si="924"/>
        <v>82.88000000000001</v>
      </c>
      <c r="BH5940" s="32">
        <f t="shared" si="925"/>
        <v>1</v>
      </c>
      <c r="BI5940" s="32">
        <f t="shared" si="926"/>
        <v>0</v>
      </c>
      <c r="BJ5940" s="69">
        <f t="shared" si="927"/>
        <v>0</v>
      </c>
      <c r="BK5940" s="158" t="str">
        <f t="shared" si="928"/>
        <v/>
      </c>
    </row>
    <row r="5941" spans="1:63" ht="12" customHeight="1" x14ac:dyDescent="0.2">
      <c r="A5941" s="8"/>
      <c r="B5941" s="7"/>
      <c r="C5941" s="7"/>
      <c r="D5941" s="7"/>
      <c r="E5941" s="7"/>
      <c r="F5941" s="7"/>
      <c r="G5941" s="7"/>
      <c r="H5941" s="7"/>
      <c r="I5941" s="10"/>
      <c r="J5941" s="25"/>
      <c r="K5941" s="250"/>
      <c r="L5941" s="31"/>
      <c r="M5941" s="9"/>
      <c r="N5941" s="11" t="s">
        <v>25</v>
      </c>
      <c r="O5941" s="39"/>
      <c r="P5941" s="47"/>
      <c r="Q5941" s="13"/>
      <c r="R5941" s="248">
        <f t="shared" si="920"/>
        <v>0</v>
      </c>
      <c r="S5941" s="248">
        <f t="shared" si="921"/>
        <v>0</v>
      </c>
      <c r="T5941" s="248">
        <f t="shared" si="922"/>
        <v>0</v>
      </c>
      <c r="U5941" s="248">
        <f t="shared" si="923"/>
        <v>0</v>
      </c>
      <c r="V5941" s="13"/>
      <c r="W5941" s="7"/>
      <c r="AT5941" s="130"/>
      <c r="BF5941" s="33">
        <f t="shared" si="929"/>
        <v>41242</v>
      </c>
      <c r="BG5941" s="34">
        <f t="shared" si="924"/>
        <v>82.88000000000001</v>
      </c>
      <c r="BH5941" s="32">
        <f t="shared" si="925"/>
        <v>1</v>
      </c>
      <c r="BI5941" s="32">
        <f t="shared" si="926"/>
        <v>0</v>
      </c>
      <c r="BJ5941" s="69">
        <f t="shared" si="927"/>
        <v>0</v>
      </c>
      <c r="BK5941" s="158" t="str">
        <f t="shared" si="928"/>
        <v/>
      </c>
    </row>
    <row r="5942" spans="1:63" ht="12" customHeight="1" x14ac:dyDescent="0.2">
      <c r="A5942" s="8"/>
      <c r="B5942" s="7"/>
      <c r="C5942" s="7"/>
      <c r="D5942" s="7"/>
      <c r="E5942" s="7"/>
      <c r="F5942" s="7"/>
      <c r="G5942" s="7"/>
      <c r="H5942" s="7"/>
      <c r="I5942" s="10"/>
      <c r="J5942" s="25"/>
      <c r="K5942" s="250"/>
      <c r="L5942" s="31"/>
      <c r="M5942" s="9"/>
      <c r="N5942" s="11" t="s">
        <v>25</v>
      </c>
      <c r="O5942" s="39"/>
      <c r="P5942" s="47"/>
      <c r="Q5942" s="13"/>
      <c r="R5942" s="248">
        <f t="shared" si="920"/>
        <v>0</v>
      </c>
      <c r="S5942" s="248">
        <f t="shared" si="921"/>
        <v>0</v>
      </c>
      <c r="T5942" s="248">
        <f t="shared" si="922"/>
        <v>0</v>
      </c>
      <c r="U5942" s="248">
        <f t="shared" si="923"/>
        <v>0</v>
      </c>
      <c r="V5942" s="13"/>
      <c r="W5942" s="7"/>
      <c r="AT5942" s="130"/>
      <c r="BF5942" s="33">
        <f t="shared" si="929"/>
        <v>41242</v>
      </c>
      <c r="BG5942" s="34">
        <f t="shared" si="924"/>
        <v>82.88000000000001</v>
      </c>
      <c r="BH5942" s="32">
        <f t="shared" si="925"/>
        <v>1</v>
      </c>
      <c r="BI5942" s="32">
        <f t="shared" si="926"/>
        <v>0</v>
      </c>
      <c r="BJ5942" s="69">
        <f t="shared" si="927"/>
        <v>0</v>
      </c>
      <c r="BK5942" s="158" t="str">
        <f t="shared" si="928"/>
        <v/>
      </c>
    </row>
    <row r="5943" spans="1:63" ht="12" customHeight="1" x14ac:dyDescent="0.2">
      <c r="A5943" s="8"/>
      <c r="B5943" s="7"/>
      <c r="C5943" s="7"/>
      <c r="D5943" s="7"/>
      <c r="E5943" s="7"/>
      <c r="F5943" s="7"/>
      <c r="G5943" s="7"/>
      <c r="H5943" s="7"/>
      <c r="I5943" s="10"/>
      <c r="J5943" s="25"/>
      <c r="K5943" s="250"/>
      <c r="L5943" s="31"/>
      <c r="M5943" s="9"/>
      <c r="N5943" s="11" t="s">
        <v>25</v>
      </c>
      <c r="O5943" s="39"/>
      <c r="P5943" s="47"/>
      <c r="Q5943" s="13"/>
      <c r="R5943" s="248">
        <f t="shared" si="920"/>
        <v>0</v>
      </c>
      <c r="S5943" s="248">
        <f t="shared" si="921"/>
        <v>0</v>
      </c>
      <c r="T5943" s="248">
        <f t="shared" si="922"/>
        <v>0</v>
      </c>
      <c r="U5943" s="248">
        <f t="shared" si="923"/>
        <v>0</v>
      </c>
      <c r="V5943" s="13"/>
      <c r="W5943" s="7"/>
      <c r="AT5943" s="130"/>
      <c r="BF5943" s="33">
        <f t="shared" si="929"/>
        <v>41242</v>
      </c>
      <c r="BG5943" s="34">
        <f t="shared" si="924"/>
        <v>82.88000000000001</v>
      </c>
      <c r="BH5943" s="32">
        <f t="shared" si="925"/>
        <v>1</v>
      </c>
      <c r="BI5943" s="32">
        <f t="shared" si="926"/>
        <v>0</v>
      </c>
      <c r="BJ5943" s="69">
        <f t="shared" si="927"/>
        <v>0</v>
      </c>
      <c r="BK5943" s="158" t="str">
        <f t="shared" si="928"/>
        <v/>
      </c>
    </row>
    <row r="5944" spans="1:63" ht="12" customHeight="1" x14ac:dyDescent="0.2">
      <c r="A5944" s="8"/>
      <c r="B5944" s="7"/>
      <c r="C5944" s="7"/>
      <c r="D5944" s="7"/>
      <c r="E5944" s="7"/>
      <c r="F5944" s="7"/>
      <c r="G5944" s="7"/>
      <c r="H5944" s="7"/>
      <c r="I5944" s="10"/>
      <c r="J5944" s="25"/>
      <c r="K5944" s="250"/>
      <c r="L5944" s="31"/>
      <c r="M5944" s="9"/>
      <c r="N5944" s="11" t="s">
        <v>25</v>
      </c>
      <c r="O5944" s="39"/>
      <c r="P5944" s="47"/>
      <c r="Q5944" s="13"/>
      <c r="R5944" s="248">
        <f t="shared" si="920"/>
        <v>0</v>
      </c>
      <c r="S5944" s="248">
        <f t="shared" si="921"/>
        <v>0</v>
      </c>
      <c r="T5944" s="248">
        <f t="shared" si="922"/>
        <v>0</v>
      </c>
      <c r="U5944" s="248">
        <f t="shared" si="923"/>
        <v>0</v>
      </c>
      <c r="V5944" s="13"/>
      <c r="W5944" s="7"/>
      <c r="AT5944" s="130"/>
      <c r="BF5944" s="33">
        <f t="shared" si="929"/>
        <v>41242</v>
      </c>
      <c r="BG5944" s="34">
        <f t="shared" si="924"/>
        <v>82.88000000000001</v>
      </c>
      <c r="BH5944" s="32">
        <f t="shared" si="925"/>
        <v>1</v>
      </c>
      <c r="BI5944" s="32">
        <f t="shared" si="926"/>
        <v>0</v>
      </c>
      <c r="BJ5944" s="69">
        <f t="shared" si="927"/>
        <v>0</v>
      </c>
      <c r="BK5944" s="158" t="str">
        <f t="shared" si="928"/>
        <v/>
      </c>
    </row>
    <row r="5945" spans="1:63" ht="12" customHeight="1" x14ac:dyDescent="0.2">
      <c r="A5945" s="8"/>
      <c r="B5945" s="7"/>
      <c r="C5945" s="7"/>
      <c r="D5945" s="7"/>
      <c r="E5945" s="7"/>
      <c r="F5945" s="7"/>
      <c r="G5945" s="7"/>
      <c r="H5945" s="7"/>
      <c r="I5945" s="10"/>
      <c r="J5945" s="25"/>
      <c r="K5945" s="250"/>
      <c r="L5945" s="31"/>
      <c r="M5945" s="9"/>
      <c r="N5945" s="11" t="s">
        <v>25</v>
      </c>
      <c r="O5945" s="39"/>
      <c r="P5945" s="47"/>
      <c r="Q5945" s="13"/>
      <c r="R5945" s="248">
        <f t="shared" si="920"/>
        <v>0</v>
      </c>
      <c r="S5945" s="248">
        <f t="shared" si="921"/>
        <v>0</v>
      </c>
      <c r="T5945" s="248">
        <f t="shared" si="922"/>
        <v>0</v>
      </c>
      <c r="U5945" s="248">
        <f t="shared" si="923"/>
        <v>0</v>
      </c>
      <c r="V5945" s="13"/>
      <c r="W5945" s="7"/>
      <c r="AT5945" s="130"/>
      <c r="BF5945" s="33">
        <f t="shared" si="929"/>
        <v>41242</v>
      </c>
      <c r="BG5945" s="34">
        <f t="shared" si="924"/>
        <v>82.88000000000001</v>
      </c>
      <c r="BH5945" s="32">
        <f t="shared" si="925"/>
        <v>1</v>
      </c>
      <c r="BI5945" s="32">
        <f t="shared" si="926"/>
        <v>0</v>
      </c>
      <c r="BJ5945" s="69">
        <f t="shared" si="927"/>
        <v>0</v>
      </c>
      <c r="BK5945" s="158" t="str">
        <f t="shared" si="928"/>
        <v/>
      </c>
    </row>
    <row r="5946" spans="1:63" ht="12" customHeight="1" x14ac:dyDescent="0.2">
      <c r="A5946" s="8"/>
      <c r="B5946" s="7"/>
      <c r="C5946" s="7"/>
      <c r="D5946" s="7"/>
      <c r="E5946" s="7"/>
      <c r="F5946" s="7"/>
      <c r="G5946" s="7"/>
      <c r="H5946" s="7"/>
      <c r="I5946" s="10"/>
      <c r="J5946" s="25"/>
      <c r="K5946" s="250"/>
      <c r="L5946" s="31"/>
      <c r="M5946" s="9"/>
      <c r="N5946" s="11" t="s">
        <v>25</v>
      </c>
      <c r="O5946" s="39"/>
      <c r="P5946" s="47"/>
      <c r="Q5946" s="13"/>
      <c r="R5946" s="248">
        <f t="shared" si="920"/>
        <v>0</v>
      </c>
      <c r="S5946" s="248">
        <f t="shared" si="921"/>
        <v>0</v>
      </c>
      <c r="T5946" s="248">
        <f t="shared" si="922"/>
        <v>0</v>
      </c>
      <c r="U5946" s="248">
        <f t="shared" si="923"/>
        <v>0</v>
      </c>
      <c r="V5946" s="13"/>
      <c r="W5946" s="7"/>
      <c r="AT5946" s="130"/>
      <c r="BF5946" s="33">
        <f t="shared" si="929"/>
        <v>41242</v>
      </c>
      <c r="BG5946" s="34">
        <f t="shared" si="924"/>
        <v>82.88000000000001</v>
      </c>
      <c r="BH5946" s="32">
        <f t="shared" si="925"/>
        <v>1</v>
      </c>
      <c r="BI5946" s="32">
        <f t="shared" si="926"/>
        <v>0</v>
      </c>
      <c r="BJ5946" s="69">
        <f t="shared" si="927"/>
        <v>0</v>
      </c>
      <c r="BK5946" s="158" t="str">
        <f t="shared" si="928"/>
        <v/>
      </c>
    </row>
    <row r="5947" spans="1:63" ht="12" customHeight="1" x14ac:dyDescent="0.2">
      <c r="A5947" s="8"/>
      <c r="B5947" s="7"/>
      <c r="C5947" s="7"/>
      <c r="D5947" s="7"/>
      <c r="E5947" s="7"/>
      <c r="F5947" s="7"/>
      <c r="G5947" s="7"/>
      <c r="H5947" s="7"/>
      <c r="I5947" s="10"/>
      <c r="J5947" s="25"/>
      <c r="K5947" s="250"/>
      <c r="L5947" s="31"/>
      <c r="M5947" s="9"/>
      <c r="N5947" s="11" t="s">
        <v>25</v>
      </c>
      <c r="O5947" s="39"/>
      <c r="P5947" s="47"/>
      <c r="Q5947" s="13"/>
      <c r="R5947" s="248">
        <f t="shared" si="920"/>
        <v>0</v>
      </c>
      <c r="S5947" s="248">
        <f t="shared" si="921"/>
        <v>0</v>
      </c>
      <c r="T5947" s="248">
        <f t="shared" si="922"/>
        <v>0</v>
      </c>
      <c r="U5947" s="248">
        <f t="shared" si="923"/>
        <v>0</v>
      </c>
      <c r="V5947" s="13"/>
      <c r="W5947" s="7"/>
      <c r="AT5947" s="130"/>
      <c r="BF5947" s="33">
        <f t="shared" si="929"/>
        <v>41242</v>
      </c>
      <c r="BG5947" s="34">
        <f t="shared" si="924"/>
        <v>82.88000000000001</v>
      </c>
      <c r="BH5947" s="32">
        <f t="shared" si="925"/>
        <v>1</v>
      </c>
      <c r="BI5947" s="32">
        <f t="shared" si="926"/>
        <v>0</v>
      </c>
      <c r="BJ5947" s="69">
        <f t="shared" si="927"/>
        <v>0</v>
      </c>
      <c r="BK5947" s="158" t="str">
        <f t="shared" si="928"/>
        <v/>
      </c>
    </row>
    <row r="5948" spans="1:63" ht="12" customHeight="1" x14ac:dyDescent="0.2">
      <c r="A5948" s="8"/>
      <c r="B5948" s="7"/>
      <c r="C5948" s="7"/>
      <c r="D5948" s="7"/>
      <c r="E5948" s="7"/>
      <c r="F5948" s="7"/>
      <c r="G5948" s="7"/>
      <c r="H5948" s="7"/>
      <c r="I5948" s="10"/>
      <c r="J5948" s="25"/>
      <c r="K5948" s="250"/>
      <c r="L5948" s="31"/>
      <c r="M5948" s="9"/>
      <c r="N5948" s="11" t="s">
        <v>25</v>
      </c>
      <c r="O5948" s="39"/>
      <c r="P5948" s="47"/>
      <c r="Q5948" s="13"/>
      <c r="R5948" s="248">
        <f t="shared" si="920"/>
        <v>0</v>
      </c>
      <c r="S5948" s="248">
        <f t="shared" si="921"/>
        <v>0</v>
      </c>
      <c r="T5948" s="248">
        <f t="shared" si="922"/>
        <v>0</v>
      </c>
      <c r="U5948" s="248">
        <f t="shared" si="923"/>
        <v>0</v>
      </c>
      <c r="V5948" s="13"/>
      <c r="W5948" s="7"/>
      <c r="AT5948" s="130"/>
      <c r="BF5948" s="33">
        <f t="shared" si="929"/>
        <v>41242</v>
      </c>
      <c r="BG5948" s="34">
        <f t="shared" si="924"/>
        <v>82.88000000000001</v>
      </c>
      <c r="BH5948" s="32">
        <f t="shared" si="925"/>
        <v>1</v>
      </c>
      <c r="BI5948" s="32">
        <f t="shared" si="926"/>
        <v>0</v>
      </c>
      <c r="BJ5948" s="69">
        <f t="shared" si="927"/>
        <v>0</v>
      </c>
      <c r="BK5948" s="158" t="str">
        <f t="shared" si="928"/>
        <v/>
      </c>
    </row>
    <row r="5949" spans="1:63" ht="12" customHeight="1" x14ac:dyDescent="0.2">
      <c r="A5949" s="8"/>
      <c r="B5949" s="7"/>
      <c r="C5949" s="7"/>
      <c r="D5949" s="7"/>
      <c r="E5949" s="7"/>
      <c r="F5949" s="7"/>
      <c r="G5949" s="7"/>
      <c r="H5949" s="7"/>
      <c r="I5949" s="10"/>
      <c r="J5949" s="25"/>
      <c r="K5949" s="250"/>
      <c r="L5949" s="31"/>
      <c r="M5949" s="9"/>
      <c r="N5949" s="11" t="s">
        <v>25</v>
      </c>
      <c r="O5949" s="39"/>
      <c r="P5949" s="47"/>
      <c r="Q5949" s="13"/>
      <c r="R5949" s="248">
        <f t="shared" si="920"/>
        <v>0</v>
      </c>
      <c r="S5949" s="248">
        <f t="shared" si="921"/>
        <v>0</v>
      </c>
      <c r="T5949" s="248">
        <f t="shared" si="922"/>
        <v>0</v>
      </c>
      <c r="U5949" s="248">
        <f t="shared" si="923"/>
        <v>0</v>
      </c>
      <c r="V5949" s="13"/>
      <c r="W5949" s="7"/>
      <c r="AT5949" s="130"/>
      <c r="BF5949" s="33">
        <f t="shared" si="929"/>
        <v>41242</v>
      </c>
      <c r="BG5949" s="34">
        <f t="shared" si="924"/>
        <v>82.88000000000001</v>
      </c>
      <c r="BH5949" s="32">
        <f t="shared" si="925"/>
        <v>1</v>
      </c>
      <c r="BI5949" s="32">
        <f t="shared" si="926"/>
        <v>0</v>
      </c>
      <c r="BJ5949" s="69">
        <f t="shared" si="927"/>
        <v>0</v>
      </c>
      <c r="BK5949" s="158" t="str">
        <f t="shared" si="928"/>
        <v/>
      </c>
    </row>
    <row r="5950" spans="1:63" ht="12" customHeight="1" x14ac:dyDescent="0.2">
      <c r="A5950" s="8"/>
      <c r="B5950" s="7"/>
      <c r="C5950" s="7"/>
      <c r="D5950" s="7"/>
      <c r="E5950" s="7"/>
      <c r="F5950" s="7"/>
      <c r="G5950" s="7"/>
      <c r="H5950" s="7"/>
      <c r="I5950" s="10"/>
      <c r="J5950" s="25"/>
      <c r="K5950" s="250"/>
      <c r="L5950" s="31"/>
      <c r="M5950" s="9"/>
      <c r="N5950" s="11" t="s">
        <v>25</v>
      </c>
      <c r="O5950" s="39"/>
      <c r="P5950" s="47"/>
      <c r="Q5950" s="13"/>
      <c r="R5950" s="248">
        <f t="shared" si="920"/>
        <v>0</v>
      </c>
      <c r="S5950" s="248">
        <f t="shared" si="921"/>
        <v>0</v>
      </c>
      <c r="T5950" s="248">
        <f t="shared" si="922"/>
        <v>0</v>
      </c>
      <c r="U5950" s="248">
        <f t="shared" si="923"/>
        <v>0</v>
      </c>
      <c r="V5950" s="13"/>
      <c r="W5950" s="7"/>
      <c r="AT5950" s="130"/>
      <c r="BF5950" s="33">
        <f t="shared" si="929"/>
        <v>41242</v>
      </c>
      <c r="BG5950" s="34">
        <f t="shared" si="924"/>
        <v>82.88000000000001</v>
      </c>
      <c r="BH5950" s="32">
        <f t="shared" si="925"/>
        <v>1</v>
      </c>
      <c r="BI5950" s="32">
        <f t="shared" si="926"/>
        <v>0</v>
      </c>
      <c r="BJ5950" s="69">
        <f t="shared" si="927"/>
        <v>0</v>
      </c>
      <c r="BK5950" s="158" t="str">
        <f t="shared" si="928"/>
        <v/>
      </c>
    </row>
    <row r="5951" spans="1:63" ht="12" customHeight="1" x14ac:dyDescent="0.2">
      <c r="A5951" s="8"/>
      <c r="B5951" s="7"/>
      <c r="C5951" s="7"/>
      <c r="D5951" s="7"/>
      <c r="E5951" s="7"/>
      <c r="F5951" s="7"/>
      <c r="G5951" s="7"/>
      <c r="H5951" s="7"/>
      <c r="I5951" s="10"/>
      <c r="J5951" s="25"/>
      <c r="K5951" s="250"/>
      <c r="L5951" s="31"/>
      <c r="M5951" s="9"/>
      <c r="N5951" s="11" t="s">
        <v>25</v>
      </c>
      <c r="O5951" s="39"/>
      <c r="P5951" s="47"/>
      <c r="Q5951" s="13"/>
      <c r="R5951" s="248">
        <f t="shared" si="920"/>
        <v>0</v>
      </c>
      <c r="S5951" s="248">
        <f t="shared" si="921"/>
        <v>0</v>
      </c>
      <c r="T5951" s="248">
        <f t="shared" si="922"/>
        <v>0</v>
      </c>
      <c r="U5951" s="248">
        <f t="shared" si="923"/>
        <v>0</v>
      </c>
      <c r="V5951" s="13"/>
      <c r="W5951" s="7"/>
      <c r="AT5951" s="130"/>
      <c r="BF5951" s="33">
        <f t="shared" si="929"/>
        <v>41242</v>
      </c>
      <c r="BG5951" s="34">
        <f t="shared" si="924"/>
        <v>82.88000000000001</v>
      </c>
      <c r="BH5951" s="32">
        <f t="shared" si="925"/>
        <v>1</v>
      </c>
      <c r="BI5951" s="32">
        <f t="shared" si="926"/>
        <v>0</v>
      </c>
      <c r="BJ5951" s="69">
        <f t="shared" si="927"/>
        <v>0</v>
      </c>
      <c r="BK5951" s="158" t="str">
        <f t="shared" si="928"/>
        <v/>
      </c>
    </row>
    <row r="5952" spans="1:63" ht="12" customHeight="1" x14ac:dyDescent="0.2">
      <c r="A5952" s="8"/>
      <c r="B5952" s="7"/>
      <c r="C5952" s="7"/>
      <c r="D5952" s="7"/>
      <c r="E5952" s="7"/>
      <c r="F5952" s="7"/>
      <c r="G5952" s="7"/>
      <c r="H5952" s="7"/>
      <c r="I5952" s="10"/>
      <c r="J5952" s="25"/>
      <c r="K5952" s="250"/>
      <c r="L5952" s="31"/>
      <c r="M5952" s="9"/>
      <c r="N5952" s="11" t="s">
        <v>25</v>
      </c>
      <c r="O5952" s="39"/>
      <c r="P5952" s="47"/>
      <c r="Q5952" s="13"/>
      <c r="R5952" s="248">
        <f t="shared" si="920"/>
        <v>0</v>
      </c>
      <c r="S5952" s="248">
        <f t="shared" si="921"/>
        <v>0</v>
      </c>
      <c r="T5952" s="248">
        <f t="shared" si="922"/>
        <v>0</v>
      </c>
      <c r="U5952" s="248">
        <f t="shared" si="923"/>
        <v>0</v>
      </c>
      <c r="V5952" s="13"/>
      <c r="W5952" s="7"/>
      <c r="AT5952" s="130"/>
      <c r="BF5952" s="33">
        <f t="shared" si="929"/>
        <v>41242</v>
      </c>
      <c r="BG5952" s="34">
        <f t="shared" si="924"/>
        <v>82.88000000000001</v>
      </c>
      <c r="BH5952" s="32">
        <f t="shared" si="925"/>
        <v>1</v>
      </c>
      <c r="BI5952" s="32">
        <f t="shared" si="926"/>
        <v>0</v>
      </c>
      <c r="BJ5952" s="69">
        <f t="shared" si="927"/>
        <v>0</v>
      </c>
      <c r="BK5952" s="158" t="str">
        <f t="shared" si="928"/>
        <v/>
      </c>
    </row>
    <row r="5953" spans="1:63" ht="12" customHeight="1" x14ac:dyDescent="0.2">
      <c r="A5953" s="8"/>
      <c r="B5953" s="7"/>
      <c r="C5953" s="7"/>
      <c r="D5953" s="7"/>
      <c r="E5953" s="7"/>
      <c r="F5953" s="7"/>
      <c r="G5953" s="7"/>
      <c r="H5953" s="7"/>
      <c r="I5953" s="10"/>
      <c r="J5953" s="25"/>
      <c r="K5953" s="250"/>
      <c r="L5953" s="31"/>
      <c r="M5953" s="9"/>
      <c r="N5953" s="11" t="s">
        <v>25</v>
      </c>
      <c r="O5953" s="39"/>
      <c r="P5953" s="47"/>
      <c r="Q5953" s="13"/>
      <c r="R5953" s="248">
        <f t="shared" si="920"/>
        <v>0</v>
      </c>
      <c r="S5953" s="248">
        <f t="shared" si="921"/>
        <v>0</v>
      </c>
      <c r="T5953" s="248">
        <f t="shared" si="922"/>
        <v>0</v>
      </c>
      <c r="U5953" s="248">
        <f t="shared" si="923"/>
        <v>0</v>
      </c>
      <c r="V5953" s="13"/>
      <c r="W5953" s="7"/>
      <c r="AT5953" s="130"/>
      <c r="BF5953" s="33">
        <f t="shared" si="929"/>
        <v>41242</v>
      </c>
      <c r="BG5953" s="34">
        <f t="shared" si="924"/>
        <v>82.88000000000001</v>
      </c>
      <c r="BH5953" s="32">
        <f t="shared" si="925"/>
        <v>1</v>
      </c>
      <c r="BI5953" s="32">
        <f t="shared" si="926"/>
        <v>0</v>
      </c>
      <c r="BJ5953" s="69">
        <f t="shared" si="927"/>
        <v>0</v>
      </c>
      <c r="BK5953" s="158" t="str">
        <f t="shared" si="928"/>
        <v/>
      </c>
    </row>
    <row r="5954" spans="1:63" ht="12" customHeight="1" x14ac:dyDescent="0.2">
      <c r="A5954" s="8"/>
      <c r="B5954" s="7"/>
      <c r="C5954" s="7"/>
      <c r="D5954" s="7"/>
      <c r="E5954" s="7"/>
      <c r="F5954" s="7"/>
      <c r="G5954" s="7"/>
      <c r="H5954" s="7"/>
      <c r="I5954" s="10"/>
      <c r="J5954" s="25"/>
      <c r="K5954" s="250"/>
      <c r="L5954" s="31"/>
      <c r="M5954" s="9"/>
      <c r="N5954" s="11" t="s">
        <v>25</v>
      </c>
      <c r="O5954" s="39"/>
      <c r="P5954" s="47"/>
      <c r="Q5954" s="13"/>
      <c r="R5954" s="248">
        <f t="shared" si="920"/>
        <v>0</v>
      </c>
      <c r="S5954" s="248">
        <f t="shared" si="921"/>
        <v>0</v>
      </c>
      <c r="T5954" s="248">
        <f t="shared" si="922"/>
        <v>0</v>
      </c>
      <c r="U5954" s="248">
        <f t="shared" si="923"/>
        <v>0</v>
      </c>
      <c r="V5954" s="13"/>
      <c r="W5954" s="7"/>
      <c r="AT5954" s="130"/>
      <c r="BF5954" s="33">
        <f t="shared" si="929"/>
        <v>41242</v>
      </c>
      <c r="BG5954" s="34">
        <f t="shared" si="924"/>
        <v>82.88000000000001</v>
      </c>
      <c r="BH5954" s="32">
        <f t="shared" si="925"/>
        <v>1</v>
      </c>
      <c r="BI5954" s="32">
        <f t="shared" si="926"/>
        <v>0</v>
      </c>
      <c r="BJ5954" s="69">
        <f t="shared" si="927"/>
        <v>0</v>
      </c>
      <c r="BK5954" s="158" t="str">
        <f t="shared" si="928"/>
        <v/>
      </c>
    </row>
    <row r="5955" spans="1:63" ht="12" customHeight="1" x14ac:dyDescent="0.2">
      <c r="A5955" s="8"/>
      <c r="B5955" s="7"/>
      <c r="C5955" s="7"/>
      <c r="D5955" s="7"/>
      <c r="E5955" s="7"/>
      <c r="F5955" s="7"/>
      <c r="G5955" s="7"/>
      <c r="H5955" s="7"/>
      <c r="I5955" s="10"/>
      <c r="J5955" s="25"/>
      <c r="K5955" s="250"/>
      <c r="L5955" s="31"/>
      <c r="M5955" s="9"/>
      <c r="N5955" s="11" t="s">
        <v>25</v>
      </c>
      <c r="O5955" s="39"/>
      <c r="P5955" s="47"/>
      <c r="Q5955" s="13"/>
      <c r="R5955" s="248">
        <f t="shared" si="920"/>
        <v>0</v>
      </c>
      <c r="S5955" s="248">
        <f t="shared" si="921"/>
        <v>0</v>
      </c>
      <c r="T5955" s="248">
        <f t="shared" si="922"/>
        <v>0</v>
      </c>
      <c r="U5955" s="248">
        <f t="shared" si="923"/>
        <v>0</v>
      </c>
      <c r="V5955" s="13"/>
      <c r="W5955" s="7"/>
      <c r="AT5955" s="130"/>
      <c r="BF5955" s="33">
        <f t="shared" si="929"/>
        <v>41242</v>
      </c>
      <c r="BG5955" s="34">
        <f t="shared" si="924"/>
        <v>82.88000000000001</v>
      </c>
      <c r="BH5955" s="32">
        <f t="shared" si="925"/>
        <v>1</v>
      </c>
      <c r="BI5955" s="32">
        <f t="shared" si="926"/>
        <v>0</v>
      </c>
      <c r="BJ5955" s="69">
        <f t="shared" si="927"/>
        <v>0</v>
      </c>
      <c r="BK5955" s="158" t="str">
        <f t="shared" si="928"/>
        <v/>
      </c>
    </row>
    <row r="5956" spans="1:63" ht="12" customHeight="1" x14ac:dyDescent="0.2">
      <c r="A5956" s="8"/>
      <c r="B5956" s="7"/>
      <c r="C5956" s="7"/>
      <c r="D5956" s="7"/>
      <c r="E5956" s="7"/>
      <c r="F5956" s="7"/>
      <c r="G5956" s="7"/>
      <c r="H5956" s="7"/>
      <c r="I5956" s="10"/>
      <c r="J5956" s="25"/>
      <c r="K5956" s="250"/>
      <c r="L5956" s="31"/>
      <c r="M5956" s="9"/>
      <c r="N5956" s="11" t="s">
        <v>25</v>
      </c>
      <c r="O5956" s="39"/>
      <c r="P5956" s="47"/>
      <c r="Q5956" s="13"/>
      <c r="R5956" s="248">
        <f t="shared" si="920"/>
        <v>0</v>
      </c>
      <c r="S5956" s="248">
        <f t="shared" si="921"/>
        <v>0</v>
      </c>
      <c r="T5956" s="248">
        <f t="shared" si="922"/>
        <v>0</v>
      </c>
      <c r="U5956" s="248">
        <f t="shared" si="923"/>
        <v>0</v>
      </c>
      <c r="V5956" s="13"/>
      <c r="W5956" s="7"/>
      <c r="AT5956" s="130"/>
      <c r="BF5956" s="33">
        <f t="shared" si="929"/>
        <v>41242</v>
      </c>
      <c r="BG5956" s="34">
        <f t="shared" si="924"/>
        <v>82.88000000000001</v>
      </c>
      <c r="BH5956" s="32">
        <f t="shared" si="925"/>
        <v>1</v>
      </c>
      <c r="BI5956" s="32">
        <f t="shared" si="926"/>
        <v>0</v>
      </c>
      <c r="BJ5956" s="69">
        <f t="shared" si="927"/>
        <v>0</v>
      </c>
      <c r="BK5956" s="158" t="str">
        <f t="shared" si="928"/>
        <v/>
      </c>
    </row>
    <row r="5957" spans="1:63" ht="12" customHeight="1" x14ac:dyDescent="0.2">
      <c r="A5957" s="8"/>
      <c r="B5957" s="7"/>
      <c r="C5957" s="7"/>
      <c r="D5957" s="7"/>
      <c r="E5957" s="7"/>
      <c r="F5957" s="7"/>
      <c r="G5957" s="7"/>
      <c r="H5957" s="7"/>
      <c r="I5957" s="10"/>
      <c r="J5957" s="25"/>
      <c r="K5957" s="250"/>
      <c r="L5957" s="31"/>
      <c r="M5957" s="9"/>
      <c r="N5957" s="11" t="s">
        <v>25</v>
      </c>
      <c r="O5957" s="39"/>
      <c r="P5957" s="47"/>
      <c r="Q5957" s="13"/>
      <c r="R5957" s="248">
        <f t="shared" si="920"/>
        <v>0</v>
      </c>
      <c r="S5957" s="248">
        <f t="shared" si="921"/>
        <v>0</v>
      </c>
      <c r="T5957" s="248">
        <f t="shared" si="922"/>
        <v>0</v>
      </c>
      <c r="U5957" s="248">
        <f t="shared" si="923"/>
        <v>0</v>
      </c>
      <c r="V5957" s="13"/>
      <c r="W5957" s="7"/>
      <c r="AT5957" s="130"/>
      <c r="BF5957" s="33">
        <f t="shared" si="929"/>
        <v>41242</v>
      </c>
      <c r="BG5957" s="34">
        <f t="shared" si="924"/>
        <v>82.88000000000001</v>
      </c>
      <c r="BH5957" s="32">
        <f t="shared" si="925"/>
        <v>1</v>
      </c>
      <c r="BI5957" s="32">
        <f t="shared" si="926"/>
        <v>0</v>
      </c>
      <c r="BJ5957" s="69">
        <f t="shared" si="927"/>
        <v>0</v>
      </c>
      <c r="BK5957" s="158" t="str">
        <f t="shared" si="928"/>
        <v/>
      </c>
    </row>
    <row r="5958" spans="1:63" ht="12" customHeight="1" x14ac:dyDescent="0.2">
      <c r="A5958" s="8"/>
      <c r="B5958" s="7"/>
      <c r="C5958" s="7"/>
      <c r="D5958" s="7"/>
      <c r="E5958" s="7"/>
      <c r="F5958" s="7"/>
      <c r="G5958" s="7"/>
      <c r="H5958" s="7"/>
      <c r="I5958" s="10"/>
      <c r="J5958" s="25"/>
      <c r="K5958" s="250"/>
      <c r="L5958" s="31"/>
      <c r="M5958" s="9"/>
      <c r="N5958" s="11" t="s">
        <v>25</v>
      </c>
      <c r="O5958" s="39"/>
      <c r="P5958" s="47"/>
      <c r="Q5958" s="13"/>
      <c r="R5958" s="248">
        <f t="shared" si="920"/>
        <v>0</v>
      </c>
      <c r="S5958" s="248">
        <f t="shared" si="921"/>
        <v>0</v>
      </c>
      <c r="T5958" s="248">
        <f t="shared" si="922"/>
        <v>0</v>
      </c>
      <c r="U5958" s="248">
        <f t="shared" si="923"/>
        <v>0</v>
      </c>
      <c r="V5958" s="13"/>
      <c r="W5958" s="7"/>
      <c r="AT5958" s="130"/>
      <c r="BF5958" s="33">
        <f t="shared" si="929"/>
        <v>41242</v>
      </c>
      <c r="BG5958" s="34">
        <f t="shared" si="924"/>
        <v>82.88000000000001</v>
      </c>
      <c r="BH5958" s="32">
        <f t="shared" si="925"/>
        <v>1</v>
      </c>
      <c r="BI5958" s="32">
        <f t="shared" si="926"/>
        <v>0</v>
      </c>
      <c r="BJ5958" s="69">
        <f t="shared" si="927"/>
        <v>0</v>
      </c>
      <c r="BK5958" s="158" t="str">
        <f t="shared" si="928"/>
        <v/>
      </c>
    </row>
    <row r="5959" spans="1:63" ht="12" customHeight="1" x14ac:dyDescent="0.2">
      <c r="A5959" s="8"/>
      <c r="B5959" s="7"/>
      <c r="C5959" s="7"/>
      <c r="D5959" s="7"/>
      <c r="E5959" s="7"/>
      <c r="F5959" s="7"/>
      <c r="G5959" s="7"/>
      <c r="H5959" s="7"/>
      <c r="I5959" s="10"/>
      <c r="J5959" s="25"/>
      <c r="K5959" s="250"/>
      <c r="L5959" s="31"/>
      <c r="M5959" s="9"/>
      <c r="N5959" s="11" t="s">
        <v>25</v>
      </c>
      <c r="O5959" s="39"/>
      <c r="P5959" s="47"/>
      <c r="Q5959" s="13"/>
      <c r="R5959" s="248">
        <f t="shared" si="920"/>
        <v>0</v>
      </c>
      <c r="S5959" s="248">
        <f t="shared" si="921"/>
        <v>0</v>
      </c>
      <c r="T5959" s="248">
        <f t="shared" si="922"/>
        <v>0</v>
      </c>
      <c r="U5959" s="248">
        <f t="shared" si="923"/>
        <v>0</v>
      </c>
      <c r="V5959" s="13"/>
      <c r="W5959" s="7"/>
      <c r="AT5959" s="130"/>
      <c r="BF5959" s="33">
        <f t="shared" si="929"/>
        <v>41242</v>
      </c>
      <c r="BG5959" s="34">
        <f t="shared" si="924"/>
        <v>82.88000000000001</v>
      </c>
      <c r="BH5959" s="32">
        <f t="shared" si="925"/>
        <v>1</v>
      </c>
      <c r="BI5959" s="32">
        <f t="shared" si="926"/>
        <v>0</v>
      </c>
      <c r="BJ5959" s="69">
        <f t="shared" si="927"/>
        <v>0</v>
      </c>
      <c r="BK5959" s="158" t="str">
        <f t="shared" si="928"/>
        <v/>
      </c>
    </row>
    <row r="5960" spans="1:63" ht="12" customHeight="1" x14ac:dyDescent="0.2">
      <c r="A5960" s="8"/>
      <c r="B5960" s="7"/>
      <c r="C5960" s="7"/>
      <c r="D5960" s="7"/>
      <c r="E5960" s="7"/>
      <c r="F5960" s="7"/>
      <c r="G5960" s="7"/>
      <c r="H5960" s="7"/>
      <c r="I5960" s="10"/>
      <c r="J5960" s="25"/>
      <c r="K5960" s="250"/>
      <c r="L5960" s="31"/>
      <c r="M5960" s="9"/>
      <c r="N5960" s="11" t="s">
        <v>25</v>
      </c>
      <c r="O5960" s="39"/>
      <c r="P5960" s="47"/>
      <c r="Q5960" s="13"/>
      <c r="R5960" s="248">
        <f t="shared" si="920"/>
        <v>0</v>
      </c>
      <c r="S5960" s="248">
        <f t="shared" si="921"/>
        <v>0</v>
      </c>
      <c r="T5960" s="248">
        <f t="shared" si="922"/>
        <v>0</v>
      </c>
      <c r="U5960" s="248">
        <f t="shared" si="923"/>
        <v>0</v>
      </c>
      <c r="V5960" s="13"/>
      <c r="W5960" s="7"/>
      <c r="AT5960" s="130"/>
      <c r="BF5960" s="33">
        <f t="shared" si="929"/>
        <v>41242</v>
      </c>
      <c r="BG5960" s="34">
        <f t="shared" si="924"/>
        <v>82.88000000000001</v>
      </c>
      <c r="BH5960" s="32">
        <f t="shared" si="925"/>
        <v>1</v>
      </c>
      <c r="BI5960" s="32">
        <f t="shared" si="926"/>
        <v>0</v>
      </c>
      <c r="BJ5960" s="69">
        <f t="shared" si="927"/>
        <v>0</v>
      </c>
      <c r="BK5960" s="158" t="str">
        <f t="shared" si="928"/>
        <v/>
      </c>
    </row>
    <row r="5961" spans="1:63" ht="12" customHeight="1" x14ac:dyDescent="0.2">
      <c r="A5961" s="8"/>
      <c r="B5961" s="7"/>
      <c r="C5961" s="7"/>
      <c r="D5961" s="7"/>
      <c r="E5961" s="7"/>
      <c r="F5961" s="7"/>
      <c r="G5961" s="7"/>
      <c r="H5961" s="7"/>
      <c r="I5961" s="10"/>
      <c r="J5961" s="25"/>
      <c r="K5961" s="250"/>
      <c r="L5961" s="31"/>
      <c r="M5961" s="9"/>
      <c r="N5961" s="11" t="s">
        <v>25</v>
      </c>
      <c r="O5961" s="39"/>
      <c r="P5961" s="47"/>
      <c r="Q5961" s="13"/>
      <c r="R5961" s="248">
        <f t="shared" si="920"/>
        <v>0</v>
      </c>
      <c r="S5961" s="248">
        <f t="shared" si="921"/>
        <v>0</v>
      </c>
      <c r="T5961" s="248">
        <f t="shared" si="922"/>
        <v>0</v>
      </c>
      <c r="U5961" s="248">
        <f t="shared" si="923"/>
        <v>0</v>
      </c>
      <c r="V5961" s="13"/>
      <c r="W5961" s="7"/>
      <c r="AT5961" s="130"/>
      <c r="BF5961" s="33">
        <f t="shared" si="929"/>
        <v>41242</v>
      </c>
      <c r="BG5961" s="34">
        <f t="shared" si="924"/>
        <v>82.88000000000001</v>
      </c>
      <c r="BH5961" s="32">
        <f t="shared" si="925"/>
        <v>1</v>
      </c>
      <c r="BI5961" s="32">
        <f t="shared" si="926"/>
        <v>0</v>
      </c>
      <c r="BJ5961" s="69">
        <f t="shared" si="927"/>
        <v>0</v>
      </c>
      <c r="BK5961" s="158" t="str">
        <f t="shared" si="928"/>
        <v/>
      </c>
    </row>
    <row r="5962" spans="1:63" ht="12" customHeight="1" x14ac:dyDescent="0.2">
      <c r="A5962" s="8"/>
      <c r="B5962" s="7"/>
      <c r="C5962" s="7"/>
      <c r="D5962" s="7"/>
      <c r="E5962" s="7"/>
      <c r="F5962" s="7"/>
      <c r="G5962" s="7"/>
      <c r="H5962" s="7"/>
      <c r="I5962" s="10"/>
      <c r="J5962" s="25"/>
      <c r="K5962" s="250"/>
      <c r="L5962" s="31"/>
      <c r="M5962" s="9"/>
      <c r="N5962" s="11" t="s">
        <v>25</v>
      </c>
      <c r="O5962" s="39"/>
      <c r="P5962" s="47"/>
      <c r="Q5962" s="13"/>
      <c r="R5962" s="248">
        <f t="shared" si="920"/>
        <v>0</v>
      </c>
      <c r="S5962" s="248">
        <f t="shared" si="921"/>
        <v>0</v>
      </c>
      <c r="T5962" s="248">
        <f t="shared" si="922"/>
        <v>0</v>
      </c>
      <c r="U5962" s="248">
        <f t="shared" si="923"/>
        <v>0</v>
      </c>
      <c r="V5962" s="13"/>
      <c r="W5962" s="7"/>
      <c r="AT5962" s="130"/>
      <c r="BF5962" s="33">
        <f t="shared" si="929"/>
        <v>41242</v>
      </c>
      <c r="BG5962" s="34">
        <f t="shared" si="924"/>
        <v>82.88000000000001</v>
      </c>
      <c r="BH5962" s="32">
        <f t="shared" si="925"/>
        <v>1</v>
      </c>
      <c r="BI5962" s="32">
        <f t="shared" si="926"/>
        <v>0</v>
      </c>
      <c r="BJ5962" s="69">
        <f t="shared" si="927"/>
        <v>0</v>
      </c>
      <c r="BK5962" s="158" t="str">
        <f t="shared" si="928"/>
        <v/>
      </c>
    </row>
    <row r="5963" spans="1:63" ht="12" customHeight="1" x14ac:dyDescent="0.2">
      <c r="A5963" s="8"/>
      <c r="B5963" s="7"/>
      <c r="C5963" s="7"/>
      <c r="D5963" s="7"/>
      <c r="E5963" s="7"/>
      <c r="F5963" s="7"/>
      <c r="G5963" s="7"/>
      <c r="H5963" s="7"/>
      <c r="I5963" s="10"/>
      <c r="J5963" s="25"/>
      <c r="K5963" s="250"/>
      <c r="L5963" s="31"/>
      <c r="M5963" s="9"/>
      <c r="N5963" s="11" t="s">
        <v>25</v>
      </c>
      <c r="O5963" s="39"/>
      <c r="P5963" s="47"/>
      <c r="Q5963" s="13"/>
      <c r="R5963" s="248">
        <f t="shared" ref="R5963:R6026" si="930">IF(N5963&lt;&gt;"M",ROUND(IF(M5963&lt;&gt;"Y",IF(P5963&lt;&gt;"Y",K5963,K5963*(BH5963-1)),0),ROUNDING),"")</f>
        <v>0</v>
      </c>
      <c r="S5963" s="248">
        <f t="shared" ref="S5963:S6026" si="931">IF(N5963&lt;&gt;"M",ROUND(IF(O5963&gt;0,IF(M5963="Y",BI5963*(1-O5963),IF(BI5963&gt;R5963,R5963 + (BI5963 - R5963)*(1-O5963),BI5963)),BI5963),ROUNDING),"")</f>
        <v>0</v>
      </c>
      <c r="T5963" s="248">
        <f t="shared" ref="T5963:T6026" si="932">IF(N5963&lt;&gt;"M",ROUND(IF(O5963&gt;0,IF(M5963="Y",BJ5963*(1-O5963),IF(BJ5963&gt;R5963,R5963 + (BJ5963 - R5963)*(1-O5963),BJ5963)),BJ5963),ROUNDING),"")</f>
        <v>0</v>
      </c>
      <c r="U5963" s="248">
        <f t="shared" ref="U5963:U6026" si="933">IF(N5963&lt;&gt;"M",ROUND(IF(OR(N5963="P",N5963=""),0,IF(OR(M5963="N",M5963=""),T5963-R5963,T5963)),ROUNDING),"")</f>
        <v>0</v>
      </c>
      <c r="V5963" s="13"/>
      <c r="W5963" s="7"/>
      <c r="AT5963" s="130"/>
      <c r="BF5963" s="33">
        <f t="shared" si="929"/>
        <v>41242</v>
      </c>
      <c r="BG5963" s="34">
        <f t="shared" ref="BG5963:BG6026" si="934">IF(N5963&lt;&gt;"M",BG5962+U5963,BG5962)</f>
        <v>82.88000000000001</v>
      </c>
      <c r="BH5963" s="32">
        <f t="shared" ref="BH5963:BH6026" si="935">IF(L5963&lt;&gt;"",IF(ODDS_TYPE=1,L5963,IF(ODDS_TYPE=2,IF(L5963&gt;0,1+L5963/100,IF(L5963&lt;0,1-100/L5963,1)),IF(ODDS_TYPE=3,1+L5963,IF(ODDS_TYPE=4,1+L5963,IF(ODDS_TYPE=5,IF(L5963&gt;0,1+L5963,1-1/L5963),IF(ODDS_TYPE=6,IF(L5963&gt;=0,L5963+1,1-1/L5963),1)))))),1)</f>
        <v>1</v>
      </c>
      <c r="BI5963" s="32">
        <f t="shared" ref="BI5963:BI6026" si="936">IF(P5963&lt;&gt;"Y",IF(M5963&lt;&gt;"Y",K5963*BH5963,K5963*BH5963 - K5963),IF(M5963&lt;&gt;"Y",K5963*BH5963,K5963))</f>
        <v>0</v>
      </c>
      <c r="BJ5963" s="69">
        <f t="shared" ref="BJ5963:BJ6026" si="937">IF(P5963&lt;&gt;"Y",
IF(M5963&lt;&gt;"Y",
IF(N5963="Y",K5963*BH5963,IF(N5963="P",0,IF(OR(N5963="R",N5963="PU"),K5963,IF(N5963="H",K5963*BH5963*0.5,IF(N5963="HW",K5963*0.5*(1 + BH5963),IF(N5963="HL",K5963*0.5,0)))))),
IF(N5963="Y",K5963*BH5963 - K5963,IF(N5963="P",0,IF(OR(N5963="R",N5963="PU"),0,IF(N5963="H",IF(BH5963&gt;2,0.5*K5963*BH5963 - K5963,0),IF(N5963="HW",K5963*0.5*(1 + BH5963) - K5963,IF(N5963="HL",0,0))))))),
IF(M5963&lt;&gt;"Y",
IF(N5963="Y",K5963*BH5963,IF(N5963="P",0,IF(OR(N5963="R",N5963="PU"),K5963*(BH5963-1),IF(N5963="H",K5963*BH5963*0.5,IF(N5963="HW",K5963*(BH5963-1)*0.5,IF(N5963="HL",K5963*BH5963 - K5963*0.5,0)))))),
IF(N5963="Y",K5963,IF(N5963="P",0,IF(OR(N5963="R",N5963="PU"),0,IF(N5963="H",IF(BH5963&lt;2,K5963*BH5963*0.5 - K5963*(BH5963-1),0),IF(N5963="HW",0,IF(N5963="HL",K5963*0.5,0)))))))
)</f>
        <v>0</v>
      </c>
      <c r="BK5963" s="158" t="str">
        <f t="shared" ref="BK5963:BK6026" si="938">IF(FILT_M=1,IF(LEN(C5963)&gt;0,C5963,""),IF(FILT_M=2,IF(LEN(E5963)&gt;0,E5963,""),IF(FILT_M=3,IF(LEN(F5963)&gt;0,F5963,""),IF(FILT_M=4,IF(LEN(G5963)&gt;0,G5963,""),""))))</f>
        <v/>
      </c>
    </row>
    <row r="5964" spans="1:63" ht="12" customHeight="1" x14ac:dyDescent="0.2">
      <c r="A5964" s="8"/>
      <c r="B5964" s="7"/>
      <c r="C5964" s="7"/>
      <c r="D5964" s="7"/>
      <c r="E5964" s="7"/>
      <c r="F5964" s="7"/>
      <c r="G5964" s="7"/>
      <c r="H5964" s="7"/>
      <c r="I5964" s="10"/>
      <c r="J5964" s="25"/>
      <c r="K5964" s="250"/>
      <c r="L5964" s="31"/>
      <c r="M5964" s="9"/>
      <c r="N5964" s="11" t="s">
        <v>25</v>
      </c>
      <c r="O5964" s="39"/>
      <c r="P5964" s="47"/>
      <c r="Q5964" s="13"/>
      <c r="R5964" s="248">
        <f t="shared" si="930"/>
        <v>0</v>
      </c>
      <c r="S5964" s="248">
        <f t="shared" si="931"/>
        <v>0</v>
      </c>
      <c r="T5964" s="248">
        <f t="shared" si="932"/>
        <v>0</v>
      </c>
      <c r="U5964" s="248">
        <f t="shared" si="933"/>
        <v>0</v>
      </c>
      <c r="V5964" s="13"/>
      <c r="W5964" s="7"/>
      <c r="AT5964" s="130"/>
      <c r="BF5964" s="33">
        <f t="shared" ref="BF5964:BF6027" si="939">IF(A5964&gt;2,A5964,BF5963)</f>
        <v>41242</v>
      </c>
      <c r="BG5964" s="34">
        <f t="shared" si="934"/>
        <v>82.88000000000001</v>
      </c>
      <c r="BH5964" s="32">
        <f t="shared" si="935"/>
        <v>1</v>
      </c>
      <c r="BI5964" s="32">
        <f t="shared" si="936"/>
        <v>0</v>
      </c>
      <c r="BJ5964" s="69">
        <f t="shared" si="937"/>
        <v>0</v>
      </c>
      <c r="BK5964" s="158" t="str">
        <f t="shared" si="938"/>
        <v/>
      </c>
    </row>
    <row r="5965" spans="1:63" ht="12" customHeight="1" x14ac:dyDescent="0.2">
      <c r="A5965" s="8"/>
      <c r="B5965" s="7"/>
      <c r="C5965" s="7"/>
      <c r="D5965" s="7"/>
      <c r="E5965" s="7"/>
      <c r="F5965" s="7"/>
      <c r="G5965" s="7"/>
      <c r="H5965" s="7"/>
      <c r="I5965" s="10"/>
      <c r="J5965" s="25"/>
      <c r="K5965" s="250"/>
      <c r="L5965" s="31"/>
      <c r="M5965" s="9"/>
      <c r="N5965" s="11" t="s">
        <v>25</v>
      </c>
      <c r="O5965" s="39"/>
      <c r="P5965" s="47"/>
      <c r="Q5965" s="13"/>
      <c r="R5965" s="248">
        <f t="shared" si="930"/>
        <v>0</v>
      </c>
      <c r="S5965" s="248">
        <f t="shared" si="931"/>
        <v>0</v>
      </c>
      <c r="T5965" s="248">
        <f t="shared" si="932"/>
        <v>0</v>
      </c>
      <c r="U5965" s="248">
        <f t="shared" si="933"/>
        <v>0</v>
      </c>
      <c r="V5965" s="13"/>
      <c r="W5965" s="7"/>
      <c r="AT5965" s="130"/>
      <c r="BF5965" s="33">
        <f t="shared" si="939"/>
        <v>41242</v>
      </c>
      <c r="BG5965" s="34">
        <f t="shared" si="934"/>
        <v>82.88000000000001</v>
      </c>
      <c r="BH5965" s="32">
        <f t="shared" si="935"/>
        <v>1</v>
      </c>
      <c r="BI5965" s="32">
        <f t="shared" si="936"/>
        <v>0</v>
      </c>
      <c r="BJ5965" s="69">
        <f t="shared" si="937"/>
        <v>0</v>
      </c>
      <c r="BK5965" s="158" t="str">
        <f t="shared" si="938"/>
        <v/>
      </c>
    </row>
    <row r="5966" spans="1:63" ht="12" customHeight="1" x14ac:dyDescent="0.2">
      <c r="A5966" s="8"/>
      <c r="B5966" s="7"/>
      <c r="C5966" s="7"/>
      <c r="D5966" s="7"/>
      <c r="E5966" s="7"/>
      <c r="F5966" s="7"/>
      <c r="G5966" s="7"/>
      <c r="H5966" s="7"/>
      <c r="I5966" s="10"/>
      <c r="J5966" s="25"/>
      <c r="K5966" s="250"/>
      <c r="L5966" s="31"/>
      <c r="M5966" s="9"/>
      <c r="N5966" s="11" t="s">
        <v>25</v>
      </c>
      <c r="O5966" s="39"/>
      <c r="P5966" s="47"/>
      <c r="Q5966" s="13"/>
      <c r="R5966" s="248">
        <f t="shared" si="930"/>
        <v>0</v>
      </c>
      <c r="S5966" s="248">
        <f t="shared" si="931"/>
        <v>0</v>
      </c>
      <c r="T5966" s="248">
        <f t="shared" si="932"/>
        <v>0</v>
      </c>
      <c r="U5966" s="248">
        <f t="shared" si="933"/>
        <v>0</v>
      </c>
      <c r="V5966" s="13"/>
      <c r="W5966" s="7"/>
      <c r="AT5966" s="130"/>
      <c r="BF5966" s="33">
        <f t="shared" si="939"/>
        <v>41242</v>
      </c>
      <c r="BG5966" s="34">
        <f t="shared" si="934"/>
        <v>82.88000000000001</v>
      </c>
      <c r="BH5966" s="32">
        <f t="shared" si="935"/>
        <v>1</v>
      </c>
      <c r="BI5966" s="32">
        <f t="shared" si="936"/>
        <v>0</v>
      </c>
      <c r="BJ5966" s="69">
        <f t="shared" si="937"/>
        <v>0</v>
      </c>
      <c r="BK5966" s="158" t="str">
        <f t="shared" si="938"/>
        <v/>
      </c>
    </row>
    <row r="5967" spans="1:63" ht="12" customHeight="1" x14ac:dyDescent="0.2">
      <c r="A5967" s="8"/>
      <c r="B5967" s="7"/>
      <c r="C5967" s="7"/>
      <c r="D5967" s="7"/>
      <c r="E5967" s="7"/>
      <c r="F5967" s="7"/>
      <c r="G5967" s="7"/>
      <c r="H5967" s="7"/>
      <c r="I5967" s="10"/>
      <c r="J5967" s="25"/>
      <c r="K5967" s="250"/>
      <c r="L5967" s="31"/>
      <c r="M5967" s="9"/>
      <c r="N5967" s="11" t="s">
        <v>25</v>
      </c>
      <c r="O5967" s="39"/>
      <c r="P5967" s="47"/>
      <c r="Q5967" s="13"/>
      <c r="R5967" s="248">
        <f t="shared" si="930"/>
        <v>0</v>
      </c>
      <c r="S5967" s="248">
        <f t="shared" si="931"/>
        <v>0</v>
      </c>
      <c r="T5967" s="248">
        <f t="shared" si="932"/>
        <v>0</v>
      </c>
      <c r="U5967" s="248">
        <f t="shared" si="933"/>
        <v>0</v>
      </c>
      <c r="V5967" s="13"/>
      <c r="W5967" s="7"/>
      <c r="AT5967" s="130"/>
      <c r="BF5967" s="33">
        <f t="shared" si="939"/>
        <v>41242</v>
      </c>
      <c r="BG5967" s="34">
        <f t="shared" si="934"/>
        <v>82.88000000000001</v>
      </c>
      <c r="BH5967" s="32">
        <f t="shared" si="935"/>
        <v>1</v>
      </c>
      <c r="BI5967" s="32">
        <f t="shared" si="936"/>
        <v>0</v>
      </c>
      <c r="BJ5967" s="69">
        <f t="shared" si="937"/>
        <v>0</v>
      </c>
      <c r="BK5967" s="158" t="str">
        <f t="shared" si="938"/>
        <v/>
      </c>
    </row>
    <row r="5968" spans="1:63" ht="12" customHeight="1" x14ac:dyDescent="0.2">
      <c r="A5968" s="8"/>
      <c r="B5968" s="7"/>
      <c r="C5968" s="7"/>
      <c r="D5968" s="7"/>
      <c r="E5968" s="7"/>
      <c r="F5968" s="7"/>
      <c r="G5968" s="7"/>
      <c r="H5968" s="7"/>
      <c r="I5968" s="10"/>
      <c r="J5968" s="25"/>
      <c r="K5968" s="250"/>
      <c r="L5968" s="31"/>
      <c r="M5968" s="9"/>
      <c r="N5968" s="11" t="s">
        <v>25</v>
      </c>
      <c r="O5968" s="39"/>
      <c r="P5968" s="47"/>
      <c r="Q5968" s="13"/>
      <c r="R5968" s="248">
        <f t="shared" si="930"/>
        <v>0</v>
      </c>
      <c r="S5968" s="248">
        <f t="shared" si="931"/>
        <v>0</v>
      </c>
      <c r="T5968" s="248">
        <f t="shared" si="932"/>
        <v>0</v>
      </c>
      <c r="U5968" s="248">
        <f t="shared" si="933"/>
        <v>0</v>
      </c>
      <c r="V5968" s="13"/>
      <c r="W5968" s="7"/>
      <c r="AT5968" s="130"/>
      <c r="BF5968" s="33">
        <f t="shared" si="939"/>
        <v>41242</v>
      </c>
      <c r="BG5968" s="34">
        <f t="shared" si="934"/>
        <v>82.88000000000001</v>
      </c>
      <c r="BH5968" s="32">
        <f t="shared" si="935"/>
        <v>1</v>
      </c>
      <c r="BI5968" s="32">
        <f t="shared" si="936"/>
        <v>0</v>
      </c>
      <c r="BJ5968" s="69">
        <f t="shared" si="937"/>
        <v>0</v>
      </c>
      <c r="BK5968" s="158" t="str">
        <f t="shared" si="938"/>
        <v/>
      </c>
    </row>
    <row r="5969" spans="1:63" ht="12" customHeight="1" x14ac:dyDescent="0.2">
      <c r="A5969" s="8"/>
      <c r="B5969" s="7"/>
      <c r="C5969" s="7"/>
      <c r="D5969" s="7"/>
      <c r="E5969" s="7"/>
      <c r="F5969" s="7"/>
      <c r="G5969" s="7"/>
      <c r="H5969" s="7"/>
      <c r="I5969" s="10"/>
      <c r="J5969" s="25"/>
      <c r="K5969" s="250"/>
      <c r="L5969" s="31"/>
      <c r="M5969" s="9"/>
      <c r="N5969" s="11" t="s">
        <v>25</v>
      </c>
      <c r="O5969" s="39"/>
      <c r="P5969" s="47"/>
      <c r="Q5969" s="13"/>
      <c r="R5969" s="248">
        <f t="shared" si="930"/>
        <v>0</v>
      </c>
      <c r="S5969" s="248">
        <f t="shared" si="931"/>
        <v>0</v>
      </c>
      <c r="T5969" s="248">
        <f t="shared" si="932"/>
        <v>0</v>
      </c>
      <c r="U5969" s="248">
        <f t="shared" si="933"/>
        <v>0</v>
      </c>
      <c r="V5969" s="13"/>
      <c r="W5969" s="7"/>
      <c r="AT5969" s="130"/>
      <c r="BF5969" s="33">
        <f t="shared" si="939"/>
        <v>41242</v>
      </c>
      <c r="BG5969" s="34">
        <f t="shared" si="934"/>
        <v>82.88000000000001</v>
      </c>
      <c r="BH5969" s="32">
        <f t="shared" si="935"/>
        <v>1</v>
      </c>
      <c r="BI5969" s="32">
        <f t="shared" si="936"/>
        <v>0</v>
      </c>
      <c r="BJ5969" s="69">
        <f t="shared" si="937"/>
        <v>0</v>
      </c>
      <c r="BK5969" s="158" t="str">
        <f t="shared" si="938"/>
        <v/>
      </c>
    </row>
    <row r="5970" spans="1:63" ht="12" customHeight="1" x14ac:dyDescent="0.2">
      <c r="A5970" s="8"/>
      <c r="B5970" s="7"/>
      <c r="C5970" s="7"/>
      <c r="D5970" s="7"/>
      <c r="E5970" s="7"/>
      <c r="F5970" s="7"/>
      <c r="G5970" s="7"/>
      <c r="H5970" s="7"/>
      <c r="I5970" s="10"/>
      <c r="J5970" s="25"/>
      <c r="K5970" s="250"/>
      <c r="L5970" s="31"/>
      <c r="M5970" s="9"/>
      <c r="N5970" s="11" t="s">
        <v>25</v>
      </c>
      <c r="O5970" s="39"/>
      <c r="P5970" s="47"/>
      <c r="Q5970" s="13"/>
      <c r="R5970" s="248">
        <f t="shared" si="930"/>
        <v>0</v>
      </c>
      <c r="S5970" s="248">
        <f t="shared" si="931"/>
        <v>0</v>
      </c>
      <c r="T5970" s="248">
        <f t="shared" si="932"/>
        <v>0</v>
      </c>
      <c r="U5970" s="248">
        <f t="shared" si="933"/>
        <v>0</v>
      </c>
      <c r="V5970" s="13"/>
      <c r="W5970" s="7"/>
      <c r="AT5970" s="130"/>
      <c r="BF5970" s="33">
        <f t="shared" si="939"/>
        <v>41242</v>
      </c>
      <c r="BG5970" s="34">
        <f t="shared" si="934"/>
        <v>82.88000000000001</v>
      </c>
      <c r="BH5970" s="32">
        <f t="shared" si="935"/>
        <v>1</v>
      </c>
      <c r="BI5970" s="32">
        <f t="shared" si="936"/>
        <v>0</v>
      </c>
      <c r="BJ5970" s="69">
        <f t="shared" si="937"/>
        <v>0</v>
      </c>
      <c r="BK5970" s="158" t="str">
        <f t="shared" si="938"/>
        <v/>
      </c>
    </row>
    <row r="5971" spans="1:63" ht="12" customHeight="1" x14ac:dyDescent="0.2">
      <c r="A5971" s="8"/>
      <c r="B5971" s="7"/>
      <c r="C5971" s="7"/>
      <c r="D5971" s="7"/>
      <c r="E5971" s="7"/>
      <c r="F5971" s="7"/>
      <c r="G5971" s="7"/>
      <c r="H5971" s="7"/>
      <c r="I5971" s="10"/>
      <c r="J5971" s="25"/>
      <c r="K5971" s="250"/>
      <c r="L5971" s="31"/>
      <c r="M5971" s="9"/>
      <c r="N5971" s="11" t="s">
        <v>25</v>
      </c>
      <c r="O5971" s="39"/>
      <c r="P5971" s="47"/>
      <c r="Q5971" s="13"/>
      <c r="R5971" s="248">
        <f t="shared" si="930"/>
        <v>0</v>
      </c>
      <c r="S5971" s="248">
        <f t="shared" si="931"/>
        <v>0</v>
      </c>
      <c r="T5971" s="248">
        <f t="shared" si="932"/>
        <v>0</v>
      </c>
      <c r="U5971" s="248">
        <f t="shared" si="933"/>
        <v>0</v>
      </c>
      <c r="V5971" s="13"/>
      <c r="W5971" s="7"/>
      <c r="AT5971" s="130"/>
      <c r="BF5971" s="33">
        <f t="shared" si="939"/>
        <v>41242</v>
      </c>
      <c r="BG5971" s="34">
        <f t="shared" si="934"/>
        <v>82.88000000000001</v>
      </c>
      <c r="BH5971" s="32">
        <f t="shared" si="935"/>
        <v>1</v>
      </c>
      <c r="BI5971" s="32">
        <f t="shared" si="936"/>
        <v>0</v>
      </c>
      <c r="BJ5971" s="69">
        <f t="shared" si="937"/>
        <v>0</v>
      </c>
      <c r="BK5971" s="158" t="str">
        <f t="shared" si="938"/>
        <v/>
      </c>
    </row>
    <row r="5972" spans="1:63" ht="12" customHeight="1" x14ac:dyDescent="0.2">
      <c r="A5972" s="8"/>
      <c r="B5972" s="7"/>
      <c r="C5972" s="7"/>
      <c r="D5972" s="7"/>
      <c r="E5972" s="7"/>
      <c r="F5972" s="7"/>
      <c r="G5972" s="7"/>
      <c r="H5972" s="7"/>
      <c r="I5972" s="10"/>
      <c r="J5972" s="25"/>
      <c r="K5972" s="250"/>
      <c r="L5972" s="31"/>
      <c r="M5972" s="9"/>
      <c r="N5972" s="11" t="s">
        <v>25</v>
      </c>
      <c r="O5972" s="39"/>
      <c r="P5972" s="47"/>
      <c r="Q5972" s="13"/>
      <c r="R5972" s="248">
        <f t="shared" si="930"/>
        <v>0</v>
      </c>
      <c r="S5972" s="248">
        <f t="shared" si="931"/>
        <v>0</v>
      </c>
      <c r="T5972" s="248">
        <f t="shared" si="932"/>
        <v>0</v>
      </c>
      <c r="U5972" s="248">
        <f t="shared" si="933"/>
        <v>0</v>
      </c>
      <c r="V5972" s="13"/>
      <c r="W5972" s="7"/>
      <c r="AT5972" s="130"/>
      <c r="BF5972" s="33">
        <f t="shared" si="939"/>
        <v>41242</v>
      </c>
      <c r="BG5972" s="34">
        <f t="shared" si="934"/>
        <v>82.88000000000001</v>
      </c>
      <c r="BH5972" s="32">
        <f t="shared" si="935"/>
        <v>1</v>
      </c>
      <c r="BI5972" s="32">
        <f t="shared" si="936"/>
        <v>0</v>
      </c>
      <c r="BJ5972" s="69">
        <f t="shared" si="937"/>
        <v>0</v>
      </c>
      <c r="BK5972" s="158" t="str">
        <f t="shared" si="938"/>
        <v/>
      </c>
    </row>
    <row r="5973" spans="1:63" ht="12" customHeight="1" x14ac:dyDescent="0.2">
      <c r="A5973" s="8"/>
      <c r="B5973" s="7"/>
      <c r="C5973" s="7"/>
      <c r="D5973" s="7"/>
      <c r="E5973" s="7"/>
      <c r="F5973" s="7"/>
      <c r="G5973" s="7"/>
      <c r="H5973" s="7"/>
      <c r="I5973" s="10"/>
      <c r="J5973" s="25"/>
      <c r="K5973" s="250"/>
      <c r="L5973" s="31"/>
      <c r="M5973" s="9"/>
      <c r="N5973" s="11" t="s">
        <v>25</v>
      </c>
      <c r="O5973" s="39"/>
      <c r="P5973" s="47"/>
      <c r="Q5973" s="13"/>
      <c r="R5973" s="248">
        <f t="shared" si="930"/>
        <v>0</v>
      </c>
      <c r="S5973" s="248">
        <f t="shared" si="931"/>
        <v>0</v>
      </c>
      <c r="T5973" s="248">
        <f t="shared" si="932"/>
        <v>0</v>
      </c>
      <c r="U5973" s="248">
        <f t="shared" si="933"/>
        <v>0</v>
      </c>
      <c r="V5973" s="13"/>
      <c r="W5973" s="7"/>
      <c r="AT5973" s="130"/>
      <c r="BF5973" s="33">
        <f t="shared" si="939"/>
        <v>41242</v>
      </c>
      <c r="BG5973" s="34">
        <f t="shared" si="934"/>
        <v>82.88000000000001</v>
      </c>
      <c r="BH5973" s="32">
        <f t="shared" si="935"/>
        <v>1</v>
      </c>
      <c r="BI5973" s="32">
        <f t="shared" si="936"/>
        <v>0</v>
      </c>
      <c r="BJ5973" s="69">
        <f t="shared" si="937"/>
        <v>0</v>
      </c>
      <c r="BK5973" s="158" t="str">
        <f t="shared" si="938"/>
        <v/>
      </c>
    </row>
    <row r="5974" spans="1:63" ht="12" customHeight="1" x14ac:dyDescent="0.2">
      <c r="A5974" s="8"/>
      <c r="B5974" s="7"/>
      <c r="C5974" s="7"/>
      <c r="D5974" s="7"/>
      <c r="E5974" s="7"/>
      <c r="F5974" s="7"/>
      <c r="G5974" s="7"/>
      <c r="H5974" s="7"/>
      <c r="I5974" s="10"/>
      <c r="J5974" s="25"/>
      <c r="K5974" s="250"/>
      <c r="L5974" s="31"/>
      <c r="M5974" s="9"/>
      <c r="N5974" s="11" t="s">
        <v>25</v>
      </c>
      <c r="O5974" s="39"/>
      <c r="P5974" s="47"/>
      <c r="Q5974" s="13"/>
      <c r="R5974" s="248">
        <f t="shared" si="930"/>
        <v>0</v>
      </c>
      <c r="S5974" s="248">
        <f t="shared" si="931"/>
        <v>0</v>
      </c>
      <c r="T5974" s="248">
        <f t="shared" si="932"/>
        <v>0</v>
      </c>
      <c r="U5974" s="248">
        <f t="shared" si="933"/>
        <v>0</v>
      </c>
      <c r="V5974" s="13"/>
      <c r="W5974" s="7"/>
      <c r="AT5974" s="130"/>
      <c r="BF5974" s="33">
        <f t="shared" si="939"/>
        <v>41242</v>
      </c>
      <c r="BG5974" s="34">
        <f t="shared" si="934"/>
        <v>82.88000000000001</v>
      </c>
      <c r="BH5974" s="32">
        <f t="shared" si="935"/>
        <v>1</v>
      </c>
      <c r="BI5974" s="32">
        <f t="shared" si="936"/>
        <v>0</v>
      </c>
      <c r="BJ5974" s="69">
        <f t="shared" si="937"/>
        <v>0</v>
      </c>
      <c r="BK5974" s="158" t="str">
        <f t="shared" si="938"/>
        <v/>
      </c>
    </row>
    <row r="5975" spans="1:63" ht="12" customHeight="1" x14ac:dyDescent="0.2">
      <c r="A5975" s="8"/>
      <c r="B5975" s="7"/>
      <c r="C5975" s="7"/>
      <c r="D5975" s="7"/>
      <c r="E5975" s="7"/>
      <c r="F5975" s="7"/>
      <c r="G5975" s="7"/>
      <c r="H5975" s="7"/>
      <c r="I5975" s="10"/>
      <c r="J5975" s="25"/>
      <c r="K5975" s="250"/>
      <c r="L5975" s="31"/>
      <c r="M5975" s="9"/>
      <c r="N5975" s="11" t="s">
        <v>25</v>
      </c>
      <c r="O5975" s="39"/>
      <c r="P5975" s="47"/>
      <c r="Q5975" s="13"/>
      <c r="R5975" s="248">
        <f t="shared" si="930"/>
        <v>0</v>
      </c>
      <c r="S5975" s="248">
        <f t="shared" si="931"/>
        <v>0</v>
      </c>
      <c r="T5975" s="248">
        <f t="shared" si="932"/>
        <v>0</v>
      </c>
      <c r="U5975" s="248">
        <f t="shared" si="933"/>
        <v>0</v>
      </c>
      <c r="V5975" s="13"/>
      <c r="W5975" s="7"/>
      <c r="AT5975" s="130"/>
      <c r="BF5975" s="33">
        <f t="shared" si="939"/>
        <v>41242</v>
      </c>
      <c r="BG5975" s="34">
        <f t="shared" si="934"/>
        <v>82.88000000000001</v>
      </c>
      <c r="BH5975" s="32">
        <f t="shared" si="935"/>
        <v>1</v>
      </c>
      <c r="BI5975" s="32">
        <f t="shared" si="936"/>
        <v>0</v>
      </c>
      <c r="BJ5975" s="69">
        <f t="shared" si="937"/>
        <v>0</v>
      </c>
      <c r="BK5975" s="158" t="str">
        <f t="shared" si="938"/>
        <v/>
      </c>
    </row>
    <row r="5976" spans="1:63" ht="12" customHeight="1" x14ac:dyDescent="0.2">
      <c r="A5976" s="8"/>
      <c r="B5976" s="7"/>
      <c r="C5976" s="7"/>
      <c r="D5976" s="7"/>
      <c r="E5976" s="7"/>
      <c r="F5976" s="7"/>
      <c r="G5976" s="7"/>
      <c r="H5976" s="7"/>
      <c r="I5976" s="10"/>
      <c r="J5976" s="25"/>
      <c r="K5976" s="250"/>
      <c r="L5976" s="31"/>
      <c r="M5976" s="9"/>
      <c r="N5976" s="11" t="s">
        <v>25</v>
      </c>
      <c r="O5976" s="39"/>
      <c r="P5976" s="47"/>
      <c r="Q5976" s="13"/>
      <c r="R5976" s="248">
        <f t="shared" si="930"/>
        <v>0</v>
      </c>
      <c r="S5976" s="248">
        <f t="shared" si="931"/>
        <v>0</v>
      </c>
      <c r="T5976" s="248">
        <f t="shared" si="932"/>
        <v>0</v>
      </c>
      <c r="U5976" s="248">
        <f t="shared" si="933"/>
        <v>0</v>
      </c>
      <c r="V5976" s="13"/>
      <c r="W5976" s="7"/>
      <c r="AT5976" s="130"/>
      <c r="BF5976" s="33">
        <f t="shared" si="939"/>
        <v>41242</v>
      </c>
      <c r="BG5976" s="34">
        <f t="shared" si="934"/>
        <v>82.88000000000001</v>
      </c>
      <c r="BH5976" s="32">
        <f t="shared" si="935"/>
        <v>1</v>
      </c>
      <c r="BI5976" s="32">
        <f t="shared" si="936"/>
        <v>0</v>
      </c>
      <c r="BJ5976" s="69">
        <f t="shared" si="937"/>
        <v>0</v>
      </c>
      <c r="BK5976" s="158" t="str">
        <f t="shared" si="938"/>
        <v/>
      </c>
    </row>
    <row r="5977" spans="1:63" ht="12" customHeight="1" x14ac:dyDescent="0.2">
      <c r="A5977" s="8"/>
      <c r="B5977" s="7"/>
      <c r="C5977" s="7"/>
      <c r="D5977" s="7"/>
      <c r="E5977" s="7"/>
      <c r="F5977" s="7"/>
      <c r="G5977" s="7"/>
      <c r="H5977" s="7"/>
      <c r="I5977" s="10"/>
      <c r="J5977" s="25"/>
      <c r="K5977" s="250"/>
      <c r="L5977" s="31"/>
      <c r="M5977" s="9"/>
      <c r="N5977" s="11" t="s">
        <v>25</v>
      </c>
      <c r="O5977" s="39"/>
      <c r="P5977" s="47"/>
      <c r="Q5977" s="13"/>
      <c r="R5977" s="248">
        <f t="shared" si="930"/>
        <v>0</v>
      </c>
      <c r="S5977" s="248">
        <f t="shared" si="931"/>
        <v>0</v>
      </c>
      <c r="T5977" s="248">
        <f t="shared" si="932"/>
        <v>0</v>
      </c>
      <c r="U5977" s="248">
        <f t="shared" si="933"/>
        <v>0</v>
      </c>
      <c r="V5977" s="13"/>
      <c r="W5977" s="7"/>
      <c r="AT5977" s="130"/>
      <c r="BF5977" s="33">
        <f t="shared" si="939"/>
        <v>41242</v>
      </c>
      <c r="BG5977" s="34">
        <f t="shared" si="934"/>
        <v>82.88000000000001</v>
      </c>
      <c r="BH5977" s="32">
        <f t="shared" si="935"/>
        <v>1</v>
      </c>
      <c r="BI5977" s="32">
        <f t="shared" si="936"/>
        <v>0</v>
      </c>
      <c r="BJ5977" s="69">
        <f t="shared" si="937"/>
        <v>0</v>
      </c>
      <c r="BK5977" s="158" t="str">
        <f t="shared" si="938"/>
        <v/>
      </c>
    </row>
    <row r="5978" spans="1:63" ht="12" customHeight="1" x14ac:dyDescent="0.2">
      <c r="A5978" s="8"/>
      <c r="B5978" s="7"/>
      <c r="C5978" s="7"/>
      <c r="D5978" s="7"/>
      <c r="E5978" s="7"/>
      <c r="F5978" s="7"/>
      <c r="G5978" s="7"/>
      <c r="H5978" s="7"/>
      <c r="I5978" s="10"/>
      <c r="J5978" s="25"/>
      <c r="K5978" s="250"/>
      <c r="L5978" s="31"/>
      <c r="M5978" s="9"/>
      <c r="N5978" s="11" t="s">
        <v>25</v>
      </c>
      <c r="O5978" s="39"/>
      <c r="P5978" s="47"/>
      <c r="Q5978" s="13"/>
      <c r="R5978" s="248">
        <f t="shared" si="930"/>
        <v>0</v>
      </c>
      <c r="S5978" s="248">
        <f t="shared" si="931"/>
        <v>0</v>
      </c>
      <c r="T5978" s="248">
        <f t="shared" si="932"/>
        <v>0</v>
      </c>
      <c r="U5978" s="248">
        <f t="shared" si="933"/>
        <v>0</v>
      </c>
      <c r="V5978" s="13"/>
      <c r="W5978" s="7"/>
      <c r="AT5978" s="130"/>
      <c r="BF5978" s="33">
        <f t="shared" si="939"/>
        <v>41242</v>
      </c>
      <c r="BG5978" s="34">
        <f t="shared" si="934"/>
        <v>82.88000000000001</v>
      </c>
      <c r="BH5978" s="32">
        <f t="shared" si="935"/>
        <v>1</v>
      </c>
      <c r="BI5978" s="32">
        <f t="shared" si="936"/>
        <v>0</v>
      </c>
      <c r="BJ5978" s="69">
        <f t="shared" si="937"/>
        <v>0</v>
      </c>
      <c r="BK5978" s="158" t="str">
        <f t="shared" si="938"/>
        <v/>
      </c>
    </row>
    <row r="5979" spans="1:63" ht="12" customHeight="1" x14ac:dyDescent="0.2">
      <c r="A5979" s="8"/>
      <c r="B5979" s="7"/>
      <c r="C5979" s="7"/>
      <c r="D5979" s="7"/>
      <c r="E5979" s="7"/>
      <c r="F5979" s="7"/>
      <c r="G5979" s="7"/>
      <c r="H5979" s="7"/>
      <c r="I5979" s="10"/>
      <c r="J5979" s="25"/>
      <c r="K5979" s="250"/>
      <c r="L5979" s="31"/>
      <c r="M5979" s="9"/>
      <c r="N5979" s="11" t="s">
        <v>25</v>
      </c>
      <c r="O5979" s="39"/>
      <c r="P5979" s="47"/>
      <c r="Q5979" s="13"/>
      <c r="R5979" s="248">
        <f t="shared" si="930"/>
        <v>0</v>
      </c>
      <c r="S5979" s="248">
        <f t="shared" si="931"/>
        <v>0</v>
      </c>
      <c r="T5979" s="248">
        <f t="shared" si="932"/>
        <v>0</v>
      </c>
      <c r="U5979" s="248">
        <f t="shared" si="933"/>
        <v>0</v>
      </c>
      <c r="V5979" s="13"/>
      <c r="W5979" s="7"/>
      <c r="AT5979" s="130"/>
      <c r="BF5979" s="33">
        <f t="shared" si="939"/>
        <v>41242</v>
      </c>
      <c r="BG5979" s="34">
        <f t="shared" si="934"/>
        <v>82.88000000000001</v>
      </c>
      <c r="BH5979" s="32">
        <f t="shared" si="935"/>
        <v>1</v>
      </c>
      <c r="BI5979" s="32">
        <f t="shared" si="936"/>
        <v>0</v>
      </c>
      <c r="BJ5979" s="69">
        <f t="shared" si="937"/>
        <v>0</v>
      </c>
      <c r="BK5979" s="158" t="str">
        <f t="shared" si="938"/>
        <v/>
      </c>
    </row>
    <row r="5980" spans="1:63" ht="12" customHeight="1" x14ac:dyDescent="0.2">
      <c r="A5980" s="8"/>
      <c r="B5980" s="7"/>
      <c r="C5980" s="7"/>
      <c r="D5980" s="7"/>
      <c r="E5980" s="7"/>
      <c r="F5980" s="7"/>
      <c r="G5980" s="7"/>
      <c r="H5980" s="7"/>
      <c r="I5980" s="10"/>
      <c r="J5980" s="25"/>
      <c r="K5980" s="250"/>
      <c r="L5980" s="31"/>
      <c r="M5980" s="9"/>
      <c r="N5980" s="11" t="s">
        <v>25</v>
      </c>
      <c r="O5980" s="39"/>
      <c r="P5980" s="47"/>
      <c r="Q5980" s="13"/>
      <c r="R5980" s="248">
        <f t="shared" si="930"/>
        <v>0</v>
      </c>
      <c r="S5980" s="248">
        <f t="shared" si="931"/>
        <v>0</v>
      </c>
      <c r="T5980" s="248">
        <f t="shared" si="932"/>
        <v>0</v>
      </c>
      <c r="U5980" s="248">
        <f t="shared" si="933"/>
        <v>0</v>
      </c>
      <c r="V5980" s="13"/>
      <c r="W5980" s="7"/>
      <c r="AT5980" s="130"/>
      <c r="BF5980" s="33">
        <f t="shared" si="939"/>
        <v>41242</v>
      </c>
      <c r="BG5980" s="34">
        <f t="shared" si="934"/>
        <v>82.88000000000001</v>
      </c>
      <c r="BH5980" s="32">
        <f t="shared" si="935"/>
        <v>1</v>
      </c>
      <c r="BI5980" s="32">
        <f t="shared" si="936"/>
        <v>0</v>
      </c>
      <c r="BJ5980" s="69">
        <f t="shared" si="937"/>
        <v>0</v>
      </c>
      <c r="BK5980" s="158" t="str">
        <f t="shared" si="938"/>
        <v/>
      </c>
    </row>
    <row r="5981" spans="1:63" ht="12" customHeight="1" x14ac:dyDescent="0.2">
      <c r="A5981" s="8"/>
      <c r="B5981" s="7"/>
      <c r="C5981" s="7"/>
      <c r="D5981" s="7"/>
      <c r="E5981" s="7"/>
      <c r="F5981" s="7"/>
      <c r="G5981" s="7"/>
      <c r="H5981" s="7"/>
      <c r="I5981" s="10"/>
      <c r="J5981" s="25"/>
      <c r="K5981" s="250"/>
      <c r="L5981" s="31"/>
      <c r="M5981" s="9"/>
      <c r="N5981" s="11" t="s">
        <v>25</v>
      </c>
      <c r="O5981" s="39"/>
      <c r="P5981" s="47"/>
      <c r="Q5981" s="13"/>
      <c r="R5981" s="248">
        <f t="shared" si="930"/>
        <v>0</v>
      </c>
      <c r="S5981" s="248">
        <f t="shared" si="931"/>
        <v>0</v>
      </c>
      <c r="T5981" s="248">
        <f t="shared" si="932"/>
        <v>0</v>
      </c>
      <c r="U5981" s="248">
        <f t="shared" si="933"/>
        <v>0</v>
      </c>
      <c r="V5981" s="13"/>
      <c r="W5981" s="7"/>
      <c r="AT5981" s="130"/>
      <c r="BF5981" s="33">
        <f t="shared" si="939"/>
        <v>41242</v>
      </c>
      <c r="BG5981" s="34">
        <f t="shared" si="934"/>
        <v>82.88000000000001</v>
      </c>
      <c r="BH5981" s="32">
        <f t="shared" si="935"/>
        <v>1</v>
      </c>
      <c r="BI5981" s="32">
        <f t="shared" si="936"/>
        <v>0</v>
      </c>
      <c r="BJ5981" s="69">
        <f t="shared" si="937"/>
        <v>0</v>
      </c>
      <c r="BK5981" s="158" t="str">
        <f t="shared" si="938"/>
        <v/>
      </c>
    </row>
    <row r="5982" spans="1:63" ht="12" customHeight="1" x14ac:dyDescent="0.2">
      <c r="A5982" s="8"/>
      <c r="B5982" s="7"/>
      <c r="C5982" s="7"/>
      <c r="D5982" s="7"/>
      <c r="E5982" s="7"/>
      <c r="F5982" s="7"/>
      <c r="G5982" s="7"/>
      <c r="H5982" s="7"/>
      <c r="I5982" s="10"/>
      <c r="J5982" s="25"/>
      <c r="K5982" s="250"/>
      <c r="L5982" s="31"/>
      <c r="M5982" s="9"/>
      <c r="N5982" s="11" t="s">
        <v>25</v>
      </c>
      <c r="O5982" s="39"/>
      <c r="P5982" s="47"/>
      <c r="Q5982" s="13"/>
      <c r="R5982" s="248">
        <f t="shared" si="930"/>
        <v>0</v>
      </c>
      <c r="S5982" s="248">
        <f t="shared" si="931"/>
        <v>0</v>
      </c>
      <c r="T5982" s="248">
        <f t="shared" si="932"/>
        <v>0</v>
      </c>
      <c r="U5982" s="248">
        <f t="shared" si="933"/>
        <v>0</v>
      </c>
      <c r="V5982" s="13"/>
      <c r="W5982" s="7"/>
      <c r="AT5982" s="130"/>
      <c r="BF5982" s="33">
        <f t="shared" si="939"/>
        <v>41242</v>
      </c>
      <c r="BG5982" s="34">
        <f t="shared" si="934"/>
        <v>82.88000000000001</v>
      </c>
      <c r="BH5982" s="32">
        <f t="shared" si="935"/>
        <v>1</v>
      </c>
      <c r="BI5982" s="32">
        <f t="shared" si="936"/>
        <v>0</v>
      </c>
      <c r="BJ5982" s="69">
        <f t="shared" si="937"/>
        <v>0</v>
      </c>
      <c r="BK5982" s="158" t="str">
        <f t="shared" si="938"/>
        <v/>
      </c>
    </row>
    <row r="5983" spans="1:63" ht="12" customHeight="1" x14ac:dyDescent="0.2">
      <c r="A5983" s="8"/>
      <c r="B5983" s="7"/>
      <c r="C5983" s="7"/>
      <c r="D5983" s="7"/>
      <c r="E5983" s="7"/>
      <c r="F5983" s="7"/>
      <c r="G5983" s="7"/>
      <c r="H5983" s="7"/>
      <c r="I5983" s="10"/>
      <c r="J5983" s="25"/>
      <c r="K5983" s="250"/>
      <c r="L5983" s="31"/>
      <c r="M5983" s="9"/>
      <c r="N5983" s="11" t="s">
        <v>25</v>
      </c>
      <c r="O5983" s="39"/>
      <c r="P5983" s="47"/>
      <c r="Q5983" s="13"/>
      <c r="R5983" s="248">
        <f t="shared" si="930"/>
        <v>0</v>
      </c>
      <c r="S5983" s="248">
        <f t="shared" si="931"/>
        <v>0</v>
      </c>
      <c r="T5983" s="248">
        <f t="shared" si="932"/>
        <v>0</v>
      </c>
      <c r="U5983" s="248">
        <f t="shared" si="933"/>
        <v>0</v>
      </c>
      <c r="V5983" s="13"/>
      <c r="W5983" s="7"/>
      <c r="AT5983" s="130"/>
      <c r="BF5983" s="33">
        <f t="shared" si="939"/>
        <v>41242</v>
      </c>
      <c r="BG5983" s="34">
        <f t="shared" si="934"/>
        <v>82.88000000000001</v>
      </c>
      <c r="BH5983" s="32">
        <f t="shared" si="935"/>
        <v>1</v>
      </c>
      <c r="BI5983" s="32">
        <f t="shared" si="936"/>
        <v>0</v>
      </c>
      <c r="BJ5983" s="69">
        <f t="shared" si="937"/>
        <v>0</v>
      </c>
      <c r="BK5983" s="158" t="str">
        <f t="shared" si="938"/>
        <v/>
      </c>
    </row>
    <row r="5984" spans="1:63" ht="12" customHeight="1" x14ac:dyDescent="0.2">
      <c r="A5984" s="8"/>
      <c r="B5984" s="7"/>
      <c r="C5984" s="7"/>
      <c r="D5984" s="7"/>
      <c r="E5984" s="7"/>
      <c r="F5984" s="7"/>
      <c r="G5984" s="7"/>
      <c r="H5984" s="7"/>
      <c r="I5984" s="10"/>
      <c r="J5984" s="25"/>
      <c r="K5984" s="250"/>
      <c r="L5984" s="31"/>
      <c r="M5984" s="9"/>
      <c r="N5984" s="11" t="s">
        <v>25</v>
      </c>
      <c r="O5984" s="39"/>
      <c r="P5984" s="47"/>
      <c r="Q5984" s="13"/>
      <c r="R5984" s="248">
        <f t="shared" si="930"/>
        <v>0</v>
      </c>
      <c r="S5984" s="248">
        <f t="shared" si="931"/>
        <v>0</v>
      </c>
      <c r="T5984" s="248">
        <f t="shared" si="932"/>
        <v>0</v>
      </c>
      <c r="U5984" s="248">
        <f t="shared" si="933"/>
        <v>0</v>
      </c>
      <c r="V5984" s="13"/>
      <c r="W5984" s="7"/>
      <c r="AT5984" s="130"/>
      <c r="BF5984" s="33">
        <f t="shared" si="939"/>
        <v>41242</v>
      </c>
      <c r="BG5984" s="34">
        <f t="shared" si="934"/>
        <v>82.88000000000001</v>
      </c>
      <c r="BH5984" s="32">
        <f t="shared" si="935"/>
        <v>1</v>
      </c>
      <c r="BI5984" s="32">
        <f t="shared" si="936"/>
        <v>0</v>
      </c>
      <c r="BJ5984" s="69">
        <f t="shared" si="937"/>
        <v>0</v>
      </c>
      <c r="BK5984" s="158" t="str">
        <f t="shared" si="938"/>
        <v/>
      </c>
    </row>
    <row r="5985" spans="1:63" ht="12" customHeight="1" x14ac:dyDescent="0.2">
      <c r="A5985" s="8"/>
      <c r="B5985" s="7"/>
      <c r="C5985" s="7"/>
      <c r="D5985" s="7"/>
      <c r="E5985" s="7"/>
      <c r="F5985" s="7"/>
      <c r="G5985" s="7"/>
      <c r="H5985" s="7"/>
      <c r="I5985" s="10"/>
      <c r="J5985" s="25"/>
      <c r="K5985" s="250"/>
      <c r="L5985" s="31"/>
      <c r="M5985" s="9"/>
      <c r="N5985" s="11" t="s">
        <v>25</v>
      </c>
      <c r="O5985" s="39"/>
      <c r="P5985" s="47"/>
      <c r="Q5985" s="13"/>
      <c r="R5985" s="248">
        <f t="shared" si="930"/>
        <v>0</v>
      </c>
      <c r="S5985" s="248">
        <f t="shared" si="931"/>
        <v>0</v>
      </c>
      <c r="T5985" s="248">
        <f t="shared" si="932"/>
        <v>0</v>
      </c>
      <c r="U5985" s="248">
        <f t="shared" si="933"/>
        <v>0</v>
      </c>
      <c r="V5985" s="13"/>
      <c r="W5985" s="7"/>
      <c r="AT5985" s="130"/>
      <c r="BF5985" s="33">
        <f t="shared" si="939"/>
        <v>41242</v>
      </c>
      <c r="BG5985" s="34">
        <f t="shared" si="934"/>
        <v>82.88000000000001</v>
      </c>
      <c r="BH5985" s="32">
        <f t="shared" si="935"/>
        <v>1</v>
      </c>
      <c r="BI5985" s="32">
        <f t="shared" si="936"/>
        <v>0</v>
      </c>
      <c r="BJ5985" s="69">
        <f t="shared" si="937"/>
        <v>0</v>
      </c>
      <c r="BK5985" s="158" t="str">
        <f t="shared" si="938"/>
        <v/>
      </c>
    </row>
    <row r="5986" spans="1:63" ht="12" customHeight="1" x14ac:dyDescent="0.2">
      <c r="A5986" s="8"/>
      <c r="B5986" s="7"/>
      <c r="C5986" s="7"/>
      <c r="D5986" s="7"/>
      <c r="E5986" s="7"/>
      <c r="F5986" s="7"/>
      <c r="G5986" s="7"/>
      <c r="H5986" s="7"/>
      <c r="I5986" s="10"/>
      <c r="J5986" s="25"/>
      <c r="K5986" s="250"/>
      <c r="L5986" s="31"/>
      <c r="M5986" s="9"/>
      <c r="N5986" s="11" t="s">
        <v>25</v>
      </c>
      <c r="O5986" s="39"/>
      <c r="P5986" s="47"/>
      <c r="Q5986" s="13"/>
      <c r="R5986" s="248">
        <f t="shared" si="930"/>
        <v>0</v>
      </c>
      <c r="S5986" s="248">
        <f t="shared" si="931"/>
        <v>0</v>
      </c>
      <c r="T5986" s="248">
        <f t="shared" si="932"/>
        <v>0</v>
      </c>
      <c r="U5986" s="248">
        <f t="shared" si="933"/>
        <v>0</v>
      </c>
      <c r="V5986" s="13"/>
      <c r="W5986" s="7"/>
      <c r="AT5986" s="130"/>
      <c r="BF5986" s="33">
        <f t="shared" si="939"/>
        <v>41242</v>
      </c>
      <c r="BG5986" s="34">
        <f t="shared" si="934"/>
        <v>82.88000000000001</v>
      </c>
      <c r="BH5986" s="32">
        <f t="shared" si="935"/>
        <v>1</v>
      </c>
      <c r="BI5986" s="32">
        <f t="shared" si="936"/>
        <v>0</v>
      </c>
      <c r="BJ5986" s="69">
        <f t="shared" si="937"/>
        <v>0</v>
      </c>
      <c r="BK5986" s="158" t="str">
        <f t="shared" si="938"/>
        <v/>
      </c>
    </row>
    <row r="5987" spans="1:63" ht="12" customHeight="1" x14ac:dyDescent="0.2">
      <c r="A5987" s="8"/>
      <c r="B5987" s="7"/>
      <c r="C5987" s="7"/>
      <c r="D5987" s="7"/>
      <c r="E5987" s="7"/>
      <c r="F5987" s="7"/>
      <c r="G5987" s="7"/>
      <c r="H5987" s="7"/>
      <c r="I5987" s="10"/>
      <c r="J5987" s="25"/>
      <c r="K5987" s="250"/>
      <c r="L5987" s="31"/>
      <c r="M5987" s="9"/>
      <c r="N5987" s="11" t="s">
        <v>25</v>
      </c>
      <c r="O5987" s="39"/>
      <c r="P5987" s="47"/>
      <c r="Q5987" s="13"/>
      <c r="R5987" s="248">
        <f t="shared" si="930"/>
        <v>0</v>
      </c>
      <c r="S5987" s="248">
        <f t="shared" si="931"/>
        <v>0</v>
      </c>
      <c r="T5987" s="248">
        <f t="shared" si="932"/>
        <v>0</v>
      </c>
      <c r="U5987" s="248">
        <f t="shared" si="933"/>
        <v>0</v>
      </c>
      <c r="V5987" s="13"/>
      <c r="W5987" s="7"/>
      <c r="AT5987" s="130"/>
      <c r="BF5987" s="33">
        <f t="shared" si="939"/>
        <v>41242</v>
      </c>
      <c r="BG5987" s="34">
        <f t="shared" si="934"/>
        <v>82.88000000000001</v>
      </c>
      <c r="BH5987" s="32">
        <f t="shared" si="935"/>
        <v>1</v>
      </c>
      <c r="BI5987" s="32">
        <f t="shared" si="936"/>
        <v>0</v>
      </c>
      <c r="BJ5987" s="69">
        <f t="shared" si="937"/>
        <v>0</v>
      </c>
      <c r="BK5987" s="158" t="str">
        <f t="shared" si="938"/>
        <v/>
      </c>
    </row>
    <row r="5988" spans="1:63" ht="12" customHeight="1" x14ac:dyDescent="0.2">
      <c r="A5988" s="8"/>
      <c r="B5988" s="7"/>
      <c r="C5988" s="7"/>
      <c r="D5988" s="7"/>
      <c r="E5988" s="7"/>
      <c r="F5988" s="7"/>
      <c r="G5988" s="7"/>
      <c r="H5988" s="7"/>
      <c r="I5988" s="10"/>
      <c r="J5988" s="25"/>
      <c r="K5988" s="250"/>
      <c r="L5988" s="31"/>
      <c r="M5988" s="9"/>
      <c r="N5988" s="11" t="s">
        <v>25</v>
      </c>
      <c r="O5988" s="39"/>
      <c r="P5988" s="47"/>
      <c r="Q5988" s="13"/>
      <c r="R5988" s="248">
        <f t="shared" si="930"/>
        <v>0</v>
      </c>
      <c r="S5988" s="248">
        <f t="shared" si="931"/>
        <v>0</v>
      </c>
      <c r="T5988" s="248">
        <f t="shared" si="932"/>
        <v>0</v>
      </c>
      <c r="U5988" s="248">
        <f t="shared" si="933"/>
        <v>0</v>
      </c>
      <c r="V5988" s="13"/>
      <c r="W5988" s="7"/>
      <c r="AT5988" s="130"/>
      <c r="BF5988" s="33">
        <f t="shared" si="939"/>
        <v>41242</v>
      </c>
      <c r="BG5988" s="34">
        <f t="shared" si="934"/>
        <v>82.88000000000001</v>
      </c>
      <c r="BH5988" s="32">
        <f t="shared" si="935"/>
        <v>1</v>
      </c>
      <c r="BI5988" s="32">
        <f t="shared" si="936"/>
        <v>0</v>
      </c>
      <c r="BJ5988" s="69">
        <f t="shared" si="937"/>
        <v>0</v>
      </c>
      <c r="BK5988" s="158" t="str">
        <f t="shared" si="938"/>
        <v/>
      </c>
    </row>
    <row r="5989" spans="1:63" ht="12" customHeight="1" x14ac:dyDescent="0.2">
      <c r="A5989" s="8"/>
      <c r="B5989" s="7"/>
      <c r="C5989" s="7"/>
      <c r="D5989" s="7"/>
      <c r="E5989" s="7"/>
      <c r="F5989" s="7"/>
      <c r="G5989" s="7"/>
      <c r="H5989" s="7"/>
      <c r="I5989" s="10"/>
      <c r="J5989" s="25"/>
      <c r="K5989" s="250"/>
      <c r="L5989" s="31"/>
      <c r="M5989" s="9"/>
      <c r="N5989" s="11" t="s">
        <v>25</v>
      </c>
      <c r="O5989" s="39"/>
      <c r="P5989" s="47"/>
      <c r="Q5989" s="13"/>
      <c r="R5989" s="248">
        <f t="shared" si="930"/>
        <v>0</v>
      </c>
      <c r="S5989" s="248">
        <f t="shared" si="931"/>
        <v>0</v>
      </c>
      <c r="T5989" s="248">
        <f t="shared" si="932"/>
        <v>0</v>
      </c>
      <c r="U5989" s="248">
        <f t="shared" si="933"/>
        <v>0</v>
      </c>
      <c r="V5989" s="13"/>
      <c r="W5989" s="7"/>
      <c r="AT5989" s="130"/>
      <c r="BF5989" s="33">
        <f t="shared" si="939"/>
        <v>41242</v>
      </c>
      <c r="BG5989" s="34">
        <f t="shared" si="934"/>
        <v>82.88000000000001</v>
      </c>
      <c r="BH5989" s="32">
        <f t="shared" si="935"/>
        <v>1</v>
      </c>
      <c r="BI5989" s="32">
        <f t="shared" si="936"/>
        <v>0</v>
      </c>
      <c r="BJ5989" s="69">
        <f t="shared" si="937"/>
        <v>0</v>
      </c>
      <c r="BK5989" s="158" t="str">
        <f t="shared" si="938"/>
        <v/>
      </c>
    </row>
    <row r="5990" spans="1:63" ht="12" customHeight="1" x14ac:dyDescent="0.2">
      <c r="A5990" s="8"/>
      <c r="B5990" s="7"/>
      <c r="C5990" s="7"/>
      <c r="D5990" s="7"/>
      <c r="E5990" s="7"/>
      <c r="F5990" s="7"/>
      <c r="G5990" s="7"/>
      <c r="H5990" s="7"/>
      <c r="I5990" s="10"/>
      <c r="J5990" s="25"/>
      <c r="K5990" s="250"/>
      <c r="L5990" s="31"/>
      <c r="M5990" s="9"/>
      <c r="N5990" s="11" t="s">
        <v>25</v>
      </c>
      <c r="O5990" s="39"/>
      <c r="P5990" s="47"/>
      <c r="Q5990" s="13"/>
      <c r="R5990" s="248">
        <f t="shared" si="930"/>
        <v>0</v>
      </c>
      <c r="S5990" s="248">
        <f t="shared" si="931"/>
        <v>0</v>
      </c>
      <c r="T5990" s="248">
        <f t="shared" si="932"/>
        <v>0</v>
      </c>
      <c r="U5990" s="248">
        <f t="shared" si="933"/>
        <v>0</v>
      </c>
      <c r="V5990" s="13"/>
      <c r="W5990" s="7"/>
      <c r="AT5990" s="130"/>
      <c r="BF5990" s="33">
        <f t="shared" si="939"/>
        <v>41242</v>
      </c>
      <c r="BG5990" s="34">
        <f t="shared" si="934"/>
        <v>82.88000000000001</v>
      </c>
      <c r="BH5990" s="32">
        <f t="shared" si="935"/>
        <v>1</v>
      </c>
      <c r="BI5990" s="32">
        <f t="shared" si="936"/>
        <v>0</v>
      </c>
      <c r="BJ5990" s="69">
        <f t="shared" si="937"/>
        <v>0</v>
      </c>
      <c r="BK5990" s="158" t="str">
        <f t="shared" si="938"/>
        <v/>
      </c>
    </row>
    <row r="5991" spans="1:63" ht="12" customHeight="1" x14ac:dyDescent="0.2">
      <c r="A5991" s="8"/>
      <c r="B5991" s="7"/>
      <c r="C5991" s="7"/>
      <c r="D5991" s="7"/>
      <c r="E5991" s="7"/>
      <c r="F5991" s="7"/>
      <c r="G5991" s="7"/>
      <c r="H5991" s="7"/>
      <c r="I5991" s="10"/>
      <c r="J5991" s="25"/>
      <c r="K5991" s="250"/>
      <c r="L5991" s="31"/>
      <c r="M5991" s="9"/>
      <c r="N5991" s="11" t="s">
        <v>25</v>
      </c>
      <c r="O5991" s="39"/>
      <c r="P5991" s="47"/>
      <c r="Q5991" s="13"/>
      <c r="R5991" s="248">
        <f t="shared" si="930"/>
        <v>0</v>
      </c>
      <c r="S5991" s="248">
        <f t="shared" si="931"/>
        <v>0</v>
      </c>
      <c r="T5991" s="248">
        <f t="shared" si="932"/>
        <v>0</v>
      </c>
      <c r="U5991" s="248">
        <f t="shared" si="933"/>
        <v>0</v>
      </c>
      <c r="V5991" s="13"/>
      <c r="W5991" s="7"/>
      <c r="AT5991" s="130"/>
      <c r="BF5991" s="33">
        <f t="shared" si="939"/>
        <v>41242</v>
      </c>
      <c r="BG5991" s="34">
        <f t="shared" si="934"/>
        <v>82.88000000000001</v>
      </c>
      <c r="BH5991" s="32">
        <f t="shared" si="935"/>
        <v>1</v>
      </c>
      <c r="BI5991" s="32">
        <f t="shared" si="936"/>
        <v>0</v>
      </c>
      <c r="BJ5991" s="69">
        <f t="shared" si="937"/>
        <v>0</v>
      </c>
      <c r="BK5991" s="158" t="str">
        <f t="shared" si="938"/>
        <v/>
      </c>
    </row>
    <row r="5992" spans="1:63" ht="12" customHeight="1" x14ac:dyDescent="0.2">
      <c r="A5992" s="8"/>
      <c r="B5992" s="7"/>
      <c r="C5992" s="7"/>
      <c r="D5992" s="7"/>
      <c r="E5992" s="7"/>
      <c r="F5992" s="7"/>
      <c r="G5992" s="7"/>
      <c r="H5992" s="7"/>
      <c r="I5992" s="10"/>
      <c r="J5992" s="25"/>
      <c r="K5992" s="250"/>
      <c r="L5992" s="31"/>
      <c r="M5992" s="9"/>
      <c r="N5992" s="11" t="s">
        <v>25</v>
      </c>
      <c r="O5992" s="39"/>
      <c r="P5992" s="47"/>
      <c r="Q5992" s="13"/>
      <c r="R5992" s="248">
        <f t="shared" si="930"/>
        <v>0</v>
      </c>
      <c r="S5992" s="248">
        <f t="shared" si="931"/>
        <v>0</v>
      </c>
      <c r="T5992" s="248">
        <f t="shared" si="932"/>
        <v>0</v>
      </c>
      <c r="U5992" s="248">
        <f t="shared" si="933"/>
        <v>0</v>
      </c>
      <c r="V5992" s="13"/>
      <c r="W5992" s="7"/>
      <c r="AT5992" s="130"/>
      <c r="BF5992" s="33">
        <f t="shared" si="939"/>
        <v>41242</v>
      </c>
      <c r="BG5992" s="34">
        <f t="shared" si="934"/>
        <v>82.88000000000001</v>
      </c>
      <c r="BH5992" s="32">
        <f t="shared" si="935"/>
        <v>1</v>
      </c>
      <c r="BI5992" s="32">
        <f t="shared" si="936"/>
        <v>0</v>
      </c>
      <c r="BJ5992" s="69">
        <f t="shared" si="937"/>
        <v>0</v>
      </c>
      <c r="BK5992" s="158" t="str">
        <f t="shared" si="938"/>
        <v/>
      </c>
    </row>
    <row r="5993" spans="1:63" ht="12" customHeight="1" x14ac:dyDescent="0.2">
      <c r="A5993" s="8"/>
      <c r="B5993" s="7"/>
      <c r="C5993" s="7"/>
      <c r="D5993" s="7"/>
      <c r="E5993" s="7"/>
      <c r="F5993" s="7"/>
      <c r="G5993" s="7"/>
      <c r="H5993" s="7"/>
      <c r="I5993" s="10"/>
      <c r="J5993" s="25"/>
      <c r="K5993" s="250"/>
      <c r="L5993" s="31"/>
      <c r="M5993" s="9"/>
      <c r="N5993" s="11" t="s">
        <v>25</v>
      </c>
      <c r="O5993" s="39"/>
      <c r="P5993" s="47"/>
      <c r="Q5993" s="13"/>
      <c r="R5993" s="248">
        <f t="shared" si="930"/>
        <v>0</v>
      </c>
      <c r="S5993" s="248">
        <f t="shared" si="931"/>
        <v>0</v>
      </c>
      <c r="T5993" s="248">
        <f t="shared" si="932"/>
        <v>0</v>
      </c>
      <c r="U5993" s="248">
        <f t="shared" si="933"/>
        <v>0</v>
      </c>
      <c r="V5993" s="13"/>
      <c r="W5993" s="7"/>
      <c r="AT5993" s="130"/>
      <c r="BF5993" s="33">
        <f t="shared" si="939"/>
        <v>41242</v>
      </c>
      <c r="BG5993" s="34">
        <f t="shared" si="934"/>
        <v>82.88000000000001</v>
      </c>
      <c r="BH5993" s="32">
        <f t="shared" si="935"/>
        <v>1</v>
      </c>
      <c r="BI5993" s="32">
        <f t="shared" si="936"/>
        <v>0</v>
      </c>
      <c r="BJ5993" s="69">
        <f t="shared" si="937"/>
        <v>0</v>
      </c>
      <c r="BK5993" s="158" t="str">
        <f t="shared" si="938"/>
        <v/>
      </c>
    </row>
    <row r="5994" spans="1:63" ht="12" customHeight="1" x14ac:dyDescent="0.2">
      <c r="A5994" s="8"/>
      <c r="B5994" s="7"/>
      <c r="C5994" s="7"/>
      <c r="D5994" s="7"/>
      <c r="E5994" s="7"/>
      <c r="F5994" s="7"/>
      <c r="G5994" s="7"/>
      <c r="H5994" s="7"/>
      <c r="I5994" s="10"/>
      <c r="J5994" s="25"/>
      <c r="K5994" s="250"/>
      <c r="L5994" s="31"/>
      <c r="M5994" s="9"/>
      <c r="N5994" s="11" t="s">
        <v>25</v>
      </c>
      <c r="O5994" s="39"/>
      <c r="P5994" s="47"/>
      <c r="Q5994" s="13"/>
      <c r="R5994" s="248">
        <f t="shared" si="930"/>
        <v>0</v>
      </c>
      <c r="S5994" s="248">
        <f t="shared" si="931"/>
        <v>0</v>
      </c>
      <c r="T5994" s="248">
        <f t="shared" si="932"/>
        <v>0</v>
      </c>
      <c r="U5994" s="248">
        <f t="shared" si="933"/>
        <v>0</v>
      </c>
      <c r="V5994" s="13"/>
      <c r="W5994" s="7"/>
      <c r="AT5994" s="130"/>
      <c r="BF5994" s="33">
        <f t="shared" si="939"/>
        <v>41242</v>
      </c>
      <c r="BG5994" s="34">
        <f t="shared" si="934"/>
        <v>82.88000000000001</v>
      </c>
      <c r="BH5994" s="32">
        <f t="shared" si="935"/>
        <v>1</v>
      </c>
      <c r="BI5994" s="32">
        <f t="shared" si="936"/>
        <v>0</v>
      </c>
      <c r="BJ5994" s="69">
        <f t="shared" si="937"/>
        <v>0</v>
      </c>
      <c r="BK5994" s="158" t="str">
        <f t="shared" si="938"/>
        <v/>
      </c>
    </row>
    <row r="5995" spans="1:63" ht="12" customHeight="1" x14ac:dyDescent="0.2">
      <c r="A5995" s="8"/>
      <c r="B5995" s="7"/>
      <c r="C5995" s="7"/>
      <c r="D5995" s="7"/>
      <c r="E5995" s="7"/>
      <c r="F5995" s="7"/>
      <c r="G5995" s="7"/>
      <c r="H5995" s="7"/>
      <c r="I5995" s="10"/>
      <c r="J5995" s="25"/>
      <c r="K5995" s="250"/>
      <c r="L5995" s="31"/>
      <c r="M5995" s="9"/>
      <c r="N5995" s="11" t="s">
        <v>25</v>
      </c>
      <c r="O5995" s="39"/>
      <c r="P5995" s="47"/>
      <c r="Q5995" s="13"/>
      <c r="R5995" s="248">
        <f t="shared" si="930"/>
        <v>0</v>
      </c>
      <c r="S5995" s="248">
        <f t="shared" si="931"/>
        <v>0</v>
      </c>
      <c r="T5995" s="248">
        <f t="shared" si="932"/>
        <v>0</v>
      </c>
      <c r="U5995" s="248">
        <f t="shared" si="933"/>
        <v>0</v>
      </c>
      <c r="V5995" s="13"/>
      <c r="W5995" s="7"/>
      <c r="AT5995" s="130"/>
      <c r="BF5995" s="33">
        <f t="shared" si="939"/>
        <v>41242</v>
      </c>
      <c r="BG5995" s="34">
        <f t="shared" si="934"/>
        <v>82.88000000000001</v>
      </c>
      <c r="BH5995" s="32">
        <f t="shared" si="935"/>
        <v>1</v>
      </c>
      <c r="BI5995" s="32">
        <f t="shared" si="936"/>
        <v>0</v>
      </c>
      <c r="BJ5995" s="69">
        <f t="shared" si="937"/>
        <v>0</v>
      </c>
      <c r="BK5995" s="158" t="str">
        <f t="shared" si="938"/>
        <v/>
      </c>
    </row>
    <row r="5996" spans="1:63" ht="12" customHeight="1" x14ac:dyDescent="0.2">
      <c r="A5996" s="8"/>
      <c r="B5996" s="7"/>
      <c r="C5996" s="7"/>
      <c r="D5996" s="7"/>
      <c r="E5996" s="7"/>
      <c r="F5996" s="7"/>
      <c r="G5996" s="7"/>
      <c r="H5996" s="7"/>
      <c r="I5996" s="10"/>
      <c r="J5996" s="25"/>
      <c r="K5996" s="250"/>
      <c r="L5996" s="31"/>
      <c r="M5996" s="9"/>
      <c r="N5996" s="11" t="s">
        <v>25</v>
      </c>
      <c r="O5996" s="39"/>
      <c r="P5996" s="47"/>
      <c r="Q5996" s="13"/>
      <c r="R5996" s="248">
        <f t="shared" si="930"/>
        <v>0</v>
      </c>
      <c r="S5996" s="248">
        <f t="shared" si="931"/>
        <v>0</v>
      </c>
      <c r="T5996" s="248">
        <f t="shared" si="932"/>
        <v>0</v>
      </c>
      <c r="U5996" s="248">
        <f t="shared" si="933"/>
        <v>0</v>
      </c>
      <c r="V5996" s="13"/>
      <c r="W5996" s="7"/>
      <c r="AT5996" s="130"/>
      <c r="BF5996" s="33">
        <f t="shared" si="939"/>
        <v>41242</v>
      </c>
      <c r="BG5996" s="34">
        <f t="shared" si="934"/>
        <v>82.88000000000001</v>
      </c>
      <c r="BH5996" s="32">
        <f t="shared" si="935"/>
        <v>1</v>
      </c>
      <c r="BI5996" s="32">
        <f t="shared" si="936"/>
        <v>0</v>
      </c>
      <c r="BJ5996" s="69">
        <f t="shared" si="937"/>
        <v>0</v>
      </c>
      <c r="BK5996" s="158" t="str">
        <f t="shared" si="938"/>
        <v/>
      </c>
    </row>
    <row r="5997" spans="1:63" ht="12" customHeight="1" x14ac:dyDescent="0.2">
      <c r="A5997" s="8"/>
      <c r="B5997" s="7"/>
      <c r="C5997" s="7"/>
      <c r="D5997" s="7"/>
      <c r="E5997" s="7"/>
      <c r="F5997" s="7"/>
      <c r="G5997" s="7"/>
      <c r="H5997" s="7"/>
      <c r="I5997" s="10"/>
      <c r="J5997" s="25"/>
      <c r="K5997" s="250"/>
      <c r="L5997" s="31"/>
      <c r="M5997" s="9"/>
      <c r="N5997" s="11" t="s">
        <v>25</v>
      </c>
      <c r="O5997" s="39"/>
      <c r="P5997" s="47"/>
      <c r="Q5997" s="13"/>
      <c r="R5997" s="248">
        <f t="shared" si="930"/>
        <v>0</v>
      </c>
      <c r="S5997" s="248">
        <f t="shared" si="931"/>
        <v>0</v>
      </c>
      <c r="T5997" s="248">
        <f t="shared" si="932"/>
        <v>0</v>
      </c>
      <c r="U5997" s="248">
        <f t="shared" si="933"/>
        <v>0</v>
      </c>
      <c r="V5997" s="13"/>
      <c r="W5997" s="7"/>
      <c r="AT5997" s="130"/>
      <c r="BF5997" s="33">
        <f t="shared" si="939"/>
        <v>41242</v>
      </c>
      <c r="BG5997" s="34">
        <f t="shared" si="934"/>
        <v>82.88000000000001</v>
      </c>
      <c r="BH5997" s="32">
        <f t="shared" si="935"/>
        <v>1</v>
      </c>
      <c r="BI5997" s="32">
        <f t="shared" si="936"/>
        <v>0</v>
      </c>
      <c r="BJ5997" s="69">
        <f t="shared" si="937"/>
        <v>0</v>
      </c>
      <c r="BK5997" s="158" t="str">
        <f t="shared" si="938"/>
        <v/>
      </c>
    </row>
    <row r="5998" spans="1:63" ht="12" customHeight="1" x14ac:dyDescent="0.2">
      <c r="A5998" s="8"/>
      <c r="B5998" s="7"/>
      <c r="C5998" s="7"/>
      <c r="D5998" s="7"/>
      <c r="E5998" s="7"/>
      <c r="F5998" s="7"/>
      <c r="G5998" s="7"/>
      <c r="H5998" s="7"/>
      <c r="I5998" s="10"/>
      <c r="J5998" s="25"/>
      <c r="K5998" s="250"/>
      <c r="L5998" s="31"/>
      <c r="M5998" s="9"/>
      <c r="N5998" s="11" t="s">
        <v>25</v>
      </c>
      <c r="O5998" s="39"/>
      <c r="P5998" s="47"/>
      <c r="Q5998" s="13"/>
      <c r="R5998" s="248">
        <f t="shared" si="930"/>
        <v>0</v>
      </c>
      <c r="S5998" s="248">
        <f t="shared" si="931"/>
        <v>0</v>
      </c>
      <c r="T5998" s="248">
        <f t="shared" si="932"/>
        <v>0</v>
      </c>
      <c r="U5998" s="248">
        <f t="shared" si="933"/>
        <v>0</v>
      </c>
      <c r="V5998" s="13"/>
      <c r="W5998" s="7"/>
      <c r="AT5998" s="130"/>
      <c r="BF5998" s="33">
        <f t="shared" si="939"/>
        <v>41242</v>
      </c>
      <c r="BG5998" s="34">
        <f t="shared" si="934"/>
        <v>82.88000000000001</v>
      </c>
      <c r="BH5998" s="32">
        <f t="shared" si="935"/>
        <v>1</v>
      </c>
      <c r="BI5998" s="32">
        <f t="shared" si="936"/>
        <v>0</v>
      </c>
      <c r="BJ5998" s="69">
        <f t="shared" si="937"/>
        <v>0</v>
      </c>
      <c r="BK5998" s="158" t="str">
        <f t="shared" si="938"/>
        <v/>
      </c>
    </row>
    <row r="5999" spans="1:63" ht="12" customHeight="1" x14ac:dyDescent="0.2">
      <c r="A5999" s="8"/>
      <c r="B5999" s="7"/>
      <c r="C5999" s="7"/>
      <c r="D5999" s="7"/>
      <c r="E5999" s="7"/>
      <c r="F5999" s="7"/>
      <c r="G5999" s="7"/>
      <c r="H5999" s="7"/>
      <c r="I5999" s="10"/>
      <c r="J5999" s="25"/>
      <c r="K5999" s="250"/>
      <c r="L5999" s="31"/>
      <c r="M5999" s="9"/>
      <c r="N5999" s="11" t="s">
        <v>25</v>
      </c>
      <c r="O5999" s="39"/>
      <c r="P5999" s="47"/>
      <c r="Q5999" s="13"/>
      <c r="R5999" s="248">
        <f t="shared" si="930"/>
        <v>0</v>
      </c>
      <c r="S5999" s="248">
        <f t="shared" si="931"/>
        <v>0</v>
      </c>
      <c r="T5999" s="248">
        <f t="shared" si="932"/>
        <v>0</v>
      </c>
      <c r="U5999" s="248">
        <f t="shared" si="933"/>
        <v>0</v>
      </c>
      <c r="V5999" s="13"/>
      <c r="W5999" s="7"/>
      <c r="AT5999" s="130"/>
      <c r="BF5999" s="33">
        <f t="shared" si="939"/>
        <v>41242</v>
      </c>
      <c r="BG5999" s="34">
        <f t="shared" si="934"/>
        <v>82.88000000000001</v>
      </c>
      <c r="BH5999" s="32">
        <f t="shared" si="935"/>
        <v>1</v>
      </c>
      <c r="BI5999" s="32">
        <f t="shared" si="936"/>
        <v>0</v>
      </c>
      <c r="BJ5999" s="69">
        <f t="shared" si="937"/>
        <v>0</v>
      </c>
      <c r="BK5999" s="158" t="str">
        <f t="shared" si="938"/>
        <v/>
      </c>
    </row>
    <row r="6000" spans="1:63" ht="12" customHeight="1" x14ac:dyDescent="0.2">
      <c r="A6000" s="8"/>
      <c r="B6000" s="7"/>
      <c r="C6000" s="7"/>
      <c r="D6000" s="7"/>
      <c r="E6000" s="7"/>
      <c r="F6000" s="7"/>
      <c r="G6000" s="7"/>
      <c r="H6000" s="7"/>
      <c r="I6000" s="10"/>
      <c r="J6000" s="25"/>
      <c r="K6000" s="250"/>
      <c r="L6000" s="31"/>
      <c r="M6000" s="9"/>
      <c r="N6000" s="11" t="s">
        <v>25</v>
      </c>
      <c r="O6000" s="39"/>
      <c r="P6000" s="47"/>
      <c r="Q6000" s="13"/>
      <c r="R6000" s="248">
        <f t="shared" si="930"/>
        <v>0</v>
      </c>
      <c r="S6000" s="248">
        <f t="shared" si="931"/>
        <v>0</v>
      </c>
      <c r="T6000" s="248">
        <f t="shared" si="932"/>
        <v>0</v>
      </c>
      <c r="U6000" s="248">
        <f t="shared" si="933"/>
        <v>0</v>
      </c>
      <c r="V6000" s="13"/>
      <c r="W6000" s="7"/>
      <c r="AT6000" s="130"/>
      <c r="BF6000" s="33">
        <f t="shared" si="939"/>
        <v>41242</v>
      </c>
      <c r="BG6000" s="34">
        <f t="shared" si="934"/>
        <v>82.88000000000001</v>
      </c>
      <c r="BH6000" s="32">
        <f t="shared" si="935"/>
        <v>1</v>
      </c>
      <c r="BI6000" s="32">
        <f t="shared" si="936"/>
        <v>0</v>
      </c>
      <c r="BJ6000" s="69">
        <f t="shared" si="937"/>
        <v>0</v>
      </c>
      <c r="BK6000" s="158" t="str">
        <f t="shared" si="938"/>
        <v/>
      </c>
    </row>
    <row r="6001" spans="1:63" ht="12" customHeight="1" x14ac:dyDescent="0.2">
      <c r="A6001" s="8"/>
      <c r="B6001" s="7"/>
      <c r="C6001" s="7"/>
      <c r="D6001" s="7"/>
      <c r="E6001" s="7"/>
      <c r="F6001" s="7"/>
      <c r="G6001" s="7"/>
      <c r="H6001" s="7"/>
      <c r="I6001" s="10"/>
      <c r="J6001" s="25"/>
      <c r="K6001" s="250"/>
      <c r="L6001" s="31"/>
      <c r="M6001" s="9"/>
      <c r="N6001" s="11" t="s">
        <v>25</v>
      </c>
      <c r="O6001" s="39"/>
      <c r="P6001" s="47"/>
      <c r="Q6001" s="13"/>
      <c r="R6001" s="248">
        <f t="shared" si="930"/>
        <v>0</v>
      </c>
      <c r="S6001" s="248">
        <f t="shared" si="931"/>
        <v>0</v>
      </c>
      <c r="T6001" s="248">
        <f t="shared" si="932"/>
        <v>0</v>
      </c>
      <c r="U6001" s="248">
        <f t="shared" si="933"/>
        <v>0</v>
      </c>
      <c r="V6001" s="13"/>
      <c r="W6001" s="7"/>
      <c r="AT6001" s="130"/>
      <c r="BF6001" s="33">
        <f t="shared" si="939"/>
        <v>41242</v>
      </c>
      <c r="BG6001" s="34">
        <f t="shared" si="934"/>
        <v>82.88000000000001</v>
      </c>
      <c r="BH6001" s="32">
        <f t="shared" si="935"/>
        <v>1</v>
      </c>
      <c r="BI6001" s="32">
        <f t="shared" si="936"/>
        <v>0</v>
      </c>
      <c r="BJ6001" s="69">
        <f t="shared" si="937"/>
        <v>0</v>
      </c>
      <c r="BK6001" s="158" t="str">
        <f t="shared" si="938"/>
        <v/>
      </c>
    </row>
    <row r="6002" spans="1:63" ht="12" customHeight="1" x14ac:dyDescent="0.2">
      <c r="A6002" s="8"/>
      <c r="B6002" s="7"/>
      <c r="C6002" s="7"/>
      <c r="D6002" s="7"/>
      <c r="E6002" s="7"/>
      <c r="F6002" s="7"/>
      <c r="G6002" s="7"/>
      <c r="H6002" s="7"/>
      <c r="I6002" s="10"/>
      <c r="J6002" s="25"/>
      <c r="K6002" s="250"/>
      <c r="L6002" s="31"/>
      <c r="M6002" s="9"/>
      <c r="N6002" s="11" t="s">
        <v>25</v>
      </c>
      <c r="O6002" s="39"/>
      <c r="P6002" s="47"/>
      <c r="Q6002" s="13"/>
      <c r="R6002" s="248">
        <f t="shared" si="930"/>
        <v>0</v>
      </c>
      <c r="S6002" s="248">
        <f t="shared" si="931"/>
        <v>0</v>
      </c>
      <c r="T6002" s="248">
        <f t="shared" si="932"/>
        <v>0</v>
      </c>
      <c r="U6002" s="248">
        <f t="shared" si="933"/>
        <v>0</v>
      </c>
      <c r="V6002" s="13"/>
      <c r="W6002" s="7"/>
      <c r="AT6002" s="130"/>
      <c r="BF6002" s="33">
        <f t="shared" si="939"/>
        <v>41242</v>
      </c>
      <c r="BG6002" s="34">
        <f t="shared" si="934"/>
        <v>82.88000000000001</v>
      </c>
      <c r="BH6002" s="32">
        <f t="shared" si="935"/>
        <v>1</v>
      </c>
      <c r="BI6002" s="32">
        <f t="shared" si="936"/>
        <v>0</v>
      </c>
      <c r="BJ6002" s="69">
        <f t="shared" si="937"/>
        <v>0</v>
      </c>
      <c r="BK6002" s="158" t="str">
        <f t="shared" si="938"/>
        <v/>
      </c>
    </row>
    <row r="6003" spans="1:63" ht="12" customHeight="1" x14ac:dyDescent="0.2">
      <c r="A6003" s="8"/>
      <c r="B6003" s="7"/>
      <c r="C6003" s="7"/>
      <c r="D6003" s="7"/>
      <c r="E6003" s="7"/>
      <c r="F6003" s="7"/>
      <c r="G6003" s="7"/>
      <c r="H6003" s="7"/>
      <c r="I6003" s="10"/>
      <c r="J6003" s="25"/>
      <c r="K6003" s="250"/>
      <c r="L6003" s="31"/>
      <c r="M6003" s="9"/>
      <c r="N6003" s="11" t="s">
        <v>25</v>
      </c>
      <c r="O6003" s="39"/>
      <c r="P6003" s="47"/>
      <c r="Q6003" s="13"/>
      <c r="R6003" s="248">
        <f t="shared" si="930"/>
        <v>0</v>
      </c>
      <c r="S6003" s="248">
        <f t="shared" si="931"/>
        <v>0</v>
      </c>
      <c r="T6003" s="248">
        <f t="shared" si="932"/>
        <v>0</v>
      </c>
      <c r="U6003" s="248">
        <f t="shared" si="933"/>
        <v>0</v>
      </c>
      <c r="V6003" s="13"/>
      <c r="W6003" s="7"/>
      <c r="AT6003" s="130"/>
      <c r="BF6003" s="33">
        <f t="shared" si="939"/>
        <v>41242</v>
      </c>
      <c r="BG6003" s="34">
        <f t="shared" si="934"/>
        <v>82.88000000000001</v>
      </c>
      <c r="BH6003" s="32">
        <f t="shared" si="935"/>
        <v>1</v>
      </c>
      <c r="BI6003" s="32">
        <f t="shared" si="936"/>
        <v>0</v>
      </c>
      <c r="BJ6003" s="69">
        <f t="shared" si="937"/>
        <v>0</v>
      </c>
      <c r="BK6003" s="158" t="str">
        <f t="shared" si="938"/>
        <v/>
      </c>
    </row>
    <row r="6004" spans="1:63" ht="12" customHeight="1" x14ac:dyDescent="0.2">
      <c r="A6004" s="8"/>
      <c r="B6004" s="7"/>
      <c r="C6004" s="7"/>
      <c r="D6004" s="7"/>
      <c r="E6004" s="7"/>
      <c r="F6004" s="7"/>
      <c r="G6004" s="7"/>
      <c r="H6004" s="7"/>
      <c r="I6004" s="10"/>
      <c r="J6004" s="25"/>
      <c r="K6004" s="250"/>
      <c r="L6004" s="31"/>
      <c r="M6004" s="9"/>
      <c r="N6004" s="11" t="s">
        <v>25</v>
      </c>
      <c r="O6004" s="39"/>
      <c r="P6004" s="47"/>
      <c r="Q6004" s="13"/>
      <c r="R6004" s="248">
        <f t="shared" si="930"/>
        <v>0</v>
      </c>
      <c r="S6004" s="248">
        <f t="shared" si="931"/>
        <v>0</v>
      </c>
      <c r="T6004" s="248">
        <f t="shared" si="932"/>
        <v>0</v>
      </c>
      <c r="U6004" s="248">
        <f t="shared" si="933"/>
        <v>0</v>
      </c>
      <c r="V6004" s="13"/>
      <c r="W6004" s="7"/>
      <c r="AT6004" s="130"/>
      <c r="BF6004" s="33">
        <f t="shared" si="939"/>
        <v>41242</v>
      </c>
      <c r="BG6004" s="34">
        <f t="shared" si="934"/>
        <v>82.88000000000001</v>
      </c>
      <c r="BH6004" s="32">
        <f t="shared" si="935"/>
        <v>1</v>
      </c>
      <c r="BI6004" s="32">
        <f t="shared" si="936"/>
        <v>0</v>
      </c>
      <c r="BJ6004" s="69">
        <f t="shared" si="937"/>
        <v>0</v>
      </c>
      <c r="BK6004" s="158" t="str">
        <f t="shared" si="938"/>
        <v/>
      </c>
    </row>
    <row r="6005" spans="1:63" ht="12" customHeight="1" x14ac:dyDescent="0.2">
      <c r="A6005" s="8"/>
      <c r="B6005" s="7"/>
      <c r="C6005" s="7"/>
      <c r="D6005" s="7"/>
      <c r="E6005" s="7"/>
      <c r="F6005" s="7"/>
      <c r="G6005" s="7"/>
      <c r="H6005" s="7"/>
      <c r="I6005" s="10"/>
      <c r="J6005" s="25"/>
      <c r="K6005" s="250"/>
      <c r="L6005" s="31"/>
      <c r="M6005" s="9"/>
      <c r="N6005" s="11" t="s">
        <v>25</v>
      </c>
      <c r="O6005" s="39"/>
      <c r="P6005" s="47"/>
      <c r="Q6005" s="13"/>
      <c r="R6005" s="248">
        <f t="shared" si="930"/>
        <v>0</v>
      </c>
      <c r="S6005" s="248">
        <f t="shared" si="931"/>
        <v>0</v>
      </c>
      <c r="T6005" s="248">
        <f t="shared" si="932"/>
        <v>0</v>
      </c>
      <c r="U6005" s="248">
        <f t="shared" si="933"/>
        <v>0</v>
      </c>
      <c r="V6005" s="13"/>
      <c r="W6005" s="7"/>
      <c r="AT6005" s="130"/>
      <c r="BF6005" s="33">
        <f t="shared" si="939"/>
        <v>41242</v>
      </c>
      <c r="BG6005" s="34">
        <f t="shared" si="934"/>
        <v>82.88000000000001</v>
      </c>
      <c r="BH6005" s="32">
        <f t="shared" si="935"/>
        <v>1</v>
      </c>
      <c r="BI6005" s="32">
        <f t="shared" si="936"/>
        <v>0</v>
      </c>
      <c r="BJ6005" s="69">
        <f t="shared" si="937"/>
        <v>0</v>
      </c>
      <c r="BK6005" s="158" t="str">
        <f t="shared" si="938"/>
        <v/>
      </c>
    </row>
    <row r="6006" spans="1:63" ht="12" customHeight="1" x14ac:dyDescent="0.2">
      <c r="A6006" s="8"/>
      <c r="B6006" s="7"/>
      <c r="C6006" s="7"/>
      <c r="D6006" s="7"/>
      <c r="E6006" s="7"/>
      <c r="F6006" s="7"/>
      <c r="G6006" s="7"/>
      <c r="H6006" s="7"/>
      <c r="I6006" s="10"/>
      <c r="J6006" s="25"/>
      <c r="K6006" s="250"/>
      <c r="L6006" s="31"/>
      <c r="M6006" s="9"/>
      <c r="N6006" s="11" t="s">
        <v>25</v>
      </c>
      <c r="O6006" s="39"/>
      <c r="P6006" s="47"/>
      <c r="Q6006" s="13"/>
      <c r="R6006" s="248">
        <f t="shared" si="930"/>
        <v>0</v>
      </c>
      <c r="S6006" s="248">
        <f t="shared" si="931"/>
        <v>0</v>
      </c>
      <c r="T6006" s="248">
        <f t="shared" si="932"/>
        <v>0</v>
      </c>
      <c r="U6006" s="248">
        <f t="shared" si="933"/>
        <v>0</v>
      </c>
      <c r="V6006" s="13"/>
      <c r="W6006" s="7"/>
      <c r="AT6006" s="130"/>
      <c r="BF6006" s="33">
        <f t="shared" si="939"/>
        <v>41242</v>
      </c>
      <c r="BG6006" s="34">
        <f t="shared" si="934"/>
        <v>82.88000000000001</v>
      </c>
      <c r="BH6006" s="32">
        <f t="shared" si="935"/>
        <v>1</v>
      </c>
      <c r="BI6006" s="32">
        <f t="shared" si="936"/>
        <v>0</v>
      </c>
      <c r="BJ6006" s="69">
        <f t="shared" si="937"/>
        <v>0</v>
      </c>
      <c r="BK6006" s="158" t="str">
        <f t="shared" si="938"/>
        <v/>
      </c>
    </row>
    <row r="6007" spans="1:63" ht="12" customHeight="1" x14ac:dyDescent="0.2">
      <c r="A6007" s="8"/>
      <c r="B6007" s="7"/>
      <c r="C6007" s="7"/>
      <c r="D6007" s="7"/>
      <c r="E6007" s="7"/>
      <c r="F6007" s="7"/>
      <c r="G6007" s="7"/>
      <c r="H6007" s="7"/>
      <c r="I6007" s="10"/>
      <c r="J6007" s="25"/>
      <c r="K6007" s="250"/>
      <c r="L6007" s="31"/>
      <c r="M6007" s="9"/>
      <c r="N6007" s="11" t="s">
        <v>25</v>
      </c>
      <c r="O6007" s="39"/>
      <c r="P6007" s="47"/>
      <c r="Q6007" s="13"/>
      <c r="R6007" s="248">
        <f t="shared" si="930"/>
        <v>0</v>
      </c>
      <c r="S6007" s="248">
        <f t="shared" si="931"/>
        <v>0</v>
      </c>
      <c r="T6007" s="248">
        <f t="shared" si="932"/>
        <v>0</v>
      </c>
      <c r="U6007" s="248">
        <f t="shared" si="933"/>
        <v>0</v>
      </c>
      <c r="V6007" s="13"/>
      <c r="W6007" s="7"/>
      <c r="AT6007" s="130"/>
      <c r="BF6007" s="33">
        <f t="shared" si="939"/>
        <v>41242</v>
      </c>
      <c r="BG6007" s="34">
        <f t="shared" si="934"/>
        <v>82.88000000000001</v>
      </c>
      <c r="BH6007" s="32">
        <f t="shared" si="935"/>
        <v>1</v>
      </c>
      <c r="BI6007" s="32">
        <f t="shared" si="936"/>
        <v>0</v>
      </c>
      <c r="BJ6007" s="69">
        <f t="shared" si="937"/>
        <v>0</v>
      </c>
      <c r="BK6007" s="158" t="str">
        <f t="shared" si="938"/>
        <v/>
      </c>
    </row>
    <row r="6008" spans="1:63" ht="12" customHeight="1" x14ac:dyDescent="0.2">
      <c r="A6008" s="8"/>
      <c r="B6008" s="7"/>
      <c r="C6008" s="7"/>
      <c r="D6008" s="7"/>
      <c r="E6008" s="7"/>
      <c r="F6008" s="7"/>
      <c r="G6008" s="7"/>
      <c r="H6008" s="7"/>
      <c r="I6008" s="10"/>
      <c r="J6008" s="25"/>
      <c r="K6008" s="250"/>
      <c r="L6008" s="31"/>
      <c r="M6008" s="9"/>
      <c r="N6008" s="11" t="s">
        <v>25</v>
      </c>
      <c r="O6008" s="39"/>
      <c r="P6008" s="47"/>
      <c r="Q6008" s="13"/>
      <c r="R6008" s="248">
        <f t="shared" si="930"/>
        <v>0</v>
      </c>
      <c r="S6008" s="248">
        <f t="shared" si="931"/>
        <v>0</v>
      </c>
      <c r="T6008" s="248">
        <f t="shared" si="932"/>
        <v>0</v>
      </c>
      <c r="U6008" s="248">
        <f t="shared" si="933"/>
        <v>0</v>
      </c>
      <c r="V6008" s="13"/>
      <c r="W6008" s="7"/>
      <c r="AT6008" s="130"/>
      <c r="BF6008" s="33">
        <f t="shared" si="939"/>
        <v>41242</v>
      </c>
      <c r="BG6008" s="34">
        <f t="shared" si="934"/>
        <v>82.88000000000001</v>
      </c>
      <c r="BH6008" s="32">
        <f t="shared" si="935"/>
        <v>1</v>
      </c>
      <c r="BI6008" s="32">
        <f t="shared" si="936"/>
        <v>0</v>
      </c>
      <c r="BJ6008" s="69">
        <f t="shared" si="937"/>
        <v>0</v>
      </c>
      <c r="BK6008" s="158" t="str">
        <f t="shared" si="938"/>
        <v/>
      </c>
    </row>
    <row r="6009" spans="1:63" ht="12" customHeight="1" x14ac:dyDescent="0.2">
      <c r="A6009" s="8"/>
      <c r="B6009" s="7"/>
      <c r="C6009" s="7"/>
      <c r="D6009" s="7"/>
      <c r="E6009" s="7"/>
      <c r="F6009" s="7"/>
      <c r="G6009" s="7"/>
      <c r="H6009" s="7"/>
      <c r="I6009" s="10"/>
      <c r="J6009" s="25"/>
      <c r="K6009" s="250"/>
      <c r="L6009" s="31"/>
      <c r="M6009" s="9"/>
      <c r="N6009" s="11" t="s">
        <v>25</v>
      </c>
      <c r="O6009" s="39"/>
      <c r="P6009" s="47"/>
      <c r="Q6009" s="13"/>
      <c r="R6009" s="248">
        <f t="shared" si="930"/>
        <v>0</v>
      </c>
      <c r="S6009" s="248">
        <f t="shared" si="931"/>
        <v>0</v>
      </c>
      <c r="T6009" s="248">
        <f t="shared" si="932"/>
        <v>0</v>
      </c>
      <c r="U6009" s="248">
        <f t="shared" si="933"/>
        <v>0</v>
      </c>
      <c r="V6009" s="13"/>
      <c r="W6009" s="7"/>
      <c r="AT6009" s="130"/>
      <c r="BF6009" s="33">
        <f t="shared" si="939"/>
        <v>41242</v>
      </c>
      <c r="BG6009" s="34">
        <f t="shared" si="934"/>
        <v>82.88000000000001</v>
      </c>
      <c r="BH6009" s="32">
        <f t="shared" si="935"/>
        <v>1</v>
      </c>
      <c r="BI6009" s="32">
        <f t="shared" si="936"/>
        <v>0</v>
      </c>
      <c r="BJ6009" s="69">
        <f t="shared" si="937"/>
        <v>0</v>
      </c>
      <c r="BK6009" s="158" t="str">
        <f t="shared" si="938"/>
        <v/>
      </c>
    </row>
    <row r="6010" spans="1:63" ht="12" customHeight="1" x14ac:dyDescent="0.2">
      <c r="A6010" s="8"/>
      <c r="B6010" s="7"/>
      <c r="C6010" s="7"/>
      <c r="D6010" s="7"/>
      <c r="E6010" s="7"/>
      <c r="F6010" s="7"/>
      <c r="G6010" s="7"/>
      <c r="H6010" s="7"/>
      <c r="I6010" s="10"/>
      <c r="J6010" s="25"/>
      <c r="K6010" s="250"/>
      <c r="L6010" s="31"/>
      <c r="M6010" s="9"/>
      <c r="N6010" s="11" t="s">
        <v>25</v>
      </c>
      <c r="O6010" s="39"/>
      <c r="P6010" s="47"/>
      <c r="Q6010" s="13"/>
      <c r="R6010" s="248">
        <f t="shared" si="930"/>
        <v>0</v>
      </c>
      <c r="S6010" s="248">
        <f t="shared" si="931"/>
        <v>0</v>
      </c>
      <c r="T6010" s="248">
        <f t="shared" si="932"/>
        <v>0</v>
      </c>
      <c r="U6010" s="248">
        <f t="shared" si="933"/>
        <v>0</v>
      </c>
      <c r="V6010" s="13"/>
      <c r="W6010" s="7"/>
      <c r="AT6010" s="130"/>
      <c r="BF6010" s="33">
        <f t="shared" si="939"/>
        <v>41242</v>
      </c>
      <c r="BG6010" s="34">
        <f t="shared" si="934"/>
        <v>82.88000000000001</v>
      </c>
      <c r="BH6010" s="32">
        <f t="shared" si="935"/>
        <v>1</v>
      </c>
      <c r="BI6010" s="32">
        <f t="shared" si="936"/>
        <v>0</v>
      </c>
      <c r="BJ6010" s="69">
        <f t="shared" si="937"/>
        <v>0</v>
      </c>
      <c r="BK6010" s="158" t="str">
        <f t="shared" si="938"/>
        <v/>
      </c>
    </row>
    <row r="6011" spans="1:63" ht="12" customHeight="1" x14ac:dyDescent="0.2">
      <c r="A6011" s="8"/>
      <c r="B6011" s="7"/>
      <c r="C6011" s="7"/>
      <c r="D6011" s="7"/>
      <c r="E6011" s="7"/>
      <c r="F6011" s="7"/>
      <c r="G6011" s="7"/>
      <c r="H6011" s="7"/>
      <c r="I6011" s="10"/>
      <c r="J6011" s="25"/>
      <c r="K6011" s="250"/>
      <c r="L6011" s="31"/>
      <c r="M6011" s="9"/>
      <c r="N6011" s="11" t="s">
        <v>25</v>
      </c>
      <c r="O6011" s="39"/>
      <c r="P6011" s="47"/>
      <c r="Q6011" s="13"/>
      <c r="R6011" s="248">
        <f t="shared" si="930"/>
        <v>0</v>
      </c>
      <c r="S6011" s="248">
        <f t="shared" si="931"/>
        <v>0</v>
      </c>
      <c r="T6011" s="248">
        <f t="shared" si="932"/>
        <v>0</v>
      </c>
      <c r="U6011" s="248">
        <f t="shared" si="933"/>
        <v>0</v>
      </c>
      <c r="V6011" s="13"/>
      <c r="W6011" s="7"/>
      <c r="AT6011" s="130"/>
      <c r="BF6011" s="33">
        <f t="shared" si="939"/>
        <v>41242</v>
      </c>
      <c r="BG6011" s="34">
        <f t="shared" si="934"/>
        <v>82.88000000000001</v>
      </c>
      <c r="BH6011" s="32">
        <f t="shared" si="935"/>
        <v>1</v>
      </c>
      <c r="BI6011" s="32">
        <f t="shared" si="936"/>
        <v>0</v>
      </c>
      <c r="BJ6011" s="69">
        <f t="shared" si="937"/>
        <v>0</v>
      </c>
      <c r="BK6011" s="158" t="str">
        <f t="shared" si="938"/>
        <v/>
      </c>
    </row>
    <row r="6012" spans="1:63" ht="12" customHeight="1" x14ac:dyDescent="0.2">
      <c r="A6012" s="8"/>
      <c r="B6012" s="7"/>
      <c r="C6012" s="7"/>
      <c r="D6012" s="7"/>
      <c r="E6012" s="7"/>
      <c r="F6012" s="7"/>
      <c r="G6012" s="7"/>
      <c r="H6012" s="7"/>
      <c r="I6012" s="10"/>
      <c r="J6012" s="25"/>
      <c r="K6012" s="250"/>
      <c r="L6012" s="31"/>
      <c r="M6012" s="9"/>
      <c r="N6012" s="11" t="s">
        <v>25</v>
      </c>
      <c r="O6012" s="39"/>
      <c r="P6012" s="47"/>
      <c r="Q6012" s="13"/>
      <c r="R6012" s="248">
        <f t="shared" si="930"/>
        <v>0</v>
      </c>
      <c r="S6012" s="248">
        <f t="shared" si="931"/>
        <v>0</v>
      </c>
      <c r="T6012" s="248">
        <f t="shared" si="932"/>
        <v>0</v>
      </c>
      <c r="U6012" s="248">
        <f t="shared" si="933"/>
        <v>0</v>
      </c>
      <c r="V6012" s="13"/>
      <c r="W6012" s="7"/>
      <c r="AT6012" s="130"/>
      <c r="BF6012" s="33">
        <f t="shared" si="939"/>
        <v>41242</v>
      </c>
      <c r="BG6012" s="34">
        <f t="shared" si="934"/>
        <v>82.88000000000001</v>
      </c>
      <c r="BH6012" s="32">
        <f t="shared" si="935"/>
        <v>1</v>
      </c>
      <c r="BI6012" s="32">
        <f t="shared" si="936"/>
        <v>0</v>
      </c>
      <c r="BJ6012" s="69">
        <f t="shared" si="937"/>
        <v>0</v>
      </c>
      <c r="BK6012" s="158" t="str">
        <f t="shared" si="938"/>
        <v/>
      </c>
    </row>
    <row r="6013" spans="1:63" ht="12" customHeight="1" x14ac:dyDescent="0.2">
      <c r="A6013" s="8"/>
      <c r="B6013" s="7"/>
      <c r="C6013" s="7"/>
      <c r="D6013" s="7"/>
      <c r="E6013" s="7"/>
      <c r="F6013" s="7"/>
      <c r="G6013" s="7"/>
      <c r="H6013" s="7"/>
      <c r="I6013" s="10"/>
      <c r="J6013" s="25"/>
      <c r="K6013" s="250"/>
      <c r="L6013" s="31"/>
      <c r="M6013" s="9"/>
      <c r="N6013" s="11" t="s">
        <v>25</v>
      </c>
      <c r="O6013" s="39"/>
      <c r="P6013" s="47"/>
      <c r="Q6013" s="13"/>
      <c r="R6013" s="248">
        <f t="shared" si="930"/>
        <v>0</v>
      </c>
      <c r="S6013" s="248">
        <f t="shared" si="931"/>
        <v>0</v>
      </c>
      <c r="T6013" s="248">
        <f t="shared" si="932"/>
        <v>0</v>
      </c>
      <c r="U6013" s="248">
        <f t="shared" si="933"/>
        <v>0</v>
      </c>
      <c r="V6013" s="13"/>
      <c r="W6013" s="7"/>
      <c r="AT6013" s="130"/>
      <c r="BF6013" s="33">
        <f t="shared" si="939"/>
        <v>41242</v>
      </c>
      <c r="BG6013" s="34">
        <f t="shared" si="934"/>
        <v>82.88000000000001</v>
      </c>
      <c r="BH6013" s="32">
        <f t="shared" si="935"/>
        <v>1</v>
      </c>
      <c r="BI6013" s="32">
        <f t="shared" si="936"/>
        <v>0</v>
      </c>
      <c r="BJ6013" s="69">
        <f t="shared" si="937"/>
        <v>0</v>
      </c>
      <c r="BK6013" s="158" t="str">
        <f t="shared" si="938"/>
        <v/>
      </c>
    </row>
    <row r="6014" spans="1:63" ht="12" customHeight="1" x14ac:dyDescent="0.2">
      <c r="A6014" s="8"/>
      <c r="B6014" s="7"/>
      <c r="C6014" s="7"/>
      <c r="D6014" s="7"/>
      <c r="E6014" s="7"/>
      <c r="F6014" s="7"/>
      <c r="G6014" s="7"/>
      <c r="H6014" s="7"/>
      <c r="I6014" s="10"/>
      <c r="J6014" s="25"/>
      <c r="K6014" s="250"/>
      <c r="L6014" s="31"/>
      <c r="M6014" s="9"/>
      <c r="N6014" s="11" t="s">
        <v>25</v>
      </c>
      <c r="O6014" s="39"/>
      <c r="P6014" s="47"/>
      <c r="Q6014" s="13"/>
      <c r="R6014" s="248">
        <f t="shared" si="930"/>
        <v>0</v>
      </c>
      <c r="S6014" s="248">
        <f t="shared" si="931"/>
        <v>0</v>
      </c>
      <c r="T6014" s="248">
        <f t="shared" si="932"/>
        <v>0</v>
      </c>
      <c r="U6014" s="248">
        <f t="shared" si="933"/>
        <v>0</v>
      </c>
      <c r="V6014" s="13"/>
      <c r="W6014" s="7"/>
      <c r="AT6014" s="130"/>
      <c r="BF6014" s="33">
        <f t="shared" si="939"/>
        <v>41242</v>
      </c>
      <c r="BG6014" s="34">
        <f t="shared" si="934"/>
        <v>82.88000000000001</v>
      </c>
      <c r="BH6014" s="32">
        <f t="shared" si="935"/>
        <v>1</v>
      </c>
      <c r="BI6014" s="32">
        <f t="shared" si="936"/>
        <v>0</v>
      </c>
      <c r="BJ6014" s="69">
        <f t="shared" si="937"/>
        <v>0</v>
      </c>
      <c r="BK6014" s="158" t="str">
        <f t="shared" si="938"/>
        <v/>
      </c>
    </row>
    <row r="6015" spans="1:63" ht="12" customHeight="1" x14ac:dyDescent="0.2">
      <c r="A6015" s="8"/>
      <c r="B6015" s="7"/>
      <c r="C6015" s="7"/>
      <c r="D6015" s="7"/>
      <c r="E6015" s="7"/>
      <c r="F6015" s="7"/>
      <c r="G6015" s="7"/>
      <c r="H6015" s="7"/>
      <c r="I6015" s="10"/>
      <c r="J6015" s="25"/>
      <c r="K6015" s="250"/>
      <c r="L6015" s="31"/>
      <c r="M6015" s="9"/>
      <c r="N6015" s="11" t="s">
        <v>25</v>
      </c>
      <c r="O6015" s="39"/>
      <c r="P6015" s="47"/>
      <c r="Q6015" s="13"/>
      <c r="R6015" s="248">
        <f t="shared" si="930"/>
        <v>0</v>
      </c>
      <c r="S6015" s="248">
        <f t="shared" si="931"/>
        <v>0</v>
      </c>
      <c r="T6015" s="248">
        <f t="shared" si="932"/>
        <v>0</v>
      </c>
      <c r="U6015" s="248">
        <f t="shared" si="933"/>
        <v>0</v>
      </c>
      <c r="V6015" s="13"/>
      <c r="W6015" s="7"/>
      <c r="AT6015" s="130"/>
      <c r="BF6015" s="33">
        <f t="shared" si="939"/>
        <v>41242</v>
      </c>
      <c r="BG6015" s="34">
        <f t="shared" si="934"/>
        <v>82.88000000000001</v>
      </c>
      <c r="BH6015" s="32">
        <f t="shared" si="935"/>
        <v>1</v>
      </c>
      <c r="BI6015" s="32">
        <f t="shared" si="936"/>
        <v>0</v>
      </c>
      <c r="BJ6015" s="69">
        <f t="shared" si="937"/>
        <v>0</v>
      </c>
      <c r="BK6015" s="158" t="str">
        <f t="shared" si="938"/>
        <v/>
      </c>
    </row>
    <row r="6016" spans="1:63" ht="12" customHeight="1" x14ac:dyDescent="0.2">
      <c r="A6016" s="8"/>
      <c r="B6016" s="7"/>
      <c r="C6016" s="7"/>
      <c r="D6016" s="7"/>
      <c r="E6016" s="7"/>
      <c r="F6016" s="7"/>
      <c r="G6016" s="7"/>
      <c r="H6016" s="7"/>
      <c r="I6016" s="10"/>
      <c r="J6016" s="25"/>
      <c r="K6016" s="250"/>
      <c r="L6016" s="31"/>
      <c r="M6016" s="9"/>
      <c r="N6016" s="11" t="s">
        <v>25</v>
      </c>
      <c r="O6016" s="39"/>
      <c r="P6016" s="47"/>
      <c r="Q6016" s="13"/>
      <c r="R6016" s="248">
        <f t="shared" si="930"/>
        <v>0</v>
      </c>
      <c r="S6016" s="248">
        <f t="shared" si="931"/>
        <v>0</v>
      </c>
      <c r="T6016" s="248">
        <f t="shared" si="932"/>
        <v>0</v>
      </c>
      <c r="U6016" s="248">
        <f t="shared" si="933"/>
        <v>0</v>
      </c>
      <c r="V6016" s="13"/>
      <c r="W6016" s="7"/>
      <c r="AT6016" s="130"/>
      <c r="BF6016" s="33">
        <f t="shared" si="939"/>
        <v>41242</v>
      </c>
      <c r="BG6016" s="34">
        <f t="shared" si="934"/>
        <v>82.88000000000001</v>
      </c>
      <c r="BH6016" s="32">
        <f t="shared" si="935"/>
        <v>1</v>
      </c>
      <c r="BI6016" s="32">
        <f t="shared" si="936"/>
        <v>0</v>
      </c>
      <c r="BJ6016" s="69">
        <f t="shared" si="937"/>
        <v>0</v>
      </c>
      <c r="BK6016" s="158" t="str">
        <f t="shared" si="938"/>
        <v/>
      </c>
    </row>
    <row r="6017" spans="1:63" ht="12" customHeight="1" x14ac:dyDescent="0.2">
      <c r="A6017" s="8"/>
      <c r="B6017" s="7"/>
      <c r="C6017" s="7"/>
      <c r="D6017" s="7"/>
      <c r="E6017" s="7"/>
      <c r="F6017" s="7"/>
      <c r="G6017" s="7"/>
      <c r="H6017" s="7"/>
      <c r="I6017" s="10"/>
      <c r="J6017" s="25"/>
      <c r="K6017" s="250"/>
      <c r="L6017" s="31"/>
      <c r="M6017" s="9"/>
      <c r="N6017" s="11" t="s">
        <v>25</v>
      </c>
      <c r="O6017" s="39"/>
      <c r="P6017" s="47"/>
      <c r="Q6017" s="13"/>
      <c r="R6017" s="248">
        <f t="shared" si="930"/>
        <v>0</v>
      </c>
      <c r="S6017" s="248">
        <f t="shared" si="931"/>
        <v>0</v>
      </c>
      <c r="T6017" s="248">
        <f t="shared" si="932"/>
        <v>0</v>
      </c>
      <c r="U6017" s="248">
        <f t="shared" si="933"/>
        <v>0</v>
      </c>
      <c r="V6017" s="13"/>
      <c r="W6017" s="7"/>
      <c r="AT6017" s="130"/>
      <c r="BF6017" s="33">
        <f t="shared" si="939"/>
        <v>41242</v>
      </c>
      <c r="BG6017" s="34">
        <f t="shared" si="934"/>
        <v>82.88000000000001</v>
      </c>
      <c r="BH6017" s="32">
        <f t="shared" si="935"/>
        <v>1</v>
      </c>
      <c r="BI6017" s="32">
        <f t="shared" si="936"/>
        <v>0</v>
      </c>
      <c r="BJ6017" s="69">
        <f t="shared" si="937"/>
        <v>0</v>
      </c>
      <c r="BK6017" s="158" t="str">
        <f t="shared" si="938"/>
        <v/>
      </c>
    </row>
    <row r="6018" spans="1:63" ht="12" customHeight="1" x14ac:dyDescent="0.2">
      <c r="A6018" s="8"/>
      <c r="B6018" s="7"/>
      <c r="C6018" s="7"/>
      <c r="D6018" s="7"/>
      <c r="E6018" s="7"/>
      <c r="F6018" s="7"/>
      <c r="G6018" s="7"/>
      <c r="H6018" s="7"/>
      <c r="I6018" s="10"/>
      <c r="J6018" s="25"/>
      <c r="K6018" s="250"/>
      <c r="L6018" s="31"/>
      <c r="M6018" s="9"/>
      <c r="N6018" s="11" t="s">
        <v>25</v>
      </c>
      <c r="O6018" s="39"/>
      <c r="P6018" s="47"/>
      <c r="Q6018" s="13"/>
      <c r="R6018" s="248">
        <f t="shared" si="930"/>
        <v>0</v>
      </c>
      <c r="S6018" s="248">
        <f t="shared" si="931"/>
        <v>0</v>
      </c>
      <c r="T6018" s="248">
        <f t="shared" si="932"/>
        <v>0</v>
      </c>
      <c r="U6018" s="248">
        <f t="shared" si="933"/>
        <v>0</v>
      </c>
      <c r="V6018" s="13"/>
      <c r="W6018" s="7"/>
      <c r="AT6018" s="130"/>
      <c r="BF6018" s="33">
        <f t="shared" si="939"/>
        <v>41242</v>
      </c>
      <c r="BG6018" s="34">
        <f t="shared" si="934"/>
        <v>82.88000000000001</v>
      </c>
      <c r="BH6018" s="32">
        <f t="shared" si="935"/>
        <v>1</v>
      </c>
      <c r="BI6018" s="32">
        <f t="shared" si="936"/>
        <v>0</v>
      </c>
      <c r="BJ6018" s="69">
        <f t="shared" si="937"/>
        <v>0</v>
      </c>
      <c r="BK6018" s="158" t="str">
        <f t="shared" si="938"/>
        <v/>
      </c>
    </row>
    <row r="6019" spans="1:63" ht="12" customHeight="1" x14ac:dyDescent="0.2">
      <c r="A6019" s="8"/>
      <c r="B6019" s="7"/>
      <c r="C6019" s="7"/>
      <c r="D6019" s="7"/>
      <c r="E6019" s="7"/>
      <c r="F6019" s="7"/>
      <c r="G6019" s="7"/>
      <c r="H6019" s="7"/>
      <c r="I6019" s="10"/>
      <c r="J6019" s="25"/>
      <c r="K6019" s="250"/>
      <c r="L6019" s="31"/>
      <c r="M6019" s="9"/>
      <c r="N6019" s="11" t="s">
        <v>25</v>
      </c>
      <c r="O6019" s="39"/>
      <c r="P6019" s="47"/>
      <c r="Q6019" s="13"/>
      <c r="R6019" s="248">
        <f t="shared" si="930"/>
        <v>0</v>
      </c>
      <c r="S6019" s="248">
        <f t="shared" si="931"/>
        <v>0</v>
      </c>
      <c r="T6019" s="248">
        <f t="shared" si="932"/>
        <v>0</v>
      </c>
      <c r="U6019" s="248">
        <f t="shared" si="933"/>
        <v>0</v>
      </c>
      <c r="V6019" s="13"/>
      <c r="W6019" s="7"/>
      <c r="AT6019" s="130"/>
      <c r="BF6019" s="33">
        <f t="shared" si="939"/>
        <v>41242</v>
      </c>
      <c r="BG6019" s="34">
        <f t="shared" si="934"/>
        <v>82.88000000000001</v>
      </c>
      <c r="BH6019" s="32">
        <f t="shared" si="935"/>
        <v>1</v>
      </c>
      <c r="BI6019" s="32">
        <f t="shared" si="936"/>
        <v>0</v>
      </c>
      <c r="BJ6019" s="69">
        <f t="shared" si="937"/>
        <v>0</v>
      </c>
      <c r="BK6019" s="158" t="str">
        <f t="shared" si="938"/>
        <v/>
      </c>
    </row>
    <row r="6020" spans="1:63" ht="12" customHeight="1" x14ac:dyDescent="0.2">
      <c r="A6020" s="8"/>
      <c r="B6020" s="7"/>
      <c r="C6020" s="7"/>
      <c r="D6020" s="7"/>
      <c r="E6020" s="7"/>
      <c r="F6020" s="7"/>
      <c r="G6020" s="7"/>
      <c r="H6020" s="7"/>
      <c r="I6020" s="10"/>
      <c r="J6020" s="25"/>
      <c r="K6020" s="250"/>
      <c r="L6020" s="31"/>
      <c r="M6020" s="9"/>
      <c r="N6020" s="11" t="s">
        <v>25</v>
      </c>
      <c r="O6020" s="39"/>
      <c r="P6020" s="47"/>
      <c r="Q6020" s="13"/>
      <c r="R6020" s="248">
        <f t="shared" si="930"/>
        <v>0</v>
      </c>
      <c r="S6020" s="248">
        <f t="shared" si="931"/>
        <v>0</v>
      </c>
      <c r="T6020" s="248">
        <f t="shared" si="932"/>
        <v>0</v>
      </c>
      <c r="U6020" s="248">
        <f t="shared" si="933"/>
        <v>0</v>
      </c>
      <c r="V6020" s="13"/>
      <c r="W6020" s="7"/>
      <c r="AT6020" s="130"/>
      <c r="BF6020" s="33">
        <f t="shared" si="939"/>
        <v>41242</v>
      </c>
      <c r="BG6020" s="34">
        <f t="shared" si="934"/>
        <v>82.88000000000001</v>
      </c>
      <c r="BH6020" s="32">
        <f t="shared" si="935"/>
        <v>1</v>
      </c>
      <c r="BI6020" s="32">
        <f t="shared" si="936"/>
        <v>0</v>
      </c>
      <c r="BJ6020" s="69">
        <f t="shared" si="937"/>
        <v>0</v>
      </c>
      <c r="BK6020" s="158" t="str">
        <f t="shared" si="938"/>
        <v/>
      </c>
    </row>
    <row r="6021" spans="1:63" ht="12" customHeight="1" x14ac:dyDescent="0.2">
      <c r="A6021" s="8"/>
      <c r="B6021" s="7"/>
      <c r="C6021" s="7"/>
      <c r="D6021" s="7"/>
      <c r="E6021" s="7"/>
      <c r="F6021" s="7"/>
      <c r="G6021" s="7"/>
      <c r="H6021" s="7"/>
      <c r="I6021" s="10"/>
      <c r="J6021" s="25"/>
      <c r="K6021" s="250"/>
      <c r="L6021" s="31"/>
      <c r="M6021" s="9"/>
      <c r="N6021" s="11" t="s">
        <v>25</v>
      </c>
      <c r="O6021" s="39"/>
      <c r="P6021" s="47"/>
      <c r="Q6021" s="13"/>
      <c r="R6021" s="248">
        <f t="shared" si="930"/>
        <v>0</v>
      </c>
      <c r="S6021" s="248">
        <f t="shared" si="931"/>
        <v>0</v>
      </c>
      <c r="T6021" s="248">
        <f t="shared" si="932"/>
        <v>0</v>
      </c>
      <c r="U6021" s="248">
        <f t="shared" si="933"/>
        <v>0</v>
      </c>
      <c r="V6021" s="13"/>
      <c r="W6021" s="7"/>
      <c r="AT6021" s="130"/>
      <c r="BF6021" s="33">
        <f t="shared" si="939"/>
        <v>41242</v>
      </c>
      <c r="BG6021" s="34">
        <f t="shared" si="934"/>
        <v>82.88000000000001</v>
      </c>
      <c r="BH6021" s="32">
        <f t="shared" si="935"/>
        <v>1</v>
      </c>
      <c r="BI6021" s="32">
        <f t="shared" si="936"/>
        <v>0</v>
      </c>
      <c r="BJ6021" s="69">
        <f t="shared" si="937"/>
        <v>0</v>
      </c>
      <c r="BK6021" s="158" t="str">
        <f t="shared" si="938"/>
        <v/>
      </c>
    </row>
    <row r="6022" spans="1:63" ht="12" customHeight="1" x14ac:dyDescent="0.2">
      <c r="A6022" s="8"/>
      <c r="B6022" s="7"/>
      <c r="C6022" s="7"/>
      <c r="D6022" s="7"/>
      <c r="E6022" s="7"/>
      <c r="F6022" s="7"/>
      <c r="G6022" s="7"/>
      <c r="H6022" s="7"/>
      <c r="I6022" s="10"/>
      <c r="J6022" s="25"/>
      <c r="K6022" s="250"/>
      <c r="L6022" s="31"/>
      <c r="M6022" s="9"/>
      <c r="N6022" s="11" t="s">
        <v>25</v>
      </c>
      <c r="O6022" s="39"/>
      <c r="P6022" s="47"/>
      <c r="Q6022" s="13"/>
      <c r="R6022" s="248">
        <f t="shared" si="930"/>
        <v>0</v>
      </c>
      <c r="S6022" s="248">
        <f t="shared" si="931"/>
        <v>0</v>
      </c>
      <c r="T6022" s="248">
        <f t="shared" si="932"/>
        <v>0</v>
      </c>
      <c r="U6022" s="248">
        <f t="shared" si="933"/>
        <v>0</v>
      </c>
      <c r="V6022" s="13"/>
      <c r="W6022" s="7"/>
      <c r="AT6022" s="130"/>
      <c r="BF6022" s="33">
        <f t="shared" si="939"/>
        <v>41242</v>
      </c>
      <c r="BG6022" s="34">
        <f t="shared" si="934"/>
        <v>82.88000000000001</v>
      </c>
      <c r="BH6022" s="32">
        <f t="shared" si="935"/>
        <v>1</v>
      </c>
      <c r="BI6022" s="32">
        <f t="shared" si="936"/>
        <v>0</v>
      </c>
      <c r="BJ6022" s="69">
        <f t="shared" si="937"/>
        <v>0</v>
      </c>
      <c r="BK6022" s="158" t="str">
        <f t="shared" si="938"/>
        <v/>
      </c>
    </row>
    <row r="6023" spans="1:63" ht="12" customHeight="1" x14ac:dyDescent="0.2">
      <c r="A6023" s="8"/>
      <c r="B6023" s="7"/>
      <c r="C6023" s="7"/>
      <c r="D6023" s="7"/>
      <c r="E6023" s="7"/>
      <c r="F6023" s="7"/>
      <c r="G6023" s="7"/>
      <c r="H6023" s="7"/>
      <c r="I6023" s="10"/>
      <c r="J6023" s="25"/>
      <c r="K6023" s="250"/>
      <c r="L6023" s="31"/>
      <c r="M6023" s="9"/>
      <c r="N6023" s="11" t="s">
        <v>25</v>
      </c>
      <c r="O6023" s="39"/>
      <c r="P6023" s="47"/>
      <c r="Q6023" s="13"/>
      <c r="R6023" s="248">
        <f t="shared" si="930"/>
        <v>0</v>
      </c>
      <c r="S6023" s="248">
        <f t="shared" si="931"/>
        <v>0</v>
      </c>
      <c r="T6023" s="248">
        <f t="shared" si="932"/>
        <v>0</v>
      </c>
      <c r="U6023" s="248">
        <f t="shared" si="933"/>
        <v>0</v>
      </c>
      <c r="V6023" s="13"/>
      <c r="W6023" s="7"/>
      <c r="AT6023" s="130"/>
      <c r="BF6023" s="33">
        <f t="shared" si="939"/>
        <v>41242</v>
      </c>
      <c r="BG6023" s="34">
        <f t="shared" si="934"/>
        <v>82.88000000000001</v>
      </c>
      <c r="BH6023" s="32">
        <f t="shared" si="935"/>
        <v>1</v>
      </c>
      <c r="BI6023" s="32">
        <f t="shared" si="936"/>
        <v>0</v>
      </c>
      <c r="BJ6023" s="69">
        <f t="shared" si="937"/>
        <v>0</v>
      </c>
      <c r="BK6023" s="158" t="str">
        <f t="shared" si="938"/>
        <v/>
      </c>
    </row>
    <row r="6024" spans="1:63" ht="12" customHeight="1" x14ac:dyDescent="0.2">
      <c r="A6024" s="8"/>
      <c r="B6024" s="7"/>
      <c r="C6024" s="7"/>
      <c r="D6024" s="7"/>
      <c r="E6024" s="7"/>
      <c r="F6024" s="7"/>
      <c r="G6024" s="7"/>
      <c r="H6024" s="7"/>
      <c r="I6024" s="10"/>
      <c r="J6024" s="25"/>
      <c r="K6024" s="250"/>
      <c r="L6024" s="31"/>
      <c r="M6024" s="9"/>
      <c r="N6024" s="11" t="s">
        <v>25</v>
      </c>
      <c r="O6024" s="39"/>
      <c r="P6024" s="47"/>
      <c r="Q6024" s="13"/>
      <c r="R6024" s="248">
        <f t="shared" si="930"/>
        <v>0</v>
      </c>
      <c r="S6024" s="248">
        <f t="shared" si="931"/>
        <v>0</v>
      </c>
      <c r="T6024" s="248">
        <f t="shared" si="932"/>
        <v>0</v>
      </c>
      <c r="U6024" s="248">
        <f t="shared" si="933"/>
        <v>0</v>
      </c>
      <c r="V6024" s="13"/>
      <c r="W6024" s="7"/>
      <c r="AT6024" s="130"/>
      <c r="BF6024" s="33">
        <f t="shared" si="939"/>
        <v>41242</v>
      </c>
      <c r="BG6024" s="34">
        <f t="shared" si="934"/>
        <v>82.88000000000001</v>
      </c>
      <c r="BH6024" s="32">
        <f t="shared" si="935"/>
        <v>1</v>
      </c>
      <c r="BI6024" s="32">
        <f t="shared" si="936"/>
        <v>0</v>
      </c>
      <c r="BJ6024" s="69">
        <f t="shared" si="937"/>
        <v>0</v>
      </c>
      <c r="BK6024" s="158" t="str">
        <f t="shared" si="938"/>
        <v/>
      </c>
    </row>
    <row r="6025" spans="1:63" ht="12" customHeight="1" x14ac:dyDescent="0.2">
      <c r="A6025" s="8"/>
      <c r="B6025" s="7"/>
      <c r="C6025" s="7"/>
      <c r="D6025" s="7"/>
      <c r="E6025" s="7"/>
      <c r="F6025" s="7"/>
      <c r="G6025" s="7"/>
      <c r="H6025" s="7"/>
      <c r="I6025" s="10"/>
      <c r="J6025" s="25"/>
      <c r="K6025" s="250"/>
      <c r="L6025" s="31"/>
      <c r="M6025" s="9"/>
      <c r="N6025" s="11" t="s">
        <v>25</v>
      </c>
      <c r="O6025" s="39"/>
      <c r="P6025" s="47"/>
      <c r="Q6025" s="13"/>
      <c r="R6025" s="248">
        <f t="shared" si="930"/>
        <v>0</v>
      </c>
      <c r="S6025" s="248">
        <f t="shared" si="931"/>
        <v>0</v>
      </c>
      <c r="T6025" s="248">
        <f t="shared" si="932"/>
        <v>0</v>
      </c>
      <c r="U6025" s="248">
        <f t="shared" si="933"/>
        <v>0</v>
      </c>
      <c r="V6025" s="13"/>
      <c r="W6025" s="7"/>
      <c r="AT6025" s="130"/>
      <c r="BF6025" s="33">
        <f t="shared" si="939"/>
        <v>41242</v>
      </c>
      <c r="BG6025" s="34">
        <f t="shared" si="934"/>
        <v>82.88000000000001</v>
      </c>
      <c r="BH6025" s="32">
        <f t="shared" si="935"/>
        <v>1</v>
      </c>
      <c r="BI6025" s="32">
        <f t="shared" si="936"/>
        <v>0</v>
      </c>
      <c r="BJ6025" s="69">
        <f t="shared" si="937"/>
        <v>0</v>
      </c>
      <c r="BK6025" s="158" t="str">
        <f t="shared" si="938"/>
        <v/>
      </c>
    </row>
    <row r="6026" spans="1:63" ht="12" customHeight="1" x14ac:dyDescent="0.2">
      <c r="A6026" s="8"/>
      <c r="B6026" s="7"/>
      <c r="C6026" s="7"/>
      <c r="D6026" s="7"/>
      <c r="E6026" s="7"/>
      <c r="F6026" s="7"/>
      <c r="G6026" s="7"/>
      <c r="H6026" s="7"/>
      <c r="I6026" s="10"/>
      <c r="J6026" s="25"/>
      <c r="K6026" s="250"/>
      <c r="L6026" s="31"/>
      <c r="M6026" s="9"/>
      <c r="N6026" s="11" t="s">
        <v>25</v>
      </c>
      <c r="O6026" s="39"/>
      <c r="P6026" s="47"/>
      <c r="Q6026" s="13"/>
      <c r="R6026" s="248">
        <f t="shared" si="930"/>
        <v>0</v>
      </c>
      <c r="S6026" s="248">
        <f t="shared" si="931"/>
        <v>0</v>
      </c>
      <c r="T6026" s="248">
        <f t="shared" si="932"/>
        <v>0</v>
      </c>
      <c r="U6026" s="248">
        <f t="shared" si="933"/>
        <v>0</v>
      </c>
      <c r="V6026" s="13"/>
      <c r="W6026" s="7"/>
      <c r="AT6026" s="130"/>
      <c r="BF6026" s="33">
        <f t="shared" si="939"/>
        <v>41242</v>
      </c>
      <c r="BG6026" s="34">
        <f t="shared" si="934"/>
        <v>82.88000000000001</v>
      </c>
      <c r="BH6026" s="32">
        <f t="shared" si="935"/>
        <v>1</v>
      </c>
      <c r="BI6026" s="32">
        <f t="shared" si="936"/>
        <v>0</v>
      </c>
      <c r="BJ6026" s="69">
        <f t="shared" si="937"/>
        <v>0</v>
      </c>
      <c r="BK6026" s="158" t="str">
        <f t="shared" si="938"/>
        <v/>
      </c>
    </row>
    <row r="6027" spans="1:63" ht="12" customHeight="1" x14ac:dyDescent="0.2">
      <c r="A6027" s="8"/>
      <c r="B6027" s="7"/>
      <c r="C6027" s="7"/>
      <c r="D6027" s="7"/>
      <c r="E6027" s="7"/>
      <c r="F6027" s="7"/>
      <c r="G6027" s="7"/>
      <c r="H6027" s="7"/>
      <c r="I6027" s="10"/>
      <c r="J6027" s="25"/>
      <c r="K6027" s="250"/>
      <c r="L6027" s="31"/>
      <c r="M6027" s="9"/>
      <c r="N6027" s="11" t="s">
        <v>25</v>
      </c>
      <c r="O6027" s="39"/>
      <c r="P6027" s="47"/>
      <c r="Q6027" s="13"/>
      <c r="R6027" s="248">
        <f t="shared" ref="R6027:R6090" si="940">IF(N6027&lt;&gt;"M",ROUND(IF(M6027&lt;&gt;"Y",IF(P6027&lt;&gt;"Y",K6027,K6027*(BH6027-1)),0),ROUNDING),"")</f>
        <v>0</v>
      </c>
      <c r="S6027" s="248">
        <f t="shared" ref="S6027:S6090" si="941">IF(N6027&lt;&gt;"M",ROUND(IF(O6027&gt;0,IF(M6027="Y",BI6027*(1-O6027),IF(BI6027&gt;R6027,R6027 + (BI6027 - R6027)*(1-O6027),BI6027)),BI6027),ROUNDING),"")</f>
        <v>0</v>
      </c>
      <c r="T6027" s="248">
        <f t="shared" ref="T6027:T6090" si="942">IF(N6027&lt;&gt;"M",ROUND(IF(O6027&gt;0,IF(M6027="Y",BJ6027*(1-O6027),IF(BJ6027&gt;R6027,R6027 + (BJ6027 - R6027)*(1-O6027),BJ6027)),BJ6027),ROUNDING),"")</f>
        <v>0</v>
      </c>
      <c r="U6027" s="248">
        <f t="shared" ref="U6027:U6090" si="943">IF(N6027&lt;&gt;"M",ROUND(IF(OR(N6027="P",N6027=""),0,IF(OR(M6027="N",M6027=""),T6027-R6027,T6027)),ROUNDING),"")</f>
        <v>0</v>
      </c>
      <c r="V6027" s="13"/>
      <c r="W6027" s="7"/>
      <c r="AT6027" s="130"/>
      <c r="BF6027" s="33">
        <f t="shared" si="939"/>
        <v>41242</v>
      </c>
      <c r="BG6027" s="34">
        <f t="shared" ref="BG6027:BG6090" si="944">IF(N6027&lt;&gt;"M",BG6026+U6027,BG6026)</f>
        <v>82.88000000000001</v>
      </c>
      <c r="BH6027" s="32">
        <f t="shared" ref="BH6027:BH6090" si="945">IF(L6027&lt;&gt;"",IF(ODDS_TYPE=1,L6027,IF(ODDS_TYPE=2,IF(L6027&gt;0,1+L6027/100,IF(L6027&lt;0,1-100/L6027,1)),IF(ODDS_TYPE=3,1+L6027,IF(ODDS_TYPE=4,1+L6027,IF(ODDS_TYPE=5,IF(L6027&gt;0,1+L6027,1-1/L6027),IF(ODDS_TYPE=6,IF(L6027&gt;=0,L6027+1,1-1/L6027),1)))))),1)</f>
        <v>1</v>
      </c>
      <c r="BI6027" s="32">
        <f t="shared" ref="BI6027:BI6090" si="946">IF(P6027&lt;&gt;"Y",IF(M6027&lt;&gt;"Y",K6027*BH6027,K6027*BH6027 - K6027),IF(M6027&lt;&gt;"Y",K6027*BH6027,K6027))</f>
        <v>0</v>
      </c>
      <c r="BJ6027" s="69">
        <f t="shared" ref="BJ6027:BJ6090" si="947">IF(P6027&lt;&gt;"Y",
IF(M6027&lt;&gt;"Y",
IF(N6027="Y",K6027*BH6027,IF(N6027="P",0,IF(OR(N6027="R",N6027="PU"),K6027,IF(N6027="H",K6027*BH6027*0.5,IF(N6027="HW",K6027*0.5*(1 + BH6027),IF(N6027="HL",K6027*0.5,0)))))),
IF(N6027="Y",K6027*BH6027 - K6027,IF(N6027="P",0,IF(OR(N6027="R",N6027="PU"),0,IF(N6027="H",IF(BH6027&gt;2,0.5*K6027*BH6027 - K6027,0),IF(N6027="HW",K6027*0.5*(1 + BH6027) - K6027,IF(N6027="HL",0,0))))))),
IF(M6027&lt;&gt;"Y",
IF(N6027="Y",K6027*BH6027,IF(N6027="P",0,IF(OR(N6027="R",N6027="PU"),K6027*(BH6027-1),IF(N6027="H",K6027*BH6027*0.5,IF(N6027="HW",K6027*(BH6027-1)*0.5,IF(N6027="HL",K6027*BH6027 - K6027*0.5,0)))))),
IF(N6027="Y",K6027,IF(N6027="P",0,IF(OR(N6027="R",N6027="PU"),0,IF(N6027="H",IF(BH6027&lt;2,K6027*BH6027*0.5 - K6027*(BH6027-1),0),IF(N6027="HW",0,IF(N6027="HL",K6027*0.5,0)))))))
)</f>
        <v>0</v>
      </c>
      <c r="BK6027" s="158" t="str">
        <f t="shared" ref="BK6027:BK6090" si="948">IF(FILT_M=1,IF(LEN(C6027)&gt;0,C6027,""),IF(FILT_M=2,IF(LEN(E6027)&gt;0,E6027,""),IF(FILT_M=3,IF(LEN(F6027)&gt;0,F6027,""),IF(FILT_M=4,IF(LEN(G6027)&gt;0,G6027,""),""))))</f>
        <v/>
      </c>
    </row>
    <row r="6028" spans="1:63" ht="12" customHeight="1" x14ac:dyDescent="0.2">
      <c r="A6028" s="8"/>
      <c r="B6028" s="7"/>
      <c r="C6028" s="7"/>
      <c r="D6028" s="7"/>
      <c r="E6028" s="7"/>
      <c r="F6028" s="7"/>
      <c r="G6028" s="7"/>
      <c r="H6028" s="7"/>
      <c r="I6028" s="10"/>
      <c r="J6028" s="25"/>
      <c r="K6028" s="250"/>
      <c r="L6028" s="31"/>
      <c r="M6028" s="9"/>
      <c r="N6028" s="11" t="s">
        <v>25</v>
      </c>
      <c r="O6028" s="39"/>
      <c r="P6028" s="47"/>
      <c r="Q6028" s="13"/>
      <c r="R6028" s="248">
        <f t="shared" si="940"/>
        <v>0</v>
      </c>
      <c r="S6028" s="248">
        <f t="shared" si="941"/>
        <v>0</v>
      </c>
      <c r="T6028" s="248">
        <f t="shared" si="942"/>
        <v>0</v>
      </c>
      <c r="U6028" s="248">
        <f t="shared" si="943"/>
        <v>0</v>
      </c>
      <c r="V6028" s="13"/>
      <c r="W6028" s="7"/>
      <c r="AT6028" s="130"/>
      <c r="BF6028" s="33">
        <f t="shared" ref="BF6028:BF6091" si="949">IF(A6028&gt;2,A6028,BF6027)</f>
        <v>41242</v>
      </c>
      <c r="BG6028" s="34">
        <f t="shared" si="944"/>
        <v>82.88000000000001</v>
      </c>
      <c r="BH6028" s="32">
        <f t="shared" si="945"/>
        <v>1</v>
      </c>
      <c r="BI6028" s="32">
        <f t="shared" si="946"/>
        <v>0</v>
      </c>
      <c r="BJ6028" s="69">
        <f t="shared" si="947"/>
        <v>0</v>
      </c>
      <c r="BK6028" s="158" t="str">
        <f t="shared" si="948"/>
        <v/>
      </c>
    </row>
    <row r="6029" spans="1:63" ht="12" customHeight="1" x14ac:dyDescent="0.2">
      <c r="A6029" s="8"/>
      <c r="B6029" s="7"/>
      <c r="C6029" s="7"/>
      <c r="D6029" s="7"/>
      <c r="E6029" s="7"/>
      <c r="F6029" s="7"/>
      <c r="G6029" s="7"/>
      <c r="H6029" s="7"/>
      <c r="I6029" s="10"/>
      <c r="J6029" s="25"/>
      <c r="K6029" s="250"/>
      <c r="L6029" s="31"/>
      <c r="M6029" s="9"/>
      <c r="N6029" s="11" t="s">
        <v>25</v>
      </c>
      <c r="O6029" s="39"/>
      <c r="P6029" s="47"/>
      <c r="Q6029" s="13"/>
      <c r="R6029" s="248">
        <f t="shared" si="940"/>
        <v>0</v>
      </c>
      <c r="S6029" s="248">
        <f t="shared" si="941"/>
        <v>0</v>
      </c>
      <c r="T6029" s="248">
        <f t="shared" si="942"/>
        <v>0</v>
      </c>
      <c r="U6029" s="248">
        <f t="shared" si="943"/>
        <v>0</v>
      </c>
      <c r="V6029" s="13"/>
      <c r="W6029" s="7"/>
      <c r="AT6029" s="130"/>
      <c r="BF6029" s="33">
        <f t="shared" si="949"/>
        <v>41242</v>
      </c>
      <c r="BG6029" s="34">
        <f t="shared" si="944"/>
        <v>82.88000000000001</v>
      </c>
      <c r="BH6029" s="32">
        <f t="shared" si="945"/>
        <v>1</v>
      </c>
      <c r="BI6029" s="32">
        <f t="shared" si="946"/>
        <v>0</v>
      </c>
      <c r="BJ6029" s="69">
        <f t="shared" si="947"/>
        <v>0</v>
      </c>
      <c r="BK6029" s="158" t="str">
        <f t="shared" si="948"/>
        <v/>
      </c>
    </row>
    <row r="6030" spans="1:63" ht="12" customHeight="1" x14ac:dyDescent="0.2">
      <c r="A6030" s="8"/>
      <c r="B6030" s="7"/>
      <c r="C6030" s="7"/>
      <c r="D6030" s="7"/>
      <c r="E6030" s="7"/>
      <c r="F6030" s="7"/>
      <c r="G6030" s="7"/>
      <c r="H6030" s="7"/>
      <c r="I6030" s="10"/>
      <c r="J6030" s="25"/>
      <c r="K6030" s="250"/>
      <c r="L6030" s="31"/>
      <c r="M6030" s="9"/>
      <c r="N6030" s="11" t="s">
        <v>25</v>
      </c>
      <c r="O6030" s="39"/>
      <c r="P6030" s="47"/>
      <c r="Q6030" s="13"/>
      <c r="R6030" s="248">
        <f t="shared" si="940"/>
        <v>0</v>
      </c>
      <c r="S6030" s="248">
        <f t="shared" si="941"/>
        <v>0</v>
      </c>
      <c r="T6030" s="248">
        <f t="shared" si="942"/>
        <v>0</v>
      </c>
      <c r="U6030" s="248">
        <f t="shared" si="943"/>
        <v>0</v>
      </c>
      <c r="V6030" s="13"/>
      <c r="W6030" s="7"/>
      <c r="AT6030" s="130"/>
      <c r="BF6030" s="33">
        <f t="shared" si="949"/>
        <v>41242</v>
      </c>
      <c r="BG6030" s="34">
        <f t="shared" si="944"/>
        <v>82.88000000000001</v>
      </c>
      <c r="BH6030" s="32">
        <f t="shared" si="945"/>
        <v>1</v>
      </c>
      <c r="BI6030" s="32">
        <f t="shared" si="946"/>
        <v>0</v>
      </c>
      <c r="BJ6030" s="69">
        <f t="shared" si="947"/>
        <v>0</v>
      </c>
      <c r="BK6030" s="158" t="str">
        <f t="shared" si="948"/>
        <v/>
      </c>
    </row>
    <row r="6031" spans="1:63" ht="12" customHeight="1" x14ac:dyDescent="0.2">
      <c r="A6031" s="8"/>
      <c r="B6031" s="7"/>
      <c r="C6031" s="7"/>
      <c r="D6031" s="7"/>
      <c r="E6031" s="7"/>
      <c r="F6031" s="7"/>
      <c r="G6031" s="7"/>
      <c r="H6031" s="7"/>
      <c r="I6031" s="10"/>
      <c r="J6031" s="25"/>
      <c r="K6031" s="250"/>
      <c r="L6031" s="31"/>
      <c r="M6031" s="9"/>
      <c r="N6031" s="11" t="s">
        <v>25</v>
      </c>
      <c r="O6031" s="39"/>
      <c r="P6031" s="47"/>
      <c r="Q6031" s="13"/>
      <c r="R6031" s="248">
        <f t="shared" si="940"/>
        <v>0</v>
      </c>
      <c r="S6031" s="248">
        <f t="shared" si="941"/>
        <v>0</v>
      </c>
      <c r="T6031" s="248">
        <f t="shared" si="942"/>
        <v>0</v>
      </c>
      <c r="U6031" s="248">
        <f t="shared" si="943"/>
        <v>0</v>
      </c>
      <c r="V6031" s="13"/>
      <c r="W6031" s="7"/>
      <c r="AT6031" s="130"/>
      <c r="BF6031" s="33">
        <f t="shared" si="949"/>
        <v>41242</v>
      </c>
      <c r="BG6031" s="34">
        <f t="shared" si="944"/>
        <v>82.88000000000001</v>
      </c>
      <c r="BH6031" s="32">
        <f t="shared" si="945"/>
        <v>1</v>
      </c>
      <c r="BI6031" s="32">
        <f t="shared" si="946"/>
        <v>0</v>
      </c>
      <c r="BJ6031" s="69">
        <f t="shared" si="947"/>
        <v>0</v>
      </c>
      <c r="BK6031" s="158" t="str">
        <f t="shared" si="948"/>
        <v/>
      </c>
    </row>
    <row r="6032" spans="1:63" ht="12" customHeight="1" x14ac:dyDescent="0.2">
      <c r="A6032" s="8"/>
      <c r="B6032" s="7"/>
      <c r="C6032" s="7"/>
      <c r="D6032" s="7"/>
      <c r="E6032" s="7"/>
      <c r="F6032" s="7"/>
      <c r="G6032" s="7"/>
      <c r="H6032" s="7"/>
      <c r="I6032" s="10"/>
      <c r="J6032" s="25"/>
      <c r="K6032" s="250"/>
      <c r="L6032" s="31"/>
      <c r="M6032" s="9"/>
      <c r="N6032" s="11" t="s">
        <v>25</v>
      </c>
      <c r="O6032" s="39"/>
      <c r="P6032" s="47"/>
      <c r="Q6032" s="13"/>
      <c r="R6032" s="248">
        <f t="shared" si="940"/>
        <v>0</v>
      </c>
      <c r="S6032" s="248">
        <f t="shared" si="941"/>
        <v>0</v>
      </c>
      <c r="T6032" s="248">
        <f t="shared" si="942"/>
        <v>0</v>
      </c>
      <c r="U6032" s="248">
        <f t="shared" si="943"/>
        <v>0</v>
      </c>
      <c r="V6032" s="13"/>
      <c r="W6032" s="7"/>
      <c r="AT6032" s="130"/>
      <c r="BF6032" s="33">
        <f t="shared" si="949"/>
        <v>41242</v>
      </c>
      <c r="BG6032" s="34">
        <f t="shared" si="944"/>
        <v>82.88000000000001</v>
      </c>
      <c r="BH6032" s="32">
        <f t="shared" si="945"/>
        <v>1</v>
      </c>
      <c r="BI6032" s="32">
        <f t="shared" si="946"/>
        <v>0</v>
      </c>
      <c r="BJ6032" s="69">
        <f t="shared" si="947"/>
        <v>0</v>
      </c>
      <c r="BK6032" s="158" t="str">
        <f t="shared" si="948"/>
        <v/>
      </c>
    </row>
    <row r="6033" spans="1:63" ht="12" customHeight="1" x14ac:dyDescent="0.2">
      <c r="A6033" s="8"/>
      <c r="B6033" s="7"/>
      <c r="C6033" s="7"/>
      <c r="D6033" s="7"/>
      <c r="E6033" s="7"/>
      <c r="F6033" s="7"/>
      <c r="G6033" s="7"/>
      <c r="H6033" s="7"/>
      <c r="I6033" s="10"/>
      <c r="J6033" s="25"/>
      <c r="K6033" s="250"/>
      <c r="L6033" s="31"/>
      <c r="M6033" s="9"/>
      <c r="N6033" s="11" t="s">
        <v>25</v>
      </c>
      <c r="O6033" s="39"/>
      <c r="P6033" s="47"/>
      <c r="Q6033" s="13"/>
      <c r="R6033" s="248">
        <f t="shared" si="940"/>
        <v>0</v>
      </c>
      <c r="S6033" s="248">
        <f t="shared" si="941"/>
        <v>0</v>
      </c>
      <c r="T6033" s="248">
        <f t="shared" si="942"/>
        <v>0</v>
      </c>
      <c r="U6033" s="248">
        <f t="shared" si="943"/>
        <v>0</v>
      </c>
      <c r="V6033" s="13"/>
      <c r="W6033" s="7"/>
      <c r="AT6033" s="130"/>
      <c r="BF6033" s="33">
        <f t="shared" si="949"/>
        <v>41242</v>
      </c>
      <c r="BG6033" s="34">
        <f t="shared" si="944"/>
        <v>82.88000000000001</v>
      </c>
      <c r="BH6033" s="32">
        <f t="shared" si="945"/>
        <v>1</v>
      </c>
      <c r="BI6033" s="32">
        <f t="shared" si="946"/>
        <v>0</v>
      </c>
      <c r="BJ6033" s="69">
        <f t="shared" si="947"/>
        <v>0</v>
      </c>
      <c r="BK6033" s="158" t="str">
        <f t="shared" si="948"/>
        <v/>
      </c>
    </row>
    <row r="6034" spans="1:63" ht="12" customHeight="1" x14ac:dyDescent="0.2">
      <c r="A6034" s="8"/>
      <c r="B6034" s="7"/>
      <c r="C6034" s="7"/>
      <c r="D6034" s="7"/>
      <c r="E6034" s="7"/>
      <c r="F6034" s="7"/>
      <c r="G6034" s="7"/>
      <c r="H6034" s="7"/>
      <c r="I6034" s="10"/>
      <c r="J6034" s="25"/>
      <c r="K6034" s="250"/>
      <c r="L6034" s="31"/>
      <c r="M6034" s="9"/>
      <c r="N6034" s="11" t="s">
        <v>25</v>
      </c>
      <c r="O6034" s="39"/>
      <c r="P6034" s="47"/>
      <c r="Q6034" s="13"/>
      <c r="R6034" s="248">
        <f t="shared" si="940"/>
        <v>0</v>
      </c>
      <c r="S6034" s="248">
        <f t="shared" si="941"/>
        <v>0</v>
      </c>
      <c r="T6034" s="248">
        <f t="shared" si="942"/>
        <v>0</v>
      </c>
      <c r="U6034" s="248">
        <f t="shared" si="943"/>
        <v>0</v>
      </c>
      <c r="V6034" s="13"/>
      <c r="W6034" s="7"/>
      <c r="AT6034" s="130"/>
      <c r="BF6034" s="33">
        <f t="shared" si="949"/>
        <v>41242</v>
      </c>
      <c r="BG6034" s="34">
        <f t="shared" si="944"/>
        <v>82.88000000000001</v>
      </c>
      <c r="BH6034" s="32">
        <f t="shared" si="945"/>
        <v>1</v>
      </c>
      <c r="BI6034" s="32">
        <f t="shared" si="946"/>
        <v>0</v>
      </c>
      <c r="BJ6034" s="69">
        <f t="shared" si="947"/>
        <v>0</v>
      </c>
      <c r="BK6034" s="158" t="str">
        <f t="shared" si="948"/>
        <v/>
      </c>
    </row>
    <row r="6035" spans="1:63" ht="12" customHeight="1" x14ac:dyDescent="0.2">
      <c r="A6035" s="8"/>
      <c r="B6035" s="7"/>
      <c r="C6035" s="7"/>
      <c r="D6035" s="7"/>
      <c r="E6035" s="7"/>
      <c r="F6035" s="7"/>
      <c r="G6035" s="7"/>
      <c r="H6035" s="7"/>
      <c r="I6035" s="10"/>
      <c r="J6035" s="25"/>
      <c r="K6035" s="250"/>
      <c r="L6035" s="31"/>
      <c r="M6035" s="9"/>
      <c r="N6035" s="11" t="s">
        <v>25</v>
      </c>
      <c r="O6035" s="39"/>
      <c r="P6035" s="47"/>
      <c r="Q6035" s="13"/>
      <c r="R6035" s="248">
        <f t="shared" si="940"/>
        <v>0</v>
      </c>
      <c r="S6035" s="248">
        <f t="shared" si="941"/>
        <v>0</v>
      </c>
      <c r="T6035" s="248">
        <f t="shared" si="942"/>
        <v>0</v>
      </c>
      <c r="U6035" s="248">
        <f t="shared" si="943"/>
        <v>0</v>
      </c>
      <c r="V6035" s="13"/>
      <c r="W6035" s="7"/>
      <c r="AT6035" s="130"/>
      <c r="BF6035" s="33">
        <f t="shared" si="949"/>
        <v>41242</v>
      </c>
      <c r="BG6035" s="34">
        <f t="shared" si="944"/>
        <v>82.88000000000001</v>
      </c>
      <c r="BH6035" s="32">
        <f t="shared" si="945"/>
        <v>1</v>
      </c>
      <c r="BI6035" s="32">
        <f t="shared" si="946"/>
        <v>0</v>
      </c>
      <c r="BJ6035" s="69">
        <f t="shared" si="947"/>
        <v>0</v>
      </c>
      <c r="BK6035" s="158" t="str">
        <f t="shared" si="948"/>
        <v/>
      </c>
    </row>
    <row r="6036" spans="1:63" ht="12" customHeight="1" x14ac:dyDescent="0.2">
      <c r="A6036" s="8"/>
      <c r="B6036" s="7"/>
      <c r="C6036" s="7"/>
      <c r="D6036" s="7"/>
      <c r="E6036" s="7"/>
      <c r="F6036" s="7"/>
      <c r="G6036" s="7"/>
      <c r="H6036" s="7"/>
      <c r="I6036" s="10"/>
      <c r="J6036" s="25"/>
      <c r="K6036" s="250"/>
      <c r="L6036" s="31"/>
      <c r="M6036" s="9"/>
      <c r="N6036" s="11" t="s">
        <v>25</v>
      </c>
      <c r="O6036" s="39"/>
      <c r="P6036" s="47"/>
      <c r="Q6036" s="13"/>
      <c r="R6036" s="248">
        <f t="shared" si="940"/>
        <v>0</v>
      </c>
      <c r="S6036" s="248">
        <f t="shared" si="941"/>
        <v>0</v>
      </c>
      <c r="T6036" s="248">
        <f t="shared" si="942"/>
        <v>0</v>
      </c>
      <c r="U6036" s="248">
        <f t="shared" si="943"/>
        <v>0</v>
      </c>
      <c r="V6036" s="13"/>
      <c r="W6036" s="7"/>
      <c r="AT6036" s="130"/>
      <c r="BF6036" s="33">
        <f t="shared" si="949"/>
        <v>41242</v>
      </c>
      <c r="BG6036" s="34">
        <f t="shared" si="944"/>
        <v>82.88000000000001</v>
      </c>
      <c r="BH6036" s="32">
        <f t="shared" si="945"/>
        <v>1</v>
      </c>
      <c r="BI6036" s="32">
        <f t="shared" si="946"/>
        <v>0</v>
      </c>
      <c r="BJ6036" s="69">
        <f t="shared" si="947"/>
        <v>0</v>
      </c>
      <c r="BK6036" s="158" t="str">
        <f t="shared" si="948"/>
        <v/>
      </c>
    </row>
    <row r="6037" spans="1:63" ht="12" customHeight="1" x14ac:dyDescent="0.2">
      <c r="A6037" s="8"/>
      <c r="B6037" s="7"/>
      <c r="C6037" s="7"/>
      <c r="D6037" s="7"/>
      <c r="E6037" s="7"/>
      <c r="F6037" s="7"/>
      <c r="G6037" s="7"/>
      <c r="H6037" s="7"/>
      <c r="I6037" s="10"/>
      <c r="J6037" s="25"/>
      <c r="K6037" s="250"/>
      <c r="L6037" s="31"/>
      <c r="M6037" s="9"/>
      <c r="N6037" s="11" t="s">
        <v>25</v>
      </c>
      <c r="O6037" s="39"/>
      <c r="P6037" s="47"/>
      <c r="Q6037" s="13"/>
      <c r="R6037" s="248">
        <f t="shared" si="940"/>
        <v>0</v>
      </c>
      <c r="S6037" s="248">
        <f t="shared" si="941"/>
        <v>0</v>
      </c>
      <c r="T6037" s="248">
        <f t="shared" si="942"/>
        <v>0</v>
      </c>
      <c r="U6037" s="248">
        <f t="shared" si="943"/>
        <v>0</v>
      </c>
      <c r="V6037" s="13"/>
      <c r="W6037" s="7"/>
      <c r="AT6037" s="130"/>
      <c r="BF6037" s="33">
        <f t="shared" si="949"/>
        <v>41242</v>
      </c>
      <c r="BG6037" s="34">
        <f t="shared" si="944"/>
        <v>82.88000000000001</v>
      </c>
      <c r="BH6037" s="32">
        <f t="shared" si="945"/>
        <v>1</v>
      </c>
      <c r="BI6037" s="32">
        <f t="shared" si="946"/>
        <v>0</v>
      </c>
      <c r="BJ6037" s="69">
        <f t="shared" si="947"/>
        <v>0</v>
      </c>
      <c r="BK6037" s="158" t="str">
        <f t="shared" si="948"/>
        <v/>
      </c>
    </row>
    <row r="6038" spans="1:63" ht="12" customHeight="1" x14ac:dyDescent="0.2">
      <c r="A6038" s="8"/>
      <c r="B6038" s="7"/>
      <c r="C6038" s="7"/>
      <c r="D6038" s="7"/>
      <c r="E6038" s="7"/>
      <c r="F6038" s="7"/>
      <c r="G6038" s="7"/>
      <c r="H6038" s="7"/>
      <c r="I6038" s="10"/>
      <c r="J6038" s="25"/>
      <c r="K6038" s="250"/>
      <c r="L6038" s="31"/>
      <c r="M6038" s="9"/>
      <c r="N6038" s="11" t="s">
        <v>25</v>
      </c>
      <c r="O6038" s="39"/>
      <c r="P6038" s="47"/>
      <c r="Q6038" s="13"/>
      <c r="R6038" s="248">
        <f t="shared" si="940"/>
        <v>0</v>
      </c>
      <c r="S6038" s="248">
        <f t="shared" si="941"/>
        <v>0</v>
      </c>
      <c r="T6038" s="248">
        <f t="shared" si="942"/>
        <v>0</v>
      </c>
      <c r="U6038" s="248">
        <f t="shared" si="943"/>
        <v>0</v>
      </c>
      <c r="V6038" s="13"/>
      <c r="W6038" s="7"/>
      <c r="AT6038" s="130"/>
      <c r="BF6038" s="33">
        <f t="shared" si="949"/>
        <v>41242</v>
      </c>
      <c r="BG6038" s="34">
        <f t="shared" si="944"/>
        <v>82.88000000000001</v>
      </c>
      <c r="BH6038" s="32">
        <f t="shared" si="945"/>
        <v>1</v>
      </c>
      <c r="BI6038" s="32">
        <f t="shared" si="946"/>
        <v>0</v>
      </c>
      <c r="BJ6038" s="69">
        <f t="shared" si="947"/>
        <v>0</v>
      </c>
      <c r="BK6038" s="158" t="str">
        <f t="shared" si="948"/>
        <v/>
      </c>
    </row>
    <row r="6039" spans="1:63" ht="12" customHeight="1" x14ac:dyDescent="0.2">
      <c r="A6039" s="8"/>
      <c r="B6039" s="7"/>
      <c r="C6039" s="7"/>
      <c r="D6039" s="7"/>
      <c r="E6039" s="7"/>
      <c r="F6039" s="7"/>
      <c r="G6039" s="7"/>
      <c r="H6039" s="7"/>
      <c r="I6039" s="10"/>
      <c r="J6039" s="25"/>
      <c r="K6039" s="250"/>
      <c r="L6039" s="31"/>
      <c r="M6039" s="9"/>
      <c r="N6039" s="11" t="s">
        <v>25</v>
      </c>
      <c r="O6039" s="39"/>
      <c r="P6039" s="47"/>
      <c r="Q6039" s="13"/>
      <c r="R6039" s="248">
        <f t="shared" si="940"/>
        <v>0</v>
      </c>
      <c r="S6039" s="248">
        <f t="shared" si="941"/>
        <v>0</v>
      </c>
      <c r="T6039" s="248">
        <f t="shared" si="942"/>
        <v>0</v>
      </c>
      <c r="U6039" s="248">
        <f t="shared" si="943"/>
        <v>0</v>
      </c>
      <c r="V6039" s="13"/>
      <c r="W6039" s="7"/>
      <c r="AT6039" s="130"/>
      <c r="BF6039" s="33">
        <f t="shared" si="949"/>
        <v>41242</v>
      </c>
      <c r="BG6039" s="34">
        <f t="shared" si="944"/>
        <v>82.88000000000001</v>
      </c>
      <c r="BH6039" s="32">
        <f t="shared" si="945"/>
        <v>1</v>
      </c>
      <c r="BI6039" s="32">
        <f t="shared" si="946"/>
        <v>0</v>
      </c>
      <c r="BJ6039" s="69">
        <f t="shared" si="947"/>
        <v>0</v>
      </c>
      <c r="BK6039" s="158" t="str">
        <f t="shared" si="948"/>
        <v/>
      </c>
    </row>
    <row r="6040" spans="1:63" ht="12" customHeight="1" x14ac:dyDescent="0.2">
      <c r="A6040" s="8"/>
      <c r="B6040" s="7"/>
      <c r="C6040" s="7"/>
      <c r="D6040" s="7"/>
      <c r="E6040" s="7"/>
      <c r="F6040" s="7"/>
      <c r="G6040" s="7"/>
      <c r="H6040" s="7"/>
      <c r="I6040" s="10"/>
      <c r="J6040" s="25"/>
      <c r="K6040" s="250"/>
      <c r="L6040" s="31"/>
      <c r="M6040" s="9"/>
      <c r="N6040" s="11" t="s">
        <v>25</v>
      </c>
      <c r="O6040" s="39"/>
      <c r="P6040" s="47"/>
      <c r="Q6040" s="13"/>
      <c r="R6040" s="248">
        <f t="shared" si="940"/>
        <v>0</v>
      </c>
      <c r="S6040" s="248">
        <f t="shared" si="941"/>
        <v>0</v>
      </c>
      <c r="T6040" s="248">
        <f t="shared" si="942"/>
        <v>0</v>
      </c>
      <c r="U6040" s="248">
        <f t="shared" si="943"/>
        <v>0</v>
      </c>
      <c r="V6040" s="13"/>
      <c r="W6040" s="7"/>
      <c r="AT6040" s="130"/>
      <c r="BF6040" s="33">
        <f t="shared" si="949"/>
        <v>41242</v>
      </c>
      <c r="BG6040" s="34">
        <f t="shared" si="944"/>
        <v>82.88000000000001</v>
      </c>
      <c r="BH6040" s="32">
        <f t="shared" si="945"/>
        <v>1</v>
      </c>
      <c r="BI6040" s="32">
        <f t="shared" si="946"/>
        <v>0</v>
      </c>
      <c r="BJ6040" s="69">
        <f t="shared" si="947"/>
        <v>0</v>
      </c>
      <c r="BK6040" s="158" t="str">
        <f t="shared" si="948"/>
        <v/>
      </c>
    </row>
    <row r="6041" spans="1:63" ht="12" customHeight="1" x14ac:dyDescent="0.2">
      <c r="A6041" s="8"/>
      <c r="B6041" s="7"/>
      <c r="C6041" s="7"/>
      <c r="D6041" s="7"/>
      <c r="E6041" s="7"/>
      <c r="F6041" s="7"/>
      <c r="G6041" s="7"/>
      <c r="H6041" s="7"/>
      <c r="I6041" s="10"/>
      <c r="J6041" s="25"/>
      <c r="K6041" s="250"/>
      <c r="L6041" s="31"/>
      <c r="M6041" s="9"/>
      <c r="N6041" s="11" t="s">
        <v>25</v>
      </c>
      <c r="O6041" s="39"/>
      <c r="P6041" s="47"/>
      <c r="Q6041" s="13"/>
      <c r="R6041" s="248">
        <f t="shared" si="940"/>
        <v>0</v>
      </c>
      <c r="S6041" s="248">
        <f t="shared" si="941"/>
        <v>0</v>
      </c>
      <c r="T6041" s="248">
        <f t="shared" si="942"/>
        <v>0</v>
      </c>
      <c r="U6041" s="248">
        <f t="shared" si="943"/>
        <v>0</v>
      </c>
      <c r="V6041" s="13"/>
      <c r="W6041" s="7"/>
      <c r="AT6041" s="130"/>
      <c r="BF6041" s="33">
        <f t="shared" si="949"/>
        <v>41242</v>
      </c>
      <c r="BG6041" s="34">
        <f t="shared" si="944"/>
        <v>82.88000000000001</v>
      </c>
      <c r="BH6041" s="32">
        <f t="shared" si="945"/>
        <v>1</v>
      </c>
      <c r="BI6041" s="32">
        <f t="shared" si="946"/>
        <v>0</v>
      </c>
      <c r="BJ6041" s="69">
        <f t="shared" si="947"/>
        <v>0</v>
      </c>
      <c r="BK6041" s="158" t="str">
        <f t="shared" si="948"/>
        <v/>
      </c>
    </row>
    <row r="6042" spans="1:63" ht="12" customHeight="1" x14ac:dyDescent="0.2">
      <c r="A6042" s="8"/>
      <c r="B6042" s="7"/>
      <c r="C6042" s="7"/>
      <c r="D6042" s="7"/>
      <c r="E6042" s="7"/>
      <c r="F6042" s="7"/>
      <c r="G6042" s="7"/>
      <c r="H6042" s="7"/>
      <c r="I6042" s="10"/>
      <c r="J6042" s="25"/>
      <c r="K6042" s="250"/>
      <c r="L6042" s="31"/>
      <c r="M6042" s="9"/>
      <c r="N6042" s="11" t="s">
        <v>25</v>
      </c>
      <c r="O6042" s="39"/>
      <c r="P6042" s="47"/>
      <c r="Q6042" s="13"/>
      <c r="R6042" s="248">
        <f t="shared" si="940"/>
        <v>0</v>
      </c>
      <c r="S6042" s="248">
        <f t="shared" si="941"/>
        <v>0</v>
      </c>
      <c r="T6042" s="248">
        <f t="shared" si="942"/>
        <v>0</v>
      </c>
      <c r="U6042" s="248">
        <f t="shared" si="943"/>
        <v>0</v>
      </c>
      <c r="V6042" s="13"/>
      <c r="W6042" s="7"/>
      <c r="AT6042" s="130"/>
      <c r="BF6042" s="33">
        <f t="shared" si="949"/>
        <v>41242</v>
      </c>
      <c r="BG6042" s="34">
        <f t="shared" si="944"/>
        <v>82.88000000000001</v>
      </c>
      <c r="BH6042" s="32">
        <f t="shared" si="945"/>
        <v>1</v>
      </c>
      <c r="BI6042" s="32">
        <f t="shared" si="946"/>
        <v>0</v>
      </c>
      <c r="BJ6042" s="69">
        <f t="shared" si="947"/>
        <v>0</v>
      </c>
      <c r="BK6042" s="158" t="str">
        <f t="shared" si="948"/>
        <v/>
      </c>
    </row>
    <row r="6043" spans="1:63" ht="12" customHeight="1" x14ac:dyDescent="0.2">
      <c r="A6043" s="8"/>
      <c r="B6043" s="7"/>
      <c r="C6043" s="7"/>
      <c r="D6043" s="7"/>
      <c r="E6043" s="7"/>
      <c r="F6043" s="7"/>
      <c r="G6043" s="7"/>
      <c r="H6043" s="7"/>
      <c r="I6043" s="10"/>
      <c r="J6043" s="25"/>
      <c r="K6043" s="250"/>
      <c r="L6043" s="31"/>
      <c r="M6043" s="9"/>
      <c r="N6043" s="11" t="s">
        <v>25</v>
      </c>
      <c r="O6043" s="39"/>
      <c r="P6043" s="47"/>
      <c r="Q6043" s="13"/>
      <c r="R6043" s="248">
        <f t="shared" si="940"/>
        <v>0</v>
      </c>
      <c r="S6043" s="248">
        <f t="shared" si="941"/>
        <v>0</v>
      </c>
      <c r="T6043" s="248">
        <f t="shared" si="942"/>
        <v>0</v>
      </c>
      <c r="U6043" s="248">
        <f t="shared" si="943"/>
        <v>0</v>
      </c>
      <c r="V6043" s="13"/>
      <c r="W6043" s="7"/>
      <c r="AT6043" s="130"/>
      <c r="BF6043" s="33">
        <f t="shared" si="949"/>
        <v>41242</v>
      </c>
      <c r="BG6043" s="34">
        <f t="shared" si="944"/>
        <v>82.88000000000001</v>
      </c>
      <c r="BH6043" s="32">
        <f t="shared" si="945"/>
        <v>1</v>
      </c>
      <c r="BI6043" s="32">
        <f t="shared" si="946"/>
        <v>0</v>
      </c>
      <c r="BJ6043" s="69">
        <f t="shared" si="947"/>
        <v>0</v>
      </c>
      <c r="BK6043" s="158" t="str">
        <f t="shared" si="948"/>
        <v/>
      </c>
    </row>
    <row r="6044" spans="1:63" ht="12" customHeight="1" x14ac:dyDescent="0.2">
      <c r="A6044" s="8"/>
      <c r="B6044" s="7"/>
      <c r="C6044" s="7"/>
      <c r="D6044" s="7"/>
      <c r="E6044" s="7"/>
      <c r="F6044" s="7"/>
      <c r="G6044" s="7"/>
      <c r="H6044" s="7"/>
      <c r="I6044" s="10"/>
      <c r="J6044" s="25"/>
      <c r="K6044" s="250"/>
      <c r="L6044" s="31"/>
      <c r="M6044" s="9"/>
      <c r="N6044" s="11" t="s">
        <v>25</v>
      </c>
      <c r="O6044" s="39"/>
      <c r="P6044" s="47"/>
      <c r="Q6044" s="13"/>
      <c r="R6044" s="248">
        <f t="shared" si="940"/>
        <v>0</v>
      </c>
      <c r="S6044" s="248">
        <f t="shared" si="941"/>
        <v>0</v>
      </c>
      <c r="T6044" s="248">
        <f t="shared" si="942"/>
        <v>0</v>
      </c>
      <c r="U6044" s="248">
        <f t="shared" si="943"/>
        <v>0</v>
      </c>
      <c r="V6044" s="13"/>
      <c r="W6044" s="7"/>
      <c r="AT6044" s="130"/>
      <c r="BF6044" s="33">
        <f t="shared" si="949"/>
        <v>41242</v>
      </c>
      <c r="BG6044" s="34">
        <f t="shared" si="944"/>
        <v>82.88000000000001</v>
      </c>
      <c r="BH6044" s="32">
        <f t="shared" si="945"/>
        <v>1</v>
      </c>
      <c r="BI6044" s="32">
        <f t="shared" si="946"/>
        <v>0</v>
      </c>
      <c r="BJ6044" s="69">
        <f t="shared" si="947"/>
        <v>0</v>
      </c>
      <c r="BK6044" s="158" t="str">
        <f t="shared" si="948"/>
        <v/>
      </c>
    </row>
    <row r="6045" spans="1:63" ht="12" customHeight="1" x14ac:dyDescent="0.2">
      <c r="A6045" s="8"/>
      <c r="B6045" s="7"/>
      <c r="C6045" s="7"/>
      <c r="D6045" s="7"/>
      <c r="E6045" s="7"/>
      <c r="F6045" s="7"/>
      <c r="G6045" s="7"/>
      <c r="H6045" s="7"/>
      <c r="I6045" s="10"/>
      <c r="J6045" s="25"/>
      <c r="K6045" s="250"/>
      <c r="L6045" s="31"/>
      <c r="M6045" s="9"/>
      <c r="N6045" s="11" t="s">
        <v>25</v>
      </c>
      <c r="O6045" s="39"/>
      <c r="P6045" s="47"/>
      <c r="Q6045" s="13"/>
      <c r="R6045" s="248">
        <f t="shared" si="940"/>
        <v>0</v>
      </c>
      <c r="S6045" s="248">
        <f t="shared" si="941"/>
        <v>0</v>
      </c>
      <c r="T6045" s="248">
        <f t="shared" si="942"/>
        <v>0</v>
      </c>
      <c r="U6045" s="248">
        <f t="shared" si="943"/>
        <v>0</v>
      </c>
      <c r="V6045" s="13"/>
      <c r="W6045" s="7"/>
      <c r="AT6045" s="130"/>
      <c r="BF6045" s="33">
        <f t="shared" si="949"/>
        <v>41242</v>
      </c>
      <c r="BG6045" s="34">
        <f t="shared" si="944"/>
        <v>82.88000000000001</v>
      </c>
      <c r="BH6045" s="32">
        <f t="shared" si="945"/>
        <v>1</v>
      </c>
      <c r="BI6045" s="32">
        <f t="shared" si="946"/>
        <v>0</v>
      </c>
      <c r="BJ6045" s="69">
        <f t="shared" si="947"/>
        <v>0</v>
      </c>
      <c r="BK6045" s="158" t="str">
        <f t="shared" si="948"/>
        <v/>
      </c>
    </row>
    <row r="6046" spans="1:63" ht="12" customHeight="1" x14ac:dyDescent="0.2">
      <c r="A6046" s="8"/>
      <c r="B6046" s="7"/>
      <c r="C6046" s="7"/>
      <c r="D6046" s="7"/>
      <c r="E6046" s="7"/>
      <c r="F6046" s="7"/>
      <c r="G6046" s="7"/>
      <c r="H6046" s="7"/>
      <c r="I6046" s="10"/>
      <c r="J6046" s="25"/>
      <c r="K6046" s="250"/>
      <c r="L6046" s="31"/>
      <c r="M6046" s="9"/>
      <c r="N6046" s="11" t="s">
        <v>25</v>
      </c>
      <c r="O6046" s="39"/>
      <c r="P6046" s="47"/>
      <c r="Q6046" s="13"/>
      <c r="R6046" s="248">
        <f t="shared" si="940"/>
        <v>0</v>
      </c>
      <c r="S6046" s="248">
        <f t="shared" si="941"/>
        <v>0</v>
      </c>
      <c r="T6046" s="248">
        <f t="shared" si="942"/>
        <v>0</v>
      </c>
      <c r="U6046" s="248">
        <f t="shared" si="943"/>
        <v>0</v>
      </c>
      <c r="V6046" s="13"/>
      <c r="W6046" s="7"/>
      <c r="AT6046" s="130"/>
      <c r="BF6046" s="33">
        <f t="shared" si="949"/>
        <v>41242</v>
      </c>
      <c r="BG6046" s="34">
        <f t="shared" si="944"/>
        <v>82.88000000000001</v>
      </c>
      <c r="BH6046" s="32">
        <f t="shared" si="945"/>
        <v>1</v>
      </c>
      <c r="BI6046" s="32">
        <f t="shared" si="946"/>
        <v>0</v>
      </c>
      <c r="BJ6046" s="69">
        <f t="shared" si="947"/>
        <v>0</v>
      </c>
      <c r="BK6046" s="158" t="str">
        <f t="shared" si="948"/>
        <v/>
      </c>
    </row>
    <row r="6047" spans="1:63" ht="12" customHeight="1" x14ac:dyDescent="0.2">
      <c r="A6047" s="8"/>
      <c r="B6047" s="7"/>
      <c r="C6047" s="7"/>
      <c r="D6047" s="7"/>
      <c r="E6047" s="7"/>
      <c r="F6047" s="7"/>
      <c r="G6047" s="7"/>
      <c r="H6047" s="7"/>
      <c r="I6047" s="10"/>
      <c r="J6047" s="25"/>
      <c r="K6047" s="250"/>
      <c r="L6047" s="31"/>
      <c r="M6047" s="9"/>
      <c r="N6047" s="11" t="s">
        <v>25</v>
      </c>
      <c r="O6047" s="39"/>
      <c r="P6047" s="47"/>
      <c r="Q6047" s="13"/>
      <c r="R6047" s="248">
        <f t="shared" si="940"/>
        <v>0</v>
      </c>
      <c r="S6047" s="248">
        <f t="shared" si="941"/>
        <v>0</v>
      </c>
      <c r="T6047" s="248">
        <f t="shared" si="942"/>
        <v>0</v>
      </c>
      <c r="U6047" s="248">
        <f t="shared" si="943"/>
        <v>0</v>
      </c>
      <c r="V6047" s="13"/>
      <c r="W6047" s="7"/>
      <c r="AT6047" s="130"/>
      <c r="BF6047" s="33">
        <f t="shared" si="949"/>
        <v>41242</v>
      </c>
      <c r="BG6047" s="34">
        <f t="shared" si="944"/>
        <v>82.88000000000001</v>
      </c>
      <c r="BH6047" s="32">
        <f t="shared" si="945"/>
        <v>1</v>
      </c>
      <c r="BI6047" s="32">
        <f t="shared" si="946"/>
        <v>0</v>
      </c>
      <c r="BJ6047" s="69">
        <f t="shared" si="947"/>
        <v>0</v>
      </c>
      <c r="BK6047" s="158" t="str">
        <f t="shared" si="948"/>
        <v/>
      </c>
    </row>
    <row r="6048" spans="1:63" ht="12" customHeight="1" x14ac:dyDescent="0.2">
      <c r="A6048" s="8"/>
      <c r="B6048" s="7"/>
      <c r="C6048" s="7"/>
      <c r="D6048" s="7"/>
      <c r="E6048" s="7"/>
      <c r="F6048" s="7"/>
      <c r="G6048" s="7"/>
      <c r="H6048" s="7"/>
      <c r="I6048" s="10"/>
      <c r="J6048" s="25"/>
      <c r="K6048" s="250"/>
      <c r="L6048" s="31"/>
      <c r="M6048" s="9"/>
      <c r="N6048" s="11" t="s">
        <v>25</v>
      </c>
      <c r="O6048" s="39"/>
      <c r="P6048" s="47"/>
      <c r="Q6048" s="13"/>
      <c r="R6048" s="248">
        <f t="shared" si="940"/>
        <v>0</v>
      </c>
      <c r="S6048" s="248">
        <f t="shared" si="941"/>
        <v>0</v>
      </c>
      <c r="T6048" s="248">
        <f t="shared" si="942"/>
        <v>0</v>
      </c>
      <c r="U6048" s="248">
        <f t="shared" si="943"/>
        <v>0</v>
      </c>
      <c r="V6048" s="13"/>
      <c r="W6048" s="7"/>
      <c r="AT6048" s="130"/>
      <c r="BF6048" s="33">
        <f t="shared" si="949"/>
        <v>41242</v>
      </c>
      <c r="BG6048" s="34">
        <f t="shared" si="944"/>
        <v>82.88000000000001</v>
      </c>
      <c r="BH6048" s="32">
        <f t="shared" si="945"/>
        <v>1</v>
      </c>
      <c r="BI6048" s="32">
        <f t="shared" si="946"/>
        <v>0</v>
      </c>
      <c r="BJ6048" s="69">
        <f t="shared" si="947"/>
        <v>0</v>
      </c>
      <c r="BK6048" s="158" t="str">
        <f t="shared" si="948"/>
        <v/>
      </c>
    </row>
    <row r="6049" spans="1:63" ht="12" customHeight="1" x14ac:dyDescent="0.2">
      <c r="A6049" s="8"/>
      <c r="B6049" s="7"/>
      <c r="C6049" s="7"/>
      <c r="D6049" s="7"/>
      <c r="E6049" s="7"/>
      <c r="F6049" s="7"/>
      <c r="G6049" s="7"/>
      <c r="H6049" s="7"/>
      <c r="I6049" s="10"/>
      <c r="J6049" s="25"/>
      <c r="K6049" s="250"/>
      <c r="L6049" s="31"/>
      <c r="M6049" s="9"/>
      <c r="N6049" s="11" t="s">
        <v>25</v>
      </c>
      <c r="O6049" s="39"/>
      <c r="P6049" s="47"/>
      <c r="Q6049" s="13"/>
      <c r="R6049" s="248">
        <f t="shared" si="940"/>
        <v>0</v>
      </c>
      <c r="S6049" s="248">
        <f t="shared" si="941"/>
        <v>0</v>
      </c>
      <c r="T6049" s="248">
        <f t="shared" si="942"/>
        <v>0</v>
      </c>
      <c r="U6049" s="248">
        <f t="shared" si="943"/>
        <v>0</v>
      </c>
      <c r="V6049" s="13"/>
      <c r="W6049" s="7"/>
      <c r="AT6049" s="130"/>
      <c r="BF6049" s="33">
        <f t="shared" si="949"/>
        <v>41242</v>
      </c>
      <c r="BG6049" s="34">
        <f t="shared" si="944"/>
        <v>82.88000000000001</v>
      </c>
      <c r="BH6049" s="32">
        <f t="shared" si="945"/>
        <v>1</v>
      </c>
      <c r="BI6049" s="32">
        <f t="shared" si="946"/>
        <v>0</v>
      </c>
      <c r="BJ6049" s="69">
        <f t="shared" si="947"/>
        <v>0</v>
      </c>
      <c r="BK6049" s="158" t="str">
        <f t="shared" si="948"/>
        <v/>
      </c>
    </row>
    <row r="6050" spans="1:63" ht="12" customHeight="1" x14ac:dyDescent="0.2">
      <c r="A6050" s="8"/>
      <c r="B6050" s="7"/>
      <c r="C6050" s="7"/>
      <c r="D6050" s="7"/>
      <c r="E6050" s="7"/>
      <c r="F6050" s="7"/>
      <c r="G6050" s="7"/>
      <c r="H6050" s="7"/>
      <c r="I6050" s="10"/>
      <c r="J6050" s="25"/>
      <c r="K6050" s="250"/>
      <c r="L6050" s="31"/>
      <c r="M6050" s="9"/>
      <c r="N6050" s="11" t="s">
        <v>25</v>
      </c>
      <c r="O6050" s="39"/>
      <c r="P6050" s="47"/>
      <c r="Q6050" s="13"/>
      <c r="R6050" s="248">
        <f t="shared" si="940"/>
        <v>0</v>
      </c>
      <c r="S6050" s="248">
        <f t="shared" si="941"/>
        <v>0</v>
      </c>
      <c r="T6050" s="248">
        <f t="shared" si="942"/>
        <v>0</v>
      </c>
      <c r="U6050" s="248">
        <f t="shared" si="943"/>
        <v>0</v>
      </c>
      <c r="V6050" s="13"/>
      <c r="W6050" s="7"/>
      <c r="AT6050" s="130"/>
      <c r="BF6050" s="33">
        <f t="shared" si="949"/>
        <v>41242</v>
      </c>
      <c r="BG6050" s="34">
        <f t="shared" si="944"/>
        <v>82.88000000000001</v>
      </c>
      <c r="BH6050" s="32">
        <f t="shared" si="945"/>
        <v>1</v>
      </c>
      <c r="BI6050" s="32">
        <f t="shared" si="946"/>
        <v>0</v>
      </c>
      <c r="BJ6050" s="69">
        <f t="shared" si="947"/>
        <v>0</v>
      </c>
      <c r="BK6050" s="158" t="str">
        <f t="shared" si="948"/>
        <v/>
      </c>
    </row>
    <row r="6051" spans="1:63" ht="12" customHeight="1" x14ac:dyDescent="0.2">
      <c r="A6051" s="8"/>
      <c r="B6051" s="7"/>
      <c r="C6051" s="7"/>
      <c r="D6051" s="7"/>
      <c r="E6051" s="7"/>
      <c r="F6051" s="7"/>
      <c r="G6051" s="7"/>
      <c r="H6051" s="7"/>
      <c r="I6051" s="10"/>
      <c r="J6051" s="25"/>
      <c r="K6051" s="250"/>
      <c r="L6051" s="31"/>
      <c r="M6051" s="9"/>
      <c r="N6051" s="11" t="s">
        <v>25</v>
      </c>
      <c r="O6051" s="39"/>
      <c r="P6051" s="47"/>
      <c r="Q6051" s="13"/>
      <c r="R6051" s="248">
        <f t="shared" si="940"/>
        <v>0</v>
      </c>
      <c r="S6051" s="248">
        <f t="shared" si="941"/>
        <v>0</v>
      </c>
      <c r="T6051" s="248">
        <f t="shared" si="942"/>
        <v>0</v>
      </c>
      <c r="U6051" s="248">
        <f t="shared" si="943"/>
        <v>0</v>
      </c>
      <c r="V6051" s="13"/>
      <c r="W6051" s="7"/>
      <c r="AT6051" s="130"/>
      <c r="BF6051" s="33">
        <f t="shared" si="949"/>
        <v>41242</v>
      </c>
      <c r="BG6051" s="34">
        <f t="shared" si="944"/>
        <v>82.88000000000001</v>
      </c>
      <c r="BH6051" s="32">
        <f t="shared" si="945"/>
        <v>1</v>
      </c>
      <c r="BI6051" s="32">
        <f t="shared" si="946"/>
        <v>0</v>
      </c>
      <c r="BJ6051" s="69">
        <f t="shared" si="947"/>
        <v>0</v>
      </c>
      <c r="BK6051" s="158" t="str">
        <f t="shared" si="948"/>
        <v/>
      </c>
    </row>
    <row r="6052" spans="1:63" ht="12" customHeight="1" x14ac:dyDescent="0.2">
      <c r="A6052" s="8"/>
      <c r="B6052" s="7"/>
      <c r="C6052" s="7"/>
      <c r="D6052" s="7"/>
      <c r="E6052" s="7"/>
      <c r="F6052" s="7"/>
      <c r="G6052" s="7"/>
      <c r="H6052" s="7"/>
      <c r="I6052" s="10"/>
      <c r="J6052" s="25"/>
      <c r="K6052" s="250"/>
      <c r="L6052" s="31"/>
      <c r="M6052" s="9"/>
      <c r="N6052" s="11" t="s">
        <v>25</v>
      </c>
      <c r="O6052" s="39"/>
      <c r="P6052" s="47"/>
      <c r="Q6052" s="13"/>
      <c r="R6052" s="248">
        <f t="shared" si="940"/>
        <v>0</v>
      </c>
      <c r="S6052" s="248">
        <f t="shared" si="941"/>
        <v>0</v>
      </c>
      <c r="T6052" s="248">
        <f t="shared" si="942"/>
        <v>0</v>
      </c>
      <c r="U6052" s="248">
        <f t="shared" si="943"/>
        <v>0</v>
      </c>
      <c r="V6052" s="13"/>
      <c r="W6052" s="7"/>
      <c r="AT6052" s="130"/>
      <c r="BF6052" s="33">
        <f t="shared" si="949"/>
        <v>41242</v>
      </c>
      <c r="BG6052" s="34">
        <f t="shared" si="944"/>
        <v>82.88000000000001</v>
      </c>
      <c r="BH6052" s="32">
        <f t="shared" si="945"/>
        <v>1</v>
      </c>
      <c r="BI6052" s="32">
        <f t="shared" si="946"/>
        <v>0</v>
      </c>
      <c r="BJ6052" s="69">
        <f t="shared" si="947"/>
        <v>0</v>
      </c>
      <c r="BK6052" s="158" t="str">
        <f t="shared" si="948"/>
        <v/>
      </c>
    </row>
    <row r="6053" spans="1:63" ht="12" customHeight="1" x14ac:dyDescent="0.2">
      <c r="A6053" s="8"/>
      <c r="B6053" s="7"/>
      <c r="C6053" s="7"/>
      <c r="D6053" s="7"/>
      <c r="E6053" s="7"/>
      <c r="F6053" s="7"/>
      <c r="G6053" s="7"/>
      <c r="H6053" s="7"/>
      <c r="I6053" s="10"/>
      <c r="J6053" s="25"/>
      <c r="K6053" s="250"/>
      <c r="L6053" s="31"/>
      <c r="M6053" s="9"/>
      <c r="N6053" s="11" t="s">
        <v>25</v>
      </c>
      <c r="O6053" s="39"/>
      <c r="P6053" s="47"/>
      <c r="Q6053" s="13"/>
      <c r="R6053" s="248">
        <f t="shared" si="940"/>
        <v>0</v>
      </c>
      <c r="S6053" s="248">
        <f t="shared" si="941"/>
        <v>0</v>
      </c>
      <c r="T6053" s="248">
        <f t="shared" si="942"/>
        <v>0</v>
      </c>
      <c r="U6053" s="248">
        <f t="shared" si="943"/>
        <v>0</v>
      </c>
      <c r="V6053" s="13"/>
      <c r="W6053" s="7"/>
      <c r="AT6053" s="130"/>
      <c r="BF6053" s="33">
        <f t="shared" si="949"/>
        <v>41242</v>
      </c>
      <c r="BG6053" s="34">
        <f t="shared" si="944"/>
        <v>82.88000000000001</v>
      </c>
      <c r="BH6053" s="32">
        <f t="shared" si="945"/>
        <v>1</v>
      </c>
      <c r="BI6053" s="32">
        <f t="shared" si="946"/>
        <v>0</v>
      </c>
      <c r="BJ6053" s="69">
        <f t="shared" si="947"/>
        <v>0</v>
      </c>
      <c r="BK6053" s="158" t="str">
        <f t="shared" si="948"/>
        <v/>
      </c>
    </row>
    <row r="6054" spans="1:63" ht="12" customHeight="1" x14ac:dyDescent="0.2">
      <c r="A6054" s="8"/>
      <c r="B6054" s="7"/>
      <c r="C6054" s="7"/>
      <c r="D6054" s="7"/>
      <c r="E6054" s="7"/>
      <c r="F6054" s="7"/>
      <c r="G6054" s="7"/>
      <c r="H6054" s="7"/>
      <c r="I6054" s="10"/>
      <c r="J6054" s="25"/>
      <c r="K6054" s="250"/>
      <c r="L6054" s="31"/>
      <c r="M6054" s="9"/>
      <c r="N6054" s="11" t="s">
        <v>25</v>
      </c>
      <c r="O6054" s="39"/>
      <c r="P6054" s="47"/>
      <c r="Q6054" s="13"/>
      <c r="R6054" s="248">
        <f t="shared" si="940"/>
        <v>0</v>
      </c>
      <c r="S6054" s="248">
        <f t="shared" si="941"/>
        <v>0</v>
      </c>
      <c r="T6054" s="248">
        <f t="shared" si="942"/>
        <v>0</v>
      </c>
      <c r="U6054" s="248">
        <f t="shared" si="943"/>
        <v>0</v>
      </c>
      <c r="V6054" s="13"/>
      <c r="W6054" s="7"/>
      <c r="AT6054" s="130"/>
      <c r="BF6054" s="33">
        <f t="shared" si="949"/>
        <v>41242</v>
      </c>
      <c r="BG6054" s="34">
        <f t="shared" si="944"/>
        <v>82.88000000000001</v>
      </c>
      <c r="BH6054" s="32">
        <f t="shared" si="945"/>
        <v>1</v>
      </c>
      <c r="BI6054" s="32">
        <f t="shared" si="946"/>
        <v>0</v>
      </c>
      <c r="BJ6054" s="69">
        <f t="shared" si="947"/>
        <v>0</v>
      </c>
      <c r="BK6054" s="158" t="str">
        <f t="shared" si="948"/>
        <v/>
      </c>
    </row>
    <row r="6055" spans="1:63" ht="12" customHeight="1" x14ac:dyDescent="0.2">
      <c r="A6055" s="8"/>
      <c r="B6055" s="7"/>
      <c r="C6055" s="7"/>
      <c r="D6055" s="7"/>
      <c r="E6055" s="7"/>
      <c r="F6055" s="7"/>
      <c r="G6055" s="7"/>
      <c r="H6055" s="7"/>
      <c r="I6055" s="10"/>
      <c r="J6055" s="25"/>
      <c r="K6055" s="250"/>
      <c r="L6055" s="31"/>
      <c r="M6055" s="9"/>
      <c r="N6055" s="11" t="s">
        <v>25</v>
      </c>
      <c r="O6055" s="39"/>
      <c r="P6055" s="47"/>
      <c r="Q6055" s="13"/>
      <c r="R6055" s="248">
        <f t="shared" si="940"/>
        <v>0</v>
      </c>
      <c r="S6055" s="248">
        <f t="shared" si="941"/>
        <v>0</v>
      </c>
      <c r="T6055" s="248">
        <f t="shared" si="942"/>
        <v>0</v>
      </c>
      <c r="U6055" s="248">
        <f t="shared" si="943"/>
        <v>0</v>
      </c>
      <c r="V6055" s="13"/>
      <c r="W6055" s="7"/>
      <c r="AT6055" s="130"/>
      <c r="BF6055" s="33">
        <f t="shared" si="949"/>
        <v>41242</v>
      </c>
      <c r="BG6055" s="34">
        <f t="shared" si="944"/>
        <v>82.88000000000001</v>
      </c>
      <c r="BH6055" s="32">
        <f t="shared" si="945"/>
        <v>1</v>
      </c>
      <c r="BI6055" s="32">
        <f t="shared" si="946"/>
        <v>0</v>
      </c>
      <c r="BJ6055" s="69">
        <f t="shared" si="947"/>
        <v>0</v>
      </c>
      <c r="BK6055" s="158" t="str">
        <f t="shared" si="948"/>
        <v/>
      </c>
    </row>
    <row r="6056" spans="1:63" ht="12" customHeight="1" x14ac:dyDescent="0.2">
      <c r="A6056" s="8"/>
      <c r="B6056" s="7"/>
      <c r="C6056" s="7"/>
      <c r="D6056" s="7"/>
      <c r="E6056" s="7"/>
      <c r="F6056" s="7"/>
      <c r="G6056" s="7"/>
      <c r="H6056" s="7"/>
      <c r="I6056" s="10"/>
      <c r="J6056" s="25"/>
      <c r="K6056" s="250"/>
      <c r="L6056" s="31"/>
      <c r="M6056" s="9"/>
      <c r="N6056" s="11" t="s">
        <v>25</v>
      </c>
      <c r="O6056" s="39"/>
      <c r="P6056" s="47"/>
      <c r="Q6056" s="13"/>
      <c r="R6056" s="248">
        <f t="shared" si="940"/>
        <v>0</v>
      </c>
      <c r="S6056" s="248">
        <f t="shared" si="941"/>
        <v>0</v>
      </c>
      <c r="T6056" s="248">
        <f t="shared" si="942"/>
        <v>0</v>
      </c>
      <c r="U6056" s="248">
        <f t="shared" si="943"/>
        <v>0</v>
      </c>
      <c r="V6056" s="13"/>
      <c r="W6056" s="7"/>
      <c r="AT6056" s="130"/>
      <c r="BF6056" s="33">
        <f t="shared" si="949"/>
        <v>41242</v>
      </c>
      <c r="BG6056" s="34">
        <f t="shared" si="944"/>
        <v>82.88000000000001</v>
      </c>
      <c r="BH6056" s="32">
        <f t="shared" si="945"/>
        <v>1</v>
      </c>
      <c r="BI6056" s="32">
        <f t="shared" si="946"/>
        <v>0</v>
      </c>
      <c r="BJ6056" s="69">
        <f t="shared" si="947"/>
        <v>0</v>
      </c>
      <c r="BK6056" s="158" t="str">
        <f t="shared" si="948"/>
        <v/>
      </c>
    </row>
    <row r="6057" spans="1:63" ht="12" customHeight="1" x14ac:dyDescent="0.2">
      <c r="A6057" s="8"/>
      <c r="B6057" s="7"/>
      <c r="C6057" s="7"/>
      <c r="D6057" s="7"/>
      <c r="E6057" s="7"/>
      <c r="F6057" s="7"/>
      <c r="G6057" s="7"/>
      <c r="H6057" s="7"/>
      <c r="I6057" s="10"/>
      <c r="J6057" s="25"/>
      <c r="K6057" s="250"/>
      <c r="L6057" s="31"/>
      <c r="M6057" s="9"/>
      <c r="N6057" s="11" t="s">
        <v>25</v>
      </c>
      <c r="O6057" s="39"/>
      <c r="P6057" s="47"/>
      <c r="Q6057" s="13"/>
      <c r="R6057" s="248">
        <f t="shared" si="940"/>
        <v>0</v>
      </c>
      <c r="S6057" s="248">
        <f t="shared" si="941"/>
        <v>0</v>
      </c>
      <c r="T6057" s="248">
        <f t="shared" si="942"/>
        <v>0</v>
      </c>
      <c r="U6057" s="248">
        <f t="shared" si="943"/>
        <v>0</v>
      </c>
      <c r="V6057" s="13"/>
      <c r="W6057" s="7"/>
      <c r="AT6057" s="130"/>
      <c r="BF6057" s="33">
        <f t="shared" si="949"/>
        <v>41242</v>
      </c>
      <c r="BG6057" s="34">
        <f t="shared" si="944"/>
        <v>82.88000000000001</v>
      </c>
      <c r="BH6057" s="32">
        <f t="shared" si="945"/>
        <v>1</v>
      </c>
      <c r="BI6057" s="32">
        <f t="shared" si="946"/>
        <v>0</v>
      </c>
      <c r="BJ6057" s="69">
        <f t="shared" si="947"/>
        <v>0</v>
      </c>
      <c r="BK6057" s="158" t="str">
        <f t="shared" si="948"/>
        <v/>
      </c>
    </row>
    <row r="6058" spans="1:63" ht="12" customHeight="1" x14ac:dyDescent="0.2">
      <c r="A6058" s="8"/>
      <c r="B6058" s="7"/>
      <c r="C6058" s="7"/>
      <c r="D6058" s="7"/>
      <c r="E6058" s="7"/>
      <c r="F6058" s="7"/>
      <c r="G6058" s="7"/>
      <c r="H6058" s="7"/>
      <c r="I6058" s="10"/>
      <c r="J6058" s="25"/>
      <c r="K6058" s="250"/>
      <c r="L6058" s="31"/>
      <c r="M6058" s="9"/>
      <c r="N6058" s="11" t="s">
        <v>25</v>
      </c>
      <c r="O6058" s="39"/>
      <c r="P6058" s="47"/>
      <c r="Q6058" s="13"/>
      <c r="R6058" s="248">
        <f t="shared" si="940"/>
        <v>0</v>
      </c>
      <c r="S6058" s="248">
        <f t="shared" si="941"/>
        <v>0</v>
      </c>
      <c r="T6058" s="248">
        <f t="shared" si="942"/>
        <v>0</v>
      </c>
      <c r="U6058" s="248">
        <f t="shared" si="943"/>
        <v>0</v>
      </c>
      <c r="V6058" s="13"/>
      <c r="W6058" s="7"/>
      <c r="AT6058" s="130"/>
      <c r="BF6058" s="33">
        <f t="shared" si="949"/>
        <v>41242</v>
      </c>
      <c r="BG6058" s="34">
        <f t="shared" si="944"/>
        <v>82.88000000000001</v>
      </c>
      <c r="BH6058" s="32">
        <f t="shared" si="945"/>
        <v>1</v>
      </c>
      <c r="BI6058" s="32">
        <f t="shared" si="946"/>
        <v>0</v>
      </c>
      <c r="BJ6058" s="69">
        <f t="shared" si="947"/>
        <v>0</v>
      </c>
      <c r="BK6058" s="158" t="str">
        <f t="shared" si="948"/>
        <v/>
      </c>
    </row>
    <row r="6059" spans="1:63" ht="12" customHeight="1" x14ac:dyDescent="0.2">
      <c r="A6059" s="8"/>
      <c r="B6059" s="7"/>
      <c r="C6059" s="7"/>
      <c r="D6059" s="7"/>
      <c r="E6059" s="7"/>
      <c r="F6059" s="7"/>
      <c r="G6059" s="7"/>
      <c r="H6059" s="7"/>
      <c r="I6059" s="10"/>
      <c r="J6059" s="25"/>
      <c r="K6059" s="250"/>
      <c r="L6059" s="31"/>
      <c r="M6059" s="9"/>
      <c r="N6059" s="11" t="s">
        <v>25</v>
      </c>
      <c r="O6059" s="39"/>
      <c r="P6059" s="47"/>
      <c r="Q6059" s="13"/>
      <c r="R6059" s="248">
        <f t="shared" si="940"/>
        <v>0</v>
      </c>
      <c r="S6059" s="248">
        <f t="shared" si="941"/>
        <v>0</v>
      </c>
      <c r="T6059" s="248">
        <f t="shared" si="942"/>
        <v>0</v>
      </c>
      <c r="U6059" s="248">
        <f t="shared" si="943"/>
        <v>0</v>
      </c>
      <c r="V6059" s="13"/>
      <c r="W6059" s="7"/>
      <c r="AT6059" s="130"/>
      <c r="BF6059" s="33">
        <f t="shared" si="949"/>
        <v>41242</v>
      </c>
      <c r="BG6059" s="34">
        <f t="shared" si="944"/>
        <v>82.88000000000001</v>
      </c>
      <c r="BH6059" s="32">
        <f t="shared" si="945"/>
        <v>1</v>
      </c>
      <c r="BI6059" s="32">
        <f t="shared" si="946"/>
        <v>0</v>
      </c>
      <c r="BJ6059" s="69">
        <f t="shared" si="947"/>
        <v>0</v>
      </c>
      <c r="BK6059" s="158" t="str">
        <f t="shared" si="948"/>
        <v/>
      </c>
    </row>
    <row r="6060" spans="1:63" ht="12" customHeight="1" x14ac:dyDescent="0.2">
      <c r="A6060" s="8"/>
      <c r="B6060" s="7"/>
      <c r="C6060" s="7"/>
      <c r="D6060" s="7"/>
      <c r="E6060" s="7"/>
      <c r="F6060" s="7"/>
      <c r="G6060" s="7"/>
      <c r="H6060" s="7"/>
      <c r="I6060" s="10"/>
      <c r="J6060" s="25"/>
      <c r="K6060" s="250"/>
      <c r="L6060" s="31"/>
      <c r="M6060" s="9"/>
      <c r="N6060" s="11" t="s">
        <v>25</v>
      </c>
      <c r="O6060" s="39"/>
      <c r="P6060" s="47"/>
      <c r="Q6060" s="13"/>
      <c r="R6060" s="248">
        <f t="shared" si="940"/>
        <v>0</v>
      </c>
      <c r="S6060" s="248">
        <f t="shared" si="941"/>
        <v>0</v>
      </c>
      <c r="T6060" s="248">
        <f t="shared" si="942"/>
        <v>0</v>
      </c>
      <c r="U6060" s="248">
        <f t="shared" si="943"/>
        <v>0</v>
      </c>
      <c r="V6060" s="13"/>
      <c r="W6060" s="7"/>
      <c r="AT6060" s="130"/>
      <c r="BF6060" s="33">
        <f t="shared" si="949"/>
        <v>41242</v>
      </c>
      <c r="BG6060" s="34">
        <f t="shared" si="944"/>
        <v>82.88000000000001</v>
      </c>
      <c r="BH6060" s="32">
        <f t="shared" si="945"/>
        <v>1</v>
      </c>
      <c r="BI6060" s="32">
        <f t="shared" si="946"/>
        <v>0</v>
      </c>
      <c r="BJ6060" s="69">
        <f t="shared" si="947"/>
        <v>0</v>
      </c>
      <c r="BK6060" s="158" t="str">
        <f t="shared" si="948"/>
        <v/>
      </c>
    </row>
    <row r="6061" spans="1:63" ht="12" customHeight="1" x14ac:dyDescent="0.2">
      <c r="A6061" s="8"/>
      <c r="B6061" s="7"/>
      <c r="C6061" s="7"/>
      <c r="D6061" s="7"/>
      <c r="E6061" s="7"/>
      <c r="F6061" s="7"/>
      <c r="G6061" s="7"/>
      <c r="H6061" s="7"/>
      <c r="I6061" s="10"/>
      <c r="J6061" s="25"/>
      <c r="K6061" s="250"/>
      <c r="L6061" s="31"/>
      <c r="M6061" s="9"/>
      <c r="N6061" s="11" t="s">
        <v>25</v>
      </c>
      <c r="O6061" s="39"/>
      <c r="P6061" s="47"/>
      <c r="Q6061" s="13"/>
      <c r="R6061" s="248">
        <f t="shared" si="940"/>
        <v>0</v>
      </c>
      <c r="S6061" s="248">
        <f t="shared" si="941"/>
        <v>0</v>
      </c>
      <c r="T6061" s="248">
        <f t="shared" si="942"/>
        <v>0</v>
      </c>
      <c r="U6061" s="248">
        <f t="shared" si="943"/>
        <v>0</v>
      </c>
      <c r="V6061" s="13"/>
      <c r="W6061" s="7"/>
      <c r="AT6061" s="130"/>
      <c r="BF6061" s="33">
        <f t="shared" si="949"/>
        <v>41242</v>
      </c>
      <c r="BG6061" s="34">
        <f t="shared" si="944"/>
        <v>82.88000000000001</v>
      </c>
      <c r="BH6061" s="32">
        <f t="shared" si="945"/>
        <v>1</v>
      </c>
      <c r="BI6061" s="32">
        <f t="shared" si="946"/>
        <v>0</v>
      </c>
      <c r="BJ6061" s="69">
        <f t="shared" si="947"/>
        <v>0</v>
      </c>
      <c r="BK6061" s="158" t="str">
        <f t="shared" si="948"/>
        <v/>
      </c>
    </row>
    <row r="6062" spans="1:63" ht="12" customHeight="1" x14ac:dyDescent="0.2">
      <c r="A6062" s="8"/>
      <c r="B6062" s="7"/>
      <c r="C6062" s="7"/>
      <c r="D6062" s="7"/>
      <c r="E6062" s="7"/>
      <c r="F6062" s="7"/>
      <c r="G6062" s="7"/>
      <c r="H6062" s="7"/>
      <c r="I6062" s="10"/>
      <c r="J6062" s="25"/>
      <c r="K6062" s="250"/>
      <c r="L6062" s="31"/>
      <c r="M6062" s="9"/>
      <c r="N6062" s="11" t="s">
        <v>25</v>
      </c>
      <c r="O6062" s="39"/>
      <c r="P6062" s="47"/>
      <c r="Q6062" s="13"/>
      <c r="R6062" s="248">
        <f t="shared" si="940"/>
        <v>0</v>
      </c>
      <c r="S6062" s="248">
        <f t="shared" si="941"/>
        <v>0</v>
      </c>
      <c r="T6062" s="248">
        <f t="shared" si="942"/>
        <v>0</v>
      </c>
      <c r="U6062" s="248">
        <f t="shared" si="943"/>
        <v>0</v>
      </c>
      <c r="V6062" s="13"/>
      <c r="W6062" s="7"/>
      <c r="AT6062" s="130"/>
      <c r="BF6062" s="33">
        <f t="shared" si="949"/>
        <v>41242</v>
      </c>
      <c r="BG6062" s="34">
        <f t="shared" si="944"/>
        <v>82.88000000000001</v>
      </c>
      <c r="BH6062" s="32">
        <f t="shared" si="945"/>
        <v>1</v>
      </c>
      <c r="BI6062" s="32">
        <f t="shared" si="946"/>
        <v>0</v>
      </c>
      <c r="BJ6062" s="69">
        <f t="shared" si="947"/>
        <v>0</v>
      </c>
      <c r="BK6062" s="158" t="str">
        <f t="shared" si="948"/>
        <v/>
      </c>
    </row>
    <row r="6063" spans="1:63" ht="12" customHeight="1" x14ac:dyDescent="0.2">
      <c r="A6063" s="8"/>
      <c r="B6063" s="7"/>
      <c r="C6063" s="7"/>
      <c r="D6063" s="7"/>
      <c r="E6063" s="7"/>
      <c r="F6063" s="7"/>
      <c r="G6063" s="7"/>
      <c r="H6063" s="7"/>
      <c r="I6063" s="10"/>
      <c r="J6063" s="25"/>
      <c r="K6063" s="250"/>
      <c r="L6063" s="31"/>
      <c r="M6063" s="9"/>
      <c r="N6063" s="11" t="s">
        <v>25</v>
      </c>
      <c r="O6063" s="39"/>
      <c r="P6063" s="47"/>
      <c r="Q6063" s="13"/>
      <c r="R6063" s="248">
        <f t="shared" si="940"/>
        <v>0</v>
      </c>
      <c r="S6063" s="248">
        <f t="shared" si="941"/>
        <v>0</v>
      </c>
      <c r="T6063" s="248">
        <f t="shared" si="942"/>
        <v>0</v>
      </c>
      <c r="U6063" s="248">
        <f t="shared" si="943"/>
        <v>0</v>
      </c>
      <c r="V6063" s="13"/>
      <c r="W6063" s="7"/>
      <c r="AT6063" s="130"/>
      <c r="BF6063" s="33">
        <f t="shared" si="949"/>
        <v>41242</v>
      </c>
      <c r="BG6063" s="34">
        <f t="shared" si="944"/>
        <v>82.88000000000001</v>
      </c>
      <c r="BH6063" s="32">
        <f t="shared" si="945"/>
        <v>1</v>
      </c>
      <c r="BI6063" s="32">
        <f t="shared" si="946"/>
        <v>0</v>
      </c>
      <c r="BJ6063" s="69">
        <f t="shared" si="947"/>
        <v>0</v>
      </c>
      <c r="BK6063" s="158" t="str">
        <f t="shared" si="948"/>
        <v/>
      </c>
    </row>
    <row r="6064" spans="1:63" ht="12" customHeight="1" x14ac:dyDescent="0.2">
      <c r="A6064" s="8"/>
      <c r="B6064" s="7"/>
      <c r="C6064" s="7"/>
      <c r="D6064" s="7"/>
      <c r="E6064" s="7"/>
      <c r="F6064" s="7"/>
      <c r="G6064" s="7"/>
      <c r="H6064" s="7"/>
      <c r="I6064" s="10"/>
      <c r="J6064" s="25"/>
      <c r="K6064" s="250"/>
      <c r="L6064" s="31"/>
      <c r="M6064" s="9"/>
      <c r="N6064" s="11" t="s">
        <v>25</v>
      </c>
      <c r="O6064" s="39"/>
      <c r="P6064" s="47"/>
      <c r="Q6064" s="13"/>
      <c r="R6064" s="248">
        <f t="shared" si="940"/>
        <v>0</v>
      </c>
      <c r="S6064" s="248">
        <f t="shared" si="941"/>
        <v>0</v>
      </c>
      <c r="T6064" s="248">
        <f t="shared" si="942"/>
        <v>0</v>
      </c>
      <c r="U6064" s="248">
        <f t="shared" si="943"/>
        <v>0</v>
      </c>
      <c r="V6064" s="13"/>
      <c r="W6064" s="7"/>
      <c r="AT6064" s="130"/>
      <c r="BF6064" s="33">
        <f t="shared" si="949"/>
        <v>41242</v>
      </c>
      <c r="BG6064" s="34">
        <f t="shared" si="944"/>
        <v>82.88000000000001</v>
      </c>
      <c r="BH6064" s="32">
        <f t="shared" si="945"/>
        <v>1</v>
      </c>
      <c r="BI6064" s="32">
        <f t="shared" si="946"/>
        <v>0</v>
      </c>
      <c r="BJ6064" s="69">
        <f t="shared" si="947"/>
        <v>0</v>
      </c>
      <c r="BK6064" s="158" t="str">
        <f t="shared" si="948"/>
        <v/>
      </c>
    </row>
    <row r="6065" spans="1:63" ht="12" customHeight="1" x14ac:dyDescent="0.2">
      <c r="A6065" s="8"/>
      <c r="B6065" s="7"/>
      <c r="C6065" s="7"/>
      <c r="D6065" s="7"/>
      <c r="E6065" s="7"/>
      <c r="F6065" s="7"/>
      <c r="G6065" s="7"/>
      <c r="H6065" s="7"/>
      <c r="I6065" s="10"/>
      <c r="J6065" s="25"/>
      <c r="K6065" s="250"/>
      <c r="L6065" s="31"/>
      <c r="M6065" s="9"/>
      <c r="N6065" s="11" t="s">
        <v>25</v>
      </c>
      <c r="O6065" s="39"/>
      <c r="P6065" s="47"/>
      <c r="Q6065" s="13"/>
      <c r="R6065" s="248">
        <f t="shared" si="940"/>
        <v>0</v>
      </c>
      <c r="S6065" s="248">
        <f t="shared" si="941"/>
        <v>0</v>
      </c>
      <c r="T6065" s="248">
        <f t="shared" si="942"/>
        <v>0</v>
      </c>
      <c r="U6065" s="248">
        <f t="shared" si="943"/>
        <v>0</v>
      </c>
      <c r="V6065" s="13"/>
      <c r="W6065" s="7"/>
      <c r="AT6065" s="130"/>
      <c r="BF6065" s="33">
        <f t="shared" si="949"/>
        <v>41242</v>
      </c>
      <c r="BG6065" s="34">
        <f t="shared" si="944"/>
        <v>82.88000000000001</v>
      </c>
      <c r="BH6065" s="32">
        <f t="shared" si="945"/>
        <v>1</v>
      </c>
      <c r="BI6065" s="32">
        <f t="shared" si="946"/>
        <v>0</v>
      </c>
      <c r="BJ6065" s="69">
        <f t="shared" si="947"/>
        <v>0</v>
      </c>
      <c r="BK6065" s="158" t="str">
        <f t="shared" si="948"/>
        <v/>
      </c>
    </row>
    <row r="6066" spans="1:63" ht="12" customHeight="1" x14ac:dyDescent="0.2">
      <c r="A6066" s="8"/>
      <c r="B6066" s="7"/>
      <c r="C6066" s="7"/>
      <c r="D6066" s="7"/>
      <c r="E6066" s="7"/>
      <c r="F6066" s="7"/>
      <c r="G6066" s="7"/>
      <c r="H6066" s="7"/>
      <c r="I6066" s="10"/>
      <c r="J6066" s="25"/>
      <c r="K6066" s="250"/>
      <c r="L6066" s="31"/>
      <c r="M6066" s="9"/>
      <c r="N6066" s="11" t="s">
        <v>25</v>
      </c>
      <c r="O6066" s="39"/>
      <c r="P6066" s="47"/>
      <c r="Q6066" s="13"/>
      <c r="R6066" s="248">
        <f t="shared" si="940"/>
        <v>0</v>
      </c>
      <c r="S6066" s="248">
        <f t="shared" si="941"/>
        <v>0</v>
      </c>
      <c r="T6066" s="248">
        <f t="shared" si="942"/>
        <v>0</v>
      </c>
      <c r="U6066" s="248">
        <f t="shared" si="943"/>
        <v>0</v>
      </c>
      <c r="V6066" s="13"/>
      <c r="W6066" s="7"/>
      <c r="AT6066" s="130"/>
      <c r="BF6066" s="33">
        <f t="shared" si="949"/>
        <v>41242</v>
      </c>
      <c r="BG6066" s="34">
        <f t="shared" si="944"/>
        <v>82.88000000000001</v>
      </c>
      <c r="BH6066" s="32">
        <f t="shared" si="945"/>
        <v>1</v>
      </c>
      <c r="BI6066" s="32">
        <f t="shared" si="946"/>
        <v>0</v>
      </c>
      <c r="BJ6066" s="69">
        <f t="shared" si="947"/>
        <v>0</v>
      </c>
      <c r="BK6066" s="158" t="str">
        <f t="shared" si="948"/>
        <v/>
      </c>
    </row>
    <row r="6067" spans="1:63" ht="12" customHeight="1" x14ac:dyDescent="0.2">
      <c r="A6067" s="8"/>
      <c r="B6067" s="7"/>
      <c r="C6067" s="7"/>
      <c r="D6067" s="7"/>
      <c r="E6067" s="7"/>
      <c r="F6067" s="7"/>
      <c r="G6067" s="7"/>
      <c r="H6067" s="7"/>
      <c r="I6067" s="10"/>
      <c r="J6067" s="25"/>
      <c r="K6067" s="250"/>
      <c r="L6067" s="31"/>
      <c r="M6067" s="9"/>
      <c r="N6067" s="11" t="s">
        <v>25</v>
      </c>
      <c r="O6067" s="39"/>
      <c r="P6067" s="47"/>
      <c r="Q6067" s="13"/>
      <c r="R6067" s="248">
        <f t="shared" si="940"/>
        <v>0</v>
      </c>
      <c r="S6067" s="248">
        <f t="shared" si="941"/>
        <v>0</v>
      </c>
      <c r="T6067" s="248">
        <f t="shared" si="942"/>
        <v>0</v>
      </c>
      <c r="U6067" s="248">
        <f t="shared" si="943"/>
        <v>0</v>
      </c>
      <c r="V6067" s="13"/>
      <c r="W6067" s="7"/>
      <c r="AT6067" s="130"/>
      <c r="BF6067" s="33">
        <f t="shared" si="949"/>
        <v>41242</v>
      </c>
      <c r="BG6067" s="34">
        <f t="shared" si="944"/>
        <v>82.88000000000001</v>
      </c>
      <c r="BH6067" s="32">
        <f t="shared" si="945"/>
        <v>1</v>
      </c>
      <c r="BI6067" s="32">
        <f t="shared" si="946"/>
        <v>0</v>
      </c>
      <c r="BJ6067" s="69">
        <f t="shared" si="947"/>
        <v>0</v>
      </c>
      <c r="BK6067" s="158" t="str">
        <f t="shared" si="948"/>
        <v/>
      </c>
    </row>
    <row r="6068" spans="1:63" ht="12" customHeight="1" x14ac:dyDescent="0.2">
      <c r="A6068" s="8"/>
      <c r="B6068" s="7"/>
      <c r="C6068" s="7"/>
      <c r="D6068" s="7"/>
      <c r="E6068" s="7"/>
      <c r="F6068" s="7"/>
      <c r="G6068" s="7"/>
      <c r="H6068" s="7"/>
      <c r="I6068" s="10"/>
      <c r="J6068" s="25"/>
      <c r="K6068" s="250"/>
      <c r="L6068" s="31"/>
      <c r="M6068" s="9"/>
      <c r="N6068" s="11" t="s">
        <v>25</v>
      </c>
      <c r="O6068" s="39"/>
      <c r="P6068" s="47"/>
      <c r="Q6068" s="13"/>
      <c r="R6068" s="248">
        <f t="shared" si="940"/>
        <v>0</v>
      </c>
      <c r="S6068" s="248">
        <f t="shared" si="941"/>
        <v>0</v>
      </c>
      <c r="T6068" s="248">
        <f t="shared" si="942"/>
        <v>0</v>
      </c>
      <c r="U6068" s="248">
        <f t="shared" si="943"/>
        <v>0</v>
      </c>
      <c r="V6068" s="13"/>
      <c r="W6068" s="7"/>
      <c r="AT6068" s="130"/>
      <c r="BF6068" s="33">
        <f t="shared" si="949"/>
        <v>41242</v>
      </c>
      <c r="BG6068" s="34">
        <f t="shared" si="944"/>
        <v>82.88000000000001</v>
      </c>
      <c r="BH6068" s="32">
        <f t="shared" si="945"/>
        <v>1</v>
      </c>
      <c r="BI6068" s="32">
        <f t="shared" si="946"/>
        <v>0</v>
      </c>
      <c r="BJ6068" s="69">
        <f t="shared" si="947"/>
        <v>0</v>
      </c>
      <c r="BK6068" s="158" t="str">
        <f t="shared" si="948"/>
        <v/>
      </c>
    </row>
    <row r="6069" spans="1:63" ht="12" customHeight="1" x14ac:dyDescent="0.2">
      <c r="A6069" s="8"/>
      <c r="B6069" s="7"/>
      <c r="C6069" s="7"/>
      <c r="D6069" s="7"/>
      <c r="E6069" s="7"/>
      <c r="F6069" s="7"/>
      <c r="G6069" s="7"/>
      <c r="H6069" s="7"/>
      <c r="I6069" s="10"/>
      <c r="J6069" s="25"/>
      <c r="K6069" s="250"/>
      <c r="L6069" s="31"/>
      <c r="M6069" s="9"/>
      <c r="N6069" s="11" t="s">
        <v>25</v>
      </c>
      <c r="O6069" s="39"/>
      <c r="P6069" s="47"/>
      <c r="Q6069" s="13"/>
      <c r="R6069" s="248">
        <f t="shared" si="940"/>
        <v>0</v>
      </c>
      <c r="S6069" s="248">
        <f t="shared" si="941"/>
        <v>0</v>
      </c>
      <c r="T6069" s="248">
        <f t="shared" si="942"/>
        <v>0</v>
      </c>
      <c r="U6069" s="248">
        <f t="shared" si="943"/>
        <v>0</v>
      </c>
      <c r="V6069" s="13"/>
      <c r="W6069" s="7"/>
      <c r="AT6069" s="130"/>
      <c r="BF6069" s="33">
        <f t="shared" si="949"/>
        <v>41242</v>
      </c>
      <c r="BG6069" s="34">
        <f t="shared" si="944"/>
        <v>82.88000000000001</v>
      </c>
      <c r="BH6069" s="32">
        <f t="shared" si="945"/>
        <v>1</v>
      </c>
      <c r="BI6069" s="32">
        <f t="shared" si="946"/>
        <v>0</v>
      </c>
      <c r="BJ6069" s="69">
        <f t="shared" si="947"/>
        <v>0</v>
      </c>
      <c r="BK6069" s="158" t="str">
        <f t="shared" si="948"/>
        <v/>
      </c>
    </row>
    <row r="6070" spans="1:63" ht="12" customHeight="1" x14ac:dyDescent="0.2">
      <c r="A6070" s="8"/>
      <c r="B6070" s="7"/>
      <c r="C6070" s="7"/>
      <c r="D6070" s="7"/>
      <c r="E6070" s="7"/>
      <c r="F6070" s="7"/>
      <c r="G6070" s="7"/>
      <c r="H6070" s="7"/>
      <c r="I6070" s="10"/>
      <c r="J6070" s="25"/>
      <c r="K6070" s="250"/>
      <c r="L6070" s="31"/>
      <c r="M6070" s="9"/>
      <c r="N6070" s="11" t="s">
        <v>25</v>
      </c>
      <c r="O6070" s="39"/>
      <c r="P6070" s="47"/>
      <c r="Q6070" s="13"/>
      <c r="R6070" s="248">
        <f t="shared" si="940"/>
        <v>0</v>
      </c>
      <c r="S6070" s="248">
        <f t="shared" si="941"/>
        <v>0</v>
      </c>
      <c r="T6070" s="248">
        <f t="shared" si="942"/>
        <v>0</v>
      </c>
      <c r="U6070" s="248">
        <f t="shared" si="943"/>
        <v>0</v>
      </c>
      <c r="V6070" s="13"/>
      <c r="W6070" s="7"/>
      <c r="AT6070" s="130"/>
      <c r="BF6070" s="33">
        <f t="shared" si="949"/>
        <v>41242</v>
      </c>
      <c r="BG6070" s="34">
        <f t="shared" si="944"/>
        <v>82.88000000000001</v>
      </c>
      <c r="BH6070" s="32">
        <f t="shared" si="945"/>
        <v>1</v>
      </c>
      <c r="BI6070" s="32">
        <f t="shared" si="946"/>
        <v>0</v>
      </c>
      <c r="BJ6070" s="69">
        <f t="shared" si="947"/>
        <v>0</v>
      </c>
      <c r="BK6070" s="158" t="str">
        <f t="shared" si="948"/>
        <v/>
      </c>
    </row>
    <row r="6071" spans="1:63" ht="12" customHeight="1" x14ac:dyDescent="0.2">
      <c r="A6071" s="8"/>
      <c r="B6071" s="7"/>
      <c r="C6071" s="7"/>
      <c r="D6071" s="7"/>
      <c r="E6071" s="7"/>
      <c r="F6071" s="7"/>
      <c r="G6071" s="7"/>
      <c r="H6071" s="7"/>
      <c r="I6071" s="10"/>
      <c r="J6071" s="25"/>
      <c r="K6071" s="250"/>
      <c r="L6071" s="31"/>
      <c r="M6071" s="9"/>
      <c r="N6071" s="11" t="s">
        <v>25</v>
      </c>
      <c r="O6071" s="39"/>
      <c r="P6071" s="47"/>
      <c r="Q6071" s="13"/>
      <c r="R6071" s="248">
        <f t="shared" si="940"/>
        <v>0</v>
      </c>
      <c r="S6071" s="248">
        <f t="shared" si="941"/>
        <v>0</v>
      </c>
      <c r="T6071" s="248">
        <f t="shared" si="942"/>
        <v>0</v>
      </c>
      <c r="U6071" s="248">
        <f t="shared" si="943"/>
        <v>0</v>
      </c>
      <c r="V6071" s="13"/>
      <c r="W6071" s="7"/>
      <c r="AT6071" s="130"/>
      <c r="BF6071" s="33">
        <f t="shared" si="949"/>
        <v>41242</v>
      </c>
      <c r="BG6071" s="34">
        <f t="shared" si="944"/>
        <v>82.88000000000001</v>
      </c>
      <c r="BH6071" s="32">
        <f t="shared" si="945"/>
        <v>1</v>
      </c>
      <c r="BI6071" s="32">
        <f t="shared" si="946"/>
        <v>0</v>
      </c>
      <c r="BJ6071" s="69">
        <f t="shared" si="947"/>
        <v>0</v>
      </c>
      <c r="BK6071" s="158" t="str">
        <f t="shared" si="948"/>
        <v/>
      </c>
    </row>
    <row r="6072" spans="1:63" ht="12" customHeight="1" x14ac:dyDescent="0.2">
      <c r="A6072" s="8"/>
      <c r="B6072" s="7"/>
      <c r="C6072" s="7"/>
      <c r="D6072" s="7"/>
      <c r="E6072" s="7"/>
      <c r="F6072" s="7"/>
      <c r="G6072" s="7"/>
      <c r="H6072" s="7"/>
      <c r="I6072" s="10"/>
      <c r="J6072" s="25"/>
      <c r="K6072" s="250"/>
      <c r="L6072" s="31"/>
      <c r="M6072" s="9"/>
      <c r="N6072" s="11" t="s">
        <v>25</v>
      </c>
      <c r="O6072" s="39"/>
      <c r="P6072" s="47"/>
      <c r="Q6072" s="13"/>
      <c r="R6072" s="248">
        <f t="shared" si="940"/>
        <v>0</v>
      </c>
      <c r="S6072" s="248">
        <f t="shared" si="941"/>
        <v>0</v>
      </c>
      <c r="T6072" s="248">
        <f t="shared" si="942"/>
        <v>0</v>
      </c>
      <c r="U6072" s="248">
        <f t="shared" si="943"/>
        <v>0</v>
      </c>
      <c r="V6072" s="13"/>
      <c r="W6072" s="7"/>
      <c r="AT6072" s="130"/>
      <c r="BF6072" s="33">
        <f t="shared" si="949"/>
        <v>41242</v>
      </c>
      <c r="BG6072" s="34">
        <f t="shared" si="944"/>
        <v>82.88000000000001</v>
      </c>
      <c r="BH6072" s="32">
        <f t="shared" si="945"/>
        <v>1</v>
      </c>
      <c r="BI6072" s="32">
        <f t="shared" si="946"/>
        <v>0</v>
      </c>
      <c r="BJ6072" s="69">
        <f t="shared" si="947"/>
        <v>0</v>
      </c>
      <c r="BK6072" s="158" t="str">
        <f t="shared" si="948"/>
        <v/>
      </c>
    </row>
    <row r="6073" spans="1:63" ht="12" customHeight="1" x14ac:dyDescent="0.2">
      <c r="A6073" s="8"/>
      <c r="B6073" s="7"/>
      <c r="C6073" s="7"/>
      <c r="D6073" s="7"/>
      <c r="E6073" s="7"/>
      <c r="F6073" s="7"/>
      <c r="G6073" s="7"/>
      <c r="H6073" s="7"/>
      <c r="I6073" s="10"/>
      <c r="J6073" s="25"/>
      <c r="K6073" s="250"/>
      <c r="L6073" s="31"/>
      <c r="M6073" s="9"/>
      <c r="N6073" s="11" t="s">
        <v>25</v>
      </c>
      <c r="O6073" s="39"/>
      <c r="P6073" s="47"/>
      <c r="Q6073" s="13"/>
      <c r="R6073" s="248">
        <f t="shared" si="940"/>
        <v>0</v>
      </c>
      <c r="S6073" s="248">
        <f t="shared" si="941"/>
        <v>0</v>
      </c>
      <c r="T6073" s="248">
        <f t="shared" si="942"/>
        <v>0</v>
      </c>
      <c r="U6073" s="248">
        <f t="shared" si="943"/>
        <v>0</v>
      </c>
      <c r="V6073" s="13"/>
      <c r="W6073" s="7"/>
      <c r="AT6073" s="130"/>
      <c r="BF6073" s="33">
        <f t="shared" si="949"/>
        <v>41242</v>
      </c>
      <c r="BG6073" s="34">
        <f t="shared" si="944"/>
        <v>82.88000000000001</v>
      </c>
      <c r="BH6073" s="32">
        <f t="shared" si="945"/>
        <v>1</v>
      </c>
      <c r="BI6073" s="32">
        <f t="shared" si="946"/>
        <v>0</v>
      </c>
      <c r="BJ6073" s="69">
        <f t="shared" si="947"/>
        <v>0</v>
      </c>
      <c r="BK6073" s="158" t="str">
        <f t="shared" si="948"/>
        <v/>
      </c>
    </row>
    <row r="6074" spans="1:63" ht="12" customHeight="1" x14ac:dyDescent="0.2">
      <c r="A6074" s="8"/>
      <c r="B6074" s="7"/>
      <c r="C6074" s="7"/>
      <c r="D6074" s="7"/>
      <c r="E6074" s="7"/>
      <c r="F6074" s="7"/>
      <c r="G6074" s="7"/>
      <c r="H6074" s="7"/>
      <c r="I6074" s="10"/>
      <c r="J6074" s="25"/>
      <c r="K6074" s="250"/>
      <c r="L6074" s="31"/>
      <c r="M6074" s="9"/>
      <c r="N6074" s="11" t="s">
        <v>25</v>
      </c>
      <c r="O6074" s="39"/>
      <c r="P6074" s="47"/>
      <c r="Q6074" s="13"/>
      <c r="R6074" s="248">
        <f t="shared" si="940"/>
        <v>0</v>
      </c>
      <c r="S6074" s="248">
        <f t="shared" si="941"/>
        <v>0</v>
      </c>
      <c r="T6074" s="248">
        <f t="shared" si="942"/>
        <v>0</v>
      </c>
      <c r="U6074" s="248">
        <f t="shared" si="943"/>
        <v>0</v>
      </c>
      <c r="V6074" s="13"/>
      <c r="W6074" s="7"/>
      <c r="AT6074" s="130"/>
      <c r="BF6074" s="33">
        <f t="shared" si="949"/>
        <v>41242</v>
      </c>
      <c r="BG6074" s="34">
        <f t="shared" si="944"/>
        <v>82.88000000000001</v>
      </c>
      <c r="BH6074" s="32">
        <f t="shared" si="945"/>
        <v>1</v>
      </c>
      <c r="BI6074" s="32">
        <f t="shared" si="946"/>
        <v>0</v>
      </c>
      <c r="BJ6074" s="69">
        <f t="shared" si="947"/>
        <v>0</v>
      </c>
      <c r="BK6074" s="158" t="str">
        <f t="shared" si="948"/>
        <v/>
      </c>
    </row>
    <row r="6075" spans="1:63" ht="12" customHeight="1" x14ac:dyDescent="0.2">
      <c r="A6075" s="8"/>
      <c r="B6075" s="7"/>
      <c r="C6075" s="7"/>
      <c r="D6075" s="7"/>
      <c r="E6075" s="7"/>
      <c r="F6075" s="7"/>
      <c r="G6075" s="7"/>
      <c r="H6075" s="7"/>
      <c r="I6075" s="10"/>
      <c r="J6075" s="25"/>
      <c r="K6075" s="250"/>
      <c r="L6075" s="31"/>
      <c r="M6075" s="9"/>
      <c r="N6075" s="11" t="s">
        <v>25</v>
      </c>
      <c r="O6075" s="39"/>
      <c r="P6075" s="47"/>
      <c r="Q6075" s="13"/>
      <c r="R6075" s="248">
        <f t="shared" si="940"/>
        <v>0</v>
      </c>
      <c r="S6075" s="248">
        <f t="shared" si="941"/>
        <v>0</v>
      </c>
      <c r="T6075" s="248">
        <f t="shared" si="942"/>
        <v>0</v>
      </c>
      <c r="U6075" s="248">
        <f t="shared" si="943"/>
        <v>0</v>
      </c>
      <c r="V6075" s="13"/>
      <c r="W6075" s="7"/>
      <c r="AT6075" s="130"/>
      <c r="BF6075" s="33">
        <f t="shared" si="949"/>
        <v>41242</v>
      </c>
      <c r="BG6075" s="34">
        <f t="shared" si="944"/>
        <v>82.88000000000001</v>
      </c>
      <c r="BH6075" s="32">
        <f t="shared" si="945"/>
        <v>1</v>
      </c>
      <c r="BI6075" s="32">
        <f t="shared" si="946"/>
        <v>0</v>
      </c>
      <c r="BJ6075" s="69">
        <f t="shared" si="947"/>
        <v>0</v>
      </c>
      <c r="BK6075" s="158" t="str">
        <f t="shared" si="948"/>
        <v/>
      </c>
    </row>
    <row r="6076" spans="1:63" ht="12" customHeight="1" x14ac:dyDescent="0.2">
      <c r="A6076" s="8"/>
      <c r="B6076" s="7"/>
      <c r="C6076" s="7"/>
      <c r="D6076" s="7"/>
      <c r="E6076" s="7"/>
      <c r="F6076" s="7"/>
      <c r="G6076" s="7"/>
      <c r="H6076" s="7"/>
      <c r="I6076" s="10"/>
      <c r="J6076" s="25"/>
      <c r="K6076" s="250"/>
      <c r="L6076" s="31"/>
      <c r="M6076" s="9"/>
      <c r="N6076" s="11" t="s">
        <v>25</v>
      </c>
      <c r="O6076" s="39"/>
      <c r="P6076" s="47"/>
      <c r="Q6076" s="13"/>
      <c r="R6076" s="248">
        <f t="shared" si="940"/>
        <v>0</v>
      </c>
      <c r="S6076" s="248">
        <f t="shared" si="941"/>
        <v>0</v>
      </c>
      <c r="T6076" s="248">
        <f t="shared" si="942"/>
        <v>0</v>
      </c>
      <c r="U6076" s="248">
        <f t="shared" si="943"/>
        <v>0</v>
      </c>
      <c r="V6076" s="13"/>
      <c r="W6076" s="7"/>
      <c r="AT6076" s="130"/>
      <c r="BF6076" s="33">
        <f t="shared" si="949"/>
        <v>41242</v>
      </c>
      <c r="BG6076" s="34">
        <f t="shared" si="944"/>
        <v>82.88000000000001</v>
      </c>
      <c r="BH6076" s="32">
        <f t="shared" si="945"/>
        <v>1</v>
      </c>
      <c r="BI6076" s="32">
        <f t="shared" si="946"/>
        <v>0</v>
      </c>
      <c r="BJ6076" s="69">
        <f t="shared" si="947"/>
        <v>0</v>
      </c>
      <c r="BK6076" s="158" t="str">
        <f t="shared" si="948"/>
        <v/>
      </c>
    </row>
    <row r="6077" spans="1:63" ht="12" customHeight="1" x14ac:dyDescent="0.2">
      <c r="A6077" s="8"/>
      <c r="B6077" s="7"/>
      <c r="C6077" s="7"/>
      <c r="D6077" s="7"/>
      <c r="E6077" s="7"/>
      <c r="F6077" s="7"/>
      <c r="G6077" s="7"/>
      <c r="H6077" s="7"/>
      <c r="I6077" s="10"/>
      <c r="J6077" s="25"/>
      <c r="K6077" s="250"/>
      <c r="L6077" s="31"/>
      <c r="M6077" s="9"/>
      <c r="N6077" s="11" t="s">
        <v>25</v>
      </c>
      <c r="O6077" s="39"/>
      <c r="P6077" s="47"/>
      <c r="Q6077" s="13"/>
      <c r="R6077" s="248">
        <f t="shared" si="940"/>
        <v>0</v>
      </c>
      <c r="S6077" s="248">
        <f t="shared" si="941"/>
        <v>0</v>
      </c>
      <c r="T6077" s="248">
        <f t="shared" si="942"/>
        <v>0</v>
      </c>
      <c r="U6077" s="248">
        <f t="shared" si="943"/>
        <v>0</v>
      </c>
      <c r="V6077" s="13"/>
      <c r="W6077" s="7"/>
      <c r="AT6077" s="130"/>
      <c r="BF6077" s="33">
        <f t="shared" si="949"/>
        <v>41242</v>
      </c>
      <c r="BG6077" s="34">
        <f t="shared" si="944"/>
        <v>82.88000000000001</v>
      </c>
      <c r="BH6077" s="32">
        <f t="shared" si="945"/>
        <v>1</v>
      </c>
      <c r="BI6077" s="32">
        <f t="shared" si="946"/>
        <v>0</v>
      </c>
      <c r="BJ6077" s="69">
        <f t="shared" si="947"/>
        <v>0</v>
      </c>
      <c r="BK6077" s="158" t="str">
        <f t="shared" si="948"/>
        <v/>
      </c>
    </row>
    <row r="6078" spans="1:63" ht="12" customHeight="1" x14ac:dyDescent="0.2">
      <c r="A6078" s="8"/>
      <c r="B6078" s="7"/>
      <c r="C6078" s="7"/>
      <c r="D6078" s="7"/>
      <c r="E6078" s="7"/>
      <c r="F6078" s="7"/>
      <c r="G6078" s="7"/>
      <c r="H6078" s="7"/>
      <c r="I6078" s="10"/>
      <c r="J6078" s="25"/>
      <c r="K6078" s="250"/>
      <c r="L6078" s="31"/>
      <c r="M6078" s="9"/>
      <c r="N6078" s="11" t="s">
        <v>25</v>
      </c>
      <c r="O6078" s="39"/>
      <c r="P6078" s="47"/>
      <c r="Q6078" s="13"/>
      <c r="R6078" s="248">
        <f t="shared" si="940"/>
        <v>0</v>
      </c>
      <c r="S6078" s="248">
        <f t="shared" si="941"/>
        <v>0</v>
      </c>
      <c r="T6078" s="248">
        <f t="shared" si="942"/>
        <v>0</v>
      </c>
      <c r="U6078" s="248">
        <f t="shared" si="943"/>
        <v>0</v>
      </c>
      <c r="V6078" s="13"/>
      <c r="W6078" s="7"/>
      <c r="AT6078" s="130"/>
      <c r="BF6078" s="33">
        <f t="shared" si="949"/>
        <v>41242</v>
      </c>
      <c r="BG6078" s="34">
        <f t="shared" si="944"/>
        <v>82.88000000000001</v>
      </c>
      <c r="BH6078" s="32">
        <f t="shared" si="945"/>
        <v>1</v>
      </c>
      <c r="BI6078" s="32">
        <f t="shared" si="946"/>
        <v>0</v>
      </c>
      <c r="BJ6078" s="69">
        <f t="shared" si="947"/>
        <v>0</v>
      </c>
      <c r="BK6078" s="158" t="str">
        <f t="shared" si="948"/>
        <v/>
      </c>
    </row>
    <row r="6079" spans="1:63" ht="12" customHeight="1" x14ac:dyDescent="0.2">
      <c r="A6079" s="8"/>
      <c r="B6079" s="7"/>
      <c r="C6079" s="7"/>
      <c r="D6079" s="7"/>
      <c r="E6079" s="7"/>
      <c r="F6079" s="7"/>
      <c r="G6079" s="7"/>
      <c r="H6079" s="7"/>
      <c r="I6079" s="10"/>
      <c r="J6079" s="25"/>
      <c r="K6079" s="250"/>
      <c r="L6079" s="31"/>
      <c r="M6079" s="9"/>
      <c r="N6079" s="11" t="s">
        <v>25</v>
      </c>
      <c r="O6079" s="39"/>
      <c r="P6079" s="47"/>
      <c r="Q6079" s="13"/>
      <c r="R6079" s="248">
        <f t="shared" si="940"/>
        <v>0</v>
      </c>
      <c r="S6079" s="248">
        <f t="shared" si="941"/>
        <v>0</v>
      </c>
      <c r="T6079" s="248">
        <f t="shared" si="942"/>
        <v>0</v>
      </c>
      <c r="U6079" s="248">
        <f t="shared" si="943"/>
        <v>0</v>
      </c>
      <c r="V6079" s="13"/>
      <c r="W6079" s="7"/>
      <c r="AT6079" s="130"/>
      <c r="BF6079" s="33">
        <f t="shared" si="949"/>
        <v>41242</v>
      </c>
      <c r="BG6079" s="34">
        <f t="shared" si="944"/>
        <v>82.88000000000001</v>
      </c>
      <c r="BH6079" s="32">
        <f t="shared" si="945"/>
        <v>1</v>
      </c>
      <c r="BI6079" s="32">
        <f t="shared" si="946"/>
        <v>0</v>
      </c>
      <c r="BJ6079" s="69">
        <f t="shared" si="947"/>
        <v>0</v>
      </c>
      <c r="BK6079" s="158" t="str">
        <f t="shared" si="948"/>
        <v/>
      </c>
    </row>
    <row r="6080" spans="1:63" ht="12" customHeight="1" x14ac:dyDescent="0.2">
      <c r="A6080" s="8"/>
      <c r="B6080" s="7"/>
      <c r="C6080" s="7"/>
      <c r="D6080" s="7"/>
      <c r="E6080" s="7"/>
      <c r="F6080" s="7"/>
      <c r="G6080" s="7"/>
      <c r="H6080" s="7"/>
      <c r="I6080" s="10"/>
      <c r="J6080" s="25"/>
      <c r="K6080" s="250"/>
      <c r="L6080" s="31"/>
      <c r="M6080" s="9"/>
      <c r="N6080" s="11" t="s">
        <v>25</v>
      </c>
      <c r="O6080" s="39"/>
      <c r="P6080" s="47"/>
      <c r="Q6080" s="13"/>
      <c r="R6080" s="248">
        <f t="shared" si="940"/>
        <v>0</v>
      </c>
      <c r="S6080" s="248">
        <f t="shared" si="941"/>
        <v>0</v>
      </c>
      <c r="T6080" s="248">
        <f t="shared" si="942"/>
        <v>0</v>
      </c>
      <c r="U6080" s="248">
        <f t="shared" si="943"/>
        <v>0</v>
      </c>
      <c r="V6080" s="13"/>
      <c r="W6080" s="7"/>
      <c r="AT6080" s="130"/>
      <c r="BF6080" s="33">
        <f t="shared" si="949"/>
        <v>41242</v>
      </c>
      <c r="BG6080" s="34">
        <f t="shared" si="944"/>
        <v>82.88000000000001</v>
      </c>
      <c r="BH6080" s="32">
        <f t="shared" si="945"/>
        <v>1</v>
      </c>
      <c r="BI6080" s="32">
        <f t="shared" si="946"/>
        <v>0</v>
      </c>
      <c r="BJ6080" s="69">
        <f t="shared" si="947"/>
        <v>0</v>
      </c>
      <c r="BK6080" s="158" t="str">
        <f t="shared" si="948"/>
        <v/>
      </c>
    </row>
    <row r="6081" spans="1:63" ht="12" customHeight="1" x14ac:dyDescent="0.2">
      <c r="A6081" s="8"/>
      <c r="B6081" s="7"/>
      <c r="C6081" s="7"/>
      <c r="D6081" s="7"/>
      <c r="E6081" s="7"/>
      <c r="F6081" s="7"/>
      <c r="G6081" s="7"/>
      <c r="H6081" s="7"/>
      <c r="I6081" s="10"/>
      <c r="J6081" s="25"/>
      <c r="K6081" s="250"/>
      <c r="L6081" s="31"/>
      <c r="M6081" s="9"/>
      <c r="N6081" s="11" t="s">
        <v>25</v>
      </c>
      <c r="O6081" s="39"/>
      <c r="P6081" s="47"/>
      <c r="Q6081" s="13"/>
      <c r="R6081" s="248">
        <f t="shared" si="940"/>
        <v>0</v>
      </c>
      <c r="S6081" s="248">
        <f t="shared" si="941"/>
        <v>0</v>
      </c>
      <c r="T6081" s="248">
        <f t="shared" si="942"/>
        <v>0</v>
      </c>
      <c r="U6081" s="248">
        <f t="shared" si="943"/>
        <v>0</v>
      </c>
      <c r="V6081" s="13"/>
      <c r="W6081" s="7"/>
      <c r="AT6081" s="130"/>
      <c r="BF6081" s="33">
        <f t="shared" si="949"/>
        <v>41242</v>
      </c>
      <c r="BG6081" s="34">
        <f t="shared" si="944"/>
        <v>82.88000000000001</v>
      </c>
      <c r="BH6081" s="32">
        <f t="shared" si="945"/>
        <v>1</v>
      </c>
      <c r="BI6081" s="32">
        <f t="shared" si="946"/>
        <v>0</v>
      </c>
      <c r="BJ6081" s="69">
        <f t="shared" si="947"/>
        <v>0</v>
      </c>
      <c r="BK6081" s="158" t="str">
        <f t="shared" si="948"/>
        <v/>
      </c>
    </row>
    <row r="6082" spans="1:63" ht="12" customHeight="1" x14ac:dyDescent="0.2">
      <c r="A6082" s="8"/>
      <c r="B6082" s="7"/>
      <c r="C6082" s="7"/>
      <c r="D6082" s="7"/>
      <c r="E6082" s="7"/>
      <c r="F6082" s="7"/>
      <c r="G6082" s="7"/>
      <c r="H6082" s="7"/>
      <c r="I6082" s="10"/>
      <c r="J6082" s="25"/>
      <c r="K6082" s="250"/>
      <c r="L6082" s="31"/>
      <c r="M6082" s="9"/>
      <c r="N6082" s="11" t="s">
        <v>25</v>
      </c>
      <c r="O6082" s="39"/>
      <c r="P6082" s="47"/>
      <c r="Q6082" s="13"/>
      <c r="R6082" s="248">
        <f t="shared" si="940"/>
        <v>0</v>
      </c>
      <c r="S6082" s="248">
        <f t="shared" si="941"/>
        <v>0</v>
      </c>
      <c r="T6082" s="248">
        <f t="shared" si="942"/>
        <v>0</v>
      </c>
      <c r="U6082" s="248">
        <f t="shared" si="943"/>
        <v>0</v>
      </c>
      <c r="V6082" s="13"/>
      <c r="W6082" s="7"/>
      <c r="AT6082" s="130"/>
      <c r="BF6082" s="33">
        <f t="shared" si="949"/>
        <v>41242</v>
      </c>
      <c r="BG6082" s="34">
        <f t="shared" si="944"/>
        <v>82.88000000000001</v>
      </c>
      <c r="BH6082" s="32">
        <f t="shared" si="945"/>
        <v>1</v>
      </c>
      <c r="BI6082" s="32">
        <f t="shared" si="946"/>
        <v>0</v>
      </c>
      <c r="BJ6082" s="69">
        <f t="shared" si="947"/>
        <v>0</v>
      </c>
      <c r="BK6082" s="158" t="str">
        <f t="shared" si="948"/>
        <v/>
      </c>
    </row>
    <row r="6083" spans="1:63" ht="12" customHeight="1" x14ac:dyDescent="0.2">
      <c r="A6083" s="8"/>
      <c r="B6083" s="7"/>
      <c r="C6083" s="7"/>
      <c r="D6083" s="7"/>
      <c r="E6083" s="7"/>
      <c r="F6083" s="7"/>
      <c r="G6083" s="7"/>
      <c r="H6083" s="7"/>
      <c r="I6083" s="10"/>
      <c r="J6083" s="25"/>
      <c r="K6083" s="250"/>
      <c r="L6083" s="31"/>
      <c r="M6083" s="9"/>
      <c r="N6083" s="11" t="s">
        <v>25</v>
      </c>
      <c r="O6083" s="39"/>
      <c r="P6083" s="47"/>
      <c r="Q6083" s="13"/>
      <c r="R6083" s="248">
        <f t="shared" si="940"/>
        <v>0</v>
      </c>
      <c r="S6083" s="248">
        <f t="shared" si="941"/>
        <v>0</v>
      </c>
      <c r="T6083" s="248">
        <f t="shared" si="942"/>
        <v>0</v>
      </c>
      <c r="U6083" s="248">
        <f t="shared" si="943"/>
        <v>0</v>
      </c>
      <c r="V6083" s="13"/>
      <c r="W6083" s="7"/>
      <c r="AT6083" s="130"/>
      <c r="BF6083" s="33">
        <f t="shared" si="949"/>
        <v>41242</v>
      </c>
      <c r="BG6083" s="34">
        <f t="shared" si="944"/>
        <v>82.88000000000001</v>
      </c>
      <c r="BH6083" s="32">
        <f t="shared" si="945"/>
        <v>1</v>
      </c>
      <c r="BI6083" s="32">
        <f t="shared" si="946"/>
        <v>0</v>
      </c>
      <c r="BJ6083" s="69">
        <f t="shared" si="947"/>
        <v>0</v>
      </c>
      <c r="BK6083" s="158" t="str">
        <f t="shared" si="948"/>
        <v/>
      </c>
    </row>
    <row r="6084" spans="1:63" ht="12" customHeight="1" x14ac:dyDescent="0.2">
      <c r="A6084" s="8"/>
      <c r="B6084" s="7"/>
      <c r="C6084" s="7"/>
      <c r="D6084" s="7"/>
      <c r="E6084" s="7"/>
      <c r="F6084" s="7"/>
      <c r="G6084" s="7"/>
      <c r="H6084" s="7"/>
      <c r="I6084" s="10"/>
      <c r="J6084" s="25"/>
      <c r="K6084" s="250"/>
      <c r="L6084" s="31"/>
      <c r="M6084" s="9"/>
      <c r="N6084" s="11" t="s">
        <v>25</v>
      </c>
      <c r="O6084" s="39"/>
      <c r="P6084" s="47"/>
      <c r="Q6084" s="13"/>
      <c r="R6084" s="248">
        <f t="shared" si="940"/>
        <v>0</v>
      </c>
      <c r="S6084" s="248">
        <f t="shared" si="941"/>
        <v>0</v>
      </c>
      <c r="T6084" s="248">
        <f t="shared" si="942"/>
        <v>0</v>
      </c>
      <c r="U6084" s="248">
        <f t="shared" si="943"/>
        <v>0</v>
      </c>
      <c r="V6084" s="13"/>
      <c r="W6084" s="7"/>
      <c r="AT6084" s="130"/>
      <c r="BF6084" s="33">
        <f t="shared" si="949"/>
        <v>41242</v>
      </c>
      <c r="BG6084" s="34">
        <f t="shared" si="944"/>
        <v>82.88000000000001</v>
      </c>
      <c r="BH6084" s="32">
        <f t="shared" si="945"/>
        <v>1</v>
      </c>
      <c r="BI6084" s="32">
        <f t="shared" si="946"/>
        <v>0</v>
      </c>
      <c r="BJ6084" s="69">
        <f t="shared" si="947"/>
        <v>0</v>
      </c>
      <c r="BK6084" s="158" t="str">
        <f t="shared" si="948"/>
        <v/>
      </c>
    </row>
    <row r="6085" spans="1:63" ht="12" customHeight="1" x14ac:dyDescent="0.2">
      <c r="A6085" s="8"/>
      <c r="B6085" s="7"/>
      <c r="C6085" s="7"/>
      <c r="D6085" s="7"/>
      <c r="E6085" s="7"/>
      <c r="F6085" s="7"/>
      <c r="G6085" s="7"/>
      <c r="H6085" s="7"/>
      <c r="I6085" s="10"/>
      <c r="J6085" s="25"/>
      <c r="K6085" s="250"/>
      <c r="L6085" s="31"/>
      <c r="M6085" s="9"/>
      <c r="N6085" s="11" t="s">
        <v>25</v>
      </c>
      <c r="O6085" s="39"/>
      <c r="P6085" s="47"/>
      <c r="Q6085" s="13"/>
      <c r="R6085" s="248">
        <f t="shared" si="940"/>
        <v>0</v>
      </c>
      <c r="S6085" s="248">
        <f t="shared" si="941"/>
        <v>0</v>
      </c>
      <c r="T6085" s="248">
        <f t="shared" si="942"/>
        <v>0</v>
      </c>
      <c r="U6085" s="248">
        <f t="shared" si="943"/>
        <v>0</v>
      </c>
      <c r="V6085" s="13"/>
      <c r="W6085" s="7"/>
      <c r="AT6085" s="130"/>
      <c r="BF6085" s="33">
        <f t="shared" si="949"/>
        <v>41242</v>
      </c>
      <c r="BG6085" s="34">
        <f t="shared" si="944"/>
        <v>82.88000000000001</v>
      </c>
      <c r="BH6085" s="32">
        <f t="shared" si="945"/>
        <v>1</v>
      </c>
      <c r="BI6085" s="32">
        <f t="shared" si="946"/>
        <v>0</v>
      </c>
      <c r="BJ6085" s="69">
        <f t="shared" si="947"/>
        <v>0</v>
      </c>
      <c r="BK6085" s="158" t="str">
        <f t="shared" si="948"/>
        <v/>
      </c>
    </row>
    <row r="6086" spans="1:63" ht="12" customHeight="1" x14ac:dyDescent="0.2">
      <c r="A6086" s="8"/>
      <c r="B6086" s="7"/>
      <c r="C6086" s="7"/>
      <c r="D6086" s="7"/>
      <c r="E6086" s="7"/>
      <c r="F6086" s="7"/>
      <c r="G6086" s="7"/>
      <c r="H6086" s="7"/>
      <c r="I6086" s="10"/>
      <c r="J6086" s="25"/>
      <c r="K6086" s="250"/>
      <c r="L6086" s="31"/>
      <c r="M6086" s="9"/>
      <c r="N6086" s="11" t="s">
        <v>25</v>
      </c>
      <c r="O6086" s="39"/>
      <c r="P6086" s="47"/>
      <c r="Q6086" s="13"/>
      <c r="R6086" s="248">
        <f t="shared" si="940"/>
        <v>0</v>
      </c>
      <c r="S6086" s="248">
        <f t="shared" si="941"/>
        <v>0</v>
      </c>
      <c r="T6086" s="248">
        <f t="shared" si="942"/>
        <v>0</v>
      </c>
      <c r="U6086" s="248">
        <f t="shared" si="943"/>
        <v>0</v>
      </c>
      <c r="V6086" s="13"/>
      <c r="W6086" s="7"/>
      <c r="AT6086" s="130"/>
      <c r="BF6086" s="33">
        <f t="shared" si="949"/>
        <v>41242</v>
      </c>
      <c r="BG6086" s="34">
        <f t="shared" si="944"/>
        <v>82.88000000000001</v>
      </c>
      <c r="BH6086" s="32">
        <f t="shared" si="945"/>
        <v>1</v>
      </c>
      <c r="BI6086" s="32">
        <f t="shared" si="946"/>
        <v>0</v>
      </c>
      <c r="BJ6086" s="69">
        <f t="shared" si="947"/>
        <v>0</v>
      </c>
      <c r="BK6086" s="158" t="str">
        <f t="shared" si="948"/>
        <v/>
      </c>
    </row>
    <row r="6087" spans="1:63" ht="12" customHeight="1" x14ac:dyDescent="0.2">
      <c r="A6087" s="8"/>
      <c r="B6087" s="7"/>
      <c r="C6087" s="7"/>
      <c r="D6087" s="7"/>
      <c r="E6087" s="7"/>
      <c r="F6087" s="7"/>
      <c r="G6087" s="7"/>
      <c r="H6087" s="7"/>
      <c r="I6087" s="10"/>
      <c r="J6087" s="25"/>
      <c r="K6087" s="250"/>
      <c r="L6087" s="31"/>
      <c r="M6087" s="9"/>
      <c r="N6087" s="11" t="s">
        <v>25</v>
      </c>
      <c r="O6087" s="39"/>
      <c r="P6087" s="47"/>
      <c r="Q6087" s="13"/>
      <c r="R6087" s="248">
        <f t="shared" si="940"/>
        <v>0</v>
      </c>
      <c r="S6087" s="248">
        <f t="shared" si="941"/>
        <v>0</v>
      </c>
      <c r="T6087" s="248">
        <f t="shared" si="942"/>
        <v>0</v>
      </c>
      <c r="U6087" s="248">
        <f t="shared" si="943"/>
        <v>0</v>
      </c>
      <c r="V6087" s="13"/>
      <c r="W6087" s="7"/>
      <c r="AT6087" s="130"/>
      <c r="BF6087" s="33">
        <f t="shared" si="949"/>
        <v>41242</v>
      </c>
      <c r="BG6087" s="34">
        <f t="shared" si="944"/>
        <v>82.88000000000001</v>
      </c>
      <c r="BH6087" s="32">
        <f t="shared" si="945"/>
        <v>1</v>
      </c>
      <c r="BI6087" s="32">
        <f t="shared" si="946"/>
        <v>0</v>
      </c>
      <c r="BJ6087" s="69">
        <f t="shared" si="947"/>
        <v>0</v>
      </c>
      <c r="BK6087" s="158" t="str">
        <f t="shared" si="948"/>
        <v/>
      </c>
    </row>
    <row r="6088" spans="1:63" ht="12" customHeight="1" x14ac:dyDescent="0.2">
      <c r="A6088" s="8"/>
      <c r="B6088" s="7"/>
      <c r="C6088" s="7"/>
      <c r="D6088" s="7"/>
      <c r="E6088" s="7"/>
      <c r="F6088" s="7"/>
      <c r="G6088" s="7"/>
      <c r="H6088" s="7"/>
      <c r="I6088" s="10"/>
      <c r="J6088" s="25"/>
      <c r="K6088" s="250"/>
      <c r="L6088" s="31"/>
      <c r="M6088" s="9"/>
      <c r="N6088" s="11" t="s">
        <v>25</v>
      </c>
      <c r="O6088" s="39"/>
      <c r="P6088" s="47"/>
      <c r="Q6088" s="13"/>
      <c r="R6088" s="248">
        <f t="shared" si="940"/>
        <v>0</v>
      </c>
      <c r="S6088" s="248">
        <f t="shared" si="941"/>
        <v>0</v>
      </c>
      <c r="T6088" s="248">
        <f t="shared" si="942"/>
        <v>0</v>
      </c>
      <c r="U6088" s="248">
        <f t="shared" si="943"/>
        <v>0</v>
      </c>
      <c r="V6088" s="13"/>
      <c r="W6088" s="7"/>
      <c r="AT6088" s="130"/>
      <c r="BF6088" s="33">
        <f t="shared" si="949"/>
        <v>41242</v>
      </c>
      <c r="BG6088" s="34">
        <f t="shared" si="944"/>
        <v>82.88000000000001</v>
      </c>
      <c r="BH6088" s="32">
        <f t="shared" si="945"/>
        <v>1</v>
      </c>
      <c r="BI6088" s="32">
        <f t="shared" si="946"/>
        <v>0</v>
      </c>
      <c r="BJ6088" s="69">
        <f t="shared" si="947"/>
        <v>0</v>
      </c>
      <c r="BK6088" s="158" t="str">
        <f t="shared" si="948"/>
        <v/>
      </c>
    </row>
    <row r="6089" spans="1:63" ht="12" customHeight="1" x14ac:dyDescent="0.2">
      <c r="A6089" s="8"/>
      <c r="B6089" s="7"/>
      <c r="C6089" s="7"/>
      <c r="D6089" s="7"/>
      <c r="E6089" s="7"/>
      <c r="F6089" s="7"/>
      <c r="G6089" s="7"/>
      <c r="H6089" s="7"/>
      <c r="I6089" s="10"/>
      <c r="J6089" s="25"/>
      <c r="K6089" s="250"/>
      <c r="L6089" s="31"/>
      <c r="M6089" s="9"/>
      <c r="N6089" s="11" t="s">
        <v>25</v>
      </c>
      <c r="O6089" s="39"/>
      <c r="P6089" s="47"/>
      <c r="Q6089" s="13"/>
      <c r="R6089" s="248">
        <f t="shared" si="940"/>
        <v>0</v>
      </c>
      <c r="S6089" s="248">
        <f t="shared" si="941"/>
        <v>0</v>
      </c>
      <c r="T6089" s="248">
        <f t="shared" si="942"/>
        <v>0</v>
      </c>
      <c r="U6089" s="248">
        <f t="shared" si="943"/>
        <v>0</v>
      </c>
      <c r="V6089" s="13"/>
      <c r="W6089" s="7"/>
      <c r="AT6089" s="130"/>
      <c r="BF6089" s="33">
        <f t="shared" si="949"/>
        <v>41242</v>
      </c>
      <c r="BG6089" s="34">
        <f t="shared" si="944"/>
        <v>82.88000000000001</v>
      </c>
      <c r="BH6089" s="32">
        <f t="shared" si="945"/>
        <v>1</v>
      </c>
      <c r="BI6089" s="32">
        <f t="shared" si="946"/>
        <v>0</v>
      </c>
      <c r="BJ6089" s="69">
        <f t="shared" si="947"/>
        <v>0</v>
      </c>
      <c r="BK6089" s="158" t="str">
        <f t="shared" si="948"/>
        <v/>
      </c>
    </row>
    <row r="6090" spans="1:63" ht="12" customHeight="1" x14ac:dyDescent="0.2">
      <c r="A6090" s="8"/>
      <c r="B6090" s="7"/>
      <c r="C6090" s="7"/>
      <c r="D6090" s="7"/>
      <c r="E6090" s="7"/>
      <c r="F6090" s="7"/>
      <c r="G6090" s="7"/>
      <c r="H6090" s="7"/>
      <c r="I6090" s="10"/>
      <c r="J6090" s="25"/>
      <c r="K6090" s="250"/>
      <c r="L6090" s="31"/>
      <c r="M6090" s="9"/>
      <c r="N6090" s="11" t="s">
        <v>25</v>
      </c>
      <c r="O6090" s="39"/>
      <c r="P6090" s="47"/>
      <c r="Q6090" s="13"/>
      <c r="R6090" s="248">
        <f t="shared" si="940"/>
        <v>0</v>
      </c>
      <c r="S6090" s="248">
        <f t="shared" si="941"/>
        <v>0</v>
      </c>
      <c r="T6090" s="248">
        <f t="shared" si="942"/>
        <v>0</v>
      </c>
      <c r="U6090" s="248">
        <f t="shared" si="943"/>
        <v>0</v>
      </c>
      <c r="V6090" s="13"/>
      <c r="W6090" s="7"/>
      <c r="AT6090" s="130"/>
      <c r="BF6090" s="33">
        <f t="shared" si="949"/>
        <v>41242</v>
      </c>
      <c r="BG6090" s="34">
        <f t="shared" si="944"/>
        <v>82.88000000000001</v>
      </c>
      <c r="BH6090" s="32">
        <f t="shared" si="945"/>
        <v>1</v>
      </c>
      <c r="BI6090" s="32">
        <f t="shared" si="946"/>
        <v>0</v>
      </c>
      <c r="BJ6090" s="69">
        <f t="shared" si="947"/>
        <v>0</v>
      </c>
      <c r="BK6090" s="158" t="str">
        <f t="shared" si="948"/>
        <v/>
      </c>
    </row>
    <row r="6091" spans="1:63" ht="12" customHeight="1" x14ac:dyDescent="0.2">
      <c r="A6091" s="8"/>
      <c r="B6091" s="7"/>
      <c r="C6091" s="7"/>
      <c r="D6091" s="7"/>
      <c r="E6091" s="7"/>
      <c r="F6091" s="7"/>
      <c r="G6091" s="7"/>
      <c r="H6091" s="7"/>
      <c r="I6091" s="10"/>
      <c r="J6091" s="25"/>
      <c r="K6091" s="250"/>
      <c r="L6091" s="31"/>
      <c r="M6091" s="9"/>
      <c r="N6091" s="11" t="s">
        <v>25</v>
      </c>
      <c r="O6091" s="39"/>
      <c r="P6091" s="47"/>
      <c r="Q6091" s="13"/>
      <c r="R6091" s="248">
        <f t="shared" ref="R6091:R6154" si="950">IF(N6091&lt;&gt;"M",ROUND(IF(M6091&lt;&gt;"Y",IF(P6091&lt;&gt;"Y",K6091,K6091*(BH6091-1)),0),ROUNDING),"")</f>
        <v>0</v>
      </c>
      <c r="S6091" s="248">
        <f t="shared" ref="S6091:S6154" si="951">IF(N6091&lt;&gt;"M",ROUND(IF(O6091&gt;0,IF(M6091="Y",BI6091*(1-O6091),IF(BI6091&gt;R6091,R6091 + (BI6091 - R6091)*(1-O6091),BI6091)),BI6091),ROUNDING),"")</f>
        <v>0</v>
      </c>
      <c r="T6091" s="248">
        <f t="shared" ref="T6091:T6154" si="952">IF(N6091&lt;&gt;"M",ROUND(IF(O6091&gt;0,IF(M6091="Y",BJ6091*(1-O6091),IF(BJ6091&gt;R6091,R6091 + (BJ6091 - R6091)*(1-O6091),BJ6091)),BJ6091),ROUNDING),"")</f>
        <v>0</v>
      </c>
      <c r="U6091" s="248">
        <f t="shared" ref="U6091:U6154" si="953">IF(N6091&lt;&gt;"M",ROUND(IF(OR(N6091="P",N6091=""),0,IF(OR(M6091="N",M6091=""),T6091-R6091,T6091)),ROUNDING),"")</f>
        <v>0</v>
      </c>
      <c r="V6091" s="13"/>
      <c r="W6091" s="7"/>
      <c r="AT6091" s="130"/>
      <c r="BF6091" s="33">
        <f t="shared" si="949"/>
        <v>41242</v>
      </c>
      <c r="BG6091" s="34">
        <f t="shared" ref="BG6091:BG6154" si="954">IF(N6091&lt;&gt;"M",BG6090+U6091,BG6090)</f>
        <v>82.88000000000001</v>
      </c>
      <c r="BH6091" s="32">
        <f t="shared" ref="BH6091:BH6154" si="955">IF(L6091&lt;&gt;"",IF(ODDS_TYPE=1,L6091,IF(ODDS_TYPE=2,IF(L6091&gt;0,1+L6091/100,IF(L6091&lt;0,1-100/L6091,1)),IF(ODDS_TYPE=3,1+L6091,IF(ODDS_TYPE=4,1+L6091,IF(ODDS_TYPE=5,IF(L6091&gt;0,1+L6091,1-1/L6091),IF(ODDS_TYPE=6,IF(L6091&gt;=0,L6091+1,1-1/L6091),1)))))),1)</f>
        <v>1</v>
      </c>
      <c r="BI6091" s="32">
        <f t="shared" ref="BI6091:BI6154" si="956">IF(P6091&lt;&gt;"Y",IF(M6091&lt;&gt;"Y",K6091*BH6091,K6091*BH6091 - K6091),IF(M6091&lt;&gt;"Y",K6091*BH6091,K6091))</f>
        <v>0</v>
      </c>
      <c r="BJ6091" s="69">
        <f t="shared" ref="BJ6091:BJ6154" si="957">IF(P6091&lt;&gt;"Y",
IF(M6091&lt;&gt;"Y",
IF(N6091="Y",K6091*BH6091,IF(N6091="P",0,IF(OR(N6091="R",N6091="PU"),K6091,IF(N6091="H",K6091*BH6091*0.5,IF(N6091="HW",K6091*0.5*(1 + BH6091),IF(N6091="HL",K6091*0.5,0)))))),
IF(N6091="Y",K6091*BH6091 - K6091,IF(N6091="P",0,IF(OR(N6091="R",N6091="PU"),0,IF(N6091="H",IF(BH6091&gt;2,0.5*K6091*BH6091 - K6091,0),IF(N6091="HW",K6091*0.5*(1 + BH6091) - K6091,IF(N6091="HL",0,0))))))),
IF(M6091&lt;&gt;"Y",
IF(N6091="Y",K6091*BH6091,IF(N6091="P",0,IF(OR(N6091="R",N6091="PU"),K6091*(BH6091-1),IF(N6091="H",K6091*BH6091*0.5,IF(N6091="HW",K6091*(BH6091-1)*0.5,IF(N6091="HL",K6091*BH6091 - K6091*0.5,0)))))),
IF(N6091="Y",K6091,IF(N6091="P",0,IF(OR(N6091="R",N6091="PU"),0,IF(N6091="H",IF(BH6091&lt;2,K6091*BH6091*0.5 - K6091*(BH6091-1),0),IF(N6091="HW",0,IF(N6091="HL",K6091*0.5,0)))))))
)</f>
        <v>0</v>
      </c>
      <c r="BK6091" s="158" t="str">
        <f t="shared" ref="BK6091:BK6154" si="958">IF(FILT_M=1,IF(LEN(C6091)&gt;0,C6091,""),IF(FILT_M=2,IF(LEN(E6091)&gt;0,E6091,""),IF(FILT_M=3,IF(LEN(F6091)&gt;0,F6091,""),IF(FILT_M=4,IF(LEN(G6091)&gt;0,G6091,""),""))))</f>
        <v/>
      </c>
    </row>
    <row r="6092" spans="1:63" ht="12" customHeight="1" x14ac:dyDescent="0.2">
      <c r="A6092" s="8"/>
      <c r="B6092" s="7"/>
      <c r="C6092" s="7"/>
      <c r="D6092" s="7"/>
      <c r="E6092" s="7"/>
      <c r="F6092" s="7"/>
      <c r="G6092" s="7"/>
      <c r="H6092" s="7"/>
      <c r="I6092" s="10"/>
      <c r="J6092" s="25"/>
      <c r="K6092" s="250"/>
      <c r="L6092" s="31"/>
      <c r="M6092" s="9"/>
      <c r="N6092" s="11" t="s">
        <v>25</v>
      </c>
      <c r="O6092" s="39"/>
      <c r="P6092" s="47"/>
      <c r="Q6092" s="13"/>
      <c r="R6092" s="248">
        <f t="shared" si="950"/>
        <v>0</v>
      </c>
      <c r="S6092" s="248">
        <f t="shared" si="951"/>
        <v>0</v>
      </c>
      <c r="T6092" s="248">
        <f t="shared" si="952"/>
        <v>0</v>
      </c>
      <c r="U6092" s="248">
        <f t="shared" si="953"/>
        <v>0</v>
      </c>
      <c r="V6092" s="13"/>
      <c r="W6092" s="7"/>
      <c r="AT6092" s="130"/>
      <c r="BF6092" s="33">
        <f t="shared" ref="BF6092:BF6155" si="959">IF(A6092&gt;2,A6092,BF6091)</f>
        <v>41242</v>
      </c>
      <c r="BG6092" s="34">
        <f t="shared" si="954"/>
        <v>82.88000000000001</v>
      </c>
      <c r="BH6092" s="32">
        <f t="shared" si="955"/>
        <v>1</v>
      </c>
      <c r="BI6092" s="32">
        <f t="shared" si="956"/>
        <v>0</v>
      </c>
      <c r="BJ6092" s="69">
        <f t="shared" si="957"/>
        <v>0</v>
      </c>
      <c r="BK6092" s="158" t="str">
        <f t="shared" si="958"/>
        <v/>
      </c>
    </row>
    <row r="6093" spans="1:63" ht="12" customHeight="1" x14ac:dyDescent="0.2">
      <c r="A6093" s="8"/>
      <c r="B6093" s="7"/>
      <c r="C6093" s="7"/>
      <c r="D6093" s="7"/>
      <c r="E6093" s="7"/>
      <c r="F6093" s="7"/>
      <c r="G6093" s="7"/>
      <c r="H6093" s="7"/>
      <c r="I6093" s="10"/>
      <c r="J6093" s="25"/>
      <c r="K6093" s="250"/>
      <c r="L6093" s="31"/>
      <c r="M6093" s="9"/>
      <c r="N6093" s="11" t="s">
        <v>25</v>
      </c>
      <c r="O6093" s="39"/>
      <c r="P6093" s="47"/>
      <c r="Q6093" s="13"/>
      <c r="R6093" s="248">
        <f t="shared" si="950"/>
        <v>0</v>
      </c>
      <c r="S6093" s="248">
        <f t="shared" si="951"/>
        <v>0</v>
      </c>
      <c r="T6093" s="248">
        <f t="shared" si="952"/>
        <v>0</v>
      </c>
      <c r="U6093" s="248">
        <f t="shared" si="953"/>
        <v>0</v>
      </c>
      <c r="V6093" s="13"/>
      <c r="W6093" s="7"/>
      <c r="AT6093" s="130"/>
      <c r="BF6093" s="33">
        <f t="shared" si="959"/>
        <v>41242</v>
      </c>
      <c r="BG6093" s="34">
        <f t="shared" si="954"/>
        <v>82.88000000000001</v>
      </c>
      <c r="BH6093" s="32">
        <f t="shared" si="955"/>
        <v>1</v>
      </c>
      <c r="BI6093" s="32">
        <f t="shared" si="956"/>
        <v>0</v>
      </c>
      <c r="BJ6093" s="69">
        <f t="shared" si="957"/>
        <v>0</v>
      </c>
      <c r="BK6093" s="158" t="str">
        <f t="shared" si="958"/>
        <v/>
      </c>
    </row>
    <row r="6094" spans="1:63" ht="12" customHeight="1" x14ac:dyDescent="0.2">
      <c r="A6094" s="8"/>
      <c r="B6094" s="7"/>
      <c r="C6094" s="7"/>
      <c r="D6094" s="7"/>
      <c r="E6094" s="7"/>
      <c r="F6094" s="7"/>
      <c r="G6094" s="7"/>
      <c r="H6094" s="7"/>
      <c r="I6094" s="10"/>
      <c r="J6094" s="25"/>
      <c r="K6094" s="250"/>
      <c r="L6094" s="31"/>
      <c r="M6094" s="9"/>
      <c r="N6094" s="11" t="s">
        <v>25</v>
      </c>
      <c r="O6094" s="39"/>
      <c r="P6094" s="47"/>
      <c r="Q6094" s="13"/>
      <c r="R6094" s="248">
        <f t="shared" si="950"/>
        <v>0</v>
      </c>
      <c r="S6094" s="248">
        <f t="shared" si="951"/>
        <v>0</v>
      </c>
      <c r="T6094" s="248">
        <f t="shared" si="952"/>
        <v>0</v>
      </c>
      <c r="U6094" s="248">
        <f t="shared" si="953"/>
        <v>0</v>
      </c>
      <c r="V6094" s="13"/>
      <c r="W6094" s="7"/>
      <c r="AT6094" s="130"/>
      <c r="BF6094" s="33">
        <f t="shared" si="959"/>
        <v>41242</v>
      </c>
      <c r="BG6094" s="34">
        <f t="shared" si="954"/>
        <v>82.88000000000001</v>
      </c>
      <c r="BH6094" s="32">
        <f t="shared" si="955"/>
        <v>1</v>
      </c>
      <c r="BI6094" s="32">
        <f t="shared" si="956"/>
        <v>0</v>
      </c>
      <c r="BJ6094" s="69">
        <f t="shared" si="957"/>
        <v>0</v>
      </c>
      <c r="BK6094" s="158" t="str">
        <f t="shared" si="958"/>
        <v/>
      </c>
    </row>
    <row r="6095" spans="1:63" ht="12" customHeight="1" x14ac:dyDescent="0.2">
      <c r="A6095" s="8"/>
      <c r="B6095" s="7"/>
      <c r="C6095" s="7"/>
      <c r="D6095" s="7"/>
      <c r="E6095" s="7"/>
      <c r="F6095" s="7"/>
      <c r="G6095" s="7"/>
      <c r="H6095" s="7"/>
      <c r="I6095" s="10"/>
      <c r="J6095" s="25"/>
      <c r="K6095" s="250"/>
      <c r="L6095" s="31"/>
      <c r="M6095" s="9"/>
      <c r="N6095" s="11" t="s">
        <v>25</v>
      </c>
      <c r="O6095" s="39"/>
      <c r="P6095" s="47"/>
      <c r="Q6095" s="13"/>
      <c r="R6095" s="248">
        <f t="shared" si="950"/>
        <v>0</v>
      </c>
      <c r="S6095" s="248">
        <f t="shared" si="951"/>
        <v>0</v>
      </c>
      <c r="T6095" s="248">
        <f t="shared" si="952"/>
        <v>0</v>
      </c>
      <c r="U6095" s="248">
        <f t="shared" si="953"/>
        <v>0</v>
      </c>
      <c r="V6095" s="13"/>
      <c r="W6095" s="7"/>
      <c r="AT6095" s="130"/>
      <c r="BF6095" s="33">
        <f t="shared" si="959"/>
        <v>41242</v>
      </c>
      <c r="BG6095" s="34">
        <f t="shared" si="954"/>
        <v>82.88000000000001</v>
      </c>
      <c r="BH6095" s="32">
        <f t="shared" si="955"/>
        <v>1</v>
      </c>
      <c r="BI6095" s="32">
        <f t="shared" si="956"/>
        <v>0</v>
      </c>
      <c r="BJ6095" s="69">
        <f t="shared" si="957"/>
        <v>0</v>
      </c>
      <c r="BK6095" s="158" t="str">
        <f t="shared" si="958"/>
        <v/>
      </c>
    </row>
    <row r="6096" spans="1:63" ht="12" customHeight="1" x14ac:dyDescent="0.2">
      <c r="A6096" s="8"/>
      <c r="B6096" s="7"/>
      <c r="C6096" s="7"/>
      <c r="D6096" s="7"/>
      <c r="E6096" s="7"/>
      <c r="F6096" s="7"/>
      <c r="G6096" s="7"/>
      <c r="H6096" s="7"/>
      <c r="I6096" s="10"/>
      <c r="J6096" s="25"/>
      <c r="K6096" s="250"/>
      <c r="L6096" s="31"/>
      <c r="M6096" s="9"/>
      <c r="N6096" s="11" t="s">
        <v>25</v>
      </c>
      <c r="O6096" s="39"/>
      <c r="P6096" s="47"/>
      <c r="Q6096" s="13"/>
      <c r="R6096" s="248">
        <f t="shared" si="950"/>
        <v>0</v>
      </c>
      <c r="S6096" s="248">
        <f t="shared" si="951"/>
        <v>0</v>
      </c>
      <c r="T6096" s="248">
        <f t="shared" si="952"/>
        <v>0</v>
      </c>
      <c r="U6096" s="248">
        <f t="shared" si="953"/>
        <v>0</v>
      </c>
      <c r="V6096" s="13"/>
      <c r="W6096" s="7"/>
      <c r="AT6096" s="130"/>
      <c r="BF6096" s="33">
        <f t="shared" si="959"/>
        <v>41242</v>
      </c>
      <c r="BG6096" s="34">
        <f t="shared" si="954"/>
        <v>82.88000000000001</v>
      </c>
      <c r="BH6096" s="32">
        <f t="shared" si="955"/>
        <v>1</v>
      </c>
      <c r="BI6096" s="32">
        <f t="shared" si="956"/>
        <v>0</v>
      </c>
      <c r="BJ6096" s="69">
        <f t="shared" si="957"/>
        <v>0</v>
      </c>
      <c r="BK6096" s="158" t="str">
        <f t="shared" si="958"/>
        <v/>
      </c>
    </row>
    <row r="6097" spans="1:63" ht="12" customHeight="1" x14ac:dyDescent="0.2">
      <c r="A6097" s="8"/>
      <c r="B6097" s="7"/>
      <c r="C6097" s="7"/>
      <c r="D6097" s="7"/>
      <c r="E6097" s="7"/>
      <c r="F6097" s="7"/>
      <c r="G6097" s="7"/>
      <c r="H6097" s="7"/>
      <c r="I6097" s="10"/>
      <c r="J6097" s="25"/>
      <c r="K6097" s="250"/>
      <c r="L6097" s="31"/>
      <c r="M6097" s="9"/>
      <c r="N6097" s="11" t="s">
        <v>25</v>
      </c>
      <c r="O6097" s="39"/>
      <c r="P6097" s="47"/>
      <c r="Q6097" s="13"/>
      <c r="R6097" s="248">
        <f t="shared" si="950"/>
        <v>0</v>
      </c>
      <c r="S6097" s="248">
        <f t="shared" si="951"/>
        <v>0</v>
      </c>
      <c r="T6097" s="248">
        <f t="shared" si="952"/>
        <v>0</v>
      </c>
      <c r="U6097" s="248">
        <f t="shared" si="953"/>
        <v>0</v>
      </c>
      <c r="V6097" s="13"/>
      <c r="W6097" s="7"/>
      <c r="AT6097" s="130"/>
      <c r="BF6097" s="33">
        <f t="shared" si="959"/>
        <v>41242</v>
      </c>
      <c r="BG6097" s="34">
        <f t="shared" si="954"/>
        <v>82.88000000000001</v>
      </c>
      <c r="BH6097" s="32">
        <f t="shared" si="955"/>
        <v>1</v>
      </c>
      <c r="BI6097" s="32">
        <f t="shared" si="956"/>
        <v>0</v>
      </c>
      <c r="BJ6097" s="69">
        <f t="shared" si="957"/>
        <v>0</v>
      </c>
      <c r="BK6097" s="158" t="str">
        <f t="shared" si="958"/>
        <v/>
      </c>
    </row>
    <row r="6098" spans="1:63" ht="12" customHeight="1" x14ac:dyDescent="0.2">
      <c r="A6098" s="8"/>
      <c r="B6098" s="7"/>
      <c r="C6098" s="7"/>
      <c r="D6098" s="7"/>
      <c r="E6098" s="7"/>
      <c r="F6098" s="7"/>
      <c r="G6098" s="7"/>
      <c r="H6098" s="7"/>
      <c r="I6098" s="10"/>
      <c r="J6098" s="25"/>
      <c r="K6098" s="250"/>
      <c r="L6098" s="31"/>
      <c r="M6098" s="9"/>
      <c r="N6098" s="11" t="s">
        <v>25</v>
      </c>
      <c r="O6098" s="39"/>
      <c r="P6098" s="47"/>
      <c r="Q6098" s="13"/>
      <c r="R6098" s="248">
        <f t="shared" si="950"/>
        <v>0</v>
      </c>
      <c r="S6098" s="248">
        <f t="shared" si="951"/>
        <v>0</v>
      </c>
      <c r="T6098" s="248">
        <f t="shared" si="952"/>
        <v>0</v>
      </c>
      <c r="U6098" s="248">
        <f t="shared" si="953"/>
        <v>0</v>
      </c>
      <c r="V6098" s="13"/>
      <c r="W6098" s="7"/>
      <c r="AT6098" s="130"/>
      <c r="BF6098" s="33">
        <f t="shared" si="959"/>
        <v>41242</v>
      </c>
      <c r="BG6098" s="34">
        <f t="shared" si="954"/>
        <v>82.88000000000001</v>
      </c>
      <c r="BH6098" s="32">
        <f t="shared" si="955"/>
        <v>1</v>
      </c>
      <c r="BI6098" s="32">
        <f t="shared" si="956"/>
        <v>0</v>
      </c>
      <c r="BJ6098" s="69">
        <f t="shared" si="957"/>
        <v>0</v>
      </c>
      <c r="BK6098" s="158" t="str">
        <f t="shared" si="958"/>
        <v/>
      </c>
    </row>
    <row r="6099" spans="1:63" ht="12" customHeight="1" x14ac:dyDescent="0.2">
      <c r="A6099" s="8"/>
      <c r="B6099" s="7"/>
      <c r="C6099" s="7"/>
      <c r="D6099" s="7"/>
      <c r="E6099" s="7"/>
      <c r="F6099" s="7"/>
      <c r="G6099" s="7"/>
      <c r="H6099" s="7"/>
      <c r="I6099" s="10"/>
      <c r="J6099" s="25"/>
      <c r="K6099" s="250"/>
      <c r="L6099" s="31"/>
      <c r="M6099" s="9"/>
      <c r="N6099" s="11" t="s">
        <v>25</v>
      </c>
      <c r="O6099" s="39"/>
      <c r="P6099" s="47"/>
      <c r="Q6099" s="13"/>
      <c r="R6099" s="248">
        <f t="shared" si="950"/>
        <v>0</v>
      </c>
      <c r="S6099" s="248">
        <f t="shared" si="951"/>
        <v>0</v>
      </c>
      <c r="T6099" s="248">
        <f t="shared" si="952"/>
        <v>0</v>
      </c>
      <c r="U6099" s="248">
        <f t="shared" si="953"/>
        <v>0</v>
      </c>
      <c r="V6099" s="13"/>
      <c r="W6099" s="7"/>
      <c r="AT6099" s="130"/>
      <c r="BF6099" s="33">
        <f t="shared" si="959"/>
        <v>41242</v>
      </c>
      <c r="BG6099" s="34">
        <f t="shared" si="954"/>
        <v>82.88000000000001</v>
      </c>
      <c r="BH6099" s="32">
        <f t="shared" si="955"/>
        <v>1</v>
      </c>
      <c r="BI6099" s="32">
        <f t="shared" si="956"/>
        <v>0</v>
      </c>
      <c r="BJ6099" s="69">
        <f t="shared" si="957"/>
        <v>0</v>
      </c>
      <c r="BK6099" s="158" t="str">
        <f t="shared" si="958"/>
        <v/>
      </c>
    </row>
    <row r="6100" spans="1:63" ht="12" customHeight="1" x14ac:dyDescent="0.2">
      <c r="A6100" s="8"/>
      <c r="B6100" s="7"/>
      <c r="C6100" s="7"/>
      <c r="D6100" s="7"/>
      <c r="E6100" s="7"/>
      <c r="F6100" s="7"/>
      <c r="G6100" s="7"/>
      <c r="H6100" s="7"/>
      <c r="I6100" s="10"/>
      <c r="J6100" s="25"/>
      <c r="K6100" s="250"/>
      <c r="L6100" s="31"/>
      <c r="M6100" s="9"/>
      <c r="N6100" s="11" t="s">
        <v>25</v>
      </c>
      <c r="O6100" s="39"/>
      <c r="P6100" s="47"/>
      <c r="Q6100" s="13"/>
      <c r="R6100" s="248">
        <f t="shared" si="950"/>
        <v>0</v>
      </c>
      <c r="S6100" s="248">
        <f t="shared" si="951"/>
        <v>0</v>
      </c>
      <c r="T6100" s="248">
        <f t="shared" si="952"/>
        <v>0</v>
      </c>
      <c r="U6100" s="248">
        <f t="shared" si="953"/>
        <v>0</v>
      </c>
      <c r="V6100" s="13"/>
      <c r="W6100" s="7"/>
      <c r="AT6100" s="130"/>
      <c r="BF6100" s="33">
        <f t="shared" si="959"/>
        <v>41242</v>
      </c>
      <c r="BG6100" s="34">
        <f t="shared" si="954"/>
        <v>82.88000000000001</v>
      </c>
      <c r="BH6100" s="32">
        <f t="shared" si="955"/>
        <v>1</v>
      </c>
      <c r="BI6100" s="32">
        <f t="shared" si="956"/>
        <v>0</v>
      </c>
      <c r="BJ6100" s="69">
        <f t="shared" si="957"/>
        <v>0</v>
      </c>
      <c r="BK6100" s="158" t="str">
        <f t="shared" si="958"/>
        <v/>
      </c>
    </row>
    <row r="6101" spans="1:63" ht="12" customHeight="1" x14ac:dyDescent="0.2">
      <c r="A6101" s="8"/>
      <c r="B6101" s="7"/>
      <c r="C6101" s="7"/>
      <c r="D6101" s="7"/>
      <c r="E6101" s="7"/>
      <c r="F6101" s="7"/>
      <c r="G6101" s="7"/>
      <c r="H6101" s="7"/>
      <c r="I6101" s="10"/>
      <c r="J6101" s="25"/>
      <c r="K6101" s="250"/>
      <c r="L6101" s="31"/>
      <c r="M6101" s="9"/>
      <c r="N6101" s="11" t="s">
        <v>25</v>
      </c>
      <c r="O6101" s="39"/>
      <c r="P6101" s="47"/>
      <c r="Q6101" s="13"/>
      <c r="R6101" s="248">
        <f t="shared" si="950"/>
        <v>0</v>
      </c>
      <c r="S6101" s="248">
        <f t="shared" si="951"/>
        <v>0</v>
      </c>
      <c r="T6101" s="248">
        <f t="shared" si="952"/>
        <v>0</v>
      </c>
      <c r="U6101" s="248">
        <f t="shared" si="953"/>
        <v>0</v>
      </c>
      <c r="V6101" s="13"/>
      <c r="W6101" s="7"/>
      <c r="AT6101" s="130"/>
      <c r="BF6101" s="33">
        <f t="shared" si="959"/>
        <v>41242</v>
      </c>
      <c r="BG6101" s="34">
        <f t="shared" si="954"/>
        <v>82.88000000000001</v>
      </c>
      <c r="BH6101" s="32">
        <f t="shared" si="955"/>
        <v>1</v>
      </c>
      <c r="BI6101" s="32">
        <f t="shared" si="956"/>
        <v>0</v>
      </c>
      <c r="BJ6101" s="69">
        <f t="shared" si="957"/>
        <v>0</v>
      </c>
      <c r="BK6101" s="158" t="str">
        <f t="shared" si="958"/>
        <v/>
      </c>
    </row>
    <row r="6102" spans="1:63" ht="12" customHeight="1" x14ac:dyDescent="0.2">
      <c r="A6102" s="8"/>
      <c r="B6102" s="7"/>
      <c r="C6102" s="7"/>
      <c r="D6102" s="7"/>
      <c r="E6102" s="7"/>
      <c r="F6102" s="7"/>
      <c r="G6102" s="7"/>
      <c r="H6102" s="7"/>
      <c r="I6102" s="10"/>
      <c r="J6102" s="25"/>
      <c r="K6102" s="250"/>
      <c r="L6102" s="31"/>
      <c r="M6102" s="9"/>
      <c r="N6102" s="11" t="s">
        <v>25</v>
      </c>
      <c r="O6102" s="39"/>
      <c r="P6102" s="47"/>
      <c r="Q6102" s="13"/>
      <c r="R6102" s="248">
        <f t="shared" si="950"/>
        <v>0</v>
      </c>
      <c r="S6102" s="248">
        <f t="shared" si="951"/>
        <v>0</v>
      </c>
      <c r="T6102" s="248">
        <f t="shared" si="952"/>
        <v>0</v>
      </c>
      <c r="U6102" s="248">
        <f t="shared" si="953"/>
        <v>0</v>
      </c>
      <c r="V6102" s="13"/>
      <c r="W6102" s="7"/>
      <c r="AT6102" s="130"/>
      <c r="BF6102" s="33">
        <f t="shared" si="959"/>
        <v>41242</v>
      </c>
      <c r="BG6102" s="34">
        <f t="shared" si="954"/>
        <v>82.88000000000001</v>
      </c>
      <c r="BH6102" s="32">
        <f t="shared" si="955"/>
        <v>1</v>
      </c>
      <c r="BI6102" s="32">
        <f t="shared" si="956"/>
        <v>0</v>
      </c>
      <c r="BJ6102" s="69">
        <f t="shared" si="957"/>
        <v>0</v>
      </c>
      <c r="BK6102" s="158" t="str">
        <f t="shared" si="958"/>
        <v/>
      </c>
    </row>
    <row r="6103" spans="1:63" ht="12" customHeight="1" x14ac:dyDescent="0.2">
      <c r="A6103" s="8"/>
      <c r="B6103" s="7"/>
      <c r="C6103" s="7"/>
      <c r="D6103" s="7"/>
      <c r="E6103" s="7"/>
      <c r="F6103" s="7"/>
      <c r="G6103" s="7"/>
      <c r="H6103" s="7"/>
      <c r="I6103" s="10"/>
      <c r="J6103" s="25"/>
      <c r="K6103" s="250"/>
      <c r="L6103" s="31"/>
      <c r="M6103" s="9"/>
      <c r="N6103" s="11" t="s">
        <v>25</v>
      </c>
      <c r="O6103" s="39"/>
      <c r="P6103" s="47"/>
      <c r="Q6103" s="13"/>
      <c r="R6103" s="248">
        <f t="shared" si="950"/>
        <v>0</v>
      </c>
      <c r="S6103" s="248">
        <f t="shared" si="951"/>
        <v>0</v>
      </c>
      <c r="T6103" s="248">
        <f t="shared" si="952"/>
        <v>0</v>
      </c>
      <c r="U6103" s="248">
        <f t="shared" si="953"/>
        <v>0</v>
      </c>
      <c r="V6103" s="13"/>
      <c r="W6103" s="7"/>
      <c r="AT6103" s="130"/>
      <c r="BF6103" s="33">
        <f t="shared" si="959"/>
        <v>41242</v>
      </c>
      <c r="BG6103" s="34">
        <f t="shared" si="954"/>
        <v>82.88000000000001</v>
      </c>
      <c r="BH6103" s="32">
        <f t="shared" si="955"/>
        <v>1</v>
      </c>
      <c r="BI6103" s="32">
        <f t="shared" si="956"/>
        <v>0</v>
      </c>
      <c r="BJ6103" s="69">
        <f t="shared" si="957"/>
        <v>0</v>
      </c>
      <c r="BK6103" s="158" t="str">
        <f t="shared" si="958"/>
        <v/>
      </c>
    </row>
    <row r="6104" spans="1:63" ht="12" customHeight="1" x14ac:dyDescent="0.2">
      <c r="A6104" s="8"/>
      <c r="B6104" s="7"/>
      <c r="C6104" s="7"/>
      <c r="D6104" s="7"/>
      <c r="E6104" s="7"/>
      <c r="F6104" s="7"/>
      <c r="G6104" s="7"/>
      <c r="H6104" s="7"/>
      <c r="I6104" s="10"/>
      <c r="J6104" s="25"/>
      <c r="K6104" s="250"/>
      <c r="L6104" s="31"/>
      <c r="M6104" s="9"/>
      <c r="N6104" s="11" t="s">
        <v>25</v>
      </c>
      <c r="O6104" s="39"/>
      <c r="P6104" s="47"/>
      <c r="Q6104" s="13"/>
      <c r="R6104" s="248">
        <f t="shared" si="950"/>
        <v>0</v>
      </c>
      <c r="S6104" s="248">
        <f t="shared" si="951"/>
        <v>0</v>
      </c>
      <c r="T6104" s="248">
        <f t="shared" si="952"/>
        <v>0</v>
      </c>
      <c r="U6104" s="248">
        <f t="shared" si="953"/>
        <v>0</v>
      </c>
      <c r="V6104" s="13"/>
      <c r="W6104" s="7"/>
      <c r="AT6104" s="130"/>
      <c r="BF6104" s="33">
        <f t="shared" si="959"/>
        <v>41242</v>
      </c>
      <c r="BG6104" s="34">
        <f t="shared" si="954"/>
        <v>82.88000000000001</v>
      </c>
      <c r="BH6104" s="32">
        <f t="shared" si="955"/>
        <v>1</v>
      </c>
      <c r="BI6104" s="32">
        <f t="shared" si="956"/>
        <v>0</v>
      </c>
      <c r="BJ6104" s="69">
        <f t="shared" si="957"/>
        <v>0</v>
      </c>
      <c r="BK6104" s="158" t="str">
        <f t="shared" si="958"/>
        <v/>
      </c>
    </row>
    <row r="6105" spans="1:63" ht="12" customHeight="1" x14ac:dyDescent="0.2">
      <c r="A6105" s="8"/>
      <c r="B6105" s="7"/>
      <c r="C6105" s="7"/>
      <c r="D6105" s="7"/>
      <c r="E6105" s="7"/>
      <c r="F6105" s="7"/>
      <c r="G6105" s="7"/>
      <c r="H6105" s="7"/>
      <c r="I6105" s="10"/>
      <c r="J6105" s="25"/>
      <c r="K6105" s="250"/>
      <c r="L6105" s="31"/>
      <c r="M6105" s="9"/>
      <c r="N6105" s="11" t="s">
        <v>25</v>
      </c>
      <c r="O6105" s="39"/>
      <c r="P6105" s="47"/>
      <c r="Q6105" s="13"/>
      <c r="R6105" s="248">
        <f t="shared" si="950"/>
        <v>0</v>
      </c>
      <c r="S6105" s="248">
        <f t="shared" si="951"/>
        <v>0</v>
      </c>
      <c r="T6105" s="248">
        <f t="shared" si="952"/>
        <v>0</v>
      </c>
      <c r="U6105" s="248">
        <f t="shared" si="953"/>
        <v>0</v>
      </c>
      <c r="V6105" s="13"/>
      <c r="W6105" s="7"/>
      <c r="AT6105" s="130"/>
      <c r="BF6105" s="33">
        <f t="shared" si="959"/>
        <v>41242</v>
      </c>
      <c r="BG6105" s="34">
        <f t="shared" si="954"/>
        <v>82.88000000000001</v>
      </c>
      <c r="BH6105" s="32">
        <f t="shared" si="955"/>
        <v>1</v>
      </c>
      <c r="BI6105" s="32">
        <f t="shared" si="956"/>
        <v>0</v>
      </c>
      <c r="BJ6105" s="69">
        <f t="shared" si="957"/>
        <v>0</v>
      </c>
      <c r="BK6105" s="158" t="str">
        <f t="shared" si="958"/>
        <v/>
      </c>
    </row>
    <row r="6106" spans="1:63" ht="12" customHeight="1" x14ac:dyDescent="0.2">
      <c r="A6106" s="8"/>
      <c r="B6106" s="7"/>
      <c r="C6106" s="7"/>
      <c r="D6106" s="7"/>
      <c r="E6106" s="7"/>
      <c r="F6106" s="7"/>
      <c r="G6106" s="7"/>
      <c r="H6106" s="7"/>
      <c r="I6106" s="10"/>
      <c r="J6106" s="25"/>
      <c r="K6106" s="250"/>
      <c r="L6106" s="31"/>
      <c r="M6106" s="9"/>
      <c r="N6106" s="11" t="s">
        <v>25</v>
      </c>
      <c r="O6106" s="39"/>
      <c r="P6106" s="47"/>
      <c r="Q6106" s="13"/>
      <c r="R6106" s="248">
        <f t="shared" si="950"/>
        <v>0</v>
      </c>
      <c r="S6106" s="248">
        <f t="shared" si="951"/>
        <v>0</v>
      </c>
      <c r="T6106" s="248">
        <f t="shared" si="952"/>
        <v>0</v>
      </c>
      <c r="U6106" s="248">
        <f t="shared" si="953"/>
        <v>0</v>
      </c>
      <c r="V6106" s="13"/>
      <c r="W6106" s="7"/>
      <c r="AT6106" s="130"/>
      <c r="BF6106" s="33">
        <f t="shared" si="959"/>
        <v>41242</v>
      </c>
      <c r="BG6106" s="34">
        <f t="shared" si="954"/>
        <v>82.88000000000001</v>
      </c>
      <c r="BH6106" s="32">
        <f t="shared" si="955"/>
        <v>1</v>
      </c>
      <c r="BI6106" s="32">
        <f t="shared" si="956"/>
        <v>0</v>
      </c>
      <c r="BJ6106" s="69">
        <f t="shared" si="957"/>
        <v>0</v>
      </c>
      <c r="BK6106" s="158" t="str">
        <f t="shared" si="958"/>
        <v/>
      </c>
    </row>
    <row r="6107" spans="1:63" ht="12" customHeight="1" x14ac:dyDescent="0.2">
      <c r="A6107" s="8"/>
      <c r="B6107" s="7"/>
      <c r="C6107" s="7"/>
      <c r="D6107" s="7"/>
      <c r="E6107" s="7"/>
      <c r="F6107" s="7"/>
      <c r="G6107" s="7"/>
      <c r="H6107" s="7"/>
      <c r="I6107" s="10"/>
      <c r="J6107" s="25"/>
      <c r="K6107" s="250"/>
      <c r="L6107" s="31"/>
      <c r="M6107" s="9"/>
      <c r="N6107" s="11" t="s">
        <v>25</v>
      </c>
      <c r="O6107" s="39"/>
      <c r="P6107" s="47"/>
      <c r="Q6107" s="13"/>
      <c r="R6107" s="248">
        <f t="shared" si="950"/>
        <v>0</v>
      </c>
      <c r="S6107" s="248">
        <f t="shared" si="951"/>
        <v>0</v>
      </c>
      <c r="T6107" s="248">
        <f t="shared" si="952"/>
        <v>0</v>
      </c>
      <c r="U6107" s="248">
        <f t="shared" si="953"/>
        <v>0</v>
      </c>
      <c r="V6107" s="13"/>
      <c r="W6107" s="7"/>
      <c r="AT6107" s="130"/>
      <c r="BF6107" s="33">
        <f t="shared" si="959"/>
        <v>41242</v>
      </c>
      <c r="BG6107" s="34">
        <f t="shared" si="954"/>
        <v>82.88000000000001</v>
      </c>
      <c r="BH6107" s="32">
        <f t="shared" si="955"/>
        <v>1</v>
      </c>
      <c r="BI6107" s="32">
        <f t="shared" si="956"/>
        <v>0</v>
      </c>
      <c r="BJ6107" s="69">
        <f t="shared" si="957"/>
        <v>0</v>
      </c>
      <c r="BK6107" s="158" t="str">
        <f t="shared" si="958"/>
        <v/>
      </c>
    </row>
    <row r="6108" spans="1:63" ht="12" customHeight="1" x14ac:dyDescent="0.2">
      <c r="A6108" s="8"/>
      <c r="B6108" s="7"/>
      <c r="C6108" s="7"/>
      <c r="D6108" s="7"/>
      <c r="E6108" s="7"/>
      <c r="F6108" s="7"/>
      <c r="G6108" s="7"/>
      <c r="H6108" s="7"/>
      <c r="I6108" s="10"/>
      <c r="J6108" s="25"/>
      <c r="K6108" s="250"/>
      <c r="L6108" s="31"/>
      <c r="M6108" s="9"/>
      <c r="N6108" s="11" t="s">
        <v>25</v>
      </c>
      <c r="O6108" s="39"/>
      <c r="P6108" s="47"/>
      <c r="Q6108" s="13"/>
      <c r="R6108" s="248">
        <f t="shared" si="950"/>
        <v>0</v>
      </c>
      <c r="S6108" s="248">
        <f t="shared" si="951"/>
        <v>0</v>
      </c>
      <c r="T6108" s="248">
        <f t="shared" si="952"/>
        <v>0</v>
      </c>
      <c r="U6108" s="248">
        <f t="shared" si="953"/>
        <v>0</v>
      </c>
      <c r="V6108" s="13"/>
      <c r="W6108" s="7"/>
      <c r="AT6108" s="130"/>
      <c r="BF6108" s="33">
        <f t="shared" si="959"/>
        <v>41242</v>
      </c>
      <c r="BG6108" s="34">
        <f t="shared" si="954"/>
        <v>82.88000000000001</v>
      </c>
      <c r="BH6108" s="32">
        <f t="shared" si="955"/>
        <v>1</v>
      </c>
      <c r="BI6108" s="32">
        <f t="shared" si="956"/>
        <v>0</v>
      </c>
      <c r="BJ6108" s="69">
        <f t="shared" si="957"/>
        <v>0</v>
      </c>
      <c r="BK6108" s="158" t="str">
        <f t="shared" si="958"/>
        <v/>
      </c>
    </row>
    <row r="6109" spans="1:63" ht="12" customHeight="1" x14ac:dyDescent="0.2">
      <c r="A6109" s="8"/>
      <c r="B6109" s="7"/>
      <c r="C6109" s="7"/>
      <c r="D6109" s="7"/>
      <c r="E6109" s="7"/>
      <c r="F6109" s="7"/>
      <c r="G6109" s="7"/>
      <c r="H6109" s="7"/>
      <c r="I6109" s="10"/>
      <c r="J6109" s="25"/>
      <c r="K6109" s="250"/>
      <c r="L6109" s="31"/>
      <c r="M6109" s="9"/>
      <c r="N6109" s="11" t="s">
        <v>25</v>
      </c>
      <c r="O6109" s="39"/>
      <c r="P6109" s="47"/>
      <c r="Q6109" s="13"/>
      <c r="R6109" s="248">
        <f t="shared" si="950"/>
        <v>0</v>
      </c>
      <c r="S6109" s="248">
        <f t="shared" si="951"/>
        <v>0</v>
      </c>
      <c r="T6109" s="248">
        <f t="shared" si="952"/>
        <v>0</v>
      </c>
      <c r="U6109" s="248">
        <f t="shared" si="953"/>
        <v>0</v>
      </c>
      <c r="V6109" s="13"/>
      <c r="W6109" s="7"/>
      <c r="AT6109" s="130"/>
      <c r="BF6109" s="33">
        <f t="shared" si="959"/>
        <v>41242</v>
      </c>
      <c r="BG6109" s="34">
        <f t="shared" si="954"/>
        <v>82.88000000000001</v>
      </c>
      <c r="BH6109" s="32">
        <f t="shared" si="955"/>
        <v>1</v>
      </c>
      <c r="BI6109" s="32">
        <f t="shared" si="956"/>
        <v>0</v>
      </c>
      <c r="BJ6109" s="69">
        <f t="shared" si="957"/>
        <v>0</v>
      </c>
      <c r="BK6109" s="158" t="str">
        <f t="shared" si="958"/>
        <v/>
      </c>
    </row>
    <row r="6110" spans="1:63" ht="12" customHeight="1" x14ac:dyDescent="0.2">
      <c r="A6110" s="8"/>
      <c r="B6110" s="7"/>
      <c r="C6110" s="7"/>
      <c r="D6110" s="7"/>
      <c r="E6110" s="7"/>
      <c r="F6110" s="7"/>
      <c r="G6110" s="7"/>
      <c r="H6110" s="7"/>
      <c r="I6110" s="10"/>
      <c r="J6110" s="25"/>
      <c r="K6110" s="250"/>
      <c r="L6110" s="31"/>
      <c r="M6110" s="9"/>
      <c r="N6110" s="11" t="s">
        <v>25</v>
      </c>
      <c r="O6110" s="39"/>
      <c r="P6110" s="47"/>
      <c r="Q6110" s="13"/>
      <c r="R6110" s="248">
        <f t="shared" si="950"/>
        <v>0</v>
      </c>
      <c r="S6110" s="248">
        <f t="shared" si="951"/>
        <v>0</v>
      </c>
      <c r="T6110" s="248">
        <f t="shared" si="952"/>
        <v>0</v>
      </c>
      <c r="U6110" s="248">
        <f t="shared" si="953"/>
        <v>0</v>
      </c>
      <c r="V6110" s="13"/>
      <c r="W6110" s="7"/>
      <c r="AT6110" s="130"/>
      <c r="BF6110" s="33">
        <f t="shared" si="959"/>
        <v>41242</v>
      </c>
      <c r="BG6110" s="34">
        <f t="shared" si="954"/>
        <v>82.88000000000001</v>
      </c>
      <c r="BH6110" s="32">
        <f t="shared" si="955"/>
        <v>1</v>
      </c>
      <c r="BI6110" s="32">
        <f t="shared" si="956"/>
        <v>0</v>
      </c>
      <c r="BJ6110" s="69">
        <f t="shared" si="957"/>
        <v>0</v>
      </c>
      <c r="BK6110" s="158" t="str">
        <f t="shared" si="958"/>
        <v/>
      </c>
    </row>
    <row r="6111" spans="1:63" ht="12" customHeight="1" x14ac:dyDescent="0.2">
      <c r="A6111" s="8"/>
      <c r="B6111" s="7"/>
      <c r="C6111" s="7"/>
      <c r="D6111" s="7"/>
      <c r="E6111" s="7"/>
      <c r="F6111" s="7"/>
      <c r="G6111" s="7"/>
      <c r="H6111" s="7"/>
      <c r="I6111" s="10"/>
      <c r="J6111" s="25"/>
      <c r="K6111" s="250"/>
      <c r="L6111" s="31"/>
      <c r="M6111" s="9"/>
      <c r="N6111" s="11" t="s">
        <v>25</v>
      </c>
      <c r="O6111" s="39"/>
      <c r="P6111" s="47"/>
      <c r="Q6111" s="13"/>
      <c r="R6111" s="248">
        <f t="shared" si="950"/>
        <v>0</v>
      </c>
      <c r="S6111" s="248">
        <f t="shared" si="951"/>
        <v>0</v>
      </c>
      <c r="T6111" s="248">
        <f t="shared" si="952"/>
        <v>0</v>
      </c>
      <c r="U6111" s="248">
        <f t="shared" si="953"/>
        <v>0</v>
      </c>
      <c r="V6111" s="13"/>
      <c r="W6111" s="7"/>
      <c r="AT6111" s="130"/>
      <c r="BF6111" s="33">
        <f t="shared" si="959"/>
        <v>41242</v>
      </c>
      <c r="BG6111" s="34">
        <f t="shared" si="954"/>
        <v>82.88000000000001</v>
      </c>
      <c r="BH6111" s="32">
        <f t="shared" si="955"/>
        <v>1</v>
      </c>
      <c r="BI6111" s="32">
        <f t="shared" si="956"/>
        <v>0</v>
      </c>
      <c r="BJ6111" s="69">
        <f t="shared" si="957"/>
        <v>0</v>
      </c>
      <c r="BK6111" s="158" t="str">
        <f t="shared" si="958"/>
        <v/>
      </c>
    </row>
    <row r="6112" spans="1:63" ht="12" customHeight="1" x14ac:dyDescent="0.2">
      <c r="A6112" s="8"/>
      <c r="B6112" s="7"/>
      <c r="C6112" s="7"/>
      <c r="D6112" s="7"/>
      <c r="E6112" s="7"/>
      <c r="F6112" s="7"/>
      <c r="G6112" s="7"/>
      <c r="H6112" s="7"/>
      <c r="I6112" s="10"/>
      <c r="J6112" s="25"/>
      <c r="K6112" s="250"/>
      <c r="L6112" s="31"/>
      <c r="M6112" s="9"/>
      <c r="N6112" s="11" t="s">
        <v>25</v>
      </c>
      <c r="O6112" s="39"/>
      <c r="P6112" s="47"/>
      <c r="Q6112" s="13"/>
      <c r="R6112" s="248">
        <f t="shared" si="950"/>
        <v>0</v>
      </c>
      <c r="S6112" s="248">
        <f t="shared" si="951"/>
        <v>0</v>
      </c>
      <c r="T6112" s="248">
        <f t="shared" si="952"/>
        <v>0</v>
      </c>
      <c r="U6112" s="248">
        <f t="shared" si="953"/>
        <v>0</v>
      </c>
      <c r="V6112" s="13"/>
      <c r="W6112" s="7"/>
      <c r="AT6112" s="130"/>
      <c r="BF6112" s="33">
        <f t="shared" si="959"/>
        <v>41242</v>
      </c>
      <c r="BG6112" s="34">
        <f t="shared" si="954"/>
        <v>82.88000000000001</v>
      </c>
      <c r="BH6112" s="32">
        <f t="shared" si="955"/>
        <v>1</v>
      </c>
      <c r="BI6112" s="32">
        <f t="shared" si="956"/>
        <v>0</v>
      </c>
      <c r="BJ6112" s="69">
        <f t="shared" si="957"/>
        <v>0</v>
      </c>
      <c r="BK6112" s="158" t="str">
        <f t="shared" si="958"/>
        <v/>
      </c>
    </row>
    <row r="6113" spans="1:63" ht="12" customHeight="1" x14ac:dyDescent="0.2">
      <c r="A6113" s="8"/>
      <c r="B6113" s="7"/>
      <c r="C6113" s="7"/>
      <c r="D6113" s="7"/>
      <c r="E6113" s="7"/>
      <c r="F6113" s="7"/>
      <c r="G6113" s="7"/>
      <c r="H6113" s="7"/>
      <c r="I6113" s="10"/>
      <c r="J6113" s="25"/>
      <c r="K6113" s="250"/>
      <c r="L6113" s="31"/>
      <c r="M6113" s="9"/>
      <c r="N6113" s="11" t="s">
        <v>25</v>
      </c>
      <c r="O6113" s="39"/>
      <c r="P6113" s="47"/>
      <c r="Q6113" s="13"/>
      <c r="R6113" s="248">
        <f t="shared" si="950"/>
        <v>0</v>
      </c>
      <c r="S6113" s="248">
        <f t="shared" si="951"/>
        <v>0</v>
      </c>
      <c r="T6113" s="248">
        <f t="shared" si="952"/>
        <v>0</v>
      </c>
      <c r="U6113" s="248">
        <f t="shared" si="953"/>
        <v>0</v>
      </c>
      <c r="V6113" s="13"/>
      <c r="W6113" s="7"/>
      <c r="AT6113" s="130"/>
      <c r="BF6113" s="33">
        <f t="shared" si="959"/>
        <v>41242</v>
      </c>
      <c r="BG6113" s="34">
        <f t="shared" si="954"/>
        <v>82.88000000000001</v>
      </c>
      <c r="BH6113" s="32">
        <f t="shared" si="955"/>
        <v>1</v>
      </c>
      <c r="BI6113" s="32">
        <f t="shared" si="956"/>
        <v>0</v>
      </c>
      <c r="BJ6113" s="69">
        <f t="shared" si="957"/>
        <v>0</v>
      </c>
      <c r="BK6113" s="158" t="str">
        <f t="shared" si="958"/>
        <v/>
      </c>
    </row>
    <row r="6114" spans="1:63" ht="12" customHeight="1" x14ac:dyDescent="0.2">
      <c r="A6114" s="8"/>
      <c r="B6114" s="7"/>
      <c r="C6114" s="7"/>
      <c r="D6114" s="7"/>
      <c r="E6114" s="7"/>
      <c r="F6114" s="7"/>
      <c r="G6114" s="7"/>
      <c r="H6114" s="7"/>
      <c r="I6114" s="10"/>
      <c r="J6114" s="25"/>
      <c r="K6114" s="250"/>
      <c r="L6114" s="31"/>
      <c r="M6114" s="9"/>
      <c r="N6114" s="11" t="s">
        <v>25</v>
      </c>
      <c r="O6114" s="39"/>
      <c r="P6114" s="47"/>
      <c r="Q6114" s="13"/>
      <c r="R6114" s="248">
        <f t="shared" si="950"/>
        <v>0</v>
      </c>
      <c r="S6114" s="248">
        <f t="shared" si="951"/>
        <v>0</v>
      </c>
      <c r="T6114" s="248">
        <f t="shared" si="952"/>
        <v>0</v>
      </c>
      <c r="U6114" s="248">
        <f t="shared" si="953"/>
        <v>0</v>
      </c>
      <c r="V6114" s="13"/>
      <c r="W6114" s="7"/>
      <c r="AT6114" s="130"/>
      <c r="BF6114" s="33">
        <f t="shared" si="959"/>
        <v>41242</v>
      </c>
      <c r="BG6114" s="34">
        <f t="shared" si="954"/>
        <v>82.88000000000001</v>
      </c>
      <c r="BH6114" s="32">
        <f t="shared" si="955"/>
        <v>1</v>
      </c>
      <c r="BI6114" s="32">
        <f t="shared" si="956"/>
        <v>0</v>
      </c>
      <c r="BJ6114" s="69">
        <f t="shared" si="957"/>
        <v>0</v>
      </c>
      <c r="BK6114" s="158" t="str">
        <f t="shared" si="958"/>
        <v/>
      </c>
    </row>
    <row r="6115" spans="1:63" ht="12" customHeight="1" x14ac:dyDescent="0.2">
      <c r="A6115" s="8"/>
      <c r="B6115" s="7"/>
      <c r="C6115" s="7"/>
      <c r="D6115" s="7"/>
      <c r="E6115" s="7"/>
      <c r="F6115" s="7"/>
      <c r="G6115" s="7"/>
      <c r="H6115" s="7"/>
      <c r="I6115" s="10"/>
      <c r="J6115" s="25"/>
      <c r="K6115" s="250"/>
      <c r="L6115" s="31"/>
      <c r="M6115" s="9"/>
      <c r="N6115" s="11" t="s">
        <v>25</v>
      </c>
      <c r="O6115" s="39"/>
      <c r="P6115" s="47"/>
      <c r="Q6115" s="13"/>
      <c r="R6115" s="248">
        <f t="shared" si="950"/>
        <v>0</v>
      </c>
      <c r="S6115" s="248">
        <f t="shared" si="951"/>
        <v>0</v>
      </c>
      <c r="T6115" s="248">
        <f t="shared" si="952"/>
        <v>0</v>
      </c>
      <c r="U6115" s="248">
        <f t="shared" si="953"/>
        <v>0</v>
      </c>
      <c r="V6115" s="13"/>
      <c r="W6115" s="7"/>
      <c r="AT6115" s="130"/>
      <c r="BF6115" s="33">
        <f t="shared" si="959"/>
        <v>41242</v>
      </c>
      <c r="BG6115" s="34">
        <f t="shared" si="954"/>
        <v>82.88000000000001</v>
      </c>
      <c r="BH6115" s="32">
        <f t="shared" si="955"/>
        <v>1</v>
      </c>
      <c r="BI6115" s="32">
        <f t="shared" si="956"/>
        <v>0</v>
      </c>
      <c r="BJ6115" s="69">
        <f t="shared" si="957"/>
        <v>0</v>
      </c>
      <c r="BK6115" s="158" t="str">
        <f t="shared" si="958"/>
        <v/>
      </c>
    </row>
    <row r="6116" spans="1:63" ht="12" customHeight="1" x14ac:dyDescent="0.2">
      <c r="A6116" s="8"/>
      <c r="B6116" s="7"/>
      <c r="C6116" s="7"/>
      <c r="D6116" s="7"/>
      <c r="E6116" s="7"/>
      <c r="F6116" s="7"/>
      <c r="G6116" s="7"/>
      <c r="H6116" s="7"/>
      <c r="I6116" s="10"/>
      <c r="J6116" s="25"/>
      <c r="K6116" s="250"/>
      <c r="L6116" s="31"/>
      <c r="M6116" s="9"/>
      <c r="N6116" s="11" t="s">
        <v>25</v>
      </c>
      <c r="O6116" s="39"/>
      <c r="P6116" s="47"/>
      <c r="Q6116" s="13"/>
      <c r="R6116" s="248">
        <f t="shared" si="950"/>
        <v>0</v>
      </c>
      <c r="S6116" s="248">
        <f t="shared" si="951"/>
        <v>0</v>
      </c>
      <c r="T6116" s="248">
        <f t="shared" si="952"/>
        <v>0</v>
      </c>
      <c r="U6116" s="248">
        <f t="shared" si="953"/>
        <v>0</v>
      </c>
      <c r="V6116" s="13"/>
      <c r="W6116" s="7"/>
      <c r="AT6116" s="130"/>
      <c r="BF6116" s="33">
        <f t="shared" si="959"/>
        <v>41242</v>
      </c>
      <c r="BG6116" s="34">
        <f t="shared" si="954"/>
        <v>82.88000000000001</v>
      </c>
      <c r="BH6116" s="32">
        <f t="shared" si="955"/>
        <v>1</v>
      </c>
      <c r="BI6116" s="32">
        <f t="shared" si="956"/>
        <v>0</v>
      </c>
      <c r="BJ6116" s="69">
        <f t="shared" si="957"/>
        <v>0</v>
      </c>
      <c r="BK6116" s="158" t="str">
        <f t="shared" si="958"/>
        <v/>
      </c>
    </row>
    <row r="6117" spans="1:63" ht="12" customHeight="1" x14ac:dyDescent="0.2">
      <c r="A6117" s="8"/>
      <c r="B6117" s="7"/>
      <c r="C6117" s="7"/>
      <c r="D6117" s="7"/>
      <c r="E6117" s="7"/>
      <c r="F6117" s="7"/>
      <c r="G6117" s="7"/>
      <c r="H6117" s="7"/>
      <c r="I6117" s="10"/>
      <c r="J6117" s="25"/>
      <c r="K6117" s="250"/>
      <c r="L6117" s="31"/>
      <c r="M6117" s="9"/>
      <c r="N6117" s="11" t="s">
        <v>25</v>
      </c>
      <c r="O6117" s="39"/>
      <c r="P6117" s="47"/>
      <c r="Q6117" s="13"/>
      <c r="R6117" s="248">
        <f t="shared" si="950"/>
        <v>0</v>
      </c>
      <c r="S6117" s="248">
        <f t="shared" si="951"/>
        <v>0</v>
      </c>
      <c r="T6117" s="248">
        <f t="shared" si="952"/>
        <v>0</v>
      </c>
      <c r="U6117" s="248">
        <f t="shared" si="953"/>
        <v>0</v>
      </c>
      <c r="V6117" s="13"/>
      <c r="W6117" s="7"/>
      <c r="AT6117" s="130"/>
      <c r="BF6117" s="33">
        <f t="shared" si="959"/>
        <v>41242</v>
      </c>
      <c r="BG6117" s="34">
        <f t="shared" si="954"/>
        <v>82.88000000000001</v>
      </c>
      <c r="BH6117" s="32">
        <f t="shared" si="955"/>
        <v>1</v>
      </c>
      <c r="BI6117" s="32">
        <f t="shared" si="956"/>
        <v>0</v>
      </c>
      <c r="BJ6117" s="69">
        <f t="shared" si="957"/>
        <v>0</v>
      </c>
      <c r="BK6117" s="158" t="str">
        <f t="shared" si="958"/>
        <v/>
      </c>
    </row>
    <row r="6118" spans="1:63" ht="12" customHeight="1" x14ac:dyDescent="0.2">
      <c r="A6118" s="8"/>
      <c r="B6118" s="7"/>
      <c r="C6118" s="7"/>
      <c r="D6118" s="7"/>
      <c r="E6118" s="7"/>
      <c r="F6118" s="7"/>
      <c r="G6118" s="7"/>
      <c r="H6118" s="7"/>
      <c r="I6118" s="10"/>
      <c r="J6118" s="25"/>
      <c r="K6118" s="250"/>
      <c r="L6118" s="31"/>
      <c r="M6118" s="9"/>
      <c r="N6118" s="11" t="s">
        <v>25</v>
      </c>
      <c r="O6118" s="39"/>
      <c r="P6118" s="47"/>
      <c r="Q6118" s="13"/>
      <c r="R6118" s="248">
        <f t="shared" si="950"/>
        <v>0</v>
      </c>
      <c r="S6118" s="248">
        <f t="shared" si="951"/>
        <v>0</v>
      </c>
      <c r="T6118" s="248">
        <f t="shared" si="952"/>
        <v>0</v>
      </c>
      <c r="U6118" s="248">
        <f t="shared" si="953"/>
        <v>0</v>
      </c>
      <c r="V6118" s="13"/>
      <c r="W6118" s="7"/>
      <c r="AT6118" s="130"/>
      <c r="BF6118" s="33">
        <f t="shared" si="959"/>
        <v>41242</v>
      </c>
      <c r="BG6118" s="34">
        <f t="shared" si="954"/>
        <v>82.88000000000001</v>
      </c>
      <c r="BH6118" s="32">
        <f t="shared" si="955"/>
        <v>1</v>
      </c>
      <c r="BI6118" s="32">
        <f t="shared" si="956"/>
        <v>0</v>
      </c>
      <c r="BJ6118" s="69">
        <f t="shared" si="957"/>
        <v>0</v>
      </c>
      <c r="BK6118" s="158" t="str">
        <f t="shared" si="958"/>
        <v/>
      </c>
    </row>
    <row r="6119" spans="1:63" ht="12" customHeight="1" x14ac:dyDescent="0.2">
      <c r="A6119" s="8"/>
      <c r="B6119" s="7"/>
      <c r="C6119" s="7"/>
      <c r="D6119" s="7"/>
      <c r="E6119" s="7"/>
      <c r="F6119" s="7"/>
      <c r="G6119" s="7"/>
      <c r="H6119" s="7"/>
      <c r="I6119" s="10"/>
      <c r="J6119" s="25"/>
      <c r="K6119" s="250"/>
      <c r="L6119" s="31"/>
      <c r="M6119" s="9"/>
      <c r="N6119" s="11" t="s">
        <v>25</v>
      </c>
      <c r="O6119" s="39"/>
      <c r="P6119" s="47"/>
      <c r="Q6119" s="13"/>
      <c r="R6119" s="248">
        <f t="shared" si="950"/>
        <v>0</v>
      </c>
      <c r="S6119" s="248">
        <f t="shared" si="951"/>
        <v>0</v>
      </c>
      <c r="T6119" s="248">
        <f t="shared" si="952"/>
        <v>0</v>
      </c>
      <c r="U6119" s="248">
        <f t="shared" si="953"/>
        <v>0</v>
      </c>
      <c r="V6119" s="13"/>
      <c r="W6119" s="7"/>
      <c r="AT6119" s="130"/>
      <c r="BF6119" s="33">
        <f t="shared" si="959"/>
        <v>41242</v>
      </c>
      <c r="BG6119" s="34">
        <f t="shared" si="954"/>
        <v>82.88000000000001</v>
      </c>
      <c r="BH6119" s="32">
        <f t="shared" si="955"/>
        <v>1</v>
      </c>
      <c r="BI6119" s="32">
        <f t="shared" si="956"/>
        <v>0</v>
      </c>
      <c r="BJ6119" s="69">
        <f t="shared" si="957"/>
        <v>0</v>
      </c>
      <c r="BK6119" s="158" t="str">
        <f t="shared" si="958"/>
        <v/>
      </c>
    </row>
    <row r="6120" spans="1:63" ht="12" customHeight="1" x14ac:dyDescent="0.2">
      <c r="A6120" s="8"/>
      <c r="B6120" s="7"/>
      <c r="C6120" s="7"/>
      <c r="D6120" s="7"/>
      <c r="E6120" s="7"/>
      <c r="F6120" s="7"/>
      <c r="G6120" s="7"/>
      <c r="H6120" s="7"/>
      <c r="I6120" s="10"/>
      <c r="J6120" s="25"/>
      <c r="K6120" s="250"/>
      <c r="L6120" s="31"/>
      <c r="M6120" s="9"/>
      <c r="N6120" s="11" t="s">
        <v>25</v>
      </c>
      <c r="O6120" s="39"/>
      <c r="P6120" s="47"/>
      <c r="Q6120" s="13"/>
      <c r="R6120" s="248">
        <f t="shared" si="950"/>
        <v>0</v>
      </c>
      <c r="S6120" s="248">
        <f t="shared" si="951"/>
        <v>0</v>
      </c>
      <c r="T6120" s="248">
        <f t="shared" si="952"/>
        <v>0</v>
      </c>
      <c r="U6120" s="248">
        <f t="shared" si="953"/>
        <v>0</v>
      </c>
      <c r="V6120" s="13"/>
      <c r="W6120" s="7"/>
      <c r="AT6120" s="130"/>
      <c r="BF6120" s="33">
        <f t="shared" si="959"/>
        <v>41242</v>
      </c>
      <c r="BG6120" s="34">
        <f t="shared" si="954"/>
        <v>82.88000000000001</v>
      </c>
      <c r="BH6120" s="32">
        <f t="shared" si="955"/>
        <v>1</v>
      </c>
      <c r="BI6120" s="32">
        <f t="shared" si="956"/>
        <v>0</v>
      </c>
      <c r="BJ6120" s="69">
        <f t="shared" si="957"/>
        <v>0</v>
      </c>
      <c r="BK6120" s="158" t="str">
        <f t="shared" si="958"/>
        <v/>
      </c>
    </row>
    <row r="6121" spans="1:63" ht="12" customHeight="1" x14ac:dyDescent="0.2">
      <c r="A6121" s="8"/>
      <c r="B6121" s="7"/>
      <c r="C6121" s="7"/>
      <c r="D6121" s="7"/>
      <c r="E6121" s="7"/>
      <c r="F6121" s="7"/>
      <c r="G6121" s="7"/>
      <c r="H6121" s="7"/>
      <c r="I6121" s="10"/>
      <c r="J6121" s="25"/>
      <c r="K6121" s="250"/>
      <c r="L6121" s="31"/>
      <c r="M6121" s="9"/>
      <c r="N6121" s="11" t="s">
        <v>25</v>
      </c>
      <c r="O6121" s="39"/>
      <c r="P6121" s="47"/>
      <c r="Q6121" s="13"/>
      <c r="R6121" s="248">
        <f t="shared" si="950"/>
        <v>0</v>
      </c>
      <c r="S6121" s="248">
        <f t="shared" si="951"/>
        <v>0</v>
      </c>
      <c r="T6121" s="248">
        <f t="shared" si="952"/>
        <v>0</v>
      </c>
      <c r="U6121" s="248">
        <f t="shared" si="953"/>
        <v>0</v>
      </c>
      <c r="V6121" s="13"/>
      <c r="W6121" s="7"/>
      <c r="AT6121" s="130"/>
      <c r="BF6121" s="33">
        <f t="shared" si="959"/>
        <v>41242</v>
      </c>
      <c r="BG6121" s="34">
        <f t="shared" si="954"/>
        <v>82.88000000000001</v>
      </c>
      <c r="BH6121" s="32">
        <f t="shared" si="955"/>
        <v>1</v>
      </c>
      <c r="BI6121" s="32">
        <f t="shared" si="956"/>
        <v>0</v>
      </c>
      <c r="BJ6121" s="69">
        <f t="shared" si="957"/>
        <v>0</v>
      </c>
      <c r="BK6121" s="158" t="str">
        <f t="shared" si="958"/>
        <v/>
      </c>
    </row>
    <row r="6122" spans="1:63" ht="12" customHeight="1" x14ac:dyDescent="0.2">
      <c r="A6122" s="8"/>
      <c r="B6122" s="7"/>
      <c r="C6122" s="7"/>
      <c r="D6122" s="7"/>
      <c r="E6122" s="7"/>
      <c r="F6122" s="7"/>
      <c r="G6122" s="7"/>
      <c r="H6122" s="7"/>
      <c r="I6122" s="10"/>
      <c r="J6122" s="25"/>
      <c r="K6122" s="250"/>
      <c r="L6122" s="31"/>
      <c r="M6122" s="9"/>
      <c r="N6122" s="11" t="s">
        <v>25</v>
      </c>
      <c r="O6122" s="39"/>
      <c r="P6122" s="47"/>
      <c r="Q6122" s="13"/>
      <c r="R6122" s="248">
        <f t="shared" si="950"/>
        <v>0</v>
      </c>
      <c r="S6122" s="248">
        <f t="shared" si="951"/>
        <v>0</v>
      </c>
      <c r="T6122" s="248">
        <f t="shared" si="952"/>
        <v>0</v>
      </c>
      <c r="U6122" s="248">
        <f t="shared" si="953"/>
        <v>0</v>
      </c>
      <c r="V6122" s="13"/>
      <c r="W6122" s="7"/>
      <c r="AT6122" s="130"/>
      <c r="BF6122" s="33">
        <f t="shared" si="959"/>
        <v>41242</v>
      </c>
      <c r="BG6122" s="34">
        <f t="shared" si="954"/>
        <v>82.88000000000001</v>
      </c>
      <c r="BH6122" s="32">
        <f t="shared" si="955"/>
        <v>1</v>
      </c>
      <c r="BI6122" s="32">
        <f t="shared" si="956"/>
        <v>0</v>
      </c>
      <c r="BJ6122" s="69">
        <f t="shared" si="957"/>
        <v>0</v>
      </c>
      <c r="BK6122" s="158" t="str">
        <f t="shared" si="958"/>
        <v/>
      </c>
    </row>
    <row r="6123" spans="1:63" ht="12" customHeight="1" x14ac:dyDescent="0.2">
      <c r="A6123" s="8"/>
      <c r="B6123" s="7"/>
      <c r="C6123" s="7"/>
      <c r="D6123" s="7"/>
      <c r="E6123" s="7"/>
      <c r="F6123" s="7"/>
      <c r="G6123" s="7"/>
      <c r="H6123" s="7"/>
      <c r="I6123" s="10"/>
      <c r="J6123" s="25"/>
      <c r="K6123" s="250"/>
      <c r="L6123" s="31"/>
      <c r="M6123" s="9"/>
      <c r="N6123" s="11" t="s">
        <v>25</v>
      </c>
      <c r="O6123" s="39"/>
      <c r="P6123" s="47"/>
      <c r="Q6123" s="13"/>
      <c r="R6123" s="248">
        <f t="shared" si="950"/>
        <v>0</v>
      </c>
      <c r="S6123" s="248">
        <f t="shared" si="951"/>
        <v>0</v>
      </c>
      <c r="T6123" s="248">
        <f t="shared" si="952"/>
        <v>0</v>
      </c>
      <c r="U6123" s="248">
        <f t="shared" si="953"/>
        <v>0</v>
      </c>
      <c r="V6123" s="13"/>
      <c r="W6123" s="7"/>
      <c r="AT6123" s="130"/>
      <c r="BF6123" s="33">
        <f t="shared" si="959"/>
        <v>41242</v>
      </c>
      <c r="BG6123" s="34">
        <f t="shared" si="954"/>
        <v>82.88000000000001</v>
      </c>
      <c r="BH6123" s="32">
        <f t="shared" si="955"/>
        <v>1</v>
      </c>
      <c r="BI6123" s="32">
        <f t="shared" si="956"/>
        <v>0</v>
      </c>
      <c r="BJ6123" s="69">
        <f t="shared" si="957"/>
        <v>0</v>
      </c>
      <c r="BK6123" s="158" t="str">
        <f t="shared" si="958"/>
        <v/>
      </c>
    </row>
    <row r="6124" spans="1:63" ht="12" customHeight="1" x14ac:dyDescent="0.2">
      <c r="A6124" s="8"/>
      <c r="B6124" s="7"/>
      <c r="C6124" s="7"/>
      <c r="D6124" s="7"/>
      <c r="E6124" s="7"/>
      <c r="F6124" s="7"/>
      <c r="G6124" s="7"/>
      <c r="H6124" s="7"/>
      <c r="I6124" s="10"/>
      <c r="J6124" s="25"/>
      <c r="K6124" s="250"/>
      <c r="L6124" s="31"/>
      <c r="M6124" s="9"/>
      <c r="N6124" s="11" t="s">
        <v>25</v>
      </c>
      <c r="O6124" s="39"/>
      <c r="P6124" s="47"/>
      <c r="Q6124" s="13"/>
      <c r="R6124" s="248">
        <f t="shared" si="950"/>
        <v>0</v>
      </c>
      <c r="S6124" s="248">
        <f t="shared" si="951"/>
        <v>0</v>
      </c>
      <c r="T6124" s="248">
        <f t="shared" si="952"/>
        <v>0</v>
      </c>
      <c r="U6124" s="248">
        <f t="shared" si="953"/>
        <v>0</v>
      </c>
      <c r="V6124" s="13"/>
      <c r="W6124" s="7"/>
      <c r="AT6124" s="130"/>
      <c r="BF6124" s="33">
        <f t="shared" si="959"/>
        <v>41242</v>
      </c>
      <c r="BG6124" s="34">
        <f t="shared" si="954"/>
        <v>82.88000000000001</v>
      </c>
      <c r="BH6124" s="32">
        <f t="shared" si="955"/>
        <v>1</v>
      </c>
      <c r="BI6124" s="32">
        <f t="shared" si="956"/>
        <v>0</v>
      </c>
      <c r="BJ6124" s="69">
        <f t="shared" si="957"/>
        <v>0</v>
      </c>
      <c r="BK6124" s="158" t="str">
        <f t="shared" si="958"/>
        <v/>
      </c>
    </row>
    <row r="6125" spans="1:63" ht="12" customHeight="1" x14ac:dyDescent="0.2">
      <c r="A6125" s="8"/>
      <c r="B6125" s="7"/>
      <c r="C6125" s="7"/>
      <c r="D6125" s="7"/>
      <c r="E6125" s="7"/>
      <c r="F6125" s="7"/>
      <c r="G6125" s="7"/>
      <c r="H6125" s="7"/>
      <c r="I6125" s="10"/>
      <c r="J6125" s="25"/>
      <c r="K6125" s="250"/>
      <c r="L6125" s="31"/>
      <c r="M6125" s="9"/>
      <c r="N6125" s="11" t="s">
        <v>25</v>
      </c>
      <c r="O6125" s="39"/>
      <c r="P6125" s="47"/>
      <c r="Q6125" s="13"/>
      <c r="R6125" s="248">
        <f t="shared" si="950"/>
        <v>0</v>
      </c>
      <c r="S6125" s="248">
        <f t="shared" si="951"/>
        <v>0</v>
      </c>
      <c r="T6125" s="248">
        <f t="shared" si="952"/>
        <v>0</v>
      </c>
      <c r="U6125" s="248">
        <f t="shared" si="953"/>
        <v>0</v>
      </c>
      <c r="V6125" s="13"/>
      <c r="W6125" s="7"/>
      <c r="AT6125" s="130"/>
      <c r="BF6125" s="33">
        <f t="shared" si="959"/>
        <v>41242</v>
      </c>
      <c r="BG6125" s="34">
        <f t="shared" si="954"/>
        <v>82.88000000000001</v>
      </c>
      <c r="BH6125" s="32">
        <f t="shared" si="955"/>
        <v>1</v>
      </c>
      <c r="BI6125" s="32">
        <f t="shared" si="956"/>
        <v>0</v>
      </c>
      <c r="BJ6125" s="69">
        <f t="shared" si="957"/>
        <v>0</v>
      </c>
      <c r="BK6125" s="158" t="str">
        <f t="shared" si="958"/>
        <v/>
      </c>
    </row>
    <row r="6126" spans="1:63" ht="12" customHeight="1" x14ac:dyDescent="0.2">
      <c r="A6126" s="8"/>
      <c r="B6126" s="7"/>
      <c r="C6126" s="7"/>
      <c r="D6126" s="7"/>
      <c r="E6126" s="7"/>
      <c r="F6126" s="7"/>
      <c r="G6126" s="7"/>
      <c r="H6126" s="7"/>
      <c r="I6126" s="10"/>
      <c r="J6126" s="25"/>
      <c r="K6126" s="250"/>
      <c r="L6126" s="31"/>
      <c r="M6126" s="9"/>
      <c r="N6126" s="11" t="s">
        <v>25</v>
      </c>
      <c r="O6126" s="39"/>
      <c r="P6126" s="47"/>
      <c r="Q6126" s="13"/>
      <c r="R6126" s="248">
        <f t="shared" si="950"/>
        <v>0</v>
      </c>
      <c r="S6126" s="248">
        <f t="shared" si="951"/>
        <v>0</v>
      </c>
      <c r="T6126" s="248">
        <f t="shared" si="952"/>
        <v>0</v>
      </c>
      <c r="U6126" s="248">
        <f t="shared" si="953"/>
        <v>0</v>
      </c>
      <c r="V6126" s="13"/>
      <c r="W6126" s="7"/>
      <c r="AT6126" s="130"/>
      <c r="BF6126" s="33">
        <f t="shared" si="959"/>
        <v>41242</v>
      </c>
      <c r="BG6126" s="34">
        <f t="shared" si="954"/>
        <v>82.88000000000001</v>
      </c>
      <c r="BH6126" s="32">
        <f t="shared" si="955"/>
        <v>1</v>
      </c>
      <c r="BI6126" s="32">
        <f t="shared" si="956"/>
        <v>0</v>
      </c>
      <c r="BJ6126" s="69">
        <f t="shared" si="957"/>
        <v>0</v>
      </c>
      <c r="BK6126" s="158" t="str">
        <f t="shared" si="958"/>
        <v/>
      </c>
    </row>
    <row r="6127" spans="1:63" ht="12" customHeight="1" x14ac:dyDescent="0.2">
      <c r="A6127" s="8"/>
      <c r="B6127" s="7"/>
      <c r="C6127" s="7"/>
      <c r="D6127" s="7"/>
      <c r="E6127" s="7"/>
      <c r="F6127" s="7"/>
      <c r="G6127" s="7"/>
      <c r="H6127" s="7"/>
      <c r="I6127" s="10"/>
      <c r="J6127" s="25"/>
      <c r="K6127" s="250"/>
      <c r="L6127" s="31"/>
      <c r="M6127" s="9"/>
      <c r="N6127" s="11" t="s">
        <v>25</v>
      </c>
      <c r="O6127" s="39"/>
      <c r="P6127" s="47"/>
      <c r="Q6127" s="13"/>
      <c r="R6127" s="248">
        <f t="shared" si="950"/>
        <v>0</v>
      </c>
      <c r="S6127" s="248">
        <f t="shared" si="951"/>
        <v>0</v>
      </c>
      <c r="T6127" s="248">
        <f t="shared" si="952"/>
        <v>0</v>
      </c>
      <c r="U6127" s="248">
        <f t="shared" si="953"/>
        <v>0</v>
      </c>
      <c r="V6127" s="13"/>
      <c r="W6127" s="7"/>
      <c r="AT6127" s="130"/>
      <c r="BF6127" s="33">
        <f t="shared" si="959"/>
        <v>41242</v>
      </c>
      <c r="BG6127" s="34">
        <f t="shared" si="954"/>
        <v>82.88000000000001</v>
      </c>
      <c r="BH6127" s="32">
        <f t="shared" si="955"/>
        <v>1</v>
      </c>
      <c r="BI6127" s="32">
        <f t="shared" si="956"/>
        <v>0</v>
      </c>
      <c r="BJ6127" s="69">
        <f t="shared" si="957"/>
        <v>0</v>
      </c>
      <c r="BK6127" s="158" t="str">
        <f t="shared" si="958"/>
        <v/>
      </c>
    </row>
    <row r="6128" spans="1:63" ht="12" customHeight="1" x14ac:dyDescent="0.2">
      <c r="A6128" s="8"/>
      <c r="B6128" s="7"/>
      <c r="C6128" s="7"/>
      <c r="D6128" s="7"/>
      <c r="E6128" s="7"/>
      <c r="F6128" s="7"/>
      <c r="G6128" s="7"/>
      <c r="H6128" s="7"/>
      <c r="I6128" s="10"/>
      <c r="J6128" s="25"/>
      <c r="K6128" s="250"/>
      <c r="L6128" s="31"/>
      <c r="M6128" s="9"/>
      <c r="N6128" s="11" t="s">
        <v>25</v>
      </c>
      <c r="O6128" s="39"/>
      <c r="P6128" s="47"/>
      <c r="Q6128" s="13"/>
      <c r="R6128" s="248">
        <f t="shared" si="950"/>
        <v>0</v>
      </c>
      <c r="S6128" s="248">
        <f t="shared" si="951"/>
        <v>0</v>
      </c>
      <c r="T6128" s="248">
        <f t="shared" si="952"/>
        <v>0</v>
      </c>
      <c r="U6128" s="248">
        <f t="shared" si="953"/>
        <v>0</v>
      </c>
      <c r="V6128" s="13"/>
      <c r="W6128" s="7"/>
      <c r="AT6128" s="130"/>
      <c r="BF6128" s="33">
        <f t="shared" si="959"/>
        <v>41242</v>
      </c>
      <c r="BG6128" s="34">
        <f t="shared" si="954"/>
        <v>82.88000000000001</v>
      </c>
      <c r="BH6128" s="32">
        <f t="shared" si="955"/>
        <v>1</v>
      </c>
      <c r="BI6128" s="32">
        <f t="shared" si="956"/>
        <v>0</v>
      </c>
      <c r="BJ6128" s="69">
        <f t="shared" si="957"/>
        <v>0</v>
      </c>
      <c r="BK6128" s="158" t="str">
        <f t="shared" si="958"/>
        <v/>
      </c>
    </row>
    <row r="6129" spans="1:63" ht="12" customHeight="1" x14ac:dyDescent="0.2">
      <c r="A6129" s="8"/>
      <c r="B6129" s="7"/>
      <c r="C6129" s="7"/>
      <c r="D6129" s="7"/>
      <c r="E6129" s="7"/>
      <c r="F6129" s="7"/>
      <c r="G6129" s="7"/>
      <c r="H6129" s="7"/>
      <c r="I6129" s="10"/>
      <c r="J6129" s="25"/>
      <c r="K6129" s="250"/>
      <c r="L6129" s="31"/>
      <c r="M6129" s="9"/>
      <c r="N6129" s="11" t="s">
        <v>25</v>
      </c>
      <c r="O6129" s="39"/>
      <c r="P6129" s="47"/>
      <c r="Q6129" s="13"/>
      <c r="R6129" s="248">
        <f t="shared" si="950"/>
        <v>0</v>
      </c>
      <c r="S6129" s="248">
        <f t="shared" si="951"/>
        <v>0</v>
      </c>
      <c r="T6129" s="248">
        <f t="shared" si="952"/>
        <v>0</v>
      </c>
      <c r="U6129" s="248">
        <f t="shared" si="953"/>
        <v>0</v>
      </c>
      <c r="V6129" s="13"/>
      <c r="W6129" s="7"/>
      <c r="AT6129" s="130"/>
      <c r="BF6129" s="33">
        <f t="shared" si="959"/>
        <v>41242</v>
      </c>
      <c r="BG6129" s="34">
        <f t="shared" si="954"/>
        <v>82.88000000000001</v>
      </c>
      <c r="BH6129" s="32">
        <f t="shared" si="955"/>
        <v>1</v>
      </c>
      <c r="BI6129" s="32">
        <f t="shared" si="956"/>
        <v>0</v>
      </c>
      <c r="BJ6129" s="69">
        <f t="shared" si="957"/>
        <v>0</v>
      </c>
      <c r="BK6129" s="158" t="str">
        <f t="shared" si="958"/>
        <v/>
      </c>
    </row>
    <row r="6130" spans="1:63" ht="12" customHeight="1" x14ac:dyDescent="0.2">
      <c r="A6130" s="8"/>
      <c r="B6130" s="7"/>
      <c r="C6130" s="7"/>
      <c r="D6130" s="7"/>
      <c r="E6130" s="7"/>
      <c r="F6130" s="7"/>
      <c r="G6130" s="7"/>
      <c r="H6130" s="7"/>
      <c r="I6130" s="10"/>
      <c r="J6130" s="25"/>
      <c r="K6130" s="250"/>
      <c r="L6130" s="31"/>
      <c r="M6130" s="9"/>
      <c r="N6130" s="11" t="s">
        <v>25</v>
      </c>
      <c r="O6130" s="39"/>
      <c r="P6130" s="47"/>
      <c r="Q6130" s="13"/>
      <c r="R6130" s="248">
        <f t="shared" si="950"/>
        <v>0</v>
      </c>
      <c r="S6130" s="248">
        <f t="shared" si="951"/>
        <v>0</v>
      </c>
      <c r="T6130" s="248">
        <f t="shared" si="952"/>
        <v>0</v>
      </c>
      <c r="U6130" s="248">
        <f t="shared" si="953"/>
        <v>0</v>
      </c>
      <c r="V6130" s="13"/>
      <c r="W6130" s="7"/>
      <c r="AT6130" s="130"/>
      <c r="BF6130" s="33">
        <f t="shared" si="959"/>
        <v>41242</v>
      </c>
      <c r="BG6130" s="34">
        <f t="shared" si="954"/>
        <v>82.88000000000001</v>
      </c>
      <c r="BH6130" s="32">
        <f t="shared" si="955"/>
        <v>1</v>
      </c>
      <c r="BI6130" s="32">
        <f t="shared" si="956"/>
        <v>0</v>
      </c>
      <c r="BJ6130" s="69">
        <f t="shared" si="957"/>
        <v>0</v>
      </c>
      <c r="BK6130" s="158" t="str">
        <f t="shared" si="958"/>
        <v/>
      </c>
    </row>
    <row r="6131" spans="1:63" ht="12" customHeight="1" x14ac:dyDescent="0.2">
      <c r="A6131" s="8"/>
      <c r="B6131" s="7"/>
      <c r="C6131" s="7"/>
      <c r="D6131" s="7"/>
      <c r="E6131" s="7"/>
      <c r="F6131" s="7"/>
      <c r="G6131" s="7"/>
      <c r="H6131" s="7"/>
      <c r="I6131" s="10"/>
      <c r="J6131" s="25"/>
      <c r="K6131" s="250"/>
      <c r="L6131" s="31"/>
      <c r="M6131" s="9"/>
      <c r="N6131" s="11" t="s">
        <v>25</v>
      </c>
      <c r="O6131" s="39"/>
      <c r="P6131" s="47"/>
      <c r="Q6131" s="13"/>
      <c r="R6131" s="248">
        <f t="shared" si="950"/>
        <v>0</v>
      </c>
      <c r="S6131" s="248">
        <f t="shared" si="951"/>
        <v>0</v>
      </c>
      <c r="T6131" s="248">
        <f t="shared" si="952"/>
        <v>0</v>
      </c>
      <c r="U6131" s="248">
        <f t="shared" si="953"/>
        <v>0</v>
      </c>
      <c r="V6131" s="13"/>
      <c r="W6131" s="7"/>
      <c r="AT6131" s="130"/>
      <c r="BF6131" s="33">
        <f t="shared" si="959"/>
        <v>41242</v>
      </c>
      <c r="BG6131" s="34">
        <f t="shared" si="954"/>
        <v>82.88000000000001</v>
      </c>
      <c r="BH6131" s="32">
        <f t="shared" si="955"/>
        <v>1</v>
      </c>
      <c r="BI6131" s="32">
        <f t="shared" si="956"/>
        <v>0</v>
      </c>
      <c r="BJ6131" s="69">
        <f t="shared" si="957"/>
        <v>0</v>
      </c>
      <c r="BK6131" s="158" t="str">
        <f t="shared" si="958"/>
        <v/>
      </c>
    </row>
    <row r="6132" spans="1:63" ht="12" customHeight="1" x14ac:dyDescent="0.2">
      <c r="A6132" s="8"/>
      <c r="B6132" s="7"/>
      <c r="C6132" s="7"/>
      <c r="D6132" s="7"/>
      <c r="E6132" s="7"/>
      <c r="F6132" s="7"/>
      <c r="G6132" s="7"/>
      <c r="H6132" s="7"/>
      <c r="I6132" s="10"/>
      <c r="J6132" s="25"/>
      <c r="K6132" s="250"/>
      <c r="L6132" s="31"/>
      <c r="M6132" s="9"/>
      <c r="N6132" s="11" t="s">
        <v>25</v>
      </c>
      <c r="O6132" s="39"/>
      <c r="P6132" s="47"/>
      <c r="Q6132" s="13"/>
      <c r="R6132" s="248">
        <f t="shared" si="950"/>
        <v>0</v>
      </c>
      <c r="S6132" s="248">
        <f t="shared" si="951"/>
        <v>0</v>
      </c>
      <c r="T6132" s="248">
        <f t="shared" si="952"/>
        <v>0</v>
      </c>
      <c r="U6132" s="248">
        <f t="shared" si="953"/>
        <v>0</v>
      </c>
      <c r="V6132" s="13"/>
      <c r="W6132" s="7"/>
      <c r="AT6132" s="130"/>
      <c r="BF6132" s="33">
        <f t="shared" si="959"/>
        <v>41242</v>
      </c>
      <c r="BG6132" s="34">
        <f t="shared" si="954"/>
        <v>82.88000000000001</v>
      </c>
      <c r="BH6132" s="32">
        <f t="shared" si="955"/>
        <v>1</v>
      </c>
      <c r="BI6132" s="32">
        <f t="shared" si="956"/>
        <v>0</v>
      </c>
      <c r="BJ6132" s="69">
        <f t="shared" si="957"/>
        <v>0</v>
      </c>
      <c r="BK6132" s="158" t="str">
        <f t="shared" si="958"/>
        <v/>
      </c>
    </row>
    <row r="6133" spans="1:63" ht="12" customHeight="1" x14ac:dyDescent="0.2">
      <c r="A6133" s="8"/>
      <c r="B6133" s="7"/>
      <c r="C6133" s="7"/>
      <c r="D6133" s="7"/>
      <c r="E6133" s="7"/>
      <c r="F6133" s="7"/>
      <c r="G6133" s="7"/>
      <c r="H6133" s="7"/>
      <c r="I6133" s="10"/>
      <c r="J6133" s="25"/>
      <c r="K6133" s="250"/>
      <c r="L6133" s="31"/>
      <c r="M6133" s="9"/>
      <c r="N6133" s="11" t="s">
        <v>25</v>
      </c>
      <c r="O6133" s="39"/>
      <c r="P6133" s="47"/>
      <c r="Q6133" s="13"/>
      <c r="R6133" s="248">
        <f t="shared" si="950"/>
        <v>0</v>
      </c>
      <c r="S6133" s="248">
        <f t="shared" si="951"/>
        <v>0</v>
      </c>
      <c r="T6133" s="248">
        <f t="shared" si="952"/>
        <v>0</v>
      </c>
      <c r="U6133" s="248">
        <f t="shared" si="953"/>
        <v>0</v>
      </c>
      <c r="V6133" s="13"/>
      <c r="W6133" s="7"/>
      <c r="AT6133" s="130"/>
      <c r="BF6133" s="33">
        <f t="shared" si="959"/>
        <v>41242</v>
      </c>
      <c r="BG6133" s="34">
        <f t="shared" si="954"/>
        <v>82.88000000000001</v>
      </c>
      <c r="BH6133" s="32">
        <f t="shared" si="955"/>
        <v>1</v>
      </c>
      <c r="BI6133" s="32">
        <f t="shared" si="956"/>
        <v>0</v>
      </c>
      <c r="BJ6133" s="69">
        <f t="shared" si="957"/>
        <v>0</v>
      </c>
      <c r="BK6133" s="158" t="str">
        <f t="shared" si="958"/>
        <v/>
      </c>
    </row>
    <row r="6134" spans="1:63" ht="12" customHeight="1" x14ac:dyDescent="0.2">
      <c r="A6134" s="8"/>
      <c r="B6134" s="7"/>
      <c r="C6134" s="7"/>
      <c r="D6134" s="7"/>
      <c r="E6134" s="7"/>
      <c r="F6134" s="7"/>
      <c r="G6134" s="7"/>
      <c r="H6134" s="7"/>
      <c r="I6134" s="10"/>
      <c r="J6134" s="25"/>
      <c r="K6134" s="250"/>
      <c r="L6134" s="31"/>
      <c r="M6134" s="9"/>
      <c r="N6134" s="11" t="s">
        <v>25</v>
      </c>
      <c r="O6134" s="39"/>
      <c r="P6134" s="47"/>
      <c r="Q6134" s="13"/>
      <c r="R6134" s="248">
        <f t="shared" si="950"/>
        <v>0</v>
      </c>
      <c r="S6134" s="248">
        <f t="shared" si="951"/>
        <v>0</v>
      </c>
      <c r="T6134" s="248">
        <f t="shared" si="952"/>
        <v>0</v>
      </c>
      <c r="U6134" s="248">
        <f t="shared" si="953"/>
        <v>0</v>
      </c>
      <c r="V6134" s="13"/>
      <c r="W6134" s="7"/>
      <c r="AT6134" s="130"/>
      <c r="BF6134" s="33">
        <f t="shared" si="959"/>
        <v>41242</v>
      </c>
      <c r="BG6134" s="34">
        <f t="shared" si="954"/>
        <v>82.88000000000001</v>
      </c>
      <c r="BH6134" s="32">
        <f t="shared" si="955"/>
        <v>1</v>
      </c>
      <c r="BI6134" s="32">
        <f t="shared" si="956"/>
        <v>0</v>
      </c>
      <c r="BJ6134" s="69">
        <f t="shared" si="957"/>
        <v>0</v>
      </c>
      <c r="BK6134" s="158" t="str">
        <f t="shared" si="958"/>
        <v/>
      </c>
    </row>
    <row r="6135" spans="1:63" ht="12" customHeight="1" x14ac:dyDescent="0.2">
      <c r="A6135" s="8"/>
      <c r="B6135" s="7"/>
      <c r="C6135" s="7"/>
      <c r="D6135" s="7"/>
      <c r="E6135" s="7"/>
      <c r="F6135" s="7"/>
      <c r="G6135" s="7"/>
      <c r="H6135" s="7"/>
      <c r="I6135" s="10"/>
      <c r="J6135" s="25"/>
      <c r="K6135" s="250"/>
      <c r="L6135" s="31"/>
      <c r="M6135" s="9"/>
      <c r="N6135" s="11" t="s">
        <v>25</v>
      </c>
      <c r="O6135" s="39"/>
      <c r="P6135" s="47"/>
      <c r="Q6135" s="13"/>
      <c r="R6135" s="248">
        <f t="shared" si="950"/>
        <v>0</v>
      </c>
      <c r="S6135" s="248">
        <f t="shared" si="951"/>
        <v>0</v>
      </c>
      <c r="T6135" s="248">
        <f t="shared" si="952"/>
        <v>0</v>
      </c>
      <c r="U6135" s="248">
        <f t="shared" si="953"/>
        <v>0</v>
      </c>
      <c r="V6135" s="13"/>
      <c r="W6135" s="7"/>
      <c r="AT6135" s="130"/>
      <c r="BF6135" s="33">
        <f t="shared" si="959"/>
        <v>41242</v>
      </c>
      <c r="BG6135" s="34">
        <f t="shared" si="954"/>
        <v>82.88000000000001</v>
      </c>
      <c r="BH6135" s="32">
        <f t="shared" si="955"/>
        <v>1</v>
      </c>
      <c r="BI6135" s="32">
        <f t="shared" si="956"/>
        <v>0</v>
      </c>
      <c r="BJ6135" s="69">
        <f t="shared" si="957"/>
        <v>0</v>
      </c>
      <c r="BK6135" s="158" t="str">
        <f t="shared" si="958"/>
        <v/>
      </c>
    </row>
    <row r="6136" spans="1:63" ht="12" customHeight="1" x14ac:dyDescent="0.2">
      <c r="A6136" s="8"/>
      <c r="B6136" s="7"/>
      <c r="C6136" s="7"/>
      <c r="D6136" s="7"/>
      <c r="E6136" s="7"/>
      <c r="F6136" s="7"/>
      <c r="G6136" s="7"/>
      <c r="H6136" s="7"/>
      <c r="I6136" s="10"/>
      <c r="J6136" s="25"/>
      <c r="K6136" s="250"/>
      <c r="L6136" s="31"/>
      <c r="M6136" s="9"/>
      <c r="N6136" s="11" t="s">
        <v>25</v>
      </c>
      <c r="O6136" s="39"/>
      <c r="P6136" s="47"/>
      <c r="Q6136" s="13"/>
      <c r="R6136" s="248">
        <f t="shared" si="950"/>
        <v>0</v>
      </c>
      <c r="S6136" s="248">
        <f t="shared" si="951"/>
        <v>0</v>
      </c>
      <c r="T6136" s="248">
        <f t="shared" si="952"/>
        <v>0</v>
      </c>
      <c r="U6136" s="248">
        <f t="shared" si="953"/>
        <v>0</v>
      </c>
      <c r="V6136" s="13"/>
      <c r="W6136" s="7"/>
      <c r="AT6136" s="130"/>
      <c r="BF6136" s="33">
        <f t="shared" si="959"/>
        <v>41242</v>
      </c>
      <c r="BG6136" s="34">
        <f t="shared" si="954"/>
        <v>82.88000000000001</v>
      </c>
      <c r="BH6136" s="32">
        <f t="shared" si="955"/>
        <v>1</v>
      </c>
      <c r="BI6136" s="32">
        <f t="shared" si="956"/>
        <v>0</v>
      </c>
      <c r="BJ6136" s="69">
        <f t="shared" si="957"/>
        <v>0</v>
      </c>
      <c r="BK6136" s="158" t="str">
        <f t="shared" si="958"/>
        <v/>
      </c>
    </row>
    <row r="6137" spans="1:63" ht="12" customHeight="1" x14ac:dyDescent="0.2">
      <c r="A6137" s="8"/>
      <c r="B6137" s="7"/>
      <c r="C6137" s="7"/>
      <c r="D6137" s="7"/>
      <c r="E6137" s="7"/>
      <c r="F6137" s="7"/>
      <c r="G6137" s="7"/>
      <c r="H6137" s="7"/>
      <c r="I6137" s="10"/>
      <c r="J6137" s="25"/>
      <c r="K6137" s="250"/>
      <c r="L6137" s="31"/>
      <c r="M6137" s="9"/>
      <c r="N6137" s="11" t="s">
        <v>25</v>
      </c>
      <c r="O6137" s="39"/>
      <c r="P6137" s="47"/>
      <c r="Q6137" s="13"/>
      <c r="R6137" s="248">
        <f t="shared" si="950"/>
        <v>0</v>
      </c>
      <c r="S6137" s="248">
        <f t="shared" si="951"/>
        <v>0</v>
      </c>
      <c r="T6137" s="248">
        <f t="shared" si="952"/>
        <v>0</v>
      </c>
      <c r="U6137" s="248">
        <f t="shared" si="953"/>
        <v>0</v>
      </c>
      <c r="V6137" s="13"/>
      <c r="W6137" s="7"/>
      <c r="AT6137" s="130"/>
      <c r="BF6137" s="33">
        <f t="shared" si="959"/>
        <v>41242</v>
      </c>
      <c r="BG6137" s="34">
        <f t="shared" si="954"/>
        <v>82.88000000000001</v>
      </c>
      <c r="BH6137" s="32">
        <f t="shared" si="955"/>
        <v>1</v>
      </c>
      <c r="BI6137" s="32">
        <f t="shared" si="956"/>
        <v>0</v>
      </c>
      <c r="BJ6137" s="69">
        <f t="shared" si="957"/>
        <v>0</v>
      </c>
      <c r="BK6137" s="158" t="str">
        <f t="shared" si="958"/>
        <v/>
      </c>
    </row>
    <row r="6138" spans="1:63" ht="12" customHeight="1" x14ac:dyDescent="0.2">
      <c r="A6138" s="8"/>
      <c r="B6138" s="7"/>
      <c r="C6138" s="7"/>
      <c r="D6138" s="7"/>
      <c r="E6138" s="7"/>
      <c r="F6138" s="7"/>
      <c r="G6138" s="7"/>
      <c r="H6138" s="7"/>
      <c r="I6138" s="10"/>
      <c r="J6138" s="25"/>
      <c r="K6138" s="250"/>
      <c r="L6138" s="31"/>
      <c r="M6138" s="9"/>
      <c r="N6138" s="11" t="s">
        <v>25</v>
      </c>
      <c r="O6138" s="39"/>
      <c r="P6138" s="47"/>
      <c r="Q6138" s="13"/>
      <c r="R6138" s="248">
        <f t="shared" si="950"/>
        <v>0</v>
      </c>
      <c r="S6138" s="248">
        <f t="shared" si="951"/>
        <v>0</v>
      </c>
      <c r="T6138" s="248">
        <f t="shared" si="952"/>
        <v>0</v>
      </c>
      <c r="U6138" s="248">
        <f t="shared" si="953"/>
        <v>0</v>
      </c>
      <c r="V6138" s="13"/>
      <c r="W6138" s="7"/>
      <c r="AT6138" s="130"/>
      <c r="BF6138" s="33">
        <f t="shared" si="959"/>
        <v>41242</v>
      </c>
      <c r="BG6138" s="34">
        <f t="shared" si="954"/>
        <v>82.88000000000001</v>
      </c>
      <c r="BH6138" s="32">
        <f t="shared" si="955"/>
        <v>1</v>
      </c>
      <c r="BI6138" s="32">
        <f t="shared" si="956"/>
        <v>0</v>
      </c>
      <c r="BJ6138" s="69">
        <f t="shared" si="957"/>
        <v>0</v>
      </c>
      <c r="BK6138" s="158" t="str">
        <f t="shared" si="958"/>
        <v/>
      </c>
    </row>
    <row r="6139" spans="1:63" ht="12" customHeight="1" x14ac:dyDescent="0.2">
      <c r="A6139" s="8"/>
      <c r="B6139" s="7"/>
      <c r="C6139" s="7"/>
      <c r="D6139" s="7"/>
      <c r="E6139" s="7"/>
      <c r="F6139" s="7"/>
      <c r="G6139" s="7"/>
      <c r="H6139" s="7"/>
      <c r="I6139" s="10"/>
      <c r="J6139" s="25"/>
      <c r="K6139" s="250"/>
      <c r="L6139" s="31"/>
      <c r="M6139" s="9"/>
      <c r="N6139" s="11" t="s">
        <v>25</v>
      </c>
      <c r="O6139" s="39"/>
      <c r="P6139" s="47"/>
      <c r="Q6139" s="13"/>
      <c r="R6139" s="248">
        <f t="shared" si="950"/>
        <v>0</v>
      </c>
      <c r="S6139" s="248">
        <f t="shared" si="951"/>
        <v>0</v>
      </c>
      <c r="T6139" s="248">
        <f t="shared" si="952"/>
        <v>0</v>
      </c>
      <c r="U6139" s="248">
        <f t="shared" si="953"/>
        <v>0</v>
      </c>
      <c r="V6139" s="13"/>
      <c r="W6139" s="7"/>
      <c r="AT6139" s="130"/>
      <c r="BF6139" s="33">
        <f t="shared" si="959"/>
        <v>41242</v>
      </c>
      <c r="BG6139" s="34">
        <f t="shared" si="954"/>
        <v>82.88000000000001</v>
      </c>
      <c r="BH6139" s="32">
        <f t="shared" si="955"/>
        <v>1</v>
      </c>
      <c r="BI6139" s="32">
        <f t="shared" si="956"/>
        <v>0</v>
      </c>
      <c r="BJ6139" s="69">
        <f t="shared" si="957"/>
        <v>0</v>
      </c>
      <c r="BK6139" s="158" t="str">
        <f t="shared" si="958"/>
        <v/>
      </c>
    </row>
    <row r="6140" spans="1:63" ht="12" customHeight="1" x14ac:dyDescent="0.2">
      <c r="A6140" s="8"/>
      <c r="B6140" s="7"/>
      <c r="C6140" s="7"/>
      <c r="D6140" s="7"/>
      <c r="E6140" s="7"/>
      <c r="F6140" s="7"/>
      <c r="G6140" s="7"/>
      <c r="H6140" s="7"/>
      <c r="I6140" s="10"/>
      <c r="J6140" s="25"/>
      <c r="K6140" s="250"/>
      <c r="L6140" s="31"/>
      <c r="M6140" s="9"/>
      <c r="N6140" s="11" t="s">
        <v>25</v>
      </c>
      <c r="O6140" s="39"/>
      <c r="P6140" s="47"/>
      <c r="Q6140" s="13"/>
      <c r="R6140" s="248">
        <f t="shared" si="950"/>
        <v>0</v>
      </c>
      <c r="S6140" s="248">
        <f t="shared" si="951"/>
        <v>0</v>
      </c>
      <c r="T6140" s="248">
        <f t="shared" si="952"/>
        <v>0</v>
      </c>
      <c r="U6140" s="248">
        <f t="shared" si="953"/>
        <v>0</v>
      </c>
      <c r="V6140" s="13"/>
      <c r="W6140" s="7"/>
      <c r="AT6140" s="130"/>
      <c r="BF6140" s="33">
        <f t="shared" si="959"/>
        <v>41242</v>
      </c>
      <c r="BG6140" s="34">
        <f t="shared" si="954"/>
        <v>82.88000000000001</v>
      </c>
      <c r="BH6140" s="32">
        <f t="shared" si="955"/>
        <v>1</v>
      </c>
      <c r="BI6140" s="32">
        <f t="shared" si="956"/>
        <v>0</v>
      </c>
      <c r="BJ6140" s="69">
        <f t="shared" si="957"/>
        <v>0</v>
      </c>
      <c r="BK6140" s="158" t="str">
        <f t="shared" si="958"/>
        <v/>
      </c>
    </row>
    <row r="6141" spans="1:63" ht="12" customHeight="1" x14ac:dyDescent="0.2">
      <c r="A6141" s="8"/>
      <c r="B6141" s="7"/>
      <c r="C6141" s="7"/>
      <c r="D6141" s="7"/>
      <c r="E6141" s="7"/>
      <c r="F6141" s="7"/>
      <c r="G6141" s="7"/>
      <c r="H6141" s="7"/>
      <c r="I6141" s="10"/>
      <c r="J6141" s="25"/>
      <c r="K6141" s="250"/>
      <c r="L6141" s="31"/>
      <c r="M6141" s="9"/>
      <c r="N6141" s="11" t="s">
        <v>25</v>
      </c>
      <c r="O6141" s="39"/>
      <c r="P6141" s="47"/>
      <c r="Q6141" s="13"/>
      <c r="R6141" s="248">
        <f t="shared" si="950"/>
        <v>0</v>
      </c>
      <c r="S6141" s="248">
        <f t="shared" si="951"/>
        <v>0</v>
      </c>
      <c r="T6141" s="248">
        <f t="shared" si="952"/>
        <v>0</v>
      </c>
      <c r="U6141" s="248">
        <f t="shared" si="953"/>
        <v>0</v>
      </c>
      <c r="V6141" s="13"/>
      <c r="W6141" s="7"/>
      <c r="AT6141" s="130"/>
      <c r="BF6141" s="33">
        <f t="shared" si="959"/>
        <v>41242</v>
      </c>
      <c r="BG6141" s="34">
        <f t="shared" si="954"/>
        <v>82.88000000000001</v>
      </c>
      <c r="BH6141" s="32">
        <f t="shared" si="955"/>
        <v>1</v>
      </c>
      <c r="BI6141" s="32">
        <f t="shared" si="956"/>
        <v>0</v>
      </c>
      <c r="BJ6141" s="69">
        <f t="shared" si="957"/>
        <v>0</v>
      </c>
      <c r="BK6141" s="158" t="str">
        <f t="shared" si="958"/>
        <v/>
      </c>
    </row>
    <row r="6142" spans="1:63" ht="12" customHeight="1" x14ac:dyDescent="0.2">
      <c r="A6142" s="8"/>
      <c r="B6142" s="7"/>
      <c r="C6142" s="7"/>
      <c r="D6142" s="7"/>
      <c r="E6142" s="7"/>
      <c r="F6142" s="7"/>
      <c r="G6142" s="7"/>
      <c r="H6142" s="7"/>
      <c r="I6142" s="10"/>
      <c r="J6142" s="25"/>
      <c r="K6142" s="250"/>
      <c r="L6142" s="31"/>
      <c r="M6142" s="9"/>
      <c r="N6142" s="11" t="s">
        <v>25</v>
      </c>
      <c r="O6142" s="39"/>
      <c r="P6142" s="47"/>
      <c r="Q6142" s="13"/>
      <c r="R6142" s="248">
        <f t="shared" si="950"/>
        <v>0</v>
      </c>
      <c r="S6142" s="248">
        <f t="shared" si="951"/>
        <v>0</v>
      </c>
      <c r="T6142" s="248">
        <f t="shared" si="952"/>
        <v>0</v>
      </c>
      <c r="U6142" s="248">
        <f t="shared" si="953"/>
        <v>0</v>
      </c>
      <c r="V6142" s="13"/>
      <c r="W6142" s="7"/>
      <c r="AT6142" s="130"/>
      <c r="BF6142" s="33">
        <f t="shared" si="959"/>
        <v>41242</v>
      </c>
      <c r="BG6142" s="34">
        <f t="shared" si="954"/>
        <v>82.88000000000001</v>
      </c>
      <c r="BH6142" s="32">
        <f t="shared" si="955"/>
        <v>1</v>
      </c>
      <c r="BI6142" s="32">
        <f t="shared" si="956"/>
        <v>0</v>
      </c>
      <c r="BJ6142" s="69">
        <f t="shared" si="957"/>
        <v>0</v>
      </c>
      <c r="BK6142" s="158" t="str">
        <f t="shared" si="958"/>
        <v/>
      </c>
    </row>
    <row r="6143" spans="1:63" ht="12" customHeight="1" x14ac:dyDescent="0.2">
      <c r="A6143" s="8"/>
      <c r="B6143" s="7"/>
      <c r="C6143" s="7"/>
      <c r="D6143" s="7"/>
      <c r="E6143" s="7"/>
      <c r="F6143" s="7"/>
      <c r="G6143" s="7"/>
      <c r="H6143" s="7"/>
      <c r="I6143" s="10"/>
      <c r="J6143" s="25"/>
      <c r="K6143" s="250"/>
      <c r="L6143" s="31"/>
      <c r="M6143" s="9"/>
      <c r="N6143" s="11" t="s">
        <v>25</v>
      </c>
      <c r="O6143" s="39"/>
      <c r="P6143" s="47"/>
      <c r="Q6143" s="13"/>
      <c r="R6143" s="248">
        <f t="shared" si="950"/>
        <v>0</v>
      </c>
      <c r="S6143" s="248">
        <f t="shared" si="951"/>
        <v>0</v>
      </c>
      <c r="T6143" s="248">
        <f t="shared" si="952"/>
        <v>0</v>
      </c>
      <c r="U6143" s="248">
        <f t="shared" si="953"/>
        <v>0</v>
      </c>
      <c r="V6143" s="13"/>
      <c r="W6143" s="7"/>
      <c r="AT6143" s="130"/>
      <c r="BF6143" s="33">
        <f t="shared" si="959"/>
        <v>41242</v>
      </c>
      <c r="BG6143" s="34">
        <f t="shared" si="954"/>
        <v>82.88000000000001</v>
      </c>
      <c r="BH6143" s="32">
        <f t="shared" si="955"/>
        <v>1</v>
      </c>
      <c r="BI6143" s="32">
        <f t="shared" si="956"/>
        <v>0</v>
      </c>
      <c r="BJ6143" s="69">
        <f t="shared" si="957"/>
        <v>0</v>
      </c>
      <c r="BK6143" s="158" t="str">
        <f t="shared" si="958"/>
        <v/>
      </c>
    </row>
    <row r="6144" spans="1:63" ht="12" customHeight="1" x14ac:dyDescent="0.2">
      <c r="A6144" s="8"/>
      <c r="B6144" s="7"/>
      <c r="C6144" s="7"/>
      <c r="D6144" s="7"/>
      <c r="E6144" s="7"/>
      <c r="F6144" s="7"/>
      <c r="G6144" s="7"/>
      <c r="H6144" s="7"/>
      <c r="I6144" s="10"/>
      <c r="J6144" s="25"/>
      <c r="K6144" s="250"/>
      <c r="L6144" s="31"/>
      <c r="M6144" s="9"/>
      <c r="N6144" s="11" t="s">
        <v>25</v>
      </c>
      <c r="O6144" s="39"/>
      <c r="P6144" s="47"/>
      <c r="Q6144" s="13"/>
      <c r="R6144" s="248">
        <f t="shared" si="950"/>
        <v>0</v>
      </c>
      <c r="S6144" s="248">
        <f t="shared" si="951"/>
        <v>0</v>
      </c>
      <c r="T6144" s="248">
        <f t="shared" si="952"/>
        <v>0</v>
      </c>
      <c r="U6144" s="248">
        <f t="shared" si="953"/>
        <v>0</v>
      </c>
      <c r="V6144" s="13"/>
      <c r="W6144" s="7"/>
      <c r="AT6144" s="130"/>
      <c r="BF6144" s="33">
        <f t="shared" si="959"/>
        <v>41242</v>
      </c>
      <c r="BG6144" s="34">
        <f t="shared" si="954"/>
        <v>82.88000000000001</v>
      </c>
      <c r="BH6144" s="32">
        <f t="shared" si="955"/>
        <v>1</v>
      </c>
      <c r="BI6144" s="32">
        <f t="shared" si="956"/>
        <v>0</v>
      </c>
      <c r="BJ6144" s="69">
        <f t="shared" si="957"/>
        <v>0</v>
      </c>
      <c r="BK6144" s="158" t="str">
        <f t="shared" si="958"/>
        <v/>
      </c>
    </row>
    <row r="6145" spans="1:63" ht="12" customHeight="1" x14ac:dyDescent="0.2">
      <c r="A6145" s="8"/>
      <c r="B6145" s="7"/>
      <c r="C6145" s="7"/>
      <c r="D6145" s="7"/>
      <c r="E6145" s="7"/>
      <c r="F6145" s="7"/>
      <c r="G6145" s="7"/>
      <c r="H6145" s="7"/>
      <c r="I6145" s="10"/>
      <c r="J6145" s="25"/>
      <c r="K6145" s="250"/>
      <c r="L6145" s="31"/>
      <c r="M6145" s="9"/>
      <c r="N6145" s="11" t="s">
        <v>25</v>
      </c>
      <c r="O6145" s="39"/>
      <c r="P6145" s="47"/>
      <c r="Q6145" s="13"/>
      <c r="R6145" s="248">
        <f t="shared" si="950"/>
        <v>0</v>
      </c>
      <c r="S6145" s="248">
        <f t="shared" si="951"/>
        <v>0</v>
      </c>
      <c r="T6145" s="248">
        <f t="shared" si="952"/>
        <v>0</v>
      </c>
      <c r="U6145" s="248">
        <f t="shared" si="953"/>
        <v>0</v>
      </c>
      <c r="V6145" s="13"/>
      <c r="W6145" s="7"/>
      <c r="AT6145" s="130"/>
      <c r="BF6145" s="33">
        <f t="shared" si="959"/>
        <v>41242</v>
      </c>
      <c r="BG6145" s="34">
        <f t="shared" si="954"/>
        <v>82.88000000000001</v>
      </c>
      <c r="BH6145" s="32">
        <f t="shared" si="955"/>
        <v>1</v>
      </c>
      <c r="BI6145" s="32">
        <f t="shared" si="956"/>
        <v>0</v>
      </c>
      <c r="BJ6145" s="69">
        <f t="shared" si="957"/>
        <v>0</v>
      </c>
      <c r="BK6145" s="158" t="str">
        <f t="shared" si="958"/>
        <v/>
      </c>
    </row>
    <row r="6146" spans="1:63" ht="12" customHeight="1" x14ac:dyDescent="0.2">
      <c r="A6146" s="8"/>
      <c r="B6146" s="7"/>
      <c r="C6146" s="7"/>
      <c r="D6146" s="7"/>
      <c r="E6146" s="7"/>
      <c r="F6146" s="7"/>
      <c r="G6146" s="7"/>
      <c r="H6146" s="7"/>
      <c r="I6146" s="10"/>
      <c r="J6146" s="25"/>
      <c r="K6146" s="250"/>
      <c r="L6146" s="31"/>
      <c r="M6146" s="9"/>
      <c r="N6146" s="11" t="s">
        <v>25</v>
      </c>
      <c r="O6146" s="39"/>
      <c r="P6146" s="47"/>
      <c r="Q6146" s="13"/>
      <c r="R6146" s="248">
        <f t="shared" si="950"/>
        <v>0</v>
      </c>
      <c r="S6146" s="248">
        <f t="shared" si="951"/>
        <v>0</v>
      </c>
      <c r="T6146" s="248">
        <f t="shared" si="952"/>
        <v>0</v>
      </c>
      <c r="U6146" s="248">
        <f t="shared" si="953"/>
        <v>0</v>
      </c>
      <c r="V6146" s="13"/>
      <c r="W6146" s="7"/>
      <c r="AT6146" s="130"/>
      <c r="BF6146" s="33">
        <f t="shared" si="959"/>
        <v>41242</v>
      </c>
      <c r="BG6146" s="34">
        <f t="shared" si="954"/>
        <v>82.88000000000001</v>
      </c>
      <c r="BH6146" s="32">
        <f t="shared" si="955"/>
        <v>1</v>
      </c>
      <c r="BI6146" s="32">
        <f t="shared" si="956"/>
        <v>0</v>
      </c>
      <c r="BJ6146" s="69">
        <f t="shared" si="957"/>
        <v>0</v>
      </c>
      <c r="BK6146" s="158" t="str">
        <f t="shared" si="958"/>
        <v/>
      </c>
    </row>
    <row r="6147" spans="1:63" ht="12" customHeight="1" x14ac:dyDescent="0.2">
      <c r="A6147" s="8"/>
      <c r="B6147" s="7"/>
      <c r="C6147" s="7"/>
      <c r="D6147" s="7"/>
      <c r="E6147" s="7"/>
      <c r="F6147" s="7"/>
      <c r="G6147" s="7"/>
      <c r="H6147" s="7"/>
      <c r="I6147" s="10"/>
      <c r="J6147" s="25"/>
      <c r="K6147" s="250"/>
      <c r="L6147" s="31"/>
      <c r="M6147" s="9"/>
      <c r="N6147" s="11" t="s">
        <v>25</v>
      </c>
      <c r="O6147" s="39"/>
      <c r="P6147" s="47"/>
      <c r="Q6147" s="13"/>
      <c r="R6147" s="248">
        <f t="shared" si="950"/>
        <v>0</v>
      </c>
      <c r="S6147" s="248">
        <f t="shared" si="951"/>
        <v>0</v>
      </c>
      <c r="T6147" s="248">
        <f t="shared" si="952"/>
        <v>0</v>
      </c>
      <c r="U6147" s="248">
        <f t="shared" si="953"/>
        <v>0</v>
      </c>
      <c r="V6147" s="13"/>
      <c r="W6147" s="7"/>
      <c r="AT6147" s="130"/>
      <c r="BF6147" s="33">
        <f t="shared" si="959"/>
        <v>41242</v>
      </c>
      <c r="BG6147" s="34">
        <f t="shared" si="954"/>
        <v>82.88000000000001</v>
      </c>
      <c r="BH6147" s="32">
        <f t="shared" si="955"/>
        <v>1</v>
      </c>
      <c r="BI6147" s="32">
        <f t="shared" si="956"/>
        <v>0</v>
      </c>
      <c r="BJ6147" s="69">
        <f t="shared" si="957"/>
        <v>0</v>
      </c>
      <c r="BK6147" s="158" t="str">
        <f t="shared" si="958"/>
        <v/>
      </c>
    </row>
    <row r="6148" spans="1:63" ht="12" customHeight="1" x14ac:dyDescent="0.2">
      <c r="A6148" s="8"/>
      <c r="B6148" s="7"/>
      <c r="C6148" s="7"/>
      <c r="D6148" s="7"/>
      <c r="E6148" s="7"/>
      <c r="F6148" s="7"/>
      <c r="G6148" s="7"/>
      <c r="H6148" s="7"/>
      <c r="I6148" s="10"/>
      <c r="J6148" s="25"/>
      <c r="K6148" s="250"/>
      <c r="L6148" s="31"/>
      <c r="M6148" s="9"/>
      <c r="N6148" s="11" t="s">
        <v>25</v>
      </c>
      <c r="O6148" s="39"/>
      <c r="P6148" s="47"/>
      <c r="Q6148" s="13"/>
      <c r="R6148" s="248">
        <f t="shared" si="950"/>
        <v>0</v>
      </c>
      <c r="S6148" s="248">
        <f t="shared" si="951"/>
        <v>0</v>
      </c>
      <c r="T6148" s="248">
        <f t="shared" si="952"/>
        <v>0</v>
      </c>
      <c r="U6148" s="248">
        <f t="shared" si="953"/>
        <v>0</v>
      </c>
      <c r="V6148" s="13"/>
      <c r="W6148" s="7"/>
      <c r="AT6148" s="130"/>
      <c r="BF6148" s="33">
        <f t="shared" si="959"/>
        <v>41242</v>
      </c>
      <c r="BG6148" s="34">
        <f t="shared" si="954"/>
        <v>82.88000000000001</v>
      </c>
      <c r="BH6148" s="32">
        <f t="shared" si="955"/>
        <v>1</v>
      </c>
      <c r="BI6148" s="32">
        <f t="shared" si="956"/>
        <v>0</v>
      </c>
      <c r="BJ6148" s="69">
        <f t="shared" si="957"/>
        <v>0</v>
      </c>
      <c r="BK6148" s="158" t="str">
        <f t="shared" si="958"/>
        <v/>
      </c>
    </row>
    <row r="6149" spans="1:63" ht="12" customHeight="1" x14ac:dyDescent="0.2">
      <c r="A6149" s="8"/>
      <c r="B6149" s="7"/>
      <c r="C6149" s="7"/>
      <c r="D6149" s="7"/>
      <c r="E6149" s="7"/>
      <c r="F6149" s="7"/>
      <c r="G6149" s="7"/>
      <c r="H6149" s="7"/>
      <c r="I6149" s="10"/>
      <c r="J6149" s="25"/>
      <c r="K6149" s="250"/>
      <c r="L6149" s="31"/>
      <c r="M6149" s="9"/>
      <c r="N6149" s="11" t="s">
        <v>25</v>
      </c>
      <c r="O6149" s="39"/>
      <c r="P6149" s="47"/>
      <c r="Q6149" s="13"/>
      <c r="R6149" s="248">
        <f t="shared" si="950"/>
        <v>0</v>
      </c>
      <c r="S6149" s="248">
        <f t="shared" si="951"/>
        <v>0</v>
      </c>
      <c r="T6149" s="248">
        <f t="shared" si="952"/>
        <v>0</v>
      </c>
      <c r="U6149" s="248">
        <f t="shared" si="953"/>
        <v>0</v>
      </c>
      <c r="V6149" s="13"/>
      <c r="W6149" s="7"/>
      <c r="AT6149" s="130"/>
      <c r="BF6149" s="33">
        <f t="shared" si="959"/>
        <v>41242</v>
      </c>
      <c r="BG6149" s="34">
        <f t="shared" si="954"/>
        <v>82.88000000000001</v>
      </c>
      <c r="BH6149" s="32">
        <f t="shared" si="955"/>
        <v>1</v>
      </c>
      <c r="BI6149" s="32">
        <f t="shared" si="956"/>
        <v>0</v>
      </c>
      <c r="BJ6149" s="69">
        <f t="shared" si="957"/>
        <v>0</v>
      </c>
      <c r="BK6149" s="158" t="str">
        <f t="shared" si="958"/>
        <v/>
      </c>
    </row>
    <row r="6150" spans="1:63" ht="12" customHeight="1" x14ac:dyDescent="0.2">
      <c r="A6150" s="8"/>
      <c r="B6150" s="7"/>
      <c r="C6150" s="7"/>
      <c r="D6150" s="7"/>
      <c r="E6150" s="7"/>
      <c r="F6150" s="7"/>
      <c r="G6150" s="7"/>
      <c r="H6150" s="7"/>
      <c r="I6150" s="10"/>
      <c r="J6150" s="25"/>
      <c r="K6150" s="250"/>
      <c r="L6150" s="31"/>
      <c r="M6150" s="9"/>
      <c r="N6150" s="11" t="s">
        <v>25</v>
      </c>
      <c r="O6150" s="39"/>
      <c r="P6150" s="47"/>
      <c r="Q6150" s="13"/>
      <c r="R6150" s="248">
        <f t="shared" si="950"/>
        <v>0</v>
      </c>
      <c r="S6150" s="248">
        <f t="shared" si="951"/>
        <v>0</v>
      </c>
      <c r="T6150" s="248">
        <f t="shared" si="952"/>
        <v>0</v>
      </c>
      <c r="U6150" s="248">
        <f t="shared" si="953"/>
        <v>0</v>
      </c>
      <c r="V6150" s="13"/>
      <c r="W6150" s="7"/>
      <c r="AT6150" s="130"/>
      <c r="BF6150" s="33">
        <f t="shared" si="959"/>
        <v>41242</v>
      </c>
      <c r="BG6150" s="34">
        <f t="shared" si="954"/>
        <v>82.88000000000001</v>
      </c>
      <c r="BH6150" s="32">
        <f t="shared" si="955"/>
        <v>1</v>
      </c>
      <c r="BI6150" s="32">
        <f t="shared" si="956"/>
        <v>0</v>
      </c>
      <c r="BJ6150" s="69">
        <f t="shared" si="957"/>
        <v>0</v>
      </c>
      <c r="BK6150" s="158" t="str">
        <f t="shared" si="958"/>
        <v/>
      </c>
    </row>
    <row r="6151" spans="1:63" ht="12" customHeight="1" x14ac:dyDescent="0.2">
      <c r="A6151" s="8"/>
      <c r="B6151" s="7"/>
      <c r="C6151" s="7"/>
      <c r="D6151" s="7"/>
      <c r="E6151" s="7"/>
      <c r="F6151" s="7"/>
      <c r="G6151" s="7"/>
      <c r="H6151" s="7"/>
      <c r="I6151" s="10"/>
      <c r="J6151" s="25"/>
      <c r="K6151" s="250"/>
      <c r="L6151" s="31"/>
      <c r="M6151" s="9"/>
      <c r="N6151" s="11" t="s">
        <v>25</v>
      </c>
      <c r="O6151" s="39"/>
      <c r="P6151" s="47"/>
      <c r="Q6151" s="13"/>
      <c r="R6151" s="248">
        <f t="shared" si="950"/>
        <v>0</v>
      </c>
      <c r="S6151" s="248">
        <f t="shared" si="951"/>
        <v>0</v>
      </c>
      <c r="T6151" s="248">
        <f t="shared" si="952"/>
        <v>0</v>
      </c>
      <c r="U6151" s="248">
        <f t="shared" si="953"/>
        <v>0</v>
      </c>
      <c r="V6151" s="13"/>
      <c r="W6151" s="7"/>
      <c r="AT6151" s="130"/>
      <c r="BF6151" s="33">
        <f t="shared" si="959"/>
        <v>41242</v>
      </c>
      <c r="BG6151" s="34">
        <f t="shared" si="954"/>
        <v>82.88000000000001</v>
      </c>
      <c r="BH6151" s="32">
        <f t="shared" si="955"/>
        <v>1</v>
      </c>
      <c r="BI6151" s="32">
        <f t="shared" si="956"/>
        <v>0</v>
      </c>
      <c r="BJ6151" s="69">
        <f t="shared" si="957"/>
        <v>0</v>
      </c>
      <c r="BK6151" s="158" t="str">
        <f t="shared" si="958"/>
        <v/>
      </c>
    </row>
    <row r="6152" spans="1:63" ht="12" customHeight="1" x14ac:dyDescent="0.2">
      <c r="A6152" s="8"/>
      <c r="B6152" s="7"/>
      <c r="C6152" s="7"/>
      <c r="D6152" s="7"/>
      <c r="E6152" s="7"/>
      <c r="F6152" s="7"/>
      <c r="G6152" s="7"/>
      <c r="H6152" s="7"/>
      <c r="I6152" s="10"/>
      <c r="J6152" s="25"/>
      <c r="K6152" s="250"/>
      <c r="L6152" s="31"/>
      <c r="M6152" s="9"/>
      <c r="N6152" s="11" t="s">
        <v>25</v>
      </c>
      <c r="O6152" s="39"/>
      <c r="P6152" s="47"/>
      <c r="Q6152" s="13"/>
      <c r="R6152" s="248">
        <f t="shared" si="950"/>
        <v>0</v>
      </c>
      <c r="S6152" s="248">
        <f t="shared" si="951"/>
        <v>0</v>
      </c>
      <c r="T6152" s="248">
        <f t="shared" si="952"/>
        <v>0</v>
      </c>
      <c r="U6152" s="248">
        <f t="shared" si="953"/>
        <v>0</v>
      </c>
      <c r="V6152" s="13"/>
      <c r="W6152" s="7"/>
      <c r="AT6152" s="130"/>
      <c r="BF6152" s="33">
        <f t="shared" si="959"/>
        <v>41242</v>
      </c>
      <c r="BG6152" s="34">
        <f t="shared" si="954"/>
        <v>82.88000000000001</v>
      </c>
      <c r="BH6152" s="32">
        <f t="shared" si="955"/>
        <v>1</v>
      </c>
      <c r="BI6152" s="32">
        <f t="shared" si="956"/>
        <v>0</v>
      </c>
      <c r="BJ6152" s="69">
        <f t="shared" si="957"/>
        <v>0</v>
      </c>
      <c r="BK6152" s="158" t="str">
        <f t="shared" si="958"/>
        <v/>
      </c>
    </row>
    <row r="6153" spans="1:63" ht="12" customHeight="1" x14ac:dyDescent="0.2">
      <c r="A6153" s="8"/>
      <c r="B6153" s="7"/>
      <c r="C6153" s="7"/>
      <c r="D6153" s="7"/>
      <c r="E6153" s="7"/>
      <c r="F6153" s="7"/>
      <c r="G6153" s="7"/>
      <c r="H6153" s="7"/>
      <c r="I6153" s="10"/>
      <c r="J6153" s="25"/>
      <c r="K6153" s="250"/>
      <c r="L6153" s="31"/>
      <c r="M6153" s="9"/>
      <c r="N6153" s="11" t="s">
        <v>25</v>
      </c>
      <c r="O6153" s="39"/>
      <c r="P6153" s="47"/>
      <c r="Q6153" s="13"/>
      <c r="R6153" s="248">
        <f t="shared" si="950"/>
        <v>0</v>
      </c>
      <c r="S6153" s="248">
        <f t="shared" si="951"/>
        <v>0</v>
      </c>
      <c r="T6153" s="248">
        <f t="shared" si="952"/>
        <v>0</v>
      </c>
      <c r="U6153" s="248">
        <f t="shared" si="953"/>
        <v>0</v>
      </c>
      <c r="V6153" s="13"/>
      <c r="W6153" s="7"/>
      <c r="AT6153" s="130"/>
      <c r="BF6153" s="33">
        <f t="shared" si="959"/>
        <v>41242</v>
      </c>
      <c r="BG6153" s="34">
        <f t="shared" si="954"/>
        <v>82.88000000000001</v>
      </c>
      <c r="BH6153" s="32">
        <f t="shared" si="955"/>
        <v>1</v>
      </c>
      <c r="BI6153" s="32">
        <f t="shared" si="956"/>
        <v>0</v>
      </c>
      <c r="BJ6153" s="69">
        <f t="shared" si="957"/>
        <v>0</v>
      </c>
      <c r="BK6153" s="158" t="str">
        <f t="shared" si="958"/>
        <v/>
      </c>
    </row>
    <row r="6154" spans="1:63" ht="12" customHeight="1" x14ac:dyDescent="0.2">
      <c r="A6154" s="8"/>
      <c r="B6154" s="7"/>
      <c r="C6154" s="7"/>
      <c r="D6154" s="7"/>
      <c r="E6154" s="7"/>
      <c r="F6154" s="7"/>
      <c r="G6154" s="7"/>
      <c r="H6154" s="7"/>
      <c r="I6154" s="10"/>
      <c r="J6154" s="25"/>
      <c r="K6154" s="250"/>
      <c r="L6154" s="31"/>
      <c r="M6154" s="9"/>
      <c r="N6154" s="11" t="s">
        <v>25</v>
      </c>
      <c r="O6154" s="39"/>
      <c r="P6154" s="47"/>
      <c r="Q6154" s="13"/>
      <c r="R6154" s="248">
        <f t="shared" si="950"/>
        <v>0</v>
      </c>
      <c r="S6154" s="248">
        <f t="shared" si="951"/>
        <v>0</v>
      </c>
      <c r="T6154" s="248">
        <f t="shared" si="952"/>
        <v>0</v>
      </c>
      <c r="U6154" s="248">
        <f t="shared" si="953"/>
        <v>0</v>
      </c>
      <c r="V6154" s="13"/>
      <c r="W6154" s="7"/>
      <c r="AT6154" s="130"/>
      <c r="BF6154" s="33">
        <f t="shared" si="959"/>
        <v>41242</v>
      </c>
      <c r="BG6154" s="34">
        <f t="shared" si="954"/>
        <v>82.88000000000001</v>
      </c>
      <c r="BH6154" s="32">
        <f t="shared" si="955"/>
        <v>1</v>
      </c>
      <c r="BI6154" s="32">
        <f t="shared" si="956"/>
        <v>0</v>
      </c>
      <c r="BJ6154" s="69">
        <f t="shared" si="957"/>
        <v>0</v>
      </c>
      <c r="BK6154" s="158" t="str">
        <f t="shared" si="958"/>
        <v/>
      </c>
    </row>
    <row r="6155" spans="1:63" ht="12" customHeight="1" x14ac:dyDescent="0.2">
      <c r="A6155" s="8"/>
      <c r="B6155" s="7"/>
      <c r="C6155" s="7"/>
      <c r="D6155" s="7"/>
      <c r="E6155" s="7"/>
      <c r="F6155" s="7"/>
      <c r="G6155" s="7"/>
      <c r="H6155" s="7"/>
      <c r="I6155" s="10"/>
      <c r="J6155" s="25"/>
      <c r="K6155" s="250"/>
      <c r="L6155" s="31"/>
      <c r="M6155" s="9"/>
      <c r="N6155" s="11" t="s">
        <v>25</v>
      </c>
      <c r="O6155" s="39"/>
      <c r="P6155" s="47"/>
      <c r="Q6155" s="13"/>
      <c r="R6155" s="248">
        <f t="shared" ref="R6155:R6218" si="960">IF(N6155&lt;&gt;"M",ROUND(IF(M6155&lt;&gt;"Y",IF(P6155&lt;&gt;"Y",K6155,K6155*(BH6155-1)),0),ROUNDING),"")</f>
        <v>0</v>
      </c>
      <c r="S6155" s="248">
        <f t="shared" ref="S6155:S6218" si="961">IF(N6155&lt;&gt;"M",ROUND(IF(O6155&gt;0,IF(M6155="Y",BI6155*(1-O6155),IF(BI6155&gt;R6155,R6155 + (BI6155 - R6155)*(1-O6155),BI6155)),BI6155),ROUNDING),"")</f>
        <v>0</v>
      </c>
      <c r="T6155" s="248">
        <f t="shared" ref="T6155:T6218" si="962">IF(N6155&lt;&gt;"M",ROUND(IF(O6155&gt;0,IF(M6155="Y",BJ6155*(1-O6155),IF(BJ6155&gt;R6155,R6155 + (BJ6155 - R6155)*(1-O6155),BJ6155)),BJ6155),ROUNDING),"")</f>
        <v>0</v>
      </c>
      <c r="U6155" s="248">
        <f t="shared" ref="U6155:U6218" si="963">IF(N6155&lt;&gt;"M",ROUND(IF(OR(N6155="P",N6155=""),0,IF(OR(M6155="N",M6155=""),T6155-R6155,T6155)),ROUNDING),"")</f>
        <v>0</v>
      </c>
      <c r="V6155" s="13"/>
      <c r="W6155" s="7"/>
      <c r="AT6155" s="130"/>
      <c r="BF6155" s="33">
        <f t="shared" si="959"/>
        <v>41242</v>
      </c>
      <c r="BG6155" s="34">
        <f t="shared" ref="BG6155:BG6218" si="964">IF(N6155&lt;&gt;"M",BG6154+U6155,BG6154)</f>
        <v>82.88000000000001</v>
      </c>
      <c r="BH6155" s="32">
        <f t="shared" ref="BH6155:BH6218" si="965">IF(L6155&lt;&gt;"",IF(ODDS_TYPE=1,L6155,IF(ODDS_TYPE=2,IF(L6155&gt;0,1+L6155/100,IF(L6155&lt;0,1-100/L6155,1)),IF(ODDS_TYPE=3,1+L6155,IF(ODDS_TYPE=4,1+L6155,IF(ODDS_TYPE=5,IF(L6155&gt;0,1+L6155,1-1/L6155),IF(ODDS_TYPE=6,IF(L6155&gt;=0,L6155+1,1-1/L6155),1)))))),1)</f>
        <v>1</v>
      </c>
      <c r="BI6155" s="32">
        <f t="shared" ref="BI6155:BI6218" si="966">IF(P6155&lt;&gt;"Y",IF(M6155&lt;&gt;"Y",K6155*BH6155,K6155*BH6155 - K6155),IF(M6155&lt;&gt;"Y",K6155*BH6155,K6155))</f>
        <v>0</v>
      </c>
      <c r="BJ6155" s="69">
        <f t="shared" ref="BJ6155:BJ6218" si="967">IF(P6155&lt;&gt;"Y",
IF(M6155&lt;&gt;"Y",
IF(N6155="Y",K6155*BH6155,IF(N6155="P",0,IF(OR(N6155="R",N6155="PU"),K6155,IF(N6155="H",K6155*BH6155*0.5,IF(N6155="HW",K6155*0.5*(1 + BH6155),IF(N6155="HL",K6155*0.5,0)))))),
IF(N6155="Y",K6155*BH6155 - K6155,IF(N6155="P",0,IF(OR(N6155="R",N6155="PU"),0,IF(N6155="H",IF(BH6155&gt;2,0.5*K6155*BH6155 - K6155,0),IF(N6155="HW",K6155*0.5*(1 + BH6155) - K6155,IF(N6155="HL",0,0))))))),
IF(M6155&lt;&gt;"Y",
IF(N6155="Y",K6155*BH6155,IF(N6155="P",0,IF(OR(N6155="R",N6155="PU"),K6155*(BH6155-1),IF(N6155="H",K6155*BH6155*0.5,IF(N6155="HW",K6155*(BH6155-1)*0.5,IF(N6155="HL",K6155*BH6155 - K6155*0.5,0)))))),
IF(N6155="Y",K6155,IF(N6155="P",0,IF(OR(N6155="R",N6155="PU"),0,IF(N6155="H",IF(BH6155&lt;2,K6155*BH6155*0.5 - K6155*(BH6155-1),0),IF(N6155="HW",0,IF(N6155="HL",K6155*0.5,0)))))))
)</f>
        <v>0</v>
      </c>
      <c r="BK6155" s="158" t="str">
        <f t="shared" ref="BK6155:BK6218" si="968">IF(FILT_M=1,IF(LEN(C6155)&gt;0,C6155,""),IF(FILT_M=2,IF(LEN(E6155)&gt;0,E6155,""),IF(FILT_M=3,IF(LEN(F6155)&gt;0,F6155,""),IF(FILT_M=4,IF(LEN(G6155)&gt;0,G6155,""),""))))</f>
        <v/>
      </c>
    </row>
    <row r="6156" spans="1:63" ht="12" customHeight="1" x14ac:dyDescent="0.2">
      <c r="A6156" s="8"/>
      <c r="B6156" s="7"/>
      <c r="C6156" s="7"/>
      <c r="D6156" s="7"/>
      <c r="E6156" s="7"/>
      <c r="F6156" s="7"/>
      <c r="G6156" s="7"/>
      <c r="H6156" s="7"/>
      <c r="I6156" s="10"/>
      <c r="J6156" s="25"/>
      <c r="K6156" s="250"/>
      <c r="L6156" s="31"/>
      <c r="M6156" s="9"/>
      <c r="N6156" s="11" t="s">
        <v>25</v>
      </c>
      <c r="O6156" s="39"/>
      <c r="P6156" s="47"/>
      <c r="Q6156" s="13"/>
      <c r="R6156" s="248">
        <f t="shared" si="960"/>
        <v>0</v>
      </c>
      <c r="S6156" s="248">
        <f t="shared" si="961"/>
        <v>0</v>
      </c>
      <c r="T6156" s="248">
        <f t="shared" si="962"/>
        <v>0</v>
      </c>
      <c r="U6156" s="248">
        <f t="shared" si="963"/>
        <v>0</v>
      </c>
      <c r="V6156" s="13"/>
      <c r="W6156" s="7"/>
      <c r="AT6156" s="130"/>
      <c r="BF6156" s="33">
        <f t="shared" ref="BF6156:BF6219" si="969">IF(A6156&gt;2,A6156,BF6155)</f>
        <v>41242</v>
      </c>
      <c r="BG6156" s="34">
        <f t="shared" si="964"/>
        <v>82.88000000000001</v>
      </c>
      <c r="BH6156" s="32">
        <f t="shared" si="965"/>
        <v>1</v>
      </c>
      <c r="BI6156" s="32">
        <f t="shared" si="966"/>
        <v>0</v>
      </c>
      <c r="BJ6156" s="69">
        <f t="shared" si="967"/>
        <v>0</v>
      </c>
      <c r="BK6156" s="158" t="str">
        <f t="shared" si="968"/>
        <v/>
      </c>
    </row>
    <row r="6157" spans="1:63" ht="12" customHeight="1" x14ac:dyDescent="0.2">
      <c r="A6157" s="8"/>
      <c r="B6157" s="7"/>
      <c r="C6157" s="7"/>
      <c r="D6157" s="7"/>
      <c r="E6157" s="7"/>
      <c r="F6157" s="7"/>
      <c r="G6157" s="7"/>
      <c r="H6157" s="7"/>
      <c r="I6157" s="10"/>
      <c r="J6157" s="25"/>
      <c r="K6157" s="250"/>
      <c r="L6157" s="31"/>
      <c r="M6157" s="9"/>
      <c r="N6157" s="11" t="s">
        <v>25</v>
      </c>
      <c r="O6157" s="39"/>
      <c r="P6157" s="47"/>
      <c r="Q6157" s="13"/>
      <c r="R6157" s="248">
        <f t="shared" si="960"/>
        <v>0</v>
      </c>
      <c r="S6157" s="248">
        <f t="shared" si="961"/>
        <v>0</v>
      </c>
      <c r="T6157" s="248">
        <f t="shared" si="962"/>
        <v>0</v>
      </c>
      <c r="U6157" s="248">
        <f t="shared" si="963"/>
        <v>0</v>
      </c>
      <c r="V6157" s="13"/>
      <c r="W6157" s="7"/>
      <c r="AT6157" s="130"/>
      <c r="BF6157" s="33">
        <f t="shared" si="969"/>
        <v>41242</v>
      </c>
      <c r="BG6157" s="34">
        <f t="shared" si="964"/>
        <v>82.88000000000001</v>
      </c>
      <c r="BH6157" s="32">
        <f t="shared" si="965"/>
        <v>1</v>
      </c>
      <c r="BI6157" s="32">
        <f t="shared" si="966"/>
        <v>0</v>
      </c>
      <c r="BJ6157" s="69">
        <f t="shared" si="967"/>
        <v>0</v>
      </c>
      <c r="BK6157" s="158" t="str">
        <f t="shared" si="968"/>
        <v/>
      </c>
    </row>
    <row r="6158" spans="1:63" ht="12" customHeight="1" x14ac:dyDescent="0.2">
      <c r="A6158" s="8"/>
      <c r="B6158" s="7"/>
      <c r="C6158" s="7"/>
      <c r="D6158" s="7"/>
      <c r="E6158" s="7"/>
      <c r="F6158" s="7"/>
      <c r="G6158" s="7"/>
      <c r="H6158" s="7"/>
      <c r="I6158" s="10"/>
      <c r="J6158" s="25"/>
      <c r="K6158" s="250"/>
      <c r="L6158" s="31"/>
      <c r="M6158" s="9"/>
      <c r="N6158" s="11" t="s">
        <v>25</v>
      </c>
      <c r="O6158" s="39"/>
      <c r="P6158" s="47"/>
      <c r="Q6158" s="13"/>
      <c r="R6158" s="248">
        <f t="shared" si="960"/>
        <v>0</v>
      </c>
      <c r="S6158" s="248">
        <f t="shared" si="961"/>
        <v>0</v>
      </c>
      <c r="T6158" s="248">
        <f t="shared" si="962"/>
        <v>0</v>
      </c>
      <c r="U6158" s="248">
        <f t="shared" si="963"/>
        <v>0</v>
      </c>
      <c r="V6158" s="13"/>
      <c r="W6158" s="7"/>
      <c r="AT6158" s="130"/>
      <c r="BF6158" s="33">
        <f t="shared" si="969"/>
        <v>41242</v>
      </c>
      <c r="BG6158" s="34">
        <f t="shared" si="964"/>
        <v>82.88000000000001</v>
      </c>
      <c r="BH6158" s="32">
        <f t="shared" si="965"/>
        <v>1</v>
      </c>
      <c r="BI6158" s="32">
        <f t="shared" si="966"/>
        <v>0</v>
      </c>
      <c r="BJ6158" s="69">
        <f t="shared" si="967"/>
        <v>0</v>
      </c>
      <c r="BK6158" s="158" t="str">
        <f t="shared" si="968"/>
        <v/>
      </c>
    </row>
    <row r="6159" spans="1:63" ht="12" customHeight="1" x14ac:dyDescent="0.2">
      <c r="A6159" s="8"/>
      <c r="B6159" s="7"/>
      <c r="C6159" s="7"/>
      <c r="D6159" s="7"/>
      <c r="E6159" s="7"/>
      <c r="F6159" s="7"/>
      <c r="G6159" s="7"/>
      <c r="H6159" s="7"/>
      <c r="I6159" s="10"/>
      <c r="J6159" s="25"/>
      <c r="K6159" s="250"/>
      <c r="L6159" s="31"/>
      <c r="M6159" s="9"/>
      <c r="N6159" s="11" t="s">
        <v>25</v>
      </c>
      <c r="O6159" s="39"/>
      <c r="P6159" s="47"/>
      <c r="Q6159" s="13"/>
      <c r="R6159" s="248">
        <f t="shared" si="960"/>
        <v>0</v>
      </c>
      <c r="S6159" s="248">
        <f t="shared" si="961"/>
        <v>0</v>
      </c>
      <c r="T6159" s="248">
        <f t="shared" si="962"/>
        <v>0</v>
      </c>
      <c r="U6159" s="248">
        <f t="shared" si="963"/>
        <v>0</v>
      </c>
      <c r="V6159" s="13"/>
      <c r="W6159" s="7"/>
      <c r="AT6159" s="130"/>
      <c r="BF6159" s="33">
        <f t="shared" si="969"/>
        <v>41242</v>
      </c>
      <c r="BG6159" s="34">
        <f t="shared" si="964"/>
        <v>82.88000000000001</v>
      </c>
      <c r="BH6159" s="32">
        <f t="shared" si="965"/>
        <v>1</v>
      </c>
      <c r="BI6159" s="32">
        <f t="shared" si="966"/>
        <v>0</v>
      </c>
      <c r="BJ6159" s="69">
        <f t="shared" si="967"/>
        <v>0</v>
      </c>
      <c r="BK6159" s="158" t="str">
        <f t="shared" si="968"/>
        <v/>
      </c>
    </row>
    <row r="6160" spans="1:63" ht="12" customHeight="1" x14ac:dyDescent="0.2">
      <c r="A6160" s="8"/>
      <c r="B6160" s="7"/>
      <c r="C6160" s="7"/>
      <c r="D6160" s="7"/>
      <c r="E6160" s="7"/>
      <c r="F6160" s="7"/>
      <c r="G6160" s="7"/>
      <c r="H6160" s="7"/>
      <c r="I6160" s="10"/>
      <c r="J6160" s="25"/>
      <c r="K6160" s="250"/>
      <c r="L6160" s="31"/>
      <c r="M6160" s="9"/>
      <c r="N6160" s="11" t="s">
        <v>25</v>
      </c>
      <c r="O6160" s="39"/>
      <c r="P6160" s="47"/>
      <c r="Q6160" s="13"/>
      <c r="R6160" s="248">
        <f t="shared" si="960"/>
        <v>0</v>
      </c>
      <c r="S6160" s="248">
        <f t="shared" si="961"/>
        <v>0</v>
      </c>
      <c r="T6160" s="248">
        <f t="shared" si="962"/>
        <v>0</v>
      </c>
      <c r="U6160" s="248">
        <f t="shared" si="963"/>
        <v>0</v>
      </c>
      <c r="V6160" s="13"/>
      <c r="W6160" s="7"/>
      <c r="AT6160" s="130"/>
      <c r="BF6160" s="33">
        <f t="shared" si="969"/>
        <v>41242</v>
      </c>
      <c r="BG6160" s="34">
        <f t="shared" si="964"/>
        <v>82.88000000000001</v>
      </c>
      <c r="BH6160" s="32">
        <f t="shared" si="965"/>
        <v>1</v>
      </c>
      <c r="BI6160" s="32">
        <f t="shared" si="966"/>
        <v>0</v>
      </c>
      <c r="BJ6160" s="69">
        <f t="shared" si="967"/>
        <v>0</v>
      </c>
      <c r="BK6160" s="158" t="str">
        <f t="shared" si="968"/>
        <v/>
      </c>
    </row>
    <row r="6161" spans="1:63" ht="12" customHeight="1" x14ac:dyDescent="0.2">
      <c r="A6161" s="8"/>
      <c r="B6161" s="7"/>
      <c r="C6161" s="7"/>
      <c r="D6161" s="7"/>
      <c r="E6161" s="7"/>
      <c r="F6161" s="7"/>
      <c r="G6161" s="7"/>
      <c r="H6161" s="7"/>
      <c r="I6161" s="10"/>
      <c r="J6161" s="25"/>
      <c r="K6161" s="250"/>
      <c r="L6161" s="31"/>
      <c r="M6161" s="9"/>
      <c r="N6161" s="11" t="s">
        <v>25</v>
      </c>
      <c r="O6161" s="39"/>
      <c r="P6161" s="47"/>
      <c r="Q6161" s="13"/>
      <c r="R6161" s="248">
        <f t="shared" si="960"/>
        <v>0</v>
      </c>
      <c r="S6161" s="248">
        <f t="shared" si="961"/>
        <v>0</v>
      </c>
      <c r="T6161" s="248">
        <f t="shared" si="962"/>
        <v>0</v>
      </c>
      <c r="U6161" s="248">
        <f t="shared" si="963"/>
        <v>0</v>
      </c>
      <c r="V6161" s="13"/>
      <c r="W6161" s="7"/>
      <c r="AT6161" s="130"/>
      <c r="BF6161" s="33">
        <f t="shared" si="969"/>
        <v>41242</v>
      </c>
      <c r="BG6161" s="34">
        <f t="shared" si="964"/>
        <v>82.88000000000001</v>
      </c>
      <c r="BH6161" s="32">
        <f t="shared" si="965"/>
        <v>1</v>
      </c>
      <c r="BI6161" s="32">
        <f t="shared" si="966"/>
        <v>0</v>
      </c>
      <c r="BJ6161" s="69">
        <f t="shared" si="967"/>
        <v>0</v>
      </c>
      <c r="BK6161" s="158" t="str">
        <f t="shared" si="968"/>
        <v/>
      </c>
    </row>
    <row r="6162" spans="1:63" ht="12" customHeight="1" x14ac:dyDescent="0.2">
      <c r="A6162" s="8"/>
      <c r="B6162" s="7"/>
      <c r="C6162" s="7"/>
      <c r="D6162" s="7"/>
      <c r="E6162" s="7"/>
      <c r="F6162" s="7"/>
      <c r="G6162" s="7"/>
      <c r="H6162" s="7"/>
      <c r="I6162" s="10"/>
      <c r="J6162" s="25"/>
      <c r="K6162" s="250"/>
      <c r="L6162" s="31"/>
      <c r="M6162" s="9"/>
      <c r="N6162" s="11" t="s">
        <v>25</v>
      </c>
      <c r="O6162" s="39"/>
      <c r="P6162" s="47"/>
      <c r="Q6162" s="13"/>
      <c r="R6162" s="248">
        <f t="shared" si="960"/>
        <v>0</v>
      </c>
      <c r="S6162" s="248">
        <f t="shared" si="961"/>
        <v>0</v>
      </c>
      <c r="T6162" s="248">
        <f t="shared" si="962"/>
        <v>0</v>
      </c>
      <c r="U6162" s="248">
        <f t="shared" si="963"/>
        <v>0</v>
      </c>
      <c r="V6162" s="13"/>
      <c r="W6162" s="7"/>
      <c r="AT6162" s="130"/>
      <c r="BF6162" s="33">
        <f t="shared" si="969"/>
        <v>41242</v>
      </c>
      <c r="BG6162" s="34">
        <f t="shared" si="964"/>
        <v>82.88000000000001</v>
      </c>
      <c r="BH6162" s="32">
        <f t="shared" si="965"/>
        <v>1</v>
      </c>
      <c r="BI6162" s="32">
        <f t="shared" si="966"/>
        <v>0</v>
      </c>
      <c r="BJ6162" s="69">
        <f t="shared" si="967"/>
        <v>0</v>
      </c>
      <c r="BK6162" s="158" t="str">
        <f t="shared" si="968"/>
        <v/>
      </c>
    </row>
    <row r="6163" spans="1:63" ht="12" customHeight="1" x14ac:dyDescent="0.2">
      <c r="A6163" s="8"/>
      <c r="B6163" s="7"/>
      <c r="C6163" s="7"/>
      <c r="D6163" s="7"/>
      <c r="E6163" s="7"/>
      <c r="F6163" s="7"/>
      <c r="G6163" s="7"/>
      <c r="H6163" s="7"/>
      <c r="I6163" s="10"/>
      <c r="J6163" s="25"/>
      <c r="K6163" s="250"/>
      <c r="L6163" s="31"/>
      <c r="M6163" s="9"/>
      <c r="N6163" s="11" t="s">
        <v>25</v>
      </c>
      <c r="O6163" s="39"/>
      <c r="P6163" s="47"/>
      <c r="Q6163" s="13"/>
      <c r="R6163" s="248">
        <f t="shared" si="960"/>
        <v>0</v>
      </c>
      <c r="S6163" s="248">
        <f t="shared" si="961"/>
        <v>0</v>
      </c>
      <c r="T6163" s="248">
        <f t="shared" si="962"/>
        <v>0</v>
      </c>
      <c r="U6163" s="248">
        <f t="shared" si="963"/>
        <v>0</v>
      </c>
      <c r="V6163" s="13"/>
      <c r="W6163" s="7"/>
      <c r="AT6163" s="130"/>
      <c r="BF6163" s="33">
        <f t="shared" si="969"/>
        <v>41242</v>
      </c>
      <c r="BG6163" s="34">
        <f t="shared" si="964"/>
        <v>82.88000000000001</v>
      </c>
      <c r="BH6163" s="32">
        <f t="shared" si="965"/>
        <v>1</v>
      </c>
      <c r="BI6163" s="32">
        <f t="shared" si="966"/>
        <v>0</v>
      </c>
      <c r="BJ6163" s="69">
        <f t="shared" si="967"/>
        <v>0</v>
      </c>
      <c r="BK6163" s="158" t="str">
        <f t="shared" si="968"/>
        <v/>
      </c>
    </row>
    <row r="6164" spans="1:63" ht="12" customHeight="1" x14ac:dyDescent="0.2">
      <c r="A6164" s="8"/>
      <c r="B6164" s="7"/>
      <c r="C6164" s="7"/>
      <c r="D6164" s="7"/>
      <c r="E6164" s="7"/>
      <c r="F6164" s="7"/>
      <c r="G6164" s="7"/>
      <c r="H6164" s="7"/>
      <c r="I6164" s="10"/>
      <c r="J6164" s="25"/>
      <c r="K6164" s="250"/>
      <c r="L6164" s="31"/>
      <c r="M6164" s="9"/>
      <c r="N6164" s="11" t="s">
        <v>25</v>
      </c>
      <c r="O6164" s="39"/>
      <c r="P6164" s="47"/>
      <c r="Q6164" s="13"/>
      <c r="R6164" s="248">
        <f t="shared" si="960"/>
        <v>0</v>
      </c>
      <c r="S6164" s="248">
        <f t="shared" si="961"/>
        <v>0</v>
      </c>
      <c r="T6164" s="248">
        <f t="shared" si="962"/>
        <v>0</v>
      </c>
      <c r="U6164" s="248">
        <f t="shared" si="963"/>
        <v>0</v>
      </c>
      <c r="V6164" s="13"/>
      <c r="W6164" s="7"/>
      <c r="AT6164" s="130"/>
      <c r="BF6164" s="33">
        <f t="shared" si="969"/>
        <v>41242</v>
      </c>
      <c r="BG6164" s="34">
        <f t="shared" si="964"/>
        <v>82.88000000000001</v>
      </c>
      <c r="BH6164" s="32">
        <f t="shared" si="965"/>
        <v>1</v>
      </c>
      <c r="BI6164" s="32">
        <f t="shared" si="966"/>
        <v>0</v>
      </c>
      <c r="BJ6164" s="69">
        <f t="shared" si="967"/>
        <v>0</v>
      </c>
      <c r="BK6164" s="158" t="str">
        <f t="shared" si="968"/>
        <v/>
      </c>
    </row>
    <row r="6165" spans="1:63" ht="12" customHeight="1" x14ac:dyDescent="0.2">
      <c r="A6165" s="8"/>
      <c r="B6165" s="7"/>
      <c r="C6165" s="7"/>
      <c r="D6165" s="7"/>
      <c r="E6165" s="7"/>
      <c r="F6165" s="7"/>
      <c r="G6165" s="7"/>
      <c r="H6165" s="7"/>
      <c r="I6165" s="10"/>
      <c r="J6165" s="25"/>
      <c r="K6165" s="250"/>
      <c r="L6165" s="31"/>
      <c r="M6165" s="9"/>
      <c r="N6165" s="11" t="s">
        <v>25</v>
      </c>
      <c r="O6165" s="39"/>
      <c r="P6165" s="47"/>
      <c r="Q6165" s="13"/>
      <c r="R6165" s="248">
        <f t="shared" si="960"/>
        <v>0</v>
      </c>
      <c r="S6165" s="248">
        <f t="shared" si="961"/>
        <v>0</v>
      </c>
      <c r="T6165" s="248">
        <f t="shared" si="962"/>
        <v>0</v>
      </c>
      <c r="U6165" s="248">
        <f t="shared" si="963"/>
        <v>0</v>
      </c>
      <c r="V6165" s="13"/>
      <c r="W6165" s="7"/>
      <c r="AT6165" s="130"/>
      <c r="BF6165" s="33">
        <f t="shared" si="969"/>
        <v>41242</v>
      </c>
      <c r="BG6165" s="34">
        <f t="shared" si="964"/>
        <v>82.88000000000001</v>
      </c>
      <c r="BH6165" s="32">
        <f t="shared" si="965"/>
        <v>1</v>
      </c>
      <c r="BI6165" s="32">
        <f t="shared" si="966"/>
        <v>0</v>
      </c>
      <c r="BJ6165" s="69">
        <f t="shared" si="967"/>
        <v>0</v>
      </c>
      <c r="BK6165" s="158" t="str">
        <f t="shared" si="968"/>
        <v/>
      </c>
    </row>
    <row r="6166" spans="1:63" ht="12" customHeight="1" x14ac:dyDescent="0.2">
      <c r="A6166" s="8"/>
      <c r="B6166" s="7"/>
      <c r="C6166" s="7"/>
      <c r="D6166" s="7"/>
      <c r="E6166" s="7"/>
      <c r="F6166" s="7"/>
      <c r="G6166" s="7"/>
      <c r="H6166" s="7"/>
      <c r="I6166" s="10"/>
      <c r="J6166" s="25"/>
      <c r="K6166" s="250"/>
      <c r="L6166" s="31"/>
      <c r="M6166" s="9"/>
      <c r="N6166" s="11" t="s">
        <v>25</v>
      </c>
      <c r="O6166" s="39"/>
      <c r="P6166" s="47"/>
      <c r="Q6166" s="13"/>
      <c r="R6166" s="248">
        <f t="shared" si="960"/>
        <v>0</v>
      </c>
      <c r="S6166" s="248">
        <f t="shared" si="961"/>
        <v>0</v>
      </c>
      <c r="T6166" s="248">
        <f t="shared" si="962"/>
        <v>0</v>
      </c>
      <c r="U6166" s="248">
        <f t="shared" si="963"/>
        <v>0</v>
      </c>
      <c r="V6166" s="13"/>
      <c r="W6166" s="7"/>
      <c r="AT6166" s="130"/>
      <c r="BF6166" s="33">
        <f t="shared" si="969"/>
        <v>41242</v>
      </c>
      <c r="BG6166" s="34">
        <f t="shared" si="964"/>
        <v>82.88000000000001</v>
      </c>
      <c r="BH6166" s="32">
        <f t="shared" si="965"/>
        <v>1</v>
      </c>
      <c r="BI6166" s="32">
        <f t="shared" si="966"/>
        <v>0</v>
      </c>
      <c r="BJ6166" s="69">
        <f t="shared" si="967"/>
        <v>0</v>
      </c>
      <c r="BK6166" s="158" t="str">
        <f t="shared" si="968"/>
        <v/>
      </c>
    </row>
    <row r="6167" spans="1:63" ht="12" customHeight="1" x14ac:dyDescent="0.2">
      <c r="A6167" s="8"/>
      <c r="B6167" s="7"/>
      <c r="C6167" s="7"/>
      <c r="D6167" s="7"/>
      <c r="E6167" s="7"/>
      <c r="F6167" s="7"/>
      <c r="G6167" s="7"/>
      <c r="H6167" s="7"/>
      <c r="I6167" s="10"/>
      <c r="J6167" s="25"/>
      <c r="K6167" s="250"/>
      <c r="L6167" s="31"/>
      <c r="M6167" s="9"/>
      <c r="N6167" s="11" t="s">
        <v>25</v>
      </c>
      <c r="O6167" s="39"/>
      <c r="P6167" s="47"/>
      <c r="Q6167" s="13"/>
      <c r="R6167" s="248">
        <f t="shared" si="960"/>
        <v>0</v>
      </c>
      <c r="S6167" s="248">
        <f t="shared" si="961"/>
        <v>0</v>
      </c>
      <c r="T6167" s="248">
        <f t="shared" si="962"/>
        <v>0</v>
      </c>
      <c r="U6167" s="248">
        <f t="shared" si="963"/>
        <v>0</v>
      </c>
      <c r="V6167" s="13"/>
      <c r="W6167" s="7"/>
      <c r="AT6167" s="130"/>
      <c r="BF6167" s="33">
        <f t="shared" si="969"/>
        <v>41242</v>
      </c>
      <c r="BG6167" s="34">
        <f t="shared" si="964"/>
        <v>82.88000000000001</v>
      </c>
      <c r="BH6167" s="32">
        <f t="shared" si="965"/>
        <v>1</v>
      </c>
      <c r="BI6167" s="32">
        <f t="shared" si="966"/>
        <v>0</v>
      </c>
      <c r="BJ6167" s="69">
        <f t="shared" si="967"/>
        <v>0</v>
      </c>
      <c r="BK6167" s="158" t="str">
        <f t="shared" si="968"/>
        <v/>
      </c>
    </row>
    <row r="6168" spans="1:63" ht="12" customHeight="1" x14ac:dyDescent="0.2">
      <c r="A6168" s="8"/>
      <c r="B6168" s="7"/>
      <c r="C6168" s="7"/>
      <c r="D6168" s="7"/>
      <c r="E6168" s="7"/>
      <c r="F6168" s="7"/>
      <c r="G6168" s="7"/>
      <c r="H6168" s="7"/>
      <c r="I6168" s="10"/>
      <c r="J6168" s="25"/>
      <c r="K6168" s="250"/>
      <c r="L6168" s="31"/>
      <c r="M6168" s="9"/>
      <c r="N6168" s="11" t="s">
        <v>25</v>
      </c>
      <c r="O6168" s="39"/>
      <c r="P6168" s="47"/>
      <c r="Q6168" s="13"/>
      <c r="R6168" s="248">
        <f t="shared" si="960"/>
        <v>0</v>
      </c>
      <c r="S6168" s="248">
        <f t="shared" si="961"/>
        <v>0</v>
      </c>
      <c r="T6168" s="248">
        <f t="shared" si="962"/>
        <v>0</v>
      </c>
      <c r="U6168" s="248">
        <f t="shared" si="963"/>
        <v>0</v>
      </c>
      <c r="V6168" s="13"/>
      <c r="W6168" s="7"/>
      <c r="AT6168" s="130"/>
      <c r="BF6168" s="33">
        <f t="shared" si="969"/>
        <v>41242</v>
      </c>
      <c r="BG6168" s="34">
        <f t="shared" si="964"/>
        <v>82.88000000000001</v>
      </c>
      <c r="BH6168" s="32">
        <f t="shared" si="965"/>
        <v>1</v>
      </c>
      <c r="BI6168" s="32">
        <f t="shared" si="966"/>
        <v>0</v>
      </c>
      <c r="BJ6168" s="69">
        <f t="shared" si="967"/>
        <v>0</v>
      </c>
      <c r="BK6168" s="158" t="str">
        <f t="shared" si="968"/>
        <v/>
      </c>
    </row>
    <row r="6169" spans="1:63" ht="12" customHeight="1" x14ac:dyDescent="0.2">
      <c r="A6169" s="8"/>
      <c r="B6169" s="7"/>
      <c r="C6169" s="7"/>
      <c r="D6169" s="7"/>
      <c r="E6169" s="7"/>
      <c r="F6169" s="7"/>
      <c r="G6169" s="7"/>
      <c r="H6169" s="7"/>
      <c r="I6169" s="10"/>
      <c r="J6169" s="25"/>
      <c r="K6169" s="250"/>
      <c r="L6169" s="31"/>
      <c r="M6169" s="9"/>
      <c r="N6169" s="11" t="s">
        <v>25</v>
      </c>
      <c r="O6169" s="39"/>
      <c r="P6169" s="47"/>
      <c r="Q6169" s="13"/>
      <c r="R6169" s="248">
        <f t="shared" si="960"/>
        <v>0</v>
      </c>
      <c r="S6169" s="248">
        <f t="shared" si="961"/>
        <v>0</v>
      </c>
      <c r="T6169" s="248">
        <f t="shared" si="962"/>
        <v>0</v>
      </c>
      <c r="U6169" s="248">
        <f t="shared" si="963"/>
        <v>0</v>
      </c>
      <c r="V6169" s="13"/>
      <c r="W6169" s="7"/>
      <c r="AT6169" s="130"/>
      <c r="BF6169" s="33">
        <f t="shared" si="969"/>
        <v>41242</v>
      </c>
      <c r="BG6169" s="34">
        <f t="shared" si="964"/>
        <v>82.88000000000001</v>
      </c>
      <c r="BH6169" s="32">
        <f t="shared" si="965"/>
        <v>1</v>
      </c>
      <c r="BI6169" s="32">
        <f t="shared" si="966"/>
        <v>0</v>
      </c>
      <c r="BJ6169" s="69">
        <f t="shared" si="967"/>
        <v>0</v>
      </c>
      <c r="BK6169" s="158" t="str">
        <f t="shared" si="968"/>
        <v/>
      </c>
    </row>
    <row r="6170" spans="1:63" ht="12" customHeight="1" x14ac:dyDescent="0.2">
      <c r="A6170" s="8"/>
      <c r="B6170" s="7"/>
      <c r="C6170" s="7"/>
      <c r="D6170" s="7"/>
      <c r="E6170" s="7"/>
      <c r="F6170" s="7"/>
      <c r="G6170" s="7"/>
      <c r="H6170" s="7"/>
      <c r="I6170" s="10"/>
      <c r="J6170" s="25"/>
      <c r="K6170" s="250"/>
      <c r="L6170" s="31"/>
      <c r="M6170" s="9"/>
      <c r="N6170" s="11" t="s">
        <v>25</v>
      </c>
      <c r="O6170" s="39"/>
      <c r="P6170" s="47"/>
      <c r="Q6170" s="13"/>
      <c r="R6170" s="248">
        <f t="shared" si="960"/>
        <v>0</v>
      </c>
      <c r="S6170" s="248">
        <f t="shared" si="961"/>
        <v>0</v>
      </c>
      <c r="T6170" s="248">
        <f t="shared" si="962"/>
        <v>0</v>
      </c>
      <c r="U6170" s="248">
        <f t="shared" si="963"/>
        <v>0</v>
      </c>
      <c r="V6170" s="13"/>
      <c r="W6170" s="7"/>
      <c r="AT6170" s="130"/>
      <c r="BF6170" s="33">
        <f t="shared" si="969"/>
        <v>41242</v>
      </c>
      <c r="BG6170" s="34">
        <f t="shared" si="964"/>
        <v>82.88000000000001</v>
      </c>
      <c r="BH6170" s="32">
        <f t="shared" si="965"/>
        <v>1</v>
      </c>
      <c r="BI6170" s="32">
        <f t="shared" si="966"/>
        <v>0</v>
      </c>
      <c r="BJ6170" s="69">
        <f t="shared" si="967"/>
        <v>0</v>
      </c>
      <c r="BK6170" s="158" t="str">
        <f t="shared" si="968"/>
        <v/>
      </c>
    </row>
    <row r="6171" spans="1:63" ht="12" customHeight="1" x14ac:dyDescent="0.2">
      <c r="A6171" s="8"/>
      <c r="B6171" s="7"/>
      <c r="C6171" s="7"/>
      <c r="D6171" s="7"/>
      <c r="E6171" s="7"/>
      <c r="F6171" s="7"/>
      <c r="G6171" s="7"/>
      <c r="H6171" s="7"/>
      <c r="I6171" s="10"/>
      <c r="J6171" s="25"/>
      <c r="K6171" s="250"/>
      <c r="L6171" s="31"/>
      <c r="M6171" s="9"/>
      <c r="N6171" s="11" t="s">
        <v>25</v>
      </c>
      <c r="O6171" s="39"/>
      <c r="P6171" s="47"/>
      <c r="Q6171" s="13"/>
      <c r="R6171" s="248">
        <f t="shared" si="960"/>
        <v>0</v>
      </c>
      <c r="S6171" s="248">
        <f t="shared" si="961"/>
        <v>0</v>
      </c>
      <c r="T6171" s="248">
        <f t="shared" si="962"/>
        <v>0</v>
      </c>
      <c r="U6171" s="248">
        <f t="shared" si="963"/>
        <v>0</v>
      </c>
      <c r="V6171" s="13"/>
      <c r="W6171" s="7"/>
      <c r="AT6171" s="130"/>
      <c r="BF6171" s="33">
        <f t="shared" si="969"/>
        <v>41242</v>
      </c>
      <c r="BG6171" s="34">
        <f t="shared" si="964"/>
        <v>82.88000000000001</v>
      </c>
      <c r="BH6171" s="32">
        <f t="shared" si="965"/>
        <v>1</v>
      </c>
      <c r="BI6171" s="32">
        <f t="shared" si="966"/>
        <v>0</v>
      </c>
      <c r="BJ6171" s="69">
        <f t="shared" si="967"/>
        <v>0</v>
      </c>
      <c r="BK6171" s="158" t="str">
        <f t="shared" si="968"/>
        <v/>
      </c>
    </row>
    <row r="6172" spans="1:63" ht="12" customHeight="1" x14ac:dyDescent="0.2">
      <c r="A6172" s="8"/>
      <c r="B6172" s="7"/>
      <c r="C6172" s="7"/>
      <c r="D6172" s="7"/>
      <c r="E6172" s="7"/>
      <c r="F6172" s="7"/>
      <c r="G6172" s="7"/>
      <c r="H6172" s="7"/>
      <c r="I6172" s="10"/>
      <c r="J6172" s="25"/>
      <c r="K6172" s="250"/>
      <c r="L6172" s="31"/>
      <c r="M6172" s="9"/>
      <c r="N6172" s="11" t="s">
        <v>25</v>
      </c>
      <c r="O6172" s="39"/>
      <c r="P6172" s="47"/>
      <c r="Q6172" s="13"/>
      <c r="R6172" s="248">
        <f t="shared" si="960"/>
        <v>0</v>
      </c>
      <c r="S6172" s="248">
        <f t="shared" si="961"/>
        <v>0</v>
      </c>
      <c r="T6172" s="248">
        <f t="shared" si="962"/>
        <v>0</v>
      </c>
      <c r="U6172" s="248">
        <f t="shared" si="963"/>
        <v>0</v>
      </c>
      <c r="V6172" s="13"/>
      <c r="W6172" s="7"/>
      <c r="AT6172" s="130"/>
      <c r="BF6172" s="33">
        <f t="shared" si="969"/>
        <v>41242</v>
      </c>
      <c r="BG6172" s="34">
        <f t="shared" si="964"/>
        <v>82.88000000000001</v>
      </c>
      <c r="BH6172" s="32">
        <f t="shared" si="965"/>
        <v>1</v>
      </c>
      <c r="BI6172" s="32">
        <f t="shared" si="966"/>
        <v>0</v>
      </c>
      <c r="BJ6172" s="69">
        <f t="shared" si="967"/>
        <v>0</v>
      </c>
      <c r="BK6172" s="158" t="str">
        <f t="shared" si="968"/>
        <v/>
      </c>
    </row>
    <row r="6173" spans="1:63" ht="12" customHeight="1" x14ac:dyDescent="0.2">
      <c r="A6173" s="8"/>
      <c r="B6173" s="7"/>
      <c r="C6173" s="7"/>
      <c r="D6173" s="7"/>
      <c r="E6173" s="7"/>
      <c r="F6173" s="7"/>
      <c r="G6173" s="7"/>
      <c r="H6173" s="7"/>
      <c r="I6173" s="10"/>
      <c r="J6173" s="25"/>
      <c r="K6173" s="250"/>
      <c r="L6173" s="31"/>
      <c r="M6173" s="9"/>
      <c r="N6173" s="11" t="s">
        <v>25</v>
      </c>
      <c r="O6173" s="39"/>
      <c r="P6173" s="47"/>
      <c r="Q6173" s="13"/>
      <c r="R6173" s="248">
        <f t="shared" si="960"/>
        <v>0</v>
      </c>
      <c r="S6173" s="248">
        <f t="shared" si="961"/>
        <v>0</v>
      </c>
      <c r="T6173" s="248">
        <f t="shared" si="962"/>
        <v>0</v>
      </c>
      <c r="U6173" s="248">
        <f t="shared" si="963"/>
        <v>0</v>
      </c>
      <c r="V6173" s="13"/>
      <c r="W6173" s="7"/>
      <c r="AT6173" s="130"/>
      <c r="BF6173" s="33">
        <f t="shared" si="969"/>
        <v>41242</v>
      </c>
      <c r="BG6173" s="34">
        <f t="shared" si="964"/>
        <v>82.88000000000001</v>
      </c>
      <c r="BH6173" s="32">
        <f t="shared" si="965"/>
        <v>1</v>
      </c>
      <c r="BI6173" s="32">
        <f t="shared" si="966"/>
        <v>0</v>
      </c>
      <c r="BJ6173" s="69">
        <f t="shared" si="967"/>
        <v>0</v>
      </c>
      <c r="BK6173" s="158" t="str">
        <f t="shared" si="968"/>
        <v/>
      </c>
    </row>
    <row r="6174" spans="1:63" ht="12" customHeight="1" x14ac:dyDescent="0.2">
      <c r="A6174" s="8"/>
      <c r="B6174" s="7"/>
      <c r="C6174" s="7"/>
      <c r="D6174" s="7"/>
      <c r="E6174" s="7"/>
      <c r="F6174" s="7"/>
      <c r="G6174" s="7"/>
      <c r="H6174" s="7"/>
      <c r="I6174" s="10"/>
      <c r="J6174" s="25"/>
      <c r="K6174" s="250"/>
      <c r="L6174" s="31"/>
      <c r="M6174" s="9"/>
      <c r="N6174" s="11" t="s">
        <v>25</v>
      </c>
      <c r="O6174" s="39"/>
      <c r="P6174" s="47"/>
      <c r="Q6174" s="13"/>
      <c r="R6174" s="248">
        <f t="shared" si="960"/>
        <v>0</v>
      </c>
      <c r="S6174" s="248">
        <f t="shared" si="961"/>
        <v>0</v>
      </c>
      <c r="T6174" s="248">
        <f t="shared" si="962"/>
        <v>0</v>
      </c>
      <c r="U6174" s="248">
        <f t="shared" si="963"/>
        <v>0</v>
      </c>
      <c r="V6174" s="13"/>
      <c r="W6174" s="7"/>
      <c r="AT6174" s="130"/>
      <c r="BF6174" s="33">
        <f t="shared" si="969"/>
        <v>41242</v>
      </c>
      <c r="BG6174" s="34">
        <f t="shared" si="964"/>
        <v>82.88000000000001</v>
      </c>
      <c r="BH6174" s="32">
        <f t="shared" si="965"/>
        <v>1</v>
      </c>
      <c r="BI6174" s="32">
        <f t="shared" si="966"/>
        <v>0</v>
      </c>
      <c r="BJ6174" s="69">
        <f t="shared" si="967"/>
        <v>0</v>
      </c>
      <c r="BK6174" s="158" t="str">
        <f t="shared" si="968"/>
        <v/>
      </c>
    </row>
    <row r="6175" spans="1:63" ht="12" customHeight="1" x14ac:dyDescent="0.2">
      <c r="A6175" s="8"/>
      <c r="B6175" s="7"/>
      <c r="C6175" s="7"/>
      <c r="D6175" s="7"/>
      <c r="E6175" s="7"/>
      <c r="F6175" s="7"/>
      <c r="G6175" s="7"/>
      <c r="H6175" s="7"/>
      <c r="I6175" s="10"/>
      <c r="J6175" s="25"/>
      <c r="K6175" s="250"/>
      <c r="L6175" s="31"/>
      <c r="M6175" s="9"/>
      <c r="N6175" s="11" t="s">
        <v>25</v>
      </c>
      <c r="O6175" s="39"/>
      <c r="P6175" s="47"/>
      <c r="Q6175" s="13"/>
      <c r="R6175" s="248">
        <f t="shared" si="960"/>
        <v>0</v>
      </c>
      <c r="S6175" s="248">
        <f t="shared" si="961"/>
        <v>0</v>
      </c>
      <c r="T6175" s="248">
        <f t="shared" si="962"/>
        <v>0</v>
      </c>
      <c r="U6175" s="248">
        <f t="shared" si="963"/>
        <v>0</v>
      </c>
      <c r="V6175" s="13"/>
      <c r="W6175" s="7"/>
      <c r="AT6175" s="130"/>
      <c r="BF6175" s="33">
        <f t="shared" si="969"/>
        <v>41242</v>
      </c>
      <c r="BG6175" s="34">
        <f t="shared" si="964"/>
        <v>82.88000000000001</v>
      </c>
      <c r="BH6175" s="32">
        <f t="shared" si="965"/>
        <v>1</v>
      </c>
      <c r="BI6175" s="32">
        <f t="shared" si="966"/>
        <v>0</v>
      </c>
      <c r="BJ6175" s="69">
        <f t="shared" si="967"/>
        <v>0</v>
      </c>
      <c r="BK6175" s="158" t="str">
        <f t="shared" si="968"/>
        <v/>
      </c>
    </row>
    <row r="6176" spans="1:63" ht="12" customHeight="1" x14ac:dyDescent="0.2">
      <c r="A6176" s="8"/>
      <c r="B6176" s="7"/>
      <c r="C6176" s="7"/>
      <c r="D6176" s="7"/>
      <c r="E6176" s="7"/>
      <c r="F6176" s="7"/>
      <c r="G6176" s="7"/>
      <c r="H6176" s="7"/>
      <c r="I6176" s="10"/>
      <c r="J6176" s="25"/>
      <c r="K6176" s="250"/>
      <c r="L6176" s="31"/>
      <c r="M6176" s="9"/>
      <c r="N6176" s="11" t="s">
        <v>25</v>
      </c>
      <c r="O6176" s="39"/>
      <c r="P6176" s="47"/>
      <c r="Q6176" s="13"/>
      <c r="R6176" s="248">
        <f t="shared" si="960"/>
        <v>0</v>
      </c>
      <c r="S6176" s="248">
        <f t="shared" si="961"/>
        <v>0</v>
      </c>
      <c r="T6176" s="248">
        <f t="shared" si="962"/>
        <v>0</v>
      </c>
      <c r="U6176" s="248">
        <f t="shared" si="963"/>
        <v>0</v>
      </c>
      <c r="V6176" s="13"/>
      <c r="W6176" s="7"/>
      <c r="AT6176" s="130"/>
      <c r="BF6176" s="33">
        <f t="shared" si="969"/>
        <v>41242</v>
      </c>
      <c r="BG6176" s="34">
        <f t="shared" si="964"/>
        <v>82.88000000000001</v>
      </c>
      <c r="BH6176" s="32">
        <f t="shared" si="965"/>
        <v>1</v>
      </c>
      <c r="BI6176" s="32">
        <f t="shared" si="966"/>
        <v>0</v>
      </c>
      <c r="BJ6176" s="69">
        <f t="shared" si="967"/>
        <v>0</v>
      </c>
      <c r="BK6176" s="158" t="str">
        <f t="shared" si="968"/>
        <v/>
      </c>
    </row>
    <row r="6177" spans="1:63" ht="12" customHeight="1" x14ac:dyDescent="0.2">
      <c r="A6177" s="8"/>
      <c r="B6177" s="7"/>
      <c r="C6177" s="7"/>
      <c r="D6177" s="7"/>
      <c r="E6177" s="7"/>
      <c r="F6177" s="7"/>
      <c r="G6177" s="7"/>
      <c r="H6177" s="7"/>
      <c r="I6177" s="10"/>
      <c r="J6177" s="25"/>
      <c r="K6177" s="250"/>
      <c r="L6177" s="31"/>
      <c r="M6177" s="9"/>
      <c r="N6177" s="11" t="s">
        <v>25</v>
      </c>
      <c r="O6177" s="39"/>
      <c r="P6177" s="47"/>
      <c r="Q6177" s="13"/>
      <c r="R6177" s="248">
        <f t="shared" si="960"/>
        <v>0</v>
      </c>
      <c r="S6177" s="248">
        <f t="shared" si="961"/>
        <v>0</v>
      </c>
      <c r="T6177" s="248">
        <f t="shared" si="962"/>
        <v>0</v>
      </c>
      <c r="U6177" s="248">
        <f t="shared" si="963"/>
        <v>0</v>
      </c>
      <c r="V6177" s="13"/>
      <c r="W6177" s="7"/>
      <c r="AT6177" s="130"/>
      <c r="BF6177" s="33">
        <f t="shared" si="969"/>
        <v>41242</v>
      </c>
      <c r="BG6177" s="34">
        <f t="shared" si="964"/>
        <v>82.88000000000001</v>
      </c>
      <c r="BH6177" s="32">
        <f t="shared" si="965"/>
        <v>1</v>
      </c>
      <c r="BI6177" s="32">
        <f t="shared" si="966"/>
        <v>0</v>
      </c>
      <c r="BJ6177" s="69">
        <f t="shared" si="967"/>
        <v>0</v>
      </c>
      <c r="BK6177" s="158" t="str">
        <f t="shared" si="968"/>
        <v/>
      </c>
    </row>
    <row r="6178" spans="1:63" ht="12" customHeight="1" x14ac:dyDescent="0.2">
      <c r="A6178" s="8"/>
      <c r="B6178" s="7"/>
      <c r="C6178" s="7"/>
      <c r="D6178" s="7"/>
      <c r="E6178" s="7"/>
      <c r="F6178" s="7"/>
      <c r="G6178" s="7"/>
      <c r="H6178" s="7"/>
      <c r="I6178" s="10"/>
      <c r="J6178" s="25"/>
      <c r="K6178" s="250"/>
      <c r="L6178" s="31"/>
      <c r="M6178" s="9"/>
      <c r="N6178" s="11" t="s">
        <v>25</v>
      </c>
      <c r="O6178" s="39"/>
      <c r="P6178" s="47"/>
      <c r="Q6178" s="13"/>
      <c r="R6178" s="248">
        <f t="shared" si="960"/>
        <v>0</v>
      </c>
      <c r="S6178" s="248">
        <f t="shared" si="961"/>
        <v>0</v>
      </c>
      <c r="T6178" s="248">
        <f t="shared" si="962"/>
        <v>0</v>
      </c>
      <c r="U6178" s="248">
        <f t="shared" si="963"/>
        <v>0</v>
      </c>
      <c r="V6178" s="13"/>
      <c r="W6178" s="7"/>
      <c r="AT6178" s="130"/>
      <c r="BF6178" s="33">
        <f t="shared" si="969"/>
        <v>41242</v>
      </c>
      <c r="BG6178" s="34">
        <f t="shared" si="964"/>
        <v>82.88000000000001</v>
      </c>
      <c r="BH6178" s="32">
        <f t="shared" si="965"/>
        <v>1</v>
      </c>
      <c r="BI6178" s="32">
        <f t="shared" si="966"/>
        <v>0</v>
      </c>
      <c r="BJ6178" s="69">
        <f t="shared" si="967"/>
        <v>0</v>
      </c>
      <c r="BK6178" s="158" t="str">
        <f t="shared" si="968"/>
        <v/>
      </c>
    </row>
    <row r="6179" spans="1:63" ht="12" customHeight="1" x14ac:dyDescent="0.2">
      <c r="A6179" s="8"/>
      <c r="B6179" s="7"/>
      <c r="C6179" s="7"/>
      <c r="D6179" s="7"/>
      <c r="E6179" s="7"/>
      <c r="F6179" s="7"/>
      <c r="G6179" s="7"/>
      <c r="H6179" s="7"/>
      <c r="I6179" s="10"/>
      <c r="J6179" s="25"/>
      <c r="K6179" s="250"/>
      <c r="L6179" s="31"/>
      <c r="M6179" s="9"/>
      <c r="N6179" s="11" t="s">
        <v>25</v>
      </c>
      <c r="O6179" s="39"/>
      <c r="P6179" s="47"/>
      <c r="Q6179" s="13"/>
      <c r="R6179" s="248">
        <f t="shared" si="960"/>
        <v>0</v>
      </c>
      <c r="S6179" s="248">
        <f t="shared" si="961"/>
        <v>0</v>
      </c>
      <c r="T6179" s="248">
        <f t="shared" si="962"/>
        <v>0</v>
      </c>
      <c r="U6179" s="248">
        <f t="shared" si="963"/>
        <v>0</v>
      </c>
      <c r="V6179" s="13"/>
      <c r="W6179" s="7"/>
      <c r="AT6179" s="130"/>
      <c r="BF6179" s="33">
        <f t="shared" si="969"/>
        <v>41242</v>
      </c>
      <c r="BG6179" s="34">
        <f t="shared" si="964"/>
        <v>82.88000000000001</v>
      </c>
      <c r="BH6179" s="32">
        <f t="shared" si="965"/>
        <v>1</v>
      </c>
      <c r="BI6179" s="32">
        <f t="shared" si="966"/>
        <v>0</v>
      </c>
      <c r="BJ6179" s="69">
        <f t="shared" si="967"/>
        <v>0</v>
      </c>
      <c r="BK6179" s="158" t="str">
        <f t="shared" si="968"/>
        <v/>
      </c>
    </row>
    <row r="6180" spans="1:63" ht="12" customHeight="1" x14ac:dyDescent="0.2">
      <c r="A6180" s="8"/>
      <c r="B6180" s="7"/>
      <c r="C6180" s="7"/>
      <c r="D6180" s="7"/>
      <c r="E6180" s="7"/>
      <c r="F6180" s="7"/>
      <c r="G6180" s="7"/>
      <c r="H6180" s="7"/>
      <c r="I6180" s="10"/>
      <c r="J6180" s="25"/>
      <c r="K6180" s="250"/>
      <c r="L6180" s="31"/>
      <c r="M6180" s="9"/>
      <c r="N6180" s="11" t="s">
        <v>25</v>
      </c>
      <c r="O6180" s="39"/>
      <c r="P6180" s="47"/>
      <c r="Q6180" s="13"/>
      <c r="R6180" s="248">
        <f t="shared" si="960"/>
        <v>0</v>
      </c>
      <c r="S6180" s="248">
        <f t="shared" si="961"/>
        <v>0</v>
      </c>
      <c r="T6180" s="248">
        <f t="shared" si="962"/>
        <v>0</v>
      </c>
      <c r="U6180" s="248">
        <f t="shared" si="963"/>
        <v>0</v>
      </c>
      <c r="V6180" s="13"/>
      <c r="W6180" s="7"/>
      <c r="AT6180" s="130"/>
      <c r="BF6180" s="33">
        <f t="shared" si="969"/>
        <v>41242</v>
      </c>
      <c r="BG6180" s="34">
        <f t="shared" si="964"/>
        <v>82.88000000000001</v>
      </c>
      <c r="BH6180" s="32">
        <f t="shared" si="965"/>
        <v>1</v>
      </c>
      <c r="BI6180" s="32">
        <f t="shared" si="966"/>
        <v>0</v>
      </c>
      <c r="BJ6180" s="69">
        <f t="shared" si="967"/>
        <v>0</v>
      </c>
      <c r="BK6180" s="158" t="str">
        <f t="shared" si="968"/>
        <v/>
      </c>
    </row>
    <row r="6181" spans="1:63" ht="12" customHeight="1" x14ac:dyDescent="0.2">
      <c r="A6181" s="8"/>
      <c r="B6181" s="7"/>
      <c r="C6181" s="7"/>
      <c r="D6181" s="7"/>
      <c r="E6181" s="7"/>
      <c r="F6181" s="7"/>
      <c r="G6181" s="7"/>
      <c r="H6181" s="7"/>
      <c r="I6181" s="10"/>
      <c r="J6181" s="25"/>
      <c r="K6181" s="250"/>
      <c r="L6181" s="31"/>
      <c r="M6181" s="9"/>
      <c r="N6181" s="11" t="s">
        <v>25</v>
      </c>
      <c r="O6181" s="39"/>
      <c r="P6181" s="47"/>
      <c r="Q6181" s="13"/>
      <c r="R6181" s="248">
        <f t="shared" si="960"/>
        <v>0</v>
      </c>
      <c r="S6181" s="248">
        <f t="shared" si="961"/>
        <v>0</v>
      </c>
      <c r="T6181" s="248">
        <f t="shared" si="962"/>
        <v>0</v>
      </c>
      <c r="U6181" s="248">
        <f t="shared" si="963"/>
        <v>0</v>
      </c>
      <c r="V6181" s="13"/>
      <c r="W6181" s="7"/>
      <c r="AT6181" s="130"/>
      <c r="BF6181" s="33">
        <f t="shared" si="969"/>
        <v>41242</v>
      </c>
      <c r="BG6181" s="34">
        <f t="shared" si="964"/>
        <v>82.88000000000001</v>
      </c>
      <c r="BH6181" s="32">
        <f t="shared" si="965"/>
        <v>1</v>
      </c>
      <c r="BI6181" s="32">
        <f t="shared" si="966"/>
        <v>0</v>
      </c>
      <c r="BJ6181" s="69">
        <f t="shared" si="967"/>
        <v>0</v>
      </c>
      <c r="BK6181" s="158" t="str">
        <f t="shared" si="968"/>
        <v/>
      </c>
    </row>
    <row r="6182" spans="1:63" ht="12" customHeight="1" x14ac:dyDescent="0.2">
      <c r="A6182" s="8"/>
      <c r="B6182" s="7"/>
      <c r="C6182" s="7"/>
      <c r="D6182" s="7"/>
      <c r="E6182" s="7"/>
      <c r="F6182" s="7"/>
      <c r="G6182" s="7"/>
      <c r="H6182" s="7"/>
      <c r="I6182" s="10"/>
      <c r="J6182" s="25"/>
      <c r="K6182" s="250"/>
      <c r="L6182" s="31"/>
      <c r="M6182" s="9"/>
      <c r="N6182" s="11" t="s">
        <v>25</v>
      </c>
      <c r="O6182" s="39"/>
      <c r="P6182" s="47"/>
      <c r="Q6182" s="13"/>
      <c r="R6182" s="248">
        <f t="shared" si="960"/>
        <v>0</v>
      </c>
      <c r="S6182" s="248">
        <f t="shared" si="961"/>
        <v>0</v>
      </c>
      <c r="T6182" s="248">
        <f t="shared" si="962"/>
        <v>0</v>
      </c>
      <c r="U6182" s="248">
        <f t="shared" si="963"/>
        <v>0</v>
      </c>
      <c r="V6182" s="13"/>
      <c r="W6182" s="7"/>
      <c r="AT6182" s="130"/>
      <c r="BF6182" s="33">
        <f t="shared" si="969"/>
        <v>41242</v>
      </c>
      <c r="BG6182" s="34">
        <f t="shared" si="964"/>
        <v>82.88000000000001</v>
      </c>
      <c r="BH6182" s="32">
        <f t="shared" si="965"/>
        <v>1</v>
      </c>
      <c r="BI6182" s="32">
        <f t="shared" si="966"/>
        <v>0</v>
      </c>
      <c r="BJ6182" s="69">
        <f t="shared" si="967"/>
        <v>0</v>
      </c>
      <c r="BK6182" s="158" t="str">
        <f t="shared" si="968"/>
        <v/>
      </c>
    </row>
    <row r="6183" spans="1:63" ht="12" customHeight="1" x14ac:dyDescent="0.2">
      <c r="A6183" s="8"/>
      <c r="B6183" s="7"/>
      <c r="C6183" s="7"/>
      <c r="D6183" s="7"/>
      <c r="E6183" s="7"/>
      <c r="F6183" s="7"/>
      <c r="G6183" s="7"/>
      <c r="H6183" s="7"/>
      <c r="I6183" s="10"/>
      <c r="J6183" s="25"/>
      <c r="K6183" s="250"/>
      <c r="L6183" s="31"/>
      <c r="M6183" s="9"/>
      <c r="N6183" s="11" t="s">
        <v>25</v>
      </c>
      <c r="O6183" s="39"/>
      <c r="P6183" s="47"/>
      <c r="Q6183" s="13"/>
      <c r="R6183" s="248">
        <f t="shared" si="960"/>
        <v>0</v>
      </c>
      <c r="S6183" s="248">
        <f t="shared" si="961"/>
        <v>0</v>
      </c>
      <c r="T6183" s="248">
        <f t="shared" si="962"/>
        <v>0</v>
      </c>
      <c r="U6183" s="248">
        <f t="shared" si="963"/>
        <v>0</v>
      </c>
      <c r="V6183" s="13"/>
      <c r="W6183" s="7"/>
      <c r="AT6183" s="130"/>
      <c r="BF6183" s="33">
        <f t="shared" si="969"/>
        <v>41242</v>
      </c>
      <c r="BG6183" s="34">
        <f t="shared" si="964"/>
        <v>82.88000000000001</v>
      </c>
      <c r="BH6183" s="32">
        <f t="shared" si="965"/>
        <v>1</v>
      </c>
      <c r="BI6183" s="32">
        <f t="shared" si="966"/>
        <v>0</v>
      </c>
      <c r="BJ6183" s="69">
        <f t="shared" si="967"/>
        <v>0</v>
      </c>
      <c r="BK6183" s="158" t="str">
        <f t="shared" si="968"/>
        <v/>
      </c>
    </row>
    <row r="6184" spans="1:63" ht="12" customHeight="1" x14ac:dyDescent="0.2">
      <c r="A6184" s="8"/>
      <c r="B6184" s="7"/>
      <c r="C6184" s="7"/>
      <c r="D6184" s="7"/>
      <c r="E6184" s="7"/>
      <c r="F6184" s="7"/>
      <c r="G6184" s="7"/>
      <c r="H6184" s="7"/>
      <c r="I6184" s="10"/>
      <c r="J6184" s="25"/>
      <c r="K6184" s="250"/>
      <c r="L6184" s="31"/>
      <c r="M6184" s="9"/>
      <c r="N6184" s="11" t="s">
        <v>25</v>
      </c>
      <c r="O6184" s="39"/>
      <c r="P6184" s="47"/>
      <c r="Q6184" s="13"/>
      <c r="R6184" s="248">
        <f t="shared" si="960"/>
        <v>0</v>
      </c>
      <c r="S6184" s="248">
        <f t="shared" si="961"/>
        <v>0</v>
      </c>
      <c r="T6184" s="248">
        <f t="shared" si="962"/>
        <v>0</v>
      </c>
      <c r="U6184" s="248">
        <f t="shared" si="963"/>
        <v>0</v>
      </c>
      <c r="V6184" s="13"/>
      <c r="W6184" s="7"/>
      <c r="AT6184" s="130"/>
      <c r="BF6184" s="33">
        <f t="shared" si="969"/>
        <v>41242</v>
      </c>
      <c r="BG6184" s="34">
        <f t="shared" si="964"/>
        <v>82.88000000000001</v>
      </c>
      <c r="BH6184" s="32">
        <f t="shared" si="965"/>
        <v>1</v>
      </c>
      <c r="BI6184" s="32">
        <f t="shared" si="966"/>
        <v>0</v>
      </c>
      <c r="BJ6184" s="69">
        <f t="shared" si="967"/>
        <v>0</v>
      </c>
      <c r="BK6184" s="158" t="str">
        <f t="shared" si="968"/>
        <v/>
      </c>
    </row>
    <row r="6185" spans="1:63" ht="12" customHeight="1" x14ac:dyDescent="0.2">
      <c r="A6185" s="8"/>
      <c r="B6185" s="7"/>
      <c r="C6185" s="7"/>
      <c r="D6185" s="7"/>
      <c r="E6185" s="7"/>
      <c r="F6185" s="7"/>
      <c r="G6185" s="7"/>
      <c r="H6185" s="7"/>
      <c r="I6185" s="10"/>
      <c r="J6185" s="25"/>
      <c r="K6185" s="250"/>
      <c r="L6185" s="31"/>
      <c r="M6185" s="9"/>
      <c r="N6185" s="11" t="s">
        <v>25</v>
      </c>
      <c r="O6185" s="39"/>
      <c r="P6185" s="47"/>
      <c r="Q6185" s="13"/>
      <c r="R6185" s="248">
        <f t="shared" si="960"/>
        <v>0</v>
      </c>
      <c r="S6185" s="248">
        <f t="shared" si="961"/>
        <v>0</v>
      </c>
      <c r="T6185" s="248">
        <f t="shared" si="962"/>
        <v>0</v>
      </c>
      <c r="U6185" s="248">
        <f t="shared" si="963"/>
        <v>0</v>
      </c>
      <c r="V6185" s="13"/>
      <c r="W6185" s="7"/>
      <c r="AT6185" s="130"/>
      <c r="BF6185" s="33">
        <f t="shared" si="969"/>
        <v>41242</v>
      </c>
      <c r="BG6185" s="34">
        <f t="shared" si="964"/>
        <v>82.88000000000001</v>
      </c>
      <c r="BH6185" s="32">
        <f t="shared" si="965"/>
        <v>1</v>
      </c>
      <c r="BI6185" s="32">
        <f t="shared" si="966"/>
        <v>0</v>
      </c>
      <c r="BJ6185" s="69">
        <f t="shared" si="967"/>
        <v>0</v>
      </c>
      <c r="BK6185" s="158" t="str">
        <f t="shared" si="968"/>
        <v/>
      </c>
    </row>
    <row r="6186" spans="1:63" ht="12" customHeight="1" x14ac:dyDescent="0.2">
      <c r="A6186" s="8"/>
      <c r="B6186" s="7"/>
      <c r="C6186" s="7"/>
      <c r="D6186" s="7"/>
      <c r="E6186" s="7"/>
      <c r="F6186" s="7"/>
      <c r="G6186" s="7"/>
      <c r="H6186" s="7"/>
      <c r="I6186" s="10"/>
      <c r="J6186" s="25"/>
      <c r="K6186" s="250"/>
      <c r="L6186" s="31"/>
      <c r="M6186" s="9"/>
      <c r="N6186" s="11" t="s">
        <v>25</v>
      </c>
      <c r="O6186" s="39"/>
      <c r="P6186" s="47"/>
      <c r="Q6186" s="13"/>
      <c r="R6186" s="248">
        <f t="shared" si="960"/>
        <v>0</v>
      </c>
      <c r="S6186" s="248">
        <f t="shared" si="961"/>
        <v>0</v>
      </c>
      <c r="T6186" s="248">
        <f t="shared" si="962"/>
        <v>0</v>
      </c>
      <c r="U6186" s="248">
        <f t="shared" si="963"/>
        <v>0</v>
      </c>
      <c r="V6186" s="13"/>
      <c r="W6186" s="7"/>
      <c r="AT6186" s="130"/>
      <c r="BF6186" s="33">
        <f t="shared" si="969"/>
        <v>41242</v>
      </c>
      <c r="BG6186" s="34">
        <f t="shared" si="964"/>
        <v>82.88000000000001</v>
      </c>
      <c r="BH6186" s="32">
        <f t="shared" si="965"/>
        <v>1</v>
      </c>
      <c r="BI6186" s="32">
        <f t="shared" si="966"/>
        <v>0</v>
      </c>
      <c r="BJ6186" s="69">
        <f t="shared" si="967"/>
        <v>0</v>
      </c>
      <c r="BK6186" s="158" t="str">
        <f t="shared" si="968"/>
        <v/>
      </c>
    </row>
    <row r="6187" spans="1:63" ht="12" customHeight="1" x14ac:dyDescent="0.2">
      <c r="A6187" s="8"/>
      <c r="B6187" s="7"/>
      <c r="C6187" s="7"/>
      <c r="D6187" s="7"/>
      <c r="E6187" s="7"/>
      <c r="F6187" s="7"/>
      <c r="G6187" s="7"/>
      <c r="H6187" s="7"/>
      <c r="I6187" s="10"/>
      <c r="J6187" s="25"/>
      <c r="K6187" s="250"/>
      <c r="L6187" s="31"/>
      <c r="M6187" s="9"/>
      <c r="N6187" s="11" t="s">
        <v>25</v>
      </c>
      <c r="O6187" s="39"/>
      <c r="P6187" s="47"/>
      <c r="Q6187" s="13"/>
      <c r="R6187" s="248">
        <f t="shared" si="960"/>
        <v>0</v>
      </c>
      <c r="S6187" s="248">
        <f t="shared" si="961"/>
        <v>0</v>
      </c>
      <c r="T6187" s="248">
        <f t="shared" si="962"/>
        <v>0</v>
      </c>
      <c r="U6187" s="248">
        <f t="shared" si="963"/>
        <v>0</v>
      </c>
      <c r="V6187" s="13"/>
      <c r="W6187" s="7"/>
      <c r="AT6187" s="130"/>
      <c r="BF6187" s="33">
        <f t="shared" si="969"/>
        <v>41242</v>
      </c>
      <c r="BG6187" s="34">
        <f t="shared" si="964"/>
        <v>82.88000000000001</v>
      </c>
      <c r="BH6187" s="32">
        <f t="shared" si="965"/>
        <v>1</v>
      </c>
      <c r="BI6187" s="32">
        <f t="shared" si="966"/>
        <v>0</v>
      </c>
      <c r="BJ6187" s="69">
        <f t="shared" si="967"/>
        <v>0</v>
      </c>
      <c r="BK6187" s="158" t="str">
        <f t="shared" si="968"/>
        <v/>
      </c>
    </row>
    <row r="6188" spans="1:63" ht="12" customHeight="1" x14ac:dyDescent="0.2">
      <c r="A6188" s="8"/>
      <c r="B6188" s="7"/>
      <c r="C6188" s="7"/>
      <c r="D6188" s="7"/>
      <c r="E6188" s="7"/>
      <c r="F6188" s="7"/>
      <c r="G6188" s="7"/>
      <c r="H6188" s="7"/>
      <c r="I6188" s="10"/>
      <c r="J6188" s="25"/>
      <c r="K6188" s="250"/>
      <c r="L6188" s="31"/>
      <c r="M6188" s="9"/>
      <c r="N6188" s="11" t="s">
        <v>25</v>
      </c>
      <c r="O6188" s="39"/>
      <c r="P6188" s="47"/>
      <c r="Q6188" s="13"/>
      <c r="R6188" s="248">
        <f t="shared" si="960"/>
        <v>0</v>
      </c>
      <c r="S6188" s="248">
        <f t="shared" si="961"/>
        <v>0</v>
      </c>
      <c r="T6188" s="248">
        <f t="shared" si="962"/>
        <v>0</v>
      </c>
      <c r="U6188" s="248">
        <f t="shared" si="963"/>
        <v>0</v>
      </c>
      <c r="V6188" s="13"/>
      <c r="W6188" s="7"/>
      <c r="AT6188" s="130"/>
      <c r="BF6188" s="33">
        <f t="shared" si="969"/>
        <v>41242</v>
      </c>
      <c r="BG6188" s="34">
        <f t="shared" si="964"/>
        <v>82.88000000000001</v>
      </c>
      <c r="BH6188" s="32">
        <f t="shared" si="965"/>
        <v>1</v>
      </c>
      <c r="BI6188" s="32">
        <f t="shared" si="966"/>
        <v>0</v>
      </c>
      <c r="BJ6188" s="69">
        <f t="shared" si="967"/>
        <v>0</v>
      </c>
      <c r="BK6188" s="158" t="str">
        <f t="shared" si="968"/>
        <v/>
      </c>
    </row>
    <row r="6189" spans="1:63" ht="12" customHeight="1" x14ac:dyDescent="0.2">
      <c r="A6189" s="8"/>
      <c r="B6189" s="7"/>
      <c r="C6189" s="7"/>
      <c r="D6189" s="7"/>
      <c r="E6189" s="7"/>
      <c r="F6189" s="7"/>
      <c r="G6189" s="7"/>
      <c r="H6189" s="7"/>
      <c r="I6189" s="10"/>
      <c r="J6189" s="25"/>
      <c r="K6189" s="250"/>
      <c r="L6189" s="31"/>
      <c r="M6189" s="9"/>
      <c r="N6189" s="11" t="s">
        <v>25</v>
      </c>
      <c r="O6189" s="39"/>
      <c r="P6189" s="47"/>
      <c r="Q6189" s="13"/>
      <c r="R6189" s="248">
        <f t="shared" si="960"/>
        <v>0</v>
      </c>
      <c r="S6189" s="248">
        <f t="shared" si="961"/>
        <v>0</v>
      </c>
      <c r="T6189" s="248">
        <f t="shared" si="962"/>
        <v>0</v>
      </c>
      <c r="U6189" s="248">
        <f t="shared" si="963"/>
        <v>0</v>
      </c>
      <c r="V6189" s="13"/>
      <c r="W6189" s="7"/>
      <c r="AT6189" s="130"/>
      <c r="BF6189" s="33">
        <f t="shared" si="969"/>
        <v>41242</v>
      </c>
      <c r="BG6189" s="34">
        <f t="shared" si="964"/>
        <v>82.88000000000001</v>
      </c>
      <c r="BH6189" s="32">
        <f t="shared" si="965"/>
        <v>1</v>
      </c>
      <c r="BI6189" s="32">
        <f t="shared" si="966"/>
        <v>0</v>
      </c>
      <c r="BJ6189" s="69">
        <f t="shared" si="967"/>
        <v>0</v>
      </c>
      <c r="BK6189" s="158" t="str">
        <f t="shared" si="968"/>
        <v/>
      </c>
    </row>
    <row r="6190" spans="1:63" ht="12" customHeight="1" x14ac:dyDescent="0.2">
      <c r="A6190" s="8"/>
      <c r="B6190" s="7"/>
      <c r="C6190" s="7"/>
      <c r="D6190" s="7"/>
      <c r="E6190" s="7"/>
      <c r="F6190" s="7"/>
      <c r="G6190" s="7"/>
      <c r="H6190" s="7"/>
      <c r="I6190" s="10"/>
      <c r="J6190" s="25"/>
      <c r="K6190" s="250"/>
      <c r="L6190" s="31"/>
      <c r="M6190" s="9"/>
      <c r="N6190" s="11" t="s">
        <v>25</v>
      </c>
      <c r="O6190" s="39"/>
      <c r="P6190" s="47"/>
      <c r="Q6190" s="13"/>
      <c r="R6190" s="248">
        <f t="shared" si="960"/>
        <v>0</v>
      </c>
      <c r="S6190" s="248">
        <f t="shared" si="961"/>
        <v>0</v>
      </c>
      <c r="T6190" s="248">
        <f t="shared" si="962"/>
        <v>0</v>
      </c>
      <c r="U6190" s="248">
        <f t="shared" si="963"/>
        <v>0</v>
      </c>
      <c r="V6190" s="13"/>
      <c r="W6190" s="7"/>
      <c r="AT6190" s="130"/>
      <c r="BF6190" s="33">
        <f t="shared" si="969"/>
        <v>41242</v>
      </c>
      <c r="BG6190" s="34">
        <f t="shared" si="964"/>
        <v>82.88000000000001</v>
      </c>
      <c r="BH6190" s="32">
        <f t="shared" si="965"/>
        <v>1</v>
      </c>
      <c r="BI6190" s="32">
        <f t="shared" si="966"/>
        <v>0</v>
      </c>
      <c r="BJ6190" s="69">
        <f t="shared" si="967"/>
        <v>0</v>
      </c>
      <c r="BK6190" s="158" t="str">
        <f t="shared" si="968"/>
        <v/>
      </c>
    </row>
    <row r="6191" spans="1:63" ht="12" customHeight="1" x14ac:dyDescent="0.2">
      <c r="A6191" s="8"/>
      <c r="B6191" s="7"/>
      <c r="C6191" s="7"/>
      <c r="D6191" s="7"/>
      <c r="E6191" s="7"/>
      <c r="F6191" s="7"/>
      <c r="G6191" s="7"/>
      <c r="H6191" s="7"/>
      <c r="I6191" s="10"/>
      <c r="J6191" s="25"/>
      <c r="K6191" s="250"/>
      <c r="L6191" s="31"/>
      <c r="M6191" s="9"/>
      <c r="N6191" s="11" t="s">
        <v>25</v>
      </c>
      <c r="O6191" s="39"/>
      <c r="P6191" s="47"/>
      <c r="Q6191" s="13"/>
      <c r="R6191" s="248">
        <f t="shared" si="960"/>
        <v>0</v>
      </c>
      <c r="S6191" s="248">
        <f t="shared" si="961"/>
        <v>0</v>
      </c>
      <c r="T6191" s="248">
        <f t="shared" si="962"/>
        <v>0</v>
      </c>
      <c r="U6191" s="248">
        <f t="shared" si="963"/>
        <v>0</v>
      </c>
      <c r="V6191" s="13"/>
      <c r="W6191" s="7"/>
      <c r="AT6191" s="130"/>
      <c r="BF6191" s="33">
        <f t="shared" si="969"/>
        <v>41242</v>
      </c>
      <c r="BG6191" s="34">
        <f t="shared" si="964"/>
        <v>82.88000000000001</v>
      </c>
      <c r="BH6191" s="32">
        <f t="shared" si="965"/>
        <v>1</v>
      </c>
      <c r="BI6191" s="32">
        <f t="shared" si="966"/>
        <v>0</v>
      </c>
      <c r="BJ6191" s="69">
        <f t="shared" si="967"/>
        <v>0</v>
      </c>
      <c r="BK6191" s="158" t="str">
        <f t="shared" si="968"/>
        <v/>
      </c>
    </row>
    <row r="6192" spans="1:63" ht="12" customHeight="1" x14ac:dyDescent="0.2">
      <c r="A6192" s="8"/>
      <c r="B6192" s="7"/>
      <c r="C6192" s="7"/>
      <c r="D6192" s="7"/>
      <c r="E6192" s="7"/>
      <c r="F6192" s="7"/>
      <c r="G6192" s="7"/>
      <c r="H6192" s="7"/>
      <c r="I6192" s="10"/>
      <c r="J6192" s="25"/>
      <c r="K6192" s="250"/>
      <c r="L6192" s="31"/>
      <c r="M6192" s="9"/>
      <c r="N6192" s="11" t="s">
        <v>25</v>
      </c>
      <c r="O6192" s="39"/>
      <c r="P6192" s="47"/>
      <c r="Q6192" s="13"/>
      <c r="R6192" s="248">
        <f t="shared" si="960"/>
        <v>0</v>
      </c>
      <c r="S6192" s="248">
        <f t="shared" si="961"/>
        <v>0</v>
      </c>
      <c r="T6192" s="248">
        <f t="shared" si="962"/>
        <v>0</v>
      </c>
      <c r="U6192" s="248">
        <f t="shared" si="963"/>
        <v>0</v>
      </c>
      <c r="V6192" s="13"/>
      <c r="W6192" s="7"/>
      <c r="AT6192" s="130"/>
      <c r="BF6192" s="33">
        <f t="shared" si="969"/>
        <v>41242</v>
      </c>
      <c r="BG6192" s="34">
        <f t="shared" si="964"/>
        <v>82.88000000000001</v>
      </c>
      <c r="BH6192" s="32">
        <f t="shared" si="965"/>
        <v>1</v>
      </c>
      <c r="BI6192" s="32">
        <f t="shared" si="966"/>
        <v>0</v>
      </c>
      <c r="BJ6192" s="69">
        <f t="shared" si="967"/>
        <v>0</v>
      </c>
      <c r="BK6192" s="158" t="str">
        <f t="shared" si="968"/>
        <v/>
      </c>
    </row>
    <row r="6193" spans="1:63" ht="12" customHeight="1" x14ac:dyDescent="0.2">
      <c r="A6193" s="8"/>
      <c r="B6193" s="7"/>
      <c r="C6193" s="7"/>
      <c r="D6193" s="7"/>
      <c r="E6193" s="7"/>
      <c r="F6193" s="7"/>
      <c r="G6193" s="7"/>
      <c r="H6193" s="7"/>
      <c r="I6193" s="10"/>
      <c r="J6193" s="25"/>
      <c r="K6193" s="250"/>
      <c r="L6193" s="31"/>
      <c r="M6193" s="9"/>
      <c r="N6193" s="11" t="s">
        <v>25</v>
      </c>
      <c r="O6193" s="39"/>
      <c r="P6193" s="47"/>
      <c r="Q6193" s="13"/>
      <c r="R6193" s="248">
        <f t="shared" si="960"/>
        <v>0</v>
      </c>
      <c r="S6193" s="248">
        <f t="shared" si="961"/>
        <v>0</v>
      </c>
      <c r="T6193" s="248">
        <f t="shared" si="962"/>
        <v>0</v>
      </c>
      <c r="U6193" s="248">
        <f t="shared" si="963"/>
        <v>0</v>
      </c>
      <c r="V6193" s="13"/>
      <c r="W6193" s="7"/>
      <c r="AT6193" s="130"/>
      <c r="BF6193" s="33">
        <f t="shared" si="969"/>
        <v>41242</v>
      </c>
      <c r="BG6193" s="34">
        <f t="shared" si="964"/>
        <v>82.88000000000001</v>
      </c>
      <c r="BH6193" s="32">
        <f t="shared" si="965"/>
        <v>1</v>
      </c>
      <c r="BI6193" s="32">
        <f t="shared" si="966"/>
        <v>0</v>
      </c>
      <c r="BJ6193" s="69">
        <f t="shared" si="967"/>
        <v>0</v>
      </c>
      <c r="BK6193" s="158" t="str">
        <f t="shared" si="968"/>
        <v/>
      </c>
    </row>
    <row r="6194" spans="1:63" ht="12" customHeight="1" x14ac:dyDescent="0.2">
      <c r="A6194" s="8"/>
      <c r="B6194" s="7"/>
      <c r="C6194" s="7"/>
      <c r="D6194" s="7"/>
      <c r="E6194" s="7"/>
      <c r="F6194" s="7"/>
      <c r="G6194" s="7"/>
      <c r="H6194" s="7"/>
      <c r="I6194" s="10"/>
      <c r="J6194" s="25"/>
      <c r="K6194" s="250"/>
      <c r="L6194" s="31"/>
      <c r="M6194" s="9"/>
      <c r="N6194" s="11" t="s">
        <v>25</v>
      </c>
      <c r="O6194" s="39"/>
      <c r="P6194" s="47"/>
      <c r="Q6194" s="13"/>
      <c r="R6194" s="248">
        <f t="shared" si="960"/>
        <v>0</v>
      </c>
      <c r="S6194" s="248">
        <f t="shared" si="961"/>
        <v>0</v>
      </c>
      <c r="T6194" s="248">
        <f t="shared" si="962"/>
        <v>0</v>
      </c>
      <c r="U6194" s="248">
        <f t="shared" si="963"/>
        <v>0</v>
      </c>
      <c r="V6194" s="13"/>
      <c r="W6194" s="7"/>
      <c r="AT6194" s="130"/>
      <c r="BF6194" s="33">
        <f t="shared" si="969"/>
        <v>41242</v>
      </c>
      <c r="BG6194" s="34">
        <f t="shared" si="964"/>
        <v>82.88000000000001</v>
      </c>
      <c r="BH6194" s="32">
        <f t="shared" si="965"/>
        <v>1</v>
      </c>
      <c r="BI6194" s="32">
        <f t="shared" si="966"/>
        <v>0</v>
      </c>
      <c r="BJ6194" s="69">
        <f t="shared" si="967"/>
        <v>0</v>
      </c>
      <c r="BK6194" s="158" t="str">
        <f t="shared" si="968"/>
        <v/>
      </c>
    </row>
    <row r="6195" spans="1:63" ht="12" customHeight="1" x14ac:dyDescent="0.2">
      <c r="A6195" s="8"/>
      <c r="B6195" s="7"/>
      <c r="C6195" s="7"/>
      <c r="D6195" s="7"/>
      <c r="E6195" s="7"/>
      <c r="F6195" s="7"/>
      <c r="G6195" s="7"/>
      <c r="H6195" s="7"/>
      <c r="I6195" s="10"/>
      <c r="J6195" s="25"/>
      <c r="K6195" s="250"/>
      <c r="L6195" s="31"/>
      <c r="M6195" s="9"/>
      <c r="N6195" s="11" t="s">
        <v>25</v>
      </c>
      <c r="O6195" s="39"/>
      <c r="P6195" s="47"/>
      <c r="Q6195" s="13"/>
      <c r="R6195" s="248">
        <f t="shared" si="960"/>
        <v>0</v>
      </c>
      <c r="S6195" s="248">
        <f t="shared" si="961"/>
        <v>0</v>
      </c>
      <c r="T6195" s="248">
        <f t="shared" si="962"/>
        <v>0</v>
      </c>
      <c r="U6195" s="248">
        <f t="shared" si="963"/>
        <v>0</v>
      </c>
      <c r="V6195" s="13"/>
      <c r="W6195" s="7"/>
      <c r="AT6195" s="130"/>
      <c r="BF6195" s="33">
        <f t="shared" si="969"/>
        <v>41242</v>
      </c>
      <c r="BG6195" s="34">
        <f t="shared" si="964"/>
        <v>82.88000000000001</v>
      </c>
      <c r="BH6195" s="32">
        <f t="shared" si="965"/>
        <v>1</v>
      </c>
      <c r="BI6195" s="32">
        <f t="shared" si="966"/>
        <v>0</v>
      </c>
      <c r="BJ6195" s="69">
        <f t="shared" si="967"/>
        <v>0</v>
      </c>
      <c r="BK6195" s="158" t="str">
        <f t="shared" si="968"/>
        <v/>
      </c>
    </row>
    <row r="6196" spans="1:63" ht="12" customHeight="1" x14ac:dyDescent="0.2">
      <c r="A6196" s="8"/>
      <c r="B6196" s="7"/>
      <c r="C6196" s="7"/>
      <c r="D6196" s="7"/>
      <c r="E6196" s="7"/>
      <c r="F6196" s="7"/>
      <c r="G6196" s="7"/>
      <c r="H6196" s="7"/>
      <c r="I6196" s="10"/>
      <c r="J6196" s="25"/>
      <c r="K6196" s="250"/>
      <c r="L6196" s="31"/>
      <c r="M6196" s="9"/>
      <c r="N6196" s="11" t="s">
        <v>25</v>
      </c>
      <c r="O6196" s="39"/>
      <c r="P6196" s="47"/>
      <c r="Q6196" s="13"/>
      <c r="R6196" s="248">
        <f t="shared" si="960"/>
        <v>0</v>
      </c>
      <c r="S6196" s="248">
        <f t="shared" si="961"/>
        <v>0</v>
      </c>
      <c r="T6196" s="248">
        <f t="shared" si="962"/>
        <v>0</v>
      </c>
      <c r="U6196" s="248">
        <f t="shared" si="963"/>
        <v>0</v>
      </c>
      <c r="V6196" s="13"/>
      <c r="W6196" s="7"/>
      <c r="AT6196" s="130"/>
      <c r="BF6196" s="33">
        <f t="shared" si="969"/>
        <v>41242</v>
      </c>
      <c r="BG6196" s="34">
        <f t="shared" si="964"/>
        <v>82.88000000000001</v>
      </c>
      <c r="BH6196" s="32">
        <f t="shared" si="965"/>
        <v>1</v>
      </c>
      <c r="BI6196" s="32">
        <f t="shared" si="966"/>
        <v>0</v>
      </c>
      <c r="BJ6196" s="69">
        <f t="shared" si="967"/>
        <v>0</v>
      </c>
      <c r="BK6196" s="158" t="str">
        <f t="shared" si="968"/>
        <v/>
      </c>
    </row>
    <row r="6197" spans="1:63" ht="12" customHeight="1" x14ac:dyDescent="0.2">
      <c r="A6197" s="8"/>
      <c r="B6197" s="7"/>
      <c r="C6197" s="7"/>
      <c r="D6197" s="7"/>
      <c r="E6197" s="7"/>
      <c r="F6197" s="7"/>
      <c r="G6197" s="7"/>
      <c r="H6197" s="7"/>
      <c r="I6197" s="10"/>
      <c r="J6197" s="25"/>
      <c r="K6197" s="250"/>
      <c r="L6197" s="31"/>
      <c r="M6197" s="9"/>
      <c r="N6197" s="11" t="s">
        <v>25</v>
      </c>
      <c r="O6197" s="39"/>
      <c r="P6197" s="47"/>
      <c r="Q6197" s="13"/>
      <c r="R6197" s="248">
        <f t="shared" si="960"/>
        <v>0</v>
      </c>
      <c r="S6197" s="248">
        <f t="shared" si="961"/>
        <v>0</v>
      </c>
      <c r="T6197" s="248">
        <f t="shared" si="962"/>
        <v>0</v>
      </c>
      <c r="U6197" s="248">
        <f t="shared" si="963"/>
        <v>0</v>
      </c>
      <c r="V6197" s="13"/>
      <c r="W6197" s="7"/>
      <c r="AT6197" s="130"/>
      <c r="BF6197" s="33">
        <f t="shared" si="969"/>
        <v>41242</v>
      </c>
      <c r="BG6197" s="34">
        <f t="shared" si="964"/>
        <v>82.88000000000001</v>
      </c>
      <c r="BH6197" s="32">
        <f t="shared" si="965"/>
        <v>1</v>
      </c>
      <c r="BI6197" s="32">
        <f t="shared" si="966"/>
        <v>0</v>
      </c>
      <c r="BJ6197" s="69">
        <f t="shared" si="967"/>
        <v>0</v>
      </c>
      <c r="BK6197" s="158" t="str">
        <f t="shared" si="968"/>
        <v/>
      </c>
    </row>
    <row r="6198" spans="1:63" ht="12" customHeight="1" x14ac:dyDescent="0.2">
      <c r="A6198" s="8"/>
      <c r="B6198" s="7"/>
      <c r="C6198" s="7"/>
      <c r="D6198" s="7"/>
      <c r="E6198" s="7"/>
      <c r="F6198" s="7"/>
      <c r="G6198" s="7"/>
      <c r="H6198" s="7"/>
      <c r="I6198" s="10"/>
      <c r="J6198" s="25"/>
      <c r="K6198" s="250"/>
      <c r="L6198" s="31"/>
      <c r="M6198" s="9"/>
      <c r="N6198" s="11" t="s">
        <v>25</v>
      </c>
      <c r="O6198" s="39"/>
      <c r="P6198" s="47"/>
      <c r="Q6198" s="13"/>
      <c r="R6198" s="248">
        <f t="shared" si="960"/>
        <v>0</v>
      </c>
      <c r="S6198" s="248">
        <f t="shared" si="961"/>
        <v>0</v>
      </c>
      <c r="T6198" s="248">
        <f t="shared" si="962"/>
        <v>0</v>
      </c>
      <c r="U6198" s="248">
        <f t="shared" si="963"/>
        <v>0</v>
      </c>
      <c r="V6198" s="13"/>
      <c r="W6198" s="7"/>
      <c r="AT6198" s="130"/>
      <c r="BF6198" s="33">
        <f t="shared" si="969"/>
        <v>41242</v>
      </c>
      <c r="BG6198" s="34">
        <f t="shared" si="964"/>
        <v>82.88000000000001</v>
      </c>
      <c r="BH6198" s="32">
        <f t="shared" si="965"/>
        <v>1</v>
      </c>
      <c r="BI6198" s="32">
        <f t="shared" si="966"/>
        <v>0</v>
      </c>
      <c r="BJ6198" s="69">
        <f t="shared" si="967"/>
        <v>0</v>
      </c>
      <c r="BK6198" s="158" t="str">
        <f t="shared" si="968"/>
        <v/>
      </c>
    </row>
    <row r="6199" spans="1:63" ht="12" customHeight="1" x14ac:dyDescent="0.2">
      <c r="A6199" s="8"/>
      <c r="B6199" s="7"/>
      <c r="C6199" s="7"/>
      <c r="D6199" s="7"/>
      <c r="E6199" s="7"/>
      <c r="F6199" s="7"/>
      <c r="G6199" s="7"/>
      <c r="H6199" s="7"/>
      <c r="I6199" s="10"/>
      <c r="J6199" s="25"/>
      <c r="K6199" s="250"/>
      <c r="L6199" s="31"/>
      <c r="M6199" s="9"/>
      <c r="N6199" s="11" t="s">
        <v>25</v>
      </c>
      <c r="O6199" s="39"/>
      <c r="P6199" s="47"/>
      <c r="Q6199" s="13"/>
      <c r="R6199" s="248">
        <f t="shared" si="960"/>
        <v>0</v>
      </c>
      <c r="S6199" s="248">
        <f t="shared" si="961"/>
        <v>0</v>
      </c>
      <c r="T6199" s="248">
        <f t="shared" si="962"/>
        <v>0</v>
      </c>
      <c r="U6199" s="248">
        <f t="shared" si="963"/>
        <v>0</v>
      </c>
      <c r="V6199" s="13"/>
      <c r="W6199" s="7"/>
      <c r="AT6199" s="130"/>
      <c r="BF6199" s="33">
        <f t="shared" si="969"/>
        <v>41242</v>
      </c>
      <c r="BG6199" s="34">
        <f t="shared" si="964"/>
        <v>82.88000000000001</v>
      </c>
      <c r="BH6199" s="32">
        <f t="shared" si="965"/>
        <v>1</v>
      </c>
      <c r="BI6199" s="32">
        <f t="shared" si="966"/>
        <v>0</v>
      </c>
      <c r="BJ6199" s="69">
        <f t="shared" si="967"/>
        <v>0</v>
      </c>
      <c r="BK6199" s="158" t="str">
        <f t="shared" si="968"/>
        <v/>
      </c>
    </row>
    <row r="6200" spans="1:63" ht="12" customHeight="1" x14ac:dyDescent="0.2">
      <c r="A6200" s="8"/>
      <c r="B6200" s="7"/>
      <c r="C6200" s="7"/>
      <c r="D6200" s="7"/>
      <c r="E6200" s="7"/>
      <c r="F6200" s="7"/>
      <c r="G6200" s="7"/>
      <c r="H6200" s="7"/>
      <c r="I6200" s="10"/>
      <c r="J6200" s="25"/>
      <c r="K6200" s="250"/>
      <c r="L6200" s="31"/>
      <c r="M6200" s="9"/>
      <c r="N6200" s="11" t="s">
        <v>25</v>
      </c>
      <c r="O6200" s="39"/>
      <c r="P6200" s="47"/>
      <c r="Q6200" s="13"/>
      <c r="R6200" s="248">
        <f t="shared" si="960"/>
        <v>0</v>
      </c>
      <c r="S6200" s="248">
        <f t="shared" si="961"/>
        <v>0</v>
      </c>
      <c r="T6200" s="248">
        <f t="shared" si="962"/>
        <v>0</v>
      </c>
      <c r="U6200" s="248">
        <f t="shared" si="963"/>
        <v>0</v>
      </c>
      <c r="V6200" s="13"/>
      <c r="W6200" s="7"/>
      <c r="AT6200" s="130"/>
      <c r="BF6200" s="33">
        <f t="shared" si="969"/>
        <v>41242</v>
      </c>
      <c r="BG6200" s="34">
        <f t="shared" si="964"/>
        <v>82.88000000000001</v>
      </c>
      <c r="BH6200" s="32">
        <f t="shared" si="965"/>
        <v>1</v>
      </c>
      <c r="BI6200" s="32">
        <f t="shared" si="966"/>
        <v>0</v>
      </c>
      <c r="BJ6200" s="69">
        <f t="shared" si="967"/>
        <v>0</v>
      </c>
      <c r="BK6200" s="158" t="str">
        <f t="shared" si="968"/>
        <v/>
      </c>
    </row>
    <row r="6201" spans="1:63" ht="12" customHeight="1" x14ac:dyDescent="0.2">
      <c r="A6201" s="8"/>
      <c r="B6201" s="7"/>
      <c r="C6201" s="7"/>
      <c r="D6201" s="7"/>
      <c r="E6201" s="7"/>
      <c r="F6201" s="7"/>
      <c r="G6201" s="7"/>
      <c r="H6201" s="7"/>
      <c r="I6201" s="10"/>
      <c r="J6201" s="25"/>
      <c r="K6201" s="250"/>
      <c r="L6201" s="31"/>
      <c r="M6201" s="9"/>
      <c r="N6201" s="11" t="s">
        <v>25</v>
      </c>
      <c r="O6201" s="39"/>
      <c r="P6201" s="47"/>
      <c r="Q6201" s="13"/>
      <c r="R6201" s="248">
        <f t="shared" si="960"/>
        <v>0</v>
      </c>
      <c r="S6201" s="248">
        <f t="shared" si="961"/>
        <v>0</v>
      </c>
      <c r="T6201" s="248">
        <f t="shared" si="962"/>
        <v>0</v>
      </c>
      <c r="U6201" s="248">
        <f t="shared" si="963"/>
        <v>0</v>
      </c>
      <c r="V6201" s="13"/>
      <c r="W6201" s="7"/>
      <c r="AT6201" s="130"/>
      <c r="BF6201" s="33">
        <f t="shared" si="969"/>
        <v>41242</v>
      </c>
      <c r="BG6201" s="34">
        <f t="shared" si="964"/>
        <v>82.88000000000001</v>
      </c>
      <c r="BH6201" s="32">
        <f t="shared" si="965"/>
        <v>1</v>
      </c>
      <c r="BI6201" s="32">
        <f t="shared" si="966"/>
        <v>0</v>
      </c>
      <c r="BJ6201" s="69">
        <f t="shared" si="967"/>
        <v>0</v>
      </c>
      <c r="BK6201" s="158" t="str">
        <f t="shared" si="968"/>
        <v/>
      </c>
    </row>
    <row r="6202" spans="1:63" ht="12" customHeight="1" x14ac:dyDescent="0.2">
      <c r="A6202" s="8"/>
      <c r="B6202" s="7"/>
      <c r="C6202" s="7"/>
      <c r="D6202" s="7"/>
      <c r="E6202" s="7"/>
      <c r="F6202" s="7"/>
      <c r="G6202" s="7"/>
      <c r="H6202" s="7"/>
      <c r="I6202" s="10"/>
      <c r="J6202" s="25"/>
      <c r="K6202" s="250"/>
      <c r="L6202" s="31"/>
      <c r="M6202" s="9"/>
      <c r="N6202" s="11" t="s">
        <v>25</v>
      </c>
      <c r="O6202" s="39"/>
      <c r="P6202" s="47"/>
      <c r="Q6202" s="13"/>
      <c r="R6202" s="248">
        <f t="shared" si="960"/>
        <v>0</v>
      </c>
      <c r="S6202" s="248">
        <f t="shared" si="961"/>
        <v>0</v>
      </c>
      <c r="T6202" s="248">
        <f t="shared" si="962"/>
        <v>0</v>
      </c>
      <c r="U6202" s="248">
        <f t="shared" si="963"/>
        <v>0</v>
      </c>
      <c r="V6202" s="13"/>
      <c r="W6202" s="7"/>
      <c r="AT6202" s="130"/>
      <c r="BF6202" s="33">
        <f t="shared" si="969"/>
        <v>41242</v>
      </c>
      <c r="BG6202" s="34">
        <f t="shared" si="964"/>
        <v>82.88000000000001</v>
      </c>
      <c r="BH6202" s="32">
        <f t="shared" si="965"/>
        <v>1</v>
      </c>
      <c r="BI6202" s="32">
        <f t="shared" si="966"/>
        <v>0</v>
      </c>
      <c r="BJ6202" s="69">
        <f t="shared" si="967"/>
        <v>0</v>
      </c>
      <c r="BK6202" s="158" t="str">
        <f t="shared" si="968"/>
        <v/>
      </c>
    </row>
    <row r="6203" spans="1:63" ht="12" customHeight="1" x14ac:dyDescent="0.2">
      <c r="A6203" s="8"/>
      <c r="B6203" s="7"/>
      <c r="C6203" s="7"/>
      <c r="D6203" s="7"/>
      <c r="E6203" s="7"/>
      <c r="F6203" s="7"/>
      <c r="G6203" s="7"/>
      <c r="H6203" s="7"/>
      <c r="I6203" s="10"/>
      <c r="J6203" s="25"/>
      <c r="K6203" s="250"/>
      <c r="L6203" s="31"/>
      <c r="M6203" s="9"/>
      <c r="N6203" s="11" t="s">
        <v>25</v>
      </c>
      <c r="O6203" s="39"/>
      <c r="P6203" s="47"/>
      <c r="Q6203" s="13"/>
      <c r="R6203" s="248">
        <f t="shared" si="960"/>
        <v>0</v>
      </c>
      <c r="S6203" s="248">
        <f t="shared" si="961"/>
        <v>0</v>
      </c>
      <c r="T6203" s="248">
        <f t="shared" si="962"/>
        <v>0</v>
      </c>
      <c r="U6203" s="248">
        <f t="shared" si="963"/>
        <v>0</v>
      </c>
      <c r="V6203" s="13"/>
      <c r="W6203" s="7"/>
      <c r="AT6203" s="130"/>
      <c r="BF6203" s="33">
        <f t="shared" si="969"/>
        <v>41242</v>
      </c>
      <c r="BG6203" s="34">
        <f t="shared" si="964"/>
        <v>82.88000000000001</v>
      </c>
      <c r="BH6203" s="32">
        <f t="shared" si="965"/>
        <v>1</v>
      </c>
      <c r="BI6203" s="32">
        <f t="shared" si="966"/>
        <v>0</v>
      </c>
      <c r="BJ6203" s="69">
        <f t="shared" si="967"/>
        <v>0</v>
      </c>
      <c r="BK6203" s="158" t="str">
        <f t="shared" si="968"/>
        <v/>
      </c>
    </row>
    <row r="6204" spans="1:63" ht="12" customHeight="1" x14ac:dyDescent="0.2">
      <c r="A6204" s="8"/>
      <c r="B6204" s="7"/>
      <c r="C6204" s="7"/>
      <c r="D6204" s="7"/>
      <c r="E6204" s="7"/>
      <c r="F6204" s="7"/>
      <c r="G6204" s="7"/>
      <c r="H6204" s="7"/>
      <c r="I6204" s="10"/>
      <c r="J6204" s="25"/>
      <c r="K6204" s="250"/>
      <c r="L6204" s="31"/>
      <c r="M6204" s="9"/>
      <c r="N6204" s="11" t="s">
        <v>25</v>
      </c>
      <c r="O6204" s="39"/>
      <c r="P6204" s="47"/>
      <c r="Q6204" s="13"/>
      <c r="R6204" s="248">
        <f t="shared" si="960"/>
        <v>0</v>
      </c>
      <c r="S6204" s="248">
        <f t="shared" si="961"/>
        <v>0</v>
      </c>
      <c r="T6204" s="248">
        <f t="shared" si="962"/>
        <v>0</v>
      </c>
      <c r="U6204" s="248">
        <f t="shared" si="963"/>
        <v>0</v>
      </c>
      <c r="V6204" s="13"/>
      <c r="W6204" s="7"/>
      <c r="AT6204" s="130"/>
      <c r="BF6204" s="33">
        <f t="shared" si="969"/>
        <v>41242</v>
      </c>
      <c r="BG6204" s="34">
        <f t="shared" si="964"/>
        <v>82.88000000000001</v>
      </c>
      <c r="BH6204" s="32">
        <f t="shared" si="965"/>
        <v>1</v>
      </c>
      <c r="BI6204" s="32">
        <f t="shared" si="966"/>
        <v>0</v>
      </c>
      <c r="BJ6204" s="69">
        <f t="shared" si="967"/>
        <v>0</v>
      </c>
      <c r="BK6204" s="158" t="str">
        <f t="shared" si="968"/>
        <v/>
      </c>
    </row>
    <row r="6205" spans="1:63" ht="12" customHeight="1" x14ac:dyDescent="0.2">
      <c r="A6205" s="8"/>
      <c r="B6205" s="7"/>
      <c r="C6205" s="7"/>
      <c r="D6205" s="7"/>
      <c r="E6205" s="7"/>
      <c r="F6205" s="7"/>
      <c r="G6205" s="7"/>
      <c r="H6205" s="7"/>
      <c r="I6205" s="10"/>
      <c r="J6205" s="25"/>
      <c r="K6205" s="250"/>
      <c r="L6205" s="31"/>
      <c r="M6205" s="9"/>
      <c r="N6205" s="11" t="s">
        <v>25</v>
      </c>
      <c r="O6205" s="39"/>
      <c r="P6205" s="47"/>
      <c r="Q6205" s="13"/>
      <c r="R6205" s="248">
        <f t="shared" si="960"/>
        <v>0</v>
      </c>
      <c r="S6205" s="248">
        <f t="shared" si="961"/>
        <v>0</v>
      </c>
      <c r="T6205" s="248">
        <f t="shared" si="962"/>
        <v>0</v>
      </c>
      <c r="U6205" s="248">
        <f t="shared" si="963"/>
        <v>0</v>
      </c>
      <c r="V6205" s="13"/>
      <c r="W6205" s="7"/>
      <c r="AT6205" s="130"/>
      <c r="BF6205" s="33">
        <f t="shared" si="969"/>
        <v>41242</v>
      </c>
      <c r="BG6205" s="34">
        <f t="shared" si="964"/>
        <v>82.88000000000001</v>
      </c>
      <c r="BH6205" s="32">
        <f t="shared" si="965"/>
        <v>1</v>
      </c>
      <c r="BI6205" s="32">
        <f t="shared" si="966"/>
        <v>0</v>
      </c>
      <c r="BJ6205" s="69">
        <f t="shared" si="967"/>
        <v>0</v>
      </c>
      <c r="BK6205" s="158" t="str">
        <f t="shared" si="968"/>
        <v/>
      </c>
    </row>
    <row r="6206" spans="1:63" ht="12" customHeight="1" x14ac:dyDescent="0.2">
      <c r="A6206" s="8"/>
      <c r="B6206" s="7"/>
      <c r="C6206" s="7"/>
      <c r="D6206" s="7"/>
      <c r="E6206" s="7"/>
      <c r="F6206" s="7"/>
      <c r="G6206" s="7"/>
      <c r="H6206" s="7"/>
      <c r="I6206" s="10"/>
      <c r="J6206" s="25"/>
      <c r="K6206" s="250"/>
      <c r="L6206" s="31"/>
      <c r="M6206" s="9"/>
      <c r="N6206" s="11" t="s">
        <v>25</v>
      </c>
      <c r="O6206" s="39"/>
      <c r="P6206" s="47"/>
      <c r="Q6206" s="13"/>
      <c r="R6206" s="248">
        <f t="shared" si="960"/>
        <v>0</v>
      </c>
      <c r="S6206" s="248">
        <f t="shared" si="961"/>
        <v>0</v>
      </c>
      <c r="T6206" s="248">
        <f t="shared" si="962"/>
        <v>0</v>
      </c>
      <c r="U6206" s="248">
        <f t="shared" si="963"/>
        <v>0</v>
      </c>
      <c r="V6206" s="13"/>
      <c r="W6206" s="7"/>
      <c r="AT6206" s="130"/>
      <c r="BF6206" s="33">
        <f t="shared" si="969"/>
        <v>41242</v>
      </c>
      <c r="BG6206" s="34">
        <f t="shared" si="964"/>
        <v>82.88000000000001</v>
      </c>
      <c r="BH6206" s="32">
        <f t="shared" si="965"/>
        <v>1</v>
      </c>
      <c r="BI6206" s="32">
        <f t="shared" si="966"/>
        <v>0</v>
      </c>
      <c r="BJ6206" s="69">
        <f t="shared" si="967"/>
        <v>0</v>
      </c>
      <c r="BK6206" s="158" t="str">
        <f t="shared" si="968"/>
        <v/>
      </c>
    </row>
    <row r="6207" spans="1:63" ht="12" customHeight="1" x14ac:dyDescent="0.2">
      <c r="A6207" s="8"/>
      <c r="B6207" s="7"/>
      <c r="C6207" s="7"/>
      <c r="D6207" s="7"/>
      <c r="E6207" s="7"/>
      <c r="F6207" s="7"/>
      <c r="G6207" s="7"/>
      <c r="H6207" s="7"/>
      <c r="I6207" s="10"/>
      <c r="J6207" s="25"/>
      <c r="K6207" s="250"/>
      <c r="L6207" s="31"/>
      <c r="M6207" s="9"/>
      <c r="N6207" s="11" t="s">
        <v>25</v>
      </c>
      <c r="O6207" s="39"/>
      <c r="P6207" s="47"/>
      <c r="Q6207" s="13"/>
      <c r="R6207" s="248">
        <f t="shared" si="960"/>
        <v>0</v>
      </c>
      <c r="S6207" s="248">
        <f t="shared" si="961"/>
        <v>0</v>
      </c>
      <c r="T6207" s="248">
        <f t="shared" si="962"/>
        <v>0</v>
      </c>
      <c r="U6207" s="248">
        <f t="shared" si="963"/>
        <v>0</v>
      </c>
      <c r="V6207" s="13"/>
      <c r="W6207" s="7"/>
      <c r="AT6207" s="130"/>
      <c r="BF6207" s="33">
        <f t="shared" si="969"/>
        <v>41242</v>
      </c>
      <c r="BG6207" s="34">
        <f t="shared" si="964"/>
        <v>82.88000000000001</v>
      </c>
      <c r="BH6207" s="32">
        <f t="shared" si="965"/>
        <v>1</v>
      </c>
      <c r="BI6207" s="32">
        <f t="shared" si="966"/>
        <v>0</v>
      </c>
      <c r="BJ6207" s="69">
        <f t="shared" si="967"/>
        <v>0</v>
      </c>
      <c r="BK6207" s="158" t="str">
        <f t="shared" si="968"/>
        <v/>
      </c>
    </row>
    <row r="6208" spans="1:63" ht="12" customHeight="1" x14ac:dyDescent="0.2">
      <c r="A6208" s="8"/>
      <c r="B6208" s="7"/>
      <c r="C6208" s="7"/>
      <c r="D6208" s="7"/>
      <c r="E6208" s="7"/>
      <c r="F6208" s="7"/>
      <c r="G6208" s="7"/>
      <c r="H6208" s="7"/>
      <c r="I6208" s="10"/>
      <c r="J6208" s="25"/>
      <c r="K6208" s="250"/>
      <c r="L6208" s="31"/>
      <c r="M6208" s="9"/>
      <c r="N6208" s="11" t="s">
        <v>25</v>
      </c>
      <c r="O6208" s="39"/>
      <c r="P6208" s="47"/>
      <c r="Q6208" s="13"/>
      <c r="R6208" s="248">
        <f t="shared" si="960"/>
        <v>0</v>
      </c>
      <c r="S6208" s="248">
        <f t="shared" si="961"/>
        <v>0</v>
      </c>
      <c r="T6208" s="248">
        <f t="shared" si="962"/>
        <v>0</v>
      </c>
      <c r="U6208" s="248">
        <f t="shared" si="963"/>
        <v>0</v>
      </c>
      <c r="V6208" s="13"/>
      <c r="W6208" s="7"/>
      <c r="AT6208" s="130"/>
      <c r="BF6208" s="33">
        <f t="shared" si="969"/>
        <v>41242</v>
      </c>
      <c r="BG6208" s="34">
        <f t="shared" si="964"/>
        <v>82.88000000000001</v>
      </c>
      <c r="BH6208" s="32">
        <f t="shared" si="965"/>
        <v>1</v>
      </c>
      <c r="BI6208" s="32">
        <f t="shared" si="966"/>
        <v>0</v>
      </c>
      <c r="BJ6208" s="69">
        <f t="shared" si="967"/>
        <v>0</v>
      </c>
      <c r="BK6208" s="158" t="str">
        <f t="shared" si="968"/>
        <v/>
      </c>
    </row>
    <row r="6209" spans="1:63" ht="12" customHeight="1" x14ac:dyDescent="0.2">
      <c r="A6209" s="8"/>
      <c r="B6209" s="7"/>
      <c r="C6209" s="7"/>
      <c r="D6209" s="7"/>
      <c r="E6209" s="7"/>
      <c r="F6209" s="7"/>
      <c r="G6209" s="7"/>
      <c r="H6209" s="7"/>
      <c r="I6209" s="10"/>
      <c r="J6209" s="25"/>
      <c r="K6209" s="250"/>
      <c r="L6209" s="31"/>
      <c r="M6209" s="9"/>
      <c r="N6209" s="11" t="s">
        <v>25</v>
      </c>
      <c r="O6209" s="39"/>
      <c r="P6209" s="47"/>
      <c r="Q6209" s="13"/>
      <c r="R6209" s="248">
        <f t="shared" si="960"/>
        <v>0</v>
      </c>
      <c r="S6209" s="248">
        <f t="shared" si="961"/>
        <v>0</v>
      </c>
      <c r="T6209" s="248">
        <f t="shared" si="962"/>
        <v>0</v>
      </c>
      <c r="U6209" s="248">
        <f t="shared" si="963"/>
        <v>0</v>
      </c>
      <c r="V6209" s="13"/>
      <c r="W6209" s="7"/>
      <c r="AT6209" s="130"/>
      <c r="BF6209" s="33">
        <f t="shared" si="969"/>
        <v>41242</v>
      </c>
      <c r="BG6209" s="34">
        <f t="shared" si="964"/>
        <v>82.88000000000001</v>
      </c>
      <c r="BH6209" s="32">
        <f t="shared" si="965"/>
        <v>1</v>
      </c>
      <c r="BI6209" s="32">
        <f t="shared" si="966"/>
        <v>0</v>
      </c>
      <c r="BJ6209" s="69">
        <f t="shared" si="967"/>
        <v>0</v>
      </c>
      <c r="BK6209" s="158" t="str">
        <f t="shared" si="968"/>
        <v/>
      </c>
    </row>
    <row r="6210" spans="1:63" ht="12" customHeight="1" x14ac:dyDescent="0.2">
      <c r="A6210" s="8"/>
      <c r="B6210" s="7"/>
      <c r="C6210" s="7"/>
      <c r="D6210" s="7"/>
      <c r="E6210" s="7"/>
      <c r="F6210" s="7"/>
      <c r="G6210" s="7"/>
      <c r="H6210" s="7"/>
      <c r="I6210" s="10"/>
      <c r="J6210" s="25"/>
      <c r="K6210" s="250"/>
      <c r="L6210" s="31"/>
      <c r="M6210" s="9"/>
      <c r="N6210" s="11" t="s">
        <v>25</v>
      </c>
      <c r="O6210" s="39"/>
      <c r="P6210" s="47"/>
      <c r="Q6210" s="13"/>
      <c r="R6210" s="248">
        <f t="shared" si="960"/>
        <v>0</v>
      </c>
      <c r="S6210" s="248">
        <f t="shared" si="961"/>
        <v>0</v>
      </c>
      <c r="T6210" s="248">
        <f t="shared" si="962"/>
        <v>0</v>
      </c>
      <c r="U6210" s="248">
        <f t="shared" si="963"/>
        <v>0</v>
      </c>
      <c r="V6210" s="13"/>
      <c r="W6210" s="7"/>
      <c r="AT6210" s="130"/>
      <c r="BF6210" s="33">
        <f t="shared" si="969"/>
        <v>41242</v>
      </c>
      <c r="BG6210" s="34">
        <f t="shared" si="964"/>
        <v>82.88000000000001</v>
      </c>
      <c r="BH6210" s="32">
        <f t="shared" si="965"/>
        <v>1</v>
      </c>
      <c r="BI6210" s="32">
        <f t="shared" si="966"/>
        <v>0</v>
      </c>
      <c r="BJ6210" s="69">
        <f t="shared" si="967"/>
        <v>0</v>
      </c>
      <c r="BK6210" s="158" t="str">
        <f t="shared" si="968"/>
        <v/>
      </c>
    </row>
    <row r="6211" spans="1:63" ht="12" customHeight="1" x14ac:dyDescent="0.2">
      <c r="A6211" s="8"/>
      <c r="B6211" s="7"/>
      <c r="C6211" s="7"/>
      <c r="D6211" s="7"/>
      <c r="E6211" s="7"/>
      <c r="F6211" s="7"/>
      <c r="G6211" s="7"/>
      <c r="H6211" s="7"/>
      <c r="I6211" s="10"/>
      <c r="J6211" s="25"/>
      <c r="K6211" s="250"/>
      <c r="L6211" s="31"/>
      <c r="M6211" s="9"/>
      <c r="N6211" s="11" t="s">
        <v>25</v>
      </c>
      <c r="O6211" s="39"/>
      <c r="P6211" s="47"/>
      <c r="Q6211" s="13"/>
      <c r="R6211" s="248">
        <f t="shared" si="960"/>
        <v>0</v>
      </c>
      <c r="S6211" s="248">
        <f t="shared" si="961"/>
        <v>0</v>
      </c>
      <c r="T6211" s="248">
        <f t="shared" si="962"/>
        <v>0</v>
      </c>
      <c r="U6211" s="248">
        <f t="shared" si="963"/>
        <v>0</v>
      </c>
      <c r="V6211" s="13"/>
      <c r="W6211" s="7"/>
      <c r="AT6211" s="130"/>
      <c r="BF6211" s="33">
        <f t="shared" si="969"/>
        <v>41242</v>
      </c>
      <c r="BG6211" s="34">
        <f t="shared" si="964"/>
        <v>82.88000000000001</v>
      </c>
      <c r="BH6211" s="32">
        <f t="shared" si="965"/>
        <v>1</v>
      </c>
      <c r="BI6211" s="32">
        <f t="shared" si="966"/>
        <v>0</v>
      </c>
      <c r="BJ6211" s="69">
        <f t="shared" si="967"/>
        <v>0</v>
      </c>
      <c r="BK6211" s="158" t="str">
        <f t="shared" si="968"/>
        <v/>
      </c>
    </row>
    <row r="6212" spans="1:63" ht="12" customHeight="1" x14ac:dyDescent="0.2">
      <c r="A6212" s="8"/>
      <c r="B6212" s="7"/>
      <c r="C6212" s="7"/>
      <c r="D6212" s="7"/>
      <c r="E6212" s="7"/>
      <c r="F6212" s="7"/>
      <c r="G6212" s="7"/>
      <c r="H6212" s="7"/>
      <c r="I6212" s="10"/>
      <c r="J6212" s="25"/>
      <c r="K6212" s="250"/>
      <c r="L6212" s="31"/>
      <c r="M6212" s="9"/>
      <c r="N6212" s="11" t="s">
        <v>25</v>
      </c>
      <c r="O6212" s="39"/>
      <c r="P6212" s="47"/>
      <c r="Q6212" s="13"/>
      <c r="R6212" s="248">
        <f t="shared" si="960"/>
        <v>0</v>
      </c>
      <c r="S6212" s="248">
        <f t="shared" si="961"/>
        <v>0</v>
      </c>
      <c r="T6212" s="248">
        <f t="shared" si="962"/>
        <v>0</v>
      </c>
      <c r="U6212" s="248">
        <f t="shared" si="963"/>
        <v>0</v>
      </c>
      <c r="V6212" s="13"/>
      <c r="W6212" s="7"/>
      <c r="AT6212" s="130"/>
      <c r="BF6212" s="33">
        <f t="shared" si="969"/>
        <v>41242</v>
      </c>
      <c r="BG6212" s="34">
        <f t="shared" si="964"/>
        <v>82.88000000000001</v>
      </c>
      <c r="BH6212" s="32">
        <f t="shared" si="965"/>
        <v>1</v>
      </c>
      <c r="BI6212" s="32">
        <f t="shared" si="966"/>
        <v>0</v>
      </c>
      <c r="BJ6212" s="69">
        <f t="shared" si="967"/>
        <v>0</v>
      </c>
      <c r="BK6212" s="158" t="str">
        <f t="shared" si="968"/>
        <v/>
      </c>
    </row>
    <row r="6213" spans="1:63" ht="12" customHeight="1" x14ac:dyDescent="0.2">
      <c r="A6213" s="8"/>
      <c r="B6213" s="7"/>
      <c r="C6213" s="7"/>
      <c r="D6213" s="7"/>
      <c r="E6213" s="7"/>
      <c r="F6213" s="7"/>
      <c r="G6213" s="7"/>
      <c r="H6213" s="7"/>
      <c r="I6213" s="10"/>
      <c r="J6213" s="25"/>
      <c r="K6213" s="250"/>
      <c r="L6213" s="31"/>
      <c r="M6213" s="9"/>
      <c r="N6213" s="11" t="s">
        <v>25</v>
      </c>
      <c r="O6213" s="39"/>
      <c r="P6213" s="47"/>
      <c r="Q6213" s="13"/>
      <c r="R6213" s="248">
        <f t="shared" si="960"/>
        <v>0</v>
      </c>
      <c r="S6213" s="248">
        <f t="shared" si="961"/>
        <v>0</v>
      </c>
      <c r="T6213" s="248">
        <f t="shared" si="962"/>
        <v>0</v>
      </c>
      <c r="U6213" s="248">
        <f t="shared" si="963"/>
        <v>0</v>
      </c>
      <c r="V6213" s="13"/>
      <c r="W6213" s="7"/>
      <c r="AT6213" s="130"/>
      <c r="BF6213" s="33">
        <f t="shared" si="969"/>
        <v>41242</v>
      </c>
      <c r="BG6213" s="34">
        <f t="shared" si="964"/>
        <v>82.88000000000001</v>
      </c>
      <c r="BH6213" s="32">
        <f t="shared" si="965"/>
        <v>1</v>
      </c>
      <c r="BI6213" s="32">
        <f t="shared" si="966"/>
        <v>0</v>
      </c>
      <c r="BJ6213" s="69">
        <f t="shared" si="967"/>
        <v>0</v>
      </c>
      <c r="BK6213" s="158" t="str">
        <f t="shared" si="968"/>
        <v/>
      </c>
    </row>
    <row r="6214" spans="1:63" ht="12" customHeight="1" x14ac:dyDescent="0.2">
      <c r="A6214" s="8"/>
      <c r="B6214" s="7"/>
      <c r="C6214" s="7"/>
      <c r="D6214" s="7"/>
      <c r="E6214" s="7"/>
      <c r="F6214" s="7"/>
      <c r="G6214" s="7"/>
      <c r="H6214" s="7"/>
      <c r="I6214" s="10"/>
      <c r="J6214" s="25"/>
      <c r="K6214" s="250"/>
      <c r="L6214" s="31"/>
      <c r="M6214" s="9"/>
      <c r="N6214" s="11" t="s">
        <v>25</v>
      </c>
      <c r="O6214" s="39"/>
      <c r="P6214" s="47"/>
      <c r="Q6214" s="13"/>
      <c r="R6214" s="248">
        <f t="shared" si="960"/>
        <v>0</v>
      </c>
      <c r="S6214" s="248">
        <f t="shared" si="961"/>
        <v>0</v>
      </c>
      <c r="T6214" s="248">
        <f t="shared" si="962"/>
        <v>0</v>
      </c>
      <c r="U6214" s="248">
        <f t="shared" si="963"/>
        <v>0</v>
      </c>
      <c r="V6214" s="13"/>
      <c r="W6214" s="7"/>
      <c r="AT6214" s="130"/>
      <c r="BF6214" s="33">
        <f t="shared" si="969"/>
        <v>41242</v>
      </c>
      <c r="BG6214" s="34">
        <f t="shared" si="964"/>
        <v>82.88000000000001</v>
      </c>
      <c r="BH6214" s="32">
        <f t="shared" si="965"/>
        <v>1</v>
      </c>
      <c r="BI6214" s="32">
        <f t="shared" si="966"/>
        <v>0</v>
      </c>
      <c r="BJ6214" s="69">
        <f t="shared" si="967"/>
        <v>0</v>
      </c>
      <c r="BK6214" s="158" t="str">
        <f t="shared" si="968"/>
        <v/>
      </c>
    </row>
    <row r="6215" spans="1:63" ht="12" customHeight="1" x14ac:dyDescent="0.2">
      <c r="A6215" s="8"/>
      <c r="B6215" s="7"/>
      <c r="C6215" s="7"/>
      <c r="D6215" s="7"/>
      <c r="E6215" s="7"/>
      <c r="F6215" s="7"/>
      <c r="G6215" s="7"/>
      <c r="H6215" s="7"/>
      <c r="I6215" s="10"/>
      <c r="J6215" s="25"/>
      <c r="K6215" s="250"/>
      <c r="L6215" s="31"/>
      <c r="M6215" s="9"/>
      <c r="N6215" s="11" t="s">
        <v>25</v>
      </c>
      <c r="O6215" s="39"/>
      <c r="P6215" s="47"/>
      <c r="Q6215" s="13"/>
      <c r="R6215" s="248">
        <f t="shared" si="960"/>
        <v>0</v>
      </c>
      <c r="S6215" s="248">
        <f t="shared" si="961"/>
        <v>0</v>
      </c>
      <c r="T6215" s="248">
        <f t="shared" si="962"/>
        <v>0</v>
      </c>
      <c r="U6215" s="248">
        <f t="shared" si="963"/>
        <v>0</v>
      </c>
      <c r="V6215" s="13"/>
      <c r="W6215" s="7"/>
      <c r="AT6215" s="130"/>
      <c r="BF6215" s="33">
        <f t="shared" si="969"/>
        <v>41242</v>
      </c>
      <c r="BG6215" s="34">
        <f t="shared" si="964"/>
        <v>82.88000000000001</v>
      </c>
      <c r="BH6215" s="32">
        <f t="shared" si="965"/>
        <v>1</v>
      </c>
      <c r="BI6215" s="32">
        <f t="shared" si="966"/>
        <v>0</v>
      </c>
      <c r="BJ6215" s="69">
        <f t="shared" si="967"/>
        <v>0</v>
      </c>
      <c r="BK6215" s="158" t="str">
        <f t="shared" si="968"/>
        <v/>
      </c>
    </row>
    <row r="6216" spans="1:63" ht="12" customHeight="1" x14ac:dyDescent="0.2">
      <c r="A6216" s="8"/>
      <c r="B6216" s="7"/>
      <c r="C6216" s="7"/>
      <c r="D6216" s="7"/>
      <c r="E6216" s="7"/>
      <c r="F6216" s="7"/>
      <c r="G6216" s="7"/>
      <c r="H6216" s="7"/>
      <c r="I6216" s="10"/>
      <c r="J6216" s="25"/>
      <c r="K6216" s="250"/>
      <c r="L6216" s="31"/>
      <c r="M6216" s="9"/>
      <c r="N6216" s="11" t="s">
        <v>25</v>
      </c>
      <c r="O6216" s="39"/>
      <c r="P6216" s="47"/>
      <c r="Q6216" s="13"/>
      <c r="R6216" s="248">
        <f t="shared" si="960"/>
        <v>0</v>
      </c>
      <c r="S6216" s="248">
        <f t="shared" si="961"/>
        <v>0</v>
      </c>
      <c r="T6216" s="248">
        <f t="shared" si="962"/>
        <v>0</v>
      </c>
      <c r="U6216" s="248">
        <f t="shared" si="963"/>
        <v>0</v>
      </c>
      <c r="V6216" s="13"/>
      <c r="W6216" s="7"/>
      <c r="AT6216" s="130"/>
      <c r="BF6216" s="33">
        <f t="shared" si="969"/>
        <v>41242</v>
      </c>
      <c r="BG6216" s="34">
        <f t="shared" si="964"/>
        <v>82.88000000000001</v>
      </c>
      <c r="BH6216" s="32">
        <f t="shared" si="965"/>
        <v>1</v>
      </c>
      <c r="BI6216" s="32">
        <f t="shared" si="966"/>
        <v>0</v>
      </c>
      <c r="BJ6216" s="69">
        <f t="shared" si="967"/>
        <v>0</v>
      </c>
      <c r="BK6216" s="158" t="str">
        <f t="shared" si="968"/>
        <v/>
      </c>
    </row>
    <row r="6217" spans="1:63" ht="12" customHeight="1" x14ac:dyDescent="0.2">
      <c r="A6217" s="8"/>
      <c r="B6217" s="7"/>
      <c r="C6217" s="7"/>
      <c r="D6217" s="7"/>
      <c r="E6217" s="7"/>
      <c r="F6217" s="7"/>
      <c r="G6217" s="7"/>
      <c r="H6217" s="7"/>
      <c r="I6217" s="10"/>
      <c r="J6217" s="25"/>
      <c r="K6217" s="250"/>
      <c r="L6217" s="31"/>
      <c r="M6217" s="9"/>
      <c r="N6217" s="11" t="s">
        <v>25</v>
      </c>
      <c r="O6217" s="39"/>
      <c r="P6217" s="47"/>
      <c r="Q6217" s="13"/>
      <c r="R6217" s="248">
        <f t="shared" si="960"/>
        <v>0</v>
      </c>
      <c r="S6217" s="248">
        <f t="shared" si="961"/>
        <v>0</v>
      </c>
      <c r="T6217" s="248">
        <f t="shared" si="962"/>
        <v>0</v>
      </c>
      <c r="U6217" s="248">
        <f t="shared" si="963"/>
        <v>0</v>
      </c>
      <c r="V6217" s="13"/>
      <c r="W6217" s="7"/>
      <c r="AT6217" s="130"/>
      <c r="BF6217" s="33">
        <f t="shared" si="969"/>
        <v>41242</v>
      </c>
      <c r="BG6217" s="34">
        <f t="shared" si="964"/>
        <v>82.88000000000001</v>
      </c>
      <c r="BH6217" s="32">
        <f t="shared" si="965"/>
        <v>1</v>
      </c>
      <c r="BI6217" s="32">
        <f t="shared" si="966"/>
        <v>0</v>
      </c>
      <c r="BJ6217" s="69">
        <f t="shared" si="967"/>
        <v>0</v>
      </c>
      <c r="BK6217" s="158" t="str">
        <f t="shared" si="968"/>
        <v/>
      </c>
    </row>
    <row r="6218" spans="1:63" ht="12" customHeight="1" x14ac:dyDescent="0.2">
      <c r="A6218" s="8"/>
      <c r="B6218" s="7"/>
      <c r="C6218" s="7"/>
      <c r="D6218" s="7"/>
      <c r="E6218" s="7"/>
      <c r="F6218" s="7"/>
      <c r="G6218" s="7"/>
      <c r="H6218" s="7"/>
      <c r="I6218" s="10"/>
      <c r="J6218" s="25"/>
      <c r="K6218" s="250"/>
      <c r="L6218" s="31"/>
      <c r="M6218" s="9"/>
      <c r="N6218" s="11" t="s">
        <v>25</v>
      </c>
      <c r="O6218" s="39"/>
      <c r="P6218" s="47"/>
      <c r="Q6218" s="13"/>
      <c r="R6218" s="248">
        <f t="shared" si="960"/>
        <v>0</v>
      </c>
      <c r="S6218" s="248">
        <f t="shared" si="961"/>
        <v>0</v>
      </c>
      <c r="T6218" s="248">
        <f t="shared" si="962"/>
        <v>0</v>
      </c>
      <c r="U6218" s="248">
        <f t="shared" si="963"/>
        <v>0</v>
      </c>
      <c r="V6218" s="13"/>
      <c r="W6218" s="7"/>
      <c r="AT6218" s="130"/>
      <c r="BF6218" s="33">
        <f t="shared" si="969"/>
        <v>41242</v>
      </c>
      <c r="BG6218" s="34">
        <f t="shared" si="964"/>
        <v>82.88000000000001</v>
      </c>
      <c r="BH6218" s="32">
        <f t="shared" si="965"/>
        <v>1</v>
      </c>
      <c r="BI6218" s="32">
        <f t="shared" si="966"/>
        <v>0</v>
      </c>
      <c r="BJ6218" s="69">
        <f t="shared" si="967"/>
        <v>0</v>
      </c>
      <c r="BK6218" s="158" t="str">
        <f t="shared" si="968"/>
        <v/>
      </c>
    </row>
    <row r="6219" spans="1:63" ht="12" customHeight="1" x14ac:dyDescent="0.2">
      <c r="A6219" s="8"/>
      <c r="B6219" s="7"/>
      <c r="C6219" s="7"/>
      <c r="D6219" s="7"/>
      <c r="E6219" s="7"/>
      <c r="F6219" s="7"/>
      <c r="G6219" s="7"/>
      <c r="H6219" s="7"/>
      <c r="I6219" s="10"/>
      <c r="J6219" s="25"/>
      <c r="K6219" s="250"/>
      <c r="L6219" s="31"/>
      <c r="M6219" s="9"/>
      <c r="N6219" s="11" t="s">
        <v>25</v>
      </c>
      <c r="O6219" s="39"/>
      <c r="P6219" s="47"/>
      <c r="Q6219" s="13"/>
      <c r="R6219" s="248">
        <f t="shared" ref="R6219:R6282" si="970">IF(N6219&lt;&gt;"M",ROUND(IF(M6219&lt;&gt;"Y",IF(P6219&lt;&gt;"Y",K6219,K6219*(BH6219-1)),0),ROUNDING),"")</f>
        <v>0</v>
      </c>
      <c r="S6219" s="248">
        <f t="shared" ref="S6219:S6282" si="971">IF(N6219&lt;&gt;"M",ROUND(IF(O6219&gt;0,IF(M6219="Y",BI6219*(1-O6219),IF(BI6219&gt;R6219,R6219 + (BI6219 - R6219)*(1-O6219),BI6219)),BI6219),ROUNDING),"")</f>
        <v>0</v>
      </c>
      <c r="T6219" s="248">
        <f t="shared" ref="T6219:T6282" si="972">IF(N6219&lt;&gt;"M",ROUND(IF(O6219&gt;0,IF(M6219="Y",BJ6219*(1-O6219),IF(BJ6219&gt;R6219,R6219 + (BJ6219 - R6219)*(1-O6219),BJ6219)),BJ6219),ROUNDING),"")</f>
        <v>0</v>
      </c>
      <c r="U6219" s="248">
        <f t="shared" ref="U6219:U6282" si="973">IF(N6219&lt;&gt;"M",ROUND(IF(OR(N6219="P",N6219=""),0,IF(OR(M6219="N",M6219=""),T6219-R6219,T6219)),ROUNDING),"")</f>
        <v>0</v>
      </c>
      <c r="V6219" s="13"/>
      <c r="W6219" s="7"/>
      <c r="AT6219" s="130"/>
      <c r="BF6219" s="33">
        <f t="shared" si="969"/>
        <v>41242</v>
      </c>
      <c r="BG6219" s="34">
        <f t="shared" ref="BG6219:BG6282" si="974">IF(N6219&lt;&gt;"M",BG6218+U6219,BG6218)</f>
        <v>82.88000000000001</v>
      </c>
      <c r="BH6219" s="32">
        <f t="shared" ref="BH6219:BH6282" si="975">IF(L6219&lt;&gt;"",IF(ODDS_TYPE=1,L6219,IF(ODDS_TYPE=2,IF(L6219&gt;0,1+L6219/100,IF(L6219&lt;0,1-100/L6219,1)),IF(ODDS_TYPE=3,1+L6219,IF(ODDS_TYPE=4,1+L6219,IF(ODDS_TYPE=5,IF(L6219&gt;0,1+L6219,1-1/L6219),IF(ODDS_TYPE=6,IF(L6219&gt;=0,L6219+1,1-1/L6219),1)))))),1)</f>
        <v>1</v>
      </c>
      <c r="BI6219" s="32">
        <f t="shared" ref="BI6219:BI6282" si="976">IF(P6219&lt;&gt;"Y",IF(M6219&lt;&gt;"Y",K6219*BH6219,K6219*BH6219 - K6219),IF(M6219&lt;&gt;"Y",K6219*BH6219,K6219))</f>
        <v>0</v>
      </c>
      <c r="BJ6219" s="69">
        <f t="shared" ref="BJ6219:BJ6282" si="977">IF(P6219&lt;&gt;"Y",
IF(M6219&lt;&gt;"Y",
IF(N6219="Y",K6219*BH6219,IF(N6219="P",0,IF(OR(N6219="R",N6219="PU"),K6219,IF(N6219="H",K6219*BH6219*0.5,IF(N6219="HW",K6219*0.5*(1 + BH6219),IF(N6219="HL",K6219*0.5,0)))))),
IF(N6219="Y",K6219*BH6219 - K6219,IF(N6219="P",0,IF(OR(N6219="R",N6219="PU"),0,IF(N6219="H",IF(BH6219&gt;2,0.5*K6219*BH6219 - K6219,0),IF(N6219="HW",K6219*0.5*(1 + BH6219) - K6219,IF(N6219="HL",0,0))))))),
IF(M6219&lt;&gt;"Y",
IF(N6219="Y",K6219*BH6219,IF(N6219="P",0,IF(OR(N6219="R",N6219="PU"),K6219*(BH6219-1),IF(N6219="H",K6219*BH6219*0.5,IF(N6219="HW",K6219*(BH6219-1)*0.5,IF(N6219="HL",K6219*BH6219 - K6219*0.5,0)))))),
IF(N6219="Y",K6219,IF(N6219="P",0,IF(OR(N6219="R",N6219="PU"),0,IF(N6219="H",IF(BH6219&lt;2,K6219*BH6219*0.5 - K6219*(BH6219-1),0),IF(N6219="HW",0,IF(N6219="HL",K6219*0.5,0)))))))
)</f>
        <v>0</v>
      </c>
      <c r="BK6219" s="158" t="str">
        <f t="shared" ref="BK6219:BK6282" si="978">IF(FILT_M=1,IF(LEN(C6219)&gt;0,C6219,""),IF(FILT_M=2,IF(LEN(E6219)&gt;0,E6219,""),IF(FILT_M=3,IF(LEN(F6219)&gt;0,F6219,""),IF(FILT_M=4,IF(LEN(G6219)&gt;0,G6219,""),""))))</f>
        <v/>
      </c>
    </row>
    <row r="6220" spans="1:63" ht="12" customHeight="1" x14ac:dyDescent="0.2">
      <c r="A6220" s="8"/>
      <c r="B6220" s="7"/>
      <c r="C6220" s="7"/>
      <c r="D6220" s="7"/>
      <c r="E6220" s="7"/>
      <c r="F6220" s="7"/>
      <c r="G6220" s="7"/>
      <c r="H6220" s="7"/>
      <c r="I6220" s="10"/>
      <c r="J6220" s="25"/>
      <c r="K6220" s="250"/>
      <c r="L6220" s="31"/>
      <c r="M6220" s="9"/>
      <c r="N6220" s="11" t="s">
        <v>25</v>
      </c>
      <c r="O6220" s="39"/>
      <c r="P6220" s="47"/>
      <c r="Q6220" s="13"/>
      <c r="R6220" s="248">
        <f t="shared" si="970"/>
        <v>0</v>
      </c>
      <c r="S6220" s="248">
        <f t="shared" si="971"/>
        <v>0</v>
      </c>
      <c r="T6220" s="248">
        <f t="shared" si="972"/>
        <v>0</v>
      </c>
      <c r="U6220" s="248">
        <f t="shared" si="973"/>
        <v>0</v>
      </c>
      <c r="V6220" s="13"/>
      <c r="W6220" s="7"/>
      <c r="AT6220" s="130"/>
      <c r="BF6220" s="33">
        <f t="shared" ref="BF6220:BF6283" si="979">IF(A6220&gt;2,A6220,BF6219)</f>
        <v>41242</v>
      </c>
      <c r="BG6220" s="34">
        <f t="shared" si="974"/>
        <v>82.88000000000001</v>
      </c>
      <c r="BH6220" s="32">
        <f t="shared" si="975"/>
        <v>1</v>
      </c>
      <c r="BI6220" s="32">
        <f t="shared" si="976"/>
        <v>0</v>
      </c>
      <c r="BJ6220" s="69">
        <f t="shared" si="977"/>
        <v>0</v>
      </c>
      <c r="BK6220" s="158" t="str">
        <f t="shared" si="978"/>
        <v/>
      </c>
    </row>
    <row r="6221" spans="1:63" ht="12" customHeight="1" x14ac:dyDescent="0.2">
      <c r="A6221" s="8"/>
      <c r="B6221" s="7"/>
      <c r="C6221" s="7"/>
      <c r="D6221" s="7"/>
      <c r="E6221" s="7"/>
      <c r="F6221" s="7"/>
      <c r="G6221" s="7"/>
      <c r="H6221" s="7"/>
      <c r="I6221" s="10"/>
      <c r="J6221" s="25"/>
      <c r="K6221" s="250"/>
      <c r="L6221" s="31"/>
      <c r="M6221" s="9"/>
      <c r="N6221" s="11" t="s">
        <v>25</v>
      </c>
      <c r="O6221" s="39"/>
      <c r="P6221" s="47"/>
      <c r="Q6221" s="13"/>
      <c r="R6221" s="248">
        <f t="shared" si="970"/>
        <v>0</v>
      </c>
      <c r="S6221" s="248">
        <f t="shared" si="971"/>
        <v>0</v>
      </c>
      <c r="T6221" s="248">
        <f t="shared" si="972"/>
        <v>0</v>
      </c>
      <c r="U6221" s="248">
        <f t="shared" si="973"/>
        <v>0</v>
      </c>
      <c r="V6221" s="13"/>
      <c r="W6221" s="7"/>
      <c r="AT6221" s="130"/>
      <c r="BF6221" s="33">
        <f t="shared" si="979"/>
        <v>41242</v>
      </c>
      <c r="BG6221" s="34">
        <f t="shared" si="974"/>
        <v>82.88000000000001</v>
      </c>
      <c r="BH6221" s="32">
        <f t="shared" si="975"/>
        <v>1</v>
      </c>
      <c r="BI6221" s="32">
        <f t="shared" si="976"/>
        <v>0</v>
      </c>
      <c r="BJ6221" s="69">
        <f t="shared" si="977"/>
        <v>0</v>
      </c>
      <c r="BK6221" s="158" t="str">
        <f t="shared" si="978"/>
        <v/>
      </c>
    </row>
    <row r="6222" spans="1:63" ht="12" customHeight="1" x14ac:dyDescent="0.2">
      <c r="A6222" s="8"/>
      <c r="B6222" s="7"/>
      <c r="C6222" s="7"/>
      <c r="D6222" s="7"/>
      <c r="E6222" s="7"/>
      <c r="F6222" s="7"/>
      <c r="G6222" s="7"/>
      <c r="H6222" s="7"/>
      <c r="I6222" s="10"/>
      <c r="J6222" s="25"/>
      <c r="K6222" s="250"/>
      <c r="L6222" s="31"/>
      <c r="M6222" s="9"/>
      <c r="N6222" s="11" t="s">
        <v>25</v>
      </c>
      <c r="O6222" s="39"/>
      <c r="P6222" s="47"/>
      <c r="Q6222" s="13"/>
      <c r="R6222" s="248">
        <f t="shared" si="970"/>
        <v>0</v>
      </c>
      <c r="S6222" s="248">
        <f t="shared" si="971"/>
        <v>0</v>
      </c>
      <c r="T6222" s="248">
        <f t="shared" si="972"/>
        <v>0</v>
      </c>
      <c r="U6222" s="248">
        <f t="shared" si="973"/>
        <v>0</v>
      </c>
      <c r="V6222" s="13"/>
      <c r="W6222" s="7"/>
      <c r="AT6222" s="130"/>
      <c r="BF6222" s="33">
        <f t="shared" si="979"/>
        <v>41242</v>
      </c>
      <c r="BG6222" s="34">
        <f t="shared" si="974"/>
        <v>82.88000000000001</v>
      </c>
      <c r="BH6222" s="32">
        <f t="shared" si="975"/>
        <v>1</v>
      </c>
      <c r="BI6222" s="32">
        <f t="shared" si="976"/>
        <v>0</v>
      </c>
      <c r="BJ6222" s="69">
        <f t="shared" si="977"/>
        <v>0</v>
      </c>
      <c r="BK6222" s="158" t="str">
        <f t="shared" si="978"/>
        <v/>
      </c>
    </row>
    <row r="6223" spans="1:63" ht="12" customHeight="1" x14ac:dyDescent="0.2">
      <c r="A6223" s="8"/>
      <c r="B6223" s="7"/>
      <c r="C6223" s="7"/>
      <c r="D6223" s="7"/>
      <c r="E6223" s="7"/>
      <c r="F6223" s="7"/>
      <c r="G6223" s="7"/>
      <c r="H6223" s="7"/>
      <c r="I6223" s="10"/>
      <c r="J6223" s="25"/>
      <c r="K6223" s="250"/>
      <c r="L6223" s="31"/>
      <c r="M6223" s="9"/>
      <c r="N6223" s="11" t="s">
        <v>25</v>
      </c>
      <c r="O6223" s="39"/>
      <c r="P6223" s="47"/>
      <c r="Q6223" s="13"/>
      <c r="R6223" s="248">
        <f t="shared" si="970"/>
        <v>0</v>
      </c>
      <c r="S6223" s="248">
        <f t="shared" si="971"/>
        <v>0</v>
      </c>
      <c r="T6223" s="248">
        <f t="shared" si="972"/>
        <v>0</v>
      </c>
      <c r="U6223" s="248">
        <f t="shared" si="973"/>
        <v>0</v>
      </c>
      <c r="V6223" s="13"/>
      <c r="W6223" s="7"/>
      <c r="AT6223" s="130"/>
      <c r="BF6223" s="33">
        <f t="shared" si="979"/>
        <v>41242</v>
      </c>
      <c r="BG6223" s="34">
        <f t="shared" si="974"/>
        <v>82.88000000000001</v>
      </c>
      <c r="BH6223" s="32">
        <f t="shared" si="975"/>
        <v>1</v>
      </c>
      <c r="BI6223" s="32">
        <f t="shared" si="976"/>
        <v>0</v>
      </c>
      <c r="BJ6223" s="69">
        <f t="shared" si="977"/>
        <v>0</v>
      </c>
      <c r="BK6223" s="158" t="str">
        <f t="shared" si="978"/>
        <v/>
      </c>
    </row>
    <row r="6224" spans="1:63" ht="12" customHeight="1" x14ac:dyDescent="0.2">
      <c r="A6224" s="8"/>
      <c r="B6224" s="7"/>
      <c r="C6224" s="7"/>
      <c r="D6224" s="7"/>
      <c r="E6224" s="7"/>
      <c r="F6224" s="7"/>
      <c r="G6224" s="7"/>
      <c r="H6224" s="7"/>
      <c r="I6224" s="10"/>
      <c r="J6224" s="25"/>
      <c r="K6224" s="250"/>
      <c r="L6224" s="31"/>
      <c r="M6224" s="9"/>
      <c r="N6224" s="11" t="s">
        <v>25</v>
      </c>
      <c r="O6224" s="39"/>
      <c r="P6224" s="47"/>
      <c r="Q6224" s="13"/>
      <c r="R6224" s="248">
        <f t="shared" si="970"/>
        <v>0</v>
      </c>
      <c r="S6224" s="248">
        <f t="shared" si="971"/>
        <v>0</v>
      </c>
      <c r="T6224" s="248">
        <f t="shared" si="972"/>
        <v>0</v>
      </c>
      <c r="U6224" s="248">
        <f t="shared" si="973"/>
        <v>0</v>
      </c>
      <c r="V6224" s="13"/>
      <c r="W6224" s="7"/>
      <c r="AT6224" s="130"/>
      <c r="BF6224" s="33">
        <f t="shared" si="979"/>
        <v>41242</v>
      </c>
      <c r="BG6224" s="34">
        <f t="shared" si="974"/>
        <v>82.88000000000001</v>
      </c>
      <c r="BH6224" s="32">
        <f t="shared" si="975"/>
        <v>1</v>
      </c>
      <c r="BI6224" s="32">
        <f t="shared" si="976"/>
        <v>0</v>
      </c>
      <c r="BJ6224" s="69">
        <f t="shared" si="977"/>
        <v>0</v>
      </c>
      <c r="BK6224" s="158" t="str">
        <f t="shared" si="978"/>
        <v/>
      </c>
    </row>
    <row r="6225" spans="1:63" ht="12" customHeight="1" x14ac:dyDescent="0.2">
      <c r="A6225" s="8"/>
      <c r="B6225" s="7"/>
      <c r="C6225" s="7"/>
      <c r="D6225" s="7"/>
      <c r="E6225" s="7"/>
      <c r="F6225" s="7"/>
      <c r="G6225" s="7"/>
      <c r="H6225" s="7"/>
      <c r="I6225" s="10"/>
      <c r="J6225" s="25"/>
      <c r="K6225" s="250"/>
      <c r="L6225" s="31"/>
      <c r="M6225" s="9"/>
      <c r="N6225" s="11" t="s">
        <v>25</v>
      </c>
      <c r="O6225" s="39"/>
      <c r="P6225" s="47"/>
      <c r="Q6225" s="13"/>
      <c r="R6225" s="248">
        <f t="shared" si="970"/>
        <v>0</v>
      </c>
      <c r="S6225" s="248">
        <f t="shared" si="971"/>
        <v>0</v>
      </c>
      <c r="T6225" s="248">
        <f t="shared" si="972"/>
        <v>0</v>
      </c>
      <c r="U6225" s="248">
        <f t="shared" si="973"/>
        <v>0</v>
      </c>
      <c r="V6225" s="13"/>
      <c r="W6225" s="7"/>
      <c r="AT6225" s="130"/>
      <c r="BF6225" s="33">
        <f t="shared" si="979"/>
        <v>41242</v>
      </c>
      <c r="BG6225" s="34">
        <f t="shared" si="974"/>
        <v>82.88000000000001</v>
      </c>
      <c r="BH6225" s="32">
        <f t="shared" si="975"/>
        <v>1</v>
      </c>
      <c r="BI6225" s="32">
        <f t="shared" si="976"/>
        <v>0</v>
      </c>
      <c r="BJ6225" s="69">
        <f t="shared" si="977"/>
        <v>0</v>
      </c>
      <c r="BK6225" s="158" t="str">
        <f t="shared" si="978"/>
        <v/>
      </c>
    </row>
    <row r="6226" spans="1:63" ht="12" customHeight="1" x14ac:dyDescent="0.2">
      <c r="A6226" s="8"/>
      <c r="B6226" s="7"/>
      <c r="C6226" s="7"/>
      <c r="D6226" s="7"/>
      <c r="E6226" s="7"/>
      <c r="F6226" s="7"/>
      <c r="G6226" s="7"/>
      <c r="H6226" s="7"/>
      <c r="I6226" s="10"/>
      <c r="J6226" s="25"/>
      <c r="K6226" s="250"/>
      <c r="L6226" s="31"/>
      <c r="M6226" s="9"/>
      <c r="N6226" s="11" t="s">
        <v>25</v>
      </c>
      <c r="O6226" s="39"/>
      <c r="P6226" s="47"/>
      <c r="Q6226" s="13"/>
      <c r="R6226" s="248">
        <f t="shared" si="970"/>
        <v>0</v>
      </c>
      <c r="S6226" s="248">
        <f t="shared" si="971"/>
        <v>0</v>
      </c>
      <c r="T6226" s="248">
        <f t="shared" si="972"/>
        <v>0</v>
      </c>
      <c r="U6226" s="248">
        <f t="shared" si="973"/>
        <v>0</v>
      </c>
      <c r="V6226" s="13"/>
      <c r="W6226" s="7"/>
      <c r="AT6226" s="130"/>
      <c r="BF6226" s="33">
        <f t="shared" si="979"/>
        <v>41242</v>
      </c>
      <c r="BG6226" s="34">
        <f t="shared" si="974"/>
        <v>82.88000000000001</v>
      </c>
      <c r="BH6226" s="32">
        <f t="shared" si="975"/>
        <v>1</v>
      </c>
      <c r="BI6226" s="32">
        <f t="shared" si="976"/>
        <v>0</v>
      </c>
      <c r="BJ6226" s="69">
        <f t="shared" si="977"/>
        <v>0</v>
      </c>
      <c r="BK6226" s="158" t="str">
        <f t="shared" si="978"/>
        <v/>
      </c>
    </row>
    <row r="6227" spans="1:63" ht="12" customHeight="1" x14ac:dyDescent="0.2">
      <c r="A6227" s="8"/>
      <c r="B6227" s="7"/>
      <c r="C6227" s="7"/>
      <c r="D6227" s="7"/>
      <c r="E6227" s="7"/>
      <c r="F6227" s="7"/>
      <c r="G6227" s="7"/>
      <c r="H6227" s="7"/>
      <c r="I6227" s="10"/>
      <c r="J6227" s="25"/>
      <c r="K6227" s="250"/>
      <c r="L6227" s="31"/>
      <c r="M6227" s="9"/>
      <c r="N6227" s="11" t="s">
        <v>25</v>
      </c>
      <c r="O6227" s="39"/>
      <c r="P6227" s="47"/>
      <c r="Q6227" s="13"/>
      <c r="R6227" s="248">
        <f t="shared" si="970"/>
        <v>0</v>
      </c>
      <c r="S6227" s="248">
        <f t="shared" si="971"/>
        <v>0</v>
      </c>
      <c r="T6227" s="248">
        <f t="shared" si="972"/>
        <v>0</v>
      </c>
      <c r="U6227" s="248">
        <f t="shared" si="973"/>
        <v>0</v>
      </c>
      <c r="V6227" s="13"/>
      <c r="W6227" s="7"/>
      <c r="AT6227" s="130"/>
      <c r="BF6227" s="33">
        <f t="shared" si="979"/>
        <v>41242</v>
      </c>
      <c r="BG6227" s="34">
        <f t="shared" si="974"/>
        <v>82.88000000000001</v>
      </c>
      <c r="BH6227" s="32">
        <f t="shared" si="975"/>
        <v>1</v>
      </c>
      <c r="BI6227" s="32">
        <f t="shared" si="976"/>
        <v>0</v>
      </c>
      <c r="BJ6227" s="69">
        <f t="shared" si="977"/>
        <v>0</v>
      </c>
      <c r="BK6227" s="158" t="str">
        <f t="shared" si="978"/>
        <v/>
      </c>
    </row>
    <row r="6228" spans="1:63" ht="12" customHeight="1" x14ac:dyDescent="0.2">
      <c r="A6228" s="8"/>
      <c r="B6228" s="7"/>
      <c r="C6228" s="7"/>
      <c r="D6228" s="7"/>
      <c r="E6228" s="7"/>
      <c r="F6228" s="7"/>
      <c r="G6228" s="7"/>
      <c r="H6228" s="7"/>
      <c r="I6228" s="10"/>
      <c r="J6228" s="25"/>
      <c r="K6228" s="250"/>
      <c r="L6228" s="31"/>
      <c r="M6228" s="9"/>
      <c r="N6228" s="11" t="s">
        <v>25</v>
      </c>
      <c r="O6228" s="39"/>
      <c r="P6228" s="47"/>
      <c r="Q6228" s="13"/>
      <c r="R6228" s="248">
        <f t="shared" si="970"/>
        <v>0</v>
      </c>
      <c r="S6228" s="248">
        <f t="shared" si="971"/>
        <v>0</v>
      </c>
      <c r="T6228" s="248">
        <f t="shared" si="972"/>
        <v>0</v>
      </c>
      <c r="U6228" s="248">
        <f t="shared" si="973"/>
        <v>0</v>
      </c>
      <c r="V6228" s="13"/>
      <c r="W6228" s="7"/>
      <c r="AT6228" s="130"/>
      <c r="BF6228" s="33">
        <f t="shared" si="979"/>
        <v>41242</v>
      </c>
      <c r="BG6228" s="34">
        <f t="shared" si="974"/>
        <v>82.88000000000001</v>
      </c>
      <c r="BH6228" s="32">
        <f t="shared" si="975"/>
        <v>1</v>
      </c>
      <c r="BI6228" s="32">
        <f t="shared" si="976"/>
        <v>0</v>
      </c>
      <c r="BJ6228" s="69">
        <f t="shared" si="977"/>
        <v>0</v>
      </c>
      <c r="BK6228" s="158" t="str">
        <f t="shared" si="978"/>
        <v/>
      </c>
    </row>
    <row r="6229" spans="1:63" ht="12" customHeight="1" x14ac:dyDescent="0.2">
      <c r="A6229" s="8"/>
      <c r="B6229" s="7"/>
      <c r="C6229" s="7"/>
      <c r="D6229" s="7"/>
      <c r="E6229" s="7"/>
      <c r="F6229" s="7"/>
      <c r="G6229" s="7"/>
      <c r="H6229" s="7"/>
      <c r="I6229" s="10"/>
      <c r="J6229" s="25"/>
      <c r="K6229" s="250"/>
      <c r="L6229" s="31"/>
      <c r="M6229" s="9"/>
      <c r="N6229" s="11" t="s">
        <v>25</v>
      </c>
      <c r="O6229" s="39"/>
      <c r="P6229" s="47"/>
      <c r="Q6229" s="13"/>
      <c r="R6229" s="248">
        <f t="shared" si="970"/>
        <v>0</v>
      </c>
      <c r="S6229" s="248">
        <f t="shared" si="971"/>
        <v>0</v>
      </c>
      <c r="T6229" s="248">
        <f t="shared" si="972"/>
        <v>0</v>
      </c>
      <c r="U6229" s="248">
        <f t="shared" si="973"/>
        <v>0</v>
      </c>
      <c r="V6229" s="13"/>
      <c r="W6229" s="7"/>
      <c r="AT6229" s="130"/>
      <c r="BF6229" s="33">
        <f t="shared" si="979"/>
        <v>41242</v>
      </c>
      <c r="BG6229" s="34">
        <f t="shared" si="974"/>
        <v>82.88000000000001</v>
      </c>
      <c r="BH6229" s="32">
        <f t="shared" si="975"/>
        <v>1</v>
      </c>
      <c r="BI6229" s="32">
        <f t="shared" si="976"/>
        <v>0</v>
      </c>
      <c r="BJ6229" s="69">
        <f t="shared" si="977"/>
        <v>0</v>
      </c>
      <c r="BK6229" s="158" t="str">
        <f t="shared" si="978"/>
        <v/>
      </c>
    </row>
    <row r="6230" spans="1:63" ht="12" customHeight="1" x14ac:dyDescent="0.2">
      <c r="A6230" s="8"/>
      <c r="B6230" s="7"/>
      <c r="C6230" s="7"/>
      <c r="D6230" s="7"/>
      <c r="E6230" s="7"/>
      <c r="F6230" s="7"/>
      <c r="G6230" s="7"/>
      <c r="H6230" s="7"/>
      <c r="I6230" s="10"/>
      <c r="J6230" s="25"/>
      <c r="K6230" s="250"/>
      <c r="L6230" s="31"/>
      <c r="M6230" s="9"/>
      <c r="N6230" s="11" t="s">
        <v>25</v>
      </c>
      <c r="O6230" s="39"/>
      <c r="P6230" s="47"/>
      <c r="Q6230" s="13"/>
      <c r="R6230" s="248">
        <f t="shared" si="970"/>
        <v>0</v>
      </c>
      <c r="S6230" s="248">
        <f t="shared" si="971"/>
        <v>0</v>
      </c>
      <c r="T6230" s="248">
        <f t="shared" si="972"/>
        <v>0</v>
      </c>
      <c r="U6230" s="248">
        <f t="shared" si="973"/>
        <v>0</v>
      </c>
      <c r="V6230" s="13"/>
      <c r="W6230" s="7"/>
      <c r="AT6230" s="130"/>
      <c r="BF6230" s="33">
        <f t="shared" si="979"/>
        <v>41242</v>
      </c>
      <c r="BG6230" s="34">
        <f t="shared" si="974"/>
        <v>82.88000000000001</v>
      </c>
      <c r="BH6230" s="32">
        <f t="shared" si="975"/>
        <v>1</v>
      </c>
      <c r="BI6230" s="32">
        <f t="shared" si="976"/>
        <v>0</v>
      </c>
      <c r="BJ6230" s="69">
        <f t="shared" si="977"/>
        <v>0</v>
      </c>
      <c r="BK6230" s="158" t="str">
        <f t="shared" si="978"/>
        <v/>
      </c>
    </row>
    <row r="6231" spans="1:63" ht="12" customHeight="1" x14ac:dyDescent="0.2">
      <c r="A6231" s="8"/>
      <c r="B6231" s="7"/>
      <c r="C6231" s="7"/>
      <c r="D6231" s="7"/>
      <c r="E6231" s="7"/>
      <c r="F6231" s="7"/>
      <c r="G6231" s="7"/>
      <c r="H6231" s="7"/>
      <c r="I6231" s="10"/>
      <c r="J6231" s="25"/>
      <c r="K6231" s="250"/>
      <c r="L6231" s="31"/>
      <c r="M6231" s="9"/>
      <c r="N6231" s="11" t="s">
        <v>25</v>
      </c>
      <c r="O6231" s="39"/>
      <c r="P6231" s="47"/>
      <c r="Q6231" s="13"/>
      <c r="R6231" s="248">
        <f t="shared" si="970"/>
        <v>0</v>
      </c>
      <c r="S6231" s="248">
        <f t="shared" si="971"/>
        <v>0</v>
      </c>
      <c r="T6231" s="248">
        <f t="shared" si="972"/>
        <v>0</v>
      </c>
      <c r="U6231" s="248">
        <f t="shared" si="973"/>
        <v>0</v>
      </c>
      <c r="V6231" s="13"/>
      <c r="W6231" s="7"/>
      <c r="AT6231" s="130"/>
      <c r="BF6231" s="33">
        <f t="shared" si="979"/>
        <v>41242</v>
      </c>
      <c r="BG6231" s="34">
        <f t="shared" si="974"/>
        <v>82.88000000000001</v>
      </c>
      <c r="BH6231" s="32">
        <f t="shared" si="975"/>
        <v>1</v>
      </c>
      <c r="BI6231" s="32">
        <f t="shared" si="976"/>
        <v>0</v>
      </c>
      <c r="BJ6231" s="69">
        <f t="shared" si="977"/>
        <v>0</v>
      </c>
      <c r="BK6231" s="158" t="str">
        <f t="shared" si="978"/>
        <v/>
      </c>
    </row>
    <row r="6232" spans="1:63" ht="12" customHeight="1" x14ac:dyDescent="0.2">
      <c r="A6232" s="8"/>
      <c r="B6232" s="7"/>
      <c r="C6232" s="7"/>
      <c r="D6232" s="7"/>
      <c r="E6232" s="7"/>
      <c r="F6232" s="7"/>
      <c r="G6232" s="7"/>
      <c r="H6232" s="7"/>
      <c r="I6232" s="10"/>
      <c r="J6232" s="25"/>
      <c r="K6232" s="250"/>
      <c r="L6232" s="31"/>
      <c r="M6232" s="9"/>
      <c r="N6232" s="11" t="s">
        <v>25</v>
      </c>
      <c r="O6232" s="39"/>
      <c r="P6232" s="47"/>
      <c r="Q6232" s="13"/>
      <c r="R6232" s="248">
        <f t="shared" si="970"/>
        <v>0</v>
      </c>
      <c r="S6232" s="248">
        <f t="shared" si="971"/>
        <v>0</v>
      </c>
      <c r="T6232" s="248">
        <f t="shared" si="972"/>
        <v>0</v>
      </c>
      <c r="U6232" s="248">
        <f t="shared" si="973"/>
        <v>0</v>
      </c>
      <c r="V6232" s="13"/>
      <c r="W6232" s="7"/>
      <c r="AT6232" s="130"/>
      <c r="BF6232" s="33">
        <f t="shared" si="979"/>
        <v>41242</v>
      </c>
      <c r="BG6232" s="34">
        <f t="shared" si="974"/>
        <v>82.88000000000001</v>
      </c>
      <c r="BH6232" s="32">
        <f t="shared" si="975"/>
        <v>1</v>
      </c>
      <c r="BI6232" s="32">
        <f t="shared" si="976"/>
        <v>0</v>
      </c>
      <c r="BJ6232" s="69">
        <f t="shared" si="977"/>
        <v>0</v>
      </c>
      <c r="BK6232" s="158" t="str">
        <f t="shared" si="978"/>
        <v/>
      </c>
    </row>
    <row r="6233" spans="1:63" ht="12" customHeight="1" x14ac:dyDescent="0.2">
      <c r="A6233" s="8"/>
      <c r="B6233" s="7"/>
      <c r="C6233" s="7"/>
      <c r="D6233" s="7"/>
      <c r="E6233" s="7"/>
      <c r="F6233" s="7"/>
      <c r="G6233" s="7"/>
      <c r="H6233" s="7"/>
      <c r="I6233" s="10"/>
      <c r="J6233" s="25"/>
      <c r="K6233" s="250"/>
      <c r="L6233" s="31"/>
      <c r="M6233" s="9"/>
      <c r="N6233" s="11" t="s">
        <v>25</v>
      </c>
      <c r="O6233" s="39"/>
      <c r="P6233" s="47"/>
      <c r="Q6233" s="13"/>
      <c r="R6233" s="248">
        <f t="shared" si="970"/>
        <v>0</v>
      </c>
      <c r="S6233" s="248">
        <f t="shared" si="971"/>
        <v>0</v>
      </c>
      <c r="T6233" s="248">
        <f t="shared" si="972"/>
        <v>0</v>
      </c>
      <c r="U6233" s="248">
        <f t="shared" si="973"/>
        <v>0</v>
      </c>
      <c r="V6233" s="13"/>
      <c r="W6233" s="7"/>
      <c r="AT6233" s="130"/>
      <c r="BF6233" s="33">
        <f t="shared" si="979"/>
        <v>41242</v>
      </c>
      <c r="BG6233" s="34">
        <f t="shared" si="974"/>
        <v>82.88000000000001</v>
      </c>
      <c r="BH6233" s="32">
        <f t="shared" si="975"/>
        <v>1</v>
      </c>
      <c r="BI6233" s="32">
        <f t="shared" si="976"/>
        <v>0</v>
      </c>
      <c r="BJ6233" s="69">
        <f t="shared" si="977"/>
        <v>0</v>
      </c>
      <c r="BK6233" s="158" t="str">
        <f t="shared" si="978"/>
        <v/>
      </c>
    </row>
    <row r="6234" spans="1:63" ht="12" customHeight="1" x14ac:dyDescent="0.2">
      <c r="A6234" s="8"/>
      <c r="B6234" s="7"/>
      <c r="C6234" s="7"/>
      <c r="D6234" s="7"/>
      <c r="E6234" s="7"/>
      <c r="F6234" s="7"/>
      <c r="G6234" s="7"/>
      <c r="H6234" s="7"/>
      <c r="I6234" s="10"/>
      <c r="J6234" s="25"/>
      <c r="K6234" s="250"/>
      <c r="L6234" s="31"/>
      <c r="M6234" s="9"/>
      <c r="N6234" s="11" t="s">
        <v>25</v>
      </c>
      <c r="O6234" s="39"/>
      <c r="P6234" s="47"/>
      <c r="Q6234" s="13"/>
      <c r="R6234" s="248">
        <f t="shared" si="970"/>
        <v>0</v>
      </c>
      <c r="S6234" s="248">
        <f t="shared" si="971"/>
        <v>0</v>
      </c>
      <c r="T6234" s="248">
        <f t="shared" si="972"/>
        <v>0</v>
      </c>
      <c r="U6234" s="248">
        <f t="shared" si="973"/>
        <v>0</v>
      </c>
      <c r="V6234" s="13"/>
      <c r="W6234" s="7"/>
      <c r="AT6234" s="130"/>
      <c r="BF6234" s="33">
        <f t="shared" si="979"/>
        <v>41242</v>
      </c>
      <c r="BG6234" s="34">
        <f t="shared" si="974"/>
        <v>82.88000000000001</v>
      </c>
      <c r="BH6234" s="32">
        <f t="shared" si="975"/>
        <v>1</v>
      </c>
      <c r="BI6234" s="32">
        <f t="shared" si="976"/>
        <v>0</v>
      </c>
      <c r="BJ6234" s="69">
        <f t="shared" si="977"/>
        <v>0</v>
      </c>
      <c r="BK6234" s="158" t="str">
        <f t="shared" si="978"/>
        <v/>
      </c>
    </row>
    <row r="6235" spans="1:63" ht="12" customHeight="1" x14ac:dyDescent="0.2">
      <c r="A6235" s="8"/>
      <c r="B6235" s="7"/>
      <c r="C6235" s="7"/>
      <c r="D6235" s="7"/>
      <c r="E6235" s="7"/>
      <c r="F6235" s="7"/>
      <c r="G6235" s="7"/>
      <c r="H6235" s="7"/>
      <c r="I6235" s="10"/>
      <c r="J6235" s="25"/>
      <c r="K6235" s="250"/>
      <c r="L6235" s="31"/>
      <c r="M6235" s="9"/>
      <c r="N6235" s="11" t="s">
        <v>25</v>
      </c>
      <c r="O6235" s="39"/>
      <c r="P6235" s="47"/>
      <c r="Q6235" s="13"/>
      <c r="R6235" s="248">
        <f t="shared" si="970"/>
        <v>0</v>
      </c>
      <c r="S6235" s="248">
        <f t="shared" si="971"/>
        <v>0</v>
      </c>
      <c r="T6235" s="248">
        <f t="shared" si="972"/>
        <v>0</v>
      </c>
      <c r="U6235" s="248">
        <f t="shared" si="973"/>
        <v>0</v>
      </c>
      <c r="V6235" s="13"/>
      <c r="W6235" s="7"/>
      <c r="AT6235" s="130"/>
      <c r="BF6235" s="33">
        <f t="shared" si="979"/>
        <v>41242</v>
      </c>
      <c r="BG6235" s="34">
        <f t="shared" si="974"/>
        <v>82.88000000000001</v>
      </c>
      <c r="BH6235" s="32">
        <f t="shared" si="975"/>
        <v>1</v>
      </c>
      <c r="BI6235" s="32">
        <f t="shared" si="976"/>
        <v>0</v>
      </c>
      <c r="BJ6235" s="69">
        <f t="shared" si="977"/>
        <v>0</v>
      </c>
      <c r="BK6235" s="158" t="str">
        <f t="shared" si="978"/>
        <v/>
      </c>
    </row>
    <row r="6236" spans="1:63" ht="12" customHeight="1" x14ac:dyDescent="0.2">
      <c r="A6236" s="8"/>
      <c r="B6236" s="7"/>
      <c r="C6236" s="7"/>
      <c r="D6236" s="7"/>
      <c r="E6236" s="7"/>
      <c r="F6236" s="7"/>
      <c r="G6236" s="7"/>
      <c r="H6236" s="7"/>
      <c r="I6236" s="10"/>
      <c r="J6236" s="25"/>
      <c r="K6236" s="250"/>
      <c r="L6236" s="31"/>
      <c r="M6236" s="9"/>
      <c r="N6236" s="11" t="s">
        <v>25</v>
      </c>
      <c r="O6236" s="39"/>
      <c r="P6236" s="47"/>
      <c r="Q6236" s="13"/>
      <c r="R6236" s="248">
        <f t="shared" si="970"/>
        <v>0</v>
      </c>
      <c r="S6236" s="248">
        <f t="shared" si="971"/>
        <v>0</v>
      </c>
      <c r="T6236" s="248">
        <f t="shared" si="972"/>
        <v>0</v>
      </c>
      <c r="U6236" s="248">
        <f t="shared" si="973"/>
        <v>0</v>
      </c>
      <c r="V6236" s="13"/>
      <c r="W6236" s="7"/>
      <c r="AT6236" s="130"/>
      <c r="BF6236" s="33">
        <f t="shared" si="979"/>
        <v>41242</v>
      </c>
      <c r="BG6236" s="34">
        <f t="shared" si="974"/>
        <v>82.88000000000001</v>
      </c>
      <c r="BH6236" s="32">
        <f t="shared" si="975"/>
        <v>1</v>
      </c>
      <c r="BI6236" s="32">
        <f t="shared" si="976"/>
        <v>0</v>
      </c>
      <c r="BJ6236" s="69">
        <f t="shared" si="977"/>
        <v>0</v>
      </c>
      <c r="BK6236" s="158" t="str">
        <f t="shared" si="978"/>
        <v/>
      </c>
    </row>
    <row r="6237" spans="1:63" ht="12" customHeight="1" x14ac:dyDescent="0.2">
      <c r="A6237" s="8"/>
      <c r="B6237" s="7"/>
      <c r="C6237" s="7"/>
      <c r="D6237" s="7"/>
      <c r="E6237" s="7"/>
      <c r="F6237" s="7"/>
      <c r="G6237" s="7"/>
      <c r="H6237" s="7"/>
      <c r="I6237" s="10"/>
      <c r="J6237" s="25"/>
      <c r="K6237" s="250"/>
      <c r="L6237" s="31"/>
      <c r="M6237" s="9"/>
      <c r="N6237" s="11" t="s">
        <v>25</v>
      </c>
      <c r="O6237" s="39"/>
      <c r="P6237" s="47"/>
      <c r="Q6237" s="13"/>
      <c r="R6237" s="248">
        <f t="shared" si="970"/>
        <v>0</v>
      </c>
      <c r="S6237" s="248">
        <f t="shared" si="971"/>
        <v>0</v>
      </c>
      <c r="T6237" s="248">
        <f t="shared" si="972"/>
        <v>0</v>
      </c>
      <c r="U6237" s="248">
        <f t="shared" si="973"/>
        <v>0</v>
      </c>
      <c r="V6237" s="13"/>
      <c r="W6237" s="7"/>
      <c r="AT6237" s="130"/>
      <c r="BF6237" s="33">
        <f t="shared" si="979"/>
        <v>41242</v>
      </c>
      <c r="BG6237" s="34">
        <f t="shared" si="974"/>
        <v>82.88000000000001</v>
      </c>
      <c r="BH6237" s="32">
        <f t="shared" si="975"/>
        <v>1</v>
      </c>
      <c r="BI6237" s="32">
        <f t="shared" si="976"/>
        <v>0</v>
      </c>
      <c r="BJ6237" s="69">
        <f t="shared" si="977"/>
        <v>0</v>
      </c>
      <c r="BK6237" s="158" t="str">
        <f t="shared" si="978"/>
        <v/>
      </c>
    </row>
    <row r="6238" spans="1:63" ht="12" customHeight="1" x14ac:dyDescent="0.2">
      <c r="A6238" s="8"/>
      <c r="B6238" s="7"/>
      <c r="C6238" s="7"/>
      <c r="D6238" s="7"/>
      <c r="E6238" s="7"/>
      <c r="F6238" s="7"/>
      <c r="G6238" s="7"/>
      <c r="H6238" s="7"/>
      <c r="I6238" s="10"/>
      <c r="J6238" s="25"/>
      <c r="K6238" s="250"/>
      <c r="L6238" s="31"/>
      <c r="M6238" s="9"/>
      <c r="N6238" s="11" t="s">
        <v>25</v>
      </c>
      <c r="O6238" s="39"/>
      <c r="P6238" s="47"/>
      <c r="Q6238" s="13"/>
      <c r="R6238" s="248">
        <f t="shared" si="970"/>
        <v>0</v>
      </c>
      <c r="S6238" s="248">
        <f t="shared" si="971"/>
        <v>0</v>
      </c>
      <c r="T6238" s="248">
        <f t="shared" si="972"/>
        <v>0</v>
      </c>
      <c r="U6238" s="248">
        <f t="shared" si="973"/>
        <v>0</v>
      </c>
      <c r="V6238" s="13"/>
      <c r="W6238" s="7"/>
      <c r="AT6238" s="130"/>
      <c r="BF6238" s="33">
        <f t="shared" si="979"/>
        <v>41242</v>
      </c>
      <c r="BG6238" s="34">
        <f t="shared" si="974"/>
        <v>82.88000000000001</v>
      </c>
      <c r="BH6238" s="32">
        <f t="shared" si="975"/>
        <v>1</v>
      </c>
      <c r="BI6238" s="32">
        <f t="shared" si="976"/>
        <v>0</v>
      </c>
      <c r="BJ6238" s="69">
        <f t="shared" si="977"/>
        <v>0</v>
      </c>
      <c r="BK6238" s="158" t="str">
        <f t="shared" si="978"/>
        <v/>
      </c>
    </row>
    <row r="6239" spans="1:63" ht="12" customHeight="1" x14ac:dyDescent="0.2">
      <c r="A6239" s="8"/>
      <c r="B6239" s="7"/>
      <c r="C6239" s="7"/>
      <c r="D6239" s="7"/>
      <c r="E6239" s="7"/>
      <c r="F6239" s="7"/>
      <c r="G6239" s="7"/>
      <c r="H6239" s="7"/>
      <c r="I6239" s="10"/>
      <c r="J6239" s="25"/>
      <c r="K6239" s="250"/>
      <c r="L6239" s="31"/>
      <c r="M6239" s="9"/>
      <c r="N6239" s="11" t="s">
        <v>25</v>
      </c>
      <c r="O6239" s="39"/>
      <c r="P6239" s="47"/>
      <c r="Q6239" s="13"/>
      <c r="R6239" s="248">
        <f t="shared" si="970"/>
        <v>0</v>
      </c>
      <c r="S6239" s="248">
        <f t="shared" si="971"/>
        <v>0</v>
      </c>
      <c r="T6239" s="248">
        <f t="shared" si="972"/>
        <v>0</v>
      </c>
      <c r="U6239" s="248">
        <f t="shared" si="973"/>
        <v>0</v>
      </c>
      <c r="V6239" s="13"/>
      <c r="W6239" s="7"/>
      <c r="AT6239" s="130"/>
      <c r="BF6239" s="33">
        <f t="shared" si="979"/>
        <v>41242</v>
      </c>
      <c r="BG6239" s="34">
        <f t="shared" si="974"/>
        <v>82.88000000000001</v>
      </c>
      <c r="BH6239" s="32">
        <f t="shared" si="975"/>
        <v>1</v>
      </c>
      <c r="BI6239" s="32">
        <f t="shared" si="976"/>
        <v>0</v>
      </c>
      <c r="BJ6239" s="69">
        <f t="shared" si="977"/>
        <v>0</v>
      </c>
      <c r="BK6239" s="158" t="str">
        <f t="shared" si="978"/>
        <v/>
      </c>
    </row>
    <row r="6240" spans="1:63" ht="12" customHeight="1" x14ac:dyDescent="0.2">
      <c r="A6240" s="8"/>
      <c r="B6240" s="7"/>
      <c r="C6240" s="7"/>
      <c r="D6240" s="7"/>
      <c r="E6240" s="7"/>
      <c r="F6240" s="7"/>
      <c r="G6240" s="7"/>
      <c r="H6240" s="7"/>
      <c r="I6240" s="10"/>
      <c r="J6240" s="25"/>
      <c r="K6240" s="250"/>
      <c r="L6240" s="31"/>
      <c r="M6240" s="9"/>
      <c r="N6240" s="11" t="s">
        <v>25</v>
      </c>
      <c r="O6240" s="39"/>
      <c r="P6240" s="47"/>
      <c r="Q6240" s="13"/>
      <c r="R6240" s="248">
        <f t="shared" si="970"/>
        <v>0</v>
      </c>
      <c r="S6240" s="248">
        <f t="shared" si="971"/>
        <v>0</v>
      </c>
      <c r="T6240" s="248">
        <f t="shared" si="972"/>
        <v>0</v>
      </c>
      <c r="U6240" s="248">
        <f t="shared" si="973"/>
        <v>0</v>
      </c>
      <c r="V6240" s="13"/>
      <c r="W6240" s="7"/>
      <c r="AT6240" s="130"/>
      <c r="BF6240" s="33">
        <f t="shared" si="979"/>
        <v>41242</v>
      </c>
      <c r="BG6240" s="34">
        <f t="shared" si="974"/>
        <v>82.88000000000001</v>
      </c>
      <c r="BH6240" s="32">
        <f t="shared" si="975"/>
        <v>1</v>
      </c>
      <c r="BI6240" s="32">
        <f t="shared" si="976"/>
        <v>0</v>
      </c>
      <c r="BJ6240" s="69">
        <f t="shared" si="977"/>
        <v>0</v>
      </c>
      <c r="BK6240" s="158" t="str">
        <f t="shared" si="978"/>
        <v/>
      </c>
    </row>
    <row r="6241" spans="1:63" ht="12" customHeight="1" x14ac:dyDescent="0.2">
      <c r="A6241" s="8"/>
      <c r="B6241" s="7"/>
      <c r="C6241" s="7"/>
      <c r="D6241" s="7"/>
      <c r="E6241" s="7"/>
      <c r="F6241" s="7"/>
      <c r="G6241" s="7"/>
      <c r="H6241" s="7"/>
      <c r="I6241" s="10"/>
      <c r="J6241" s="25"/>
      <c r="K6241" s="250"/>
      <c r="L6241" s="31"/>
      <c r="M6241" s="9"/>
      <c r="N6241" s="11" t="s">
        <v>25</v>
      </c>
      <c r="O6241" s="39"/>
      <c r="P6241" s="47"/>
      <c r="Q6241" s="13"/>
      <c r="R6241" s="248">
        <f t="shared" si="970"/>
        <v>0</v>
      </c>
      <c r="S6241" s="248">
        <f t="shared" si="971"/>
        <v>0</v>
      </c>
      <c r="T6241" s="248">
        <f t="shared" si="972"/>
        <v>0</v>
      </c>
      <c r="U6241" s="248">
        <f t="shared" si="973"/>
        <v>0</v>
      </c>
      <c r="V6241" s="13"/>
      <c r="W6241" s="7"/>
      <c r="AT6241" s="130"/>
      <c r="BF6241" s="33">
        <f t="shared" si="979"/>
        <v>41242</v>
      </c>
      <c r="BG6241" s="34">
        <f t="shared" si="974"/>
        <v>82.88000000000001</v>
      </c>
      <c r="BH6241" s="32">
        <f t="shared" si="975"/>
        <v>1</v>
      </c>
      <c r="BI6241" s="32">
        <f t="shared" si="976"/>
        <v>0</v>
      </c>
      <c r="BJ6241" s="69">
        <f t="shared" si="977"/>
        <v>0</v>
      </c>
      <c r="BK6241" s="158" t="str">
        <f t="shared" si="978"/>
        <v/>
      </c>
    </row>
    <row r="6242" spans="1:63" ht="12" customHeight="1" x14ac:dyDescent="0.2">
      <c r="A6242" s="8"/>
      <c r="B6242" s="7"/>
      <c r="C6242" s="7"/>
      <c r="D6242" s="7"/>
      <c r="E6242" s="7"/>
      <c r="F6242" s="7"/>
      <c r="G6242" s="7"/>
      <c r="H6242" s="7"/>
      <c r="I6242" s="10"/>
      <c r="J6242" s="25"/>
      <c r="K6242" s="250"/>
      <c r="L6242" s="31"/>
      <c r="M6242" s="9"/>
      <c r="N6242" s="11" t="s">
        <v>25</v>
      </c>
      <c r="O6242" s="39"/>
      <c r="P6242" s="47"/>
      <c r="Q6242" s="13"/>
      <c r="R6242" s="248">
        <f t="shared" si="970"/>
        <v>0</v>
      </c>
      <c r="S6242" s="248">
        <f t="shared" si="971"/>
        <v>0</v>
      </c>
      <c r="T6242" s="248">
        <f t="shared" si="972"/>
        <v>0</v>
      </c>
      <c r="U6242" s="248">
        <f t="shared" si="973"/>
        <v>0</v>
      </c>
      <c r="V6242" s="13"/>
      <c r="W6242" s="7"/>
      <c r="AT6242" s="130"/>
      <c r="BF6242" s="33">
        <f t="shared" si="979"/>
        <v>41242</v>
      </c>
      <c r="BG6242" s="34">
        <f t="shared" si="974"/>
        <v>82.88000000000001</v>
      </c>
      <c r="BH6242" s="32">
        <f t="shared" si="975"/>
        <v>1</v>
      </c>
      <c r="BI6242" s="32">
        <f t="shared" si="976"/>
        <v>0</v>
      </c>
      <c r="BJ6242" s="69">
        <f t="shared" si="977"/>
        <v>0</v>
      </c>
      <c r="BK6242" s="158" t="str">
        <f t="shared" si="978"/>
        <v/>
      </c>
    </row>
    <row r="6243" spans="1:63" ht="12" customHeight="1" x14ac:dyDescent="0.2">
      <c r="A6243" s="8"/>
      <c r="B6243" s="7"/>
      <c r="C6243" s="7"/>
      <c r="D6243" s="7"/>
      <c r="E6243" s="7"/>
      <c r="F6243" s="7"/>
      <c r="G6243" s="7"/>
      <c r="H6243" s="7"/>
      <c r="I6243" s="10"/>
      <c r="J6243" s="25"/>
      <c r="K6243" s="250"/>
      <c r="L6243" s="31"/>
      <c r="M6243" s="9"/>
      <c r="N6243" s="11" t="s">
        <v>25</v>
      </c>
      <c r="O6243" s="39"/>
      <c r="P6243" s="47"/>
      <c r="Q6243" s="13"/>
      <c r="R6243" s="248">
        <f t="shared" si="970"/>
        <v>0</v>
      </c>
      <c r="S6243" s="248">
        <f t="shared" si="971"/>
        <v>0</v>
      </c>
      <c r="T6243" s="248">
        <f t="shared" si="972"/>
        <v>0</v>
      </c>
      <c r="U6243" s="248">
        <f t="shared" si="973"/>
        <v>0</v>
      </c>
      <c r="V6243" s="13"/>
      <c r="W6243" s="7"/>
      <c r="AT6243" s="130"/>
      <c r="BF6243" s="33">
        <f t="shared" si="979"/>
        <v>41242</v>
      </c>
      <c r="BG6243" s="34">
        <f t="shared" si="974"/>
        <v>82.88000000000001</v>
      </c>
      <c r="BH6243" s="32">
        <f t="shared" si="975"/>
        <v>1</v>
      </c>
      <c r="BI6243" s="32">
        <f t="shared" si="976"/>
        <v>0</v>
      </c>
      <c r="BJ6243" s="69">
        <f t="shared" si="977"/>
        <v>0</v>
      </c>
      <c r="BK6243" s="158" t="str">
        <f t="shared" si="978"/>
        <v/>
      </c>
    </row>
    <row r="6244" spans="1:63" ht="12" customHeight="1" x14ac:dyDescent="0.2">
      <c r="A6244" s="8"/>
      <c r="B6244" s="7"/>
      <c r="C6244" s="7"/>
      <c r="D6244" s="7"/>
      <c r="E6244" s="7"/>
      <c r="F6244" s="7"/>
      <c r="G6244" s="7"/>
      <c r="H6244" s="7"/>
      <c r="I6244" s="10"/>
      <c r="J6244" s="25"/>
      <c r="K6244" s="250"/>
      <c r="L6244" s="31"/>
      <c r="M6244" s="9"/>
      <c r="N6244" s="11" t="s">
        <v>25</v>
      </c>
      <c r="O6244" s="39"/>
      <c r="P6244" s="47"/>
      <c r="Q6244" s="13"/>
      <c r="R6244" s="248">
        <f t="shared" si="970"/>
        <v>0</v>
      </c>
      <c r="S6244" s="248">
        <f t="shared" si="971"/>
        <v>0</v>
      </c>
      <c r="T6244" s="248">
        <f t="shared" si="972"/>
        <v>0</v>
      </c>
      <c r="U6244" s="248">
        <f t="shared" si="973"/>
        <v>0</v>
      </c>
      <c r="V6244" s="13"/>
      <c r="W6244" s="7"/>
      <c r="AT6244" s="130"/>
      <c r="BF6244" s="33">
        <f t="shared" si="979"/>
        <v>41242</v>
      </c>
      <c r="BG6244" s="34">
        <f t="shared" si="974"/>
        <v>82.88000000000001</v>
      </c>
      <c r="BH6244" s="32">
        <f t="shared" si="975"/>
        <v>1</v>
      </c>
      <c r="BI6244" s="32">
        <f t="shared" si="976"/>
        <v>0</v>
      </c>
      <c r="BJ6244" s="69">
        <f t="shared" si="977"/>
        <v>0</v>
      </c>
      <c r="BK6244" s="158" t="str">
        <f t="shared" si="978"/>
        <v/>
      </c>
    </row>
    <row r="6245" spans="1:63" ht="12" customHeight="1" x14ac:dyDescent="0.2">
      <c r="A6245" s="8"/>
      <c r="B6245" s="7"/>
      <c r="C6245" s="7"/>
      <c r="D6245" s="7"/>
      <c r="E6245" s="7"/>
      <c r="F6245" s="7"/>
      <c r="G6245" s="7"/>
      <c r="H6245" s="7"/>
      <c r="I6245" s="10"/>
      <c r="J6245" s="25"/>
      <c r="K6245" s="250"/>
      <c r="L6245" s="31"/>
      <c r="M6245" s="9"/>
      <c r="N6245" s="11" t="s">
        <v>25</v>
      </c>
      <c r="O6245" s="39"/>
      <c r="P6245" s="47"/>
      <c r="Q6245" s="13"/>
      <c r="R6245" s="248">
        <f t="shared" si="970"/>
        <v>0</v>
      </c>
      <c r="S6245" s="248">
        <f t="shared" si="971"/>
        <v>0</v>
      </c>
      <c r="T6245" s="248">
        <f t="shared" si="972"/>
        <v>0</v>
      </c>
      <c r="U6245" s="248">
        <f t="shared" si="973"/>
        <v>0</v>
      </c>
      <c r="V6245" s="13"/>
      <c r="W6245" s="7"/>
      <c r="AT6245" s="130"/>
      <c r="BF6245" s="33">
        <f t="shared" si="979"/>
        <v>41242</v>
      </c>
      <c r="BG6245" s="34">
        <f t="shared" si="974"/>
        <v>82.88000000000001</v>
      </c>
      <c r="BH6245" s="32">
        <f t="shared" si="975"/>
        <v>1</v>
      </c>
      <c r="BI6245" s="32">
        <f t="shared" si="976"/>
        <v>0</v>
      </c>
      <c r="BJ6245" s="69">
        <f t="shared" si="977"/>
        <v>0</v>
      </c>
      <c r="BK6245" s="158" t="str">
        <f t="shared" si="978"/>
        <v/>
      </c>
    </row>
    <row r="6246" spans="1:63" ht="12" customHeight="1" x14ac:dyDescent="0.2">
      <c r="A6246" s="8"/>
      <c r="B6246" s="7"/>
      <c r="C6246" s="7"/>
      <c r="D6246" s="7"/>
      <c r="E6246" s="7"/>
      <c r="F6246" s="7"/>
      <c r="G6246" s="7"/>
      <c r="H6246" s="7"/>
      <c r="I6246" s="10"/>
      <c r="J6246" s="25"/>
      <c r="K6246" s="250"/>
      <c r="L6246" s="31"/>
      <c r="M6246" s="9"/>
      <c r="N6246" s="11" t="s">
        <v>25</v>
      </c>
      <c r="O6246" s="39"/>
      <c r="P6246" s="47"/>
      <c r="Q6246" s="13"/>
      <c r="R6246" s="248">
        <f t="shared" si="970"/>
        <v>0</v>
      </c>
      <c r="S6246" s="248">
        <f t="shared" si="971"/>
        <v>0</v>
      </c>
      <c r="T6246" s="248">
        <f t="shared" si="972"/>
        <v>0</v>
      </c>
      <c r="U6246" s="248">
        <f t="shared" si="973"/>
        <v>0</v>
      </c>
      <c r="V6246" s="13"/>
      <c r="W6246" s="7"/>
      <c r="AT6246" s="130"/>
      <c r="BF6246" s="33">
        <f t="shared" si="979"/>
        <v>41242</v>
      </c>
      <c r="BG6246" s="34">
        <f t="shared" si="974"/>
        <v>82.88000000000001</v>
      </c>
      <c r="BH6246" s="32">
        <f t="shared" si="975"/>
        <v>1</v>
      </c>
      <c r="BI6246" s="32">
        <f t="shared" si="976"/>
        <v>0</v>
      </c>
      <c r="BJ6246" s="69">
        <f t="shared" si="977"/>
        <v>0</v>
      </c>
      <c r="BK6246" s="158" t="str">
        <f t="shared" si="978"/>
        <v/>
      </c>
    </row>
    <row r="6247" spans="1:63" ht="12" customHeight="1" x14ac:dyDescent="0.2">
      <c r="A6247" s="8"/>
      <c r="B6247" s="7"/>
      <c r="C6247" s="7"/>
      <c r="D6247" s="7"/>
      <c r="E6247" s="7"/>
      <c r="F6247" s="7"/>
      <c r="G6247" s="7"/>
      <c r="H6247" s="7"/>
      <c r="I6247" s="10"/>
      <c r="J6247" s="25"/>
      <c r="K6247" s="250"/>
      <c r="L6247" s="31"/>
      <c r="M6247" s="9"/>
      <c r="N6247" s="11" t="s">
        <v>25</v>
      </c>
      <c r="O6247" s="39"/>
      <c r="P6247" s="47"/>
      <c r="Q6247" s="13"/>
      <c r="R6247" s="248">
        <f t="shared" si="970"/>
        <v>0</v>
      </c>
      <c r="S6247" s="248">
        <f t="shared" si="971"/>
        <v>0</v>
      </c>
      <c r="T6247" s="248">
        <f t="shared" si="972"/>
        <v>0</v>
      </c>
      <c r="U6247" s="248">
        <f t="shared" si="973"/>
        <v>0</v>
      </c>
      <c r="V6247" s="13"/>
      <c r="W6247" s="7"/>
      <c r="AT6247" s="130"/>
      <c r="BF6247" s="33">
        <f t="shared" si="979"/>
        <v>41242</v>
      </c>
      <c r="BG6247" s="34">
        <f t="shared" si="974"/>
        <v>82.88000000000001</v>
      </c>
      <c r="BH6247" s="32">
        <f t="shared" si="975"/>
        <v>1</v>
      </c>
      <c r="BI6247" s="32">
        <f t="shared" si="976"/>
        <v>0</v>
      </c>
      <c r="BJ6247" s="69">
        <f t="shared" si="977"/>
        <v>0</v>
      </c>
      <c r="BK6247" s="158" t="str">
        <f t="shared" si="978"/>
        <v/>
      </c>
    </row>
    <row r="6248" spans="1:63" ht="12" customHeight="1" x14ac:dyDescent="0.2">
      <c r="A6248" s="8"/>
      <c r="B6248" s="7"/>
      <c r="C6248" s="7"/>
      <c r="D6248" s="7"/>
      <c r="E6248" s="7"/>
      <c r="F6248" s="7"/>
      <c r="G6248" s="7"/>
      <c r="H6248" s="7"/>
      <c r="I6248" s="10"/>
      <c r="J6248" s="25"/>
      <c r="K6248" s="250"/>
      <c r="L6248" s="31"/>
      <c r="M6248" s="9"/>
      <c r="N6248" s="11" t="s">
        <v>25</v>
      </c>
      <c r="O6248" s="39"/>
      <c r="P6248" s="47"/>
      <c r="Q6248" s="13"/>
      <c r="R6248" s="248">
        <f t="shared" si="970"/>
        <v>0</v>
      </c>
      <c r="S6248" s="248">
        <f t="shared" si="971"/>
        <v>0</v>
      </c>
      <c r="T6248" s="248">
        <f t="shared" si="972"/>
        <v>0</v>
      </c>
      <c r="U6248" s="248">
        <f t="shared" si="973"/>
        <v>0</v>
      </c>
      <c r="V6248" s="13"/>
      <c r="W6248" s="7"/>
      <c r="AT6248" s="130"/>
      <c r="BF6248" s="33">
        <f t="shared" si="979"/>
        <v>41242</v>
      </c>
      <c r="BG6248" s="34">
        <f t="shared" si="974"/>
        <v>82.88000000000001</v>
      </c>
      <c r="BH6248" s="32">
        <f t="shared" si="975"/>
        <v>1</v>
      </c>
      <c r="BI6248" s="32">
        <f t="shared" si="976"/>
        <v>0</v>
      </c>
      <c r="BJ6248" s="69">
        <f t="shared" si="977"/>
        <v>0</v>
      </c>
      <c r="BK6248" s="158" t="str">
        <f t="shared" si="978"/>
        <v/>
      </c>
    </row>
    <row r="6249" spans="1:63" ht="12" customHeight="1" x14ac:dyDescent="0.2">
      <c r="A6249" s="8"/>
      <c r="B6249" s="7"/>
      <c r="C6249" s="7"/>
      <c r="D6249" s="7"/>
      <c r="E6249" s="7"/>
      <c r="F6249" s="7"/>
      <c r="G6249" s="7"/>
      <c r="H6249" s="7"/>
      <c r="I6249" s="10"/>
      <c r="J6249" s="25"/>
      <c r="K6249" s="250"/>
      <c r="L6249" s="31"/>
      <c r="M6249" s="9"/>
      <c r="N6249" s="11" t="s">
        <v>25</v>
      </c>
      <c r="O6249" s="39"/>
      <c r="P6249" s="47"/>
      <c r="Q6249" s="13"/>
      <c r="R6249" s="248">
        <f t="shared" si="970"/>
        <v>0</v>
      </c>
      <c r="S6249" s="248">
        <f t="shared" si="971"/>
        <v>0</v>
      </c>
      <c r="T6249" s="248">
        <f t="shared" si="972"/>
        <v>0</v>
      </c>
      <c r="U6249" s="248">
        <f t="shared" si="973"/>
        <v>0</v>
      </c>
      <c r="V6249" s="13"/>
      <c r="W6249" s="7"/>
      <c r="AT6249" s="130"/>
      <c r="BF6249" s="33">
        <f t="shared" si="979"/>
        <v>41242</v>
      </c>
      <c r="BG6249" s="34">
        <f t="shared" si="974"/>
        <v>82.88000000000001</v>
      </c>
      <c r="BH6249" s="32">
        <f t="shared" si="975"/>
        <v>1</v>
      </c>
      <c r="BI6249" s="32">
        <f t="shared" si="976"/>
        <v>0</v>
      </c>
      <c r="BJ6249" s="69">
        <f t="shared" si="977"/>
        <v>0</v>
      </c>
      <c r="BK6249" s="158" t="str">
        <f t="shared" si="978"/>
        <v/>
      </c>
    </row>
    <row r="6250" spans="1:63" ht="12" customHeight="1" x14ac:dyDescent="0.2">
      <c r="A6250" s="8"/>
      <c r="B6250" s="7"/>
      <c r="C6250" s="7"/>
      <c r="D6250" s="7"/>
      <c r="E6250" s="7"/>
      <c r="F6250" s="7"/>
      <c r="G6250" s="7"/>
      <c r="H6250" s="7"/>
      <c r="I6250" s="10"/>
      <c r="J6250" s="25"/>
      <c r="K6250" s="250"/>
      <c r="L6250" s="31"/>
      <c r="M6250" s="9"/>
      <c r="N6250" s="11" t="s">
        <v>25</v>
      </c>
      <c r="O6250" s="39"/>
      <c r="P6250" s="47"/>
      <c r="Q6250" s="13"/>
      <c r="R6250" s="248">
        <f t="shared" si="970"/>
        <v>0</v>
      </c>
      <c r="S6250" s="248">
        <f t="shared" si="971"/>
        <v>0</v>
      </c>
      <c r="T6250" s="248">
        <f t="shared" si="972"/>
        <v>0</v>
      </c>
      <c r="U6250" s="248">
        <f t="shared" si="973"/>
        <v>0</v>
      </c>
      <c r="V6250" s="13"/>
      <c r="W6250" s="7"/>
      <c r="AT6250" s="130"/>
      <c r="BF6250" s="33">
        <f t="shared" si="979"/>
        <v>41242</v>
      </c>
      <c r="BG6250" s="34">
        <f t="shared" si="974"/>
        <v>82.88000000000001</v>
      </c>
      <c r="BH6250" s="32">
        <f t="shared" si="975"/>
        <v>1</v>
      </c>
      <c r="BI6250" s="32">
        <f t="shared" si="976"/>
        <v>0</v>
      </c>
      <c r="BJ6250" s="69">
        <f t="shared" si="977"/>
        <v>0</v>
      </c>
      <c r="BK6250" s="158" t="str">
        <f t="shared" si="978"/>
        <v/>
      </c>
    </row>
    <row r="6251" spans="1:63" ht="12" customHeight="1" x14ac:dyDescent="0.2">
      <c r="A6251" s="8"/>
      <c r="B6251" s="7"/>
      <c r="C6251" s="7"/>
      <c r="D6251" s="7"/>
      <c r="E6251" s="7"/>
      <c r="F6251" s="7"/>
      <c r="G6251" s="7"/>
      <c r="H6251" s="7"/>
      <c r="I6251" s="10"/>
      <c r="J6251" s="25"/>
      <c r="K6251" s="250"/>
      <c r="L6251" s="31"/>
      <c r="M6251" s="9"/>
      <c r="N6251" s="11" t="s">
        <v>25</v>
      </c>
      <c r="O6251" s="39"/>
      <c r="P6251" s="47"/>
      <c r="Q6251" s="13"/>
      <c r="R6251" s="248">
        <f t="shared" si="970"/>
        <v>0</v>
      </c>
      <c r="S6251" s="248">
        <f t="shared" si="971"/>
        <v>0</v>
      </c>
      <c r="T6251" s="248">
        <f t="shared" si="972"/>
        <v>0</v>
      </c>
      <c r="U6251" s="248">
        <f t="shared" si="973"/>
        <v>0</v>
      </c>
      <c r="V6251" s="13"/>
      <c r="W6251" s="7"/>
      <c r="AT6251" s="130"/>
      <c r="BF6251" s="33">
        <f t="shared" si="979"/>
        <v>41242</v>
      </c>
      <c r="BG6251" s="34">
        <f t="shared" si="974"/>
        <v>82.88000000000001</v>
      </c>
      <c r="BH6251" s="32">
        <f t="shared" si="975"/>
        <v>1</v>
      </c>
      <c r="BI6251" s="32">
        <f t="shared" si="976"/>
        <v>0</v>
      </c>
      <c r="BJ6251" s="69">
        <f t="shared" si="977"/>
        <v>0</v>
      </c>
      <c r="BK6251" s="158" t="str">
        <f t="shared" si="978"/>
        <v/>
      </c>
    </row>
    <row r="6252" spans="1:63" ht="12" customHeight="1" x14ac:dyDescent="0.2">
      <c r="A6252" s="8"/>
      <c r="B6252" s="7"/>
      <c r="C6252" s="7"/>
      <c r="D6252" s="7"/>
      <c r="E6252" s="7"/>
      <c r="F6252" s="7"/>
      <c r="G6252" s="7"/>
      <c r="H6252" s="7"/>
      <c r="I6252" s="10"/>
      <c r="J6252" s="25"/>
      <c r="K6252" s="250"/>
      <c r="L6252" s="31"/>
      <c r="M6252" s="9"/>
      <c r="N6252" s="11" t="s">
        <v>25</v>
      </c>
      <c r="O6252" s="39"/>
      <c r="P6252" s="47"/>
      <c r="Q6252" s="13"/>
      <c r="R6252" s="248">
        <f t="shared" si="970"/>
        <v>0</v>
      </c>
      <c r="S6252" s="248">
        <f t="shared" si="971"/>
        <v>0</v>
      </c>
      <c r="T6252" s="248">
        <f t="shared" si="972"/>
        <v>0</v>
      </c>
      <c r="U6252" s="248">
        <f t="shared" si="973"/>
        <v>0</v>
      </c>
      <c r="V6252" s="13"/>
      <c r="W6252" s="7"/>
      <c r="AT6252" s="130"/>
      <c r="BF6252" s="33">
        <f t="shared" si="979"/>
        <v>41242</v>
      </c>
      <c r="BG6252" s="34">
        <f t="shared" si="974"/>
        <v>82.88000000000001</v>
      </c>
      <c r="BH6252" s="32">
        <f t="shared" si="975"/>
        <v>1</v>
      </c>
      <c r="BI6252" s="32">
        <f t="shared" si="976"/>
        <v>0</v>
      </c>
      <c r="BJ6252" s="69">
        <f t="shared" si="977"/>
        <v>0</v>
      </c>
      <c r="BK6252" s="158" t="str">
        <f t="shared" si="978"/>
        <v/>
      </c>
    </row>
    <row r="6253" spans="1:63" ht="12" customHeight="1" x14ac:dyDescent="0.2">
      <c r="A6253" s="8"/>
      <c r="B6253" s="7"/>
      <c r="C6253" s="7"/>
      <c r="D6253" s="7"/>
      <c r="E6253" s="7"/>
      <c r="F6253" s="7"/>
      <c r="G6253" s="7"/>
      <c r="H6253" s="7"/>
      <c r="I6253" s="10"/>
      <c r="J6253" s="25"/>
      <c r="K6253" s="250"/>
      <c r="L6253" s="31"/>
      <c r="M6253" s="9"/>
      <c r="N6253" s="11" t="s">
        <v>25</v>
      </c>
      <c r="O6253" s="39"/>
      <c r="P6253" s="47"/>
      <c r="Q6253" s="13"/>
      <c r="R6253" s="248">
        <f t="shared" si="970"/>
        <v>0</v>
      </c>
      <c r="S6253" s="248">
        <f t="shared" si="971"/>
        <v>0</v>
      </c>
      <c r="T6253" s="248">
        <f t="shared" si="972"/>
        <v>0</v>
      </c>
      <c r="U6253" s="248">
        <f t="shared" si="973"/>
        <v>0</v>
      </c>
      <c r="V6253" s="13"/>
      <c r="W6253" s="7"/>
      <c r="AT6253" s="130"/>
      <c r="BF6253" s="33">
        <f t="shared" si="979"/>
        <v>41242</v>
      </c>
      <c r="BG6253" s="34">
        <f t="shared" si="974"/>
        <v>82.88000000000001</v>
      </c>
      <c r="BH6253" s="32">
        <f t="shared" si="975"/>
        <v>1</v>
      </c>
      <c r="BI6253" s="32">
        <f t="shared" si="976"/>
        <v>0</v>
      </c>
      <c r="BJ6253" s="69">
        <f t="shared" si="977"/>
        <v>0</v>
      </c>
      <c r="BK6253" s="158" t="str">
        <f t="shared" si="978"/>
        <v/>
      </c>
    </row>
    <row r="6254" spans="1:63" ht="12" customHeight="1" x14ac:dyDescent="0.2">
      <c r="A6254" s="8"/>
      <c r="B6254" s="7"/>
      <c r="C6254" s="7"/>
      <c r="D6254" s="7"/>
      <c r="E6254" s="7"/>
      <c r="F6254" s="7"/>
      <c r="G6254" s="7"/>
      <c r="H6254" s="7"/>
      <c r="I6254" s="10"/>
      <c r="J6254" s="25"/>
      <c r="K6254" s="250"/>
      <c r="L6254" s="31"/>
      <c r="M6254" s="9"/>
      <c r="N6254" s="11" t="s">
        <v>25</v>
      </c>
      <c r="O6254" s="39"/>
      <c r="P6254" s="47"/>
      <c r="Q6254" s="13"/>
      <c r="R6254" s="248">
        <f t="shared" si="970"/>
        <v>0</v>
      </c>
      <c r="S6254" s="248">
        <f t="shared" si="971"/>
        <v>0</v>
      </c>
      <c r="T6254" s="248">
        <f t="shared" si="972"/>
        <v>0</v>
      </c>
      <c r="U6254" s="248">
        <f t="shared" si="973"/>
        <v>0</v>
      </c>
      <c r="V6254" s="13"/>
      <c r="W6254" s="7"/>
      <c r="AT6254" s="130"/>
      <c r="BF6254" s="33">
        <f t="shared" si="979"/>
        <v>41242</v>
      </c>
      <c r="BG6254" s="34">
        <f t="shared" si="974"/>
        <v>82.88000000000001</v>
      </c>
      <c r="BH6254" s="32">
        <f t="shared" si="975"/>
        <v>1</v>
      </c>
      <c r="BI6254" s="32">
        <f t="shared" si="976"/>
        <v>0</v>
      </c>
      <c r="BJ6254" s="69">
        <f t="shared" si="977"/>
        <v>0</v>
      </c>
      <c r="BK6254" s="158" t="str">
        <f t="shared" si="978"/>
        <v/>
      </c>
    </row>
    <row r="6255" spans="1:63" ht="12" customHeight="1" x14ac:dyDescent="0.2">
      <c r="A6255" s="8"/>
      <c r="B6255" s="7"/>
      <c r="C6255" s="7"/>
      <c r="D6255" s="7"/>
      <c r="E6255" s="7"/>
      <c r="F6255" s="7"/>
      <c r="G6255" s="7"/>
      <c r="H6255" s="7"/>
      <c r="I6255" s="10"/>
      <c r="J6255" s="25"/>
      <c r="K6255" s="250"/>
      <c r="L6255" s="31"/>
      <c r="M6255" s="9"/>
      <c r="N6255" s="11" t="s">
        <v>25</v>
      </c>
      <c r="O6255" s="39"/>
      <c r="P6255" s="47"/>
      <c r="Q6255" s="13"/>
      <c r="R6255" s="248">
        <f t="shared" si="970"/>
        <v>0</v>
      </c>
      <c r="S6255" s="248">
        <f t="shared" si="971"/>
        <v>0</v>
      </c>
      <c r="T6255" s="248">
        <f t="shared" si="972"/>
        <v>0</v>
      </c>
      <c r="U6255" s="248">
        <f t="shared" si="973"/>
        <v>0</v>
      </c>
      <c r="V6255" s="13"/>
      <c r="W6255" s="7"/>
      <c r="AT6255" s="130"/>
      <c r="BF6255" s="33">
        <f t="shared" si="979"/>
        <v>41242</v>
      </c>
      <c r="BG6255" s="34">
        <f t="shared" si="974"/>
        <v>82.88000000000001</v>
      </c>
      <c r="BH6255" s="32">
        <f t="shared" si="975"/>
        <v>1</v>
      </c>
      <c r="BI6255" s="32">
        <f t="shared" si="976"/>
        <v>0</v>
      </c>
      <c r="BJ6255" s="69">
        <f t="shared" si="977"/>
        <v>0</v>
      </c>
      <c r="BK6255" s="158" t="str">
        <f t="shared" si="978"/>
        <v/>
      </c>
    </row>
    <row r="6256" spans="1:63" ht="12" customHeight="1" x14ac:dyDescent="0.2">
      <c r="A6256" s="8"/>
      <c r="B6256" s="7"/>
      <c r="C6256" s="7"/>
      <c r="D6256" s="7"/>
      <c r="E6256" s="7"/>
      <c r="F6256" s="7"/>
      <c r="G6256" s="7"/>
      <c r="H6256" s="7"/>
      <c r="I6256" s="10"/>
      <c r="J6256" s="25"/>
      <c r="K6256" s="250"/>
      <c r="L6256" s="31"/>
      <c r="M6256" s="9"/>
      <c r="N6256" s="11" t="s">
        <v>25</v>
      </c>
      <c r="O6256" s="39"/>
      <c r="P6256" s="47"/>
      <c r="Q6256" s="13"/>
      <c r="R6256" s="248">
        <f t="shared" si="970"/>
        <v>0</v>
      </c>
      <c r="S6256" s="248">
        <f t="shared" si="971"/>
        <v>0</v>
      </c>
      <c r="T6256" s="248">
        <f t="shared" si="972"/>
        <v>0</v>
      </c>
      <c r="U6256" s="248">
        <f t="shared" si="973"/>
        <v>0</v>
      </c>
      <c r="V6256" s="13"/>
      <c r="W6256" s="7"/>
      <c r="AT6256" s="130"/>
      <c r="BF6256" s="33">
        <f t="shared" si="979"/>
        <v>41242</v>
      </c>
      <c r="BG6256" s="34">
        <f t="shared" si="974"/>
        <v>82.88000000000001</v>
      </c>
      <c r="BH6256" s="32">
        <f t="shared" si="975"/>
        <v>1</v>
      </c>
      <c r="BI6256" s="32">
        <f t="shared" si="976"/>
        <v>0</v>
      </c>
      <c r="BJ6256" s="69">
        <f t="shared" si="977"/>
        <v>0</v>
      </c>
      <c r="BK6256" s="158" t="str">
        <f t="shared" si="978"/>
        <v/>
      </c>
    </row>
    <row r="6257" spans="1:63" ht="12" customHeight="1" x14ac:dyDescent="0.2">
      <c r="A6257" s="8"/>
      <c r="B6257" s="7"/>
      <c r="C6257" s="7"/>
      <c r="D6257" s="7"/>
      <c r="E6257" s="7"/>
      <c r="F6257" s="7"/>
      <c r="G6257" s="7"/>
      <c r="H6257" s="7"/>
      <c r="I6257" s="10"/>
      <c r="J6257" s="25"/>
      <c r="K6257" s="250"/>
      <c r="L6257" s="31"/>
      <c r="M6257" s="9"/>
      <c r="N6257" s="11" t="s">
        <v>25</v>
      </c>
      <c r="O6257" s="39"/>
      <c r="P6257" s="47"/>
      <c r="Q6257" s="13"/>
      <c r="R6257" s="248">
        <f t="shared" si="970"/>
        <v>0</v>
      </c>
      <c r="S6257" s="248">
        <f t="shared" si="971"/>
        <v>0</v>
      </c>
      <c r="T6257" s="248">
        <f t="shared" si="972"/>
        <v>0</v>
      </c>
      <c r="U6257" s="248">
        <f t="shared" si="973"/>
        <v>0</v>
      </c>
      <c r="V6257" s="13"/>
      <c r="W6257" s="7"/>
      <c r="AT6257" s="130"/>
      <c r="BF6257" s="33">
        <f t="shared" si="979"/>
        <v>41242</v>
      </c>
      <c r="BG6257" s="34">
        <f t="shared" si="974"/>
        <v>82.88000000000001</v>
      </c>
      <c r="BH6257" s="32">
        <f t="shared" si="975"/>
        <v>1</v>
      </c>
      <c r="BI6257" s="32">
        <f t="shared" si="976"/>
        <v>0</v>
      </c>
      <c r="BJ6257" s="69">
        <f t="shared" si="977"/>
        <v>0</v>
      </c>
      <c r="BK6257" s="158" t="str">
        <f t="shared" si="978"/>
        <v/>
      </c>
    </row>
    <row r="6258" spans="1:63" ht="12" customHeight="1" x14ac:dyDescent="0.2">
      <c r="A6258" s="8"/>
      <c r="B6258" s="7"/>
      <c r="C6258" s="7"/>
      <c r="D6258" s="7"/>
      <c r="E6258" s="7"/>
      <c r="F6258" s="7"/>
      <c r="G6258" s="7"/>
      <c r="H6258" s="7"/>
      <c r="I6258" s="10"/>
      <c r="J6258" s="25"/>
      <c r="K6258" s="250"/>
      <c r="L6258" s="31"/>
      <c r="M6258" s="9"/>
      <c r="N6258" s="11" t="s">
        <v>25</v>
      </c>
      <c r="O6258" s="39"/>
      <c r="P6258" s="47"/>
      <c r="Q6258" s="13"/>
      <c r="R6258" s="248">
        <f t="shared" si="970"/>
        <v>0</v>
      </c>
      <c r="S6258" s="248">
        <f t="shared" si="971"/>
        <v>0</v>
      </c>
      <c r="T6258" s="248">
        <f t="shared" si="972"/>
        <v>0</v>
      </c>
      <c r="U6258" s="248">
        <f t="shared" si="973"/>
        <v>0</v>
      </c>
      <c r="V6258" s="13"/>
      <c r="W6258" s="7"/>
      <c r="AT6258" s="130"/>
      <c r="BF6258" s="33">
        <f t="shared" si="979"/>
        <v>41242</v>
      </c>
      <c r="BG6258" s="34">
        <f t="shared" si="974"/>
        <v>82.88000000000001</v>
      </c>
      <c r="BH6258" s="32">
        <f t="shared" si="975"/>
        <v>1</v>
      </c>
      <c r="BI6258" s="32">
        <f t="shared" si="976"/>
        <v>0</v>
      </c>
      <c r="BJ6258" s="69">
        <f t="shared" si="977"/>
        <v>0</v>
      </c>
      <c r="BK6258" s="158" t="str">
        <f t="shared" si="978"/>
        <v/>
      </c>
    </row>
    <row r="6259" spans="1:63" ht="12" customHeight="1" x14ac:dyDescent="0.2">
      <c r="A6259" s="8"/>
      <c r="B6259" s="7"/>
      <c r="C6259" s="7"/>
      <c r="D6259" s="7"/>
      <c r="E6259" s="7"/>
      <c r="F6259" s="7"/>
      <c r="G6259" s="7"/>
      <c r="H6259" s="7"/>
      <c r="I6259" s="10"/>
      <c r="J6259" s="25"/>
      <c r="K6259" s="250"/>
      <c r="L6259" s="31"/>
      <c r="M6259" s="9"/>
      <c r="N6259" s="11" t="s">
        <v>25</v>
      </c>
      <c r="O6259" s="39"/>
      <c r="P6259" s="47"/>
      <c r="Q6259" s="13"/>
      <c r="R6259" s="248">
        <f t="shared" si="970"/>
        <v>0</v>
      </c>
      <c r="S6259" s="248">
        <f t="shared" si="971"/>
        <v>0</v>
      </c>
      <c r="T6259" s="248">
        <f t="shared" si="972"/>
        <v>0</v>
      </c>
      <c r="U6259" s="248">
        <f t="shared" si="973"/>
        <v>0</v>
      </c>
      <c r="V6259" s="13"/>
      <c r="W6259" s="7"/>
      <c r="AT6259" s="130"/>
      <c r="BF6259" s="33">
        <f t="shared" si="979"/>
        <v>41242</v>
      </c>
      <c r="BG6259" s="34">
        <f t="shared" si="974"/>
        <v>82.88000000000001</v>
      </c>
      <c r="BH6259" s="32">
        <f t="shared" si="975"/>
        <v>1</v>
      </c>
      <c r="BI6259" s="32">
        <f t="shared" si="976"/>
        <v>0</v>
      </c>
      <c r="BJ6259" s="69">
        <f t="shared" si="977"/>
        <v>0</v>
      </c>
      <c r="BK6259" s="158" t="str">
        <f t="shared" si="978"/>
        <v/>
      </c>
    </row>
    <row r="6260" spans="1:63" ht="12" customHeight="1" x14ac:dyDescent="0.2">
      <c r="A6260" s="8"/>
      <c r="B6260" s="7"/>
      <c r="C6260" s="7"/>
      <c r="D6260" s="7"/>
      <c r="E6260" s="7"/>
      <c r="F6260" s="7"/>
      <c r="G6260" s="7"/>
      <c r="H6260" s="7"/>
      <c r="I6260" s="10"/>
      <c r="J6260" s="25"/>
      <c r="K6260" s="250"/>
      <c r="L6260" s="31"/>
      <c r="M6260" s="9"/>
      <c r="N6260" s="11" t="s">
        <v>25</v>
      </c>
      <c r="O6260" s="39"/>
      <c r="P6260" s="47"/>
      <c r="Q6260" s="13"/>
      <c r="R6260" s="248">
        <f t="shared" si="970"/>
        <v>0</v>
      </c>
      <c r="S6260" s="248">
        <f t="shared" si="971"/>
        <v>0</v>
      </c>
      <c r="T6260" s="248">
        <f t="shared" si="972"/>
        <v>0</v>
      </c>
      <c r="U6260" s="248">
        <f t="shared" si="973"/>
        <v>0</v>
      </c>
      <c r="V6260" s="13"/>
      <c r="W6260" s="7"/>
      <c r="AT6260" s="130"/>
      <c r="BF6260" s="33">
        <f t="shared" si="979"/>
        <v>41242</v>
      </c>
      <c r="BG6260" s="34">
        <f t="shared" si="974"/>
        <v>82.88000000000001</v>
      </c>
      <c r="BH6260" s="32">
        <f t="shared" si="975"/>
        <v>1</v>
      </c>
      <c r="BI6260" s="32">
        <f t="shared" si="976"/>
        <v>0</v>
      </c>
      <c r="BJ6260" s="69">
        <f t="shared" si="977"/>
        <v>0</v>
      </c>
      <c r="BK6260" s="158" t="str">
        <f t="shared" si="978"/>
        <v/>
      </c>
    </row>
    <row r="6261" spans="1:63" ht="12" customHeight="1" x14ac:dyDescent="0.2">
      <c r="A6261" s="8"/>
      <c r="B6261" s="7"/>
      <c r="C6261" s="7"/>
      <c r="D6261" s="7"/>
      <c r="E6261" s="7"/>
      <c r="F6261" s="7"/>
      <c r="G6261" s="7"/>
      <c r="H6261" s="7"/>
      <c r="I6261" s="10"/>
      <c r="J6261" s="25"/>
      <c r="K6261" s="250"/>
      <c r="L6261" s="31"/>
      <c r="M6261" s="9"/>
      <c r="N6261" s="11" t="s">
        <v>25</v>
      </c>
      <c r="O6261" s="39"/>
      <c r="P6261" s="47"/>
      <c r="Q6261" s="13"/>
      <c r="R6261" s="248">
        <f t="shared" si="970"/>
        <v>0</v>
      </c>
      <c r="S6261" s="248">
        <f t="shared" si="971"/>
        <v>0</v>
      </c>
      <c r="T6261" s="248">
        <f t="shared" si="972"/>
        <v>0</v>
      </c>
      <c r="U6261" s="248">
        <f t="shared" si="973"/>
        <v>0</v>
      </c>
      <c r="V6261" s="13"/>
      <c r="W6261" s="7"/>
      <c r="AT6261" s="130"/>
      <c r="BF6261" s="33">
        <f t="shared" si="979"/>
        <v>41242</v>
      </c>
      <c r="BG6261" s="34">
        <f t="shared" si="974"/>
        <v>82.88000000000001</v>
      </c>
      <c r="BH6261" s="32">
        <f t="shared" si="975"/>
        <v>1</v>
      </c>
      <c r="BI6261" s="32">
        <f t="shared" si="976"/>
        <v>0</v>
      </c>
      <c r="BJ6261" s="69">
        <f t="shared" si="977"/>
        <v>0</v>
      </c>
      <c r="BK6261" s="158" t="str">
        <f t="shared" si="978"/>
        <v/>
      </c>
    </row>
    <row r="6262" spans="1:63" ht="12" customHeight="1" x14ac:dyDescent="0.2">
      <c r="A6262" s="8"/>
      <c r="B6262" s="7"/>
      <c r="C6262" s="7"/>
      <c r="D6262" s="7"/>
      <c r="E6262" s="7"/>
      <c r="F6262" s="7"/>
      <c r="G6262" s="7"/>
      <c r="H6262" s="7"/>
      <c r="I6262" s="10"/>
      <c r="J6262" s="25"/>
      <c r="K6262" s="250"/>
      <c r="L6262" s="31"/>
      <c r="M6262" s="9"/>
      <c r="N6262" s="11" t="s">
        <v>25</v>
      </c>
      <c r="O6262" s="39"/>
      <c r="P6262" s="47"/>
      <c r="Q6262" s="13"/>
      <c r="R6262" s="248">
        <f t="shared" si="970"/>
        <v>0</v>
      </c>
      <c r="S6262" s="248">
        <f t="shared" si="971"/>
        <v>0</v>
      </c>
      <c r="T6262" s="248">
        <f t="shared" si="972"/>
        <v>0</v>
      </c>
      <c r="U6262" s="248">
        <f t="shared" si="973"/>
        <v>0</v>
      </c>
      <c r="V6262" s="13"/>
      <c r="W6262" s="7"/>
      <c r="AT6262" s="130"/>
      <c r="BF6262" s="33">
        <f t="shared" si="979"/>
        <v>41242</v>
      </c>
      <c r="BG6262" s="34">
        <f t="shared" si="974"/>
        <v>82.88000000000001</v>
      </c>
      <c r="BH6262" s="32">
        <f t="shared" si="975"/>
        <v>1</v>
      </c>
      <c r="BI6262" s="32">
        <f t="shared" si="976"/>
        <v>0</v>
      </c>
      <c r="BJ6262" s="69">
        <f t="shared" si="977"/>
        <v>0</v>
      </c>
      <c r="BK6262" s="158" t="str">
        <f t="shared" si="978"/>
        <v/>
      </c>
    </row>
    <row r="6263" spans="1:63" ht="12" customHeight="1" x14ac:dyDescent="0.2">
      <c r="A6263" s="8"/>
      <c r="B6263" s="7"/>
      <c r="C6263" s="7"/>
      <c r="D6263" s="7"/>
      <c r="E6263" s="7"/>
      <c r="F6263" s="7"/>
      <c r="G6263" s="7"/>
      <c r="H6263" s="7"/>
      <c r="I6263" s="10"/>
      <c r="J6263" s="25"/>
      <c r="K6263" s="250"/>
      <c r="L6263" s="31"/>
      <c r="M6263" s="9"/>
      <c r="N6263" s="11" t="s">
        <v>25</v>
      </c>
      <c r="O6263" s="39"/>
      <c r="P6263" s="47"/>
      <c r="Q6263" s="13"/>
      <c r="R6263" s="248">
        <f t="shared" si="970"/>
        <v>0</v>
      </c>
      <c r="S6263" s="248">
        <f t="shared" si="971"/>
        <v>0</v>
      </c>
      <c r="T6263" s="248">
        <f t="shared" si="972"/>
        <v>0</v>
      </c>
      <c r="U6263" s="248">
        <f t="shared" si="973"/>
        <v>0</v>
      </c>
      <c r="V6263" s="13"/>
      <c r="W6263" s="7"/>
      <c r="AT6263" s="130"/>
      <c r="BF6263" s="33">
        <f t="shared" si="979"/>
        <v>41242</v>
      </c>
      <c r="BG6263" s="34">
        <f t="shared" si="974"/>
        <v>82.88000000000001</v>
      </c>
      <c r="BH6263" s="32">
        <f t="shared" si="975"/>
        <v>1</v>
      </c>
      <c r="BI6263" s="32">
        <f t="shared" si="976"/>
        <v>0</v>
      </c>
      <c r="BJ6263" s="69">
        <f t="shared" si="977"/>
        <v>0</v>
      </c>
      <c r="BK6263" s="158" t="str">
        <f t="shared" si="978"/>
        <v/>
      </c>
    </row>
    <row r="6264" spans="1:63" ht="12" customHeight="1" x14ac:dyDescent="0.2">
      <c r="A6264" s="8"/>
      <c r="B6264" s="7"/>
      <c r="C6264" s="7"/>
      <c r="D6264" s="7"/>
      <c r="E6264" s="7"/>
      <c r="F6264" s="7"/>
      <c r="G6264" s="7"/>
      <c r="H6264" s="7"/>
      <c r="I6264" s="10"/>
      <c r="J6264" s="25"/>
      <c r="K6264" s="250"/>
      <c r="L6264" s="31"/>
      <c r="M6264" s="9"/>
      <c r="N6264" s="11" t="s">
        <v>25</v>
      </c>
      <c r="O6264" s="39"/>
      <c r="P6264" s="47"/>
      <c r="Q6264" s="13"/>
      <c r="R6264" s="248">
        <f t="shared" si="970"/>
        <v>0</v>
      </c>
      <c r="S6264" s="248">
        <f t="shared" si="971"/>
        <v>0</v>
      </c>
      <c r="T6264" s="248">
        <f t="shared" si="972"/>
        <v>0</v>
      </c>
      <c r="U6264" s="248">
        <f t="shared" si="973"/>
        <v>0</v>
      </c>
      <c r="V6264" s="13"/>
      <c r="W6264" s="7"/>
      <c r="AT6264" s="130"/>
      <c r="BF6264" s="33">
        <f t="shared" si="979"/>
        <v>41242</v>
      </c>
      <c r="BG6264" s="34">
        <f t="shared" si="974"/>
        <v>82.88000000000001</v>
      </c>
      <c r="BH6264" s="32">
        <f t="shared" si="975"/>
        <v>1</v>
      </c>
      <c r="BI6264" s="32">
        <f t="shared" si="976"/>
        <v>0</v>
      </c>
      <c r="BJ6264" s="69">
        <f t="shared" si="977"/>
        <v>0</v>
      </c>
      <c r="BK6264" s="158" t="str">
        <f t="shared" si="978"/>
        <v/>
      </c>
    </row>
    <row r="6265" spans="1:63" ht="12" customHeight="1" x14ac:dyDescent="0.2">
      <c r="A6265" s="8"/>
      <c r="B6265" s="7"/>
      <c r="C6265" s="7"/>
      <c r="D6265" s="7"/>
      <c r="E6265" s="7"/>
      <c r="F6265" s="7"/>
      <c r="G6265" s="7"/>
      <c r="H6265" s="7"/>
      <c r="I6265" s="10"/>
      <c r="J6265" s="25"/>
      <c r="K6265" s="250"/>
      <c r="L6265" s="31"/>
      <c r="M6265" s="9"/>
      <c r="N6265" s="11" t="s">
        <v>25</v>
      </c>
      <c r="O6265" s="39"/>
      <c r="P6265" s="47"/>
      <c r="Q6265" s="13"/>
      <c r="R6265" s="248">
        <f t="shared" si="970"/>
        <v>0</v>
      </c>
      <c r="S6265" s="248">
        <f t="shared" si="971"/>
        <v>0</v>
      </c>
      <c r="T6265" s="248">
        <f t="shared" si="972"/>
        <v>0</v>
      </c>
      <c r="U6265" s="248">
        <f t="shared" si="973"/>
        <v>0</v>
      </c>
      <c r="V6265" s="13"/>
      <c r="W6265" s="7"/>
      <c r="AT6265" s="130"/>
      <c r="BF6265" s="33">
        <f t="shared" si="979"/>
        <v>41242</v>
      </c>
      <c r="BG6265" s="34">
        <f t="shared" si="974"/>
        <v>82.88000000000001</v>
      </c>
      <c r="BH6265" s="32">
        <f t="shared" si="975"/>
        <v>1</v>
      </c>
      <c r="BI6265" s="32">
        <f t="shared" si="976"/>
        <v>0</v>
      </c>
      <c r="BJ6265" s="69">
        <f t="shared" si="977"/>
        <v>0</v>
      </c>
      <c r="BK6265" s="158" t="str">
        <f t="shared" si="978"/>
        <v/>
      </c>
    </row>
    <row r="6266" spans="1:63" ht="12" customHeight="1" x14ac:dyDescent="0.2">
      <c r="A6266" s="8"/>
      <c r="B6266" s="7"/>
      <c r="C6266" s="7"/>
      <c r="D6266" s="7"/>
      <c r="E6266" s="7"/>
      <c r="F6266" s="7"/>
      <c r="G6266" s="7"/>
      <c r="H6266" s="7"/>
      <c r="I6266" s="10"/>
      <c r="J6266" s="25"/>
      <c r="K6266" s="250"/>
      <c r="L6266" s="31"/>
      <c r="M6266" s="9"/>
      <c r="N6266" s="11" t="s">
        <v>25</v>
      </c>
      <c r="O6266" s="39"/>
      <c r="P6266" s="47"/>
      <c r="Q6266" s="13"/>
      <c r="R6266" s="248">
        <f t="shared" si="970"/>
        <v>0</v>
      </c>
      <c r="S6266" s="248">
        <f t="shared" si="971"/>
        <v>0</v>
      </c>
      <c r="T6266" s="248">
        <f t="shared" si="972"/>
        <v>0</v>
      </c>
      <c r="U6266" s="248">
        <f t="shared" si="973"/>
        <v>0</v>
      </c>
      <c r="V6266" s="13"/>
      <c r="W6266" s="7"/>
      <c r="AT6266" s="130"/>
      <c r="BF6266" s="33">
        <f t="shared" si="979"/>
        <v>41242</v>
      </c>
      <c r="BG6266" s="34">
        <f t="shared" si="974"/>
        <v>82.88000000000001</v>
      </c>
      <c r="BH6266" s="32">
        <f t="shared" si="975"/>
        <v>1</v>
      </c>
      <c r="BI6266" s="32">
        <f t="shared" si="976"/>
        <v>0</v>
      </c>
      <c r="BJ6266" s="69">
        <f t="shared" si="977"/>
        <v>0</v>
      </c>
      <c r="BK6266" s="158" t="str">
        <f t="shared" si="978"/>
        <v/>
      </c>
    </row>
    <row r="6267" spans="1:63" ht="12" customHeight="1" x14ac:dyDescent="0.2">
      <c r="A6267" s="8"/>
      <c r="B6267" s="7"/>
      <c r="C6267" s="7"/>
      <c r="D6267" s="7"/>
      <c r="E6267" s="7"/>
      <c r="F6267" s="7"/>
      <c r="G6267" s="7"/>
      <c r="H6267" s="7"/>
      <c r="I6267" s="10"/>
      <c r="J6267" s="25"/>
      <c r="K6267" s="250"/>
      <c r="L6267" s="31"/>
      <c r="M6267" s="9"/>
      <c r="N6267" s="11" t="s">
        <v>25</v>
      </c>
      <c r="O6267" s="39"/>
      <c r="P6267" s="47"/>
      <c r="Q6267" s="13"/>
      <c r="R6267" s="248">
        <f t="shared" si="970"/>
        <v>0</v>
      </c>
      <c r="S6267" s="248">
        <f t="shared" si="971"/>
        <v>0</v>
      </c>
      <c r="T6267" s="248">
        <f t="shared" si="972"/>
        <v>0</v>
      </c>
      <c r="U6267" s="248">
        <f t="shared" si="973"/>
        <v>0</v>
      </c>
      <c r="V6267" s="13"/>
      <c r="W6267" s="7"/>
      <c r="AT6267" s="130"/>
      <c r="BF6267" s="33">
        <f t="shared" si="979"/>
        <v>41242</v>
      </c>
      <c r="BG6267" s="34">
        <f t="shared" si="974"/>
        <v>82.88000000000001</v>
      </c>
      <c r="BH6267" s="32">
        <f t="shared" si="975"/>
        <v>1</v>
      </c>
      <c r="BI6267" s="32">
        <f t="shared" si="976"/>
        <v>0</v>
      </c>
      <c r="BJ6267" s="69">
        <f t="shared" si="977"/>
        <v>0</v>
      </c>
      <c r="BK6267" s="158" t="str">
        <f t="shared" si="978"/>
        <v/>
      </c>
    </row>
    <row r="6268" spans="1:63" ht="12" customHeight="1" x14ac:dyDescent="0.2">
      <c r="A6268" s="8"/>
      <c r="B6268" s="7"/>
      <c r="C6268" s="7"/>
      <c r="D6268" s="7"/>
      <c r="E6268" s="7"/>
      <c r="F6268" s="7"/>
      <c r="G6268" s="7"/>
      <c r="H6268" s="7"/>
      <c r="I6268" s="10"/>
      <c r="J6268" s="25"/>
      <c r="K6268" s="250"/>
      <c r="L6268" s="31"/>
      <c r="M6268" s="9"/>
      <c r="N6268" s="11" t="s">
        <v>25</v>
      </c>
      <c r="O6268" s="39"/>
      <c r="P6268" s="47"/>
      <c r="Q6268" s="13"/>
      <c r="R6268" s="248">
        <f t="shared" si="970"/>
        <v>0</v>
      </c>
      <c r="S6268" s="248">
        <f t="shared" si="971"/>
        <v>0</v>
      </c>
      <c r="T6268" s="248">
        <f t="shared" si="972"/>
        <v>0</v>
      </c>
      <c r="U6268" s="248">
        <f t="shared" si="973"/>
        <v>0</v>
      </c>
      <c r="V6268" s="13"/>
      <c r="W6268" s="7"/>
      <c r="AT6268" s="130"/>
      <c r="BF6268" s="33">
        <f t="shared" si="979"/>
        <v>41242</v>
      </c>
      <c r="BG6268" s="34">
        <f t="shared" si="974"/>
        <v>82.88000000000001</v>
      </c>
      <c r="BH6268" s="32">
        <f t="shared" si="975"/>
        <v>1</v>
      </c>
      <c r="BI6268" s="32">
        <f t="shared" si="976"/>
        <v>0</v>
      </c>
      <c r="BJ6268" s="69">
        <f t="shared" si="977"/>
        <v>0</v>
      </c>
      <c r="BK6268" s="158" t="str">
        <f t="shared" si="978"/>
        <v/>
      </c>
    </row>
    <row r="6269" spans="1:63" ht="12" customHeight="1" x14ac:dyDescent="0.2">
      <c r="A6269" s="8"/>
      <c r="B6269" s="7"/>
      <c r="C6269" s="7"/>
      <c r="D6269" s="7"/>
      <c r="E6269" s="7"/>
      <c r="F6269" s="7"/>
      <c r="G6269" s="7"/>
      <c r="H6269" s="7"/>
      <c r="I6269" s="10"/>
      <c r="J6269" s="25"/>
      <c r="K6269" s="250"/>
      <c r="L6269" s="31"/>
      <c r="M6269" s="9"/>
      <c r="N6269" s="11" t="s">
        <v>25</v>
      </c>
      <c r="O6269" s="39"/>
      <c r="P6269" s="47"/>
      <c r="Q6269" s="13"/>
      <c r="R6269" s="248">
        <f t="shared" si="970"/>
        <v>0</v>
      </c>
      <c r="S6269" s="248">
        <f t="shared" si="971"/>
        <v>0</v>
      </c>
      <c r="T6269" s="248">
        <f t="shared" si="972"/>
        <v>0</v>
      </c>
      <c r="U6269" s="248">
        <f t="shared" si="973"/>
        <v>0</v>
      </c>
      <c r="V6269" s="13"/>
      <c r="W6269" s="7"/>
      <c r="AT6269" s="130"/>
      <c r="BF6269" s="33">
        <f t="shared" si="979"/>
        <v>41242</v>
      </c>
      <c r="BG6269" s="34">
        <f t="shared" si="974"/>
        <v>82.88000000000001</v>
      </c>
      <c r="BH6269" s="32">
        <f t="shared" si="975"/>
        <v>1</v>
      </c>
      <c r="BI6269" s="32">
        <f t="shared" si="976"/>
        <v>0</v>
      </c>
      <c r="BJ6269" s="69">
        <f t="shared" si="977"/>
        <v>0</v>
      </c>
      <c r="BK6269" s="158" t="str">
        <f t="shared" si="978"/>
        <v/>
      </c>
    </row>
    <row r="6270" spans="1:63" ht="12" customHeight="1" x14ac:dyDescent="0.2">
      <c r="A6270" s="8"/>
      <c r="B6270" s="7"/>
      <c r="C6270" s="7"/>
      <c r="D6270" s="7"/>
      <c r="E6270" s="7"/>
      <c r="F6270" s="7"/>
      <c r="G6270" s="7"/>
      <c r="H6270" s="7"/>
      <c r="I6270" s="10"/>
      <c r="J6270" s="25"/>
      <c r="K6270" s="250"/>
      <c r="L6270" s="31"/>
      <c r="M6270" s="9"/>
      <c r="N6270" s="11" t="s">
        <v>25</v>
      </c>
      <c r="O6270" s="39"/>
      <c r="P6270" s="47"/>
      <c r="Q6270" s="13"/>
      <c r="R6270" s="248">
        <f t="shared" si="970"/>
        <v>0</v>
      </c>
      <c r="S6270" s="248">
        <f t="shared" si="971"/>
        <v>0</v>
      </c>
      <c r="T6270" s="248">
        <f t="shared" si="972"/>
        <v>0</v>
      </c>
      <c r="U6270" s="248">
        <f t="shared" si="973"/>
        <v>0</v>
      </c>
      <c r="V6270" s="13"/>
      <c r="W6270" s="7"/>
      <c r="AT6270" s="130"/>
      <c r="BF6270" s="33">
        <f t="shared" si="979"/>
        <v>41242</v>
      </c>
      <c r="BG6270" s="34">
        <f t="shared" si="974"/>
        <v>82.88000000000001</v>
      </c>
      <c r="BH6270" s="32">
        <f t="shared" si="975"/>
        <v>1</v>
      </c>
      <c r="BI6270" s="32">
        <f t="shared" si="976"/>
        <v>0</v>
      </c>
      <c r="BJ6270" s="69">
        <f t="shared" si="977"/>
        <v>0</v>
      </c>
      <c r="BK6270" s="158" t="str">
        <f t="shared" si="978"/>
        <v/>
      </c>
    </row>
    <row r="6271" spans="1:63" ht="12" customHeight="1" x14ac:dyDescent="0.2">
      <c r="A6271" s="8"/>
      <c r="B6271" s="7"/>
      <c r="C6271" s="7"/>
      <c r="D6271" s="7"/>
      <c r="E6271" s="7"/>
      <c r="F6271" s="7"/>
      <c r="G6271" s="7"/>
      <c r="H6271" s="7"/>
      <c r="I6271" s="10"/>
      <c r="J6271" s="25"/>
      <c r="K6271" s="250"/>
      <c r="L6271" s="31"/>
      <c r="M6271" s="9"/>
      <c r="N6271" s="11" t="s">
        <v>25</v>
      </c>
      <c r="O6271" s="39"/>
      <c r="P6271" s="47"/>
      <c r="Q6271" s="13"/>
      <c r="R6271" s="248">
        <f t="shared" si="970"/>
        <v>0</v>
      </c>
      <c r="S6271" s="248">
        <f t="shared" si="971"/>
        <v>0</v>
      </c>
      <c r="T6271" s="248">
        <f t="shared" si="972"/>
        <v>0</v>
      </c>
      <c r="U6271" s="248">
        <f t="shared" si="973"/>
        <v>0</v>
      </c>
      <c r="V6271" s="13"/>
      <c r="W6271" s="7"/>
      <c r="AT6271" s="130"/>
      <c r="BF6271" s="33">
        <f t="shared" si="979"/>
        <v>41242</v>
      </c>
      <c r="BG6271" s="34">
        <f t="shared" si="974"/>
        <v>82.88000000000001</v>
      </c>
      <c r="BH6271" s="32">
        <f t="shared" si="975"/>
        <v>1</v>
      </c>
      <c r="BI6271" s="32">
        <f t="shared" si="976"/>
        <v>0</v>
      </c>
      <c r="BJ6271" s="69">
        <f t="shared" si="977"/>
        <v>0</v>
      </c>
      <c r="BK6271" s="158" t="str">
        <f t="shared" si="978"/>
        <v/>
      </c>
    </row>
    <row r="6272" spans="1:63" ht="12" customHeight="1" x14ac:dyDescent="0.2">
      <c r="A6272" s="8"/>
      <c r="B6272" s="7"/>
      <c r="C6272" s="7"/>
      <c r="D6272" s="7"/>
      <c r="E6272" s="7"/>
      <c r="F6272" s="7"/>
      <c r="G6272" s="7"/>
      <c r="H6272" s="7"/>
      <c r="I6272" s="10"/>
      <c r="J6272" s="25"/>
      <c r="K6272" s="250"/>
      <c r="L6272" s="31"/>
      <c r="M6272" s="9"/>
      <c r="N6272" s="11" t="s">
        <v>25</v>
      </c>
      <c r="O6272" s="39"/>
      <c r="P6272" s="47"/>
      <c r="Q6272" s="13"/>
      <c r="R6272" s="248">
        <f t="shared" si="970"/>
        <v>0</v>
      </c>
      <c r="S6272" s="248">
        <f t="shared" si="971"/>
        <v>0</v>
      </c>
      <c r="T6272" s="248">
        <f t="shared" si="972"/>
        <v>0</v>
      </c>
      <c r="U6272" s="248">
        <f t="shared" si="973"/>
        <v>0</v>
      </c>
      <c r="V6272" s="13"/>
      <c r="W6272" s="7"/>
      <c r="AT6272" s="130"/>
      <c r="BF6272" s="33">
        <f t="shared" si="979"/>
        <v>41242</v>
      </c>
      <c r="BG6272" s="34">
        <f t="shared" si="974"/>
        <v>82.88000000000001</v>
      </c>
      <c r="BH6272" s="32">
        <f t="shared" si="975"/>
        <v>1</v>
      </c>
      <c r="BI6272" s="32">
        <f t="shared" si="976"/>
        <v>0</v>
      </c>
      <c r="BJ6272" s="69">
        <f t="shared" si="977"/>
        <v>0</v>
      </c>
      <c r="BK6272" s="158" t="str">
        <f t="shared" si="978"/>
        <v/>
      </c>
    </row>
    <row r="6273" spans="1:63" ht="12" customHeight="1" x14ac:dyDescent="0.2">
      <c r="A6273" s="8"/>
      <c r="B6273" s="7"/>
      <c r="C6273" s="7"/>
      <c r="D6273" s="7"/>
      <c r="E6273" s="7"/>
      <c r="F6273" s="7"/>
      <c r="G6273" s="7"/>
      <c r="H6273" s="7"/>
      <c r="I6273" s="10"/>
      <c r="J6273" s="25"/>
      <c r="K6273" s="250"/>
      <c r="L6273" s="31"/>
      <c r="M6273" s="9"/>
      <c r="N6273" s="11" t="s">
        <v>25</v>
      </c>
      <c r="O6273" s="39"/>
      <c r="P6273" s="47"/>
      <c r="Q6273" s="13"/>
      <c r="R6273" s="248">
        <f t="shared" si="970"/>
        <v>0</v>
      </c>
      <c r="S6273" s="248">
        <f t="shared" si="971"/>
        <v>0</v>
      </c>
      <c r="T6273" s="248">
        <f t="shared" si="972"/>
        <v>0</v>
      </c>
      <c r="U6273" s="248">
        <f t="shared" si="973"/>
        <v>0</v>
      </c>
      <c r="V6273" s="13"/>
      <c r="W6273" s="7"/>
      <c r="AT6273" s="130"/>
      <c r="BF6273" s="33">
        <f t="shared" si="979"/>
        <v>41242</v>
      </c>
      <c r="BG6273" s="34">
        <f t="shared" si="974"/>
        <v>82.88000000000001</v>
      </c>
      <c r="BH6273" s="32">
        <f t="shared" si="975"/>
        <v>1</v>
      </c>
      <c r="BI6273" s="32">
        <f t="shared" si="976"/>
        <v>0</v>
      </c>
      <c r="BJ6273" s="69">
        <f t="shared" si="977"/>
        <v>0</v>
      </c>
      <c r="BK6273" s="158" t="str">
        <f t="shared" si="978"/>
        <v/>
      </c>
    </row>
    <row r="6274" spans="1:63" ht="12" customHeight="1" x14ac:dyDescent="0.2">
      <c r="A6274" s="8"/>
      <c r="B6274" s="7"/>
      <c r="C6274" s="7"/>
      <c r="D6274" s="7"/>
      <c r="E6274" s="7"/>
      <c r="F6274" s="7"/>
      <c r="G6274" s="7"/>
      <c r="H6274" s="7"/>
      <c r="I6274" s="10"/>
      <c r="J6274" s="25"/>
      <c r="K6274" s="250"/>
      <c r="L6274" s="31"/>
      <c r="M6274" s="9"/>
      <c r="N6274" s="11" t="s">
        <v>25</v>
      </c>
      <c r="O6274" s="39"/>
      <c r="P6274" s="47"/>
      <c r="Q6274" s="13"/>
      <c r="R6274" s="248">
        <f t="shared" si="970"/>
        <v>0</v>
      </c>
      <c r="S6274" s="248">
        <f t="shared" si="971"/>
        <v>0</v>
      </c>
      <c r="T6274" s="248">
        <f t="shared" si="972"/>
        <v>0</v>
      </c>
      <c r="U6274" s="248">
        <f t="shared" si="973"/>
        <v>0</v>
      </c>
      <c r="V6274" s="13"/>
      <c r="W6274" s="7"/>
      <c r="AT6274" s="130"/>
      <c r="BF6274" s="33">
        <f t="shared" si="979"/>
        <v>41242</v>
      </c>
      <c r="BG6274" s="34">
        <f t="shared" si="974"/>
        <v>82.88000000000001</v>
      </c>
      <c r="BH6274" s="32">
        <f t="shared" si="975"/>
        <v>1</v>
      </c>
      <c r="BI6274" s="32">
        <f t="shared" si="976"/>
        <v>0</v>
      </c>
      <c r="BJ6274" s="69">
        <f t="shared" si="977"/>
        <v>0</v>
      </c>
      <c r="BK6274" s="158" t="str">
        <f t="shared" si="978"/>
        <v/>
      </c>
    </row>
    <row r="6275" spans="1:63" ht="12" customHeight="1" x14ac:dyDescent="0.2">
      <c r="A6275" s="8"/>
      <c r="B6275" s="7"/>
      <c r="C6275" s="7"/>
      <c r="D6275" s="7"/>
      <c r="E6275" s="7"/>
      <c r="F6275" s="7"/>
      <c r="G6275" s="7"/>
      <c r="H6275" s="7"/>
      <c r="I6275" s="10"/>
      <c r="J6275" s="25"/>
      <c r="K6275" s="250"/>
      <c r="L6275" s="31"/>
      <c r="M6275" s="9"/>
      <c r="N6275" s="11" t="s">
        <v>25</v>
      </c>
      <c r="O6275" s="39"/>
      <c r="P6275" s="47"/>
      <c r="Q6275" s="13"/>
      <c r="R6275" s="248">
        <f t="shared" si="970"/>
        <v>0</v>
      </c>
      <c r="S6275" s="248">
        <f t="shared" si="971"/>
        <v>0</v>
      </c>
      <c r="T6275" s="248">
        <f t="shared" si="972"/>
        <v>0</v>
      </c>
      <c r="U6275" s="248">
        <f t="shared" si="973"/>
        <v>0</v>
      </c>
      <c r="V6275" s="13"/>
      <c r="W6275" s="7"/>
      <c r="AT6275" s="130"/>
      <c r="BF6275" s="33">
        <f t="shared" si="979"/>
        <v>41242</v>
      </c>
      <c r="BG6275" s="34">
        <f t="shared" si="974"/>
        <v>82.88000000000001</v>
      </c>
      <c r="BH6275" s="32">
        <f t="shared" si="975"/>
        <v>1</v>
      </c>
      <c r="BI6275" s="32">
        <f t="shared" si="976"/>
        <v>0</v>
      </c>
      <c r="BJ6275" s="69">
        <f t="shared" si="977"/>
        <v>0</v>
      </c>
      <c r="BK6275" s="158" t="str">
        <f t="shared" si="978"/>
        <v/>
      </c>
    </row>
    <row r="6276" spans="1:63" ht="12" customHeight="1" x14ac:dyDescent="0.2">
      <c r="A6276" s="8"/>
      <c r="B6276" s="7"/>
      <c r="C6276" s="7"/>
      <c r="D6276" s="7"/>
      <c r="E6276" s="7"/>
      <c r="F6276" s="7"/>
      <c r="G6276" s="7"/>
      <c r="H6276" s="7"/>
      <c r="I6276" s="10"/>
      <c r="J6276" s="25"/>
      <c r="K6276" s="250"/>
      <c r="L6276" s="31"/>
      <c r="M6276" s="9"/>
      <c r="N6276" s="11" t="s">
        <v>25</v>
      </c>
      <c r="O6276" s="39"/>
      <c r="P6276" s="47"/>
      <c r="Q6276" s="13"/>
      <c r="R6276" s="248">
        <f t="shared" si="970"/>
        <v>0</v>
      </c>
      <c r="S6276" s="248">
        <f t="shared" si="971"/>
        <v>0</v>
      </c>
      <c r="T6276" s="248">
        <f t="shared" si="972"/>
        <v>0</v>
      </c>
      <c r="U6276" s="248">
        <f t="shared" si="973"/>
        <v>0</v>
      </c>
      <c r="V6276" s="13"/>
      <c r="W6276" s="7"/>
      <c r="AT6276" s="130"/>
      <c r="BF6276" s="33">
        <f t="shared" si="979"/>
        <v>41242</v>
      </c>
      <c r="BG6276" s="34">
        <f t="shared" si="974"/>
        <v>82.88000000000001</v>
      </c>
      <c r="BH6276" s="32">
        <f t="shared" si="975"/>
        <v>1</v>
      </c>
      <c r="BI6276" s="32">
        <f t="shared" si="976"/>
        <v>0</v>
      </c>
      <c r="BJ6276" s="69">
        <f t="shared" si="977"/>
        <v>0</v>
      </c>
      <c r="BK6276" s="158" t="str">
        <f t="shared" si="978"/>
        <v/>
      </c>
    </row>
    <row r="6277" spans="1:63" ht="12" customHeight="1" x14ac:dyDescent="0.2">
      <c r="A6277" s="8"/>
      <c r="B6277" s="7"/>
      <c r="C6277" s="7"/>
      <c r="D6277" s="7"/>
      <c r="E6277" s="7"/>
      <c r="F6277" s="7"/>
      <c r="G6277" s="7"/>
      <c r="H6277" s="7"/>
      <c r="I6277" s="10"/>
      <c r="J6277" s="25"/>
      <c r="K6277" s="250"/>
      <c r="L6277" s="31"/>
      <c r="M6277" s="9"/>
      <c r="N6277" s="11" t="s">
        <v>25</v>
      </c>
      <c r="O6277" s="39"/>
      <c r="P6277" s="47"/>
      <c r="Q6277" s="13"/>
      <c r="R6277" s="248">
        <f t="shared" si="970"/>
        <v>0</v>
      </c>
      <c r="S6277" s="248">
        <f t="shared" si="971"/>
        <v>0</v>
      </c>
      <c r="T6277" s="248">
        <f t="shared" si="972"/>
        <v>0</v>
      </c>
      <c r="U6277" s="248">
        <f t="shared" si="973"/>
        <v>0</v>
      </c>
      <c r="V6277" s="13"/>
      <c r="W6277" s="7"/>
      <c r="AT6277" s="130"/>
      <c r="BF6277" s="33">
        <f t="shared" si="979"/>
        <v>41242</v>
      </c>
      <c r="BG6277" s="34">
        <f t="shared" si="974"/>
        <v>82.88000000000001</v>
      </c>
      <c r="BH6277" s="32">
        <f t="shared" si="975"/>
        <v>1</v>
      </c>
      <c r="BI6277" s="32">
        <f t="shared" si="976"/>
        <v>0</v>
      </c>
      <c r="BJ6277" s="69">
        <f t="shared" si="977"/>
        <v>0</v>
      </c>
      <c r="BK6277" s="158" t="str">
        <f t="shared" si="978"/>
        <v/>
      </c>
    </row>
    <row r="6278" spans="1:63" ht="12" customHeight="1" x14ac:dyDescent="0.2">
      <c r="A6278" s="8"/>
      <c r="B6278" s="7"/>
      <c r="C6278" s="7"/>
      <c r="D6278" s="7"/>
      <c r="E6278" s="7"/>
      <c r="F6278" s="7"/>
      <c r="G6278" s="7"/>
      <c r="H6278" s="7"/>
      <c r="I6278" s="10"/>
      <c r="J6278" s="25"/>
      <c r="K6278" s="250"/>
      <c r="L6278" s="31"/>
      <c r="M6278" s="9"/>
      <c r="N6278" s="11" t="s">
        <v>25</v>
      </c>
      <c r="O6278" s="39"/>
      <c r="P6278" s="47"/>
      <c r="Q6278" s="13"/>
      <c r="R6278" s="248">
        <f t="shared" si="970"/>
        <v>0</v>
      </c>
      <c r="S6278" s="248">
        <f t="shared" si="971"/>
        <v>0</v>
      </c>
      <c r="T6278" s="248">
        <f t="shared" si="972"/>
        <v>0</v>
      </c>
      <c r="U6278" s="248">
        <f t="shared" si="973"/>
        <v>0</v>
      </c>
      <c r="V6278" s="13"/>
      <c r="W6278" s="7"/>
      <c r="AT6278" s="130"/>
      <c r="BF6278" s="33">
        <f t="shared" si="979"/>
        <v>41242</v>
      </c>
      <c r="BG6278" s="34">
        <f t="shared" si="974"/>
        <v>82.88000000000001</v>
      </c>
      <c r="BH6278" s="32">
        <f t="shared" si="975"/>
        <v>1</v>
      </c>
      <c r="BI6278" s="32">
        <f t="shared" si="976"/>
        <v>0</v>
      </c>
      <c r="BJ6278" s="69">
        <f t="shared" si="977"/>
        <v>0</v>
      </c>
      <c r="BK6278" s="158" t="str">
        <f t="shared" si="978"/>
        <v/>
      </c>
    </row>
    <row r="6279" spans="1:63" ht="12" customHeight="1" x14ac:dyDescent="0.2">
      <c r="A6279" s="8"/>
      <c r="B6279" s="7"/>
      <c r="C6279" s="7"/>
      <c r="D6279" s="7"/>
      <c r="E6279" s="7"/>
      <c r="F6279" s="7"/>
      <c r="G6279" s="7"/>
      <c r="H6279" s="7"/>
      <c r="I6279" s="10"/>
      <c r="J6279" s="25"/>
      <c r="K6279" s="250"/>
      <c r="L6279" s="31"/>
      <c r="M6279" s="9"/>
      <c r="N6279" s="11" t="s">
        <v>25</v>
      </c>
      <c r="O6279" s="39"/>
      <c r="P6279" s="47"/>
      <c r="Q6279" s="13"/>
      <c r="R6279" s="248">
        <f t="shared" si="970"/>
        <v>0</v>
      </c>
      <c r="S6279" s="248">
        <f t="shared" si="971"/>
        <v>0</v>
      </c>
      <c r="T6279" s="248">
        <f t="shared" si="972"/>
        <v>0</v>
      </c>
      <c r="U6279" s="248">
        <f t="shared" si="973"/>
        <v>0</v>
      </c>
      <c r="V6279" s="13"/>
      <c r="W6279" s="7"/>
      <c r="AT6279" s="130"/>
      <c r="BF6279" s="33">
        <f t="shared" si="979"/>
        <v>41242</v>
      </c>
      <c r="BG6279" s="34">
        <f t="shared" si="974"/>
        <v>82.88000000000001</v>
      </c>
      <c r="BH6279" s="32">
        <f t="shared" si="975"/>
        <v>1</v>
      </c>
      <c r="BI6279" s="32">
        <f t="shared" si="976"/>
        <v>0</v>
      </c>
      <c r="BJ6279" s="69">
        <f t="shared" si="977"/>
        <v>0</v>
      </c>
      <c r="BK6279" s="158" t="str">
        <f t="shared" si="978"/>
        <v/>
      </c>
    </row>
    <row r="6280" spans="1:63" ht="12" customHeight="1" x14ac:dyDescent="0.2">
      <c r="A6280" s="8"/>
      <c r="B6280" s="7"/>
      <c r="C6280" s="7"/>
      <c r="D6280" s="7"/>
      <c r="E6280" s="7"/>
      <c r="F6280" s="7"/>
      <c r="G6280" s="7"/>
      <c r="H6280" s="7"/>
      <c r="I6280" s="10"/>
      <c r="J6280" s="25"/>
      <c r="K6280" s="250"/>
      <c r="L6280" s="31"/>
      <c r="M6280" s="9"/>
      <c r="N6280" s="11" t="s">
        <v>25</v>
      </c>
      <c r="O6280" s="39"/>
      <c r="P6280" s="47"/>
      <c r="Q6280" s="13"/>
      <c r="R6280" s="248">
        <f t="shared" si="970"/>
        <v>0</v>
      </c>
      <c r="S6280" s="248">
        <f t="shared" si="971"/>
        <v>0</v>
      </c>
      <c r="T6280" s="248">
        <f t="shared" si="972"/>
        <v>0</v>
      </c>
      <c r="U6280" s="248">
        <f t="shared" si="973"/>
        <v>0</v>
      </c>
      <c r="V6280" s="13"/>
      <c r="W6280" s="7"/>
      <c r="AT6280" s="130"/>
      <c r="BF6280" s="33">
        <f t="shared" si="979"/>
        <v>41242</v>
      </c>
      <c r="BG6280" s="34">
        <f t="shared" si="974"/>
        <v>82.88000000000001</v>
      </c>
      <c r="BH6280" s="32">
        <f t="shared" si="975"/>
        <v>1</v>
      </c>
      <c r="BI6280" s="32">
        <f t="shared" si="976"/>
        <v>0</v>
      </c>
      <c r="BJ6280" s="69">
        <f t="shared" si="977"/>
        <v>0</v>
      </c>
      <c r="BK6280" s="158" t="str">
        <f t="shared" si="978"/>
        <v/>
      </c>
    </row>
    <row r="6281" spans="1:63" ht="12" customHeight="1" x14ac:dyDescent="0.2">
      <c r="A6281" s="8"/>
      <c r="B6281" s="7"/>
      <c r="C6281" s="7"/>
      <c r="D6281" s="7"/>
      <c r="E6281" s="7"/>
      <c r="F6281" s="7"/>
      <c r="G6281" s="7"/>
      <c r="H6281" s="7"/>
      <c r="I6281" s="10"/>
      <c r="J6281" s="25"/>
      <c r="K6281" s="250"/>
      <c r="L6281" s="31"/>
      <c r="M6281" s="9"/>
      <c r="N6281" s="11" t="s">
        <v>25</v>
      </c>
      <c r="O6281" s="39"/>
      <c r="P6281" s="47"/>
      <c r="Q6281" s="13"/>
      <c r="R6281" s="248">
        <f t="shared" si="970"/>
        <v>0</v>
      </c>
      <c r="S6281" s="248">
        <f t="shared" si="971"/>
        <v>0</v>
      </c>
      <c r="T6281" s="248">
        <f t="shared" si="972"/>
        <v>0</v>
      </c>
      <c r="U6281" s="248">
        <f t="shared" si="973"/>
        <v>0</v>
      </c>
      <c r="V6281" s="13"/>
      <c r="W6281" s="7"/>
      <c r="AT6281" s="130"/>
      <c r="BF6281" s="33">
        <f t="shared" si="979"/>
        <v>41242</v>
      </c>
      <c r="BG6281" s="34">
        <f t="shared" si="974"/>
        <v>82.88000000000001</v>
      </c>
      <c r="BH6281" s="32">
        <f t="shared" si="975"/>
        <v>1</v>
      </c>
      <c r="BI6281" s="32">
        <f t="shared" si="976"/>
        <v>0</v>
      </c>
      <c r="BJ6281" s="69">
        <f t="shared" si="977"/>
        <v>0</v>
      </c>
      <c r="BK6281" s="158" t="str">
        <f t="shared" si="978"/>
        <v/>
      </c>
    </row>
    <row r="6282" spans="1:63" ht="12" customHeight="1" x14ac:dyDescent="0.2">
      <c r="A6282" s="8"/>
      <c r="B6282" s="7"/>
      <c r="C6282" s="7"/>
      <c r="D6282" s="7"/>
      <c r="E6282" s="7"/>
      <c r="F6282" s="7"/>
      <c r="G6282" s="7"/>
      <c r="H6282" s="7"/>
      <c r="I6282" s="10"/>
      <c r="J6282" s="25"/>
      <c r="K6282" s="250"/>
      <c r="L6282" s="31"/>
      <c r="M6282" s="9"/>
      <c r="N6282" s="11" t="s">
        <v>25</v>
      </c>
      <c r="O6282" s="39"/>
      <c r="P6282" s="47"/>
      <c r="Q6282" s="13"/>
      <c r="R6282" s="248">
        <f t="shared" si="970"/>
        <v>0</v>
      </c>
      <c r="S6282" s="248">
        <f t="shared" si="971"/>
        <v>0</v>
      </c>
      <c r="T6282" s="248">
        <f t="shared" si="972"/>
        <v>0</v>
      </c>
      <c r="U6282" s="248">
        <f t="shared" si="973"/>
        <v>0</v>
      </c>
      <c r="V6282" s="13"/>
      <c r="W6282" s="7"/>
      <c r="AT6282" s="130"/>
      <c r="BF6282" s="33">
        <f t="shared" si="979"/>
        <v>41242</v>
      </c>
      <c r="BG6282" s="34">
        <f t="shared" si="974"/>
        <v>82.88000000000001</v>
      </c>
      <c r="BH6282" s="32">
        <f t="shared" si="975"/>
        <v>1</v>
      </c>
      <c r="BI6282" s="32">
        <f t="shared" si="976"/>
        <v>0</v>
      </c>
      <c r="BJ6282" s="69">
        <f t="shared" si="977"/>
        <v>0</v>
      </c>
      <c r="BK6282" s="158" t="str">
        <f t="shared" si="978"/>
        <v/>
      </c>
    </row>
    <row r="6283" spans="1:63" ht="12" customHeight="1" x14ac:dyDescent="0.2">
      <c r="A6283" s="8"/>
      <c r="B6283" s="7"/>
      <c r="C6283" s="7"/>
      <c r="D6283" s="7"/>
      <c r="E6283" s="7"/>
      <c r="F6283" s="7"/>
      <c r="G6283" s="7"/>
      <c r="H6283" s="7"/>
      <c r="I6283" s="10"/>
      <c r="J6283" s="25"/>
      <c r="K6283" s="250"/>
      <c r="L6283" s="31"/>
      <c r="M6283" s="9"/>
      <c r="N6283" s="11" t="s">
        <v>25</v>
      </c>
      <c r="O6283" s="39"/>
      <c r="P6283" s="47"/>
      <c r="Q6283" s="13"/>
      <c r="R6283" s="248">
        <f t="shared" ref="R6283:R6346" si="980">IF(N6283&lt;&gt;"M",ROUND(IF(M6283&lt;&gt;"Y",IF(P6283&lt;&gt;"Y",K6283,K6283*(BH6283-1)),0),ROUNDING),"")</f>
        <v>0</v>
      </c>
      <c r="S6283" s="248">
        <f t="shared" ref="S6283:S6346" si="981">IF(N6283&lt;&gt;"M",ROUND(IF(O6283&gt;0,IF(M6283="Y",BI6283*(1-O6283),IF(BI6283&gt;R6283,R6283 + (BI6283 - R6283)*(1-O6283),BI6283)),BI6283),ROUNDING),"")</f>
        <v>0</v>
      </c>
      <c r="T6283" s="248">
        <f t="shared" ref="T6283:T6346" si="982">IF(N6283&lt;&gt;"M",ROUND(IF(O6283&gt;0,IF(M6283="Y",BJ6283*(1-O6283),IF(BJ6283&gt;R6283,R6283 + (BJ6283 - R6283)*(1-O6283),BJ6283)),BJ6283),ROUNDING),"")</f>
        <v>0</v>
      </c>
      <c r="U6283" s="248">
        <f t="shared" ref="U6283:U6346" si="983">IF(N6283&lt;&gt;"M",ROUND(IF(OR(N6283="P",N6283=""),0,IF(OR(M6283="N",M6283=""),T6283-R6283,T6283)),ROUNDING),"")</f>
        <v>0</v>
      </c>
      <c r="V6283" s="13"/>
      <c r="W6283" s="7"/>
      <c r="AT6283" s="130"/>
      <c r="BF6283" s="33">
        <f t="shared" si="979"/>
        <v>41242</v>
      </c>
      <c r="BG6283" s="34">
        <f t="shared" ref="BG6283:BG6346" si="984">IF(N6283&lt;&gt;"M",BG6282+U6283,BG6282)</f>
        <v>82.88000000000001</v>
      </c>
      <c r="BH6283" s="32">
        <f t="shared" ref="BH6283:BH6346" si="985">IF(L6283&lt;&gt;"",IF(ODDS_TYPE=1,L6283,IF(ODDS_TYPE=2,IF(L6283&gt;0,1+L6283/100,IF(L6283&lt;0,1-100/L6283,1)),IF(ODDS_TYPE=3,1+L6283,IF(ODDS_TYPE=4,1+L6283,IF(ODDS_TYPE=5,IF(L6283&gt;0,1+L6283,1-1/L6283),IF(ODDS_TYPE=6,IF(L6283&gt;=0,L6283+1,1-1/L6283),1)))))),1)</f>
        <v>1</v>
      </c>
      <c r="BI6283" s="32">
        <f t="shared" ref="BI6283:BI6346" si="986">IF(P6283&lt;&gt;"Y",IF(M6283&lt;&gt;"Y",K6283*BH6283,K6283*BH6283 - K6283),IF(M6283&lt;&gt;"Y",K6283*BH6283,K6283))</f>
        <v>0</v>
      </c>
      <c r="BJ6283" s="69">
        <f t="shared" ref="BJ6283:BJ6346" si="987">IF(P6283&lt;&gt;"Y",
IF(M6283&lt;&gt;"Y",
IF(N6283="Y",K6283*BH6283,IF(N6283="P",0,IF(OR(N6283="R",N6283="PU"),K6283,IF(N6283="H",K6283*BH6283*0.5,IF(N6283="HW",K6283*0.5*(1 + BH6283),IF(N6283="HL",K6283*0.5,0)))))),
IF(N6283="Y",K6283*BH6283 - K6283,IF(N6283="P",0,IF(OR(N6283="R",N6283="PU"),0,IF(N6283="H",IF(BH6283&gt;2,0.5*K6283*BH6283 - K6283,0),IF(N6283="HW",K6283*0.5*(1 + BH6283) - K6283,IF(N6283="HL",0,0))))))),
IF(M6283&lt;&gt;"Y",
IF(N6283="Y",K6283*BH6283,IF(N6283="P",0,IF(OR(N6283="R",N6283="PU"),K6283*(BH6283-1),IF(N6283="H",K6283*BH6283*0.5,IF(N6283="HW",K6283*(BH6283-1)*0.5,IF(N6283="HL",K6283*BH6283 - K6283*0.5,0)))))),
IF(N6283="Y",K6283,IF(N6283="P",0,IF(OR(N6283="R",N6283="PU"),0,IF(N6283="H",IF(BH6283&lt;2,K6283*BH6283*0.5 - K6283*(BH6283-1),0),IF(N6283="HW",0,IF(N6283="HL",K6283*0.5,0)))))))
)</f>
        <v>0</v>
      </c>
      <c r="BK6283" s="158" t="str">
        <f t="shared" ref="BK6283:BK6346" si="988">IF(FILT_M=1,IF(LEN(C6283)&gt;0,C6283,""),IF(FILT_M=2,IF(LEN(E6283)&gt;0,E6283,""),IF(FILT_M=3,IF(LEN(F6283)&gt;0,F6283,""),IF(FILT_M=4,IF(LEN(G6283)&gt;0,G6283,""),""))))</f>
        <v/>
      </c>
    </row>
    <row r="6284" spans="1:63" ht="12" customHeight="1" x14ac:dyDescent="0.2">
      <c r="A6284" s="8"/>
      <c r="B6284" s="7"/>
      <c r="C6284" s="7"/>
      <c r="D6284" s="7"/>
      <c r="E6284" s="7"/>
      <c r="F6284" s="7"/>
      <c r="G6284" s="7"/>
      <c r="H6284" s="7"/>
      <c r="I6284" s="10"/>
      <c r="J6284" s="25"/>
      <c r="K6284" s="250"/>
      <c r="L6284" s="31"/>
      <c r="M6284" s="9"/>
      <c r="N6284" s="11" t="s">
        <v>25</v>
      </c>
      <c r="O6284" s="39"/>
      <c r="P6284" s="47"/>
      <c r="Q6284" s="13"/>
      <c r="R6284" s="248">
        <f t="shared" si="980"/>
        <v>0</v>
      </c>
      <c r="S6284" s="248">
        <f t="shared" si="981"/>
        <v>0</v>
      </c>
      <c r="T6284" s="248">
        <f t="shared" si="982"/>
        <v>0</v>
      </c>
      <c r="U6284" s="248">
        <f t="shared" si="983"/>
        <v>0</v>
      </c>
      <c r="V6284" s="13"/>
      <c r="W6284" s="7"/>
      <c r="AT6284" s="130"/>
      <c r="BF6284" s="33">
        <f t="shared" ref="BF6284:BF6347" si="989">IF(A6284&gt;2,A6284,BF6283)</f>
        <v>41242</v>
      </c>
      <c r="BG6284" s="34">
        <f t="shared" si="984"/>
        <v>82.88000000000001</v>
      </c>
      <c r="BH6284" s="32">
        <f t="shared" si="985"/>
        <v>1</v>
      </c>
      <c r="BI6284" s="32">
        <f t="shared" si="986"/>
        <v>0</v>
      </c>
      <c r="BJ6284" s="69">
        <f t="shared" si="987"/>
        <v>0</v>
      </c>
      <c r="BK6284" s="158" t="str">
        <f t="shared" si="988"/>
        <v/>
      </c>
    </row>
    <row r="6285" spans="1:63" ht="12" customHeight="1" x14ac:dyDescent="0.2">
      <c r="A6285" s="8"/>
      <c r="B6285" s="7"/>
      <c r="C6285" s="7"/>
      <c r="D6285" s="7"/>
      <c r="E6285" s="7"/>
      <c r="F6285" s="7"/>
      <c r="G6285" s="7"/>
      <c r="H6285" s="7"/>
      <c r="I6285" s="10"/>
      <c r="J6285" s="25"/>
      <c r="K6285" s="250"/>
      <c r="L6285" s="31"/>
      <c r="M6285" s="9"/>
      <c r="N6285" s="11" t="s">
        <v>25</v>
      </c>
      <c r="O6285" s="39"/>
      <c r="P6285" s="47"/>
      <c r="Q6285" s="13"/>
      <c r="R6285" s="248">
        <f t="shared" si="980"/>
        <v>0</v>
      </c>
      <c r="S6285" s="248">
        <f t="shared" si="981"/>
        <v>0</v>
      </c>
      <c r="T6285" s="248">
        <f t="shared" si="982"/>
        <v>0</v>
      </c>
      <c r="U6285" s="248">
        <f t="shared" si="983"/>
        <v>0</v>
      </c>
      <c r="V6285" s="13"/>
      <c r="W6285" s="7"/>
      <c r="AT6285" s="130"/>
      <c r="BF6285" s="33">
        <f t="shared" si="989"/>
        <v>41242</v>
      </c>
      <c r="BG6285" s="34">
        <f t="shared" si="984"/>
        <v>82.88000000000001</v>
      </c>
      <c r="BH6285" s="32">
        <f t="shared" si="985"/>
        <v>1</v>
      </c>
      <c r="BI6285" s="32">
        <f t="shared" si="986"/>
        <v>0</v>
      </c>
      <c r="BJ6285" s="69">
        <f t="shared" si="987"/>
        <v>0</v>
      </c>
      <c r="BK6285" s="158" t="str">
        <f t="shared" si="988"/>
        <v/>
      </c>
    </row>
    <row r="6286" spans="1:63" ht="12" customHeight="1" x14ac:dyDescent="0.2">
      <c r="A6286" s="8"/>
      <c r="B6286" s="7"/>
      <c r="C6286" s="7"/>
      <c r="D6286" s="7"/>
      <c r="E6286" s="7"/>
      <c r="F6286" s="7"/>
      <c r="G6286" s="7"/>
      <c r="H6286" s="7"/>
      <c r="I6286" s="10"/>
      <c r="J6286" s="25"/>
      <c r="K6286" s="250"/>
      <c r="L6286" s="31"/>
      <c r="M6286" s="9"/>
      <c r="N6286" s="11" t="s">
        <v>25</v>
      </c>
      <c r="O6286" s="39"/>
      <c r="P6286" s="47"/>
      <c r="Q6286" s="13"/>
      <c r="R6286" s="248">
        <f t="shared" si="980"/>
        <v>0</v>
      </c>
      <c r="S6286" s="248">
        <f t="shared" si="981"/>
        <v>0</v>
      </c>
      <c r="T6286" s="248">
        <f t="shared" si="982"/>
        <v>0</v>
      </c>
      <c r="U6286" s="248">
        <f t="shared" si="983"/>
        <v>0</v>
      </c>
      <c r="V6286" s="13"/>
      <c r="W6286" s="7"/>
      <c r="AT6286" s="130"/>
      <c r="BF6286" s="33">
        <f t="shared" si="989"/>
        <v>41242</v>
      </c>
      <c r="BG6286" s="34">
        <f t="shared" si="984"/>
        <v>82.88000000000001</v>
      </c>
      <c r="BH6286" s="32">
        <f t="shared" si="985"/>
        <v>1</v>
      </c>
      <c r="BI6286" s="32">
        <f t="shared" si="986"/>
        <v>0</v>
      </c>
      <c r="BJ6286" s="69">
        <f t="shared" si="987"/>
        <v>0</v>
      </c>
      <c r="BK6286" s="158" t="str">
        <f t="shared" si="988"/>
        <v/>
      </c>
    </row>
    <row r="6287" spans="1:63" ht="12" customHeight="1" x14ac:dyDescent="0.2">
      <c r="A6287" s="8"/>
      <c r="B6287" s="7"/>
      <c r="C6287" s="7"/>
      <c r="D6287" s="7"/>
      <c r="E6287" s="7"/>
      <c r="F6287" s="7"/>
      <c r="G6287" s="7"/>
      <c r="H6287" s="7"/>
      <c r="I6287" s="10"/>
      <c r="J6287" s="25"/>
      <c r="K6287" s="250"/>
      <c r="L6287" s="31"/>
      <c r="M6287" s="9"/>
      <c r="N6287" s="11" t="s">
        <v>25</v>
      </c>
      <c r="O6287" s="39"/>
      <c r="P6287" s="47"/>
      <c r="Q6287" s="13"/>
      <c r="R6287" s="248">
        <f t="shared" si="980"/>
        <v>0</v>
      </c>
      <c r="S6287" s="248">
        <f t="shared" si="981"/>
        <v>0</v>
      </c>
      <c r="T6287" s="248">
        <f t="shared" si="982"/>
        <v>0</v>
      </c>
      <c r="U6287" s="248">
        <f t="shared" si="983"/>
        <v>0</v>
      </c>
      <c r="V6287" s="13"/>
      <c r="W6287" s="7"/>
      <c r="AT6287" s="130"/>
      <c r="BF6287" s="33">
        <f t="shared" si="989"/>
        <v>41242</v>
      </c>
      <c r="BG6287" s="34">
        <f t="shared" si="984"/>
        <v>82.88000000000001</v>
      </c>
      <c r="BH6287" s="32">
        <f t="shared" si="985"/>
        <v>1</v>
      </c>
      <c r="BI6287" s="32">
        <f t="shared" si="986"/>
        <v>0</v>
      </c>
      <c r="BJ6287" s="69">
        <f t="shared" si="987"/>
        <v>0</v>
      </c>
      <c r="BK6287" s="158" t="str">
        <f t="shared" si="988"/>
        <v/>
      </c>
    </row>
    <row r="6288" spans="1:63" ht="12" customHeight="1" x14ac:dyDescent="0.2">
      <c r="A6288" s="8"/>
      <c r="B6288" s="7"/>
      <c r="C6288" s="7"/>
      <c r="D6288" s="7"/>
      <c r="E6288" s="7"/>
      <c r="F6288" s="7"/>
      <c r="G6288" s="7"/>
      <c r="H6288" s="7"/>
      <c r="I6288" s="10"/>
      <c r="J6288" s="25"/>
      <c r="K6288" s="250"/>
      <c r="L6288" s="31"/>
      <c r="M6288" s="9"/>
      <c r="N6288" s="11" t="s">
        <v>25</v>
      </c>
      <c r="O6288" s="39"/>
      <c r="P6288" s="47"/>
      <c r="Q6288" s="13"/>
      <c r="R6288" s="248">
        <f t="shared" si="980"/>
        <v>0</v>
      </c>
      <c r="S6288" s="248">
        <f t="shared" si="981"/>
        <v>0</v>
      </c>
      <c r="T6288" s="248">
        <f t="shared" si="982"/>
        <v>0</v>
      </c>
      <c r="U6288" s="248">
        <f t="shared" si="983"/>
        <v>0</v>
      </c>
      <c r="V6288" s="13"/>
      <c r="W6288" s="7"/>
      <c r="AT6288" s="130"/>
      <c r="BF6288" s="33">
        <f t="shared" si="989"/>
        <v>41242</v>
      </c>
      <c r="BG6288" s="34">
        <f t="shared" si="984"/>
        <v>82.88000000000001</v>
      </c>
      <c r="BH6288" s="32">
        <f t="shared" si="985"/>
        <v>1</v>
      </c>
      <c r="BI6288" s="32">
        <f t="shared" si="986"/>
        <v>0</v>
      </c>
      <c r="BJ6288" s="69">
        <f t="shared" si="987"/>
        <v>0</v>
      </c>
      <c r="BK6288" s="158" t="str">
        <f t="shared" si="988"/>
        <v/>
      </c>
    </row>
    <row r="6289" spans="1:63" ht="12" customHeight="1" x14ac:dyDescent="0.2">
      <c r="A6289" s="8"/>
      <c r="B6289" s="7"/>
      <c r="C6289" s="7"/>
      <c r="D6289" s="7"/>
      <c r="E6289" s="7"/>
      <c r="F6289" s="7"/>
      <c r="G6289" s="7"/>
      <c r="H6289" s="7"/>
      <c r="I6289" s="10"/>
      <c r="J6289" s="25"/>
      <c r="K6289" s="250"/>
      <c r="L6289" s="31"/>
      <c r="M6289" s="9"/>
      <c r="N6289" s="11" t="s">
        <v>25</v>
      </c>
      <c r="O6289" s="39"/>
      <c r="P6289" s="47"/>
      <c r="Q6289" s="13"/>
      <c r="R6289" s="248">
        <f t="shared" si="980"/>
        <v>0</v>
      </c>
      <c r="S6289" s="248">
        <f t="shared" si="981"/>
        <v>0</v>
      </c>
      <c r="T6289" s="248">
        <f t="shared" si="982"/>
        <v>0</v>
      </c>
      <c r="U6289" s="248">
        <f t="shared" si="983"/>
        <v>0</v>
      </c>
      <c r="V6289" s="13"/>
      <c r="W6289" s="7"/>
      <c r="AT6289" s="130"/>
      <c r="BF6289" s="33">
        <f t="shared" si="989"/>
        <v>41242</v>
      </c>
      <c r="BG6289" s="34">
        <f t="shared" si="984"/>
        <v>82.88000000000001</v>
      </c>
      <c r="BH6289" s="32">
        <f t="shared" si="985"/>
        <v>1</v>
      </c>
      <c r="BI6289" s="32">
        <f t="shared" si="986"/>
        <v>0</v>
      </c>
      <c r="BJ6289" s="69">
        <f t="shared" si="987"/>
        <v>0</v>
      </c>
      <c r="BK6289" s="158" t="str">
        <f t="shared" si="988"/>
        <v/>
      </c>
    </row>
    <row r="6290" spans="1:63" ht="12" customHeight="1" x14ac:dyDescent="0.2">
      <c r="A6290" s="8"/>
      <c r="B6290" s="7"/>
      <c r="C6290" s="7"/>
      <c r="D6290" s="7"/>
      <c r="E6290" s="7"/>
      <c r="F6290" s="7"/>
      <c r="G6290" s="7"/>
      <c r="H6290" s="7"/>
      <c r="I6290" s="10"/>
      <c r="J6290" s="25"/>
      <c r="K6290" s="250"/>
      <c r="L6290" s="31"/>
      <c r="M6290" s="9"/>
      <c r="N6290" s="11" t="s">
        <v>25</v>
      </c>
      <c r="O6290" s="39"/>
      <c r="P6290" s="47"/>
      <c r="Q6290" s="13"/>
      <c r="R6290" s="248">
        <f t="shared" si="980"/>
        <v>0</v>
      </c>
      <c r="S6290" s="248">
        <f t="shared" si="981"/>
        <v>0</v>
      </c>
      <c r="T6290" s="248">
        <f t="shared" si="982"/>
        <v>0</v>
      </c>
      <c r="U6290" s="248">
        <f t="shared" si="983"/>
        <v>0</v>
      </c>
      <c r="V6290" s="13"/>
      <c r="W6290" s="7"/>
      <c r="AT6290" s="130"/>
      <c r="BF6290" s="33">
        <f t="shared" si="989"/>
        <v>41242</v>
      </c>
      <c r="BG6290" s="34">
        <f t="shared" si="984"/>
        <v>82.88000000000001</v>
      </c>
      <c r="BH6290" s="32">
        <f t="shared" si="985"/>
        <v>1</v>
      </c>
      <c r="BI6290" s="32">
        <f t="shared" si="986"/>
        <v>0</v>
      </c>
      <c r="BJ6290" s="69">
        <f t="shared" si="987"/>
        <v>0</v>
      </c>
      <c r="BK6290" s="158" t="str">
        <f t="shared" si="988"/>
        <v/>
      </c>
    </row>
    <row r="6291" spans="1:63" ht="12" customHeight="1" x14ac:dyDescent="0.2">
      <c r="A6291" s="8"/>
      <c r="B6291" s="7"/>
      <c r="C6291" s="7"/>
      <c r="D6291" s="7"/>
      <c r="E6291" s="7"/>
      <c r="F6291" s="7"/>
      <c r="G6291" s="7"/>
      <c r="H6291" s="7"/>
      <c r="I6291" s="10"/>
      <c r="J6291" s="25"/>
      <c r="K6291" s="250"/>
      <c r="L6291" s="31"/>
      <c r="M6291" s="9"/>
      <c r="N6291" s="11" t="s">
        <v>25</v>
      </c>
      <c r="O6291" s="39"/>
      <c r="P6291" s="47"/>
      <c r="Q6291" s="13"/>
      <c r="R6291" s="248">
        <f t="shared" si="980"/>
        <v>0</v>
      </c>
      <c r="S6291" s="248">
        <f t="shared" si="981"/>
        <v>0</v>
      </c>
      <c r="T6291" s="248">
        <f t="shared" si="982"/>
        <v>0</v>
      </c>
      <c r="U6291" s="248">
        <f t="shared" si="983"/>
        <v>0</v>
      </c>
      <c r="V6291" s="13"/>
      <c r="W6291" s="7"/>
      <c r="AT6291" s="130"/>
      <c r="BF6291" s="33">
        <f t="shared" si="989"/>
        <v>41242</v>
      </c>
      <c r="BG6291" s="34">
        <f t="shared" si="984"/>
        <v>82.88000000000001</v>
      </c>
      <c r="BH6291" s="32">
        <f t="shared" si="985"/>
        <v>1</v>
      </c>
      <c r="BI6291" s="32">
        <f t="shared" si="986"/>
        <v>0</v>
      </c>
      <c r="BJ6291" s="69">
        <f t="shared" si="987"/>
        <v>0</v>
      </c>
      <c r="BK6291" s="158" t="str">
        <f t="shared" si="988"/>
        <v/>
      </c>
    </row>
    <row r="6292" spans="1:63" ht="12" customHeight="1" x14ac:dyDescent="0.2">
      <c r="A6292" s="8"/>
      <c r="B6292" s="7"/>
      <c r="C6292" s="7"/>
      <c r="D6292" s="7"/>
      <c r="E6292" s="7"/>
      <c r="F6292" s="7"/>
      <c r="G6292" s="7"/>
      <c r="H6292" s="7"/>
      <c r="I6292" s="10"/>
      <c r="J6292" s="25"/>
      <c r="K6292" s="250"/>
      <c r="L6292" s="31"/>
      <c r="M6292" s="9"/>
      <c r="N6292" s="11" t="s">
        <v>25</v>
      </c>
      <c r="O6292" s="39"/>
      <c r="P6292" s="47"/>
      <c r="Q6292" s="13"/>
      <c r="R6292" s="248">
        <f t="shared" si="980"/>
        <v>0</v>
      </c>
      <c r="S6292" s="248">
        <f t="shared" si="981"/>
        <v>0</v>
      </c>
      <c r="T6292" s="248">
        <f t="shared" si="982"/>
        <v>0</v>
      </c>
      <c r="U6292" s="248">
        <f t="shared" si="983"/>
        <v>0</v>
      </c>
      <c r="V6292" s="13"/>
      <c r="W6292" s="7"/>
      <c r="AT6292" s="130"/>
      <c r="BF6292" s="33">
        <f t="shared" si="989"/>
        <v>41242</v>
      </c>
      <c r="BG6292" s="34">
        <f t="shared" si="984"/>
        <v>82.88000000000001</v>
      </c>
      <c r="BH6292" s="32">
        <f t="shared" si="985"/>
        <v>1</v>
      </c>
      <c r="BI6292" s="32">
        <f t="shared" si="986"/>
        <v>0</v>
      </c>
      <c r="BJ6292" s="69">
        <f t="shared" si="987"/>
        <v>0</v>
      </c>
      <c r="BK6292" s="158" t="str">
        <f t="shared" si="988"/>
        <v/>
      </c>
    </row>
    <row r="6293" spans="1:63" ht="12" customHeight="1" x14ac:dyDescent="0.2">
      <c r="A6293" s="8"/>
      <c r="B6293" s="7"/>
      <c r="C6293" s="7"/>
      <c r="D6293" s="7"/>
      <c r="E6293" s="7"/>
      <c r="F6293" s="7"/>
      <c r="G6293" s="7"/>
      <c r="H6293" s="7"/>
      <c r="I6293" s="10"/>
      <c r="J6293" s="25"/>
      <c r="K6293" s="250"/>
      <c r="L6293" s="31"/>
      <c r="M6293" s="9"/>
      <c r="N6293" s="11" t="s">
        <v>25</v>
      </c>
      <c r="O6293" s="39"/>
      <c r="P6293" s="47"/>
      <c r="Q6293" s="13"/>
      <c r="R6293" s="248">
        <f t="shared" si="980"/>
        <v>0</v>
      </c>
      <c r="S6293" s="248">
        <f t="shared" si="981"/>
        <v>0</v>
      </c>
      <c r="T6293" s="248">
        <f t="shared" si="982"/>
        <v>0</v>
      </c>
      <c r="U6293" s="248">
        <f t="shared" si="983"/>
        <v>0</v>
      </c>
      <c r="V6293" s="13"/>
      <c r="W6293" s="7"/>
      <c r="AT6293" s="130"/>
      <c r="BF6293" s="33">
        <f t="shared" si="989"/>
        <v>41242</v>
      </c>
      <c r="BG6293" s="34">
        <f t="shared" si="984"/>
        <v>82.88000000000001</v>
      </c>
      <c r="BH6293" s="32">
        <f t="shared" si="985"/>
        <v>1</v>
      </c>
      <c r="BI6293" s="32">
        <f t="shared" si="986"/>
        <v>0</v>
      </c>
      <c r="BJ6293" s="69">
        <f t="shared" si="987"/>
        <v>0</v>
      </c>
      <c r="BK6293" s="158" t="str">
        <f t="shared" si="988"/>
        <v/>
      </c>
    </row>
    <row r="6294" spans="1:63" ht="12" customHeight="1" x14ac:dyDescent="0.2">
      <c r="A6294" s="8"/>
      <c r="B6294" s="7"/>
      <c r="C6294" s="7"/>
      <c r="D6294" s="7"/>
      <c r="E6294" s="7"/>
      <c r="F6294" s="7"/>
      <c r="G6294" s="7"/>
      <c r="H6294" s="7"/>
      <c r="I6294" s="10"/>
      <c r="J6294" s="25"/>
      <c r="K6294" s="250"/>
      <c r="L6294" s="31"/>
      <c r="M6294" s="9"/>
      <c r="N6294" s="11" t="s">
        <v>25</v>
      </c>
      <c r="O6294" s="39"/>
      <c r="P6294" s="47"/>
      <c r="Q6294" s="13"/>
      <c r="R6294" s="248">
        <f t="shared" si="980"/>
        <v>0</v>
      </c>
      <c r="S6294" s="248">
        <f t="shared" si="981"/>
        <v>0</v>
      </c>
      <c r="T6294" s="248">
        <f t="shared" si="982"/>
        <v>0</v>
      </c>
      <c r="U6294" s="248">
        <f t="shared" si="983"/>
        <v>0</v>
      </c>
      <c r="V6294" s="13"/>
      <c r="W6294" s="7"/>
      <c r="AT6294" s="130"/>
      <c r="BF6294" s="33">
        <f t="shared" si="989"/>
        <v>41242</v>
      </c>
      <c r="BG6294" s="34">
        <f t="shared" si="984"/>
        <v>82.88000000000001</v>
      </c>
      <c r="BH6294" s="32">
        <f t="shared" si="985"/>
        <v>1</v>
      </c>
      <c r="BI6294" s="32">
        <f t="shared" si="986"/>
        <v>0</v>
      </c>
      <c r="BJ6294" s="69">
        <f t="shared" si="987"/>
        <v>0</v>
      </c>
      <c r="BK6294" s="158" t="str">
        <f t="shared" si="988"/>
        <v/>
      </c>
    </row>
    <row r="6295" spans="1:63" ht="12" customHeight="1" x14ac:dyDescent="0.2">
      <c r="A6295" s="8"/>
      <c r="B6295" s="7"/>
      <c r="C6295" s="7"/>
      <c r="D6295" s="7"/>
      <c r="E6295" s="7"/>
      <c r="F6295" s="7"/>
      <c r="G6295" s="7"/>
      <c r="H6295" s="7"/>
      <c r="I6295" s="10"/>
      <c r="J6295" s="25"/>
      <c r="K6295" s="250"/>
      <c r="L6295" s="31"/>
      <c r="M6295" s="9"/>
      <c r="N6295" s="11" t="s">
        <v>25</v>
      </c>
      <c r="O6295" s="39"/>
      <c r="P6295" s="47"/>
      <c r="Q6295" s="13"/>
      <c r="R6295" s="248">
        <f t="shared" si="980"/>
        <v>0</v>
      </c>
      <c r="S6295" s="248">
        <f t="shared" si="981"/>
        <v>0</v>
      </c>
      <c r="T6295" s="248">
        <f t="shared" si="982"/>
        <v>0</v>
      </c>
      <c r="U6295" s="248">
        <f t="shared" si="983"/>
        <v>0</v>
      </c>
      <c r="V6295" s="13"/>
      <c r="W6295" s="7"/>
      <c r="AT6295" s="130"/>
      <c r="BF6295" s="33">
        <f t="shared" si="989"/>
        <v>41242</v>
      </c>
      <c r="BG6295" s="34">
        <f t="shared" si="984"/>
        <v>82.88000000000001</v>
      </c>
      <c r="BH6295" s="32">
        <f t="shared" si="985"/>
        <v>1</v>
      </c>
      <c r="BI6295" s="32">
        <f t="shared" si="986"/>
        <v>0</v>
      </c>
      <c r="BJ6295" s="69">
        <f t="shared" si="987"/>
        <v>0</v>
      </c>
      <c r="BK6295" s="158" t="str">
        <f t="shared" si="988"/>
        <v/>
      </c>
    </row>
    <row r="6296" spans="1:63" ht="12" customHeight="1" x14ac:dyDescent="0.2">
      <c r="A6296" s="8"/>
      <c r="B6296" s="7"/>
      <c r="C6296" s="7"/>
      <c r="D6296" s="7"/>
      <c r="E6296" s="7"/>
      <c r="F6296" s="7"/>
      <c r="G6296" s="7"/>
      <c r="H6296" s="7"/>
      <c r="I6296" s="10"/>
      <c r="J6296" s="25"/>
      <c r="K6296" s="250"/>
      <c r="L6296" s="31"/>
      <c r="M6296" s="9"/>
      <c r="N6296" s="11" t="s">
        <v>25</v>
      </c>
      <c r="O6296" s="39"/>
      <c r="P6296" s="47"/>
      <c r="Q6296" s="13"/>
      <c r="R6296" s="248">
        <f t="shared" si="980"/>
        <v>0</v>
      </c>
      <c r="S6296" s="248">
        <f t="shared" si="981"/>
        <v>0</v>
      </c>
      <c r="T6296" s="248">
        <f t="shared" si="982"/>
        <v>0</v>
      </c>
      <c r="U6296" s="248">
        <f t="shared" si="983"/>
        <v>0</v>
      </c>
      <c r="V6296" s="13"/>
      <c r="W6296" s="7"/>
      <c r="AT6296" s="130"/>
      <c r="BF6296" s="33">
        <f t="shared" si="989"/>
        <v>41242</v>
      </c>
      <c r="BG6296" s="34">
        <f t="shared" si="984"/>
        <v>82.88000000000001</v>
      </c>
      <c r="BH6296" s="32">
        <f t="shared" si="985"/>
        <v>1</v>
      </c>
      <c r="BI6296" s="32">
        <f t="shared" si="986"/>
        <v>0</v>
      </c>
      <c r="BJ6296" s="69">
        <f t="shared" si="987"/>
        <v>0</v>
      </c>
      <c r="BK6296" s="158" t="str">
        <f t="shared" si="988"/>
        <v/>
      </c>
    </row>
    <row r="6297" spans="1:63" ht="12" customHeight="1" x14ac:dyDescent="0.2">
      <c r="A6297" s="8"/>
      <c r="B6297" s="7"/>
      <c r="C6297" s="7"/>
      <c r="D6297" s="7"/>
      <c r="E6297" s="7"/>
      <c r="F6297" s="7"/>
      <c r="G6297" s="7"/>
      <c r="H6297" s="7"/>
      <c r="I6297" s="10"/>
      <c r="J6297" s="25"/>
      <c r="K6297" s="250"/>
      <c r="L6297" s="31"/>
      <c r="M6297" s="9"/>
      <c r="N6297" s="11" t="s">
        <v>25</v>
      </c>
      <c r="O6297" s="39"/>
      <c r="P6297" s="47"/>
      <c r="Q6297" s="13"/>
      <c r="R6297" s="248">
        <f t="shared" si="980"/>
        <v>0</v>
      </c>
      <c r="S6297" s="248">
        <f t="shared" si="981"/>
        <v>0</v>
      </c>
      <c r="T6297" s="248">
        <f t="shared" si="982"/>
        <v>0</v>
      </c>
      <c r="U6297" s="248">
        <f t="shared" si="983"/>
        <v>0</v>
      </c>
      <c r="V6297" s="13"/>
      <c r="W6297" s="7"/>
      <c r="AT6297" s="130"/>
      <c r="BF6297" s="33">
        <f t="shared" si="989"/>
        <v>41242</v>
      </c>
      <c r="BG6297" s="34">
        <f t="shared" si="984"/>
        <v>82.88000000000001</v>
      </c>
      <c r="BH6297" s="32">
        <f t="shared" si="985"/>
        <v>1</v>
      </c>
      <c r="BI6297" s="32">
        <f t="shared" si="986"/>
        <v>0</v>
      </c>
      <c r="BJ6297" s="69">
        <f t="shared" si="987"/>
        <v>0</v>
      </c>
      <c r="BK6297" s="158" t="str">
        <f t="shared" si="988"/>
        <v/>
      </c>
    </row>
    <row r="6298" spans="1:63" ht="12" customHeight="1" x14ac:dyDescent="0.2">
      <c r="A6298" s="8"/>
      <c r="B6298" s="7"/>
      <c r="C6298" s="7"/>
      <c r="D6298" s="7"/>
      <c r="E6298" s="7"/>
      <c r="F6298" s="7"/>
      <c r="G6298" s="7"/>
      <c r="H6298" s="7"/>
      <c r="I6298" s="10"/>
      <c r="J6298" s="25"/>
      <c r="K6298" s="250"/>
      <c r="L6298" s="31"/>
      <c r="M6298" s="9"/>
      <c r="N6298" s="11" t="s">
        <v>25</v>
      </c>
      <c r="O6298" s="39"/>
      <c r="P6298" s="47"/>
      <c r="Q6298" s="13"/>
      <c r="R6298" s="248">
        <f t="shared" si="980"/>
        <v>0</v>
      </c>
      <c r="S6298" s="248">
        <f t="shared" si="981"/>
        <v>0</v>
      </c>
      <c r="T6298" s="248">
        <f t="shared" si="982"/>
        <v>0</v>
      </c>
      <c r="U6298" s="248">
        <f t="shared" si="983"/>
        <v>0</v>
      </c>
      <c r="V6298" s="13"/>
      <c r="W6298" s="7"/>
      <c r="AT6298" s="130"/>
      <c r="BF6298" s="33">
        <f t="shared" si="989"/>
        <v>41242</v>
      </c>
      <c r="BG6298" s="34">
        <f t="shared" si="984"/>
        <v>82.88000000000001</v>
      </c>
      <c r="BH6298" s="32">
        <f t="shared" si="985"/>
        <v>1</v>
      </c>
      <c r="BI6298" s="32">
        <f t="shared" si="986"/>
        <v>0</v>
      </c>
      <c r="BJ6298" s="69">
        <f t="shared" si="987"/>
        <v>0</v>
      </c>
      <c r="BK6298" s="158" t="str">
        <f t="shared" si="988"/>
        <v/>
      </c>
    </row>
    <row r="6299" spans="1:63" ht="12" customHeight="1" x14ac:dyDescent="0.2">
      <c r="A6299" s="8"/>
      <c r="B6299" s="7"/>
      <c r="C6299" s="7"/>
      <c r="D6299" s="7"/>
      <c r="E6299" s="7"/>
      <c r="F6299" s="7"/>
      <c r="G6299" s="7"/>
      <c r="H6299" s="7"/>
      <c r="I6299" s="10"/>
      <c r="J6299" s="25"/>
      <c r="K6299" s="250"/>
      <c r="L6299" s="31"/>
      <c r="M6299" s="9"/>
      <c r="N6299" s="11" t="s">
        <v>25</v>
      </c>
      <c r="O6299" s="39"/>
      <c r="P6299" s="47"/>
      <c r="Q6299" s="13"/>
      <c r="R6299" s="248">
        <f t="shared" si="980"/>
        <v>0</v>
      </c>
      <c r="S6299" s="248">
        <f t="shared" si="981"/>
        <v>0</v>
      </c>
      <c r="T6299" s="248">
        <f t="shared" si="982"/>
        <v>0</v>
      </c>
      <c r="U6299" s="248">
        <f t="shared" si="983"/>
        <v>0</v>
      </c>
      <c r="V6299" s="13"/>
      <c r="W6299" s="7"/>
      <c r="AT6299" s="130"/>
      <c r="BF6299" s="33">
        <f t="shared" si="989"/>
        <v>41242</v>
      </c>
      <c r="BG6299" s="34">
        <f t="shared" si="984"/>
        <v>82.88000000000001</v>
      </c>
      <c r="BH6299" s="32">
        <f t="shared" si="985"/>
        <v>1</v>
      </c>
      <c r="BI6299" s="32">
        <f t="shared" si="986"/>
        <v>0</v>
      </c>
      <c r="BJ6299" s="69">
        <f t="shared" si="987"/>
        <v>0</v>
      </c>
      <c r="BK6299" s="158" t="str">
        <f t="shared" si="988"/>
        <v/>
      </c>
    </row>
    <row r="6300" spans="1:63" ht="12" customHeight="1" x14ac:dyDescent="0.2">
      <c r="A6300" s="8"/>
      <c r="B6300" s="7"/>
      <c r="C6300" s="7"/>
      <c r="D6300" s="7"/>
      <c r="E6300" s="7"/>
      <c r="F6300" s="7"/>
      <c r="G6300" s="7"/>
      <c r="H6300" s="7"/>
      <c r="I6300" s="10"/>
      <c r="J6300" s="25"/>
      <c r="K6300" s="250"/>
      <c r="L6300" s="31"/>
      <c r="M6300" s="9"/>
      <c r="N6300" s="11" t="s">
        <v>25</v>
      </c>
      <c r="O6300" s="39"/>
      <c r="P6300" s="47"/>
      <c r="Q6300" s="13"/>
      <c r="R6300" s="248">
        <f t="shared" si="980"/>
        <v>0</v>
      </c>
      <c r="S6300" s="248">
        <f t="shared" si="981"/>
        <v>0</v>
      </c>
      <c r="T6300" s="248">
        <f t="shared" si="982"/>
        <v>0</v>
      </c>
      <c r="U6300" s="248">
        <f t="shared" si="983"/>
        <v>0</v>
      </c>
      <c r="V6300" s="13"/>
      <c r="W6300" s="7"/>
      <c r="AT6300" s="130"/>
      <c r="BF6300" s="33">
        <f t="shared" si="989"/>
        <v>41242</v>
      </c>
      <c r="BG6300" s="34">
        <f t="shared" si="984"/>
        <v>82.88000000000001</v>
      </c>
      <c r="BH6300" s="32">
        <f t="shared" si="985"/>
        <v>1</v>
      </c>
      <c r="BI6300" s="32">
        <f t="shared" si="986"/>
        <v>0</v>
      </c>
      <c r="BJ6300" s="69">
        <f t="shared" si="987"/>
        <v>0</v>
      </c>
      <c r="BK6300" s="158" t="str">
        <f t="shared" si="988"/>
        <v/>
      </c>
    </row>
    <row r="6301" spans="1:63" ht="12" customHeight="1" x14ac:dyDescent="0.2">
      <c r="A6301" s="8"/>
      <c r="B6301" s="7"/>
      <c r="C6301" s="7"/>
      <c r="D6301" s="7"/>
      <c r="E6301" s="7"/>
      <c r="F6301" s="7"/>
      <c r="G6301" s="7"/>
      <c r="H6301" s="7"/>
      <c r="I6301" s="10"/>
      <c r="J6301" s="25"/>
      <c r="K6301" s="250"/>
      <c r="L6301" s="31"/>
      <c r="M6301" s="9"/>
      <c r="N6301" s="11" t="s">
        <v>25</v>
      </c>
      <c r="O6301" s="39"/>
      <c r="P6301" s="47"/>
      <c r="Q6301" s="13"/>
      <c r="R6301" s="248">
        <f t="shared" si="980"/>
        <v>0</v>
      </c>
      <c r="S6301" s="248">
        <f t="shared" si="981"/>
        <v>0</v>
      </c>
      <c r="T6301" s="248">
        <f t="shared" si="982"/>
        <v>0</v>
      </c>
      <c r="U6301" s="248">
        <f t="shared" si="983"/>
        <v>0</v>
      </c>
      <c r="V6301" s="13"/>
      <c r="W6301" s="7"/>
      <c r="AT6301" s="130"/>
      <c r="BF6301" s="33">
        <f t="shared" si="989"/>
        <v>41242</v>
      </c>
      <c r="BG6301" s="34">
        <f t="shared" si="984"/>
        <v>82.88000000000001</v>
      </c>
      <c r="BH6301" s="32">
        <f t="shared" si="985"/>
        <v>1</v>
      </c>
      <c r="BI6301" s="32">
        <f t="shared" si="986"/>
        <v>0</v>
      </c>
      <c r="BJ6301" s="69">
        <f t="shared" si="987"/>
        <v>0</v>
      </c>
      <c r="BK6301" s="158" t="str">
        <f t="shared" si="988"/>
        <v/>
      </c>
    </row>
    <row r="6302" spans="1:63" ht="12" customHeight="1" x14ac:dyDescent="0.2">
      <c r="A6302" s="8"/>
      <c r="B6302" s="7"/>
      <c r="C6302" s="7"/>
      <c r="D6302" s="7"/>
      <c r="E6302" s="7"/>
      <c r="F6302" s="7"/>
      <c r="G6302" s="7"/>
      <c r="H6302" s="7"/>
      <c r="I6302" s="10"/>
      <c r="J6302" s="25"/>
      <c r="K6302" s="250"/>
      <c r="L6302" s="31"/>
      <c r="M6302" s="9"/>
      <c r="N6302" s="11" t="s">
        <v>25</v>
      </c>
      <c r="O6302" s="39"/>
      <c r="P6302" s="47"/>
      <c r="Q6302" s="13"/>
      <c r="R6302" s="248">
        <f t="shared" si="980"/>
        <v>0</v>
      </c>
      <c r="S6302" s="248">
        <f t="shared" si="981"/>
        <v>0</v>
      </c>
      <c r="T6302" s="248">
        <f t="shared" si="982"/>
        <v>0</v>
      </c>
      <c r="U6302" s="248">
        <f t="shared" si="983"/>
        <v>0</v>
      </c>
      <c r="V6302" s="13"/>
      <c r="W6302" s="7"/>
      <c r="AT6302" s="130"/>
      <c r="BF6302" s="33">
        <f t="shared" si="989"/>
        <v>41242</v>
      </c>
      <c r="BG6302" s="34">
        <f t="shared" si="984"/>
        <v>82.88000000000001</v>
      </c>
      <c r="BH6302" s="32">
        <f t="shared" si="985"/>
        <v>1</v>
      </c>
      <c r="BI6302" s="32">
        <f t="shared" si="986"/>
        <v>0</v>
      </c>
      <c r="BJ6302" s="69">
        <f t="shared" si="987"/>
        <v>0</v>
      </c>
      <c r="BK6302" s="158" t="str">
        <f t="shared" si="988"/>
        <v/>
      </c>
    </row>
    <row r="6303" spans="1:63" ht="12" customHeight="1" x14ac:dyDescent="0.2">
      <c r="A6303" s="8"/>
      <c r="B6303" s="7"/>
      <c r="C6303" s="7"/>
      <c r="D6303" s="7"/>
      <c r="E6303" s="7"/>
      <c r="F6303" s="7"/>
      <c r="G6303" s="7"/>
      <c r="H6303" s="7"/>
      <c r="I6303" s="10"/>
      <c r="J6303" s="25"/>
      <c r="K6303" s="250"/>
      <c r="L6303" s="31"/>
      <c r="M6303" s="9"/>
      <c r="N6303" s="11" t="s">
        <v>25</v>
      </c>
      <c r="O6303" s="39"/>
      <c r="P6303" s="47"/>
      <c r="Q6303" s="13"/>
      <c r="R6303" s="248">
        <f t="shared" si="980"/>
        <v>0</v>
      </c>
      <c r="S6303" s="248">
        <f t="shared" si="981"/>
        <v>0</v>
      </c>
      <c r="T6303" s="248">
        <f t="shared" si="982"/>
        <v>0</v>
      </c>
      <c r="U6303" s="248">
        <f t="shared" si="983"/>
        <v>0</v>
      </c>
      <c r="V6303" s="13"/>
      <c r="W6303" s="7"/>
      <c r="AT6303" s="130"/>
      <c r="BF6303" s="33">
        <f t="shared" si="989"/>
        <v>41242</v>
      </c>
      <c r="BG6303" s="34">
        <f t="shared" si="984"/>
        <v>82.88000000000001</v>
      </c>
      <c r="BH6303" s="32">
        <f t="shared" si="985"/>
        <v>1</v>
      </c>
      <c r="BI6303" s="32">
        <f t="shared" si="986"/>
        <v>0</v>
      </c>
      <c r="BJ6303" s="69">
        <f t="shared" si="987"/>
        <v>0</v>
      </c>
      <c r="BK6303" s="158" t="str">
        <f t="shared" si="988"/>
        <v/>
      </c>
    </row>
    <row r="6304" spans="1:63" ht="12" customHeight="1" x14ac:dyDescent="0.2">
      <c r="A6304" s="8"/>
      <c r="B6304" s="7"/>
      <c r="C6304" s="7"/>
      <c r="D6304" s="7"/>
      <c r="E6304" s="7"/>
      <c r="F6304" s="7"/>
      <c r="G6304" s="7"/>
      <c r="H6304" s="7"/>
      <c r="I6304" s="10"/>
      <c r="J6304" s="25"/>
      <c r="K6304" s="250"/>
      <c r="L6304" s="31"/>
      <c r="M6304" s="9"/>
      <c r="N6304" s="11" t="s">
        <v>25</v>
      </c>
      <c r="O6304" s="39"/>
      <c r="P6304" s="47"/>
      <c r="Q6304" s="13"/>
      <c r="R6304" s="248">
        <f t="shared" si="980"/>
        <v>0</v>
      </c>
      <c r="S6304" s="248">
        <f t="shared" si="981"/>
        <v>0</v>
      </c>
      <c r="T6304" s="248">
        <f t="shared" si="982"/>
        <v>0</v>
      </c>
      <c r="U6304" s="248">
        <f t="shared" si="983"/>
        <v>0</v>
      </c>
      <c r="V6304" s="13"/>
      <c r="W6304" s="7"/>
      <c r="AT6304" s="130"/>
      <c r="BF6304" s="33">
        <f t="shared" si="989"/>
        <v>41242</v>
      </c>
      <c r="BG6304" s="34">
        <f t="shared" si="984"/>
        <v>82.88000000000001</v>
      </c>
      <c r="BH6304" s="32">
        <f t="shared" si="985"/>
        <v>1</v>
      </c>
      <c r="BI6304" s="32">
        <f t="shared" si="986"/>
        <v>0</v>
      </c>
      <c r="BJ6304" s="69">
        <f t="shared" si="987"/>
        <v>0</v>
      </c>
      <c r="BK6304" s="158" t="str">
        <f t="shared" si="988"/>
        <v/>
      </c>
    </row>
    <row r="6305" spans="1:63" ht="12" customHeight="1" x14ac:dyDescent="0.2">
      <c r="A6305" s="8"/>
      <c r="B6305" s="7"/>
      <c r="C6305" s="7"/>
      <c r="D6305" s="7"/>
      <c r="E6305" s="7"/>
      <c r="F6305" s="7"/>
      <c r="G6305" s="7"/>
      <c r="H6305" s="7"/>
      <c r="I6305" s="10"/>
      <c r="J6305" s="25"/>
      <c r="K6305" s="250"/>
      <c r="L6305" s="31"/>
      <c r="M6305" s="9"/>
      <c r="N6305" s="11" t="s">
        <v>25</v>
      </c>
      <c r="O6305" s="39"/>
      <c r="P6305" s="47"/>
      <c r="Q6305" s="13"/>
      <c r="R6305" s="248">
        <f t="shared" si="980"/>
        <v>0</v>
      </c>
      <c r="S6305" s="248">
        <f t="shared" si="981"/>
        <v>0</v>
      </c>
      <c r="T6305" s="248">
        <f t="shared" si="982"/>
        <v>0</v>
      </c>
      <c r="U6305" s="248">
        <f t="shared" si="983"/>
        <v>0</v>
      </c>
      <c r="V6305" s="13"/>
      <c r="W6305" s="7"/>
      <c r="AT6305" s="130"/>
      <c r="BF6305" s="33">
        <f t="shared" si="989"/>
        <v>41242</v>
      </c>
      <c r="BG6305" s="34">
        <f t="shared" si="984"/>
        <v>82.88000000000001</v>
      </c>
      <c r="BH6305" s="32">
        <f t="shared" si="985"/>
        <v>1</v>
      </c>
      <c r="BI6305" s="32">
        <f t="shared" si="986"/>
        <v>0</v>
      </c>
      <c r="BJ6305" s="69">
        <f t="shared" si="987"/>
        <v>0</v>
      </c>
      <c r="BK6305" s="158" t="str">
        <f t="shared" si="988"/>
        <v/>
      </c>
    </row>
    <row r="6306" spans="1:63" ht="12" customHeight="1" x14ac:dyDescent="0.2">
      <c r="A6306" s="8"/>
      <c r="B6306" s="7"/>
      <c r="C6306" s="7"/>
      <c r="D6306" s="7"/>
      <c r="E6306" s="7"/>
      <c r="F6306" s="7"/>
      <c r="G6306" s="7"/>
      <c r="H6306" s="7"/>
      <c r="I6306" s="10"/>
      <c r="J6306" s="25"/>
      <c r="K6306" s="250"/>
      <c r="L6306" s="31"/>
      <c r="M6306" s="9"/>
      <c r="N6306" s="11" t="s">
        <v>25</v>
      </c>
      <c r="O6306" s="39"/>
      <c r="P6306" s="47"/>
      <c r="Q6306" s="13"/>
      <c r="R6306" s="248">
        <f t="shared" si="980"/>
        <v>0</v>
      </c>
      <c r="S6306" s="248">
        <f t="shared" si="981"/>
        <v>0</v>
      </c>
      <c r="T6306" s="248">
        <f t="shared" si="982"/>
        <v>0</v>
      </c>
      <c r="U6306" s="248">
        <f t="shared" si="983"/>
        <v>0</v>
      </c>
      <c r="V6306" s="13"/>
      <c r="W6306" s="7"/>
      <c r="AT6306" s="130"/>
      <c r="BF6306" s="33">
        <f t="shared" si="989"/>
        <v>41242</v>
      </c>
      <c r="BG6306" s="34">
        <f t="shared" si="984"/>
        <v>82.88000000000001</v>
      </c>
      <c r="BH6306" s="32">
        <f t="shared" si="985"/>
        <v>1</v>
      </c>
      <c r="BI6306" s="32">
        <f t="shared" si="986"/>
        <v>0</v>
      </c>
      <c r="BJ6306" s="69">
        <f t="shared" si="987"/>
        <v>0</v>
      </c>
      <c r="BK6306" s="158" t="str">
        <f t="shared" si="988"/>
        <v/>
      </c>
    </row>
    <row r="6307" spans="1:63" ht="12" customHeight="1" x14ac:dyDescent="0.2">
      <c r="A6307" s="8"/>
      <c r="B6307" s="7"/>
      <c r="C6307" s="7"/>
      <c r="D6307" s="7"/>
      <c r="E6307" s="7"/>
      <c r="F6307" s="7"/>
      <c r="G6307" s="7"/>
      <c r="H6307" s="7"/>
      <c r="I6307" s="10"/>
      <c r="J6307" s="25"/>
      <c r="K6307" s="250"/>
      <c r="L6307" s="31"/>
      <c r="M6307" s="9"/>
      <c r="N6307" s="11" t="s">
        <v>25</v>
      </c>
      <c r="O6307" s="39"/>
      <c r="P6307" s="47"/>
      <c r="Q6307" s="13"/>
      <c r="R6307" s="248">
        <f t="shared" si="980"/>
        <v>0</v>
      </c>
      <c r="S6307" s="248">
        <f t="shared" si="981"/>
        <v>0</v>
      </c>
      <c r="T6307" s="248">
        <f t="shared" si="982"/>
        <v>0</v>
      </c>
      <c r="U6307" s="248">
        <f t="shared" si="983"/>
        <v>0</v>
      </c>
      <c r="V6307" s="13"/>
      <c r="W6307" s="7"/>
      <c r="AT6307" s="130"/>
      <c r="BF6307" s="33">
        <f t="shared" si="989"/>
        <v>41242</v>
      </c>
      <c r="BG6307" s="34">
        <f t="shared" si="984"/>
        <v>82.88000000000001</v>
      </c>
      <c r="BH6307" s="32">
        <f t="shared" si="985"/>
        <v>1</v>
      </c>
      <c r="BI6307" s="32">
        <f t="shared" si="986"/>
        <v>0</v>
      </c>
      <c r="BJ6307" s="69">
        <f t="shared" si="987"/>
        <v>0</v>
      </c>
      <c r="BK6307" s="158" t="str">
        <f t="shared" si="988"/>
        <v/>
      </c>
    </row>
    <row r="6308" spans="1:63" ht="12" customHeight="1" x14ac:dyDescent="0.2">
      <c r="A6308" s="8"/>
      <c r="B6308" s="7"/>
      <c r="C6308" s="7"/>
      <c r="D6308" s="7"/>
      <c r="E6308" s="7"/>
      <c r="F6308" s="7"/>
      <c r="G6308" s="7"/>
      <c r="H6308" s="7"/>
      <c r="I6308" s="10"/>
      <c r="J6308" s="25"/>
      <c r="K6308" s="250"/>
      <c r="L6308" s="31"/>
      <c r="M6308" s="9"/>
      <c r="N6308" s="11" t="s">
        <v>25</v>
      </c>
      <c r="O6308" s="39"/>
      <c r="P6308" s="47"/>
      <c r="Q6308" s="13"/>
      <c r="R6308" s="248">
        <f t="shared" si="980"/>
        <v>0</v>
      </c>
      <c r="S6308" s="248">
        <f t="shared" si="981"/>
        <v>0</v>
      </c>
      <c r="T6308" s="248">
        <f t="shared" si="982"/>
        <v>0</v>
      </c>
      <c r="U6308" s="248">
        <f t="shared" si="983"/>
        <v>0</v>
      </c>
      <c r="V6308" s="13"/>
      <c r="W6308" s="7"/>
      <c r="AT6308" s="130"/>
      <c r="BF6308" s="33">
        <f t="shared" si="989"/>
        <v>41242</v>
      </c>
      <c r="BG6308" s="34">
        <f t="shared" si="984"/>
        <v>82.88000000000001</v>
      </c>
      <c r="BH6308" s="32">
        <f t="shared" si="985"/>
        <v>1</v>
      </c>
      <c r="BI6308" s="32">
        <f t="shared" si="986"/>
        <v>0</v>
      </c>
      <c r="BJ6308" s="69">
        <f t="shared" si="987"/>
        <v>0</v>
      </c>
      <c r="BK6308" s="158" t="str">
        <f t="shared" si="988"/>
        <v/>
      </c>
    </row>
    <row r="6309" spans="1:63" ht="12" customHeight="1" x14ac:dyDescent="0.2">
      <c r="A6309" s="8"/>
      <c r="B6309" s="7"/>
      <c r="C6309" s="7"/>
      <c r="D6309" s="7"/>
      <c r="E6309" s="7"/>
      <c r="F6309" s="7"/>
      <c r="G6309" s="7"/>
      <c r="H6309" s="7"/>
      <c r="I6309" s="10"/>
      <c r="J6309" s="25"/>
      <c r="K6309" s="250"/>
      <c r="L6309" s="31"/>
      <c r="M6309" s="9"/>
      <c r="N6309" s="11" t="s">
        <v>25</v>
      </c>
      <c r="O6309" s="39"/>
      <c r="P6309" s="47"/>
      <c r="Q6309" s="13"/>
      <c r="R6309" s="248">
        <f t="shared" si="980"/>
        <v>0</v>
      </c>
      <c r="S6309" s="248">
        <f t="shared" si="981"/>
        <v>0</v>
      </c>
      <c r="T6309" s="248">
        <f t="shared" si="982"/>
        <v>0</v>
      </c>
      <c r="U6309" s="248">
        <f t="shared" si="983"/>
        <v>0</v>
      </c>
      <c r="V6309" s="13"/>
      <c r="W6309" s="7"/>
      <c r="AT6309" s="130"/>
      <c r="BF6309" s="33">
        <f t="shared" si="989"/>
        <v>41242</v>
      </c>
      <c r="BG6309" s="34">
        <f t="shared" si="984"/>
        <v>82.88000000000001</v>
      </c>
      <c r="BH6309" s="32">
        <f t="shared" si="985"/>
        <v>1</v>
      </c>
      <c r="BI6309" s="32">
        <f t="shared" si="986"/>
        <v>0</v>
      </c>
      <c r="BJ6309" s="69">
        <f t="shared" si="987"/>
        <v>0</v>
      </c>
      <c r="BK6309" s="158" t="str">
        <f t="shared" si="988"/>
        <v/>
      </c>
    </row>
    <row r="6310" spans="1:63" ht="12" customHeight="1" x14ac:dyDescent="0.2">
      <c r="A6310" s="8"/>
      <c r="B6310" s="7"/>
      <c r="C6310" s="7"/>
      <c r="D6310" s="7"/>
      <c r="E6310" s="7"/>
      <c r="F6310" s="7"/>
      <c r="G6310" s="7"/>
      <c r="H6310" s="7"/>
      <c r="I6310" s="10"/>
      <c r="J6310" s="25"/>
      <c r="K6310" s="250"/>
      <c r="L6310" s="31"/>
      <c r="M6310" s="9"/>
      <c r="N6310" s="11" t="s">
        <v>25</v>
      </c>
      <c r="O6310" s="39"/>
      <c r="P6310" s="47"/>
      <c r="Q6310" s="13"/>
      <c r="R6310" s="248">
        <f t="shared" si="980"/>
        <v>0</v>
      </c>
      <c r="S6310" s="248">
        <f t="shared" si="981"/>
        <v>0</v>
      </c>
      <c r="T6310" s="248">
        <f t="shared" si="982"/>
        <v>0</v>
      </c>
      <c r="U6310" s="248">
        <f t="shared" si="983"/>
        <v>0</v>
      </c>
      <c r="V6310" s="13"/>
      <c r="W6310" s="7"/>
      <c r="AT6310" s="130"/>
      <c r="BF6310" s="33">
        <f t="shared" si="989"/>
        <v>41242</v>
      </c>
      <c r="BG6310" s="34">
        <f t="shared" si="984"/>
        <v>82.88000000000001</v>
      </c>
      <c r="BH6310" s="32">
        <f t="shared" si="985"/>
        <v>1</v>
      </c>
      <c r="BI6310" s="32">
        <f t="shared" si="986"/>
        <v>0</v>
      </c>
      <c r="BJ6310" s="69">
        <f t="shared" si="987"/>
        <v>0</v>
      </c>
      <c r="BK6310" s="158" t="str">
        <f t="shared" si="988"/>
        <v/>
      </c>
    </row>
    <row r="6311" spans="1:63" ht="12" customHeight="1" x14ac:dyDescent="0.2">
      <c r="A6311" s="8"/>
      <c r="B6311" s="7"/>
      <c r="C6311" s="7"/>
      <c r="D6311" s="7"/>
      <c r="E6311" s="7"/>
      <c r="F6311" s="7"/>
      <c r="G6311" s="7"/>
      <c r="H6311" s="7"/>
      <c r="I6311" s="10"/>
      <c r="J6311" s="25"/>
      <c r="K6311" s="250"/>
      <c r="L6311" s="31"/>
      <c r="M6311" s="9"/>
      <c r="N6311" s="11" t="s">
        <v>25</v>
      </c>
      <c r="O6311" s="39"/>
      <c r="P6311" s="47"/>
      <c r="Q6311" s="13"/>
      <c r="R6311" s="248">
        <f t="shared" si="980"/>
        <v>0</v>
      </c>
      <c r="S6311" s="248">
        <f t="shared" si="981"/>
        <v>0</v>
      </c>
      <c r="T6311" s="248">
        <f t="shared" si="982"/>
        <v>0</v>
      </c>
      <c r="U6311" s="248">
        <f t="shared" si="983"/>
        <v>0</v>
      </c>
      <c r="V6311" s="13"/>
      <c r="W6311" s="7"/>
      <c r="AT6311" s="130"/>
      <c r="BF6311" s="33">
        <f t="shared" si="989"/>
        <v>41242</v>
      </c>
      <c r="BG6311" s="34">
        <f t="shared" si="984"/>
        <v>82.88000000000001</v>
      </c>
      <c r="BH6311" s="32">
        <f t="shared" si="985"/>
        <v>1</v>
      </c>
      <c r="BI6311" s="32">
        <f t="shared" si="986"/>
        <v>0</v>
      </c>
      <c r="BJ6311" s="69">
        <f t="shared" si="987"/>
        <v>0</v>
      </c>
      <c r="BK6311" s="158" t="str">
        <f t="shared" si="988"/>
        <v/>
      </c>
    </row>
    <row r="6312" spans="1:63" ht="12" customHeight="1" x14ac:dyDescent="0.2">
      <c r="A6312" s="8"/>
      <c r="B6312" s="7"/>
      <c r="C6312" s="7"/>
      <c r="D6312" s="7"/>
      <c r="E6312" s="7"/>
      <c r="F6312" s="7"/>
      <c r="G6312" s="7"/>
      <c r="H6312" s="7"/>
      <c r="I6312" s="10"/>
      <c r="J6312" s="25"/>
      <c r="K6312" s="250"/>
      <c r="L6312" s="31"/>
      <c r="M6312" s="9"/>
      <c r="N6312" s="11" t="s">
        <v>25</v>
      </c>
      <c r="O6312" s="39"/>
      <c r="P6312" s="47"/>
      <c r="Q6312" s="13"/>
      <c r="R6312" s="248">
        <f t="shared" si="980"/>
        <v>0</v>
      </c>
      <c r="S6312" s="248">
        <f t="shared" si="981"/>
        <v>0</v>
      </c>
      <c r="T6312" s="248">
        <f t="shared" si="982"/>
        <v>0</v>
      </c>
      <c r="U6312" s="248">
        <f t="shared" si="983"/>
        <v>0</v>
      </c>
      <c r="V6312" s="13"/>
      <c r="W6312" s="7"/>
      <c r="AT6312" s="130"/>
      <c r="BF6312" s="33">
        <f t="shared" si="989"/>
        <v>41242</v>
      </c>
      <c r="BG6312" s="34">
        <f t="shared" si="984"/>
        <v>82.88000000000001</v>
      </c>
      <c r="BH6312" s="32">
        <f t="shared" si="985"/>
        <v>1</v>
      </c>
      <c r="BI6312" s="32">
        <f t="shared" si="986"/>
        <v>0</v>
      </c>
      <c r="BJ6312" s="69">
        <f t="shared" si="987"/>
        <v>0</v>
      </c>
      <c r="BK6312" s="158" t="str">
        <f t="shared" si="988"/>
        <v/>
      </c>
    </row>
    <row r="6313" spans="1:63" ht="12" customHeight="1" x14ac:dyDescent="0.2">
      <c r="A6313" s="8"/>
      <c r="B6313" s="7"/>
      <c r="C6313" s="7"/>
      <c r="D6313" s="7"/>
      <c r="E6313" s="7"/>
      <c r="F6313" s="7"/>
      <c r="G6313" s="7"/>
      <c r="H6313" s="7"/>
      <c r="I6313" s="10"/>
      <c r="J6313" s="25"/>
      <c r="K6313" s="250"/>
      <c r="L6313" s="31"/>
      <c r="M6313" s="9"/>
      <c r="N6313" s="11" t="s">
        <v>25</v>
      </c>
      <c r="O6313" s="39"/>
      <c r="P6313" s="47"/>
      <c r="Q6313" s="13"/>
      <c r="R6313" s="248">
        <f t="shared" si="980"/>
        <v>0</v>
      </c>
      <c r="S6313" s="248">
        <f t="shared" si="981"/>
        <v>0</v>
      </c>
      <c r="T6313" s="248">
        <f t="shared" si="982"/>
        <v>0</v>
      </c>
      <c r="U6313" s="248">
        <f t="shared" si="983"/>
        <v>0</v>
      </c>
      <c r="V6313" s="13"/>
      <c r="W6313" s="7"/>
      <c r="AT6313" s="130"/>
      <c r="BF6313" s="33">
        <f t="shared" si="989"/>
        <v>41242</v>
      </c>
      <c r="BG6313" s="34">
        <f t="shared" si="984"/>
        <v>82.88000000000001</v>
      </c>
      <c r="BH6313" s="32">
        <f t="shared" si="985"/>
        <v>1</v>
      </c>
      <c r="BI6313" s="32">
        <f t="shared" si="986"/>
        <v>0</v>
      </c>
      <c r="BJ6313" s="69">
        <f t="shared" si="987"/>
        <v>0</v>
      </c>
      <c r="BK6313" s="158" t="str">
        <f t="shared" si="988"/>
        <v/>
      </c>
    </row>
    <row r="6314" spans="1:63" ht="12" customHeight="1" x14ac:dyDescent="0.2">
      <c r="A6314" s="8"/>
      <c r="B6314" s="7"/>
      <c r="C6314" s="7"/>
      <c r="D6314" s="7"/>
      <c r="E6314" s="7"/>
      <c r="F6314" s="7"/>
      <c r="G6314" s="7"/>
      <c r="H6314" s="7"/>
      <c r="I6314" s="10"/>
      <c r="J6314" s="25"/>
      <c r="K6314" s="250"/>
      <c r="L6314" s="31"/>
      <c r="M6314" s="9"/>
      <c r="N6314" s="11" t="s">
        <v>25</v>
      </c>
      <c r="O6314" s="39"/>
      <c r="P6314" s="47"/>
      <c r="Q6314" s="13"/>
      <c r="R6314" s="248">
        <f t="shared" si="980"/>
        <v>0</v>
      </c>
      <c r="S6314" s="248">
        <f t="shared" si="981"/>
        <v>0</v>
      </c>
      <c r="T6314" s="248">
        <f t="shared" si="982"/>
        <v>0</v>
      </c>
      <c r="U6314" s="248">
        <f t="shared" si="983"/>
        <v>0</v>
      </c>
      <c r="V6314" s="13"/>
      <c r="W6314" s="7"/>
      <c r="AT6314" s="130"/>
      <c r="BF6314" s="33">
        <f t="shared" si="989"/>
        <v>41242</v>
      </c>
      <c r="BG6314" s="34">
        <f t="shared" si="984"/>
        <v>82.88000000000001</v>
      </c>
      <c r="BH6314" s="32">
        <f t="shared" si="985"/>
        <v>1</v>
      </c>
      <c r="BI6314" s="32">
        <f t="shared" si="986"/>
        <v>0</v>
      </c>
      <c r="BJ6314" s="69">
        <f t="shared" si="987"/>
        <v>0</v>
      </c>
      <c r="BK6314" s="158" t="str">
        <f t="shared" si="988"/>
        <v/>
      </c>
    </row>
    <row r="6315" spans="1:63" ht="12" customHeight="1" x14ac:dyDescent="0.2">
      <c r="A6315" s="8"/>
      <c r="B6315" s="7"/>
      <c r="C6315" s="7"/>
      <c r="D6315" s="7"/>
      <c r="E6315" s="7"/>
      <c r="F6315" s="7"/>
      <c r="G6315" s="7"/>
      <c r="H6315" s="7"/>
      <c r="I6315" s="10"/>
      <c r="J6315" s="25"/>
      <c r="K6315" s="250"/>
      <c r="L6315" s="31"/>
      <c r="M6315" s="9"/>
      <c r="N6315" s="11" t="s">
        <v>25</v>
      </c>
      <c r="O6315" s="39"/>
      <c r="P6315" s="47"/>
      <c r="Q6315" s="13"/>
      <c r="R6315" s="248">
        <f t="shared" si="980"/>
        <v>0</v>
      </c>
      <c r="S6315" s="248">
        <f t="shared" si="981"/>
        <v>0</v>
      </c>
      <c r="T6315" s="248">
        <f t="shared" si="982"/>
        <v>0</v>
      </c>
      <c r="U6315" s="248">
        <f t="shared" si="983"/>
        <v>0</v>
      </c>
      <c r="V6315" s="13"/>
      <c r="W6315" s="7"/>
      <c r="AT6315" s="130"/>
      <c r="BF6315" s="33">
        <f t="shared" si="989"/>
        <v>41242</v>
      </c>
      <c r="BG6315" s="34">
        <f t="shared" si="984"/>
        <v>82.88000000000001</v>
      </c>
      <c r="BH6315" s="32">
        <f t="shared" si="985"/>
        <v>1</v>
      </c>
      <c r="BI6315" s="32">
        <f t="shared" si="986"/>
        <v>0</v>
      </c>
      <c r="BJ6315" s="69">
        <f t="shared" si="987"/>
        <v>0</v>
      </c>
      <c r="BK6315" s="158" t="str">
        <f t="shared" si="988"/>
        <v/>
      </c>
    </row>
    <row r="6316" spans="1:63" ht="12" customHeight="1" x14ac:dyDescent="0.2">
      <c r="A6316" s="8"/>
      <c r="B6316" s="7"/>
      <c r="C6316" s="7"/>
      <c r="D6316" s="7"/>
      <c r="E6316" s="7"/>
      <c r="F6316" s="7"/>
      <c r="G6316" s="7"/>
      <c r="H6316" s="7"/>
      <c r="I6316" s="10"/>
      <c r="J6316" s="25"/>
      <c r="K6316" s="250"/>
      <c r="L6316" s="31"/>
      <c r="M6316" s="9"/>
      <c r="N6316" s="11" t="s">
        <v>25</v>
      </c>
      <c r="O6316" s="39"/>
      <c r="P6316" s="47"/>
      <c r="Q6316" s="13"/>
      <c r="R6316" s="248">
        <f t="shared" si="980"/>
        <v>0</v>
      </c>
      <c r="S6316" s="248">
        <f t="shared" si="981"/>
        <v>0</v>
      </c>
      <c r="T6316" s="248">
        <f t="shared" si="982"/>
        <v>0</v>
      </c>
      <c r="U6316" s="248">
        <f t="shared" si="983"/>
        <v>0</v>
      </c>
      <c r="V6316" s="13"/>
      <c r="W6316" s="7"/>
      <c r="AT6316" s="130"/>
      <c r="BF6316" s="33">
        <f t="shared" si="989"/>
        <v>41242</v>
      </c>
      <c r="BG6316" s="34">
        <f t="shared" si="984"/>
        <v>82.88000000000001</v>
      </c>
      <c r="BH6316" s="32">
        <f t="shared" si="985"/>
        <v>1</v>
      </c>
      <c r="BI6316" s="32">
        <f t="shared" si="986"/>
        <v>0</v>
      </c>
      <c r="BJ6316" s="69">
        <f t="shared" si="987"/>
        <v>0</v>
      </c>
      <c r="BK6316" s="158" t="str">
        <f t="shared" si="988"/>
        <v/>
      </c>
    </row>
    <row r="6317" spans="1:63" ht="12" customHeight="1" x14ac:dyDescent="0.2">
      <c r="A6317" s="8"/>
      <c r="B6317" s="7"/>
      <c r="C6317" s="7"/>
      <c r="D6317" s="7"/>
      <c r="E6317" s="7"/>
      <c r="F6317" s="7"/>
      <c r="G6317" s="7"/>
      <c r="H6317" s="7"/>
      <c r="I6317" s="10"/>
      <c r="J6317" s="25"/>
      <c r="K6317" s="250"/>
      <c r="L6317" s="31"/>
      <c r="M6317" s="9"/>
      <c r="N6317" s="11" t="s">
        <v>25</v>
      </c>
      <c r="O6317" s="39"/>
      <c r="P6317" s="47"/>
      <c r="Q6317" s="13"/>
      <c r="R6317" s="248">
        <f t="shared" si="980"/>
        <v>0</v>
      </c>
      <c r="S6317" s="248">
        <f t="shared" si="981"/>
        <v>0</v>
      </c>
      <c r="T6317" s="248">
        <f t="shared" si="982"/>
        <v>0</v>
      </c>
      <c r="U6317" s="248">
        <f t="shared" si="983"/>
        <v>0</v>
      </c>
      <c r="V6317" s="13"/>
      <c r="W6317" s="7"/>
      <c r="AT6317" s="130"/>
      <c r="BF6317" s="33">
        <f t="shared" si="989"/>
        <v>41242</v>
      </c>
      <c r="BG6317" s="34">
        <f t="shared" si="984"/>
        <v>82.88000000000001</v>
      </c>
      <c r="BH6317" s="32">
        <f t="shared" si="985"/>
        <v>1</v>
      </c>
      <c r="BI6317" s="32">
        <f t="shared" si="986"/>
        <v>0</v>
      </c>
      <c r="BJ6317" s="69">
        <f t="shared" si="987"/>
        <v>0</v>
      </c>
      <c r="BK6317" s="158" t="str">
        <f t="shared" si="988"/>
        <v/>
      </c>
    </row>
    <row r="6318" spans="1:63" ht="12" customHeight="1" x14ac:dyDescent="0.2">
      <c r="A6318" s="8"/>
      <c r="B6318" s="7"/>
      <c r="C6318" s="7"/>
      <c r="D6318" s="7"/>
      <c r="E6318" s="7"/>
      <c r="F6318" s="7"/>
      <c r="G6318" s="7"/>
      <c r="H6318" s="7"/>
      <c r="I6318" s="10"/>
      <c r="J6318" s="25"/>
      <c r="K6318" s="250"/>
      <c r="L6318" s="31"/>
      <c r="M6318" s="9"/>
      <c r="N6318" s="11" t="s">
        <v>25</v>
      </c>
      <c r="O6318" s="39"/>
      <c r="P6318" s="47"/>
      <c r="Q6318" s="13"/>
      <c r="R6318" s="248">
        <f t="shared" si="980"/>
        <v>0</v>
      </c>
      <c r="S6318" s="248">
        <f t="shared" si="981"/>
        <v>0</v>
      </c>
      <c r="T6318" s="248">
        <f t="shared" si="982"/>
        <v>0</v>
      </c>
      <c r="U6318" s="248">
        <f t="shared" si="983"/>
        <v>0</v>
      </c>
      <c r="V6318" s="13"/>
      <c r="W6318" s="7"/>
      <c r="AT6318" s="130"/>
      <c r="BF6318" s="33">
        <f t="shared" si="989"/>
        <v>41242</v>
      </c>
      <c r="BG6318" s="34">
        <f t="shared" si="984"/>
        <v>82.88000000000001</v>
      </c>
      <c r="BH6318" s="32">
        <f t="shared" si="985"/>
        <v>1</v>
      </c>
      <c r="BI6318" s="32">
        <f t="shared" si="986"/>
        <v>0</v>
      </c>
      <c r="BJ6318" s="69">
        <f t="shared" si="987"/>
        <v>0</v>
      </c>
      <c r="BK6318" s="158" t="str">
        <f t="shared" si="988"/>
        <v/>
      </c>
    </row>
    <row r="6319" spans="1:63" ht="12" customHeight="1" x14ac:dyDescent="0.2">
      <c r="A6319" s="8"/>
      <c r="B6319" s="7"/>
      <c r="C6319" s="7"/>
      <c r="D6319" s="7"/>
      <c r="E6319" s="7"/>
      <c r="F6319" s="7"/>
      <c r="G6319" s="7"/>
      <c r="H6319" s="7"/>
      <c r="I6319" s="10"/>
      <c r="J6319" s="25"/>
      <c r="K6319" s="250"/>
      <c r="L6319" s="31"/>
      <c r="M6319" s="9"/>
      <c r="N6319" s="11" t="s">
        <v>25</v>
      </c>
      <c r="O6319" s="39"/>
      <c r="P6319" s="47"/>
      <c r="Q6319" s="13"/>
      <c r="R6319" s="248">
        <f t="shared" si="980"/>
        <v>0</v>
      </c>
      <c r="S6319" s="248">
        <f t="shared" si="981"/>
        <v>0</v>
      </c>
      <c r="T6319" s="248">
        <f t="shared" si="982"/>
        <v>0</v>
      </c>
      <c r="U6319" s="248">
        <f t="shared" si="983"/>
        <v>0</v>
      </c>
      <c r="V6319" s="13"/>
      <c r="W6319" s="7"/>
      <c r="AT6319" s="130"/>
      <c r="BF6319" s="33">
        <f t="shared" si="989"/>
        <v>41242</v>
      </c>
      <c r="BG6319" s="34">
        <f t="shared" si="984"/>
        <v>82.88000000000001</v>
      </c>
      <c r="BH6319" s="32">
        <f t="shared" si="985"/>
        <v>1</v>
      </c>
      <c r="BI6319" s="32">
        <f t="shared" si="986"/>
        <v>0</v>
      </c>
      <c r="BJ6319" s="69">
        <f t="shared" si="987"/>
        <v>0</v>
      </c>
      <c r="BK6319" s="158" t="str">
        <f t="shared" si="988"/>
        <v/>
      </c>
    </row>
    <row r="6320" spans="1:63" ht="12" customHeight="1" x14ac:dyDescent="0.2">
      <c r="A6320" s="8"/>
      <c r="B6320" s="7"/>
      <c r="C6320" s="7"/>
      <c r="D6320" s="7"/>
      <c r="E6320" s="7"/>
      <c r="F6320" s="7"/>
      <c r="G6320" s="7"/>
      <c r="H6320" s="7"/>
      <c r="I6320" s="10"/>
      <c r="J6320" s="25"/>
      <c r="K6320" s="250"/>
      <c r="L6320" s="31"/>
      <c r="M6320" s="9"/>
      <c r="N6320" s="11" t="s">
        <v>25</v>
      </c>
      <c r="O6320" s="39"/>
      <c r="P6320" s="47"/>
      <c r="Q6320" s="13"/>
      <c r="R6320" s="248">
        <f t="shared" si="980"/>
        <v>0</v>
      </c>
      <c r="S6320" s="248">
        <f t="shared" si="981"/>
        <v>0</v>
      </c>
      <c r="T6320" s="248">
        <f t="shared" si="982"/>
        <v>0</v>
      </c>
      <c r="U6320" s="248">
        <f t="shared" si="983"/>
        <v>0</v>
      </c>
      <c r="V6320" s="13"/>
      <c r="W6320" s="7"/>
      <c r="AT6320" s="130"/>
      <c r="BF6320" s="33">
        <f t="shared" si="989"/>
        <v>41242</v>
      </c>
      <c r="BG6320" s="34">
        <f t="shared" si="984"/>
        <v>82.88000000000001</v>
      </c>
      <c r="BH6320" s="32">
        <f t="shared" si="985"/>
        <v>1</v>
      </c>
      <c r="BI6320" s="32">
        <f t="shared" si="986"/>
        <v>0</v>
      </c>
      <c r="BJ6320" s="69">
        <f t="shared" si="987"/>
        <v>0</v>
      </c>
      <c r="BK6320" s="158" t="str">
        <f t="shared" si="988"/>
        <v/>
      </c>
    </row>
    <row r="6321" spans="1:63" ht="12" customHeight="1" x14ac:dyDescent="0.2">
      <c r="A6321" s="8"/>
      <c r="B6321" s="7"/>
      <c r="C6321" s="7"/>
      <c r="D6321" s="7"/>
      <c r="E6321" s="7"/>
      <c r="F6321" s="7"/>
      <c r="G6321" s="7"/>
      <c r="H6321" s="7"/>
      <c r="I6321" s="10"/>
      <c r="J6321" s="25"/>
      <c r="K6321" s="250"/>
      <c r="L6321" s="31"/>
      <c r="M6321" s="9"/>
      <c r="N6321" s="11" t="s">
        <v>25</v>
      </c>
      <c r="O6321" s="39"/>
      <c r="P6321" s="47"/>
      <c r="Q6321" s="13"/>
      <c r="R6321" s="248">
        <f t="shared" si="980"/>
        <v>0</v>
      </c>
      <c r="S6321" s="248">
        <f t="shared" si="981"/>
        <v>0</v>
      </c>
      <c r="T6321" s="248">
        <f t="shared" si="982"/>
        <v>0</v>
      </c>
      <c r="U6321" s="248">
        <f t="shared" si="983"/>
        <v>0</v>
      </c>
      <c r="V6321" s="13"/>
      <c r="W6321" s="7"/>
      <c r="AT6321" s="130"/>
      <c r="BF6321" s="33">
        <f t="shared" si="989"/>
        <v>41242</v>
      </c>
      <c r="BG6321" s="34">
        <f t="shared" si="984"/>
        <v>82.88000000000001</v>
      </c>
      <c r="BH6321" s="32">
        <f t="shared" si="985"/>
        <v>1</v>
      </c>
      <c r="BI6321" s="32">
        <f t="shared" si="986"/>
        <v>0</v>
      </c>
      <c r="BJ6321" s="69">
        <f t="shared" si="987"/>
        <v>0</v>
      </c>
      <c r="BK6321" s="158" t="str">
        <f t="shared" si="988"/>
        <v/>
      </c>
    </row>
    <row r="6322" spans="1:63" ht="12" customHeight="1" x14ac:dyDescent="0.2">
      <c r="A6322" s="8"/>
      <c r="B6322" s="7"/>
      <c r="C6322" s="7"/>
      <c r="D6322" s="7"/>
      <c r="E6322" s="7"/>
      <c r="F6322" s="7"/>
      <c r="G6322" s="7"/>
      <c r="H6322" s="7"/>
      <c r="I6322" s="10"/>
      <c r="J6322" s="25"/>
      <c r="K6322" s="250"/>
      <c r="L6322" s="31"/>
      <c r="M6322" s="9"/>
      <c r="N6322" s="11" t="s">
        <v>25</v>
      </c>
      <c r="O6322" s="39"/>
      <c r="P6322" s="47"/>
      <c r="Q6322" s="13"/>
      <c r="R6322" s="248">
        <f t="shared" si="980"/>
        <v>0</v>
      </c>
      <c r="S6322" s="248">
        <f t="shared" si="981"/>
        <v>0</v>
      </c>
      <c r="T6322" s="248">
        <f t="shared" si="982"/>
        <v>0</v>
      </c>
      <c r="U6322" s="248">
        <f t="shared" si="983"/>
        <v>0</v>
      </c>
      <c r="V6322" s="13"/>
      <c r="W6322" s="7"/>
      <c r="AT6322" s="130"/>
      <c r="BF6322" s="33">
        <f t="shared" si="989"/>
        <v>41242</v>
      </c>
      <c r="BG6322" s="34">
        <f t="shared" si="984"/>
        <v>82.88000000000001</v>
      </c>
      <c r="BH6322" s="32">
        <f t="shared" si="985"/>
        <v>1</v>
      </c>
      <c r="BI6322" s="32">
        <f t="shared" si="986"/>
        <v>0</v>
      </c>
      <c r="BJ6322" s="69">
        <f t="shared" si="987"/>
        <v>0</v>
      </c>
      <c r="BK6322" s="158" t="str">
        <f t="shared" si="988"/>
        <v/>
      </c>
    </row>
    <row r="6323" spans="1:63" ht="12" customHeight="1" x14ac:dyDescent="0.2">
      <c r="A6323" s="8"/>
      <c r="B6323" s="7"/>
      <c r="C6323" s="7"/>
      <c r="D6323" s="7"/>
      <c r="E6323" s="7"/>
      <c r="F6323" s="7"/>
      <c r="G6323" s="7"/>
      <c r="H6323" s="7"/>
      <c r="I6323" s="10"/>
      <c r="J6323" s="25"/>
      <c r="K6323" s="250"/>
      <c r="L6323" s="31"/>
      <c r="M6323" s="9"/>
      <c r="N6323" s="11" t="s">
        <v>25</v>
      </c>
      <c r="O6323" s="39"/>
      <c r="P6323" s="47"/>
      <c r="Q6323" s="13"/>
      <c r="R6323" s="248">
        <f t="shared" si="980"/>
        <v>0</v>
      </c>
      <c r="S6323" s="248">
        <f t="shared" si="981"/>
        <v>0</v>
      </c>
      <c r="T6323" s="248">
        <f t="shared" si="982"/>
        <v>0</v>
      </c>
      <c r="U6323" s="248">
        <f t="shared" si="983"/>
        <v>0</v>
      </c>
      <c r="V6323" s="13"/>
      <c r="W6323" s="7"/>
      <c r="AT6323" s="130"/>
      <c r="BF6323" s="33">
        <f t="shared" si="989"/>
        <v>41242</v>
      </c>
      <c r="BG6323" s="34">
        <f t="shared" si="984"/>
        <v>82.88000000000001</v>
      </c>
      <c r="BH6323" s="32">
        <f t="shared" si="985"/>
        <v>1</v>
      </c>
      <c r="BI6323" s="32">
        <f t="shared" si="986"/>
        <v>0</v>
      </c>
      <c r="BJ6323" s="69">
        <f t="shared" si="987"/>
        <v>0</v>
      </c>
      <c r="BK6323" s="158" t="str">
        <f t="shared" si="988"/>
        <v/>
      </c>
    </row>
    <row r="6324" spans="1:63" ht="12" customHeight="1" x14ac:dyDescent="0.2">
      <c r="A6324" s="8"/>
      <c r="B6324" s="7"/>
      <c r="C6324" s="7"/>
      <c r="D6324" s="7"/>
      <c r="E6324" s="7"/>
      <c r="F6324" s="7"/>
      <c r="G6324" s="7"/>
      <c r="H6324" s="7"/>
      <c r="I6324" s="10"/>
      <c r="J6324" s="25"/>
      <c r="K6324" s="250"/>
      <c r="L6324" s="31"/>
      <c r="M6324" s="9"/>
      <c r="N6324" s="11" t="s">
        <v>25</v>
      </c>
      <c r="O6324" s="39"/>
      <c r="P6324" s="47"/>
      <c r="Q6324" s="13"/>
      <c r="R6324" s="248">
        <f t="shared" si="980"/>
        <v>0</v>
      </c>
      <c r="S6324" s="248">
        <f t="shared" si="981"/>
        <v>0</v>
      </c>
      <c r="T6324" s="248">
        <f t="shared" si="982"/>
        <v>0</v>
      </c>
      <c r="U6324" s="248">
        <f t="shared" si="983"/>
        <v>0</v>
      </c>
      <c r="V6324" s="13"/>
      <c r="W6324" s="7"/>
      <c r="AT6324" s="130"/>
      <c r="BF6324" s="33">
        <f t="shared" si="989"/>
        <v>41242</v>
      </c>
      <c r="BG6324" s="34">
        <f t="shared" si="984"/>
        <v>82.88000000000001</v>
      </c>
      <c r="BH6324" s="32">
        <f t="shared" si="985"/>
        <v>1</v>
      </c>
      <c r="BI6324" s="32">
        <f t="shared" si="986"/>
        <v>0</v>
      </c>
      <c r="BJ6324" s="69">
        <f t="shared" si="987"/>
        <v>0</v>
      </c>
      <c r="BK6324" s="158" t="str">
        <f t="shared" si="988"/>
        <v/>
      </c>
    </row>
    <row r="6325" spans="1:63" ht="12" customHeight="1" x14ac:dyDescent="0.2">
      <c r="A6325" s="8"/>
      <c r="B6325" s="7"/>
      <c r="C6325" s="7"/>
      <c r="D6325" s="7"/>
      <c r="E6325" s="7"/>
      <c r="F6325" s="7"/>
      <c r="G6325" s="7"/>
      <c r="H6325" s="7"/>
      <c r="I6325" s="10"/>
      <c r="J6325" s="25"/>
      <c r="K6325" s="250"/>
      <c r="L6325" s="31"/>
      <c r="M6325" s="9"/>
      <c r="N6325" s="11" t="s">
        <v>25</v>
      </c>
      <c r="O6325" s="39"/>
      <c r="P6325" s="47"/>
      <c r="Q6325" s="13"/>
      <c r="R6325" s="248">
        <f t="shared" si="980"/>
        <v>0</v>
      </c>
      <c r="S6325" s="248">
        <f t="shared" si="981"/>
        <v>0</v>
      </c>
      <c r="T6325" s="248">
        <f t="shared" si="982"/>
        <v>0</v>
      </c>
      <c r="U6325" s="248">
        <f t="shared" si="983"/>
        <v>0</v>
      </c>
      <c r="V6325" s="13"/>
      <c r="W6325" s="7"/>
      <c r="AT6325" s="130"/>
      <c r="BF6325" s="33">
        <f t="shared" si="989"/>
        <v>41242</v>
      </c>
      <c r="BG6325" s="34">
        <f t="shared" si="984"/>
        <v>82.88000000000001</v>
      </c>
      <c r="BH6325" s="32">
        <f t="shared" si="985"/>
        <v>1</v>
      </c>
      <c r="BI6325" s="32">
        <f t="shared" si="986"/>
        <v>0</v>
      </c>
      <c r="BJ6325" s="69">
        <f t="shared" si="987"/>
        <v>0</v>
      </c>
      <c r="BK6325" s="158" t="str">
        <f t="shared" si="988"/>
        <v/>
      </c>
    </row>
    <row r="6326" spans="1:63" ht="12" customHeight="1" x14ac:dyDescent="0.2">
      <c r="A6326" s="8"/>
      <c r="B6326" s="7"/>
      <c r="C6326" s="7"/>
      <c r="D6326" s="7"/>
      <c r="E6326" s="7"/>
      <c r="F6326" s="7"/>
      <c r="G6326" s="7"/>
      <c r="H6326" s="7"/>
      <c r="I6326" s="10"/>
      <c r="J6326" s="25"/>
      <c r="K6326" s="250"/>
      <c r="L6326" s="31"/>
      <c r="M6326" s="9"/>
      <c r="N6326" s="11" t="s">
        <v>25</v>
      </c>
      <c r="O6326" s="39"/>
      <c r="P6326" s="47"/>
      <c r="Q6326" s="13"/>
      <c r="R6326" s="248">
        <f t="shared" si="980"/>
        <v>0</v>
      </c>
      <c r="S6326" s="248">
        <f t="shared" si="981"/>
        <v>0</v>
      </c>
      <c r="T6326" s="248">
        <f t="shared" si="982"/>
        <v>0</v>
      </c>
      <c r="U6326" s="248">
        <f t="shared" si="983"/>
        <v>0</v>
      </c>
      <c r="V6326" s="13"/>
      <c r="W6326" s="7"/>
      <c r="AT6326" s="130"/>
      <c r="BF6326" s="33">
        <f t="shared" si="989"/>
        <v>41242</v>
      </c>
      <c r="BG6326" s="34">
        <f t="shared" si="984"/>
        <v>82.88000000000001</v>
      </c>
      <c r="BH6326" s="32">
        <f t="shared" si="985"/>
        <v>1</v>
      </c>
      <c r="BI6326" s="32">
        <f t="shared" si="986"/>
        <v>0</v>
      </c>
      <c r="BJ6326" s="69">
        <f t="shared" si="987"/>
        <v>0</v>
      </c>
      <c r="BK6326" s="158" t="str">
        <f t="shared" si="988"/>
        <v/>
      </c>
    </row>
    <row r="6327" spans="1:63" ht="12" customHeight="1" x14ac:dyDescent="0.2">
      <c r="A6327" s="8"/>
      <c r="B6327" s="7"/>
      <c r="C6327" s="7"/>
      <c r="D6327" s="7"/>
      <c r="E6327" s="7"/>
      <c r="F6327" s="7"/>
      <c r="G6327" s="7"/>
      <c r="H6327" s="7"/>
      <c r="I6327" s="10"/>
      <c r="J6327" s="25"/>
      <c r="K6327" s="250"/>
      <c r="L6327" s="31"/>
      <c r="M6327" s="9"/>
      <c r="N6327" s="11" t="s">
        <v>25</v>
      </c>
      <c r="O6327" s="39"/>
      <c r="P6327" s="47"/>
      <c r="Q6327" s="13"/>
      <c r="R6327" s="248">
        <f t="shared" si="980"/>
        <v>0</v>
      </c>
      <c r="S6327" s="248">
        <f t="shared" si="981"/>
        <v>0</v>
      </c>
      <c r="T6327" s="248">
        <f t="shared" si="982"/>
        <v>0</v>
      </c>
      <c r="U6327" s="248">
        <f t="shared" si="983"/>
        <v>0</v>
      </c>
      <c r="V6327" s="13"/>
      <c r="W6327" s="7"/>
      <c r="AT6327" s="130"/>
      <c r="BF6327" s="33">
        <f t="shared" si="989"/>
        <v>41242</v>
      </c>
      <c r="BG6327" s="34">
        <f t="shared" si="984"/>
        <v>82.88000000000001</v>
      </c>
      <c r="BH6327" s="32">
        <f t="shared" si="985"/>
        <v>1</v>
      </c>
      <c r="BI6327" s="32">
        <f t="shared" si="986"/>
        <v>0</v>
      </c>
      <c r="BJ6327" s="69">
        <f t="shared" si="987"/>
        <v>0</v>
      </c>
      <c r="BK6327" s="158" t="str">
        <f t="shared" si="988"/>
        <v/>
      </c>
    </row>
    <row r="6328" spans="1:63" ht="12" customHeight="1" x14ac:dyDescent="0.2">
      <c r="A6328" s="8"/>
      <c r="B6328" s="7"/>
      <c r="C6328" s="7"/>
      <c r="D6328" s="7"/>
      <c r="E6328" s="7"/>
      <c r="F6328" s="7"/>
      <c r="G6328" s="7"/>
      <c r="H6328" s="7"/>
      <c r="I6328" s="10"/>
      <c r="J6328" s="25"/>
      <c r="K6328" s="250"/>
      <c r="L6328" s="31"/>
      <c r="M6328" s="9"/>
      <c r="N6328" s="11" t="s">
        <v>25</v>
      </c>
      <c r="O6328" s="39"/>
      <c r="P6328" s="47"/>
      <c r="Q6328" s="13"/>
      <c r="R6328" s="248">
        <f t="shared" si="980"/>
        <v>0</v>
      </c>
      <c r="S6328" s="248">
        <f t="shared" si="981"/>
        <v>0</v>
      </c>
      <c r="T6328" s="248">
        <f t="shared" si="982"/>
        <v>0</v>
      </c>
      <c r="U6328" s="248">
        <f t="shared" si="983"/>
        <v>0</v>
      </c>
      <c r="V6328" s="13"/>
      <c r="W6328" s="7"/>
      <c r="AT6328" s="130"/>
      <c r="BF6328" s="33">
        <f t="shared" si="989"/>
        <v>41242</v>
      </c>
      <c r="BG6328" s="34">
        <f t="shared" si="984"/>
        <v>82.88000000000001</v>
      </c>
      <c r="BH6328" s="32">
        <f t="shared" si="985"/>
        <v>1</v>
      </c>
      <c r="BI6328" s="32">
        <f t="shared" si="986"/>
        <v>0</v>
      </c>
      <c r="BJ6328" s="69">
        <f t="shared" si="987"/>
        <v>0</v>
      </c>
      <c r="BK6328" s="158" t="str">
        <f t="shared" si="988"/>
        <v/>
      </c>
    </row>
    <row r="6329" spans="1:63" ht="12" customHeight="1" x14ac:dyDescent="0.2">
      <c r="A6329" s="8"/>
      <c r="B6329" s="7"/>
      <c r="C6329" s="7"/>
      <c r="D6329" s="7"/>
      <c r="E6329" s="7"/>
      <c r="F6329" s="7"/>
      <c r="G6329" s="7"/>
      <c r="H6329" s="7"/>
      <c r="I6329" s="10"/>
      <c r="J6329" s="25"/>
      <c r="K6329" s="250"/>
      <c r="L6329" s="31"/>
      <c r="M6329" s="9"/>
      <c r="N6329" s="11" t="s">
        <v>25</v>
      </c>
      <c r="O6329" s="39"/>
      <c r="P6329" s="47"/>
      <c r="Q6329" s="13"/>
      <c r="R6329" s="248">
        <f t="shared" si="980"/>
        <v>0</v>
      </c>
      <c r="S6329" s="248">
        <f t="shared" si="981"/>
        <v>0</v>
      </c>
      <c r="T6329" s="248">
        <f t="shared" si="982"/>
        <v>0</v>
      </c>
      <c r="U6329" s="248">
        <f t="shared" si="983"/>
        <v>0</v>
      </c>
      <c r="V6329" s="13"/>
      <c r="W6329" s="7"/>
      <c r="AT6329" s="130"/>
      <c r="BF6329" s="33">
        <f t="shared" si="989"/>
        <v>41242</v>
      </c>
      <c r="BG6329" s="34">
        <f t="shared" si="984"/>
        <v>82.88000000000001</v>
      </c>
      <c r="BH6329" s="32">
        <f t="shared" si="985"/>
        <v>1</v>
      </c>
      <c r="BI6329" s="32">
        <f t="shared" si="986"/>
        <v>0</v>
      </c>
      <c r="BJ6329" s="69">
        <f t="shared" si="987"/>
        <v>0</v>
      </c>
      <c r="BK6329" s="158" t="str">
        <f t="shared" si="988"/>
        <v/>
      </c>
    </row>
    <row r="6330" spans="1:63" ht="12" customHeight="1" x14ac:dyDescent="0.2">
      <c r="A6330" s="8"/>
      <c r="B6330" s="7"/>
      <c r="C6330" s="7"/>
      <c r="D6330" s="7"/>
      <c r="E6330" s="7"/>
      <c r="F6330" s="7"/>
      <c r="G6330" s="7"/>
      <c r="H6330" s="7"/>
      <c r="I6330" s="10"/>
      <c r="J6330" s="25"/>
      <c r="K6330" s="250"/>
      <c r="L6330" s="31"/>
      <c r="M6330" s="9"/>
      <c r="N6330" s="11" t="s">
        <v>25</v>
      </c>
      <c r="O6330" s="39"/>
      <c r="P6330" s="47"/>
      <c r="Q6330" s="13"/>
      <c r="R6330" s="248">
        <f t="shared" si="980"/>
        <v>0</v>
      </c>
      <c r="S6330" s="248">
        <f t="shared" si="981"/>
        <v>0</v>
      </c>
      <c r="T6330" s="248">
        <f t="shared" si="982"/>
        <v>0</v>
      </c>
      <c r="U6330" s="248">
        <f t="shared" si="983"/>
        <v>0</v>
      </c>
      <c r="V6330" s="13"/>
      <c r="W6330" s="7"/>
      <c r="AT6330" s="130"/>
      <c r="BF6330" s="33">
        <f t="shared" si="989"/>
        <v>41242</v>
      </c>
      <c r="BG6330" s="34">
        <f t="shared" si="984"/>
        <v>82.88000000000001</v>
      </c>
      <c r="BH6330" s="32">
        <f t="shared" si="985"/>
        <v>1</v>
      </c>
      <c r="BI6330" s="32">
        <f t="shared" si="986"/>
        <v>0</v>
      </c>
      <c r="BJ6330" s="69">
        <f t="shared" si="987"/>
        <v>0</v>
      </c>
      <c r="BK6330" s="158" t="str">
        <f t="shared" si="988"/>
        <v/>
      </c>
    </row>
    <row r="6331" spans="1:63" ht="12" customHeight="1" x14ac:dyDescent="0.2">
      <c r="A6331" s="8"/>
      <c r="B6331" s="7"/>
      <c r="C6331" s="7"/>
      <c r="D6331" s="7"/>
      <c r="E6331" s="7"/>
      <c r="F6331" s="7"/>
      <c r="G6331" s="7"/>
      <c r="H6331" s="7"/>
      <c r="I6331" s="10"/>
      <c r="J6331" s="25"/>
      <c r="K6331" s="250"/>
      <c r="L6331" s="31"/>
      <c r="M6331" s="9"/>
      <c r="N6331" s="11" t="s">
        <v>25</v>
      </c>
      <c r="O6331" s="39"/>
      <c r="P6331" s="47"/>
      <c r="Q6331" s="13"/>
      <c r="R6331" s="248">
        <f t="shared" si="980"/>
        <v>0</v>
      </c>
      <c r="S6331" s="248">
        <f t="shared" si="981"/>
        <v>0</v>
      </c>
      <c r="T6331" s="248">
        <f t="shared" si="982"/>
        <v>0</v>
      </c>
      <c r="U6331" s="248">
        <f t="shared" si="983"/>
        <v>0</v>
      </c>
      <c r="V6331" s="13"/>
      <c r="W6331" s="7"/>
      <c r="AT6331" s="130"/>
      <c r="BF6331" s="33">
        <f t="shared" si="989"/>
        <v>41242</v>
      </c>
      <c r="BG6331" s="34">
        <f t="shared" si="984"/>
        <v>82.88000000000001</v>
      </c>
      <c r="BH6331" s="32">
        <f t="shared" si="985"/>
        <v>1</v>
      </c>
      <c r="BI6331" s="32">
        <f t="shared" si="986"/>
        <v>0</v>
      </c>
      <c r="BJ6331" s="69">
        <f t="shared" si="987"/>
        <v>0</v>
      </c>
      <c r="BK6331" s="158" t="str">
        <f t="shared" si="988"/>
        <v/>
      </c>
    </row>
    <row r="6332" spans="1:63" ht="12" customHeight="1" x14ac:dyDescent="0.2">
      <c r="A6332" s="8"/>
      <c r="B6332" s="7"/>
      <c r="C6332" s="7"/>
      <c r="D6332" s="7"/>
      <c r="E6332" s="7"/>
      <c r="F6332" s="7"/>
      <c r="G6332" s="7"/>
      <c r="H6332" s="7"/>
      <c r="I6332" s="10"/>
      <c r="J6332" s="25"/>
      <c r="K6332" s="250"/>
      <c r="L6332" s="31"/>
      <c r="M6332" s="9"/>
      <c r="N6332" s="11" t="s">
        <v>25</v>
      </c>
      <c r="O6332" s="39"/>
      <c r="P6332" s="47"/>
      <c r="Q6332" s="13"/>
      <c r="R6332" s="248">
        <f t="shared" si="980"/>
        <v>0</v>
      </c>
      <c r="S6332" s="248">
        <f t="shared" si="981"/>
        <v>0</v>
      </c>
      <c r="T6332" s="248">
        <f t="shared" si="982"/>
        <v>0</v>
      </c>
      <c r="U6332" s="248">
        <f t="shared" si="983"/>
        <v>0</v>
      </c>
      <c r="V6332" s="13"/>
      <c r="W6332" s="7"/>
      <c r="AT6332" s="130"/>
      <c r="BF6332" s="33">
        <f t="shared" si="989"/>
        <v>41242</v>
      </c>
      <c r="BG6332" s="34">
        <f t="shared" si="984"/>
        <v>82.88000000000001</v>
      </c>
      <c r="BH6332" s="32">
        <f t="shared" si="985"/>
        <v>1</v>
      </c>
      <c r="BI6332" s="32">
        <f t="shared" si="986"/>
        <v>0</v>
      </c>
      <c r="BJ6332" s="69">
        <f t="shared" si="987"/>
        <v>0</v>
      </c>
      <c r="BK6332" s="158" t="str">
        <f t="shared" si="988"/>
        <v/>
      </c>
    </row>
    <row r="6333" spans="1:63" ht="12" customHeight="1" x14ac:dyDescent="0.2">
      <c r="A6333" s="8"/>
      <c r="B6333" s="7"/>
      <c r="C6333" s="7"/>
      <c r="D6333" s="7"/>
      <c r="E6333" s="7"/>
      <c r="F6333" s="7"/>
      <c r="G6333" s="7"/>
      <c r="H6333" s="7"/>
      <c r="I6333" s="10"/>
      <c r="J6333" s="25"/>
      <c r="K6333" s="250"/>
      <c r="L6333" s="31"/>
      <c r="M6333" s="9"/>
      <c r="N6333" s="11" t="s">
        <v>25</v>
      </c>
      <c r="O6333" s="39"/>
      <c r="P6333" s="47"/>
      <c r="Q6333" s="13"/>
      <c r="R6333" s="248">
        <f t="shared" si="980"/>
        <v>0</v>
      </c>
      <c r="S6333" s="248">
        <f t="shared" si="981"/>
        <v>0</v>
      </c>
      <c r="T6333" s="248">
        <f t="shared" si="982"/>
        <v>0</v>
      </c>
      <c r="U6333" s="248">
        <f t="shared" si="983"/>
        <v>0</v>
      </c>
      <c r="V6333" s="13"/>
      <c r="W6333" s="7"/>
      <c r="AT6333" s="130"/>
      <c r="BF6333" s="33">
        <f t="shared" si="989"/>
        <v>41242</v>
      </c>
      <c r="BG6333" s="34">
        <f t="shared" si="984"/>
        <v>82.88000000000001</v>
      </c>
      <c r="BH6333" s="32">
        <f t="shared" si="985"/>
        <v>1</v>
      </c>
      <c r="BI6333" s="32">
        <f t="shared" si="986"/>
        <v>0</v>
      </c>
      <c r="BJ6333" s="69">
        <f t="shared" si="987"/>
        <v>0</v>
      </c>
      <c r="BK6333" s="158" t="str">
        <f t="shared" si="988"/>
        <v/>
      </c>
    </row>
    <row r="6334" spans="1:63" ht="12" customHeight="1" x14ac:dyDescent="0.2">
      <c r="A6334" s="8"/>
      <c r="B6334" s="7"/>
      <c r="C6334" s="7"/>
      <c r="D6334" s="7"/>
      <c r="E6334" s="7"/>
      <c r="F6334" s="7"/>
      <c r="G6334" s="7"/>
      <c r="H6334" s="7"/>
      <c r="I6334" s="10"/>
      <c r="J6334" s="25"/>
      <c r="K6334" s="250"/>
      <c r="L6334" s="31"/>
      <c r="M6334" s="9"/>
      <c r="N6334" s="11" t="s">
        <v>25</v>
      </c>
      <c r="O6334" s="39"/>
      <c r="P6334" s="47"/>
      <c r="Q6334" s="13"/>
      <c r="R6334" s="248">
        <f t="shared" si="980"/>
        <v>0</v>
      </c>
      <c r="S6334" s="248">
        <f t="shared" si="981"/>
        <v>0</v>
      </c>
      <c r="T6334" s="248">
        <f t="shared" si="982"/>
        <v>0</v>
      </c>
      <c r="U6334" s="248">
        <f t="shared" si="983"/>
        <v>0</v>
      </c>
      <c r="V6334" s="13"/>
      <c r="W6334" s="7"/>
      <c r="AT6334" s="130"/>
      <c r="BF6334" s="33">
        <f t="shared" si="989"/>
        <v>41242</v>
      </c>
      <c r="BG6334" s="34">
        <f t="shared" si="984"/>
        <v>82.88000000000001</v>
      </c>
      <c r="BH6334" s="32">
        <f t="shared" si="985"/>
        <v>1</v>
      </c>
      <c r="BI6334" s="32">
        <f t="shared" si="986"/>
        <v>0</v>
      </c>
      <c r="BJ6334" s="69">
        <f t="shared" si="987"/>
        <v>0</v>
      </c>
      <c r="BK6334" s="158" t="str">
        <f t="shared" si="988"/>
        <v/>
      </c>
    </row>
    <row r="6335" spans="1:63" ht="12" customHeight="1" x14ac:dyDescent="0.2">
      <c r="A6335" s="8"/>
      <c r="B6335" s="7"/>
      <c r="C6335" s="7"/>
      <c r="D6335" s="7"/>
      <c r="E6335" s="7"/>
      <c r="F6335" s="7"/>
      <c r="G6335" s="7"/>
      <c r="H6335" s="7"/>
      <c r="I6335" s="10"/>
      <c r="J6335" s="25"/>
      <c r="K6335" s="250"/>
      <c r="L6335" s="31"/>
      <c r="M6335" s="9"/>
      <c r="N6335" s="11" t="s">
        <v>25</v>
      </c>
      <c r="O6335" s="39"/>
      <c r="P6335" s="47"/>
      <c r="Q6335" s="13"/>
      <c r="R6335" s="248">
        <f t="shared" si="980"/>
        <v>0</v>
      </c>
      <c r="S6335" s="248">
        <f t="shared" si="981"/>
        <v>0</v>
      </c>
      <c r="T6335" s="248">
        <f t="shared" si="982"/>
        <v>0</v>
      </c>
      <c r="U6335" s="248">
        <f t="shared" si="983"/>
        <v>0</v>
      </c>
      <c r="V6335" s="13"/>
      <c r="W6335" s="7"/>
      <c r="AT6335" s="130"/>
      <c r="BF6335" s="33">
        <f t="shared" si="989"/>
        <v>41242</v>
      </c>
      <c r="BG6335" s="34">
        <f t="shared" si="984"/>
        <v>82.88000000000001</v>
      </c>
      <c r="BH6335" s="32">
        <f t="shared" si="985"/>
        <v>1</v>
      </c>
      <c r="BI6335" s="32">
        <f t="shared" si="986"/>
        <v>0</v>
      </c>
      <c r="BJ6335" s="69">
        <f t="shared" si="987"/>
        <v>0</v>
      </c>
      <c r="BK6335" s="158" t="str">
        <f t="shared" si="988"/>
        <v/>
      </c>
    </row>
    <row r="6336" spans="1:63" ht="12" customHeight="1" x14ac:dyDescent="0.2">
      <c r="A6336" s="8"/>
      <c r="B6336" s="7"/>
      <c r="C6336" s="7"/>
      <c r="D6336" s="7"/>
      <c r="E6336" s="7"/>
      <c r="F6336" s="7"/>
      <c r="G6336" s="7"/>
      <c r="H6336" s="7"/>
      <c r="I6336" s="10"/>
      <c r="J6336" s="25"/>
      <c r="K6336" s="250"/>
      <c r="L6336" s="31"/>
      <c r="M6336" s="9"/>
      <c r="N6336" s="11" t="s">
        <v>25</v>
      </c>
      <c r="O6336" s="39"/>
      <c r="P6336" s="47"/>
      <c r="Q6336" s="13"/>
      <c r="R6336" s="248">
        <f t="shared" si="980"/>
        <v>0</v>
      </c>
      <c r="S6336" s="248">
        <f t="shared" si="981"/>
        <v>0</v>
      </c>
      <c r="T6336" s="248">
        <f t="shared" si="982"/>
        <v>0</v>
      </c>
      <c r="U6336" s="248">
        <f t="shared" si="983"/>
        <v>0</v>
      </c>
      <c r="V6336" s="13"/>
      <c r="W6336" s="7"/>
      <c r="AT6336" s="130"/>
      <c r="BF6336" s="33">
        <f t="shared" si="989"/>
        <v>41242</v>
      </c>
      <c r="BG6336" s="34">
        <f t="shared" si="984"/>
        <v>82.88000000000001</v>
      </c>
      <c r="BH6336" s="32">
        <f t="shared" si="985"/>
        <v>1</v>
      </c>
      <c r="BI6336" s="32">
        <f t="shared" si="986"/>
        <v>0</v>
      </c>
      <c r="BJ6336" s="69">
        <f t="shared" si="987"/>
        <v>0</v>
      </c>
      <c r="BK6336" s="158" t="str">
        <f t="shared" si="988"/>
        <v/>
      </c>
    </row>
    <row r="6337" spans="1:63" ht="12" customHeight="1" x14ac:dyDescent="0.2">
      <c r="A6337" s="8"/>
      <c r="B6337" s="7"/>
      <c r="C6337" s="7"/>
      <c r="D6337" s="7"/>
      <c r="E6337" s="7"/>
      <c r="F6337" s="7"/>
      <c r="G6337" s="7"/>
      <c r="H6337" s="7"/>
      <c r="I6337" s="10"/>
      <c r="J6337" s="25"/>
      <c r="K6337" s="250"/>
      <c r="L6337" s="31"/>
      <c r="M6337" s="9"/>
      <c r="N6337" s="11" t="s">
        <v>25</v>
      </c>
      <c r="O6337" s="39"/>
      <c r="P6337" s="47"/>
      <c r="Q6337" s="13"/>
      <c r="R6337" s="248">
        <f t="shared" si="980"/>
        <v>0</v>
      </c>
      <c r="S6337" s="248">
        <f t="shared" si="981"/>
        <v>0</v>
      </c>
      <c r="T6337" s="248">
        <f t="shared" si="982"/>
        <v>0</v>
      </c>
      <c r="U6337" s="248">
        <f t="shared" si="983"/>
        <v>0</v>
      </c>
      <c r="V6337" s="13"/>
      <c r="W6337" s="7"/>
      <c r="AT6337" s="130"/>
      <c r="BF6337" s="33">
        <f t="shared" si="989"/>
        <v>41242</v>
      </c>
      <c r="BG6337" s="34">
        <f t="shared" si="984"/>
        <v>82.88000000000001</v>
      </c>
      <c r="BH6337" s="32">
        <f t="shared" si="985"/>
        <v>1</v>
      </c>
      <c r="BI6337" s="32">
        <f t="shared" si="986"/>
        <v>0</v>
      </c>
      <c r="BJ6337" s="69">
        <f t="shared" si="987"/>
        <v>0</v>
      </c>
      <c r="BK6337" s="158" t="str">
        <f t="shared" si="988"/>
        <v/>
      </c>
    </row>
    <row r="6338" spans="1:63" ht="12" customHeight="1" x14ac:dyDescent="0.2">
      <c r="A6338" s="8"/>
      <c r="B6338" s="7"/>
      <c r="C6338" s="7"/>
      <c r="D6338" s="7"/>
      <c r="E6338" s="7"/>
      <c r="F6338" s="7"/>
      <c r="G6338" s="7"/>
      <c r="H6338" s="7"/>
      <c r="I6338" s="10"/>
      <c r="J6338" s="25"/>
      <c r="K6338" s="250"/>
      <c r="L6338" s="31"/>
      <c r="M6338" s="9"/>
      <c r="N6338" s="11" t="s">
        <v>25</v>
      </c>
      <c r="O6338" s="39"/>
      <c r="P6338" s="47"/>
      <c r="Q6338" s="13"/>
      <c r="R6338" s="248">
        <f t="shared" si="980"/>
        <v>0</v>
      </c>
      <c r="S6338" s="248">
        <f t="shared" si="981"/>
        <v>0</v>
      </c>
      <c r="T6338" s="248">
        <f t="shared" si="982"/>
        <v>0</v>
      </c>
      <c r="U6338" s="248">
        <f t="shared" si="983"/>
        <v>0</v>
      </c>
      <c r="V6338" s="13"/>
      <c r="W6338" s="7"/>
      <c r="AT6338" s="130"/>
      <c r="BF6338" s="33">
        <f t="shared" si="989"/>
        <v>41242</v>
      </c>
      <c r="BG6338" s="34">
        <f t="shared" si="984"/>
        <v>82.88000000000001</v>
      </c>
      <c r="BH6338" s="32">
        <f t="shared" si="985"/>
        <v>1</v>
      </c>
      <c r="BI6338" s="32">
        <f t="shared" si="986"/>
        <v>0</v>
      </c>
      <c r="BJ6338" s="69">
        <f t="shared" si="987"/>
        <v>0</v>
      </c>
      <c r="BK6338" s="158" t="str">
        <f t="shared" si="988"/>
        <v/>
      </c>
    </row>
    <row r="6339" spans="1:63" ht="12" customHeight="1" x14ac:dyDescent="0.2">
      <c r="A6339" s="8"/>
      <c r="B6339" s="7"/>
      <c r="C6339" s="7"/>
      <c r="D6339" s="7"/>
      <c r="E6339" s="7"/>
      <c r="F6339" s="7"/>
      <c r="G6339" s="7"/>
      <c r="H6339" s="7"/>
      <c r="I6339" s="10"/>
      <c r="J6339" s="25"/>
      <c r="K6339" s="250"/>
      <c r="L6339" s="31"/>
      <c r="M6339" s="9"/>
      <c r="N6339" s="11" t="s">
        <v>25</v>
      </c>
      <c r="O6339" s="39"/>
      <c r="P6339" s="47"/>
      <c r="Q6339" s="13"/>
      <c r="R6339" s="248">
        <f t="shared" si="980"/>
        <v>0</v>
      </c>
      <c r="S6339" s="248">
        <f t="shared" si="981"/>
        <v>0</v>
      </c>
      <c r="T6339" s="248">
        <f t="shared" si="982"/>
        <v>0</v>
      </c>
      <c r="U6339" s="248">
        <f t="shared" si="983"/>
        <v>0</v>
      </c>
      <c r="V6339" s="13"/>
      <c r="W6339" s="7"/>
      <c r="AT6339" s="130"/>
      <c r="BF6339" s="33">
        <f t="shared" si="989"/>
        <v>41242</v>
      </c>
      <c r="BG6339" s="34">
        <f t="shared" si="984"/>
        <v>82.88000000000001</v>
      </c>
      <c r="BH6339" s="32">
        <f t="shared" si="985"/>
        <v>1</v>
      </c>
      <c r="BI6339" s="32">
        <f t="shared" si="986"/>
        <v>0</v>
      </c>
      <c r="BJ6339" s="69">
        <f t="shared" si="987"/>
        <v>0</v>
      </c>
      <c r="BK6339" s="158" t="str">
        <f t="shared" si="988"/>
        <v/>
      </c>
    </row>
    <row r="6340" spans="1:63" ht="12" customHeight="1" x14ac:dyDescent="0.2">
      <c r="A6340" s="8"/>
      <c r="B6340" s="7"/>
      <c r="C6340" s="7"/>
      <c r="D6340" s="7"/>
      <c r="E6340" s="7"/>
      <c r="F6340" s="7"/>
      <c r="G6340" s="7"/>
      <c r="H6340" s="7"/>
      <c r="I6340" s="10"/>
      <c r="J6340" s="25"/>
      <c r="K6340" s="250"/>
      <c r="L6340" s="31"/>
      <c r="M6340" s="9"/>
      <c r="N6340" s="11" t="s">
        <v>25</v>
      </c>
      <c r="O6340" s="39"/>
      <c r="P6340" s="47"/>
      <c r="Q6340" s="13"/>
      <c r="R6340" s="248">
        <f t="shared" si="980"/>
        <v>0</v>
      </c>
      <c r="S6340" s="248">
        <f t="shared" si="981"/>
        <v>0</v>
      </c>
      <c r="T6340" s="248">
        <f t="shared" si="982"/>
        <v>0</v>
      </c>
      <c r="U6340" s="248">
        <f t="shared" si="983"/>
        <v>0</v>
      </c>
      <c r="V6340" s="13"/>
      <c r="W6340" s="7"/>
      <c r="AT6340" s="130"/>
      <c r="BF6340" s="33">
        <f t="shared" si="989"/>
        <v>41242</v>
      </c>
      <c r="BG6340" s="34">
        <f t="shared" si="984"/>
        <v>82.88000000000001</v>
      </c>
      <c r="BH6340" s="32">
        <f t="shared" si="985"/>
        <v>1</v>
      </c>
      <c r="BI6340" s="32">
        <f t="shared" si="986"/>
        <v>0</v>
      </c>
      <c r="BJ6340" s="69">
        <f t="shared" si="987"/>
        <v>0</v>
      </c>
      <c r="BK6340" s="158" t="str">
        <f t="shared" si="988"/>
        <v/>
      </c>
    </row>
    <row r="6341" spans="1:63" ht="12" customHeight="1" x14ac:dyDescent="0.2">
      <c r="A6341" s="8"/>
      <c r="B6341" s="7"/>
      <c r="C6341" s="7"/>
      <c r="D6341" s="7"/>
      <c r="E6341" s="7"/>
      <c r="F6341" s="7"/>
      <c r="G6341" s="7"/>
      <c r="H6341" s="7"/>
      <c r="I6341" s="10"/>
      <c r="J6341" s="25"/>
      <c r="K6341" s="250"/>
      <c r="L6341" s="31"/>
      <c r="M6341" s="9"/>
      <c r="N6341" s="11" t="s">
        <v>25</v>
      </c>
      <c r="O6341" s="39"/>
      <c r="P6341" s="47"/>
      <c r="Q6341" s="13"/>
      <c r="R6341" s="248">
        <f t="shared" si="980"/>
        <v>0</v>
      </c>
      <c r="S6341" s="248">
        <f t="shared" si="981"/>
        <v>0</v>
      </c>
      <c r="T6341" s="248">
        <f t="shared" si="982"/>
        <v>0</v>
      </c>
      <c r="U6341" s="248">
        <f t="shared" si="983"/>
        <v>0</v>
      </c>
      <c r="V6341" s="13"/>
      <c r="W6341" s="7"/>
      <c r="AT6341" s="130"/>
      <c r="BF6341" s="33">
        <f t="shared" si="989"/>
        <v>41242</v>
      </c>
      <c r="BG6341" s="34">
        <f t="shared" si="984"/>
        <v>82.88000000000001</v>
      </c>
      <c r="BH6341" s="32">
        <f t="shared" si="985"/>
        <v>1</v>
      </c>
      <c r="BI6341" s="32">
        <f t="shared" si="986"/>
        <v>0</v>
      </c>
      <c r="BJ6341" s="69">
        <f t="shared" si="987"/>
        <v>0</v>
      </c>
      <c r="BK6341" s="158" t="str">
        <f t="shared" si="988"/>
        <v/>
      </c>
    </row>
    <row r="6342" spans="1:63" ht="12" customHeight="1" x14ac:dyDescent="0.2">
      <c r="A6342" s="8"/>
      <c r="B6342" s="7"/>
      <c r="C6342" s="7"/>
      <c r="D6342" s="7"/>
      <c r="E6342" s="7"/>
      <c r="F6342" s="7"/>
      <c r="G6342" s="7"/>
      <c r="H6342" s="7"/>
      <c r="I6342" s="10"/>
      <c r="J6342" s="25"/>
      <c r="K6342" s="250"/>
      <c r="L6342" s="31"/>
      <c r="M6342" s="9"/>
      <c r="N6342" s="11" t="s">
        <v>25</v>
      </c>
      <c r="O6342" s="39"/>
      <c r="P6342" s="47"/>
      <c r="Q6342" s="13"/>
      <c r="R6342" s="248">
        <f t="shared" si="980"/>
        <v>0</v>
      </c>
      <c r="S6342" s="248">
        <f t="shared" si="981"/>
        <v>0</v>
      </c>
      <c r="T6342" s="248">
        <f t="shared" si="982"/>
        <v>0</v>
      </c>
      <c r="U6342" s="248">
        <f t="shared" si="983"/>
        <v>0</v>
      </c>
      <c r="V6342" s="13"/>
      <c r="W6342" s="7"/>
      <c r="AT6342" s="130"/>
      <c r="BF6342" s="33">
        <f t="shared" si="989"/>
        <v>41242</v>
      </c>
      <c r="BG6342" s="34">
        <f t="shared" si="984"/>
        <v>82.88000000000001</v>
      </c>
      <c r="BH6342" s="32">
        <f t="shared" si="985"/>
        <v>1</v>
      </c>
      <c r="BI6342" s="32">
        <f t="shared" si="986"/>
        <v>0</v>
      </c>
      <c r="BJ6342" s="69">
        <f t="shared" si="987"/>
        <v>0</v>
      </c>
      <c r="BK6342" s="158" t="str">
        <f t="shared" si="988"/>
        <v/>
      </c>
    </row>
    <row r="6343" spans="1:63" ht="12" customHeight="1" x14ac:dyDescent="0.2">
      <c r="A6343" s="8"/>
      <c r="B6343" s="7"/>
      <c r="C6343" s="7"/>
      <c r="D6343" s="7"/>
      <c r="E6343" s="7"/>
      <c r="F6343" s="7"/>
      <c r="G6343" s="7"/>
      <c r="H6343" s="7"/>
      <c r="I6343" s="10"/>
      <c r="J6343" s="25"/>
      <c r="K6343" s="250"/>
      <c r="L6343" s="31"/>
      <c r="M6343" s="9"/>
      <c r="N6343" s="11" t="s">
        <v>25</v>
      </c>
      <c r="O6343" s="39"/>
      <c r="P6343" s="47"/>
      <c r="Q6343" s="13"/>
      <c r="R6343" s="248">
        <f t="shared" si="980"/>
        <v>0</v>
      </c>
      <c r="S6343" s="248">
        <f t="shared" si="981"/>
        <v>0</v>
      </c>
      <c r="T6343" s="248">
        <f t="shared" si="982"/>
        <v>0</v>
      </c>
      <c r="U6343" s="248">
        <f t="shared" si="983"/>
        <v>0</v>
      </c>
      <c r="V6343" s="13"/>
      <c r="W6343" s="7"/>
      <c r="AT6343" s="130"/>
      <c r="BF6343" s="33">
        <f t="shared" si="989"/>
        <v>41242</v>
      </c>
      <c r="BG6343" s="34">
        <f t="shared" si="984"/>
        <v>82.88000000000001</v>
      </c>
      <c r="BH6343" s="32">
        <f t="shared" si="985"/>
        <v>1</v>
      </c>
      <c r="BI6343" s="32">
        <f t="shared" si="986"/>
        <v>0</v>
      </c>
      <c r="BJ6343" s="69">
        <f t="shared" si="987"/>
        <v>0</v>
      </c>
      <c r="BK6343" s="158" t="str">
        <f t="shared" si="988"/>
        <v/>
      </c>
    </row>
    <row r="6344" spans="1:63" ht="12" customHeight="1" x14ac:dyDescent="0.2">
      <c r="A6344" s="8"/>
      <c r="B6344" s="7"/>
      <c r="C6344" s="7"/>
      <c r="D6344" s="7"/>
      <c r="E6344" s="7"/>
      <c r="F6344" s="7"/>
      <c r="G6344" s="7"/>
      <c r="H6344" s="7"/>
      <c r="I6344" s="10"/>
      <c r="J6344" s="25"/>
      <c r="K6344" s="250"/>
      <c r="L6344" s="31"/>
      <c r="M6344" s="9"/>
      <c r="N6344" s="11" t="s">
        <v>25</v>
      </c>
      <c r="O6344" s="39"/>
      <c r="P6344" s="47"/>
      <c r="Q6344" s="13"/>
      <c r="R6344" s="248">
        <f t="shared" si="980"/>
        <v>0</v>
      </c>
      <c r="S6344" s="248">
        <f t="shared" si="981"/>
        <v>0</v>
      </c>
      <c r="T6344" s="248">
        <f t="shared" si="982"/>
        <v>0</v>
      </c>
      <c r="U6344" s="248">
        <f t="shared" si="983"/>
        <v>0</v>
      </c>
      <c r="V6344" s="13"/>
      <c r="W6344" s="7"/>
      <c r="AT6344" s="130"/>
      <c r="BF6344" s="33">
        <f t="shared" si="989"/>
        <v>41242</v>
      </c>
      <c r="BG6344" s="34">
        <f t="shared" si="984"/>
        <v>82.88000000000001</v>
      </c>
      <c r="BH6344" s="32">
        <f t="shared" si="985"/>
        <v>1</v>
      </c>
      <c r="BI6344" s="32">
        <f t="shared" si="986"/>
        <v>0</v>
      </c>
      <c r="BJ6344" s="69">
        <f t="shared" si="987"/>
        <v>0</v>
      </c>
      <c r="BK6344" s="158" t="str">
        <f t="shared" si="988"/>
        <v/>
      </c>
    </row>
    <row r="6345" spans="1:63" ht="12" customHeight="1" x14ac:dyDescent="0.2">
      <c r="A6345" s="8"/>
      <c r="B6345" s="7"/>
      <c r="C6345" s="7"/>
      <c r="D6345" s="7"/>
      <c r="E6345" s="7"/>
      <c r="F6345" s="7"/>
      <c r="G6345" s="7"/>
      <c r="H6345" s="7"/>
      <c r="I6345" s="10"/>
      <c r="J6345" s="25"/>
      <c r="K6345" s="250"/>
      <c r="L6345" s="31"/>
      <c r="M6345" s="9"/>
      <c r="N6345" s="11" t="s">
        <v>25</v>
      </c>
      <c r="O6345" s="39"/>
      <c r="P6345" s="47"/>
      <c r="Q6345" s="13"/>
      <c r="R6345" s="248">
        <f t="shared" si="980"/>
        <v>0</v>
      </c>
      <c r="S6345" s="248">
        <f t="shared" si="981"/>
        <v>0</v>
      </c>
      <c r="T6345" s="248">
        <f t="shared" si="982"/>
        <v>0</v>
      </c>
      <c r="U6345" s="248">
        <f t="shared" si="983"/>
        <v>0</v>
      </c>
      <c r="V6345" s="13"/>
      <c r="W6345" s="7"/>
      <c r="AT6345" s="130"/>
      <c r="BF6345" s="33">
        <f t="shared" si="989"/>
        <v>41242</v>
      </c>
      <c r="BG6345" s="34">
        <f t="shared" si="984"/>
        <v>82.88000000000001</v>
      </c>
      <c r="BH6345" s="32">
        <f t="shared" si="985"/>
        <v>1</v>
      </c>
      <c r="BI6345" s="32">
        <f t="shared" si="986"/>
        <v>0</v>
      </c>
      <c r="BJ6345" s="69">
        <f t="shared" si="987"/>
        <v>0</v>
      </c>
      <c r="BK6345" s="158" t="str">
        <f t="shared" si="988"/>
        <v/>
      </c>
    </row>
    <row r="6346" spans="1:63" ht="12" customHeight="1" x14ac:dyDescent="0.2">
      <c r="A6346" s="8"/>
      <c r="B6346" s="7"/>
      <c r="C6346" s="7"/>
      <c r="D6346" s="7"/>
      <c r="E6346" s="7"/>
      <c r="F6346" s="7"/>
      <c r="G6346" s="7"/>
      <c r="H6346" s="7"/>
      <c r="I6346" s="10"/>
      <c r="J6346" s="25"/>
      <c r="K6346" s="250"/>
      <c r="L6346" s="31"/>
      <c r="M6346" s="9"/>
      <c r="N6346" s="11" t="s">
        <v>25</v>
      </c>
      <c r="O6346" s="39"/>
      <c r="P6346" s="47"/>
      <c r="Q6346" s="13"/>
      <c r="R6346" s="248">
        <f t="shared" si="980"/>
        <v>0</v>
      </c>
      <c r="S6346" s="248">
        <f t="shared" si="981"/>
        <v>0</v>
      </c>
      <c r="T6346" s="248">
        <f t="shared" si="982"/>
        <v>0</v>
      </c>
      <c r="U6346" s="248">
        <f t="shared" si="983"/>
        <v>0</v>
      </c>
      <c r="V6346" s="13"/>
      <c r="W6346" s="7"/>
      <c r="AT6346" s="130"/>
      <c r="BF6346" s="33">
        <f t="shared" si="989"/>
        <v>41242</v>
      </c>
      <c r="BG6346" s="34">
        <f t="shared" si="984"/>
        <v>82.88000000000001</v>
      </c>
      <c r="BH6346" s="32">
        <f t="shared" si="985"/>
        <v>1</v>
      </c>
      <c r="BI6346" s="32">
        <f t="shared" si="986"/>
        <v>0</v>
      </c>
      <c r="BJ6346" s="69">
        <f t="shared" si="987"/>
        <v>0</v>
      </c>
      <c r="BK6346" s="158" t="str">
        <f t="shared" si="988"/>
        <v/>
      </c>
    </row>
    <row r="6347" spans="1:63" ht="12" customHeight="1" x14ac:dyDescent="0.2">
      <c r="A6347" s="8"/>
      <c r="B6347" s="7"/>
      <c r="C6347" s="7"/>
      <c r="D6347" s="7"/>
      <c r="E6347" s="7"/>
      <c r="F6347" s="7"/>
      <c r="G6347" s="7"/>
      <c r="H6347" s="7"/>
      <c r="I6347" s="10"/>
      <c r="J6347" s="25"/>
      <c r="K6347" s="250"/>
      <c r="L6347" s="31"/>
      <c r="M6347" s="9"/>
      <c r="N6347" s="11" t="s">
        <v>25</v>
      </c>
      <c r="O6347" s="39"/>
      <c r="P6347" s="47"/>
      <c r="Q6347" s="13"/>
      <c r="R6347" s="248">
        <f t="shared" ref="R6347:R6410" si="990">IF(N6347&lt;&gt;"M",ROUND(IF(M6347&lt;&gt;"Y",IF(P6347&lt;&gt;"Y",K6347,K6347*(BH6347-1)),0),ROUNDING),"")</f>
        <v>0</v>
      </c>
      <c r="S6347" s="248">
        <f t="shared" ref="S6347:S6410" si="991">IF(N6347&lt;&gt;"M",ROUND(IF(O6347&gt;0,IF(M6347="Y",BI6347*(1-O6347),IF(BI6347&gt;R6347,R6347 + (BI6347 - R6347)*(1-O6347),BI6347)),BI6347),ROUNDING),"")</f>
        <v>0</v>
      </c>
      <c r="T6347" s="248">
        <f t="shared" ref="T6347:T6410" si="992">IF(N6347&lt;&gt;"M",ROUND(IF(O6347&gt;0,IF(M6347="Y",BJ6347*(1-O6347),IF(BJ6347&gt;R6347,R6347 + (BJ6347 - R6347)*(1-O6347),BJ6347)),BJ6347),ROUNDING),"")</f>
        <v>0</v>
      </c>
      <c r="U6347" s="248">
        <f t="shared" ref="U6347:U6410" si="993">IF(N6347&lt;&gt;"M",ROUND(IF(OR(N6347="P",N6347=""),0,IF(OR(M6347="N",M6347=""),T6347-R6347,T6347)),ROUNDING),"")</f>
        <v>0</v>
      </c>
      <c r="V6347" s="13"/>
      <c r="W6347" s="7"/>
      <c r="AT6347" s="130"/>
      <c r="BF6347" s="33">
        <f t="shared" si="989"/>
        <v>41242</v>
      </c>
      <c r="BG6347" s="34">
        <f t="shared" ref="BG6347:BG6410" si="994">IF(N6347&lt;&gt;"M",BG6346+U6347,BG6346)</f>
        <v>82.88000000000001</v>
      </c>
      <c r="BH6347" s="32">
        <f t="shared" ref="BH6347:BH6410" si="995">IF(L6347&lt;&gt;"",IF(ODDS_TYPE=1,L6347,IF(ODDS_TYPE=2,IF(L6347&gt;0,1+L6347/100,IF(L6347&lt;0,1-100/L6347,1)),IF(ODDS_TYPE=3,1+L6347,IF(ODDS_TYPE=4,1+L6347,IF(ODDS_TYPE=5,IF(L6347&gt;0,1+L6347,1-1/L6347),IF(ODDS_TYPE=6,IF(L6347&gt;=0,L6347+1,1-1/L6347),1)))))),1)</f>
        <v>1</v>
      </c>
      <c r="BI6347" s="32">
        <f t="shared" ref="BI6347:BI6410" si="996">IF(P6347&lt;&gt;"Y",IF(M6347&lt;&gt;"Y",K6347*BH6347,K6347*BH6347 - K6347),IF(M6347&lt;&gt;"Y",K6347*BH6347,K6347))</f>
        <v>0</v>
      </c>
      <c r="BJ6347" s="69">
        <f t="shared" ref="BJ6347:BJ6410" si="997">IF(P6347&lt;&gt;"Y",
IF(M6347&lt;&gt;"Y",
IF(N6347="Y",K6347*BH6347,IF(N6347="P",0,IF(OR(N6347="R",N6347="PU"),K6347,IF(N6347="H",K6347*BH6347*0.5,IF(N6347="HW",K6347*0.5*(1 + BH6347),IF(N6347="HL",K6347*0.5,0)))))),
IF(N6347="Y",K6347*BH6347 - K6347,IF(N6347="P",0,IF(OR(N6347="R",N6347="PU"),0,IF(N6347="H",IF(BH6347&gt;2,0.5*K6347*BH6347 - K6347,0),IF(N6347="HW",K6347*0.5*(1 + BH6347) - K6347,IF(N6347="HL",0,0))))))),
IF(M6347&lt;&gt;"Y",
IF(N6347="Y",K6347*BH6347,IF(N6347="P",0,IF(OR(N6347="R",N6347="PU"),K6347*(BH6347-1),IF(N6347="H",K6347*BH6347*0.5,IF(N6347="HW",K6347*(BH6347-1)*0.5,IF(N6347="HL",K6347*BH6347 - K6347*0.5,0)))))),
IF(N6347="Y",K6347,IF(N6347="P",0,IF(OR(N6347="R",N6347="PU"),0,IF(N6347="H",IF(BH6347&lt;2,K6347*BH6347*0.5 - K6347*(BH6347-1),0),IF(N6347="HW",0,IF(N6347="HL",K6347*0.5,0)))))))
)</f>
        <v>0</v>
      </c>
      <c r="BK6347" s="158" t="str">
        <f t="shared" ref="BK6347:BK6410" si="998">IF(FILT_M=1,IF(LEN(C6347)&gt;0,C6347,""),IF(FILT_M=2,IF(LEN(E6347)&gt;0,E6347,""),IF(FILT_M=3,IF(LEN(F6347)&gt;0,F6347,""),IF(FILT_M=4,IF(LEN(G6347)&gt;0,G6347,""),""))))</f>
        <v/>
      </c>
    </row>
    <row r="6348" spans="1:63" ht="12" customHeight="1" x14ac:dyDescent="0.2">
      <c r="A6348" s="8"/>
      <c r="B6348" s="7"/>
      <c r="C6348" s="7"/>
      <c r="D6348" s="7"/>
      <c r="E6348" s="7"/>
      <c r="F6348" s="7"/>
      <c r="G6348" s="7"/>
      <c r="H6348" s="7"/>
      <c r="I6348" s="10"/>
      <c r="J6348" s="25"/>
      <c r="K6348" s="250"/>
      <c r="L6348" s="31"/>
      <c r="M6348" s="9"/>
      <c r="N6348" s="11" t="s">
        <v>25</v>
      </c>
      <c r="O6348" s="39"/>
      <c r="P6348" s="47"/>
      <c r="Q6348" s="13"/>
      <c r="R6348" s="248">
        <f t="shared" si="990"/>
        <v>0</v>
      </c>
      <c r="S6348" s="248">
        <f t="shared" si="991"/>
        <v>0</v>
      </c>
      <c r="T6348" s="248">
        <f t="shared" si="992"/>
        <v>0</v>
      </c>
      <c r="U6348" s="248">
        <f t="shared" si="993"/>
        <v>0</v>
      </c>
      <c r="V6348" s="13"/>
      <c r="W6348" s="7"/>
      <c r="AT6348" s="130"/>
      <c r="BF6348" s="33">
        <f t="shared" ref="BF6348:BF6411" si="999">IF(A6348&gt;2,A6348,BF6347)</f>
        <v>41242</v>
      </c>
      <c r="BG6348" s="34">
        <f t="shared" si="994"/>
        <v>82.88000000000001</v>
      </c>
      <c r="BH6348" s="32">
        <f t="shared" si="995"/>
        <v>1</v>
      </c>
      <c r="BI6348" s="32">
        <f t="shared" si="996"/>
        <v>0</v>
      </c>
      <c r="BJ6348" s="69">
        <f t="shared" si="997"/>
        <v>0</v>
      </c>
      <c r="BK6348" s="158" t="str">
        <f t="shared" si="998"/>
        <v/>
      </c>
    </row>
    <row r="6349" spans="1:63" ht="12" customHeight="1" x14ac:dyDescent="0.2">
      <c r="A6349" s="8"/>
      <c r="B6349" s="7"/>
      <c r="C6349" s="7"/>
      <c r="D6349" s="7"/>
      <c r="E6349" s="7"/>
      <c r="F6349" s="7"/>
      <c r="G6349" s="7"/>
      <c r="H6349" s="7"/>
      <c r="I6349" s="10"/>
      <c r="J6349" s="25"/>
      <c r="K6349" s="250"/>
      <c r="L6349" s="31"/>
      <c r="M6349" s="9"/>
      <c r="N6349" s="11" t="s">
        <v>25</v>
      </c>
      <c r="O6349" s="39"/>
      <c r="P6349" s="47"/>
      <c r="Q6349" s="13"/>
      <c r="R6349" s="248">
        <f t="shared" si="990"/>
        <v>0</v>
      </c>
      <c r="S6349" s="248">
        <f t="shared" si="991"/>
        <v>0</v>
      </c>
      <c r="T6349" s="248">
        <f t="shared" si="992"/>
        <v>0</v>
      </c>
      <c r="U6349" s="248">
        <f t="shared" si="993"/>
        <v>0</v>
      </c>
      <c r="V6349" s="13"/>
      <c r="W6349" s="7"/>
      <c r="AT6349" s="130"/>
      <c r="BF6349" s="33">
        <f t="shared" si="999"/>
        <v>41242</v>
      </c>
      <c r="BG6349" s="34">
        <f t="shared" si="994"/>
        <v>82.88000000000001</v>
      </c>
      <c r="BH6349" s="32">
        <f t="shared" si="995"/>
        <v>1</v>
      </c>
      <c r="BI6349" s="32">
        <f t="shared" si="996"/>
        <v>0</v>
      </c>
      <c r="BJ6349" s="69">
        <f t="shared" si="997"/>
        <v>0</v>
      </c>
      <c r="BK6349" s="158" t="str">
        <f t="shared" si="998"/>
        <v/>
      </c>
    </row>
    <row r="6350" spans="1:63" ht="12" customHeight="1" x14ac:dyDescent="0.2">
      <c r="A6350" s="8"/>
      <c r="B6350" s="7"/>
      <c r="C6350" s="7"/>
      <c r="D6350" s="7"/>
      <c r="E6350" s="7"/>
      <c r="F6350" s="7"/>
      <c r="G6350" s="7"/>
      <c r="H6350" s="7"/>
      <c r="I6350" s="10"/>
      <c r="J6350" s="25"/>
      <c r="K6350" s="250"/>
      <c r="L6350" s="31"/>
      <c r="M6350" s="9"/>
      <c r="N6350" s="11" t="s">
        <v>25</v>
      </c>
      <c r="O6350" s="39"/>
      <c r="P6350" s="47"/>
      <c r="Q6350" s="13"/>
      <c r="R6350" s="248">
        <f t="shared" si="990"/>
        <v>0</v>
      </c>
      <c r="S6350" s="248">
        <f t="shared" si="991"/>
        <v>0</v>
      </c>
      <c r="T6350" s="248">
        <f t="shared" si="992"/>
        <v>0</v>
      </c>
      <c r="U6350" s="248">
        <f t="shared" si="993"/>
        <v>0</v>
      </c>
      <c r="V6350" s="13"/>
      <c r="W6350" s="7"/>
      <c r="AT6350" s="130"/>
      <c r="BF6350" s="33">
        <f t="shared" si="999"/>
        <v>41242</v>
      </c>
      <c r="BG6350" s="34">
        <f t="shared" si="994"/>
        <v>82.88000000000001</v>
      </c>
      <c r="BH6350" s="32">
        <f t="shared" si="995"/>
        <v>1</v>
      </c>
      <c r="BI6350" s="32">
        <f t="shared" si="996"/>
        <v>0</v>
      </c>
      <c r="BJ6350" s="69">
        <f t="shared" si="997"/>
        <v>0</v>
      </c>
      <c r="BK6350" s="158" t="str">
        <f t="shared" si="998"/>
        <v/>
      </c>
    </row>
    <row r="6351" spans="1:63" ht="12" customHeight="1" x14ac:dyDescent="0.2">
      <c r="A6351" s="8"/>
      <c r="B6351" s="7"/>
      <c r="C6351" s="7"/>
      <c r="D6351" s="7"/>
      <c r="E6351" s="7"/>
      <c r="F6351" s="7"/>
      <c r="G6351" s="7"/>
      <c r="H6351" s="7"/>
      <c r="I6351" s="10"/>
      <c r="J6351" s="25"/>
      <c r="K6351" s="250"/>
      <c r="L6351" s="31"/>
      <c r="M6351" s="9"/>
      <c r="N6351" s="11" t="s">
        <v>25</v>
      </c>
      <c r="O6351" s="39"/>
      <c r="P6351" s="47"/>
      <c r="Q6351" s="13"/>
      <c r="R6351" s="248">
        <f t="shared" si="990"/>
        <v>0</v>
      </c>
      <c r="S6351" s="248">
        <f t="shared" si="991"/>
        <v>0</v>
      </c>
      <c r="T6351" s="248">
        <f t="shared" si="992"/>
        <v>0</v>
      </c>
      <c r="U6351" s="248">
        <f t="shared" si="993"/>
        <v>0</v>
      </c>
      <c r="V6351" s="13"/>
      <c r="W6351" s="7"/>
      <c r="AT6351" s="130"/>
      <c r="BF6351" s="33">
        <f t="shared" si="999"/>
        <v>41242</v>
      </c>
      <c r="BG6351" s="34">
        <f t="shared" si="994"/>
        <v>82.88000000000001</v>
      </c>
      <c r="BH6351" s="32">
        <f t="shared" si="995"/>
        <v>1</v>
      </c>
      <c r="BI6351" s="32">
        <f t="shared" si="996"/>
        <v>0</v>
      </c>
      <c r="BJ6351" s="69">
        <f t="shared" si="997"/>
        <v>0</v>
      </c>
      <c r="BK6351" s="158" t="str">
        <f t="shared" si="998"/>
        <v/>
      </c>
    </row>
    <row r="6352" spans="1:63" ht="12" customHeight="1" x14ac:dyDescent="0.2">
      <c r="A6352" s="8"/>
      <c r="B6352" s="7"/>
      <c r="C6352" s="7"/>
      <c r="D6352" s="7"/>
      <c r="E6352" s="7"/>
      <c r="F6352" s="7"/>
      <c r="G6352" s="7"/>
      <c r="H6352" s="7"/>
      <c r="I6352" s="10"/>
      <c r="J6352" s="25"/>
      <c r="K6352" s="250"/>
      <c r="L6352" s="31"/>
      <c r="M6352" s="9"/>
      <c r="N6352" s="11" t="s">
        <v>25</v>
      </c>
      <c r="O6352" s="39"/>
      <c r="P6352" s="47"/>
      <c r="Q6352" s="13"/>
      <c r="R6352" s="248">
        <f t="shared" si="990"/>
        <v>0</v>
      </c>
      <c r="S6352" s="248">
        <f t="shared" si="991"/>
        <v>0</v>
      </c>
      <c r="T6352" s="248">
        <f t="shared" si="992"/>
        <v>0</v>
      </c>
      <c r="U6352" s="248">
        <f t="shared" si="993"/>
        <v>0</v>
      </c>
      <c r="V6352" s="13"/>
      <c r="W6352" s="7"/>
      <c r="AT6352" s="130"/>
      <c r="BF6352" s="33">
        <f t="shared" si="999"/>
        <v>41242</v>
      </c>
      <c r="BG6352" s="34">
        <f t="shared" si="994"/>
        <v>82.88000000000001</v>
      </c>
      <c r="BH6352" s="32">
        <f t="shared" si="995"/>
        <v>1</v>
      </c>
      <c r="BI6352" s="32">
        <f t="shared" si="996"/>
        <v>0</v>
      </c>
      <c r="BJ6352" s="69">
        <f t="shared" si="997"/>
        <v>0</v>
      </c>
      <c r="BK6352" s="158" t="str">
        <f t="shared" si="998"/>
        <v/>
      </c>
    </row>
    <row r="6353" spans="1:63" ht="12" customHeight="1" x14ac:dyDescent="0.2">
      <c r="A6353" s="8"/>
      <c r="B6353" s="7"/>
      <c r="C6353" s="7"/>
      <c r="D6353" s="7"/>
      <c r="E6353" s="7"/>
      <c r="F6353" s="7"/>
      <c r="G6353" s="7"/>
      <c r="H6353" s="7"/>
      <c r="I6353" s="10"/>
      <c r="J6353" s="25"/>
      <c r="K6353" s="250"/>
      <c r="L6353" s="31"/>
      <c r="M6353" s="9"/>
      <c r="N6353" s="11" t="s">
        <v>25</v>
      </c>
      <c r="O6353" s="39"/>
      <c r="P6353" s="47"/>
      <c r="Q6353" s="13"/>
      <c r="R6353" s="248">
        <f t="shared" si="990"/>
        <v>0</v>
      </c>
      <c r="S6353" s="248">
        <f t="shared" si="991"/>
        <v>0</v>
      </c>
      <c r="T6353" s="248">
        <f t="shared" si="992"/>
        <v>0</v>
      </c>
      <c r="U6353" s="248">
        <f t="shared" si="993"/>
        <v>0</v>
      </c>
      <c r="V6353" s="13"/>
      <c r="W6353" s="7"/>
      <c r="AT6353" s="130"/>
      <c r="BF6353" s="33">
        <f t="shared" si="999"/>
        <v>41242</v>
      </c>
      <c r="BG6353" s="34">
        <f t="shared" si="994"/>
        <v>82.88000000000001</v>
      </c>
      <c r="BH6353" s="32">
        <f t="shared" si="995"/>
        <v>1</v>
      </c>
      <c r="BI6353" s="32">
        <f t="shared" si="996"/>
        <v>0</v>
      </c>
      <c r="BJ6353" s="69">
        <f t="shared" si="997"/>
        <v>0</v>
      </c>
      <c r="BK6353" s="158" t="str">
        <f t="shared" si="998"/>
        <v/>
      </c>
    </row>
    <row r="6354" spans="1:63" ht="12" customHeight="1" x14ac:dyDescent="0.2">
      <c r="A6354" s="8"/>
      <c r="B6354" s="7"/>
      <c r="C6354" s="7"/>
      <c r="D6354" s="7"/>
      <c r="E6354" s="7"/>
      <c r="F6354" s="7"/>
      <c r="G6354" s="7"/>
      <c r="H6354" s="7"/>
      <c r="I6354" s="10"/>
      <c r="J6354" s="25"/>
      <c r="K6354" s="250"/>
      <c r="L6354" s="31"/>
      <c r="M6354" s="9"/>
      <c r="N6354" s="11" t="s">
        <v>25</v>
      </c>
      <c r="O6354" s="39"/>
      <c r="P6354" s="47"/>
      <c r="Q6354" s="13"/>
      <c r="R6354" s="248">
        <f t="shared" si="990"/>
        <v>0</v>
      </c>
      <c r="S6354" s="248">
        <f t="shared" si="991"/>
        <v>0</v>
      </c>
      <c r="T6354" s="248">
        <f t="shared" si="992"/>
        <v>0</v>
      </c>
      <c r="U6354" s="248">
        <f t="shared" si="993"/>
        <v>0</v>
      </c>
      <c r="V6354" s="13"/>
      <c r="W6354" s="7"/>
      <c r="AT6354" s="130"/>
      <c r="BF6354" s="33">
        <f t="shared" si="999"/>
        <v>41242</v>
      </c>
      <c r="BG6354" s="34">
        <f t="shared" si="994"/>
        <v>82.88000000000001</v>
      </c>
      <c r="BH6354" s="32">
        <f t="shared" si="995"/>
        <v>1</v>
      </c>
      <c r="BI6354" s="32">
        <f t="shared" si="996"/>
        <v>0</v>
      </c>
      <c r="BJ6354" s="69">
        <f t="shared" si="997"/>
        <v>0</v>
      </c>
      <c r="BK6354" s="158" t="str">
        <f t="shared" si="998"/>
        <v/>
      </c>
    </row>
    <row r="6355" spans="1:63" ht="12" customHeight="1" x14ac:dyDescent="0.2">
      <c r="A6355" s="8"/>
      <c r="B6355" s="7"/>
      <c r="C6355" s="7"/>
      <c r="D6355" s="7"/>
      <c r="E6355" s="7"/>
      <c r="F6355" s="7"/>
      <c r="G6355" s="7"/>
      <c r="H6355" s="7"/>
      <c r="I6355" s="10"/>
      <c r="J6355" s="25"/>
      <c r="K6355" s="250"/>
      <c r="L6355" s="31"/>
      <c r="M6355" s="9"/>
      <c r="N6355" s="11" t="s">
        <v>25</v>
      </c>
      <c r="O6355" s="39"/>
      <c r="P6355" s="47"/>
      <c r="Q6355" s="13"/>
      <c r="R6355" s="248">
        <f t="shared" si="990"/>
        <v>0</v>
      </c>
      <c r="S6355" s="248">
        <f t="shared" si="991"/>
        <v>0</v>
      </c>
      <c r="T6355" s="248">
        <f t="shared" si="992"/>
        <v>0</v>
      </c>
      <c r="U6355" s="248">
        <f t="shared" si="993"/>
        <v>0</v>
      </c>
      <c r="V6355" s="13"/>
      <c r="W6355" s="7"/>
      <c r="AT6355" s="130"/>
      <c r="BF6355" s="33">
        <f t="shared" si="999"/>
        <v>41242</v>
      </c>
      <c r="BG6355" s="34">
        <f t="shared" si="994"/>
        <v>82.88000000000001</v>
      </c>
      <c r="BH6355" s="32">
        <f t="shared" si="995"/>
        <v>1</v>
      </c>
      <c r="BI6355" s="32">
        <f t="shared" si="996"/>
        <v>0</v>
      </c>
      <c r="BJ6355" s="69">
        <f t="shared" si="997"/>
        <v>0</v>
      </c>
      <c r="BK6355" s="158" t="str">
        <f t="shared" si="998"/>
        <v/>
      </c>
    </row>
    <row r="6356" spans="1:63" ht="12" customHeight="1" x14ac:dyDescent="0.2">
      <c r="A6356" s="8"/>
      <c r="B6356" s="7"/>
      <c r="C6356" s="7"/>
      <c r="D6356" s="7"/>
      <c r="E6356" s="7"/>
      <c r="F6356" s="7"/>
      <c r="G6356" s="7"/>
      <c r="H6356" s="7"/>
      <c r="I6356" s="10"/>
      <c r="J6356" s="25"/>
      <c r="K6356" s="250"/>
      <c r="L6356" s="31"/>
      <c r="M6356" s="9"/>
      <c r="N6356" s="11" t="s">
        <v>25</v>
      </c>
      <c r="O6356" s="39"/>
      <c r="P6356" s="47"/>
      <c r="Q6356" s="13"/>
      <c r="R6356" s="248">
        <f t="shared" si="990"/>
        <v>0</v>
      </c>
      <c r="S6356" s="248">
        <f t="shared" si="991"/>
        <v>0</v>
      </c>
      <c r="T6356" s="248">
        <f t="shared" si="992"/>
        <v>0</v>
      </c>
      <c r="U6356" s="248">
        <f t="shared" si="993"/>
        <v>0</v>
      </c>
      <c r="V6356" s="13"/>
      <c r="W6356" s="7"/>
      <c r="AT6356" s="130"/>
      <c r="BF6356" s="33">
        <f t="shared" si="999"/>
        <v>41242</v>
      </c>
      <c r="BG6356" s="34">
        <f t="shared" si="994"/>
        <v>82.88000000000001</v>
      </c>
      <c r="BH6356" s="32">
        <f t="shared" si="995"/>
        <v>1</v>
      </c>
      <c r="BI6356" s="32">
        <f t="shared" si="996"/>
        <v>0</v>
      </c>
      <c r="BJ6356" s="69">
        <f t="shared" si="997"/>
        <v>0</v>
      </c>
      <c r="BK6356" s="158" t="str">
        <f t="shared" si="998"/>
        <v/>
      </c>
    </row>
    <row r="6357" spans="1:63" ht="12" customHeight="1" x14ac:dyDescent="0.2">
      <c r="A6357" s="8"/>
      <c r="B6357" s="7"/>
      <c r="C6357" s="7"/>
      <c r="D6357" s="7"/>
      <c r="E6357" s="7"/>
      <c r="F6357" s="7"/>
      <c r="G6357" s="7"/>
      <c r="H6357" s="7"/>
      <c r="I6357" s="10"/>
      <c r="J6357" s="25"/>
      <c r="K6357" s="250"/>
      <c r="L6357" s="31"/>
      <c r="M6357" s="9"/>
      <c r="N6357" s="11" t="s">
        <v>25</v>
      </c>
      <c r="O6357" s="39"/>
      <c r="P6357" s="47"/>
      <c r="Q6357" s="13"/>
      <c r="R6357" s="248">
        <f t="shared" si="990"/>
        <v>0</v>
      </c>
      <c r="S6357" s="248">
        <f t="shared" si="991"/>
        <v>0</v>
      </c>
      <c r="T6357" s="248">
        <f t="shared" si="992"/>
        <v>0</v>
      </c>
      <c r="U6357" s="248">
        <f t="shared" si="993"/>
        <v>0</v>
      </c>
      <c r="V6357" s="13"/>
      <c r="W6357" s="7"/>
      <c r="AT6357" s="130"/>
      <c r="BF6357" s="33">
        <f t="shared" si="999"/>
        <v>41242</v>
      </c>
      <c r="BG6357" s="34">
        <f t="shared" si="994"/>
        <v>82.88000000000001</v>
      </c>
      <c r="BH6357" s="32">
        <f t="shared" si="995"/>
        <v>1</v>
      </c>
      <c r="BI6357" s="32">
        <f t="shared" si="996"/>
        <v>0</v>
      </c>
      <c r="BJ6357" s="69">
        <f t="shared" si="997"/>
        <v>0</v>
      </c>
      <c r="BK6357" s="158" t="str">
        <f t="shared" si="998"/>
        <v/>
      </c>
    </row>
    <row r="6358" spans="1:63" ht="12" customHeight="1" x14ac:dyDescent="0.2">
      <c r="A6358" s="8"/>
      <c r="B6358" s="7"/>
      <c r="C6358" s="7"/>
      <c r="D6358" s="7"/>
      <c r="E6358" s="7"/>
      <c r="F6358" s="7"/>
      <c r="G6358" s="7"/>
      <c r="H6358" s="7"/>
      <c r="I6358" s="10"/>
      <c r="J6358" s="25"/>
      <c r="K6358" s="250"/>
      <c r="L6358" s="31"/>
      <c r="M6358" s="9"/>
      <c r="N6358" s="11" t="s">
        <v>25</v>
      </c>
      <c r="O6358" s="39"/>
      <c r="P6358" s="47"/>
      <c r="Q6358" s="13"/>
      <c r="R6358" s="248">
        <f t="shared" si="990"/>
        <v>0</v>
      </c>
      <c r="S6358" s="248">
        <f t="shared" si="991"/>
        <v>0</v>
      </c>
      <c r="T6358" s="248">
        <f t="shared" si="992"/>
        <v>0</v>
      </c>
      <c r="U6358" s="248">
        <f t="shared" si="993"/>
        <v>0</v>
      </c>
      <c r="V6358" s="13"/>
      <c r="W6358" s="7"/>
      <c r="AT6358" s="130"/>
      <c r="BF6358" s="33">
        <f t="shared" si="999"/>
        <v>41242</v>
      </c>
      <c r="BG6358" s="34">
        <f t="shared" si="994"/>
        <v>82.88000000000001</v>
      </c>
      <c r="BH6358" s="32">
        <f t="shared" si="995"/>
        <v>1</v>
      </c>
      <c r="BI6358" s="32">
        <f t="shared" si="996"/>
        <v>0</v>
      </c>
      <c r="BJ6358" s="69">
        <f t="shared" si="997"/>
        <v>0</v>
      </c>
      <c r="BK6358" s="158" t="str">
        <f t="shared" si="998"/>
        <v/>
      </c>
    </row>
    <row r="6359" spans="1:63" ht="12" customHeight="1" x14ac:dyDescent="0.2">
      <c r="A6359" s="8"/>
      <c r="B6359" s="7"/>
      <c r="C6359" s="7"/>
      <c r="D6359" s="7"/>
      <c r="E6359" s="7"/>
      <c r="F6359" s="7"/>
      <c r="G6359" s="7"/>
      <c r="H6359" s="7"/>
      <c r="I6359" s="10"/>
      <c r="J6359" s="25"/>
      <c r="K6359" s="250"/>
      <c r="L6359" s="31"/>
      <c r="M6359" s="9"/>
      <c r="N6359" s="11" t="s">
        <v>25</v>
      </c>
      <c r="O6359" s="39"/>
      <c r="P6359" s="47"/>
      <c r="Q6359" s="13"/>
      <c r="R6359" s="248">
        <f t="shared" si="990"/>
        <v>0</v>
      </c>
      <c r="S6359" s="248">
        <f t="shared" si="991"/>
        <v>0</v>
      </c>
      <c r="T6359" s="248">
        <f t="shared" si="992"/>
        <v>0</v>
      </c>
      <c r="U6359" s="248">
        <f t="shared" si="993"/>
        <v>0</v>
      </c>
      <c r="V6359" s="13"/>
      <c r="W6359" s="7"/>
      <c r="AT6359" s="130"/>
      <c r="BF6359" s="33">
        <f t="shared" si="999"/>
        <v>41242</v>
      </c>
      <c r="BG6359" s="34">
        <f t="shared" si="994"/>
        <v>82.88000000000001</v>
      </c>
      <c r="BH6359" s="32">
        <f t="shared" si="995"/>
        <v>1</v>
      </c>
      <c r="BI6359" s="32">
        <f t="shared" si="996"/>
        <v>0</v>
      </c>
      <c r="BJ6359" s="69">
        <f t="shared" si="997"/>
        <v>0</v>
      </c>
      <c r="BK6359" s="158" t="str">
        <f t="shared" si="998"/>
        <v/>
      </c>
    </row>
    <row r="6360" spans="1:63" ht="12" customHeight="1" x14ac:dyDescent="0.2">
      <c r="A6360" s="8"/>
      <c r="B6360" s="7"/>
      <c r="C6360" s="7"/>
      <c r="D6360" s="7"/>
      <c r="E6360" s="7"/>
      <c r="F6360" s="7"/>
      <c r="G6360" s="7"/>
      <c r="H6360" s="7"/>
      <c r="I6360" s="10"/>
      <c r="J6360" s="25"/>
      <c r="K6360" s="250"/>
      <c r="L6360" s="31"/>
      <c r="M6360" s="9"/>
      <c r="N6360" s="11" t="s">
        <v>25</v>
      </c>
      <c r="O6360" s="39"/>
      <c r="P6360" s="47"/>
      <c r="Q6360" s="13"/>
      <c r="R6360" s="248">
        <f t="shared" si="990"/>
        <v>0</v>
      </c>
      <c r="S6360" s="248">
        <f t="shared" si="991"/>
        <v>0</v>
      </c>
      <c r="T6360" s="248">
        <f t="shared" si="992"/>
        <v>0</v>
      </c>
      <c r="U6360" s="248">
        <f t="shared" si="993"/>
        <v>0</v>
      </c>
      <c r="V6360" s="13"/>
      <c r="W6360" s="7"/>
      <c r="AT6360" s="130"/>
      <c r="BF6360" s="33">
        <f t="shared" si="999"/>
        <v>41242</v>
      </c>
      <c r="BG6360" s="34">
        <f t="shared" si="994"/>
        <v>82.88000000000001</v>
      </c>
      <c r="BH6360" s="32">
        <f t="shared" si="995"/>
        <v>1</v>
      </c>
      <c r="BI6360" s="32">
        <f t="shared" si="996"/>
        <v>0</v>
      </c>
      <c r="BJ6360" s="69">
        <f t="shared" si="997"/>
        <v>0</v>
      </c>
      <c r="BK6360" s="158" t="str">
        <f t="shared" si="998"/>
        <v/>
      </c>
    </row>
    <row r="6361" spans="1:63" ht="12" customHeight="1" x14ac:dyDescent="0.2">
      <c r="A6361" s="8"/>
      <c r="B6361" s="7"/>
      <c r="C6361" s="7"/>
      <c r="D6361" s="7"/>
      <c r="E6361" s="7"/>
      <c r="F6361" s="7"/>
      <c r="G6361" s="7"/>
      <c r="H6361" s="7"/>
      <c r="I6361" s="10"/>
      <c r="J6361" s="25"/>
      <c r="K6361" s="250"/>
      <c r="L6361" s="31"/>
      <c r="M6361" s="9"/>
      <c r="N6361" s="11" t="s">
        <v>25</v>
      </c>
      <c r="O6361" s="39"/>
      <c r="P6361" s="47"/>
      <c r="Q6361" s="13"/>
      <c r="R6361" s="248">
        <f t="shared" si="990"/>
        <v>0</v>
      </c>
      <c r="S6361" s="248">
        <f t="shared" si="991"/>
        <v>0</v>
      </c>
      <c r="T6361" s="248">
        <f t="shared" si="992"/>
        <v>0</v>
      </c>
      <c r="U6361" s="248">
        <f t="shared" si="993"/>
        <v>0</v>
      </c>
      <c r="V6361" s="13"/>
      <c r="W6361" s="7"/>
      <c r="AT6361" s="130"/>
      <c r="BF6361" s="33">
        <f t="shared" si="999"/>
        <v>41242</v>
      </c>
      <c r="BG6361" s="34">
        <f t="shared" si="994"/>
        <v>82.88000000000001</v>
      </c>
      <c r="BH6361" s="32">
        <f t="shared" si="995"/>
        <v>1</v>
      </c>
      <c r="BI6361" s="32">
        <f t="shared" si="996"/>
        <v>0</v>
      </c>
      <c r="BJ6361" s="69">
        <f t="shared" si="997"/>
        <v>0</v>
      </c>
      <c r="BK6361" s="158" t="str">
        <f t="shared" si="998"/>
        <v/>
      </c>
    </row>
    <row r="6362" spans="1:63" ht="12" customHeight="1" x14ac:dyDescent="0.2">
      <c r="A6362" s="8"/>
      <c r="B6362" s="7"/>
      <c r="C6362" s="7"/>
      <c r="D6362" s="7"/>
      <c r="E6362" s="7"/>
      <c r="F6362" s="7"/>
      <c r="G6362" s="7"/>
      <c r="H6362" s="7"/>
      <c r="I6362" s="10"/>
      <c r="J6362" s="25"/>
      <c r="K6362" s="250"/>
      <c r="L6362" s="31"/>
      <c r="M6362" s="9"/>
      <c r="N6362" s="11" t="s">
        <v>25</v>
      </c>
      <c r="O6362" s="39"/>
      <c r="P6362" s="47"/>
      <c r="Q6362" s="13"/>
      <c r="R6362" s="248">
        <f t="shared" si="990"/>
        <v>0</v>
      </c>
      <c r="S6362" s="248">
        <f t="shared" si="991"/>
        <v>0</v>
      </c>
      <c r="T6362" s="248">
        <f t="shared" si="992"/>
        <v>0</v>
      </c>
      <c r="U6362" s="248">
        <f t="shared" si="993"/>
        <v>0</v>
      </c>
      <c r="V6362" s="13"/>
      <c r="W6362" s="7"/>
      <c r="AT6362" s="130"/>
      <c r="BF6362" s="33">
        <f t="shared" si="999"/>
        <v>41242</v>
      </c>
      <c r="BG6362" s="34">
        <f t="shared" si="994"/>
        <v>82.88000000000001</v>
      </c>
      <c r="BH6362" s="32">
        <f t="shared" si="995"/>
        <v>1</v>
      </c>
      <c r="BI6362" s="32">
        <f t="shared" si="996"/>
        <v>0</v>
      </c>
      <c r="BJ6362" s="69">
        <f t="shared" si="997"/>
        <v>0</v>
      </c>
      <c r="BK6362" s="158" t="str">
        <f t="shared" si="998"/>
        <v/>
      </c>
    </row>
    <row r="6363" spans="1:63" ht="12" customHeight="1" x14ac:dyDescent="0.2">
      <c r="A6363" s="8"/>
      <c r="B6363" s="7"/>
      <c r="C6363" s="7"/>
      <c r="D6363" s="7"/>
      <c r="E6363" s="7"/>
      <c r="F6363" s="7"/>
      <c r="G6363" s="7"/>
      <c r="H6363" s="7"/>
      <c r="I6363" s="10"/>
      <c r="J6363" s="25"/>
      <c r="K6363" s="250"/>
      <c r="L6363" s="31"/>
      <c r="M6363" s="9"/>
      <c r="N6363" s="11" t="s">
        <v>25</v>
      </c>
      <c r="O6363" s="39"/>
      <c r="P6363" s="47"/>
      <c r="Q6363" s="13"/>
      <c r="R6363" s="248">
        <f t="shared" si="990"/>
        <v>0</v>
      </c>
      <c r="S6363" s="248">
        <f t="shared" si="991"/>
        <v>0</v>
      </c>
      <c r="T6363" s="248">
        <f t="shared" si="992"/>
        <v>0</v>
      </c>
      <c r="U6363" s="248">
        <f t="shared" si="993"/>
        <v>0</v>
      </c>
      <c r="V6363" s="13"/>
      <c r="W6363" s="7"/>
      <c r="AT6363" s="130"/>
      <c r="BF6363" s="33">
        <f t="shared" si="999"/>
        <v>41242</v>
      </c>
      <c r="BG6363" s="34">
        <f t="shared" si="994"/>
        <v>82.88000000000001</v>
      </c>
      <c r="BH6363" s="32">
        <f t="shared" si="995"/>
        <v>1</v>
      </c>
      <c r="BI6363" s="32">
        <f t="shared" si="996"/>
        <v>0</v>
      </c>
      <c r="BJ6363" s="69">
        <f t="shared" si="997"/>
        <v>0</v>
      </c>
      <c r="BK6363" s="158" t="str">
        <f t="shared" si="998"/>
        <v/>
      </c>
    </row>
    <row r="6364" spans="1:63" ht="12" customHeight="1" x14ac:dyDescent="0.2">
      <c r="A6364" s="8"/>
      <c r="B6364" s="7"/>
      <c r="C6364" s="7"/>
      <c r="D6364" s="7"/>
      <c r="E6364" s="7"/>
      <c r="F6364" s="7"/>
      <c r="G6364" s="7"/>
      <c r="H6364" s="7"/>
      <c r="I6364" s="10"/>
      <c r="J6364" s="25"/>
      <c r="K6364" s="250"/>
      <c r="L6364" s="31"/>
      <c r="M6364" s="9"/>
      <c r="N6364" s="11" t="s">
        <v>25</v>
      </c>
      <c r="O6364" s="39"/>
      <c r="P6364" s="47"/>
      <c r="Q6364" s="13"/>
      <c r="R6364" s="248">
        <f t="shared" si="990"/>
        <v>0</v>
      </c>
      <c r="S6364" s="248">
        <f t="shared" si="991"/>
        <v>0</v>
      </c>
      <c r="T6364" s="248">
        <f t="shared" si="992"/>
        <v>0</v>
      </c>
      <c r="U6364" s="248">
        <f t="shared" si="993"/>
        <v>0</v>
      </c>
      <c r="V6364" s="13"/>
      <c r="W6364" s="7"/>
      <c r="AT6364" s="130"/>
      <c r="BF6364" s="33">
        <f t="shared" si="999"/>
        <v>41242</v>
      </c>
      <c r="BG6364" s="34">
        <f t="shared" si="994"/>
        <v>82.88000000000001</v>
      </c>
      <c r="BH6364" s="32">
        <f t="shared" si="995"/>
        <v>1</v>
      </c>
      <c r="BI6364" s="32">
        <f t="shared" si="996"/>
        <v>0</v>
      </c>
      <c r="BJ6364" s="69">
        <f t="shared" si="997"/>
        <v>0</v>
      </c>
      <c r="BK6364" s="158" t="str">
        <f t="shared" si="998"/>
        <v/>
      </c>
    </row>
    <row r="6365" spans="1:63" ht="12" customHeight="1" x14ac:dyDescent="0.2">
      <c r="A6365" s="8"/>
      <c r="B6365" s="7"/>
      <c r="C6365" s="7"/>
      <c r="D6365" s="7"/>
      <c r="E6365" s="7"/>
      <c r="F6365" s="7"/>
      <c r="G6365" s="7"/>
      <c r="H6365" s="7"/>
      <c r="I6365" s="10"/>
      <c r="J6365" s="25"/>
      <c r="K6365" s="250"/>
      <c r="L6365" s="31"/>
      <c r="M6365" s="9"/>
      <c r="N6365" s="11" t="s">
        <v>25</v>
      </c>
      <c r="O6365" s="39"/>
      <c r="P6365" s="47"/>
      <c r="Q6365" s="13"/>
      <c r="R6365" s="248">
        <f t="shared" si="990"/>
        <v>0</v>
      </c>
      <c r="S6365" s="248">
        <f t="shared" si="991"/>
        <v>0</v>
      </c>
      <c r="T6365" s="248">
        <f t="shared" si="992"/>
        <v>0</v>
      </c>
      <c r="U6365" s="248">
        <f t="shared" si="993"/>
        <v>0</v>
      </c>
      <c r="V6365" s="13"/>
      <c r="W6365" s="7"/>
      <c r="AT6365" s="130"/>
      <c r="BF6365" s="33">
        <f t="shared" si="999"/>
        <v>41242</v>
      </c>
      <c r="BG6365" s="34">
        <f t="shared" si="994"/>
        <v>82.88000000000001</v>
      </c>
      <c r="BH6365" s="32">
        <f t="shared" si="995"/>
        <v>1</v>
      </c>
      <c r="BI6365" s="32">
        <f t="shared" si="996"/>
        <v>0</v>
      </c>
      <c r="BJ6365" s="69">
        <f t="shared" si="997"/>
        <v>0</v>
      </c>
      <c r="BK6365" s="158" t="str">
        <f t="shared" si="998"/>
        <v/>
      </c>
    </row>
    <row r="6366" spans="1:63" ht="12" customHeight="1" x14ac:dyDescent="0.2">
      <c r="A6366" s="8"/>
      <c r="B6366" s="7"/>
      <c r="C6366" s="7"/>
      <c r="D6366" s="7"/>
      <c r="E6366" s="7"/>
      <c r="F6366" s="7"/>
      <c r="G6366" s="7"/>
      <c r="H6366" s="7"/>
      <c r="I6366" s="10"/>
      <c r="J6366" s="25"/>
      <c r="K6366" s="250"/>
      <c r="L6366" s="31"/>
      <c r="M6366" s="9"/>
      <c r="N6366" s="11" t="s">
        <v>25</v>
      </c>
      <c r="O6366" s="39"/>
      <c r="P6366" s="47"/>
      <c r="Q6366" s="13"/>
      <c r="R6366" s="248">
        <f t="shared" si="990"/>
        <v>0</v>
      </c>
      <c r="S6366" s="248">
        <f t="shared" si="991"/>
        <v>0</v>
      </c>
      <c r="T6366" s="248">
        <f t="shared" si="992"/>
        <v>0</v>
      </c>
      <c r="U6366" s="248">
        <f t="shared" si="993"/>
        <v>0</v>
      </c>
      <c r="V6366" s="13"/>
      <c r="W6366" s="7"/>
      <c r="AT6366" s="130"/>
      <c r="BF6366" s="33">
        <f t="shared" si="999"/>
        <v>41242</v>
      </c>
      <c r="BG6366" s="34">
        <f t="shared" si="994"/>
        <v>82.88000000000001</v>
      </c>
      <c r="BH6366" s="32">
        <f t="shared" si="995"/>
        <v>1</v>
      </c>
      <c r="BI6366" s="32">
        <f t="shared" si="996"/>
        <v>0</v>
      </c>
      <c r="BJ6366" s="69">
        <f t="shared" si="997"/>
        <v>0</v>
      </c>
      <c r="BK6366" s="158" t="str">
        <f t="shared" si="998"/>
        <v/>
      </c>
    </row>
    <row r="6367" spans="1:63" ht="12" customHeight="1" x14ac:dyDescent="0.2">
      <c r="A6367" s="8"/>
      <c r="B6367" s="7"/>
      <c r="C6367" s="7"/>
      <c r="D6367" s="7"/>
      <c r="E6367" s="7"/>
      <c r="F6367" s="7"/>
      <c r="G6367" s="7"/>
      <c r="H6367" s="7"/>
      <c r="I6367" s="10"/>
      <c r="J6367" s="25"/>
      <c r="K6367" s="250"/>
      <c r="L6367" s="31"/>
      <c r="M6367" s="9"/>
      <c r="N6367" s="11" t="s">
        <v>25</v>
      </c>
      <c r="O6367" s="39"/>
      <c r="P6367" s="47"/>
      <c r="Q6367" s="13"/>
      <c r="R6367" s="248">
        <f t="shared" si="990"/>
        <v>0</v>
      </c>
      <c r="S6367" s="248">
        <f t="shared" si="991"/>
        <v>0</v>
      </c>
      <c r="T6367" s="248">
        <f t="shared" si="992"/>
        <v>0</v>
      </c>
      <c r="U6367" s="248">
        <f t="shared" si="993"/>
        <v>0</v>
      </c>
      <c r="V6367" s="13"/>
      <c r="W6367" s="7"/>
      <c r="AT6367" s="130"/>
      <c r="BF6367" s="33">
        <f t="shared" si="999"/>
        <v>41242</v>
      </c>
      <c r="BG6367" s="34">
        <f t="shared" si="994"/>
        <v>82.88000000000001</v>
      </c>
      <c r="BH6367" s="32">
        <f t="shared" si="995"/>
        <v>1</v>
      </c>
      <c r="BI6367" s="32">
        <f t="shared" si="996"/>
        <v>0</v>
      </c>
      <c r="BJ6367" s="69">
        <f t="shared" si="997"/>
        <v>0</v>
      </c>
      <c r="BK6367" s="158" t="str">
        <f t="shared" si="998"/>
        <v/>
      </c>
    </row>
    <row r="6368" spans="1:63" ht="12" customHeight="1" x14ac:dyDescent="0.2">
      <c r="A6368" s="8"/>
      <c r="B6368" s="7"/>
      <c r="C6368" s="7"/>
      <c r="D6368" s="7"/>
      <c r="E6368" s="7"/>
      <c r="F6368" s="7"/>
      <c r="G6368" s="7"/>
      <c r="H6368" s="7"/>
      <c r="I6368" s="10"/>
      <c r="J6368" s="25"/>
      <c r="K6368" s="250"/>
      <c r="L6368" s="31"/>
      <c r="M6368" s="9"/>
      <c r="N6368" s="11" t="s">
        <v>25</v>
      </c>
      <c r="O6368" s="39"/>
      <c r="P6368" s="47"/>
      <c r="Q6368" s="13"/>
      <c r="R6368" s="248">
        <f t="shared" si="990"/>
        <v>0</v>
      </c>
      <c r="S6368" s="248">
        <f t="shared" si="991"/>
        <v>0</v>
      </c>
      <c r="T6368" s="248">
        <f t="shared" si="992"/>
        <v>0</v>
      </c>
      <c r="U6368" s="248">
        <f t="shared" si="993"/>
        <v>0</v>
      </c>
      <c r="V6368" s="13"/>
      <c r="W6368" s="7"/>
      <c r="AT6368" s="130"/>
      <c r="BF6368" s="33">
        <f t="shared" si="999"/>
        <v>41242</v>
      </c>
      <c r="BG6368" s="34">
        <f t="shared" si="994"/>
        <v>82.88000000000001</v>
      </c>
      <c r="BH6368" s="32">
        <f t="shared" si="995"/>
        <v>1</v>
      </c>
      <c r="BI6368" s="32">
        <f t="shared" si="996"/>
        <v>0</v>
      </c>
      <c r="BJ6368" s="69">
        <f t="shared" si="997"/>
        <v>0</v>
      </c>
      <c r="BK6368" s="158" t="str">
        <f t="shared" si="998"/>
        <v/>
      </c>
    </row>
    <row r="6369" spans="1:63" ht="12" customHeight="1" x14ac:dyDescent="0.2">
      <c r="A6369" s="8"/>
      <c r="B6369" s="7"/>
      <c r="C6369" s="7"/>
      <c r="D6369" s="7"/>
      <c r="E6369" s="7"/>
      <c r="F6369" s="7"/>
      <c r="G6369" s="7"/>
      <c r="H6369" s="7"/>
      <c r="I6369" s="10"/>
      <c r="J6369" s="25"/>
      <c r="K6369" s="250"/>
      <c r="L6369" s="31"/>
      <c r="M6369" s="9"/>
      <c r="N6369" s="11" t="s">
        <v>25</v>
      </c>
      <c r="O6369" s="39"/>
      <c r="P6369" s="47"/>
      <c r="Q6369" s="13"/>
      <c r="R6369" s="248">
        <f t="shared" si="990"/>
        <v>0</v>
      </c>
      <c r="S6369" s="248">
        <f t="shared" si="991"/>
        <v>0</v>
      </c>
      <c r="T6369" s="248">
        <f t="shared" si="992"/>
        <v>0</v>
      </c>
      <c r="U6369" s="248">
        <f t="shared" si="993"/>
        <v>0</v>
      </c>
      <c r="V6369" s="13"/>
      <c r="W6369" s="7"/>
      <c r="AT6369" s="130"/>
      <c r="BF6369" s="33">
        <f t="shared" si="999"/>
        <v>41242</v>
      </c>
      <c r="BG6369" s="34">
        <f t="shared" si="994"/>
        <v>82.88000000000001</v>
      </c>
      <c r="BH6369" s="32">
        <f t="shared" si="995"/>
        <v>1</v>
      </c>
      <c r="BI6369" s="32">
        <f t="shared" si="996"/>
        <v>0</v>
      </c>
      <c r="BJ6369" s="69">
        <f t="shared" si="997"/>
        <v>0</v>
      </c>
      <c r="BK6369" s="158" t="str">
        <f t="shared" si="998"/>
        <v/>
      </c>
    </row>
    <row r="6370" spans="1:63" ht="12" customHeight="1" x14ac:dyDescent="0.2">
      <c r="A6370" s="8"/>
      <c r="B6370" s="7"/>
      <c r="C6370" s="7"/>
      <c r="D6370" s="7"/>
      <c r="E6370" s="7"/>
      <c r="F6370" s="7"/>
      <c r="G6370" s="7"/>
      <c r="H6370" s="7"/>
      <c r="I6370" s="10"/>
      <c r="J6370" s="25"/>
      <c r="K6370" s="250"/>
      <c r="L6370" s="31"/>
      <c r="M6370" s="9"/>
      <c r="N6370" s="11" t="s">
        <v>25</v>
      </c>
      <c r="O6370" s="39"/>
      <c r="P6370" s="47"/>
      <c r="Q6370" s="13"/>
      <c r="R6370" s="248">
        <f t="shared" si="990"/>
        <v>0</v>
      </c>
      <c r="S6370" s="248">
        <f t="shared" si="991"/>
        <v>0</v>
      </c>
      <c r="T6370" s="248">
        <f t="shared" si="992"/>
        <v>0</v>
      </c>
      <c r="U6370" s="248">
        <f t="shared" si="993"/>
        <v>0</v>
      </c>
      <c r="V6370" s="13"/>
      <c r="W6370" s="7"/>
      <c r="AT6370" s="130"/>
      <c r="BF6370" s="33">
        <f t="shared" si="999"/>
        <v>41242</v>
      </c>
      <c r="BG6370" s="34">
        <f t="shared" si="994"/>
        <v>82.88000000000001</v>
      </c>
      <c r="BH6370" s="32">
        <f t="shared" si="995"/>
        <v>1</v>
      </c>
      <c r="BI6370" s="32">
        <f t="shared" si="996"/>
        <v>0</v>
      </c>
      <c r="BJ6370" s="69">
        <f t="shared" si="997"/>
        <v>0</v>
      </c>
      <c r="BK6370" s="158" t="str">
        <f t="shared" si="998"/>
        <v/>
      </c>
    </row>
    <row r="6371" spans="1:63" ht="12" customHeight="1" x14ac:dyDescent="0.2">
      <c r="A6371" s="8"/>
      <c r="B6371" s="7"/>
      <c r="C6371" s="7"/>
      <c r="D6371" s="7"/>
      <c r="E6371" s="7"/>
      <c r="F6371" s="7"/>
      <c r="G6371" s="7"/>
      <c r="H6371" s="7"/>
      <c r="I6371" s="10"/>
      <c r="J6371" s="25"/>
      <c r="K6371" s="250"/>
      <c r="L6371" s="31"/>
      <c r="M6371" s="9"/>
      <c r="N6371" s="11" t="s">
        <v>25</v>
      </c>
      <c r="O6371" s="39"/>
      <c r="P6371" s="47"/>
      <c r="Q6371" s="13"/>
      <c r="R6371" s="248">
        <f t="shared" si="990"/>
        <v>0</v>
      </c>
      <c r="S6371" s="248">
        <f t="shared" si="991"/>
        <v>0</v>
      </c>
      <c r="T6371" s="248">
        <f t="shared" si="992"/>
        <v>0</v>
      </c>
      <c r="U6371" s="248">
        <f t="shared" si="993"/>
        <v>0</v>
      </c>
      <c r="V6371" s="13"/>
      <c r="W6371" s="7"/>
      <c r="AT6371" s="130"/>
      <c r="BF6371" s="33">
        <f t="shared" si="999"/>
        <v>41242</v>
      </c>
      <c r="BG6371" s="34">
        <f t="shared" si="994"/>
        <v>82.88000000000001</v>
      </c>
      <c r="BH6371" s="32">
        <f t="shared" si="995"/>
        <v>1</v>
      </c>
      <c r="BI6371" s="32">
        <f t="shared" si="996"/>
        <v>0</v>
      </c>
      <c r="BJ6371" s="69">
        <f t="shared" si="997"/>
        <v>0</v>
      </c>
      <c r="BK6371" s="158" t="str">
        <f t="shared" si="998"/>
        <v/>
      </c>
    </row>
    <row r="6372" spans="1:63" ht="12" customHeight="1" x14ac:dyDescent="0.2">
      <c r="A6372" s="8"/>
      <c r="B6372" s="7"/>
      <c r="C6372" s="7"/>
      <c r="D6372" s="7"/>
      <c r="E6372" s="7"/>
      <c r="F6372" s="7"/>
      <c r="G6372" s="7"/>
      <c r="H6372" s="7"/>
      <c r="I6372" s="10"/>
      <c r="J6372" s="25"/>
      <c r="K6372" s="250"/>
      <c r="L6372" s="31"/>
      <c r="M6372" s="9"/>
      <c r="N6372" s="11" t="s">
        <v>25</v>
      </c>
      <c r="O6372" s="39"/>
      <c r="P6372" s="47"/>
      <c r="Q6372" s="13"/>
      <c r="R6372" s="248">
        <f t="shared" si="990"/>
        <v>0</v>
      </c>
      <c r="S6372" s="248">
        <f t="shared" si="991"/>
        <v>0</v>
      </c>
      <c r="T6372" s="248">
        <f t="shared" si="992"/>
        <v>0</v>
      </c>
      <c r="U6372" s="248">
        <f t="shared" si="993"/>
        <v>0</v>
      </c>
      <c r="V6372" s="13"/>
      <c r="W6372" s="7"/>
      <c r="AT6372" s="130"/>
      <c r="BF6372" s="33">
        <f t="shared" si="999"/>
        <v>41242</v>
      </c>
      <c r="BG6372" s="34">
        <f t="shared" si="994"/>
        <v>82.88000000000001</v>
      </c>
      <c r="BH6372" s="32">
        <f t="shared" si="995"/>
        <v>1</v>
      </c>
      <c r="BI6372" s="32">
        <f t="shared" si="996"/>
        <v>0</v>
      </c>
      <c r="BJ6372" s="69">
        <f t="shared" si="997"/>
        <v>0</v>
      </c>
      <c r="BK6372" s="158" t="str">
        <f t="shared" si="998"/>
        <v/>
      </c>
    </row>
    <row r="6373" spans="1:63" ht="12" customHeight="1" x14ac:dyDescent="0.2">
      <c r="A6373" s="8"/>
      <c r="B6373" s="7"/>
      <c r="C6373" s="7"/>
      <c r="D6373" s="7"/>
      <c r="E6373" s="7"/>
      <c r="F6373" s="7"/>
      <c r="G6373" s="7"/>
      <c r="H6373" s="7"/>
      <c r="I6373" s="10"/>
      <c r="J6373" s="25"/>
      <c r="K6373" s="250"/>
      <c r="L6373" s="31"/>
      <c r="M6373" s="9"/>
      <c r="N6373" s="11" t="s">
        <v>25</v>
      </c>
      <c r="O6373" s="39"/>
      <c r="P6373" s="47"/>
      <c r="Q6373" s="13"/>
      <c r="R6373" s="248">
        <f t="shared" si="990"/>
        <v>0</v>
      </c>
      <c r="S6373" s="248">
        <f t="shared" si="991"/>
        <v>0</v>
      </c>
      <c r="T6373" s="248">
        <f t="shared" si="992"/>
        <v>0</v>
      </c>
      <c r="U6373" s="248">
        <f t="shared" si="993"/>
        <v>0</v>
      </c>
      <c r="V6373" s="13"/>
      <c r="W6373" s="7"/>
      <c r="AT6373" s="130"/>
      <c r="BF6373" s="33">
        <f t="shared" si="999"/>
        <v>41242</v>
      </c>
      <c r="BG6373" s="34">
        <f t="shared" si="994"/>
        <v>82.88000000000001</v>
      </c>
      <c r="BH6373" s="32">
        <f t="shared" si="995"/>
        <v>1</v>
      </c>
      <c r="BI6373" s="32">
        <f t="shared" si="996"/>
        <v>0</v>
      </c>
      <c r="BJ6373" s="69">
        <f t="shared" si="997"/>
        <v>0</v>
      </c>
      <c r="BK6373" s="158" t="str">
        <f t="shared" si="998"/>
        <v/>
      </c>
    </row>
    <row r="6374" spans="1:63" ht="12" customHeight="1" x14ac:dyDescent="0.2">
      <c r="A6374" s="8"/>
      <c r="B6374" s="7"/>
      <c r="C6374" s="7"/>
      <c r="D6374" s="7"/>
      <c r="E6374" s="7"/>
      <c r="F6374" s="7"/>
      <c r="G6374" s="7"/>
      <c r="H6374" s="7"/>
      <c r="I6374" s="10"/>
      <c r="J6374" s="25"/>
      <c r="K6374" s="250"/>
      <c r="L6374" s="31"/>
      <c r="M6374" s="9"/>
      <c r="N6374" s="11" t="s">
        <v>25</v>
      </c>
      <c r="O6374" s="39"/>
      <c r="P6374" s="47"/>
      <c r="Q6374" s="13"/>
      <c r="R6374" s="248">
        <f t="shared" si="990"/>
        <v>0</v>
      </c>
      <c r="S6374" s="248">
        <f t="shared" si="991"/>
        <v>0</v>
      </c>
      <c r="T6374" s="248">
        <f t="shared" si="992"/>
        <v>0</v>
      </c>
      <c r="U6374" s="248">
        <f t="shared" si="993"/>
        <v>0</v>
      </c>
      <c r="V6374" s="13"/>
      <c r="W6374" s="7"/>
      <c r="AT6374" s="130"/>
      <c r="BF6374" s="33">
        <f t="shared" si="999"/>
        <v>41242</v>
      </c>
      <c r="BG6374" s="34">
        <f t="shared" si="994"/>
        <v>82.88000000000001</v>
      </c>
      <c r="BH6374" s="32">
        <f t="shared" si="995"/>
        <v>1</v>
      </c>
      <c r="BI6374" s="32">
        <f t="shared" si="996"/>
        <v>0</v>
      </c>
      <c r="BJ6374" s="69">
        <f t="shared" si="997"/>
        <v>0</v>
      </c>
      <c r="BK6374" s="158" t="str">
        <f t="shared" si="998"/>
        <v/>
      </c>
    </row>
    <row r="6375" spans="1:63" ht="12" customHeight="1" x14ac:dyDescent="0.2">
      <c r="A6375" s="8"/>
      <c r="B6375" s="7"/>
      <c r="C6375" s="7"/>
      <c r="D6375" s="7"/>
      <c r="E6375" s="7"/>
      <c r="F6375" s="7"/>
      <c r="G6375" s="7"/>
      <c r="H6375" s="7"/>
      <c r="I6375" s="10"/>
      <c r="J6375" s="25"/>
      <c r="K6375" s="250"/>
      <c r="L6375" s="31"/>
      <c r="M6375" s="9"/>
      <c r="N6375" s="11" t="s">
        <v>25</v>
      </c>
      <c r="O6375" s="39"/>
      <c r="P6375" s="47"/>
      <c r="Q6375" s="13"/>
      <c r="R6375" s="248">
        <f t="shared" si="990"/>
        <v>0</v>
      </c>
      <c r="S6375" s="248">
        <f t="shared" si="991"/>
        <v>0</v>
      </c>
      <c r="T6375" s="248">
        <f t="shared" si="992"/>
        <v>0</v>
      </c>
      <c r="U6375" s="248">
        <f t="shared" si="993"/>
        <v>0</v>
      </c>
      <c r="V6375" s="13"/>
      <c r="W6375" s="7"/>
      <c r="AT6375" s="130"/>
      <c r="BF6375" s="33">
        <f t="shared" si="999"/>
        <v>41242</v>
      </c>
      <c r="BG6375" s="34">
        <f t="shared" si="994"/>
        <v>82.88000000000001</v>
      </c>
      <c r="BH6375" s="32">
        <f t="shared" si="995"/>
        <v>1</v>
      </c>
      <c r="BI6375" s="32">
        <f t="shared" si="996"/>
        <v>0</v>
      </c>
      <c r="BJ6375" s="69">
        <f t="shared" si="997"/>
        <v>0</v>
      </c>
      <c r="BK6375" s="158" t="str">
        <f t="shared" si="998"/>
        <v/>
      </c>
    </row>
    <row r="6376" spans="1:63" ht="12" customHeight="1" x14ac:dyDescent="0.2">
      <c r="A6376" s="8"/>
      <c r="B6376" s="7"/>
      <c r="C6376" s="7"/>
      <c r="D6376" s="7"/>
      <c r="E6376" s="7"/>
      <c r="F6376" s="7"/>
      <c r="G6376" s="7"/>
      <c r="H6376" s="7"/>
      <c r="I6376" s="10"/>
      <c r="J6376" s="25"/>
      <c r="K6376" s="250"/>
      <c r="L6376" s="31"/>
      <c r="M6376" s="9"/>
      <c r="N6376" s="11" t="s">
        <v>25</v>
      </c>
      <c r="O6376" s="39"/>
      <c r="P6376" s="47"/>
      <c r="Q6376" s="13"/>
      <c r="R6376" s="248">
        <f t="shared" si="990"/>
        <v>0</v>
      </c>
      <c r="S6376" s="248">
        <f t="shared" si="991"/>
        <v>0</v>
      </c>
      <c r="T6376" s="248">
        <f t="shared" si="992"/>
        <v>0</v>
      </c>
      <c r="U6376" s="248">
        <f t="shared" si="993"/>
        <v>0</v>
      </c>
      <c r="V6376" s="13"/>
      <c r="W6376" s="7"/>
      <c r="AT6376" s="130"/>
      <c r="BF6376" s="33">
        <f t="shared" si="999"/>
        <v>41242</v>
      </c>
      <c r="BG6376" s="34">
        <f t="shared" si="994"/>
        <v>82.88000000000001</v>
      </c>
      <c r="BH6376" s="32">
        <f t="shared" si="995"/>
        <v>1</v>
      </c>
      <c r="BI6376" s="32">
        <f t="shared" si="996"/>
        <v>0</v>
      </c>
      <c r="BJ6376" s="69">
        <f t="shared" si="997"/>
        <v>0</v>
      </c>
      <c r="BK6376" s="158" t="str">
        <f t="shared" si="998"/>
        <v/>
      </c>
    </row>
    <row r="6377" spans="1:63" ht="12" customHeight="1" x14ac:dyDescent="0.2">
      <c r="A6377" s="8"/>
      <c r="B6377" s="7"/>
      <c r="C6377" s="7"/>
      <c r="D6377" s="7"/>
      <c r="E6377" s="7"/>
      <c r="F6377" s="7"/>
      <c r="G6377" s="7"/>
      <c r="H6377" s="7"/>
      <c r="I6377" s="10"/>
      <c r="J6377" s="25"/>
      <c r="K6377" s="250"/>
      <c r="L6377" s="31"/>
      <c r="M6377" s="9"/>
      <c r="N6377" s="11" t="s">
        <v>25</v>
      </c>
      <c r="O6377" s="39"/>
      <c r="P6377" s="47"/>
      <c r="Q6377" s="13"/>
      <c r="R6377" s="248">
        <f t="shared" si="990"/>
        <v>0</v>
      </c>
      <c r="S6377" s="248">
        <f t="shared" si="991"/>
        <v>0</v>
      </c>
      <c r="T6377" s="248">
        <f t="shared" si="992"/>
        <v>0</v>
      </c>
      <c r="U6377" s="248">
        <f t="shared" si="993"/>
        <v>0</v>
      </c>
      <c r="V6377" s="13"/>
      <c r="W6377" s="7"/>
      <c r="AT6377" s="130"/>
      <c r="BF6377" s="33">
        <f t="shared" si="999"/>
        <v>41242</v>
      </c>
      <c r="BG6377" s="34">
        <f t="shared" si="994"/>
        <v>82.88000000000001</v>
      </c>
      <c r="BH6377" s="32">
        <f t="shared" si="995"/>
        <v>1</v>
      </c>
      <c r="BI6377" s="32">
        <f t="shared" si="996"/>
        <v>0</v>
      </c>
      <c r="BJ6377" s="69">
        <f t="shared" si="997"/>
        <v>0</v>
      </c>
      <c r="BK6377" s="158" t="str">
        <f t="shared" si="998"/>
        <v/>
      </c>
    </row>
    <row r="6378" spans="1:63" ht="12" customHeight="1" x14ac:dyDescent="0.2">
      <c r="A6378" s="8"/>
      <c r="B6378" s="7"/>
      <c r="C6378" s="7"/>
      <c r="D6378" s="7"/>
      <c r="E6378" s="7"/>
      <c r="F6378" s="7"/>
      <c r="G6378" s="7"/>
      <c r="H6378" s="7"/>
      <c r="I6378" s="10"/>
      <c r="J6378" s="25"/>
      <c r="K6378" s="250"/>
      <c r="L6378" s="31"/>
      <c r="M6378" s="9"/>
      <c r="N6378" s="11" t="s">
        <v>25</v>
      </c>
      <c r="O6378" s="39"/>
      <c r="P6378" s="47"/>
      <c r="Q6378" s="13"/>
      <c r="R6378" s="248">
        <f t="shared" si="990"/>
        <v>0</v>
      </c>
      <c r="S6378" s="248">
        <f t="shared" si="991"/>
        <v>0</v>
      </c>
      <c r="T6378" s="248">
        <f t="shared" si="992"/>
        <v>0</v>
      </c>
      <c r="U6378" s="248">
        <f t="shared" si="993"/>
        <v>0</v>
      </c>
      <c r="V6378" s="13"/>
      <c r="W6378" s="7"/>
      <c r="AT6378" s="130"/>
      <c r="BF6378" s="33">
        <f t="shared" si="999"/>
        <v>41242</v>
      </c>
      <c r="BG6378" s="34">
        <f t="shared" si="994"/>
        <v>82.88000000000001</v>
      </c>
      <c r="BH6378" s="32">
        <f t="shared" si="995"/>
        <v>1</v>
      </c>
      <c r="BI6378" s="32">
        <f t="shared" si="996"/>
        <v>0</v>
      </c>
      <c r="BJ6378" s="69">
        <f t="shared" si="997"/>
        <v>0</v>
      </c>
      <c r="BK6378" s="158" t="str">
        <f t="shared" si="998"/>
        <v/>
      </c>
    </row>
    <row r="6379" spans="1:63" ht="12" customHeight="1" x14ac:dyDescent="0.2">
      <c r="A6379" s="8"/>
      <c r="B6379" s="7"/>
      <c r="C6379" s="7"/>
      <c r="D6379" s="7"/>
      <c r="E6379" s="7"/>
      <c r="F6379" s="7"/>
      <c r="G6379" s="7"/>
      <c r="H6379" s="7"/>
      <c r="I6379" s="10"/>
      <c r="J6379" s="25"/>
      <c r="K6379" s="250"/>
      <c r="L6379" s="31"/>
      <c r="M6379" s="9"/>
      <c r="N6379" s="11" t="s">
        <v>25</v>
      </c>
      <c r="O6379" s="39"/>
      <c r="P6379" s="47"/>
      <c r="Q6379" s="13"/>
      <c r="R6379" s="248">
        <f t="shared" si="990"/>
        <v>0</v>
      </c>
      <c r="S6379" s="248">
        <f t="shared" si="991"/>
        <v>0</v>
      </c>
      <c r="T6379" s="248">
        <f t="shared" si="992"/>
        <v>0</v>
      </c>
      <c r="U6379" s="248">
        <f t="shared" si="993"/>
        <v>0</v>
      </c>
      <c r="V6379" s="13"/>
      <c r="W6379" s="7"/>
      <c r="AT6379" s="130"/>
      <c r="BF6379" s="33">
        <f t="shared" si="999"/>
        <v>41242</v>
      </c>
      <c r="BG6379" s="34">
        <f t="shared" si="994"/>
        <v>82.88000000000001</v>
      </c>
      <c r="BH6379" s="32">
        <f t="shared" si="995"/>
        <v>1</v>
      </c>
      <c r="BI6379" s="32">
        <f t="shared" si="996"/>
        <v>0</v>
      </c>
      <c r="BJ6379" s="69">
        <f t="shared" si="997"/>
        <v>0</v>
      </c>
      <c r="BK6379" s="158" t="str">
        <f t="shared" si="998"/>
        <v/>
      </c>
    </row>
    <row r="6380" spans="1:63" ht="12" customHeight="1" x14ac:dyDescent="0.2">
      <c r="A6380" s="8"/>
      <c r="B6380" s="7"/>
      <c r="C6380" s="7"/>
      <c r="D6380" s="7"/>
      <c r="E6380" s="7"/>
      <c r="F6380" s="7"/>
      <c r="G6380" s="7"/>
      <c r="H6380" s="7"/>
      <c r="I6380" s="10"/>
      <c r="J6380" s="25"/>
      <c r="K6380" s="250"/>
      <c r="L6380" s="31"/>
      <c r="M6380" s="9"/>
      <c r="N6380" s="11" t="s">
        <v>25</v>
      </c>
      <c r="O6380" s="39"/>
      <c r="P6380" s="47"/>
      <c r="Q6380" s="13"/>
      <c r="R6380" s="248">
        <f t="shared" si="990"/>
        <v>0</v>
      </c>
      <c r="S6380" s="248">
        <f t="shared" si="991"/>
        <v>0</v>
      </c>
      <c r="T6380" s="248">
        <f t="shared" si="992"/>
        <v>0</v>
      </c>
      <c r="U6380" s="248">
        <f t="shared" si="993"/>
        <v>0</v>
      </c>
      <c r="V6380" s="13"/>
      <c r="W6380" s="7"/>
      <c r="AT6380" s="130"/>
      <c r="BF6380" s="33">
        <f t="shared" si="999"/>
        <v>41242</v>
      </c>
      <c r="BG6380" s="34">
        <f t="shared" si="994"/>
        <v>82.88000000000001</v>
      </c>
      <c r="BH6380" s="32">
        <f t="shared" si="995"/>
        <v>1</v>
      </c>
      <c r="BI6380" s="32">
        <f t="shared" si="996"/>
        <v>0</v>
      </c>
      <c r="BJ6380" s="69">
        <f t="shared" si="997"/>
        <v>0</v>
      </c>
      <c r="BK6380" s="158" t="str">
        <f t="shared" si="998"/>
        <v/>
      </c>
    </row>
    <row r="6381" spans="1:63" ht="12" customHeight="1" x14ac:dyDescent="0.2">
      <c r="A6381" s="8"/>
      <c r="B6381" s="7"/>
      <c r="C6381" s="7"/>
      <c r="D6381" s="7"/>
      <c r="E6381" s="7"/>
      <c r="F6381" s="7"/>
      <c r="G6381" s="7"/>
      <c r="H6381" s="7"/>
      <c r="I6381" s="10"/>
      <c r="J6381" s="25"/>
      <c r="K6381" s="250"/>
      <c r="L6381" s="31"/>
      <c r="M6381" s="9"/>
      <c r="N6381" s="11" t="s">
        <v>25</v>
      </c>
      <c r="O6381" s="39"/>
      <c r="P6381" s="47"/>
      <c r="Q6381" s="13"/>
      <c r="R6381" s="248">
        <f t="shared" si="990"/>
        <v>0</v>
      </c>
      <c r="S6381" s="248">
        <f t="shared" si="991"/>
        <v>0</v>
      </c>
      <c r="T6381" s="248">
        <f t="shared" si="992"/>
        <v>0</v>
      </c>
      <c r="U6381" s="248">
        <f t="shared" si="993"/>
        <v>0</v>
      </c>
      <c r="V6381" s="13"/>
      <c r="W6381" s="7"/>
      <c r="AT6381" s="130"/>
      <c r="BF6381" s="33">
        <f t="shared" si="999"/>
        <v>41242</v>
      </c>
      <c r="BG6381" s="34">
        <f t="shared" si="994"/>
        <v>82.88000000000001</v>
      </c>
      <c r="BH6381" s="32">
        <f t="shared" si="995"/>
        <v>1</v>
      </c>
      <c r="BI6381" s="32">
        <f t="shared" si="996"/>
        <v>0</v>
      </c>
      <c r="BJ6381" s="69">
        <f t="shared" si="997"/>
        <v>0</v>
      </c>
      <c r="BK6381" s="158" t="str">
        <f t="shared" si="998"/>
        <v/>
      </c>
    </row>
    <row r="6382" spans="1:63" ht="12" customHeight="1" x14ac:dyDescent="0.2">
      <c r="A6382" s="8"/>
      <c r="B6382" s="7"/>
      <c r="C6382" s="7"/>
      <c r="D6382" s="7"/>
      <c r="E6382" s="7"/>
      <c r="F6382" s="7"/>
      <c r="G6382" s="7"/>
      <c r="H6382" s="7"/>
      <c r="I6382" s="10"/>
      <c r="J6382" s="25"/>
      <c r="K6382" s="250"/>
      <c r="L6382" s="31"/>
      <c r="M6382" s="9"/>
      <c r="N6382" s="11" t="s">
        <v>25</v>
      </c>
      <c r="O6382" s="39"/>
      <c r="P6382" s="47"/>
      <c r="Q6382" s="13"/>
      <c r="R6382" s="248">
        <f t="shared" si="990"/>
        <v>0</v>
      </c>
      <c r="S6382" s="248">
        <f t="shared" si="991"/>
        <v>0</v>
      </c>
      <c r="T6382" s="248">
        <f t="shared" si="992"/>
        <v>0</v>
      </c>
      <c r="U6382" s="248">
        <f t="shared" si="993"/>
        <v>0</v>
      </c>
      <c r="V6382" s="13"/>
      <c r="W6382" s="7"/>
      <c r="AT6382" s="130"/>
      <c r="BF6382" s="33">
        <f t="shared" si="999"/>
        <v>41242</v>
      </c>
      <c r="BG6382" s="34">
        <f t="shared" si="994"/>
        <v>82.88000000000001</v>
      </c>
      <c r="BH6382" s="32">
        <f t="shared" si="995"/>
        <v>1</v>
      </c>
      <c r="BI6382" s="32">
        <f t="shared" si="996"/>
        <v>0</v>
      </c>
      <c r="BJ6382" s="69">
        <f t="shared" si="997"/>
        <v>0</v>
      </c>
      <c r="BK6382" s="158" t="str">
        <f t="shared" si="998"/>
        <v/>
      </c>
    </row>
    <row r="6383" spans="1:63" ht="12" customHeight="1" x14ac:dyDescent="0.2">
      <c r="A6383" s="8"/>
      <c r="B6383" s="7"/>
      <c r="C6383" s="7"/>
      <c r="D6383" s="7"/>
      <c r="E6383" s="7"/>
      <c r="F6383" s="7"/>
      <c r="G6383" s="7"/>
      <c r="H6383" s="7"/>
      <c r="I6383" s="10"/>
      <c r="J6383" s="25"/>
      <c r="K6383" s="250"/>
      <c r="L6383" s="31"/>
      <c r="M6383" s="9"/>
      <c r="N6383" s="11" t="s">
        <v>25</v>
      </c>
      <c r="O6383" s="39"/>
      <c r="P6383" s="47"/>
      <c r="Q6383" s="13"/>
      <c r="R6383" s="248">
        <f t="shared" si="990"/>
        <v>0</v>
      </c>
      <c r="S6383" s="248">
        <f t="shared" si="991"/>
        <v>0</v>
      </c>
      <c r="T6383" s="248">
        <f t="shared" si="992"/>
        <v>0</v>
      </c>
      <c r="U6383" s="248">
        <f t="shared" si="993"/>
        <v>0</v>
      </c>
      <c r="V6383" s="13"/>
      <c r="W6383" s="7"/>
      <c r="AT6383" s="130"/>
      <c r="BF6383" s="33">
        <f t="shared" si="999"/>
        <v>41242</v>
      </c>
      <c r="BG6383" s="34">
        <f t="shared" si="994"/>
        <v>82.88000000000001</v>
      </c>
      <c r="BH6383" s="32">
        <f t="shared" si="995"/>
        <v>1</v>
      </c>
      <c r="BI6383" s="32">
        <f t="shared" si="996"/>
        <v>0</v>
      </c>
      <c r="BJ6383" s="69">
        <f t="shared" si="997"/>
        <v>0</v>
      </c>
      <c r="BK6383" s="158" t="str">
        <f t="shared" si="998"/>
        <v/>
      </c>
    </row>
    <row r="6384" spans="1:63" ht="12" customHeight="1" x14ac:dyDescent="0.2">
      <c r="A6384" s="8"/>
      <c r="B6384" s="7"/>
      <c r="C6384" s="7"/>
      <c r="D6384" s="7"/>
      <c r="E6384" s="7"/>
      <c r="F6384" s="7"/>
      <c r="G6384" s="7"/>
      <c r="H6384" s="7"/>
      <c r="I6384" s="10"/>
      <c r="J6384" s="25"/>
      <c r="K6384" s="250"/>
      <c r="L6384" s="31"/>
      <c r="M6384" s="9"/>
      <c r="N6384" s="11" t="s">
        <v>25</v>
      </c>
      <c r="O6384" s="39"/>
      <c r="P6384" s="47"/>
      <c r="Q6384" s="13"/>
      <c r="R6384" s="248">
        <f t="shared" si="990"/>
        <v>0</v>
      </c>
      <c r="S6384" s="248">
        <f t="shared" si="991"/>
        <v>0</v>
      </c>
      <c r="T6384" s="248">
        <f t="shared" si="992"/>
        <v>0</v>
      </c>
      <c r="U6384" s="248">
        <f t="shared" si="993"/>
        <v>0</v>
      </c>
      <c r="V6384" s="13"/>
      <c r="W6384" s="7"/>
      <c r="AT6384" s="130"/>
      <c r="BF6384" s="33">
        <f t="shared" si="999"/>
        <v>41242</v>
      </c>
      <c r="BG6384" s="34">
        <f t="shared" si="994"/>
        <v>82.88000000000001</v>
      </c>
      <c r="BH6384" s="32">
        <f t="shared" si="995"/>
        <v>1</v>
      </c>
      <c r="BI6384" s="32">
        <f t="shared" si="996"/>
        <v>0</v>
      </c>
      <c r="BJ6384" s="69">
        <f t="shared" si="997"/>
        <v>0</v>
      </c>
      <c r="BK6384" s="158" t="str">
        <f t="shared" si="998"/>
        <v/>
      </c>
    </row>
    <row r="6385" spans="1:63" ht="12" customHeight="1" x14ac:dyDescent="0.2">
      <c r="A6385" s="8"/>
      <c r="B6385" s="7"/>
      <c r="C6385" s="7"/>
      <c r="D6385" s="7"/>
      <c r="E6385" s="7"/>
      <c r="F6385" s="7"/>
      <c r="G6385" s="7"/>
      <c r="H6385" s="7"/>
      <c r="I6385" s="10"/>
      <c r="J6385" s="25"/>
      <c r="K6385" s="250"/>
      <c r="L6385" s="31"/>
      <c r="M6385" s="9"/>
      <c r="N6385" s="11" t="s">
        <v>25</v>
      </c>
      <c r="O6385" s="39"/>
      <c r="P6385" s="47"/>
      <c r="Q6385" s="13"/>
      <c r="R6385" s="248">
        <f t="shared" si="990"/>
        <v>0</v>
      </c>
      <c r="S6385" s="248">
        <f t="shared" si="991"/>
        <v>0</v>
      </c>
      <c r="T6385" s="248">
        <f t="shared" si="992"/>
        <v>0</v>
      </c>
      <c r="U6385" s="248">
        <f t="shared" si="993"/>
        <v>0</v>
      </c>
      <c r="V6385" s="13"/>
      <c r="W6385" s="7"/>
      <c r="AT6385" s="130"/>
      <c r="BF6385" s="33">
        <f t="shared" si="999"/>
        <v>41242</v>
      </c>
      <c r="BG6385" s="34">
        <f t="shared" si="994"/>
        <v>82.88000000000001</v>
      </c>
      <c r="BH6385" s="32">
        <f t="shared" si="995"/>
        <v>1</v>
      </c>
      <c r="BI6385" s="32">
        <f t="shared" si="996"/>
        <v>0</v>
      </c>
      <c r="BJ6385" s="69">
        <f t="shared" si="997"/>
        <v>0</v>
      </c>
      <c r="BK6385" s="158" t="str">
        <f t="shared" si="998"/>
        <v/>
      </c>
    </row>
    <row r="6386" spans="1:63" ht="12" customHeight="1" x14ac:dyDescent="0.2">
      <c r="A6386" s="8"/>
      <c r="B6386" s="7"/>
      <c r="C6386" s="7"/>
      <c r="D6386" s="7"/>
      <c r="E6386" s="7"/>
      <c r="F6386" s="7"/>
      <c r="G6386" s="7"/>
      <c r="H6386" s="7"/>
      <c r="I6386" s="10"/>
      <c r="J6386" s="25"/>
      <c r="K6386" s="250"/>
      <c r="L6386" s="31"/>
      <c r="M6386" s="9"/>
      <c r="N6386" s="11" t="s">
        <v>25</v>
      </c>
      <c r="O6386" s="39"/>
      <c r="P6386" s="47"/>
      <c r="Q6386" s="13"/>
      <c r="R6386" s="248">
        <f t="shared" si="990"/>
        <v>0</v>
      </c>
      <c r="S6386" s="248">
        <f t="shared" si="991"/>
        <v>0</v>
      </c>
      <c r="T6386" s="248">
        <f t="shared" si="992"/>
        <v>0</v>
      </c>
      <c r="U6386" s="248">
        <f t="shared" si="993"/>
        <v>0</v>
      </c>
      <c r="V6386" s="13"/>
      <c r="W6386" s="7"/>
      <c r="AT6386" s="130"/>
      <c r="BF6386" s="33">
        <f t="shared" si="999"/>
        <v>41242</v>
      </c>
      <c r="BG6386" s="34">
        <f t="shared" si="994"/>
        <v>82.88000000000001</v>
      </c>
      <c r="BH6386" s="32">
        <f t="shared" si="995"/>
        <v>1</v>
      </c>
      <c r="BI6386" s="32">
        <f t="shared" si="996"/>
        <v>0</v>
      </c>
      <c r="BJ6386" s="69">
        <f t="shared" si="997"/>
        <v>0</v>
      </c>
      <c r="BK6386" s="158" t="str">
        <f t="shared" si="998"/>
        <v/>
      </c>
    </row>
    <row r="6387" spans="1:63" ht="12" customHeight="1" x14ac:dyDescent="0.2">
      <c r="A6387" s="8"/>
      <c r="B6387" s="7"/>
      <c r="C6387" s="7"/>
      <c r="D6387" s="7"/>
      <c r="E6387" s="7"/>
      <c r="F6387" s="7"/>
      <c r="G6387" s="7"/>
      <c r="H6387" s="7"/>
      <c r="I6387" s="10"/>
      <c r="J6387" s="25"/>
      <c r="K6387" s="250"/>
      <c r="L6387" s="31"/>
      <c r="M6387" s="9"/>
      <c r="N6387" s="11" t="s">
        <v>25</v>
      </c>
      <c r="O6387" s="39"/>
      <c r="P6387" s="47"/>
      <c r="Q6387" s="13"/>
      <c r="R6387" s="248">
        <f t="shared" si="990"/>
        <v>0</v>
      </c>
      <c r="S6387" s="248">
        <f t="shared" si="991"/>
        <v>0</v>
      </c>
      <c r="T6387" s="248">
        <f t="shared" si="992"/>
        <v>0</v>
      </c>
      <c r="U6387" s="248">
        <f t="shared" si="993"/>
        <v>0</v>
      </c>
      <c r="V6387" s="13"/>
      <c r="W6387" s="7"/>
      <c r="AT6387" s="130"/>
      <c r="BF6387" s="33">
        <f t="shared" si="999"/>
        <v>41242</v>
      </c>
      <c r="BG6387" s="34">
        <f t="shared" si="994"/>
        <v>82.88000000000001</v>
      </c>
      <c r="BH6387" s="32">
        <f t="shared" si="995"/>
        <v>1</v>
      </c>
      <c r="BI6387" s="32">
        <f t="shared" si="996"/>
        <v>0</v>
      </c>
      <c r="BJ6387" s="69">
        <f t="shared" si="997"/>
        <v>0</v>
      </c>
      <c r="BK6387" s="158" t="str">
        <f t="shared" si="998"/>
        <v/>
      </c>
    </row>
    <row r="6388" spans="1:63" ht="12" customHeight="1" x14ac:dyDescent="0.2">
      <c r="A6388" s="8"/>
      <c r="B6388" s="7"/>
      <c r="C6388" s="7"/>
      <c r="D6388" s="7"/>
      <c r="E6388" s="7"/>
      <c r="F6388" s="7"/>
      <c r="G6388" s="7"/>
      <c r="H6388" s="7"/>
      <c r="I6388" s="10"/>
      <c r="J6388" s="25"/>
      <c r="K6388" s="250"/>
      <c r="L6388" s="31"/>
      <c r="M6388" s="9"/>
      <c r="N6388" s="11" t="s">
        <v>25</v>
      </c>
      <c r="O6388" s="39"/>
      <c r="P6388" s="47"/>
      <c r="Q6388" s="13"/>
      <c r="R6388" s="248">
        <f t="shared" si="990"/>
        <v>0</v>
      </c>
      <c r="S6388" s="248">
        <f t="shared" si="991"/>
        <v>0</v>
      </c>
      <c r="T6388" s="248">
        <f t="shared" si="992"/>
        <v>0</v>
      </c>
      <c r="U6388" s="248">
        <f t="shared" si="993"/>
        <v>0</v>
      </c>
      <c r="V6388" s="13"/>
      <c r="W6388" s="7"/>
      <c r="AT6388" s="130"/>
      <c r="BF6388" s="33">
        <f t="shared" si="999"/>
        <v>41242</v>
      </c>
      <c r="BG6388" s="34">
        <f t="shared" si="994"/>
        <v>82.88000000000001</v>
      </c>
      <c r="BH6388" s="32">
        <f t="shared" si="995"/>
        <v>1</v>
      </c>
      <c r="BI6388" s="32">
        <f t="shared" si="996"/>
        <v>0</v>
      </c>
      <c r="BJ6388" s="69">
        <f t="shared" si="997"/>
        <v>0</v>
      </c>
      <c r="BK6388" s="158" t="str">
        <f t="shared" si="998"/>
        <v/>
      </c>
    </row>
    <row r="6389" spans="1:63" ht="12" customHeight="1" x14ac:dyDescent="0.2">
      <c r="A6389" s="8"/>
      <c r="B6389" s="7"/>
      <c r="C6389" s="7"/>
      <c r="D6389" s="7"/>
      <c r="E6389" s="7"/>
      <c r="F6389" s="7"/>
      <c r="G6389" s="7"/>
      <c r="H6389" s="7"/>
      <c r="I6389" s="10"/>
      <c r="J6389" s="25"/>
      <c r="K6389" s="250"/>
      <c r="L6389" s="31"/>
      <c r="M6389" s="9"/>
      <c r="N6389" s="11" t="s">
        <v>25</v>
      </c>
      <c r="O6389" s="39"/>
      <c r="P6389" s="47"/>
      <c r="Q6389" s="13"/>
      <c r="R6389" s="248">
        <f t="shared" si="990"/>
        <v>0</v>
      </c>
      <c r="S6389" s="248">
        <f t="shared" si="991"/>
        <v>0</v>
      </c>
      <c r="T6389" s="248">
        <f t="shared" si="992"/>
        <v>0</v>
      </c>
      <c r="U6389" s="248">
        <f t="shared" si="993"/>
        <v>0</v>
      </c>
      <c r="V6389" s="13"/>
      <c r="W6389" s="7"/>
      <c r="AT6389" s="130"/>
      <c r="BF6389" s="33">
        <f t="shared" si="999"/>
        <v>41242</v>
      </c>
      <c r="BG6389" s="34">
        <f t="shared" si="994"/>
        <v>82.88000000000001</v>
      </c>
      <c r="BH6389" s="32">
        <f t="shared" si="995"/>
        <v>1</v>
      </c>
      <c r="BI6389" s="32">
        <f t="shared" si="996"/>
        <v>0</v>
      </c>
      <c r="BJ6389" s="69">
        <f t="shared" si="997"/>
        <v>0</v>
      </c>
      <c r="BK6389" s="158" t="str">
        <f t="shared" si="998"/>
        <v/>
      </c>
    </row>
    <row r="6390" spans="1:63" ht="12" customHeight="1" x14ac:dyDescent="0.2">
      <c r="A6390" s="8"/>
      <c r="B6390" s="7"/>
      <c r="C6390" s="7"/>
      <c r="D6390" s="7"/>
      <c r="E6390" s="7"/>
      <c r="F6390" s="7"/>
      <c r="G6390" s="7"/>
      <c r="H6390" s="7"/>
      <c r="I6390" s="10"/>
      <c r="J6390" s="25"/>
      <c r="K6390" s="250"/>
      <c r="L6390" s="31"/>
      <c r="M6390" s="9"/>
      <c r="N6390" s="11" t="s">
        <v>25</v>
      </c>
      <c r="O6390" s="39"/>
      <c r="P6390" s="47"/>
      <c r="Q6390" s="13"/>
      <c r="R6390" s="248">
        <f t="shared" si="990"/>
        <v>0</v>
      </c>
      <c r="S6390" s="248">
        <f t="shared" si="991"/>
        <v>0</v>
      </c>
      <c r="T6390" s="248">
        <f t="shared" si="992"/>
        <v>0</v>
      </c>
      <c r="U6390" s="248">
        <f t="shared" si="993"/>
        <v>0</v>
      </c>
      <c r="V6390" s="13"/>
      <c r="W6390" s="7"/>
      <c r="AT6390" s="130"/>
      <c r="BF6390" s="33">
        <f t="shared" si="999"/>
        <v>41242</v>
      </c>
      <c r="BG6390" s="34">
        <f t="shared" si="994"/>
        <v>82.88000000000001</v>
      </c>
      <c r="BH6390" s="32">
        <f t="shared" si="995"/>
        <v>1</v>
      </c>
      <c r="BI6390" s="32">
        <f t="shared" si="996"/>
        <v>0</v>
      </c>
      <c r="BJ6390" s="69">
        <f t="shared" si="997"/>
        <v>0</v>
      </c>
      <c r="BK6390" s="158" t="str">
        <f t="shared" si="998"/>
        <v/>
      </c>
    </row>
    <row r="6391" spans="1:63" ht="12" customHeight="1" x14ac:dyDescent="0.2">
      <c r="A6391" s="8"/>
      <c r="B6391" s="7"/>
      <c r="C6391" s="7"/>
      <c r="D6391" s="7"/>
      <c r="E6391" s="7"/>
      <c r="F6391" s="7"/>
      <c r="G6391" s="7"/>
      <c r="H6391" s="7"/>
      <c r="I6391" s="10"/>
      <c r="J6391" s="25"/>
      <c r="K6391" s="250"/>
      <c r="L6391" s="31"/>
      <c r="M6391" s="9"/>
      <c r="N6391" s="11" t="s">
        <v>25</v>
      </c>
      <c r="O6391" s="39"/>
      <c r="P6391" s="47"/>
      <c r="Q6391" s="13"/>
      <c r="R6391" s="248">
        <f t="shared" si="990"/>
        <v>0</v>
      </c>
      <c r="S6391" s="248">
        <f t="shared" si="991"/>
        <v>0</v>
      </c>
      <c r="T6391" s="248">
        <f t="shared" si="992"/>
        <v>0</v>
      </c>
      <c r="U6391" s="248">
        <f t="shared" si="993"/>
        <v>0</v>
      </c>
      <c r="V6391" s="13"/>
      <c r="W6391" s="7"/>
      <c r="AT6391" s="130"/>
      <c r="BF6391" s="33">
        <f t="shared" si="999"/>
        <v>41242</v>
      </c>
      <c r="BG6391" s="34">
        <f t="shared" si="994"/>
        <v>82.88000000000001</v>
      </c>
      <c r="BH6391" s="32">
        <f t="shared" si="995"/>
        <v>1</v>
      </c>
      <c r="BI6391" s="32">
        <f t="shared" si="996"/>
        <v>0</v>
      </c>
      <c r="BJ6391" s="69">
        <f t="shared" si="997"/>
        <v>0</v>
      </c>
      <c r="BK6391" s="158" t="str">
        <f t="shared" si="998"/>
        <v/>
      </c>
    </row>
    <row r="6392" spans="1:63" ht="12" customHeight="1" x14ac:dyDescent="0.2">
      <c r="A6392" s="8"/>
      <c r="B6392" s="7"/>
      <c r="C6392" s="7"/>
      <c r="D6392" s="7"/>
      <c r="E6392" s="7"/>
      <c r="F6392" s="7"/>
      <c r="G6392" s="7"/>
      <c r="H6392" s="7"/>
      <c r="I6392" s="10"/>
      <c r="J6392" s="25"/>
      <c r="K6392" s="250"/>
      <c r="L6392" s="31"/>
      <c r="M6392" s="9"/>
      <c r="N6392" s="11" t="s">
        <v>25</v>
      </c>
      <c r="O6392" s="39"/>
      <c r="P6392" s="47"/>
      <c r="Q6392" s="13"/>
      <c r="R6392" s="248">
        <f t="shared" si="990"/>
        <v>0</v>
      </c>
      <c r="S6392" s="248">
        <f t="shared" si="991"/>
        <v>0</v>
      </c>
      <c r="T6392" s="248">
        <f t="shared" si="992"/>
        <v>0</v>
      </c>
      <c r="U6392" s="248">
        <f t="shared" si="993"/>
        <v>0</v>
      </c>
      <c r="V6392" s="13"/>
      <c r="W6392" s="7"/>
      <c r="AT6392" s="130"/>
      <c r="BF6392" s="33">
        <f t="shared" si="999"/>
        <v>41242</v>
      </c>
      <c r="BG6392" s="34">
        <f t="shared" si="994"/>
        <v>82.88000000000001</v>
      </c>
      <c r="BH6392" s="32">
        <f t="shared" si="995"/>
        <v>1</v>
      </c>
      <c r="BI6392" s="32">
        <f t="shared" si="996"/>
        <v>0</v>
      </c>
      <c r="BJ6392" s="69">
        <f t="shared" si="997"/>
        <v>0</v>
      </c>
      <c r="BK6392" s="158" t="str">
        <f t="shared" si="998"/>
        <v/>
      </c>
    </row>
    <row r="6393" spans="1:63" ht="12" customHeight="1" x14ac:dyDescent="0.2">
      <c r="A6393" s="8"/>
      <c r="B6393" s="7"/>
      <c r="C6393" s="7"/>
      <c r="D6393" s="7"/>
      <c r="E6393" s="7"/>
      <c r="F6393" s="7"/>
      <c r="G6393" s="7"/>
      <c r="H6393" s="7"/>
      <c r="I6393" s="10"/>
      <c r="J6393" s="25"/>
      <c r="K6393" s="250"/>
      <c r="L6393" s="31"/>
      <c r="M6393" s="9"/>
      <c r="N6393" s="11" t="s">
        <v>25</v>
      </c>
      <c r="O6393" s="39"/>
      <c r="P6393" s="47"/>
      <c r="Q6393" s="13"/>
      <c r="R6393" s="248">
        <f t="shared" si="990"/>
        <v>0</v>
      </c>
      <c r="S6393" s="248">
        <f t="shared" si="991"/>
        <v>0</v>
      </c>
      <c r="T6393" s="248">
        <f t="shared" si="992"/>
        <v>0</v>
      </c>
      <c r="U6393" s="248">
        <f t="shared" si="993"/>
        <v>0</v>
      </c>
      <c r="V6393" s="13"/>
      <c r="W6393" s="7"/>
      <c r="AT6393" s="130"/>
      <c r="BF6393" s="33">
        <f t="shared" si="999"/>
        <v>41242</v>
      </c>
      <c r="BG6393" s="34">
        <f t="shared" si="994"/>
        <v>82.88000000000001</v>
      </c>
      <c r="BH6393" s="32">
        <f t="shared" si="995"/>
        <v>1</v>
      </c>
      <c r="BI6393" s="32">
        <f t="shared" si="996"/>
        <v>0</v>
      </c>
      <c r="BJ6393" s="69">
        <f t="shared" si="997"/>
        <v>0</v>
      </c>
      <c r="BK6393" s="158" t="str">
        <f t="shared" si="998"/>
        <v/>
      </c>
    </row>
    <row r="6394" spans="1:63" ht="12" customHeight="1" x14ac:dyDescent="0.2">
      <c r="A6394" s="8"/>
      <c r="B6394" s="7"/>
      <c r="C6394" s="7"/>
      <c r="D6394" s="7"/>
      <c r="E6394" s="7"/>
      <c r="F6394" s="7"/>
      <c r="G6394" s="7"/>
      <c r="H6394" s="7"/>
      <c r="I6394" s="10"/>
      <c r="J6394" s="25"/>
      <c r="K6394" s="250"/>
      <c r="L6394" s="31"/>
      <c r="M6394" s="9"/>
      <c r="N6394" s="11" t="s">
        <v>25</v>
      </c>
      <c r="O6394" s="39"/>
      <c r="P6394" s="47"/>
      <c r="Q6394" s="13"/>
      <c r="R6394" s="248">
        <f t="shared" si="990"/>
        <v>0</v>
      </c>
      <c r="S6394" s="248">
        <f t="shared" si="991"/>
        <v>0</v>
      </c>
      <c r="T6394" s="248">
        <f t="shared" si="992"/>
        <v>0</v>
      </c>
      <c r="U6394" s="248">
        <f t="shared" si="993"/>
        <v>0</v>
      </c>
      <c r="V6394" s="13"/>
      <c r="W6394" s="7"/>
      <c r="AT6394" s="130"/>
      <c r="BF6394" s="33">
        <f t="shared" si="999"/>
        <v>41242</v>
      </c>
      <c r="BG6394" s="34">
        <f t="shared" si="994"/>
        <v>82.88000000000001</v>
      </c>
      <c r="BH6394" s="32">
        <f t="shared" si="995"/>
        <v>1</v>
      </c>
      <c r="BI6394" s="32">
        <f t="shared" si="996"/>
        <v>0</v>
      </c>
      <c r="BJ6394" s="69">
        <f t="shared" si="997"/>
        <v>0</v>
      </c>
      <c r="BK6394" s="158" t="str">
        <f t="shared" si="998"/>
        <v/>
      </c>
    </row>
    <row r="6395" spans="1:63" ht="12" customHeight="1" x14ac:dyDescent="0.2">
      <c r="A6395" s="8"/>
      <c r="B6395" s="7"/>
      <c r="C6395" s="7"/>
      <c r="D6395" s="7"/>
      <c r="E6395" s="7"/>
      <c r="F6395" s="7"/>
      <c r="G6395" s="7"/>
      <c r="H6395" s="7"/>
      <c r="I6395" s="10"/>
      <c r="J6395" s="25"/>
      <c r="K6395" s="250"/>
      <c r="L6395" s="31"/>
      <c r="M6395" s="9"/>
      <c r="N6395" s="11" t="s">
        <v>25</v>
      </c>
      <c r="O6395" s="39"/>
      <c r="P6395" s="47"/>
      <c r="Q6395" s="13"/>
      <c r="R6395" s="248">
        <f t="shared" si="990"/>
        <v>0</v>
      </c>
      <c r="S6395" s="248">
        <f t="shared" si="991"/>
        <v>0</v>
      </c>
      <c r="T6395" s="248">
        <f t="shared" si="992"/>
        <v>0</v>
      </c>
      <c r="U6395" s="248">
        <f t="shared" si="993"/>
        <v>0</v>
      </c>
      <c r="V6395" s="13"/>
      <c r="W6395" s="7"/>
      <c r="AT6395" s="130"/>
      <c r="BF6395" s="33">
        <f t="shared" si="999"/>
        <v>41242</v>
      </c>
      <c r="BG6395" s="34">
        <f t="shared" si="994"/>
        <v>82.88000000000001</v>
      </c>
      <c r="BH6395" s="32">
        <f t="shared" si="995"/>
        <v>1</v>
      </c>
      <c r="BI6395" s="32">
        <f t="shared" si="996"/>
        <v>0</v>
      </c>
      <c r="BJ6395" s="69">
        <f t="shared" si="997"/>
        <v>0</v>
      </c>
      <c r="BK6395" s="158" t="str">
        <f t="shared" si="998"/>
        <v/>
      </c>
    </row>
    <row r="6396" spans="1:63" ht="12" customHeight="1" x14ac:dyDescent="0.2">
      <c r="A6396" s="8"/>
      <c r="B6396" s="7"/>
      <c r="C6396" s="7"/>
      <c r="D6396" s="7"/>
      <c r="E6396" s="7"/>
      <c r="F6396" s="7"/>
      <c r="G6396" s="7"/>
      <c r="H6396" s="7"/>
      <c r="I6396" s="10"/>
      <c r="J6396" s="25"/>
      <c r="K6396" s="250"/>
      <c r="L6396" s="31"/>
      <c r="M6396" s="9"/>
      <c r="N6396" s="11" t="s">
        <v>25</v>
      </c>
      <c r="O6396" s="39"/>
      <c r="P6396" s="47"/>
      <c r="Q6396" s="13"/>
      <c r="R6396" s="248">
        <f t="shared" si="990"/>
        <v>0</v>
      </c>
      <c r="S6396" s="248">
        <f t="shared" si="991"/>
        <v>0</v>
      </c>
      <c r="T6396" s="248">
        <f t="shared" si="992"/>
        <v>0</v>
      </c>
      <c r="U6396" s="248">
        <f t="shared" si="993"/>
        <v>0</v>
      </c>
      <c r="V6396" s="13"/>
      <c r="W6396" s="7"/>
      <c r="AT6396" s="130"/>
      <c r="BF6396" s="33">
        <f t="shared" si="999"/>
        <v>41242</v>
      </c>
      <c r="BG6396" s="34">
        <f t="shared" si="994"/>
        <v>82.88000000000001</v>
      </c>
      <c r="BH6396" s="32">
        <f t="shared" si="995"/>
        <v>1</v>
      </c>
      <c r="BI6396" s="32">
        <f t="shared" si="996"/>
        <v>0</v>
      </c>
      <c r="BJ6396" s="69">
        <f t="shared" si="997"/>
        <v>0</v>
      </c>
      <c r="BK6396" s="158" t="str">
        <f t="shared" si="998"/>
        <v/>
      </c>
    </row>
    <row r="6397" spans="1:63" ht="12" customHeight="1" x14ac:dyDescent="0.2">
      <c r="A6397" s="8"/>
      <c r="B6397" s="7"/>
      <c r="C6397" s="7"/>
      <c r="D6397" s="7"/>
      <c r="E6397" s="7"/>
      <c r="F6397" s="7"/>
      <c r="G6397" s="7"/>
      <c r="H6397" s="7"/>
      <c r="I6397" s="10"/>
      <c r="J6397" s="25"/>
      <c r="K6397" s="250"/>
      <c r="L6397" s="31"/>
      <c r="M6397" s="9"/>
      <c r="N6397" s="11" t="s">
        <v>25</v>
      </c>
      <c r="O6397" s="39"/>
      <c r="P6397" s="47"/>
      <c r="Q6397" s="13"/>
      <c r="R6397" s="248">
        <f t="shared" si="990"/>
        <v>0</v>
      </c>
      <c r="S6397" s="248">
        <f t="shared" si="991"/>
        <v>0</v>
      </c>
      <c r="T6397" s="248">
        <f t="shared" si="992"/>
        <v>0</v>
      </c>
      <c r="U6397" s="248">
        <f t="shared" si="993"/>
        <v>0</v>
      </c>
      <c r="V6397" s="13"/>
      <c r="W6397" s="7"/>
      <c r="AT6397" s="130"/>
      <c r="BF6397" s="33">
        <f t="shared" si="999"/>
        <v>41242</v>
      </c>
      <c r="BG6397" s="34">
        <f t="shared" si="994"/>
        <v>82.88000000000001</v>
      </c>
      <c r="BH6397" s="32">
        <f t="shared" si="995"/>
        <v>1</v>
      </c>
      <c r="BI6397" s="32">
        <f t="shared" si="996"/>
        <v>0</v>
      </c>
      <c r="BJ6397" s="69">
        <f t="shared" si="997"/>
        <v>0</v>
      </c>
      <c r="BK6397" s="158" t="str">
        <f t="shared" si="998"/>
        <v/>
      </c>
    </row>
    <row r="6398" spans="1:63" ht="12" customHeight="1" x14ac:dyDescent="0.2">
      <c r="A6398" s="8"/>
      <c r="B6398" s="7"/>
      <c r="C6398" s="7"/>
      <c r="D6398" s="7"/>
      <c r="E6398" s="7"/>
      <c r="F6398" s="7"/>
      <c r="G6398" s="7"/>
      <c r="H6398" s="7"/>
      <c r="I6398" s="10"/>
      <c r="J6398" s="25"/>
      <c r="K6398" s="250"/>
      <c r="L6398" s="31"/>
      <c r="M6398" s="9"/>
      <c r="N6398" s="11" t="s">
        <v>25</v>
      </c>
      <c r="O6398" s="39"/>
      <c r="P6398" s="47"/>
      <c r="Q6398" s="13"/>
      <c r="R6398" s="248">
        <f t="shared" si="990"/>
        <v>0</v>
      </c>
      <c r="S6398" s="248">
        <f t="shared" si="991"/>
        <v>0</v>
      </c>
      <c r="T6398" s="248">
        <f t="shared" si="992"/>
        <v>0</v>
      </c>
      <c r="U6398" s="248">
        <f t="shared" si="993"/>
        <v>0</v>
      </c>
      <c r="V6398" s="13"/>
      <c r="W6398" s="7"/>
      <c r="AT6398" s="130"/>
      <c r="BF6398" s="33">
        <f t="shared" si="999"/>
        <v>41242</v>
      </c>
      <c r="BG6398" s="34">
        <f t="shared" si="994"/>
        <v>82.88000000000001</v>
      </c>
      <c r="BH6398" s="32">
        <f t="shared" si="995"/>
        <v>1</v>
      </c>
      <c r="BI6398" s="32">
        <f t="shared" si="996"/>
        <v>0</v>
      </c>
      <c r="BJ6398" s="69">
        <f t="shared" si="997"/>
        <v>0</v>
      </c>
      <c r="BK6398" s="158" t="str">
        <f t="shared" si="998"/>
        <v/>
      </c>
    </row>
    <row r="6399" spans="1:63" ht="12" customHeight="1" x14ac:dyDescent="0.2">
      <c r="A6399" s="8"/>
      <c r="B6399" s="7"/>
      <c r="C6399" s="7"/>
      <c r="D6399" s="7"/>
      <c r="E6399" s="7"/>
      <c r="F6399" s="7"/>
      <c r="G6399" s="7"/>
      <c r="H6399" s="7"/>
      <c r="I6399" s="10"/>
      <c r="J6399" s="25"/>
      <c r="K6399" s="250"/>
      <c r="L6399" s="31"/>
      <c r="M6399" s="9"/>
      <c r="N6399" s="11" t="s">
        <v>25</v>
      </c>
      <c r="O6399" s="39"/>
      <c r="P6399" s="47"/>
      <c r="Q6399" s="13"/>
      <c r="R6399" s="248">
        <f t="shared" si="990"/>
        <v>0</v>
      </c>
      <c r="S6399" s="248">
        <f t="shared" si="991"/>
        <v>0</v>
      </c>
      <c r="T6399" s="248">
        <f t="shared" si="992"/>
        <v>0</v>
      </c>
      <c r="U6399" s="248">
        <f t="shared" si="993"/>
        <v>0</v>
      </c>
      <c r="V6399" s="13"/>
      <c r="W6399" s="7"/>
      <c r="AT6399" s="130"/>
      <c r="BF6399" s="33">
        <f t="shared" si="999"/>
        <v>41242</v>
      </c>
      <c r="BG6399" s="34">
        <f t="shared" si="994"/>
        <v>82.88000000000001</v>
      </c>
      <c r="BH6399" s="32">
        <f t="shared" si="995"/>
        <v>1</v>
      </c>
      <c r="BI6399" s="32">
        <f t="shared" si="996"/>
        <v>0</v>
      </c>
      <c r="BJ6399" s="69">
        <f t="shared" si="997"/>
        <v>0</v>
      </c>
      <c r="BK6399" s="158" t="str">
        <f t="shared" si="998"/>
        <v/>
      </c>
    </row>
    <row r="6400" spans="1:63" ht="12" customHeight="1" x14ac:dyDescent="0.2">
      <c r="A6400" s="8"/>
      <c r="B6400" s="7"/>
      <c r="C6400" s="7"/>
      <c r="D6400" s="7"/>
      <c r="E6400" s="7"/>
      <c r="F6400" s="7"/>
      <c r="G6400" s="7"/>
      <c r="H6400" s="7"/>
      <c r="I6400" s="10"/>
      <c r="J6400" s="25"/>
      <c r="K6400" s="250"/>
      <c r="L6400" s="31"/>
      <c r="M6400" s="9"/>
      <c r="N6400" s="11" t="s">
        <v>25</v>
      </c>
      <c r="O6400" s="39"/>
      <c r="P6400" s="47"/>
      <c r="Q6400" s="13"/>
      <c r="R6400" s="248">
        <f t="shared" si="990"/>
        <v>0</v>
      </c>
      <c r="S6400" s="248">
        <f t="shared" si="991"/>
        <v>0</v>
      </c>
      <c r="T6400" s="248">
        <f t="shared" si="992"/>
        <v>0</v>
      </c>
      <c r="U6400" s="248">
        <f t="shared" si="993"/>
        <v>0</v>
      </c>
      <c r="V6400" s="13"/>
      <c r="W6400" s="7"/>
      <c r="AT6400" s="130"/>
      <c r="BF6400" s="33">
        <f t="shared" si="999"/>
        <v>41242</v>
      </c>
      <c r="BG6400" s="34">
        <f t="shared" si="994"/>
        <v>82.88000000000001</v>
      </c>
      <c r="BH6400" s="32">
        <f t="shared" si="995"/>
        <v>1</v>
      </c>
      <c r="BI6400" s="32">
        <f t="shared" si="996"/>
        <v>0</v>
      </c>
      <c r="BJ6400" s="69">
        <f t="shared" si="997"/>
        <v>0</v>
      </c>
      <c r="BK6400" s="158" t="str">
        <f t="shared" si="998"/>
        <v/>
      </c>
    </row>
    <row r="6401" spans="1:63" ht="12" customHeight="1" x14ac:dyDescent="0.2">
      <c r="A6401" s="8"/>
      <c r="B6401" s="7"/>
      <c r="C6401" s="7"/>
      <c r="D6401" s="7"/>
      <c r="E6401" s="7"/>
      <c r="F6401" s="7"/>
      <c r="G6401" s="7"/>
      <c r="H6401" s="7"/>
      <c r="I6401" s="10"/>
      <c r="J6401" s="25"/>
      <c r="K6401" s="250"/>
      <c r="L6401" s="31"/>
      <c r="M6401" s="9"/>
      <c r="N6401" s="11" t="s">
        <v>25</v>
      </c>
      <c r="O6401" s="39"/>
      <c r="P6401" s="47"/>
      <c r="Q6401" s="13"/>
      <c r="R6401" s="248">
        <f t="shared" si="990"/>
        <v>0</v>
      </c>
      <c r="S6401" s="248">
        <f t="shared" si="991"/>
        <v>0</v>
      </c>
      <c r="T6401" s="248">
        <f t="shared" si="992"/>
        <v>0</v>
      </c>
      <c r="U6401" s="248">
        <f t="shared" si="993"/>
        <v>0</v>
      </c>
      <c r="V6401" s="13"/>
      <c r="W6401" s="7"/>
      <c r="AT6401" s="130"/>
      <c r="BF6401" s="33">
        <f t="shared" si="999"/>
        <v>41242</v>
      </c>
      <c r="BG6401" s="34">
        <f t="shared" si="994"/>
        <v>82.88000000000001</v>
      </c>
      <c r="BH6401" s="32">
        <f t="shared" si="995"/>
        <v>1</v>
      </c>
      <c r="BI6401" s="32">
        <f t="shared" si="996"/>
        <v>0</v>
      </c>
      <c r="BJ6401" s="69">
        <f t="shared" si="997"/>
        <v>0</v>
      </c>
      <c r="BK6401" s="158" t="str">
        <f t="shared" si="998"/>
        <v/>
      </c>
    </row>
    <row r="6402" spans="1:63" ht="12" customHeight="1" x14ac:dyDescent="0.2">
      <c r="A6402" s="8"/>
      <c r="B6402" s="7"/>
      <c r="C6402" s="7"/>
      <c r="D6402" s="7"/>
      <c r="E6402" s="7"/>
      <c r="F6402" s="7"/>
      <c r="G6402" s="7"/>
      <c r="H6402" s="7"/>
      <c r="I6402" s="10"/>
      <c r="J6402" s="25"/>
      <c r="K6402" s="250"/>
      <c r="L6402" s="31"/>
      <c r="M6402" s="9"/>
      <c r="N6402" s="11" t="s">
        <v>25</v>
      </c>
      <c r="O6402" s="39"/>
      <c r="P6402" s="47"/>
      <c r="Q6402" s="13"/>
      <c r="R6402" s="248">
        <f t="shared" si="990"/>
        <v>0</v>
      </c>
      <c r="S6402" s="248">
        <f t="shared" si="991"/>
        <v>0</v>
      </c>
      <c r="T6402" s="248">
        <f t="shared" si="992"/>
        <v>0</v>
      </c>
      <c r="U6402" s="248">
        <f t="shared" si="993"/>
        <v>0</v>
      </c>
      <c r="V6402" s="13"/>
      <c r="W6402" s="7"/>
      <c r="AT6402" s="130"/>
      <c r="BF6402" s="33">
        <f t="shared" si="999"/>
        <v>41242</v>
      </c>
      <c r="BG6402" s="34">
        <f t="shared" si="994"/>
        <v>82.88000000000001</v>
      </c>
      <c r="BH6402" s="32">
        <f t="shared" si="995"/>
        <v>1</v>
      </c>
      <c r="BI6402" s="32">
        <f t="shared" si="996"/>
        <v>0</v>
      </c>
      <c r="BJ6402" s="69">
        <f t="shared" si="997"/>
        <v>0</v>
      </c>
      <c r="BK6402" s="158" t="str">
        <f t="shared" si="998"/>
        <v/>
      </c>
    </row>
    <row r="6403" spans="1:63" ht="12" customHeight="1" x14ac:dyDescent="0.2">
      <c r="A6403" s="8"/>
      <c r="B6403" s="7"/>
      <c r="C6403" s="7"/>
      <c r="D6403" s="7"/>
      <c r="E6403" s="7"/>
      <c r="F6403" s="7"/>
      <c r="G6403" s="7"/>
      <c r="H6403" s="7"/>
      <c r="I6403" s="10"/>
      <c r="J6403" s="25"/>
      <c r="K6403" s="250"/>
      <c r="L6403" s="31"/>
      <c r="M6403" s="9"/>
      <c r="N6403" s="11" t="s">
        <v>25</v>
      </c>
      <c r="O6403" s="39"/>
      <c r="P6403" s="47"/>
      <c r="Q6403" s="13"/>
      <c r="R6403" s="248">
        <f t="shared" si="990"/>
        <v>0</v>
      </c>
      <c r="S6403" s="248">
        <f t="shared" si="991"/>
        <v>0</v>
      </c>
      <c r="T6403" s="248">
        <f t="shared" si="992"/>
        <v>0</v>
      </c>
      <c r="U6403" s="248">
        <f t="shared" si="993"/>
        <v>0</v>
      </c>
      <c r="V6403" s="13"/>
      <c r="W6403" s="7"/>
      <c r="AT6403" s="130"/>
      <c r="BF6403" s="33">
        <f t="shared" si="999"/>
        <v>41242</v>
      </c>
      <c r="BG6403" s="34">
        <f t="shared" si="994"/>
        <v>82.88000000000001</v>
      </c>
      <c r="BH6403" s="32">
        <f t="shared" si="995"/>
        <v>1</v>
      </c>
      <c r="BI6403" s="32">
        <f t="shared" si="996"/>
        <v>0</v>
      </c>
      <c r="BJ6403" s="69">
        <f t="shared" si="997"/>
        <v>0</v>
      </c>
      <c r="BK6403" s="158" t="str">
        <f t="shared" si="998"/>
        <v/>
      </c>
    </row>
    <row r="6404" spans="1:63" ht="12" customHeight="1" x14ac:dyDescent="0.2">
      <c r="A6404" s="8"/>
      <c r="B6404" s="7"/>
      <c r="C6404" s="7"/>
      <c r="D6404" s="7"/>
      <c r="E6404" s="7"/>
      <c r="F6404" s="7"/>
      <c r="G6404" s="7"/>
      <c r="H6404" s="7"/>
      <c r="I6404" s="10"/>
      <c r="J6404" s="25"/>
      <c r="K6404" s="250"/>
      <c r="L6404" s="31"/>
      <c r="M6404" s="9"/>
      <c r="N6404" s="11" t="s">
        <v>25</v>
      </c>
      <c r="O6404" s="39"/>
      <c r="P6404" s="47"/>
      <c r="Q6404" s="13"/>
      <c r="R6404" s="248">
        <f t="shared" si="990"/>
        <v>0</v>
      </c>
      <c r="S6404" s="248">
        <f t="shared" si="991"/>
        <v>0</v>
      </c>
      <c r="T6404" s="248">
        <f t="shared" si="992"/>
        <v>0</v>
      </c>
      <c r="U6404" s="248">
        <f t="shared" si="993"/>
        <v>0</v>
      </c>
      <c r="V6404" s="13"/>
      <c r="W6404" s="7"/>
      <c r="AT6404" s="130"/>
      <c r="BF6404" s="33">
        <f t="shared" si="999"/>
        <v>41242</v>
      </c>
      <c r="BG6404" s="34">
        <f t="shared" si="994"/>
        <v>82.88000000000001</v>
      </c>
      <c r="BH6404" s="32">
        <f t="shared" si="995"/>
        <v>1</v>
      </c>
      <c r="BI6404" s="32">
        <f t="shared" si="996"/>
        <v>0</v>
      </c>
      <c r="BJ6404" s="69">
        <f t="shared" si="997"/>
        <v>0</v>
      </c>
      <c r="BK6404" s="158" t="str">
        <f t="shared" si="998"/>
        <v/>
      </c>
    </row>
    <row r="6405" spans="1:63" ht="12" customHeight="1" x14ac:dyDescent="0.2">
      <c r="A6405" s="8"/>
      <c r="B6405" s="7"/>
      <c r="C6405" s="7"/>
      <c r="D6405" s="7"/>
      <c r="E6405" s="7"/>
      <c r="F6405" s="7"/>
      <c r="G6405" s="7"/>
      <c r="H6405" s="7"/>
      <c r="I6405" s="10"/>
      <c r="J6405" s="25"/>
      <c r="K6405" s="250"/>
      <c r="L6405" s="31"/>
      <c r="M6405" s="9"/>
      <c r="N6405" s="11" t="s">
        <v>25</v>
      </c>
      <c r="O6405" s="39"/>
      <c r="P6405" s="47"/>
      <c r="Q6405" s="13"/>
      <c r="R6405" s="248">
        <f t="shared" si="990"/>
        <v>0</v>
      </c>
      <c r="S6405" s="248">
        <f t="shared" si="991"/>
        <v>0</v>
      </c>
      <c r="T6405" s="248">
        <f t="shared" si="992"/>
        <v>0</v>
      </c>
      <c r="U6405" s="248">
        <f t="shared" si="993"/>
        <v>0</v>
      </c>
      <c r="V6405" s="13"/>
      <c r="W6405" s="7"/>
      <c r="AT6405" s="130"/>
      <c r="BF6405" s="33">
        <f t="shared" si="999"/>
        <v>41242</v>
      </c>
      <c r="BG6405" s="34">
        <f t="shared" si="994"/>
        <v>82.88000000000001</v>
      </c>
      <c r="BH6405" s="32">
        <f t="shared" si="995"/>
        <v>1</v>
      </c>
      <c r="BI6405" s="32">
        <f t="shared" si="996"/>
        <v>0</v>
      </c>
      <c r="BJ6405" s="69">
        <f t="shared" si="997"/>
        <v>0</v>
      </c>
      <c r="BK6405" s="158" t="str">
        <f t="shared" si="998"/>
        <v/>
      </c>
    </row>
    <row r="6406" spans="1:63" ht="12" customHeight="1" x14ac:dyDescent="0.2">
      <c r="A6406" s="8"/>
      <c r="B6406" s="7"/>
      <c r="C6406" s="7"/>
      <c r="D6406" s="7"/>
      <c r="E6406" s="7"/>
      <c r="F6406" s="7"/>
      <c r="G6406" s="7"/>
      <c r="H6406" s="7"/>
      <c r="I6406" s="10"/>
      <c r="J6406" s="25"/>
      <c r="K6406" s="250"/>
      <c r="L6406" s="31"/>
      <c r="M6406" s="9"/>
      <c r="N6406" s="11" t="s">
        <v>25</v>
      </c>
      <c r="O6406" s="39"/>
      <c r="P6406" s="47"/>
      <c r="Q6406" s="13"/>
      <c r="R6406" s="248">
        <f t="shared" si="990"/>
        <v>0</v>
      </c>
      <c r="S6406" s="248">
        <f t="shared" si="991"/>
        <v>0</v>
      </c>
      <c r="T6406" s="248">
        <f t="shared" si="992"/>
        <v>0</v>
      </c>
      <c r="U6406" s="248">
        <f t="shared" si="993"/>
        <v>0</v>
      </c>
      <c r="V6406" s="13"/>
      <c r="W6406" s="7"/>
      <c r="AT6406" s="130"/>
      <c r="BF6406" s="33">
        <f t="shared" si="999"/>
        <v>41242</v>
      </c>
      <c r="BG6406" s="34">
        <f t="shared" si="994"/>
        <v>82.88000000000001</v>
      </c>
      <c r="BH6406" s="32">
        <f t="shared" si="995"/>
        <v>1</v>
      </c>
      <c r="BI6406" s="32">
        <f t="shared" si="996"/>
        <v>0</v>
      </c>
      <c r="BJ6406" s="69">
        <f t="shared" si="997"/>
        <v>0</v>
      </c>
      <c r="BK6406" s="158" t="str">
        <f t="shared" si="998"/>
        <v/>
      </c>
    </row>
    <row r="6407" spans="1:63" ht="12" customHeight="1" x14ac:dyDescent="0.2">
      <c r="A6407" s="8"/>
      <c r="B6407" s="7"/>
      <c r="C6407" s="7"/>
      <c r="D6407" s="7"/>
      <c r="E6407" s="7"/>
      <c r="F6407" s="7"/>
      <c r="G6407" s="7"/>
      <c r="H6407" s="7"/>
      <c r="I6407" s="10"/>
      <c r="J6407" s="25"/>
      <c r="K6407" s="250"/>
      <c r="L6407" s="31"/>
      <c r="M6407" s="9"/>
      <c r="N6407" s="11" t="s">
        <v>25</v>
      </c>
      <c r="O6407" s="39"/>
      <c r="P6407" s="47"/>
      <c r="Q6407" s="13"/>
      <c r="R6407" s="248">
        <f t="shared" si="990"/>
        <v>0</v>
      </c>
      <c r="S6407" s="248">
        <f t="shared" si="991"/>
        <v>0</v>
      </c>
      <c r="T6407" s="248">
        <f t="shared" si="992"/>
        <v>0</v>
      </c>
      <c r="U6407" s="248">
        <f t="shared" si="993"/>
        <v>0</v>
      </c>
      <c r="V6407" s="13"/>
      <c r="W6407" s="7"/>
      <c r="AT6407" s="130"/>
      <c r="BF6407" s="33">
        <f t="shared" si="999"/>
        <v>41242</v>
      </c>
      <c r="BG6407" s="34">
        <f t="shared" si="994"/>
        <v>82.88000000000001</v>
      </c>
      <c r="BH6407" s="32">
        <f t="shared" si="995"/>
        <v>1</v>
      </c>
      <c r="BI6407" s="32">
        <f t="shared" si="996"/>
        <v>0</v>
      </c>
      <c r="BJ6407" s="69">
        <f t="shared" si="997"/>
        <v>0</v>
      </c>
      <c r="BK6407" s="158" t="str">
        <f t="shared" si="998"/>
        <v/>
      </c>
    </row>
    <row r="6408" spans="1:63" ht="12" customHeight="1" x14ac:dyDescent="0.2">
      <c r="A6408" s="8"/>
      <c r="B6408" s="7"/>
      <c r="C6408" s="7"/>
      <c r="D6408" s="7"/>
      <c r="E6408" s="7"/>
      <c r="F6408" s="7"/>
      <c r="G6408" s="7"/>
      <c r="H6408" s="7"/>
      <c r="I6408" s="10"/>
      <c r="J6408" s="25"/>
      <c r="K6408" s="250"/>
      <c r="L6408" s="31"/>
      <c r="M6408" s="9"/>
      <c r="N6408" s="11" t="s">
        <v>25</v>
      </c>
      <c r="O6408" s="39"/>
      <c r="P6408" s="47"/>
      <c r="Q6408" s="13"/>
      <c r="R6408" s="248">
        <f t="shared" si="990"/>
        <v>0</v>
      </c>
      <c r="S6408" s="248">
        <f t="shared" si="991"/>
        <v>0</v>
      </c>
      <c r="T6408" s="248">
        <f t="shared" si="992"/>
        <v>0</v>
      </c>
      <c r="U6408" s="248">
        <f t="shared" si="993"/>
        <v>0</v>
      </c>
      <c r="V6408" s="13"/>
      <c r="W6408" s="7"/>
      <c r="AT6408" s="130"/>
      <c r="BF6408" s="33">
        <f t="shared" si="999"/>
        <v>41242</v>
      </c>
      <c r="BG6408" s="34">
        <f t="shared" si="994"/>
        <v>82.88000000000001</v>
      </c>
      <c r="BH6408" s="32">
        <f t="shared" si="995"/>
        <v>1</v>
      </c>
      <c r="BI6408" s="32">
        <f t="shared" si="996"/>
        <v>0</v>
      </c>
      <c r="BJ6408" s="69">
        <f t="shared" si="997"/>
        <v>0</v>
      </c>
      <c r="BK6408" s="158" t="str">
        <f t="shared" si="998"/>
        <v/>
      </c>
    </row>
    <row r="6409" spans="1:63" ht="12" customHeight="1" x14ac:dyDescent="0.2">
      <c r="A6409" s="8"/>
      <c r="B6409" s="7"/>
      <c r="C6409" s="7"/>
      <c r="D6409" s="7"/>
      <c r="E6409" s="7"/>
      <c r="F6409" s="7"/>
      <c r="G6409" s="7"/>
      <c r="H6409" s="7"/>
      <c r="I6409" s="10"/>
      <c r="J6409" s="25"/>
      <c r="K6409" s="250"/>
      <c r="L6409" s="31"/>
      <c r="M6409" s="9"/>
      <c r="N6409" s="11" t="s">
        <v>25</v>
      </c>
      <c r="O6409" s="39"/>
      <c r="P6409" s="47"/>
      <c r="Q6409" s="13"/>
      <c r="R6409" s="248">
        <f t="shared" si="990"/>
        <v>0</v>
      </c>
      <c r="S6409" s="248">
        <f t="shared" si="991"/>
        <v>0</v>
      </c>
      <c r="T6409" s="248">
        <f t="shared" si="992"/>
        <v>0</v>
      </c>
      <c r="U6409" s="248">
        <f t="shared" si="993"/>
        <v>0</v>
      </c>
      <c r="V6409" s="13"/>
      <c r="W6409" s="7"/>
      <c r="AT6409" s="130"/>
      <c r="BF6409" s="33">
        <f t="shared" si="999"/>
        <v>41242</v>
      </c>
      <c r="BG6409" s="34">
        <f t="shared" si="994"/>
        <v>82.88000000000001</v>
      </c>
      <c r="BH6409" s="32">
        <f t="shared" si="995"/>
        <v>1</v>
      </c>
      <c r="BI6409" s="32">
        <f t="shared" si="996"/>
        <v>0</v>
      </c>
      <c r="BJ6409" s="69">
        <f t="shared" si="997"/>
        <v>0</v>
      </c>
      <c r="BK6409" s="158" t="str">
        <f t="shared" si="998"/>
        <v/>
      </c>
    </row>
    <row r="6410" spans="1:63" ht="12" customHeight="1" x14ac:dyDescent="0.2">
      <c r="A6410" s="8"/>
      <c r="B6410" s="7"/>
      <c r="C6410" s="7"/>
      <c r="D6410" s="7"/>
      <c r="E6410" s="7"/>
      <c r="F6410" s="7"/>
      <c r="G6410" s="7"/>
      <c r="H6410" s="7"/>
      <c r="I6410" s="10"/>
      <c r="J6410" s="25"/>
      <c r="K6410" s="250"/>
      <c r="L6410" s="31"/>
      <c r="M6410" s="9"/>
      <c r="N6410" s="11" t="s">
        <v>25</v>
      </c>
      <c r="O6410" s="39"/>
      <c r="P6410" s="47"/>
      <c r="Q6410" s="13"/>
      <c r="R6410" s="248">
        <f t="shared" si="990"/>
        <v>0</v>
      </c>
      <c r="S6410" s="248">
        <f t="shared" si="991"/>
        <v>0</v>
      </c>
      <c r="T6410" s="248">
        <f t="shared" si="992"/>
        <v>0</v>
      </c>
      <c r="U6410" s="248">
        <f t="shared" si="993"/>
        <v>0</v>
      </c>
      <c r="V6410" s="13"/>
      <c r="W6410" s="7"/>
      <c r="AT6410" s="130"/>
      <c r="BF6410" s="33">
        <f t="shared" si="999"/>
        <v>41242</v>
      </c>
      <c r="BG6410" s="34">
        <f t="shared" si="994"/>
        <v>82.88000000000001</v>
      </c>
      <c r="BH6410" s="32">
        <f t="shared" si="995"/>
        <v>1</v>
      </c>
      <c r="BI6410" s="32">
        <f t="shared" si="996"/>
        <v>0</v>
      </c>
      <c r="BJ6410" s="69">
        <f t="shared" si="997"/>
        <v>0</v>
      </c>
      <c r="BK6410" s="158" t="str">
        <f t="shared" si="998"/>
        <v/>
      </c>
    </row>
    <row r="6411" spans="1:63" ht="12" customHeight="1" x14ac:dyDescent="0.2">
      <c r="A6411" s="8"/>
      <c r="B6411" s="7"/>
      <c r="C6411" s="7"/>
      <c r="D6411" s="7"/>
      <c r="E6411" s="7"/>
      <c r="F6411" s="7"/>
      <c r="G6411" s="7"/>
      <c r="H6411" s="7"/>
      <c r="I6411" s="10"/>
      <c r="J6411" s="25"/>
      <c r="K6411" s="250"/>
      <c r="L6411" s="31"/>
      <c r="M6411" s="9"/>
      <c r="N6411" s="11" t="s">
        <v>25</v>
      </c>
      <c r="O6411" s="39"/>
      <c r="P6411" s="47"/>
      <c r="Q6411" s="13"/>
      <c r="R6411" s="248">
        <f t="shared" ref="R6411:R6474" si="1000">IF(N6411&lt;&gt;"M",ROUND(IF(M6411&lt;&gt;"Y",IF(P6411&lt;&gt;"Y",K6411,K6411*(BH6411-1)),0),ROUNDING),"")</f>
        <v>0</v>
      </c>
      <c r="S6411" s="248">
        <f t="shared" ref="S6411:S6474" si="1001">IF(N6411&lt;&gt;"M",ROUND(IF(O6411&gt;0,IF(M6411="Y",BI6411*(1-O6411),IF(BI6411&gt;R6411,R6411 + (BI6411 - R6411)*(1-O6411),BI6411)),BI6411),ROUNDING),"")</f>
        <v>0</v>
      </c>
      <c r="T6411" s="248">
        <f t="shared" ref="T6411:T6474" si="1002">IF(N6411&lt;&gt;"M",ROUND(IF(O6411&gt;0,IF(M6411="Y",BJ6411*(1-O6411),IF(BJ6411&gt;R6411,R6411 + (BJ6411 - R6411)*(1-O6411),BJ6411)),BJ6411),ROUNDING),"")</f>
        <v>0</v>
      </c>
      <c r="U6411" s="248">
        <f t="shared" ref="U6411:U6474" si="1003">IF(N6411&lt;&gt;"M",ROUND(IF(OR(N6411="P",N6411=""),0,IF(OR(M6411="N",M6411=""),T6411-R6411,T6411)),ROUNDING),"")</f>
        <v>0</v>
      </c>
      <c r="V6411" s="13"/>
      <c r="W6411" s="7"/>
      <c r="AT6411" s="130"/>
      <c r="BF6411" s="33">
        <f t="shared" si="999"/>
        <v>41242</v>
      </c>
      <c r="BG6411" s="34">
        <f t="shared" ref="BG6411:BG6474" si="1004">IF(N6411&lt;&gt;"M",BG6410+U6411,BG6410)</f>
        <v>82.88000000000001</v>
      </c>
      <c r="BH6411" s="32">
        <f t="shared" ref="BH6411:BH6474" si="1005">IF(L6411&lt;&gt;"",IF(ODDS_TYPE=1,L6411,IF(ODDS_TYPE=2,IF(L6411&gt;0,1+L6411/100,IF(L6411&lt;0,1-100/L6411,1)),IF(ODDS_TYPE=3,1+L6411,IF(ODDS_TYPE=4,1+L6411,IF(ODDS_TYPE=5,IF(L6411&gt;0,1+L6411,1-1/L6411),IF(ODDS_TYPE=6,IF(L6411&gt;=0,L6411+1,1-1/L6411),1)))))),1)</f>
        <v>1</v>
      </c>
      <c r="BI6411" s="32">
        <f t="shared" ref="BI6411:BI6474" si="1006">IF(P6411&lt;&gt;"Y",IF(M6411&lt;&gt;"Y",K6411*BH6411,K6411*BH6411 - K6411),IF(M6411&lt;&gt;"Y",K6411*BH6411,K6411))</f>
        <v>0</v>
      </c>
      <c r="BJ6411" s="69">
        <f t="shared" ref="BJ6411:BJ6474" si="1007">IF(P6411&lt;&gt;"Y",
IF(M6411&lt;&gt;"Y",
IF(N6411="Y",K6411*BH6411,IF(N6411="P",0,IF(OR(N6411="R",N6411="PU"),K6411,IF(N6411="H",K6411*BH6411*0.5,IF(N6411="HW",K6411*0.5*(1 + BH6411),IF(N6411="HL",K6411*0.5,0)))))),
IF(N6411="Y",K6411*BH6411 - K6411,IF(N6411="P",0,IF(OR(N6411="R",N6411="PU"),0,IF(N6411="H",IF(BH6411&gt;2,0.5*K6411*BH6411 - K6411,0),IF(N6411="HW",K6411*0.5*(1 + BH6411) - K6411,IF(N6411="HL",0,0))))))),
IF(M6411&lt;&gt;"Y",
IF(N6411="Y",K6411*BH6411,IF(N6411="P",0,IF(OR(N6411="R",N6411="PU"),K6411*(BH6411-1),IF(N6411="H",K6411*BH6411*0.5,IF(N6411="HW",K6411*(BH6411-1)*0.5,IF(N6411="HL",K6411*BH6411 - K6411*0.5,0)))))),
IF(N6411="Y",K6411,IF(N6411="P",0,IF(OR(N6411="R",N6411="PU"),0,IF(N6411="H",IF(BH6411&lt;2,K6411*BH6411*0.5 - K6411*(BH6411-1),0),IF(N6411="HW",0,IF(N6411="HL",K6411*0.5,0)))))))
)</f>
        <v>0</v>
      </c>
      <c r="BK6411" s="158" t="str">
        <f t="shared" ref="BK6411:BK6474" si="1008">IF(FILT_M=1,IF(LEN(C6411)&gt;0,C6411,""),IF(FILT_M=2,IF(LEN(E6411)&gt;0,E6411,""),IF(FILT_M=3,IF(LEN(F6411)&gt;0,F6411,""),IF(FILT_M=4,IF(LEN(G6411)&gt;0,G6411,""),""))))</f>
        <v/>
      </c>
    </row>
    <row r="6412" spans="1:63" ht="12" customHeight="1" x14ac:dyDescent="0.2">
      <c r="A6412" s="8"/>
      <c r="B6412" s="7"/>
      <c r="C6412" s="7"/>
      <c r="D6412" s="7"/>
      <c r="E6412" s="7"/>
      <c r="F6412" s="7"/>
      <c r="G6412" s="7"/>
      <c r="H6412" s="7"/>
      <c r="I6412" s="10"/>
      <c r="J6412" s="25"/>
      <c r="K6412" s="250"/>
      <c r="L6412" s="31"/>
      <c r="M6412" s="9"/>
      <c r="N6412" s="11" t="s">
        <v>25</v>
      </c>
      <c r="O6412" s="39"/>
      <c r="P6412" s="47"/>
      <c r="Q6412" s="13"/>
      <c r="R6412" s="248">
        <f t="shared" si="1000"/>
        <v>0</v>
      </c>
      <c r="S6412" s="248">
        <f t="shared" si="1001"/>
        <v>0</v>
      </c>
      <c r="T6412" s="248">
        <f t="shared" si="1002"/>
        <v>0</v>
      </c>
      <c r="U6412" s="248">
        <f t="shared" si="1003"/>
        <v>0</v>
      </c>
      <c r="V6412" s="13"/>
      <c r="W6412" s="7"/>
      <c r="AT6412" s="130"/>
      <c r="BF6412" s="33">
        <f t="shared" ref="BF6412:BF6475" si="1009">IF(A6412&gt;2,A6412,BF6411)</f>
        <v>41242</v>
      </c>
      <c r="BG6412" s="34">
        <f t="shared" si="1004"/>
        <v>82.88000000000001</v>
      </c>
      <c r="BH6412" s="32">
        <f t="shared" si="1005"/>
        <v>1</v>
      </c>
      <c r="BI6412" s="32">
        <f t="shared" si="1006"/>
        <v>0</v>
      </c>
      <c r="BJ6412" s="69">
        <f t="shared" si="1007"/>
        <v>0</v>
      </c>
      <c r="BK6412" s="158" t="str">
        <f t="shared" si="1008"/>
        <v/>
      </c>
    </row>
    <row r="6413" spans="1:63" ht="12" customHeight="1" x14ac:dyDescent="0.2">
      <c r="A6413" s="8"/>
      <c r="B6413" s="7"/>
      <c r="C6413" s="7"/>
      <c r="D6413" s="7"/>
      <c r="E6413" s="7"/>
      <c r="F6413" s="7"/>
      <c r="G6413" s="7"/>
      <c r="H6413" s="7"/>
      <c r="I6413" s="10"/>
      <c r="J6413" s="25"/>
      <c r="K6413" s="250"/>
      <c r="L6413" s="31"/>
      <c r="M6413" s="9"/>
      <c r="N6413" s="11" t="s">
        <v>25</v>
      </c>
      <c r="O6413" s="39"/>
      <c r="P6413" s="47"/>
      <c r="Q6413" s="13"/>
      <c r="R6413" s="248">
        <f t="shared" si="1000"/>
        <v>0</v>
      </c>
      <c r="S6413" s="248">
        <f t="shared" si="1001"/>
        <v>0</v>
      </c>
      <c r="T6413" s="248">
        <f t="shared" si="1002"/>
        <v>0</v>
      </c>
      <c r="U6413" s="248">
        <f t="shared" si="1003"/>
        <v>0</v>
      </c>
      <c r="V6413" s="13"/>
      <c r="W6413" s="7"/>
      <c r="AT6413" s="130"/>
      <c r="BF6413" s="33">
        <f t="shared" si="1009"/>
        <v>41242</v>
      </c>
      <c r="BG6413" s="34">
        <f t="shared" si="1004"/>
        <v>82.88000000000001</v>
      </c>
      <c r="BH6413" s="32">
        <f t="shared" si="1005"/>
        <v>1</v>
      </c>
      <c r="BI6413" s="32">
        <f t="shared" si="1006"/>
        <v>0</v>
      </c>
      <c r="BJ6413" s="69">
        <f t="shared" si="1007"/>
        <v>0</v>
      </c>
      <c r="BK6413" s="158" t="str">
        <f t="shared" si="1008"/>
        <v/>
      </c>
    </row>
    <row r="6414" spans="1:63" ht="12" customHeight="1" x14ac:dyDescent="0.2">
      <c r="A6414" s="8"/>
      <c r="B6414" s="7"/>
      <c r="C6414" s="7"/>
      <c r="D6414" s="7"/>
      <c r="E6414" s="7"/>
      <c r="F6414" s="7"/>
      <c r="G6414" s="7"/>
      <c r="H6414" s="7"/>
      <c r="I6414" s="10"/>
      <c r="J6414" s="25"/>
      <c r="K6414" s="250"/>
      <c r="L6414" s="31"/>
      <c r="M6414" s="9"/>
      <c r="N6414" s="11" t="s">
        <v>25</v>
      </c>
      <c r="O6414" s="39"/>
      <c r="P6414" s="47"/>
      <c r="Q6414" s="13"/>
      <c r="R6414" s="248">
        <f t="shared" si="1000"/>
        <v>0</v>
      </c>
      <c r="S6414" s="248">
        <f t="shared" si="1001"/>
        <v>0</v>
      </c>
      <c r="T6414" s="248">
        <f t="shared" si="1002"/>
        <v>0</v>
      </c>
      <c r="U6414" s="248">
        <f t="shared" si="1003"/>
        <v>0</v>
      </c>
      <c r="V6414" s="13"/>
      <c r="W6414" s="7"/>
      <c r="AT6414" s="130"/>
      <c r="BF6414" s="33">
        <f t="shared" si="1009"/>
        <v>41242</v>
      </c>
      <c r="BG6414" s="34">
        <f t="shared" si="1004"/>
        <v>82.88000000000001</v>
      </c>
      <c r="BH6414" s="32">
        <f t="shared" si="1005"/>
        <v>1</v>
      </c>
      <c r="BI6414" s="32">
        <f t="shared" si="1006"/>
        <v>0</v>
      </c>
      <c r="BJ6414" s="69">
        <f t="shared" si="1007"/>
        <v>0</v>
      </c>
      <c r="BK6414" s="158" t="str">
        <f t="shared" si="1008"/>
        <v/>
      </c>
    </row>
    <row r="6415" spans="1:63" ht="12" customHeight="1" x14ac:dyDescent="0.2">
      <c r="A6415" s="8"/>
      <c r="B6415" s="7"/>
      <c r="C6415" s="7"/>
      <c r="D6415" s="7"/>
      <c r="E6415" s="7"/>
      <c r="F6415" s="7"/>
      <c r="G6415" s="7"/>
      <c r="H6415" s="7"/>
      <c r="I6415" s="10"/>
      <c r="J6415" s="25"/>
      <c r="K6415" s="250"/>
      <c r="L6415" s="31"/>
      <c r="M6415" s="9"/>
      <c r="N6415" s="11" t="s">
        <v>25</v>
      </c>
      <c r="O6415" s="39"/>
      <c r="P6415" s="47"/>
      <c r="Q6415" s="13"/>
      <c r="R6415" s="248">
        <f t="shared" si="1000"/>
        <v>0</v>
      </c>
      <c r="S6415" s="248">
        <f t="shared" si="1001"/>
        <v>0</v>
      </c>
      <c r="T6415" s="248">
        <f t="shared" si="1002"/>
        <v>0</v>
      </c>
      <c r="U6415" s="248">
        <f t="shared" si="1003"/>
        <v>0</v>
      </c>
      <c r="V6415" s="13"/>
      <c r="W6415" s="7"/>
      <c r="AT6415" s="130"/>
      <c r="BF6415" s="33">
        <f t="shared" si="1009"/>
        <v>41242</v>
      </c>
      <c r="BG6415" s="34">
        <f t="shared" si="1004"/>
        <v>82.88000000000001</v>
      </c>
      <c r="BH6415" s="32">
        <f t="shared" si="1005"/>
        <v>1</v>
      </c>
      <c r="BI6415" s="32">
        <f t="shared" si="1006"/>
        <v>0</v>
      </c>
      <c r="BJ6415" s="69">
        <f t="shared" si="1007"/>
        <v>0</v>
      </c>
      <c r="BK6415" s="158" t="str">
        <f t="shared" si="1008"/>
        <v/>
      </c>
    </row>
    <row r="6416" spans="1:63" ht="12" customHeight="1" x14ac:dyDescent="0.2">
      <c r="A6416" s="8"/>
      <c r="B6416" s="7"/>
      <c r="C6416" s="7"/>
      <c r="D6416" s="7"/>
      <c r="E6416" s="7"/>
      <c r="F6416" s="7"/>
      <c r="G6416" s="7"/>
      <c r="H6416" s="7"/>
      <c r="I6416" s="10"/>
      <c r="J6416" s="25"/>
      <c r="K6416" s="250"/>
      <c r="L6416" s="31"/>
      <c r="M6416" s="9"/>
      <c r="N6416" s="11" t="s">
        <v>25</v>
      </c>
      <c r="O6416" s="39"/>
      <c r="P6416" s="47"/>
      <c r="Q6416" s="13"/>
      <c r="R6416" s="248">
        <f t="shared" si="1000"/>
        <v>0</v>
      </c>
      <c r="S6416" s="248">
        <f t="shared" si="1001"/>
        <v>0</v>
      </c>
      <c r="T6416" s="248">
        <f t="shared" si="1002"/>
        <v>0</v>
      </c>
      <c r="U6416" s="248">
        <f t="shared" si="1003"/>
        <v>0</v>
      </c>
      <c r="V6416" s="13"/>
      <c r="W6416" s="7"/>
      <c r="AT6416" s="130"/>
      <c r="BF6416" s="33">
        <f t="shared" si="1009"/>
        <v>41242</v>
      </c>
      <c r="BG6416" s="34">
        <f t="shared" si="1004"/>
        <v>82.88000000000001</v>
      </c>
      <c r="BH6416" s="32">
        <f t="shared" si="1005"/>
        <v>1</v>
      </c>
      <c r="BI6416" s="32">
        <f t="shared" si="1006"/>
        <v>0</v>
      </c>
      <c r="BJ6416" s="69">
        <f t="shared" si="1007"/>
        <v>0</v>
      </c>
      <c r="BK6416" s="158" t="str">
        <f t="shared" si="1008"/>
        <v/>
      </c>
    </row>
    <row r="6417" spans="1:63" ht="12" customHeight="1" x14ac:dyDescent="0.2">
      <c r="A6417" s="8"/>
      <c r="B6417" s="7"/>
      <c r="C6417" s="7"/>
      <c r="D6417" s="7"/>
      <c r="E6417" s="7"/>
      <c r="F6417" s="7"/>
      <c r="G6417" s="7"/>
      <c r="H6417" s="7"/>
      <c r="I6417" s="10"/>
      <c r="J6417" s="25"/>
      <c r="K6417" s="250"/>
      <c r="L6417" s="31"/>
      <c r="M6417" s="9"/>
      <c r="N6417" s="11" t="s">
        <v>25</v>
      </c>
      <c r="O6417" s="39"/>
      <c r="P6417" s="47"/>
      <c r="Q6417" s="13"/>
      <c r="R6417" s="248">
        <f t="shared" si="1000"/>
        <v>0</v>
      </c>
      <c r="S6417" s="248">
        <f t="shared" si="1001"/>
        <v>0</v>
      </c>
      <c r="T6417" s="248">
        <f t="shared" si="1002"/>
        <v>0</v>
      </c>
      <c r="U6417" s="248">
        <f t="shared" si="1003"/>
        <v>0</v>
      </c>
      <c r="V6417" s="13"/>
      <c r="W6417" s="7"/>
      <c r="AT6417" s="130"/>
      <c r="BF6417" s="33">
        <f t="shared" si="1009"/>
        <v>41242</v>
      </c>
      <c r="BG6417" s="34">
        <f t="shared" si="1004"/>
        <v>82.88000000000001</v>
      </c>
      <c r="BH6417" s="32">
        <f t="shared" si="1005"/>
        <v>1</v>
      </c>
      <c r="BI6417" s="32">
        <f t="shared" si="1006"/>
        <v>0</v>
      </c>
      <c r="BJ6417" s="69">
        <f t="shared" si="1007"/>
        <v>0</v>
      </c>
      <c r="BK6417" s="158" t="str">
        <f t="shared" si="1008"/>
        <v/>
      </c>
    </row>
    <row r="6418" spans="1:63" ht="12" customHeight="1" x14ac:dyDescent="0.2">
      <c r="A6418" s="8"/>
      <c r="B6418" s="7"/>
      <c r="C6418" s="7"/>
      <c r="D6418" s="7"/>
      <c r="E6418" s="7"/>
      <c r="F6418" s="7"/>
      <c r="G6418" s="7"/>
      <c r="H6418" s="7"/>
      <c r="I6418" s="10"/>
      <c r="J6418" s="25"/>
      <c r="K6418" s="250"/>
      <c r="L6418" s="31"/>
      <c r="M6418" s="9"/>
      <c r="N6418" s="11" t="s">
        <v>25</v>
      </c>
      <c r="O6418" s="39"/>
      <c r="P6418" s="47"/>
      <c r="Q6418" s="13"/>
      <c r="R6418" s="248">
        <f t="shared" si="1000"/>
        <v>0</v>
      </c>
      <c r="S6418" s="248">
        <f t="shared" si="1001"/>
        <v>0</v>
      </c>
      <c r="T6418" s="248">
        <f t="shared" si="1002"/>
        <v>0</v>
      </c>
      <c r="U6418" s="248">
        <f t="shared" si="1003"/>
        <v>0</v>
      </c>
      <c r="V6418" s="13"/>
      <c r="W6418" s="7"/>
      <c r="AT6418" s="130"/>
      <c r="BF6418" s="33">
        <f t="shared" si="1009"/>
        <v>41242</v>
      </c>
      <c r="BG6418" s="34">
        <f t="shared" si="1004"/>
        <v>82.88000000000001</v>
      </c>
      <c r="BH6418" s="32">
        <f t="shared" si="1005"/>
        <v>1</v>
      </c>
      <c r="BI6418" s="32">
        <f t="shared" si="1006"/>
        <v>0</v>
      </c>
      <c r="BJ6418" s="69">
        <f t="shared" si="1007"/>
        <v>0</v>
      </c>
      <c r="BK6418" s="158" t="str">
        <f t="shared" si="1008"/>
        <v/>
      </c>
    </row>
    <row r="6419" spans="1:63" ht="12" customHeight="1" x14ac:dyDescent="0.2">
      <c r="A6419" s="8"/>
      <c r="B6419" s="7"/>
      <c r="C6419" s="7"/>
      <c r="D6419" s="7"/>
      <c r="E6419" s="7"/>
      <c r="F6419" s="7"/>
      <c r="G6419" s="7"/>
      <c r="H6419" s="7"/>
      <c r="I6419" s="10"/>
      <c r="J6419" s="25"/>
      <c r="K6419" s="250"/>
      <c r="L6419" s="31"/>
      <c r="M6419" s="9"/>
      <c r="N6419" s="11" t="s">
        <v>25</v>
      </c>
      <c r="O6419" s="39"/>
      <c r="P6419" s="47"/>
      <c r="Q6419" s="13"/>
      <c r="R6419" s="248">
        <f t="shared" si="1000"/>
        <v>0</v>
      </c>
      <c r="S6419" s="248">
        <f t="shared" si="1001"/>
        <v>0</v>
      </c>
      <c r="T6419" s="248">
        <f t="shared" si="1002"/>
        <v>0</v>
      </c>
      <c r="U6419" s="248">
        <f t="shared" si="1003"/>
        <v>0</v>
      </c>
      <c r="V6419" s="13"/>
      <c r="W6419" s="7"/>
      <c r="AT6419" s="130"/>
      <c r="BF6419" s="33">
        <f t="shared" si="1009"/>
        <v>41242</v>
      </c>
      <c r="BG6419" s="34">
        <f t="shared" si="1004"/>
        <v>82.88000000000001</v>
      </c>
      <c r="BH6419" s="32">
        <f t="shared" si="1005"/>
        <v>1</v>
      </c>
      <c r="BI6419" s="32">
        <f t="shared" si="1006"/>
        <v>0</v>
      </c>
      <c r="BJ6419" s="69">
        <f t="shared" si="1007"/>
        <v>0</v>
      </c>
      <c r="BK6419" s="158" t="str">
        <f t="shared" si="1008"/>
        <v/>
      </c>
    </row>
    <row r="6420" spans="1:63" ht="12" customHeight="1" x14ac:dyDescent="0.2">
      <c r="A6420" s="8"/>
      <c r="B6420" s="7"/>
      <c r="C6420" s="7"/>
      <c r="D6420" s="7"/>
      <c r="E6420" s="7"/>
      <c r="F6420" s="7"/>
      <c r="G6420" s="7"/>
      <c r="H6420" s="7"/>
      <c r="I6420" s="10"/>
      <c r="J6420" s="25"/>
      <c r="K6420" s="250"/>
      <c r="L6420" s="31"/>
      <c r="M6420" s="9"/>
      <c r="N6420" s="11" t="s">
        <v>25</v>
      </c>
      <c r="O6420" s="39"/>
      <c r="P6420" s="47"/>
      <c r="Q6420" s="13"/>
      <c r="R6420" s="248">
        <f t="shared" si="1000"/>
        <v>0</v>
      </c>
      <c r="S6420" s="248">
        <f t="shared" si="1001"/>
        <v>0</v>
      </c>
      <c r="T6420" s="248">
        <f t="shared" si="1002"/>
        <v>0</v>
      </c>
      <c r="U6420" s="248">
        <f t="shared" si="1003"/>
        <v>0</v>
      </c>
      <c r="V6420" s="13"/>
      <c r="W6420" s="7"/>
      <c r="AT6420" s="130"/>
      <c r="BF6420" s="33">
        <f t="shared" si="1009"/>
        <v>41242</v>
      </c>
      <c r="BG6420" s="34">
        <f t="shared" si="1004"/>
        <v>82.88000000000001</v>
      </c>
      <c r="BH6420" s="32">
        <f t="shared" si="1005"/>
        <v>1</v>
      </c>
      <c r="BI6420" s="32">
        <f t="shared" si="1006"/>
        <v>0</v>
      </c>
      <c r="BJ6420" s="69">
        <f t="shared" si="1007"/>
        <v>0</v>
      </c>
      <c r="BK6420" s="158" t="str">
        <f t="shared" si="1008"/>
        <v/>
      </c>
    </row>
    <row r="6421" spans="1:63" ht="12" customHeight="1" x14ac:dyDescent="0.2">
      <c r="A6421" s="8"/>
      <c r="B6421" s="7"/>
      <c r="C6421" s="7"/>
      <c r="D6421" s="7"/>
      <c r="E6421" s="7"/>
      <c r="F6421" s="7"/>
      <c r="G6421" s="7"/>
      <c r="H6421" s="7"/>
      <c r="I6421" s="10"/>
      <c r="J6421" s="25"/>
      <c r="K6421" s="250"/>
      <c r="L6421" s="31"/>
      <c r="M6421" s="9"/>
      <c r="N6421" s="11" t="s">
        <v>25</v>
      </c>
      <c r="O6421" s="39"/>
      <c r="P6421" s="47"/>
      <c r="Q6421" s="13"/>
      <c r="R6421" s="248">
        <f t="shared" si="1000"/>
        <v>0</v>
      </c>
      <c r="S6421" s="248">
        <f t="shared" si="1001"/>
        <v>0</v>
      </c>
      <c r="T6421" s="248">
        <f t="shared" si="1002"/>
        <v>0</v>
      </c>
      <c r="U6421" s="248">
        <f t="shared" si="1003"/>
        <v>0</v>
      </c>
      <c r="V6421" s="13"/>
      <c r="W6421" s="7"/>
      <c r="AT6421" s="130"/>
      <c r="BF6421" s="33">
        <f t="shared" si="1009"/>
        <v>41242</v>
      </c>
      <c r="BG6421" s="34">
        <f t="shared" si="1004"/>
        <v>82.88000000000001</v>
      </c>
      <c r="BH6421" s="32">
        <f t="shared" si="1005"/>
        <v>1</v>
      </c>
      <c r="BI6421" s="32">
        <f t="shared" si="1006"/>
        <v>0</v>
      </c>
      <c r="BJ6421" s="69">
        <f t="shared" si="1007"/>
        <v>0</v>
      </c>
      <c r="BK6421" s="158" t="str">
        <f t="shared" si="1008"/>
        <v/>
      </c>
    </row>
    <row r="6422" spans="1:63" ht="12" customHeight="1" x14ac:dyDescent="0.2">
      <c r="A6422" s="8"/>
      <c r="B6422" s="7"/>
      <c r="C6422" s="7"/>
      <c r="D6422" s="7"/>
      <c r="E6422" s="7"/>
      <c r="F6422" s="7"/>
      <c r="G6422" s="7"/>
      <c r="H6422" s="7"/>
      <c r="I6422" s="10"/>
      <c r="J6422" s="25"/>
      <c r="K6422" s="250"/>
      <c r="L6422" s="31"/>
      <c r="M6422" s="9"/>
      <c r="N6422" s="11" t="s">
        <v>25</v>
      </c>
      <c r="O6422" s="39"/>
      <c r="P6422" s="47"/>
      <c r="Q6422" s="13"/>
      <c r="R6422" s="248">
        <f t="shared" si="1000"/>
        <v>0</v>
      </c>
      <c r="S6422" s="248">
        <f t="shared" si="1001"/>
        <v>0</v>
      </c>
      <c r="T6422" s="248">
        <f t="shared" si="1002"/>
        <v>0</v>
      </c>
      <c r="U6422" s="248">
        <f t="shared" si="1003"/>
        <v>0</v>
      </c>
      <c r="V6422" s="13"/>
      <c r="W6422" s="7"/>
      <c r="AT6422" s="130"/>
      <c r="BF6422" s="33">
        <f t="shared" si="1009"/>
        <v>41242</v>
      </c>
      <c r="BG6422" s="34">
        <f t="shared" si="1004"/>
        <v>82.88000000000001</v>
      </c>
      <c r="BH6422" s="32">
        <f t="shared" si="1005"/>
        <v>1</v>
      </c>
      <c r="BI6422" s="32">
        <f t="shared" si="1006"/>
        <v>0</v>
      </c>
      <c r="BJ6422" s="69">
        <f t="shared" si="1007"/>
        <v>0</v>
      </c>
      <c r="BK6422" s="158" t="str">
        <f t="shared" si="1008"/>
        <v/>
      </c>
    </row>
    <row r="6423" spans="1:63" ht="12" customHeight="1" x14ac:dyDescent="0.2">
      <c r="A6423" s="8"/>
      <c r="B6423" s="7"/>
      <c r="C6423" s="7"/>
      <c r="D6423" s="7"/>
      <c r="E6423" s="7"/>
      <c r="F6423" s="7"/>
      <c r="G6423" s="7"/>
      <c r="H6423" s="7"/>
      <c r="I6423" s="10"/>
      <c r="J6423" s="25"/>
      <c r="K6423" s="250"/>
      <c r="L6423" s="31"/>
      <c r="M6423" s="9"/>
      <c r="N6423" s="11" t="s">
        <v>25</v>
      </c>
      <c r="O6423" s="39"/>
      <c r="P6423" s="47"/>
      <c r="Q6423" s="13"/>
      <c r="R6423" s="248">
        <f t="shared" si="1000"/>
        <v>0</v>
      </c>
      <c r="S6423" s="248">
        <f t="shared" si="1001"/>
        <v>0</v>
      </c>
      <c r="T6423" s="248">
        <f t="shared" si="1002"/>
        <v>0</v>
      </c>
      <c r="U6423" s="248">
        <f t="shared" si="1003"/>
        <v>0</v>
      </c>
      <c r="V6423" s="13"/>
      <c r="W6423" s="7"/>
      <c r="AT6423" s="130"/>
      <c r="BF6423" s="33">
        <f t="shared" si="1009"/>
        <v>41242</v>
      </c>
      <c r="BG6423" s="34">
        <f t="shared" si="1004"/>
        <v>82.88000000000001</v>
      </c>
      <c r="BH6423" s="32">
        <f t="shared" si="1005"/>
        <v>1</v>
      </c>
      <c r="BI6423" s="32">
        <f t="shared" si="1006"/>
        <v>0</v>
      </c>
      <c r="BJ6423" s="69">
        <f t="shared" si="1007"/>
        <v>0</v>
      </c>
      <c r="BK6423" s="158" t="str">
        <f t="shared" si="1008"/>
        <v/>
      </c>
    </row>
    <row r="6424" spans="1:63" ht="12" customHeight="1" x14ac:dyDescent="0.2">
      <c r="A6424" s="8"/>
      <c r="B6424" s="7"/>
      <c r="C6424" s="7"/>
      <c r="D6424" s="7"/>
      <c r="E6424" s="7"/>
      <c r="F6424" s="7"/>
      <c r="G6424" s="7"/>
      <c r="H6424" s="7"/>
      <c r="I6424" s="10"/>
      <c r="J6424" s="25"/>
      <c r="K6424" s="250"/>
      <c r="L6424" s="31"/>
      <c r="M6424" s="9"/>
      <c r="N6424" s="11" t="s">
        <v>25</v>
      </c>
      <c r="O6424" s="39"/>
      <c r="P6424" s="47"/>
      <c r="Q6424" s="13"/>
      <c r="R6424" s="248">
        <f t="shared" si="1000"/>
        <v>0</v>
      </c>
      <c r="S6424" s="248">
        <f t="shared" si="1001"/>
        <v>0</v>
      </c>
      <c r="T6424" s="248">
        <f t="shared" si="1002"/>
        <v>0</v>
      </c>
      <c r="U6424" s="248">
        <f t="shared" si="1003"/>
        <v>0</v>
      </c>
      <c r="V6424" s="13"/>
      <c r="W6424" s="7"/>
      <c r="AT6424" s="130"/>
      <c r="BF6424" s="33">
        <f t="shared" si="1009"/>
        <v>41242</v>
      </c>
      <c r="BG6424" s="34">
        <f t="shared" si="1004"/>
        <v>82.88000000000001</v>
      </c>
      <c r="BH6424" s="32">
        <f t="shared" si="1005"/>
        <v>1</v>
      </c>
      <c r="BI6424" s="32">
        <f t="shared" si="1006"/>
        <v>0</v>
      </c>
      <c r="BJ6424" s="69">
        <f t="shared" si="1007"/>
        <v>0</v>
      </c>
      <c r="BK6424" s="158" t="str">
        <f t="shared" si="1008"/>
        <v/>
      </c>
    </row>
    <row r="6425" spans="1:63" ht="12" customHeight="1" x14ac:dyDescent="0.2">
      <c r="A6425" s="8"/>
      <c r="B6425" s="7"/>
      <c r="C6425" s="7"/>
      <c r="D6425" s="7"/>
      <c r="E6425" s="7"/>
      <c r="F6425" s="7"/>
      <c r="G6425" s="7"/>
      <c r="H6425" s="7"/>
      <c r="I6425" s="10"/>
      <c r="J6425" s="25"/>
      <c r="K6425" s="250"/>
      <c r="L6425" s="31"/>
      <c r="M6425" s="9"/>
      <c r="N6425" s="11" t="s">
        <v>25</v>
      </c>
      <c r="O6425" s="39"/>
      <c r="P6425" s="47"/>
      <c r="Q6425" s="13"/>
      <c r="R6425" s="248">
        <f t="shared" si="1000"/>
        <v>0</v>
      </c>
      <c r="S6425" s="248">
        <f t="shared" si="1001"/>
        <v>0</v>
      </c>
      <c r="T6425" s="248">
        <f t="shared" si="1002"/>
        <v>0</v>
      </c>
      <c r="U6425" s="248">
        <f t="shared" si="1003"/>
        <v>0</v>
      </c>
      <c r="V6425" s="13"/>
      <c r="W6425" s="7"/>
      <c r="AT6425" s="130"/>
      <c r="BF6425" s="33">
        <f t="shared" si="1009"/>
        <v>41242</v>
      </c>
      <c r="BG6425" s="34">
        <f t="shared" si="1004"/>
        <v>82.88000000000001</v>
      </c>
      <c r="BH6425" s="32">
        <f t="shared" si="1005"/>
        <v>1</v>
      </c>
      <c r="BI6425" s="32">
        <f t="shared" si="1006"/>
        <v>0</v>
      </c>
      <c r="BJ6425" s="69">
        <f t="shared" si="1007"/>
        <v>0</v>
      </c>
      <c r="BK6425" s="158" t="str">
        <f t="shared" si="1008"/>
        <v/>
      </c>
    </row>
    <row r="6426" spans="1:63" ht="12" customHeight="1" x14ac:dyDescent="0.2">
      <c r="A6426" s="8"/>
      <c r="B6426" s="7"/>
      <c r="C6426" s="7"/>
      <c r="D6426" s="7"/>
      <c r="E6426" s="7"/>
      <c r="F6426" s="7"/>
      <c r="G6426" s="7"/>
      <c r="H6426" s="7"/>
      <c r="I6426" s="10"/>
      <c r="J6426" s="25"/>
      <c r="K6426" s="250"/>
      <c r="L6426" s="31"/>
      <c r="M6426" s="9"/>
      <c r="N6426" s="11" t="s">
        <v>25</v>
      </c>
      <c r="O6426" s="39"/>
      <c r="P6426" s="47"/>
      <c r="Q6426" s="13"/>
      <c r="R6426" s="248">
        <f t="shared" si="1000"/>
        <v>0</v>
      </c>
      <c r="S6426" s="248">
        <f t="shared" si="1001"/>
        <v>0</v>
      </c>
      <c r="T6426" s="248">
        <f t="shared" si="1002"/>
        <v>0</v>
      </c>
      <c r="U6426" s="248">
        <f t="shared" si="1003"/>
        <v>0</v>
      </c>
      <c r="V6426" s="13"/>
      <c r="W6426" s="7"/>
      <c r="AT6426" s="130"/>
      <c r="BF6426" s="33">
        <f t="shared" si="1009"/>
        <v>41242</v>
      </c>
      <c r="BG6426" s="34">
        <f t="shared" si="1004"/>
        <v>82.88000000000001</v>
      </c>
      <c r="BH6426" s="32">
        <f t="shared" si="1005"/>
        <v>1</v>
      </c>
      <c r="BI6426" s="32">
        <f t="shared" si="1006"/>
        <v>0</v>
      </c>
      <c r="BJ6426" s="69">
        <f t="shared" si="1007"/>
        <v>0</v>
      </c>
      <c r="BK6426" s="158" t="str">
        <f t="shared" si="1008"/>
        <v/>
      </c>
    </row>
    <row r="6427" spans="1:63" ht="12" customHeight="1" x14ac:dyDescent="0.2">
      <c r="A6427" s="8"/>
      <c r="B6427" s="7"/>
      <c r="C6427" s="7"/>
      <c r="D6427" s="7"/>
      <c r="E6427" s="7"/>
      <c r="F6427" s="7"/>
      <c r="G6427" s="7"/>
      <c r="H6427" s="7"/>
      <c r="I6427" s="10"/>
      <c r="J6427" s="25"/>
      <c r="K6427" s="250"/>
      <c r="L6427" s="31"/>
      <c r="M6427" s="9"/>
      <c r="N6427" s="11" t="s">
        <v>25</v>
      </c>
      <c r="O6427" s="39"/>
      <c r="P6427" s="47"/>
      <c r="Q6427" s="13"/>
      <c r="R6427" s="248">
        <f t="shared" si="1000"/>
        <v>0</v>
      </c>
      <c r="S6427" s="248">
        <f t="shared" si="1001"/>
        <v>0</v>
      </c>
      <c r="T6427" s="248">
        <f t="shared" si="1002"/>
        <v>0</v>
      </c>
      <c r="U6427" s="248">
        <f t="shared" si="1003"/>
        <v>0</v>
      </c>
      <c r="V6427" s="13"/>
      <c r="W6427" s="7"/>
      <c r="AT6427" s="130"/>
      <c r="BF6427" s="33">
        <f t="shared" si="1009"/>
        <v>41242</v>
      </c>
      <c r="BG6427" s="34">
        <f t="shared" si="1004"/>
        <v>82.88000000000001</v>
      </c>
      <c r="BH6427" s="32">
        <f t="shared" si="1005"/>
        <v>1</v>
      </c>
      <c r="BI6427" s="32">
        <f t="shared" si="1006"/>
        <v>0</v>
      </c>
      <c r="BJ6427" s="69">
        <f t="shared" si="1007"/>
        <v>0</v>
      </c>
      <c r="BK6427" s="158" t="str">
        <f t="shared" si="1008"/>
        <v/>
      </c>
    </row>
    <row r="6428" spans="1:63" ht="12" customHeight="1" x14ac:dyDescent="0.2">
      <c r="A6428" s="8"/>
      <c r="B6428" s="7"/>
      <c r="C6428" s="7"/>
      <c r="D6428" s="7"/>
      <c r="E6428" s="7"/>
      <c r="F6428" s="7"/>
      <c r="G6428" s="7"/>
      <c r="H6428" s="7"/>
      <c r="I6428" s="10"/>
      <c r="J6428" s="25"/>
      <c r="K6428" s="250"/>
      <c r="L6428" s="31"/>
      <c r="M6428" s="9"/>
      <c r="N6428" s="11" t="s">
        <v>25</v>
      </c>
      <c r="O6428" s="39"/>
      <c r="P6428" s="47"/>
      <c r="Q6428" s="13"/>
      <c r="R6428" s="248">
        <f t="shared" si="1000"/>
        <v>0</v>
      </c>
      <c r="S6428" s="248">
        <f t="shared" si="1001"/>
        <v>0</v>
      </c>
      <c r="T6428" s="248">
        <f t="shared" si="1002"/>
        <v>0</v>
      </c>
      <c r="U6428" s="248">
        <f t="shared" si="1003"/>
        <v>0</v>
      </c>
      <c r="V6428" s="13"/>
      <c r="W6428" s="7"/>
      <c r="AT6428" s="130"/>
      <c r="BF6428" s="33">
        <f t="shared" si="1009"/>
        <v>41242</v>
      </c>
      <c r="BG6428" s="34">
        <f t="shared" si="1004"/>
        <v>82.88000000000001</v>
      </c>
      <c r="BH6428" s="32">
        <f t="shared" si="1005"/>
        <v>1</v>
      </c>
      <c r="BI6428" s="32">
        <f t="shared" si="1006"/>
        <v>0</v>
      </c>
      <c r="BJ6428" s="69">
        <f t="shared" si="1007"/>
        <v>0</v>
      </c>
      <c r="BK6428" s="158" t="str">
        <f t="shared" si="1008"/>
        <v/>
      </c>
    </row>
    <row r="6429" spans="1:63" ht="12" customHeight="1" x14ac:dyDescent="0.2">
      <c r="A6429" s="8"/>
      <c r="B6429" s="7"/>
      <c r="C6429" s="7"/>
      <c r="D6429" s="7"/>
      <c r="E6429" s="7"/>
      <c r="F6429" s="7"/>
      <c r="G6429" s="7"/>
      <c r="H6429" s="7"/>
      <c r="I6429" s="10"/>
      <c r="J6429" s="25"/>
      <c r="K6429" s="250"/>
      <c r="L6429" s="31"/>
      <c r="M6429" s="9"/>
      <c r="N6429" s="11" t="s">
        <v>25</v>
      </c>
      <c r="O6429" s="39"/>
      <c r="P6429" s="47"/>
      <c r="Q6429" s="13"/>
      <c r="R6429" s="248">
        <f t="shared" si="1000"/>
        <v>0</v>
      </c>
      <c r="S6429" s="248">
        <f t="shared" si="1001"/>
        <v>0</v>
      </c>
      <c r="T6429" s="248">
        <f t="shared" si="1002"/>
        <v>0</v>
      </c>
      <c r="U6429" s="248">
        <f t="shared" si="1003"/>
        <v>0</v>
      </c>
      <c r="V6429" s="13"/>
      <c r="W6429" s="7"/>
      <c r="AT6429" s="130"/>
      <c r="BF6429" s="33">
        <f t="shared" si="1009"/>
        <v>41242</v>
      </c>
      <c r="BG6429" s="34">
        <f t="shared" si="1004"/>
        <v>82.88000000000001</v>
      </c>
      <c r="BH6429" s="32">
        <f t="shared" si="1005"/>
        <v>1</v>
      </c>
      <c r="BI6429" s="32">
        <f t="shared" si="1006"/>
        <v>0</v>
      </c>
      <c r="BJ6429" s="69">
        <f t="shared" si="1007"/>
        <v>0</v>
      </c>
      <c r="BK6429" s="158" t="str">
        <f t="shared" si="1008"/>
        <v/>
      </c>
    </row>
    <row r="6430" spans="1:63" ht="12" customHeight="1" x14ac:dyDescent="0.2">
      <c r="A6430" s="8"/>
      <c r="B6430" s="7"/>
      <c r="C6430" s="7"/>
      <c r="D6430" s="7"/>
      <c r="E6430" s="7"/>
      <c r="F6430" s="7"/>
      <c r="G6430" s="7"/>
      <c r="H6430" s="7"/>
      <c r="I6430" s="10"/>
      <c r="J6430" s="25"/>
      <c r="K6430" s="250"/>
      <c r="L6430" s="31"/>
      <c r="M6430" s="9"/>
      <c r="N6430" s="11" t="s">
        <v>25</v>
      </c>
      <c r="O6430" s="39"/>
      <c r="P6430" s="47"/>
      <c r="Q6430" s="13"/>
      <c r="R6430" s="248">
        <f t="shared" si="1000"/>
        <v>0</v>
      </c>
      <c r="S6430" s="248">
        <f t="shared" si="1001"/>
        <v>0</v>
      </c>
      <c r="T6430" s="248">
        <f t="shared" si="1002"/>
        <v>0</v>
      </c>
      <c r="U6430" s="248">
        <f t="shared" si="1003"/>
        <v>0</v>
      </c>
      <c r="V6430" s="13"/>
      <c r="W6430" s="7"/>
      <c r="AT6430" s="130"/>
      <c r="BF6430" s="33">
        <f t="shared" si="1009"/>
        <v>41242</v>
      </c>
      <c r="BG6430" s="34">
        <f t="shared" si="1004"/>
        <v>82.88000000000001</v>
      </c>
      <c r="BH6430" s="32">
        <f t="shared" si="1005"/>
        <v>1</v>
      </c>
      <c r="BI6430" s="32">
        <f t="shared" si="1006"/>
        <v>0</v>
      </c>
      <c r="BJ6430" s="69">
        <f t="shared" si="1007"/>
        <v>0</v>
      </c>
      <c r="BK6430" s="158" t="str">
        <f t="shared" si="1008"/>
        <v/>
      </c>
    </row>
    <row r="6431" spans="1:63" ht="12" customHeight="1" x14ac:dyDescent="0.2">
      <c r="A6431" s="8"/>
      <c r="B6431" s="7"/>
      <c r="C6431" s="7"/>
      <c r="D6431" s="7"/>
      <c r="E6431" s="7"/>
      <c r="F6431" s="7"/>
      <c r="G6431" s="7"/>
      <c r="H6431" s="7"/>
      <c r="I6431" s="10"/>
      <c r="J6431" s="25"/>
      <c r="K6431" s="250"/>
      <c r="L6431" s="31"/>
      <c r="M6431" s="9"/>
      <c r="N6431" s="11" t="s">
        <v>25</v>
      </c>
      <c r="O6431" s="39"/>
      <c r="P6431" s="47"/>
      <c r="Q6431" s="13"/>
      <c r="R6431" s="248">
        <f t="shared" si="1000"/>
        <v>0</v>
      </c>
      <c r="S6431" s="248">
        <f t="shared" si="1001"/>
        <v>0</v>
      </c>
      <c r="T6431" s="248">
        <f t="shared" si="1002"/>
        <v>0</v>
      </c>
      <c r="U6431" s="248">
        <f t="shared" si="1003"/>
        <v>0</v>
      </c>
      <c r="V6431" s="13"/>
      <c r="W6431" s="7"/>
      <c r="AT6431" s="130"/>
      <c r="BF6431" s="33">
        <f t="shared" si="1009"/>
        <v>41242</v>
      </c>
      <c r="BG6431" s="34">
        <f t="shared" si="1004"/>
        <v>82.88000000000001</v>
      </c>
      <c r="BH6431" s="32">
        <f t="shared" si="1005"/>
        <v>1</v>
      </c>
      <c r="BI6431" s="32">
        <f t="shared" si="1006"/>
        <v>0</v>
      </c>
      <c r="BJ6431" s="69">
        <f t="shared" si="1007"/>
        <v>0</v>
      </c>
      <c r="BK6431" s="158" t="str">
        <f t="shared" si="1008"/>
        <v/>
      </c>
    </row>
    <row r="6432" spans="1:63" ht="12" customHeight="1" x14ac:dyDescent="0.2">
      <c r="A6432" s="8"/>
      <c r="B6432" s="7"/>
      <c r="C6432" s="7"/>
      <c r="D6432" s="7"/>
      <c r="E6432" s="7"/>
      <c r="F6432" s="7"/>
      <c r="G6432" s="7"/>
      <c r="H6432" s="7"/>
      <c r="I6432" s="10"/>
      <c r="J6432" s="25"/>
      <c r="K6432" s="250"/>
      <c r="L6432" s="31"/>
      <c r="M6432" s="9"/>
      <c r="N6432" s="11" t="s">
        <v>25</v>
      </c>
      <c r="O6432" s="39"/>
      <c r="P6432" s="47"/>
      <c r="Q6432" s="13"/>
      <c r="R6432" s="248">
        <f t="shared" si="1000"/>
        <v>0</v>
      </c>
      <c r="S6432" s="248">
        <f t="shared" si="1001"/>
        <v>0</v>
      </c>
      <c r="T6432" s="248">
        <f t="shared" si="1002"/>
        <v>0</v>
      </c>
      <c r="U6432" s="248">
        <f t="shared" si="1003"/>
        <v>0</v>
      </c>
      <c r="V6432" s="13"/>
      <c r="W6432" s="7"/>
      <c r="AT6432" s="130"/>
      <c r="BF6432" s="33">
        <f t="shared" si="1009"/>
        <v>41242</v>
      </c>
      <c r="BG6432" s="34">
        <f t="shared" si="1004"/>
        <v>82.88000000000001</v>
      </c>
      <c r="BH6432" s="32">
        <f t="shared" si="1005"/>
        <v>1</v>
      </c>
      <c r="BI6432" s="32">
        <f t="shared" si="1006"/>
        <v>0</v>
      </c>
      <c r="BJ6432" s="69">
        <f t="shared" si="1007"/>
        <v>0</v>
      </c>
      <c r="BK6432" s="158" t="str">
        <f t="shared" si="1008"/>
        <v/>
      </c>
    </row>
    <row r="6433" spans="1:63" ht="12" customHeight="1" x14ac:dyDescent="0.2">
      <c r="A6433" s="8"/>
      <c r="B6433" s="7"/>
      <c r="C6433" s="7"/>
      <c r="D6433" s="7"/>
      <c r="E6433" s="7"/>
      <c r="F6433" s="7"/>
      <c r="G6433" s="7"/>
      <c r="H6433" s="7"/>
      <c r="I6433" s="10"/>
      <c r="J6433" s="25"/>
      <c r="K6433" s="250"/>
      <c r="L6433" s="31"/>
      <c r="M6433" s="9"/>
      <c r="N6433" s="11" t="s">
        <v>25</v>
      </c>
      <c r="O6433" s="39"/>
      <c r="P6433" s="47"/>
      <c r="Q6433" s="13"/>
      <c r="R6433" s="248">
        <f t="shared" si="1000"/>
        <v>0</v>
      </c>
      <c r="S6433" s="248">
        <f t="shared" si="1001"/>
        <v>0</v>
      </c>
      <c r="T6433" s="248">
        <f t="shared" si="1002"/>
        <v>0</v>
      </c>
      <c r="U6433" s="248">
        <f t="shared" si="1003"/>
        <v>0</v>
      </c>
      <c r="V6433" s="13"/>
      <c r="W6433" s="7"/>
      <c r="AT6433" s="130"/>
      <c r="BF6433" s="33">
        <f t="shared" si="1009"/>
        <v>41242</v>
      </c>
      <c r="BG6433" s="34">
        <f t="shared" si="1004"/>
        <v>82.88000000000001</v>
      </c>
      <c r="BH6433" s="32">
        <f t="shared" si="1005"/>
        <v>1</v>
      </c>
      <c r="BI6433" s="32">
        <f t="shared" si="1006"/>
        <v>0</v>
      </c>
      <c r="BJ6433" s="69">
        <f t="shared" si="1007"/>
        <v>0</v>
      </c>
      <c r="BK6433" s="158" t="str">
        <f t="shared" si="1008"/>
        <v/>
      </c>
    </row>
    <row r="6434" spans="1:63" ht="12" customHeight="1" x14ac:dyDescent="0.2">
      <c r="A6434" s="8"/>
      <c r="B6434" s="7"/>
      <c r="C6434" s="7"/>
      <c r="D6434" s="7"/>
      <c r="E6434" s="7"/>
      <c r="F6434" s="7"/>
      <c r="G6434" s="7"/>
      <c r="H6434" s="7"/>
      <c r="I6434" s="10"/>
      <c r="J6434" s="25"/>
      <c r="K6434" s="250"/>
      <c r="L6434" s="31"/>
      <c r="M6434" s="9"/>
      <c r="N6434" s="11" t="s">
        <v>25</v>
      </c>
      <c r="O6434" s="39"/>
      <c r="P6434" s="47"/>
      <c r="Q6434" s="13"/>
      <c r="R6434" s="248">
        <f t="shared" si="1000"/>
        <v>0</v>
      </c>
      <c r="S6434" s="248">
        <f t="shared" si="1001"/>
        <v>0</v>
      </c>
      <c r="T6434" s="248">
        <f t="shared" si="1002"/>
        <v>0</v>
      </c>
      <c r="U6434" s="248">
        <f t="shared" si="1003"/>
        <v>0</v>
      </c>
      <c r="V6434" s="13"/>
      <c r="W6434" s="7"/>
      <c r="AT6434" s="130"/>
      <c r="BF6434" s="33">
        <f t="shared" si="1009"/>
        <v>41242</v>
      </c>
      <c r="BG6434" s="34">
        <f t="shared" si="1004"/>
        <v>82.88000000000001</v>
      </c>
      <c r="BH6434" s="32">
        <f t="shared" si="1005"/>
        <v>1</v>
      </c>
      <c r="BI6434" s="32">
        <f t="shared" si="1006"/>
        <v>0</v>
      </c>
      <c r="BJ6434" s="69">
        <f t="shared" si="1007"/>
        <v>0</v>
      </c>
      <c r="BK6434" s="158" t="str">
        <f t="shared" si="1008"/>
        <v/>
      </c>
    </row>
    <row r="6435" spans="1:63" ht="12" customHeight="1" x14ac:dyDescent="0.2">
      <c r="A6435" s="8"/>
      <c r="B6435" s="7"/>
      <c r="C6435" s="7"/>
      <c r="D6435" s="7"/>
      <c r="E6435" s="7"/>
      <c r="F6435" s="7"/>
      <c r="G6435" s="7"/>
      <c r="H6435" s="7"/>
      <c r="I6435" s="10"/>
      <c r="J6435" s="25"/>
      <c r="K6435" s="250"/>
      <c r="L6435" s="31"/>
      <c r="M6435" s="9"/>
      <c r="N6435" s="11" t="s">
        <v>25</v>
      </c>
      <c r="O6435" s="39"/>
      <c r="P6435" s="47"/>
      <c r="Q6435" s="13"/>
      <c r="R6435" s="248">
        <f t="shared" si="1000"/>
        <v>0</v>
      </c>
      <c r="S6435" s="248">
        <f t="shared" si="1001"/>
        <v>0</v>
      </c>
      <c r="T6435" s="248">
        <f t="shared" si="1002"/>
        <v>0</v>
      </c>
      <c r="U6435" s="248">
        <f t="shared" si="1003"/>
        <v>0</v>
      </c>
      <c r="V6435" s="13"/>
      <c r="W6435" s="7"/>
      <c r="AT6435" s="130"/>
      <c r="BF6435" s="33">
        <f t="shared" si="1009"/>
        <v>41242</v>
      </c>
      <c r="BG6435" s="34">
        <f t="shared" si="1004"/>
        <v>82.88000000000001</v>
      </c>
      <c r="BH6435" s="32">
        <f t="shared" si="1005"/>
        <v>1</v>
      </c>
      <c r="BI6435" s="32">
        <f t="shared" si="1006"/>
        <v>0</v>
      </c>
      <c r="BJ6435" s="69">
        <f t="shared" si="1007"/>
        <v>0</v>
      </c>
      <c r="BK6435" s="158" t="str">
        <f t="shared" si="1008"/>
        <v/>
      </c>
    </row>
    <row r="6436" spans="1:63" ht="12" customHeight="1" x14ac:dyDescent="0.2">
      <c r="A6436" s="8"/>
      <c r="B6436" s="7"/>
      <c r="C6436" s="7"/>
      <c r="D6436" s="7"/>
      <c r="E6436" s="7"/>
      <c r="F6436" s="7"/>
      <c r="G6436" s="7"/>
      <c r="H6436" s="7"/>
      <c r="I6436" s="10"/>
      <c r="J6436" s="25"/>
      <c r="K6436" s="250"/>
      <c r="L6436" s="31"/>
      <c r="M6436" s="9"/>
      <c r="N6436" s="11" t="s">
        <v>25</v>
      </c>
      <c r="O6436" s="39"/>
      <c r="P6436" s="47"/>
      <c r="Q6436" s="13"/>
      <c r="R6436" s="248">
        <f t="shared" si="1000"/>
        <v>0</v>
      </c>
      <c r="S6436" s="248">
        <f t="shared" si="1001"/>
        <v>0</v>
      </c>
      <c r="T6436" s="248">
        <f t="shared" si="1002"/>
        <v>0</v>
      </c>
      <c r="U6436" s="248">
        <f t="shared" si="1003"/>
        <v>0</v>
      </c>
      <c r="V6436" s="13"/>
      <c r="W6436" s="7"/>
      <c r="AT6436" s="130"/>
      <c r="BF6436" s="33">
        <f t="shared" si="1009"/>
        <v>41242</v>
      </c>
      <c r="BG6436" s="34">
        <f t="shared" si="1004"/>
        <v>82.88000000000001</v>
      </c>
      <c r="BH6436" s="32">
        <f t="shared" si="1005"/>
        <v>1</v>
      </c>
      <c r="BI6436" s="32">
        <f t="shared" si="1006"/>
        <v>0</v>
      </c>
      <c r="BJ6436" s="69">
        <f t="shared" si="1007"/>
        <v>0</v>
      </c>
      <c r="BK6436" s="158" t="str">
        <f t="shared" si="1008"/>
        <v/>
      </c>
    </row>
    <row r="6437" spans="1:63" ht="12" customHeight="1" x14ac:dyDescent="0.2">
      <c r="A6437" s="8"/>
      <c r="B6437" s="7"/>
      <c r="C6437" s="7"/>
      <c r="D6437" s="7"/>
      <c r="E6437" s="7"/>
      <c r="F6437" s="7"/>
      <c r="G6437" s="7"/>
      <c r="H6437" s="7"/>
      <c r="I6437" s="10"/>
      <c r="J6437" s="25"/>
      <c r="K6437" s="250"/>
      <c r="L6437" s="31"/>
      <c r="M6437" s="9"/>
      <c r="N6437" s="11" t="s">
        <v>25</v>
      </c>
      <c r="O6437" s="39"/>
      <c r="P6437" s="47"/>
      <c r="Q6437" s="13"/>
      <c r="R6437" s="248">
        <f t="shared" si="1000"/>
        <v>0</v>
      </c>
      <c r="S6437" s="248">
        <f t="shared" si="1001"/>
        <v>0</v>
      </c>
      <c r="T6437" s="248">
        <f t="shared" si="1002"/>
        <v>0</v>
      </c>
      <c r="U6437" s="248">
        <f t="shared" si="1003"/>
        <v>0</v>
      </c>
      <c r="V6437" s="13"/>
      <c r="W6437" s="7"/>
      <c r="AT6437" s="130"/>
      <c r="BF6437" s="33">
        <f t="shared" si="1009"/>
        <v>41242</v>
      </c>
      <c r="BG6437" s="34">
        <f t="shared" si="1004"/>
        <v>82.88000000000001</v>
      </c>
      <c r="BH6437" s="32">
        <f t="shared" si="1005"/>
        <v>1</v>
      </c>
      <c r="BI6437" s="32">
        <f t="shared" si="1006"/>
        <v>0</v>
      </c>
      <c r="BJ6437" s="69">
        <f t="shared" si="1007"/>
        <v>0</v>
      </c>
      <c r="BK6437" s="158" t="str">
        <f t="shared" si="1008"/>
        <v/>
      </c>
    </row>
    <row r="6438" spans="1:63" ht="12" customHeight="1" x14ac:dyDescent="0.2">
      <c r="A6438" s="8"/>
      <c r="B6438" s="7"/>
      <c r="C6438" s="7"/>
      <c r="D6438" s="7"/>
      <c r="E6438" s="7"/>
      <c r="F6438" s="7"/>
      <c r="G6438" s="7"/>
      <c r="H6438" s="7"/>
      <c r="I6438" s="10"/>
      <c r="J6438" s="25"/>
      <c r="K6438" s="250"/>
      <c r="L6438" s="31"/>
      <c r="M6438" s="9"/>
      <c r="N6438" s="11" t="s">
        <v>25</v>
      </c>
      <c r="O6438" s="39"/>
      <c r="P6438" s="47"/>
      <c r="Q6438" s="13"/>
      <c r="R6438" s="248">
        <f t="shared" si="1000"/>
        <v>0</v>
      </c>
      <c r="S6438" s="248">
        <f t="shared" si="1001"/>
        <v>0</v>
      </c>
      <c r="T6438" s="248">
        <f t="shared" si="1002"/>
        <v>0</v>
      </c>
      <c r="U6438" s="248">
        <f t="shared" si="1003"/>
        <v>0</v>
      </c>
      <c r="V6438" s="13"/>
      <c r="W6438" s="7"/>
      <c r="AT6438" s="130"/>
      <c r="BF6438" s="33">
        <f t="shared" si="1009"/>
        <v>41242</v>
      </c>
      <c r="BG6438" s="34">
        <f t="shared" si="1004"/>
        <v>82.88000000000001</v>
      </c>
      <c r="BH6438" s="32">
        <f t="shared" si="1005"/>
        <v>1</v>
      </c>
      <c r="BI6438" s="32">
        <f t="shared" si="1006"/>
        <v>0</v>
      </c>
      <c r="BJ6438" s="69">
        <f t="shared" si="1007"/>
        <v>0</v>
      </c>
      <c r="BK6438" s="158" t="str">
        <f t="shared" si="1008"/>
        <v/>
      </c>
    </row>
    <row r="6439" spans="1:63" ht="12" customHeight="1" x14ac:dyDescent="0.2">
      <c r="A6439" s="8"/>
      <c r="B6439" s="7"/>
      <c r="C6439" s="7"/>
      <c r="D6439" s="7"/>
      <c r="E6439" s="7"/>
      <c r="F6439" s="7"/>
      <c r="G6439" s="7"/>
      <c r="H6439" s="7"/>
      <c r="I6439" s="10"/>
      <c r="J6439" s="25"/>
      <c r="K6439" s="250"/>
      <c r="L6439" s="31"/>
      <c r="M6439" s="9"/>
      <c r="N6439" s="11" t="s">
        <v>25</v>
      </c>
      <c r="O6439" s="39"/>
      <c r="P6439" s="47"/>
      <c r="Q6439" s="13"/>
      <c r="R6439" s="248">
        <f t="shared" si="1000"/>
        <v>0</v>
      </c>
      <c r="S6439" s="248">
        <f t="shared" si="1001"/>
        <v>0</v>
      </c>
      <c r="T6439" s="248">
        <f t="shared" si="1002"/>
        <v>0</v>
      </c>
      <c r="U6439" s="248">
        <f t="shared" si="1003"/>
        <v>0</v>
      </c>
      <c r="V6439" s="13"/>
      <c r="W6439" s="7"/>
      <c r="AT6439" s="130"/>
      <c r="BF6439" s="33">
        <f t="shared" si="1009"/>
        <v>41242</v>
      </c>
      <c r="BG6439" s="34">
        <f t="shared" si="1004"/>
        <v>82.88000000000001</v>
      </c>
      <c r="BH6439" s="32">
        <f t="shared" si="1005"/>
        <v>1</v>
      </c>
      <c r="BI6439" s="32">
        <f t="shared" si="1006"/>
        <v>0</v>
      </c>
      <c r="BJ6439" s="69">
        <f t="shared" si="1007"/>
        <v>0</v>
      </c>
      <c r="BK6439" s="158" t="str">
        <f t="shared" si="1008"/>
        <v/>
      </c>
    </row>
    <row r="6440" spans="1:63" ht="12" customHeight="1" x14ac:dyDescent="0.2">
      <c r="A6440" s="8"/>
      <c r="B6440" s="7"/>
      <c r="C6440" s="7"/>
      <c r="D6440" s="7"/>
      <c r="E6440" s="7"/>
      <c r="F6440" s="7"/>
      <c r="G6440" s="7"/>
      <c r="H6440" s="7"/>
      <c r="I6440" s="10"/>
      <c r="J6440" s="25"/>
      <c r="K6440" s="250"/>
      <c r="L6440" s="31"/>
      <c r="M6440" s="9"/>
      <c r="N6440" s="11" t="s">
        <v>25</v>
      </c>
      <c r="O6440" s="39"/>
      <c r="P6440" s="47"/>
      <c r="Q6440" s="13"/>
      <c r="R6440" s="248">
        <f t="shared" si="1000"/>
        <v>0</v>
      </c>
      <c r="S6440" s="248">
        <f t="shared" si="1001"/>
        <v>0</v>
      </c>
      <c r="T6440" s="248">
        <f t="shared" si="1002"/>
        <v>0</v>
      </c>
      <c r="U6440" s="248">
        <f t="shared" si="1003"/>
        <v>0</v>
      </c>
      <c r="V6440" s="13"/>
      <c r="W6440" s="7"/>
      <c r="AT6440" s="130"/>
      <c r="BF6440" s="33">
        <f t="shared" si="1009"/>
        <v>41242</v>
      </c>
      <c r="BG6440" s="34">
        <f t="shared" si="1004"/>
        <v>82.88000000000001</v>
      </c>
      <c r="BH6440" s="32">
        <f t="shared" si="1005"/>
        <v>1</v>
      </c>
      <c r="BI6440" s="32">
        <f t="shared" si="1006"/>
        <v>0</v>
      </c>
      <c r="BJ6440" s="69">
        <f t="shared" si="1007"/>
        <v>0</v>
      </c>
      <c r="BK6440" s="158" t="str">
        <f t="shared" si="1008"/>
        <v/>
      </c>
    </row>
    <row r="6441" spans="1:63" ht="12" customHeight="1" x14ac:dyDescent="0.2">
      <c r="A6441" s="8"/>
      <c r="B6441" s="7"/>
      <c r="C6441" s="7"/>
      <c r="D6441" s="7"/>
      <c r="E6441" s="7"/>
      <c r="F6441" s="7"/>
      <c r="G6441" s="7"/>
      <c r="H6441" s="7"/>
      <c r="I6441" s="10"/>
      <c r="J6441" s="25"/>
      <c r="K6441" s="250"/>
      <c r="L6441" s="31"/>
      <c r="M6441" s="9"/>
      <c r="N6441" s="11" t="s">
        <v>25</v>
      </c>
      <c r="O6441" s="39"/>
      <c r="P6441" s="47"/>
      <c r="Q6441" s="13"/>
      <c r="R6441" s="248">
        <f t="shared" si="1000"/>
        <v>0</v>
      </c>
      <c r="S6441" s="248">
        <f t="shared" si="1001"/>
        <v>0</v>
      </c>
      <c r="T6441" s="248">
        <f t="shared" si="1002"/>
        <v>0</v>
      </c>
      <c r="U6441" s="248">
        <f t="shared" si="1003"/>
        <v>0</v>
      </c>
      <c r="V6441" s="13"/>
      <c r="W6441" s="7"/>
      <c r="AT6441" s="130"/>
      <c r="BF6441" s="33">
        <f t="shared" si="1009"/>
        <v>41242</v>
      </c>
      <c r="BG6441" s="34">
        <f t="shared" si="1004"/>
        <v>82.88000000000001</v>
      </c>
      <c r="BH6441" s="32">
        <f t="shared" si="1005"/>
        <v>1</v>
      </c>
      <c r="BI6441" s="32">
        <f t="shared" si="1006"/>
        <v>0</v>
      </c>
      <c r="BJ6441" s="69">
        <f t="shared" si="1007"/>
        <v>0</v>
      </c>
      <c r="BK6441" s="158" t="str">
        <f t="shared" si="1008"/>
        <v/>
      </c>
    </row>
    <row r="6442" spans="1:63" ht="12" customHeight="1" x14ac:dyDescent="0.2">
      <c r="A6442" s="8"/>
      <c r="B6442" s="7"/>
      <c r="C6442" s="7"/>
      <c r="D6442" s="7"/>
      <c r="E6442" s="7"/>
      <c r="F6442" s="7"/>
      <c r="G6442" s="7"/>
      <c r="H6442" s="7"/>
      <c r="I6442" s="10"/>
      <c r="J6442" s="25"/>
      <c r="K6442" s="250"/>
      <c r="L6442" s="31"/>
      <c r="M6442" s="9"/>
      <c r="N6442" s="11" t="s">
        <v>25</v>
      </c>
      <c r="O6442" s="39"/>
      <c r="P6442" s="47"/>
      <c r="Q6442" s="13"/>
      <c r="R6442" s="248">
        <f t="shared" si="1000"/>
        <v>0</v>
      </c>
      <c r="S6442" s="248">
        <f t="shared" si="1001"/>
        <v>0</v>
      </c>
      <c r="T6442" s="248">
        <f t="shared" si="1002"/>
        <v>0</v>
      </c>
      <c r="U6442" s="248">
        <f t="shared" si="1003"/>
        <v>0</v>
      </c>
      <c r="V6442" s="13"/>
      <c r="W6442" s="7"/>
      <c r="AT6442" s="130"/>
      <c r="BF6442" s="33">
        <f t="shared" si="1009"/>
        <v>41242</v>
      </c>
      <c r="BG6442" s="34">
        <f t="shared" si="1004"/>
        <v>82.88000000000001</v>
      </c>
      <c r="BH6442" s="32">
        <f t="shared" si="1005"/>
        <v>1</v>
      </c>
      <c r="BI6442" s="32">
        <f t="shared" si="1006"/>
        <v>0</v>
      </c>
      <c r="BJ6442" s="69">
        <f t="shared" si="1007"/>
        <v>0</v>
      </c>
      <c r="BK6442" s="158" t="str">
        <f t="shared" si="1008"/>
        <v/>
      </c>
    </row>
    <row r="6443" spans="1:63" ht="12" customHeight="1" x14ac:dyDescent="0.2">
      <c r="A6443" s="8"/>
      <c r="B6443" s="7"/>
      <c r="C6443" s="7"/>
      <c r="D6443" s="7"/>
      <c r="E6443" s="7"/>
      <c r="F6443" s="7"/>
      <c r="G6443" s="7"/>
      <c r="H6443" s="7"/>
      <c r="I6443" s="10"/>
      <c r="J6443" s="25"/>
      <c r="K6443" s="250"/>
      <c r="L6443" s="31"/>
      <c r="M6443" s="9"/>
      <c r="N6443" s="11" t="s">
        <v>25</v>
      </c>
      <c r="O6443" s="39"/>
      <c r="P6443" s="47"/>
      <c r="Q6443" s="13"/>
      <c r="R6443" s="248">
        <f t="shared" si="1000"/>
        <v>0</v>
      </c>
      <c r="S6443" s="248">
        <f t="shared" si="1001"/>
        <v>0</v>
      </c>
      <c r="T6443" s="248">
        <f t="shared" si="1002"/>
        <v>0</v>
      </c>
      <c r="U6443" s="248">
        <f t="shared" si="1003"/>
        <v>0</v>
      </c>
      <c r="V6443" s="13"/>
      <c r="W6443" s="7"/>
      <c r="AT6443" s="130"/>
      <c r="BF6443" s="33">
        <f t="shared" si="1009"/>
        <v>41242</v>
      </c>
      <c r="BG6443" s="34">
        <f t="shared" si="1004"/>
        <v>82.88000000000001</v>
      </c>
      <c r="BH6443" s="32">
        <f t="shared" si="1005"/>
        <v>1</v>
      </c>
      <c r="BI6443" s="32">
        <f t="shared" si="1006"/>
        <v>0</v>
      </c>
      <c r="BJ6443" s="69">
        <f t="shared" si="1007"/>
        <v>0</v>
      </c>
      <c r="BK6443" s="158" t="str">
        <f t="shared" si="1008"/>
        <v/>
      </c>
    </row>
    <row r="6444" spans="1:63" ht="12" customHeight="1" x14ac:dyDescent="0.2">
      <c r="A6444" s="8"/>
      <c r="B6444" s="7"/>
      <c r="C6444" s="7"/>
      <c r="D6444" s="7"/>
      <c r="E6444" s="7"/>
      <c r="F6444" s="7"/>
      <c r="G6444" s="7"/>
      <c r="H6444" s="7"/>
      <c r="I6444" s="10"/>
      <c r="J6444" s="25"/>
      <c r="K6444" s="250"/>
      <c r="L6444" s="31"/>
      <c r="M6444" s="9"/>
      <c r="N6444" s="11" t="s">
        <v>25</v>
      </c>
      <c r="O6444" s="39"/>
      <c r="P6444" s="47"/>
      <c r="Q6444" s="13"/>
      <c r="R6444" s="248">
        <f t="shared" si="1000"/>
        <v>0</v>
      </c>
      <c r="S6444" s="248">
        <f t="shared" si="1001"/>
        <v>0</v>
      </c>
      <c r="T6444" s="248">
        <f t="shared" si="1002"/>
        <v>0</v>
      </c>
      <c r="U6444" s="248">
        <f t="shared" si="1003"/>
        <v>0</v>
      </c>
      <c r="V6444" s="13"/>
      <c r="W6444" s="7"/>
      <c r="AT6444" s="130"/>
      <c r="BF6444" s="33">
        <f t="shared" si="1009"/>
        <v>41242</v>
      </c>
      <c r="BG6444" s="34">
        <f t="shared" si="1004"/>
        <v>82.88000000000001</v>
      </c>
      <c r="BH6444" s="32">
        <f t="shared" si="1005"/>
        <v>1</v>
      </c>
      <c r="BI6444" s="32">
        <f t="shared" si="1006"/>
        <v>0</v>
      </c>
      <c r="BJ6444" s="69">
        <f t="shared" si="1007"/>
        <v>0</v>
      </c>
      <c r="BK6444" s="158" t="str">
        <f t="shared" si="1008"/>
        <v/>
      </c>
    </row>
    <row r="6445" spans="1:63" ht="12" customHeight="1" x14ac:dyDescent="0.2">
      <c r="A6445" s="8"/>
      <c r="B6445" s="7"/>
      <c r="C6445" s="7"/>
      <c r="D6445" s="7"/>
      <c r="E6445" s="7"/>
      <c r="F6445" s="7"/>
      <c r="G6445" s="7"/>
      <c r="H6445" s="7"/>
      <c r="I6445" s="10"/>
      <c r="J6445" s="25"/>
      <c r="K6445" s="250"/>
      <c r="L6445" s="31"/>
      <c r="M6445" s="9"/>
      <c r="N6445" s="11" t="s">
        <v>25</v>
      </c>
      <c r="O6445" s="39"/>
      <c r="P6445" s="47"/>
      <c r="Q6445" s="13"/>
      <c r="R6445" s="248">
        <f t="shared" si="1000"/>
        <v>0</v>
      </c>
      <c r="S6445" s="248">
        <f t="shared" si="1001"/>
        <v>0</v>
      </c>
      <c r="T6445" s="248">
        <f t="shared" si="1002"/>
        <v>0</v>
      </c>
      <c r="U6445" s="248">
        <f t="shared" si="1003"/>
        <v>0</v>
      </c>
      <c r="V6445" s="13"/>
      <c r="W6445" s="7"/>
      <c r="AT6445" s="130"/>
      <c r="BF6445" s="33">
        <f t="shared" si="1009"/>
        <v>41242</v>
      </c>
      <c r="BG6445" s="34">
        <f t="shared" si="1004"/>
        <v>82.88000000000001</v>
      </c>
      <c r="BH6445" s="32">
        <f t="shared" si="1005"/>
        <v>1</v>
      </c>
      <c r="BI6445" s="32">
        <f t="shared" si="1006"/>
        <v>0</v>
      </c>
      <c r="BJ6445" s="69">
        <f t="shared" si="1007"/>
        <v>0</v>
      </c>
      <c r="BK6445" s="158" t="str">
        <f t="shared" si="1008"/>
        <v/>
      </c>
    </row>
    <row r="6446" spans="1:63" ht="12" customHeight="1" x14ac:dyDescent="0.2">
      <c r="A6446" s="8"/>
      <c r="B6446" s="7"/>
      <c r="C6446" s="7"/>
      <c r="D6446" s="7"/>
      <c r="E6446" s="7"/>
      <c r="F6446" s="7"/>
      <c r="G6446" s="7"/>
      <c r="H6446" s="7"/>
      <c r="I6446" s="10"/>
      <c r="J6446" s="25"/>
      <c r="K6446" s="250"/>
      <c r="L6446" s="31"/>
      <c r="M6446" s="9"/>
      <c r="N6446" s="11" t="s">
        <v>25</v>
      </c>
      <c r="O6446" s="39"/>
      <c r="P6446" s="47"/>
      <c r="Q6446" s="13"/>
      <c r="R6446" s="248">
        <f t="shared" si="1000"/>
        <v>0</v>
      </c>
      <c r="S6446" s="248">
        <f t="shared" si="1001"/>
        <v>0</v>
      </c>
      <c r="T6446" s="248">
        <f t="shared" si="1002"/>
        <v>0</v>
      </c>
      <c r="U6446" s="248">
        <f t="shared" si="1003"/>
        <v>0</v>
      </c>
      <c r="V6446" s="13"/>
      <c r="W6446" s="7"/>
      <c r="AT6446" s="130"/>
      <c r="BF6446" s="33">
        <f t="shared" si="1009"/>
        <v>41242</v>
      </c>
      <c r="BG6446" s="34">
        <f t="shared" si="1004"/>
        <v>82.88000000000001</v>
      </c>
      <c r="BH6446" s="32">
        <f t="shared" si="1005"/>
        <v>1</v>
      </c>
      <c r="BI6446" s="32">
        <f t="shared" si="1006"/>
        <v>0</v>
      </c>
      <c r="BJ6446" s="69">
        <f t="shared" si="1007"/>
        <v>0</v>
      </c>
      <c r="BK6446" s="158" t="str">
        <f t="shared" si="1008"/>
        <v/>
      </c>
    </row>
    <row r="6447" spans="1:63" ht="12" customHeight="1" x14ac:dyDescent="0.2">
      <c r="A6447" s="8"/>
      <c r="B6447" s="7"/>
      <c r="C6447" s="7"/>
      <c r="D6447" s="7"/>
      <c r="E6447" s="7"/>
      <c r="F6447" s="7"/>
      <c r="G6447" s="7"/>
      <c r="H6447" s="7"/>
      <c r="I6447" s="10"/>
      <c r="J6447" s="25"/>
      <c r="K6447" s="250"/>
      <c r="L6447" s="31"/>
      <c r="M6447" s="9"/>
      <c r="N6447" s="11" t="s">
        <v>25</v>
      </c>
      <c r="O6447" s="39"/>
      <c r="P6447" s="47"/>
      <c r="Q6447" s="13"/>
      <c r="R6447" s="248">
        <f t="shared" si="1000"/>
        <v>0</v>
      </c>
      <c r="S6447" s="248">
        <f t="shared" si="1001"/>
        <v>0</v>
      </c>
      <c r="T6447" s="248">
        <f t="shared" si="1002"/>
        <v>0</v>
      </c>
      <c r="U6447" s="248">
        <f t="shared" si="1003"/>
        <v>0</v>
      </c>
      <c r="V6447" s="13"/>
      <c r="W6447" s="7"/>
      <c r="AT6447" s="130"/>
      <c r="BF6447" s="33">
        <f t="shared" si="1009"/>
        <v>41242</v>
      </c>
      <c r="BG6447" s="34">
        <f t="shared" si="1004"/>
        <v>82.88000000000001</v>
      </c>
      <c r="BH6447" s="32">
        <f t="shared" si="1005"/>
        <v>1</v>
      </c>
      <c r="BI6447" s="32">
        <f t="shared" si="1006"/>
        <v>0</v>
      </c>
      <c r="BJ6447" s="69">
        <f t="shared" si="1007"/>
        <v>0</v>
      </c>
      <c r="BK6447" s="158" t="str">
        <f t="shared" si="1008"/>
        <v/>
      </c>
    </row>
    <row r="6448" spans="1:63" ht="12" customHeight="1" x14ac:dyDescent="0.2">
      <c r="A6448" s="8"/>
      <c r="B6448" s="7"/>
      <c r="C6448" s="7"/>
      <c r="D6448" s="7"/>
      <c r="E6448" s="7"/>
      <c r="F6448" s="7"/>
      <c r="G6448" s="7"/>
      <c r="H6448" s="7"/>
      <c r="I6448" s="10"/>
      <c r="J6448" s="25"/>
      <c r="K6448" s="250"/>
      <c r="L6448" s="31"/>
      <c r="M6448" s="9"/>
      <c r="N6448" s="11" t="s">
        <v>25</v>
      </c>
      <c r="O6448" s="39"/>
      <c r="P6448" s="47"/>
      <c r="Q6448" s="13"/>
      <c r="R6448" s="248">
        <f t="shared" si="1000"/>
        <v>0</v>
      </c>
      <c r="S6448" s="248">
        <f t="shared" si="1001"/>
        <v>0</v>
      </c>
      <c r="T6448" s="248">
        <f t="shared" si="1002"/>
        <v>0</v>
      </c>
      <c r="U6448" s="248">
        <f t="shared" si="1003"/>
        <v>0</v>
      </c>
      <c r="V6448" s="13"/>
      <c r="W6448" s="7"/>
      <c r="AT6448" s="130"/>
      <c r="BF6448" s="33">
        <f t="shared" si="1009"/>
        <v>41242</v>
      </c>
      <c r="BG6448" s="34">
        <f t="shared" si="1004"/>
        <v>82.88000000000001</v>
      </c>
      <c r="BH6448" s="32">
        <f t="shared" si="1005"/>
        <v>1</v>
      </c>
      <c r="BI6448" s="32">
        <f t="shared" si="1006"/>
        <v>0</v>
      </c>
      <c r="BJ6448" s="69">
        <f t="shared" si="1007"/>
        <v>0</v>
      </c>
      <c r="BK6448" s="158" t="str">
        <f t="shared" si="1008"/>
        <v/>
      </c>
    </row>
    <row r="6449" spans="1:63" ht="12" customHeight="1" x14ac:dyDescent="0.2">
      <c r="A6449" s="8"/>
      <c r="B6449" s="7"/>
      <c r="C6449" s="7"/>
      <c r="D6449" s="7"/>
      <c r="E6449" s="7"/>
      <c r="F6449" s="7"/>
      <c r="G6449" s="7"/>
      <c r="H6449" s="7"/>
      <c r="I6449" s="10"/>
      <c r="J6449" s="25"/>
      <c r="K6449" s="250"/>
      <c r="L6449" s="31"/>
      <c r="M6449" s="9"/>
      <c r="N6449" s="11" t="s">
        <v>25</v>
      </c>
      <c r="O6449" s="39"/>
      <c r="P6449" s="47"/>
      <c r="Q6449" s="13"/>
      <c r="R6449" s="248">
        <f t="shared" si="1000"/>
        <v>0</v>
      </c>
      <c r="S6449" s="248">
        <f t="shared" si="1001"/>
        <v>0</v>
      </c>
      <c r="T6449" s="248">
        <f t="shared" si="1002"/>
        <v>0</v>
      </c>
      <c r="U6449" s="248">
        <f t="shared" si="1003"/>
        <v>0</v>
      </c>
      <c r="V6449" s="13"/>
      <c r="W6449" s="7"/>
      <c r="AT6449" s="130"/>
      <c r="BF6449" s="33">
        <f t="shared" si="1009"/>
        <v>41242</v>
      </c>
      <c r="BG6449" s="34">
        <f t="shared" si="1004"/>
        <v>82.88000000000001</v>
      </c>
      <c r="BH6449" s="32">
        <f t="shared" si="1005"/>
        <v>1</v>
      </c>
      <c r="BI6449" s="32">
        <f t="shared" si="1006"/>
        <v>0</v>
      </c>
      <c r="BJ6449" s="69">
        <f t="shared" si="1007"/>
        <v>0</v>
      </c>
      <c r="BK6449" s="158" t="str">
        <f t="shared" si="1008"/>
        <v/>
      </c>
    </row>
    <row r="6450" spans="1:63" ht="12" customHeight="1" x14ac:dyDescent="0.2">
      <c r="A6450" s="8"/>
      <c r="B6450" s="7"/>
      <c r="C6450" s="7"/>
      <c r="D6450" s="7"/>
      <c r="E6450" s="7"/>
      <c r="F6450" s="7"/>
      <c r="G6450" s="7"/>
      <c r="H6450" s="7"/>
      <c r="I6450" s="10"/>
      <c r="J6450" s="25"/>
      <c r="K6450" s="250"/>
      <c r="L6450" s="31"/>
      <c r="M6450" s="9"/>
      <c r="N6450" s="11" t="s">
        <v>25</v>
      </c>
      <c r="O6450" s="39"/>
      <c r="P6450" s="47"/>
      <c r="Q6450" s="13"/>
      <c r="R6450" s="248">
        <f t="shared" si="1000"/>
        <v>0</v>
      </c>
      <c r="S6450" s="248">
        <f t="shared" si="1001"/>
        <v>0</v>
      </c>
      <c r="T6450" s="248">
        <f t="shared" si="1002"/>
        <v>0</v>
      </c>
      <c r="U6450" s="248">
        <f t="shared" si="1003"/>
        <v>0</v>
      </c>
      <c r="V6450" s="13"/>
      <c r="W6450" s="7"/>
      <c r="AT6450" s="130"/>
      <c r="BF6450" s="33">
        <f t="shared" si="1009"/>
        <v>41242</v>
      </c>
      <c r="BG6450" s="34">
        <f t="shared" si="1004"/>
        <v>82.88000000000001</v>
      </c>
      <c r="BH6450" s="32">
        <f t="shared" si="1005"/>
        <v>1</v>
      </c>
      <c r="BI6450" s="32">
        <f t="shared" si="1006"/>
        <v>0</v>
      </c>
      <c r="BJ6450" s="69">
        <f t="shared" si="1007"/>
        <v>0</v>
      </c>
      <c r="BK6450" s="158" t="str">
        <f t="shared" si="1008"/>
        <v/>
      </c>
    </row>
    <row r="6451" spans="1:63" ht="12" customHeight="1" x14ac:dyDescent="0.2">
      <c r="A6451" s="8"/>
      <c r="B6451" s="7"/>
      <c r="C6451" s="7"/>
      <c r="D6451" s="7"/>
      <c r="E6451" s="7"/>
      <c r="F6451" s="7"/>
      <c r="G6451" s="7"/>
      <c r="H6451" s="7"/>
      <c r="I6451" s="10"/>
      <c r="J6451" s="25"/>
      <c r="K6451" s="250"/>
      <c r="L6451" s="31"/>
      <c r="M6451" s="9"/>
      <c r="N6451" s="11" t="s">
        <v>25</v>
      </c>
      <c r="O6451" s="39"/>
      <c r="P6451" s="47"/>
      <c r="Q6451" s="13"/>
      <c r="R6451" s="248">
        <f t="shared" si="1000"/>
        <v>0</v>
      </c>
      <c r="S6451" s="248">
        <f t="shared" si="1001"/>
        <v>0</v>
      </c>
      <c r="T6451" s="248">
        <f t="shared" si="1002"/>
        <v>0</v>
      </c>
      <c r="U6451" s="248">
        <f t="shared" si="1003"/>
        <v>0</v>
      </c>
      <c r="V6451" s="13"/>
      <c r="W6451" s="7"/>
      <c r="AT6451" s="130"/>
      <c r="BF6451" s="33">
        <f t="shared" si="1009"/>
        <v>41242</v>
      </c>
      <c r="BG6451" s="34">
        <f t="shared" si="1004"/>
        <v>82.88000000000001</v>
      </c>
      <c r="BH6451" s="32">
        <f t="shared" si="1005"/>
        <v>1</v>
      </c>
      <c r="BI6451" s="32">
        <f t="shared" si="1006"/>
        <v>0</v>
      </c>
      <c r="BJ6451" s="69">
        <f t="shared" si="1007"/>
        <v>0</v>
      </c>
      <c r="BK6451" s="158" t="str">
        <f t="shared" si="1008"/>
        <v/>
      </c>
    </row>
    <row r="6452" spans="1:63" ht="12" customHeight="1" x14ac:dyDescent="0.2">
      <c r="A6452" s="8"/>
      <c r="B6452" s="7"/>
      <c r="C6452" s="7"/>
      <c r="D6452" s="7"/>
      <c r="E6452" s="7"/>
      <c r="F6452" s="7"/>
      <c r="G6452" s="7"/>
      <c r="H6452" s="7"/>
      <c r="I6452" s="10"/>
      <c r="J6452" s="25"/>
      <c r="K6452" s="250"/>
      <c r="L6452" s="31"/>
      <c r="M6452" s="9"/>
      <c r="N6452" s="11" t="s">
        <v>25</v>
      </c>
      <c r="O6452" s="39"/>
      <c r="P6452" s="47"/>
      <c r="Q6452" s="13"/>
      <c r="R6452" s="248">
        <f t="shared" si="1000"/>
        <v>0</v>
      </c>
      <c r="S6452" s="248">
        <f t="shared" si="1001"/>
        <v>0</v>
      </c>
      <c r="T6452" s="248">
        <f t="shared" si="1002"/>
        <v>0</v>
      </c>
      <c r="U6452" s="248">
        <f t="shared" si="1003"/>
        <v>0</v>
      </c>
      <c r="V6452" s="13"/>
      <c r="W6452" s="7"/>
      <c r="AT6452" s="130"/>
      <c r="BF6452" s="33">
        <f t="shared" si="1009"/>
        <v>41242</v>
      </c>
      <c r="BG6452" s="34">
        <f t="shared" si="1004"/>
        <v>82.88000000000001</v>
      </c>
      <c r="BH6452" s="32">
        <f t="shared" si="1005"/>
        <v>1</v>
      </c>
      <c r="BI6452" s="32">
        <f t="shared" si="1006"/>
        <v>0</v>
      </c>
      <c r="BJ6452" s="69">
        <f t="shared" si="1007"/>
        <v>0</v>
      </c>
      <c r="BK6452" s="158" t="str">
        <f t="shared" si="1008"/>
        <v/>
      </c>
    </row>
    <row r="6453" spans="1:63" ht="12" customHeight="1" x14ac:dyDescent="0.2">
      <c r="A6453" s="8"/>
      <c r="B6453" s="7"/>
      <c r="C6453" s="7"/>
      <c r="D6453" s="7"/>
      <c r="E6453" s="7"/>
      <c r="F6453" s="7"/>
      <c r="G6453" s="7"/>
      <c r="H6453" s="7"/>
      <c r="I6453" s="10"/>
      <c r="J6453" s="25"/>
      <c r="K6453" s="250"/>
      <c r="L6453" s="31"/>
      <c r="M6453" s="9"/>
      <c r="N6453" s="11" t="s">
        <v>25</v>
      </c>
      <c r="O6453" s="39"/>
      <c r="P6453" s="47"/>
      <c r="Q6453" s="13"/>
      <c r="R6453" s="248">
        <f t="shared" si="1000"/>
        <v>0</v>
      </c>
      <c r="S6453" s="248">
        <f t="shared" si="1001"/>
        <v>0</v>
      </c>
      <c r="T6453" s="248">
        <f t="shared" si="1002"/>
        <v>0</v>
      </c>
      <c r="U6453" s="248">
        <f t="shared" si="1003"/>
        <v>0</v>
      </c>
      <c r="V6453" s="13"/>
      <c r="W6453" s="7"/>
      <c r="AT6453" s="130"/>
      <c r="BF6453" s="33">
        <f t="shared" si="1009"/>
        <v>41242</v>
      </c>
      <c r="BG6453" s="34">
        <f t="shared" si="1004"/>
        <v>82.88000000000001</v>
      </c>
      <c r="BH6453" s="32">
        <f t="shared" si="1005"/>
        <v>1</v>
      </c>
      <c r="BI6453" s="32">
        <f t="shared" si="1006"/>
        <v>0</v>
      </c>
      <c r="BJ6453" s="69">
        <f t="shared" si="1007"/>
        <v>0</v>
      </c>
      <c r="BK6453" s="158" t="str">
        <f t="shared" si="1008"/>
        <v/>
      </c>
    </row>
    <row r="6454" spans="1:63" ht="12" customHeight="1" x14ac:dyDescent="0.2">
      <c r="A6454" s="8"/>
      <c r="B6454" s="7"/>
      <c r="C6454" s="7"/>
      <c r="D6454" s="7"/>
      <c r="E6454" s="7"/>
      <c r="F6454" s="7"/>
      <c r="G6454" s="7"/>
      <c r="H6454" s="7"/>
      <c r="I6454" s="10"/>
      <c r="J6454" s="25"/>
      <c r="K6454" s="250"/>
      <c r="L6454" s="31"/>
      <c r="M6454" s="9"/>
      <c r="N6454" s="11" t="s">
        <v>25</v>
      </c>
      <c r="O6454" s="39"/>
      <c r="P6454" s="47"/>
      <c r="Q6454" s="13"/>
      <c r="R6454" s="248">
        <f t="shared" si="1000"/>
        <v>0</v>
      </c>
      <c r="S6454" s="248">
        <f t="shared" si="1001"/>
        <v>0</v>
      </c>
      <c r="T6454" s="248">
        <f t="shared" si="1002"/>
        <v>0</v>
      </c>
      <c r="U6454" s="248">
        <f t="shared" si="1003"/>
        <v>0</v>
      </c>
      <c r="V6454" s="13"/>
      <c r="W6454" s="7"/>
      <c r="AT6454" s="130"/>
      <c r="BF6454" s="33">
        <f t="shared" si="1009"/>
        <v>41242</v>
      </c>
      <c r="BG6454" s="34">
        <f t="shared" si="1004"/>
        <v>82.88000000000001</v>
      </c>
      <c r="BH6454" s="32">
        <f t="shared" si="1005"/>
        <v>1</v>
      </c>
      <c r="BI6454" s="32">
        <f t="shared" si="1006"/>
        <v>0</v>
      </c>
      <c r="BJ6454" s="69">
        <f t="shared" si="1007"/>
        <v>0</v>
      </c>
      <c r="BK6454" s="158" t="str">
        <f t="shared" si="1008"/>
        <v/>
      </c>
    </row>
    <row r="6455" spans="1:63" ht="12" customHeight="1" x14ac:dyDescent="0.2">
      <c r="A6455" s="8"/>
      <c r="B6455" s="7"/>
      <c r="C6455" s="7"/>
      <c r="D6455" s="7"/>
      <c r="E6455" s="7"/>
      <c r="F6455" s="7"/>
      <c r="G6455" s="7"/>
      <c r="H6455" s="7"/>
      <c r="I6455" s="10"/>
      <c r="J6455" s="25"/>
      <c r="K6455" s="250"/>
      <c r="L6455" s="31"/>
      <c r="M6455" s="9"/>
      <c r="N6455" s="11" t="s">
        <v>25</v>
      </c>
      <c r="O6455" s="39"/>
      <c r="P6455" s="47"/>
      <c r="Q6455" s="13"/>
      <c r="R6455" s="248">
        <f t="shared" si="1000"/>
        <v>0</v>
      </c>
      <c r="S6455" s="248">
        <f t="shared" si="1001"/>
        <v>0</v>
      </c>
      <c r="T6455" s="248">
        <f t="shared" si="1002"/>
        <v>0</v>
      </c>
      <c r="U6455" s="248">
        <f t="shared" si="1003"/>
        <v>0</v>
      </c>
      <c r="V6455" s="13"/>
      <c r="W6455" s="7"/>
      <c r="AT6455" s="130"/>
      <c r="BF6455" s="33">
        <f t="shared" si="1009"/>
        <v>41242</v>
      </c>
      <c r="BG6455" s="34">
        <f t="shared" si="1004"/>
        <v>82.88000000000001</v>
      </c>
      <c r="BH6455" s="32">
        <f t="shared" si="1005"/>
        <v>1</v>
      </c>
      <c r="BI6455" s="32">
        <f t="shared" si="1006"/>
        <v>0</v>
      </c>
      <c r="BJ6455" s="69">
        <f t="shared" si="1007"/>
        <v>0</v>
      </c>
      <c r="BK6455" s="158" t="str">
        <f t="shared" si="1008"/>
        <v/>
      </c>
    </row>
    <row r="6456" spans="1:63" ht="12" customHeight="1" x14ac:dyDescent="0.2">
      <c r="A6456" s="8"/>
      <c r="B6456" s="7"/>
      <c r="C6456" s="7"/>
      <c r="D6456" s="7"/>
      <c r="E6456" s="7"/>
      <c r="F6456" s="7"/>
      <c r="G6456" s="7"/>
      <c r="H6456" s="7"/>
      <c r="I6456" s="10"/>
      <c r="J6456" s="25"/>
      <c r="K6456" s="250"/>
      <c r="L6456" s="31"/>
      <c r="M6456" s="9"/>
      <c r="N6456" s="11" t="s">
        <v>25</v>
      </c>
      <c r="O6456" s="39"/>
      <c r="P6456" s="47"/>
      <c r="Q6456" s="13"/>
      <c r="R6456" s="248">
        <f t="shared" si="1000"/>
        <v>0</v>
      </c>
      <c r="S6456" s="248">
        <f t="shared" si="1001"/>
        <v>0</v>
      </c>
      <c r="T6456" s="248">
        <f t="shared" si="1002"/>
        <v>0</v>
      </c>
      <c r="U6456" s="248">
        <f t="shared" si="1003"/>
        <v>0</v>
      </c>
      <c r="V6456" s="13"/>
      <c r="W6456" s="7"/>
      <c r="AT6456" s="130"/>
      <c r="BF6456" s="33">
        <f t="shared" si="1009"/>
        <v>41242</v>
      </c>
      <c r="BG6456" s="34">
        <f t="shared" si="1004"/>
        <v>82.88000000000001</v>
      </c>
      <c r="BH6456" s="32">
        <f t="shared" si="1005"/>
        <v>1</v>
      </c>
      <c r="BI6456" s="32">
        <f t="shared" si="1006"/>
        <v>0</v>
      </c>
      <c r="BJ6456" s="69">
        <f t="shared" si="1007"/>
        <v>0</v>
      </c>
      <c r="BK6456" s="158" t="str">
        <f t="shared" si="1008"/>
        <v/>
      </c>
    </row>
    <row r="6457" spans="1:63" ht="12" customHeight="1" x14ac:dyDescent="0.2">
      <c r="A6457" s="8"/>
      <c r="B6457" s="7"/>
      <c r="C6457" s="7"/>
      <c r="D6457" s="7"/>
      <c r="E6457" s="7"/>
      <c r="F6457" s="7"/>
      <c r="G6457" s="7"/>
      <c r="H6457" s="7"/>
      <c r="I6457" s="10"/>
      <c r="J6457" s="25"/>
      <c r="K6457" s="250"/>
      <c r="L6457" s="31"/>
      <c r="M6457" s="9"/>
      <c r="N6457" s="11" t="s">
        <v>25</v>
      </c>
      <c r="O6457" s="39"/>
      <c r="P6457" s="47"/>
      <c r="Q6457" s="13"/>
      <c r="R6457" s="248">
        <f t="shared" si="1000"/>
        <v>0</v>
      </c>
      <c r="S6457" s="248">
        <f t="shared" si="1001"/>
        <v>0</v>
      </c>
      <c r="T6457" s="248">
        <f t="shared" si="1002"/>
        <v>0</v>
      </c>
      <c r="U6457" s="248">
        <f t="shared" si="1003"/>
        <v>0</v>
      </c>
      <c r="V6457" s="13"/>
      <c r="W6457" s="7"/>
      <c r="AT6457" s="130"/>
      <c r="BF6457" s="33">
        <f t="shared" si="1009"/>
        <v>41242</v>
      </c>
      <c r="BG6457" s="34">
        <f t="shared" si="1004"/>
        <v>82.88000000000001</v>
      </c>
      <c r="BH6457" s="32">
        <f t="shared" si="1005"/>
        <v>1</v>
      </c>
      <c r="BI6457" s="32">
        <f t="shared" si="1006"/>
        <v>0</v>
      </c>
      <c r="BJ6457" s="69">
        <f t="shared" si="1007"/>
        <v>0</v>
      </c>
      <c r="BK6457" s="158" t="str">
        <f t="shared" si="1008"/>
        <v/>
      </c>
    </row>
    <row r="6458" spans="1:63" ht="12" customHeight="1" x14ac:dyDescent="0.2">
      <c r="A6458" s="8"/>
      <c r="B6458" s="7"/>
      <c r="C6458" s="7"/>
      <c r="D6458" s="7"/>
      <c r="E6458" s="7"/>
      <c r="F6458" s="7"/>
      <c r="G6458" s="7"/>
      <c r="H6458" s="7"/>
      <c r="I6458" s="10"/>
      <c r="J6458" s="25"/>
      <c r="K6458" s="250"/>
      <c r="L6458" s="31"/>
      <c r="M6458" s="9"/>
      <c r="N6458" s="11" t="s">
        <v>25</v>
      </c>
      <c r="O6458" s="39"/>
      <c r="P6458" s="47"/>
      <c r="Q6458" s="13"/>
      <c r="R6458" s="248">
        <f t="shared" si="1000"/>
        <v>0</v>
      </c>
      <c r="S6458" s="248">
        <f t="shared" si="1001"/>
        <v>0</v>
      </c>
      <c r="T6458" s="248">
        <f t="shared" si="1002"/>
        <v>0</v>
      </c>
      <c r="U6458" s="248">
        <f t="shared" si="1003"/>
        <v>0</v>
      </c>
      <c r="V6458" s="13"/>
      <c r="W6458" s="7"/>
      <c r="AT6458" s="130"/>
      <c r="BF6458" s="33">
        <f t="shared" si="1009"/>
        <v>41242</v>
      </c>
      <c r="BG6458" s="34">
        <f t="shared" si="1004"/>
        <v>82.88000000000001</v>
      </c>
      <c r="BH6458" s="32">
        <f t="shared" si="1005"/>
        <v>1</v>
      </c>
      <c r="BI6458" s="32">
        <f t="shared" si="1006"/>
        <v>0</v>
      </c>
      <c r="BJ6458" s="69">
        <f t="shared" si="1007"/>
        <v>0</v>
      </c>
      <c r="BK6458" s="158" t="str">
        <f t="shared" si="1008"/>
        <v/>
      </c>
    </row>
    <row r="6459" spans="1:63" ht="12" customHeight="1" x14ac:dyDescent="0.2">
      <c r="A6459" s="8"/>
      <c r="B6459" s="7"/>
      <c r="C6459" s="7"/>
      <c r="D6459" s="7"/>
      <c r="E6459" s="7"/>
      <c r="F6459" s="7"/>
      <c r="G6459" s="7"/>
      <c r="H6459" s="7"/>
      <c r="I6459" s="10"/>
      <c r="J6459" s="25"/>
      <c r="K6459" s="250"/>
      <c r="L6459" s="31"/>
      <c r="M6459" s="9"/>
      <c r="N6459" s="11" t="s">
        <v>25</v>
      </c>
      <c r="O6459" s="39"/>
      <c r="P6459" s="47"/>
      <c r="Q6459" s="13"/>
      <c r="R6459" s="248">
        <f t="shared" si="1000"/>
        <v>0</v>
      </c>
      <c r="S6459" s="248">
        <f t="shared" si="1001"/>
        <v>0</v>
      </c>
      <c r="T6459" s="248">
        <f t="shared" si="1002"/>
        <v>0</v>
      </c>
      <c r="U6459" s="248">
        <f t="shared" si="1003"/>
        <v>0</v>
      </c>
      <c r="V6459" s="13"/>
      <c r="W6459" s="7"/>
      <c r="AT6459" s="130"/>
      <c r="BF6459" s="33">
        <f t="shared" si="1009"/>
        <v>41242</v>
      </c>
      <c r="BG6459" s="34">
        <f t="shared" si="1004"/>
        <v>82.88000000000001</v>
      </c>
      <c r="BH6459" s="32">
        <f t="shared" si="1005"/>
        <v>1</v>
      </c>
      <c r="BI6459" s="32">
        <f t="shared" si="1006"/>
        <v>0</v>
      </c>
      <c r="BJ6459" s="69">
        <f t="shared" si="1007"/>
        <v>0</v>
      </c>
      <c r="BK6459" s="158" t="str">
        <f t="shared" si="1008"/>
        <v/>
      </c>
    </row>
    <row r="6460" spans="1:63" ht="12" customHeight="1" x14ac:dyDescent="0.2">
      <c r="A6460" s="8"/>
      <c r="B6460" s="7"/>
      <c r="C6460" s="7"/>
      <c r="D6460" s="7"/>
      <c r="E6460" s="7"/>
      <c r="F6460" s="7"/>
      <c r="G6460" s="7"/>
      <c r="H6460" s="7"/>
      <c r="I6460" s="10"/>
      <c r="J6460" s="25"/>
      <c r="K6460" s="250"/>
      <c r="L6460" s="31"/>
      <c r="M6460" s="9"/>
      <c r="N6460" s="11" t="s">
        <v>25</v>
      </c>
      <c r="O6460" s="39"/>
      <c r="P6460" s="47"/>
      <c r="Q6460" s="13"/>
      <c r="R6460" s="248">
        <f t="shared" si="1000"/>
        <v>0</v>
      </c>
      <c r="S6460" s="248">
        <f t="shared" si="1001"/>
        <v>0</v>
      </c>
      <c r="T6460" s="248">
        <f t="shared" si="1002"/>
        <v>0</v>
      </c>
      <c r="U6460" s="248">
        <f t="shared" si="1003"/>
        <v>0</v>
      </c>
      <c r="V6460" s="13"/>
      <c r="W6460" s="7"/>
      <c r="AT6460" s="130"/>
      <c r="BF6460" s="33">
        <f t="shared" si="1009"/>
        <v>41242</v>
      </c>
      <c r="BG6460" s="34">
        <f t="shared" si="1004"/>
        <v>82.88000000000001</v>
      </c>
      <c r="BH6460" s="32">
        <f t="shared" si="1005"/>
        <v>1</v>
      </c>
      <c r="BI6460" s="32">
        <f t="shared" si="1006"/>
        <v>0</v>
      </c>
      <c r="BJ6460" s="69">
        <f t="shared" si="1007"/>
        <v>0</v>
      </c>
      <c r="BK6460" s="158" t="str">
        <f t="shared" si="1008"/>
        <v/>
      </c>
    </row>
    <row r="6461" spans="1:63" ht="12" customHeight="1" x14ac:dyDescent="0.2">
      <c r="A6461" s="8"/>
      <c r="B6461" s="7"/>
      <c r="C6461" s="7"/>
      <c r="D6461" s="7"/>
      <c r="E6461" s="7"/>
      <c r="F6461" s="7"/>
      <c r="G6461" s="7"/>
      <c r="H6461" s="7"/>
      <c r="I6461" s="10"/>
      <c r="J6461" s="25"/>
      <c r="K6461" s="250"/>
      <c r="L6461" s="31"/>
      <c r="M6461" s="9"/>
      <c r="N6461" s="11" t="s">
        <v>25</v>
      </c>
      <c r="O6461" s="39"/>
      <c r="P6461" s="47"/>
      <c r="Q6461" s="13"/>
      <c r="R6461" s="248">
        <f t="shared" si="1000"/>
        <v>0</v>
      </c>
      <c r="S6461" s="248">
        <f t="shared" si="1001"/>
        <v>0</v>
      </c>
      <c r="T6461" s="248">
        <f t="shared" si="1002"/>
        <v>0</v>
      </c>
      <c r="U6461" s="248">
        <f t="shared" si="1003"/>
        <v>0</v>
      </c>
      <c r="V6461" s="13"/>
      <c r="W6461" s="7"/>
      <c r="AT6461" s="130"/>
      <c r="BF6461" s="33">
        <f t="shared" si="1009"/>
        <v>41242</v>
      </c>
      <c r="BG6461" s="34">
        <f t="shared" si="1004"/>
        <v>82.88000000000001</v>
      </c>
      <c r="BH6461" s="32">
        <f t="shared" si="1005"/>
        <v>1</v>
      </c>
      <c r="BI6461" s="32">
        <f t="shared" si="1006"/>
        <v>0</v>
      </c>
      <c r="BJ6461" s="69">
        <f t="shared" si="1007"/>
        <v>0</v>
      </c>
      <c r="BK6461" s="158" t="str">
        <f t="shared" si="1008"/>
        <v/>
      </c>
    </row>
    <row r="6462" spans="1:63" ht="12" customHeight="1" x14ac:dyDescent="0.2">
      <c r="A6462" s="8"/>
      <c r="B6462" s="7"/>
      <c r="C6462" s="7"/>
      <c r="D6462" s="7"/>
      <c r="E6462" s="7"/>
      <c r="F6462" s="7"/>
      <c r="G6462" s="7"/>
      <c r="H6462" s="7"/>
      <c r="I6462" s="10"/>
      <c r="J6462" s="25"/>
      <c r="K6462" s="250"/>
      <c r="L6462" s="31"/>
      <c r="M6462" s="9"/>
      <c r="N6462" s="11" t="s">
        <v>25</v>
      </c>
      <c r="O6462" s="39"/>
      <c r="P6462" s="47"/>
      <c r="Q6462" s="13"/>
      <c r="R6462" s="248">
        <f t="shared" si="1000"/>
        <v>0</v>
      </c>
      <c r="S6462" s="248">
        <f t="shared" si="1001"/>
        <v>0</v>
      </c>
      <c r="T6462" s="248">
        <f t="shared" si="1002"/>
        <v>0</v>
      </c>
      <c r="U6462" s="248">
        <f t="shared" si="1003"/>
        <v>0</v>
      </c>
      <c r="V6462" s="13"/>
      <c r="W6462" s="7"/>
      <c r="AT6462" s="130"/>
      <c r="BF6462" s="33">
        <f t="shared" si="1009"/>
        <v>41242</v>
      </c>
      <c r="BG6462" s="34">
        <f t="shared" si="1004"/>
        <v>82.88000000000001</v>
      </c>
      <c r="BH6462" s="32">
        <f t="shared" si="1005"/>
        <v>1</v>
      </c>
      <c r="BI6462" s="32">
        <f t="shared" si="1006"/>
        <v>0</v>
      </c>
      <c r="BJ6462" s="69">
        <f t="shared" si="1007"/>
        <v>0</v>
      </c>
      <c r="BK6462" s="158" t="str">
        <f t="shared" si="1008"/>
        <v/>
      </c>
    </row>
    <row r="6463" spans="1:63" ht="12" customHeight="1" x14ac:dyDescent="0.2">
      <c r="A6463" s="8"/>
      <c r="B6463" s="7"/>
      <c r="C6463" s="7"/>
      <c r="D6463" s="7"/>
      <c r="E6463" s="7"/>
      <c r="F6463" s="7"/>
      <c r="G6463" s="7"/>
      <c r="H6463" s="7"/>
      <c r="I6463" s="10"/>
      <c r="J6463" s="25"/>
      <c r="K6463" s="250"/>
      <c r="L6463" s="31"/>
      <c r="M6463" s="9"/>
      <c r="N6463" s="11" t="s">
        <v>25</v>
      </c>
      <c r="O6463" s="39"/>
      <c r="P6463" s="47"/>
      <c r="Q6463" s="13"/>
      <c r="R6463" s="248">
        <f t="shared" si="1000"/>
        <v>0</v>
      </c>
      <c r="S6463" s="248">
        <f t="shared" si="1001"/>
        <v>0</v>
      </c>
      <c r="T6463" s="248">
        <f t="shared" si="1002"/>
        <v>0</v>
      </c>
      <c r="U6463" s="248">
        <f t="shared" si="1003"/>
        <v>0</v>
      </c>
      <c r="V6463" s="13"/>
      <c r="W6463" s="7"/>
      <c r="AT6463" s="130"/>
      <c r="BF6463" s="33">
        <f t="shared" si="1009"/>
        <v>41242</v>
      </c>
      <c r="BG6463" s="34">
        <f t="shared" si="1004"/>
        <v>82.88000000000001</v>
      </c>
      <c r="BH6463" s="32">
        <f t="shared" si="1005"/>
        <v>1</v>
      </c>
      <c r="BI6463" s="32">
        <f t="shared" si="1006"/>
        <v>0</v>
      </c>
      <c r="BJ6463" s="69">
        <f t="shared" si="1007"/>
        <v>0</v>
      </c>
      <c r="BK6463" s="158" t="str">
        <f t="shared" si="1008"/>
        <v/>
      </c>
    </row>
    <row r="6464" spans="1:63" ht="12" customHeight="1" x14ac:dyDescent="0.2">
      <c r="A6464" s="8"/>
      <c r="B6464" s="7"/>
      <c r="C6464" s="7"/>
      <c r="D6464" s="7"/>
      <c r="E6464" s="7"/>
      <c r="F6464" s="7"/>
      <c r="G6464" s="7"/>
      <c r="H6464" s="7"/>
      <c r="I6464" s="10"/>
      <c r="J6464" s="25"/>
      <c r="K6464" s="250"/>
      <c r="L6464" s="31"/>
      <c r="M6464" s="9"/>
      <c r="N6464" s="11" t="s">
        <v>25</v>
      </c>
      <c r="O6464" s="39"/>
      <c r="P6464" s="47"/>
      <c r="Q6464" s="13"/>
      <c r="R6464" s="248">
        <f t="shared" si="1000"/>
        <v>0</v>
      </c>
      <c r="S6464" s="248">
        <f t="shared" si="1001"/>
        <v>0</v>
      </c>
      <c r="T6464" s="248">
        <f t="shared" si="1002"/>
        <v>0</v>
      </c>
      <c r="U6464" s="248">
        <f t="shared" si="1003"/>
        <v>0</v>
      </c>
      <c r="V6464" s="13"/>
      <c r="W6464" s="7"/>
      <c r="AT6464" s="130"/>
      <c r="BF6464" s="33">
        <f t="shared" si="1009"/>
        <v>41242</v>
      </c>
      <c r="BG6464" s="34">
        <f t="shared" si="1004"/>
        <v>82.88000000000001</v>
      </c>
      <c r="BH6464" s="32">
        <f t="shared" si="1005"/>
        <v>1</v>
      </c>
      <c r="BI6464" s="32">
        <f t="shared" si="1006"/>
        <v>0</v>
      </c>
      <c r="BJ6464" s="69">
        <f t="shared" si="1007"/>
        <v>0</v>
      </c>
      <c r="BK6464" s="158" t="str">
        <f t="shared" si="1008"/>
        <v/>
      </c>
    </row>
    <row r="6465" spans="1:63" ht="12" customHeight="1" x14ac:dyDescent="0.2">
      <c r="A6465" s="8"/>
      <c r="B6465" s="7"/>
      <c r="C6465" s="7"/>
      <c r="D6465" s="7"/>
      <c r="E6465" s="7"/>
      <c r="F6465" s="7"/>
      <c r="G6465" s="7"/>
      <c r="H6465" s="7"/>
      <c r="I6465" s="10"/>
      <c r="J6465" s="25"/>
      <c r="K6465" s="250"/>
      <c r="L6465" s="31"/>
      <c r="M6465" s="9"/>
      <c r="N6465" s="11" t="s">
        <v>25</v>
      </c>
      <c r="O6465" s="39"/>
      <c r="P6465" s="47"/>
      <c r="Q6465" s="13"/>
      <c r="R6465" s="248">
        <f t="shared" si="1000"/>
        <v>0</v>
      </c>
      <c r="S6465" s="248">
        <f t="shared" si="1001"/>
        <v>0</v>
      </c>
      <c r="T6465" s="248">
        <f t="shared" si="1002"/>
        <v>0</v>
      </c>
      <c r="U6465" s="248">
        <f t="shared" si="1003"/>
        <v>0</v>
      </c>
      <c r="V6465" s="13"/>
      <c r="W6465" s="7"/>
      <c r="AT6465" s="130"/>
      <c r="BF6465" s="33">
        <f t="shared" si="1009"/>
        <v>41242</v>
      </c>
      <c r="BG6465" s="34">
        <f t="shared" si="1004"/>
        <v>82.88000000000001</v>
      </c>
      <c r="BH6465" s="32">
        <f t="shared" si="1005"/>
        <v>1</v>
      </c>
      <c r="BI6465" s="32">
        <f t="shared" si="1006"/>
        <v>0</v>
      </c>
      <c r="BJ6465" s="69">
        <f t="shared" si="1007"/>
        <v>0</v>
      </c>
      <c r="BK6465" s="158" t="str">
        <f t="shared" si="1008"/>
        <v/>
      </c>
    </row>
    <row r="6466" spans="1:63" ht="12" customHeight="1" x14ac:dyDescent="0.2">
      <c r="A6466" s="8"/>
      <c r="B6466" s="7"/>
      <c r="C6466" s="7"/>
      <c r="D6466" s="7"/>
      <c r="E6466" s="7"/>
      <c r="F6466" s="7"/>
      <c r="G6466" s="7"/>
      <c r="H6466" s="7"/>
      <c r="I6466" s="10"/>
      <c r="J6466" s="25"/>
      <c r="K6466" s="250"/>
      <c r="L6466" s="31"/>
      <c r="M6466" s="9"/>
      <c r="N6466" s="11" t="s">
        <v>25</v>
      </c>
      <c r="O6466" s="39"/>
      <c r="P6466" s="47"/>
      <c r="Q6466" s="13"/>
      <c r="R6466" s="248">
        <f t="shared" si="1000"/>
        <v>0</v>
      </c>
      <c r="S6466" s="248">
        <f t="shared" si="1001"/>
        <v>0</v>
      </c>
      <c r="T6466" s="248">
        <f t="shared" si="1002"/>
        <v>0</v>
      </c>
      <c r="U6466" s="248">
        <f t="shared" si="1003"/>
        <v>0</v>
      </c>
      <c r="V6466" s="13"/>
      <c r="W6466" s="7"/>
      <c r="AT6466" s="130"/>
      <c r="BF6466" s="33">
        <f t="shared" si="1009"/>
        <v>41242</v>
      </c>
      <c r="BG6466" s="34">
        <f t="shared" si="1004"/>
        <v>82.88000000000001</v>
      </c>
      <c r="BH6466" s="32">
        <f t="shared" si="1005"/>
        <v>1</v>
      </c>
      <c r="BI6466" s="32">
        <f t="shared" si="1006"/>
        <v>0</v>
      </c>
      <c r="BJ6466" s="69">
        <f t="shared" si="1007"/>
        <v>0</v>
      </c>
      <c r="BK6466" s="158" t="str">
        <f t="shared" si="1008"/>
        <v/>
      </c>
    </row>
    <row r="6467" spans="1:63" ht="12" customHeight="1" x14ac:dyDescent="0.2">
      <c r="A6467" s="8"/>
      <c r="B6467" s="7"/>
      <c r="C6467" s="7"/>
      <c r="D6467" s="7"/>
      <c r="E6467" s="7"/>
      <c r="F6467" s="7"/>
      <c r="G6467" s="7"/>
      <c r="H6467" s="7"/>
      <c r="I6467" s="10"/>
      <c r="J6467" s="25"/>
      <c r="K6467" s="250"/>
      <c r="L6467" s="31"/>
      <c r="M6467" s="9"/>
      <c r="N6467" s="11" t="s">
        <v>25</v>
      </c>
      <c r="O6467" s="39"/>
      <c r="P6467" s="47"/>
      <c r="Q6467" s="13"/>
      <c r="R6467" s="248">
        <f t="shared" si="1000"/>
        <v>0</v>
      </c>
      <c r="S6467" s="248">
        <f t="shared" si="1001"/>
        <v>0</v>
      </c>
      <c r="T6467" s="248">
        <f t="shared" si="1002"/>
        <v>0</v>
      </c>
      <c r="U6467" s="248">
        <f t="shared" si="1003"/>
        <v>0</v>
      </c>
      <c r="V6467" s="13"/>
      <c r="W6467" s="7"/>
      <c r="AT6467" s="130"/>
      <c r="BF6467" s="33">
        <f t="shared" si="1009"/>
        <v>41242</v>
      </c>
      <c r="BG6467" s="34">
        <f t="shared" si="1004"/>
        <v>82.88000000000001</v>
      </c>
      <c r="BH6467" s="32">
        <f t="shared" si="1005"/>
        <v>1</v>
      </c>
      <c r="BI6467" s="32">
        <f t="shared" si="1006"/>
        <v>0</v>
      </c>
      <c r="BJ6467" s="69">
        <f t="shared" si="1007"/>
        <v>0</v>
      </c>
      <c r="BK6467" s="158" t="str">
        <f t="shared" si="1008"/>
        <v/>
      </c>
    </row>
    <row r="6468" spans="1:63" ht="12" customHeight="1" x14ac:dyDescent="0.2">
      <c r="A6468" s="8"/>
      <c r="B6468" s="7"/>
      <c r="C6468" s="7"/>
      <c r="D6468" s="7"/>
      <c r="E6468" s="7"/>
      <c r="F6468" s="7"/>
      <c r="G6468" s="7"/>
      <c r="H6468" s="7"/>
      <c r="I6468" s="10"/>
      <c r="J6468" s="25"/>
      <c r="K6468" s="250"/>
      <c r="L6468" s="31"/>
      <c r="M6468" s="9"/>
      <c r="N6468" s="11" t="s">
        <v>25</v>
      </c>
      <c r="O6468" s="39"/>
      <c r="P6468" s="47"/>
      <c r="Q6468" s="13"/>
      <c r="R6468" s="248">
        <f t="shared" si="1000"/>
        <v>0</v>
      </c>
      <c r="S6468" s="248">
        <f t="shared" si="1001"/>
        <v>0</v>
      </c>
      <c r="T6468" s="248">
        <f t="shared" si="1002"/>
        <v>0</v>
      </c>
      <c r="U6468" s="248">
        <f t="shared" si="1003"/>
        <v>0</v>
      </c>
      <c r="V6468" s="13"/>
      <c r="W6468" s="7"/>
      <c r="AT6468" s="130"/>
      <c r="BF6468" s="33">
        <f t="shared" si="1009"/>
        <v>41242</v>
      </c>
      <c r="BG6468" s="34">
        <f t="shared" si="1004"/>
        <v>82.88000000000001</v>
      </c>
      <c r="BH6468" s="32">
        <f t="shared" si="1005"/>
        <v>1</v>
      </c>
      <c r="BI6468" s="32">
        <f t="shared" si="1006"/>
        <v>0</v>
      </c>
      <c r="BJ6468" s="69">
        <f t="shared" si="1007"/>
        <v>0</v>
      </c>
      <c r="BK6468" s="158" t="str">
        <f t="shared" si="1008"/>
        <v/>
      </c>
    </row>
    <row r="6469" spans="1:63" ht="12" customHeight="1" x14ac:dyDescent="0.2">
      <c r="A6469" s="8"/>
      <c r="B6469" s="7"/>
      <c r="C6469" s="7"/>
      <c r="D6469" s="7"/>
      <c r="E6469" s="7"/>
      <c r="F6469" s="7"/>
      <c r="G6469" s="7"/>
      <c r="H6469" s="7"/>
      <c r="I6469" s="10"/>
      <c r="J6469" s="25"/>
      <c r="K6469" s="250"/>
      <c r="L6469" s="31"/>
      <c r="M6469" s="9"/>
      <c r="N6469" s="11" t="s">
        <v>25</v>
      </c>
      <c r="O6469" s="39"/>
      <c r="P6469" s="47"/>
      <c r="Q6469" s="13"/>
      <c r="R6469" s="248">
        <f t="shared" si="1000"/>
        <v>0</v>
      </c>
      <c r="S6469" s="248">
        <f t="shared" si="1001"/>
        <v>0</v>
      </c>
      <c r="T6469" s="248">
        <f t="shared" si="1002"/>
        <v>0</v>
      </c>
      <c r="U6469" s="248">
        <f t="shared" si="1003"/>
        <v>0</v>
      </c>
      <c r="V6469" s="13"/>
      <c r="W6469" s="7"/>
      <c r="AT6469" s="130"/>
      <c r="BF6469" s="33">
        <f t="shared" si="1009"/>
        <v>41242</v>
      </c>
      <c r="BG6469" s="34">
        <f t="shared" si="1004"/>
        <v>82.88000000000001</v>
      </c>
      <c r="BH6469" s="32">
        <f t="shared" si="1005"/>
        <v>1</v>
      </c>
      <c r="BI6469" s="32">
        <f t="shared" si="1006"/>
        <v>0</v>
      </c>
      <c r="BJ6469" s="69">
        <f t="shared" si="1007"/>
        <v>0</v>
      </c>
      <c r="BK6469" s="158" t="str">
        <f t="shared" si="1008"/>
        <v/>
      </c>
    </row>
    <row r="6470" spans="1:63" ht="12" customHeight="1" x14ac:dyDescent="0.2">
      <c r="A6470" s="8"/>
      <c r="B6470" s="7"/>
      <c r="C6470" s="7"/>
      <c r="D6470" s="7"/>
      <c r="E6470" s="7"/>
      <c r="F6470" s="7"/>
      <c r="G6470" s="7"/>
      <c r="H6470" s="7"/>
      <c r="I6470" s="10"/>
      <c r="J6470" s="25"/>
      <c r="K6470" s="250"/>
      <c r="L6470" s="31"/>
      <c r="M6470" s="9"/>
      <c r="N6470" s="11" t="s">
        <v>25</v>
      </c>
      <c r="O6470" s="39"/>
      <c r="P6470" s="47"/>
      <c r="Q6470" s="13"/>
      <c r="R6470" s="248">
        <f t="shared" si="1000"/>
        <v>0</v>
      </c>
      <c r="S6470" s="248">
        <f t="shared" si="1001"/>
        <v>0</v>
      </c>
      <c r="T6470" s="248">
        <f t="shared" si="1002"/>
        <v>0</v>
      </c>
      <c r="U6470" s="248">
        <f t="shared" si="1003"/>
        <v>0</v>
      </c>
      <c r="V6470" s="13"/>
      <c r="W6470" s="7"/>
      <c r="AT6470" s="130"/>
      <c r="BF6470" s="33">
        <f t="shared" si="1009"/>
        <v>41242</v>
      </c>
      <c r="BG6470" s="34">
        <f t="shared" si="1004"/>
        <v>82.88000000000001</v>
      </c>
      <c r="BH6470" s="32">
        <f t="shared" si="1005"/>
        <v>1</v>
      </c>
      <c r="BI6470" s="32">
        <f t="shared" si="1006"/>
        <v>0</v>
      </c>
      <c r="BJ6470" s="69">
        <f t="shared" si="1007"/>
        <v>0</v>
      </c>
      <c r="BK6470" s="158" t="str">
        <f t="shared" si="1008"/>
        <v/>
      </c>
    </row>
    <row r="6471" spans="1:63" ht="12" customHeight="1" x14ac:dyDescent="0.2">
      <c r="A6471" s="8"/>
      <c r="B6471" s="7"/>
      <c r="C6471" s="7"/>
      <c r="D6471" s="7"/>
      <c r="E6471" s="7"/>
      <c r="F6471" s="7"/>
      <c r="G6471" s="7"/>
      <c r="H6471" s="7"/>
      <c r="I6471" s="10"/>
      <c r="J6471" s="25"/>
      <c r="K6471" s="250"/>
      <c r="L6471" s="31"/>
      <c r="M6471" s="9"/>
      <c r="N6471" s="11" t="s">
        <v>25</v>
      </c>
      <c r="O6471" s="39"/>
      <c r="P6471" s="47"/>
      <c r="Q6471" s="13"/>
      <c r="R6471" s="248">
        <f t="shared" si="1000"/>
        <v>0</v>
      </c>
      <c r="S6471" s="248">
        <f t="shared" si="1001"/>
        <v>0</v>
      </c>
      <c r="T6471" s="248">
        <f t="shared" si="1002"/>
        <v>0</v>
      </c>
      <c r="U6471" s="248">
        <f t="shared" si="1003"/>
        <v>0</v>
      </c>
      <c r="V6471" s="13"/>
      <c r="W6471" s="7"/>
      <c r="AT6471" s="130"/>
      <c r="BF6471" s="33">
        <f t="shared" si="1009"/>
        <v>41242</v>
      </c>
      <c r="BG6471" s="34">
        <f t="shared" si="1004"/>
        <v>82.88000000000001</v>
      </c>
      <c r="BH6471" s="32">
        <f t="shared" si="1005"/>
        <v>1</v>
      </c>
      <c r="BI6471" s="32">
        <f t="shared" si="1006"/>
        <v>0</v>
      </c>
      <c r="BJ6471" s="69">
        <f t="shared" si="1007"/>
        <v>0</v>
      </c>
      <c r="BK6471" s="158" t="str">
        <f t="shared" si="1008"/>
        <v/>
      </c>
    </row>
    <row r="6472" spans="1:63" ht="12" customHeight="1" x14ac:dyDescent="0.2">
      <c r="A6472" s="8"/>
      <c r="B6472" s="7"/>
      <c r="C6472" s="7"/>
      <c r="D6472" s="7"/>
      <c r="E6472" s="7"/>
      <c r="F6472" s="7"/>
      <c r="G6472" s="7"/>
      <c r="H6472" s="7"/>
      <c r="I6472" s="10"/>
      <c r="J6472" s="25"/>
      <c r="K6472" s="250"/>
      <c r="L6472" s="31"/>
      <c r="M6472" s="9"/>
      <c r="N6472" s="11" t="s">
        <v>25</v>
      </c>
      <c r="O6472" s="39"/>
      <c r="P6472" s="47"/>
      <c r="Q6472" s="13"/>
      <c r="R6472" s="248">
        <f t="shared" si="1000"/>
        <v>0</v>
      </c>
      <c r="S6472" s="248">
        <f t="shared" si="1001"/>
        <v>0</v>
      </c>
      <c r="T6472" s="248">
        <f t="shared" si="1002"/>
        <v>0</v>
      </c>
      <c r="U6472" s="248">
        <f t="shared" si="1003"/>
        <v>0</v>
      </c>
      <c r="V6472" s="13"/>
      <c r="W6472" s="7"/>
      <c r="AT6472" s="130"/>
      <c r="BF6472" s="33">
        <f t="shared" si="1009"/>
        <v>41242</v>
      </c>
      <c r="BG6472" s="34">
        <f t="shared" si="1004"/>
        <v>82.88000000000001</v>
      </c>
      <c r="BH6472" s="32">
        <f t="shared" si="1005"/>
        <v>1</v>
      </c>
      <c r="BI6472" s="32">
        <f t="shared" si="1006"/>
        <v>0</v>
      </c>
      <c r="BJ6472" s="69">
        <f t="shared" si="1007"/>
        <v>0</v>
      </c>
      <c r="BK6472" s="158" t="str">
        <f t="shared" si="1008"/>
        <v/>
      </c>
    </row>
    <row r="6473" spans="1:63" ht="12" customHeight="1" x14ac:dyDescent="0.2">
      <c r="A6473" s="8"/>
      <c r="B6473" s="7"/>
      <c r="C6473" s="7"/>
      <c r="D6473" s="7"/>
      <c r="E6473" s="7"/>
      <c r="F6473" s="7"/>
      <c r="G6473" s="7"/>
      <c r="H6473" s="7"/>
      <c r="I6473" s="10"/>
      <c r="J6473" s="25"/>
      <c r="K6473" s="250"/>
      <c r="L6473" s="31"/>
      <c r="M6473" s="9"/>
      <c r="N6473" s="11" t="s">
        <v>25</v>
      </c>
      <c r="O6473" s="39"/>
      <c r="P6473" s="47"/>
      <c r="Q6473" s="13"/>
      <c r="R6473" s="248">
        <f t="shared" si="1000"/>
        <v>0</v>
      </c>
      <c r="S6473" s="248">
        <f t="shared" si="1001"/>
        <v>0</v>
      </c>
      <c r="T6473" s="248">
        <f t="shared" si="1002"/>
        <v>0</v>
      </c>
      <c r="U6473" s="248">
        <f t="shared" si="1003"/>
        <v>0</v>
      </c>
      <c r="V6473" s="13"/>
      <c r="W6473" s="7"/>
      <c r="AT6473" s="130"/>
      <c r="BF6473" s="33">
        <f t="shared" si="1009"/>
        <v>41242</v>
      </c>
      <c r="BG6473" s="34">
        <f t="shared" si="1004"/>
        <v>82.88000000000001</v>
      </c>
      <c r="BH6473" s="32">
        <f t="shared" si="1005"/>
        <v>1</v>
      </c>
      <c r="BI6473" s="32">
        <f t="shared" si="1006"/>
        <v>0</v>
      </c>
      <c r="BJ6473" s="69">
        <f t="shared" si="1007"/>
        <v>0</v>
      </c>
      <c r="BK6473" s="158" t="str">
        <f t="shared" si="1008"/>
        <v/>
      </c>
    </row>
    <row r="6474" spans="1:63" ht="12" customHeight="1" x14ac:dyDescent="0.2">
      <c r="A6474" s="8"/>
      <c r="B6474" s="7"/>
      <c r="C6474" s="7"/>
      <c r="D6474" s="7"/>
      <c r="E6474" s="7"/>
      <c r="F6474" s="7"/>
      <c r="G6474" s="7"/>
      <c r="H6474" s="7"/>
      <c r="I6474" s="10"/>
      <c r="J6474" s="25"/>
      <c r="K6474" s="250"/>
      <c r="L6474" s="31"/>
      <c r="M6474" s="9"/>
      <c r="N6474" s="11" t="s">
        <v>25</v>
      </c>
      <c r="O6474" s="39"/>
      <c r="P6474" s="47"/>
      <c r="Q6474" s="13"/>
      <c r="R6474" s="248">
        <f t="shared" si="1000"/>
        <v>0</v>
      </c>
      <c r="S6474" s="248">
        <f t="shared" si="1001"/>
        <v>0</v>
      </c>
      <c r="T6474" s="248">
        <f t="shared" si="1002"/>
        <v>0</v>
      </c>
      <c r="U6474" s="248">
        <f t="shared" si="1003"/>
        <v>0</v>
      </c>
      <c r="V6474" s="13"/>
      <c r="W6474" s="7"/>
      <c r="AT6474" s="130"/>
      <c r="BF6474" s="33">
        <f t="shared" si="1009"/>
        <v>41242</v>
      </c>
      <c r="BG6474" s="34">
        <f t="shared" si="1004"/>
        <v>82.88000000000001</v>
      </c>
      <c r="BH6474" s="32">
        <f t="shared" si="1005"/>
        <v>1</v>
      </c>
      <c r="BI6474" s="32">
        <f t="shared" si="1006"/>
        <v>0</v>
      </c>
      <c r="BJ6474" s="69">
        <f t="shared" si="1007"/>
        <v>0</v>
      </c>
      <c r="BK6474" s="158" t="str">
        <f t="shared" si="1008"/>
        <v/>
      </c>
    </row>
    <row r="6475" spans="1:63" ht="12" customHeight="1" x14ac:dyDescent="0.2">
      <c r="A6475" s="8"/>
      <c r="B6475" s="7"/>
      <c r="C6475" s="7"/>
      <c r="D6475" s="7"/>
      <c r="E6475" s="7"/>
      <c r="F6475" s="7"/>
      <c r="G6475" s="7"/>
      <c r="H6475" s="7"/>
      <c r="I6475" s="10"/>
      <c r="J6475" s="25"/>
      <c r="K6475" s="250"/>
      <c r="L6475" s="31"/>
      <c r="M6475" s="9"/>
      <c r="N6475" s="11" t="s">
        <v>25</v>
      </c>
      <c r="O6475" s="39"/>
      <c r="P6475" s="47"/>
      <c r="Q6475" s="13"/>
      <c r="R6475" s="248">
        <f t="shared" ref="R6475:R6538" si="1010">IF(N6475&lt;&gt;"M",ROUND(IF(M6475&lt;&gt;"Y",IF(P6475&lt;&gt;"Y",K6475,K6475*(BH6475-1)),0),ROUNDING),"")</f>
        <v>0</v>
      </c>
      <c r="S6475" s="248">
        <f t="shared" ref="S6475:S6538" si="1011">IF(N6475&lt;&gt;"M",ROUND(IF(O6475&gt;0,IF(M6475="Y",BI6475*(1-O6475),IF(BI6475&gt;R6475,R6475 + (BI6475 - R6475)*(1-O6475),BI6475)),BI6475),ROUNDING),"")</f>
        <v>0</v>
      </c>
      <c r="T6475" s="248">
        <f t="shared" ref="T6475:T6538" si="1012">IF(N6475&lt;&gt;"M",ROUND(IF(O6475&gt;0,IF(M6475="Y",BJ6475*(1-O6475),IF(BJ6475&gt;R6475,R6475 + (BJ6475 - R6475)*(1-O6475),BJ6475)),BJ6475),ROUNDING),"")</f>
        <v>0</v>
      </c>
      <c r="U6475" s="248">
        <f t="shared" ref="U6475:U6538" si="1013">IF(N6475&lt;&gt;"M",ROUND(IF(OR(N6475="P",N6475=""),0,IF(OR(M6475="N",M6475=""),T6475-R6475,T6475)),ROUNDING),"")</f>
        <v>0</v>
      </c>
      <c r="V6475" s="13"/>
      <c r="W6475" s="7"/>
      <c r="AT6475" s="130"/>
      <c r="BF6475" s="33">
        <f t="shared" si="1009"/>
        <v>41242</v>
      </c>
      <c r="BG6475" s="34">
        <f t="shared" ref="BG6475:BG6538" si="1014">IF(N6475&lt;&gt;"M",BG6474+U6475,BG6474)</f>
        <v>82.88000000000001</v>
      </c>
      <c r="BH6475" s="32">
        <f t="shared" ref="BH6475:BH6538" si="1015">IF(L6475&lt;&gt;"",IF(ODDS_TYPE=1,L6475,IF(ODDS_TYPE=2,IF(L6475&gt;0,1+L6475/100,IF(L6475&lt;0,1-100/L6475,1)),IF(ODDS_TYPE=3,1+L6475,IF(ODDS_TYPE=4,1+L6475,IF(ODDS_TYPE=5,IF(L6475&gt;0,1+L6475,1-1/L6475),IF(ODDS_TYPE=6,IF(L6475&gt;=0,L6475+1,1-1/L6475),1)))))),1)</f>
        <v>1</v>
      </c>
      <c r="BI6475" s="32">
        <f t="shared" ref="BI6475:BI6538" si="1016">IF(P6475&lt;&gt;"Y",IF(M6475&lt;&gt;"Y",K6475*BH6475,K6475*BH6475 - K6475),IF(M6475&lt;&gt;"Y",K6475*BH6475,K6475))</f>
        <v>0</v>
      </c>
      <c r="BJ6475" s="69">
        <f t="shared" ref="BJ6475:BJ6538" si="1017">IF(P6475&lt;&gt;"Y",
IF(M6475&lt;&gt;"Y",
IF(N6475="Y",K6475*BH6475,IF(N6475="P",0,IF(OR(N6475="R",N6475="PU"),K6475,IF(N6475="H",K6475*BH6475*0.5,IF(N6475="HW",K6475*0.5*(1 + BH6475),IF(N6475="HL",K6475*0.5,0)))))),
IF(N6475="Y",K6475*BH6475 - K6475,IF(N6475="P",0,IF(OR(N6475="R",N6475="PU"),0,IF(N6475="H",IF(BH6475&gt;2,0.5*K6475*BH6475 - K6475,0),IF(N6475="HW",K6475*0.5*(1 + BH6475) - K6475,IF(N6475="HL",0,0))))))),
IF(M6475&lt;&gt;"Y",
IF(N6475="Y",K6475*BH6475,IF(N6475="P",0,IF(OR(N6475="R",N6475="PU"),K6475*(BH6475-1),IF(N6475="H",K6475*BH6475*0.5,IF(N6475="HW",K6475*(BH6475-1)*0.5,IF(N6475="HL",K6475*BH6475 - K6475*0.5,0)))))),
IF(N6475="Y",K6475,IF(N6475="P",0,IF(OR(N6475="R",N6475="PU"),0,IF(N6475="H",IF(BH6475&lt;2,K6475*BH6475*0.5 - K6475*(BH6475-1),0),IF(N6475="HW",0,IF(N6475="HL",K6475*0.5,0)))))))
)</f>
        <v>0</v>
      </c>
      <c r="BK6475" s="158" t="str">
        <f t="shared" ref="BK6475:BK6538" si="1018">IF(FILT_M=1,IF(LEN(C6475)&gt;0,C6475,""),IF(FILT_M=2,IF(LEN(E6475)&gt;0,E6475,""),IF(FILT_M=3,IF(LEN(F6475)&gt;0,F6475,""),IF(FILT_M=4,IF(LEN(G6475)&gt;0,G6475,""),""))))</f>
        <v/>
      </c>
    </row>
    <row r="6476" spans="1:63" ht="12" customHeight="1" x14ac:dyDescent="0.2">
      <c r="A6476" s="8"/>
      <c r="B6476" s="7"/>
      <c r="C6476" s="7"/>
      <c r="D6476" s="7"/>
      <c r="E6476" s="7"/>
      <c r="F6476" s="7"/>
      <c r="G6476" s="7"/>
      <c r="H6476" s="7"/>
      <c r="I6476" s="10"/>
      <c r="J6476" s="25"/>
      <c r="K6476" s="250"/>
      <c r="L6476" s="31"/>
      <c r="M6476" s="9"/>
      <c r="N6476" s="11" t="s">
        <v>25</v>
      </c>
      <c r="O6476" s="39"/>
      <c r="P6476" s="47"/>
      <c r="Q6476" s="13"/>
      <c r="R6476" s="248">
        <f t="shared" si="1010"/>
        <v>0</v>
      </c>
      <c r="S6476" s="248">
        <f t="shared" si="1011"/>
        <v>0</v>
      </c>
      <c r="T6476" s="248">
        <f t="shared" si="1012"/>
        <v>0</v>
      </c>
      <c r="U6476" s="248">
        <f t="shared" si="1013"/>
        <v>0</v>
      </c>
      <c r="V6476" s="13"/>
      <c r="W6476" s="7"/>
      <c r="AT6476" s="130"/>
      <c r="BF6476" s="33">
        <f t="shared" ref="BF6476:BF6539" si="1019">IF(A6476&gt;2,A6476,BF6475)</f>
        <v>41242</v>
      </c>
      <c r="BG6476" s="34">
        <f t="shared" si="1014"/>
        <v>82.88000000000001</v>
      </c>
      <c r="BH6476" s="32">
        <f t="shared" si="1015"/>
        <v>1</v>
      </c>
      <c r="BI6476" s="32">
        <f t="shared" si="1016"/>
        <v>0</v>
      </c>
      <c r="BJ6476" s="69">
        <f t="shared" si="1017"/>
        <v>0</v>
      </c>
      <c r="BK6476" s="158" t="str">
        <f t="shared" si="1018"/>
        <v/>
      </c>
    </row>
    <row r="6477" spans="1:63" ht="12" customHeight="1" x14ac:dyDescent="0.2">
      <c r="A6477" s="8"/>
      <c r="B6477" s="7"/>
      <c r="C6477" s="7"/>
      <c r="D6477" s="7"/>
      <c r="E6477" s="7"/>
      <c r="F6477" s="7"/>
      <c r="G6477" s="7"/>
      <c r="H6477" s="7"/>
      <c r="I6477" s="10"/>
      <c r="J6477" s="25"/>
      <c r="K6477" s="250"/>
      <c r="L6477" s="31"/>
      <c r="M6477" s="9"/>
      <c r="N6477" s="11" t="s">
        <v>25</v>
      </c>
      <c r="O6477" s="39"/>
      <c r="P6477" s="47"/>
      <c r="Q6477" s="13"/>
      <c r="R6477" s="248">
        <f t="shared" si="1010"/>
        <v>0</v>
      </c>
      <c r="S6477" s="248">
        <f t="shared" si="1011"/>
        <v>0</v>
      </c>
      <c r="T6477" s="248">
        <f t="shared" si="1012"/>
        <v>0</v>
      </c>
      <c r="U6477" s="248">
        <f t="shared" si="1013"/>
        <v>0</v>
      </c>
      <c r="V6477" s="13"/>
      <c r="W6477" s="7"/>
      <c r="AT6477" s="130"/>
      <c r="BF6477" s="33">
        <f t="shared" si="1019"/>
        <v>41242</v>
      </c>
      <c r="BG6477" s="34">
        <f t="shared" si="1014"/>
        <v>82.88000000000001</v>
      </c>
      <c r="BH6477" s="32">
        <f t="shared" si="1015"/>
        <v>1</v>
      </c>
      <c r="BI6477" s="32">
        <f t="shared" si="1016"/>
        <v>0</v>
      </c>
      <c r="BJ6477" s="69">
        <f t="shared" si="1017"/>
        <v>0</v>
      </c>
      <c r="BK6477" s="158" t="str">
        <f t="shared" si="1018"/>
        <v/>
      </c>
    </row>
    <row r="6478" spans="1:63" ht="12" customHeight="1" x14ac:dyDescent="0.2">
      <c r="A6478" s="8"/>
      <c r="B6478" s="7"/>
      <c r="C6478" s="7"/>
      <c r="D6478" s="7"/>
      <c r="E6478" s="7"/>
      <c r="F6478" s="7"/>
      <c r="G6478" s="7"/>
      <c r="H6478" s="7"/>
      <c r="I6478" s="10"/>
      <c r="J6478" s="25"/>
      <c r="K6478" s="250"/>
      <c r="L6478" s="31"/>
      <c r="M6478" s="9"/>
      <c r="N6478" s="11" t="s">
        <v>25</v>
      </c>
      <c r="O6478" s="39"/>
      <c r="P6478" s="47"/>
      <c r="Q6478" s="13"/>
      <c r="R6478" s="248">
        <f t="shared" si="1010"/>
        <v>0</v>
      </c>
      <c r="S6478" s="248">
        <f t="shared" si="1011"/>
        <v>0</v>
      </c>
      <c r="T6478" s="248">
        <f t="shared" si="1012"/>
        <v>0</v>
      </c>
      <c r="U6478" s="248">
        <f t="shared" si="1013"/>
        <v>0</v>
      </c>
      <c r="V6478" s="13"/>
      <c r="W6478" s="7"/>
      <c r="AT6478" s="130"/>
      <c r="BF6478" s="33">
        <f t="shared" si="1019"/>
        <v>41242</v>
      </c>
      <c r="BG6478" s="34">
        <f t="shared" si="1014"/>
        <v>82.88000000000001</v>
      </c>
      <c r="BH6478" s="32">
        <f t="shared" si="1015"/>
        <v>1</v>
      </c>
      <c r="BI6478" s="32">
        <f t="shared" si="1016"/>
        <v>0</v>
      </c>
      <c r="BJ6478" s="69">
        <f t="shared" si="1017"/>
        <v>0</v>
      </c>
      <c r="BK6478" s="158" t="str">
        <f t="shared" si="1018"/>
        <v/>
      </c>
    </row>
    <row r="6479" spans="1:63" ht="12" customHeight="1" x14ac:dyDescent="0.2">
      <c r="A6479" s="8"/>
      <c r="B6479" s="7"/>
      <c r="C6479" s="7"/>
      <c r="D6479" s="7"/>
      <c r="E6479" s="7"/>
      <c r="F6479" s="7"/>
      <c r="G6479" s="7"/>
      <c r="H6479" s="7"/>
      <c r="I6479" s="10"/>
      <c r="J6479" s="25"/>
      <c r="K6479" s="250"/>
      <c r="L6479" s="31"/>
      <c r="M6479" s="9"/>
      <c r="N6479" s="11" t="s">
        <v>25</v>
      </c>
      <c r="O6479" s="39"/>
      <c r="P6479" s="47"/>
      <c r="Q6479" s="13"/>
      <c r="R6479" s="248">
        <f t="shared" si="1010"/>
        <v>0</v>
      </c>
      <c r="S6479" s="248">
        <f t="shared" si="1011"/>
        <v>0</v>
      </c>
      <c r="T6479" s="248">
        <f t="shared" si="1012"/>
        <v>0</v>
      </c>
      <c r="U6479" s="248">
        <f t="shared" si="1013"/>
        <v>0</v>
      </c>
      <c r="V6479" s="13"/>
      <c r="W6479" s="7"/>
      <c r="AT6479" s="130"/>
      <c r="BF6479" s="33">
        <f t="shared" si="1019"/>
        <v>41242</v>
      </c>
      <c r="BG6479" s="34">
        <f t="shared" si="1014"/>
        <v>82.88000000000001</v>
      </c>
      <c r="BH6479" s="32">
        <f t="shared" si="1015"/>
        <v>1</v>
      </c>
      <c r="BI6479" s="32">
        <f t="shared" si="1016"/>
        <v>0</v>
      </c>
      <c r="BJ6479" s="69">
        <f t="shared" si="1017"/>
        <v>0</v>
      </c>
      <c r="BK6479" s="158" t="str">
        <f t="shared" si="1018"/>
        <v/>
      </c>
    </row>
    <row r="6480" spans="1:63" ht="12" customHeight="1" x14ac:dyDescent="0.2">
      <c r="A6480" s="8"/>
      <c r="B6480" s="7"/>
      <c r="C6480" s="7"/>
      <c r="D6480" s="7"/>
      <c r="E6480" s="7"/>
      <c r="F6480" s="7"/>
      <c r="G6480" s="7"/>
      <c r="H6480" s="7"/>
      <c r="I6480" s="10"/>
      <c r="J6480" s="25"/>
      <c r="K6480" s="250"/>
      <c r="L6480" s="31"/>
      <c r="M6480" s="9"/>
      <c r="N6480" s="11" t="s">
        <v>25</v>
      </c>
      <c r="O6480" s="39"/>
      <c r="P6480" s="47"/>
      <c r="Q6480" s="13"/>
      <c r="R6480" s="248">
        <f t="shared" si="1010"/>
        <v>0</v>
      </c>
      <c r="S6480" s="248">
        <f t="shared" si="1011"/>
        <v>0</v>
      </c>
      <c r="T6480" s="248">
        <f t="shared" si="1012"/>
        <v>0</v>
      </c>
      <c r="U6480" s="248">
        <f t="shared" si="1013"/>
        <v>0</v>
      </c>
      <c r="V6480" s="13"/>
      <c r="W6480" s="7"/>
      <c r="AT6480" s="130"/>
      <c r="BF6480" s="33">
        <f t="shared" si="1019"/>
        <v>41242</v>
      </c>
      <c r="BG6480" s="34">
        <f t="shared" si="1014"/>
        <v>82.88000000000001</v>
      </c>
      <c r="BH6480" s="32">
        <f t="shared" si="1015"/>
        <v>1</v>
      </c>
      <c r="BI6480" s="32">
        <f t="shared" si="1016"/>
        <v>0</v>
      </c>
      <c r="BJ6480" s="69">
        <f t="shared" si="1017"/>
        <v>0</v>
      </c>
      <c r="BK6480" s="158" t="str">
        <f t="shared" si="1018"/>
        <v/>
      </c>
    </row>
    <row r="6481" spans="1:63" ht="12" customHeight="1" x14ac:dyDescent="0.2">
      <c r="A6481" s="8"/>
      <c r="B6481" s="7"/>
      <c r="C6481" s="7"/>
      <c r="D6481" s="7"/>
      <c r="E6481" s="7"/>
      <c r="F6481" s="7"/>
      <c r="G6481" s="7"/>
      <c r="H6481" s="7"/>
      <c r="I6481" s="10"/>
      <c r="J6481" s="25"/>
      <c r="K6481" s="250"/>
      <c r="L6481" s="31"/>
      <c r="M6481" s="9"/>
      <c r="N6481" s="11" t="s">
        <v>25</v>
      </c>
      <c r="O6481" s="39"/>
      <c r="P6481" s="47"/>
      <c r="Q6481" s="13"/>
      <c r="R6481" s="248">
        <f t="shared" si="1010"/>
        <v>0</v>
      </c>
      <c r="S6481" s="248">
        <f t="shared" si="1011"/>
        <v>0</v>
      </c>
      <c r="T6481" s="248">
        <f t="shared" si="1012"/>
        <v>0</v>
      </c>
      <c r="U6481" s="248">
        <f t="shared" si="1013"/>
        <v>0</v>
      </c>
      <c r="V6481" s="13"/>
      <c r="W6481" s="7"/>
      <c r="AT6481" s="130"/>
      <c r="BF6481" s="33">
        <f t="shared" si="1019"/>
        <v>41242</v>
      </c>
      <c r="BG6481" s="34">
        <f t="shared" si="1014"/>
        <v>82.88000000000001</v>
      </c>
      <c r="BH6481" s="32">
        <f t="shared" si="1015"/>
        <v>1</v>
      </c>
      <c r="BI6481" s="32">
        <f t="shared" si="1016"/>
        <v>0</v>
      </c>
      <c r="BJ6481" s="69">
        <f t="shared" si="1017"/>
        <v>0</v>
      </c>
      <c r="BK6481" s="158" t="str">
        <f t="shared" si="1018"/>
        <v/>
      </c>
    </row>
    <row r="6482" spans="1:63" ht="12" customHeight="1" x14ac:dyDescent="0.2">
      <c r="A6482" s="8"/>
      <c r="B6482" s="7"/>
      <c r="C6482" s="7"/>
      <c r="D6482" s="7"/>
      <c r="E6482" s="7"/>
      <c r="F6482" s="7"/>
      <c r="G6482" s="7"/>
      <c r="H6482" s="7"/>
      <c r="I6482" s="10"/>
      <c r="J6482" s="25"/>
      <c r="K6482" s="250"/>
      <c r="L6482" s="31"/>
      <c r="M6482" s="9"/>
      <c r="N6482" s="11" t="s">
        <v>25</v>
      </c>
      <c r="O6482" s="39"/>
      <c r="P6482" s="47"/>
      <c r="Q6482" s="13"/>
      <c r="R6482" s="248">
        <f t="shared" si="1010"/>
        <v>0</v>
      </c>
      <c r="S6482" s="248">
        <f t="shared" si="1011"/>
        <v>0</v>
      </c>
      <c r="T6482" s="248">
        <f t="shared" si="1012"/>
        <v>0</v>
      </c>
      <c r="U6482" s="248">
        <f t="shared" si="1013"/>
        <v>0</v>
      </c>
      <c r="V6482" s="13"/>
      <c r="W6482" s="7"/>
      <c r="AT6482" s="130"/>
      <c r="BF6482" s="33">
        <f t="shared" si="1019"/>
        <v>41242</v>
      </c>
      <c r="BG6482" s="34">
        <f t="shared" si="1014"/>
        <v>82.88000000000001</v>
      </c>
      <c r="BH6482" s="32">
        <f t="shared" si="1015"/>
        <v>1</v>
      </c>
      <c r="BI6482" s="32">
        <f t="shared" si="1016"/>
        <v>0</v>
      </c>
      <c r="BJ6482" s="69">
        <f t="shared" si="1017"/>
        <v>0</v>
      </c>
      <c r="BK6482" s="158" t="str">
        <f t="shared" si="1018"/>
        <v/>
      </c>
    </row>
    <row r="6483" spans="1:63" ht="12" customHeight="1" x14ac:dyDescent="0.2">
      <c r="A6483" s="8"/>
      <c r="B6483" s="7"/>
      <c r="C6483" s="7"/>
      <c r="D6483" s="7"/>
      <c r="E6483" s="7"/>
      <c r="F6483" s="7"/>
      <c r="G6483" s="7"/>
      <c r="H6483" s="7"/>
      <c r="I6483" s="10"/>
      <c r="J6483" s="25"/>
      <c r="K6483" s="250"/>
      <c r="L6483" s="31"/>
      <c r="M6483" s="9"/>
      <c r="N6483" s="11" t="s">
        <v>25</v>
      </c>
      <c r="O6483" s="39"/>
      <c r="P6483" s="47"/>
      <c r="Q6483" s="13"/>
      <c r="R6483" s="248">
        <f t="shared" si="1010"/>
        <v>0</v>
      </c>
      <c r="S6483" s="248">
        <f t="shared" si="1011"/>
        <v>0</v>
      </c>
      <c r="T6483" s="248">
        <f t="shared" si="1012"/>
        <v>0</v>
      </c>
      <c r="U6483" s="248">
        <f t="shared" si="1013"/>
        <v>0</v>
      </c>
      <c r="V6483" s="13"/>
      <c r="W6483" s="7"/>
      <c r="AT6483" s="130"/>
      <c r="BF6483" s="33">
        <f t="shared" si="1019"/>
        <v>41242</v>
      </c>
      <c r="BG6483" s="34">
        <f t="shared" si="1014"/>
        <v>82.88000000000001</v>
      </c>
      <c r="BH6483" s="32">
        <f t="shared" si="1015"/>
        <v>1</v>
      </c>
      <c r="BI6483" s="32">
        <f t="shared" si="1016"/>
        <v>0</v>
      </c>
      <c r="BJ6483" s="69">
        <f t="shared" si="1017"/>
        <v>0</v>
      </c>
      <c r="BK6483" s="158" t="str">
        <f t="shared" si="1018"/>
        <v/>
      </c>
    </row>
    <row r="6484" spans="1:63" ht="12" customHeight="1" x14ac:dyDescent="0.2">
      <c r="A6484" s="8"/>
      <c r="B6484" s="7"/>
      <c r="C6484" s="7"/>
      <c r="D6484" s="7"/>
      <c r="E6484" s="7"/>
      <c r="F6484" s="7"/>
      <c r="G6484" s="7"/>
      <c r="H6484" s="7"/>
      <c r="I6484" s="10"/>
      <c r="J6484" s="25"/>
      <c r="K6484" s="250"/>
      <c r="L6484" s="31"/>
      <c r="M6484" s="9"/>
      <c r="N6484" s="11" t="s">
        <v>25</v>
      </c>
      <c r="O6484" s="39"/>
      <c r="P6484" s="47"/>
      <c r="Q6484" s="13"/>
      <c r="R6484" s="248">
        <f t="shared" si="1010"/>
        <v>0</v>
      </c>
      <c r="S6484" s="248">
        <f t="shared" si="1011"/>
        <v>0</v>
      </c>
      <c r="T6484" s="248">
        <f t="shared" si="1012"/>
        <v>0</v>
      </c>
      <c r="U6484" s="248">
        <f t="shared" si="1013"/>
        <v>0</v>
      </c>
      <c r="V6484" s="13"/>
      <c r="W6484" s="7"/>
      <c r="AT6484" s="130"/>
      <c r="BF6484" s="33">
        <f t="shared" si="1019"/>
        <v>41242</v>
      </c>
      <c r="BG6484" s="34">
        <f t="shared" si="1014"/>
        <v>82.88000000000001</v>
      </c>
      <c r="BH6484" s="32">
        <f t="shared" si="1015"/>
        <v>1</v>
      </c>
      <c r="BI6484" s="32">
        <f t="shared" si="1016"/>
        <v>0</v>
      </c>
      <c r="BJ6484" s="69">
        <f t="shared" si="1017"/>
        <v>0</v>
      </c>
      <c r="BK6484" s="158" t="str">
        <f t="shared" si="1018"/>
        <v/>
      </c>
    </row>
    <row r="6485" spans="1:63" ht="12" customHeight="1" x14ac:dyDescent="0.2">
      <c r="A6485" s="8"/>
      <c r="B6485" s="7"/>
      <c r="C6485" s="7"/>
      <c r="D6485" s="7"/>
      <c r="E6485" s="7"/>
      <c r="F6485" s="7"/>
      <c r="G6485" s="7"/>
      <c r="H6485" s="7"/>
      <c r="I6485" s="10"/>
      <c r="J6485" s="25"/>
      <c r="K6485" s="250"/>
      <c r="L6485" s="31"/>
      <c r="M6485" s="9"/>
      <c r="N6485" s="11" t="s">
        <v>25</v>
      </c>
      <c r="O6485" s="39"/>
      <c r="P6485" s="47"/>
      <c r="Q6485" s="13"/>
      <c r="R6485" s="248">
        <f t="shared" si="1010"/>
        <v>0</v>
      </c>
      <c r="S6485" s="248">
        <f t="shared" si="1011"/>
        <v>0</v>
      </c>
      <c r="T6485" s="248">
        <f t="shared" si="1012"/>
        <v>0</v>
      </c>
      <c r="U6485" s="248">
        <f t="shared" si="1013"/>
        <v>0</v>
      </c>
      <c r="V6485" s="13"/>
      <c r="W6485" s="7"/>
      <c r="AT6485" s="130"/>
      <c r="BF6485" s="33">
        <f t="shared" si="1019"/>
        <v>41242</v>
      </c>
      <c r="BG6485" s="34">
        <f t="shared" si="1014"/>
        <v>82.88000000000001</v>
      </c>
      <c r="BH6485" s="32">
        <f t="shared" si="1015"/>
        <v>1</v>
      </c>
      <c r="BI6485" s="32">
        <f t="shared" si="1016"/>
        <v>0</v>
      </c>
      <c r="BJ6485" s="69">
        <f t="shared" si="1017"/>
        <v>0</v>
      </c>
      <c r="BK6485" s="158" t="str">
        <f t="shared" si="1018"/>
        <v/>
      </c>
    </row>
    <row r="6486" spans="1:63" ht="12" customHeight="1" x14ac:dyDescent="0.2">
      <c r="A6486" s="8"/>
      <c r="B6486" s="7"/>
      <c r="C6486" s="7"/>
      <c r="D6486" s="7"/>
      <c r="E6486" s="7"/>
      <c r="F6486" s="7"/>
      <c r="G6486" s="7"/>
      <c r="H6486" s="7"/>
      <c r="I6486" s="10"/>
      <c r="J6486" s="25"/>
      <c r="K6486" s="250"/>
      <c r="L6486" s="31"/>
      <c r="M6486" s="9"/>
      <c r="N6486" s="11" t="s">
        <v>25</v>
      </c>
      <c r="O6486" s="39"/>
      <c r="P6486" s="47"/>
      <c r="Q6486" s="13"/>
      <c r="R6486" s="248">
        <f t="shared" si="1010"/>
        <v>0</v>
      </c>
      <c r="S6486" s="248">
        <f t="shared" si="1011"/>
        <v>0</v>
      </c>
      <c r="T6486" s="248">
        <f t="shared" si="1012"/>
        <v>0</v>
      </c>
      <c r="U6486" s="248">
        <f t="shared" si="1013"/>
        <v>0</v>
      </c>
      <c r="V6486" s="13"/>
      <c r="W6486" s="7"/>
      <c r="AT6486" s="130"/>
      <c r="BF6486" s="33">
        <f t="shared" si="1019"/>
        <v>41242</v>
      </c>
      <c r="BG6486" s="34">
        <f t="shared" si="1014"/>
        <v>82.88000000000001</v>
      </c>
      <c r="BH6486" s="32">
        <f t="shared" si="1015"/>
        <v>1</v>
      </c>
      <c r="BI6486" s="32">
        <f t="shared" si="1016"/>
        <v>0</v>
      </c>
      <c r="BJ6486" s="69">
        <f t="shared" si="1017"/>
        <v>0</v>
      </c>
      <c r="BK6486" s="158" t="str">
        <f t="shared" si="1018"/>
        <v/>
      </c>
    </row>
    <row r="6487" spans="1:63" ht="12" customHeight="1" x14ac:dyDescent="0.2">
      <c r="A6487" s="8"/>
      <c r="B6487" s="7"/>
      <c r="C6487" s="7"/>
      <c r="D6487" s="7"/>
      <c r="E6487" s="7"/>
      <c r="F6487" s="7"/>
      <c r="G6487" s="7"/>
      <c r="H6487" s="7"/>
      <c r="I6487" s="10"/>
      <c r="J6487" s="25"/>
      <c r="K6487" s="250"/>
      <c r="L6487" s="31"/>
      <c r="M6487" s="9"/>
      <c r="N6487" s="11" t="s">
        <v>25</v>
      </c>
      <c r="O6487" s="39"/>
      <c r="P6487" s="47"/>
      <c r="Q6487" s="13"/>
      <c r="R6487" s="248">
        <f t="shared" si="1010"/>
        <v>0</v>
      </c>
      <c r="S6487" s="248">
        <f t="shared" si="1011"/>
        <v>0</v>
      </c>
      <c r="T6487" s="248">
        <f t="shared" si="1012"/>
        <v>0</v>
      </c>
      <c r="U6487" s="248">
        <f t="shared" si="1013"/>
        <v>0</v>
      </c>
      <c r="V6487" s="13"/>
      <c r="W6487" s="7"/>
      <c r="AT6487" s="130"/>
      <c r="BF6487" s="33">
        <f t="shared" si="1019"/>
        <v>41242</v>
      </c>
      <c r="BG6487" s="34">
        <f t="shared" si="1014"/>
        <v>82.88000000000001</v>
      </c>
      <c r="BH6487" s="32">
        <f t="shared" si="1015"/>
        <v>1</v>
      </c>
      <c r="BI6487" s="32">
        <f t="shared" si="1016"/>
        <v>0</v>
      </c>
      <c r="BJ6487" s="69">
        <f t="shared" si="1017"/>
        <v>0</v>
      </c>
      <c r="BK6487" s="158" t="str">
        <f t="shared" si="1018"/>
        <v/>
      </c>
    </row>
    <row r="6488" spans="1:63" ht="12" customHeight="1" x14ac:dyDescent="0.2">
      <c r="A6488" s="8"/>
      <c r="B6488" s="7"/>
      <c r="C6488" s="7"/>
      <c r="D6488" s="7"/>
      <c r="E6488" s="7"/>
      <c r="F6488" s="7"/>
      <c r="G6488" s="7"/>
      <c r="H6488" s="7"/>
      <c r="I6488" s="10"/>
      <c r="J6488" s="25"/>
      <c r="K6488" s="250"/>
      <c r="L6488" s="31"/>
      <c r="M6488" s="9"/>
      <c r="N6488" s="11" t="s">
        <v>25</v>
      </c>
      <c r="O6488" s="39"/>
      <c r="P6488" s="47"/>
      <c r="Q6488" s="13"/>
      <c r="R6488" s="248">
        <f t="shared" si="1010"/>
        <v>0</v>
      </c>
      <c r="S6488" s="248">
        <f t="shared" si="1011"/>
        <v>0</v>
      </c>
      <c r="T6488" s="248">
        <f t="shared" si="1012"/>
        <v>0</v>
      </c>
      <c r="U6488" s="248">
        <f t="shared" si="1013"/>
        <v>0</v>
      </c>
      <c r="V6488" s="13"/>
      <c r="W6488" s="7"/>
      <c r="AT6488" s="130"/>
      <c r="BF6488" s="33">
        <f t="shared" si="1019"/>
        <v>41242</v>
      </c>
      <c r="BG6488" s="34">
        <f t="shared" si="1014"/>
        <v>82.88000000000001</v>
      </c>
      <c r="BH6488" s="32">
        <f t="shared" si="1015"/>
        <v>1</v>
      </c>
      <c r="BI6488" s="32">
        <f t="shared" si="1016"/>
        <v>0</v>
      </c>
      <c r="BJ6488" s="69">
        <f t="shared" si="1017"/>
        <v>0</v>
      </c>
      <c r="BK6488" s="158" t="str">
        <f t="shared" si="1018"/>
        <v/>
      </c>
    </row>
    <row r="6489" spans="1:63" ht="12" customHeight="1" x14ac:dyDescent="0.2">
      <c r="A6489" s="8"/>
      <c r="B6489" s="7"/>
      <c r="C6489" s="7"/>
      <c r="D6489" s="7"/>
      <c r="E6489" s="7"/>
      <c r="F6489" s="7"/>
      <c r="G6489" s="7"/>
      <c r="H6489" s="7"/>
      <c r="I6489" s="10"/>
      <c r="J6489" s="25"/>
      <c r="K6489" s="250"/>
      <c r="L6489" s="31"/>
      <c r="M6489" s="9"/>
      <c r="N6489" s="11" t="s">
        <v>25</v>
      </c>
      <c r="O6489" s="39"/>
      <c r="P6489" s="47"/>
      <c r="Q6489" s="13"/>
      <c r="R6489" s="248">
        <f t="shared" si="1010"/>
        <v>0</v>
      </c>
      <c r="S6489" s="248">
        <f t="shared" si="1011"/>
        <v>0</v>
      </c>
      <c r="T6489" s="248">
        <f t="shared" si="1012"/>
        <v>0</v>
      </c>
      <c r="U6489" s="248">
        <f t="shared" si="1013"/>
        <v>0</v>
      </c>
      <c r="V6489" s="13"/>
      <c r="W6489" s="7"/>
      <c r="AT6489" s="130"/>
      <c r="BF6489" s="33">
        <f t="shared" si="1019"/>
        <v>41242</v>
      </c>
      <c r="BG6489" s="34">
        <f t="shared" si="1014"/>
        <v>82.88000000000001</v>
      </c>
      <c r="BH6489" s="32">
        <f t="shared" si="1015"/>
        <v>1</v>
      </c>
      <c r="BI6489" s="32">
        <f t="shared" si="1016"/>
        <v>0</v>
      </c>
      <c r="BJ6489" s="69">
        <f t="shared" si="1017"/>
        <v>0</v>
      </c>
      <c r="BK6489" s="158" t="str">
        <f t="shared" si="1018"/>
        <v/>
      </c>
    </row>
    <row r="6490" spans="1:63" ht="12" customHeight="1" x14ac:dyDescent="0.2">
      <c r="A6490" s="8"/>
      <c r="B6490" s="7"/>
      <c r="C6490" s="7"/>
      <c r="D6490" s="7"/>
      <c r="E6490" s="7"/>
      <c r="F6490" s="7"/>
      <c r="G6490" s="7"/>
      <c r="H6490" s="7"/>
      <c r="I6490" s="10"/>
      <c r="J6490" s="25"/>
      <c r="K6490" s="250"/>
      <c r="L6490" s="31"/>
      <c r="M6490" s="9"/>
      <c r="N6490" s="11" t="s">
        <v>25</v>
      </c>
      <c r="O6490" s="39"/>
      <c r="P6490" s="47"/>
      <c r="Q6490" s="13"/>
      <c r="R6490" s="248">
        <f t="shared" si="1010"/>
        <v>0</v>
      </c>
      <c r="S6490" s="248">
        <f t="shared" si="1011"/>
        <v>0</v>
      </c>
      <c r="T6490" s="248">
        <f t="shared" si="1012"/>
        <v>0</v>
      </c>
      <c r="U6490" s="248">
        <f t="shared" si="1013"/>
        <v>0</v>
      </c>
      <c r="V6490" s="13"/>
      <c r="W6490" s="7"/>
      <c r="AT6490" s="130"/>
      <c r="BF6490" s="33">
        <f t="shared" si="1019"/>
        <v>41242</v>
      </c>
      <c r="BG6490" s="34">
        <f t="shared" si="1014"/>
        <v>82.88000000000001</v>
      </c>
      <c r="BH6490" s="32">
        <f t="shared" si="1015"/>
        <v>1</v>
      </c>
      <c r="BI6490" s="32">
        <f t="shared" si="1016"/>
        <v>0</v>
      </c>
      <c r="BJ6490" s="69">
        <f t="shared" si="1017"/>
        <v>0</v>
      </c>
      <c r="BK6490" s="158" t="str">
        <f t="shared" si="1018"/>
        <v/>
      </c>
    </row>
    <row r="6491" spans="1:63" ht="12" customHeight="1" x14ac:dyDescent="0.2">
      <c r="A6491" s="8"/>
      <c r="B6491" s="7"/>
      <c r="C6491" s="7"/>
      <c r="D6491" s="7"/>
      <c r="E6491" s="7"/>
      <c r="F6491" s="7"/>
      <c r="G6491" s="7"/>
      <c r="H6491" s="7"/>
      <c r="I6491" s="10"/>
      <c r="J6491" s="25"/>
      <c r="K6491" s="250"/>
      <c r="L6491" s="31"/>
      <c r="M6491" s="9"/>
      <c r="N6491" s="11" t="s">
        <v>25</v>
      </c>
      <c r="O6491" s="39"/>
      <c r="P6491" s="47"/>
      <c r="Q6491" s="13"/>
      <c r="R6491" s="248">
        <f t="shared" si="1010"/>
        <v>0</v>
      </c>
      <c r="S6491" s="248">
        <f t="shared" si="1011"/>
        <v>0</v>
      </c>
      <c r="T6491" s="248">
        <f t="shared" si="1012"/>
        <v>0</v>
      </c>
      <c r="U6491" s="248">
        <f t="shared" si="1013"/>
        <v>0</v>
      </c>
      <c r="V6491" s="13"/>
      <c r="W6491" s="7"/>
      <c r="AT6491" s="130"/>
      <c r="BF6491" s="33">
        <f t="shared" si="1019"/>
        <v>41242</v>
      </c>
      <c r="BG6491" s="34">
        <f t="shared" si="1014"/>
        <v>82.88000000000001</v>
      </c>
      <c r="BH6491" s="32">
        <f t="shared" si="1015"/>
        <v>1</v>
      </c>
      <c r="BI6491" s="32">
        <f t="shared" si="1016"/>
        <v>0</v>
      </c>
      <c r="BJ6491" s="69">
        <f t="shared" si="1017"/>
        <v>0</v>
      </c>
      <c r="BK6491" s="158" t="str">
        <f t="shared" si="1018"/>
        <v/>
      </c>
    </row>
    <row r="6492" spans="1:63" ht="12" customHeight="1" x14ac:dyDescent="0.2">
      <c r="A6492" s="8"/>
      <c r="B6492" s="7"/>
      <c r="C6492" s="7"/>
      <c r="D6492" s="7"/>
      <c r="E6492" s="7"/>
      <c r="F6492" s="7"/>
      <c r="G6492" s="7"/>
      <c r="H6492" s="7"/>
      <c r="I6492" s="10"/>
      <c r="J6492" s="25"/>
      <c r="K6492" s="250"/>
      <c r="L6492" s="31"/>
      <c r="M6492" s="9"/>
      <c r="N6492" s="11" t="s">
        <v>25</v>
      </c>
      <c r="O6492" s="39"/>
      <c r="P6492" s="47"/>
      <c r="Q6492" s="13"/>
      <c r="R6492" s="248">
        <f t="shared" si="1010"/>
        <v>0</v>
      </c>
      <c r="S6492" s="248">
        <f t="shared" si="1011"/>
        <v>0</v>
      </c>
      <c r="T6492" s="248">
        <f t="shared" si="1012"/>
        <v>0</v>
      </c>
      <c r="U6492" s="248">
        <f t="shared" si="1013"/>
        <v>0</v>
      </c>
      <c r="V6492" s="13"/>
      <c r="W6492" s="7"/>
      <c r="AT6492" s="130"/>
      <c r="BF6492" s="33">
        <f t="shared" si="1019"/>
        <v>41242</v>
      </c>
      <c r="BG6492" s="34">
        <f t="shared" si="1014"/>
        <v>82.88000000000001</v>
      </c>
      <c r="BH6492" s="32">
        <f t="shared" si="1015"/>
        <v>1</v>
      </c>
      <c r="BI6492" s="32">
        <f t="shared" si="1016"/>
        <v>0</v>
      </c>
      <c r="BJ6492" s="69">
        <f t="shared" si="1017"/>
        <v>0</v>
      </c>
      <c r="BK6492" s="158" t="str">
        <f t="shared" si="1018"/>
        <v/>
      </c>
    </row>
    <row r="6493" spans="1:63" ht="12" customHeight="1" x14ac:dyDescent="0.2">
      <c r="A6493" s="8"/>
      <c r="B6493" s="7"/>
      <c r="C6493" s="7"/>
      <c r="D6493" s="7"/>
      <c r="E6493" s="7"/>
      <c r="F6493" s="7"/>
      <c r="G6493" s="7"/>
      <c r="H6493" s="7"/>
      <c r="I6493" s="10"/>
      <c r="J6493" s="25"/>
      <c r="K6493" s="250"/>
      <c r="L6493" s="31"/>
      <c r="M6493" s="9"/>
      <c r="N6493" s="11" t="s">
        <v>25</v>
      </c>
      <c r="O6493" s="39"/>
      <c r="P6493" s="47"/>
      <c r="Q6493" s="13"/>
      <c r="R6493" s="248">
        <f t="shared" si="1010"/>
        <v>0</v>
      </c>
      <c r="S6493" s="248">
        <f t="shared" si="1011"/>
        <v>0</v>
      </c>
      <c r="T6493" s="248">
        <f t="shared" si="1012"/>
        <v>0</v>
      </c>
      <c r="U6493" s="248">
        <f t="shared" si="1013"/>
        <v>0</v>
      </c>
      <c r="V6493" s="13"/>
      <c r="W6493" s="7"/>
      <c r="AT6493" s="130"/>
      <c r="BF6493" s="33">
        <f t="shared" si="1019"/>
        <v>41242</v>
      </c>
      <c r="BG6493" s="34">
        <f t="shared" si="1014"/>
        <v>82.88000000000001</v>
      </c>
      <c r="BH6493" s="32">
        <f t="shared" si="1015"/>
        <v>1</v>
      </c>
      <c r="BI6493" s="32">
        <f t="shared" si="1016"/>
        <v>0</v>
      </c>
      <c r="BJ6493" s="69">
        <f t="shared" si="1017"/>
        <v>0</v>
      </c>
      <c r="BK6493" s="158" t="str">
        <f t="shared" si="1018"/>
        <v/>
      </c>
    </row>
    <row r="6494" spans="1:63" ht="12" customHeight="1" x14ac:dyDescent="0.2">
      <c r="A6494" s="8"/>
      <c r="B6494" s="7"/>
      <c r="C6494" s="7"/>
      <c r="D6494" s="7"/>
      <c r="E6494" s="7"/>
      <c r="F6494" s="7"/>
      <c r="G6494" s="7"/>
      <c r="H6494" s="7"/>
      <c r="I6494" s="10"/>
      <c r="J6494" s="25"/>
      <c r="K6494" s="250"/>
      <c r="L6494" s="31"/>
      <c r="M6494" s="9"/>
      <c r="N6494" s="11" t="s">
        <v>25</v>
      </c>
      <c r="O6494" s="39"/>
      <c r="P6494" s="47"/>
      <c r="Q6494" s="13"/>
      <c r="R6494" s="248">
        <f t="shared" si="1010"/>
        <v>0</v>
      </c>
      <c r="S6494" s="248">
        <f t="shared" si="1011"/>
        <v>0</v>
      </c>
      <c r="T6494" s="248">
        <f t="shared" si="1012"/>
        <v>0</v>
      </c>
      <c r="U6494" s="248">
        <f t="shared" si="1013"/>
        <v>0</v>
      </c>
      <c r="V6494" s="13"/>
      <c r="W6494" s="7"/>
      <c r="AT6494" s="130"/>
      <c r="BF6494" s="33">
        <f t="shared" si="1019"/>
        <v>41242</v>
      </c>
      <c r="BG6494" s="34">
        <f t="shared" si="1014"/>
        <v>82.88000000000001</v>
      </c>
      <c r="BH6494" s="32">
        <f t="shared" si="1015"/>
        <v>1</v>
      </c>
      <c r="BI6494" s="32">
        <f t="shared" si="1016"/>
        <v>0</v>
      </c>
      <c r="BJ6494" s="69">
        <f t="shared" si="1017"/>
        <v>0</v>
      </c>
      <c r="BK6494" s="158" t="str">
        <f t="shared" si="1018"/>
        <v/>
      </c>
    </row>
    <row r="6495" spans="1:63" ht="12" customHeight="1" x14ac:dyDescent="0.2">
      <c r="A6495" s="8"/>
      <c r="B6495" s="7"/>
      <c r="C6495" s="7"/>
      <c r="D6495" s="7"/>
      <c r="E6495" s="7"/>
      <c r="F6495" s="7"/>
      <c r="G6495" s="7"/>
      <c r="H6495" s="7"/>
      <c r="I6495" s="10"/>
      <c r="J6495" s="25"/>
      <c r="K6495" s="250"/>
      <c r="L6495" s="31"/>
      <c r="M6495" s="9"/>
      <c r="N6495" s="11" t="s">
        <v>25</v>
      </c>
      <c r="O6495" s="39"/>
      <c r="P6495" s="47"/>
      <c r="Q6495" s="13"/>
      <c r="R6495" s="248">
        <f t="shared" si="1010"/>
        <v>0</v>
      </c>
      <c r="S6495" s="248">
        <f t="shared" si="1011"/>
        <v>0</v>
      </c>
      <c r="T6495" s="248">
        <f t="shared" si="1012"/>
        <v>0</v>
      </c>
      <c r="U6495" s="248">
        <f t="shared" si="1013"/>
        <v>0</v>
      </c>
      <c r="V6495" s="13"/>
      <c r="W6495" s="7"/>
      <c r="AT6495" s="130"/>
      <c r="BF6495" s="33">
        <f t="shared" si="1019"/>
        <v>41242</v>
      </c>
      <c r="BG6495" s="34">
        <f t="shared" si="1014"/>
        <v>82.88000000000001</v>
      </c>
      <c r="BH6495" s="32">
        <f t="shared" si="1015"/>
        <v>1</v>
      </c>
      <c r="BI6495" s="32">
        <f t="shared" si="1016"/>
        <v>0</v>
      </c>
      <c r="BJ6495" s="69">
        <f t="shared" si="1017"/>
        <v>0</v>
      </c>
      <c r="BK6495" s="158" t="str">
        <f t="shared" si="1018"/>
        <v/>
      </c>
    </row>
    <row r="6496" spans="1:63" ht="12" customHeight="1" x14ac:dyDescent="0.2">
      <c r="A6496" s="8"/>
      <c r="B6496" s="7"/>
      <c r="C6496" s="7"/>
      <c r="D6496" s="7"/>
      <c r="E6496" s="7"/>
      <c r="F6496" s="7"/>
      <c r="G6496" s="7"/>
      <c r="H6496" s="7"/>
      <c r="I6496" s="10"/>
      <c r="J6496" s="25"/>
      <c r="K6496" s="250"/>
      <c r="L6496" s="31"/>
      <c r="M6496" s="9"/>
      <c r="N6496" s="11" t="s">
        <v>25</v>
      </c>
      <c r="O6496" s="39"/>
      <c r="P6496" s="47"/>
      <c r="Q6496" s="13"/>
      <c r="R6496" s="248">
        <f t="shared" si="1010"/>
        <v>0</v>
      </c>
      <c r="S6496" s="248">
        <f t="shared" si="1011"/>
        <v>0</v>
      </c>
      <c r="T6496" s="248">
        <f t="shared" si="1012"/>
        <v>0</v>
      </c>
      <c r="U6496" s="248">
        <f t="shared" si="1013"/>
        <v>0</v>
      </c>
      <c r="V6496" s="13"/>
      <c r="W6496" s="7"/>
      <c r="AT6496" s="130"/>
      <c r="BF6496" s="33">
        <f t="shared" si="1019"/>
        <v>41242</v>
      </c>
      <c r="BG6496" s="34">
        <f t="shared" si="1014"/>
        <v>82.88000000000001</v>
      </c>
      <c r="BH6496" s="32">
        <f t="shared" si="1015"/>
        <v>1</v>
      </c>
      <c r="BI6496" s="32">
        <f t="shared" si="1016"/>
        <v>0</v>
      </c>
      <c r="BJ6496" s="69">
        <f t="shared" si="1017"/>
        <v>0</v>
      </c>
      <c r="BK6496" s="158" t="str">
        <f t="shared" si="1018"/>
        <v/>
      </c>
    </row>
    <row r="6497" spans="1:63" ht="12" customHeight="1" x14ac:dyDescent="0.2">
      <c r="A6497" s="8"/>
      <c r="B6497" s="7"/>
      <c r="C6497" s="7"/>
      <c r="D6497" s="7"/>
      <c r="E6497" s="7"/>
      <c r="F6497" s="7"/>
      <c r="G6497" s="7"/>
      <c r="H6497" s="7"/>
      <c r="I6497" s="10"/>
      <c r="J6497" s="25"/>
      <c r="K6497" s="250"/>
      <c r="L6497" s="31"/>
      <c r="M6497" s="9"/>
      <c r="N6497" s="11" t="s">
        <v>25</v>
      </c>
      <c r="O6497" s="39"/>
      <c r="P6497" s="47"/>
      <c r="Q6497" s="13"/>
      <c r="R6497" s="248">
        <f t="shared" si="1010"/>
        <v>0</v>
      </c>
      <c r="S6497" s="248">
        <f t="shared" si="1011"/>
        <v>0</v>
      </c>
      <c r="T6497" s="248">
        <f t="shared" si="1012"/>
        <v>0</v>
      </c>
      <c r="U6497" s="248">
        <f t="shared" si="1013"/>
        <v>0</v>
      </c>
      <c r="V6497" s="13"/>
      <c r="W6497" s="7"/>
      <c r="AT6497" s="130"/>
      <c r="BF6497" s="33">
        <f t="shared" si="1019"/>
        <v>41242</v>
      </c>
      <c r="BG6497" s="34">
        <f t="shared" si="1014"/>
        <v>82.88000000000001</v>
      </c>
      <c r="BH6497" s="32">
        <f t="shared" si="1015"/>
        <v>1</v>
      </c>
      <c r="BI6497" s="32">
        <f t="shared" si="1016"/>
        <v>0</v>
      </c>
      <c r="BJ6497" s="69">
        <f t="shared" si="1017"/>
        <v>0</v>
      </c>
      <c r="BK6497" s="158" t="str">
        <f t="shared" si="1018"/>
        <v/>
      </c>
    </row>
    <row r="6498" spans="1:63" ht="12" customHeight="1" x14ac:dyDescent="0.2">
      <c r="A6498" s="8"/>
      <c r="B6498" s="7"/>
      <c r="C6498" s="7"/>
      <c r="D6498" s="7"/>
      <c r="E6498" s="7"/>
      <c r="F6498" s="7"/>
      <c r="G6498" s="7"/>
      <c r="H6498" s="7"/>
      <c r="I6498" s="10"/>
      <c r="J6498" s="25"/>
      <c r="K6498" s="250"/>
      <c r="L6498" s="31"/>
      <c r="M6498" s="9"/>
      <c r="N6498" s="11" t="s">
        <v>25</v>
      </c>
      <c r="O6498" s="39"/>
      <c r="P6498" s="47"/>
      <c r="Q6498" s="13"/>
      <c r="R6498" s="248">
        <f t="shared" si="1010"/>
        <v>0</v>
      </c>
      <c r="S6498" s="248">
        <f t="shared" si="1011"/>
        <v>0</v>
      </c>
      <c r="T6498" s="248">
        <f t="shared" si="1012"/>
        <v>0</v>
      </c>
      <c r="U6498" s="248">
        <f t="shared" si="1013"/>
        <v>0</v>
      </c>
      <c r="V6498" s="13"/>
      <c r="W6498" s="7"/>
      <c r="AT6498" s="130"/>
      <c r="BF6498" s="33">
        <f t="shared" si="1019"/>
        <v>41242</v>
      </c>
      <c r="BG6498" s="34">
        <f t="shared" si="1014"/>
        <v>82.88000000000001</v>
      </c>
      <c r="BH6498" s="32">
        <f t="shared" si="1015"/>
        <v>1</v>
      </c>
      <c r="BI6498" s="32">
        <f t="shared" si="1016"/>
        <v>0</v>
      </c>
      <c r="BJ6498" s="69">
        <f t="shared" si="1017"/>
        <v>0</v>
      </c>
      <c r="BK6498" s="158" t="str">
        <f t="shared" si="1018"/>
        <v/>
      </c>
    </row>
    <row r="6499" spans="1:63" ht="12" customHeight="1" x14ac:dyDescent="0.2">
      <c r="A6499" s="8"/>
      <c r="B6499" s="7"/>
      <c r="C6499" s="7"/>
      <c r="D6499" s="7"/>
      <c r="E6499" s="7"/>
      <c r="F6499" s="7"/>
      <c r="G6499" s="7"/>
      <c r="H6499" s="7"/>
      <c r="I6499" s="10"/>
      <c r="J6499" s="25"/>
      <c r="K6499" s="250"/>
      <c r="L6499" s="31"/>
      <c r="M6499" s="9"/>
      <c r="N6499" s="11" t="s">
        <v>25</v>
      </c>
      <c r="O6499" s="39"/>
      <c r="P6499" s="47"/>
      <c r="Q6499" s="13"/>
      <c r="R6499" s="248">
        <f t="shared" si="1010"/>
        <v>0</v>
      </c>
      <c r="S6499" s="248">
        <f t="shared" si="1011"/>
        <v>0</v>
      </c>
      <c r="T6499" s="248">
        <f t="shared" si="1012"/>
        <v>0</v>
      </c>
      <c r="U6499" s="248">
        <f t="shared" si="1013"/>
        <v>0</v>
      </c>
      <c r="V6499" s="13"/>
      <c r="W6499" s="7"/>
      <c r="AT6499" s="130"/>
      <c r="BF6499" s="33">
        <f t="shared" si="1019"/>
        <v>41242</v>
      </c>
      <c r="BG6499" s="34">
        <f t="shared" si="1014"/>
        <v>82.88000000000001</v>
      </c>
      <c r="BH6499" s="32">
        <f t="shared" si="1015"/>
        <v>1</v>
      </c>
      <c r="BI6499" s="32">
        <f t="shared" si="1016"/>
        <v>0</v>
      </c>
      <c r="BJ6499" s="69">
        <f t="shared" si="1017"/>
        <v>0</v>
      </c>
      <c r="BK6499" s="158" t="str">
        <f t="shared" si="1018"/>
        <v/>
      </c>
    </row>
    <row r="6500" spans="1:63" ht="12" customHeight="1" x14ac:dyDescent="0.2">
      <c r="A6500" s="8"/>
      <c r="B6500" s="7"/>
      <c r="C6500" s="7"/>
      <c r="D6500" s="7"/>
      <c r="E6500" s="7"/>
      <c r="F6500" s="7"/>
      <c r="G6500" s="7"/>
      <c r="H6500" s="7"/>
      <c r="I6500" s="10"/>
      <c r="J6500" s="25"/>
      <c r="K6500" s="250"/>
      <c r="L6500" s="31"/>
      <c r="M6500" s="9"/>
      <c r="N6500" s="11" t="s">
        <v>25</v>
      </c>
      <c r="O6500" s="39"/>
      <c r="P6500" s="47"/>
      <c r="Q6500" s="13"/>
      <c r="R6500" s="248">
        <f t="shared" si="1010"/>
        <v>0</v>
      </c>
      <c r="S6500" s="248">
        <f t="shared" si="1011"/>
        <v>0</v>
      </c>
      <c r="T6500" s="248">
        <f t="shared" si="1012"/>
        <v>0</v>
      </c>
      <c r="U6500" s="248">
        <f t="shared" si="1013"/>
        <v>0</v>
      </c>
      <c r="V6500" s="13"/>
      <c r="W6500" s="7"/>
      <c r="AT6500" s="130"/>
      <c r="BF6500" s="33">
        <f t="shared" si="1019"/>
        <v>41242</v>
      </c>
      <c r="BG6500" s="34">
        <f t="shared" si="1014"/>
        <v>82.88000000000001</v>
      </c>
      <c r="BH6500" s="32">
        <f t="shared" si="1015"/>
        <v>1</v>
      </c>
      <c r="BI6500" s="32">
        <f t="shared" si="1016"/>
        <v>0</v>
      </c>
      <c r="BJ6500" s="69">
        <f t="shared" si="1017"/>
        <v>0</v>
      </c>
      <c r="BK6500" s="158" t="str">
        <f t="shared" si="1018"/>
        <v/>
      </c>
    </row>
    <row r="6501" spans="1:63" ht="12" customHeight="1" x14ac:dyDescent="0.2">
      <c r="A6501" s="8"/>
      <c r="B6501" s="7"/>
      <c r="C6501" s="7"/>
      <c r="D6501" s="7"/>
      <c r="E6501" s="7"/>
      <c r="F6501" s="7"/>
      <c r="G6501" s="7"/>
      <c r="H6501" s="7"/>
      <c r="I6501" s="10"/>
      <c r="J6501" s="25"/>
      <c r="K6501" s="250"/>
      <c r="L6501" s="31"/>
      <c r="M6501" s="9"/>
      <c r="N6501" s="11" t="s">
        <v>25</v>
      </c>
      <c r="O6501" s="39"/>
      <c r="P6501" s="47"/>
      <c r="Q6501" s="13"/>
      <c r="R6501" s="248">
        <f t="shared" si="1010"/>
        <v>0</v>
      </c>
      <c r="S6501" s="248">
        <f t="shared" si="1011"/>
        <v>0</v>
      </c>
      <c r="T6501" s="248">
        <f t="shared" si="1012"/>
        <v>0</v>
      </c>
      <c r="U6501" s="248">
        <f t="shared" si="1013"/>
        <v>0</v>
      </c>
      <c r="V6501" s="13"/>
      <c r="W6501" s="7"/>
      <c r="AT6501" s="130"/>
      <c r="BF6501" s="33">
        <f t="shared" si="1019"/>
        <v>41242</v>
      </c>
      <c r="BG6501" s="34">
        <f t="shared" si="1014"/>
        <v>82.88000000000001</v>
      </c>
      <c r="BH6501" s="32">
        <f t="shared" si="1015"/>
        <v>1</v>
      </c>
      <c r="BI6501" s="32">
        <f t="shared" si="1016"/>
        <v>0</v>
      </c>
      <c r="BJ6501" s="69">
        <f t="shared" si="1017"/>
        <v>0</v>
      </c>
      <c r="BK6501" s="158" t="str">
        <f t="shared" si="1018"/>
        <v/>
      </c>
    </row>
    <row r="6502" spans="1:63" ht="12" customHeight="1" x14ac:dyDescent="0.2">
      <c r="A6502" s="8"/>
      <c r="B6502" s="7"/>
      <c r="C6502" s="7"/>
      <c r="D6502" s="7"/>
      <c r="E6502" s="7"/>
      <c r="F6502" s="7"/>
      <c r="G6502" s="7"/>
      <c r="H6502" s="7"/>
      <c r="I6502" s="10"/>
      <c r="J6502" s="25"/>
      <c r="K6502" s="250"/>
      <c r="L6502" s="31"/>
      <c r="M6502" s="9"/>
      <c r="N6502" s="11" t="s">
        <v>25</v>
      </c>
      <c r="O6502" s="39"/>
      <c r="P6502" s="47"/>
      <c r="Q6502" s="13"/>
      <c r="R6502" s="248">
        <f t="shared" si="1010"/>
        <v>0</v>
      </c>
      <c r="S6502" s="248">
        <f t="shared" si="1011"/>
        <v>0</v>
      </c>
      <c r="T6502" s="248">
        <f t="shared" si="1012"/>
        <v>0</v>
      </c>
      <c r="U6502" s="248">
        <f t="shared" si="1013"/>
        <v>0</v>
      </c>
      <c r="V6502" s="13"/>
      <c r="W6502" s="7"/>
      <c r="AT6502" s="130"/>
      <c r="BF6502" s="33">
        <f t="shared" si="1019"/>
        <v>41242</v>
      </c>
      <c r="BG6502" s="34">
        <f t="shared" si="1014"/>
        <v>82.88000000000001</v>
      </c>
      <c r="BH6502" s="32">
        <f t="shared" si="1015"/>
        <v>1</v>
      </c>
      <c r="BI6502" s="32">
        <f t="shared" si="1016"/>
        <v>0</v>
      </c>
      <c r="BJ6502" s="69">
        <f t="shared" si="1017"/>
        <v>0</v>
      </c>
      <c r="BK6502" s="158" t="str">
        <f t="shared" si="1018"/>
        <v/>
      </c>
    </row>
    <row r="6503" spans="1:63" ht="12" customHeight="1" x14ac:dyDescent="0.2">
      <c r="A6503" s="8"/>
      <c r="B6503" s="7"/>
      <c r="C6503" s="7"/>
      <c r="D6503" s="7"/>
      <c r="E6503" s="7"/>
      <c r="F6503" s="7"/>
      <c r="G6503" s="7"/>
      <c r="H6503" s="7"/>
      <c r="I6503" s="10"/>
      <c r="J6503" s="25"/>
      <c r="K6503" s="250"/>
      <c r="L6503" s="31"/>
      <c r="M6503" s="9"/>
      <c r="N6503" s="11" t="s">
        <v>25</v>
      </c>
      <c r="O6503" s="39"/>
      <c r="P6503" s="47"/>
      <c r="Q6503" s="13"/>
      <c r="R6503" s="248">
        <f t="shared" si="1010"/>
        <v>0</v>
      </c>
      <c r="S6503" s="248">
        <f t="shared" si="1011"/>
        <v>0</v>
      </c>
      <c r="T6503" s="248">
        <f t="shared" si="1012"/>
        <v>0</v>
      </c>
      <c r="U6503" s="248">
        <f t="shared" si="1013"/>
        <v>0</v>
      </c>
      <c r="V6503" s="13"/>
      <c r="W6503" s="7"/>
      <c r="AT6503" s="130"/>
      <c r="BF6503" s="33">
        <f t="shared" si="1019"/>
        <v>41242</v>
      </c>
      <c r="BG6503" s="34">
        <f t="shared" si="1014"/>
        <v>82.88000000000001</v>
      </c>
      <c r="BH6503" s="32">
        <f t="shared" si="1015"/>
        <v>1</v>
      </c>
      <c r="BI6503" s="32">
        <f t="shared" si="1016"/>
        <v>0</v>
      </c>
      <c r="BJ6503" s="69">
        <f t="shared" si="1017"/>
        <v>0</v>
      </c>
      <c r="BK6503" s="158" t="str">
        <f t="shared" si="1018"/>
        <v/>
      </c>
    </row>
    <row r="6504" spans="1:63" ht="12" customHeight="1" x14ac:dyDescent="0.2">
      <c r="A6504" s="8"/>
      <c r="B6504" s="7"/>
      <c r="C6504" s="7"/>
      <c r="D6504" s="7"/>
      <c r="E6504" s="7"/>
      <c r="F6504" s="7"/>
      <c r="G6504" s="7"/>
      <c r="H6504" s="7"/>
      <c r="I6504" s="10"/>
      <c r="J6504" s="25"/>
      <c r="K6504" s="250"/>
      <c r="L6504" s="31"/>
      <c r="M6504" s="9"/>
      <c r="N6504" s="11" t="s">
        <v>25</v>
      </c>
      <c r="O6504" s="39"/>
      <c r="P6504" s="47"/>
      <c r="Q6504" s="13"/>
      <c r="R6504" s="248">
        <f t="shared" si="1010"/>
        <v>0</v>
      </c>
      <c r="S6504" s="248">
        <f t="shared" si="1011"/>
        <v>0</v>
      </c>
      <c r="T6504" s="248">
        <f t="shared" si="1012"/>
        <v>0</v>
      </c>
      <c r="U6504" s="248">
        <f t="shared" si="1013"/>
        <v>0</v>
      </c>
      <c r="V6504" s="13"/>
      <c r="W6504" s="7"/>
      <c r="AT6504" s="130"/>
      <c r="BF6504" s="33">
        <f t="shared" si="1019"/>
        <v>41242</v>
      </c>
      <c r="BG6504" s="34">
        <f t="shared" si="1014"/>
        <v>82.88000000000001</v>
      </c>
      <c r="BH6504" s="32">
        <f t="shared" si="1015"/>
        <v>1</v>
      </c>
      <c r="BI6504" s="32">
        <f t="shared" si="1016"/>
        <v>0</v>
      </c>
      <c r="BJ6504" s="69">
        <f t="shared" si="1017"/>
        <v>0</v>
      </c>
      <c r="BK6504" s="158" t="str">
        <f t="shared" si="1018"/>
        <v/>
      </c>
    </row>
    <row r="6505" spans="1:63" ht="12" customHeight="1" x14ac:dyDescent="0.2">
      <c r="A6505" s="8"/>
      <c r="B6505" s="7"/>
      <c r="C6505" s="7"/>
      <c r="D6505" s="7"/>
      <c r="E6505" s="7"/>
      <c r="F6505" s="7"/>
      <c r="G6505" s="7"/>
      <c r="H6505" s="7"/>
      <c r="I6505" s="10"/>
      <c r="J6505" s="25"/>
      <c r="K6505" s="250"/>
      <c r="L6505" s="31"/>
      <c r="M6505" s="9"/>
      <c r="N6505" s="11" t="s">
        <v>25</v>
      </c>
      <c r="O6505" s="39"/>
      <c r="P6505" s="47"/>
      <c r="Q6505" s="13"/>
      <c r="R6505" s="248">
        <f t="shared" si="1010"/>
        <v>0</v>
      </c>
      <c r="S6505" s="248">
        <f t="shared" si="1011"/>
        <v>0</v>
      </c>
      <c r="T6505" s="248">
        <f t="shared" si="1012"/>
        <v>0</v>
      </c>
      <c r="U6505" s="248">
        <f t="shared" si="1013"/>
        <v>0</v>
      </c>
      <c r="V6505" s="13"/>
      <c r="W6505" s="7"/>
      <c r="AT6505" s="130"/>
      <c r="BF6505" s="33">
        <f t="shared" si="1019"/>
        <v>41242</v>
      </c>
      <c r="BG6505" s="34">
        <f t="shared" si="1014"/>
        <v>82.88000000000001</v>
      </c>
      <c r="BH6505" s="32">
        <f t="shared" si="1015"/>
        <v>1</v>
      </c>
      <c r="BI6505" s="32">
        <f t="shared" si="1016"/>
        <v>0</v>
      </c>
      <c r="BJ6505" s="69">
        <f t="shared" si="1017"/>
        <v>0</v>
      </c>
      <c r="BK6505" s="158" t="str">
        <f t="shared" si="1018"/>
        <v/>
      </c>
    </row>
    <row r="6506" spans="1:63" ht="12" customHeight="1" x14ac:dyDescent="0.2">
      <c r="A6506" s="8"/>
      <c r="B6506" s="7"/>
      <c r="C6506" s="7"/>
      <c r="D6506" s="7"/>
      <c r="E6506" s="7"/>
      <c r="F6506" s="7"/>
      <c r="G6506" s="7"/>
      <c r="H6506" s="7"/>
      <c r="I6506" s="10"/>
      <c r="J6506" s="25"/>
      <c r="K6506" s="250"/>
      <c r="L6506" s="31"/>
      <c r="M6506" s="9"/>
      <c r="N6506" s="11" t="s">
        <v>25</v>
      </c>
      <c r="O6506" s="39"/>
      <c r="P6506" s="47"/>
      <c r="Q6506" s="13"/>
      <c r="R6506" s="248">
        <f t="shared" si="1010"/>
        <v>0</v>
      </c>
      <c r="S6506" s="248">
        <f t="shared" si="1011"/>
        <v>0</v>
      </c>
      <c r="T6506" s="248">
        <f t="shared" si="1012"/>
        <v>0</v>
      </c>
      <c r="U6506" s="248">
        <f t="shared" si="1013"/>
        <v>0</v>
      </c>
      <c r="V6506" s="13"/>
      <c r="W6506" s="7"/>
      <c r="AT6506" s="130"/>
      <c r="BF6506" s="33">
        <f t="shared" si="1019"/>
        <v>41242</v>
      </c>
      <c r="BG6506" s="34">
        <f t="shared" si="1014"/>
        <v>82.88000000000001</v>
      </c>
      <c r="BH6506" s="32">
        <f t="shared" si="1015"/>
        <v>1</v>
      </c>
      <c r="BI6506" s="32">
        <f t="shared" si="1016"/>
        <v>0</v>
      </c>
      <c r="BJ6506" s="69">
        <f t="shared" si="1017"/>
        <v>0</v>
      </c>
      <c r="BK6506" s="158" t="str">
        <f t="shared" si="1018"/>
        <v/>
      </c>
    </row>
    <row r="6507" spans="1:63" ht="12" customHeight="1" x14ac:dyDescent="0.2">
      <c r="A6507" s="8"/>
      <c r="B6507" s="7"/>
      <c r="C6507" s="7"/>
      <c r="D6507" s="7"/>
      <c r="E6507" s="7"/>
      <c r="F6507" s="7"/>
      <c r="G6507" s="7"/>
      <c r="H6507" s="7"/>
      <c r="I6507" s="10"/>
      <c r="J6507" s="25"/>
      <c r="K6507" s="250"/>
      <c r="L6507" s="31"/>
      <c r="M6507" s="9"/>
      <c r="N6507" s="11" t="s">
        <v>25</v>
      </c>
      <c r="O6507" s="39"/>
      <c r="P6507" s="47"/>
      <c r="Q6507" s="13"/>
      <c r="R6507" s="248">
        <f t="shared" si="1010"/>
        <v>0</v>
      </c>
      <c r="S6507" s="248">
        <f t="shared" si="1011"/>
        <v>0</v>
      </c>
      <c r="T6507" s="248">
        <f t="shared" si="1012"/>
        <v>0</v>
      </c>
      <c r="U6507" s="248">
        <f t="shared" si="1013"/>
        <v>0</v>
      </c>
      <c r="V6507" s="13"/>
      <c r="W6507" s="7"/>
      <c r="AT6507" s="130"/>
      <c r="BF6507" s="33">
        <f t="shared" si="1019"/>
        <v>41242</v>
      </c>
      <c r="BG6507" s="34">
        <f t="shared" si="1014"/>
        <v>82.88000000000001</v>
      </c>
      <c r="BH6507" s="32">
        <f t="shared" si="1015"/>
        <v>1</v>
      </c>
      <c r="BI6507" s="32">
        <f t="shared" si="1016"/>
        <v>0</v>
      </c>
      <c r="BJ6507" s="69">
        <f t="shared" si="1017"/>
        <v>0</v>
      </c>
      <c r="BK6507" s="158" t="str">
        <f t="shared" si="1018"/>
        <v/>
      </c>
    </row>
    <row r="6508" spans="1:63" ht="12" customHeight="1" x14ac:dyDescent="0.2">
      <c r="A6508" s="8"/>
      <c r="B6508" s="7"/>
      <c r="C6508" s="7"/>
      <c r="D6508" s="7"/>
      <c r="E6508" s="7"/>
      <c r="F6508" s="7"/>
      <c r="G6508" s="7"/>
      <c r="H6508" s="7"/>
      <c r="I6508" s="10"/>
      <c r="J6508" s="25"/>
      <c r="K6508" s="250"/>
      <c r="L6508" s="31"/>
      <c r="M6508" s="9"/>
      <c r="N6508" s="11" t="s">
        <v>25</v>
      </c>
      <c r="O6508" s="39"/>
      <c r="P6508" s="47"/>
      <c r="Q6508" s="13"/>
      <c r="R6508" s="248">
        <f t="shared" si="1010"/>
        <v>0</v>
      </c>
      <c r="S6508" s="248">
        <f t="shared" si="1011"/>
        <v>0</v>
      </c>
      <c r="T6508" s="248">
        <f t="shared" si="1012"/>
        <v>0</v>
      </c>
      <c r="U6508" s="248">
        <f t="shared" si="1013"/>
        <v>0</v>
      </c>
      <c r="V6508" s="13"/>
      <c r="W6508" s="7"/>
      <c r="AT6508" s="130"/>
      <c r="BF6508" s="33">
        <f t="shared" si="1019"/>
        <v>41242</v>
      </c>
      <c r="BG6508" s="34">
        <f t="shared" si="1014"/>
        <v>82.88000000000001</v>
      </c>
      <c r="BH6508" s="32">
        <f t="shared" si="1015"/>
        <v>1</v>
      </c>
      <c r="BI6508" s="32">
        <f t="shared" si="1016"/>
        <v>0</v>
      </c>
      <c r="BJ6508" s="69">
        <f t="shared" si="1017"/>
        <v>0</v>
      </c>
      <c r="BK6508" s="158" t="str">
        <f t="shared" si="1018"/>
        <v/>
      </c>
    </row>
    <row r="6509" spans="1:63" ht="12" customHeight="1" x14ac:dyDescent="0.2">
      <c r="A6509" s="8"/>
      <c r="B6509" s="7"/>
      <c r="C6509" s="7"/>
      <c r="D6509" s="7"/>
      <c r="E6509" s="7"/>
      <c r="F6509" s="7"/>
      <c r="G6509" s="7"/>
      <c r="H6509" s="7"/>
      <c r="I6509" s="10"/>
      <c r="J6509" s="25"/>
      <c r="K6509" s="250"/>
      <c r="L6509" s="31"/>
      <c r="M6509" s="9"/>
      <c r="N6509" s="11" t="s">
        <v>25</v>
      </c>
      <c r="O6509" s="39"/>
      <c r="P6509" s="47"/>
      <c r="Q6509" s="13"/>
      <c r="R6509" s="248">
        <f t="shared" si="1010"/>
        <v>0</v>
      </c>
      <c r="S6509" s="248">
        <f t="shared" si="1011"/>
        <v>0</v>
      </c>
      <c r="T6509" s="248">
        <f t="shared" si="1012"/>
        <v>0</v>
      </c>
      <c r="U6509" s="248">
        <f t="shared" si="1013"/>
        <v>0</v>
      </c>
      <c r="V6509" s="13"/>
      <c r="W6509" s="7"/>
      <c r="AT6509" s="130"/>
      <c r="BF6509" s="33">
        <f t="shared" si="1019"/>
        <v>41242</v>
      </c>
      <c r="BG6509" s="34">
        <f t="shared" si="1014"/>
        <v>82.88000000000001</v>
      </c>
      <c r="BH6509" s="32">
        <f t="shared" si="1015"/>
        <v>1</v>
      </c>
      <c r="BI6509" s="32">
        <f t="shared" si="1016"/>
        <v>0</v>
      </c>
      <c r="BJ6509" s="69">
        <f t="shared" si="1017"/>
        <v>0</v>
      </c>
      <c r="BK6509" s="158" t="str">
        <f t="shared" si="1018"/>
        <v/>
      </c>
    </row>
    <row r="6510" spans="1:63" ht="12" customHeight="1" x14ac:dyDescent="0.2">
      <c r="A6510" s="8"/>
      <c r="B6510" s="7"/>
      <c r="C6510" s="7"/>
      <c r="D6510" s="7"/>
      <c r="E6510" s="7"/>
      <c r="F6510" s="7"/>
      <c r="G6510" s="7"/>
      <c r="H6510" s="7"/>
      <c r="I6510" s="10"/>
      <c r="J6510" s="25"/>
      <c r="K6510" s="250"/>
      <c r="L6510" s="31"/>
      <c r="M6510" s="9"/>
      <c r="N6510" s="11" t="s">
        <v>25</v>
      </c>
      <c r="O6510" s="39"/>
      <c r="P6510" s="47"/>
      <c r="Q6510" s="13"/>
      <c r="R6510" s="248">
        <f t="shared" si="1010"/>
        <v>0</v>
      </c>
      <c r="S6510" s="248">
        <f t="shared" si="1011"/>
        <v>0</v>
      </c>
      <c r="T6510" s="248">
        <f t="shared" si="1012"/>
        <v>0</v>
      </c>
      <c r="U6510" s="248">
        <f t="shared" si="1013"/>
        <v>0</v>
      </c>
      <c r="V6510" s="13"/>
      <c r="W6510" s="7"/>
      <c r="AT6510" s="130"/>
      <c r="BF6510" s="33">
        <f t="shared" si="1019"/>
        <v>41242</v>
      </c>
      <c r="BG6510" s="34">
        <f t="shared" si="1014"/>
        <v>82.88000000000001</v>
      </c>
      <c r="BH6510" s="32">
        <f t="shared" si="1015"/>
        <v>1</v>
      </c>
      <c r="BI6510" s="32">
        <f t="shared" si="1016"/>
        <v>0</v>
      </c>
      <c r="BJ6510" s="69">
        <f t="shared" si="1017"/>
        <v>0</v>
      </c>
      <c r="BK6510" s="158" t="str">
        <f t="shared" si="1018"/>
        <v/>
      </c>
    </row>
    <row r="6511" spans="1:63" ht="12" customHeight="1" x14ac:dyDescent="0.2">
      <c r="A6511" s="8"/>
      <c r="B6511" s="7"/>
      <c r="C6511" s="7"/>
      <c r="D6511" s="7"/>
      <c r="E6511" s="7"/>
      <c r="F6511" s="7"/>
      <c r="G6511" s="7"/>
      <c r="H6511" s="7"/>
      <c r="I6511" s="10"/>
      <c r="J6511" s="25"/>
      <c r="K6511" s="250"/>
      <c r="L6511" s="31"/>
      <c r="M6511" s="9"/>
      <c r="N6511" s="11" t="s">
        <v>25</v>
      </c>
      <c r="O6511" s="39"/>
      <c r="P6511" s="47"/>
      <c r="Q6511" s="13"/>
      <c r="R6511" s="248">
        <f t="shared" si="1010"/>
        <v>0</v>
      </c>
      <c r="S6511" s="248">
        <f t="shared" si="1011"/>
        <v>0</v>
      </c>
      <c r="T6511" s="248">
        <f t="shared" si="1012"/>
        <v>0</v>
      </c>
      <c r="U6511" s="248">
        <f t="shared" si="1013"/>
        <v>0</v>
      </c>
      <c r="V6511" s="13"/>
      <c r="W6511" s="7"/>
      <c r="AT6511" s="130"/>
      <c r="BF6511" s="33">
        <f t="shared" si="1019"/>
        <v>41242</v>
      </c>
      <c r="BG6511" s="34">
        <f t="shared" si="1014"/>
        <v>82.88000000000001</v>
      </c>
      <c r="BH6511" s="32">
        <f t="shared" si="1015"/>
        <v>1</v>
      </c>
      <c r="BI6511" s="32">
        <f t="shared" si="1016"/>
        <v>0</v>
      </c>
      <c r="BJ6511" s="69">
        <f t="shared" si="1017"/>
        <v>0</v>
      </c>
      <c r="BK6511" s="158" t="str">
        <f t="shared" si="1018"/>
        <v/>
      </c>
    </row>
    <row r="6512" spans="1:63" ht="12" customHeight="1" x14ac:dyDescent="0.2">
      <c r="A6512" s="8"/>
      <c r="B6512" s="7"/>
      <c r="C6512" s="7"/>
      <c r="D6512" s="7"/>
      <c r="E6512" s="7"/>
      <c r="F6512" s="7"/>
      <c r="G6512" s="7"/>
      <c r="H6512" s="7"/>
      <c r="I6512" s="10"/>
      <c r="J6512" s="25"/>
      <c r="K6512" s="250"/>
      <c r="L6512" s="31"/>
      <c r="M6512" s="9"/>
      <c r="N6512" s="11" t="s">
        <v>25</v>
      </c>
      <c r="O6512" s="39"/>
      <c r="P6512" s="47"/>
      <c r="Q6512" s="13"/>
      <c r="R6512" s="248">
        <f t="shared" si="1010"/>
        <v>0</v>
      </c>
      <c r="S6512" s="248">
        <f t="shared" si="1011"/>
        <v>0</v>
      </c>
      <c r="T6512" s="248">
        <f t="shared" si="1012"/>
        <v>0</v>
      </c>
      <c r="U6512" s="248">
        <f t="shared" si="1013"/>
        <v>0</v>
      </c>
      <c r="V6512" s="13"/>
      <c r="W6512" s="7"/>
      <c r="AT6512" s="130"/>
      <c r="BF6512" s="33">
        <f t="shared" si="1019"/>
        <v>41242</v>
      </c>
      <c r="BG6512" s="34">
        <f t="shared" si="1014"/>
        <v>82.88000000000001</v>
      </c>
      <c r="BH6512" s="32">
        <f t="shared" si="1015"/>
        <v>1</v>
      </c>
      <c r="BI6512" s="32">
        <f t="shared" si="1016"/>
        <v>0</v>
      </c>
      <c r="BJ6512" s="69">
        <f t="shared" si="1017"/>
        <v>0</v>
      </c>
      <c r="BK6512" s="158" t="str">
        <f t="shared" si="1018"/>
        <v/>
      </c>
    </row>
    <row r="6513" spans="1:63" ht="12" customHeight="1" x14ac:dyDescent="0.2">
      <c r="A6513" s="8"/>
      <c r="B6513" s="7"/>
      <c r="C6513" s="7"/>
      <c r="D6513" s="7"/>
      <c r="E6513" s="7"/>
      <c r="F6513" s="7"/>
      <c r="G6513" s="7"/>
      <c r="H6513" s="7"/>
      <c r="I6513" s="10"/>
      <c r="J6513" s="25"/>
      <c r="K6513" s="250"/>
      <c r="L6513" s="31"/>
      <c r="M6513" s="9"/>
      <c r="N6513" s="11" t="s">
        <v>25</v>
      </c>
      <c r="O6513" s="39"/>
      <c r="P6513" s="47"/>
      <c r="Q6513" s="13"/>
      <c r="R6513" s="248">
        <f t="shared" si="1010"/>
        <v>0</v>
      </c>
      <c r="S6513" s="248">
        <f t="shared" si="1011"/>
        <v>0</v>
      </c>
      <c r="T6513" s="248">
        <f t="shared" si="1012"/>
        <v>0</v>
      </c>
      <c r="U6513" s="248">
        <f t="shared" si="1013"/>
        <v>0</v>
      </c>
      <c r="V6513" s="13"/>
      <c r="W6513" s="7"/>
      <c r="AT6513" s="130"/>
      <c r="BF6513" s="33">
        <f t="shared" si="1019"/>
        <v>41242</v>
      </c>
      <c r="BG6513" s="34">
        <f t="shared" si="1014"/>
        <v>82.88000000000001</v>
      </c>
      <c r="BH6513" s="32">
        <f t="shared" si="1015"/>
        <v>1</v>
      </c>
      <c r="BI6513" s="32">
        <f t="shared" si="1016"/>
        <v>0</v>
      </c>
      <c r="BJ6513" s="69">
        <f t="shared" si="1017"/>
        <v>0</v>
      </c>
      <c r="BK6513" s="158" t="str">
        <f t="shared" si="1018"/>
        <v/>
      </c>
    </row>
    <row r="6514" spans="1:63" ht="12" customHeight="1" x14ac:dyDescent="0.2">
      <c r="A6514" s="8"/>
      <c r="B6514" s="7"/>
      <c r="C6514" s="7"/>
      <c r="D6514" s="7"/>
      <c r="E6514" s="7"/>
      <c r="F6514" s="7"/>
      <c r="G6514" s="7"/>
      <c r="H6514" s="7"/>
      <c r="I6514" s="10"/>
      <c r="J6514" s="25"/>
      <c r="K6514" s="250"/>
      <c r="L6514" s="31"/>
      <c r="M6514" s="9"/>
      <c r="N6514" s="11" t="s">
        <v>25</v>
      </c>
      <c r="O6514" s="39"/>
      <c r="P6514" s="47"/>
      <c r="Q6514" s="13"/>
      <c r="R6514" s="248">
        <f t="shared" si="1010"/>
        <v>0</v>
      </c>
      <c r="S6514" s="248">
        <f t="shared" si="1011"/>
        <v>0</v>
      </c>
      <c r="T6514" s="248">
        <f t="shared" si="1012"/>
        <v>0</v>
      </c>
      <c r="U6514" s="248">
        <f t="shared" si="1013"/>
        <v>0</v>
      </c>
      <c r="V6514" s="13"/>
      <c r="W6514" s="7"/>
      <c r="AT6514" s="130"/>
      <c r="BF6514" s="33">
        <f t="shared" si="1019"/>
        <v>41242</v>
      </c>
      <c r="BG6514" s="34">
        <f t="shared" si="1014"/>
        <v>82.88000000000001</v>
      </c>
      <c r="BH6514" s="32">
        <f t="shared" si="1015"/>
        <v>1</v>
      </c>
      <c r="BI6514" s="32">
        <f t="shared" si="1016"/>
        <v>0</v>
      </c>
      <c r="BJ6514" s="69">
        <f t="shared" si="1017"/>
        <v>0</v>
      </c>
      <c r="BK6514" s="158" t="str">
        <f t="shared" si="1018"/>
        <v/>
      </c>
    </row>
    <row r="6515" spans="1:63" ht="12" customHeight="1" x14ac:dyDescent="0.2">
      <c r="A6515" s="8"/>
      <c r="B6515" s="7"/>
      <c r="C6515" s="7"/>
      <c r="D6515" s="7"/>
      <c r="E6515" s="7"/>
      <c r="F6515" s="7"/>
      <c r="G6515" s="7"/>
      <c r="H6515" s="7"/>
      <c r="I6515" s="10"/>
      <c r="J6515" s="25"/>
      <c r="K6515" s="250"/>
      <c r="L6515" s="31"/>
      <c r="M6515" s="9"/>
      <c r="N6515" s="11" t="s">
        <v>25</v>
      </c>
      <c r="O6515" s="39"/>
      <c r="P6515" s="47"/>
      <c r="Q6515" s="13"/>
      <c r="R6515" s="248">
        <f t="shared" si="1010"/>
        <v>0</v>
      </c>
      <c r="S6515" s="248">
        <f t="shared" si="1011"/>
        <v>0</v>
      </c>
      <c r="T6515" s="248">
        <f t="shared" si="1012"/>
        <v>0</v>
      </c>
      <c r="U6515" s="248">
        <f t="shared" si="1013"/>
        <v>0</v>
      </c>
      <c r="V6515" s="13"/>
      <c r="W6515" s="7"/>
      <c r="AT6515" s="130"/>
      <c r="BF6515" s="33">
        <f t="shared" si="1019"/>
        <v>41242</v>
      </c>
      <c r="BG6515" s="34">
        <f t="shared" si="1014"/>
        <v>82.88000000000001</v>
      </c>
      <c r="BH6515" s="32">
        <f t="shared" si="1015"/>
        <v>1</v>
      </c>
      <c r="BI6515" s="32">
        <f t="shared" si="1016"/>
        <v>0</v>
      </c>
      <c r="BJ6515" s="69">
        <f t="shared" si="1017"/>
        <v>0</v>
      </c>
      <c r="BK6515" s="158" t="str">
        <f t="shared" si="1018"/>
        <v/>
      </c>
    </row>
    <row r="6516" spans="1:63" ht="12" customHeight="1" x14ac:dyDescent="0.2">
      <c r="A6516" s="8"/>
      <c r="B6516" s="7"/>
      <c r="C6516" s="7"/>
      <c r="D6516" s="7"/>
      <c r="E6516" s="7"/>
      <c r="F6516" s="7"/>
      <c r="G6516" s="7"/>
      <c r="H6516" s="7"/>
      <c r="I6516" s="10"/>
      <c r="J6516" s="25"/>
      <c r="K6516" s="250"/>
      <c r="L6516" s="31"/>
      <c r="M6516" s="9"/>
      <c r="N6516" s="11" t="s">
        <v>25</v>
      </c>
      <c r="O6516" s="39"/>
      <c r="P6516" s="47"/>
      <c r="Q6516" s="13"/>
      <c r="R6516" s="248">
        <f t="shared" si="1010"/>
        <v>0</v>
      </c>
      <c r="S6516" s="248">
        <f t="shared" si="1011"/>
        <v>0</v>
      </c>
      <c r="T6516" s="248">
        <f t="shared" si="1012"/>
        <v>0</v>
      </c>
      <c r="U6516" s="248">
        <f t="shared" si="1013"/>
        <v>0</v>
      </c>
      <c r="V6516" s="13"/>
      <c r="W6516" s="7"/>
      <c r="AT6516" s="130"/>
      <c r="BF6516" s="33">
        <f t="shared" si="1019"/>
        <v>41242</v>
      </c>
      <c r="BG6516" s="34">
        <f t="shared" si="1014"/>
        <v>82.88000000000001</v>
      </c>
      <c r="BH6516" s="32">
        <f t="shared" si="1015"/>
        <v>1</v>
      </c>
      <c r="BI6516" s="32">
        <f t="shared" si="1016"/>
        <v>0</v>
      </c>
      <c r="BJ6516" s="69">
        <f t="shared" si="1017"/>
        <v>0</v>
      </c>
      <c r="BK6516" s="158" t="str">
        <f t="shared" si="1018"/>
        <v/>
      </c>
    </row>
    <row r="6517" spans="1:63" ht="12" customHeight="1" x14ac:dyDescent="0.2">
      <c r="A6517" s="8"/>
      <c r="B6517" s="7"/>
      <c r="C6517" s="7"/>
      <c r="D6517" s="7"/>
      <c r="E6517" s="7"/>
      <c r="F6517" s="7"/>
      <c r="G6517" s="7"/>
      <c r="H6517" s="7"/>
      <c r="I6517" s="10"/>
      <c r="J6517" s="25"/>
      <c r="K6517" s="250"/>
      <c r="L6517" s="31"/>
      <c r="M6517" s="9"/>
      <c r="N6517" s="11" t="s">
        <v>25</v>
      </c>
      <c r="O6517" s="39"/>
      <c r="P6517" s="47"/>
      <c r="Q6517" s="13"/>
      <c r="R6517" s="248">
        <f t="shared" si="1010"/>
        <v>0</v>
      </c>
      <c r="S6517" s="248">
        <f t="shared" si="1011"/>
        <v>0</v>
      </c>
      <c r="T6517" s="248">
        <f t="shared" si="1012"/>
        <v>0</v>
      </c>
      <c r="U6517" s="248">
        <f t="shared" si="1013"/>
        <v>0</v>
      </c>
      <c r="V6517" s="13"/>
      <c r="W6517" s="7"/>
      <c r="AT6517" s="130"/>
      <c r="BF6517" s="33">
        <f t="shared" si="1019"/>
        <v>41242</v>
      </c>
      <c r="BG6517" s="34">
        <f t="shared" si="1014"/>
        <v>82.88000000000001</v>
      </c>
      <c r="BH6517" s="32">
        <f t="shared" si="1015"/>
        <v>1</v>
      </c>
      <c r="BI6517" s="32">
        <f t="shared" si="1016"/>
        <v>0</v>
      </c>
      <c r="BJ6517" s="69">
        <f t="shared" si="1017"/>
        <v>0</v>
      </c>
      <c r="BK6517" s="158" t="str">
        <f t="shared" si="1018"/>
        <v/>
      </c>
    </row>
    <row r="6518" spans="1:63" ht="12" customHeight="1" x14ac:dyDescent="0.2">
      <c r="A6518" s="8"/>
      <c r="B6518" s="7"/>
      <c r="C6518" s="7"/>
      <c r="D6518" s="7"/>
      <c r="E6518" s="7"/>
      <c r="F6518" s="7"/>
      <c r="G6518" s="7"/>
      <c r="H6518" s="7"/>
      <c r="I6518" s="10"/>
      <c r="J6518" s="25"/>
      <c r="K6518" s="250"/>
      <c r="L6518" s="31"/>
      <c r="M6518" s="9"/>
      <c r="N6518" s="11" t="s">
        <v>25</v>
      </c>
      <c r="O6518" s="39"/>
      <c r="P6518" s="47"/>
      <c r="Q6518" s="13"/>
      <c r="R6518" s="248">
        <f t="shared" si="1010"/>
        <v>0</v>
      </c>
      <c r="S6518" s="248">
        <f t="shared" si="1011"/>
        <v>0</v>
      </c>
      <c r="T6518" s="248">
        <f t="shared" si="1012"/>
        <v>0</v>
      </c>
      <c r="U6518" s="248">
        <f t="shared" si="1013"/>
        <v>0</v>
      </c>
      <c r="V6518" s="13"/>
      <c r="W6518" s="7"/>
      <c r="AT6518" s="130"/>
      <c r="BF6518" s="33">
        <f t="shared" si="1019"/>
        <v>41242</v>
      </c>
      <c r="BG6518" s="34">
        <f t="shared" si="1014"/>
        <v>82.88000000000001</v>
      </c>
      <c r="BH6518" s="32">
        <f t="shared" si="1015"/>
        <v>1</v>
      </c>
      <c r="BI6518" s="32">
        <f t="shared" si="1016"/>
        <v>0</v>
      </c>
      <c r="BJ6518" s="69">
        <f t="shared" si="1017"/>
        <v>0</v>
      </c>
      <c r="BK6518" s="158" t="str">
        <f t="shared" si="1018"/>
        <v/>
      </c>
    </row>
    <row r="6519" spans="1:63" ht="12" customHeight="1" x14ac:dyDescent="0.2">
      <c r="A6519" s="8"/>
      <c r="B6519" s="7"/>
      <c r="C6519" s="7"/>
      <c r="D6519" s="7"/>
      <c r="E6519" s="7"/>
      <c r="F6519" s="7"/>
      <c r="G6519" s="7"/>
      <c r="H6519" s="7"/>
      <c r="I6519" s="10"/>
      <c r="J6519" s="25"/>
      <c r="K6519" s="250"/>
      <c r="L6519" s="31"/>
      <c r="M6519" s="9"/>
      <c r="N6519" s="11" t="s">
        <v>25</v>
      </c>
      <c r="O6519" s="39"/>
      <c r="P6519" s="47"/>
      <c r="Q6519" s="13"/>
      <c r="R6519" s="248">
        <f t="shared" si="1010"/>
        <v>0</v>
      </c>
      <c r="S6519" s="248">
        <f t="shared" si="1011"/>
        <v>0</v>
      </c>
      <c r="T6519" s="248">
        <f t="shared" si="1012"/>
        <v>0</v>
      </c>
      <c r="U6519" s="248">
        <f t="shared" si="1013"/>
        <v>0</v>
      </c>
      <c r="V6519" s="13"/>
      <c r="W6519" s="7"/>
      <c r="AT6519" s="130"/>
      <c r="BF6519" s="33">
        <f t="shared" si="1019"/>
        <v>41242</v>
      </c>
      <c r="BG6519" s="34">
        <f t="shared" si="1014"/>
        <v>82.88000000000001</v>
      </c>
      <c r="BH6519" s="32">
        <f t="shared" si="1015"/>
        <v>1</v>
      </c>
      <c r="BI6519" s="32">
        <f t="shared" si="1016"/>
        <v>0</v>
      </c>
      <c r="BJ6519" s="69">
        <f t="shared" si="1017"/>
        <v>0</v>
      </c>
      <c r="BK6519" s="158" t="str">
        <f t="shared" si="1018"/>
        <v/>
      </c>
    </row>
    <row r="6520" spans="1:63" ht="12" customHeight="1" x14ac:dyDescent="0.2">
      <c r="A6520" s="8"/>
      <c r="B6520" s="7"/>
      <c r="C6520" s="7"/>
      <c r="D6520" s="7"/>
      <c r="E6520" s="7"/>
      <c r="F6520" s="7"/>
      <c r="G6520" s="7"/>
      <c r="H6520" s="7"/>
      <c r="I6520" s="10"/>
      <c r="J6520" s="25"/>
      <c r="K6520" s="250"/>
      <c r="L6520" s="31"/>
      <c r="M6520" s="9"/>
      <c r="N6520" s="11" t="s">
        <v>25</v>
      </c>
      <c r="O6520" s="39"/>
      <c r="P6520" s="47"/>
      <c r="Q6520" s="13"/>
      <c r="R6520" s="248">
        <f t="shared" si="1010"/>
        <v>0</v>
      </c>
      <c r="S6520" s="248">
        <f t="shared" si="1011"/>
        <v>0</v>
      </c>
      <c r="T6520" s="248">
        <f t="shared" si="1012"/>
        <v>0</v>
      </c>
      <c r="U6520" s="248">
        <f t="shared" si="1013"/>
        <v>0</v>
      </c>
      <c r="V6520" s="13"/>
      <c r="W6520" s="7"/>
      <c r="AT6520" s="130"/>
      <c r="BF6520" s="33">
        <f t="shared" si="1019"/>
        <v>41242</v>
      </c>
      <c r="BG6520" s="34">
        <f t="shared" si="1014"/>
        <v>82.88000000000001</v>
      </c>
      <c r="BH6520" s="32">
        <f t="shared" si="1015"/>
        <v>1</v>
      </c>
      <c r="BI6520" s="32">
        <f t="shared" si="1016"/>
        <v>0</v>
      </c>
      <c r="BJ6520" s="69">
        <f t="shared" si="1017"/>
        <v>0</v>
      </c>
      <c r="BK6520" s="158" t="str">
        <f t="shared" si="1018"/>
        <v/>
      </c>
    </row>
    <row r="6521" spans="1:63" ht="12" customHeight="1" x14ac:dyDescent="0.2">
      <c r="A6521" s="8"/>
      <c r="B6521" s="7"/>
      <c r="C6521" s="7"/>
      <c r="D6521" s="7"/>
      <c r="E6521" s="7"/>
      <c r="F6521" s="7"/>
      <c r="G6521" s="7"/>
      <c r="H6521" s="7"/>
      <c r="I6521" s="10"/>
      <c r="J6521" s="25"/>
      <c r="K6521" s="250"/>
      <c r="L6521" s="31"/>
      <c r="M6521" s="9"/>
      <c r="N6521" s="11" t="s">
        <v>25</v>
      </c>
      <c r="O6521" s="39"/>
      <c r="P6521" s="47"/>
      <c r="Q6521" s="13"/>
      <c r="R6521" s="248">
        <f t="shared" si="1010"/>
        <v>0</v>
      </c>
      <c r="S6521" s="248">
        <f t="shared" si="1011"/>
        <v>0</v>
      </c>
      <c r="T6521" s="248">
        <f t="shared" si="1012"/>
        <v>0</v>
      </c>
      <c r="U6521" s="248">
        <f t="shared" si="1013"/>
        <v>0</v>
      </c>
      <c r="V6521" s="13"/>
      <c r="W6521" s="7"/>
      <c r="AT6521" s="130"/>
      <c r="BF6521" s="33">
        <f t="shared" si="1019"/>
        <v>41242</v>
      </c>
      <c r="BG6521" s="34">
        <f t="shared" si="1014"/>
        <v>82.88000000000001</v>
      </c>
      <c r="BH6521" s="32">
        <f t="shared" si="1015"/>
        <v>1</v>
      </c>
      <c r="BI6521" s="32">
        <f t="shared" si="1016"/>
        <v>0</v>
      </c>
      <c r="BJ6521" s="69">
        <f t="shared" si="1017"/>
        <v>0</v>
      </c>
      <c r="BK6521" s="158" t="str">
        <f t="shared" si="1018"/>
        <v/>
      </c>
    </row>
    <row r="6522" spans="1:63" ht="12" customHeight="1" x14ac:dyDescent="0.2">
      <c r="A6522" s="8"/>
      <c r="B6522" s="7"/>
      <c r="C6522" s="7"/>
      <c r="D6522" s="7"/>
      <c r="E6522" s="7"/>
      <c r="F6522" s="7"/>
      <c r="G6522" s="7"/>
      <c r="H6522" s="7"/>
      <c r="I6522" s="10"/>
      <c r="J6522" s="25"/>
      <c r="K6522" s="250"/>
      <c r="L6522" s="31"/>
      <c r="M6522" s="9"/>
      <c r="N6522" s="11" t="s">
        <v>25</v>
      </c>
      <c r="O6522" s="39"/>
      <c r="P6522" s="47"/>
      <c r="Q6522" s="13"/>
      <c r="R6522" s="248">
        <f t="shared" si="1010"/>
        <v>0</v>
      </c>
      <c r="S6522" s="248">
        <f t="shared" si="1011"/>
        <v>0</v>
      </c>
      <c r="T6522" s="248">
        <f t="shared" si="1012"/>
        <v>0</v>
      </c>
      <c r="U6522" s="248">
        <f t="shared" si="1013"/>
        <v>0</v>
      </c>
      <c r="V6522" s="13"/>
      <c r="W6522" s="7"/>
      <c r="AT6522" s="130"/>
      <c r="BF6522" s="33">
        <f t="shared" si="1019"/>
        <v>41242</v>
      </c>
      <c r="BG6522" s="34">
        <f t="shared" si="1014"/>
        <v>82.88000000000001</v>
      </c>
      <c r="BH6522" s="32">
        <f t="shared" si="1015"/>
        <v>1</v>
      </c>
      <c r="BI6522" s="32">
        <f t="shared" si="1016"/>
        <v>0</v>
      </c>
      <c r="BJ6522" s="69">
        <f t="shared" si="1017"/>
        <v>0</v>
      </c>
      <c r="BK6522" s="158" t="str">
        <f t="shared" si="1018"/>
        <v/>
      </c>
    </row>
    <row r="6523" spans="1:63" ht="12" customHeight="1" x14ac:dyDescent="0.2">
      <c r="A6523" s="8"/>
      <c r="B6523" s="7"/>
      <c r="C6523" s="7"/>
      <c r="D6523" s="7"/>
      <c r="E6523" s="7"/>
      <c r="F6523" s="7"/>
      <c r="G6523" s="7"/>
      <c r="H6523" s="7"/>
      <c r="I6523" s="10"/>
      <c r="J6523" s="25"/>
      <c r="K6523" s="250"/>
      <c r="L6523" s="31"/>
      <c r="M6523" s="9"/>
      <c r="N6523" s="11" t="s">
        <v>25</v>
      </c>
      <c r="O6523" s="39"/>
      <c r="P6523" s="47"/>
      <c r="Q6523" s="13"/>
      <c r="R6523" s="248">
        <f t="shared" si="1010"/>
        <v>0</v>
      </c>
      <c r="S6523" s="248">
        <f t="shared" si="1011"/>
        <v>0</v>
      </c>
      <c r="T6523" s="248">
        <f t="shared" si="1012"/>
        <v>0</v>
      </c>
      <c r="U6523" s="248">
        <f t="shared" si="1013"/>
        <v>0</v>
      </c>
      <c r="V6523" s="13"/>
      <c r="W6523" s="7"/>
      <c r="AT6523" s="130"/>
      <c r="BF6523" s="33">
        <f t="shared" si="1019"/>
        <v>41242</v>
      </c>
      <c r="BG6523" s="34">
        <f t="shared" si="1014"/>
        <v>82.88000000000001</v>
      </c>
      <c r="BH6523" s="32">
        <f t="shared" si="1015"/>
        <v>1</v>
      </c>
      <c r="BI6523" s="32">
        <f t="shared" si="1016"/>
        <v>0</v>
      </c>
      <c r="BJ6523" s="69">
        <f t="shared" si="1017"/>
        <v>0</v>
      </c>
      <c r="BK6523" s="158" t="str">
        <f t="shared" si="1018"/>
        <v/>
      </c>
    </row>
    <row r="6524" spans="1:63" ht="12" customHeight="1" x14ac:dyDescent="0.2">
      <c r="A6524" s="8"/>
      <c r="B6524" s="7"/>
      <c r="C6524" s="7"/>
      <c r="D6524" s="7"/>
      <c r="E6524" s="7"/>
      <c r="F6524" s="7"/>
      <c r="G6524" s="7"/>
      <c r="H6524" s="7"/>
      <c r="I6524" s="10"/>
      <c r="J6524" s="25"/>
      <c r="K6524" s="250"/>
      <c r="L6524" s="31"/>
      <c r="M6524" s="9"/>
      <c r="N6524" s="11" t="s">
        <v>25</v>
      </c>
      <c r="O6524" s="39"/>
      <c r="P6524" s="47"/>
      <c r="Q6524" s="13"/>
      <c r="R6524" s="248">
        <f t="shared" si="1010"/>
        <v>0</v>
      </c>
      <c r="S6524" s="248">
        <f t="shared" si="1011"/>
        <v>0</v>
      </c>
      <c r="T6524" s="248">
        <f t="shared" si="1012"/>
        <v>0</v>
      </c>
      <c r="U6524" s="248">
        <f t="shared" si="1013"/>
        <v>0</v>
      </c>
      <c r="V6524" s="13"/>
      <c r="W6524" s="7"/>
      <c r="AT6524" s="130"/>
      <c r="BF6524" s="33">
        <f t="shared" si="1019"/>
        <v>41242</v>
      </c>
      <c r="BG6524" s="34">
        <f t="shared" si="1014"/>
        <v>82.88000000000001</v>
      </c>
      <c r="BH6524" s="32">
        <f t="shared" si="1015"/>
        <v>1</v>
      </c>
      <c r="BI6524" s="32">
        <f t="shared" si="1016"/>
        <v>0</v>
      </c>
      <c r="BJ6524" s="69">
        <f t="shared" si="1017"/>
        <v>0</v>
      </c>
      <c r="BK6524" s="158" t="str">
        <f t="shared" si="1018"/>
        <v/>
      </c>
    </row>
    <row r="6525" spans="1:63" ht="12" customHeight="1" x14ac:dyDescent="0.2">
      <c r="A6525" s="8"/>
      <c r="B6525" s="7"/>
      <c r="C6525" s="7"/>
      <c r="D6525" s="7"/>
      <c r="E6525" s="7"/>
      <c r="F6525" s="7"/>
      <c r="G6525" s="7"/>
      <c r="H6525" s="7"/>
      <c r="I6525" s="10"/>
      <c r="J6525" s="25"/>
      <c r="K6525" s="250"/>
      <c r="L6525" s="31"/>
      <c r="M6525" s="9"/>
      <c r="N6525" s="11" t="s">
        <v>25</v>
      </c>
      <c r="O6525" s="39"/>
      <c r="P6525" s="47"/>
      <c r="Q6525" s="13"/>
      <c r="R6525" s="248">
        <f t="shared" si="1010"/>
        <v>0</v>
      </c>
      <c r="S6525" s="248">
        <f t="shared" si="1011"/>
        <v>0</v>
      </c>
      <c r="T6525" s="248">
        <f t="shared" si="1012"/>
        <v>0</v>
      </c>
      <c r="U6525" s="248">
        <f t="shared" si="1013"/>
        <v>0</v>
      </c>
      <c r="V6525" s="13"/>
      <c r="W6525" s="7"/>
      <c r="AT6525" s="130"/>
      <c r="BF6525" s="33">
        <f t="shared" si="1019"/>
        <v>41242</v>
      </c>
      <c r="BG6525" s="34">
        <f t="shared" si="1014"/>
        <v>82.88000000000001</v>
      </c>
      <c r="BH6525" s="32">
        <f t="shared" si="1015"/>
        <v>1</v>
      </c>
      <c r="BI6525" s="32">
        <f t="shared" si="1016"/>
        <v>0</v>
      </c>
      <c r="BJ6525" s="69">
        <f t="shared" si="1017"/>
        <v>0</v>
      </c>
      <c r="BK6525" s="158" t="str">
        <f t="shared" si="1018"/>
        <v/>
      </c>
    </row>
    <row r="6526" spans="1:63" ht="12" customHeight="1" x14ac:dyDescent="0.2">
      <c r="A6526" s="8"/>
      <c r="B6526" s="7"/>
      <c r="C6526" s="7"/>
      <c r="D6526" s="7"/>
      <c r="E6526" s="7"/>
      <c r="F6526" s="7"/>
      <c r="G6526" s="7"/>
      <c r="H6526" s="7"/>
      <c r="I6526" s="10"/>
      <c r="J6526" s="25"/>
      <c r="K6526" s="250"/>
      <c r="L6526" s="31"/>
      <c r="M6526" s="9"/>
      <c r="N6526" s="11" t="s">
        <v>25</v>
      </c>
      <c r="O6526" s="39"/>
      <c r="P6526" s="47"/>
      <c r="Q6526" s="13"/>
      <c r="R6526" s="248">
        <f t="shared" si="1010"/>
        <v>0</v>
      </c>
      <c r="S6526" s="248">
        <f t="shared" si="1011"/>
        <v>0</v>
      </c>
      <c r="T6526" s="248">
        <f t="shared" si="1012"/>
        <v>0</v>
      </c>
      <c r="U6526" s="248">
        <f t="shared" si="1013"/>
        <v>0</v>
      </c>
      <c r="V6526" s="13"/>
      <c r="W6526" s="7"/>
      <c r="AT6526" s="130"/>
      <c r="BF6526" s="33">
        <f t="shared" si="1019"/>
        <v>41242</v>
      </c>
      <c r="BG6526" s="34">
        <f t="shared" si="1014"/>
        <v>82.88000000000001</v>
      </c>
      <c r="BH6526" s="32">
        <f t="shared" si="1015"/>
        <v>1</v>
      </c>
      <c r="BI6526" s="32">
        <f t="shared" si="1016"/>
        <v>0</v>
      </c>
      <c r="BJ6526" s="69">
        <f t="shared" si="1017"/>
        <v>0</v>
      </c>
      <c r="BK6526" s="158" t="str">
        <f t="shared" si="1018"/>
        <v/>
      </c>
    </row>
    <row r="6527" spans="1:63" ht="12" customHeight="1" x14ac:dyDescent="0.2">
      <c r="A6527" s="8"/>
      <c r="B6527" s="7"/>
      <c r="C6527" s="7"/>
      <c r="D6527" s="7"/>
      <c r="E6527" s="7"/>
      <c r="F6527" s="7"/>
      <c r="G6527" s="7"/>
      <c r="H6527" s="7"/>
      <c r="I6527" s="10"/>
      <c r="J6527" s="25"/>
      <c r="K6527" s="250"/>
      <c r="L6527" s="31"/>
      <c r="M6527" s="9"/>
      <c r="N6527" s="11" t="s">
        <v>25</v>
      </c>
      <c r="O6527" s="39"/>
      <c r="P6527" s="47"/>
      <c r="Q6527" s="13"/>
      <c r="R6527" s="248">
        <f t="shared" si="1010"/>
        <v>0</v>
      </c>
      <c r="S6527" s="248">
        <f t="shared" si="1011"/>
        <v>0</v>
      </c>
      <c r="T6527" s="248">
        <f t="shared" si="1012"/>
        <v>0</v>
      </c>
      <c r="U6527" s="248">
        <f t="shared" si="1013"/>
        <v>0</v>
      </c>
      <c r="V6527" s="13"/>
      <c r="W6527" s="7"/>
      <c r="AT6527" s="130"/>
      <c r="BF6527" s="33">
        <f t="shared" si="1019"/>
        <v>41242</v>
      </c>
      <c r="BG6527" s="34">
        <f t="shared" si="1014"/>
        <v>82.88000000000001</v>
      </c>
      <c r="BH6527" s="32">
        <f t="shared" si="1015"/>
        <v>1</v>
      </c>
      <c r="BI6527" s="32">
        <f t="shared" si="1016"/>
        <v>0</v>
      </c>
      <c r="BJ6527" s="69">
        <f t="shared" si="1017"/>
        <v>0</v>
      </c>
      <c r="BK6527" s="158" t="str">
        <f t="shared" si="1018"/>
        <v/>
      </c>
    </row>
    <row r="6528" spans="1:63" ht="12" customHeight="1" x14ac:dyDescent="0.2">
      <c r="A6528" s="8"/>
      <c r="B6528" s="7"/>
      <c r="C6528" s="7"/>
      <c r="D6528" s="7"/>
      <c r="E6528" s="7"/>
      <c r="F6528" s="7"/>
      <c r="G6528" s="7"/>
      <c r="H6528" s="7"/>
      <c r="I6528" s="10"/>
      <c r="J6528" s="25"/>
      <c r="K6528" s="250"/>
      <c r="L6528" s="31"/>
      <c r="M6528" s="9"/>
      <c r="N6528" s="11" t="s">
        <v>25</v>
      </c>
      <c r="O6528" s="39"/>
      <c r="P6528" s="47"/>
      <c r="Q6528" s="13"/>
      <c r="R6528" s="248">
        <f t="shared" si="1010"/>
        <v>0</v>
      </c>
      <c r="S6528" s="248">
        <f t="shared" si="1011"/>
        <v>0</v>
      </c>
      <c r="T6528" s="248">
        <f t="shared" si="1012"/>
        <v>0</v>
      </c>
      <c r="U6528" s="248">
        <f t="shared" si="1013"/>
        <v>0</v>
      </c>
      <c r="V6528" s="13"/>
      <c r="W6528" s="7"/>
      <c r="AT6528" s="130"/>
      <c r="BF6528" s="33">
        <f t="shared" si="1019"/>
        <v>41242</v>
      </c>
      <c r="BG6528" s="34">
        <f t="shared" si="1014"/>
        <v>82.88000000000001</v>
      </c>
      <c r="BH6528" s="32">
        <f t="shared" si="1015"/>
        <v>1</v>
      </c>
      <c r="BI6528" s="32">
        <f t="shared" si="1016"/>
        <v>0</v>
      </c>
      <c r="BJ6528" s="69">
        <f t="shared" si="1017"/>
        <v>0</v>
      </c>
      <c r="BK6528" s="158" t="str">
        <f t="shared" si="1018"/>
        <v/>
      </c>
    </row>
    <row r="6529" spans="1:63" ht="12" customHeight="1" x14ac:dyDescent="0.2">
      <c r="A6529" s="8"/>
      <c r="B6529" s="7"/>
      <c r="C6529" s="7"/>
      <c r="D6529" s="7"/>
      <c r="E6529" s="7"/>
      <c r="F6529" s="7"/>
      <c r="G6529" s="7"/>
      <c r="H6529" s="7"/>
      <c r="I6529" s="10"/>
      <c r="J6529" s="25"/>
      <c r="K6529" s="250"/>
      <c r="L6529" s="31"/>
      <c r="M6529" s="9"/>
      <c r="N6529" s="11" t="s">
        <v>25</v>
      </c>
      <c r="O6529" s="39"/>
      <c r="P6529" s="47"/>
      <c r="Q6529" s="13"/>
      <c r="R6529" s="248">
        <f t="shared" si="1010"/>
        <v>0</v>
      </c>
      <c r="S6529" s="248">
        <f t="shared" si="1011"/>
        <v>0</v>
      </c>
      <c r="T6529" s="248">
        <f t="shared" si="1012"/>
        <v>0</v>
      </c>
      <c r="U6529" s="248">
        <f t="shared" si="1013"/>
        <v>0</v>
      </c>
      <c r="V6529" s="13"/>
      <c r="W6529" s="7"/>
      <c r="AT6529" s="130"/>
      <c r="BF6529" s="33">
        <f t="shared" si="1019"/>
        <v>41242</v>
      </c>
      <c r="BG6529" s="34">
        <f t="shared" si="1014"/>
        <v>82.88000000000001</v>
      </c>
      <c r="BH6529" s="32">
        <f t="shared" si="1015"/>
        <v>1</v>
      </c>
      <c r="BI6529" s="32">
        <f t="shared" si="1016"/>
        <v>0</v>
      </c>
      <c r="BJ6529" s="69">
        <f t="shared" si="1017"/>
        <v>0</v>
      </c>
      <c r="BK6529" s="158" t="str">
        <f t="shared" si="1018"/>
        <v/>
      </c>
    </row>
    <row r="6530" spans="1:63" ht="12" customHeight="1" x14ac:dyDescent="0.2">
      <c r="A6530" s="8"/>
      <c r="B6530" s="7"/>
      <c r="C6530" s="7"/>
      <c r="D6530" s="7"/>
      <c r="E6530" s="7"/>
      <c r="F6530" s="7"/>
      <c r="G6530" s="7"/>
      <c r="H6530" s="7"/>
      <c r="I6530" s="10"/>
      <c r="J6530" s="25"/>
      <c r="K6530" s="250"/>
      <c r="L6530" s="31"/>
      <c r="M6530" s="9"/>
      <c r="N6530" s="11" t="s">
        <v>25</v>
      </c>
      <c r="O6530" s="39"/>
      <c r="P6530" s="47"/>
      <c r="Q6530" s="13"/>
      <c r="R6530" s="248">
        <f t="shared" si="1010"/>
        <v>0</v>
      </c>
      <c r="S6530" s="248">
        <f t="shared" si="1011"/>
        <v>0</v>
      </c>
      <c r="T6530" s="248">
        <f t="shared" si="1012"/>
        <v>0</v>
      </c>
      <c r="U6530" s="248">
        <f t="shared" si="1013"/>
        <v>0</v>
      </c>
      <c r="V6530" s="13"/>
      <c r="W6530" s="7"/>
      <c r="AT6530" s="130"/>
      <c r="BF6530" s="33">
        <f t="shared" si="1019"/>
        <v>41242</v>
      </c>
      <c r="BG6530" s="34">
        <f t="shared" si="1014"/>
        <v>82.88000000000001</v>
      </c>
      <c r="BH6530" s="32">
        <f t="shared" si="1015"/>
        <v>1</v>
      </c>
      <c r="BI6530" s="32">
        <f t="shared" si="1016"/>
        <v>0</v>
      </c>
      <c r="BJ6530" s="69">
        <f t="shared" si="1017"/>
        <v>0</v>
      </c>
      <c r="BK6530" s="158" t="str">
        <f t="shared" si="1018"/>
        <v/>
      </c>
    </row>
    <row r="6531" spans="1:63" ht="12" customHeight="1" x14ac:dyDescent="0.2">
      <c r="A6531" s="8"/>
      <c r="B6531" s="7"/>
      <c r="C6531" s="7"/>
      <c r="D6531" s="7"/>
      <c r="E6531" s="7"/>
      <c r="F6531" s="7"/>
      <c r="G6531" s="7"/>
      <c r="H6531" s="7"/>
      <c r="I6531" s="10"/>
      <c r="J6531" s="25"/>
      <c r="K6531" s="250"/>
      <c r="L6531" s="31"/>
      <c r="M6531" s="9"/>
      <c r="N6531" s="11" t="s">
        <v>25</v>
      </c>
      <c r="O6531" s="39"/>
      <c r="P6531" s="47"/>
      <c r="Q6531" s="13"/>
      <c r="R6531" s="248">
        <f t="shared" si="1010"/>
        <v>0</v>
      </c>
      <c r="S6531" s="248">
        <f t="shared" si="1011"/>
        <v>0</v>
      </c>
      <c r="T6531" s="248">
        <f t="shared" si="1012"/>
        <v>0</v>
      </c>
      <c r="U6531" s="248">
        <f t="shared" si="1013"/>
        <v>0</v>
      </c>
      <c r="V6531" s="13"/>
      <c r="W6531" s="7"/>
      <c r="AT6531" s="130"/>
      <c r="BF6531" s="33">
        <f t="shared" si="1019"/>
        <v>41242</v>
      </c>
      <c r="BG6531" s="34">
        <f t="shared" si="1014"/>
        <v>82.88000000000001</v>
      </c>
      <c r="BH6531" s="32">
        <f t="shared" si="1015"/>
        <v>1</v>
      </c>
      <c r="BI6531" s="32">
        <f t="shared" si="1016"/>
        <v>0</v>
      </c>
      <c r="BJ6531" s="69">
        <f t="shared" si="1017"/>
        <v>0</v>
      </c>
      <c r="BK6531" s="158" t="str">
        <f t="shared" si="1018"/>
        <v/>
      </c>
    </row>
    <row r="6532" spans="1:63" ht="12" customHeight="1" x14ac:dyDescent="0.2">
      <c r="A6532" s="8"/>
      <c r="B6532" s="7"/>
      <c r="C6532" s="7"/>
      <c r="D6532" s="7"/>
      <c r="E6532" s="7"/>
      <c r="F6532" s="7"/>
      <c r="G6532" s="7"/>
      <c r="H6532" s="7"/>
      <c r="I6532" s="10"/>
      <c r="J6532" s="25"/>
      <c r="K6532" s="250"/>
      <c r="L6532" s="31"/>
      <c r="M6532" s="9"/>
      <c r="N6532" s="11" t="s">
        <v>25</v>
      </c>
      <c r="O6532" s="39"/>
      <c r="P6532" s="47"/>
      <c r="Q6532" s="13"/>
      <c r="R6532" s="248">
        <f t="shared" si="1010"/>
        <v>0</v>
      </c>
      <c r="S6532" s="248">
        <f t="shared" si="1011"/>
        <v>0</v>
      </c>
      <c r="T6532" s="248">
        <f t="shared" si="1012"/>
        <v>0</v>
      </c>
      <c r="U6532" s="248">
        <f t="shared" si="1013"/>
        <v>0</v>
      </c>
      <c r="V6532" s="13"/>
      <c r="W6532" s="7"/>
      <c r="AT6532" s="130"/>
      <c r="BF6532" s="33">
        <f t="shared" si="1019"/>
        <v>41242</v>
      </c>
      <c r="BG6532" s="34">
        <f t="shared" si="1014"/>
        <v>82.88000000000001</v>
      </c>
      <c r="BH6532" s="32">
        <f t="shared" si="1015"/>
        <v>1</v>
      </c>
      <c r="BI6532" s="32">
        <f t="shared" si="1016"/>
        <v>0</v>
      </c>
      <c r="BJ6532" s="69">
        <f t="shared" si="1017"/>
        <v>0</v>
      </c>
      <c r="BK6532" s="158" t="str">
        <f t="shared" si="1018"/>
        <v/>
      </c>
    </row>
    <row r="6533" spans="1:63" ht="12" customHeight="1" x14ac:dyDescent="0.2">
      <c r="A6533" s="8"/>
      <c r="B6533" s="7"/>
      <c r="C6533" s="7"/>
      <c r="D6533" s="7"/>
      <c r="E6533" s="7"/>
      <c r="F6533" s="7"/>
      <c r="G6533" s="7"/>
      <c r="H6533" s="7"/>
      <c r="I6533" s="10"/>
      <c r="J6533" s="25"/>
      <c r="K6533" s="250"/>
      <c r="L6533" s="31"/>
      <c r="M6533" s="9"/>
      <c r="N6533" s="11" t="s">
        <v>25</v>
      </c>
      <c r="O6533" s="39"/>
      <c r="P6533" s="47"/>
      <c r="Q6533" s="13"/>
      <c r="R6533" s="248">
        <f t="shared" si="1010"/>
        <v>0</v>
      </c>
      <c r="S6533" s="248">
        <f t="shared" si="1011"/>
        <v>0</v>
      </c>
      <c r="T6533" s="248">
        <f t="shared" si="1012"/>
        <v>0</v>
      </c>
      <c r="U6533" s="248">
        <f t="shared" si="1013"/>
        <v>0</v>
      </c>
      <c r="V6533" s="13"/>
      <c r="W6533" s="7"/>
      <c r="AT6533" s="130"/>
      <c r="BF6533" s="33">
        <f t="shared" si="1019"/>
        <v>41242</v>
      </c>
      <c r="BG6533" s="34">
        <f t="shared" si="1014"/>
        <v>82.88000000000001</v>
      </c>
      <c r="BH6533" s="32">
        <f t="shared" si="1015"/>
        <v>1</v>
      </c>
      <c r="BI6533" s="32">
        <f t="shared" si="1016"/>
        <v>0</v>
      </c>
      <c r="BJ6533" s="69">
        <f t="shared" si="1017"/>
        <v>0</v>
      </c>
      <c r="BK6533" s="158" t="str">
        <f t="shared" si="1018"/>
        <v/>
      </c>
    </row>
    <row r="6534" spans="1:63" ht="12" customHeight="1" x14ac:dyDescent="0.2">
      <c r="A6534" s="8"/>
      <c r="B6534" s="7"/>
      <c r="C6534" s="7"/>
      <c r="D6534" s="7"/>
      <c r="E6534" s="7"/>
      <c r="F6534" s="7"/>
      <c r="G6534" s="7"/>
      <c r="H6534" s="7"/>
      <c r="I6534" s="10"/>
      <c r="J6534" s="25"/>
      <c r="K6534" s="250"/>
      <c r="L6534" s="31"/>
      <c r="M6534" s="9"/>
      <c r="N6534" s="11" t="s">
        <v>25</v>
      </c>
      <c r="O6534" s="39"/>
      <c r="P6534" s="47"/>
      <c r="Q6534" s="13"/>
      <c r="R6534" s="248">
        <f t="shared" si="1010"/>
        <v>0</v>
      </c>
      <c r="S6534" s="248">
        <f t="shared" si="1011"/>
        <v>0</v>
      </c>
      <c r="T6534" s="248">
        <f t="shared" si="1012"/>
        <v>0</v>
      </c>
      <c r="U6534" s="248">
        <f t="shared" si="1013"/>
        <v>0</v>
      </c>
      <c r="V6534" s="13"/>
      <c r="W6534" s="7"/>
      <c r="AT6534" s="130"/>
      <c r="BF6534" s="33">
        <f t="shared" si="1019"/>
        <v>41242</v>
      </c>
      <c r="BG6534" s="34">
        <f t="shared" si="1014"/>
        <v>82.88000000000001</v>
      </c>
      <c r="BH6534" s="32">
        <f t="shared" si="1015"/>
        <v>1</v>
      </c>
      <c r="BI6534" s="32">
        <f t="shared" si="1016"/>
        <v>0</v>
      </c>
      <c r="BJ6534" s="69">
        <f t="shared" si="1017"/>
        <v>0</v>
      </c>
      <c r="BK6534" s="158" t="str">
        <f t="shared" si="1018"/>
        <v/>
      </c>
    </row>
    <row r="6535" spans="1:63" ht="12" customHeight="1" x14ac:dyDescent="0.2">
      <c r="A6535" s="8"/>
      <c r="B6535" s="7"/>
      <c r="C6535" s="7"/>
      <c r="D6535" s="7"/>
      <c r="E6535" s="7"/>
      <c r="F6535" s="7"/>
      <c r="G6535" s="7"/>
      <c r="H6535" s="7"/>
      <c r="I6535" s="10"/>
      <c r="J6535" s="25"/>
      <c r="K6535" s="250"/>
      <c r="L6535" s="31"/>
      <c r="M6535" s="9"/>
      <c r="N6535" s="11" t="s">
        <v>25</v>
      </c>
      <c r="O6535" s="39"/>
      <c r="P6535" s="47"/>
      <c r="Q6535" s="13"/>
      <c r="R6535" s="248">
        <f t="shared" si="1010"/>
        <v>0</v>
      </c>
      <c r="S6535" s="248">
        <f t="shared" si="1011"/>
        <v>0</v>
      </c>
      <c r="T6535" s="248">
        <f t="shared" si="1012"/>
        <v>0</v>
      </c>
      <c r="U6535" s="248">
        <f t="shared" si="1013"/>
        <v>0</v>
      </c>
      <c r="V6535" s="13"/>
      <c r="W6535" s="7"/>
      <c r="AT6535" s="130"/>
      <c r="BF6535" s="33">
        <f t="shared" si="1019"/>
        <v>41242</v>
      </c>
      <c r="BG6535" s="34">
        <f t="shared" si="1014"/>
        <v>82.88000000000001</v>
      </c>
      <c r="BH6535" s="32">
        <f t="shared" si="1015"/>
        <v>1</v>
      </c>
      <c r="BI6535" s="32">
        <f t="shared" si="1016"/>
        <v>0</v>
      </c>
      <c r="BJ6535" s="69">
        <f t="shared" si="1017"/>
        <v>0</v>
      </c>
      <c r="BK6535" s="158" t="str">
        <f t="shared" si="1018"/>
        <v/>
      </c>
    </row>
    <row r="6536" spans="1:63" ht="12" customHeight="1" x14ac:dyDescent="0.2">
      <c r="A6536" s="8"/>
      <c r="B6536" s="7"/>
      <c r="C6536" s="7"/>
      <c r="D6536" s="7"/>
      <c r="E6536" s="7"/>
      <c r="F6536" s="7"/>
      <c r="G6536" s="7"/>
      <c r="H6536" s="7"/>
      <c r="I6536" s="10"/>
      <c r="J6536" s="25"/>
      <c r="K6536" s="250"/>
      <c r="L6536" s="31"/>
      <c r="M6536" s="9"/>
      <c r="N6536" s="11" t="s">
        <v>25</v>
      </c>
      <c r="O6536" s="39"/>
      <c r="P6536" s="47"/>
      <c r="Q6536" s="13"/>
      <c r="R6536" s="248">
        <f t="shared" si="1010"/>
        <v>0</v>
      </c>
      <c r="S6536" s="248">
        <f t="shared" si="1011"/>
        <v>0</v>
      </c>
      <c r="T6536" s="248">
        <f t="shared" si="1012"/>
        <v>0</v>
      </c>
      <c r="U6536" s="248">
        <f t="shared" si="1013"/>
        <v>0</v>
      </c>
      <c r="V6536" s="13"/>
      <c r="W6536" s="7"/>
      <c r="AT6536" s="130"/>
      <c r="BF6536" s="33">
        <f t="shared" si="1019"/>
        <v>41242</v>
      </c>
      <c r="BG6536" s="34">
        <f t="shared" si="1014"/>
        <v>82.88000000000001</v>
      </c>
      <c r="BH6536" s="32">
        <f t="shared" si="1015"/>
        <v>1</v>
      </c>
      <c r="BI6536" s="32">
        <f t="shared" si="1016"/>
        <v>0</v>
      </c>
      <c r="BJ6536" s="69">
        <f t="shared" si="1017"/>
        <v>0</v>
      </c>
      <c r="BK6536" s="158" t="str">
        <f t="shared" si="1018"/>
        <v/>
      </c>
    </row>
    <row r="6537" spans="1:63" ht="12" customHeight="1" x14ac:dyDescent="0.2">
      <c r="A6537" s="8"/>
      <c r="B6537" s="7"/>
      <c r="C6537" s="7"/>
      <c r="D6537" s="7"/>
      <c r="E6537" s="7"/>
      <c r="F6537" s="7"/>
      <c r="G6537" s="7"/>
      <c r="H6537" s="7"/>
      <c r="I6537" s="10"/>
      <c r="J6537" s="25"/>
      <c r="K6537" s="250"/>
      <c r="L6537" s="31"/>
      <c r="M6537" s="9"/>
      <c r="N6537" s="11" t="s">
        <v>25</v>
      </c>
      <c r="O6537" s="39"/>
      <c r="P6537" s="47"/>
      <c r="Q6537" s="13"/>
      <c r="R6537" s="248">
        <f t="shared" si="1010"/>
        <v>0</v>
      </c>
      <c r="S6537" s="248">
        <f t="shared" si="1011"/>
        <v>0</v>
      </c>
      <c r="T6537" s="248">
        <f t="shared" si="1012"/>
        <v>0</v>
      </c>
      <c r="U6537" s="248">
        <f t="shared" si="1013"/>
        <v>0</v>
      </c>
      <c r="V6537" s="13"/>
      <c r="W6537" s="7"/>
      <c r="AT6537" s="130"/>
      <c r="BF6537" s="33">
        <f t="shared" si="1019"/>
        <v>41242</v>
      </c>
      <c r="BG6537" s="34">
        <f t="shared" si="1014"/>
        <v>82.88000000000001</v>
      </c>
      <c r="BH6537" s="32">
        <f t="shared" si="1015"/>
        <v>1</v>
      </c>
      <c r="BI6537" s="32">
        <f t="shared" si="1016"/>
        <v>0</v>
      </c>
      <c r="BJ6537" s="69">
        <f t="shared" si="1017"/>
        <v>0</v>
      </c>
      <c r="BK6537" s="158" t="str">
        <f t="shared" si="1018"/>
        <v/>
      </c>
    </row>
    <row r="6538" spans="1:63" ht="12" customHeight="1" x14ac:dyDescent="0.2">
      <c r="A6538" s="8"/>
      <c r="B6538" s="7"/>
      <c r="C6538" s="7"/>
      <c r="D6538" s="7"/>
      <c r="E6538" s="7"/>
      <c r="F6538" s="7"/>
      <c r="G6538" s="7"/>
      <c r="H6538" s="7"/>
      <c r="I6538" s="10"/>
      <c r="J6538" s="25"/>
      <c r="K6538" s="250"/>
      <c r="L6538" s="31"/>
      <c r="M6538" s="9"/>
      <c r="N6538" s="11" t="s">
        <v>25</v>
      </c>
      <c r="O6538" s="39"/>
      <c r="P6538" s="47"/>
      <c r="Q6538" s="13"/>
      <c r="R6538" s="248">
        <f t="shared" si="1010"/>
        <v>0</v>
      </c>
      <c r="S6538" s="248">
        <f t="shared" si="1011"/>
        <v>0</v>
      </c>
      <c r="T6538" s="248">
        <f t="shared" si="1012"/>
        <v>0</v>
      </c>
      <c r="U6538" s="248">
        <f t="shared" si="1013"/>
        <v>0</v>
      </c>
      <c r="V6538" s="13"/>
      <c r="W6538" s="7"/>
      <c r="AT6538" s="130"/>
      <c r="BF6538" s="33">
        <f t="shared" si="1019"/>
        <v>41242</v>
      </c>
      <c r="BG6538" s="34">
        <f t="shared" si="1014"/>
        <v>82.88000000000001</v>
      </c>
      <c r="BH6538" s="32">
        <f t="shared" si="1015"/>
        <v>1</v>
      </c>
      <c r="BI6538" s="32">
        <f t="shared" si="1016"/>
        <v>0</v>
      </c>
      <c r="BJ6538" s="69">
        <f t="shared" si="1017"/>
        <v>0</v>
      </c>
      <c r="BK6538" s="158" t="str">
        <f t="shared" si="1018"/>
        <v/>
      </c>
    </row>
    <row r="6539" spans="1:63" ht="12" customHeight="1" x14ac:dyDescent="0.2">
      <c r="A6539" s="8"/>
      <c r="B6539" s="7"/>
      <c r="C6539" s="7"/>
      <c r="D6539" s="7"/>
      <c r="E6539" s="7"/>
      <c r="F6539" s="7"/>
      <c r="G6539" s="7"/>
      <c r="H6539" s="7"/>
      <c r="I6539" s="10"/>
      <c r="J6539" s="25"/>
      <c r="K6539" s="250"/>
      <c r="L6539" s="31"/>
      <c r="M6539" s="9"/>
      <c r="N6539" s="11" t="s">
        <v>25</v>
      </c>
      <c r="O6539" s="39"/>
      <c r="P6539" s="47"/>
      <c r="Q6539" s="13"/>
      <c r="R6539" s="248">
        <f t="shared" ref="R6539:R6602" si="1020">IF(N6539&lt;&gt;"M",ROUND(IF(M6539&lt;&gt;"Y",IF(P6539&lt;&gt;"Y",K6539,K6539*(BH6539-1)),0),ROUNDING),"")</f>
        <v>0</v>
      </c>
      <c r="S6539" s="248">
        <f t="shared" ref="S6539:S6602" si="1021">IF(N6539&lt;&gt;"M",ROUND(IF(O6539&gt;0,IF(M6539="Y",BI6539*(1-O6539),IF(BI6539&gt;R6539,R6539 + (BI6539 - R6539)*(1-O6539),BI6539)),BI6539),ROUNDING),"")</f>
        <v>0</v>
      </c>
      <c r="T6539" s="248">
        <f t="shared" ref="T6539:T6602" si="1022">IF(N6539&lt;&gt;"M",ROUND(IF(O6539&gt;0,IF(M6539="Y",BJ6539*(1-O6539),IF(BJ6539&gt;R6539,R6539 + (BJ6539 - R6539)*(1-O6539),BJ6539)),BJ6539),ROUNDING),"")</f>
        <v>0</v>
      </c>
      <c r="U6539" s="248">
        <f t="shared" ref="U6539:U6602" si="1023">IF(N6539&lt;&gt;"M",ROUND(IF(OR(N6539="P",N6539=""),0,IF(OR(M6539="N",M6539=""),T6539-R6539,T6539)),ROUNDING),"")</f>
        <v>0</v>
      </c>
      <c r="V6539" s="13"/>
      <c r="W6539" s="7"/>
      <c r="AT6539" s="130"/>
      <c r="BF6539" s="33">
        <f t="shared" si="1019"/>
        <v>41242</v>
      </c>
      <c r="BG6539" s="34">
        <f t="shared" ref="BG6539:BG6602" si="1024">IF(N6539&lt;&gt;"M",BG6538+U6539,BG6538)</f>
        <v>82.88000000000001</v>
      </c>
      <c r="BH6539" s="32">
        <f t="shared" ref="BH6539:BH6602" si="1025">IF(L6539&lt;&gt;"",IF(ODDS_TYPE=1,L6539,IF(ODDS_TYPE=2,IF(L6539&gt;0,1+L6539/100,IF(L6539&lt;0,1-100/L6539,1)),IF(ODDS_TYPE=3,1+L6539,IF(ODDS_TYPE=4,1+L6539,IF(ODDS_TYPE=5,IF(L6539&gt;0,1+L6539,1-1/L6539),IF(ODDS_TYPE=6,IF(L6539&gt;=0,L6539+1,1-1/L6539),1)))))),1)</f>
        <v>1</v>
      </c>
      <c r="BI6539" s="32">
        <f t="shared" ref="BI6539:BI6602" si="1026">IF(P6539&lt;&gt;"Y",IF(M6539&lt;&gt;"Y",K6539*BH6539,K6539*BH6539 - K6539),IF(M6539&lt;&gt;"Y",K6539*BH6539,K6539))</f>
        <v>0</v>
      </c>
      <c r="BJ6539" s="69">
        <f t="shared" ref="BJ6539:BJ6602" si="1027">IF(P6539&lt;&gt;"Y",
IF(M6539&lt;&gt;"Y",
IF(N6539="Y",K6539*BH6539,IF(N6539="P",0,IF(OR(N6539="R",N6539="PU"),K6539,IF(N6539="H",K6539*BH6539*0.5,IF(N6539="HW",K6539*0.5*(1 + BH6539),IF(N6539="HL",K6539*0.5,0)))))),
IF(N6539="Y",K6539*BH6539 - K6539,IF(N6539="P",0,IF(OR(N6539="R",N6539="PU"),0,IF(N6539="H",IF(BH6539&gt;2,0.5*K6539*BH6539 - K6539,0),IF(N6539="HW",K6539*0.5*(1 + BH6539) - K6539,IF(N6539="HL",0,0))))))),
IF(M6539&lt;&gt;"Y",
IF(N6539="Y",K6539*BH6539,IF(N6539="P",0,IF(OR(N6539="R",N6539="PU"),K6539*(BH6539-1),IF(N6539="H",K6539*BH6539*0.5,IF(N6539="HW",K6539*(BH6539-1)*0.5,IF(N6539="HL",K6539*BH6539 - K6539*0.5,0)))))),
IF(N6539="Y",K6539,IF(N6539="P",0,IF(OR(N6539="R",N6539="PU"),0,IF(N6539="H",IF(BH6539&lt;2,K6539*BH6539*0.5 - K6539*(BH6539-1),0),IF(N6539="HW",0,IF(N6539="HL",K6539*0.5,0)))))))
)</f>
        <v>0</v>
      </c>
      <c r="BK6539" s="158" t="str">
        <f t="shared" ref="BK6539:BK6602" si="1028">IF(FILT_M=1,IF(LEN(C6539)&gt;0,C6539,""),IF(FILT_M=2,IF(LEN(E6539)&gt;0,E6539,""),IF(FILT_M=3,IF(LEN(F6539)&gt;0,F6539,""),IF(FILT_M=4,IF(LEN(G6539)&gt;0,G6539,""),""))))</f>
        <v/>
      </c>
    </row>
    <row r="6540" spans="1:63" ht="12" customHeight="1" x14ac:dyDescent="0.2">
      <c r="A6540" s="8"/>
      <c r="B6540" s="7"/>
      <c r="C6540" s="7"/>
      <c r="D6540" s="7"/>
      <c r="E6540" s="7"/>
      <c r="F6540" s="7"/>
      <c r="G6540" s="7"/>
      <c r="H6540" s="7"/>
      <c r="I6540" s="10"/>
      <c r="J6540" s="25"/>
      <c r="K6540" s="250"/>
      <c r="L6540" s="31"/>
      <c r="M6540" s="9"/>
      <c r="N6540" s="11" t="s">
        <v>25</v>
      </c>
      <c r="O6540" s="39"/>
      <c r="P6540" s="47"/>
      <c r="Q6540" s="13"/>
      <c r="R6540" s="248">
        <f t="shared" si="1020"/>
        <v>0</v>
      </c>
      <c r="S6540" s="248">
        <f t="shared" si="1021"/>
        <v>0</v>
      </c>
      <c r="T6540" s="248">
        <f t="shared" si="1022"/>
        <v>0</v>
      </c>
      <c r="U6540" s="248">
        <f t="shared" si="1023"/>
        <v>0</v>
      </c>
      <c r="V6540" s="13"/>
      <c r="W6540" s="7"/>
      <c r="AT6540" s="130"/>
      <c r="BF6540" s="33">
        <f t="shared" ref="BF6540:BF6603" si="1029">IF(A6540&gt;2,A6540,BF6539)</f>
        <v>41242</v>
      </c>
      <c r="BG6540" s="34">
        <f t="shared" si="1024"/>
        <v>82.88000000000001</v>
      </c>
      <c r="BH6540" s="32">
        <f t="shared" si="1025"/>
        <v>1</v>
      </c>
      <c r="BI6540" s="32">
        <f t="shared" si="1026"/>
        <v>0</v>
      </c>
      <c r="BJ6540" s="69">
        <f t="shared" si="1027"/>
        <v>0</v>
      </c>
      <c r="BK6540" s="158" t="str">
        <f t="shared" si="1028"/>
        <v/>
      </c>
    </row>
    <row r="6541" spans="1:63" ht="12" customHeight="1" x14ac:dyDescent="0.2">
      <c r="A6541" s="8"/>
      <c r="B6541" s="7"/>
      <c r="C6541" s="7"/>
      <c r="D6541" s="7"/>
      <c r="E6541" s="7"/>
      <c r="F6541" s="7"/>
      <c r="G6541" s="7"/>
      <c r="H6541" s="7"/>
      <c r="I6541" s="10"/>
      <c r="J6541" s="25"/>
      <c r="K6541" s="250"/>
      <c r="L6541" s="31"/>
      <c r="M6541" s="9"/>
      <c r="N6541" s="11" t="s">
        <v>25</v>
      </c>
      <c r="O6541" s="39"/>
      <c r="P6541" s="47"/>
      <c r="Q6541" s="13"/>
      <c r="R6541" s="248">
        <f t="shared" si="1020"/>
        <v>0</v>
      </c>
      <c r="S6541" s="248">
        <f t="shared" si="1021"/>
        <v>0</v>
      </c>
      <c r="T6541" s="248">
        <f t="shared" si="1022"/>
        <v>0</v>
      </c>
      <c r="U6541" s="248">
        <f t="shared" si="1023"/>
        <v>0</v>
      </c>
      <c r="V6541" s="13"/>
      <c r="W6541" s="7"/>
      <c r="AT6541" s="130"/>
      <c r="BF6541" s="33">
        <f t="shared" si="1029"/>
        <v>41242</v>
      </c>
      <c r="BG6541" s="34">
        <f t="shared" si="1024"/>
        <v>82.88000000000001</v>
      </c>
      <c r="BH6541" s="32">
        <f t="shared" si="1025"/>
        <v>1</v>
      </c>
      <c r="BI6541" s="32">
        <f t="shared" si="1026"/>
        <v>0</v>
      </c>
      <c r="BJ6541" s="69">
        <f t="shared" si="1027"/>
        <v>0</v>
      </c>
      <c r="BK6541" s="158" t="str">
        <f t="shared" si="1028"/>
        <v/>
      </c>
    </row>
    <row r="6542" spans="1:63" ht="12" customHeight="1" x14ac:dyDescent="0.2">
      <c r="A6542" s="8"/>
      <c r="B6542" s="7"/>
      <c r="C6542" s="7"/>
      <c r="D6542" s="7"/>
      <c r="E6542" s="7"/>
      <c r="F6542" s="7"/>
      <c r="G6542" s="7"/>
      <c r="H6542" s="7"/>
      <c r="I6542" s="10"/>
      <c r="J6542" s="25"/>
      <c r="K6542" s="250"/>
      <c r="L6542" s="31"/>
      <c r="M6542" s="9"/>
      <c r="N6542" s="11" t="s">
        <v>25</v>
      </c>
      <c r="O6542" s="39"/>
      <c r="P6542" s="47"/>
      <c r="Q6542" s="13"/>
      <c r="R6542" s="248">
        <f t="shared" si="1020"/>
        <v>0</v>
      </c>
      <c r="S6542" s="248">
        <f t="shared" si="1021"/>
        <v>0</v>
      </c>
      <c r="T6542" s="248">
        <f t="shared" si="1022"/>
        <v>0</v>
      </c>
      <c r="U6542" s="248">
        <f t="shared" si="1023"/>
        <v>0</v>
      </c>
      <c r="V6542" s="13"/>
      <c r="W6542" s="7"/>
      <c r="AT6542" s="130"/>
      <c r="BF6542" s="33">
        <f t="shared" si="1029"/>
        <v>41242</v>
      </c>
      <c r="BG6542" s="34">
        <f t="shared" si="1024"/>
        <v>82.88000000000001</v>
      </c>
      <c r="BH6542" s="32">
        <f t="shared" si="1025"/>
        <v>1</v>
      </c>
      <c r="BI6542" s="32">
        <f t="shared" si="1026"/>
        <v>0</v>
      </c>
      <c r="BJ6542" s="69">
        <f t="shared" si="1027"/>
        <v>0</v>
      </c>
      <c r="BK6542" s="158" t="str">
        <f t="shared" si="1028"/>
        <v/>
      </c>
    </row>
    <row r="6543" spans="1:63" ht="12" customHeight="1" x14ac:dyDescent="0.2">
      <c r="A6543" s="8"/>
      <c r="B6543" s="7"/>
      <c r="C6543" s="7"/>
      <c r="D6543" s="7"/>
      <c r="E6543" s="7"/>
      <c r="F6543" s="7"/>
      <c r="G6543" s="7"/>
      <c r="H6543" s="7"/>
      <c r="I6543" s="10"/>
      <c r="J6543" s="25"/>
      <c r="K6543" s="250"/>
      <c r="L6543" s="31"/>
      <c r="M6543" s="9"/>
      <c r="N6543" s="11" t="s">
        <v>25</v>
      </c>
      <c r="O6543" s="39"/>
      <c r="P6543" s="47"/>
      <c r="Q6543" s="13"/>
      <c r="R6543" s="248">
        <f t="shared" si="1020"/>
        <v>0</v>
      </c>
      <c r="S6543" s="248">
        <f t="shared" si="1021"/>
        <v>0</v>
      </c>
      <c r="T6543" s="248">
        <f t="shared" si="1022"/>
        <v>0</v>
      </c>
      <c r="U6543" s="248">
        <f t="shared" si="1023"/>
        <v>0</v>
      </c>
      <c r="V6543" s="13"/>
      <c r="W6543" s="7"/>
      <c r="AT6543" s="130"/>
      <c r="BF6543" s="33">
        <f t="shared" si="1029"/>
        <v>41242</v>
      </c>
      <c r="BG6543" s="34">
        <f t="shared" si="1024"/>
        <v>82.88000000000001</v>
      </c>
      <c r="BH6543" s="32">
        <f t="shared" si="1025"/>
        <v>1</v>
      </c>
      <c r="BI6543" s="32">
        <f t="shared" si="1026"/>
        <v>0</v>
      </c>
      <c r="BJ6543" s="69">
        <f t="shared" si="1027"/>
        <v>0</v>
      </c>
      <c r="BK6543" s="158" t="str">
        <f t="shared" si="1028"/>
        <v/>
      </c>
    </row>
    <row r="6544" spans="1:63" ht="12" customHeight="1" x14ac:dyDescent="0.2">
      <c r="A6544" s="8"/>
      <c r="B6544" s="7"/>
      <c r="C6544" s="7"/>
      <c r="D6544" s="7"/>
      <c r="E6544" s="7"/>
      <c r="F6544" s="7"/>
      <c r="G6544" s="7"/>
      <c r="H6544" s="7"/>
      <c r="I6544" s="10"/>
      <c r="J6544" s="25"/>
      <c r="K6544" s="250"/>
      <c r="L6544" s="31"/>
      <c r="M6544" s="9"/>
      <c r="N6544" s="11" t="s">
        <v>25</v>
      </c>
      <c r="O6544" s="39"/>
      <c r="P6544" s="47"/>
      <c r="Q6544" s="13"/>
      <c r="R6544" s="248">
        <f t="shared" si="1020"/>
        <v>0</v>
      </c>
      <c r="S6544" s="248">
        <f t="shared" si="1021"/>
        <v>0</v>
      </c>
      <c r="T6544" s="248">
        <f t="shared" si="1022"/>
        <v>0</v>
      </c>
      <c r="U6544" s="248">
        <f t="shared" si="1023"/>
        <v>0</v>
      </c>
      <c r="V6544" s="13"/>
      <c r="W6544" s="7"/>
      <c r="AT6544" s="130"/>
      <c r="BF6544" s="33">
        <f t="shared" si="1029"/>
        <v>41242</v>
      </c>
      <c r="BG6544" s="34">
        <f t="shared" si="1024"/>
        <v>82.88000000000001</v>
      </c>
      <c r="BH6544" s="32">
        <f t="shared" si="1025"/>
        <v>1</v>
      </c>
      <c r="BI6544" s="32">
        <f t="shared" si="1026"/>
        <v>0</v>
      </c>
      <c r="BJ6544" s="69">
        <f t="shared" si="1027"/>
        <v>0</v>
      </c>
      <c r="BK6544" s="158" t="str">
        <f t="shared" si="1028"/>
        <v/>
      </c>
    </row>
    <row r="6545" spans="1:63" ht="12" customHeight="1" x14ac:dyDescent="0.2">
      <c r="A6545" s="8"/>
      <c r="B6545" s="7"/>
      <c r="C6545" s="7"/>
      <c r="D6545" s="7"/>
      <c r="E6545" s="7"/>
      <c r="F6545" s="7"/>
      <c r="G6545" s="7"/>
      <c r="H6545" s="7"/>
      <c r="I6545" s="10"/>
      <c r="J6545" s="25"/>
      <c r="K6545" s="250"/>
      <c r="L6545" s="31"/>
      <c r="M6545" s="9"/>
      <c r="N6545" s="11" t="s">
        <v>25</v>
      </c>
      <c r="O6545" s="39"/>
      <c r="P6545" s="47"/>
      <c r="Q6545" s="13"/>
      <c r="R6545" s="248">
        <f t="shared" si="1020"/>
        <v>0</v>
      </c>
      <c r="S6545" s="248">
        <f t="shared" si="1021"/>
        <v>0</v>
      </c>
      <c r="T6545" s="248">
        <f t="shared" si="1022"/>
        <v>0</v>
      </c>
      <c r="U6545" s="248">
        <f t="shared" si="1023"/>
        <v>0</v>
      </c>
      <c r="V6545" s="13"/>
      <c r="W6545" s="7"/>
      <c r="AT6545" s="130"/>
      <c r="BF6545" s="33">
        <f t="shared" si="1029"/>
        <v>41242</v>
      </c>
      <c r="BG6545" s="34">
        <f t="shared" si="1024"/>
        <v>82.88000000000001</v>
      </c>
      <c r="BH6545" s="32">
        <f t="shared" si="1025"/>
        <v>1</v>
      </c>
      <c r="BI6545" s="32">
        <f t="shared" si="1026"/>
        <v>0</v>
      </c>
      <c r="BJ6545" s="69">
        <f t="shared" si="1027"/>
        <v>0</v>
      </c>
      <c r="BK6545" s="158" t="str">
        <f t="shared" si="1028"/>
        <v/>
      </c>
    </row>
    <row r="6546" spans="1:63" ht="12" customHeight="1" x14ac:dyDescent="0.2">
      <c r="A6546" s="8"/>
      <c r="B6546" s="7"/>
      <c r="C6546" s="7"/>
      <c r="D6546" s="7"/>
      <c r="E6546" s="7"/>
      <c r="F6546" s="7"/>
      <c r="G6546" s="7"/>
      <c r="H6546" s="7"/>
      <c r="I6546" s="10"/>
      <c r="J6546" s="25"/>
      <c r="K6546" s="250"/>
      <c r="L6546" s="31"/>
      <c r="M6546" s="9"/>
      <c r="N6546" s="11" t="s">
        <v>25</v>
      </c>
      <c r="O6546" s="39"/>
      <c r="P6546" s="47"/>
      <c r="Q6546" s="13"/>
      <c r="R6546" s="248">
        <f t="shared" si="1020"/>
        <v>0</v>
      </c>
      <c r="S6546" s="248">
        <f t="shared" si="1021"/>
        <v>0</v>
      </c>
      <c r="T6546" s="248">
        <f t="shared" si="1022"/>
        <v>0</v>
      </c>
      <c r="U6546" s="248">
        <f t="shared" si="1023"/>
        <v>0</v>
      </c>
      <c r="V6546" s="13"/>
      <c r="W6546" s="7"/>
      <c r="AT6546" s="130"/>
      <c r="BF6546" s="33">
        <f t="shared" si="1029"/>
        <v>41242</v>
      </c>
      <c r="BG6546" s="34">
        <f t="shared" si="1024"/>
        <v>82.88000000000001</v>
      </c>
      <c r="BH6546" s="32">
        <f t="shared" si="1025"/>
        <v>1</v>
      </c>
      <c r="BI6546" s="32">
        <f t="shared" si="1026"/>
        <v>0</v>
      </c>
      <c r="BJ6546" s="69">
        <f t="shared" si="1027"/>
        <v>0</v>
      </c>
      <c r="BK6546" s="158" t="str">
        <f t="shared" si="1028"/>
        <v/>
      </c>
    </row>
    <row r="6547" spans="1:63" ht="12" customHeight="1" x14ac:dyDescent="0.2">
      <c r="A6547" s="8"/>
      <c r="B6547" s="7"/>
      <c r="C6547" s="7"/>
      <c r="D6547" s="7"/>
      <c r="E6547" s="7"/>
      <c r="F6547" s="7"/>
      <c r="G6547" s="7"/>
      <c r="H6547" s="7"/>
      <c r="I6547" s="10"/>
      <c r="J6547" s="25"/>
      <c r="K6547" s="250"/>
      <c r="L6547" s="31"/>
      <c r="M6547" s="9"/>
      <c r="N6547" s="11" t="s">
        <v>25</v>
      </c>
      <c r="O6547" s="39"/>
      <c r="P6547" s="47"/>
      <c r="Q6547" s="13"/>
      <c r="R6547" s="248">
        <f t="shared" si="1020"/>
        <v>0</v>
      </c>
      <c r="S6547" s="248">
        <f t="shared" si="1021"/>
        <v>0</v>
      </c>
      <c r="T6547" s="248">
        <f t="shared" si="1022"/>
        <v>0</v>
      </c>
      <c r="U6547" s="248">
        <f t="shared" si="1023"/>
        <v>0</v>
      </c>
      <c r="V6547" s="13"/>
      <c r="W6547" s="7"/>
      <c r="AT6547" s="130"/>
      <c r="BF6547" s="33">
        <f t="shared" si="1029"/>
        <v>41242</v>
      </c>
      <c r="BG6547" s="34">
        <f t="shared" si="1024"/>
        <v>82.88000000000001</v>
      </c>
      <c r="BH6547" s="32">
        <f t="shared" si="1025"/>
        <v>1</v>
      </c>
      <c r="BI6547" s="32">
        <f t="shared" si="1026"/>
        <v>0</v>
      </c>
      <c r="BJ6547" s="69">
        <f t="shared" si="1027"/>
        <v>0</v>
      </c>
      <c r="BK6547" s="158" t="str">
        <f t="shared" si="1028"/>
        <v/>
      </c>
    </row>
    <row r="6548" spans="1:63" ht="12" customHeight="1" x14ac:dyDescent="0.2">
      <c r="A6548" s="8"/>
      <c r="B6548" s="7"/>
      <c r="C6548" s="7"/>
      <c r="D6548" s="7"/>
      <c r="E6548" s="7"/>
      <c r="F6548" s="7"/>
      <c r="G6548" s="7"/>
      <c r="H6548" s="7"/>
      <c r="I6548" s="10"/>
      <c r="J6548" s="25"/>
      <c r="K6548" s="250"/>
      <c r="L6548" s="31"/>
      <c r="M6548" s="9"/>
      <c r="N6548" s="11" t="s">
        <v>25</v>
      </c>
      <c r="O6548" s="39"/>
      <c r="P6548" s="47"/>
      <c r="Q6548" s="13"/>
      <c r="R6548" s="248">
        <f t="shared" si="1020"/>
        <v>0</v>
      </c>
      <c r="S6548" s="248">
        <f t="shared" si="1021"/>
        <v>0</v>
      </c>
      <c r="T6548" s="248">
        <f t="shared" si="1022"/>
        <v>0</v>
      </c>
      <c r="U6548" s="248">
        <f t="shared" si="1023"/>
        <v>0</v>
      </c>
      <c r="V6548" s="13"/>
      <c r="W6548" s="7"/>
      <c r="AT6548" s="130"/>
      <c r="BF6548" s="33">
        <f t="shared" si="1029"/>
        <v>41242</v>
      </c>
      <c r="BG6548" s="34">
        <f t="shared" si="1024"/>
        <v>82.88000000000001</v>
      </c>
      <c r="BH6548" s="32">
        <f t="shared" si="1025"/>
        <v>1</v>
      </c>
      <c r="BI6548" s="32">
        <f t="shared" si="1026"/>
        <v>0</v>
      </c>
      <c r="BJ6548" s="69">
        <f t="shared" si="1027"/>
        <v>0</v>
      </c>
      <c r="BK6548" s="158" t="str">
        <f t="shared" si="1028"/>
        <v/>
      </c>
    </row>
    <row r="6549" spans="1:63" ht="12" customHeight="1" x14ac:dyDescent="0.2">
      <c r="A6549" s="8"/>
      <c r="B6549" s="7"/>
      <c r="C6549" s="7"/>
      <c r="D6549" s="7"/>
      <c r="E6549" s="7"/>
      <c r="F6549" s="7"/>
      <c r="G6549" s="7"/>
      <c r="H6549" s="7"/>
      <c r="I6549" s="10"/>
      <c r="J6549" s="25"/>
      <c r="K6549" s="250"/>
      <c r="L6549" s="31"/>
      <c r="M6549" s="9"/>
      <c r="N6549" s="11" t="s">
        <v>25</v>
      </c>
      <c r="O6549" s="39"/>
      <c r="P6549" s="47"/>
      <c r="Q6549" s="13"/>
      <c r="R6549" s="248">
        <f t="shared" si="1020"/>
        <v>0</v>
      </c>
      <c r="S6549" s="248">
        <f t="shared" si="1021"/>
        <v>0</v>
      </c>
      <c r="T6549" s="248">
        <f t="shared" si="1022"/>
        <v>0</v>
      </c>
      <c r="U6549" s="248">
        <f t="shared" si="1023"/>
        <v>0</v>
      </c>
      <c r="V6549" s="13"/>
      <c r="W6549" s="7"/>
      <c r="AT6549" s="130"/>
      <c r="BF6549" s="33">
        <f t="shared" si="1029"/>
        <v>41242</v>
      </c>
      <c r="BG6549" s="34">
        <f t="shared" si="1024"/>
        <v>82.88000000000001</v>
      </c>
      <c r="BH6549" s="32">
        <f t="shared" si="1025"/>
        <v>1</v>
      </c>
      <c r="BI6549" s="32">
        <f t="shared" si="1026"/>
        <v>0</v>
      </c>
      <c r="BJ6549" s="69">
        <f t="shared" si="1027"/>
        <v>0</v>
      </c>
      <c r="BK6549" s="158" t="str">
        <f t="shared" si="1028"/>
        <v/>
      </c>
    </row>
    <row r="6550" spans="1:63" ht="12" customHeight="1" x14ac:dyDescent="0.2">
      <c r="A6550" s="8"/>
      <c r="B6550" s="7"/>
      <c r="C6550" s="7"/>
      <c r="D6550" s="7"/>
      <c r="E6550" s="7"/>
      <c r="F6550" s="7"/>
      <c r="G6550" s="7"/>
      <c r="H6550" s="7"/>
      <c r="I6550" s="10"/>
      <c r="J6550" s="25"/>
      <c r="K6550" s="250"/>
      <c r="L6550" s="31"/>
      <c r="M6550" s="9"/>
      <c r="N6550" s="11" t="s">
        <v>25</v>
      </c>
      <c r="O6550" s="39"/>
      <c r="P6550" s="47"/>
      <c r="Q6550" s="13"/>
      <c r="R6550" s="248">
        <f t="shared" si="1020"/>
        <v>0</v>
      </c>
      <c r="S6550" s="248">
        <f t="shared" si="1021"/>
        <v>0</v>
      </c>
      <c r="T6550" s="248">
        <f t="shared" si="1022"/>
        <v>0</v>
      </c>
      <c r="U6550" s="248">
        <f t="shared" si="1023"/>
        <v>0</v>
      </c>
      <c r="V6550" s="13"/>
      <c r="W6550" s="7"/>
      <c r="AT6550" s="130"/>
      <c r="BF6550" s="33">
        <f t="shared" si="1029"/>
        <v>41242</v>
      </c>
      <c r="BG6550" s="34">
        <f t="shared" si="1024"/>
        <v>82.88000000000001</v>
      </c>
      <c r="BH6550" s="32">
        <f t="shared" si="1025"/>
        <v>1</v>
      </c>
      <c r="BI6550" s="32">
        <f t="shared" si="1026"/>
        <v>0</v>
      </c>
      <c r="BJ6550" s="69">
        <f t="shared" si="1027"/>
        <v>0</v>
      </c>
      <c r="BK6550" s="158" t="str">
        <f t="shared" si="1028"/>
        <v/>
      </c>
    </row>
    <row r="6551" spans="1:63" ht="12" customHeight="1" x14ac:dyDescent="0.2">
      <c r="A6551" s="8"/>
      <c r="B6551" s="7"/>
      <c r="C6551" s="7"/>
      <c r="D6551" s="7"/>
      <c r="E6551" s="7"/>
      <c r="F6551" s="7"/>
      <c r="G6551" s="7"/>
      <c r="H6551" s="7"/>
      <c r="I6551" s="10"/>
      <c r="J6551" s="25"/>
      <c r="K6551" s="250"/>
      <c r="L6551" s="31"/>
      <c r="M6551" s="9"/>
      <c r="N6551" s="11" t="s">
        <v>25</v>
      </c>
      <c r="O6551" s="39"/>
      <c r="P6551" s="47"/>
      <c r="Q6551" s="13"/>
      <c r="R6551" s="248">
        <f t="shared" si="1020"/>
        <v>0</v>
      </c>
      <c r="S6551" s="248">
        <f t="shared" si="1021"/>
        <v>0</v>
      </c>
      <c r="T6551" s="248">
        <f t="shared" si="1022"/>
        <v>0</v>
      </c>
      <c r="U6551" s="248">
        <f t="shared" si="1023"/>
        <v>0</v>
      </c>
      <c r="V6551" s="13"/>
      <c r="W6551" s="7"/>
      <c r="AT6551" s="130"/>
      <c r="BF6551" s="33">
        <f t="shared" si="1029"/>
        <v>41242</v>
      </c>
      <c r="BG6551" s="34">
        <f t="shared" si="1024"/>
        <v>82.88000000000001</v>
      </c>
      <c r="BH6551" s="32">
        <f t="shared" si="1025"/>
        <v>1</v>
      </c>
      <c r="BI6551" s="32">
        <f t="shared" si="1026"/>
        <v>0</v>
      </c>
      <c r="BJ6551" s="69">
        <f t="shared" si="1027"/>
        <v>0</v>
      </c>
      <c r="BK6551" s="158" t="str">
        <f t="shared" si="1028"/>
        <v/>
      </c>
    </row>
    <row r="6552" spans="1:63" ht="12" customHeight="1" x14ac:dyDescent="0.2">
      <c r="A6552" s="8"/>
      <c r="B6552" s="7"/>
      <c r="C6552" s="7"/>
      <c r="D6552" s="7"/>
      <c r="E6552" s="7"/>
      <c r="F6552" s="7"/>
      <c r="G6552" s="7"/>
      <c r="H6552" s="7"/>
      <c r="I6552" s="10"/>
      <c r="J6552" s="25"/>
      <c r="K6552" s="250"/>
      <c r="L6552" s="31"/>
      <c r="M6552" s="9"/>
      <c r="N6552" s="11" t="s">
        <v>25</v>
      </c>
      <c r="O6552" s="39"/>
      <c r="P6552" s="47"/>
      <c r="Q6552" s="13"/>
      <c r="R6552" s="248">
        <f t="shared" si="1020"/>
        <v>0</v>
      </c>
      <c r="S6552" s="248">
        <f t="shared" si="1021"/>
        <v>0</v>
      </c>
      <c r="T6552" s="248">
        <f t="shared" si="1022"/>
        <v>0</v>
      </c>
      <c r="U6552" s="248">
        <f t="shared" si="1023"/>
        <v>0</v>
      </c>
      <c r="V6552" s="13"/>
      <c r="W6552" s="7"/>
      <c r="AT6552" s="130"/>
      <c r="BF6552" s="33">
        <f t="shared" si="1029"/>
        <v>41242</v>
      </c>
      <c r="BG6552" s="34">
        <f t="shared" si="1024"/>
        <v>82.88000000000001</v>
      </c>
      <c r="BH6552" s="32">
        <f t="shared" si="1025"/>
        <v>1</v>
      </c>
      <c r="BI6552" s="32">
        <f t="shared" si="1026"/>
        <v>0</v>
      </c>
      <c r="BJ6552" s="69">
        <f t="shared" si="1027"/>
        <v>0</v>
      </c>
      <c r="BK6552" s="158" t="str">
        <f t="shared" si="1028"/>
        <v/>
      </c>
    </row>
    <row r="6553" spans="1:63" ht="12" customHeight="1" x14ac:dyDescent="0.2">
      <c r="A6553" s="8"/>
      <c r="B6553" s="7"/>
      <c r="C6553" s="7"/>
      <c r="D6553" s="7"/>
      <c r="E6553" s="7"/>
      <c r="F6553" s="7"/>
      <c r="G6553" s="7"/>
      <c r="H6553" s="7"/>
      <c r="I6553" s="10"/>
      <c r="J6553" s="25"/>
      <c r="K6553" s="250"/>
      <c r="L6553" s="31"/>
      <c r="M6553" s="9"/>
      <c r="N6553" s="11" t="s">
        <v>25</v>
      </c>
      <c r="O6553" s="39"/>
      <c r="P6553" s="47"/>
      <c r="Q6553" s="13"/>
      <c r="R6553" s="248">
        <f t="shared" si="1020"/>
        <v>0</v>
      </c>
      <c r="S6553" s="248">
        <f t="shared" si="1021"/>
        <v>0</v>
      </c>
      <c r="T6553" s="248">
        <f t="shared" si="1022"/>
        <v>0</v>
      </c>
      <c r="U6553" s="248">
        <f t="shared" si="1023"/>
        <v>0</v>
      </c>
      <c r="V6553" s="13"/>
      <c r="W6553" s="7"/>
      <c r="AT6553" s="130"/>
      <c r="BF6553" s="33">
        <f t="shared" si="1029"/>
        <v>41242</v>
      </c>
      <c r="BG6553" s="34">
        <f t="shared" si="1024"/>
        <v>82.88000000000001</v>
      </c>
      <c r="BH6553" s="32">
        <f t="shared" si="1025"/>
        <v>1</v>
      </c>
      <c r="BI6553" s="32">
        <f t="shared" si="1026"/>
        <v>0</v>
      </c>
      <c r="BJ6553" s="69">
        <f t="shared" si="1027"/>
        <v>0</v>
      </c>
      <c r="BK6553" s="158" t="str">
        <f t="shared" si="1028"/>
        <v/>
      </c>
    </row>
    <row r="6554" spans="1:63" ht="12" customHeight="1" x14ac:dyDescent="0.2">
      <c r="A6554" s="8"/>
      <c r="B6554" s="7"/>
      <c r="C6554" s="7"/>
      <c r="D6554" s="7"/>
      <c r="E6554" s="7"/>
      <c r="F6554" s="7"/>
      <c r="G6554" s="7"/>
      <c r="H6554" s="7"/>
      <c r="I6554" s="10"/>
      <c r="J6554" s="25"/>
      <c r="K6554" s="250"/>
      <c r="L6554" s="31"/>
      <c r="M6554" s="9"/>
      <c r="N6554" s="11" t="s">
        <v>25</v>
      </c>
      <c r="O6554" s="39"/>
      <c r="P6554" s="47"/>
      <c r="Q6554" s="13"/>
      <c r="R6554" s="248">
        <f t="shared" si="1020"/>
        <v>0</v>
      </c>
      <c r="S6554" s="248">
        <f t="shared" si="1021"/>
        <v>0</v>
      </c>
      <c r="T6554" s="248">
        <f t="shared" si="1022"/>
        <v>0</v>
      </c>
      <c r="U6554" s="248">
        <f t="shared" si="1023"/>
        <v>0</v>
      </c>
      <c r="V6554" s="13"/>
      <c r="W6554" s="7"/>
      <c r="AT6554" s="130"/>
      <c r="BF6554" s="33">
        <f t="shared" si="1029"/>
        <v>41242</v>
      </c>
      <c r="BG6554" s="34">
        <f t="shared" si="1024"/>
        <v>82.88000000000001</v>
      </c>
      <c r="BH6554" s="32">
        <f t="shared" si="1025"/>
        <v>1</v>
      </c>
      <c r="BI6554" s="32">
        <f t="shared" si="1026"/>
        <v>0</v>
      </c>
      <c r="BJ6554" s="69">
        <f t="shared" si="1027"/>
        <v>0</v>
      </c>
      <c r="BK6554" s="158" t="str">
        <f t="shared" si="1028"/>
        <v/>
      </c>
    </row>
    <row r="6555" spans="1:63" ht="12" customHeight="1" x14ac:dyDescent="0.2">
      <c r="A6555" s="8"/>
      <c r="B6555" s="7"/>
      <c r="C6555" s="7"/>
      <c r="D6555" s="7"/>
      <c r="E6555" s="7"/>
      <c r="F6555" s="7"/>
      <c r="G6555" s="7"/>
      <c r="H6555" s="7"/>
      <c r="I6555" s="10"/>
      <c r="J6555" s="25"/>
      <c r="K6555" s="250"/>
      <c r="L6555" s="31"/>
      <c r="M6555" s="9"/>
      <c r="N6555" s="11" t="s">
        <v>25</v>
      </c>
      <c r="O6555" s="39"/>
      <c r="P6555" s="47"/>
      <c r="Q6555" s="13"/>
      <c r="R6555" s="248">
        <f t="shared" si="1020"/>
        <v>0</v>
      </c>
      <c r="S6555" s="248">
        <f t="shared" si="1021"/>
        <v>0</v>
      </c>
      <c r="T6555" s="248">
        <f t="shared" si="1022"/>
        <v>0</v>
      </c>
      <c r="U6555" s="248">
        <f t="shared" si="1023"/>
        <v>0</v>
      </c>
      <c r="V6555" s="13"/>
      <c r="W6555" s="7"/>
      <c r="AT6555" s="130"/>
      <c r="BF6555" s="33">
        <f t="shared" si="1029"/>
        <v>41242</v>
      </c>
      <c r="BG6555" s="34">
        <f t="shared" si="1024"/>
        <v>82.88000000000001</v>
      </c>
      <c r="BH6555" s="32">
        <f t="shared" si="1025"/>
        <v>1</v>
      </c>
      <c r="BI6555" s="32">
        <f t="shared" si="1026"/>
        <v>0</v>
      </c>
      <c r="BJ6555" s="69">
        <f t="shared" si="1027"/>
        <v>0</v>
      </c>
      <c r="BK6555" s="158" t="str">
        <f t="shared" si="1028"/>
        <v/>
      </c>
    </row>
    <row r="6556" spans="1:63" ht="12" customHeight="1" x14ac:dyDescent="0.2">
      <c r="A6556" s="8"/>
      <c r="B6556" s="7"/>
      <c r="C6556" s="7"/>
      <c r="D6556" s="7"/>
      <c r="E6556" s="7"/>
      <c r="F6556" s="7"/>
      <c r="G6556" s="7"/>
      <c r="H6556" s="7"/>
      <c r="I6556" s="10"/>
      <c r="J6556" s="25"/>
      <c r="K6556" s="250"/>
      <c r="L6556" s="31"/>
      <c r="M6556" s="9"/>
      <c r="N6556" s="11" t="s">
        <v>25</v>
      </c>
      <c r="O6556" s="39"/>
      <c r="P6556" s="47"/>
      <c r="Q6556" s="13"/>
      <c r="R6556" s="248">
        <f t="shared" si="1020"/>
        <v>0</v>
      </c>
      <c r="S6556" s="248">
        <f t="shared" si="1021"/>
        <v>0</v>
      </c>
      <c r="T6556" s="248">
        <f t="shared" si="1022"/>
        <v>0</v>
      </c>
      <c r="U6556" s="248">
        <f t="shared" si="1023"/>
        <v>0</v>
      </c>
      <c r="V6556" s="13"/>
      <c r="W6556" s="7"/>
      <c r="AT6556" s="130"/>
      <c r="BF6556" s="33">
        <f t="shared" si="1029"/>
        <v>41242</v>
      </c>
      <c r="BG6556" s="34">
        <f t="shared" si="1024"/>
        <v>82.88000000000001</v>
      </c>
      <c r="BH6556" s="32">
        <f t="shared" si="1025"/>
        <v>1</v>
      </c>
      <c r="BI6556" s="32">
        <f t="shared" si="1026"/>
        <v>0</v>
      </c>
      <c r="BJ6556" s="69">
        <f t="shared" si="1027"/>
        <v>0</v>
      </c>
      <c r="BK6556" s="158" t="str">
        <f t="shared" si="1028"/>
        <v/>
      </c>
    </row>
    <row r="6557" spans="1:63" ht="12" customHeight="1" x14ac:dyDescent="0.2">
      <c r="A6557" s="8"/>
      <c r="B6557" s="7"/>
      <c r="C6557" s="7"/>
      <c r="D6557" s="7"/>
      <c r="E6557" s="7"/>
      <c r="F6557" s="7"/>
      <c r="G6557" s="7"/>
      <c r="H6557" s="7"/>
      <c r="I6557" s="10"/>
      <c r="J6557" s="25"/>
      <c r="K6557" s="250"/>
      <c r="L6557" s="31"/>
      <c r="M6557" s="9"/>
      <c r="N6557" s="11" t="s">
        <v>25</v>
      </c>
      <c r="O6557" s="39"/>
      <c r="P6557" s="47"/>
      <c r="Q6557" s="13"/>
      <c r="R6557" s="248">
        <f t="shared" si="1020"/>
        <v>0</v>
      </c>
      <c r="S6557" s="248">
        <f t="shared" si="1021"/>
        <v>0</v>
      </c>
      <c r="T6557" s="248">
        <f t="shared" si="1022"/>
        <v>0</v>
      </c>
      <c r="U6557" s="248">
        <f t="shared" si="1023"/>
        <v>0</v>
      </c>
      <c r="V6557" s="13"/>
      <c r="W6557" s="7"/>
      <c r="AT6557" s="130"/>
      <c r="BF6557" s="33">
        <f t="shared" si="1029"/>
        <v>41242</v>
      </c>
      <c r="BG6557" s="34">
        <f t="shared" si="1024"/>
        <v>82.88000000000001</v>
      </c>
      <c r="BH6557" s="32">
        <f t="shared" si="1025"/>
        <v>1</v>
      </c>
      <c r="BI6557" s="32">
        <f t="shared" si="1026"/>
        <v>0</v>
      </c>
      <c r="BJ6557" s="69">
        <f t="shared" si="1027"/>
        <v>0</v>
      </c>
      <c r="BK6557" s="158" t="str">
        <f t="shared" si="1028"/>
        <v/>
      </c>
    </row>
    <row r="6558" spans="1:63" ht="12" customHeight="1" x14ac:dyDescent="0.2">
      <c r="A6558" s="8"/>
      <c r="B6558" s="7"/>
      <c r="C6558" s="7"/>
      <c r="D6558" s="7"/>
      <c r="E6558" s="7"/>
      <c r="F6558" s="7"/>
      <c r="G6558" s="7"/>
      <c r="H6558" s="7"/>
      <c r="I6558" s="10"/>
      <c r="J6558" s="25"/>
      <c r="K6558" s="250"/>
      <c r="L6558" s="31"/>
      <c r="M6558" s="9"/>
      <c r="N6558" s="11" t="s">
        <v>25</v>
      </c>
      <c r="O6558" s="39"/>
      <c r="P6558" s="47"/>
      <c r="Q6558" s="13"/>
      <c r="R6558" s="248">
        <f t="shared" si="1020"/>
        <v>0</v>
      </c>
      <c r="S6558" s="248">
        <f t="shared" si="1021"/>
        <v>0</v>
      </c>
      <c r="T6558" s="248">
        <f t="shared" si="1022"/>
        <v>0</v>
      </c>
      <c r="U6558" s="248">
        <f t="shared" si="1023"/>
        <v>0</v>
      </c>
      <c r="V6558" s="13"/>
      <c r="W6558" s="7"/>
      <c r="AT6558" s="130"/>
      <c r="BF6558" s="33">
        <f t="shared" si="1029"/>
        <v>41242</v>
      </c>
      <c r="BG6558" s="34">
        <f t="shared" si="1024"/>
        <v>82.88000000000001</v>
      </c>
      <c r="BH6558" s="32">
        <f t="shared" si="1025"/>
        <v>1</v>
      </c>
      <c r="BI6558" s="32">
        <f t="shared" si="1026"/>
        <v>0</v>
      </c>
      <c r="BJ6558" s="69">
        <f t="shared" si="1027"/>
        <v>0</v>
      </c>
      <c r="BK6558" s="158" t="str">
        <f t="shared" si="1028"/>
        <v/>
      </c>
    </row>
    <row r="6559" spans="1:63" ht="12" customHeight="1" x14ac:dyDescent="0.2">
      <c r="A6559" s="8"/>
      <c r="B6559" s="7"/>
      <c r="C6559" s="7"/>
      <c r="D6559" s="7"/>
      <c r="E6559" s="7"/>
      <c r="F6559" s="7"/>
      <c r="G6559" s="7"/>
      <c r="H6559" s="7"/>
      <c r="I6559" s="10"/>
      <c r="J6559" s="25"/>
      <c r="K6559" s="250"/>
      <c r="L6559" s="31"/>
      <c r="M6559" s="9"/>
      <c r="N6559" s="11" t="s">
        <v>25</v>
      </c>
      <c r="O6559" s="39"/>
      <c r="P6559" s="47"/>
      <c r="Q6559" s="13"/>
      <c r="R6559" s="248">
        <f t="shared" si="1020"/>
        <v>0</v>
      </c>
      <c r="S6559" s="248">
        <f t="shared" si="1021"/>
        <v>0</v>
      </c>
      <c r="T6559" s="248">
        <f t="shared" si="1022"/>
        <v>0</v>
      </c>
      <c r="U6559" s="248">
        <f t="shared" si="1023"/>
        <v>0</v>
      </c>
      <c r="V6559" s="13"/>
      <c r="W6559" s="7"/>
      <c r="AT6559" s="130"/>
      <c r="BF6559" s="33">
        <f t="shared" si="1029"/>
        <v>41242</v>
      </c>
      <c r="BG6559" s="34">
        <f t="shared" si="1024"/>
        <v>82.88000000000001</v>
      </c>
      <c r="BH6559" s="32">
        <f t="shared" si="1025"/>
        <v>1</v>
      </c>
      <c r="BI6559" s="32">
        <f t="shared" si="1026"/>
        <v>0</v>
      </c>
      <c r="BJ6559" s="69">
        <f t="shared" si="1027"/>
        <v>0</v>
      </c>
      <c r="BK6559" s="158" t="str">
        <f t="shared" si="1028"/>
        <v/>
      </c>
    </row>
    <row r="6560" spans="1:63" ht="12" customHeight="1" x14ac:dyDescent="0.2">
      <c r="A6560" s="8"/>
      <c r="B6560" s="7"/>
      <c r="C6560" s="7"/>
      <c r="D6560" s="7"/>
      <c r="E6560" s="7"/>
      <c r="F6560" s="7"/>
      <c r="G6560" s="7"/>
      <c r="H6560" s="7"/>
      <c r="I6560" s="10"/>
      <c r="J6560" s="25"/>
      <c r="K6560" s="250"/>
      <c r="L6560" s="31"/>
      <c r="M6560" s="9"/>
      <c r="N6560" s="11" t="s">
        <v>25</v>
      </c>
      <c r="O6560" s="39"/>
      <c r="P6560" s="47"/>
      <c r="Q6560" s="13"/>
      <c r="R6560" s="248">
        <f t="shared" si="1020"/>
        <v>0</v>
      </c>
      <c r="S6560" s="248">
        <f t="shared" si="1021"/>
        <v>0</v>
      </c>
      <c r="T6560" s="248">
        <f t="shared" si="1022"/>
        <v>0</v>
      </c>
      <c r="U6560" s="248">
        <f t="shared" si="1023"/>
        <v>0</v>
      </c>
      <c r="V6560" s="13"/>
      <c r="W6560" s="7"/>
      <c r="AT6560" s="130"/>
      <c r="BF6560" s="33">
        <f t="shared" si="1029"/>
        <v>41242</v>
      </c>
      <c r="BG6560" s="34">
        <f t="shared" si="1024"/>
        <v>82.88000000000001</v>
      </c>
      <c r="BH6560" s="32">
        <f t="shared" si="1025"/>
        <v>1</v>
      </c>
      <c r="BI6560" s="32">
        <f t="shared" si="1026"/>
        <v>0</v>
      </c>
      <c r="BJ6560" s="69">
        <f t="shared" si="1027"/>
        <v>0</v>
      </c>
      <c r="BK6560" s="158" t="str">
        <f t="shared" si="1028"/>
        <v/>
      </c>
    </row>
    <row r="6561" spans="1:63" ht="12" customHeight="1" x14ac:dyDescent="0.2">
      <c r="A6561" s="8"/>
      <c r="B6561" s="7"/>
      <c r="C6561" s="7"/>
      <c r="D6561" s="7"/>
      <c r="E6561" s="7"/>
      <c r="F6561" s="7"/>
      <c r="G6561" s="7"/>
      <c r="H6561" s="7"/>
      <c r="I6561" s="10"/>
      <c r="J6561" s="25"/>
      <c r="K6561" s="250"/>
      <c r="L6561" s="31"/>
      <c r="M6561" s="9"/>
      <c r="N6561" s="11" t="s">
        <v>25</v>
      </c>
      <c r="O6561" s="39"/>
      <c r="P6561" s="47"/>
      <c r="Q6561" s="13"/>
      <c r="R6561" s="248">
        <f t="shared" si="1020"/>
        <v>0</v>
      </c>
      <c r="S6561" s="248">
        <f t="shared" si="1021"/>
        <v>0</v>
      </c>
      <c r="T6561" s="248">
        <f t="shared" si="1022"/>
        <v>0</v>
      </c>
      <c r="U6561" s="248">
        <f t="shared" si="1023"/>
        <v>0</v>
      </c>
      <c r="V6561" s="13"/>
      <c r="W6561" s="7"/>
      <c r="AT6561" s="130"/>
      <c r="BF6561" s="33">
        <f t="shared" si="1029"/>
        <v>41242</v>
      </c>
      <c r="BG6561" s="34">
        <f t="shared" si="1024"/>
        <v>82.88000000000001</v>
      </c>
      <c r="BH6561" s="32">
        <f t="shared" si="1025"/>
        <v>1</v>
      </c>
      <c r="BI6561" s="32">
        <f t="shared" si="1026"/>
        <v>0</v>
      </c>
      <c r="BJ6561" s="69">
        <f t="shared" si="1027"/>
        <v>0</v>
      </c>
      <c r="BK6561" s="158" t="str">
        <f t="shared" si="1028"/>
        <v/>
      </c>
    </row>
    <row r="6562" spans="1:63" ht="12" customHeight="1" x14ac:dyDescent="0.2">
      <c r="A6562" s="8"/>
      <c r="B6562" s="7"/>
      <c r="C6562" s="7"/>
      <c r="D6562" s="7"/>
      <c r="E6562" s="7"/>
      <c r="F6562" s="7"/>
      <c r="G6562" s="7"/>
      <c r="H6562" s="7"/>
      <c r="I6562" s="10"/>
      <c r="J6562" s="25"/>
      <c r="K6562" s="250"/>
      <c r="L6562" s="31"/>
      <c r="M6562" s="9"/>
      <c r="N6562" s="11" t="s">
        <v>25</v>
      </c>
      <c r="O6562" s="39"/>
      <c r="P6562" s="47"/>
      <c r="Q6562" s="13"/>
      <c r="R6562" s="248">
        <f t="shared" si="1020"/>
        <v>0</v>
      </c>
      <c r="S6562" s="248">
        <f t="shared" si="1021"/>
        <v>0</v>
      </c>
      <c r="T6562" s="248">
        <f t="shared" si="1022"/>
        <v>0</v>
      </c>
      <c r="U6562" s="248">
        <f t="shared" si="1023"/>
        <v>0</v>
      </c>
      <c r="V6562" s="13"/>
      <c r="W6562" s="7"/>
      <c r="AT6562" s="130"/>
      <c r="BF6562" s="33">
        <f t="shared" si="1029"/>
        <v>41242</v>
      </c>
      <c r="BG6562" s="34">
        <f t="shared" si="1024"/>
        <v>82.88000000000001</v>
      </c>
      <c r="BH6562" s="32">
        <f t="shared" si="1025"/>
        <v>1</v>
      </c>
      <c r="BI6562" s="32">
        <f t="shared" si="1026"/>
        <v>0</v>
      </c>
      <c r="BJ6562" s="69">
        <f t="shared" si="1027"/>
        <v>0</v>
      </c>
      <c r="BK6562" s="158" t="str">
        <f t="shared" si="1028"/>
        <v/>
      </c>
    </row>
    <row r="6563" spans="1:63" ht="12" customHeight="1" x14ac:dyDescent="0.2">
      <c r="A6563" s="8"/>
      <c r="B6563" s="7"/>
      <c r="C6563" s="7"/>
      <c r="D6563" s="7"/>
      <c r="E6563" s="7"/>
      <c r="F6563" s="7"/>
      <c r="G6563" s="7"/>
      <c r="H6563" s="7"/>
      <c r="I6563" s="10"/>
      <c r="J6563" s="25"/>
      <c r="K6563" s="250"/>
      <c r="L6563" s="31"/>
      <c r="M6563" s="9"/>
      <c r="N6563" s="11" t="s">
        <v>25</v>
      </c>
      <c r="O6563" s="39"/>
      <c r="P6563" s="47"/>
      <c r="Q6563" s="13"/>
      <c r="R6563" s="248">
        <f t="shared" si="1020"/>
        <v>0</v>
      </c>
      <c r="S6563" s="248">
        <f t="shared" si="1021"/>
        <v>0</v>
      </c>
      <c r="T6563" s="248">
        <f t="shared" si="1022"/>
        <v>0</v>
      </c>
      <c r="U6563" s="248">
        <f t="shared" si="1023"/>
        <v>0</v>
      </c>
      <c r="V6563" s="13"/>
      <c r="W6563" s="7"/>
      <c r="AT6563" s="130"/>
      <c r="BF6563" s="33">
        <f t="shared" si="1029"/>
        <v>41242</v>
      </c>
      <c r="BG6563" s="34">
        <f t="shared" si="1024"/>
        <v>82.88000000000001</v>
      </c>
      <c r="BH6563" s="32">
        <f t="shared" si="1025"/>
        <v>1</v>
      </c>
      <c r="BI6563" s="32">
        <f t="shared" si="1026"/>
        <v>0</v>
      </c>
      <c r="BJ6563" s="69">
        <f t="shared" si="1027"/>
        <v>0</v>
      </c>
      <c r="BK6563" s="158" t="str">
        <f t="shared" si="1028"/>
        <v/>
      </c>
    </row>
    <row r="6564" spans="1:63" ht="12" customHeight="1" x14ac:dyDescent="0.2">
      <c r="A6564" s="8"/>
      <c r="B6564" s="7"/>
      <c r="C6564" s="7"/>
      <c r="D6564" s="7"/>
      <c r="E6564" s="7"/>
      <c r="F6564" s="7"/>
      <c r="G6564" s="7"/>
      <c r="H6564" s="7"/>
      <c r="I6564" s="10"/>
      <c r="J6564" s="25"/>
      <c r="K6564" s="250"/>
      <c r="L6564" s="31"/>
      <c r="M6564" s="9"/>
      <c r="N6564" s="11" t="s">
        <v>25</v>
      </c>
      <c r="O6564" s="39"/>
      <c r="P6564" s="47"/>
      <c r="Q6564" s="13"/>
      <c r="R6564" s="248">
        <f t="shared" si="1020"/>
        <v>0</v>
      </c>
      <c r="S6564" s="248">
        <f t="shared" si="1021"/>
        <v>0</v>
      </c>
      <c r="T6564" s="248">
        <f t="shared" si="1022"/>
        <v>0</v>
      </c>
      <c r="U6564" s="248">
        <f t="shared" si="1023"/>
        <v>0</v>
      </c>
      <c r="V6564" s="13"/>
      <c r="W6564" s="7"/>
      <c r="AT6564" s="130"/>
      <c r="BF6564" s="33">
        <f t="shared" si="1029"/>
        <v>41242</v>
      </c>
      <c r="BG6564" s="34">
        <f t="shared" si="1024"/>
        <v>82.88000000000001</v>
      </c>
      <c r="BH6564" s="32">
        <f t="shared" si="1025"/>
        <v>1</v>
      </c>
      <c r="BI6564" s="32">
        <f t="shared" si="1026"/>
        <v>0</v>
      </c>
      <c r="BJ6564" s="69">
        <f t="shared" si="1027"/>
        <v>0</v>
      </c>
      <c r="BK6564" s="158" t="str">
        <f t="shared" si="1028"/>
        <v/>
      </c>
    </row>
    <row r="6565" spans="1:63" ht="12" customHeight="1" x14ac:dyDescent="0.2">
      <c r="A6565" s="8"/>
      <c r="B6565" s="7"/>
      <c r="C6565" s="7"/>
      <c r="D6565" s="7"/>
      <c r="E6565" s="7"/>
      <c r="F6565" s="7"/>
      <c r="G6565" s="7"/>
      <c r="H6565" s="7"/>
      <c r="I6565" s="10"/>
      <c r="J6565" s="25"/>
      <c r="K6565" s="250"/>
      <c r="L6565" s="31"/>
      <c r="M6565" s="9"/>
      <c r="N6565" s="11" t="s">
        <v>25</v>
      </c>
      <c r="O6565" s="39"/>
      <c r="P6565" s="47"/>
      <c r="Q6565" s="13"/>
      <c r="R6565" s="248">
        <f t="shared" si="1020"/>
        <v>0</v>
      </c>
      <c r="S6565" s="248">
        <f t="shared" si="1021"/>
        <v>0</v>
      </c>
      <c r="T6565" s="248">
        <f t="shared" si="1022"/>
        <v>0</v>
      </c>
      <c r="U6565" s="248">
        <f t="shared" si="1023"/>
        <v>0</v>
      </c>
      <c r="V6565" s="13"/>
      <c r="W6565" s="7"/>
      <c r="AT6565" s="130"/>
      <c r="BF6565" s="33">
        <f t="shared" si="1029"/>
        <v>41242</v>
      </c>
      <c r="BG6565" s="34">
        <f t="shared" si="1024"/>
        <v>82.88000000000001</v>
      </c>
      <c r="BH6565" s="32">
        <f t="shared" si="1025"/>
        <v>1</v>
      </c>
      <c r="BI6565" s="32">
        <f t="shared" si="1026"/>
        <v>0</v>
      </c>
      <c r="BJ6565" s="69">
        <f t="shared" si="1027"/>
        <v>0</v>
      </c>
      <c r="BK6565" s="158" t="str">
        <f t="shared" si="1028"/>
        <v/>
      </c>
    </row>
    <row r="6566" spans="1:63" ht="12" customHeight="1" x14ac:dyDescent="0.2">
      <c r="A6566" s="8"/>
      <c r="B6566" s="7"/>
      <c r="C6566" s="7"/>
      <c r="D6566" s="7"/>
      <c r="E6566" s="7"/>
      <c r="F6566" s="7"/>
      <c r="G6566" s="7"/>
      <c r="H6566" s="7"/>
      <c r="I6566" s="10"/>
      <c r="J6566" s="25"/>
      <c r="K6566" s="250"/>
      <c r="L6566" s="31"/>
      <c r="M6566" s="9"/>
      <c r="N6566" s="11" t="s">
        <v>25</v>
      </c>
      <c r="O6566" s="39"/>
      <c r="P6566" s="47"/>
      <c r="Q6566" s="13"/>
      <c r="R6566" s="248">
        <f t="shared" si="1020"/>
        <v>0</v>
      </c>
      <c r="S6566" s="248">
        <f t="shared" si="1021"/>
        <v>0</v>
      </c>
      <c r="T6566" s="248">
        <f t="shared" si="1022"/>
        <v>0</v>
      </c>
      <c r="U6566" s="248">
        <f t="shared" si="1023"/>
        <v>0</v>
      </c>
      <c r="V6566" s="13"/>
      <c r="W6566" s="7"/>
      <c r="AT6566" s="130"/>
      <c r="BF6566" s="33">
        <f t="shared" si="1029"/>
        <v>41242</v>
      </c>
      <c r="BG6566" s="34">
        <f t="shared" si="1024"/>
        <v>82.88000000000001</v>
      </c>
      <c r="BH6566" s="32">
        <f t="shared" si="1025"/>
        <v>1</v>
      </c>
      <c r="BI6566" s="32">
        <f t="shared" si="1026"/>
        <v>0</v>
      </c>
      <c r="BJ6566" s="69">
        <f t="shared" si="1027"/>
        <v>0</v>
      </c>
      <c r="BK6566" s="158" t="str">
        <f t="shared" si="1028"/>
        <v/>
      </c>
    </row>
    <row r="6567" spans="1:63" ht="12" customHeight="1" x14ac:dyDescent="0.2">
      <c r="A6567" s="8"/>
      <c r="B6567" s="7"/>
      <c r="C6567" s="7"/>
      <c r="D6567" s="7"/>
      <c r="E6567" s="7"/>
      <c r="F6567" s="7"/>
      <c r="G6567" s="7"/>
      <c r="H6567" s="7"/>
      <c r="I6567" s="10"/>
      <c r="J6567" s="25"/>
      <c r="K6567" s="250"/>
      <c r="L6567" s="31"/>
      <c r="M6567" s="9"/>
      <c r="N6567" s="11" t="s">
        <v>25</v>
      </c>
      <c r="O6567" s="39"/>
      <c r="P6567" s="47"/>
      <c r="Q6567" s="13"/>
      <c r="R6567" s="248">
        <f t="shared" si="1020"/>
        <v>0</v>
      </c>
      <c r="S6567" s="248">
        <f t="shared" si="1021"/>
        <v>0</v>
      </c>
      <c r="T6567" s="248">
        <f t="shared" si="1022"/>
        <v>0</v>
      </c>
      <c r="U6567" s="248">
        <f t="shared" si="1023"/>
        <v>0</v>
      </c>
      <c r="V6567" s="13"/>
      <c r="W6567" s="7"/>
      <c r="AT6567" s="130"/>
      <c r="BF6567" s="33">
        <f t="shared" si="1029"/>
        <v>41242</v>
      </c>
      <c r="BG6567" s="34">
        <f t="shared" si="1024"/>
        <v>82.88000000000001</v>
      </c>
      <c r="BH6567" s="32">
        <f t="shared" si="1025"/>
        <v>1</v>
      </c>
      <c r="BI6567" s="32">
        <f t="shared" si="1026"/>
        <v>0</v>
      </c>
      <c r="BJ6567" s="69">
        <f t="shared" si="1027"/>
        <v>0</v>
      </c>
      <c r="BK6567" s="158" t="str">
        <f t="shared" si="1028"/>
        <v/>
      </c>
    </row>
    <row r="6568" spans="1:63" ht="12" customHeight="1" x14ac:dyDescent="0.2">
      <c r="A6568" s="8"/>
      <c r="B6568" s="7"/>
      <c r="C6568" s="7"/>
      <c r="D6568" s="7"/>
      <c r="E6568" s="7"/>
      <c r="F6568" s="7"/>
      <c r="G6568" s="7"/>
      <c r="H6568" s="7"/>
      <c r="I6568" s="10"/>
      <c r="J6568" s="25"/>
      <c r="K6568" s="250"/>
      <c r="L6568" s="31"/>
      <c r="M6568" s="9"/>
      <c r="N6568" s="11" t="s">
        <v>25</v>
      </c>
      <c r="O6568" s="39"/>
      <c r="P6568" s="47"/>
      <c r="Q6568" s="13"/>
      <c r="R6568" s="248">
        <f t="shared" si="1020"/>
        <v>0</v>
      </c>
      <c r="S6568" s="248">
        <f t="shared" si="1021"/>
        <v>0</v>
      </c>
      <c r="T6568" s="248">
        <f t="shared" si="1022"/>
        <v>0</v>
      </c>
      <c r="U6568" s="248">
        <f t="shared" si="1023"/>
        <v>0</v>
      </c>
      <c r="V6568" s="13"/>
      <c r="W6568" s="7"/>
      <c r="AT6568" s="130"/>
      <c r="BF6568" s="33">
        <f t="shared" si="1029"/>
        <v>41242</v>
      </c>
      <c r="BG6568" s="34">
        <f t="shared" si="1024"/>
        <v>82.88000000000001</v>
      </c>
      <c r="BH6568" s="32">
        <f t="shared" si="1025"/>
        <v>1</v>
      </c>
      <c r="BI6568" s="32">
        <f t="shared" si="1026"/>
        <v>0</v>
      </c>
      <c r="BJ6568" s="69">
        <f t="shared" si="1027"/>
        <v>0</v>
      </c>
      <c r="BK6568" s="158" t="str">
        <f t="shared" si="1028"/>
        <v/>
      </c>
    </row>
    <row r="6569" spans="1:63" ht="12" customHeight="1" x14ac:dyDescent="0.2">
      <c r="A6569" s="8"/>
      <c r="B6569" s="7"/>
      <c r="C6569" s="7"/>
      <c r="D6569" s="7"/>
      <c r="E6569" s="7"/>
      <c r="F6569" s="7"/>
      <c r="G6569" s="7"/>
      <c r="H6569" s="7"/>
      <c r="I6569" s="10"/>
      <c r="J6569" s="25"/>
      <c r="K6569" s="250"/>
      <c r="L6569" s="31"/>
      <c r="M6569" s="9"/>
      <c r="N6569" s="11" t="s">
        <v>25</v>
      </c>
      <c r="O6569" s="39"/>
      <c r="P6569" s="47"/>
      <c r="Q6569" s="13"/>
      <c r="R6569" s="248">
        <f t="shared" si="1020"/>
        <v>0</v>
      </c>
      <c r="S6569" s="248">
        <f t="shared" si="1021"/>
        <v>0</v>
      </c>
      <c r="T6569" s="248">
        <f t="shared" si="1022"/>
        <v>0</v>
      </c>
      <c r="U6569" s="248">
        <f t="shared" si="1023"/>
        <v>0</v>
      </c>
      <c r="V6569" s="13"/>
      <c r="W6569" s="7"/>
      <c r="AT6569" s="130"/>
      <c r="BF6569" s="33">
        <f t="shared" si="1029"/>
        <v>41242</v>
      </c>
      <c r="BG6569" s="34">
        <f t="shared" si="1024"/>
        <v>82.88000000000001</v>
      </c>
      <c r="BH6569" s="32">
        <f t="shared" si="1025"/>
        <v>1</v>
      </c>
      <c r="BI6569" s="32">
        <f t="shared" si="1026"/>
        <v>0</v>
      </c>
      <c r="BJ6569" s="69">
        <f t="shared" si="1027"/>
        <v>0</v>
      </c>
      <c r="BK6569" s="158" t="str">
        <f t="shared" si="1028"/>
        <v/>
      </c>
    </row>
    <row r="6570" spans="1:63" ht="12" customHeight="1" x14ac:dyDescent="0.2">
      <c r="A6570" s="8"/>
      <c r="B6570" s="7"/>
      <c r="C6570" s="7"/>
      <c r="D6570" s="7"/>
      <c r="E6570" s="7"/>
      <c r="F6570" s="7"/>
      <c r="G6570" s="7"/>
      <c r="H6570" s="7"/>
      <c r="I6570" s="10"/>
      <c r="J6570" s="25"/>
      <c r="K6570" s="250"/>
      <c r="L6570" s="31"/>
      <c r="M6570" s="9"/>
      <c r="N6570" s="11" t="s">
        <v>25</v>
      </c>
      <c r="O6570" s="39"/>
      <c r="P6570" s="47"/>
      <c r="Q6570" s="13"/>
      <c r="R6570" s="248">
        <f t="shared" si="1020"/>
        <v>0</v>
      </c>
      <c r="S6570" s="248">
        <f t="shared" si="1021"/>
        <v>0</v>
      </c>
      <c r="T6570" s="248">
        <f t="shared" si="1022"/>
        <v>0</v>
      </c>
      <c r="U6570" s="248">
        <f t="shared" si="1023"/>
        <v>0</v>
      </c>
      <c r="V6570" s="13"/>
      <c r="W6570" s="7"/>
      <c r="AT6570" s="130"/>
      <c r="BF6570" s="33">
        <f t="shared" si="1029"/>
        <v>41242</v>
      </c>
      <c r="BG6570" s="34">
        <f t="shared" si="1024"/>
        <v>82.88000000000001</v>
      </c>
      <c r="BH6570" s="32">
        <f t="shared" si="1025"/>
        <v>1</v>
      </c>
      <c r="BI6570" s="32">
        <f t="shared" si="1026"/>
        <v>0</v>
      </c>
      <c r="BJ6570" s="69">
        <f t="shared" si="1027"/>
        <v>0</v>
      </c>
      <c r="BK6570" s="158" t="str">
        <f t="shared" si="1028"/>
        <v/>
      </c>
    </row>
    <row r="6571" spans="1:63" ht="12" customHeight="1" x14ac:dyDescent="0.2">
      <c r="A6571" s="8"/>
      <c r="B6571" s="7"/>
      <c r="C6571" s="7"/>
      <c r="D6571" s="7"/>
      <c r="E6571" s="7"/>
      <c r="F6571" s="7"/>
      <c r="G6571" s="7"/>
      <c r="H6571" s="7"/>
      <c r="I6571" s="10"/>
      <c r="J6571" s="25"/>
      <c r="K6571" s="250"/>
      <c r="L6571" s="31"/>
      <c r="M6571" s="9"/>
      <c r="N6571" s="11" t="s">
        <v>25</v>
      </c>
      <c r="O6571" s="39"/>
      <c r="P6571" s="47"/>
      <c r="Q6571" s="13"/>
      <c r="R6571" s="248">
        <f t="shared" si="1020"/>
        <v>0</v>
      </c>
      <c r="S6571" s="248">
        <f t="shared" si="1021"/>
        <v>0</v>
      </c>
      <c r="T6571" s="248">
        <f t="shared" si="1022"/>
        <v>0</v>
      </c>
      <c r="U6571" s="248">
        <f t="shared" si="1023"/>
        <v>0</v>
      </c>
      <c r="V6571" s="13"/>
      <c r="W6571" s="7"/>
      <c r="AT6571" s="130"/>
      <c r="BF6571" s="33">
        <f t="shared" si="1029"/>
        <v>41242</v>
      </c>
      <c r="BG6571" s="34">
        <f t="shared" si="1024"/>
        <v>82.88000000000001</v>
      </c>
      <c r="BH6571" s="32">
        <f t="shared" si="1025"/>
        <v>1</v>
      </c>
      <c r="BI6571" s="32">
        <f t="shared" si="1026"/>
        <v>0</v>
      </c>
      <c r="BJ6571" s="69">
        <f t="shared" si="1027"/>
        <v>0</v>
      </c>
      <c r="BK6571" s="158" t="str">
        <f t="shared" si="1028"/>
        <v/>
      </c>
    </row>
    <row r="6572" spans="1:63" ht="12" customHeight="1" x14ac:dyDescent="0.2">
      <c r="A6572" s="8"/>
      <c r="B6572" s="7"/>
      <c r="C6572" s="7"/>
      <c r="D6572" s="7"/>
      <c r="E6572" s="7"/>
      <c r="F6572" s="7"/>
      <c r="G6572" s="7"/>
      <c r="H6572" s="7"/>
      <c r="I6572" s="10"/>
      <c r="J6572" s="25"/>
      <c r="K6572" s="250"/>
      <c r="L6572" s="31"/>
      <c r="M6572" s="9"/>
      <c r="N6572" s="11" t="s">
        <v>25</v>
      </c>
      <c r="O6572" s="39"/>
      <c r="P6572" s="47"/>
      <c r="Q6572" s="13"/>
      <c r="R6572" s="248">
        <f t="shared" si="1020"/>
        <v>0</v>
      </c>
      <c r="S6572" s="248">
        <f t="shared" si="1021"/>
        <v>0</v>
      </c>
      <c r="T6572" s="248">
        <f t="shared" si="1022"/>
        <v>0</v>
      </c>
      <c r="U6572" s="248">
        <f t="shared" si="1023"/>
        <v>0</v>
      </c>
      <c r="V6572" s="13"/>
      <c r="W6572" s="7"/>
      <c r="AT6572" s="130"/>
      <c r="BF6572" s="33">
        <f t="shared" si="1029"/>
        <v>41242</v>
      </c>
      <c r="BG6572" s="34">
        <f t="shared" si="1024"/>
        <v>82.88000000000001</v>
      </c>
      <c r="BH6572" s="32">
        <f t="shared" si="1025"/>
        <v>1</v>
      </c>
      <c r="BI6572" s="32">
        <f t="shared" si="1026"/>
        <v>0</v>
      </c>
      <c r="BJ6572" s="69">
        <f t="shared" si="1027"/>
        <v>0</v>
      </c>
      <c r="BK6572" s="158" t="str">
        <f t="shared" si="1028"/>
        <v/>
      </c>
    </row>
    <row r="6573" spans="1:63" ht="12" customHeight="1" x14ac:dyDescent="0.2">
      <c r="A6573" s="8"/>
      <c r="B6573" s="7"/>
      <c r="C6573" s="7"/>
      <c r="D6573" s="7"/>
      <c r="E6573" s="7"/>
      <c r="F6573" s="7"/>
      <c r="G6573" s="7"/>
      <c r="H6573" s="7"/>
      <c r="I6573" s="10"/>
      <c r="J6573" s="25"/>
      <c r="K6573" s="250"/>
      <c r="L6573" s="31"/>
      <c r="M6573" s="9"/>
      <c r="N6573" s="11" t="s">
        <v>25</v>
      </c>
      <c r="O6573" s="39"/>
      <c r="P6573" s="47"/>
      <c r="Q6573" s="13"/>
      <c r="R6573" s="248">
        <f t="shared" si="1020"/>
        <v>0</v>
      </c>
      <c r="S6573" s="248">
        <f t="shared" si="1021"/>
        <v>0</v>
      </c>
      <c r="T6573" s="248">
        <f t="shared" si="1022"/>
        <v>0</v>
      </c>
      <c r="U6573" s="248">
        <f t="shared" si="1023"/>
        <v>0</v>
      </c>
      <c r="V6573" s="13"/>
      <c r="W6573" s="7"/>
      <c r="AT6573" s="130"/>
      <c r="BF6573" s="33">
        <f t="shared" si="1029"/>
        <v>41242</v>
      </c>
      <c r="BG6573" s="34">
        <f t="shared" si="1024"/>
        <v>82.88000000000001</v>
      </c>
      <c r="BH6573" s="32">
        <f t="shared" si="1025"/>
        <v>1</v>
      </c>
      <c r="BI6573" s="32">
        <f t="shared" si="1026"/>
        <v>0</v>
      </c>
      <c r="BJ6573" s="69">
        <f t="shared" si="1027"/>
        <v>0</v>
      </c>
      <c r="BK6573" s="158" t="str">
        <f t="shared" si="1028"/>
        <v/>
      </c>
    </row>
    <row r="6574" spans="1:63" ht="12" customHeight="1" x14ac:dyDescent="0.2">
      <c r="A6574" s="8"/>
      <c r="B6574" s="7"/>
      <c r="C6574" s="7"/>
      <c r="D6574" s="7"/>
      <c r="E6574" s="7"/>
      <c r="F6574" s="7"/>
      <c r="G6574" s="7"/>
      <c r="H6574" s="7"/>
      <c r="I6574" s="10"/>
      <c r="J6574" s="25"/>
      <c r="K6574" s="250"/>
      <c r="L6574" s="31"/>
      <c r="M6574" s="9"/>
      <c r="N6574" s="11" t="s">
        <v>25</v>
      </c>
      <c r="O6574" s="39"/>
      <c r="P6574" s="47"/>
      <c r="Q6574" s="13"/>
      <c r="R6574" s="248">
        <f t="shared" si="1020"/>
        <v>0</v>
      </c>
      <c r="S6574" s="248">
        <f t="shared" si="1021"/>
        <v>0</v>
      </c>
      <c r="T6574" s="248">
        <f t="shared" si="1022"/>
        <v>0</v>
      </c>
      <c r="U6574" s="248">
        <f t="shared" si="1023"/>
        <v>0</v>
      </c>
      <c r="V6574" s="13"/>
      <c r="W6574" s="7"/>
      <c r="AT6574" s="130"/>
      <c r="BF6574" s="33">
        <f t="shared" si="1029"/>
        <v>41242</v>
      </c>
      <c r="BG6574" s="34">
        <f t="shared" si="1024"/>
        <v>82.88000000000001</v>
      </c>
      <c r="BH6574" s="32">
        <f t="shared" si="1025"/>
        <v>1</v>
      </c>
      <c r="BI6574" s="32">
        <f t="shared" si="1026"/>
        <v>0</v>
      </c>
      <c r="BJ6574" s="69">
        <f t="shared" si="1027"/>
        <v>0</v>
      </c>
      <c r="BK6574" s="158" t="str">
        <f t="shared" si="1028"/>
        <v/>
      </c>
    </row>
    <row r="6575" spans="1:63" ht="12" customHeight="1" x14ac:dyDescent="0.2">
      <c r="A6575" s="8"/>
      <c r="B6575" s="7"/>
      <c r="C6575" s="7"/>
      <c r="D6575" s="7"/>
      <c r="E6575" s="7"/>
      <c r="F6575" s="7"/>
      <c r="G6575" s="7"/>
      <c r="H6575" s="7"/>
      <c r="I6575" s="10"/>
      <c r="J6575" s="25"/>
      <c r="K6575" s="250"/>
      <c r="L6575" s="31"/>
      <c r="M6575" s="9"/>
      <c r="N6575" s="11" t="s">
        <v>25</v>
      </c>
      <c r="O6575" s="39"/>
      <c r="P6575" s="47"/>
      <c r="Q6575" s="13"/>
      <c r="R6575" s="248">
        <f t="shared" si="1020"/>
        <v>0</v>
      </c>
      <c r="S6575" s="248">
        <f t="shared" si="1021"/>
        <v>0</v>
      </c>
      <c r="T6575" s="248">
        <f t="shared" si="1022"/>
        <v>0</v>
      </c>
      <c r="U6575" s="248">
        <f t="shared" si="1023"/>
        <v>0</v>
      </c>
      <c r="V6575" s="13"/>
      <c r="W6575" s="7"/>
      <c r="AT6575" s="130"/>
      <c r="BF6575" s="33">
        <f t="shared" si="1029"/>
        <v>41242</v>
      </c>
      <c r="BG6575" s="34">
        <f t="shared" si="1024"/>
        <v>82.88000000000001</v>
      </c>
      <c r="BH6575" s="32">
        <f t="shared" si="1025"/>
        <v>1</v>
      </c>
      <c r="BI6575" s="32">
        <f t="shared" si="1026"/>
        <v>0</v>
      </c>
      <c r="BJ6575" s="69">
        <f t="shared" si="1027"/>
        <v>0</v>
      </c>
      <c r="BK6575" s="158" t="str">
        <f t="shared" si="1028"/>
        <v/>
      </c>
    </row>
    <row r="6576" spans="1:63" ht="12" customHeight="1" x14ac:dyDescent="0.2">
      <c r="A6576" s="8"/>
      <c r="B6576" s="7"/>
      <c r="C6576" s="7"/>
      <c r="D6576" s="7"/>
      <c r="E6576" s="7"/>
      <c r="F6576" s="7"/>
      <c r="G6576" s="7"/>
      <c r="H6576" s="7"/>
      <c r="I6576" s="10"/>
      <c r="J6576" s="25"/>
      <c r="K6576" s="250"/>
      <c r="L6576" s="31"/>
      <c r="M6576" s="9"/>
      <c r="N6576" s="11" t="s">
        <v>25</v>
      </c>
      <c r="O6576" s="39"/>
      <c r="P6576" s="47"/>
      <c r="Q6576" s="13"/>
      <c r="R6576" s="248">
        <f t="shared" si="1020"/>
        <v>0</v>
      </c>
      <c r="S6576" s="248">
        <f t="shared" si="1021"/>
        <v>0</v>
      </c>
      <c r="T6576" s="248">
        <f t="shared" si="1022"/>
        <v>0</v>
      </c>
      <c r="U6576" s="248">
        <f t="shared" si="1023"/>
        <v>0</v>
      </c>
      <c r="V6576" s="13"/>
      <c r="W6576" s="7"/>
      <c r="AT6576" s="130"/>
      <c r="BF6576" s="33">
        <f t="shared" si="1029"/>
        <v>41242</v>
      </c>
      <c r="BG6576" s="34">
        <f t="shared" si="1024"/>
        <v>82.88000000000001</v>
      </c>
      <c r="BH6576" s="32">
        <f t="shared" si="1025"/>
        <v>1</v>
      </c>
      <c r="BI6576" s="32">
        <f t="shared" si="1026"/>
        <v>0</v>
      </c>
      <c r="BJ6576" s="69">
        <f t="shared" si="1027"/>
        <v>0</v>
      </c>
      <c r="BK6576" s="158" t="str">
        <f t="shared" si="1028"/>
        <v/>
      </c>
    </row>
    <row r="6577" spans="1:63" ht="12" customHeight="1" x14ac:dyDescent="0.2">
      <c r="A6577" s="8"/>
      <c r="B6577" s="7"/>
      <c r="C6577" s="7"/>
      <c r="D6577" s="7"/>
      <c r="E6577" s="7"/>
      <c r="F6577" s="7"/>
      <c r="G6577" s="7"/>
      <c r="H6577" s="7"/>
      <c r="I6577" s="10"/>
      <c r="J6577" s="25"/>
      <c r="K6577" s="250"/>
      <c r="L6577" s="31"/>
      <c r="M6577" s="9"/>
      <c r="N6577" s="11" t="s">
        <v>25</v>
      </c>
      <c r="O6577" s="39"/>
      <c r="P6577" s="47"/>
      <c r="Q6577" s="13"/>
      <c r="R6577" s="248">
        <f t="shared" si="1020"/>
        <v>0</v>
      </c>
      <c r="S6577" s="248">
        <f t="shared" si="1021"/>
        <v>0</v>
      </c>
      <c r="T6577" s="248">
        <f t="shared" si="1022"/>
        <v>0</v>
      </c>
      <c r="U6577" s="248">
        <f t="shared" si="1023"/>
        <v>0</v>
      </c>
      <c r="V6577" s="13"/>
      <c r="W6577" s="7"/>
      <c r="AT6577" s="130"/>
      <c r="BF6577" s="33">
        <f t="shared" si="1029"/>
        <v>41242</v>
      </c>
      <c r="BG6577" s="34">
        <f t="shared" si="1024"/>
        <v>82.88000000000001</v>
      </c>
      <c r="BH6577" s="32">
        <f t="shared" si="1025"/>
        <v>1</v>
      </c>
      <c r="BI6577" s="32">
        <f t="shared" si="1026"/>
        <v>0</v>
      </c>
      <c r="BJ6577" s="69">
        <f t="shared" si="1027"/>
        <v>0</v>
      </c>
      <c r="BK6577" s="158" t="str">
        <f t="shared" si="1028"/>
        <v/>
      </c>
    </row>
    <row r="6578" spans="1:63" ht="12" customHeight="1" x14ac:dyDescent="0.2">
      <c r="A6578" s="8"/>
      <c r="B6578" s="7"/>
      <c r="C6578" s="7"/>
      <c r="D6578" s="7"/>
      <c r="E6578" s="7"/>
      <c r="F6578" s="7"/>
      <c r="G6578" s="7"/>
      <c r="H6578" s="7"/>
      <c r="I6578" s="10"/>
      <c r="J6578" s="25"/>
      <c r="K6578" s="250"/>
      <c r="L6578" s="31"/>
      <c r="M6578" s="9"/>
      <c r="N6578" s="11" t="s">
        <v>25</v>
      </c>
      <c r="O6578" s="39"/>
      <c r="P6578" s="47"/>
      <c r="Q6578" s="13"/>
      <c r="R6578" s="248">
        <f t="shared" si="1020"/>
        <v>0</v>
      </c>
      <c r="S6578" s="248">
        <f t="shared" si="1021"/>
        <v>0</v>
      </c>
      <c r="T6578" s="248">
        <f t="shared" si="1022"/>
        <v>0</v>
      </c>
      <c r="U6578" s="248">
        <f t="shared" si="1023"/>
        <v>0</v>
      </c>
      <c r="V6578" s="13"/>
      <c r="W6578" s="7"/>
      <c r="AT6578" s="130"/>
      <c r="BF6578" s="33">
        <f t="shared" si="1029"/>
        <v>41242</v>
      </c>
      <c r="BG6578" s="34">
        <f t="shared" si="1024"/>
        <v>82.88000000000001</v>
      </c>
      <c r="BH6578" s="32">
        <f t="shared" si="1025"/>
        <v>1</v>
      </c>
      <c r="BI6578" s="32">
        <f t="shared" si="1026"/>
        <v>0</v>
      </c>
      <c r="BJ6578" s="69">
        <f t="shared" si="1027"/>
        <v>0</v>
      </c>
      <c r="BK6578" s="158" t="str">
        <f t="shared" si="1028"/>
        <v/>
      </c>
    </row>
    <row r="6579" spans="1:63" ht="12" customHeight="1" x14ac:dyDescent="0.2">
      <c r="A6579" s="8"/>
      <c r="B6579" s="7"/>
      <c r="C6579" s="7"/>
      <c r="D6579" s="7"/>
      <c r="E6579" s="7"/>
      <c r="F6579" s="7"/>
      <c r="G6579" s="7"/>
      <c r="H6579" s="7"/>
      <c r="I6579" s="10"/>
      <c r="J6579" s="25"/>
      <c r="K6579" s="250"/>
      <c r="L6579" s="31"/>
      <c r="M6579" s="9"/>
      <c r="N6579" s="11" t="s">
        <v>25</v>
      </c>
      <c r="O6579" s="39"/>
      <c r="P6579" s="47"/>
      <c r="Q6579" s="13"/>
      <c r="R6579" s="248">
        <f t="shared" si="1020"/>
        <v>0</v>
      </c>
      <c r="S6579" s="248">
        <f t="shared" si="1021"/>
        <v>0</v>
      </c>
      <c r="T6579" s="248">
        <f t="shared" si="1022"/>
        <v>0</v>
      </c>
      <c r="U6579" s="248">
        <f t="shared" si="1023"/>
        <v>0</v>
      </c>
      <c r="V6579" s="13"/>
      <c r="W6579" s="7"/>
      <c r="AT6579" s="130"/>
      <c r="BF6579" s="33">
        <f t="shared" si="1029"/>
        <v>41242</v>
      </c>
      <c r="BG6579" s="34">
        <f t="shared" si="1024"/>
        <v>82.88000000000001</v>
      </c>
      <c r="BH6579" s="32">
        <f t="shared" si="1025"/>
        <v>1</v>
      </c>
      <c r="BI6579" s="32">
        <f t="shared" si="1026"/>
        <v>0</v>
      </c>
      <c r="BJ6579" s="69">
        <f t="shared" si="1027"/>
        <v>0</v>
      </c>
      <c r="BK6579" s="158" t="str">
        <f t="shared" si="1028"/>
        <v/>
      </c>
    </row>
    <row r="6580" spans="1:63" ht="12" customHeight="1" x14ac:dyDescent="0.2">
      <c r="A6580" s="8"/>
      <c r="B6580" s="7"/>
      <c r="C6580" s="7"/>
      <c r="D6580" s="7"/>
      <c r="E6580" s="7"/>
      <c r="F6580" s="7"/>
      <c r="G6580" s="7"/>
      <c r="H6580" s="7"/>
      <c r="I6580" s="10"/>
      <c r="J6580" s="25"/>
      <c r="K6580" s="250"/>
      <c r="L6580" s="31"/>
      <c r="M6580" s="9"/>
      <c r="N6580" s="11" t="s">
        <v>25</v>
      </c>
      <c r="O6580" s="39"/>
      <c r="P6580" s="47"/>
      <c r="Q6580" s="13"/>
      <c r="R6580" s="248">
        <f t="shared" si="1020"/>
        <v>0</v>
      </c>
      <c r="S6580" s="248">
        <f t="shared" si="1021"/>
        <v>0</v>
      </c>
      <c r="T6580" s="248">
        <f t="shared" si="1022"/>
        <v>0</v>
      </c>
      <c r="U6580" s="248">
        <f t="shared" si="1023"/>
        <v>0</v>
      </c>
      <c r="V6580" s="13"/>
      <c r="W6580" s="7"/>
      <c r="AT6580" s="130"/>
      <c r="BF6580" s="33">
        <f t="shared" si="1029"/>
        <v>41242</v>
      </c>
      <c r="BG6580" s="34">
        <f t="shared" si="1024"/>
        <v>82.88000000000001</v>
      </c>
      <c r="BH6580" s="32">
        <f t="shared" si="1025"/>
        <v>1</v>
      </c>
      <c r="BI6580" s="32">
        <f t="shared" si="1026"/>
        <v>0</v>
      </c>
      <c r="BJ6580" s="69">
        <f t="shared" si="1027"/>
        <v>0</v>
      </c>
      <c r="BK6580" s="158" t="str">
        <f t="shared" si="1028"/>
        <v/>
      </c>
    </row>
    <row r="6581" spans="1:63" ht="12" customHeight="1" x14ac:dyDescent="0.2">
      <c r="A6581" s="8"/>
      <c r="B6581" s="7"/>
      <c r="C6581" s="7"/>
      <c r="D6581" s="7"/>
      <c r="E6581" s="7"/>
      <c r="F6581" s="7"/>
      <c r="G6581" s="7"/>
      <c r="H6581" s="7"/>
      <c r="I6581" s="10"/>
      <c r="J6581" s="25"/>
      <c r="K6581" s="250"/>
      <c r="L6581" s="31"/>
      <c r="M6581" s="9"/>
      <c r="N6581" s="11" t="s">
        <v>25</v>
      </c>
      <c r="O6581" s="39"/>
      <c r="P6581" s="47"/>
      <c r="Q6581" s="13"/>
      <c r="R6581" s="248">
        <f t="shared" si="1020"/>
        <v>0</v>
      </c>
      <c r="S6581" s="248">
        <f t="shared" si="1021"/>
        <v>0</v>
      </c>
      <c r="T6581" s="248">
        <f t="shared" si="1022"/>
        <v>0</v>
      </c>
      <c r="U6581" s="248">
        <f t="shared" si="1023"/>
        <v>0</v>
      </c>
      <c r="V6581" s="13"/>
      <c r="W6581" s="7"/>
      <c r="AT6581" s="130"/>
      <c r="BF6581" s="33">
        <f t="shared" si="1029"/>
        <v>41242</v>
      </c>
      <c r="BG6581" s="34">
        <f t="shared" si="1024"/>
        <v>82.88000000000001</v>
      </c>
      <c r="BH6581" s="32">
        <f t="shared" si="1025"/>
        <v>1</v>
      </c>
      <c r="BI6581" s="32">
        <f t="shared" si="1026"/>
        <v>0</v>
      </c>
      <c r="BJ6581" s="69">
        <f t="shared" si="1027"/>
        <v>0</v>
      </c>
      <c r="BK6581" s="158" t="str">
        <f t="shared" si="1028"/>
        <v/>
      </c>
    </row>
    <row r="6582" spans="1:63" ht="12" customHeight="1" x14ac:dyDescent="0.2">
      <c r="A6582" s="8"/>
      <c r="B6582" s="7"/>
      <c r="C6582" s="7"/>
      <c r="D6582" s="7"/>
      <c r="E6582" s="7"/>
      <c r="F6582" s="7"/>
      <c r="G6582" s="7"/>
      <c r="H6582" s="7"/>
      <c r="I6582" s="10"/>
      <c r="J6582" s="25"/>
      <c r="K6582" s="250"/>
      <c r="L6582" s="31"/>
      <c r="M6582" s="9"/>
      <c r="N6582" s="11" t="s">
        <v>25</v>
      </c>
      <c r="O6582" s="39"/>
      <c r="P6582" s="47"/>
      <c r="Q6582" s="13"/>
      <c r="R6582" s="248">
        <f t="shared" si="1020"/>
        <v>0</v>
      </c>
      <c r="S6582" s="248">
        <f t="shared" si="1021"/>
        <v>0</v>
      </c>
      <c r="T6582" s="248">
        <f t="shared" si="1022"/>
        <v>0</v>
      </c>
      <c r="U6582" s="248">
        <f t="shared" si="1023"/>
        <v>0</v>
      </c>
      <c r="V6582" s="13"/>
      <c r="W6582" s="7"/>
      <c r="AT6582" s="130"/>
      <c r="BF6582" s="33">
        <f t="shared" si="1029"/>
        <v>41242</v>
      </c>
      <c r="BG6582" s="34">
        <f t="shared" si="1024"/>
        <v>82.88000000000001</v>
      </c>
      <c r="BH6582" s="32">
        <f t="shared" si="1025"/>
        <v>1</v>
      </c>
      <c r="BI6582" s="32">
        <f t="shared" si="1026"/>
        <v>0</v>
      </c>
      <c r="BJ6582" s="69">
        <f t="shared" si="1027"/>
        <v>0</v>
      </c>
      <c r="BK6582" s="158" t="str">
        <f t="shared" si="1028"/>
        <v/>
      </c>
    </row>
    <row r="6583" spans="1:63" ht="12" customHeight="1" x14ac:dyDescent="0.2">
      <c r="A6583" s="8"/>
      <c r="B6583" s="7"/>
      <c r="C6583" s="7"/>
      <c r="D6583" s="7"/>
      <c r="E6583" s="7"/>
      <c r="F6583" s="7"/>
      <c r="G6583" s="7"/>
      <c r="H6583" s="7"/>
      <c r="I6583" s="10"/>
      <c r="J6583" s="25"/>
      <c r="K6583" s="250"/>
      <c r="L6583" s="31"/>
      <c r="M6583" s="9"/>
      <c r="N6583" s="11" t="s">
        <v>25</v>
      </c>
      <c r="O6583" s="39"/>
      <c r="P6583" s="47"/>
      <c r="Q6583" s="13"/>
      <c r="R6583" s="248">
        <f t="shared" si="1020"/>
        <v>0</v>
      </c>
      <c r="S6583" s="248">
        <f t="shared" si="1021"/>
        <v>0</v>
      </c>
      <c r="T6583" s="248">
        <f t="shared" si="1022"/>
        <v>0</v>
      </c>
      <c r="U6583" s="248">
        <f t="shared" si="1023"/>
        <v>0</v>
      </c>
      <c r="V6583" s="13"/>
      <c r="W6583" s="7"/>
      <c r="AT6583" s="130"/>
      <c r="BF6583" s="33">
        <f t="shared" si="1029"/>
        <v>41242</v>
      </c>
      <c r="BG6583" s="34">
        <f t="shared" si="1024"/>
        <v>82.88000000000001</v>
      </c>
      <c r="BH6583" s="32">
        <f t="shared" si="1025"/>
        <v>1</v>
      </c>
      <c r="BI6583" s="32">
        <f t="shared" si="1026"/>
        <v>0</v>
      </c>
      <c r="BJ6583" s="69">
        <f t="shared" si="1027"/>
        <v>0</v>
      </c>
      <c r="BK6583" s="158" t="str">
        <f t="shared" si="1028"/>
        <v/>
      </c>
    </row>
    <row r="6584" spans="1:63" ht="12" customHeight="1" x14ac:dyDescent="0.2">
      <c r="A6584" s="8"/>
      <c r="B6584" s="7"/>
      <c r="C6584" s="7"/>
      <c r="D6584" s="7"/>
      <c r="E6584" s="7"/>
      <c r="F6584" s="7"/>
      <c r="G6584" s="7"/>
      <c r="H6584" s="7"/>
      <c r="I6584" s="10"/>
      <c r="J6584" s="25"/>
      <c r="K6584" s="250"/>
      <c r="L6584" s="31"/>
      <c r="M6584" s="9"/>
      <c r="N6584" s="11" t="s">
        <v>25</v>
      </c>
      <c r="O6584" s="39"/>
      <c r="P6584" s="47"/>
      <c r="Q6584" s="13"/>
      <c r="R6584" s="248">
        <f t="shared" si="1020"/>
        <v>0</v>
      </c>
      <c r="S6584" s="248">
        <f t="shared" si="1021"/>
        <v>0</v>
      </c>
      <c r="T6584" s="248">
        <f t="shared" si="1022"/>
        <v>0</v>
      </c>
      <c r="U6584" s="248">
        <f t="shared" si="1023"/>
        <v>0</v>
      </c>
      <c r="V6584" s="13"/>
      <c r="W6584" s="7"/>
      <c r="AT6584" s="130"/>
      <c r="BF6584" s="33">
        <f t="shared" si="1029"/>
        <v>41242</v>
      </c>
      <c r="BG6584" s="34">
        <f t="shared" si="1024"/>
        <v>82.88000000000001</v>
      </c>
      <c r="BH6584" s="32">
        <f t="shared" si="1025"/>
        <v>1</v>
      </c>
      <c r="BI6584" s="32">
        <f t="shared" si="1026"/>
        <v>0</v>
      </c>
      <c r="BJ6584" s="69">
        <f t="shared" si="1027"/>
        <v>0</v>
      </c>
      <c r="BK6584" s="158" t="str">
        <f t="shared" si="1028"/>
        <v/>
      </c>
    </row>
    <row r="6585" spans="1:63" ht="12" customHeight="1" x14ac:dyDescent="0.2">
      <c r="A6585" s="8"/>
      <c r="B6585" s="7"/>
      <c r="C6585" s="7"/>
      <c r="D6585" s="7"/>
      <c r="E6585" s="7"/>
      <c r="F6585" s="7"/>
      <c r="G6585" s="7"/>
      <c r="H6585" s="7"/>
      <c r="I6585" s="10"/>
      <c r="J6585" s="25"/>
      <c r="K6585" s="250"/>
      <c r="L6585" s="31"/>
      <c r="M6585" s="9"/>
      <c r="N6585" s="11" t="s">
        <v>25</v>
      </c>
      <c r="O6585" s="39"/>
      <c r="P6585" s="47"/>
      <c r="Q6585" s="13"/>
      <c r="R6585" s="248">
        <f t="shared" si="1020"/>
        <v>0</v>
      </c>
      <c r="S6585" s="248">
        <f t="shared" si="1021"/>
        <v>0</v>
      </c>
      <c r="T6585" s="248">
        <f t="shared" si="1022"/>
        <v>0</v>
      </c>
      <c r="U6585" s="248">
        <f t="shared" si="1023"/>
        <v>0</v>
      </c>
      <c r="V6585" s="13"/>
      <c r="W6585" s="7"/>
      <c r="AT6585" s="130"/>
      <c r="BF6585" s="33">
        <f t="shared" si="1029"/>
        <v>41242</v>
      </c>
      <c r="BG6585" s="34">
        <f t="shared" si="1024"/>
        <v>82.88000000000001</v>
      </c>
      <c r="BH6585" s="32">
        <f t="shared" si="1025"/>
        <v>1</v>
      </c>
      <c r="BI6585" s="32">
        <f t="shared" si="1026"/>
        <v>0</v>
      </c>
      <c r="BJ6585" s="69">
        <f t="shared" si="1027"/>
        <v>0</v>
      </c>
      <c r="BK6585" s="158" t="str">
        <f t="shared" si="1028"/>
        <v/>
      </c>
    </row>
    <row r="6586" spans="1:63" ht="12" customHeight="1" x14ac:dyDescent="0.2">
      <c r="A6586" s="8"/>
      <c r="B6586" s="7"/>
      <c r="C6586" s="7"/>
      <c r="D6586" s="7"/>
      <c r="E6586" s="7"/>
      <c r="F6586" s="7"/>
      <c r="G6586" s="7"/>
      <c r="H6586" s="7"/>
      <c r="I6586" s="10"/>
      <c r="J6586" s="25"/>
      <c r="K6586" s="250"/>
      <c r="L6586" s="31"/>
      <c r="M6586" s="9"/>
      <c r="N6586" s="11" t="s">
        <v>25</v>
      </c>
      <c r="O6586" s="39"/>
      <c r="P6586" s="47"/>
      <c r="Q6586" s="13"/>
      <c r="R6586" s="248">
        <f t="shared" si="1020"/>
        <v>0</v>
      </c>
      <c r="S6586" s="248">
        <f t="shared" si="1021"/>
        <v>0</v>
      </c>
      <c r="T6586" s="248">
        <f t="shared" si="1022"/>
        <v>0</v>
      </c>
      <c r="U6586" s="248">
        <f t="shared" si="1023"/>
        <v>0</v>
      </c>
      <c r="V6586" s="13"/>
      <c r="W6586" s="7"/>
      <c r="AT6586" s="130"/>
      <c r="BF6586" s="33">
        <f t="shared" si="1029"/>
        <v>41242</v>
      </c>
      <c r="BG6586" s="34">
        <f t="shared" si="1024"/>
        <v>82.88000000000001</v>
      </c>
      <c r="BH6586" s="32">
        <f t="shared" si="1025"/>
        <v>1</v>
      </c>
      <c r="BI6586" s="32">
        <f t="shared" si="1026"/>
        <v>0</v>
      </c>
      <c r="BJ6586" s="69">
        <f t="shared" si="1027"/>
        <v>0</v>
      </c>
      <c r="BK6586" s="158" t="str">
        <f t="shared" si="1028"/>
        <v/>
      </c>
    </row>
    <row r="6587" spans="1:63" ht="12" customHeight="1" x14ac:dyDescent="0.2">
      <c r="A6587" s="8"/>
      <c r="B6587" s="7"/>
      <c r="C6587" s="7"/>
      <c r="D6587" s="7"/>
      <c r="E6587" s="7"/>
      <c r="F6587" s="7"/>
      <c r="G6587" s="7"/>
      <c r="H6587" s="7"/>
      <c r="I6587" s="10"/>
      <c r="J6587" s="25"/>
      <c r="K6587" s="250"/>
      <c r="L6587" s="31"/>
      <c r="M6587" s="9"/>
      <c r="N6587" s="11" t="s">
        <v>25</v>
      </c>
      <c r="O6587" s="39"/>
      <c r="P6587" s="47"/>
      <c r="Q6587" s="13"/>
      <c r="R6587" s="248">
        <f t="shared" si="1020"/>
        <v>0</v>
      </c>
      <c r="S6587" s="248">
        <f t="shared" si="1021"/>
        <v>0</v>
      </c>
      <c r="T6587" s="248">
        <f t="shared" si="1022"/>
        <v>0</v>
      </c>
      <c r="U6587" s="248">
        <f t="shared" si="1023"/>
        <v>0</v>
      </c>
      <c r="V6587" s="13"/>
      <c r="W6587" s="7"/>
      <c r="AT6587" s="130"/>
      <c r="BF6587" s="33">
        <f t="shared" si="1029"/>
        <v>41242</v>
      </c>
      <c r="BG6587" s="34">
        <f t="shared" si="1024"/>
        <v>82.88000000000001</v>
      </c>
      <c r="BH6587" s="32">
        <f t="shared" si="1025"/>
        <v>1</v>
      </c>
      <c r="BI6587" s="32">
        <f t="shared" si="1026"/>
        <v>0</v>
      </c>
      <c r="BJ6587" s="69">
        <f t="shared" si="1027"/>
        <v>0</v>
      </c>
      <c r="BK6587" s="158" t="str">
        <f t="shared" si="1028"/>
        <v/>
      </c>
    </row>
    <row r="6588" spans="1:63" ht="12" customHeight="1" x14ac:dyDescent="0.2">
      <c r="A6588" s="8"/>
      <c r="B6588" s="7"/>
      <c r="C6588" s="7"/>
      <c r="D6588" s="7"/>
      <c r="E6588" s="7"/>
      <c r="F6588" s="7"/>
      <c r="G6588" s="7"/>
      <c r="H6588" s="7"/>
      <c r="I6588" s="10"/>
      <c r="J6588" s="25"/>
      <c r="K6588" s="250"/>
      <c r="L6588" s="31"/>
      <c r="M6588" s="9"/>
      <c r="N6588" s="11" t="s">
        <v>25</v>
      </c>
      <c r="O6588" s="39"/>
      <c r="P6588" s="47"/>
      <c r="Q6588" s="13"/>
      <c r="R6588" s="248">
        <f t="shared" si="1020"/>
        <v>0</v>
      </c>
      <c r="S6588" s="248">
        <f t="shared" si="1021"/>
        <v>0</v>
      </c>
      <c r="T6588" s="248">
        <f t="shared" si="1022"/>
        <v>0</v>
      </c>
      <c r="U6588" s="248">
        <f t="shared" si="1023"/>
        <v>0</v>
      </c>
      <c r="V6588" s="13"/>
      <c r="W6588" s="7"/>
      <c r="AT6588" s="130"/>
      <c r="BF6588" s="33">
        <f t="shared" si="1029"/>
        <v>41242</v>
      </c>
      <c r="BG6588" s="34">
        <f t="shared" si="1024"/>
        <v>82.88000000000001</v>
      </c>
      <c r="BH6588" s="32">
        <f t="shared" si="1025"/>
        <v>1</v>
      </c>
      <c r="BI6588" s="32">
        <f t="shared" si="1026"/>
        <v>0</v>
      </c>
      <c r="BJ6588" s="69">
        <f t="shared" si="1027"/>
        <v>0</v>
      </c>
      <c r="BK6588" s="158" t="str">
        <f t="shared" si="1028"/>
        <v/>
      </c>
    </row>
    <row r="6589" spans="1:63" ht="12" customHeight="1" x14ac:dyDescent="0.2">
      <c r="A6589" s="8"/>
      <c r="B6589" s="7"/>
      <c r="C6589" s="7"/>
      <c r="D6589" s="7"/>
      <c r="E6589" s="7"/>
      <c r="F6589" s="7"/>
      <c r="G6589" s="7"/>
      <c r="H6589" s="7"/>
      <c r="I6589" s="10"/>
      <c r="J6589" s="25"/>
      <c r="K6589" s="250"/>
      <c r="L6589" s="31"/>
      <c r="M6589" s="9"/>
      <c r="N6589" s="11" t="s">
        <v>25</v>
      </c>
      <c r="O6589" s="39"/>
      <c r="P6589" s="47"/>
      <c r="Q6589" s="13"/>
      <c r="R6589" s="248">
        <f t="shared" si="1020"/>
        <v>0</v>
      </c>
      <c r="S6589" s="248">
        <f t="shared" si="1021"/>
        <v>0</v>
      </c>
      <c r="T6589" s="248">
        <f t="shared" si="1022"/>
        <v>0</v>
      </c>
      <c r="U6589" s="248">
        <f t="shared" si="1023"/>
        <v>0</v>
      </c>
      <c r="V6589" s="13"/>
      <c r="W6589" s="7"/>
      <c r="AT6589" s="130"/>
      <c r="BF6589" s="33">
        <f t="shared" si="1029"/>
        <v>41242</v>
      </c>
      <c r="BG6589" s="34">
        <f t="shared" si="1024"/>
        <v>82.88000000000001</v>
      </c>
      <c r="BH6589" s="32">
        <f t="shared" si="1025"/>
        <v>1</v>
      </c>
      <c r="BI6589" s="32">
        <f t="shared" si="1026"/>
        <v>0</v>
      </c>
      <c r="BJ6589" s="69">
        <f t="shared" si="1027"/>
        <v>0</v>
      </c>
      <c r="BK6589" s="158" t="str">
        <f t="shared" si="1028"/>
        <v/>
      </c>
    </row>
    <row r="6590" spans="1:63" ht="12" customHeight="1" x14ac:dyDescent="0.2">
      <c r="A6590" s="8"/>
      <c r="B6590" s="7"/>
      <c r="C6590" s="7"/>
      <c r="D6590" s="7"/>
      <c r="E6590" s="7"/>
      <c r="F6590" s="7"/>
      <c r="G6590" s="7"/>
      <c r="H6590" s="7"/>
      <c r="I6590" s="10"/>
      <c r="J6590" s="25"/>
      <c r="K6590" s="250"/>
      <c r="L6590" s="31"/>
      <c r="M6590" s="9"/>
      <c r="N6590" s="11" t="s">
        <v>25</v>
      </c>
      <c r="O6590" s="39"/>
      <c r="P6590" s="47"/>
      <c r="Q6590" s="13"/>
      <c r="R6590" s="248">
        <f t="shared" si="1020"/>
        <v>0</v>
      </c>
      <c r="S6590" s="248">
        <f t="shared" si="1021"/>
        <v>0</v>
      </c>
      <c r="T6590" s="248">
        <f t="shared" si="1022"/>
        <v>0</v>
      </c>
      <c r="U6590" s="248">
        <f t="shared" si="1023"/>
        <v>0</v>
      </c>
      <c r="V6590" s="13"/>
      <c r="W6590" s="7"/>
      <c r="AT6590" s="130"/>
      <c r="BF6590" s="33">
        <f t="shared" si="1029"/>
        <v>41242</v>
      </c>
      <c r="BG6590" s="34">
        <f t="shared" si="1024"/>
        <v>82.88000000000001</v>
      </c>
      <c r="BH6590" s="32">
        <f t="shared" si="1025"/>
        <v>1</v>
      </c>
      <c r="BI6590" s="32">
        <f t="shared" si="1026"/>
        <v>0</v>
      </c>
      <c r="BJ6590" s="69">
        <f t="shared" si="1027"/>
        <v>0</v>
      </c>
      <c r="BK6590" s="158" t="str">
        <f t="shared" si="1028"/>
        <v/>
      </c>
    </row>
    <row r="6591" spans="1:63" ht="12" customHeight="1" x14ac:dyDescent="0.2">
      <c r="A6591" s="8"/>
      <c r="B6591" s="7"/>
      <c r="C6591" s="7"/>
      <c r="D6591" s="7"/>
      <c r="E6591" s="7"/>
      <c r="F6591" s="7"/>
      <c r="G6591" s="7"/>
      <c r="H6591" s="7"/>
      <c r="I6591" s="10"/>
      <c r="J6591" s="25"/>
      <c r="K6591" s="250"/>
      <c r="L6591" s="31"/>
      <c r="M6591" s="9"/>
      <c r="N6591" s="11" t="s">
        <v>25</v>
      </c>
      <c r="O6591" s="39"/>
      <c r="P6591" s="47"/>
      <c r="Q6591" s="13"/>
      <c r="R6591" s="248">
        <f t="shared" si="1020"/>
        <v>0</v>
      </c>
      <c r="S6591" s="248">
        <f t="shared" si="1021"/>
        <v>0</v>
      </c>
      <c r="T6591" s="248">
        <f t="shared" si="1022"/>
        <v>0</v>
      </c>
      <c r="U6591" s="248">
        <f t="shared" si="1023"/>
        <v>0</v>
      </c>
      <c r="V6591" s="13"/>
      <c r="W6591" s="7"/>
      <c r="AT6591" s="130"/>
      <c r="BF6591" s="33">
        <f t="shared" si="1029"/>
        <v>41242</v>
      </c>
      <c r="BG6591" s="34">
        <f t="shared" si="1024"/>
        <v>82.88000000000001</v>
      </c>
      <c r="BH6591" s="32">
        <f t="shared" si="1025"/>
        <v>1</v>
      </c>
      <c r="BI6591" s="32">
        <f t="shared" si="1026"/>
        <v>0</v>
      </c>
      <c r="BJ6591" s="69">
        <f t="shared" si="1027"/>
        <v>0</v>
      </c>
      <c r="BK6591" s="158" t="str">
        <f t="shared" si="1028"/>
        <v/>
      </c>
    </row>
    <row r="6592" spans="1:63" ht="12" customHeight="1" x14ac:dyDescent="0.2">
      <c r="A6592" s="8"/>
      <c r="B6592" s="7"/>
      <c r="C6592" s="7"/>
      <c r="D6592" s="7"/>
      <c r="E6592" s="7"/>
      <c r="F6592" s="7"/>
      <c r="G6592" s="7"/>
      <c r="H6592" s="7"/>
      <c r="I6592" s="10"/>
      <c r="J6592" s="25"/>
      <c r="K6592" s="250"/>
      <c r="L6592" s="31"/>
      <c r="M6592" s="9"/>
      <c r="N6592" s="11" t="s">
        <v>25</v>
      </c>
      <c r="O6592" s="39"/>
      <c r="P6592" s="47"/>
      <c r="Q6592" s="13"/>
      <c r="R6592" s="248">
        <f t="shared" si="1020"/>
        <v>0</v>
      </c>
      <c r="S6592" s="248">
        <f t="shared" si="1021"/>
        <v>0</v>
      </c>
      <c r="T6592" s="248">
        <f t="shared" si="1022"/>
        <v>0</v>
      </c>
      <c r="U6592" s="248">
        <f t="shared" si="1023"/>
        <v>0</v>
      </c>
      <c r="V6592" s="13"/>
      <c r="W6592" s="7"/>
      <c r="AT6592" s="130"/>
      <c r="BF6592" s="33">
        <f t="shared" si="1029"/>
        <v>41242</v>
      </c>
      <c r="BG6592" s="34">
        <f t="shared" si="1024"/>
        <v>82.88000000000001</v>
      </c>
      <c r="BH6592" s="32">
        <f t="shared" si="1025"/>
        <v>1</v>
      </c>
      <c r="BI6592" s="32">
        <f t="shared" si="1026"/>
        <v>0</v>
      </c>
      <c r="BJ6592" s="69">
        <f t="shared" si="1027"/>
        <v>0</v>
      </c>
      <c r="BK6592" s="158" t="str">
        <f t="shared" si="1028"/>
        <v/>
      </c>
    </row>
    <row r="6593" spans="1:63" ht="12" customHeight="1" x14ac:dyDescent="0.2">
      <c r="A6593" s="8"/>
      <c r="B6593" s="7"/>
      <c r="C6593" s="7"/>
      <c r="D6593" s="7"/>
      <c r="E6593" s="7"/>
      <c r="F6593" s="7"/>
      <c r="G6593" s="7"/>
      <c r="H6593" s="7"/>
      <c r="I6593" s="10"/>
      <c r="J6593" s="25"/>
      <c r="K6593" s="250"/>
      <c r="L6593" s="31"/>
      <c r="M6593" s="9"/>
      <c r="N6593" s="11" t="s">
        <v>25</v>
      </c>
      <c r="O6593" s="39"/>
      <c r="P6593" s="47"/>
      <c r="Q6593" s="13"/>
      <c r="R6593" s="248">
        <f t="shared" si="1020"/>
        <v>0</v>
      </c>
      <c r="S6593" s="248">
        <f t="shared" si="1021"/>
        <v>0</v>
      </c>
      <c r="T6593" s="248">
        <f t="shared" si="1022"/>
        <v>0</v>
      </c>
      <c r="U6593" s="248">
        <f t="shared" si="1023"/>
        <v>0</v>
      </c>
      <c r="V6593" s="13"/>
      <c r="W6593" s="7"/>
      <c r="AT6593" s="130"/>
      <c r="BF6593" s="33">
        <f t="shared" si="1029"/>
        <v>41242</v>
      </c>
      <c r="BG6593" s="34">
        <f t="shared" si="1024"/>
        <v>82.88000000000001</v>
      </c>
      <c r="BH6593" s="32">
        <f t="shared" si="1025"/>
        <v>1</v>
      </c>
      <c r="BI6593" s="32">
        <f t="shared" si="1026"/>
        <v>0</v>
      </c>
      <c r="BJ6593" s="69">
        <f t="shared" si="1027"/>
        <v>0</v>
      </c>
      <c r="BK6593" s="158" t="str">
        <f t="shared" si="1028"/>
        <v/>
      </c>
    </row>
    <row r="6594" spans="1:63" ht="12" customHeight="1" x14ac:dyDescent="0.2">
      <c r="A6594" s="8"/>
      <c r="B6594" s="7"/>
      <c r="C6594" s="7"/>
      <c r="D6594" s="7"/>
      <c r="E6594" s="7"/>
      <c r="F6594" s="7"/>
      <c r="G6594" s="7"/>
      <c r="H6594" s="7"/>
      <c r="I6594" s="10"/>
      <c r="J6594" s="25"/>
      <c r="K6594" s="250"/>
      <c r="L6594" s="31"/>
      <c r="M6594" s="9"/>
      <c r="N6594" s="11" t="s">
        <v>25</v>
      </c>
      <c r="O6594" s="39"/>
      <c r="P6594" s="47"/>
      <c r="Q6594" s="13"/>
      <c r="R6594" s="248">
        <f t="shared" si="1020"/>
        <v>0</v>
      </c>
      <c r="S6594" s="248">
        <f t="shared" si="1021"/>
        <v>0</v>
      </c>
      <c r="T6594" s="248">
        <f t="shared" si="1022"/>
        <v>0</v>
      </c>
      <c r="U6594" s="248">
        <f t="shared" si="1023"/>
        <v>0</v>
      </c>
      <c r="V6594" s="13"/>
      <c r="W6594" s="7"/>
      <c r="AT6594" s="130"/>
      <c r="BF6594" s="33">
        <f t="shared" si="1029"/>
        <v>41242</v>
      </c>
      <c r="BG6594" s="34">
        <f t="shared" si="1024"/>
        <v>82.88000000000001</v>
      </c>
      <c r="BH6594" s="32">
        <f t="shared" si="1025"/>
        <v>1</v>
      </c>
      <c r="BI6594" s="32">
        <f t="shared" si="1026"/>
        <v>0</v>
      </c>
      <c r="BJ6594" s="69">
        <f t="shared" si="1027"/>
        <v>0</v>
      </c>
      <c r="BK6594" s="158" t="str">
        <f t="shared" si="1028"/>
        <v/>
      </c>
    </row>
    <row r="6595" spans="1:63" ht="12" customHeight="1" x14ac:dyDescent="0.2">
      <c r="A6595" s="8"/>
      <c r="B6595" s="7"/>
      <c r="C6595" s="7"/>
      <c r="D6595" s="7"/>
      <c r="E6595" s="7"/>
      <c r="F6595" s="7"/>
      <c r="G6595" s="7"/>
      <c r="H6595" s="7"/>
      <c r="I6595" s="10"/>
      <c r="J6595" s="25"/>
      <c r="K6595" s="250"/>
      <c r="L6595" s="31"/>
      <c r="M6595" s="9"/>
      <c r="N6595" s="11" t="s">
        <v>25</v>
      </c>
      <c r="O6595" s="39"/>
      <c r="P6595" s="47"/>
      <c r="Q6595" s="13"/>
      <c r="R6595" s="248">
        <f t="shared" si="1020"/>
        <v>0</v>
      </c>
      <c r="S6595" s="248">
        <f t="shared" si="1021"/>
        <v>0</v>
      </c>
      <c r="T6595" s="248">
        <f t="shared" si="1022"/>
        <v>0</v>
      </c>
      <c r="U6595" s="248">
        <f t="shared" si="1023"/>
        <v>0</v>
      </c>
      <c r="V6595" s="13"/>
      <c r="W6595" s="7"/>
      <c r="AT6595" s="130"/>
      <c r="BF6595" s="33">
        <f t="shared" si="1029"/>
        <v>41242</v>
      </c>
      <c r="BG6595" s="34">
        <f t="shared" si="1024"/>
        <v>82.88000000000001</v>
      </c>
      <c r="BH6595" s="32">
        <f t="shared" si="1025"/>
        <v>1</v>
      </c>
      <c r="BI6595" s="32">
        <f t="shared" si="1026"/>
        <v>0</v>
      </c>
      <c r="BJ6595" s="69">
        <f t="shared" si="1027"/>
        <v>0</v>
      </c>
      <c r="BK6595" s="158" t="str">
        <f t="shared" si="1028"/>
        <v/>
      </c>
    </row>
    <row r="6596" spans="1:63" ht="12" customHeight="1" x14ac:dyDescent="0.2">
      <c r="A6596" s="8"/>
      <c r="B6596" s="7"/>
      <c r="C6596" s="7"/>
      <c r="D6596" s="7"/>
      <c r="E6596" s="7"/>
      <c r="F6596" s="7"/>
      <c r="G6596" s="7"/>
      <c r="H6596" s="7"/>
      <c r="I6596" s="10"/>
      <c r="J6596" s="25"/>
      <c r="K6596" s="250"/>
      <c r="L6596" s="31"/>
      <c r="M6596" s="9"/>
      <c r="N6596" s="11" t="s">
        <v>25</v>
      </c>
      <c r="O6596" s="39"/>
      <c r="P6596" s="47"/>
      <c r="Q6596" s="13"/>
      <c r="R6596" s="248">
        <f t="shared" si="1020"/>
        <v>0</v>
      </c>
      <c r="S6596" s="248">
        <f t="shared" si="1021"/>
        <v>0</v>
      </c>
      <c r="T6596" s="248">
        <f t="shared" si="1022"/>
        <v>0</v>
      </c>
      <c r="U6596" s="248">
        <f t="shared" si="1023"/>
        <v>0</v>
      </c>
      <c r="V6596" s="13"/>
      <c r="W6596" s="7"/>
      <c r="AT6596" s="130"/>
      <c r="BF6596" s="33">
        <f t="shared" si="1029"/>
        <v>41242</v>
      </c>
      <c r="BG6596" s="34">
        <f t="shared" si="1024"/>
        <v>82.88000000000001</v>
      </c>
      <c r="BH6596" s="32">
        <f t="shared" si="1025"/>
        <v>1</v>
      </c>
      <c r="BI6596" s="32">
        <f t="shared" si="1026"/>
        <v>0</v>
      </c>
      <c r="BJ6596" s="69">
        <f t="shared" si="1027"/>
        <v>0</v>
      </c>
      <c r="BK6596" s="158" t="str">
        <f t="shared" si="1028"/>
        <v/>
      </c>
    </row>
    <row r="6597" spans="1:63" ht="12" customHeight="1" x14ac:dyDescent="0.2">
      <c r="A6597" s="8"/>
      <c r="B6597" s="7"/>
      <c r="C6597" s="7"/>
      <c r="D6597" s="7"/>
      <c r="E6597" s="7"/>
      <c r="F6597" s="7"/>
      <c r="G6597" s="7"/>
      <c r="H6597" s="7"/>
      <c r="I6597" s="10"/>
      <c r="J6597" s="25"/>
      <c r="K6597" s="250"/>
      <c r="L6597" s="31"/>
      <c r="M6597" s="9"/>
      <c r="N6597" s="11" t="s">
        <v>25</v>
      </c>
      <c r="O6597" s="39"/>
      <c r="P6597" s="47"/>
      <c r="Q6597" s="13"/>
      <c r="R6597" s="248">
        <f t="shared" si="1020"/>
        <v>0</v>
      </c>
      <c r="S6597" s="248">
        <f t="shared" si="1021"/>
        <v>0</v>
      </c>
      <c r="T6597" s="248">
        <f t="shared" si="1022"/>
        <v>0</v>
      </c>
      <c r="U6597" s="248">
        <f t="shared" si="1023"/>
        <v>0</v>
      </c>
      <c r="V6597" s="13"/>
      <c r="W6597" s="7"/>
      <c r="AT6597" s="130"/>
      <c r="BF6597" s="33">
        <f t="shared" si="1029"/>
        <v>41242</v>
      </c>
      <c r="BG6597" s="34">
        <f t="shared" si="1024"/>
        <v>82.88000000000001</v>
      </c>
      <c r="BH6597" s="32">
        <f t="shared" si="1025"/>
        <v>1</v>
      </c>
      <c r="BI6597" s="32">
        <f t="shared" si="1026"/>
        <v>0</v>
      </c>
      <c r="BJ6597" s="69">
        <f t="shared" si="1027"/>
        <v>0</v>
      </c>
      <c r="BK6597" s="158" t="str">
        <f t="shared" si="1028"/>
        <v/>
      </c>
    </row>
    <row r="6598" spans="1:63" ht="12" customHeight="1" x14ac:dyDescent="0.2">
      <c r="A6598" s="8"/>
      <c r="B6598" s="7"/>
      <c r="C6598" s="7"/>
      <c r="D6598" s="7"/>
      <c r="E6598" s="7"/>
      <c r="F6598" s="7"/>
      <c r="G6598" s="7"/>
      <c r="H6598" s="7"/>
      <c r="I6598" s="10"/>
      <c r="J6598" s="25"/>
      <c r="K6598" s="250"/>
      <c r="L6598" s="31"/>
      <c r="M6598" s="9"/>
      <c r="N6598" s="11" t="s">
        <v>25</v>
      </c>
      <c r="O6598" s="39"/>
      <c r="P6598" s="47"/>
      <c r="Q6598" s="13"/>
      <c r="R6598" s="248">
        <f t="shared" si="1020"/>
        <v>0</v>
      </c>
      <c r="S6598" s="248">
        <f t="shared" si="1021"/>
        <v>0</v>
      </c>
      <c r="T6598" s="248">
        <f t="shared" si="1022"/>
        <v>0</v>
      </c>
      <c r="U6598" s="248">
        <f t="shared" si="1023"/>
        <v>0</v>
      </c>
      <c r="V6598" s="13"/>
      <c r="W6598" s="7"/>
      <c r="AT6598" s="130"/>
      <c r="BF6598" s="33">
        <f t="shared" si="1029"/>
        <v>41242</v>
      </c>
      <c r="BG6598" s="34">
        <f t="shared" si="1024"/>
        <v>82.88000000000001</v>
      </c>
      <c r="BH6598" s="32">
        <f t="shared" si="1025"/>
        <v>1</v>
      </c>
      <c r="BI6598" s="32">
        <f t="shared" si="1026"/>
        <v>0</v>
      </c>
      <c r="BJ6598" s="69">
        <f t="shared" si="1027"/>
        <v>0</v>
      </c>
      <c r="BK6598" s="158" t="str">
        <f t="shared" si="1028"/>
        <v/>
      </c>
    </row>
    <row r="6599" spans="1:63" ht="12" customHeight="1" x14ac:dyDescent="0.2">
      <c r="A6599" s="8"/>
      <c r="B6599" s="7"/>
      <c r="C6599" s="7"/>
      <c r="D6599" s="7"/>
      <c r="E6599" s="7"/>
      <c r="F6599" s="7"/>
      <c r="G6599" s="7"/>
      <c r="H6599" s="7"/>
      <c r="I6599" s="10"/>
      <c r="J6599" s="25"/>
      <c r="K6599" s="250"/>
      <c r="L6599" s="31"/>
      <c r="M6599" s="9"/>
      <c r="N6599" s="11" t="s">
        <v>25</v>
      </c>
      <c r="O6599" s="39"/>
      <c r="P6599" s="47"/>
      <c r="Q6599" s="13"/>
      <c r="R6599" s="248">
        <f t="shared" si="1020"/>
        <v>0</v>
      </c>
      <c r="S6599" s="248">
        <f t="shared" si="1021"/>
        <v>0</v>
      </c>
      <c r="T6599" s="248">
        <f t="shared" si="1022"/>
        <v>0</v>
      </c>
      <c r="U6599" s="248">
        <f t="shared" si="1023"/>
        <v>0</v>
      </c>
      <c r="V6599" s="13"/>
      <c r="W6599" s="7"/>
      <c r="AT6599" s="130"/>
      <c r="BF6599" s="33">
        <f t="shared" si="1029"/>
        <v>41242</v>
      </c>
      <c r="BG6599" s="34">
        <f t="shared" si="1024"/>
        <v>82.88000000000001</v>
      </c>
      <c r="BH6599" s="32">
        <f t="shared" si="1025"/>
        <v>1</v>
      </c>
      <c r="BI6599" s="32">
        <f t="shared" si="1026"/>
        <v>0</v>
      </c>
      <c r="BJ6599" s="69">
        <f t="shared" si="1027"/>
        <v>0</v>
      </c>
      <c r="BK6599" s="158" t="str">
        <f t="shared" si="1028"/>
        <v/>
      </c>
    </row>
    <row r="6600" spans="1:63" ht="12" customHeight="1" x14ac:dyDescent="0.2">
      <c r="A6600" s="8"/>
      <c r="B6600" s="7"/>
      <c r="C6600" s="7"/>
      <c r="D6600" s="7"/>
      <c r="E6600" s="7"/>
      <c r="F6600" s="7"/>
      <c r="G6600" s="7"/>
      <c r="H6600" s="7"/>
      <c r="I6600" s="10"/>
      <c r="J6600" s="25"/>
      <c r="K6600" s="250"/>
      <c r="L6600" s="31"/>
      <c r="M6600" s="9"/>
      <c r="N6600" s="11" t="s">
        <v>25</v>
      </c>
      <c r="O6600" s="39"/>
      <c r="P6600" s="47"/>
      <c r="Q6600" s="13"/>
      <c r="R6600" s="248">
        <f t="shared" si="1020"/>
        <v>0</v>
      </c>
      <c r="S6600" s="248">
        <f t="shared" si="1021"/>
        <v>0</v>
      </c>
      <c r="T6600" s="248">
        <f t="shared" si="1022"/>
        <v>0</v>
      </c>
      <c r="U6600" s="248">
        <f t="shared" si="1023"/>
        <v>0</v>
      </c>
      <c r="V6600" s="13"/>
      <c r="W6600" s="7"/>
      <c r="AT6600" s="130"/>
      <c r="BF6600" s="33">
        <f t="shared" si="1029"/>
        <v>41242</v>
      </c>
      <c r="BG6600" s="34">
        <f t="shared" si="1024"/>
        <v>82.88000000000001</v>
      </c>
      <c r="BH6600" s="32">
        <f t="shared" si="1025"/>
        <v>1</v>
      </c>
      <c r="BI6600" s="32">
        <f t="shared" si="1026"/>
        <v>0</v>
      </c>
      <c r="BJ6600" s="69">
        <f t="shared" si="1027"/>
        <v>0</v>
      </c>
      <c r="BK6600" s="158" t="str">
        <f t="shared" si="1028"/>
        <v/>
      </c>
    </row>
    <row r="6601" spans="1:63" ht="12" customHeight="1" x14ac:dyDescent="0.2">
      <c r="A6601" s="8"/>
      <c r="B6601" s="7"/>
      <c r="C6601" s="7"/>
      <c r="D6601" s="7"/>
      <c r="E6601" s="7"/>
      <c r="F6601" s="7"/>
      <c r="G6601" s="7"/>
      <c r="H6601" s="7"/>
      <c r="I6601" s="10"/>
      <c r="J6601" s="25"/>
      <c r="K6601" s="250"/>
      <c r="L6601" s="31"/>
      <c r="M6601" s="9"/>
      <c r="N6601" s="11" t="s">
        <v>25</v>
      </c>
      <c r="O6601" s="39"/>
      <c r="P6601" s="47"/>
      <c r="Q6601" s="13"/>
      <c r="R6601" s="248">
        <f t="shared" si="1020"/>
        <v>0</v>
      </c>
      <c r="S6601" s="248">
        <f t="shared" si="1021"/>
        <v>0</v>
      </c>
      <c r="T6601" s="248">
        <f t="shared" si="1022"/>
        <v>0</v>
      </c>
      <c r="U6601" s="248">
        <f t="shared" si="1023"/>
        <v>0</v>
      </c>
      <c r="V6601" s="13"/>
      <c r="W6601" s="7"/>
      <c r="AT6601" s="130"/>
      <c r="BF6601" s="33">
        <f t="shared" si="1029"/>
        <v>41242</v>
      </c>
      <c r="BG6601" s="34">
        <f t="shared" si="1024"/>
        <v>82.88000000000001</v>
      </c>
      <c r="BH6601" s="32">
        <f t="shared" si="1025"/>
        <v>1</v>
      </c>
      <c r="BI6601" s="32">
        <f t="shared" si="1026"/>
        <v>0</v>
      </c>
      <c r="BJ6601" s="69">
        <f t="shared" si="1027"/>
        <v>0</v>
      </c>
      <c r="BK6601" s="158" t="str">
        <f t="shared" si="1028"/>
        <v/>
      </c>
    </row>
    <row r="6602" spans="1:63" ht="12" customHeight="1" x14ac:dyDescent="0.2">
      <c r="A6602" s="8"/>
      <c r="B6602" s="7"/>
      <c r="C6602" s="7"/>
      <c r="D6602" s="7"/>
      <c r="E6602" s="7"/>
      <c r="F6602" s="7"/>
      <c r="G6602" s="7"/>
      <c r="H6602" s="7"/>
      <c r="I6602" s="10"/>
      <c r="J6602" s="25"/>
      <c r="K6602" s="250"/>
      <c r="L6602" s="31"/>
      <c r="M6602" s="9"/>
      <c r="N6602" s="11" t="s">
        <v>25</v>
      </c>
      <c r="O6602" s="39"/>
      <c r="P6602" s="47"/>
      <c r="Q6602" s="13"/>
      <c r="R6602" s="248">
        <f t="shared" si="1020"/>
        <v>0</v>
      </c>
      <c r="S6602" s="248">
        <f t="shared" si="1021"/>
        <v>0</v>
      </c>
      <c r="T6602" s="248">
        <f t="shared" si="1022"/>
        <v>0</v>
      </c>
      <c r="U6602" s="248">
        <f t="shared" si="1023"/>
        <v>0</v>
      </c>
      <c r="V6602" s="13"/>
      <c r="W6602" s="7"/>
      <c r="AT6602" s="130"/>
      <c r="BF6602" s="33">
        <f t="shared" si="1029"/>
        <v>41242</v>
      </c>
      <c r="BG6602" s="34">
        <f t="shared" si="1024"/>
        <v>82.88000000000001</v>
      </c>
      <c r="BH6602" s="32">
        <f t="shared" si="1025"/>
        <v>1</v>
      </c>
      <c r="BI6602" s="32">
        <f t="shared" si="1026"/>
        <v>0</v>
      </c>
      <c r="BJ6602" s="69">
        <f t="shared" si="1027"/>
        <v>0</v>
      </c>
      <c r="BK6602" s="158" t="str">
        <f t="shared" si="1028"/>
        <v/>
      </c>
    </row>
    <row r="6603" spans="1:63" ht="12" customHeight="1" x14ac:dyDescent="0.2">
      <c r="A6603" s="8"/>
      <c r="B6603" s="7"/>
      <c r="C6603" s="7"/>
      <c r="D6603" s="7"/>
      <c r="E6603" s="7"/>
      <c r="F6603" s="7"/>
      <c r="G6603" s="7"/>
      <c r="H6603" s="7"/>
      <c r="I6603" s="10"/>
      <c r="J6603" s="25"/>
      <c r="K6603" s="250"/>
      <c r="L6603" s="31"/>
      <c r="M6603" s="9"/>
      <c r="N6603" s="11" t="s">
        <v>25</v>
      </c>
      <c r="O6603" s="39"/>
      <c r="P6603" s="47"/>
      <c r="Q6603" s="13"/>
      <c r="R6603" s="248">
        <f t="shared" ref="R6603:R6666" si="1030">IF(N6603&lt;&gt;"M",ROUND(IF(M6603&lt;&gt;"Y",IF(P6603&lt;&gt;"Y",K6603,K6603*(BH6603-1)),0),ROUNDING),"")</f>
        <v>0</v>
      </c>
      <c r="S6603" s="248">
        <f t="shared" ref="S6603:S6666" si="1031">IF(N6603&lt;&gt;"M",ROUND(IF(O6603&gt;0,IF(M6603="Y",BI6603*(1-O6603),IF(BI6603&gt;R6603,R6603 + (BI6603 - R6603)*(1-O6603),BI6603)),BI6603),ROUNDING),"")</f>
        <v>0</v>
      </c>
      <c r="T6603" s="248">
        <f t="shared" ref="T6603:T6666" si="1032">IF(N6603&lt;&gt;"M",ROUND(IF(O6603&gt;0,IF(M6603="Y",BJ6603*(1-O6603),IF(BJ6603&gt;R6603,R6603 + (BJ6603 - R6603)*(1-O6603),BJ6603)),BJ6603),ROUNDING),"")</f>
        <v>0</v>
      </c>
      <c r="U6603" s="248">
        <f t="shared" ref="U6603:U6666" si="1033">IF(N6603&lt;&gt;"M",ROUND(IF(OR(N6603="P",N6603=""),0,IF(OR(M6603="N",M6603=""),T6603-R6603,T6603)),ROUNDING),"")</f>
        <v>0</v>
      </c>
      <c r="V6603" s="13"/>
      <c r="W6603" s="7"/>
      <c r="AT6603" s="130"/>
      <c r="BF6603" s="33">
        <f t="shared" si="1029"/>
        <v>41242</v>
      </c>
      <c r="BG6603" s="34">
        <f t="shared" ref="BG6603:BG6666" si="1034">IF(N6603&lt;&gt;"M",BG6602+U6603,BG6602)</f>
        <v>82.88000000000001</v>
      </c>
      <c r="BH6603" s="32">
        <f t="shared" ref="BH6603:BH6666" si="1035">IF(L6603&lt;&gt;"",IF(ODDS_TYPE=1,L6603,IF(ODDS_TYPE=2,IF(L6603&gt;0,1+L6603/100,IF(L6603&lt;0,1-100/L6603,1)),IF(ODDS_TYPE=3,1+L6603,IF(ODDS_TYPE=4,1+L6603,IF(ODDS_TYPE=5,IF(L6603&gt;0,1+L6603,1-1/L6603),IF(ODDS_TYPE=6,IF(L6603&gt;=0,L6603+1,1-1/L6603),1)))))),1)</f>
        <v>1</v>
      </c>
      <c r="BI6603" s="32">
        <f t="shared" ref="BI6603:BI6666" si="1036">IF(P6603&lt;&gt;"Y",IF(M6603&lt;&gt;"Y",K6603*BH6603,K6603*BH6603 - K6603),IF(M6603&lt;&gt;"Y",K6603*BH6603,K6603))</f>
        <v>0</v>
      </c>
      <c r="BJ6603" s="69">
        <f t="shared" ref="BJ6603:BJ6666" si="1037">IF(P6603&lt;&gt;"Y",
IF(M6603&lt;&gt;"Y",
IF(N6603="Y",K6603*BH6603,IF(N6603="P",0,IF(OR(N6603="R",N6603="PU"),K6603,IF(N6603="H",K6603*BH6603*0.5,IF(N6603="HW",K6603*0.5*(1 + BH6603),IF(N6603="HL",K6603*0.5,0)))))),
IF(N6603="Y",K6603*BH6603 - K6603,IF(N6603="P",0,IF(OR(N6603="R",N6603="PU"),0,IF(N6603="H",IF(BH6603&gt;2,0.5*K6603*BH6603 - K6603,0),IF(N6603="HW",K6603*0.5*(1 + BH6603) - K6603,IF(N6603="HL",0,0))))))),
IF(M6603&lt;&gt;"Y",
IF(N6603="Y",K6603*BH6603,IF(N6603="P",0,IF(OR(N6603="R",N6603="PU"),K6603*(BH6603-1),IF(N6603="H",K6603*BH6603*0.5,IF(N6603="HW",K6603*(BH6603-1)*0.5,IF(N6603="HL",K6603*BH6603 - K6603*0.5,0)))))),
IF(N6603="Y",K6603,IF(N6603="P",0,IF(OR(N6603="R",N6603="PU"),0,IF(N6603="H",IF(BH6603&lt;2,K6603*BH6603*0.5 - K6603*(BH6603-1),0),IF(N6603="HW",0,IF(N6603="HL",K6603*0.5,0)))))))
)</f>
        <v>0</v>
      </c>
      <c r="BK6603" s="158" t="str">
        <f t="shared" ref="BK6603:BK6666" si="1038">IF(FILT_M=1,IF(LEN(C6603)&gt;0,C6603,""),IF(FILT_M=2,IF(LEN(E6603)&gt;0,E6603,""),IF(FILT_M=3,IF(LEN(F6603)&gt;0,F6603,""),IF(FILT_M=4,IF(LEN(G6603)&gt;0,G6603,""),""))))</f>
        <v/>
      </c>
    </row>
    <row r="6604" spans="1:63" ht="12" customHeight="1" x14ac:dyDescent="0.2">
      <c r="A6604" s="8"/>
      <c r="B6604" s="7"/>
      <c r="C6604" s="7"/>
      <c r="D6604" s="7"/>
      <c r="E6604" s="7"/>
      <c r="F6604" s="7"/>
      <c r="G6604" s="7"/>
      <c r="H6604" s="7"/>
      <c r="I6604" s="10"/>
      <c r="J6604" s="25"/>
      <c r="K6604" s="250"/>
      <c r="L6604" s="31"/>
      <c r="M6604" s="9"/>
      <c r="N6604" s="11" t="s">
        <v>25</v>
      </c>
      <c r="O6604" s="39"/>
      <c r="P6604" s="47"/>
      <c r="Q6604" s="13"/>
      <c r="R6604" s="248">
        <f t="shared" si="1030"/>
        <v>0</v>
      </c>
      <c r="S6604" s="248">
        <f t="shared" si="1031"/>
        <v>0</v>
      </c>
      <c r="T6604" s="248">
        <f t="shared" si="1032"/>
        <v>0</v>
      </c>
      <c r="U6604" s="248">
        <f t="shared" si="1033"/>
        <v>0</v>
      </c>
      <c r="V6604" s="13"/>
      <c r="W6604" s="7"/>
      <c r="AT6604" s="130"/>
      <c r="BF6604" s="33">
        <f t="shared" ref="BF6604:BF6667" si="1039">IF(A6604&gt;2,A6604,BF6603)</f>
        <v>41242</v>
      </c>
      <c r="BG6604" s="34">
        <f t="shared" si="1034"/>
        <v>82.88000000000001</v>
      </c>
      <c r="BH6604" s="32">
        <f t="shared" si="1035"/>
        <v>1</v>
      </c>
      <c r="BI6604" s="32">
        <f t="shared" si="1036"/>
        <v>0</v>
      </c>
      <c r="BJ6604" s="69">
        <f t="shared" si="1037"/>
        <v>0</v>
      </c>
      <c r="BK6604" s="158" t="str">
        <f t="shared" si="1038"/>
        <v/>
      </c>
    </row>
    <row r="6605" spans="1:63" ht="12" customHeight="1" x14ac:dyDescent="0.2">
      <c r="A6605" s="8"/>
      <c r="B6605" s="7"/>
      <c r="C6605" s="7"/>
      <c r="D6605" s="7"/>
      <c r="E6605" s="7"/>
      <c r="F6605" s="7"/>
      <c r="G6605" s="7"/>
      <c r="H6605" s="7"/>
      <c r="I6605" s="10"/>
      <c r="J6605" s="25"/>
      <c r="K6605" s="250"/>
      <c r="L6605" s="31"/>
      <c r="M6605" s="9"/>
      <c r="N6605" s="11" t="s">
        <v>25</v>
      </c>
      <c r="O6605" s="39"/>
      <c r="P6605" s="47"/>
      <c r="Q6605" s="13"/>
      <c r="R6605" s="248">
        <f t="shared" si="1030"/>
        <v>0</v>
      </c>
      <c r="S6605" s="248">
        <f t="shared" si="1031"/>
        <v>0</v>
      </c>
      <c r="T6605" s="248">
        <f t="shared" si="1032"/>
        <v>0</v>
      </c>
      <c r="U6605" s="248">
        <f t="shared" si="1033"/>
        <v>0</v>
      </c>
      <c r="V6605" s="13"/>
      <c r="W6605" s="7"/>
      <c r="AT6605" s="130"/>
      <c r="BF6605" s="33">
        <f t="shared" si="1039"/>
        <v>41242</v>
      </c>
      <c r="BG6605" s="34">
        <f t="shared" si="1034"/>
        <v>82.88000000000001</v>
      </c>
      <c r="BH6605" s="32">
        <f t="shared" si="1035"/>
        <v>1</v>
      </c>
      <c r="BI6605" s="32">
        <f t="shared" si="1036"/>
        <v>0</v>
      </c>
      <c r="BJ6605" s="69">
        <f t="shared" si="1037"/>
        <v>0</v>
      </c>
      <c r="BK6605" s="158" t="str">
        <f t="shared" si="1038"/>
        <v/>
      </c>
    </row>
    <row r="6606" spans="1:63" ht="12" customHeight="1" x14ac:dyDescent="0.2">
      <c r="A6606" s="8"/>
      <c r="B6606" s="7"/>
      <c r="C6606" s="7"/>
      <c r="D6606" s="7"/>
      <c r="E6606" s="7"/>
      <c r="F6606" s="7"/>
      <c r="G6606" s="7"/>
      <c r="H6606" s="7"/>
      <c r="I6606" s="10"/>
      <c r="J6606" s="25"/>
      <c r="K6606" s="250"/>
      <c r="L6606" s="31"/>
      <c r="M6606" s="9"/>
      <c r="N6606" s="11" t="s">
        <v>25</v>
      </c>
      <c r="O6606" s="39"/>
      <c r="P6606" s="47"/>
      <c r="Q6606" s="13"/>
      <c r="R6606" s="248">
        <f t="shared" si="1030"/>
        <v>0</v>
      </c>
      <c r="S6606" s="248">
        <f t="shared" si="1031"/>
        <v>0</v>
      </c>
      <c r="T6606" s="248">
        <f t="shared" si="1032"/>
        <v>0</v>
      </c>
      <c r="U6606" s="248">
        <f t="shared" si="1033"/>
        <v>0</v>
      </c>
      <c r="V6606" s="13"/>
      <c r="W6606" s="7"/>
      <c r="AT6606" s="130"/>
      <c r="BF6606" s="33">
        <f t="shared" si="1039"/>
        <v>41242</v>
      </c>
      <c r="BG6606" s="34">
        <f t="shared" si="1034"/>
        <v>82.88000000000001</v>
      </c>
      <c r="BH6606" s="32">
        <f t="shared" si="1035"/>
        <v>1</v>
      </c>
      <c r="BI6606" s="32">
        <f t="shared" si="1036"/>
        <v>0</v>
      </c>
      <c r="BJ6606" s="69">
        <f t="shared" si="1037"/>
        <v>0</v>
      </c>
      <c r="BK6606" s="158" t="str">
        <f t="shared" si="1038"/>
        <v/>
      </c>
    </row>
    <row r="6607" spans="1:63" ht="12" customHeight="1" x14ac:dyDescent="0.2">
      <c r="A6607" s="8"/>
      <c r="B6607" s="7"/>
      <c r="C6607" s="7"/>
      <c r="D6607" s="7"/>
      <c r="E6607" s="7"/>
      <c r="F6607" s="7"/>
      <c r="G6607" s="7"/>
      <c r="H6607" s="7"/>
      <c r="I6607" s="10"/>
      <c r="J6607" s="25"/>
      <c r="K6607" s="250"/>
      <c r="L6607" s="31"/>
      <c r="M6607" s="9"/>
      <c r="N6607" s="11" t="s">
        <v>25</v>
      </c>
      <c r="O6607" s="39"/>
      <c r="P6607" s="47"/>
      <c r="Q6607" s="13"/>
      <c r="R6607" s="248">
        <f t="shared" si="1030"/>
        <v>0</v>
      </c>
      <c r="S6607" s="248">
        <f t="shared" si="1031"/>
        <v>0</v>
      </c>
      <c r="T6607" s="248">
        <f t="shared" si="1032"/>
        <v>0</v>
      </c>
      <c r="U6607" s="248">
        <f t="shared" si="1033"/>
        <v>0</v>
      </c>
      <c r="V6607" s="13"/>
      <c r="W6607" s="7"/>
      <c r="AT6607" s="130"/>
      <c r="BF6607" s="33">
        <f t="shared" si="1039"/>
        <v>41242</v>
      </c>
      <c r="BG6607" s="34">
        <f t="shared" si="1034"/>
        <v>82.88000000000001</v>
      </c>
      <c r="BH6607" s="32">
        <f t="shared" si="1035"/>
        <v>1</v>
      </c>
      <c r="BI6607" s="32">
        <f t="shared" si="1036"/>
        <v>0</v>
      </c>
      <c r="BJ6607" s="69">
        <f t="shared" si="1037"/>
        <v>0</v>
      </c>
      <c r="BK6607" s="158" t="str">
        <f t="shared" si="1038"/>
        <v/>
      </c>
    </row>
    <row r="6608" spans="1:63" ht="12" customHeight="1" x14ac:dyDescent="0.2">
      <c r="A6608" s="8"/>
      <c r="B6608" s="7"/>
      <c r="C6608" s="7"/>
      <c r="D6608" s="7"/>
      <c r="E6608" s="7"/>
      <c r="F6608" s="7"/>
      <c r="G6608" s="7"/>
      <c r="H6608" s="7"/>
      <c r="I6608" s="10"/>
      <c r="J6608" s="25"/>
      <c r="K6608" s="250"/>
      <c r="L6608" s="31"/>
      <c r="M6608" s="9"/>
      <c r="N6608" s="11" t="s">
        <v>25</v>
      </c>
      <c r="O6608" s="39"/>
      <c r="P6608" s="47"/>
      <c r="Q6608" s="13"/>
      <c r="R6608" s="248">
        <f t="shared" si="1030"/>
        <v>0</v>
      </c>
      <c r="S6608" s="248">
        <f t="shared" si="1031"/>
        <v>0</v>
      </c>
      <c r="T6608" s="248">
        <f t="shared" si="1032"/>
        <v>0</v>
      </c>
      <c r="U6608" s="248">
        <f t="shared" si="1033"/>
        <v>0</v>
      </c>
      <c r="V6608" s="13"/>
      <c r="W6608" s="7"/>
      <c r="AT6608" s="130"/>
      <c r="BF6608" s="33">
        <f t="shared" si="1039"/>
        <v>41242</v>
      </c>
      <c r="BG6608" s="34">
        <f t="shared" si="1034"/>
        <v>82.88000000000001</v>
      </c>
      <c r="BH6608" s="32">
        <f t="shared" si="1035"/>
        <v>1</v>
      </c>
      <c r="BI6608" s="32">
        <f t="shared" si="1036"/>
        <v>0</v>
      </c>
      <c r="BJ6608" s="69">
        <f t="shared" si="1037"/>
        <v>0</v>
      </c>
      <c r="BK6608" s="158" t="str">
        <f t="shared" si="1038"/>
        <v/>
      </c>
    </row>
    <row r="6609" spans="1:63" ht="12" customHeight="1" x14ac:dyDescent="0.2">
      <c r="A6609" s="8"/>
      <c r="B6609" s="7"/>
      <c r="C6609" s="7"/>
      <c r="D6609" s="7"/>
      <c r="E6609" s="7"/>
      <c r="F6609" s="7"/>
      <c r="G6609" s="7"/>
      <c r="H6609" s="7"/>
      <c r="I6609" s="10"/>
      <c r="J6609" s="25"/>
      <c r="K6609" s="250"/>
      <c r="L6609" s="31"/>
      <c r="M6609" s="9"/>
      <c r="N6609" s="11" t="s">
        <v>25</v>
      </c>
      <c r="O6609" s="39"/>
      <c r="P6609" s="47"/>
      <c r="Q6609" s="13"/>
      <c r="R6609" s="248">
        <f t="shared" si="1030"/>
        <v>0</v>
      </c>
      <c r="S6609" s="248">
        <f t="shared" si="1031"/>
        <v>0</v>
      </c>
      <c r="T6609" s="248">
        <f t="shared" si="1032"/>
        <v>0</v>
      </c>
      <c r="U6609" s="248">
        <f t="shared" si="1033"/>
        <v>0</v>
      </c>
      <c r="V6609" s="13"/>
      <c r="W6609" s="7"/>
      <c r="AT6609" s="130"/>
      <c r="BF6609" s="33">
        <f t="shared" si="1039"/>
        <v>41242</v>
      </c>
      <c r="BG6609" s="34">
        <f t="shared" si="1034"/>
        <v>82.88000000000001</v>
      </c>
      <c r="BH6609" s="32">
        <f t="shared" si="1035"/>
        <v>1</v>
      </c>
      <c r="BI6609" s="32">
        <f t="shared" si="1036"/>
        <v>0</v>
      </c>
      <c r="BJ6609" s="69">
        <f t="shared" si="1037"/>
        <v>0</v>
      </c>
      <c r="BK6609" s="158" t="str">
        <f t="shared" si="1038"/>
        <v/>
      </c>
    </row>
    <row r="6610" spans="1:63" ht="12" customHeight="1" x14ac:dyDescent="0.2">
      <c r="A6610" s="8"/>
      <c r="B6610" s="7"/>
      <c r="C6610" s="7"/>
      <c r="D6610" s="7"/>
      <c r="E6610" s="7"/>
      <c r="F6610" s="7"/>
      <c r="G6610" s="7"/>
      <c r="H6610" s="7"/>
      <c r="I6610" s="10"/>
      <c r="J6610" s="25"/>
      <c r="K6610" s="250"/>
      <c r="L6610" s="31"/>
      <c r="M6610" s="9"/>
      <c r="N6610" s="11" t="s">
        <v>25</v>
      </c>
      <c r="O6610" s="39"/>
      <c r="P6610" s="47"/>
      <c r="Q6610" s="13"/>
      <c r="R6610" s="248">
        <f t="shared" si="1030"/>
        <v>0</v>
      </c>
      <c r="S6610" s="248">
        <f t="shared" si="1031"/>
        <v>0</v>
      </c>
      <c r="T6610" s="248">
        <f t="shared" si="1032"/>
        <v>0</v>
      </c>
      <c r="U6610" s="248">
        <f t="shared" si="1033"/>
        <v>0</v>
      </c>
      <c r="V6610" s="13"/>
      <c r="W6610" s="7"/>
      <c r="AT6610" s="130"/>
      <c r="BF6610" s="33">
        <f t="shared" si="1039"/>
        <v>41242</v>
      </c>
      <c r="BG6610" s="34">
        <f t="shared" si="1034"/>
        <v>82.88000000000001</v>
      </c>
      <c r="BH6610" s="32">
        <f t="shared" si="1035"/>
        <v>1</v>
      </c>
      <c r="BI6610" s="32">
        <f t="shared" si="1036"/>
        <v>0</v>
      </c>
      <c r="BJ6610" s="69">
        <f t="shared" si="1037"/>
        <v>0</v>
      </c>
      <c r="BK6610" s="158" t="str">
        <f t="shared" si="1038"/>
        <v/>
      </c>
    </row>
    <row r="6611" spans="1:63" ht="12" customHeight="1" x14ac:dyDescent="0.2">
      <c r="A6611" s="8"/>
      <c r="B6611" s="7"/>
      <c r="C6611" s="7"/>
      <c r="D6611" s="7"/>
      <c r="E6611" s="7"/>
      <c r="F6611" s="7"/>
      <c r="G6611" s="7"/>
      <c r="H6611" s="7"/>
      <c r="I6611" s="10"/>
      <c r="J6611" s="25"/>
      <c r="K6611" s="250"/>
      <c r="L6611" s="31"/>
      <c r="M6611" s="9"/>
      <c r="N6611" s="11" t="s">
        <v>25</v>
      </c>
      <c r="O6611" s="39"/>
      <c r="P6611" s="47"/>
      <c r="Q6611" s="13"/>
      <c r="R6611" s="248">
        <f t="shared" si="1030"/>
        <v>0</v>
      </c>
      <c r="S6611" s="248">
        <f t="shared" si="1031"/>
        <v>0</v>
      </c>
      <c r="T6611" s="248">
        <f t="shared" si="1032"/>
        <v>0</v>
      </c>
      <c r="U6611" s="248">
        <f t="shared" si="1033"/>
        <v>0</v>
      </c>
      <c r="V6611" s="13"/>
      <c r="W6611" s="7"/>
      <c r="AT6611" s="130"/>
      <c r="BF6611" s="33">
        <f t="shared" si="1039"/>
        <v>41242</v>
      </c>
      <c r="BG6611" s="34">
        <f t="shared" si="1034"/>
        <v>82.88000000000001</v>
      </c>
      <c r="BH6611" s="32">
        <f t="shared" si="1035"/>
        <v>1</v>
      </c>
      <c r="BI6611" s="32">
        <f t="shared" si="1036"/>
        <v>0</v>
      </c>
      <c r="BJ6611" s="69">
        <f t="shared" si="1037"/>
        <v>0</v>
      </c>
      <c r="BK6611" s="158" t="str">
        <f t="shared" si="1038"/>
        <v/>
      </c>
    </row>
    <row r="6612" spans="1:63" ht="12" customHeight="1" x14ac:dyDescent="0.2">
      <c r="A6612" s="8"/>
      <c r="B6612" s="7"/>
      <c r="C6612" s="7"/>
      <c r="D6612" s="7"/>
      <c r="E6612" s="7"/>
      <c r="F6612" s="7"/>
      <c r="G6612" s="7"/>
      <c r="H6612" s="7"/>
      <c r="I6612" s="10"/>
      <c r="J6612" s="25"/>
      <c r="K6612" s="250"/>
      <c r="L6612" s="31"/>
      <c r="M6612" s="9"/>
      <c r="N6612" s="11" t="s">
        <v>25</v>
      </c>
      <c r="O6612" s="39"/>
      <c r="P6612" s="47"/>
      <c r="Q6612" s="13"/>
      <c r="R6612" s="248">
        <f t="shared" si="1030"/>
        <v>0</v>
      </c>
      <c r="S6612" s="248">
        <f t="shared" si="1031"/>
        <v>0</v>
      </c>
      <c r="T6612" s="248">
        <f t="shared" si="1032"/>
        <v>0</v>
      </c>
      <c r="U6612" s="248">
        <f t="shared" si="1033"/>
        <v>0</v>
      </c>
      <c r="V6612" s="13"/>
      <c r="W6612" s="7"/>
      <c r="AT6612" s="130"/>
      <c r="BF6612" s="33">
        <f t="shared" si="1039"/>
        <v>41242</v>
      </c>
      <c r="BG6612" s="34">
        <f t="shared" si="1034"/>
        <v>82.88000000000001</v>
      </c>
      <c r="BH6612" s="32">
        <f t="shared" si="1035"/>
        <v>1</v>
      </c>
      <c r="BI6612" s="32">
        <f t="shared" si="1036"/>
        <v>0</v>
      </c>
      <c r="BJ6612" s="69">
        <f t="shared" si="1037"/>
        <v>0</v>
      </c>
      <c r="BK6612" s="158" t="str">
        <f t="shared" si="1038"/>
        <v/>
      </c>
    </row>
    <row r="6613" spans="1:63" ht="12" customHeight="1" x14ac:dyDescent="0.2">
      <c r="A6613" s="8"/>
      <c r="B6613" s="7"/>
      <c r="C6613" s="7"/>
      <c r="D6613" s="7"/>
      <c r="E6613" s="7"/>
      <c r="F6613" s="7"/>
      <c r="G6613" s="7"/>
      <c r="H6613" s="7"/>
      <c r="I6613" s="10"/>
      <c r="J6613" s="25"/>
      <c r="K6613" s="250"/>
      <c r="L6613" s="31"/>
      <c r="M6613" s="9"/>
      <c r="N6613" s="11" t="s">
        <v>25</v>
      </c>
      <c r="O6613" s="39"/>
      <c r="P6613" s="47"/>
      <c r="Q6613" s="13"/>
      <c r="R6613" s="248">
        <f t="shared" si="1030"/>
        <v>0</v>
      </c>
      <c r="S6613" s="248">
        <f t="shared" si="1031"/>
        <v>0</v>
      </c>
      <c r="T6613" s="248">
        <f t="shared" si="1032"/>
        <v>0</v>
      </c>
      <c r="U6613" s="248">
        <f t="shared" si="1033"/>
        <v>0</v>
      </c>
      <c r="V6613" s="13"/>
      <c r="W6613" s="7"/>
      <c r="AT6613" s="130"/>
      <c r="BF6613" s="33">
        <f t="shared" si="1039"/>
        <v>41242</v>
      </c>
      <c r="BG6613" s="34">
        <f t="shared" si="1034"/>
        <v>82.88000000000001</v>
      </c>
      <c r="BH6613" s="32">
        <f t="shared" si="1035"/>
        <v>1</v>
      </c>
      <c r="BI6613" s="32">
        <f t="shared" si="1036"/>
        <v>0</v>
      </c>
      <c r="BJ6613" s="69">
        <f t="shared" si="1037"/>
        <v>0</v>
      </c>
      <c r="BK6613" s="158" t="str">
        <f t="shared" si="1038"/>
        <v/>
      </c>
    </row>
    <row r="6614" spans="1:63" ht="12" customHeight="1" x14ac:dyDescent="0.2">
      <c r="A6614" s="8"/>
      <c r="B6614" s="7"/>
      <c r="C6614" s="7"/>
      <c r="D6614" s="7"/>
      <c r="E6614" s="7"/>
      <c r="F6614" s="7"/>
      <c r="G6614" s="7"/>
      <c r="H6614" s="7"/>
      <c r="I6614" s="10"/>
      <c r="J6614" s="25"/>
      <c r="K6614" s="250"/>
      <c r="L6614" s="31"/>
      <c r="M6614" s="9"/>
      <c r="N6614" s="11" t="s">
        <v>25</v>
      </c>
      <c r="O6614" s="39"/>
      <c r="P6614" s="47"/>
      <c r="Q6614" s="13"/>
      <c r="R6614" s="248">
        <f t="shared" si="1030"/>
        <v>0</v>
      </c>
      <c r="S6614" s="248">
        <f t="shared" si="1031"/>
        <v>0</v>
      </c>
      <c r="T6614" s="248">
        <f t="shared" si="1032"/>
        <v>0</v>
      </c>
      <c r="U6614" s="248">
        <f t="shared" si="1033"/>
        <v>0</v>
      </c>
      <c r="V6614" s="13"/>
      <c r="W6614" s="7"/>
      <c r="AT6614" s="130"/>
      <c r="BF6614" s="33">
        <f t="shared" si="1039"/>
        <v>41242</v>
      </c>
      <c r="BG6614" s="34">
        <f t="shared" si="1034"/>
        <v>82.88000000000001</v>
      </c>
      <c r="BH6614" s="32">
        <f t="shared" si="1035"/>
        <v>1</v>
      </c>
      <c r="BI6614" s="32">
        <f t="shared" si="1036"/>
        <v>0</v>
      </c>
      <c r="BJ6614" s="69">
        <f t="shared" si="1037"/>
        <v>0</v>
      </c>
      <c r="BK6614" s="158" t="str">
        <f t="shared" si="1038"/>
        <v/>
      </c>
    </row>
    <row r="6615" spans="1:63" ht="12" customHeight="1" x14ac:dyDescent="0.2">
      <c r="A6615" s="8"/>
      <c r="B6615" s="7"/>
      <c r="C6615" s="7"/>
      <c r="D6615" s="7"/>
      <c r="E6615" s="7"/>
      <c r="F6615" s="7"/>
      <c r="G6615" s="7"/>
      <c r="H6615" s="7"/>
      <c r="I6615" s="10"/>
      <c r="J6615" s="25"/>
      <c r="K6615" s="250"/>
      <c r="L6615" s="31"/>
      <c r="M6615" s="9"/>
      <c r="N6615" s="11" t="s">
        <v>25</v>
      </c>
      <c r="O6615" s="39"/>
      <c r="P6615" s="47"/>
      <c r="Q6615" s="13"/>
      <c r="R6615" s="248">
        <f t="shared" si="1030"/>
        <v>0</v>
      </c>
      <c r="S6615" s="248">
        <f t="shared" si="1031"/>
        <v>0</v>
      </c>
      <c r="T6615" s="248">
        <f t="shared" si="1032"/>
        <v>0</v>
      </c>
      <c r="U6615" s="248">
        <f t="shared" si="1033"/>
        <v>0</v>
      </c>
      <c r="V6615" s="13"/>
      <c r="W6615" s="7"/>
      <c r="AT6615" s="130"/>
      <c r="BF6615" s="33">
        <f t="shared" si="1039"/>
        <v>41242</v>
      </c>
      <c r="BG6615" s="34">
        <f t="shared" si="1034"/>
        <v>82.88000000000001</v>
      </c>
      <c r="BH6615" s="32">
        <f t="shared" si="1035"/>
        <v>1</v>
      </c>
      <c r="BI6615" s="32">
        <f t="shared" si="1036"/>
        <v>0</v>
      </c>
      <c r="BJ6615" s="69">
        <f t="shared" si="1037"/>
        <v>0</v>
      </c>
      <c r="BK6615" s="158" t="str">
        <f t="shared" si="1038"/>
        <v/>
      </c>
    </row>
    <row r="6616" spans="1:63" ht="12" customHeight="1" x14ac:dyDescent="0.2">
      <c r="A6616" s="8"/>
      <c r="B6616" s="7"/>
      <c r="C6616" s="7"/>
      <c r="D6616" s="7"/>
      <c r="E6616" s="7"/>
      <c r="F6616" s="7"/>
      <c r="G6616" s="7"/>
      <c r="H6616" s="7"/>
      <c r="I6616" s="10"/>
      <c r="J6616" s="25"/>
      <c r="K6616" s="250"/>
      <c r="L6616" s="31"/>
      <c r="M6616" s="9"/>
      <c r="N6616" s="11" t="s">
        <v>25</v>
      </c>
      <c r="O6616" s="39"/>
      <c r="P6616" s="47"/>
      <c r="Q6616" s="13"/>
      <c r="R6616" s="248">
        <f t="shared" si="1030"/>
        <v>0</v>
      </c>
      <c r="S6616" s="248">
        <f t="shared" si="1031"/>
        <v>0</v>
      </c>
      <c r="T6616" s="248">
        <f t="shared" si="1032"/>
        <v>0</v>
      </c>
      <c r="U6616" s="248">
        <f t="shared" si="1033"/>
        <v>0</v>
      </c>
      <c r="V6616" s="13"/>
      <c r="W6616" s="7"/>
      <c r="AT6616" s="130"/>
      <c r="BF6616" s="33">
        <f t="shared" si="1039"/>
        <v>41242</v>
      </c>
      <c r="BG6616" s="34">
        <f t="shared" si="1034"/>
        <v>82.88000000000001</v>
      </c>
      <c r="BH6616" s="32">
        <f t="shared" si="1035"/>
        <v>1</v>
      </c>
      <c r="BI6616" s="32">
        <f t="shared" si="1036"/>
        <v>0</v>
      </c>
      <c r="BJ6616" s="69">
        <f t="shared" si="1037"/>
        <v>0</v>
      </c>
      <c r="BK6616" s="158" t="str">
        <f t="shared" si="1038"/>
        <v/>
      </c>
    </row>
    <row r="6617" spans="1:63" ht="12" customHeight="1" x14ac:dyDescent="0.2">
      <c r="A6617" s="8"/>
      <c r="B6617" s="7"/>
      <c r="C6617" s="7"/>
      <c r="D6617" s="7"/>
      <c r="E6617" s="7"/>
      <c r="F6617" s="7"/>
      <c r="G6617" s="7"/>
      <c r="H6617" s="7"/>
      <c r="I6617" s="10"/>
      <c r="J6617" s="25"/>
      <c r="K6617" s="250"/>
      <c r="L6617" s="31"/>
      <c r="M6617" s="9"/>
      <c r="N6617" s="11" t="s">
        <v>25</v>
      </c>
      <c r="O6617" s="39"/>
      <c r="P6617" s="47"/>
      <c r="Q6617" s="13"/>
      <c r="R6617" s="248">
        <f t="shared" si="1030"/>
        <v>0</v>
      </c>
      <c r="S6617" s="248">
        <f t="shared" si="1031"/>
        <v>0</v>
      </c>
      <c r="T6617" s="248">
        <f t="shared" si="1032"/>
        <v>0</v>
      </c>
      <c r="U6617" s="248">
        <f t="shared" si="1033"/>
        <v>0</v>
      </c>
      <c r="V6617" s="13"/>
      <c r="W6617" s="7"/>
      <c r="AT6617" s="130"/>
      <c r="BF6617" s="33">
        <f t="shared" si="1039"/>
        <v>41242</v>
      </c>
      <c r="BG6617" s="34">
        <f t="shared" si="1034"/>
        <v>82.88000000000001</v>
      </c>
      <c r="BH6617" s="32">
        <f t="shared" si="1035"/>
        <v>1</v>
      </c>
      <c r="BI6617" s="32">
        <f t="shared" si="1036"/>
        <v>0</v>
      </c>
      <c r="BJ6617" s="69">
        <f t="shared" si="1037"/>
        <v>0</v>
      </c>
      <c r="BK6617" s="158" t="str">
        <f t="shared" si="1038"/>
        <v/>
      </c>
    </row>
    <row r="6618" spans="1:63" ht="12" customHeight="1" x14ac:dyDescent="0.2">
      <c r="A6618" s="8"/>
      <c r="B6618" s="7"/>
      <c r="C6618" s="7"/>
      <c r="D6618" s="7"/>
      <c r="E6618" s="7"/>
      <c r="F6618" s="7"/>
      <c r="G6618" s="7"/>
      <c r="H6618" s="7"/>
      <c r="I6618" s="10"/>
      <c r="J6618" s="25"/>
      <c r="K6618" s="250"/>
      <c r="L6618" s="31"/>
      <c r="M6618" s="9"/>
      <c r="N6618" s="11" t="s">
        <v>25</v>
      </c>
      <c r="O6618" s="39"/>
      <c r="P6618" s="47"/>
      <c r="Q6618" s="13"/>
      <c r="R6618" s="248">
        <f t="shared" si="1030"/>
        <v>0</v>
      </c>
      <c r="S6618" s="248">
        <f t="shared" si="1031"/>
        <v>0</v>
      </c>
      <c r="T6618" s="248">
        <f t="shared" si="1032"/>
        <v>0</v>
      </c>
      <c r="U6618" s="248">
        <f t="shared" si="1033"/>
        <v>0</v>
      </c>
      <c r="V6618" s="13"/>
      <c r="W6618" s="7"/>
      <c r="AT6618" s="130"/>
      <c r="BF6618" s="33">
        <f t="shared" si="1039"/>
        <v>41242</v>
      </c>
      <c r="BG6618" s="34">
        <f t="shared" si="1034"/>
        <v>82.88000000000001</v>
      </c>
      <c r="BH6618" s="32">
        <f t="shared" si="1035"/>
        <v>1</v>
      </c>
      <c r="BI6618" s="32">
        <f t="shared" si="1036"/>
        <v>0</v>
      </c>
      <c r="BJ6618" s="69">
        <f t="shared" si="1037"/>
        <v>0</v>
      </c>
      <c r="BK6618" s="158" t="str">
        <f t="shared" si="1038"/>
        <v/>
      </c>
    </row>
    <row r="6619" spans="1:63" ht="12" customHeight="1" x14ac:dyDescent="0.2">
      <c r="A6619" s="8"/>
      <c r="B6619" s="7"/>
      <c r="C6619" s="7"/>
      <c r="D6619" s="7"/>
      <c r="E6619" s="7"/>
      <c r="F6619" s="7"/>
      <c r="G6619" s="7"/>
      <c r="H6619" s="7"/>
      <c r="I6619" s="10"/>
      <c r="J6619" s="25"/>
      <c r="K6619" s="250"/>
      <c r="L6619" s="31"/>
      <c r="M6619" s="9"/>
      <c r="N6619" s="11" t="s">
        <v>25</v>
      </c>
      <c r="O6619" s="39"/>
      <c r="P6619" s="47"/>
      <c r="Q6619" s="13"/>
      <c r="R6619" s="248">
        <f t="shared" si="1030"/>
        <v>0</v>
      </c>
      <c r="S6619" s="248">
        <f t="shared" si="1031"/>
        <v>0</v>
      </c>
      <c r="T6619" s="248">
        <f t="shared" si="1032"/>
        <v>0</v>
      </c>
      <c r="U6619" s="248">
        <f t="shared" si="1033"/>
        <v>0</v>
      </c>
      <c r="V6619" s="13"/>
      <c r="W6619" s="7"/>
      <c r="AT6619" s="130"/>
      <c r="BF6619" s="33">
        <f t="shared" si="1039"/>
        <v>41242</v>
      </c>
      <c r="BG6619" s="34">
        <f t="shared" si="1034"/>
        <v>82.88000000000001</v>
      </c>
      <c r="BH6619" s="32">
        <f t="shared" si="1035"/>
        <v>1</v>
      </c>
      <c r="BI6619" s="32">
        <f t="shared" si="1036"/>
        <v>0</v>
      </c>
      <c r="BJ6619" s="69">
        <f t="shared" si="1037"/>
        <v>0</v>
      </c>
      <c r="BK6619" s="158" t="str">
        <f t="shared" si="1038"/>
        <v/>
      </c>
    </row>
    <row r="6620" spans="1:63" ht="12" customHeight="1" x14ac:dyDescent="0.2">
      <c r="A6620" s="8"/>
      <c r="B6620" s="7"/>
      <c r="C6620" s="7"/>
      <c r="D6620" s="7"/>
      <c r="E6620" s="7"/>
      <c r="F6620" s="7"/>
      <c r="G6620" s="7"/>
      <c r="H6620" s="7"/>
      <c r="I6620" s="10"/>
      <c r="J6620" s="25"/>
      <c r="K6620" s="250"/>
      <c r="L6620" s="31"/>
      <c r="M6620" s="9"/>
      <c r="N6620" s="11" t="s">
        <v>25</v>
      </c>
      <c r="O6620" s="39"/>
      <c r="P6620" s="47"/>
      <c r="Q6620" s="13"/>
      <c r="R6620" s="248">
        <f t="shared" si="1030"/>
        <v>0</v>
      </c>
      <c r="S6620" s="248">
        <f t="shared" si="1031"/>
        <v>0</v>
      </c>
      <c r="T6620" s="248">
        <f t="shared" si="1032"/>
        <v>0</v>
      </c>
      <c r="U6620" s="248">
        <f t="shared" si="1033"/>
        <v>0</v>
      </c>
      <c r="V6620" s="13"/>
      <c r="W6620" s="7"/>
      <c r="AT6620" s="130"/>
      <c r="BF6620" s="33">
        <f t="shared" si="1039"/>
        <v>41242</v>
      </c>
      <c r="BG6620" s="34">
        <f t="shared" si="1034"/>
        <v>82.88000000000001</v>
      </c>
      <c r="BH6620" s="32">
        <f t="shared" si="1035"/>
        <v>1</v>
      </c>
      <c r="BI6620" s="32">
        <f t="shared" si="1036"/>
        <v>0</v>
      </c>
      <c r="BJ6620" s="69">
        <f t="shared" si="1037"/>
        <v>0</v>
      </c>
      <c r="BK6620" s="158" t="str">
        <f t="shared" si="1038"/>
        <v/>
      </c>
    </row>
    <row r="6621" spans="1:63" ht="12" customHeight="1" x14ac:dyDescent="0.2">
      <c r="A6621" s="8"/>
      <c r="B6621" s="7"/>
      <c r="C6621" s="7"/>
      <c r="D6621" s="7"/>
      <c r="E6621" s="7"/>
      <c r="F6621" s="7"/>
      <c r="G6621" s="7"/>
      <c r="H6621" s="7"/>
      <c r="I6621" s="10"/>
      <c r="J6621" s="25"/>
      <c r="K6621" s="250"/>
      <c r="L6621" s="31"/>
      <c r="M6621" s="9"/>
      <c r="N6621" s="11" t="s">
        <v>25</v>
      </c>
      <c r="O6621" s="39"/>
      <c r="P6621" s="47"/>
      <c r="Q6621" s="13"/>
      <c r="R6621" s="248">
        <f t="shared" si="1030"/>
        <v>0</v>
      </c>
      <c r="S6621" s="248">
        <f t="shared" si="1031"/>
        <v>0</v>
      </c>
      <c r="T6621" s="248">
        <f t="shared" si="1032"/>
        <v>0</v>
      </c>
      <c r="U6621" s="248">
        <f t="shared" si="1033"/>
        <v>0</v>
      </c>
      <c r="V6621" s="13"/>
      <c r="W6621" s="7"/>
      <c r="AT6621" s="130"/>
      <c r="BF6621" s="33">
        <f t="shared" si="1039"/>
        <v>41242</v>
      </c>
      <c r="BG6621" s="34">
        <f t="shared" si="1034"/>
        <v>82.88000000000001</v>
      </c>
      <c r="BH6621" s="32">
        <f t="shared" si="1035"/>
        <v>1</v>
      </c>
      <c r="BI6621" s="32">
        <f t="shared" si="1036"/>
        <v>0</v>
      </c>
      <c r="BJ6621" s="69">
        <f t="shared" si="1037"/>
        <v>0</v>
      </c>
      <c r="BK6621" s="158" t="str">
        <f t="shared" si="1038"/>
        <v/>
      </c>
    </row>
    <row r="6622" spans="1:63" ht="12" customHeight="1" x14ac:dyDescent="0.2">
      <c r="A6622" s="8"/>
      <c r="B6622" s="7"/>
      <c r="C6622" s="7"/>
      <c r="D6622" s="7"/>
      <c r="E6622" s="7"/>
      <c r="F6622" s="7"/>
      <c r="G6622" s="7"/>
      <c r="H6622" s="7"/>
      <c r="I6622" s="10"/>
      <c r="J6622" s="25"/>
      <c r="K6622" s="250"/>
      <c r="L6622" s="31"/>
      <c r="M6622" s="9"/>
      <c r="N6622" s="11" t="s">
        <v>25</v>
      </c>
      <c r="O6622" s="39"/>
      <c r="P6622" s="47"/>
      <c r="Q6622" s="13"/>
      <c r="R6622" s="248">
        <f t="shared" si="1030"/>
        <v>0</v>
      </c>
      <c r="S6622" s="248">
        <f t="shared" si="1031"/>
        <v>0</v>
      </c>
      <c r="T6622" s="248">
        <f t="shared" si="1032"/>
        <v>0</v>
      </c>
      <c r="U6622" s="248">
        <f t="shared" si="1033"/>
        <v>0</v>
      </c>
      <c r="V6622" s="13"/>
      <c r="W6622" s="7"/>
      <c r="AT6622" s="130"/>
      <c r="BF6622" s="33">
        <f t="shared" si="1039"/>
        <v>41242</v>
      </c>
      <c r="BG6622" s="34">
        <f t="shared" si="1034"/>
        <v>82.88000000000001</v>
      </c>
      <c r="BH6622" s="32">
        <f t="shared" si="1035"/>
        <v>1</v>
      </c>
      <c r="BI6622" s="32">
        <f t="shared" si="1036"/>
        <v>0</v>
      </c>
      <c r="BJ6622" s="69">
        <f t="shared" si="1037"/>
        <v>0</v>
      </c>
      <c r="BK6622" s="158" t="str">
        <f t="shared" si="1038"/>
        <v/>
      </c>
    </row>
    <row r="6623" spans="1:63" ht="12" customHeight="1" x14ac:dyDescent="0.2">
      <c r="A6623" s="8"/>
      <c r="B6623" s="7"/>
      <c r="C6623" s="7"/>
      <c r="D6623" s="7"/>
      <c r="E6623" s="7"/>
      <c r="F6623" s="7"/>
      <c r="G6623" s="7"/>
      <c r="H6623" s="7"/>
      <c r="I6623" s="10"/>
      <c r="J6623" s="25"/>
      <c r="K6623" s="250"/>
      <c r="L6623" s="31"/>
      <c r="M6623" s="9"/>
      <c r="N6623" s="11" t="s">
        <v>25</v>
      </c>
      <c r="O6623" s="39"/>
      <c r="P6623" s="47"/>
      <c r="Q6623" s="13"/>
      <c r="R6623" s="248">
        <f t="shared" si="1030"/>
        <v>0</v>
      </c>
      <c r="S6623" s="248">
        <f t="shared" si="1031"/>
        <v>0</v>
      </c>
      <c r="T6623" s="248">
        <f t="shared" si="1032"/>
        <v>0</v>
      </c>
      <c r="U6623" s="248">
        <f t="shared" si="1033"/>
        <v>0</v>
      </c>
      <c r="V6623" s="13"/>
      <c r="W6623" s="7"/>
      <c r="AT6623" s="130"/>
      <c r="BF6623" s="33">
        <f t="shared" si="1039"/>
        <v>41242</v>
      </c>
      <c r="BG6623" s="34">
        <f t="shared" si="1034"/>
        <v>82.88000000000001</v>
      </c>
      <c r="BH6623" s="32">
        <f t="shared" si="1035"/>
        <v>1</v>
      </c>
      <c r="BI6623" s="32">
        <f t="shared" si="1036"/>
        <v>0</v>
      </c>
      <c r="BJ6623" s="69">
        <f t="shared" si="1037"/>
        <v>0</v>
      </c>
      <c r="BK6623" s="158" t="str">
        <f t="shared" si="1038"/>
        <v/>
      </c>
    </row>
    <row r="6624" spans="1:63" ht="12" customHeight="1" x14ac:dyDescent="0.2">
      <c r="A6624" s="8"/>
      <c r="B6624" s="7"/>
      <c r="C6624" s="7"/>
      <c r="D6624" s="7"/>
      <c r="E6624" s="7"/>
      <c r="F6624" s="7"/>
      <c r="G6624" s="7"/>
      <c r="H6624" s="7"/>
      <c r="I6624" s="10"/>
      <c r="J6624" s="25"/>
      <c r="K6624" s="250"/>
      <c r="L6624" s="31"/>
      <c r="M6624" s="9"/>
      <c r="N6624" s="11" t="s">
        <v>25</v>
      </c>
      <c r="O6624" s="39"/>
      <c r="P6624" s="47"/>
      <c r="Q6624" s="13"/>
      <c r="R6624" s="248">
        <f t="shared" si="1030"/>
        <v>0</v>
      </c>
      <c r="S6624" s="248">
        <f t="shared" si="1031"/>
        <v>0</v>
      </c>
      <c r="T6624" s="248">
        <f t="shared" si="1032"/>
        <v>0</v>
      </c>
      <c r="U6624" s="248">
        <f t="shared" si="1033"/>
        <v>0</v>
      </c>
      <c r="V6624" s="13"/>
      <c r="W6624" s="7"/>
      <c r="AT6624" s="130"/>
      <c r="BF6624" s="33">
        <f t="shared" si="1039"/>
        <v>41242</v>
      </c>
      <c r="BG6624" s="34">
        <f t="shared" si="1034"/>
        <v>82.88000000000001</v>
      </c>
      <c r="BH6624" s="32">
        <f t="shared" si="1035"/>
        <v>1</v>
      </c>
      <c r="BI6624" s="32">
        <f t="shared" si="1036"/>
        <v>0</v>
      </c>
      <c r="BJ6624" s="69">
        <f t="shared" si="1037"/>
        <v>0</v>
      </c>
      <c r="BK6624" s="158" t="str">
        <f t="shared" si="1038"/>
        <v/>
      </c>
    </row>
    <row r="6625" spans="1:63" ht="12" customHeight="1" x14ac:dyDescent="0.2">
      <c r="A6625" s="8"/>
      <c r="B6625" s="7"/>
      <c r="C6625" s="7"/>
      <c r="D6625" s="7"/>
      <c r="E6625" s="7"/>
      <c r="F6625" s="7"/>
      <c r="G6625" s="7"/>
      <c r="H6625" s="7"/>
      <c r="I6625" s="10"/>
      <c r="J6625" s="25"/>
      <c r="K6625" s="250"/>
      <c r="L6625" s="31"/>
      <c r="M6625" s="9"/>
      <c r="N6625" s="11" t="s">
        <v>25</v>
      </c>
      <c r="O6625" s="39"/>
      <c r="P6625" s="47"/>
      <c r="Q6625" s="13"/>
      <c r="R6625" s="248">
        <f t="shared" si="1030"/>
        <v>0</v>
      </c>
      <c r="S6625" s="248">
        <f t="shared" si="1031"/>
        <v>0</v>
      </c>
      <c r="T6625" s="248">
        <f t="shared" si="1032"/>
        <v>0</v>
      </c>
      <c r="U6625" s="248">
        <f t="shared" si="1033"/>
        <v>0</v>
      </c>
      <c r="V6625" s="13"/>
      <c r="W6625" s="7"/>
      <c r="AT6625" s="130"/>
      <c r="BF6625" s="33">
        <f t="shared" si="1039"/>
        <v>41242</v>
      </c>
      <c r="BG6625" s="34">
        <f t="shared" si="1034"/>
        <v>82.88000000000001</v>
      </c>
      <c r="BH6625" s="32">
        <f t="shared" si="1035"/>
        <v>1</v>
      </c>
      <c r="BI6625" s="32">
        <f t="shared" si="1036"/>
        <v>0</v>
      </c>
      <c r="BJ6625" s="69">
        <f t="shared" si="1037"/>
        <v>0</v>
      </c>
      <c r="BK6625" s="158" t="str">
        <f t="shared" si="1038"/>
        <v/>
      </c>
    </row>
    <row r="6626" spans="1:63" ht="12" customHeight="1" x14ac:dyDescent="0.2">
      <c r="A6626" s="8"/>
      <c r="B6626" s="7"/>
      <c r="C6626" s="7"/>
      <c r="D6626" s="7"/>
      <c r="E6626" s="7"/>
      <c r="F6626" s="7"/>
      <c r="G6626" s="7"/>
      <c r="H6626" s="7"/>
      <c r="I6626" s="10"/>
      <c r="J6626" s="25"/>
      <c r="K6626" s="250"/>
      <c r="L6626" s="31"/>
      <c r="M6626" s="9"/>
      <c r="N6626" s="11" t="s">
        <v>25</v>
      </c>
      <c r="O6626" s="39"/>
      <c r="P6626" s="47"/>
      <c r="Q6626" s="13"/>
      <c r="R6626" s="248">
        <f t="shared" si="1030"/>
        <v>0</v>
      </c>
      <c r="S6626" s="248">
        <f t="shared" si="1031"/>
        <v>0</v>
      </c>
      <c r="T6626" s="248">
        <f t="shared" si="1032"/>
        <v>0</v>
      </c>
      <c r="U6626" s="248">
        <f t="shared" si="1033"/>
        <v>0</v>
      </c>
      <c r="V6626" s="13"/>
      <c r="W6626" s="7"/>
      <c r="AT6626" s="130"/>
      <c r="BF6626" s="33">
        <f t="shared" si="1039"/>
        <v>41242</v>
      </c>
      <c r="BG6626" s="34">
        <f t="shared" si="1034"/>
        <v>82.88000000000001</v>
      </c>
      <c r="BH6626" s="32">
        <f t="shared" si="1035"/>
        <v>1</v>
      </c>
      <c r="BI6626" s="32">
        <f t="shared" si="1036"/>
        <v>0</v>
      </c>
      <c r="BJ6626" s="69">
        <f t="shared" si="1037"/>
        <v>0</v>
      </c>
      <c r="BK6626" s="158" t="str">
        <f t="shared" si="1038"/>
        <v/>
      </c>
    </row>
    <row r="6627" spans="1:63" ht="12" customHeight="1" x14ac:dyDescent="0.2">
      <c r="A6627" s="8"/>
      <c r="B6627" s="7"/>
      <c r="C6627" s="7"/>
      <c r="D6627" s="7"/>
      <c r="E6627" s="7"/>
      <c r="F6627" s="7"/>
      <c r="G6627" s="7"/>
      <c r="H6627" s="7"/>
      <c r="I6627" s="10"/>
      <c r="J6627" s="25"/>
      <c r="K6627" s="250"/>
      <c r="L6627" s="31"/>
      <c r="M6627" s="9"/>
      <c r="N6627" s="11" t="s">
        <v>25</v>
      </c>
      <c r="O6627" s="39"/>
      <c r="P6627" s="47"/>
      <c r="Q6627" s="13"/>
      <c r="R6627" s="248">
        <f t="shared" si="1030"/>
        <v>0</v>
      </c>
      <c r="S6627" s="248">
        <f t="shared" si="1031"/>
        <v>0</v>
      </c>
      <c r="T6627" s="248">
        <f t="shared" si="1032"/>
        <v>0</v>
      </c>
      <c r="U6627" s="248">
        <f t="shared" si="1033"/>
        <v>0</v>
      </c>
      <c r="V6627" s="13"/>
      <c r="W6627" s="7"/>
      <c r="AT6627" s="130"/>
      <c r="BF6627" s="33">
        <f t="shared" si="1039"/>
        <v>41242</v>
      </c>
      <c r="BG6627" s="34">
        <f t="shared" si="1034"/>
        <v>82.88000000000001</v>
      </c>
      <c r="BH6627" s="32">
        <f t="shared" si="1035"/>
        <v>1</v>
      </c>
      <c r="BI6627" s="32">
        <f t="shared" si="1036"/>
        <v>0</v>
      </c>
      <c r="BJ6627" s="69">
        <f t="shared" si="1037"/>
        <v>0</v>
      </c>
      <c r="BK6627" s="158" t="str">
        <f t="shared" si="1038"/>
        <v/>
      </c>
    </row>
    <row r="6628" spans="1:63" ht="12" customHeight="1" x14ac:dyDescent="0.2">
      <c r="A6628" s="8"/>
      <c r="B6628" s="7"/>
      <c r="C6628" s="7"/>
      <c r="D6628" s="7"/>
      <c r="E6628" s="7"/>
      <c r="F6628" s="7"/>
      <c r="G6628" s="7"/>
      <c r="H6628" s="7"/>
      <c r="I6628" s="10"/>
      <c r="J6628" s="25"/>
      <c r="K6628" s="250"/>
      <c r="L6628" s="31"/>
      <c r="M6628" s="9"/>
      <c r="N6628" s="11" t="s">
        <v>25</v>
      </c>
      <c r="O6628" s="39"/>
      <c r="P6628" s="47"/>
      <c r="Q6628" s="13"/>
      <c r="R6628" s="248">
        <f t="shared" si="1030"/>
        <v>0</v>
      </c>
      <c r="S6628" s="248">
        <f t="shared" si="1031"/>
        <v>0</v>
      </c>
      <c r="T6628" s="248">
        <f t="shared" si="1032"/>
        <v>0</v>
      </c>
      <c r="U6628" s="248">
        <f t="shared" si="1033"/>
        <v>0</v>
      </c>
      <c r="V6628" s="13"/>
      <c r="W6628" s="7"/>
      <c r="AT6628" s="130"/>
      <c r="BF6628" s="33">
        <f t="shared" si="1039"/>
        <v>41242</v>
      </c>
      <c r="BG6628" s="34">
        <f t="shared" si="1034"/>
        <v>82.88000000000001</v>
      </c>
      <c r="BH6628" s="32">
        <f t="shared" si="1035"/>
        <v>1</v>
      </c>
      <c r="BI6628" s="32">
        <f t="shared" si="1036"/>
        <v>0</v>
      </c>
      <c r="BJ6628" s="69">
        <f t="shared" si="1037"/>
        <v>0</v>
      </c>
      <c r="BK6628" s="158" t="str">
        <f t="shared" si="1038"/>
        <v/>
      </c>
    </row>
    <row r="6629" spans="1:63" ht="12" customHeight="1" x14ac:dyDescent="0.2">
      <c r="A6629" s="8"/>
      <c r="B6629" s="7"/>
      <c r="C6629" s="7"/>
      <c r="D6629" s="7"/>
      <c r="E6629" s="7"/>
      <c r="F6629" s="7"/>
      <c r="G6629" s="7"/>
      <c r="H6629" s="7"/>
      <c r="I6629" s="10"/>
      <c r="J6629" s="25"/>
      <c r="K6629" s="250"/>
      <c r="L6629" s="31"/>
      <c r="M6629" s="9"/>
      <c r="N6629" s="11" t="s">
        <v>25</v>
      </c>
      <c r="O6629" s="39"/>
      <c r="P6629" s="47"/>
      <c r="Q6629" s="13"/>
      <c r="R6629" s="248">
        <f t="shared" si="1030"/>
        <v>0</v>
      </c>
      <c r="S6629" s="248">
        <f t="shared" si="1031"/>
        <v>0</v>
      </c>
      <c r="T6629" s="248">
        <f t="shared" si="1032"/>
        <v>0</v>
      </c>
      <c r="U6629" s="248">
        <f t="shared" si="1033"/>
        <v>0</v>
      </c>
      <c r="V6629" s="13"/>
      <c r="W6629" s="7"/>
      <c r="AT6629" s="130"/>
      <c r="BF6629" s="33">
        <f t="shared" si="1039"/>
        <v>41242</v>
      </c>
      <c r="BG6629" s="34">
        <f t="shared" si="1034"/>
        <v>82.88000000000001</v>
      </c>
      <c r="BH6629" s="32">
        <f t="shared" si="1035"/>
        <v>1</v>
      </c>
      <c r="BI6629" s="32">
        <f t="shared" si="1036"/>
        <v>0</v>
      </c>
      <c r="BJ6629" s="69">
        <f t="shared" si="1037"/>
        <v>0</v>
      </c>
      <c r="BK6629" s="158" t="str">
        <f t="shared" si="1038"/>
        <v/>
      </c>
    </row>
    <row r="6630" spans="1:63" ht="12" customHeight="1" x14ac:dyDescent="0.2">
      <c r="A6630" s="8"/>
      <c r="B6630" s="7"/>
      <c r="C6630" s="7"/>
      <c r="D6630" s="7"/>
      <c r="E6630" s="7"/>
      <c r="F6630" s="7"/>
      <c r="G6630" s="7"/>
      <c r="H6630" s="7"/>
      <c r="I6630" s="10"/>
      <c r="J6630" s="25"/>
      <c r="K6630" s="250"/>
      <c r="L6630" s="31"/>
      <c r="M6630" s="9"/>
      <c r="N6630" s="11" t="s">
        <v>25</v>
      </c>
      <c r="O6630" s="39"/>
      <c r="P6630" s="47"/>
      <c r="Q6630" s="13"/>
      <c r="R6630" s="248">
        <f t="shared" si="1030"/>
        <v>0</v>
      </c>
      <c r="S6630" s="248">
        <f t="shared" si="1031"/>
        <v>0</v>
      </c>
      <c r="T6630" s="248">
        <f t="shared" si="1032"/>
        <v>0</v>
      </c>
      <c r="U6630" s="248">
        <f t="shared" si="1033"/>
        <v>0</v>
      </c>
      <c r="V6630" s="13"/>
      <c r="W6630" s="7"/>
      <c r="AT6630" s="130"/>
      <c r="BF6630" s="33">
        <f t="shared" si="1039"/>
        <v>41242</v>
      </c>
      <c r="BG6630" s="34">
        <f t="shared" si="1034"/>
        <v>82.88000000000001</v>
      </c>
      <c r="BH6630" s="32">
        <f t="shared" si="1035"/>
        <v>1</v>
      </c>
      <c r="BI6630" s="32">
        <f t="shared" si="1036"/>
        <v>0</v>
      </c>
      <c r="BJ6630" s="69">
        <f t="shared" si="1037"/>
        <v>0</v>
      </c>
      <c r="BK6630" s="158" t="str">
        <f t="shared" si="1038"/>
        <v/>
      </c>
    </row>
    <row r="6631" spans="1:63" ht="12" customHeight="1" x14ac:dyDescent="0.2">
      <c r="A6631" s="8"/>
      <c r="B6631" s="7"/>
      <c r="C6631" s="7"/>
      <c r="D6631" s="7"/>
      <c r="E6631" s="7"/>
      <c r="F6631" s="7"/>
      <c r="G6631" s="7"/>
      <c r="H6631" s="7"/>
      <c r="I6631" s="10"/>
      <c r="J6631" s="25"/>
      <c r="K6631" s="250"/>
      <c r="L6631" s="31"/>
      <c r="M6631" s="9"/>
      <c r="N6631" s="11" t="s">
        <v>25</v>
      </c>
      <c r="O6631" s="39"/>
      <c r="P6631" s="47"/>
      <c r="Q6631" s="13"/>
      <c r="R6631" s="248">
        <f t="shared" si="1030"/>
        <v>0</v>
      </c>
      <c r="S6631" s="248">
        <f t="shared" si="1031"/>
        <v>0</v>
      </c>
      <c r="T6631" s="248">
        <f t="shared" si="1032"/>
        <v>0</v>
      </c>
      <c r="U6631" s="248">
        <f t="shared" si="1033"/>
        <v>0</v>
      </c>
      <c r="V6631" s="13"/>
      <c r="W6631" s="7"/>
      <c r="AT6631" s="130"/>
      <c r="BF6631" s="33">
        <f t="shared" si="1039"/>
        <v>41242</v>
      </c>
      <c r="BG6631" s="34">
        <f t="shared" si="1034"/>
        <v>82.88000000000001</v>
      </c>
      <c r="BH6631" s="32">
        <f t="shared" si="1035"/>
        <v>1</v>
      </c>
      <c r="BI6631" s="32">
        <f t="shared" si="1036"/>
        <v>0</v>
      </c>
      <c r="BJ6631" s="69">
        <f t="shared" si="1037"/>
        <v>0</v>
      </c>
      <c r="BK6631" s="158" t="str">
        <f t="shared" si="1038"/>
        <v/>
      </c>
    </row>
    <row r="6632" spans="1:63" ht="12" customHeight="1" x14ac:dyDescent="0.2">
      <c r="A6632" s="8"/>
      <c r="B6632" s="7"/>
      <c r="C6632" s="7"/>
      <c r="D6632" s="7"/>
      <c r="E6632" s="7"/>
      <c r="F6632" s="7"/>
      <c r="G6632" s="7"/>
      <c r="H6632" s="7"/>
      <c r="I6632" s="10"/>
      <c r="J6632" s="25"/>
      <c r="K6632" s="250"/>
      <c r="L6632" s="31"/>
      <c r="M6632" s="9"/>
      <c r="N6632" s="11" t="s">
        <v>25</v>
      </c>
      <c r="O6632" s="39"/>
      <c r="P6632" s="47"/>
      <c r="Q6632" s="13"/>
      <c r="R6632" s="248">
        <f t="shared" si="1030"/>
        <v>0</v>
      </c>
      <c r="S6632" s="248">
        <f t="shared" si="1031"/>
        <v>0</v>
      </c>
      <c r="T6632" s="248">
        <f t="shared" si="1032"/>
        <v>0</v>
      </c>
      <c r="U6632" s="248">
        <f t="shared" si="1033"/>
        <v>0</v>
      </c>
      <c r="V6632" s="13"/>
      <c r="W6632" s="7"/>
      <c r="AT6632" s="130"/>
      <c r="BF6632" s="33">
        <f t="shared" si="1039"/>
        <v>41242</v>
      </c>
      <c r="BG6632" s="34">
        <f t="shared" si="1034"/>
        <v>82.88000000000001</v>
      </c>
      <c r="BH6632" s="32">
        <f t="shared" si="1035"/>
        <v>1</v>
      </c>
      <c r="BI6632" s="32">
        <f t="shared" si="1036"/>
        <v>0</v>
      </c>
      <c r="BJ6632" s="69">
        <f t="shared" si="1037"/>
        <v>0</v>
      </c>
      <c r="BK6632" s="158" t="str">
        <f t="shared" si="1038"/>
        <v/>
      </c>
    </row>
    <row r="6633" spans="1:63" ht="12" customHeight="1" x14ac:dyDescent="0.2">
      <c r="A6633" s="8"/>
      <c r="B6633" s="7"/>
      <c r="C6633" s="7"/>
      <c r="D6633" s="7"/>
      <c r="E6633" s="7"/>
      <c r="F6633" s="7"/>
      <c r="G6633" s="7"/>
      <c r="H6633" s="7"/>
      <c r="I6633" s="10"/>
      <c r="J6633" s="25"/>
      <c r="K6633" s="250"/>
      <c r="L6633" s="31"/>
      <c r="M6633" s="9"/>
      <c r="N6633" s="11" t="s">
        <v>25</v>
      </c>
      <c r="O6633" s="39"/>
      <c r="P6633" s="47"/>
      <c r="Q6633" s="13"/>
      <c r="R6633" s="248">
        <f t="shared" si="1030"/>
        <v>0</v>
      </c>
      <c r="S6633" s="248">
        <f t="shared" si="1031"/>
        <v>0</v>
      </c>
      <c r="T6633" s="248">
        <f t="shared" si="1032"/>
        <v>0</v>
      </c>
      <c r="U6633" s="248">
        <f t="shared" si="1033"/>
        <v>0</v>
      </c>
      <c r="V6633" s="13"/>
      <c r="W6633" s="7"/>
      <c r="AT6633" s="130"/>
      <c r="BF6633" s="33">
        <f t="shared" si="1039"/>
        <v>41242</v>
      </c>
      <c r="BG6633" s="34">
        <f t="shared" si="1034"/>
        <v>82.88000000000001</v>
      </c>
      <c r="BH6633" s="32">
        <f t="shared" si="1035"/>
        <v>1</v>
      </c>
      <c r="BI6633" s="32">
        <f t="shared" si="1036"/>
        <v>0</v>
      </c>
      <c r="BJ6633" s="69">
        <f t="shared" si="1037"/>
        <v>0</v>
      </c>
      <c r="BK6633" s="158" t="str">
        <f t="shared" si="1038"/>
        <v/>
      </c>
    </row>
    <row r="6634" spans="1:63" ht="12" customHeight="1" x14ac:dyDescent="0.2">
      <c r="A6634" s="8"/>
      <c r="B6634" s="7"/>
      <c r="C6634" s="7"/>
      <c r="D6634" s="7"/>
      <c r="E6634" s="7"/>
      <c r="F6634" s="7"/>
      <c r="G6634" s="7"/>
      <c r="H6634" s="7"/>
      <c r="I6634" s="10"/>
      <c r="J6634" s="25"/>
      <c r="K6634" s="250"/>
      <c r="L6634" s="31"/>
      <c r="M6634" s="9"/>
      <c r="N6634" s="11" t="s">
        <v>25</v>
      </c>
      <c r="O6634" s="39"/>
      <c r="P6634" s="47"/>
      <c r="Q6634" s="13"/>
      <c r="R6634" s="248">
        <f t="shared" si="1030"/>
        <v>0</v>
      </c>
      <c r="S6634" s="248">
        <f t="shared" si="1031"/>
        <v>0</v>
      </c>
      <c r="T6634" s="248">
        <f t="shared" si="1032"/>
        <v>0</v>
      </c>
      <c r="U6634" s="248">
        <f t="shared" si="1033"/>
        <v>0</v>
      </c>
      <c r="V6634" s="13"/>
      <c r="W6634" s="7"/>
      <c r="AT6634" s="130"/>
      <c r="BF6634" s="33">
        <f t="shared" si="1039"/>
        <v>41242</v>
      </c>
      <c r="BG6634" s="34">
        <f t="shared" si="1034"/>
        <v>82.88000000000001</v>
      </c>
      <c r="BH6634" s="32">
        <f t="shared" si="1035"/>
        <v>1</v>
      </c>
      <c r="BI6634" s="32">
        <f t="shared" si="1036"/>
        <v>0</v>
      </c>
      <c r="BJ6634" s="69">
        <f t="shared" si="1037"/>
        <v>0</v>
      </c>
      <c r="BK6634" s="158" t="str">
        <f t="shared" si="1038"/>
        <v/>
      </c>
    </row>
    <row r="6635" spans="1:63" ht="12" customHeight="1" x14ac:dyDescent="0.2">
      <c r="A6635" s="8"/>
      <c r="B6635" s="7"/>
      <c r="C6635" s="7"/>
      <c r="D6635" s="7"/>
      <c r="E6635" s="7"/>
      <c r="F6635" s="7"/>
      <c r="G6635" s="7"/>
      <c r="H6635" s="7"/>
      <c r="I6635" s="10"/>
      <c r="J6635" s="25"/>
      <c r="K6635" s="250"/>
      <c r="L6635" s="31"/>
      <c r="M6635" s="9"/>
      <c r="N6635" s="11" t="s">
        <v>25</v>
      </c>
      <c r="O6635" s="39"/>
      <c r="P6635" s="47"/>
      <c r="Q6635" s="13"/>
      <c r="R6635" s="248">
        <f t="shared" si="1030"/>
        <v>0</v>
      </c>
      <c r="S6635" s="248">
        <f t="shared" si="1031"/>
        <v>0</v>
      </c>
      <c r="T6635" s="248">
        <f t="shared" si="1032"/>
        <v>0</v>
      </c>
      <c r="U6635" s="248">
        <f t="shared" si="1033"/>
        <v>0</v>
      </c>
      <c r="V6635" s="13"/>
      <c r="W6635" s="7"/>
      <c r="AT6635" s="130"/>
      <c r="BF6635" s="33">
        <f t="shared" si="1039"/>
        <v>41242</v>
      </c>
      <c r="BG6635" s="34">
        <f t="shared" si="1034"/>
        <v>82.88000000000001</v>
      </c>
      <c r="BH6635" s="32">
        <f t="shared" si="1035"/>
        <v>1</v>
      </c>
      <c r="BI6635" s="32">
        <f t="shared" si="1036"/>
        <v>0</v>
      </c>
      <c r="BJ6635" s="69">
        <f t="shared" si="1037"/>
        <v>0</v>
      </c>
      <c r="BK6635" s="158" t="str">
        <f t="shared" si="1038"/>
        <v/>
      </c>
    </row>
    <row r="6636" spans="1:63" ht="12" customHeight="1" x14ac:dyDescent="0.2">
      <c r="A6636" s="8"/>
      <c r="B6636" s="7"/>
      <c r="C6636" s="7"/>
      <c r="D6636" s="7"/>
      <c r="E6636" s="7"/>
      <c r="F6636" s="7"/>
      <c r="G6636" s="7"/>
      <c r="H6636" s="7"/>
      <c r="I6636" s="10"/>
      <c r="J6636" s="25"/>
      <c r="K6636" s="250"/>
      <c r="L6636" s="31"/>
      <c r="M6636" s="9"/>
      <c r="N6636" s="11" t="s">
        <v>25</v>
      </c>
      <c r="O6636" s="39"/>
      <c r="P6636" s="47"/>
      <c r="Q6636" s="13"/>
      <c r="R6636" s="248">
        <f t="shared" si="1030"/>
        <v>0</v>
      </c>
      <c r="S6636" s="248">
        <f t="shared" si="1031"/>
        <v>0</v>
      </c>
      <c r="T6636" s="248">
        <f t="shared" si="1032"/>
        <v>0</v>
      </c>
      <c r="U6636" s="248">
        <f t="shared" si="1033"/>
        <v>0</v>
      </c>
      <c r="V6636" s="13"/>
      <c r="W6636" s="7"/>
      <c r="AT6636" s="130"/>
      <c r="BF6636" s="33">
        <f t="shared" si="1039"/>
        <v>41242</v>
      </c>
      <c r="BG6636" s="34">
        <f t="shared" si="1034"/>
        <v>82.88000000000001</v>
      </c>
      <c r="BH6636" s="32">
        <f t="shared" si="1035"/>
        <v>1</v>
      </c>
      <c r="BI6636" s="32">
        <f t="shared" si="1036"/>
        <v>0</v>
      </c>
      <c r="BJ6636" s="69">
        <f t="shared" si="1037"/>
        <v>0</v>
      </c>
      <c r="BK6636" s="158" t="str">
        <f t="shared" si="1038"/>
        <v/>
      </c>
    </row>
    <row r="6637" spans="1:63" ht="12" customHeight="1" x14ac:dyDescent="0.2">
      <c r="A6637" s="8"/>
      <c r="B6637" s="7"/>
      <c r="C6637" s="7"/>
      <c r="D6637" s="7"/>
      <c r="E6637" s="7"/>
      <c r="F6637" s="7"/>
      <c r="G6637" s="7"/>
      <c r="H6637" s="7"/>
      <c r="I6637" s="10"/>
      <c r="J6637" s="25"/>
      <c r="K6637" s="250"/>
      <c r="L6637" s="31"/>
      <c r="M6637" s="9"/>
      <c r="N6637" s="11" t="s">
        <v>25</v>
      </c>
      <c r="O6637" s="39"/>
      <c r="P6637" s="47"/>
      <c r="Q6637" s="13"/>
      <c r="R6637" s="248">
        <f t="shared" si="1030"/>
        <v>0</v>
      </c>
      <c r="S6637" s="248">
        <f t="shared" si="1031"/>
        <v>0</v>
      </c>
      <c r="T6637" s="248">
        <f t="shared" si="1032"/>
        <v>0</v>
      </c>
      <c r="U6637" s="248">
        <f t="shared" si="1033"/>
        <v>0</v>
      </c>
      <c r="V6637" s="13"/>
      <c r="W6637" s="7"/>
      <c r="AT6637" s="130"/>
      <c r="BF6637" s="33">
        <f t="shared" si="1039"/>
        <v>41242</v>
      </c>
      <c r="BG6637" s="34">
        <f t="shared" si="1034"/>
        <v>82.88000000000001</v>
      </c>
      <c r="BH6637" s="32">
        <f t="shared" si="1035"/>
        <v>1</v>
      </c>
      <c r="BI6637" s="32">
        <f t="shared" si="1036"/>
        <v>0</v>
      </c>
      <c r="BJ6637" s="69">
        <f t="shared" si="1037"/>
        <v>0</v>
      </c>
      <c r="BK6637" s="158" t="str">
        <f t="shared" si="1038"/>
        <v/>
      </c>
    </row>
    <row r="6638" spans="1:63" ht="12" customHeight="1" x14ac:dyDescent="0.2">
      <c r="A6638" s="8"/>
      <c r="B6638" s="7"/>
      <c r="C6638" s="7"/>
      <c r="D6638" s="7"/>
      <c r="E6638" s="7"/>
      <c r="F6638" s="7"/>
      <c r="G6638" s="7"/>
      <c r="H6638" s="7"/>
      <c r="I6638" s="10"/>
      <c r="J6638" s="25"/>
      <c r="K6638" s="250"/>
      <c r="L6638" s="31"/>
      <c r="M6638" s="9"/>
      <c r="N6638" s="11" t="s">
        <v>25</v>
      </c>
      <c r="O6638" s="39"/>
      <c r="P6638" s="47"/>
      <c r="Q6638" s="13"/>
      <c r="R6638" s="248">
        <f t="shared" si="1030"/>
        <v>0</v>
      </c>
      <c r="S6638" s="248">
        <f t="shared" si="1031"/>
        <v>0</v>
      </c>
      <c r="T6638" s="248">
        <f t="shared" si="1032"/>
        <v>0</v>
      </c>
      <c r="U6638" s="248">
        <f t="shared" si="1033"/>
        <v>0</v>
      </c>
      <c r="V6638" s="13"/>
      <c r="W6638" s="7"/>
      <c r="AT6638" s="130"/>
      <c r="BF6638" s="33">
        <f t="shared" si="1039"/>
        <v>41242</v>
      </c>
      <c r="BG6638" s="34">
        <f t="shared" si="1034"/>
        <v>82.88000000000001</v>
      </c>
      <c r="BH6638" s="32">
        <f t="shared" si="1035"/>
        <v>1</v>
      </c>
      <c r="BI6638" s="32">
        <f t="shared" si="1036"/>
        <v>0</v>
      </c>
      <c r="BJ6638" s="69">
        <f t="shared" si="1037"/>
        <v>0</v>
      </c>
      <c r="BK6638" s="158" t="str">
        <f t="shared" si="1038"/>
        <v/>
      </c>
    </row>
    <row r="6639" spans="1:63" ht="12" customHeight="1" x14ac:dyDescent="0.2">
      <c r="A6639" s="8"/>
      <c r="B6639" s="7"/>
      <c r="C6639" s="7"/>
      <c r="D6639" s="7"/>
      <c r="E6639" s="7"/>
      <c r="F6639" s="7"/>
      <c r="G6639" s="7"/>
      <c r="H6639" s="7"/>
      <c r="I6639" s="10"/>
      <c r="J6639" s="25"/>
      <c r="K6639" s="250"/>
      <c r="L6639" s="31"/>
      <c r="M6639" s="9"/>
      <c r="N6639" s="11" t="s">
        <v>25</v>
      </c>
      <c r="O6639" s="39"/>
      <c r="P6639" s="47"/>
      <c r="Q6639" s="13"/>
      <c r="R6639" s="248">
        <f t="shared" si="1030"/>
        <v>0</v>
      </c>
      <c r="S6639" s="248">
        <f t="shared" si="1031"/>
        <v>0</v>
      </c>
      <c r="T6639" s="248">
        <f t="shared" si="1032"/>
        <v>0</v>
      </c>
      <c r="U6639" s="248">
        <f t="shared" si="1033"/>
        <v>0</v>
      </c>
      <c r="V6639" s="13"/>
      <c r="W6639" s="7"/>
      <c r="AT6639" s="130"/>
      <c r="BF6639" s="33">
        <f t="shared" si="1039"/>
        <v>41242</v>
      </c>
      <c r="BG6639" s="34">
        <f t="shared" si="1034"/>
        <v>82.88000000000001</v>
      </c>
      <c r="BH6639" s="32">
        <f t="shared" si="1035"/>
        <v>1</v>
      </c>
      <c r="BI6639" s="32">
        <f t="shared" si="1036"/>
        <v>0</v>
      </c>
      <c r="BJ6639" s="69">
        <f t="shared" si="1037"/>
        <v>0</v>
      </c>
      <c r="BK6639" s="158" t="str">
        <f t="shared" si="1038"/>
        <v/>
      </c>
    </row>
    <row r="6640" spans="1:63" ht="12" customHeight="1" x14ac:dyDescent="0.2">
      <c r="A6640" s="8"/>
      <c r="B6640" s="7"/>
      <c r="C6640" s="7"/>
      <c r="D6640" s="7"/>
      <c r="E6640" s="7"/>
      <c r="F6640" s="7"/>
      <c r="G6640" s="7"/>
      <c r="H6640" s="7"/>
      <c r="I6640" s="10"/>
      <c r="J6640" s="25"/>
      <c r="K6640" s="250"/>
      <c r="L6640" s="31"/>
      <c r="M6640" s="9"/>
      <c r="N6640" s="11" t="s">
        <v>25</v>
      </c>
      <c r="O6640" s="39"/>
      <c r="P6640" s="47"/>
      <c r="Q6640" s="13"/>
      <c r="R6640" s="248">
        <f t="shared" si="1030"/>
        <v>0</v>
      </c>
      <c r="S6640" s="248">
        <f t="shared" si="1031"/>
        <v>0</v>
      </c>
      <c r="T6640" s="248">
        <f t="shared" si="1032"/>
        <v>0</v>
      </c>
      <c r="U6640" s="248">
        <f t="shared" si="1033"/>
        <v>0</v>
      </c>
      <c r="V6640" s="13"/>
      <c r="W6640" s="7"/>
      <c r="AT6640" s="130"/>
      <c r="BF6640" s="33">
        <f t="shared" si="1039"/>
        <v>41242</v>
      </c>
      <c r="BG6640" s="34">
        <f t="shared" si="1034"/>
        <v>82.88000000000001</v>
      </c>
      <c r="BH6640" s="32">
        <f t="shared" si="1035"/>
        <v>1</v>
      </c>
      <c r="BI6640" s="32">
        <f t="shared" si="1036"/>
        <v>0</v>
      </c>
      <c r="BJ6640" s="69">
        <f t="shared" si="1037"/>
        <v>0</v>
      </c>
      <c r="BK6640" s="158" t="str">
        <f t="shared" si="1038"/>
        <v/>
      </c>
    </row>
    <row r="6641" spans="1:63" ht="12" customHeight="1" x14ac:dyDescent="0.2">
      <c r="A6641" s="8"/>
      <c r="B6641" s="7"/>
      <c r="C6641" s="7"/>
      <c r="D6641" s="7"/>
      <c r="E6641" s="7"/>
      <c r="F6641" s="7"/>
      <c r="G6641" s="7"/>
      <c r="H6641" s="7"/>
      <c r="I6641" s="10"/>
      <c r="J6641" s="25"/>
      <c r="K6641" s="250"/>
      <c r="L6641" s="31"/>
      <c r="M6641" s="9"/>
      <c r="N6641" s="11" t="s">
        <v>25</v>
      </c>
      <c r="O6641" s="39"/>
      <c r="P6641" s="47"/>
      <c r="Q6641" s="13"/>
      <c r="R6641" s="248">
        <f t="shared" si="1030"/>
        <v>0</v>
      </c>
      <c r="S6641" s="248">
        <f t="shared" si="1031"/>
        <v>0</v>
      </c>
      <c r="T6641" s="248">
        <f t="shared" si="1032"/>
        <v>0</v>
      </c>
      <c r="U6641" s="248">
        <f t="shared" si="1033"/>
        <v>0</v>
      </c>
      <c r="V6641" s="13"/>
      <c r="W6641" s="7"/>
      <c r="AT6641" s="130"/>
      <c r="BF6641" s="33">
        <f t="shared" si="1039"/>
        <v>41242</v>
      </c>
      <c r="BG6641" s="34">
        <f t="shared" si="1034"/>
        <v>82.88000000000001</v>
      </c>
      <c r="BH6641" s="32">
        <f t="shared" si="1035"/>
        <v>1</v>
      </c>
      <c r="BI6641" s="32">
        <f t="shared" si="1036"/>
        <v>0</v>
      </c>
      <c r="BJ6641" s="69">
        <f t="shared" si="1037"/>
        <v>0</v>
      </c>
      <c r="BK6641" s="158" t="str">
        <f t="shared" si="1038"/>
        <v/>
      </c>
    </row>
    <row r="6642" spans="1:63" ht="12" customHeight="1" x14ac:dyDescent="0.2">
      <c r="A6642" s="8"/>
      <c r="B6642" s="7"/>
      <c r="C6642" s="7"/>
      <c r="D6642" s="7"/>
      <c r="E6642" s="7"/>
      <c r="F6642" s="7"/>
      <c r="G6642" s="7"/>
      <c r="H6642" s="7"/>
      <c r="I6642" s="10"/>
      <c r="J6642" s="25"/>
      <c r="K6642" s="250"/>
      <c r="L6642" s="31"/>
      <c r="M6642" s="9"/>
      <c r="N6642" s="11" t="s">
        <v>25</v>
      </c>
      <c r="O6642" s="39"/>
      <c r="P6642" s="47"/>
      <c r="Q6642" s="13"/>
      <c r="R6642" s="248">
        <f t="shared" si="1030"/>
        <v>0</v>
      </c>
      <c r="S6642" s="248">
        <f t="shared" si="1031"/>
        <v>0</v>
      </c>
      <c r="T6642" s="248">
        <f t="shared" si="1032"/>
        <v>0</v>
      </c>
      <c r="U6642" s="248">
        <f t="shared" si="1033"/>
        <v>0</v>
      </c>
      <c r="V6642" s="13"/>
      <c r="W6642" s="7"/>
      <c r="AT6642" s="130"/>
      <c r="BF6642" s="33">
        <f t="shared" si="1039"/>
        <v>41242</v>
      </c>
      <c r="BG6642" s="34">
        <f t="shared" si="1034"/>
        <v>82.88000000000001</v>
      </c>
      <c r="BH6642" s="32">
        <f t="shared" si="1035"/>
        <v>1</v>
      </c>
      <c r="BI6642" s="32">
        <f t="shared" si="1036"/>
        <v>0</v>
      </c>
      <c r="BJ6642" s="69">
        <f t="shared" si="1037"/>
        <v>0</v>
      </c>
      <c r="BK6642" s="158" t="str">
        <f t="shared" si="1038"/>
        <v/>
      </c>
    </row>
    <row r="6643" spans="1:63" ht="12" customHeight="1" x14ac:dyDescent="0.2">
      <c r="A6643" s="8"/>
      <c r="B6643" s="7"/>
      <c r="C6643" s="7"/>
      <c r="D6643" s="7"/>
      <c r="E6643" s="7"/>
      <c r="F6643" s="7"/>
      <c r="G6643" s="7"/>
      <c r="H6643" s="7"/>
      <c r="I6643" s="10"/>
      <c r="J6643" s="25"/>
      <c r="K6643" s="250"/>
      <c r="L6643" s="31"/>
      <c r="M6643" s="9"/>
      <c r="N6643" s="11" t="s">
        <v>25</v>
      </c>
      <c r="O6643" s="39"/>
      <c r="P6643" s="47"/>
      <c r="Q6643" s="13"/>
      <c r="R6643" s="248">
        <f t="shared" si="1030"/>
        <v>0</v>
      </c>
      <c r="S6643" s="248">
        <f t="shared" si="1031"/>
        <v>0</v>
      </c>
      <c r="T6643" s="248">
        <f t="shared" si="1032"/>
        <v>0</v>
      </c>
      <c r="U6643" s="248">
        <f t="shared" si="1033"/>
        <v>0</v>
      </c>
      <c r="V6643" s="13"/>
      <c r="W6643" s="7"/>
      <c r="AT6643" s="130"/>
      <c r="BF6643" s="33">
        <f t="shared" si="1039"/>
        <v>41242</v>
      </c>
      <c r="BG6643" s="34">
        <f t="shared" si="1034"/>
        <v>82.88000000000001</v>
      </c>
      <c r="BH6643" s="32">
        <f t="shared" si="1035"/>
        <v>1</v>
      </c>
      <c r="BI6643" s="32">
        <f t="shared" si="1036"/>
        <v>0</v>
      </c>
      <c r="BJ6643" s="69">
        <f t="shared" si="1037"/>
        <v>0</v>
      </c>
      <c r="BK6643" s="158" t="str">
        <f t="shared" si="1038"/>
        <v/>
      </c>
    </row>
    <row r="6644" spans="1:63" ht="12" customHeight="1" x14ac:dyDescent="0.2">
      <c r="A6644" s="8"/>
      <c r="B6644" s="7"/>
      <c r="C6644" s="7"/>
      <c r="D6644" s="7"/>
      <c r="E6644" s="7"/>
      <c r="F6644" s="7"/>
      <c r="G6644" s="7"/>
      <c r="H6644" s="7"/>
      <c r="I6644" s="10"/>
      <c r="J6644" s="25"/>
      <c r="K6644" s="250"/>
      <c r="L6644" s="31"/>
      <c r="M6644" s="9"/>
      <c r="N6644" s="11" t="s">
        <v>25</v>
      </c>
      <c r="O6644" s="39"/>
      <c r="P6644" s="47"/>
      <c r="Q6644" s="13"/>
      <c r="R6644" s="248">
        <f t="shared" si="1030"/>
        <v>0</v>
      </c>
      <c r="S6644" s="248">
        <f t="shared" si="1031"/>
        <v>0</v>
      </c>
      <c r="T6644" s="248">
        <f t="shared" si="1032"/>
        <v>0</v>
      </c>
      <c r="U6644" s="248">
        <f t="shared" si="1033"/>
        <v>0</v>
      </c>
      <c r="V6644" s="13"/>
      <c r="W6644" s="7"/>
      <c r="AT6644" s="130"/>
      <c r="BF6644" s="33">
        <f t="shared" si="1039"/>
        <v>41242</v>
      </c>
      <c r="BG6644" s="34">
        <f t="shared" si="1034"/>
        <v>82.88000000000001</v>
      </c>
      <c r="BH6644" s="32">
        <f t="shared" si="1035"/>
        <v>1</v>
      </c>
      <c r="BI6644" s="32">
        <f t="shared" si="1036"/>
        <v>0</v>
      </c>
      <c r="BJ6644" s="69">
        <f t="shared" si="1037"/>
        <v>0</v>
      </c>
      <c r="BK6644" s="158" t="str">
        <f t="shared" si="1038"/>
        <v/>
      </c>
    </row>
    <row r="6645" spans="1:63" ht="12" customHeight="1" x14ac:dyDescent="0.2">
      <c r="A6645" s="8"/>
      <c r="B6645" s="7"/>
      <c r="C6645" s="7"/>
      <c r="D6645" s="7"/>
      <c r="E6645" s="7"/>
      <c r="F6645" s="7"/>
      <c r="G6645" s="7"/>
      <c r="H6645" s="7"/>
      <c r="I6645" s="10"/>
      <c r="J6645" s="25"/>
      <c r="K6645" s="250"/>
      <c r="L6645" s="31"/>
      <c r="M6645" s="9"/>
      <c r="N6645" s="11" t="s">
        <v>25</v>
      </c>
      <c r="O6645" s="39"/>
      <c r="P6645" s="47"/>
      <c r="Q6645" s="13"/>
      <c r="R6645" s="248">
        <f t="shared" si="1030"/>
        <v>0</v>
      </c>
      <c r="S6645" s="248">
        <f t="shared" si="1031"/>
        <v>0</v>
      </c>
      <c r="T6645" s="248">
        <f t="shared" si="1032"/>
        <v>0</v>
      </c>
      <c r="U6645" s="248">
        <f t="shared" si="1033"/>
        <v>0</v>
      </c>
      <c r="V6645" s="13"/>
      <c r="W6645" s="7"/>
      <c r="AT6645" s="130"/>
      <c r="BF6645" s="33">
        <f t="shared" si="1039"/>
        <v>41242</v>
      </c>
      <c r="BG6645" s="34">
        <f t="shared" si="1034"/>
        <v>82.88000000000001</v>
      </c>
      <c r="BH6645" s="32">
        <f t="shared" si="1035"/>
        <v>1</v>
      </c>
      <c r="BI6645" s="32">
        <f t="shared" si="1036"/>
        <v>0</v>
      </c>
      <c r="BJ6645" s="69">
        <f t="shared" si="1037"/>
        <v>0</v>
      </c>
      <c r="BK6645" s="158" t="str">
        <f t="shared" si="1038"/>
        <v/>
      </c>
    </row>
    <row r="6646" spans="1:63" ht="12" customHeight="1" x14ac:dyDescent="0.2">
      <c r="A6646" s="8"/>
      <c r="B6646" s="7"/>
      <c r="C6646" s="7"/>
      <c r="D6646" s="7"/>
      <c r="E6646" s="7"/>
      <c r="F6646" s="7"/>
      <c r="G6646" s="7"/>
      <c r="H6646" s="7"/>
      <c r="I6646" s="10"/>
      <c r="J6646" s="25"/>
      <c r="K6646" s="250"/>
      <c r="L6646" s="31"/>
      <c r="M6646" s="9"/>
      <c r="N6646" s="11" t="s">
        <v>25</v>
      </c>
      <c r="O6646" s="39"/>
      <c r="P6646" s="47"/>
      <c r="Q6646" s="13"/>
      <c r="R6646" s="248">
        <f t="shared" si="1030"/>
        <v>0</v>
      </c>
      <c r="S6646" s="248">
        <f t="shared" si="1031"/>
        <v>0</v>
      </c>
      <c r="T6646" s="248">
        <f t="shared" si="1032"/>
        <v>0</v>
      </c>
      <c r="U6646" s="248">
        <f t="shared" si="1033"/>
        <v>0</v>
      </c>
      <c r="V6646" s="13"/>
      <c r="W6646" s="7"/>
      <c r="AT6646" s="130"/>
      <c r="BF6646" s="33">
        <f t="shared" si="1039"/>
        <v>41242</v>
      </c>
      <c r="BG6646" s="34">
        <f t="shared" si="1034"/>
        <v>82.88000000000001</v>
      </c>
      <c r="BH6646" s="32">
        <f t="shared" si="1035"/>
        <v>1</v>
      </c>
      <c r="BI6646" s="32">
        <f t="shared" si="1036"/>
        <v>0</v>
      </c>
      <c r="BJ6646" s="69">
        <f t="shared" si="1037"/>
        <v>0</v>
      </c>
      <c r="BK6646" s="158" t="str">
        <f t="shared" si="1038"/>
        <v/>
      </c>
    </row>
    <row r="6647" spans="1:63" ht="12" customHeight="1" x14ac:dyDescent="0.2">
      <c r="A6647" s="8"/>
      <c r="B6647" s="7"/>
      <c r="C6647" s="7"/>
      <c r="D6647" s="7"/>
      <c r="E6647" s="7"/>
      <c r="F6647" s="7"/>
      <c r="G6647" s="7"/>
      <c r="H6647" s="7"/>
      <c r="I6647" s="10"/>
      <c r="J6647" s="25"/>
      <c r="K6647" s="250"/>
      <c r="L6647" s="31"/>
      <c r="M6647" s="9"/>
      <c r="N6647" s="11" t="s">
        <v>25</v>
      </c>
      <c r="O6647" s="39"/>
      <c r="P6647" s="47"/>
      <c r="Q6647" s="13"/>
      <c r="R6647" s="248">
        <f t="shared" si="1030"/>
        <v>0</v>
      </c>
      <c r="S6647" s="248">
        <f t="shared" si="1031"/>
        <v>0</v>
      </c>
      <c r="T6647" s="248">
        <f t="shared" si="1032"/>
        <v>0</v>
      </c>
      <c r="U6647" s="248">
        <f t="shared" si="1033"/>
        <v>0</v>
      </c>
      <c r="V6647" s="13"/>
      <c r="W6647" s="7"/>
      <c r="AT6647" s="130"/>
      <c r="BF6647" s="33">
        <f t="shared" si="1039"/>
        <v>41242</v>
      </c>
      <c r="BG6647" s="34">
        <f t="shared" si="1034"/>
        <v>82.88000000000001</v>
      </c>
      <c r="BH6647" s="32">
        <f t="shared" si="1035"/>
        <v>1</v>
      </c>
      <c r="BI6647" s="32">
        <f t="shared" si="1036"/>
        <v>0</v>
      </c>
      <c r="BJ6647" s="69">
        <f t="shared" si="1037"/>
        <v>0</v>
      </c>
      <c r="BK6647" s="158" t="str">
        <f t="shared" si="1038"/>
        <v/>
      </c>
    </row>
    <row r="6648" spans="1:63" ht="12" customHeight="1" x14ac:dyDescent="0.2">
      <c r="A6648" s="8"/>
      <c r="B6648" s="7"/>
      <c r="C6648" s="7"/>
      <c r="D6648" s="7"/>
      <c r="E6648" s="7"/>
      <c r="F6648" s="7"/>
      <c r="G6648" s="7"/>
      <c r="H6648" s="7"/>
      <c r="I6648" s="10"/>
      <c r="J6648" s="25"/>
      <c r="K6648" s="250"/>
      <c r="L6648" s="31"/>
      <c r="M6648" s="9"/>
      <c r="N6648" s="11" t="s">
        <v>25</v>
      </c>
      <c r="O6648" s="39"/>
      <c r="P6648" s="47"/>
      <c r="Q6648" s="13"/>
      <c r="R6648" s="248">
        <f t="shared" si="1030"/>
        <v>0</v>
      </c>
      <c r="S6648" s="248">
        <f t="shared" si="1031"/>
        <v>0</v>
      </c>
      <c r="T6648" s="248">
        <f t="shared" si="1032"/>
        <v>0</v>
      </c>
      <c r="U6648" s="248">
        <f t="shared" si="1033"/>
        <v>0</v>
      </c>
      <c r="V6648" s="13"/>
      <c r="W6648" s="7"/>
      <c r="AT6648" s="130"/>
      <c r="BF6648" s="33">
        <f t="shared" si="1039"/>
        <v>41242</v>
      </c>
      <c r="BG6648" s="34">
        <f t="shared" si="1034"/>
        <v>82.88000000000001</v>
      </c>
      <c r="BH6648" s="32">
        <f t="shared" si="1035"/>
        <v>1</v>
      </c>
      <c r="BI6648" s="32">
        <f t="shared" si="1036"/>
        <v>0</v>
      </c>
      <c r="BJ6648" s="69">
        <f t="shared" si="1037"/>
        <v>0</v>
      </c>
      <c r="BK6648" s="158" t="str">
        <f t="shared" si="1038"/>
        <v/>
      </c>
    </row>
    <row r="6649" spans="1:63" ht="12" customHeight="1" x14ac:dyDescent="0.2">
      <c r="A6649" s="8"/>
      <c r="B6649" s="7"/>
      <c r="C6649" s="7"/>
      <c r="D6649" s="7"/>
      <c r="E6649" s="7"/>
      <c r="F6649" s="7"/>
      <c r="G6649" s="7"/>
      <c r="H6649" s="7"/>
      <c r="I6649" s="10"/>
      <c r="J6649" s="25"/>
      <c r="K6649" s="250"/>
      <c r="L6649" s="31"/>
      <c r="M6649" s="9"/>
      <c r="N6649" s="11" t="s">
        <v>25</v>
      </c>
      <c r="O6649" s="39"/>
      <c r="P6649" s="47"/>
      <c r="Q6649" s="13"/>
      <c r="R6649" s="248">
        <f t="shared" si="1030"/>
        <v>0</v>
      </c>
      <c r="S6649" s="248">
        <f t="shared" si="1031"/>
        <v>0</v>
      </c>
      <c r="T6649" s="248">
        <f t="shared" si="1032"/>
        <v>0</v>
      </c>
      <c r="U6649" s="248">
        <f t="shared" si="1033"/>
        <v>0</v>
      </c>
      <c r="V6649" s="13"/>
      <c r="W6649" s="7"/>
      <c r="AT6649" s="130"/>
      <c r="BF6649" s="33">
        <f t="shared" si="1039"/>
        <v>41242</v>
      </c>
      <c r="BG6649" s="34">
        <f t="shared" si="1034"/>
        <v>82.88000000000001</v>
      </c>
      <c r="BH6649" s="32">
        <f t="shared" si="1035"/>
        <v>1</v>
      </c>
      <c r="BI6649" s="32">
        <f t="shared" si="1036"/>
        <v>0</v>
      </c>
      <c r="BJ6649" s="69">
        <f t="shared" si="1037"/>
        <v>0</v>
      </c>
      <c r="BK6649" s="158" t="str">
        <f t="shared" si="1038"/>
        <v/>
      </c>
    </row>
    <row r="6650" spans="1:63" ht="12" customHeight="1" x14ac:dyDescent="0.2">
      <c r="A6650" s="8"/>
      <c r="B6650" s="7"/>
      <c r="C6650" s="7"/>
      <c r="D6650" s="7"/>
      <c r="E6650" s="7"/>
      <c r="F6650" s="7"/>
      <c r="G6650" s="7"/>
      <c r="H6650" s="7"/>
      <c r="I6650" s="10"/>
      <c r="J6650" s="25"/>
      <c r="K6650" s="250"/>
      <c r="L6650" s="31"/>
      <c r="M6650" s="9"/>
      <c r="N6650" s="11" t="s">
        <v>25</v>
      </c>
      <c r="O6650" s="39"/>
      <c r="P6650" s="47"/>
      <c r="Q6650" s="13"/>
      <c r="R6650" s="248">
        <f t="shared" si="1030"/>
        <v>0</v>
      </c>
      <c r="S6650" s="248">
        <f t="shared" si="1031"/>
        <v>0</v>
      </c>
      <c r="T6650" s="248">
        <f t="shared" si="1032"/>
        <v>0</v>
      </c>
      <c r="U6650" s="248">
        <f t="shared" si="1033"/>
        <v>0</v>
      </c>
      <c r="V6650" s="13"/>
      <c r="W6650" s="7"/>
      <c r="AT6650" s="130"/>
      <c r="BF6650" s="33">
        <f t="shared" si="1039"/>
        <v>41242</v>
      </c>
      <c r="BG6650" s="34">
        <f t="shared" si="1034"/>
        <v>82.88000000000001</v>
      </c>
      <c r="BH6650" s="32">
        <f t="shared" si="1035"/>
        <v>1</v>
      </c>
      <c r="BI6650" s="32">
        <f t="shared" si="1036"/>
        <v>0</v>
      </c>
      <c r="BJ6650" s="69">
        <f t="shared" si="1037"/>
        <v>0</v>
      </c>
      <c r="BK6650" s="158" t="str">
        <f t="shared" si="1038"/>
        <v/>
      </c>
    </row>
    <row r="6651" spans="1:63" ht="12" customHeight="1" x14ac:dyDescent="0.2">
      <c r="A6651" s="8"/>
      <c r="B6651" s="7"/>
      <c r="C6651" s="7"/>
      <c r="D6651" s="7"/>
      <c r="E6651" s="7"/>
      <c r="F6651" s="7"/>
      <c r="G6651" s="7"/>
      <c r="H6651" s="7"/>
      <c r="I6651" s="10"/>
      <c r="J6651" s="25"/>
      <c r="K6651" s="250"/>
      <c r="L6651" s="31"/>
      <c r="M6651" s="9"/>
      <c r="N6651" s="11" t="s">
        <v>25</v>
      </c>
      <c r="O6651" s="39"/>
      <c r="P6651" s="47"/>
      <c r="Q6651" s="13"/>
      <c r="R6651" s="248">
        <f t="shared" si="1030"/>
        <v>0</v>
      </c>
      <c r="S6651" s="248">
        <f t="shared" si="1031"/>
        <v>0</v>
      </c>
      <c r="T6651" s="248">
        <f t="shared" si="1032"/>
        <v>0</v>
      </c>
      <c r="U6651" s="248">
        <f t="shared" si="1033"/>
        <v>0</v>
      </c>
      <c r="V6651" s="13"/>
      <c r="W6651" s="7"/>
      <c r="AT6651" s="130"/>
      <c r="BF6651" s="33">
        <f t="shared" si="1039"/>
        <v>41242</v>
      </c>
      <c r="BG6651" s="34">
        <f t="shared" si="1034"/>
        <v>82.88000000000001</v>
      </c>
      <c r="BH6651" s="32">
        <f t="shared" si="1035"/>
        <v>1</v>
      </c>
      <c r="BI6651" s="32">
        <f t="shared" si="1036"/>
        <v>0</v>
      </c>
      <c r="BJ6651" s="69">
        <f t="shared" si="1037"/>
        <v>0</v>
      </c>
      <c r="BK6651" s="158" t="str">
        <f t="shared" si="1038"/>
        <v/>
      </c>
    </row>
    <row r="6652" spans="1:63" ht="12" customHeight="1" x14ac:dyDescent="0.2">
      <c r="A6652" s="8"/>
      <c r="B6652" s="7"/>
      <c r="C6652" s="7"/>
      <c r="D6652" s="7"/>
      <c r="E6652" s="7"/>
      <c r="F6652" s="7"/>
      <c r="G6652" s="7"/>
      <c r="H6652" s="7"/>
      <c r="I6652" s="10"/>
      <c r="J6652" s="25"/>
      <c r="K6652" s="250"/>
      <c r="L6652" s="31"/>
      <c r="M6652" s="9"/>
      <c r="N6652" s="11" t="s">
        <v>25</v>
      </c>
      <c r="O6652" s="39"/>
      <c r="P6652" s="47"/>
      <c r="Q6652" s="13"/>
      <c r="R6652" s="248">
        <f t="shared" si="1030"/>
        <v>0</v>
      </c>
      <c r="S6652" s="248">
        <f t="shared" si="1031"/>
        <v>0</v>
      </c>
      <c r="T6652" s="248">
        <f t="shared" si="1032"/>
        <v>0</v>
      </c>
      <c r="U6652" s="248">
        <f t="shared" si="1033"/>
        <v>0</v>
      </c>
      <c r="V6652" s="13"/>
      <c r="W6652" s="7"/>
      <c r="AT6652" s="130"/>
      <c r="BF6652" s="33">
        <f t="shared" si="1039"/>
        <v>41242</v>
      </c>
      <c r="BG6652" s="34">
        <f t="shared" si="1034"/>
        <v>82.88000000000001</v>
      </c>
      <c r="BH6652" s="32">
        <f t="shared" si="1035"/>
        <v>1</v>
      </c>
      <c r="BI6652" s="32">
        <f t="shared" si="1036"/>
        <v>0</v>
      </c>
      <c r="BJ6652" s="69">
        <f t="shared" si="1037"/>
        <v>0</v>
      </c>
      <c r="BK6652" s="158" t="str">
        <f t="shared" si="1038"/>
        <v/>
      </c>
    </row>
    <row r="6653" spans="1:63" ht="12" customHeight="1" x14ac:dyDescent="0.2">
      <c r="A6653" s="8"/>
      <c r="B6653" s="7"/>
      <c r="C6653" s="7"/>
      <c r="D6653" s="7"/>
      <c r="E6653" s="7"/>
      <c r="F6653" s="7"/>
      <c r="G6653" s="7"/>
      <c r="H6653" s="7"/>
      <c r="I6653" s="10"/>
      <c r="J6653" s="25"/>
      <c r="K6653" s="250"/>
      <c r="L6653" s="31"/>
      <c r="M6653" s="9"/>
      <c r="N6653" s="11" t="s">
        <v>25</v>
      </c>
      <c r="O6653" s="39"/>
      <c r="P6653" s="47"/>
      <c r="Q6653" s="13"/>
      <c r="R6653" s="248">
        <f t="shared" si="1030"/>
        <v>0</v>
      </c>
      <c r="S6653" s="248">
        <f t="shared" si="1031"/>
        <v>0</v>
      </c>
      <c r="T6653" s="248">
        <f t="shared" si="1032"/>
        <v>0</v>
      </c>
      <c r="U6653" s="248">
        <f t="shared" si="1033"/>
        <v>0</v>
      </c>
      <c r="V6653" s="13"/>
      <c r="W6653" s="7"/>
      <c r="AT6653" s="130"/>
      <c r="BF6653" s="33">
        <f t="shared" si="1039"/>
        <v>41242</v>
      </c>
      <c r="BG6653" s="34">
        <f t="shared" si="1034"/>
        <v>82.88000000000001</v>
      </c>
      <c r="BH6653" s="32">
        <f t="shared" si="1035"/>
        <v>1</v>
      </c>
      <c r="BI6653" s="32">
        <f t="shared" si="1036"/>
        <v>0</v>
      </c>
      <c r="BJ6653" s="69">
        <f t="shared" si="1037"/>
        <v>0</v>
      </c>
      <c r="BK6653" s="158" t="str">
        <f t="shared" si="1038"/>
        <v/>
      </c>
    </row>
    <row r="6654" spans="1:63" ht="12" customHeight="1" x14ac:dyDescent="0.2">
      <c r="A6654" s="8"/>
      <c r="B6654" s="7"/>
      <c r="C6654" s="7"/>
      <c r="D6654" s="7"/>
      <c r="E6654" s="7"/>
      <c r="F6654" s="7"/>
      <c r="G6654" s="7"/>
      <c r="H6654" s="7"/>
      <c r="I6654" s="10"/>
      <c r="J6654" s="25"/>
      <c r="K6654" s="250"/>
      <c r="L6654" s="31"/>
      <c r="M6654" s="9"/>
      <c r="N6654" s="11" t="s">
        <v>25</v>
      </c>
      <c r="O6654" s="39"/>
      <c r="P6654" s="47"/>
      <c r="Q6654" s="13"/>
      <c r="R6654" s="248">
        <f t="shared" si="1030"/>
        <v>0</v>
      </c>
      <c r="S6654" s="248">
        <f t="shared" si="1031"/>
        <v>0</v>
      </c>
      <c r="T6654" s="248">
        <f t="shared" si="1032"/>
        <v>0</v>
      </c>
      <c r="U6654" s="248">
        <f t="shared" si="1033"/>
        <v>0</v>
      </c>
      <c r="V6654" s="13"/>
      <c r="W6654" s="7"/>
      <c r="AT6654" s="130"/>
      <c r="BF6654" s="33">
        <f t="shared" si="1039"/>
        <v>41242</v>
      </c>
      <c r="BG6654" s="34">
        <f t="shared" si="1034"/>
        <v>82.88000000000001</v>
      </c>
      <c r="BH6654" s="32">
        <f t="shared" si="1035"/>
        <v>1</v>
      </c>
      <c r="BI6654" s="32">
        <f t="shared" si="1036"/>
        <v>0</v>
      </c>
      <c r="BJ6654" s="69">
        <f t="shared" si="1037"/>
        <v>0</v>
      </c>
      <c r="BK6654" s="158" t="str">
        <f t="shared" si="1038"/>
        <v/>
      </c>
    </row>
    <row r="6655" spans="1:63" ht="12" customHeight="1" x14ac:dyDescent="0.2">
      <c r="A6655" s="8"/>
      <c r="B6655" s="7"/>
      <c r="C6655" s="7"/>
      <c r="D6655" s="7"/>
      <c r="E6655" s="7"/>
      <c r="F6655" s="7"/>
      <c r="G6655" s="7"/>
      <c r="H6655" s="7"/>
      <c r="I6655" s="10"/>
      <c r="J6655" s="25"/>
      <c r="K6655" s="250"/>
      <c r="L6655" s="31"/>
      <c r="M6655" s="9"/>
      <c r="N6655" s="11" t="s">
        <v>25</v>
      </c>
      <c r="O6655" s="39"/>
      <c r="P6655" s="47"/>
      <c r="Q6655" s="13"/>
      <c r="R6655" s="248">
        <f t="shared" si="1030"/>
        <v>0</v>
      </c>
      <c r="S6655" s="248">
        <f t="shared" si="1031"/>
        <v>0</v>
      </c>
      <c r="T6655" s="248">
        <f t="shared" si="1032"/>
        <v>0</v>
      </c>
      <c r="U6655" s="248">
        <f t="shared" si="1033"/>
        <v>0</v>
      </c>
      <c r="V6655" s="13"/>
      <c r="W6655" s="7"/>
      <c r="AT6655" s="130"/>
      <c r="BF6655" s="33">
        <f t="shared" si="1039"/>
        <v>41242</v>
      </c>
      <c r="BG6655" s="34">
        <f t="shared" si="1034"/>
        <v>82.88000000000001</v>
      </c>
      <c r="BH6655" s="32">
        <f t="shared" si="1035"/>
        <v>1</v>
      </c>
      <c r="BI6655" s="32">
        <f t="shared" si="1036"/>
        <v>0</v>
      </c>
      <c r="BJ6655" s="69">
        <f t="shared" si="1037"/>
        <v>0</v>
      </c>
      <c r="BK6655" s="158" t="str">
        <f t="shared" si="1038"/>
        <v/>
      </c>
    </row>
    <row r="6656" spans="1:63" ht="12" customHeight="1" x14ac:dyDescent="0.2">
      <c r="A6656" s="8"/>
      <c r="B6656" s="7"/>
      <c r="C6656" s="7"/>
      <c r="D6656" s="7"/>
      <c r="E6656" s="7"/>
      <c r="F6656" s="7"/>
      <c r="G6656" s="7"/>
      <c r="H6656" s="7"/>
      <c r="I6656" s="10"/>
      <c r="J6656" s="25"/>
      <c r="K6656" s="250"/>
      <c r="L6656" s="31"/>
      <c r="M6656" s="9"/>
      <c r="N6656" s="11" t="s">
        <v>25</v>
      </c>
      <c r="O6656" s="39"/>
      <c r="P6656" s="47"/>
      <c r="Q6656" s="13"/>
      <c r="R6656" s="248">
        <f t="shared" si="1030"/>
        <v>0</v>
      </c>
      <c r="S6656" s="248">
        <f t="shared" si="1031"/>
        <v>0</v>
      </c>
      <c r="T6656" s="248">
        <f t="shared" si="1032"/>
        <v>0</v>
      </c>
      <c r="U6656" s="248">
        <f t="shared" si="1033"/>
        <v>0</v>
      </c>
      <c r="V6656" s="13"/>
      <c r="W6656" s="7"/>
      <c r="AT6656" s="130"/>
      <c r="BF6656" s="33">
        <f t="shared" si="1039"/>
        <v>41242</v>
      </c>
      <c r="BG6656" s="34">
        <f t="shared" si="1034"/>
        <v>82.88000000000001</v>
      </c>
      <c r="BH6656" s="32">
        <f t="shared" si="1035"/>
        <v>1</v>
      </c>
      <c r="BI6656" s="32">
        <f t="shared" si="1036"/>
        <v>0</v>
      </c>
      <c r="BJ6656" s="69">
        <f t="shared" si="1037"/>
        <v>0</v>
      </c>
      <c r="BK6656" s="158" t="str">
        <f t="shared" si="1038"/>
        <v/>
      </c>
    </row>
    <row r="6657" spans="1:63" ht="12" customHeight="1" x14ac:dyDescent="0.2">
      <c r="A6657" s="8"/>
      <c r="B6657" s="7"/>
      <c r="C6657" s="7"/>
      <c r="D6657" s="7"/>
      <c r="E6657" s="7"/>
      <c r="F6657" s="7"/>
      <c r="G6657" s="7"/>
      <c r="H6657" s="7"/>
      <c r="I6657" s="10"/>
      <c r="J6657" s="25"/>
      <c r="K6657" s="250"/>
      <c r="L6657" s="31"/>
      <c r="M6657" s="9"/>
      <c r="N6657" s="11" t="s">
        <v>25</v>
      </c>
      <c r="O6657" s="39"/>
      <c r="P6657" s="47"/>
      <c r="Q6657" s="13"/>
      <c r="R6657" s="248">
        <f t="shared" si="1030"/>
        <v>0</v>
      </c>
      <c r="S6657" s="248">
        <f t="shared" si="1031"/>
        <v>0</v>
      </c>
      <c r="T6657" s="248">
        <f t="shared" si="1032"/>
        <v>0</v>
      </c>
      <c r="U6657" s="248">
        <f t="shared" si="1033"/>
        <v>0</v>
      </c>
      <c r="V6657" s="13"/>
      <c r="W6657" s="7"/>
      <c r="AT6657" s="130"/>
      <c r="BF6657" s="33">
        <f t="shared" si="1039"/>
        <v>41242</v>
      </c>
      <c r="BG6657" s="34">
        <f t="shared" si="1034"/>
        <v>82.88000000000001</v>
      </c>
      <c r="BH6657" s="32">
        <f t="shared" si="1035"/>
        <v>1</v>
      </c>
      <c r="BI6657" s="32">
        <f t="shared" si="1036"/>
        <v>0</v>
      </c>
      <c r="BJ6657" s="69">
        <f t="shared" si="1037"/>
        <v>0</v>
      </c>
      <c r="BK6657" s="158" t="str">
        <f t="shared" si="1038"/>
        <v/>
      </c>
    </row>
    <row r="6658" spans="1:63" ht="12" customHeight="1" x14ac:dyDescent="0.2">
      <c r="A6658" s="8"/>
      <c r="B6658" s="7"/>
      <c r="C6658" s="7"/>
      <c r="D6658" s="7"/>
      <c r="E6658" s="7"/>
      <c r="F6658" s="7"/>
      <c r="G6658" s="7"/>
      <c r="H6658" s="7"/>
      <c r="I6658" s="10"/>
      <c r="J6658" s="25"/>
      <c r="K6658" s="250"/>
      <c r="L6658" s="31"/>
      <c r="M6658" s="9"/>
      <c r="N6658" s="11" t="s">
        <v>25</v>
      </c>
      <c r="O6658" s="39"/>
      <c r="P6658" s="47"/>
      <c r="Q6658" s="13"/>
      <c r="R6658" s="248">
        <f t="shared" si="1030"/>
        <v>0</v>
      </c>
      <c r="S6658" s="248">
        <f t="shared" si="1031"/>
        <v>0</v>
      </c>
      <c r="T6658" s="248">
        <f t="shared" si="1032"/>
        <v>0</v>
      </c>
      <c r="U6658" s="248">
        <f t="shared" si="1033"/>
        <v>0</v>
      </c>
      <c r="V6658" s="13"/>
      <c r="W6658" s="7"/>
      <c r="AT6658" s="130"/>
      <c r="BF6658" s="33">
        <f t="shared" si="1039"/>
        <v>41242</v>
      </c>
      <c r="BG6658" s="34">
        <f t="shared" si="1034"/>
        <v>82.88000000000001</v>
      </c>
      <c r="BH6658" s="32">
        <f t="shared" si="1035"/>
        <v>1</v>
      </c>
      <c r="BI6658" s="32">
        <f t="shared" si="1036"/>
        <v>0</v>
      </c>
      <c r="BJ6658" s="69">
        <f t="shared" si="1037"/>
        <v>0</v>
      </c>
      <c r="BK6658" s="158" t="str">
        <f t="shared" si="1038"/>
        <v/>
      </c>
    </row>
    <row r="6659" spans="1:63" ht="12" customHeight="1" x14ac:dyDescent="0.2">
      <c r="A6659" s="8"/>
      <c r="B6659" s="7"/>
      <c r="C6659" s="7"/>
      <c r="D6659" s="7"/>
      <c r="E6659" s="7"/>
      <c r="F6659" s="7"/>
      <c r="G6659" s="7"/>
      <c r="H6659" s="7"/>
      <c r="I6659" s="10"/>
      <c r="J6659" s="25"/>
      <c r="K6659" s="250"/>
      <c r="L6659" s="31"/>
      <c r="M6659" s="9"/>
      <c r="N6659" s="11" t="s">
        <v>25</v>
      </c>
      <c r="O6659" s="39"/>
      <c r="P6659" s="47"/>
      <c r="Q6659" s="13"/>
      <c r="R6659" s="248">
        <f t="shared" si="1030"/>
        <v>0</v>
      </c>
      <c r="S6659" s="248">
        <f t="shared" si="1031"/>
        <v>0</v>
      </c>
      <c r="T6659" s="248">
        <f t="shared" si="1032"/>
        <v>0</v>
      </c>
      <c r="U6659" s="248">
        <f t="shared" si="1033"/>
        <v>0</v>
      </c>
      <c r="V6659" s="13"/>
      <c r="W6659" s="7"/>
      <c r="AT6659" s="130"/>
      <c r="BF6659" s="33">
        <f t="shared" si="1039"/>
        <v>41242</v>
      </c>
      <c r="BG6659" s="34">
        <f t="shared" si="1034"/>
        <v>82.88000000000001</v>
      </c>
      <c r="BH6659" s="32">
        <f t="shared" si="1035"/>
        <v>1</v>
      </c>
      <c r="BI6659" s="32">
        <f t="shared" si="1036"/>
        <v>0</v>
      </c>
      <c r="BJ6659" s="69">
        <f t="shared" si="1037"/>
        <v>0</v>
      </c>
      <c r="BK6659" s="158" t="str">
        <f t="shared" si="1038"/>
        <v/>
      </c>
    </row>
    <row r="6660" spans="1:63" ht="12" customHeight="1" x14ac:dyDescent="0.2">
      <c r="A6660" s="8"/>
      <c r="B6660" s="7"/>
      <c r="C6660" s="7"/>
      <c r="D6660" s="7"/>
      <c r="E6660" s="7"/>
      <c r="F6660" s="7"/>
      <c r="G6660" s="7"/>
      <c r="H6660" s="7"/>
      <c r="I6660" s="10"/>
      <c r="J6660" s="25"/>
      <c r="K6660" s="250"/>
      <c r="L6660" s="31"/>
      <c r="M6660" s="9"/>
      <c r="N6660" s="11" t="s">
        <v>25</v>
      </c>
      <c r="O6660" s="39"/>
      <c r="P6660" s="47"/>
      <c r="Q6660" s="13"/>
      <c r="R6660" s="248">
        <f t="shared" si="1030"/>
        <v>0</v>
      </c>
      <c r="S6660" s="248">
        <f t="shared" si="1031"/>
        <v>0</v>
      </c>
      <c r="T6660" s="248">
        <f t="shared" si="1032"/>
        <v>0</v>
      </c>
      <c r="U6660" s="248">
        <f t="shared" si="1033"/>
        <v>0</v>
      </c>
      <c r="V6660" s="13"/>
      <c r="W6660" s="7"/>
      <c r="AT6660" s="130"/>
      <c r="BF6660" s="33">
        <f t="shared" si="1039"/>
        <v>41242</v>
      </c>
      <c r="BG6660" s="34">
        <f t="shared" si="1034"/>
        <v>82.88000000000001</v>
      </c>
      <c r="BH6660" s="32">
        <f t="shared" si="1035"/>
        <v>1</v>
      </c>
      <c r="BI6660" s="32">
        <f t="shared" si="1036"/>
        <v>0</v>
      </c>
      <c r="BJ6660" s="69">
        <f t="shared" si="1037"/>
        <v>0</v>
      </c>
      <c r="BK6660" s="158" t="str">
        <f t="shared" si="1038"/>
        <v/>
      </c>
    </row>
    <row r="6661" spans="1:63" ht="12" customHeight="1" x14ac:dyDescent="0.2">
      <c r="A6661" s="8"/>
      <c r="B6661" s="7"/>
      <c r="C6661" s="7"/>
      <c r="D6661" s="7"/>
      <c r="E6661" s="7"/>
      <c r="F6661" s="7"/>
      <c r="G6661" s="7"/>
      <c r="H6661" s="7"/>
      <c r="I6661" s="10"/>
      <c r="J6661" s="25"/>
      <c r="K6661" s="250"/>
      <c r="L6661" s="31"/>
      <c r="M6661" s="9"/>
      <c r="N6661" s="11" t="s">
        <v>25</v>
      </c>
      <c r="O6661" s="39"/>
      <c r="P6661" s="47"/>
      <c r="Q6661" s="13"/>
      <c r="R6661" s="248">
        <f t="shared" si="1030"/>
        <v>0</v>
      </c>
      <c r="S6661" s="248">
        <f t="shared" si="1031"/>
        <v>0</v>
      </c>
      <c r="T6661" s="248">
        <f t="shared" si="1032"/>
        <v>0</v>
      </c>
      <c r="U6661" s="248">
        <f t="shared" si="1033"/>
        <v>0</v>
      </c>
      <c r="V6661" s="13"/>
      <c r="W6661" s="7"/>
      <c r="AT6661" s="130"/>
      <c r="BF6661" s="33">
        <f t="shared" si="1039"/>
        <v>41242</v>
      </c>
      <c r="BG6661" s="34">
        <f t="shared" si="1034"/>
        <v>82.88000000000001</v>
      </c>
      <c r="BH6661" s="32">
        <f t="shared" si="1035"/>
        <v>1</v>
      </c>
      <c r="BI6661" s="32">
        <f t="shared" si="1036"/>
        <v>0</v>
      </c>
      <c r="BJ6661" s="69">
        <f t="shared" si="1037"/>
        <v>0</v>
      </c>
      <c r="BK6661" s="158" t="str">
        <f t="shared" si="1038"/>
        <v/>
      </c>
    </row>
    <row r="6662" spans="1:63" ht="12" customHeight="1" x14ac:dyDescent="0.2">
      <c r="A6662" s="8"/>
      <c r="B6662" s="7"/>
      <c r="C6662" s="7"/>
      <c r="D6662" s="7"/>
      <c r="E6662" s="7"/>
      <c r="F6662" s="7"/>
      <c r="G6662" s="7"/>
      <c r="H6662" s="7"/>
      <c r="I6662" s="10"/>
      <c r="J6662" s="25"/>
      <c r="K6662" s="250"/>
      <c r="L6662" s="31"/>
      <c r="M6662" s="9"/>
      <c r="N6662" s="11" t="s">
        <v>25</v>
      </c>
      <c r="O6662" s="39"/>
      <c r="P6662" s="47"/>
      <c r="Q6662" s="13"/>
      <c r="R6662" s="248">
        <f t="shared" si="1030"/>
        <v>0</v>
      </c>
      <c r="S6662" s="248">
        <f t="shared" si="1031"/>
        <v>0</v>
      </c>
      <c r="T6662" s="248">
        <f t="shared" si="1032"/>
        <v>0</v>
      </c>
      <c r="U6662" s="248">
        <f t="shared" si="1033"/>
        <v>0</v>
      </c>
      <c r="V6662" s="13"/>
      <c r="W6662" s="7"/>
      <c r="AT6662" s="130"/>
      <c r="BF6662" s="33">
        <f t="shared" si="1039"/>
        <v>41242</v>
      </c>
      <c r="BG6662" s="34">
        <f t="shared" si="1034"/>
        <v>82.88000000000001</v>
      </c>
      <c r="BH6662" s="32">
        <f t="shared" si="1035"/>
        <v>1</v>
      </c>
      <c r="BI6662" s="32">
        <f t="shared" si="1036"/>
        <v>0</v>
      </c>
      <c r="BJ6662" s="69">
        <f t="shared" si="1037"/>
        <v>0</v>
      </c>
      <c r="BK6662" s="158" t="str">
        <f t="shared" si="1038"/>
        <v/>
      </c>
    </row>
    <row r="6663" spans="1:63" ht="12" customHeight="1" x14ac:dyDescent="0.2">
      <c r="A6663" s="8"/>
      <c r="B6663" s="7"/>
      <c r="C6663" s="7"/>
      <c r="D6663" s="7"/>
      <c r="E6663" s="7"/>
      <c r="F6663" s="7"/>
      <c r="G6663" s="7"/>
      <c r="H6663" s="7"/>
      <c r="I6663" s="10"/>
      <c r="J6663" s="25"/>
      <c r="K6663" s="250"/>
      <c r="L6663" s="31"/>
      <c r="M6663" s="9"/>
      <c r="N6663" s="11" t="s">
        <v>25</v>
      </c>
      <c r="O6663" s="39"/>
      <c r="P6663" s="47"/>
      <c r="Q6663" s="13"/>
      <c r="R6663" s="248">
        <f t="shared" si="1030"/>
        <v>0</v>
      </c>
      <c r="S6663" s="248">
        <f t="shared" si="1031"/>
        <v>0</v>
      </c>
      <c r="T6663" s="248">
        <f t="shared" si="1032"/>
        <v>0</v>
      </c>
      <c r="U6663" s="248">
        <f t="shared" si="1033"/>
        <v>0</v>
      </c>
      <c r="V6663" s="13"/>
      <c r="W6663" s="7"/>
      <c r="AT6663" s="130"/>
      <c r="BF6663" s="33">
        <f t="shared" si="1039"/>
        <v>41242</v>
      </c>
      <c r="BG6663" s="34">
        <f t="shared" si="1034"/>
        <v>82.88000000000001</v>
      </c>
      <c r="BH6663" s="32">
        <f t="shared" si="1035"/>
        <v>1</v>
      </c>
      <c r="BI6663" s="32">
        <f t="shared" si="1036"/>
        <v>0</v>
      </c>
      <c r="BJ6663" s="69">
        <f t="shared" si="1037"/>
        <v>0</v>
      </c>
      <c r="BK6663" s="158" t="str">
        <f t="shared" si="1038"/>
        <v/>
      </c>
    </row>
    <row r="6664" spans="1:63" ht="12" customHeight="1" x14ac:dyDescent="0.2">
      <c r="A6664" s="8"/>
      <c r="B6664" s="7"/>
      <c r="C6664" s="7"/>
      <c r="D6664" s="7"/>
      <c r="E6664" s="7"/>
      <c r="F6664" s="7"/>
      <c r="G6664" s="7"/>
      <c r="H6664" s="7"/>
      <c r="I6664" s="10"/>
      <c r="J6664" s="25"/>
      <c r="K6664" s="250"/>
      <c r="L6664" s="31"/>
      <c r="M6664" s="9"/>
      <c r="N6664" s="11" t="s">
        <v>25</v>
      </c>
      <c r="O6664" s="39"/>
      <c r="P6664" s="47"/>
      <c r="Q6664" s="13"/>
      <c r="R6664" s="248">
        <f t="shared" si="1030"/>
        <v>0</v>
      </c>
      <c r="S6664" s="248">
        <f t="shared" si="1031"/>
        <v>0</v>
      </c>
      <c r="T6664" s="248">
        <f t="shared" si="1032"/>
        <v>0</v>
      </c>
      <c r="U6664" s="248">
        <f t="shared" si="1033"/>
        <v>0</v>
      </c>
      <c r="V6664" s="13"/>
      <c r="W6664" s="7"/>
      <c r="AT6664" s="130"/>
      <c r="BF6664" s="33">
        <f t="shared" si="1039"/>
        <v>41242</v>
      </c>
      <c r="BG6664" s="34">
        <f t="shared" si="1034"/>
        <v>82.88000000000001</v>
      </c>
      <c r="BH6664" s="32">
        <f t="shared" si="1035"/>
        <v>1</v>
      </c>
      <c r="BI6664" s="32">
        <f t="shared" si="1036"/>
        <v>0</v>
      </c>
      <c r="BJ6664" s="69">
        <f t="shared" si="1037"/>
        <v>0</v>
      </c>
      <c r="BK6664" s="158" t="str">
        <f t="shared" si="1038"/>
        <v/>
      </c>
    </row>
    <row r="6665" spans="1:63" ht="12" customHeight="1" x14ac:dyDescent="0.2">
      <c r="A6665" s="8"/>
      <c r="B6665" s="7"/>
      <c r="C6665" s="7"/>
      <c r="D6665" s="7"/>
      <c r="E6665" s="7"/>
      <c r="F6665" s="7"/>
      <c r="G6665" s="7"/>
      <c r="H6665" s="7"/>
      <c r="I6665" s="10"/>
      <c r="J6665" s="25"/>
      <c r="K6665" s="250"/>
      <c r="L6665" s="31"/>
      <c r="M6665" s="9"/>
      <c r="N6665" s="11" t="s">
        <v>25</v>
      </c>
      <c r="O6665" s="39"/>
      <c r="P6665" s="47"/>
      <c r="Q6665" s="13"/>
      <c r="R6665" s="248">
        <f t="shared" si="1030"/>
        <v>0</v>
      </c>
      <c r="S6665" s="248">
        <f t="shared" si="1031"/>
        <v>0</v>
      </c>
      <c r="T6665" s="248">
        <f t="shared" si="1032"/>
        <v>0</v>
      </c>
      <c r="U6665" s="248">
        <f t="shared" si="1033"/>
        <v>0</v>
      </c>
      <c r="V6665" s="13"/>
      <c r="W6665" s="7"/>
      <c r="AT6665" s="130"/>
      <c r="BF6665" s="33">
        <f t="shared" si="1039"/>
        <v>41242</v>
      </c>
      <c r="BG6665" s="34">
        <f t="shared" si="1034"/>
        <v>82.88000000000001</v>
      </c>
      <c r="BH6665" s="32">
        <f t="shared" si="1035"/>
        <v>1</v>
      </c>
      <c r="BI6665" s="32">
        <f t="shared" si="1036"/>
        <v>0</v>
      </c>
      <c r="BJ6665" s="69">
        <f t="shared" si="1037"/>
        <v>0</v>
      </c>
      <c r="BK6665" s="158" t="str">
        <f t="shared" si="1038"/>
        <v/>
      </c>
    </row>
    <row r="6666" spans="1:63" ht="12" customHeight="1" x14ac:dyDescent="0.2">
      <c r="A6666" s="8"/>
      <c r="B6666" s="7"/>
      <c r="C6666" s="7"/>
      <c r="D6666" s="7"/>
      <c r="E6666" s="7"/>
      <c r="F6666" s="7"/>
      <c r="G6666" s="7"/>
      <c r="H6666" s="7"/>
      <c r="I6666" s="10"/>
      <c r="J6666" s="25"/>
      <c r="K6666" s="250"/>
      <c r="L6666" s="31"/>
      <c r="M6666" s="9"/>
      <c r="N6666" s="11" t="s">
        <v>25</v>
      </c>
      <c r="O6666" s="39"/>
      <c r="P6666" s="47"/>
      <c r="Q6666" s="13"/>
      <c r="R6666" s="248">
        <f t="shared" si="1030"/>
        <v>0</v>
      </c>
      <c r="S6666" s="248">
        <f t="shared" si="1031"/>
        <v>0</v>
      </c>
      <c r="T6666" s="248">
        <f t="shared" si="1032"/>
        <v>0</v>
      </c>
      <c r="U6666" s="248">
        <f t="shared" si="1033"/>
        <v>0</v>
      </c>
      <c r="V6666" s="13"/>
      <c r="W6666" s="7"/>
      <c r="AT6666" s="130"/>
      <c r="BF6666" s="33">
        <f t="shared" si="1039"/>
        <v>41242</v>
      </c>
      <c r="BG6666" s="34">
        <f t="shared" si="1034"/>
        <v>82.88000000000001</v>
      </c>
      <c r="BH6666" s="32">
        <f t="shared" si="1035"/>
        <v>1</v>
      </c>
      <c r="BI6666" s="32">
        <f t="shared" si="1036"/>
        <v>0</v>
      </c>
      <c r="BJ6666" s="69">
        <f t="shared" si="1037"/>
        <v>0</v>
      </c>
      <c r="BK6666" s="158" t="str">
        <f t="shared" si="1038"/>
        <v/>
      </c>
    </row>
    <row r="6667" spans="1:63" ht="12" customHeight="1" x14ac:dyDescent="0.2">
      <c r="A6667" s="8"/>
      <c r="B6667" s="7"/>
      <c r="C6667" s="7"/>
      <c r="D6667" s="7"/>
      <c r="E6667" s="7"/>
      <c r="F6667" s="7"/>
      <c r="G6667" s="7"/>
      <c r="H6667" s="7"/>
      <c r="I6667" s="10"/>
      <c r="J6667" s="25"/>
      <c r="K6667" s="250"/>
      <c r="L6667" s="31"/>
      <c r="M6667" s="9"/>
      <c r="N6667" s="11" t="s">
        <v>25</v>
      </c>
      <c r="O6667" s="39"/>
      <c r="P6667" s="47"/>
      <c r="Q6667" s="13"/>
      <c r="R6667" s="248">
        <f t="shared" ref="R6667:R6730" si="1040">IF(N6667&lt;&gt;"M",ROUND(IF(M6667&lt;&gt;"Y",IF(P6667&lt;&gt;"Y",K6667,K6667*(BH6667-1)),0),ROUNDING),"")</f>
        <v>0</v>
      </c>
      <c r="S6667" s="248">
        <f t="shared" ref="S6667:S6730" si="1041">IF(N6667&lt;&gt;"M",ROUND(IF(O6667&gt;0,IF(M6667="Y",BI6667*(1-O6667),IF(BI6667&gt;R6667,R6667 + (BI6667 - R6667)*(1-O6667),BI6667)),BI6667),ROUNDING),"")</f>
        <v>0</v>
      </c>
      <c r="T6667" s="248">
        <f t="shared" ref="T6667:T6730" si="1042">IF(N6667&lt;&gt;"M",ROUND(IF(O6667&gt;0,IF(M6667="Y",BJ6667*(1-O6667),IF(BJ6667&gt;R6667,R6667 + (BJ6667 - R6667)*(1-O6667),BJ6667)),BJ6667),ROUNDING),"")</f>
        <v>0</v>
      </c>
      <c r="U6667" s="248">
        <f t="shared" ref="U6667:U6730" si="1043">IF(N6667&lt;&gt;"M",ROUND(IF(OR(N6667="P",N6667=""),0,IF(OR(M6667="N",M6667=""),T6667-R6667,T6667)),ROUNDING),"")</f>
        <v>0</v>
      </c>
      <c r="V6667" s="13"/>
      <c r="W6667" s="7"/>
      <c r="AT6667" s="130"/>
      <c r="BF6667" s="33">
        <f t="shared" si="1039"/>
        <v>41242</v>
      </c>
      <c r="BG6667" s="34">
        <f t="shared" ref="BG6667:BG6730" si="1044">IF(N6667&lt;&gt;"M",BG6666+U6667,BG6666)</f>
        <v>82.88000000000001</v>
      </c>
      <c r="BH6667" s="32">
        <f t="shared" ref="BH6667:BH6730" si="1045">IF(L6667&lt;&gt;"",IF(ODDS_TYPE=1,L6667,IF(ODDS_TYPE=2,IF(L6667&gt;0,1+L6667/100,IF(L6667&lt;0,1-100/L6667,1)),IF(ODDS_TYPE=3,1+L6667,IF(ODDS_TYPE=4,1+L6667,IF(ODDS_TYPE=5,IF(L6667&gt;0,1+L6667,1-1/L6667),IF(ODDS_TYPE=6,IF(L6667&gt;=0,L6667+1,1-1/L6667),1)))))),1)</f>
        <v>1</v>
      </c>
      <c r="BI6667" s="32">
        <f t="shared" ref="BI6667:BI6730" si="1046">IF(P6667&lt;&gt;"Y",IF(M6667&lt;&gt;"Y",K6667*BH6667,K6667*BH6667 - K6667),IF(M6667&lt;&gt;"Y",K6667*BH6667,K6667))</f>
        <v>0</v>
      </c>
      <c r="BJ6667" s="69">
        <f t="shared" ref="BJ6667:BJ6730" si="1047">IF(P6667&lt;&gt;"Y",
IF(M6667&lt;&gt;"Y",
IF(N6667="Y",K6667*BH6667,IF(N6667="P",0,IF(OR(N6667="R",N6667="PU"),K6667,IF(N6667="H",K6667*BH6667*0.5,IF(N6667="HW",K6667*0.5*(1 + BH6667),IF(N6667="HL",K6667*0.5,0)))))),
IF(N6667="Y",K6667*BH6667 - K6667,IF(N6667="P",0,IF(OR(N6667="R",N6667="PU"),0,IF(N6667="H",IF(BH6667&gt;2,0.5*K6667*BH6667 - K6667,0),IF(N6667="HW",K6667*0.5*(1 + BH6667) - K6667,IF(N6667="HL",0,0))))))),
IF(M6667&lt;&gt;"Y",
IF(N6667="Y",K6667*BH6667,IF(N6667="P",0,IF(OR(N6667="R",N6667="PU"),K6667*(BH6667-1),IF(N6667="H",K6667*BH6667*0.5,IF(N6667="HW",K6667*(BH6667-1)*0.5,IF(N6667="HL",K6667*BH6667 - K6667*0.5,0)))))),
IF(N6667="Y",K6667,IF(N6667="P",0,IF(OR(N6667="R",N6667="PU"),0,IF(N6667="H",IF(BH6667&lt;2,K6667*BH6667*0.5 - K6667*(BH6667-1),0),IF(N6667="HW",0,IF(N6667="HL",K6667*0.5,0)))))))
)</f>
        <v>0</v>
      </c>
      <c r="BK6667" s="158" t="str">
        <f t="shared" ref="BK6667:BK6730" si="1048">IF(FILT_M=1,IF(LEN(C6667)&gt;0,C6667,""),IF(FILT_M=2,IF(LEN(E6667)&gt;0,E6667,""),IF(FILT_M=3,IF(LEN(F6667)&gt;0,F6667,""),IF(FILT_M=4,IF(LEN(G6667)&gt;0,G6667,""),""))))</f>
        <v/>
      </c>
    </row>
    <row r="6668" spans="1:63" ht="12" customHeight="1" x14ac:dyDescent="0.2">
      <c r="A6668" s="8"/>
      <c r="B6668" s="7"/>
      <c r="C6668" s="7"/>
      <c r="D6668" s="7"/>
      <c r="E6668" s="7"/>
      <c r="F6668" s="7"/>
      <c r="G6668" s="7"/>
      <c r="H6668" s="7"/>
      <c r="I6668" s="10"/>
      <c r="J6668" s="25"/>
      <c r="K6668" s="250"/>
      <c r="L6668" s="31"/>
      <c r="M6668" s="9"/>
      <c r="N6668" s="11" t="s">
        <v>25</v>
      </c>
      <c r="O6668" s="39"/>
      <c r="P6668" s="47"/>
      <c r="Q6668" s="13"/>
      <c r="R6668" s="248">
        <f t="shared" si="1040"/>
        <v>0</v>
      </c>
      <c r="S6668" s="248">
        <f t="shared" si="1041"/>
        <v>0</v>
      </c>
      <c r="T6668" s="248">
        <f t="shared" si="1042"/>
        <v>0</v>
      </c>
      <c r="U6668" s="248">
        <f t="shared" si="1043"/>
        <v>0</v>
      </c>
      <c r="V6668" s="13"/>
      <c r="W6668" s="7"/>
      <c r="AT6668" s="130"/>
      <c r="BF6668" s="33">
        <f t="shared" ref="BF6668:BF6731" si="1049">IF(A6668&gt;2,A6668,BF6667)</f>
        <v>41242</v>
      </c>
      <c r="BG6668" s="34">
        <f t="shared" si="1044"/>
        <v>82.88000000000001</v>
      </c>
      <c r="BH6668" s="32">
        <f t="shared" si="1045"/>
        <v>1</v>
      </c>
      <c r="BI6668" s="32">
        <f t="shared" si="1046"/>
        <v>0</v>
      </c>
      <c r="BJ6668" s="69">
        <f t="shared" si="1047"/>
        <v>0</v>
      </c>
      <c r="BK6668" s="158" t="str">
        <f t="shared" si="1048"/>
        <v/>
      </c>
    </row>
    <row r="6669" spans="1:63" ht="12" customHeight="1" x14ac:dyDescent="0.2">
      <c r="A6669" s="8"/>
      <c r="B6669" s="7"/>
      <c r="C6669" s="7"/>
      <c r="D6669" s="7"/>
      <c r="E6669" s="7"/>
      <c r="F6669" s="7"/>
      <c r="G6669" s="7"/>
      <c r="H6669" s="7"/>
      <c r="I6669" s="10"/>
      <c r="J6669" s="25"/>
      <c r="K6669" s="250"/>
      <c r="L6669" s="31"/>
      <c r="M6669" s="9"/>
      <c r="N6669" s="11" t="s">
        <v>25</v>
      </c>
      <c r="O6669" s="39"/>
      <c r="P6669" s="47"/>
      <c r="Q6669" s="13"/>
      <c r="R6669" s="248">
        <f t="shared" si="1040"/>
        <v>0</v>
      </c>
      <c r="S6669" s="248">
        <f t="shared" si="1041"/>
        <v>0</v>
      </c>
      <c r="T6669" s="248">
        <f t="shared" si="1042"/>
        <v>0</v>
      </c>
      <c r="U6669" s="248">
        <f t="shared" si="1043"/>
        <v>0</v>
      </c>
      <c r="V6669" s="13"/>
      <c r="W6669" s="7"/>
      <c r="AT6669" s="130"/>
      <c r="BF6669" s="33">
        <f t="shared" si="1049"/>
        <v>41242</v>
      </c>
      <c r="BG6669" s="34">
        <f t="shared" si="1044"/>
        <v>82.88000000000001</v>
      </c>
      <c r="BH6669" s="32">
        <f t="shared" si="1045"/>
        <v>1</v>
      </c>
      <c r="BI6669" s="32">
        <f t="shared" si="1046"/>
        <v>0</v>
      </c>
      <c r="BJ6669" s="69">
        <f t="shared" si="1047"/>
        <v>0</v>
      </c>
      <c r="BK6669" s="158" t="str">
        <f t="shared" si="1048"/>
        <v/>
      </c>
    </row>
    <row r="6670" spans="1:63" ht="12" customHeight="1" x14ac:dyDescent="0.2">
      <c r="A6670" s="8"/>
      <c r="B6670" s="7"/>
      <c r="C6670" s="7"/>
      <c r="D6670" s="7"/>
      <c r="E6670" s="7"/>
      <c r="F6670" s="7"/>
      <c r="G6670" s="7"/>
      <c r="H6670" s="7"/>
      <c r="I6670" s="10"/>
      <c r="J6670" s="25"/>
      <c r="K6670" s="250"/>
      <c r="L6670" s="31"/>
      <c r="M6670" s="9"/>
      <c r="N6670" s="11" t="s">
        <v>25</v>
      </c>
      <c r="O6670" s="39"/>
      <c r="P6670" s="47"/>
      <c r="Q6670" s="13"/>
      <c r="R6670" s="248">
        <f t="shared" si="1040"/>
        <v>0</v>
      </c>
      <c r="S6670" s="248">
        <f t="shared" si="1041"/>
        <v>0</v>
      </c>
      <c r="T6670" s="248">
        <f t="shared" si="1042"/>
        <v>0</v>
      </c>
      <c r="U6670" s="248">
        <f t="shared" si="1043"/>
        <v>0</v>
      </c>
      <c r="V6670" s="13"/>
      <c r="W6670" s="7"/>
      <c r="AT6670" s="130"/>
      <c r="BF6670" s="33">
        <f t="shared" si="1049"/>
        <v>41242</v>
      </c>
      <c r="BG6670" s="34">
        <f t="shared" si="1044"/>
        <v>82.88000000000001</v>
      </c>
      <c r="BH6670" s="32">
        <f t="shared" si="1045"/>
        <v>1</v>
      </c>
      <c r="BI6670" s="32">
        <f t="shared" si="1046"/>
        <v>0</v>
      </c>
      <c r="BJ6670" s="69">
        <f t="shared" si="1047"/>
        <v>0</v>
      </c>
      <c r="BK6670" s="158" t="str">
        <f t="shared" si="1048"/>
        <v/>
      </c>
    </row>
    <row r="6671" spans="1:63" ht="12" customHeight="1" x14ac:dyDescent="0.2">
      <c r="A6671" s="8"/>
      <c r="B6671" s="7"/>
      <c r="C6671" s="7"/>
      <c r="D6671" s="7"/>
      <c r="E6671" s="7"/>
      <c r="F6671" s="7"/>
      <c r="G6671" s="7"/>
      <c r="H6671" s="7"/>
      <c r="I6671" s="10"/>
      <c r="J6671" s="25"/>
      <c r="K6671" s="250"/>
      <c r="L6671" s="31"/>
      <c r="M6671" s="9"/>
      <c r="N6671" s="11" t="s">
        <v>25</v>
      </c>
      <c r="O6671" s="39"/>
      <c r="P6671" s="47"/>
      <c r="Q6671" s="13"/>
      <c r="R6671" s="248">
        <f t="shared" si="1040"/>
        <v>0</v>
      </c>
      <c r="S6671" s="248">
        <f t="shared" si="1041"/>
        <v>0</v>
      </c>
      <c r="T6671" s="248">
        <f t="shared" si="1042"/>
        <v>0</v>
      </c>
      <c r="U6671" s="248">
        <f t="shared" si="1043"/>
        <v>0</v>
      </c>
      <c r="V6671" s="13"/>
      <c r="W6671" s="7"/>
      <c r="AT6671" s="130"/>
      <c r="BF6671" s="33">
        <f t="shared" si="1049"/>
        <v>41242</v>
      </c>
      <c r="BG6671" s="34">
        <f t="shared" si="1044"/>
        <v>82.88000000000001</v>
      </c>
      <c r="BH6671" s="32">
        <f t="shared" si="1045"/>
        <v>1</v>
      </c>
      <c r="BI6671" s="32">
        <f t="shared" si="1046"/>
        <v>0</v>
      </c>
      <c r="BJ6671" s="69">
        <f t="shared" si="1047"/>
        <v>0</v>
      </c>
      <c r="BK6671" s="158" t="str">
        <f t="shared" si="1048"/>
        <v/>
      </c>
    </row>
    <row r="6672" spans="1:63" ht="12" customHeight="1" x14ac:dyDescent="0.2">
      <c r="A6672" s="8"/>
      <c r="B6672" s="7"/>
      <c r="C6672" s="7"/>
      <c r="D6672" s="7"/>
      <c r="E6672" s="7"/>
      <c r="F6672" s="7"/>
      <c r="G6672" s="7"/>
      <c r="H6672" s="7"/>
      <c r="I6672" s="10"/>
      <c r="J6672" s="25"/>
      <c r="K6672" s="250"/>
      <c r="L6672" s="31"/>
      <c r="M6672" s="9"/>
      <c r="N6672" s="11" t="s">
        <v>25</v>
      </c>
      <c r="O6672" s="39"/>
      <c r="P6672" s="47"/>
      <c r="Q6672" s="13"/>
      <c r="R6672" s="248">
        <f t="shared" si="1040"/>
        <v>0</v>
      </c>
      <c r="S6672" s="248">
        <f t="shared" si="1041"/>
        <v>0</v>
      </c>
      <c r="T6672" s="248">
        <f t="shared" si="1042"/>
        <v>0</v>
      </c>
      <c r="U6672" s="248">
        <f t="shared" si="1043"/>
        <v>0</v>
      </c>
      <c r="V6672" s="13"/>
      <c r="W6672" s="7"/>
      <c r="AT6672" s="130"/>
      <c r="BF6672" s="33">
        <f t="shared" si="1049"/>
        <v>41242</v>
      </c>
      <c r="BG6672" s="34">
        <f t="shared" si="1044"/>
        <v>82.88000000000001</v>
      </c>
      <c r="BH6672" s="32">
        <f t="shared" si="1045"/>
        <v>1</v>
      </c>
      <c r="BI6672" s="32">
        <f t="shared" si="1046"/>
        <v>0</v>
      </c>
      <c r="BJ6672" s="69">
        <f t="shared" si="1047"/>
        <v>0</v>
      </c>
      <c r="BK6672" s="158" t="str">
        <f t="shared" si="1048"/>
        <v/>
      </c>
    </row>
    <row r="6673" spans="1:63" ht="12" customHeight="1" x14ac:dyDescent="0.2">
      <c r="A6673" s="8"/>
      <c r="B6673" s="7"/>
      <c r="C6673" s="7"/>
      <c r="D6673" s="7"/>
      <c r="E6673" s="7"/>
      <c r="F6673" s="7"/>
      <c r="G6673" s="7"/>
      <c r="H6673" s="7"/>
      <c r="I6673" s="10"/>
      <c r="J6673" s="25"/>
      <c r="K6673" s="250"/>
      <c r="L6673" s="31"/>
      <c r="M6673" s="9"/>
      <c r="N6673" s="11" t="s">
        <v>25</v>
      </c>
      <c r="O6673" s="39"/>
      <c r="P6673" s="47"/>
      <c r="Q6673" s="13"/>
      <c r="R6673" s="248">
        <f t="shared" si="1040"/>
        <v>0</v>
      </c>
      <c r="S6673" s="248">
        <f t="shared" si="1041"/>
        <v>0</v>
      </c>
      <c r="T6673" s="248">
        <f t="shared" si="1042"/>
        <v>0</v>
      </c>
      <c r="U6673" s="248">
        <f t="shared" si="1043"/>
        <v>0</v>
      </c>
      <c r="V6673" s="13"/>
      <c r="W6673" s="7"/>
      <c r="AT6673" s="130"/>
      <c r="BF6673" s="33">
        <f t="shared" si="1049"/>
        <v>41242</v>
      </c>
      <c r="BG6673" s="34">
        <f t="shared" si="1044"/>
        <v>82.88000000000001</v>
      </c>
      <c r="BH6673" s="32">
        <f t="shared" si="1045"/>
        <v>1</v>
      </c>
      <c r="BI6673" s="32">
        <f t="shared" si="1046"/>
        <v>0</v>
      </c>
      <c r="BJ6673" s="69">
        <f t="shared" si="1047"/>
        <v>0</v>
      </c>
      <c r="BK6673" s="158" t="str">
        <f t="shared" si="1048"/>
        <v/>
      </c>
    </row>
    <row r="6674" spans="1:63" ht="12" customHeight="1" x14ac:dyDescent="0.2">
      <c r="A6674" s="8"/>
      <c r="B6674" s="7"/>
      <c r="C6674" s="7"/>
      <c r="D6674" s="7"/>
      <c r="E6674" s="7"/>
      <c r="F6674" s="7"/>
      <c r="G6674" s="7"/>
      <c r="H6674" s="7"/>
      <c r="I6674" s="10"/>
      <c r="J6674" s="25"/>
      <c r="K6674" s="250"/>
      <c r="L6674" s="31"/>
      <c r="M6674" s="9"/>
      <c r="N6674" s="11" t="s">
        <v>25</v>
      </c>
      <c r="O6674" s="39"/>
      <c r="P6674" s="47"/>
      <c r="Q6674" s="13"/>
      <c r="R6674" s="248">
        <f t="shared" si="1040"/>
        <v>0</v>
      </c>
      <c r="S6674" s="248">
        <f t="shared" si="1041"/>
        <v>0</v>
      </c>
      <c r="T6674" s="248">
        <f t="shared" si="1042"/>
        <v>0</v>
      </c>
      <c r="U6674" s="248">
        <f t="shared" si="1043"/>
        <v>0</v>
      </c>
      <c r="V6674" s="13"/>
      <c r="W6674" s="7"/>
      <c r="AT6674" s="130"/>
      <c r="BF6674" s="33">
        <f t="shared" si="1049"/>
        <v>41242</v>
      </c>
      <c r="BG6674" s="34">
        <f t="shared" si="1044"/>
        <v>82.88000000000001</v>
      </c>
      <c r="BH6674" s="32">
        <f t="shared" si="1045"/>
        <v>1</v>
      </c>
      <c r="BI6674" s="32">
        <f t="shared" si="1046"/>
        <v>0</v>
      </c>
      <c r="BJ6674" s="69">
        <f t="shared" si="1047"/>
        <v>0</v>
      </c>
      <c r="BK6674" s="158" t="str">
        <f t="shared" si="1048"/>
        <v/>
      </c>
    </row>
    <row r="6675" spans="1:63" ht="12" customHeight="1" x14ac:dyDescent="0.2">
      <c r="A6675" s="8"/>
      <c r="B6675" s="7"/>
      <c r="C6675" s="7"/>
      <c r="D6675" s="7"/>
      <c r="E6675" s="7"/>
      <c r="F6675" s="7"/>
      <c r="G6675" s="7"/>
      <c r="H6675" s="7"/>
      <c r="I6675" s="10"/>
      <c r="J6675" s="25"/>
      <c r="K6675" s="250"/>
      <c r="L6675" s="31"/>
      <c r="M6675" s="9"/>
      <c r="N6675" s="11" t="s">
        <v>25</v>
      </c>
      <c r="O6675" s="39"/>
      <c r="P6675" s="47"/>
      <c r="Q6675" s="13"/>
      <c r="R6675" s="248">
        <f t="shared" si="1040"/>
        <v>0</v>
      </c>
      <c r="S6675" s="248">
        <f t="shared" si="1041"/>
        <v>0</v>
      </c>
      <c r="T6675" s="248">
        <f t="shared" si="1042"/>
        <v>0</v>
      </c>
      <c r="U6675" s="248">
        <f t="shared" si="1043"/>
        <v>0</v>
      </c>
      <c r="V6675" s="13"/>
      <c r="W6675" s="7"/>
      <c r="AT6675" s="130"/>
      <c r="BF6675" s="33">
        <f t="shared" si="1049"/>
        <v>41242</v>
      </c>
      <c r="BG6675" s="34">
        <f t="shared" si="1044"/>
        <v>82.88000000000001</v>
      </c>
      <c r="BH6675" s="32">
        <f t="shared" si="1045"/>
        <v>1</v>
      </c>
      <c r="BI6675" s="32">
        <f t="shared" si="1046"/>
        <v>0</v>
      </c>
      <c r="BJ6675" s="69">
        <f t="shared" si="1047"/>
        <v>0</v>
      </c>
      <c r="BK6675" s="158" t="str">
        <f t="shared" si="1048"/>
        <v/>
      </c>
    </row>
    <row r="6676" spans="1:63" ht="12" customHeight="1" x14ac:dyDescent="0.2">
      <c r="A6676" s="8"/>
      <c r="B6676" s="7"/>
      <c r="C6676" s="7"/>
      <c r="D6676" s="7"/>
      <c r="E6676" s="7"/>
      <c r="F6676" s="7"/>
      <c r="G6676" s="7"/>
      <c r="H6676" s="7"/>
      <c r="I6676" s="10"/>
      <c r="J6676" s="25"/>
      <c r="K6676" s="250"/>
      <c r="L6676" s="31"/>
      <c r="M6676" s="9"/>
      <c r="N6676" s="11" t="s">
        <v>25</v>
      </c>
      <c r="O6676" s="39"/>
      <c r="P6676" s="47"/>
      <c r="Q6676" s="13"/>
      <c r="R6676" s="248">
        <f t="shared" si="1040"/>
        <v>0</v>
      </c>
      <c r="S6676" s="248">
        <f t="shared" si="1041"/>
        <v>0</v>
      </c>
      <c r="T6676" s="248">
        <f t="shared" si="1042"/>
        <v>0</v>
      </c>
      <c r="U6676" s="248">
        <f t="shared" si="1043"/>
        <v>0</v>
      </c>
      <c r="V6676" s="13"/>
      <c r="W6676" s="7"/>
      <c r="AT6676" s="130"/>
      <c r="BF6676" s="33">
        <f t="shared" si="1049"/>
        <v>41242</v>
      </c>
      <c r="BG6676" s="34">
        <f t="shared" si="1044"/>
        <v>82.88000000000001</v>
      </c>
      <c r="BH6676" s="32">
        <f t="shared" si="1045"/>
        <v>1</v>
      </c>
      <c r="BI6676" s="32">
        <f t="shared" si="1046"/>
        <v>0</v>
      </c>
      <c r="BJ6676" s="69">
        <f t="shared" si="1047"/>
        <v>0</v>
      </c>
      <c r="BK6676" s="158" t="str">
        <f t="shared" si="1048"/>
        <v/>
      </c>
    </row>
    <row r="6677" spans="1:63" ht="12" customHeight="1" x14ac:dyDescent="0.2">
      <c r="A6677" s="8"/>
      <c r="B6677" s="7"/>
      <c r="C6677" s="7"/>
      <c r="D6677" s="7"/>
      <c r="E6677" s="7"/>
      <c r="F6677" s="7"/>
      <c r="G6677" s="7"/>
      <c r="H6677" s="7"/>
      <c r="I6677" s="10"/>
      <c r="J6677" s="25"/>
      <c r="K6677" s="250"/>
      <c r="L6677" s="31"/>
      <c r="M6677" s="9"/>
      <c r="N6677" s="11" t="s">
        <v>25</v>
      </c>
      <c r="O6677" s="39"/>
      <c r="P6677" s="47"/>
      <c r="Q6677" s="13"/>
      <c r="R6677" s="248">
        <f t="shared" si="1040"/>
        <v>0</v>
      </c>
      <c r="S6677" s="248">
        <f t="shared" si="1041"/>
        <v>0</v>
      </c>
      <c r="T6677" s="248">
        <f t="shared" si="1042"/>
        <v>0</v>
      </c>
      <c r="U6677" s="248">
        <f t="shared" si="1043"/>
        <v>0</v>
      </c>
      <c r="V6677" s="13"/>
      <c r="W6677" s="7"/>
      <c r="AT6677" s="130"/>
      <c r="BF6677" s="33">
        <f t="shared" si="1049"/>
        <v>41242</v>
      </c>
      <c r="BG6677" s="34">
        <f t="shared" si="1044"/>
        <v>82.88000000000001</v>
      </c>
      <c r="BH6677" s="32">
        <f t="shared" si="1045"/>
        <v>1</v>
      </c>
      <c r="BI6677" s="32">
        <f t="shared" si="1046"/>
        <v>0</v>
      </c>
      <c r="BJ6677" s="69">
        <f t="shared" si="1047"/>
        <v>0</v>
      </c>
      <c r="BK6677" s="158" t="str">
        <f t="shared" si="1048"/>
        <v/>
      </c>
    </row>
    <row r="6678" spans="1:63" ht="12" customHeight="1" x14ac:dyDescent="0.2">
      <c r="A6678" s="8"/>
      <c r="B6678" s="7"/>
      <c r="C6678" s="7"/>
      <c r="D6678" s="7"/>
      <c r="E6678" s="7"/>
      <c r="F6678" s="7"/>
      <c r="G6678" s="7"/>
      <c r="H6678" s="7"/>
      <c r="I6678" s="10"/>
      <c r="J6678" s="25"/>
      <c r="K6678" s="250"/>
      <c r="L6678" s="31"/>
      <c r="M6678" s="9"/>
      <c r="N6678" s="11" t="s">
        <v>25</v>
      </c>
      <c r="O6678" s="39"/>
      <c r="P6678" s="47"/>
      <c r="Q6678" s="13"/>
      <c r="R6678" s="248">
        <f t="shared" si="1040"/>
        <v>0</v>
      </c>
      <c r="S6678" s="248">
        <f t="shared" si="1041"/>
        <v>0</v>
      </c>
      <c r="T6678" s="248">
        <f t="shared" si="1042"/>
        <v>0</v>
      </c>
      <c r="U6678" s="248">
        <f t="shared" si="1043"/>
        <v>0</v>
      </c>
      <c r="V6678" s="13"/>
      <c r="W6678" s="7"/>
      <c r="AT6678" s="130"/>
      <c r="BF6678" s="33">
        <f t="shared" si="1049"/>
        <v>41242</v>
      </c>
      <c r="BG6678" s="34">
        <f t="shared" si="1044"/>
        <v>82.88000000000001</v>
      </c>
      <c r="BH6678" s="32">
        <f t="shared" si="1045"/>
        <v>1</v>
      </c>
      <c r="BI6678" s="32">
        <f t="shared" si="1046"/>
        <v>0</v>
      </c>
      <c r="BJ6678" s="69">
        <f t="shared" si="1047"/>
        <v>0</v>
      </c>
      <c r="BK6678" s="158" t="str">
        <f t="shared" si="1048"/>
        <v/>
      </c>
    </row>
    <row r="6679" spans="1:63" ht="12" customHeight="1" x14ac:dyDescent="0.2">
      <c r="A6679" s="8"/>
      <c r="B6679" s="7"/>
      <c r="C6679" s="7"/>
      <c r="D6679" s="7"/>
      <c r="E6679" s="7"/>
      <c r="F6679" s="7"/>
      <c r="G6679" s="7"/>
      <c r="H6679" s="7"/>
      <c r="I6679" s="10"/>
      <c r="J6679" s="25"/>
      <c r="K6679" s="250"/>
      <c r="L6679" s="31"/>
      <c r="M6679" s="9"/>
      <c r="N6679" s="11" t="s">
        <v>25</v>
      </c>
      <c r="O6679" s="39"/>
      <c r="P6679" s="47"/>
      <c r="Q6679" s="13"/>
      <c r="R6679" s="248">
        <f t="shared" si="1040"/>
        <v>0</v>
      </c>
      <c r="S6679" s="248">
        <f t="shared" si="1041"/>
        <v>0</v>
      </c>
      <c r="T6679" s="248">
        <f t="shared" si="1042"/>
        <v>0</v>
      </c>
      <c r="U6679" s="248">
        <f t="shared" si="1043"/>
        <v>0</v>
      </c>
      <c r="V6679" s="13"/>
      <c r="W6679" s="7"/>
      <c r="AT6679" s="130"/>
      <c r="BF6679" s="33">
        <f t="shared" si="1049"/>
        <v>41242</v>
      </c>
      <c r="BG6679" s="34">
        <f t="shared" si="1044"/>
        <v>82.88000000000001</v>
      </c>
      <c r="BH6679" s="32">
        <f t="shared" si="1045"/>
        <v>1</v>
      </c>
      <c r="BI6679" s="32">
        <f t="shared" si="1046"/>
        <v>0</v>
      </c>
      <c r="BJ6679" s="69">
        <f t="shared" si="1047"/>
        <v>0</v>
      </c>
      <c r="BK6679" s="158" t="str">
        <f t="shared" si="1048"/>
        <v/>
      </c>
    </row>
    <row r="6680" spans="1:63" ht="12" customHeight="1" x14ac:dyDescent="0.2">
      <c r="A6680" s="8"/>
      <c r="B6680" s="7"/>
      <c r="C6680" s="7"/>
      <c r="D6680" s="7"/>
      <c r="E6680" s="7"/>
      <c r="F6680" s="7"/>
      <c r="G6680" s="7"/>
      <c r="H6680" s="7"/>
      <c r="I6680" s="10"/>
      <c r="J6680" s="25"/>
      <c r="K6680" s="250"/>
      <c r="L6680" s="31"/>
      <c r="M6680" s="9"/>
      <c r="N6680" s="11" t="s">
        <v>25</v>
      </c>
      <c r="O6680" s="39"/>
      <c r="P6680" s="47"/>
      <c r="Q6680" s="13"/>
      <c r="R6680" s="248">
        <f t="shared" si="1040"/>
        <v>0</v>
      </c>
      <c r="S6680" s="248">
        <f t="shared" si="1041"/>
        <v>0</v>
      </c>
      <c r="T6680" s="248">
        <f t="shared" si="1042"/>
        <v>0</v>
      </c>
      <c r="U6680" s="248">
        <f t="shared" si="1043"/>
        <v>0</v>
      </c>
      <c r="V6680" s="13"/>
      <c r="W6680" s="7"/>
      <c r="AT6680" s="130"/>
      <c r="BF6680" s="33">
        <f t="shared" si="1049"/>
        <v>41242</v>
      </c>
      <c r="BG6680" s="34">
        <f t="shared" si="1044"/>
        <v>82.88000000000001</v>
      </c>
      <c r="BH6680" s="32">
        <f t="shared" si="1045"/>
        <v>1</v>
      </c>
      <c r="BI6680" s="32">
        <f t="shared" si="1046"/>
        <v>0</v>
      </c>
      <c r="BJ6680" s="69">
        <f t="shared" si="1047"/>
        <v>0</v>
      </c>
      <c r="BK6680" s="158" t="str">
        <f t="shared" si="1048"/>
        <v/>
      </c>
    </row>
    <row r="6681" spans="1:63" ht="12" customHeight="1" x14ac:dyDescent="0.2">
      <c r="A6681" s="8"/>
      <c r="B6681" s="7"/>
      <c r="C6681" s="7"/>
      <c r="D6681" s="7"/>
      <c r="E6681" s="7"/>
      <c r="F6681" s="7"/>
      <c r="G6681" s="7"/>
      <c r="H6681" s="7"/>
      <c r="I6681" s="10"/>
      <c r="J6681" s="25"/>
      <c r="K6681" s="250"/>
      <c r="L6681" s="31"/>
      <c r="M6681" s="9"/>
      <c r="N6681" s="11" t="s">
        <v>25</v>
      </c>
      <c r="O6681" s="39"/>
      <c r="P6681" s="47"/>
      <c r="Q6681" s="13"/>
      <c r="R6681" s="248">
        <f t="shared" si="1040"/>
        <v>0</v>
      </c>
      <c r="S6681" s="248">
        <f t="shared" si="1041"/>
        <v>0</v>
      </c>
      <c r="T6681" s="248">
        <f t="shared" si="1042"/>
        <v>0</v>
      </c>
      <c r="U6681" s="248">
        <f t="shared" si="1043"/>
        <v>0</v>
      </c>
      <c r="V6681" s="13"/>
      <c r="W6681" s="7"/>
      <c r="AT6681" s="130"/>
      <c r="BF6681" s="33">
        <f t="shared" si="1049"/>
        <v>41242</v>
      </c>
      <c r="BG6681" s="34">
        <f t="shared" si="1044"/>
        <v>82.88000000000001</v>
      </c>
      <c r="BH6681" s="32">
        <f t="shared" si="1045"/>
        <v>1</v>
      </c>
      <c r="BI6681" s="32">
        <f t="shared" si="1046"/>
        <v>0</v>
      </c>
      <c r="BJ6681" s="69">
        <f t="shared" si="1047"/>
        <v>0</v>
      </c>
      <c r="BK6681" s="158" t="str">
        <f t="shared" si="1048"/>
        <v/>
      </c>
    </row>
    <row r="6682" spans="1:63" ht="12" customHeight="1" x14ac:dyDescent="0.2">
      <c r="A6682" s="8"/>
      <c r="B6682" s="7"/>
      <c r="C6682" s="7"/>
      <c r="D6682" s="7"/>
      <c r="E6682" s="7"/>
      <c r="F6682" s="7"/>
      <c r="G6682" s="7"/>
      <c r="H6682" s="7"/>
      <c r="I6682" s="10"/>
      <c r="J6682" s="25"/>
      <c r="K6682" s="250"/>
      <c r="L6682" s="31"/>
      <c r="M6682" s="9"/>
      <c r="N6682" s="11" t="s">
        <v>25</v>
      </c>
      <c r="O6682" s="39"/>
      <c r="P6682" s="47"/>
      <c r="Q6682" s="13"/>
      <c r="R6682" s="248">
        <f t="shared" si="1040"/>
        <v>0</v>
      </c>
      <c r="S6682" s="248">
        <f t="shared" si="1041"/>
        <v>0</v>
      </c>
      <c r="T6682" s="248">
        <f t="shared" si="1042"/>
        <v>0</v>
      </c>
      <c r="U6682" s="248">
        <f t="shared" si="1043"/>
        <v>0</v>
      </c>
      <c r="V6682" s="13"/>
      <c r="W6682" s="7"/>
      <c r="AT6682" s="130"/>
      <c r="BF6682" s="33">
        <f t="shared" si="1049"/>
        <v>41242</v>
      </c>
      <c r="BG6682" s="34">
        <f t="shared" si="1044"/>
        <v>82.88000000000001</v>
      </c>
      <c r="BH6682" s="32">
        <f t="shared" si="1045"/>
        <v>1</v>
      </c>
      <c r="BI6682" s="32">
        <f t="shared" si="1046"/>
        <v>0</v>
      </c>
      <c r="BJ6682" s="69">
        <f t="shared" si="1047"/>
        <v>0</v>
      </c>
      <c r="BK6682" s="158" t="str">
        <f t="shared" si="1048"/>
        <v/>
      </c>
    </row>
    <row r="6683" spans="1:63" ht="12" customHeight="1" x14ac:dyDescent="0.2">
      <c r="A6683" s="8"/>
      <c r="B6683" s="7"/>
      <c r="C6683" s="7"/>
      <c r="D6683" s="7"/>
      <c r="E6683" s="7"/>
      <c r="F6683" s="7"/>
      <c r="G6683" s="7"/>
      <c r="H6683" s="7"/>
      <c r="I6683" s="10"/>
      <c r="J6683" s="25"/>
      <c r="K6683" s="250"/>
      <c r="L6683" s="31"/>
      <c r="M6683" s="9"/>
      <c r="N6683" s="11" t="s">
        <v>25</v>
      </c>
      <c r="O6683" s="39"/>
      <c r="P6683" s="47"/>
      <c r="Q6683" s="13"/>
      <c r="R6683" s="248">
        <f t="shared" si="1040"/>
        <v>0</v>
      </c>
      <c r="S6683" s="248">
        <f t="shared" si="1041"/>
        <v>0</v>
      </c>
      <c r="T6683" s="248">
        <f t="shared" si="1042"/>
        <v>0</v>
      </c>
      <c r="U6683" s="248">
        <f t="shared" si="1043"/>
        <v>0</v>
      </c>
      <c r="V6683" s="13"/>
      <c r="W6683" s="7"/>
      <c r="AT6683" s="130"/>
      <c r="BF6683" s="33">
        <f t="shared" si="1049"/>
        <v>41242</v>
      </c>
      <c r="BG6683" s="34">
        <f t="shared" si="1044"/>
        <v>82.88000000000001</v>
      </c>
      <c r="BH6683" s="32">
        <f t="shared" si="1045"/>
        <v>1</v>
      </c>
      <c r="BI6683" s="32">
        <f t="shared" si="1046"/>
        <v>0</v>
      </c>
      <c r="BJ6683" s="69">
        <f t="shared" si="1047"/>
        <v>0</v>
      </c>
      <c r="BK6683" s="158" t="str">
        <f t="shared" si="1048"/>
        <v/>
      </c>
    </row>
    <row r="6684" spans="1:63" ht="12" customHeight="1" x14ac:dyDescent="0.2">
      <c r="A6684" s="8"/>
      <c r="B6684" s="7"/>
      <c r="C6684" s="7"/>
      <c r="D6684" s="7"/>
      <c r="E6684" s="7"/>
      <c r="F6684" s="7"/>
      <c r="G6684" s="7"/>
      <c r="H6684" s="7"/>
      <c r="I6684" s="10"/>
      <c r="J6684" s="25"/>
      <c r="K6684" s="250"/>
      <c r="L6684" s="31"/>
      <c r="M6684" s="9"/>
      <c r="N6684" s="11" t="s">
        <v>25</v>
      </c>
      <c r="O6684" s="39"/>
      <c r="P6684" s="47"/>
      <c r="Q6684" s="13"/>
      <c r="R6684" s="248">
        <f t="shared" si="1040"/>
        <v>0</v>
      </c>
      <c r="S6684" s="248">
        <f t="shared" si="1041"/>
        <v>0</v>
      </c>
      <c r="T6684" s="248">
        <f t="shared" si="1042"/>
        <v>0</v>
      </c>
      <c r="U6684" s="248">
        <f t="shared" si="1043"/>
        <v>0</v>
      </c>
      <c r="V6684" s="13"/>
      <c r="W6684" s="7"/>
      <c r="AT6684" s="130"/>
      <c r="BF6684" s="33">
        <f t="shared" si="1049"/>
        <v>41242</v>
      </c>
      <c r="BG6684" s="34">
        <f t="shared" si="1044"/>
        <v>82.88000000000001</v>
      </c>
      <c r="BH6684" s="32">
        <f t="shared" si="1045"/>
        <v>1</v>
      </c>
      <c r="BI6684" s="32">
        <f t="shared" si="1046"/>
        <v>0</v>
      </c>
      <c r="BJ6684" s="69">
        <f t="shared" si="1047"/>
        <v>0</v>
      </c>
      <c r="BK6684" s="158" t="str">
        <f t="shared" si="1048"/>
        <v/>
      </c>
    </row>
    <row r="6685" spans="1:63" ht="12" customHeight="1" x14ac:dyDescent="0.2">
      <c r="A6685" s="8"/>
      <c r="B6685" s="7"/>
      <c r="C6685" s="7"/>
      <c r="D6685" s="7"/>
      <c r="E6685" s="7"/>
      <c r="F6685" s="7"/>
      <c r="G6685" s="7"/>
      <c r="H6685" s="7"/>
      <c r="I6685" s="10"/>
      <c r="J6685" s="25"/>
      <c r="K6685" s="250"/>
      <c r="L6685" s="31"/>
      <c r="M6685" s="9"/>
      <c r="N6685" s="11" t="s">
        <v>25</v>
      </c>
      <c r="O6685" s="39"/>
      <c r="P6685" s="47"/>
      <c r="Q6685" s="13"/>
      <c r="R6685" s="248">
        <f t="shared" si="1040"/>
        <v>0</v>
      </c>
      <c r="S6685" s="248">
        <f t="shared" si="1041"/>
        <v>0</v>
      </c>
      <c r="T6685" s="248">
        <f t="shared" si="1042"/>
        <v>0</v>
      </c>
      <c r="U6685" s="248">
        <f t="shared" si="1043"/>
        <v>0</v>
      </c>
      <c r="V6685" s="13"/>
      <c r="W6685" s="7"/>
      <c r="AT6685" s="130"/>
      <c r="BF6685" s="33">
        <f t="shared" si="1049"/>
        <v>41242</v>
      </c>
      <c r="BG6685" s="34">
        <f t="shared" si="1044"/>
        <v>82.88000000000001</v>
      </c>
      <c r="BH6685" s="32">
        <f t="shared" si="1045"/>
        <v>1</v>
      </c>
      <c r="BI6685" s="32">
        <f t="shared" si="1046"/>
        <v>0</v>
      </c>
      <c r="BJ6685" s="69">
        <f t="shared" si="1047"/>
        <v>0</v>
      </c>
      <c r="BK6685" s="158" t="str">
        <f t="shared" si="1048"/>
        <v/>
      </c>
    </row>
    <row r="6686" spans="1:63" ht="12" customHeight="1" x14ac:dyDescent="0.2">
      <c r="A6686" s="8"/>
      <c r="B6686" s="7"/>
      <c r="C6686" s="7"/>
      <c r="D6686" s="7"/>
      <c r="E6686" s="7"/>
      <c r="F6686" s="7"/>
      <c r="G6686" s="7"/>
      <c r="H6686" s="7"/>
      <c r="I6686" s="10"/>
      <c r="J6686" s="25"/>
      <c r="K6686" s="250"/>
      <c r="L6686" s="31"/>
      <c r="M6686" s="9"/>
      <c r="N6686" s="11" t="s">
        <v>25</v>
      </c>
      <c r="O6686" s="39"/>
      <c r="P6686" s="47"/>
      <c r="Q6686" s="13"/>
      <c r="R6686" s="248">
        <f t="shared" si="1040"/>
        <v>0</v>
      </c>
      <c r="S6686" s="248">
        <f t="shared" si="1041"/>
        <v>0</v>
      </c>
      <c r="T6686" s="248">
        <f t="shared" si="1042"/>
        <v>0</v>
      </c>
      <c r="U6686" s="248">
        <f t="shared" si="1043"/>
        <v>0</v>
      </c>
      <c r="V6686" s="13"/>
      <c r="W6686" s="7"/>
      <c r="AT6686" s="130"/>
      <c r="BF6686" s="33">
        <f t="shared" si="1049"/>
        <v>41242</v>
      </c>
      <c r="BG6686" s="34">
        <f t="shared" si="1044"/>
        <v>82.88000000000001</v>
      </c>
      <c r="BH6686" s="32">
        <f t="shared" si="1045"/>
        <v>1</v>
      </c>
      <c r="BI6686" s="32">
        <f t="shared" si="1046"/>
        <v>0</v>
      </c>
      <c r="BJ6686" s="69">
        <f t="shared" si="1047"/>
        <v>0</v>
      </c>
      <c r="BK6686" s="158" t="str">
        <f t="shared" si="1048"/>
        <v/>
      </c>
    </row>
    <row r="6687" spans="1:63" ht="12" customHeight="1" x14ac:dyDescent="0.2">
      <c r="A6687" s="8"/>
      <c r="B6687" s="7"/>
      <c r="C6687" s="7"/>
      <c r="D6687" s="7"/>
      <c r="E6687" s="7"/>
      <c r="F6687" s="7"/>
      <c r="G6687" s="7"/>
      <c r="H6687" s="7"/>
      <c r="I6687" s="10"/>
      <c r="J6687" s="25"/>
      <c r="K6687" s="250"/>
      <c r="L6687" s="31"/>
      <c r="M6687" s="9"/>
      <c r="N6687" s="11" t="s">
        <v>25</v>
      </c>
      <c r="O6687" s="39"/>
      <c r="P6687" s="47"/>
      <c r="Q6687" s="13"/>
      <c r="R6687" s="248">
        <f t="shared" si="1040"/>
        <v>0</v>
      </c>
      <c r="S6687" s="248">
        <f t="shared" si="1041"/>
        <v>0</v>
      </c>
      <c r="T6687" s="248">
        <f t="shared" si="1042"/>
        <v>0</v>
      </c>
      <c r="U6687" s="248">
        <f t="shared" si="1043"/>
        <v>0</v>
      </c>
      <c r="V6687" s="13"/>
      <c r="W6687" s="7"/>
      <c r="AT6687" s="130"/>
      <c r="BF6687" s="33">
        <f t="shared" si="1049"/>
        <v>41242</v>
      </c>
      <c r="BG6687" s="34">
        <f t="shared" si="1044"/>
        <v>82.88000000000001</v>
      </c>
      <c r="BH6687" s="32">
        <f t="shared" si="1045"/>
        <v>1</v>
      </c>
      <c r="BI6687" s="32">
        <f t="shared" si="1046"/>
        <v>0</v>
      </c>
      <c r="BJ6687" s="69">
        <f t="shared" si="1047"/>
        <v>0</v>
      </c>
      <c r="BK6687" s="158" t="str">
        <f t="shared" si="1048"/>
        <v/>
      </c>
    </row>
    <row r="6688" spans="1:63" ht="12" customHeight="1" x14ac:dyDescent="0.2">
      <c r="A6688" s="8"/>
      <c r="B6688" s="7"/>
      <c r="C6688" s="7"/>
      <c r="D6688" s="7"/>
      <c r="E6688" s="7"/>
      <c r="F6688" s="7"/>
      <c r="G6688" s="7"/>
      <c r="H6688" s="7"/>
      <c r="I6688" s="10"/>
      <c r="J6688" s="25"/>
      <c r="K6688" s="250"/>
      <c r="L6688" s="31"/>
      <c r="M6688" s="9"/>
      <c r="N6688" s="11" t="s">
        <v>25</v>
      </c>
      <c r="O6688" s="39"/>
      <c r="P6688" s="47"/>
      <c r="Q6688" s="13"/>
      <c r="R6688" s="248">
        <f t="shared" si="1040"/>
        <v>0</v>
      </c>
      <c r="S6688" s="248">
        <f t="shared" si="1041"/>
        <v>0</v>
      </c>
      <c r="T6688" s="248">
        <f t="shared" si="1042"/>
        <v>0</v>
      </c>
      <c r="U6688" s="248">
        <f t="shared" si="1043"/>
        <v>0</v>
      </c>
      <c r="V6688" s="13"/>
      <c r="W6688" s="7"/>
      <c r="AT6688" s="130"/>
      <c r="BF6688" s="33">
        <f t="shared" si="1049"/>
        <v>41242</v>
      </c>
      <c r="BG6688" s="34">
        <f t="shared" si="1044"/>
        <v>82.88000000000001</v>
      </c>
      <c r="BH6688" s="32">
        <f t="shared" si="1045"/>
        <v>1</v>
      </c>
      <c r="BI6688" s="32">
        <f t="shared" si="1046"/>
        <v>0</v>
      </c>
      <c r="BJ6688" s="69">
        <f t="shared" si="1047"/>
        <v>0</v>
      </c>
      <c r="BK6688" s="158" t="str">
        <f t="shared" si="1048"/>
        <v/>
      </c>
    </row>
    <row r="6689" spans="1:63" ht="12" customHeight="1" x14ac:dyDescent="0.2">
      <c r="A6689" s="8"/>
      <c r="B6689" s="7"/>
      <c r="C6689" s="7"/>
      <c r="D6689" s="7"/>
      <c r="E6689" s="7"/>
      <c r="F6689" s="7"/>
      <c r="G6689" s="7"/>
      <c r="H6689" s="7"/>
      <c r="I6689" s="10"/>
      <c r="J6689" s="25"/>
      <c r="K6689" s="250"/>
      <c r="L6689" s="31"/>
      <c r="M6689" s="9"/>
      <c r="N6689" s="11" t="s">
        <v>25</v>
      </c>
      <c r="O6689" s="39"/>
      <c r="P6689" s="47"/>
      <c r="Q6689" s="13"/>
      <c r="R6689" s="248">
        <f t="shared" si="1040"/>
        <v>0</v>
      </c>
      <c r="S6689" s="248">
        <f t="shared" si="1041"/>
        <v>0</v>
      </c>
      <c r="T6689" s="248">
        <f t="shared" si="1042"/>
        <v>0</v>
      </c>
      <c r="U6689" s="248">
        <f t="shared" si="1043"/>
        <v>0</v>
      </c>
      <c r="V6689" s="13"/>
      <c r="W6689" s="7"/>
      <c r="AT6689" s="130"/>
      <c r="BF6689" s="33">
        <f t="shared" si="1049"/>
        <v>41242</v>
      </c>
      <c r="BG6689" s="34">
        <f t="shared" si="1044"/>
        <v>82.88000000000001</v>
      </c>
      <c r="BH6689" s="32">
        <f t="shared" si="1045"/>
        <v>1</v>
      </c>
      <c r="BI6689" s="32">
        <f t="shared" si="1046"/>
        <v>0</v>
      </c>
      <c r="BJ6689" s="69">
        <f t="shared" si="1047"/>
        <v>0</v>
      </c>
      <c r="BK6689" s="158" t="str">
        <f t="shared" si="1048"/>
        <v/>
      </c>
    </row>
    <row r="6690" spans="1:63" ht="12" customHeight="1" x14ac:dyDescent="0.2">
      <c r="A6690" s="8"/>
      <c r="B6690" s="7"/>
      <c r="C6690" s="7"/>
      <c r="D6690" s="7"/>
      <c r="E6690" s="7"/>
      <c r="F6690" s="7"/>
      <c r="G6690" s="7"/>
      <c r="H6690" s="7"/>
      <c r="I6690" s="10"/>
      <c r="J6690" s="25"/>
      <c r="K6690" s="250"/>
      <c r="L6690" s="31"/>
      <c r="M6690" s="9"/>
      <c r="N6690" s="11" t="s">
        <v>25</v>
      </c>
      <c r="O6690" s="39"/>
      <c r="P6690" s="47"/>
      <c r="Q6690" s="13"/>
      <c r="R6690" s="248">
        <f t="shared" si="1040"/>
        <v>0</v>
      </c>
      <c r="S6690" s="248">
        <f t="shared" si="1041"/>
        <v>0</v>
      </c>
      <c r="T6690" s="248">
        <f t="shared" si="1042"/>
        <v>0</v>
      </c>
      <c r="U6690" s="248">
        <f t="shared" si="1043"/>
        <v>0</v>
      </c>
      <c r="V6690" s="13"/>
      <c r="W6690" s="7"/>
      <c r="AT6690" s="130"/>
      <c r="BF6690" s="33">
        <f t="shared" si="1049"/>
        <v>41242</v>
      </c>
      <c r="BG6690" s="34">
        <f t="shared" si="1044"/>
        <v>82.88000000000001</v>
      </c>
      <c r="BH6690" s="32">
        <f t="shared" si="1045"/>
        <v>1</v>
      </c>
      <c r="BI6690" s="32">
        <f t="shared" si="1046"/>
        <v>0</v>
      </c>
      <c r="BJ6690" s="69">
        <f t="shared" si="1047"/>
        <v>0</v>
      </c>
      <c r="BK6690" s="158" t="str">
        <f t="shared" si="1048"/>
        <v/>
      </c>
    </row>
    <row r="6691" spans="1:63" ht="12" customHeight="1" x14ac:dyDescent="0.2">
      <c r="A6691" s="8"/>
      <c r="B6691" s="7"/>
      <c r="C6691" s="7"/>
      <c r="D6691" s="7"/>
      <c r="E6691" s="7"/>
      <c r="F6691" s="7"/>
      <c r="G6691" s="7"/>
      <c r="H6691" s="7"/>
      <c r="I6691" s="10"/>
      <c r="J6691" s="25"/>
      <c r="K6691" s="250"/>
      <c r="L6691" s="31"/>
      <c r="M6691" s="9"/>
      <c r="N6691" s="11" t="s">
        <v>25</v>
      </c>
      <c r="O6691" s="39"/>
      <c r="P6691" s="47"/>
      <c r="Q6691" s="13"/>
      <c r="R6691" s="248">
        <f t="shared" si="1040"/>
        <v>0</v>
      </c>
      <c r="S6691" s="248">
        <f t="shared" si="1041"/>
        <v>0</v>
      </c>
      <c r="T6691" s="248">
        <f t="shared" si="1042"/>
        <v>0</v>
      </c>
      <c r="U6691" s="248">
        <f t="shared" si="1043"/>
        <v>0</v>
      </c>
      <c r="V6691" s="13"/>
      <c r="W6691" s="7"/>
      <c r="AT6691" s="130"/>
      <c r="BF6691" s="33">
        <f t="shared" si="1049"/>
        <v>41242</v>
      </c>
      <c r="BG6691" s="34">
        <f t="shared" si="1044"/>
        <v>82.88000000000001</v>
      </c>
      <c r="BH6691" s="32">
        <f t="shared" si="1045"/>
        <v>1</v>
      </c>
      <c r="BI6691" s="32">
        <f t="shared" si="1046"/>
        <v>0</v>
      </c>
      <c r="BJ6691" s="69">
        <f t="shared" si="1047"/>
        <v>0</v>
      </c>
      <c r="BK6691" s="158" t="str">
        <f t="shared" si="1048"/>
        <v/>
      </c>
    </row>
    <row r="6692" spans="1:63" ht="12" customHeight="1" x14ac:dyDescent="0.2">
      <c r="A6692" s="8"/>
      <c r="B6692" s="7"/>
      <c r="C6692" s="7"/>
      <c r="D6692" s="7"/>
      <c r="E6692" s="7"/>
      <c r="F6692" s="7"/>
      <c r="G6692" s="7"/>
      <c r="H6692" s="7"/>
      <c r="I6692" s="10"/>
      <c r="J6692" s="25"/>
      <c r="K6692" s="250"/>
      <c r="L6692" s="31"/>
      <c r="M6692" s="9"/>
      <c r="N6692" s="11" t="s">
        <v>25</v>
      </c>
      <c r="O6692" s="39"/>
      <c r="P6692" s="47"/>
      <c r="Q6692" s="13"/>
      <c r="R6692" s="248">
        <f t="shared" si="1040"/>
        <v>0</v>
      </c>
      <c r="S6692" s="248">
        <f t="shared" si="1041"/>
        <v>0</v>
      </c>
      <c r="T6692" s="248">
        <f t="shared" si="1042"/>
        <v>0</v>
      </c>
      <c r="U6692" s="248">
        <f t="shared" si="1043"/>
        <v>0</v>
      </c>
      <c r="V6692" s="13"/>
      <c r="W6692" s="7"/>
      <c r="AT6692" s="130"/>
      <c r="BF6692" s="33">
        <f t="shared" si="1049"/>
        <v>41242</v>
      </c>
      <c r="BG6692" s="34">
        <f t="shared" si="1044"/>
        <v>82.88000000000001</v>
      </c>
      <c r="BH6692" s="32">
        <f t="shared" si="1045"/>
        <v>1</v>
      </c>
      <c r="BI6692" s="32">
        <f t="shared" si="1046"/>
        <v>0</v>
      </c>
      <c r="BJ6692" s="69">
        <f t="shared" si="1047"/>
        <v>0</v>
      </c>
      <c r="BK6692" s="158" t="str">
        <f t="shared" si="1048"/>
        <v/>
      </c>
    </row>
    <row r="6693" spans="1:63" ht="12" customHeight="1" x14ac:dyDescent="0.2">
      <c r="A6693" s="8"/>
      <c r="B6693" s="7"/>
      <c r="C6693" s="7"/>
      <c r="D6693" s="7"/>
      <c r="E6693" s="7"/>
      <c r="F6693" s="7"/>
      <c r="G6693" s="7"/>
      <c r="H6693" s="7"/>
      <c r="I6693" s="10"/>
      <c r="J6693" s="25"/>
      <c r="K6693" s="250"/>
      <c r="L6693" s="31"/>
      <c r="M6693" s="9"/>
      <c r="N6693" s="11" t="s">
        <v>25</v>
      </c>
      <c r="O6693" s="39"/>
      <c r="P6693" s="47"/>
      <c r="Q6693" s="13"/>
      <c r="R6693" s="248">
        <f t="shared" si="1040"/>
        <v>0</v>
      </c>
      <c r="S6693" s="248">
        <f t="shared" si="1041"/>
        <v>0</v>
      </c>
      <c r="T6693" s="248">
        <f t="shared" si="1042"/>
        <v>0</v>
      </c>
      <c r="U6693" s="248">
        <f t="shared" si="1043"/>
        <v>0</v>
      </c>
      <c r="V6693" s="13"/>
      <c r="W6693" s="7"/>
      <c r="AT6693" s="130"/>
      <c r="BF6693" s="33">
        <f t="shared" si="1049"/>
        <v>41242</v>
      </c>
      <c r="BG6693" s="34">
        <f t="shared" si="1044"/>
        <v>82.88000000000001</v>
      </c>
      <c r="BH6693" s="32">
        <f t="shared" si="1045"/>
        <v>1</v>
      </c>
      <c r="BI6693" s="32">
        <f t="shared" si="1046"/>
        <v>0</v>
      </c>
      <c r="BJ6693" s="69">
        <f t="shared" si="1047"/>
        <v>0</v>
      </c>
      <c r="BK6693" s="158" t="str">
        <f t="shared" si="1048"/>
        <v/>
      </c>
    </row>
    <row r="6694" spans="1:63" ht="12" customHeight="1" x14ac:dyDescent="0.2">
      <c r="A6694" s="8"/>
      <c r="B6694" s="7"/>
      <c r="C6694" s="7"/>
      <c r="D6694" s="7"/>
      <c r="E6694" s="7"/>
      <c r="F6694" s="7"/>
      <c r="G6694" s="7"/>
      <c r="H6694" s="7"/>
      <c r="I6694" s="10"/>
      <c r="J6694" s="25"/>
      <c r="K6694" s="250"/>
      <c r="L6694" s="31"/>
      <c r="M6694" s="9"/>
      <c r="N6694" s="11" t="s">
        <v>25</v>
      </c>
      <c r="O6694" s="39"/>
      <c r="P6694" s="47"/>
      <c r="Q6694" s="13"/>
      <c r="R6694" s="248">
        <f t="shared" si="1040"/>
        <v>0</v>
      </c>
      <c r="S6694" s="248">
        <f t="shared" si="1041"/>
        <v>0</v>
      </c>
      <c r="T6694" s="248">
        <f t="shared" si="1042"/>
        <v>0</v>
      </c>
      <c r="U6694" s="248">
        <f t="shared" si="1043"/>
        <v>0</v>
      </c>
      <c r="V6694" s="13"/>
      <c r="W6694" s="7"/>
      <c r="AT6694" s="130"/>
      <c r="BF6694" s="33">
        <f t="shared" si="1049"/>
        <v>41242</v>
      </c>
      <c r="BG6694" s="34">
        <f t="shared" si="1044"/>
        <v>82.88000000000001</v>
      </c>
      <c r="BH6694" s="32">
        <f t="shared" si="1045"/>
        <v>1</v>
      </c>
      <c r="BI6694" s="32">
        <f t="shared" si="1046"/>
        <v>0</v>
      </c>
      <c r="BJ6694" s="69">
        <f t="shared" si="1047"/>
        <v>0</v>
      </c>
      <c r="BK6694" s="158" t="str">
        <f t="shared" si="1048"/>
        <v/>
      </c>
    </row>
    <row r="6695" spans="1:63" ht="12" customHeight="1" x14ac:dyDescent="0.2">
      <c r="A6695" s="8"/>
      <c r="B6695" s="7"/>
      <c r="C6695" s="7"/>
      <c r="D6695" s="7"/>
      <c r="E6695" s="7"/>
      <c r="F6695" s="7"/>
      <c r="G6695" s="7"/>
      <c r="H6695" s="7"/>
      <c r="I6695" s="10"/>
      <c r="J6695" s="25"/>
      <c r="K6695" s="250"/>
      <c r="L6695" s="31"/>
      <c r="M6695" s="9"/>
      <c r="N6695" s="11" t="s">
        <v>25</v>
      </c>
      <c r="O6695" s="39"/>
      <c r="P6695" s="47"/>
      <c r="Q6695" s="13"/>
      <c r="R6695" s="248">
        <f t="shared" si="1040"/>
        <v>0</v>
      </c>
      <c r="S6695" s="248">
        <f t="shared" si="1041"/>
        <v>0</v>
      </c>
      <c r="T6695" s="248">
        <f t="shared" si="1042"/>
        <v>0</v>
      </c>
      <c r="U6695" s="248">
        <f t="shared" si="1043"/>
        <v>0</v>
      </c>
      <c r="V6695" s="13"/>
      <c r="W6695" s="7"/>
      <c r="AT6695" s="130"/>
      <c r="BF6695" s="33">
        <f t="shared" si="1049"/>
        <v>41242</v>
      </c>
      <c r="BG6695" s="34">
        <f t="shared" si="1044"/>
        <v>82.88000000000001</v>
      </c>
      <c r="BH6695" s="32">
        <f t="shared" si="1045"/>
        <v>1</v>
      </c>
      <c r="BI6695" s="32">
        <f t="shared" si="1046"/>
        <v>0</v>
      </c>
      <c r="BJ6695" s="69">
        <f t="shared" si="1047"/>
        <v>0</v>
      </c>
      <c r="BK6695" s="158" t="str">
        <f t="shared" si="1048"/>
        <v/>
      </c>
    </row>
    <row r="6696" spans="1:63" ht="12" customHeight="1" x14ac:dyDescent="0.2">
      <c r="A6696" s="8"/>
      <c r="B6696" s="7"/>
      <c r="C6696" s="7"/>
      <c r="D6696" s="7"/>
      <c r="E6696" s="7"/>
      <c r="F6696" s="7"/>
      <c r="G6696" s="7"/>
      <c r="H6696" s="7"/>
      <c r="I6696" s="10"/>
      <c r="J6696" s="25"/>
      <c r="K6696" s="250"/>
      <c r="L6696" s="31"/>
      <c r="M6696" s="9"/>
      <c r="N6696" s="11" t="s">
        <v>25</v>
      </c>
      <c r="O6696" s="39"/>
      <c r="P6696" s="47"/>
      <c r="Q6696" s="13"/>
      <c r="R6696" s="248">
        <f t="shared" si="1040"/>
        <v>0</v>
      </c>
      <c r="S6696" s="248">
        <f t="shared" si="1041"/>
        <v>0</v>
      </c>
      <c r="T6696" s="248">
        <f t="shared" si="1042"/>
        <v>0</v>
      </c>
      <c r="U6696" s="248">
        <f t="shared" si="1043"/>
        <v>0</v>
      </c>
      <c r="V6696" s="13"/>
      <c r="W6696" s="7"/>
      <c r="AT6696" s="130"/>
      <c r="BF6696" s="33">
        <f t="shared" si="1049"/>
        <v>41242</v>
      </c>
      <c r="BG6696" s="34">
        <f t="shared" si="1044"/>
        <v>82.88000000000001</v>
      </c>
      <c r="BH6696" s="32">
        <f t="shared" si="1045"/>
        <v>1</v>
      </c>
      <c r="BI6696" s="32">
        <f t="shared" si="1046"/>
        <v>0</v>
      </c>
      <c r="BJ6696" s="69">
        <f t="shared" si="1047"/>
        <v>0</v>
      </c>
      <c r="BK6696" s="158" t="str">
        <f t="shared" si="1048"/>
        <v/>
      </c>
    </row>
    <row r="6697" spans="1:63" ht="12" customHeight="1" x14ac:dyDescent="0.2">
      <c r="A6697" s="8"/>
      <c r="B6697" s="7"/>
      <c r="C6697" s="7"/>
      <c r="D6697" s="7"/>
      <c r="E6697" s="7"/>
      <c r="F6697" s="7"/>
      <c r="G6697" s="7"/>
      <c r="H6697" s="7"/>
      <c r="I6697" s="10"/>
      <c r="J6697" s="25"/>
      <c r="K6697" s="250"/>
      <c r="L6697" s="31"/>
      <c r="M6697" s="9"/>
      <c r="N6697" s="11" t="s">
        <v>25</v>
      </c>
      <c r="O6697" s="39"/>
      <c r="P6697" s="47"/>
      <c r="Q6697" s="13"/>
      <c r="R6697" s="248">
        <f t="shared" si="1040"/>
        <v>0</v>
      </c>
      <c r="S6697" s="248">
        <f t="shared" si="1041"/>
        <v>0</v>
      </c>
      <c r="T6697" s="248">
        <f t="shared" si="1042"/>
        <v>0</v>
      </c>
      <c r="U6697" s="248">
        <f t="shared" si="1043"/>
        <v>0</v>
      </c>
      <c r="V6697" s="13"/>
      <c r="W6697" s="7"/>
      <c r="AT6697" s="130"/>
      <c r="BF6697" s="33">
        <f t="shared" si="1049"/>
        <v>41242</v>
      </c>
      <c r="BG6697" s="34">
        <f t="shared" si="1044"/>
        <v>82.88000000000001</v>
      </c>
      <c r="BH6697" s="32">
        <f t="shared" si="1045"/>
        <v>1</v>
      </c>
      <c r="BI6697" s="32">
        <f t="shared" si="1046"/>
        <v>0</v>
      </c>
      <c r="BJ6697" s="69">
        <f t="shared" si="1047"/>
        <v>0</v>
      </c>
      <c r="BK6697" s="158" t="str">
        <f t="shared" si="1048"/>
        <v/>
      </c>
    </row>
    <row r="6698" spans="1:63" ht="12" customHeight="1" x14ac:dyDescent="0.2">
      <c r="A6698" s="8"/>
      <c r="B6698" s="7"/>
      <c r="C6698" s="7"/>
      <c r="D6698" s="7"/>
      <c r="E6698" s="7"/>
      <c r="F6698" s="7"/>
      <c r="G6698" s="7"/>
      <c r="H6698" s="7"/>
      <c r="I6698" s="10"/>
      <c r="J6698" s="25"/>
      <c r="K6698" s="250"/>
      <c r="L6698" s="31"/>
      <c r="M6698" s="9"/>
      <c r="N6698" s="11" t="s">
        <v>25</v>
      </c>
      <c r="O6698" s="39"/>
      <c r="P6698" s="47"/>
      <c r="Q6698" s="13"/>
      <c r="R6698" s="248">
        <f t="shared" si="1040"/>
        <v>0</v>
      </c>
      <c r="S6698" s="248">
        <f t="shared" si="1041"/>
        <v>0</v>
      </c>
      <c r="T6698" s="248">
        <f t="shared" si="1042"/>
        <v>0</v>
      </c>
      <c r="U6698" s="248">
        <f t="shared" si="1043"/>
        <v>0</v>
      </c>
      <c r="V6698" s="13"/>
      <c r="W6698" s="7"/>
      <c r="AT6698" s="130"/>
      <c r="BF6698" s="33">
        <f t="shared" si="1049"/>
        <v>41242</v>
      </c>
      <c r="BG6698" s="34">
        <f t="shared" si="1044"/>
        <v>82.88000000000001</v>
      </c>
      <c r="BH6698" s="32">
        <f t="shared" si="1045"/>
        <v>1</v>
      </c>
      <c r="BI6698" s="32">
        <f t="shared" si="1046"/>
        <v>0</v>
      </c>
      <c r="BJ6698" s="69">
        <f t="shared" si="1047"/>
        <v>0</v>
      </c>
      <c r="BK6698" s="158" t="str">
        <f t="shared" si="1048"/>
        <v/>
      </c>
    </row>
    <row r="6699" spans="1:63" ht="12" customHeight="1" x14ac:dyDescent="0.2">
      <c r="A6699" s="8"/>
      <c r="B6699" s="7"/>
      <c r="C6699" s="7"/>
      <c r="D6699" s="7"/>
      <c r="E6699" s="7"/>
      <c r="F6699" s="7"/>
      <c r="G6699" s="7"/>
      <c r="H6699" s="7"/>
      <c r="I6699" s="10"/>
      <c r="J6699" s="25"/>
      <c r="K6699" s="250"/>
      <c r="L6699" s="31"/>
      <c r="M6699" s="9"/>
      <c r="N6699" s="11" t="s">
        <v>25</v>
      </c>
      <c r="O6699" s="39"/>
      <c r="P6699" s="47"/>
      <c r="Q6699" s="13"/>
      <c r="R6699" s="248">
        <f t="shared" si="1040"/>
        <v>0</v>
      </c>
      <c r="S6699" s="248">
        <f t="shared" si="1041"/>
        <v>0</v>
      </c>
      <c r="T6699" s="248">
        <f t="shared" si="1042"/>
        <v>0</v>
      </c>
      <c r="U6699" s="248">
        <f t="shared" si="1043"/>
        <v>0</v>
      </c>
      <c r="V6699" s="13"/>
      <c r="W6699" s="7"/>
      <c r="AT6699" s="130"/>
      <c r="BF6699" s="33">
        <f t="shared" si="1049"/>
        <v>41242</v>
      </c>
      <c r="BG6699" s="34">
        <f t="shared" si="1044"/>
        <v>82.88000000000001</v>
      </c>
      <c r="BH6699" s="32">
        <f t="shared" si="1045"/>
        <v>1</v>
      </c>
      <c r="BI6699" s="32">
        <f t="shared" si="1046"/>
        <v>0</v>
      </c>
      <c r="BJ6699" s="69">
        <f t="shared" si="1047"/>
        <v>0</v>
      </c>
      <c r="BK6699" s="158" t="str">
        <f t="shared" si="1048"/>
        <v/>
      </c>
    </row>
    <row r="6700" spans="1:63" ht="12" customHeight="1" x14ac:dyDescent="0.2">
      <c r="A6700" s="8"/>
      <c r="B6700" s="7"/>
      <c r="C6700" s="7"/>
      <c r="D6700" s="7"/>
      <c r="E6700" s="7"/>
      <c r="F6700" s="7"/>
      <c r="G6700" s="7"/>
      <c r="H6700" s="7"/>
      <c r="I6700" s="10"/>
      <c r="J6700" s="25"/>
      <c r="K6700" s="250"/>
      <c r="L6700" s="31"/>
      <c r="M6700" s="9"/>
      <c r="N6700" s="11" t="s">
        <v>25</v>
      </c>
      <c r="O6700" s="39"/>
      <c r="P6700" s="47"/>
      <c r="Q6700" s="13"/>
      <c r="R6700" s="248">
        <f t="shared" si="1040"/>
        <v>0</v>
      </c>
      <c r="S6700" s="248">
        <f t="shared" si="1041"/>
        <v>0</v>
      </c>
      <c r="T6700" s="248">
        <f t="shared" si="1042"/>
        <v>0</v>
      </c>
      <c r="U6700" s="248">
        <f t="shared" si="1043"/>
        <v>0</v>
      </c>
      <c r="V6700" s="13"/>
      <c r="W6700" s="7"/>
      <c r="AT6700" s="130"/>
      <c r="BF6700" s="33">
        <f t="shared" si="1049"/>
        <v>41242</v>
      </c>
      <c r="BG6700" s="34">
        <f t="shared" si="1044"/>
        <v>82.88000000000001</v>
      </c>
      <c r="BH6700" s="32">
        <f t="shared" si="1045"/>
        <v>1</v>
      </c>
      <c r="BI6700" s="32">
        <f t="shared" si="1046"/>
        <v>0</v>
      </c>
      <c r="BJ6700" s="69">
        <f t="shared" si="1047"/>
        <v>0</v>
      </c>
      <c r="BK6700" s="158" t="str">
        <f t="shared" si="1048"/>
        <v/>
      </c>
    </row>
    <row r="6701" spans="1:63" ht="12" customHeight="1" x14ac:dyDescent="0.2">
      <c r="A6701" s="8"/>
      <c r="B6701" s="7"/>
      <c r="C6701" s="7"/>
      <c r="D6701" s="7"/>
      <c r="E6701" s="7"/>
      <c r="F6701" s="7"/>
      <c r="G6701" s="7"/>
      <c r="H6701" s="7"/>
      <c r="I6701" s="10"/>
      <c r="J6701" s="25"/>
      <c r="K6701" s="250"/>
      <c r="L6701" s="31"/>
      <c r="M6701" s="9"/>
      <c r="N6701" s="11" t="s">
        <v>25</v>
      </c>
      <c r="O6701" s="39"/>
      <c r="P6701" s="47"/>
      <c r="Q6701" s="13"/>
      <c r="R6701" s="248">
        <f t="shared" si="1040"/>
        <v>0</v>
      </c>
      <c r="S6701" s="248">
        <f t="shared" si="1041"/>
        <v>0</v>
      </c>
      <c r="T6701" s="248">
        <f t="shared" si="1042"/>
        <v>0</v>
      </c>
      <c r="U6701" s="248">
        <f t="shared" si="1043"/>
        <v>0</v>
      </c>
      <c r="V6701" s="13"/>
      <c r="W6701" s="7"/>
      <c r="AT6701" s="130"/>
      <c r="BF6701" s="33">
        <f t="shared" si="1049"/>
        <v>41242</v>
      </c>
      <c r="BG6701" s="34">
        <f t="shared" si="1044"/>
        <v>82.88000000000001</v>
      </c>
      <c r="BH6701" s="32">
        <f t="shared" si="1045"/>
        <v>1</v>
      </c>
      <c r="BI6701" s="32">
        <f t="shared" si="1046"/>
        <v>0</v>
      </c>
      <c r="BJ6701" s="69">
        <f t="shared" si="1047"/>
        <v>0</v>
      </c>
      <c r="BK6701" s="158" t="str">
        <f t="shared" si="1048"/>
        <v/>
      </c>
    </row>
    <row r="6702" spans="1:63" ht="12" customHeight="1" x14ac:dyDescent="0.2">
      <c r="A6702" s="8"/>
      <c r="B6702" s="7"/>
      <c r="C6702" s="7"/>
      <c r="D6702" s="7"/>
      <c r="E6702" s="7"/>
      <c r="F6702" s="7"/>
      <c r="G6702" s="7"/>
      <c r="H6702" s="7"/>
      <c r="I6702" s="10"/>
      <c r="J6702" s="25"/>
      <c r="K6702" s="250"/>
      <c r="L6702" s="31"/>
      <c r="M6702" s="9"/>
      <c r="N6702" s="11" t="s">
        <v>25</v>
      </c>
      <c r="O6702" s="39"/>
      <c r="P6702" s="47"/>
      <c r="Q6702" s="13"/>
      <c r="R6702" s="248">
        <f t="shared" si="1040"/>
        <v>0</v>
      </c>
      <c r="S6702" s="248">
        <f t="shared" si="1041"/>
        <v>0</v>
      </c>
      <c r="T6702" s="248">
        <f t="shared" si="1042"/>
        <v>0</v>
      </c>
      <c r="U6702" s="248">
        <f t="shared" si="1043"/>
        <v>0</v>
      </c>
      <c r="V6702" s="13"/>
      <c r="W6702" s="7"/>
      <c r="AT6702" s="130"/>
      <c r="BF6702" s="33">
        <f t="shared" si="1049"/>
        <v>41242</v>
      </c>
      <c r="BG6702" s="34">
        <f t="shared" si="1044"/>
        <v>82.88000000000001</v>
      </c>
      <c r="BH6702" s="32">
        <f t="shared" si="1045"/>
        <v>1</v>
      </c>
      <c r="BI6702" s="32">
        <f t="shared" si="1046"/>
        <v>0</v>
      </c>
      <c r="BJ6702" s="69">
        <f t="shared" si="1047"/>
        <v>0</v>
      </c>
      <c r="BK6702" s="158" t="str">
        <f t="shared" si="1048"/>
        <v/>
      </c>
    </row>
    <row r="6703" spans="1:63" ht="12" customHeight="1" x14ac:dyDescent="0.2">
      <c r="A6703" s="8"/>
      <c r="B6703" s="7"/>
      <c r="C6703" s="7"/>
      <c r="D6703" s="7"/>
      <c r="E6703" s="7"/>
      <c r="F6703" s="7"/>
      <c r="G6703" s="7"/>
      <c r="H6703" s="7"/>
      <c r="I6703" s="10"/>
      <c r="J6703" s="25"/>
      <c r="K6703" s="250"/>
      <c r="L6703" s="31"/>
      <c r="M6703" s="9"/>
      <c r="N6703" s="11" t="s">
        <v>25</v>
      </c>
      <c r="O6703" s="39"/>
      <c r="P6703" s="47"/>
      <c r="Q6703" s="13"/>
      <c r="R6703" s="248">
        <f t="shared" si="1040"/>
        <v>0</v>
      </c>
      <c r="S6703" s="248">
        <f t="shared" si="1041"/>
        <v>0</v>
      </c>
      <c r="T6703" s="248">
        <f t="shared" si="1042"/>
        <v>0</v>
      </c>
      <c r="U6703" s="248">
        <f t="shared" si="1043"/>
        <v>0</v>
      </c>
      <c r="V6703" s="13"/>
      <c r="W6703" s="7"/>
      <c r="AT6703" s="130"/>
      <c r="BF6703" s="33">
        <f t="shared" si="1049"/>
        <v>41242</v>
      </c>
      <c r="BG6703" s="34">
        <f t="shared" si="1044"/>
        <v>82.88000000000001</v>
      </c>
      <c r="BH6703" s="32">
        <f t="shared" si="1045"/>
        <v>1</v>
      </c>
      <c r="BI6703" s="32">
        <f t="shared" si="1046"/>
        <v>0</v>
      </c>
      <c r="BJ6703" s="69">
        <f t="shared" si="1047"/>
        <v>0</v>
      </c>
      <c r="BK6703" s="158" t="str">
        <f t="shared" si="1048"/>
        <v/>
      </c>
    </row>
    <row r="6704" spans="1:63" ht="12" customHeight="1" x14ac:dyDescent="0.2">
      <c r="A6704" s="8"/>
      <c r="B6704" s="7"/>
      <c r="C6704" s="7"/>
      <c r="D6704" s="7"/>
      <c r="E6704" s="7"/>
      <c r="F6704" s="7"/>
      <c r="G6704" s="7"/>
      <c r="H6704" s="7"/>
      <c r="I6704" s="10"/>
      <c r="J6704" s="25"/>
      <c r="K6704" s="250"/>
      <c r="L6704" s="31"/>
      <c r="M6704" s="9"/>
      <c r="N6704" s="11" t="s">
        <v>25</v>
      </c>
      <c r="O6704" s="39"/>
      <c r="P6704" s="47"/>
      <c r="Q6704" s="13"/>
      <c r="R6704" s="248">
        <f t="shared" si="1040"/>
        <v>0</v>
      </c>
      <c r="S6704" s="248">
        <f t="shared" si="1041"/>
        <v>0</v>
      </c>
      <c r="T6704" s="248">
        <f t="shared" si="1042"/>
        <v>0</v>
      </c>
      <c r="U6704" s="248">
        <f t="shared" si="1043"/>
        <v>0</v>
      </c>
      <c r="V6704" s="13"/>
      <c r="W6704" s="7"/>
      <c r="AT6704" s="130"/>
      <c r="BF6704" s="33">
        <f t="shared" si="1049"/>
        <v>41242</v>
      </c>
      <c r="BG6704" s="34">
        <f t="shared" si="1044"/>
        <v>82.88000000000001</v>
      </c>
      <c r="BH6704" s="32">
        <f t="shared" si="1045"/>
        <v>1</v>
      </c>
      <c r="BI6704" s="32">
        <f t="shared" si="1046"/>
        <v>0</v>
      </c>
      <c r="BJ6704" s="69">
        <f t="shared" si="1047"/>
        <v>0</v>
      </c>
      <c r="BK6704" s="158" t="str">
        <f t="shared" si="1048"/>
        <v/>
      </c>
    </row>
    <row r="6705" spans="1:63" ht="12" customHeight="1" x14ac:dyDescent="0.2">
      <c r="A6705" s="8"/>
      <c r="B6705" s="7"/>
      <c r="C6705" s="7"/>
      <c r="D6705" s="7"/>
      <c r="E6705" s="7"/>
      <c r="F6705" s="7"/>
      <c r="G6705" s="7"/>
      <c r="H6705" s="7"/>
      <c r="I6705" s="10"/>
      <c r="J6705" s="25"/>
      <c r="K6705" s="250"/>
      <c r="L6705" s="31"/>
      <c r="M6705" s="9"/>
      <c r="N6705" s="11" t="s">
        <v>25</v>
      </c>
      <c r="O6705" s="39"/>
      <c r="P6705" s="47"/>
      <c r="Q6705" s="13"/>
      <c r="R6705" s="248">
        <f t="shared" si="1040"/>
        <v>0</v>
      </c>
      <c r="S6705" s="248">
        <f t="shared" si="1041"/>
        <v>0</v>
      </c>
      <c r="T6705" s="248">
        <f t="shared" si="1042"/>
        <v>0</v>
      </c>
      <c r="U6705" s="248">
        <f t="shared" si="1043"/>
        <v>0</v>
      </c>
      <c r="V6705" s="13"/>
      <c r="W6705" s="7"/>
      <c r="AT6705" s="130"/>
      <c r="BF6705" s="33">
        <f t="shared" si="1049"/>
        <v>41242</v>
      </c>
      <c r="BG6705" s="34">
        <f t="shared" si="1044"/>
        <v>82.88000000000001</v>
      </c>
      <c r="BH6705" s="32">
        <f t="shared" si="1045"/>
        <v>1</v>
      </c>
      <c r="BI6705" s="32">
        <f t="shared" si="1046"/>
        <v>0</v>
      </c>
      <c r="BJ6705" s="69">
        <f t="shared" si="1047"/>
        <v>0</v>
      </c>
      <c r="BK6705" s="158" t="str">
        <f t="shared" si="1048"/>
        <v/>
      </c>
    </row>
    <row r="6706" spans="1:63" ht="12" customHeight="1" x14ac:dyDescent="0.2">
      <c r="A6706" s="8"/>
      <c r="B6706" s="7"/>
      <c r="C6706" s="7"/>
      <c r="D6706" s="7"/>
      <c r="E6706" s="7"/>
      <c r="F6706" s="7"/>
      <c r="G6706" s="7"/>
      <c r="H6706" s="7"/>
      <c r="I6706" s="10"/>
      <c r="J6706" s="25"/>
      <c r="K6706" s="250"/>
      <c r="L6706" s="31"/>
      <c r="M6706" s="9"/>
      <c r="N6706" s="11" t="s">
        <v>25</v>
      </c>
      <c r="O6706" s="39"/>
      <c r="P6706" s="47"/>
      <c r="Q6706" s="13"/>
      <c r="R6706" s="248">
        <f t="shared" si="1040"/>
        <v>0</v>
      </c>
      <c r="S6706" s="248">
        <f t="shared" si="1041"/>
        <v>0</v>
      </c>
      <c r="T6706" s="248">
        <f t="shared" si="1042"/>
        <v>0</v>
      </c>
      <c r="U6706" s="248">
        <f t="shared" si="1043"/>
        <v>0</v>
      </c>
      <c r="V6706" s="13"/>
      <c r="W6706" s="7"/>
      <c r="AT6706" s="130"/>
      <c r="BF6706" s="33">
        <f t="shared" si="1049"/>
        <v>41242</v>
      </c>
      <c r="BG6706" s="34">
        <f t="shared" si="1044"/>
        <v>82.88000000000001</v>
      </c>
      <c r="BH6706" s="32">
        <f t="shared" si="1045"/>
        <v>1</v>
      </c>
      <c r="BI6706" s="32">
        <f t="shared" si="1046"/>
        <v>0</v>
      </c>
      <c r="BJ6706" s="69">
        <f t="shared" si="1047"/>
        <v>0</v>
      </c>
      <c r="BK6706" s="158" t="str">
        <f t="shared" si="1048"/>
        <v/>
      </c>
    </row>
    <row r="6707" spans="1:63" ht="12" customHeight="1" x14ac:dyDescent="0.2">
      <c r="A6707" s="8"/>
      <c r="B6707" s="7"/>
      <c r="C6707" s="7"/>
      <c r="D6707" s="7"/>
      <c r="E6707" s="7"/>
      <c r="F6707" s="7"/>
      <c r="G6707" s="7"/>
      <c r="H6707" s="7"/>
      <c r="I6707" s="10"/>
      <c r="J6707" s="25"/>
      <c r="K6707" s="250"/>
      <c r="L6707" s="31"/>
      <c r="M6707" s="9"/>
      <c r="N6707" s="11" t="s">
        <v>25</v>
      </c>
      <c r="O6707" s="39"/>
      <c r="P6707" s="47"/>
      <c r="Q6707" s="13"/>
      <c r="R6707" s="248">
        <f t="shared" si="1040"/>
        <v>0</v>
      </c>
      <c r="S6707" s="248">
        <f t="shared" si="1041"/>
        <v>0</v>
      </c>
      <c r="T6707" s="248">
        <f t="shared" si="1042"/>
        <v>0</v>
      </c>
      <c r="U6707" s="248">
        <f t="shared" si="1043"/>
        <v>0</v>
      </c>
      <c r="V6707" s="13"/>
      <c r="W6707" s="7"/>
      <c r="AT6707" s="130"/>
      <c r="BF6707" s="33">
        <f t="shared" si="1049"/>
        <v>41242</v>
      </c>
      <c r="BG6707" s="34">
        <f t="shared" si="1044"/>
        <v>82.88000000000001</v>
      </c>
      <c r="BH6707" s="32">
        <f t="shared" si="1045"/>
        <v>1</v>
      </c>
      <c r="BI6707" s="32">
        <f t="shared" si="1046"/>
        <v>0</v>
      </c>
      <c r="BJ6707" s="69">
        <f t="shared" si="1047"/>
        <v>0</v>
      </c>
      <c r="BK6707" s="158" t="str">
        <f t="shared" si="1048"/>
        <v/>
      </c>
    </row>
    <row r="6708" spans="1:63" ht="12" customHeight="1" x14ac:dyDescent="0.2">
      <c r="A6708" s="8"/>
      <c r="B6708" s="7"/>
      <c r="C6708" s="7"/>
      <c r="D6708" s="7"/>
      <c r="E6708" s="7"/>
      <c r="F6708" s="7"/>
      <c r="G6708" s="7"/>
      <c r="H6708" s="7"/>
      <c r="I6708" s="10"/>
      <c r="J6708" s="25"/>
      <c r="K6708" s="250"/>
      <c r="L6708" s="31"/>
      <c r="M6708" s="9"/>
      <c r="N6708" s="11" t="s">
        <v>25</v>
      </c>
      <c r="O6708" s="39"/>
      <c r="P6708" s="47"/>
      <c r="Q6708" s="13"/>
      <c r="R6708" s="248">
        <f t="shared" si="1040"/>
        <v>0</v>
      </c>
      <c r="S6708" s="248">
        <f t="shared" si="1041"/>
        <v>0</v>
      </c>
      <c r="T6708" s="248">
        <f t="shared" si="1042"/>
        <v>0</v>
      </c>
      <c r="U6708" s="248">
        <f t="shared" si="1043"/>
        <v>0</v>
      </c>
      <c r="V6708" s="13"/>
      <c r="W6708" s="7"/>
      <c r="AT6708" s="130"/>
      <c r="BF6708" s="33">
        <f t="shared" si="1049"/>
        <v>41242</v>
      </c>
      <c r="BG6708" s="34">
        <f t="shared" si="1044"/>
        <v>82.88000000000001</v>
      </c>
      <c r="BH6708" s="32">
        <f t="shared" si="1045"/>
        <v>1</v>
      </c>
      <c r="BI6708" s="32">
        <f t="shared" si="1046"/>
        <v>0</v>
      </c>
      <c r="BJ6708" s="69">
        <f t="shared" si="1047"/>
        <v>0</v>
      </c>
      <c r="BK6708" s="158" t="str">
        <f t="shared" si="1048"/>
        <v/>
      </c>
    </row>
    <row r="6709" spans="1:63" ht="12" customHeight="1" x14ac:dyDescent="0.2">
      <c r="A6709" s="8"/>
      <c r="B6709" s="7"/>
      <c r="C6709" s="7"/>
      <c r="D6709" s="7"/>
      <c r="E6709" s="7"/>
      <c r="F6709" s="7"/>
      <c r="G6709" s="7"/>
      <c r="H6709" s="7"/>
      <c r="I6709" s="10"/>
      <c r="J6709" s="25"/>
      <c r="K6709" s="250"/>
      <c r="L6709" s="31"/>
      <c r="M6709" s="9"/>
      <c r="N6709" s="11" t="s">
        <v>25</v>
      </c>
      <c r="O6709" s="39"/>
      <c r="P6709" s="47"/>
      <c r="Q6709" s="13"/>
      <c r="R6709" s="248">
        <f t="shared" si="1040"/>
        <v>0</v>
      </c>
      <c r="S6709" s="248">
        <f t="shared" si="1041"/>
        <v>0</v>
      </c>
      <c r="T6709" s="248">
        <f t="shared" si="1042"/>
        <v>0</v>
      </c>
      <c r="U6709" s="248">
        <f t="shared" si="1043"/>
        <v>0</v>
      </c>
      <c r="V6709" s="13"/>
      <c r="W6709" s="7"/>
      <c r="AT6709" s="130"/>
      <c r="BF6709" s="33">
        <f t="shared" si="1049"/>
        <v>41242</v>
      </c>
      <c r="BG6709" s="34">
        <f t="shared" si="1044"/>
        <v>82.88000000000001</v>
      </c>
      <c r="BH6709" s="32">
        <f t="shared" si="1045"/>
        <v>1</v>
      </c>
      <c r="BI6709" s="32">
        <f t="shared" si="1046"/>
        <v>0</v>
      </c>
      <c r="BJ6709" s="69">
        <f t="shared" si="1047"/>
        <v>0</v>
      </c>
      <c r="BK6709" s="158" t="str">
        <f t="shared" si="1048"/>
        <v/>
      </c>
    </row>
    <row r="6710" spans="1:63" ht="12" customHeight="1" x14ac:dyDescent="0.2">
      <c r="A6710" s="8"/>
      <c r="B6710" s="7"/>
      <c r="C6710" s="7"/>
      <c r="D6710" s="7"/>
      <c r="E6710" s="7"/>
      <c r="F6710" s="7"/>
      <c r="G6710" s="7"/>
      <c r="H6710" s="7"/>
      <c r="I6710" s="10"/>
      <c r="J6710" s="25"/>
      <c r="K6710" s="250"/>
      <c r="L6710" s="31"/>
      <c r="M6710" s="9"/>
      <c r="N6710" s="11" t="s">
        <v>25</v>
      </c>
      <c r="O6710" s="39"/>
      <c r="P6710" s="47"/>
      <c r="Q6710" s="13"/>
      <c r="R6710" s="248">
        <f t="shared" si="1040"/>
        <v>0</v>
      </c>
      <c r="S6710" s="248">
        <f t="shared" si="1041"/>
        <v>0</v>
      </c>
      <c r="T6710" s="248">
        <f t="shared" si="1042"/>
        <v>0</v>
      </c>
      <c r="U6710" s="248">
        <f t="shared" si="1043"/>
        <v>0</v>
      </c>
      <c r="V6710" s="13"/>
      <c r="W6710" s="7"/>
      <c r="AT6710" s="130"/>
      <c r="BF6710" s="33">
        <f t="shared" si="1049"/>
        <v>41242</v>
      </c>
      <c r="BG6710" s="34">
        <f t="shared" si="1044"/>
        <v>82.88000000000001</v>
      </c>
      <c r="BH6710" s="32">
        <f t="shared" si="1045"/>
        <v>1</v>
      </c>
      <c r="BI6710" s="32">
        <f t="shared" si="1046"/>
        <v>0</v>
      </c>
      <c r="BJ6710" s="69">
        <f t="shared" si="1047"/>
        <v>0</v>
      </c>
      <c r="BK6710" s="158" t="str">
        <f t="shared" si="1048"/>
        <v/>
      </c>
    </row>
    <row r="6711" spans="1:63" ht="12" customHeight="1" x14ac:dyDescent="0.2">
      <c r="A6711" s="8"/>
      <c r="B6711" s="7"/>
      <c r="C6711" s="7"/>
      <c r="D6711" s="7"/>
      <c r="E6711" s="7"/>
      <c r="F6711" s="7"/>
      <c r="G6711" s="7"/>
      <c r="H6711" s="7"/>
      <c r="I6711" s="10"/>
      <c r="J6711" s="25"/>
      <c r="K6711" s="250"/>
      <c r="L6711" s="31"/>
      <c r="M6711" s="9"/>
      <c r="N6711" s="11" t="s">
        <v>25</v>
      </c>
      <c r="O6711" s="39"/>
      <c r="P6711" s="47"/>
      <c r="Q6711" s="13"/>
      <c r="R6711" s="248">
        <f t="shared" si="1040"/>
        <v>0</v>
      </c>
      <c r="S6711" s="248">
        <f t="shared" si="1041"/>
        <v>0</v>
      </c>
      <c r="T6711" s="248">
        <f t="shared" si="1042"/>
        <v>0</v>
      </c>
      <c r="U6711" s="248">
        <f t="shared" si="1043"/>
        <v>0</v>
      </c>
      <c r="V6711" s="13"/>
      <c r="W6711" s="7"/>
      <c r="AT6711" s="130"/>
      <c r="BF6711" s="33">
        <f t="shared" si="1049"/>
        <v>41242</v>
      </c>
      <c r="BG6711" s="34">
        <f t="shared" si="1044"/>
        <v>82.88000000000001</v>
      </c>
      <c r="BH6711" s="32">
        <f t="shared" si="1045"/>
        <v>1</v>
      </c>
      <c r="BI6711" s="32">
        <f t="shared" si="1046"/>
        <v>0</v>
      </c>
      <c r="BJ6711" s="69">
        <f t="shared" si="1047"/>
        <v>0</v>
      </c>
      <c r="BK6711" s="158" t="str">
        <f t="shared" si="1048"/>
        <v/>
      </c>
    </row>
    <row r="6712" spans="1:63" ht="12" customHeight="1" x14ac:dyDescent="0.2">
      <c r="A6712" s="8"/>
      <c r="B6712" s="7"/>
      <c r="C6712" s="7"/>
      <c r="D6712" s="7"/>
      <c r="E6712" s="7"/>
      <c r="F6712" s="7"/>
      <c r="G6712" s="7"/>
      <c r="H6712" s="7"/>
      <c r="I6712" s="10"/>
      <c r="J6712" s="25"/>
      <c r="K6712" s="250"/>
      <c r="L6712" s="31"/>
      <c r="M6712" s="9"/>
      <c r="N6712" s="11" t="s">
        <v>25</v>
      </c>
      <c r="O6712" s="39"/>
      <c r="P6712" s="47"/>
      <c r="Q6712" s="13"/>
      <c r="R6712" s="248">
        <f t="shared" si="1040"/>
        <v>0</v>
      </c>
      <c r="S6712" s="248">
        <f t="shared" si="1041"/>
        <v>0</v>
      </c>
      <c r="T6712" s="248">
        <f t="shared" si="1042"/>
        <v>0</v>
      </c>
      <c r="U6712" s="248">
        <f t="shared" si="1043"/>
        <v>0</v>
      </c>
      <c r="V6712" s="13"/>
      <c r="W6712" s="7"/>
      <c r="AT6712" s="130"/>
      <c r="BF6712" s="33">
        <f t="shared" si="1049"/>
        <v>41242</v>
      </c>
      <c r="BG6712" s="34">
        <f t="shared" si="1044"/>
        <v>82.88000000000001</v>
      </c>
      <c r="BH6712" s="32">
        <f t="shared" si="1045"/>
        <v>1</v>
      </c>
      <c r="BI6712" s="32">
        <f t="shared" si="1046"/>
        <v>0</v>
      </c>
      <c r="BJ6712" s="69">
        <f t="shared" si="1047"/>
        <v>0</v>
      </c>
      <c r="BK6712" s="158" t="str">
        <f t="shared" si="1048"/>
        <v/>
      </c>
    </row>
    <row r="6713" spans="1:63" ht="12" customHeight="1" x14ac:dyDescent="0.2">
      <c r="A6713" s="8"/>
      <c r="B6713" s="7"/>
      <c r="C6713" s="7"/>
      <c r="D6713" s="7"/>
      <c r="E6713" s="7"/>
      <c r="F6713" s="7"/>
      <c r="G6713" s="7"/>
      <c r="H6713" s="7"/>
      <c r="I6713" s="10"/>
      <c r="J6713" s="25"/>
      <c r="K6713" s="250"/>
      <c r="L6713" s="31"/>
      <c r="M6713" s="9"/>
      <c r="N6713" s="11" t="s">
        <v>25</v>
      </c>
      <c r="O6713" s="39"/>
      <c r="P6713" s="47"/>
      <c r="Q6713" s="13"/>
      <c r="R6713" s="248">
        <f t="shared" si="1040"/>
        <v>0</v>
      </c>
      <c r="S6713" s="248">
        <f t="shared" si="1041"/>
        <v>0</v>
      </c>
      <c r="T6713" s="248">
        <f t="shared" si="1042"/>
        <v>0</v>
      </c>
      <c r="U6713" s="248">
        <f t="shared" si="1043"/>
        <v>0</v>
      </c>
      <c r="V6713" s="13"/>
      <c r="W6713" s="7"/>
      <c r="AT6713" s="130"/>
      <c r="BF6713" s="33">
        <f t="shared" si="1049"/>
        <v>41242</v>
      </c>
      <c r="BG6713" s="34">
        <f t="shared" si="1044"/>
        <v>82.88000000000001</v>
      </c>
      <c r="BH6713" s="32">
        <f t="shared" si="1045"/>
        <v>1</v>
      </c>
      <c r="BI6713" s="32">
        <f t="shared" si="1046"/>
        <v>0</v>
      </c>
      <c r="BJ6713" s="69">
        <f t="shared" si="1047"/>
        <v>0</v>
      </c>
      <c r="BK6713" s="158" t="str">
        <f t="shared" si="1048"/>
        <v/>
      </c>
    </row>
    <row r="6714" spans="1:63" ht="12" customHeight="1" x14ac:dyDescent="0.2">
      <c r="A6714" s="8"/>
      <c r="B6714" s="7"/>
      <c r="C6714" s="7"/>
      <c r="D6714" s="7"/>
      <c r="E6714" s="7"/>
      <c r="F6714" s="7"/>
      <c r="G6714" s="7"/>
      <c r="H6714" s="7"/>
      <c r="I6714" s="10"/>
      <c r="J6714" s="25"/>
      <c r="K6714" s="250"/>
      <c r="L6714" s="31"/>
      <c r="M6714" s="9"/>
      <c r="N6714" s="11" t="s">
        <v>25</v>
      </c>
      <c r="O6714" s="39"/>
      <c r="P6714" s="47"/>
      <c r="Q6714" s="13"/>
      <c r="R6714" s="248">
        <f t="shared" si="1040"/>
        <v>0</v>
      </c>
      <c r="S6714" s="248">
        <f t="shared" si="1041"/>
        <v>0</v>
      </c>
      <c r="T6714" s="248">
        <f t="shared" si="1042"/>
        <v>0</v>
      </c>
      <c r="U6714" s="248">
        <f t="shared" si="1043"/>
        <v>0</v>
      </c>
      <c r="V6714" s="13"/>
      <c r="W6714" s="7"/>
      <c r="AT6714" s="130"/>
      <c r="BF6714" s="33">
        <f t="shared" si="1049"/>
        <v>41242</v>
      </c>
      <c r="BG6714" s="34">
        <f t="shared" si="1044"/>
        <v>82.88000000000001</v>
      </c>
      <c r="BH6714" s="32">
        <f t="shared" si="1045"/>
        <v>1</v>
      </c>
      <c r="BI6714" s="32">
        <f t="shared" si="1046"/>
        <v>0</v>
      </c>
      <c r="BJ6714" s="69">
        <f t="shared" si="1047"/>
        <v>0</v>
      </c>
      <c r="BK6714" s="158" t="str">
        <f t="shared" si="1048"/>
        <v/>
      </c>
    </row>
    <row r="6715" spans="1:63" ht="12" customHeight="1" x14ac:dyDescent="0.2">
      <c r="A6715" s="8"/>
      <c r="B6715" s="7"/>
      <c r="C6715" s="7"/>
      <c r="D6715" s="7"/>
      <c r="E6715" s="7"/>
      <c r="F6715" s="7"/>
      <c r="G6715" s="7"/>
      <c r="H6715" s="7"/>
      <c r="I6715" s="10"/>
      <c r="J6715" s="25"/>
      <c r="K6715" s="250"/>
      <c r="L6715" s="31"/>
      <c r="M6715" s="9"/>
      <c r="N6715" s="11" t="s">
        <v>25</v>
      </c>
      <c r="O6715" s="39"/>
      <c r="P6715" s="47"/>
      <c r="Q6715" s="13"/>
      <c r="R6715" s="248">
        <f t="shared" si="1040"/>
        <v>0</v>
      </c>
      <c r="S6715" s="248">
        <f t="shared" si="1041"/>
        <v>0</v>
      </c>
      <c r="T6715" s="248">
        <f t="shared" si="1042"/>
        <v>0</v>
      </c>
      <c r="U6715" s="248">
        <f t="shared" si="1043"/>
        <v>0</v>
      </c>
      <c r="V6715" s="13"/>
      <c r="W6715" s="7"/>
      <c r="AT6715" s="130"/>
      <c r="BF6715" s="33">
        <f t="shared" si="1049"/>
        <v>41242</v>
      </c>
      <c r="BG6715" s="34">
        <f t="shared" si="1044"/>
        <v>82.88000000000001</v>
      </c>
      <c r="BH6715" s="32">
        <f t="shared" si="1045"/>
        <v>1</v>
      </c>
      <c r="BI6715" s="32">
        <f t="shared" si="1046"/>
        <v>0</v>
      </c>
      <c r="BJ6715" s="69">
        <f t="shared" si="1047"/>
        <v>0</v>
      </c>
      <c r="BK6715" s="158" t="str">
        <f t="shared" si="1048"/>
        <v/>
      </c>
    </row>
    <row r="6716" spans="1:63" ht="12" customHeight="1" x14ac:dyDescent="0.2">
      <c r="A6716" s="8"/>
      <c r="B6716" s="7"/>
      <c r="C6716" s="7"/>
      <c r="D6716" s="7"/>
      <c r="E6716" s="7"/>
      <c r="F6716" s="7"/>
      <c r="G6716" s="7"/>
      <c r="H6716" s="7"/>
      <c r="I6716" s="10"/>
      <c r="J6716" s="25"/>
      <c r="K6716" s="250"/>
      <c r="L6716" s="31"/>
      <c r="M6716" s="9"/>
      <c r="N6716" s="11" t="s">
        <v>25</v>
      </c>
      <c r="O6716" s="39"/>
      <c r="P6716" s="47"/>
      <c r="Q6716" s="13"/>
      <c r="R6716" s="248">
        <f t="shared" si="1040"/>
        <v>0</v>
      </c>
      <c r="S6716" s="248">
        <f t="shared" si="1041"/>
        <v>0</v>
      </c>
      <c r="T6716" s="248">
        <f t="shared" si="1042"/>
        <v>0</v>
      </c>
      <c r="U6716" s="248">
        <f t="shared" si="1043"/>
        <v>0</v>
      </c>
      <c r="V6716" s="13"/>
      <c r="W6716" s="7"/>
      <c r="AT6716" s="130"/>
      <c r="BF6716" s="33">
        <f t="shared" si="1049"/>
        <v>41242</v>
      </c>
      <c r="BG6716" s="34">
        <f t="shared" si="1044"/>
        <v>82.88000000000001</v>
      </c>
      <c r="BH6716" s="32">
        <f t="shared" si="1045"/>
        <v>1</v>
      </c>
      <c r="BI6716" s="32">
        <f t="shared" si="1046"/>
        <v>0</v>
      </c>
      <c r="BJ6716" s="69">
        <f t="shared" si="1047"/>
        <v>0</v>
      </c>
      <c r="BK6716" s="158" t="str">
        <f t="shared" si="1048"/>
        <v/>
      </c>
    </row>
    <row r="6717" spans="1:63" ht="12" customHeight="1" x14ac:dyDescent="0.2">
      <c r="A6717" s="8"/>
      <c r="B6717" s="7"/>
      <c r="C6717" s="7"/>
      <c r="D6717" s="7"/>
      <c r="E6717" s="7"/>
      <c r="F6717" s="7"/>
      <c r="G6717" s="7"/>
      <c r="H6717" s="7"/>
      <c r="I6717" s="10"/>
      <c r="J6717" s="25"/>
      <c r="K6717" s="250"/>
      <c r="L6717" s="31"/>
      <c r="M6717" s="9"/>
      <c r="N6717" s="11" t="s">
        <v>25</v>
      </c>
      <c r="O6717" s="39"/>
      <c r="P6717" s="47"/>
      <c r="Q6717" s="13"/>
      <c r="R6717" s="248">
        <f t="shared" si="1040"/>
        <v>0</v>
      </c>
      <c r="S6717" s="248">
        <f t="shared" si="1041"/>
        <v>0</v>
      </c>
      <c r="T6717" s="248">
        <f t="shared" si="1042"/>
        <v>0</v>
      </c>
      <c r="U6717" s="248">
        <f t="shared" si="1043"/>
        <v>0</v>
      </c>
      <c r="V6717" s="13"/>
      <c r="W6717" s="7"/>
      <c r="AT6717" s="130"/>
      <c r="BF6717" s="33">
        <f t="shared" si="1049"/>
        <v>41242</v>
      </c>
      <c r="BG6717" s="34">
        <f t="shared" si="1044"/>
        <v>82.88000000000001</v>
      </c>
      <c r="BH6717" s="32">
        <f t="shared" si="1045"/>
        <v>1</v>
      </c>
      <c r="BI6717" s="32">
        <f t="shared" si="1046"/>
        <v>0</v>
      </c>
      <c r="BJ6717" s="69">
        <f t="shared" si="1047"/>
        <v>0</v>
      </c>
      <c r="BK6717" s="158" t="str">
        <f t="shared" si="1048"/>
        <v/>
      </c>
    </row>
    <row r="6718" spans="1:63" ht="12" customHeight="1" x14ac:dyDescent="0.2">
      <c r="A6718" s="8"/>
      <c r="B6718" s="7"/>
      <c r="C6718" s="7"/>
      <c r="D6718" s="7"/>
      <c r="E6718" s="7"/>
      <c r="F6718" s="7"/>
      <c r="G6718" s="7"/>
      <c r="H6718" s="7"/>
      <c r="I6718" s="10"/>
      <c r="J6718" s="25"/>
      <c r="K6718" s="250"/>
      <c r="L6718" s="31"/>
      <c r="M6718" s="9"/>
      <c r="N6718" s="11" t="s">
        <v>25</v>
      </c>
      <c r="O6718" s="39"/>
      <c r="P6718" s="47"/>
      <c r="Q6718" s="13"/>
      <c r="R6718" s="248">
        <f t="shared" si="1040"/>
        <v>0</v>
      </c>
      <c r="S6718" s="248">
        <f t="shared" si="1041"/>
        <v>0</v>
      </c>
      <c r="T6718" s="248">
        <f t="shared" si="1042"/>
        <v>0</v>
      </c>
      <c r="U6718" s="248">
        <f t="shared" si="1043"/>
        <v>0</v>
      </c>
      <c r="V6718" s="13"/>
      <c r="W6718" s="7"/>
      <c r="AT6718" s="130"/>
      <c r="BF6718" s="33">
        <f t="shared" si="1049"/>
        <v>41242</v>
      </c>
      <c r="BG6718" s="34">
        <f t="shared" si="1044"/>
        <v>82.88000000000001</v>
      </c>
      <c r="BH6718" s="32">
        <f t="shared" si="1045"/>
        <v>1</v>
      </c>
      <c r="BI6718" s="32">
        <f t="shared" si="1046"/>
        <v>0</v>
      </c>
      <c r="BJ6718" s="69">
        <f t="shared" si="1047"/>
        <v>0</v>
      </c>
      <c r="BK6718" s="158" t="str">
        <f t="shared" si="1048"/>
        <v/>
      </c>
    </row>
    <row r="6719" spans="1:63" ht="12" customHeight="1" x14ac:dyDescent="0.2">
      <c r="A6719" s="8"/>
      <c r="B6719" s="7"/>
      <c r="C6719" s="7"/>
      <c r="D6719" s="7"/>
      <c r="E6719" s="7"/>
      <c r="F6719" s="7"/>
      <c r="G6719" s="7"/>
      <c r="H6719" s="7"/>
      <c r="I6719" s="10"/>
      <c r="J6719" s="25"/>
      <c r="K6719" s="250"/>
      <c r="L6719" s="31"/>
      <c r="M6719" s="9"/>
      <c r="N6719" s="11" t="s">
        <v>25</v>
      </c>
      <c r="O6719" s="39"/>
      <c r="P6719" s="47"/>
      <c r="Q6719" s="13"/>
      <c r="R6719" s="248">
        <f t="shared" si="1040"/>
        <v>0</v>
      </c>
      <c r="S6719" s="248">
        <f t="shared" si="1041"/>
        <v>0</v>
      </c>
      <c r="T6719" s="248">
        <f t="shared" si="1042"/>
        <v>0</v>
      </c>
      <c r="U6719" s="248">
        <f t="shared" si="1043"/>
        <v>0</v>
      </c>
      <c r="V6719" s="13"/>
      <c r="W6719" s="7"/>
      <c r="AT6719" s="130"/>
      <c r="BF6719" s="33">
        <f t="shared" si="1049"/>
        <v>41242</v>
      </c>
      <c r="BG6719" s="34">
        <f t="shared" si="1044"/>
        <v>82.88000000000001</v>
      </c>
      <c r="BH6719" s="32">
        <f t="shared" si="1045"/>
        <v>1</v>
      </c>
      <c r="BI6719" s="32">
        <f t="shared" si="1046"/>
        <v>0</v>
      </c>
      <c r="BJ6719" s="69">
        <f t="shared" si="1047"/>
        <v>0</v>
      </c>
      <c r="BK6719" s="158" t="str">
        <f t="shared" si="1048"/>
        <v/>
      </c>
    </row>
    <row r="6720" spans="1:63" ht="12" customHeight="1" x14ac:dyDescent="0.2">
      <c r="A6720" s="8"/>
      <c r="B6720" s="7"/>
      <c r="C6720" s="7"/>
      <c r="D6720" s="7"/>
      <c r="E6720" s="7"/>
      <c r="F6720" s="7"/>
      <c r="G6720" s="7"/>
      <c r="H6720" s="7"/>
      <c r="I6720" s="10"/>
      <c r="J6720" s="25"/>
      <c r="K6720" s="250"/>
      <c r="L6720" s="31"/>
      <c r="M6720" s="9"/>
      <c r="N6720" s="11" t="s">
        <v>25</v>
      </c>
      <c r="O6720" s="39"/>
      <c r="P6720" s="47"/>
      <c r="Q6720" s="13"/>
      <c r="R6720" s="248">
        <f t="shared" si="1040"/>
        <v>0</v>
      </c>
      <c r="S6720" s="248">
        <f t="shared" si="1041"/>
        <v>0</v>
      </c>
      <c r="T6720" s="248">
        <f t="shared" si="1042"/>
        <v>0</v>
      </c>
      <c r="U6720" s="248">
        <f t="shared" si="1043"/>
        <v>0</v>
      </c>
      <c r="V6720" s="13"/>
      <c r="W6720" s="7"/>
      <c r="AT6720" s="130"/>
      <c r="BF6720" s="33">
        <f t="shared" si="1049"/>
        <v>41242</v>
      </c>
      <c r="BG6720" s="34">
        <f t="shared" si="1044"/>
        <v>82.88000000000001</v>
      </c>
      <c r="BH6720" s="32">
        <f t="shared" si="1045"/>
        <v>1</v>
      </c>
      <c r="BI6720" s="32">
        <f t="shared" si="1046"/>
        <v>0</v>
      </c>
      <c r="BJ6720" s="69">
        <f t="shared" si="1047"/>
        <v>0</v>
      </c>
      <c r="BK6720" s="158" t="str">
        <f t="shared" si="1048"/>
        <v/>
      </c>
    </row>
    <row r="6721" spans="1:63" ht="12" customHeight="1" x14ac:dyDescent="0.2">
      <c r="A6721" s="8"/>
      <c r="B6721" s="7"/>
      <c r="C6721" s="7"/>
      <c r="D6721" s="7"/>
      <c r="E6721" s="7"/>
      <c r="F6721" s="7"/>
      <c r="G6721" s="7"/>
      <c r="H6721" s="7"/>
      <c r="I6721" s="10"/>
      <c r="J6721" s="25"/>
      <c r="K6721" s="250"/>
      <c r="L6721" s="31"/>
      <c r="M6721" s="9"/>
      <c r="N6721" s="11" t="s">
        <v>25</v>
      </c>
      <c r="O6721" s="39"/>
      <c r="P6721" s="47"/>
      <c r="Q6721" s="13"/>
      <c r="R6721" s="248">
        <f t="shared" si="1040"/>
        <v>0</v>
      </c>
      <c r="S6721" s="248">
        <f t="shared" si="1041"/>
        <v>0</v>
      </c>
      <c r="T6721" s="248">
        <f t="shared" si="1042"/>
        <v>0</v>
      </c>
      <c r="U6721" s="248">
        <f t="shared" si="1043"/>
        <v>0</v>
      </c>
      <c r="V6721" s="13"/>
      <c r="W6721" s="7"/>
      <c r="AT6721" s="130"/>
      <c r="BF6721" s="33">
        <f t="shared" si="1049"/>
        <v>41242</v>
      </c>
      <c r="BG6721" s="34">
        <f t="shared" si="1044"/>
        <v>82.88000000000001</v>
      </c>
      <c r="BH6721" s="32">
        <f t="shared" si="1045"/>
        <v>1</v>
      </c>
      <c r="BI6721" s="32">
        <f t="shared" si="1046"/>
        <v>0</v>
      </c>
      <c r="BJ6721" s="69">
        <f t="shared" si="1047"/>
        <v>0</v>
      </c>
      <c r="BK6721" s="158" t="str">
        <f t="shared" si="1048"/>
        <v/>
      </c>
    </row>
    <row r="6722" spans="1:63" ht="12" customHeight="1" x14ac:dyDescent="0.2">
      <c r="A6722" s="8"/>
      <c r="B6722" s="7"/>
      <c r="C6722" s="7"/>
      <c r="D6722" s="7"/>
      <c r="E6722" s="7"/>
      <c r="F6722" s="7"/>
      <c r="G6722" s="7"/>
      <c r="H6722" s="7"/>
      <c r="I6722" s="10"/>
      <c r="J6722" s="25"/>
      <c r="K6722" s="250"/>
      <c r="L6722" s="31"/>
      <c r="M6722" s="9"/>
      <c r="N6722" s="11" t="s">
        <v>25</v>
      </c>
      <c r="O6722" s="39"/>
      <c r="P6722" s="47"/>
      <c r="Q6722" s="13"/>
      <c r="R6722" s="248">
        <f t="shared" si="1040"/>
        <v>0</v>
      </c>
      <c r="S6722" s="248">
        <f t="shared" si="1041"/>
        <v>0</v>
      </c>
      <c r="T6722" s="248">
        <f t="shared" si="1042"/>
        <v>0</v>
      </c>
      <c r="U6722" s="248">
        <f t="shared" si="1043"/>
        <v>0</v>
      </c>
      <c r="V6722" s="13"/>
      <c r="W6722" s="7"/>
      <c r="AT6722" s="130"/>
      <c r="BF6722" s="33">
        <f t="shared" si="1049"/>
        <v>41242</v>
      </c>
      <c r="BG6722" s="34">
        <f t="shared" si="1044"/>
        <v>82.88000000000001</v>
      </c>
      <c r="BH6722" s="32">
        <f t="shared" si="1045"/>
        <v>1</v>
      </c>
      <c r="BI6722" s="32">
        <f t="shared" si="1046"/>
        <v>0</v>
      </c>
      <c r="BJ6722" s="69">
        <f t="shared" si="1047"/>
        <v>0</v>
      </c>
      <c r="BK6722" s="158" t="str">
        <f t="shared" si="1048"/>
        <v/>
      </c>
    </row>
    <row r="6723" spans="1:63" ht="12" customHeight="1" x14ac:dyDescent="0.2">
      <c r="A6723" s="8"/>
      <c r="B6723" s="7"/>
      <c r="C6723" s="7"/>
      <c r="D6723" s="7"/>
      <c r="E6723" s="7"/>
      <c r="F6723" s="7"/>
      <c r="G6723" s="7"/>
      <c r="H6723" s="7"/>
      <c r="I6723" s="10"/>
      <c r="J6723" s="25"/>
      <c r="K6723" s="250"/>
      <c r="L6723" s="31"/>
      <c r="M6723" s="9"/>
      <c r="N6723" s="11" t="s">
        <v>25</v>
      </c>
      <c r="O6723" s="39"/>
      <c r="P6723" s="47"/>
      <c r="Q6723" s="13"/>
      <c r="R6723" s="248">
        <f t="shared" si="1040"/>
        <v>0</v>
      </c>
      <c r="S6723" s="248">
        <f t="shared" si="1041"/>
        <v>0</v>
      </c>
      <c r="T6723" s="248">
        <f t="shared" si="1042"/>
        <v>0</v>
      </c>
      <c r="U6723" s="248">
        <f t="shared" si="1043"/>
        <v>0</v>
      </c>
      <c r="V6723" s="13"/>
      <c r="W6723" s="7"/>
      <c r="AT6723" s="130"/>
      <c r="BF6723" s="33">
        <f t="shared" si="1049"/>
        <v>41242</v>
      </c>
      <c r="BG6723" s="34">
        <f t="shared" si="1044"/>
        <v>82.88000000000001</v>
      </c>
      <c r="BH6723" s="32">
        <f t="shared" si="1045"/>
        <v>1</v>
      </c>
      <c r="BI6723" s="32">
        <f t="shared" si="1046"/>
        <v>0</v>
      </c>
      <c r="BJ6723" s="69">
        <f t="shared" si="1047"/>
        <v>0</v>
      </c>
      <c r="BK6723" s="158" t="str">
        <f t="shared" si="1048"/>
        <v/>
      </c>
    </row>
    <row r="6724" spans="1:63" ht="12" customHeight="1" x14ac:dyDescent="0.2">
      <c r="A6724" s="8"/>
      <c r="B6724" s="7"/>
      <c r="C6724" s="7"/>
      <c r="D6724" s="7"/>
      <c r="E6724" s="7"/>
      <c r="F6724" s="7"/>
      <c r="G6724" s="7"/>
      <c r="H6724" s="7"/>
      <c r="I6724" s="10"/>
      <c r="J6724" s="25"/>
      <c r="K6724" s="250"/>
      <c r="L6724" s="31"/>
      <c r="M6724" s="9"/>
      <c r="N6724" s="11" t="s">
        <v>25</v>
      </c>
      <c r="O6724" s="39"/>
      <c r="P6724" s="47"/>
      <c r="Q6724" s="13"/>
      <c r="R6724" s="248">
        <f t="shared" si="1040"/>
        <v>0</v>
      </c>
      <c r="S6724" s="248">
        <f t="shared" si="1041"/>
        <v>0</v>
      </c>
      <c r="T6724" s="248">
        <f t="shared" si="1042"/>
        <v>0</v>
      </c>
      <c r="U6724" s="248">
        <f t="shared" si="1043"/>
        <v>0</v>
      </c>
      <c r="V6724" s="13"/>
      <c r="W6724" s="7"/>
      <c r="AT6724" s="130"/>
      <c r="BF6724" s="33">
        <f t="shared" si="1049"/>
        <v>41242</v>
      </c>
      <c r="BG6724" s="34">
        <f t="shared" si="1044"/>
        <v>82.88000000000001</v>
      </c>
      <c r="BH6724" s="32">
        <f t="shared" si="1045"/>
        <v>1</v>
      </c>
      <c r="BI6724" s="32">
        <f t="shared" si="1046"/>
        <v>0</v>
      </c>
      <c r="BJ6724" s="69">
        <f t="shared" si="1047"/>
        <v>0</v>
      </c>
      <c r="BK6724" s="158" t="str">
        <f t="shared" si="1048"/>
        <v/>
      </c>
    </row>
    <row r="6725" spans="1:63" ht="12" customHeight="1" x14ac:dyDescent="0.2">
      <c r="A6725" s="8"/>
      <c r="B6725" s="7"/>
      <c r="C6725" s="7"/>
      <c r="D6725" s="7"/>
      <c r="E6725" s="7"/>
      <c r="F6725" s="7"/>
      <c r="G6725" s="7"/>
      <c r="H6725" s="7"/>
      <c r="I6725" s="10"/>
      <c r="J6725" s="25"/>
      <c r="K6725" s="250"/>
      <c r="L6725" s="31"/>
      <c r="M6725" s="9"/>
      <c r="N6725" s="11" t="s">
        <v>25</v>
      </c>
      <c r="O6725" s="39"/>
      <c r="P6725" s="47"/>
      <c r="Q6725" s="13"/>
      <c r="R6725" s="248">
        <f t="shared" si="1040"/>
        <v>0</v>
      </c>
      <c r="S6725" s="248">
        <f t="shared" si="1041"/>
        <v>0</v>
      </c>
      <c r="T6725" s="248">
        <f t="shared" si="1042"/>
        <v>0</v>
      </c>
      <c r="U6725" s="248">
        <f t="shared" si="1043"/>
        <v>0</v>
      </c>
      <c r="V6725" s="13"/>
      <c r="W6725" s="7"/>
      <c r="AT6725" s="130"/>
      <c r="BF6725" s="33">
        <f t="shared" si="1049"/>
        <v>41242</v>
      </c>
      <c r="BG6725" s="34">
        <f t="shared" si="1044"/>
        <v>82.88000000000001</v>
      </c>
      <c r="BH6725" s="32">
        <f t="shared" si="1045"/>
        <v>1</v>
      </c>
      <c r="BI6725" s="32">
        <f t="shared" si="1046"/>
        <v>0</v>
      </c>
      <c r="BJ6725" s="69">
        <f t="shared" si="1047"/>
        <v>0</v>
      </c>
      <c r="BK6725" s="158" t="str">
        <f t="shared" si="1048"/>
        <v/>
      </c>
    </row>
    <row r="6726" spans="1:63" ht="12" customHeight="1" x14ac:dyDescent="0.2">
      <c r="A6726" s="8"/>
      <c r="B6726" s="7"/>
      <c r="C6726" s="7"/>
      <c r="D6726" s="7"/>
      <c r="E6726" s="7"/>
      <c r="F6726" s="7"/>
      <c r="G6726" s="7"/>
      <c r="H6726" s="7"/>
      <c r="I6726" s="10"/>
      <c r="J6726" s="25"/>
      <c r="K6726" s="250"/>
      <c r="L6726" s="31"/>
      <c r="M6726" s="9"/>
      <c r="N6726" s="11" t="s">
        <v>25</v>
      </c>
      <c r="O6726" s="39"/>
      <c r="P6726" s="47"/>
      <c r="Q6726" s="13"/>
      <c r="R6726" s="248">
        <f t="shared" si="1040"/>
        <v>0</v>
      </c>
      <c r="S6726" s="248">
        <f t="shared" si="1041"/>
        <v>0</v>
      </c>
      <c r="T6726" s="248">
        <f t="shared" si="1042"/>
        <v>0</v>
      </c>
      <c r="U6726" s="248">
        <f t="shared" si="1043"/>
        <v>0</v>
      </c>
      <c r="V6726" s="13"/>
      <c r="W6726" s="7"/>
      <c r="AT6726" s="130"/>
      <c r="BF6726" s="33">
        <f t="shared" si="1049"/>
        <v>41242</v>
      </c>
      <c r="BG6726" s="34">
        <f t="shared" si="1044"/>
        <v>82.88000000000001</v>
      </c>
      <c r="BH6726" s="32">
        <f t="shared" si="1045"/>
        <v>1</v>
      </c>
      <c r="BI6726" s="32">
        <f t="shared" si="1046"/>
        <v>0</v>
      </c>
      <c r="BJ6726" s="69">
        <f t="shared" si="1047"/>
        <v>0</v>
      </c>
      <c r="BK6726" s="158" t="str">
        <f t="shared" si="1048"/>
        <v/>
      </c>
    </row>
    <row r="6727" spans="1:63" ht="12" customHeight="1" x14ac:dyDescent="0.2">
      <c r="A6727" s="8"/>
      <c r="B6727" s="7"/>
      <c r="C6727" s="7"/>
      <c r="D6727" s="7"/>
      <c r="E6727" s="7"/>
      <c r="F6727" s="7"/>
      <c r="G6727" s="7"/>
      <c r="H6727" s="7"/>
      <c r="I6727" s="10"/>
      <c r="J6727" s="25"/>
      <c r="K6727" s="250"/>
      <c r="L6727" s="31"/>
      <c r="M6727" s="9"/>
      <c r="N6727" s="11" t="s">
        <v>25</v>
      </c>
      <c r="O6727" s="39"/>
      <c r="P6727" s="47"/>
      <c r="Q6727" s="13"/>
      <c r="R6727" s="248">
        <f t="shared" si="1040"/>
        <v>0</v>
      </c>
      <c r="S6727" s="248">
        <f t="shared" si="1041"/>
        <v>0</v>
      </c>
      <c r="T6727" s="248">
        <f t="shared" si="1042"/>
        <v>0</v>
      </c>
      <c r="U6727" s="248">
        <f t="shared" si="1043"/>
        <v>0</v>
      </c>
      <c r="V6727" s="13"/>
      <c r="W6727" s="7"/>
      <c r="AT6727" s="130"/>
      <c r="BF6727" s="33">
        <f t="shared" si="1049"/>
        <v>41242</v>
      </c>
      <c r="BG6727" s="34">
        <f t="shared" si="1044"/>
        <v>82.88000000000001</v>
      </c>
      <c r="BH6727" s="32">
        <f t="shared" si="1045"/>
        <v>1</v>
      </c>
      <c r="BI6727" s="32">
        <f t="shared" si="1046"/>
        <v>0</v>
      </c>
      <c r="BJ6727" s="69">
        <f t="shared" si="1047"/>
        <v>0</v>
      </c>
      <c r="BK6727" s="158" t="str">
        <f t="shared" si="1048"/>
        <v/>
      </c>
    </row>
    <row r="6728" spans="1:63" ht="12" customHeight="1" x14ac:dyDescent="0.2">
      <c r="A6728" s="8"/>
      <c r="B6728" s="7"/>
      <c r="C6728" s="7"/>
      <c r="D6728" s="7"/>
      <c r="E6728" s="7"/>
      <c r="F6728" s="7"/>
      <c r="G6728" s="7"/>
      <c r="H6728" s="7"/>
      <c r="I6728" s="10"/>
      <c r="J6728" s="25"/>
      <c r="K6728" s="250"/>
      <c r="L6728" s="31"/>
      <c r="M6728" s="9"/>
      <c r="N6728" s="11" t="s">
        <v>25</v>
      </c>
      <c r="O6728" s="39"/>
      <c r="P6728" s="47"/>
      <c r="Q6728" s="13"/>
      <c r="R6728" s="248">
        <f t="shared" si="1040"/>
        <v>0</v>
      </c>
      <c r="S6728" s="248">
        <f t="shared" si="1041"/>
        <v>0</v>
      </c>
      <c r="T6728" s="248">
        <f t="shared" si="1042"/>
        <v>0</v>
      </c>
      <c r="U6728" s="248">
        <f t="shared" si="1043"/>
        <v>0</v>
      </c>
      <c r="V6728" s="13"/>
      <c r="W6728" s="7"/>
      <c r="AT6728" s="130"/>
      <c r="BF6728" s="33">
        <f t="shared" si="1049"/>
        <v>41242</v>
      </c>
      <c r="BG6728" s="34">
        <f t="shared" si="1044"/>
        <v>82.88000000000001</v>
      </c>
      <c r="BH6728" s="32">
        <f t="shared" si="1045"/>
        <v>1</v>
      </c>
      <c r="BI6728" s="32">
        <f t="shared" si="1046"/>
        <v>0</v>
      </c>
      <c r="BJ6728" s="69">
        <f t="shared" si="1047"/>
        <v>0</v>
      </c>
      <c r="BK6728" s="158" t="str">
        <f t="shared" si="1048"/>
        <v/>
      </c>
    </row>
    <row r="6729" spans="1:63" ht="12" customHeight="1" x14ac:dyDescent="0.2">
      <c r="A6729" s="8"/>
      <c r="B6729" s="7"/>
      <c r="C6729" s="7"/>
      <c r="D6729" s="7"/>
      <c r="E6729" s="7"/>
      <c r="F6729" s="7"/>
      <c r="G6729" s="7"/>
      <c r="H6729" s="7"/>
      <c r="I6729" s="10"/>
      <c r="J6729" s="25"/>
      <c r="K6729" s="250"/>
      <c r="L6729" s="31"/>
      <c r="M6729" s="9"/>
      <c r="N6729" s="11" t="s">
        <v>25</v>
      </c>
      <c r="O6729" s="39"/>
      <c r="P6729" s="47"/>
      <c r="Q6729" s="13"/>
      <c r="R6729" s="248">
        <f t="shared" si="1040"/>
        <v>0</v>
      </c>
      <c r="S6729" s="248">
        <f t="shared" si="1041"/>
        <v>0</v>
      </c>
      <c r="T6729" s="248">
        <f t="shared" si="1042"/>
        <v>0</v>
      </c>
      <c r="U6729" s="248">
        <f t="shared" si="1043"/>
        <v>0</v>
      </c>
      <c r="V6729" s="13"/>
      <c r="W6729" s="7"/>
      <c r="AT6729" s="130"/>
      <c r="BF6729" s="33">
        <f t="shared" si="1049"/>
        <v>41242</v>
      </c>
      <c r="BG6729" s="34">
        <f t="shared" si="1044"/>
        <v>82.88000000000001</v>
      </c>
      <c r="BH6729" s="32">
        <f t="shared" si="1045"/>
        <v>1</v>
      </c>
      <c r="BI6729" s="32">
        <f t="shared" si="1046"/>
        <v>0</v>
      </c>
      <c r="BJ6729" s="69">
        <f t="shared" si="1047"/>
        <v>0</v>
      </c>
      <c r="BK6729" s="158" t="str">
        <f t="shared" si="1048"/>
        <v/>
      </c>
    </row>
    <row r="6730" spans="1:63" ht="12" customHeight="1" x14ac:dyDescent="0.2">
      <c r="A6730" s="8"/>
      <c r="B6730" s="7"/>
      <c r="C6730" s="7"/>
      <c r="D6730" s="7"/>
      <c r="E6730" s="7"/>
      <c r="F6730" s="7"/>
      <c r="G6730" s="7"/>
      <c r="H6730" s="7"/>
      <c r="I6730" s="10"/>
      <c r="J6730" s="25"/>
      <c r="K6730" s="250"/>
      <c r="L6730" s="31"/>
      <c r="M6730" s="9"/>
      <c r="N6730" s="11" t="s">
        <v>25</v>
      </c>
      <c r="O6730" s="39"/>
      <c r="P6730" s="47"/>
      <c r="Q6730" s="13"/>
      <c r="R6730" s="248">
        <f t="shared" si="1040"/>
        <v>0</v>
      </c>
      <c r="S6730" s="248">
        <f t="shared" si="1041"/>
        <v>0</v>
      </c>
      <c r="T6730" s="248">
        <f t="shared" si="1042"/>
        <v>0</v>
      </c>
      <c r="U6730" s="248">
        <f t="shared" si="1043"/>
        <v>0</v>
      </c>
      <c r="V6730" s="13"/>
      <c r="W6730" s="7"/>
      <c r="AT6730" s="130"/>
      <c r="BF6730" s="33">
        <f t="shared" si="1049"/>
        <v>41242</v>
      </c>
      <c r="BG6730" s="34">
        <f t="shared" si="1044"/>
        <v>82.88000000000001</v>
      </c>
      <c r="BH6730" s="32">
        <f t="shared" si="1045"/>
        <v>1</v>
      </c>
      <c r="BI6730" s="32">
        <f t="shared" si="1046"/>
        <v>0</v>
      </c>
      <c r="BJ6730" s="69">
        <f t="shared" si="1047"/>
        <v>0</v>
      </c>
      <c r="BK6730" s="158" t="str">
        <f t="shared" si="1048"/>
        <v/>
      </c>
    </row>
    <row r="6731" spans="1:63" ht="12" customHeight="1" x14ac:dyDescent="0.2">
      <c r="A6731" s="8"/>
      <c r="B6731" s="7"/>
      <c r="C6731" s="7"/>
      <c r="D6731" s="7"/>
      <c r="E6731" s="7"/>
      <c r="F6731" s="7"/>
      <c r="G6731" s="7"/>
      <c r="H6731" s="7"/>
      <c r="I6731" s="10"/>
      <c r="J6731" s="25"/>
      <c r="K6731" s="250"/>
      <c r="L6731" s="31"/>
      <c r="M6731" s="9"/>
      <c r="N6731" s="11" t="s">
        <v>25</v>
      </c>
      <c r="O6731" s="39"/>
      <c r="P6731" s="47"/>
      <c r="Q6731" s="13"/>
      <c r="R6731" s="248">
        <f t="shared" ref="R6731:R6794" si="1050">IF(N6731&lt;&gt;"M",ROUND(IF(M6731&lt;&gt;"Y",IF(P6731&lt;&gt;"Y",K6731,K6731*(BH6731-1)),0),ROUNDING),"")</f>
        <v>0</v>
      </c>
      <c r="S6731" s="248">
        <f t="shared" ref="S6731:S6794" si="1051">IF(N6731&lt;&gt;"M",ROUND(IF(O6731&gt;0,IF(M6731="Y",BI6731*(1-O6731),IF(BI6731&gt;R6731,R6731 + (BI6731 - R6731)*(1-O6731),BI6731)),BI6731),ROUNDING),"")</f>
        <v>0</v>
      </c>
      <c r="T6731" s="248">
        <f t="shared" ref="T6731:T6794" si="1052">IF(N6731&lt;&gt;"M",ROUND(IF(O6731&gt;0,IF(M6731="Y",BJ6731*(1-O6731),IF(BJ6731&gt;R6731,R6731 + (BJ6731 - R6731)*(1-O6731),BJ6731)),BJ6731),ROUNDING),"")</f>
        <v>0</v>
      </c>
      <c r="U6731" s="248">
        <f t="shared" ref="U6731:U6794" si="1053">IF(N6731&lt;&gt;"M",ROUND(IF(OR(N6731="P",N6731=""),0,IF(OR(M6731="N",M6731=""),T6731-R6731,T6731)),ROUNDING),"")</f>
        <v>0</v>
      </c>
      <c r="V6731" s="13"/>
      <c r="W6731" s="7"/>
      <c r="AT6731" s="130"/>
      <c r="BF6731" s="33">
        <f t="shared" si="1049"/>
        <v>41242</v>
      </c>
      <c r="BG6731" s="34">
        <f t="shared" ref="BG6731:BG6794" si="1054">IF(N6731&lt;&gt;"M",BG6730+U6731,BG6730)</f>
        <v>82.88000000000001</v>
      </c>
      <c r="BH6731" s="32">
        <f t="shared" ref="BH6731:BH6794" si="1055">IF(L6731&lt;&gt;"",IF(ODDS_TYPE=1,L6731,IF(ODDS_TYPE=2,IF(L6731&gt;0,1+L6731/100,IF(L6731&lt;0,1-100/L6731,1)),IF(ODDS_TYPE=3,1+L6731,IF(ODDS_TYPE=4,1+L6731,IF(ODDS_TYPE=5,IF(L6731&gt;0,1+L6731,1-1/L6731),IF(ODDS_TYPE=6,IF(L6731&gt;=0,L6731+1,1-1/L6731),1)))))),1)</f>
        <v>1</v>
      </c>
      <c r="BI6731" s="32">
        <f t="shared" ref="BI6731:BI6794" si="1056">IF(P6731&lt;&gt;"Y",IF(M6731&lt;&gt;"Y",K6731*BH6731,K6731*BH6731 - K6731),IF(M6731&lt;&gt;"Y",K6731*BH6731,K6731))</f>
        <v>0</v>
      </c>
      <c r="BJ6731" s="69">
        <f t="shared" ref="BJ6731:BJ6794" si="1057">IF(P6731&lt;&gt;"Y",
IF(M6731&lt;&gt;"Y",
IF(N6731="Y",K6731*BH6731,IF(N6731="P",0,IF(OR(N6731="R",N6731="PU"),K6731,IF(N6731="H",K6731*BH6731*0.5,IF(N6731="HW",K6731*0.5*(1 + BH6731),IF(N6731="HL",K6731*0.5,0)))))),
IF(N6731="Y",K6731*BH6731 - K6731,IF(N6731="P",0,IF(OR(N6731="R",N6731="PU"),0,IF(N6731="H",IF(BH6731&gt;2,0.5*K6731*BH6731 - K6731,0),IF(N6731="HW",K6731*0.5*(1 + BH6731) - K6731,IF(N6731="HL",0,0))))))),
IF(M6731&lt;&gt;"Y",
IF(N6731="Y",K6731*BH6731,IF(N6731="P",0,IF(OR(N6731="R",N6731="PU"),K6731*(BH6731-1),IF(N6731="H",K6731*BH6731*0.5,IF(N6731="HW",K6731*(BH6731-1)*0.5,IF(N6731="HL",K6731*BH6731 - K6731*0.5,0)))))),
IF(N6731="Y",K6731,IF(N6731="P",0,IF(OR(N6731="R",N6731="PU"),0,IF(N6731="H",IF(BH6731&lt;2,K6731*BH6731*0.5 - K6731*(BH6731-1),0),IF(N6731="HW",0,IF(N6731="HL",K6731*0.5,0)))))))
)</f>
        <v>0</v>
      </c>
      <c r="BK6731" s="158" t="str">
        <f t="shared" ref="BK6731:BK6794" si="1058">IF(FILT_M=1,IF(LEN(C6731)&gt;0,C6731,""),IF(FILT_M=2,IF(LEN(E6731)&gt;0,E6731,""),IF(FILT_M=3,IF(LEN(F6731)&gt;0,F6731,""),IF(FILT_M=4,IF(LEN(G6731)&gt;0,G6731,""),""))))</f>
        <v/>
      </c>
    </row>
    <row r="6732" spans="1:63" ht="12" customHeight="1" x14ac:dyDescent="0.2">
      <c r="A6732" s="8"/>
      <c r="B6732" s="7"/>
      <c r="C6732" s="7"/>
      <c r="D6732" s="7"/>
      <c r="E6732" s="7"/>
      <c r="F6732" s="7"/>
      <c r="G6732" s="7"/>
      <c r="H6732" s="7"/>
      <c r="I6732" s="10"/>
      <c r="J6732" s="25"/>
      <c r="K6732" s="250"/>
      <c r="L6732" s="31"/>
      <c r="M6732" s="9"/>
      <c r="N6732" s="11" t="s">
        <v>25</v>
      </c>
      <c r="O6732" s="39"/>
      <c r="P6732" s="47"/>
      <c r="Q6732" s="13"/>
      <c r="R6732" s="248">
        <f t="shared" si="1050"/>
        <v>0</v>
      </c>
      <c r="S6732" s="248">
        <f t="shared" si="1051"/>
        <v>0</v>
      </c>
      <c r="T6732" s="248">
        <f t="shared" si="1052"/>
        <v>0</v>
      </c>
      <c r="U6732" s="248">
        <f t="shared" si="1053"/>
        <v>0</v>
      </c>
      <c r="V6732" s="13"/>
      <c r="W6732" s="7"/>
      <c r="AT6732" s="130"/>
      <c r="BF6732" s="33">
        <f t="shared" ref="BF6732:BF6795" si="1059">IF(A6732&gt;2,A6732,BF6731)</f>
        <v>41242</v>
      </c>
      <c r="BG6732" s="34">
        <f t="shared" si="1054"/>
        <v>82.88000000000001</v>
      </c>
      <c r="BH6732" s="32">
        <f t="shared" si="1055"/>
        <v>1</v>
      </c>
      <c r="BI6732" s="32">
        <f t="shared" si="1056"/>
        <v>0</v>
      </c>
      <c r="BJ6732" s="69">
        <f t="shared" si="1057"/>
        <v>0</v>
      </c>
      <c r="BK6732" s="158" t="str">
        <f t="shared" si="1058"/>
        <v/>
      </c>
    </row>
    <row r="6733" spans="1:63" ht="12" customHeight="1" x14ac:dyDescent="0.2">
      <c r="A6733" s="8"/>
      <c r="B6733" s="7"/>
      <c r="C6733" s="7"/>
      <c r="D6733" s="7"/>
      <c r="E6733" s="7"/>
      <c r="F6733" s="7"/>
      <c r="G6733" s="7"/>
      <c r="H6733" s="7"/>
      <c r="I6733" s="10"/>
      <c r="J6733" s="25"/>
      <c r="K6733" s="250"/>
      <c r="L6733" s="31"/>
      <c r="M6733" s="9"/>
      <c r="N6733" s="11" t="s">
        <v>25</v>
      </c>
      <c r="O6733" s="39"/>
      <c r="P6733" s="47"/>
      <c r="Q6733" s="13"/>
      <c r="R6733" s="248">
        <f t="shared" si="1050"/>
        <v>0</v>
      </c>
      <c r="S6733" s="248">
        <f t="shared" si="1051"/>
        <v>0</v>
      </c>
      <c r="T6733" s="248">
        <f t="shared" si="1052"/>
        <v>0</v>
      </c>
      <c r="U6733" s="248">
        <f t="shared" si="1053"/>
        <v>0</v>
      </c>
      <c r="V6733" s="13"/>
      <c r="W6733" s="7"/>
      <c r="AT6733" s="130"/>
      <c r="BF6733" s="33">
        <f t="shared" si="1059"/>
        <v>41242</v>
      </c>
      <c r="BG6733" s="34">
        <f t="shared" si="1054"/>
        <v>82.88000000000001</v>
      </c>
      <c r="BH6733" s="32">
        <f t="shared" si="1055"/>
        <v>1</v>
      </c>
      <c r="BI6733" s="32">
        <f t="shared" si="1056"/>
        <v>0</v>
      </c>
      <c r="BJ6733" s="69">
        <f t="shared" si="1057"/>
        <v>0</v>
      </c>
      <c r="BK6733" s="158" t="str">
        <f t="shared" si="1058"/>
        <v/>
      </c>
    </row>
    <row r="6734" spans="1:63" ht="12" customHeight="1" x14ac:dyDescent="0.2">
      <c r="A6734" s="8"/>
      <c r="B6734" s="7"/>
      <c r="C6734" s="7"/>
      <c r="D6734" s="7"/>
      <c r="E6734" s="7"/>
      <c r="F6734" s="7"/>
      <c r="G6734" s="7"/>
      <c r="H6734" s="7"/>
      <c r="I6734" s="10"/>
      <c r="J6734" s="25"/>
      <c r="K6734" s="250"/>
      <c r="L6734" s="31"/>
      <c r="M6734" s="9"/>
      <c r="N6734" s="11" t="s">
        <v>25</v>
      </c>
      <c r="O6734" s="39"/>
      <c r="P6734" s="47"/>
      <c r="Q6734" s="13"/>
      <c r="R6734" s="248">
        <f t="shared" si="1050"/>
        <v>0</v>
      </c>
      <c r="S6734" s="248">
        <f t="shared" si="1051"/>
        <v>0</v>
      </c>
      <c r="T6734" s="248">
        <f t="shared" si="1052"/>
        <v>0</v>
      </c>
      <c r="U6734" s="248">
        <f t="shared" si="1053"/>
        <v>0</v>
      </c>
      <c r="V6734" s="13"/>
      <c r="W6734" s="7"/>
      <c r="AT6734" s="130"/>
      <c r="BF6734" s="33">
        <f t="shared" si="1059"/>
        <v>41242</v>
      </c>
      <c r="BG6734" s="34">
        <f t="shared" si="1054"/>
        <v>82.88000000000001</v>
      </c>
      <c r="BH6734" s="32">
        <f t="shared" si="1055"/>
        <v>1</v>
      </c>
      <c r="BI6734" s="32">
        <f t="shared" si="1056"/>
        <v>0</v>
      </c>
      <c r="BJ6734" s="69">
        <f t="shared" si="1057"/>
        <v>0</v>
      </c>
      <c r="BK6734" s="158" t="str">
        <f t="shared" si="1058"/>
        <v/>
      </c>
    </row>
    <row r="6735" spans="1:63" ht="12" customHeight="1" x14ac:dyDescent="0.2">
      <c r="A6735" s="8"/>
      <c r="B6735" s="7"/>
      <c r="C6735" s="7"/>
      <c r="D6735" s="7"/>
      <c r="E6735" s="7"/>
      <c r="F6735" s="7"/>
      <c r="G6735" s="7"/>
      <c r="H6735" s="7"/>
      <c r="I6735" s="10"/>
      <c r="J6735" s="25"/>
      <c r="K6735" s="250"/>
      <c r="L6735" s="31"/>
      <c r="M6735" s="9"/>
      <c r="N6735" s="11" t="s">
        <v>25</v>
      </c>
      <c r="O6735" s="39"/>
      <c r="P6735" s="47"/>
      <c r="Q6735" s="13"/>
      <c r="R6735" s="248">
        <f t="shared" si="1050"/>
        <v>0</v>
      </c>
      <c r="S6735" s="248">
        <f t="shared" si="1051"/>
        <v>0</v>
      </c>
      <c r="T6735" s="248">
        <f t="shared" si="1052"/>
        <v>0</v>
      </c>
      <c r="U6735" s="248">
        <f t="shared" si="1053"/>
        <v>0</v>
      </c>
      <c r="V6735" s="13"/>
      <c r="W6735" s="7"/>
      <c r="AT6735" s="130"/>
      <c r="BF6735" s="33">
        <f t="shared" si="1059"/>
        <v>41242</v>
      </c>
      <c r="BG6735" s="34">
        <f t="shared" si="1054"/>
        <v>82.88000000000001</v>
      </c>
      <c r="BH6735" s="32">
        <f t="shared" si="1055"/>
        <v>1</v>
      </c>
      <c r="BI6735" s="32">
        <f t="shared" si="1056"/>
        <v>0</v>
      </c>
      <c r="BJ6735" s="69">
        <f t="shared" si="1057"/>
        <v>0</v>
      </c>
      <c r="BK6735" s="158" t="str">
        <f t="shared" si="1058"/>
        <v/>
      </c>
    </row>
    <row r="6736" spans="1:63" ht="12" customHeight="1" x14ac:dyDescent="0.2">
      <c r="A6736" s="8"/>
      <c r="B6736" s="7"/>
      <c r="C6736" s="7"/>
      <c r="D6736" s="7"/>
      <c r="E6736" s="7"/>
      <c r="F6736" s="7"/>
      <c r="G6736" s="7"/>
      <c r="H6736" s="7"/>
      <c r="I6736" s="10"/>
      <c r="J6736" s="25"/>
      <c r="K6736" s="250"/>
      <c r="L6736" s="31"/>
      <c r="M6736" s="9"/>
      <c r="N6736" s="11" t="s">
        <v>25</v>
      </c>
      <c r="O6736" s="39"/>
      <c r="P6736" s="47"/>
      <c r="Q6736" s="13"/>
      <c r="R6736" s="248">
        <f t="shared" si="1050"/>
        <v>0</v>
      </c>
      <c r="S6736" s="248">
        <f t="shared" si="1051"/>
        <v>0</v>
      </c>
      <c r="T6736" s="248">
        <f t="shared" si="1052"/>
        <v>0</v>
      </c>
      <c r="U6736" s="248">
        <f t="shared" si="1053"/>
        <v>0</v>
      </c>
      <c r="V6736" s="13"/>
      <c r="W6736" s="7"/>
      <c r="AT6736" s="130"/>
      <c r="BF6736" s="33">
        <f t="shared" si="1059"/>
        <v>41242</v>
      </c>
      <c r="BG6736" s="34">
        <f t="shared" si="1054"/>
        <v>82.88000000000001</v>
      </c>
      <c r="BH6736" s="32">
        <f t="shared" si="1055"/>
        <v>1</v>
      </c>
      <c r="BI6736" s="32">
        <f t="shared" si="1056"/>
        <v>0</v>
      </c>
      <c r="BJ6736" s="69">
        <f t="shared" si="1057"/>
        <v>0</v>
      </c>
      <c r="BK6736" s="158" t="str">
        <f t="shared" si="1058"/>
        <v/>
      </c>
    </row>
    <row r="6737" spans="1:63" ht="12" customHeight="1" x14ac:dyDescent="0.2">
      <c r="A6737" s="8"/>
      <c r="B6737" s="7"/>
      <c r="C6737" s="7"/>
      <c r="D6737" s="7"/>
      <c r="E6737" s="7"/>
      <c r="F6737" s="7"/>
      <c r="G6737" s="7"/>
      <c r="H6737" s="7"/>
      <c r="I6737" s="10"/>
      <c r="J6737" s="25"/>
      <c r="K6737" s="250"/>
      <c r="L6737" s="31"/>
      <c r="M6737" s="9"/>
      <c r="N6737" s="11" t="s">
        <v>25</v>
      </c>
      <c r="O6737" s="39"/>
      <c r="P6737" s="47"/>
      <c r="Q6737" s="13"/>
      <c r="R6737" s="248">
        <f t="shared" si="1050"/>
        <v>0</v>
      </c>
      <c r="S6737" s="248">
        <f t="shared" si="1051"/>
        <v>0</v>
      </c>
      <c r="T6737" s="248">
        <f t="shared" si="1052"/>
        <v>0</v>
      </c>
      <c r="U6737" s="248">
        <f t="shared" si="1053"/>
        <v>0</v>
      </c>
      <c r="V6737" s="13"/>
      <c r="W6737" s="7"/>
      <c r="AT6737" s="130"/>
      <c r="BF6737" s="33">
        <f t="shared" si="1059"/>
        <v>41242</v>
      </c>
      <c r="BG6737" s="34">
        <f t="shared" si="1054"/>
        <v>82.88000000000001</v>
      </c>
      <c r="BH6737" s="32">
        <f t="shared" si="1055"/>
        <v>1</v>
      </c>
      <c r="BI6737" s="32">
        <f t="shared" si="1056"/>
        <v>0</v>
      </c>
      <c r="BJ6737" s="69">
        <f t="shared" si="1057"/>
        <v>0</v>
      </c>
      <c r="BK6737" s="158" t="str">
        <f t="shared" si="1058"/>
        <v/>
      </c>
    </row>
    <row r="6738" spans="1:63" ht="12" customHeight="1" x14ac:dyDescent="0.2">
      <c r="A6738" s="8"/>
      <c r="B6738" s="7"/>
      <c r="C6738" s="7"/>
      <c r="D6738" s="7"/>
      <c r="E6738" s="7"/>
      <c r="F6738" s="7"/>
      <c r="G6738" s="7"/>
      <c r="H6738" s="7"/>
      <c r="I6738" s="10"/>
      <c r="J6738" s="25"/>
      <c r="K6738" s="250"/>
      <c r="L6738" s="31"/>
      <c r="M6738" s="9"/>
      <c r="N6738" s="11" t="s">
        <v>25</v>
      </c>
      <c r="O6738" s="39"/>
      <c r="P6738" s="47"/>
      <c r="Q6738" s="13"/>
      <c r="R6738" s="248">
        <f t="shared" si="1050"/>
        <v>0</v>
      </c>
      <c r="S6738" s="248">
        <f t="shared" si="1051"/>
        <v>0</v>
      </c>
      <c r="T6738" s="248">
        <f t="shared" si="1052"/>
        <v>0</v>
      </c>
      <c r="U6738" s="248">
        <f t="shared" si="1053"/>
        <v>0</v>
      </c>
      <c r="V6738" s="13"/>
      <c r="W6738" s="7"/>
      <c r="AT6738" s="130"/>
      <c r="BF6738" s="33">
        <f t="shared" si="1059"/>
        <v>41242</v>
      </c>
      <c r="BG6738" s="34">
        <f t="shared" si="1054"/>
        <v>82.88000000000001</v>
      </c>
      <c r="BH6738" s="32">
        <f t="shared" si="1055"/>
        <v>1</v>
      </c>
      <c r="BI6738" s="32">
        <f t="shared" si="1056"/>
        <v>0</v>
      </c>
      <c r="BJ6738" s="69">
        <f t="shared" si="1057"/>
        <v>0</v>
      </c>
      <c r="BK6738" s="158" t="str">
        <f t="shared" si="1058"/>
        <v/>
      </c>
    </row>
    <row r="6739" spans="1:63" ht="12" customHeight="1" x14ac:dyDescent="0.2">
      <c r="A6739" s="8"/>
      <c r="B6739" s="7"/>
      <c r="C6739" s="7"/>
      <c r="D6739" s="7"/>
      <c r="E6739" s="7"/>
      <c r="F6739" s="7"/>
      <c r="G6739" s="7"/>
      <c r="H6739" s="7"/>
      <c r="I6739" s="10"/>
      <c r="J6739" s="25"/>
      <c r="K6739" s="250"/>
      <c r="L6739" s="31"/>
      <c r="M6739" s="9"/>
      <c r="N6739" s="11" t="s">
        <v>25</v>
      </c>
      <c r="O6739" s="39"/>
      <c r="P6739" s="47"/>
      <c r="Q6739" s="13"/>
      <c r="R6739" s="248">
        <f t="shared" si="1050"/>
        <v>0</v>
      </c>
      <c r="S6739" s="248">
        <f t="shared" si="1051"/>
        <v>0</v>
      </c>
      <c r="T6739" s="248">
        <f t="shared" si="1052"/>
        <v>0</v>
      </c>
      <c r="U6739" s="248">
        <f t="shared" si="1053"/>
        <v>0</v>
      </c>
      <c r="V6739" s="13"/>
      <c r="W6739" s="7"/>
      <c r="AT6739" s="130"/>
      <c r="BF6739" s="33">
        <f t="shared" si="1059"/>
        <v>41242</v>
      </c>
      <c r="BG6739" s="34">
        <f t="shared" si="1054"/>
        <v>82.88000000000001</v>
      </c>
      <c r="BH6739" s="32">
        <f t="shared" si="1055"/>
        <v>1</v>
      </c>
      <c r="BI6739" s="32">
        <f t="shared" si="1056"/>
        <v>0</v>
      </c>
      <c r="BJ6739" s="69">
        <f t="shared" si="1057"/>
        <v>0</v>
      </c>
      <c r="BK6739" s="158" t="str">
        <f t="shared" si="1058"/>
        <v/>
      </c>
    </row>
    <row r="6740" spans="1:63" ht="12" customHeight="1" x14ac:dyDescent="0.2">
      <c r="A6740" s="8"/>
      <c r="B6740" s="7"/>
      <c r="C6740" s="7"/>
      <c r="D6740" s="7"/>
      <c r="E6740" s="7"/>
      <c r="F6740" s="7"/>
      <c r="G6740" s="7"/>
      <c r="H6740" s="7"/>
      <c r="I6740" s="10"/>
      <c r="J6740" s="25"/>
      <c r="K6740" s="250"/>
      <c r="L6740" s="31"/>
      <c r="M6740" s="9"/>
      <c r="N6740" s="11" t="s">
        <v>25</v>
      </c>
      <c r="O6740" s="39"/>
      <c r="P6740" s="47"/>
      <c r="Q6740" s="13"/>
      <c r="R6740" s="248">
        <f t="shared" si="1050"/>
        <v>0</v>
      </c>
      <c r="S6740" s="248">
        <f t="shared" si="1051"/>
        <v>0</v>
      </c>
      <c r="T6740" s="248">
        <f t="shared" si="1052"/>
        <v>0</v>
      </c>
      <c r="U6740" s="248">
        <f t="shared" si="1053"/>
        <v>0</v>
      </c>
      <c r="V6740" s="13"/>
      <c r="W6740" s="7"/>
      <c r="AT6740" s="130"/>
      <c r="BF6740" s="33">
        <f t="shared" si="1059"/>
        <v>41242</v>
      </c>
      <c r="BG6740" s="34">
        <f t="shared" si="1054"/>
        <v>82.88000000000001</v>
      </c>
      <c r="BH6740" s="32">
        <f t="shared" si="1055"/>
        <v>1</v>
      </c>
      <c r="BI6740" s="32">
        <f t="shared" si="1056"/>
        <v>0</v>
      </c>
      <c r="BJ6740" s="69">
        <f t="shared" si="1057"/>
        <v>0</v>
      </c>
      <c r="BK6740" s="158" t="str">
        <f t="shared" si="1058"/>
        <v/>
      </c>
    </row>
    <row r="6741" spans="1:63" ht="12" customHeight="1" x14ac:dyDescent="0.2">
      <c r="A6741" s="8"/>
      <c r="B6741" s="7"/>
      <c r="C6741" s="7"/>
      <c r="D6741" s="7"/>
      <c r="E6741" s="7"/>
      <c r="F6741" s="7"/>
      <c r="G6741" s="7"/>
      <c r="H6741" s="7"/>
      <c r="I6741" s="10"/>
      <c r="J6741" s="25"/>
      <c r="K6741" s="250"/>
      <c r="L6741" s="31"/>
      <c r="M6741" s="9"/>
      <c r="N6741" s="11" t="s">
        <v>25</v>
      </c>
      <c r="O6741" s="39"/>
      <c r="P6741" s="47"/>
      <c r="Q6741" s="13"/>
      <c r="R6741" s="248">
        <f t="shared" si="1050"/>
        <v>0</v>
      </c>
      <c r="S6741" s="248">
        <f t="shared" si="1051"/>
        <v>0</v>
      </c>
      <c r="T6741" s="248">
        <f t="shared" si="1052"/>
        <v>0</v>
      </c>
      <c r="U6741" s="248">
        <f t="shared" si="1053"/>
        <v>0</v>
      </c>
      <c r="V6741" s="13"/>
      <c r="W6741" s="7"/>
      <c r="AT6741" s="130"/>
      <c r="BF6741" s="33">
        <f t="shared" si="1059"/>
        <v>41242</v>
      </c>
      <c r="BG6741" s="34">
        <f t="shared" si="1054"/>
        <v>82.88000000000001</v>
      </c>
      <c r="BH6741" s="32">
        <f t="shared" si="1055"/>
        <v>1</v>
      </c>
      <c r="BI6741" s="32">
        <f t="shared" si="1056"/>
        <v>0</v>
      </c>
      <c r="BJ6741" s="69">
        <f t="shared" si="1057"/>
        <v>0</v>
      </c>
      <c r="BK6741" s="158" t="str">
        <f t="shared" si="1058"/>
        <v/>
      </c>
    </row>
    <row r="6742" spans="1:63" ht="12" customHeight="1" x14ac:dyDescent="0.2">
      <c r="A6742" s="8"/>
      <c r="B6742" s="7"/>
      <c r="C6742" s="7"/>
      <c r="D6742" s="7"/>
      <c r="E6742" s="7"/>
      <c r="F6742" s="7"/>
      <c r="G6742" s="7"/>
      <c r="H6742" s="7"/>
      <c r="I6742" s="10"/>
      <c r="J6742" s="25"/>
      <c r="K6742" s="250"/>
      <c r="L6742" s="31"/>
      <c r="M6742" s="9"/>
      <c r="N6742" s="11" t="s">
        <v>25</v>
      </c>
      <c r="O6742" s="39"/>
      <c r="P6742" s="47"/>
      <c r="Q6742" s="13"/>
      <c r="R6742" s="248">
        <f t="shared" si="1050"/>
        <v>0</v>
      </c>
      <c r="S6742" s="248">
        <f t="shared" si="1051"/>
        <v>0</v>
      </c>
      <c r="T6742" s="248">
        <f t="shared" si="1052"/>
        <v>0</v>
      </c>
      <c r="U6742" s="248">
        <f t="shared" si="1053"/>
        <v>0</v>
      </c>
      <c r="V6742" s="13"/>
      <c r="W6742" s="7"/>
      <c r="AT6742" s="130"/>
      <c r="BF6742" s="33">
        <f t="shared" si="1059"/>
        <v>41242</v>
      </c>
      <c r="BG6742" s="34">
        <f t="shared" si="1054"/>
        <v>82.88000000000001</v>
      </c>
      <c r="BH6742" s="32">
        <f t="shared" si="1055"/>
        <v>1</v>
      </c>
      <c r="BI6742" s="32">
        <f t="shared" si="1056"/>
        <v>0</v>
      </c>
      <c r="BJ6742" s="69">
        <f t="shared" si="1057"/>
        <v>0</v>
      </c>
      <c r="BK6742" s="158" t="str">
        <f t="shared" si="1058"/>
        <v/>
      </c>
    </row>
    <row r="6743" spans="1:63" ht="12" customHeight="1" x14ac:dyDescent="0.2">
      <c r="A6743" s="8"/>
      <c r="B6743" s="7"/>
      <c r="C6743" s="7"/>
      <c r="D6743" s="7"/>
      <c r="E6743" s="7"/>
      <c r="F6743" s="7"/>
      <c r="G6743" s="7"/>
      <c r="H6743" s="7"/>
      <c r="I6743" s="10"/>
      <c r="J6743" s="25"/>
      <c r="K6743" s="250"/>
      <c r="L6743" s="31"/>
      <c r="M6743" s="9"/>
      <c r="N6743" s="11" t="s">
        <v>25</v>
      </c>
      <c r="O6743" s="39"/>
      <c r="P6743" s="47"/>
      <c r="Q6743" s="13"/>
      <c r="R6743" s="248">
        <f t="shared" si="1050"/>
        <v>0</v>
      </c>
      <c r="S6743" s="248">
        <f t="shared" si="1051"/>
        <v>0</v>
      </c>
      <c r="T6743" s="248">
        <f t="shared" si="1052"/>
        <v>0</v>
      </c>
      <c r="U6743" s="248">
        <f t="shared" si="1053"/>
        <v>0</v>
      </c>
      <c r="V6743" s="13"/>
      <c r="W6743" s="7"/>
      <c r="AT6743" s="130"/>
      <c r="BF6743" s="33">
        <f t="shared" si="1059"/>
        <v>41242</v>
      </c>
      <c r="BG6743" s="34">
        <f t="shared" si="1054"/>
        <v>82.88000000000001</v>
      </c>
      <c r="BH6743" s="32">
        <f t="shared" si="1055"/>
        <v>1</v>
      </c>
      <c r="BI6743" s="32">
        <f t="shared" si="1056"/>
        <v>0</v>
      </c>
      <c r="BJ6743" s="69">
        <f t="shared" si="1057"/>
        <v>0</v>
      </c>
      <c r="BK6743" s="158" t="str">
        <f t="shared" si="1058"/>
        <v/>
      </c>
    </row>
    <row r="6744" spans="1:63" ht="12" customHeight="1" x14ac:dyDescent="0.2">
      <c r="A6744" s="8"/>
      <c r="B6744" s="7"/>
      <c r="C6744" s="7"/>
      <c r="D6744" s="7"/>
      <c r="E6744" s="7"/>
      <c r="F6744" s="7"/>
      <c r="G6744" s="7"/>
      <c r="H6744" s="7"/>
      <c r="I6744" s="10"/>
      <c r="J6744" s="25"/>
      <c r="K6744" s="250"/>
      <c r="L6744" s="31"/>
      <c r="M6744" s="9"/>
      <c r="N6744" s="11" t="s">
        <v>25</v>
      </c>
      <c r="O6744" s="39"/>
      <c r="P6744" s="47"/>
      <c r="Q6744" s="13"/>
      <c r="R6744" s="248">
        <f t="shared" si="1050"/>
        <v>0</v>
      </c>
      <c r="S6744" s="248">
        <f t="shared" si="1051"/>
        <v>0</v>
      </c>
      <c r="T6744" s="248">
        <f t="shared" si="1052"/>
        <v>0</v>
      </c>
      <c r="U6744" s="248">
        <f t="shared" si="1053"/>
        <v>0</v>
      </c>
      <c r="V6744" s="13"/>
      <c r="W6744" s="7"/>
      <c r="AT6744" s="130"/>
      <c r="BF6744" s="33">
        <f t="shared" si="1059"/>
        <v>41242</v>
      </c>
      <c r="BG6744" s="34">
        <f t="shared" si="1054"/>
        <v>82.88000000000001</v>
      </c>
      <c r="BH6744" s="32">
        <f t="shared" si="1055"/>
        <v>1</v>
      </c>
      <c r="BI6744" s="32">
        <f t="shared" si="1056"/>
        <v>0</v>
      </c>
      <c r="BJ6744" s="69">
        <f t="shared" si="1057"/>
        <v>0</v>
      </c>
      <c r="BK6744" s="158" t="str">
        <f t="shared" si="1058"/>
        <v/>
      </c>
    </row>
    <row r="6745" spans="1:63" ht="12" customHeight="1" x14ac:dyDescent="0.2">
      <c r="A6745" s="8"/>
      <c r="B6745" s="7"/>
      <c r="C6745" s="7"/>
      <c r="D6745" s="7"/>
      <c r="E6745" s="7"/>
      <c r="F6745" s="7"/>
      <c r="G6745" s="7"/>
      <c r="H6745" s="7"/>
      <c r="I6745" s="10"/>
      <c r="J6745" s="25"/>
      <c r="K6745" s="250"/>
      <c r="L6745" s="31"/>
      <c r="M6745" s="9"/>
      <c r="N6745" s="11" t="s">
        <v>25</v>
      </c>
      <c r="O6745" s="39"/>
      <c r="P6745" s="47"/>
      <c r="Q6745" s="13"/>
      <c r="R6745" s="248">
        <f t="shared" si="1050"/>
        <v>0</v>
      </c>
      <c r="S6745" s="248">
        <f t="shared" si="1051"/>
        <v>0</v>
      </c>
      <c r="T6745" s="248">
        <f t="shared" si="1052"/>
        <v>0</v>
      </c>
      <c r="U6745" s="248">
        <f t="shared" si="1053"/>
        <v>0</v>
      </c>
      <c r="V6745" s="13"/>
      <c r="W6745" s="7"/>
      <c r="AT6745" s="130"/>
      <c r="BF6745" s="33">
        <f t="shared" si="1059"/>
        <v>41242</v>
      </c>
      <c r="BG6745" s="34">
        <f t="shared" si="1054"/>
        <v>82.88000000000001</v>
      </c>
      <c r="BH6745" s="32">
        <f t="shared" si="1055"/>
        <v>1</v>
      </c>
      <c r="BI6745" s="32">
        <f t="shared" si="1056"/>
        <v>0</v>
      </c>
      <c r="BJ6745" s="69">
        <f t="shared" si="1057"/>
        <v>0</v>
      </c>
      <c r="BK6745" s="158" t="str">
        <f t="shared" si="1058"/>
        <v/>
      </c>
    </row>
    <row r="6746" spans="1:63" ht="12" customHeight="1" x14ac:dyDescent="0.2">
      <c r="A6746" s="8"/>
      <c r="B6746" s="7"/>
      <c r="C6746" s="7"/>
      <c r="D6746" s="7"/>
      <c r="E6746" s="7"/>
      <c r="F6746" s="7"/>
      <c r="G6746" s="7"/>
      <c r="H6746" s="7"/>
      <c r="I6746" s="10"/>
      <c r="J6746" s="25"/>
      <c r="K6746" s="250"/>
      <c r="L6746" s="31"/>
      <c r="M6746" s="9"/>
      <c r="N6746" s="11" t="s">
        <v>25</v>
      </c>
      <c r="O6746" s="39"/>
      <c r="P6746" s="47"/>
      <c r="Q6746" s="13"/>
      <c r="R6746" s="248">
        <f t="shared" si="1050"/>
        <v>0</v>
      </c>
      <c r="S6746" s="248">
        <f t="shared" si="1051"/>
        <v>0</v>
      </c>
      <c r="T6746" s="248">
        <f t="shared" si="1052"/>
        <v>0</v>
      </c>
      <c r="U6746" s="248">
        <f t="shared" si="1053"/>
        <v>0</v>
      </c>
      <c r="V6746" s="13"/>
      <c r="W6746" s="7"/>
      <c r="AT6746" s="130"/>
      <c r="BF6746" s="33">
        <f t="shared" si="1059"/>
        <v>41242</v>
      </c>
      <c r="BG6746" s="34">
        <f t="shared" si="1054"/>
        <v>82.88000000000001</v>
      </c>
      <c r="BH6746" s="32">
        <f t="shared" si="1055"/>
        <v>1</v>
      </c>
      <c r="BI6746" s="32">
        <f t="shared" si="1056"/>
        <v>0</v>
      </c>
      <c r="BJ6746" s="69">
        <f t="shared" si="1057"/>
        <v>0</v>
      </c>
      <c r="BK6746" s="158" t="str">
        <f t="shared" si="1058"/>
        <v/>
      </c>
    </row>
    <row r="6747" spans="1:63" ht="12" customHeight="1" x14ac:dyDescent="0.2">
      <c r="A6747" s="8"/>
      <c r="B6747" s="7"/>
      <c r="C6747" s="7"/>
      <c r="D6747" s="7"/>
      <c r="E6747" s="7"/>
      <c r="F6747" s="7"/>
      <c r="G6747" s="7"/>
      <c r="H6747" s="7"/>
      <c r="I6747" s="10"/>
      <c r="J6747" s="25"/>
      <c r="K6747" s="250"/>
      <c r="L6747" s="31"/>
      <c r="M6747" s="9"/>
      <c r="N6747" s="11" t="s">
        <v>25</v>
      </c>
      <c r="O6747" s="39"/>
      <c r="P6747" s="47"/>
      <c r="Q6747" s="13"/>
      <c r="R6747" s="248">
        <f t="shared" si="1050"/>
        <v>0</v>
      </c>
      <c r="S6747" s="248">
        <f t="shared" si="1051"/>
        <v>0</v>
      </c>
      <c r="T6747" s="248">
        <f t="shared" si="1052"/>
        <v>0</v>
      </c>
      <c r="U6747" s="248">
        <f t="shared" si="1053"/>
        <v>0</v>
      </c>
      <c r="V6747" s="13"/>
      <c r="W6747" s="7"/>
      <c r="AT6747" s="130"/>
      <c r="BF6747" s="33">
        <f t="shared" si="1059"/>
        <v>41242</v>
      </c>
      <c r="BG6747" s="34">
        <f t="shared" si="1054"/>
        <v>82.88000000000001</v>
      </c>
      <c r="BH6747" s="32">
        <f t="shared" si="1055"/>
        <v>1</v>
      </c>
      <c r="BI6747" s="32">
        <f t="shared" si="1056"/>
        <v>0</v>
      </c>
      <c r="BJ6747" s="69">
        <f t="shared" si="1057"/>
        <v>0</v>
      </c>
      <c r="BK6747" s="158" t="str">
        <f t="shared" si="1058"/>
        <v/>
      </c>
    </row>
    <row r="6748" spans="1:63" ht="12" customHeight="1" x14ac:dyDescent="0.2">
      <c r="A6748" s="8"/>
      <c r="B6748" s="7"/>
      <c r="C6748" s="7"/>
      <c r="D6748" s="7"/>
      <c r="E6748" s="7"/>
      <c r="F6748" s="7"/>
      <c r="G6748" s="7"/>
      <c r="H6748" s="7"/>
      <c r="I6748" s="10"/>
      <c r="J6748" s="25"/>
      <c r="K6748" s="250"/>
      <c r="L6748" s="31"/>
      <c r="M6748" s="9"/>
      <c r="N6748" s="11" t="s">
        <v>25</v>
      </c>
      <c r="O6748" s="39"/>
      <c r="P6748" s="47"/>
      <c r="Q6748" s="13"/>
      <c r="R6748" s="248">
        <f t="shared" si="1050"/>
        <v>0</v>
      </c>
      <c r="S6748" s="248">
        <f t="shared" si="1051"/>
        <v>0</v>
      </c>
      <c r="T6748" s="248">
        <f t="shared" si="1052"/>
        <v>0</v>
      </c>
      <c r="U6748" s="248">
        <f t="shared" si="1053"/>
        <v>0</v>
      </c>
      <c r="V6748" s="13"/>
      <c r="W6748" s="7"/>
      <c r="AT6748" s="130"/>
      <c r="BF6748" s="33">
        <f t="shared" si="1059"/>
        <v>41242</v>
      </c>
      <c r="BG6748" s="34">
        <f t="shared" si="1054"/>
        <v>82.88000000000001</v>
      </c>
      <c r="BH6748" s="32">
        <f t="shared" si="1055"/>
        <v>1</v>
      </c>
      <c r="BI6748" s="32">
        <f t="shared" si="1056"/>
        <v>0</v>
      </c>
      <c r="BJ6748" s="69">
        <f t="shared" si="1057"/>
        <v>0</v>
      </c>
      <c r="BK6748" s="158" t="str">
        <f t="shared" si="1058"/>
        <v/>
      </c>
    </row>
    <row r="6749" spans="1:63" ht="12" customHeight="1" x14ac:dyDescent="0.2">
      <c r="A6749" s="8"/>
      <c r="B6749" s="7"/>
      <c r="C6749" s="7"/>
      <c r="D6749" s="7"/>
      <c r="E6749" s="7"/>
      <c r="F6749" s="7"/>
      <c r="G6749" s="7"/>
      <c r="H6749" s="7"/>
      <c r="I6749" s="10"/>
      <c r="J6749" s="25"/>
      <c r="K6749" s="250"/>
      <c r="L6749" s="31"/>
      <c r="M6749" s="9"/>
      <c r="N6749" s="11" t="s">
        <v>25</v>
      </c>
      <c r="O6749" s="39"/>
      <c r="P6749" s="47"/>
      <c r="Q6749" s="13"/>
      <c r="R6749" s="248">
        <f t="shared" si="1050"/>
        <v>0</v>
      </c>
      <c r="S6749" s="248">
        <f t="shared" si="1051"/>
        <v>0</v>
      </c>
      <c r="T6749" s="248">
        <f t="shared" si="1052"/>
        <v>0</v>
      </c>
      <c r="U6749" s="248">
        <f t="shared" si="1053"/>
        <v>0</v>
      </c>
      <c r="V6749" s="13"/>
      <c r="W6749" s="7"/>
      <c r="AT6749" s="130"/>
      <c r="BF6749" s="33">
        <f t="shared" si="1059"/>
        <v>41242</v>
      </c>
      <c r="BG6749" s="34">
        <f t="shared" si="1054"/>
        <v>82.88000000000001</v>
      </c>
      <c r="BH6749" s="32">
        <f t="shared" si="1055"/>
        <v>1</v>
      </c>
      <c r="BI6749" s="32">
        <f t="shared" si="1056"/>
        <v>0</v>
      </c>
      <c r="BJ6749" s="69">
        <f t="shared" si="1057"/>
        <v>0</v>
      </c>
      <c r="BK6749" s="158" t="str">
        <f t="shared" si="1058"/>
        <v/>
      </c>
    </row>
    <row r="6750" spans="1:63" ht="12" customHeight="1" x14ac:dyDescent="0.2">
      <c r="A6750" s="8"/>
      <c r="B6750" s="7"/>
      <c r="C6750" s="7"/>
      <c r="D6750" s="7"/>
      <c r="E6750" s="7"/>
      <c r="F6750" s="7"/>
      <c r="G6750" s="7"/>
      <c r="H6750" s="7"/>
      <c r="I6750" s="10"/>
      <c r="J6750" s="25"/>
      <c r="K6750" s="250"/>
      <c r="L6750" s="31"/>
      <c r="M6750" s="9"/>
      <c r="N6750" s="11" t="s">
        <v>25</v>
      </c>
      <c r="O6750" s="39"/>
      <c r="P6750" s="47"/>
      <c r="Q6750" s="13"/>
      <c r="R6750" s="248">
        <f t="shared" si="1050"/>
        <v>0</v>
      </c>
      <c r="S6750" s="248">
        <f t="shared" si="1051"/>
        <v>0</v>
      </c>
      <c r="T6750" s="248">
        <f t="shared" si="1052"/>
        <v>0</v>
      </c>
      <c r="U6750" s="248">
        <f t="shared" si="1053"/>
        <v>0</v>
      </c>
      <c r="V6750" s="13"/>
      <c r="W6750" s="7"/>
      <c r="AT6750" s="130"/>
      <c r="BF6750" s="33">
        <f t="shared" si="1059"/>
        <v>41242</v>
      </c>
      <c r="BG6750" s="34">
        <f t="shared" si="1054"/>
        <v>82.88000000000001</v>
      </c>
      <c r="BH6750" s="32">
        <f t="shared" si="1055"/>
        <v>1</v>
      </c>
      <c r="BI6750" s="32">
        <f t="shared" si="1056"/>
        <v>0</v>
      </c>
      <c r="BJ6750" s="69">
        <f t="shared" si="1057"/>
        <v>0</v>
      </c>
      <c r="BK6750" s="158" t="str">
        <f t="shared" si="1058"/>
        <v/>
      </c>
    </row>
    <row r="6751" spans="1:63" ht="12" customHeight="1" x14ac:dyDescent="0.2">
      <c r="A6751" s="8"/>
      <c r="B6751" s="7"/>
      <c r="C6751" s="7"/>
      <c r="D6751" s="7"/>
      <c r="E6751" s="7"/>
      <c r="F6751" s="7"/>
      <c r="G6751" s="7"/>
      <c r="H6751" s="7"/>
      <c r="I6751" s="10"/>
      <c r="J6751" s="25"/>
      <c r="K6751" s="250"/>
      <c r="L6751" s="31"/>
      <c r="M6751" s="9"/>
      <c r="N6751" s="11" t="s">
        <v>25</v>
      </c>
      <c r="O6751" s="39"/>
      <c r="P6751" s="47"/>
      <c r="Q6751" s="13"/>
      <c r="R6751" s="248">
        <f t="shared" si="1050"/>
        <v>0</v>
      </c>
      <c r="S6751" s="248">
        <f t="shared" si="1051"/>
        <v>0</v>
      </c>
      <c r="T6751" s="248">
        <f t="shared" si="1052"/>
        <v>0</v>
      </c>
      <c r="U6751" s="248">
        <f t="shared" si="1053"/>
        <v>0</v>
      </c>
      <c r="V6751" s="13"/>
      <c r="W6751" s="7"/>
      <c r="AT6751" s="130"/>
      <c r="BF6751" s="33">
        <f t="shared" si="1059"/>
        <v>41242</v>
      </c>
      <c r="BG6751" s="34">
        <f t="shared" si="1054"/>
        <v>82.88000000000001</v>
      </c>
      <c r="BH6751" s="32">
        <f t="shared" si="1055"/>
        <v>1</v>
      </c>
      <c r="BI6751" s="32">
        <f t="shared" si="1056"/>
        <v>0</v>
      </c>
      <c r="BJ6751" s="69">
        <f t="shared" si="1057"/>
        <v>0</v>
      </c>
      <c r="BK6751" s="158" t="str">
        <f t="shared" si="1058"/>
        <v/>
      </c>
    </row>
    <row r="6752" spans="1:63" ht="12" customHeight="1" x14ac:dyDescent="0.2">
      <c r="A6752" s="8"/>
      <c r="B6752" s="7"/>
      <c r="C6752" s="7"/>
      <c r="D6752" s="7"/>
      <c r="E6752" s="7"/>
      <c r="F6752" s="7"/>
      <c r="G6752" s="7"/>
      <c r="H6752" s="7"/>
      <c r="I6752" s="10"/>
      <c r="J6752" s="25"/>
      <c r="K6752" s="250"/>
      <c r="L6752" s="31"/>
      <c r="M6752" s="9"/>
      <c r="N6752" s="11" t="s">
        <v>25</v>
      </c>
      <c r="O6752" s="39"/>
      <c r="P6752" s="47"/>
      <c r="Q6752" s="13"/>
      <c r="R6752" s="248">
        <f t="shared" si="1050"/>
        <v>0</v>
      </c>
      <c r="S6752" s="248">
        <f t="shared" si="1051"/>
        <v>0</v>
      </c>
      <c r="T6752" s="248">
        <f t="shared" si="1052"/>
        <v>0</v>
      </c>
      <c r="U6752" s="248">
        <f t="shared" si="1053"/>
        <v>0</v>
      </c>
      <c r="V6752" s="13"/>
      <c r="W6752" s="7"/>
      <c r="AT6752" s="130"/>
      <c r="BF6752" s="33">
        <f t="shared" si="1059"/>
        <v>41242</v>
      </c>
      <c r="BG6752" s="34">
        <f t="shared" si="1054"/>
        <v>82.88000000000001</v>
      </c>
      <c r="BH6752" s="32">
        <f t="shared" si="1055"/>
        <v>1</v>
      </c>
      <c r="BI6752" s="32">
        <f t="shared" si="1056"/>
        <v>0</v>
      </c>
      <c r="BJ6752" s="69">
        <f t="shared" si="1057"/>
        <v>0</v>
      </c>
      <c r="BK6752" s="158" t="str">
        <f t="shared" si="1058"/>
        <v/>
      </c>
    </row>
    <row r="6753" spans="1:63" ht="12" customHeight="1" x14ac:dyDescent="0.2">
      <c r="A6753" s="8"/>
      <c r="B6753" s="7"/>
      <c r="C6753" s="7"/>
      <c r="D6753" s="7"/>
      <c r="E6753" s="7"/>
      <c r="F6753" s="7"/>
      <c r="G6753" s="7"/>
      <c r="H6753" s="7"/>
      <c r="I6753" s="10"/>
      <c r="J6753" s="25"/>
      <c r="K6753" s="250"/>
      <c r="L6753" s="31"/>
      <c r="M6753" s="9"/>
      <c r="N6753" s="11" t="s">
        <v>25</v>
      </c>
      <c r="O6753" s="39"/>
      <c r="P6753" s="47"/>
      <c r="Q6753" s="13"/>
      <c r="R6753" s="248">
        <f t="shared" si="1050"/>
        <v>0</v>
      </c>
      <c r="S6753" s="248">
        <f t="shared" si="1051"/>
        <v>0</v>
      </c>
      <c r="T6753" s="248">
        <f t="shared" si="1052"/>
        <v>0</v>
      </c>
      <c r="U6753" s="248">
        <f t="shared" si="1053"/>
        <v>0</v>
      </c>
      <c r="V6753" s="13"/>
      <c r="W6753" s="7"/>
      <c r="AT6753" s="130"/>
      <c r="BF6753" s="33">
        <f t="shared" si="1059"/>
        <v>41242</v>
      </c>
      <c r="BG6753" s="34">
        <f t="shared" si="1054"/>
        <v>82.88000000000001</v>
      </c>
      <c r="BH6753" s="32">
        <f t="shared" si="1055"/>
        <v>1</v>
      </c>
      <c r="BI6753" s="32">
        <f t="shared" si="1056"/>
        <v>0</v>
      </c>
      <c r="BJ6753" s="69">
        <f t="shared" si="1057"/>
        <v>0</v>
      </c>
      <c r="BK6753" s="158" t="str">
        <f t="shared" si="1058"/>
        <v/>
      </c>
    </row>
    <row r="6754" spans="1:63" ht="12" customHeight="1" x14ac:dyDescent="0.2">
      <c r="A6754" s="8"/>
      <c r="B6754" s="7"/>
      <c r="C6754" s="7"/>
      <c r="D6754" s="7"/>
      <c r="E6754" s="7"/>
      <c r="F6754" s="7"/>
      <c r="G6754" s="7"/>
      <c r="H6754" s="7"/>
      <c r="I6754" s="10"/>
      <c r="J6754" s="25"/>
      <c r="K6754" s="250"/>
      <c r="L6754" s="31"/>
      <c r="M6754" s="9"/>
      <c r="N6754" s="11" t="s">
        <v>25</v>
      </c>
      <c r="O6754" s="39"/>
      <c r="P6754" s="47"/>
      <c r="Q6754" s="13"/>
      <c r="R6754" s="248">
        <f t="shared" si="1050"/>
        <v>0</v>
      </c>
      <c r="S6754" s="248">
        <f t="shared" si="1051"/>
        <v>0</v>
      </c>
      <c r="T6754" s="248">
        <f t="shared" si="1052"/>
        <v>0</v>
      </c>
      <c r="U6754" s="248">
        <f t="shared" si="1053"/>
        <v>0</v>
      </c>
      <c r="V6754" s="13"/>
      <c r="W6754" s="7"/>
      <c r="AT6754" s="130"/>
      <c r="BF6754" s="33">
        <f t="shared" si="1059"/>
        <v>41242</v>
      </c>
      <c r="BG6754" s="34">
        <f t="shared" si="1054"/>
        <v>82.88000000000001</v>
      </c>
      <c r="BH6754" s="32">
        <f t="shared" si="1055"/>
        <v>1</v>
      </c>
      <c r="BI6754" s="32">
        <f t="shared" si="1056"/>
        <v>0</v>
      </c>
      <c r="BJ6754" s="69">
        <f t="shared" si="1057"/>
        <v>0</v>
      </c>
      <c r="BK6754" s="158" t="str">
        <f t="shared" si="1058"/>
        <v/>
      </c>
    </row>
    <row r="6755" spans="1:63" ht="12" customHeight="1" x14ac:dyDescent="0.2">
      <c r="A6755" s="8"/>
      <c r="B6755" s="7"/>
      <c r="C6755" s="7"/>
      <c r="D6755" s="7"/>
      <c r="E6755" s="7"/>
      <c r="F6755" s="7"/>
      <c r="G6755" s="7"/>
      <c r="H6755" s="7"/>
      <c r="I6755" s="10"/>
      <c r="J6755" s="25"/>
      <c r="K6755" s="250"/>
      <c r="L6755" s="31"/>
      <c r="M6755" s="9"/>
      <c r="N6755" s="11" t="s">
        <v>25</v>
      </c>
      <c r="O6755" s="39"/>
      <c r="P6755" s="47"/>
      <c r="Q6755" s="13"/>
      <c r="R6755" s="248">
        <f t="shared" si="1050"/>
        <v>0</v>
      </c>
      <c r="S6755" s="248">
        <f t="shared" si="1051"/>
        <v>0</v>
      </c>
      <c r="T6755" s="248">
        <f t="shared" si="1052"/>
        <v>0</v>
      </c>
      <c r="U6755" s="248">
        <f t="shared" si="1053"/>
        <v>0</v>
      </c>
      <c r="V6755" s="13"/>
      <c r="W6755" s="7"/>
      <c r="AT6755" s="130"/>
      <c r="BF6755" s="33">
        <f t="shared" si="1059"/>
        <v>41242</v>
      </c>
      <c r="BG6755" s="34">
        <f t="shared" si="1054"/>
        <v>82.88000000000001</v>
      </c>
      <c r="BH6755" s="32">
        <f t="shared" si="1055"/>
        <v>1</v>
      </c>
      <c r="BI6755" s="32">
        <f t="shared" si="1056"/>
        <v>0</v>
      </c>
      <c r="BJ6755" s="69">
        <f t="shared" si="1057"/>
        <v>0</v>
      </c>
      <c r="BK6755" s="158" t="str">
        <f t="shared" si="1058"/>
        <v/>
      </c>
    </row>
    <row r="6756" spans="1:63" ht="12" customHeight="1" x14ac:dyDescent="0.2">
      <c r="A6756" s="8"/>
      <c r="B6756" s="7"/>
      <c r="C6756" s="7"/>
      <c r="D6756" s="7"/>
      <c r="E6756" s="7"/>
      <c r="F6756" s="7"/>
      <c r="G6756" s="7"/>
      <c r="H6756" s="7"/>
      <c r="I6756" s="10"/>
      <c r="J6756" s="25"/>
      <c r="K6756" s="250"/>
      <c r="L6756" s="31"/>
      <c r="M6756" s="9"/>
      <c r="N6756" s="11" t="s">
        <v>25</v>
      </c>
      <c r="O6756" s="39"/>
      <c r="P6756" s="47"/>
      <c r="Q6756" s="13"/>
      <c r="R6756" s="248">
        <f t="shared" si="1050"/>
        <v>0</v>
      </c>
      <c r="S6756" s="248">
        <f t="shared" si="1051"/>
        <v>0</v>
      </c>
      <c r="T6756" s="248">
        <f t="shared" si="1052"/>
        <v>0</v>
      </c>
      <c r="U6756" s="248">
        <f t="shared" si="1053"/>
        <v>0</v>
      </c>
      <c r="V6756" s="13"/>
      <c r="W6756" s="7"/>
      <c r="AT6756" s="130"/>
      <c r="BF6756" s="33">
        <f t="shared" si="1059"/>
        <v>41242</v>
      </c>
      <c r="BG6756" s="34">
        <f t="shared" si="1054"/>
        <v>82.88000000000001</v>
      </c>
      <c r="BH6756" s="32">
        <f t="shared" si="1055"/>
        <v>1</v>
      </c>
      <c r="BI6756" s="32">
        <f t="shared" si="1056"/>
        <v>0</v>
      </c>
      <c r="BJ6756" s="69">
        <f t="shared" si="1057"/>
        <v>0</v>
      </c>
      <c r="BK6756" s="158" t="str">
        <f t="shared" si="1058"/>
        <v/>
      </c>
    </row>
    <row r="6757" spans="1:63" ht="12" customHeight="1" x14ac:dyDescent="0.2">
      <c r="A6757" s="8"/>
      <c r="B6757" s="7"/>
      <c r="C6757" s="7"/>
      <c r="D6757" s="7"/>
      <c r="E6757" s="7"/>
      <c r="F6757" s="7"/>
      <c r="G6757" s="7"/>
      <c r="H6757" s="7"/>
      <c r="I6757" s="10"/>
      <c r="J6757" s="25"/>
      <c r="K6757" s="250"/>
      <c r="L6757" s="31"/>
      <c r="M6757" s="9"/>
      <c r="N6757" s="11" t="s">
        <v>25</v>
      </c>
      <c r="O6757" s="39"/>
      <c r="P6757" s="47"/>
      <c r="Q6757" s="13"/>
      <c r="R6757" s="248">
        <f t="shared" si="1050"/>
        <v>0</v>
      </c>
      <c r="S6757" s="248">
        <f t="shared" si="1051"/>
        <v>0</v>
      </c>
      <c r="T6757" s="248">
        <f t="shared" si="1052"/>
        <v>0</v>
      </c>
      <c r="U6757" s="248">
        <f t="shared" si="1053"/>
        <v>0</v>
      </c>
      <c r="V6757" s="13"/>
      <c r="W6757" s="7"/>
      <c r="AT6757" s="130"/>
      <c r="BF6757" s="33">
        <f t="shared" si="1059"/>
        <v>41242</v>
      </c>
      <c r="BG6757" s="34">
        <f t="shared" si="1054"/>
        <v>82.88000000000001</v>
      </c>
      <c r="BH6757" s="32">
        <f t="shared" si="1055"/>
        <v>1</v>
      </c>
      <c r="BI6757" s="32">
        <f t="shared" si="1056"/>
        <v>0</v>
      </c>
      <c r="BJ6757" s="69">
        <f t="shared" si="1057"/>
        <v>0</v>
      </c>
      <c r="BK6757" s="158" t="str">
        <f t="shared" si="1058"/>
        <v/>
      </c>
    </row>
    <row r="6758" spans="1:63" ht="12" customHeight="1" x14ac:dyDescent="0.2">
      <c r="A6758" s="8"/>
      <c r="B6758" s="7"/>
      <c r="C6758" s="7"/>
      <c r="D6758" s="7"/>
      <c r="E6758" s="7"/>
      <c r="F6758" s="7"/>
      <c r="G6758" s="7"/>
      <c r="H6758" s="7"/>
      <c r="I6758" s="10"/>
      <c r="J6758" s="25"/>
      <c r="K6758" s="250"/>
      <c r="L6758" s="31"/>
      <c r="M6758" s="9"/>
      <c r="N6758" s="11" t="s">
        <v>25</v>
      </c>
      <c r="O6758" s="39"/>
      <c r="P6758" s="47"/>
      <c r="Q6758" s="13"/>
      <c r="R6758" s="248">
        <f t="shared" si="1050"/>
        <v>0</v>
      </c>
      <c r="S6758" s="248">
        <f t="shared" si="1051"/>
        <v>0</v>
      </c>
      <c r="T6758" s="248">
        <f t="shared" si="1052"/>
        <v>0</v>
      </c>
      <c r="U6758" s="248">
        <f t="shared" si="1053"/>
        <v>0</v>
      </c>
      <c r="V6758" s="13"/>
      <c r="W6758" s="7"/>
      <c r="AT6758" s="130"/>
      <c r="BF6758" s="33">
        <f t="shared" si="1059"/>
        <v>41242</v>
      </c>
      <c r="BG6758" s="34">
        <f t="shared" si="1054"/>
        <v>82.88000000000001</v>
      </c>
      <c r="BH6758" s="32">
        <f t="shared" si="1055"/>
        <v>1</v>
      </c>
      <c r="BI6758" s="32">
        <f t="shared" si="1056"/>
        <v>0</v>
      </c>
      <c r="BJ6758" s="69">
        <f t="shared" si="1057"/>
        <v>0</v>
      </c>
      <c r="BK6758" s="158" t="str">
        <f t="shared" si="1058"/>
        <v/>
      </c>
    </row>
    <row r="6759" spans="1:63" ht="12" customHeight="1" x14ac:dyDescent="0.2">
      <c r="A6759" s="8"/>
      <c r="B6759" s="7"/>
      <c r="C6759" s="7"/>
      <c r="D6759" s="7"/>
      <c r="E6759" s="7"/>
      <c r="F6759" s="7"/>
      <c r="G6759" s="7"/>
      <c r="H6759" s="7"/>
      <c r="I6759" s="10"/>
      <c r="J6759" s="25"/>
      <c r="K6759" s="250"/>
      <c r="L6759" s="31"/>
      <c r="M6759" s="9"/>
      <c r="N6759" s="11" t="s">
        <v>25</v>
      </c>
      <c r="O6759" s="39"/>
      <c r="P6759" s="47"/>
      <c r="Q6759" s="13"/>
      <c r="R6759" s="248">
        <f t="shared" si="1050"/>
        <v>0</v>
      </c>
      <c r="S6759" s="248">
        <f t="shared" si="1051"/>
        <v>0</v>
      </c>
      <c r="T6759" s="248">
        <f t="shared" si="1052"/>
        <v>0</v>
      </c>
      <c r="U6759" s="248">
        <f t="shared" si="1053"/>
        <v>0</v>
      </c>
      <c r="V6759" s="13"/>
      <c r="W6759" s="7"/>
      <c r="AT6759" s="130"/>
      <c r="BF6759" s="33">
        <f t="shared" si="1059"/>
        <v>41242</v>
      </c>
      <c r="BG6759" s="34">
        <f t="shared" si="1054"/>
        <v>82.88000000000001</v>
      </c>
      <c r="BH6759" s="32">
        <f t="shared" si="1055"/>
        <v>1</v>
      </c>
      <c r="BI6759" s="32">
        <f t="shared" si="1056"/>
        <v>0</v>
      </c>
      <c r="BJ6759" s="69">
        <f t="shared" si="1057"/>
        <v>0</v>
      </c>
      <c r="BK6759" s="158" t="str">
        <f t="shared" si="1058"/>
        <v/>
      </c>
    </row>
    <row r="6760" spans="1:63" ht="12" customHeight="1" x14ac:dyDescent="0.2">
      <c r="A6760" s="8"/>
      <c r="B6760" s="7"/>
      <c r="C6760" s="7"/>
      <c r="D6760" s="7"/>
      <c r="E6760" s="7"/>
      <c r="F6760" s="7"/>
      <c r="G6760" s="7"/>
      <c r="H6760" s="7"/>
      <c r="I6760" s="10"/>
      <c r="J6760" s="25"/>
      <c r="K6760" s="250"/>
      <c r="L6760" s="31"/>
      <c r="M6760" s="9"/>
      <c r="N6760" s="11" t="s">
        <v>25</v>
      </c>
      <c r="O6760" s="39"/>
      <c r="P6760" s="47"/>
      <c r="Q6760" s="13"/>
      <c r="R6760" s="248">
        <f t="shared" si="1050"/>
        <v>0</v>
      </c>
      <c r="S6760" s="248">
        <f t="shared" si="1051"/>
        <v>0</v>
      </c>
      <c r="T6760" s="248">
        <f t="shared" si="1052"/>
        <v>0</v>
      </c>
      <c r="U6760" s="248">
        <f t="shared" si="1053"/>
        <v>0</v>
      </c>
      <c r="V6760" s="13"/>
      <c r="W6760" s="7"/>
      <c r="AT6760" s="130"/>
      <c r="BF6760" s="33">
        <f t="shared" si="1059"/>
        <v>41242</v>
      </c>
      <c r="BG6760" s="34">
        <f t="shared" si="1054"/>
        <v>82.88000000000001</v>
      </c>
      <c r="BH6760" s="32">
        <f t="shared" si="1055"/>
        <v>1</v>
      </c>
      <c r="BI6760" s="32">
        <f t="shared" si="1056"/>
        <v>0</v>
      </c>
      <c r="BJ6760" s="69">
        <f t="shared" si="1057"/>
        <v>0</v>
      </c>
      <c r="BK6760" s="158" t="str">
        <f t="shared" si="1058"/>
        <v/>
      </c>
    </row>
    <row r="6761" spans="1:63" ht="12" customHeight="1" x14ac:dyDescent="0.2">
      <c r="A6761" s="8"/>
      <c r="B6761" s="7"/>
      <c r="C6761" s="7"/>
      <c r="D6761" s="7"/>
      <c r="E6761" s="7"/>
      <c r="F6761" s="7"/>
      <c r="G6761" s="7"/>
      <c r="H6761" s="7"/>
      <c r="I6761" s="10"/>
      <c r="J6761" s="25"/>
      <c r="K6761" s="250"/>
      <c r="L6761" s="31"/>
      <c r="M6761" s="9"/>
      <c r="N6761" s="11" t="s">
        <v>25</v>
      </c>
      <c r="O6761" s="39"/>
      <c r="P6761" s="47"/>
      <c r="Q6761" s="13"/>
      <c r="R6761" s="248">
        <f t="shared" si="1050"/>
        <v>0</v>
      </c>
      <c r="S6761" s="248">
        <f t="shared" si="1051"/>
        <v>0</v>
      </c>
      <c r="T6761" s="248">
        <f t="shared" si="1052"/>
        <v>0</v>
      </c>
      <c r="U6761" s="248">
        <f t="shared" si="1053"/>
        <v>0</v>
      </c>
      <c r="V6761" s="13"/>
      <c r="W6761" s="7"/>
      <c r="AT6761" s="130"/>
      <c r="BF6761" s="33">
        <f t="shared" si="1059"/>
        <v>41242</v>
      </c>
      <c r="BG6761" s="34">
        <f t="shared" si="1054"/>
        <v>82.88000000000001</v>
      </c>
      <c r="BH6761" s="32">
        <f t="shared" si="1055"/>
        <v>1</v>
      </c>
      <c r="BI6761" s="32">
        <f t="shared" si="1056"/>
        <v>0</v>
      </c>
      <c r="BJ6761" s="69">
        <f t="shared" si="1057"/>
        <v>0</v>
      </c>
      <c r="BK6761" s="158" t="str">
        <f t="shared" si="1058"/>
        <v/>
      </c>
    </row>
    <row r="6762" spans="1:63" ht="12" customHeight="1" x14ac:dyDescent="0.2">
      <c r="A6762" s="8"/>
      <c r="B6762" s="7"/>
      <c r="C6762" s="7"/>
      <c r="D6762" s="7"/>
      <c r="E6762" s="7"/>
      <c r="F6762" s="7"/>
      <c r="G6762" s="7"/>
      <c r="H6762" s="7"/>
      <c r="I6762" s="10"/>
      <c r="J6762" s="25"/>
      <c r="K6762" s="250"/>
      <c r="L6762" s="31"/>
      <c r="M6762" s="9"/>
      <c r="N6762" s="11" t="s">
        <v>25</v>
      </c>
      <c r="O6762" s="39"/>
      <c r="P6762" s="47"/>
      <c r="Q6762" s="13"/>
      <c r="R6762" s="248">
        <f t="shared" si="1050"/>
        <v>0</v>
      </c>
      <c r="S6762" s="248">
        <f t="shared" si="1051"/>
        <v>0</v>
      </c>
      <c r="T6762" s="248">
        <f t="shared" si="1052"/>
        <v>0</v>
      </c>
      <c r="U6762" s="248">
        <f t="shared" si="1053"/>
        <v>0</v>
      </c>
      <c r="V6762" s="13"/>
      <c r="W6762" s="7"/>
      <c r="AT6762" s="130"/>
      <c r="BF6762" s="33">
        <f t="shared" si="1059"/>
        <v>41242</v>
      </c>
      <c r="BG6762" s="34">
        <f t="shared" si="1054"/>
        <v>82.88000000000001</v>
      </c>
      <c r="BH6762" s="32">
        <f t="shared" si="1055"/>
        <v>1</v>
      </c>
      <c r="BI6762" s="32">
        <f t="shared" si="1056"/>
        <v>0</v>
      </c>
      <c r="BJ6762" s="69">
        <f t="shared" si="1057"/>
        <v>0</v>
      </c>
      <c r="BK6762" s="158" t="str">
        <f t="shared" si="1058"/>
        <v/>
      </c>
    </row>
    <row r="6763" spans="1:63" ht="12" customHeight="1" x14ac:dyDescent="0.2">
      <c r="A6763" s="8"/>
      <c r="B6763" s="7"/>
      <c r="C6763" s="7"/>
      <c r="D6763" s="7"/>
      <c r="E6763" s="7"/>
      <c r="F6763" s="7"/>
      <c r="G6763" s="7"/>
      <c r="H6763" s="7"/>
      <c r="I6763" s="10"/>
      <c r="J6763" s="25"/>
      <c r="K6763" s="250"/>
      <c r="L6763" s="31"/>
      <c r="M6763" s="9"/>
      <c r="N6763" s="11" t="s">
        <v>25</v>
      </c>
      <c r="O6763" s="39"/>
      <c r="P6763" s="47"/>
      <c r="Q6763" s="13"/>
      <c r="R6763" s="248">
        <f t="shared" si="1050"/>
        <v>0</v>
      </c>
      <c r="S6763" s="248">
        <f t="shared" si="1051"/>
        <v>0</v>
      </c>
      <c r="T6763" s="248">
        <f t="shared" si="1052"/>
        <v>0</v>
      </c>
      <c r="U6763" s="248">
        <f t="shared" si="1053"/>
        <v>0</v>
      </c>
      <c r="V6763" s="13"/>
      <c r="W6763" s="7"/>
      <c r="AT6763" s="130"/>
      <c r="BF6763" s="33">
        <f t="shared" si="1059"/>
        <v>41242</v>
      </c>
      <c r="BG6763" s="34">
        <f t="shared" si="1054"/>
        <v>82.88000000000001</v>
      </c>
      <c r="BH6763" s="32">
        <f t="shared" si="1055"/>
        <v>1</v>
      </c>
      <c r="BI6763" s="32">
        <f t="shared" si="1056"/>
        <v>0</v>
      </c>
      <c r="BJ6763" s="69">
        <f t="shared" si="1057"/>
        <v>0</v>
      </c>
      <c r="BK6763" s="158" t="str">
        <f t="shared" si="1058"/>
        <v/>
      </c>
    </row>
    <row r="6764" spans="1:63" ht="12" customHeight="1" x14ac:dyDescent="0.2">
      <c r="A6764" s="8"/>
      <c r="B6764" s="7"/>
      <c r="C6764" s="7"/>
      <c r="D6764" s="7"/>
      <c r="E6764" s="7"/>
      <c r="F6764" s="7"/>
      <c r="G6764" s="7"/>
      <c r="H6764" s="7"/>
      <c r="I6764" s="10"/>
      <c r="J6764" s="25"/>
      <c r="K6764" s="250"/>
      <c r="L6764" s="31"/>
      <c r="M6764" s="9"/>
      <c r="N6764" s="11" t="s">
        <v>25</v>
      </c>
      <c r="O6764" s="39"/>
      <c r="P6764" s="47"/>
      <c r="Q6764" s="13"/>
      <c r="R6764" s="248">
        <f t="shared" si="1050"/>
        <v>0</v>
      </c>
      <c r="S6764" s="248">
        <f t="shared" si="1051"/>
        <v>0</v>
      </c>
      <c r="T6764" s="248">
        <f t="shared" si="1052"/>
        <v>0</v>
      </c>
      <c r="U6764" s="248">
        <f t="shared" si="1053"/>
        <v>0</v>
      </c>
      <c r="V6764" s="13"/>
      <c r="W6764" s="7"/>
      <c r="AT6764" s="130"/>
      <c r="BF6764" s="33">
        <f t="shared" si="1059"/>
        <v>41242</v>
      </c>
      <c r="BG6764" s="34">
        <f t="shared" si="1054"/>
        <v>82.88000000000001</v>
      </c>
      <c r="BH6764" s="32">
        <f t="shared" si="1055"/>
        <v>1</v>
      </c>
      <c r="BI6764" s="32">
        <f t="shared" si="1056"/>
        <v>0</v>
      </c>
      <c r="BJ6764" s="69">
        <f t="shared" si="1057"/>
        <v>0</v>
      </c>
      <c r="BK6764" s="158" t="str">
        <f t="shared" si="1058"/>
        <v/>
      </c>
    </row>
    <row r="6765" spans="1:63" ht="12" customHeight="1" x14ac:dyDescent="0.2">
      <c r="A6765" s="8"/>
      <c r="B6765" s="7"/>
      <c r="C6765" s="7"/>
      <c r="D6765" s="7"/>
      <c r="E6765" s="7"/>
      <c r="F6765" s="7"/>
      <c r="G6765" s="7"/>
      <c r="H6765" s="7"/>
      <c r="I6765" s="10"/>
      <c r="J6765" s="25"/>
      <c r="K6765" s="250"/>
      <c r="L6765" s="31"/>
      <c r="M6765" s="9"/>
      <c r="N6765" s="11" t="s">
        <v>25</v>
      </c>
      <c r="O6765" s="39"/>
      <c r="P6765" s="47"/>
      <c r="Q6765" s="13"/>
      <c r="R6765" s="248">
        <f t="shared" si="1050"/>
        <v>0</v>
      </c>
      <c r="S6765" s="248">
        <f t="shared" si="1051"/>
        <v>0</v>
      </c>
      <c r="T6765" s="248">
        <f t="shared" si="1052"/>
        <v>0</v>
      </c>
      <c r="U6765" s="248">
        <f t="shared" si="1053"/>
        <v>0</v>
      </c>
      <c r="V6765" s="13"/>
      <c r="W6765" s="7"/>
      <c r="AT6765" s="130"/>
      <c r="BF6765" s="33">
        <f t="shared" si="1059"/>
        <v>41242</v>
      </c>
      <c r="BG6765" s="34">
        <f t="shared" si="1054"/>
        <v>82.88000000000001</v>
      </c>
      <c r="BH6765" s="32">
        <f t="shared" si="1055"/>
        <v>1</v>
      </c>
      <c r="BI6765" s="32">
        <f t="shared" si="1056"/>
        <v>0</v>
      </c>
      <c r="BJ6765" s="69">
        <f t="shared" si="1057"/>
        <v>0</v>
      </c>
      <c r="BK6765" s="158" t="str">
        <f t="shared" si="1058"/>
        <v/>
      </c>
    </row>
    <row r="6766" spans="1:63" ht="12" customHeight="1" x14ac:dyDescent="0.2">
      <c r="A6766" s="8"/>
      <c r="B6766" s="7"/>
      <c r="C6766" s="7"/>
      <c r="D6766" s="7"/>
      <c r="E6766" s="7"/>
      <c r="F6766" s="7"/>
      <c r="G6766" s="7"/>
      <c r="H6766" s="7"/>
      <c r="I6766" s="10"/>
      <c r="J6766" s="25"/>
      <c r="K6766" s="250"/>
      <c r="L6766" s="31"/>
      <c r="M6766" s="9"/>
      <c r="N6766" s="11" t="s">
        <v>25</v>
      </c>
      <c r="O6766" s="39"/>
      <c r="P6766" s="47"/>
      <c r="Q6766" s="13"/>
      <c r="R6766" s="248">
        <f t="shared" si="1050"/>
        <v>0</v>
      </c>
      <c r="S6766" s="248">
        <f t="shared" si="1051"/>
        <v>0</v>
      </c>
      <c r="T6766" s="248">
        <f t="shared" si="1052"/>
        <v>0</v>
      </c>
      <c r="U6766" s="248">
        <f t="shared" si="1053"/>
        <v>0</v>
      </c>
      <c r="V6766" s="13"/>
      <c r="W6766" s="7"/>
      <c r="AT6766" s="130"/>
      <c r="BF6766" s="33">
        <f t="shared" si="1059"/>
        <v>41242</v>
      </c>
      <c r="BG6766" s="34">
        <f t="shared" si="1054"/>
        <v>82.88000000000001</v>
      </c>
      <c r="BH6766" s="32">
        <f t="shared" si="1055"/>
        <v>1</v>
      </c>
      <c r="BI6766" s="32">
        <f t="shared" si="1056"/>
        <v>0</v>
      </c>
      <c r="BJ6766" s="69">
        <f t="shared" si="1057"/>
        <v>0</v>
      </c>
      <c r="BK6766" s="158" t="str">
        <f t="shared" si="1058"/>
        <v/>
      </c>
    </row>
    <row r="6767" spans="1:63" ht="12" customHeight="1" x14ac:dyDescent="0.2">
      <c r="A6767" s="8"/>
      <c r="B6767" s="7"/>
      <c r="C6767" s="7"/>
      <c r="D6767" s="7"/>
      <c r="E6767" s="7"/>
      <c r="F6767" s="7"/>
      <c r="G6767" s="7"/>
      <c r="H6767" s="7"/>
      <c r="I6767" s="10"/>
      <c r="J6767" s="25"/>
      <c r="K6767" s="250"/>
      <c r="L6767" s="31"/>
      <c r="M6767" s="9"/>
      <c r="N6767" s="11" t="s">
        <v>25</v>
      </c>
      <c r="O6767" s="39"/>
      <c r="P6767" s="47"/>
      <c r="Q6767" s="13"/>
      <c r="R6767" s="248">
        <f t="shared" si="1050"/>
        <v>0</v>
      </c>
      <c r="S6767" s="248">
        <f t="shared" si="1051"/>
        <v>0</v>
      </c>
      <c r="T6767" s="248">
        <f t="shared" si="1052"/>
        <v>0</v>
      </c>
      <c r="U6767" s="248">
        <f t="shared" si="1053"/>
        <v>0</v>
      </c>
      <c r="V6767" s="13"/>
      <c r="W6767" s="7"/>
      <c r="AT6767" s="130"/>
      <c r="BF6767" s="33">
        <f t="shared" si="1059"/>
        <v>41242</v>
      </c>
      <c r="BG6767" s="34">
        <f t="shared" si="1054"/>
        <v>82.88000000000001</v>
      </c>
      <c r="BH6767" s="32">
        <f t="shared" si="1055"/>
        <v>1</v>
      </c>
      <c r="BI6767" s="32">
        <f t="shared" si="1056"/>
        <v>0</v>
      </c>
      <c r="BJ6767" s="69">
        <f t="shared" si="1057"/>
        <v>0</v>
      </c>
      <c r="BK6767" s="158" t="str">
        <f t="shared" si="1058"/>
        <v/>
      </c>
    </row>
    <row r="6768" spans="1:63" ht="12" customHeight="1" x14ac:dyDescent="0.2">
      <c r="A6768" s="8"/>
      <c r="B6768" s="7"/>
      <c r="C6768" s="7"/>
      <c r="D6768" s="7"/>
      <c r="E6768" s="7"/>
      <c r="F6768" s="7"/>
      <c r="G6768" s="7"/>
      <c r="H6768" s="7"/>
      <c r="I6768" s="10"/>
      <c r="J6768" s="25"/>
      <c r="K6768" s="250"/>
      <c r="L6768" s="31"/>
      <c r="M6768" s="9"/>
      <c r="N6768" s="11" t="s">
        <v>25</v>
      </c>
      <c r="O6768" s="39"/>
      <c r="P6768" s="47"/>
      <c r="Q6768" s="13"/>
      <c r="R6768" s="248">
        <f t="shared" si="1050"/>
        <v>0</v>
      </c>
      <c r="S6768" s="248">
        <f t="shared" si="1051"/>
        <v>0</v>
      </c>
      <c r="T6768" s="248">
        <f t="shared" si="1052"/>
        <v>0</v>
      </c>
      <c r="U6768" s="248">
        <f t="shared" si="1053"/>
        <v>0</v>
      </c>
      <c r="V6768" s="13"/>
      <c r="W6768" s="7"/>
      <c r="AT6768" s="130"/>
      <c r="BF6768" s="33">
        <f t="shared" si="1059"/>
        <v>41242</v>
      </c>
      <c r="BG6768" s="34">
        <f t="shared" si="1054"/>
        <v>82.88000000000001</v>
      </c>
      <c r="BH6768" s="32">
        <f t="shared" si="1055"/>
        <v>1</v>
      </c>
      <c r="BI6768" s="32">
        <f t="shared" si="1056"/>
        <v>0</v>
      </c>
      <c r="BJ6768" s="69">
        <f t="shared" si="1057"/>
        <v>0</v>
      </c>
      <c r="BK6768" s="158" t="str">
        <f t="shared" si="1058"/>
        <v/>
      </c>
    </row>
    <row r="6769" spans="1:63" ht="12" customHeight="1" x14ac:dyDescent="0.2">
      <c r="A6769" s="8"/>
      <c r="B6769" s="7"/>
      <c r="C6769" s="7"/>
      <c r="D6769" s="7"/>
      <c r="E6769" s="7"/>
      <c r="F6769" s="7"/>
      <c r="G6769" s="7"/>
      <c r="H6769" s="7"/>
      <c r="I6769" s="10"/>
      <c r="J6769" s="25"/>
      <c r="K6769" s="250"/>
      <c r="L6769" s="31"/>
      <c r="M6769" s="9"/>
      <c r="N6769" s="11" t="s">
        <v>25</v>
      </c>
      <c r="O6769" s="39"/>
      <c r="P6769" s="47"/>
      <c r="Q6769" s="13"/>
      <c r="R6769" s="248">
        <f t="shared" si="1050"/>
        <v>0</v>
      </c>
      <c r="S6769" s="248">
        <f t="shared" si="1051"/>
        <v>0</v>
      </c>
      <c r="T6769" s="248">
        <f t="shared" si="1052"/>
        <v>0</v>
      </c>
      <c r="U6769" s="248">
        <f t="shared" si="1053"/>
        <v>0</v>
      </c>
      <c r="V6769" s="13"/>
      <c r="W6769" s="7"/>
      <c r="AT6769" s="130"/>
      <c r="BF6769" s="33">
        <f t="shared" si="1059"/>
        <v>41242</v>
      </c>
      <c r="BG6769" s="34">
        <f t="shared" si="1054"/>
        <v>82.88000000000001</v>
      </c>
      <c r="BH6769" s="32">
        <f t="shared" si="1055"/>
        <v>1</v>
      </c>
      <c r="BI6769" s="32">
        <f t="shared" si="1056"/>
        <v>0</v>
      </c>
      <c r="BJ6769" s="69">
        <f t="shared" si="1057"/>
        <v>0</v>
      </c>
      <c r="BK6769" s="158" t="str">
        <f t="shared" si="1058"/>
        <v/>
      </c>
    </row>
    <row r="6770" spans="1:63" ht="12" customHeight="1" x14ac:dyDescent="0.2">
      <c r="A6770" s="8"/>
      <c r="B6770" s="7"/>
      <c r="C6770" s="7"/>
      <c r="D6770" s="7"/>
      <c r="E6770" s="7"/>
      <c r="F6770" s="7"/>
      <c r="G6770" s="7"/>
      <c r="H6770" s="7"/>
      <c r="I6770" s="10"/>
      <c r="J6770" s="25"/>
      <c r="K6770" s="250"/>
      <c r="L6770" s="31"/>
      <c r="M6770" s="9"/>
      <c r="N6770" s="11" t="s">
        <v>25</v>
      </c>
      <c r="O6770" s="39"/>
      <c r="P6770" s="47"/>
      <c r="Q6770" s="13"/>
      <c r="R6770" s="248">
        <f t="shared" si="1050"/>
        <v>0</v>
      </c>
      <c r="S6770" s="248">
        <f t="shared" si="1051"/>
        <v>0</v>
      </c>
      <c r="T6770" s="248">
        <f t="shared" si="1052"/>
        <v>0</v>
      </c>
      <c r="U6770" s="248">
        <f t="shared" si="1053"/>
        <v>0</v>
      </c>
      <c r="V6770" s="13"/>
      <c r="W6770" s="7"/>
      <c r="AT6770" s="130"/>
      <c r="BF6770" s="33">
        <f t="shared" si="1059"/>
        <v>41242</v>
      </c>
      <c r="BG6770" s="34">
        <f t="shared" si="1054"/>
        <v>82.88000000000001</v>
      </c>
      <c r="BH6770" s="32">
        <f t="shared" si="1055"/>
        <v>1</v>
      </c>
      <c r="BI6770" s="32">
        <f t="shared" si="1056"/>
        <v>0</v>
      </c>
      <c r="BJ6770" s="69">
        <f t="shared" si="1057"/>
        <v>0</v>
      </c>
      <c r="BK6770" s="158" t="str">
        <f t="shared" si="1058"/>
        <v/>
      </c>
    </row>
    <row r="6771" spans="1:63" ht="12" customHeight="1" x14ac:dyDescent="0.2">
      <c r="A6771" s="8"/>
      <c r="B6771" s="7"/>
      <c r="C6771" s="7"/>
      <c r="D6771" s="7"/>
      <c r="E6771" s="7"/>
      <c r="F6771" s="7"/>
      <c r="G6771" s="7"/>
      <c r="H6771" s="7"/>
      <c r="I6771" s="10"/>
      <c r="J6771" s="25"/>
      <c r="K6771" s="250"/>
      <c r="L6771" s="31"/>
      <c r="M6771" s="9"/>
      <c r="N6771" s="11" t="s">
        <v>25</v>
      </c>
      <c r="O6771" s="39"/>
      <c r="P6771" s="47"/>
      <c r="Q6771" s="13"/>
      <c r="R6771" s="248">
        <f t="shared" si="1050"/>
        <v>0</v>
      </c>
      <c r="S6771" s="248">
        <f t="shared" si="1051"/>
        <v>0</v>
      </c>
      <c r="T6771" s="248">
        <f t="shared" si="1052"/>
        <v>0</v>
      </c>
      <c r="U6771" s="248">
        <f t="shared" si="1053"/>
        <v>0</v>
      </c>
      <c r="V6771" s="13"/>
      <c r="W6771" s="7"/>
      <c r="AT6771" s="130"/>
      <c r="BF6771" s="33">
        <f t="shared" si="1059"/>
        <v>41242</v>
      </c>
      <c r="BG6771" s="34">
        <f t="shared" si="1054"/>
        <v>82.88000000000001</v>
      </c>
      <c r="BH6771" s="32">
        <f t="shared" si="1055"/>
        <v>1</v>
      </c>
      <c r="BI6771" s="32">
        <f t="shared" si="1056"/>
        <v>0</v>
      </c>
      <c r="BJ6771" s="69">
        <f t="shared" si="1057"/>
        <v>0</v>
      </c>
      <c r="BK6771" s="158" t="str">
        <f t="shared" si="1058"/>
        <v/>
      </c>
    </row>
    <row r="6772" spans="1:63" ht="12" customHeight="1" x14ac:dyDescent="0.2">
      <c r="A6772" s="8"/>
      <c r="B6772" s="7"/>
      <c r="C6772" s="7"/>
      <c r="D6772" s="7"/>
      <c r="E6772" s="7"/>
      <c r="F6772" s="7"/>
      <c r="G6772" s="7"/>
      <c r="H6772" s="7"/>
      <c r="I6772" s="10"/>
      <c r="J6772" s="25"/>
      <c r="K6772" s="250"/>
      <c r="L6772" s="31"/>
      <c r="M6772" s="9"/>
      <c r="N6772" s="11" t="s">
        <v>25</v>
      </c>
      <c r="O6772" s="39"/>
      <c r="P6772" s="47"/>
      <c r="Q6772" s="13"/>
      <c r="R6772" s="248">
        <f t="shared" si="1050"/>
        <v>0</v>
      </c>
      <c r="S6772" s="248">
        <f t="shared" si="1051"/>
        <v>0</v>
      </c>
      <c r="T6772" s="248">
        <f t="shared" si="1052"/>
        <v>0</v>
      </c>
      <c r="U6772" s="248">
        <f t="shared" si="1053"/>
        <v>0</v>
      </c>
      <c r="V6772" s="13"/>
      <c r="W6772" s="7"/>
      <c r="AT6772" s="130"/>
      <c r="BF6772" s="33">
        <f t="shared" si="1059"/>
        <v>41242</v>
      </c>
      <c r="BG6772" s="34">
        <f t="shared" si="1054"/>
        <v>82.88000000000001</v>
      </c>
      <c r="BH6772" s="32">
        <f t="shared" si="1055"/>
        <v>1</v>
      </c>
      <c r="BI6772" s="32">
        <f t="shared" si="1056"/>
        <v>0</v>
      </c>
      <c r="BJ6772" s="69">
        <f t="shared" si="1057"/>
        <v>0</v>
      </c>
      <c r="BK6772" s="158" t="str">
        <f t="shared" si="1058"/>
        <v/>
      </c>
    </row>
    <row r="6773" spans="1:63" ht="12" customHeight="1" x14ac:dyDescent="0.2">
      <c r="A6773" s="8"/>
      <c r="B6773" s="7"/>
      <c r="C6773" s="7"/>
      <c r="D6773" s="7"/>
      <c r="E6773" s="7"/>
      <c r="F6773" s="7"/>
      <c r="G6773" s="7"/>
      <c r="H6773" s="7"/>
      <c r="I6773" s="10"/>
      <c r="J6773" s="25"/>
      <c r="K6773" s="250"/>
      <c r="L6773" s="31"/>
      <c r="M6773" s="9"/>
      <c r="N6773" s="11" t="s">
        <v>25</v>
      </c>
      <c r="O6773" s="39"/>
      <c r="P6773" s="47"/>
      <c r="Q6773" s="13"/>
      <c r="R6773" s="248">
        <f t="shared" si="1050"/>
        <v>0</v>
      </c>
      <c r="S6773" s="248">
        <f t="shared" si="1051"/>
        <v>0</v>
      </c>
      <c r="T6773" s="248">
        <f t="shared" si="1052"/>
        <v>0</v>
      </c>
      <c r="U6773" s="248">
        <f t="shared" si="1053"/>
        <v>0</v>
      </c>
      <c r="V6773" s="13"/>
      <c r="W6773" s="7"/>
      <c r="AT6773" s="130"/>
      <c r="BF6773" s="33">
        <f t="shared" si="1059"/>
        <v>41242</v>
      </c>
      <c r="BG6773" s="34">
        <f t="shared" si="1054"/>
        <v>82.88000000000001</v>
      </c>
      <c r="BH6773" s="32">
        <f t="shared" si="1055"/>
        <v>1</v>
      </c>
      <c r="BI6773" s="32">
        <f t="shared" si="1056"/>
        <v>0</v>
      </c>
      <c r="BJ6773" s="69">
        <f t="shared" si="1057"/>
        <v>0</v>
      </c>
      <c r="BK6773" s="158" t="str">
        <f t="shared" si="1058"/>
        <v/>
      </c>
    </row>
    <row r="6774" spans="1:63" ht="12" customHeight="1" x14ac:dyDescent="0.2">
      <c r="A6774" s="8"/>
      <c r="B6774" s="7"/>
      <c r="C6774" s="7"/>
      <c r="D6774" s="7"/>
      <c r="E6774" s="7"/>
      <c r="F6774" s="7"/>
      <c r="G6774" s="7"/>
      <c r="H6774" s="7"/>
      <c r="I6774" s="10"/>
      <c r="J6774" s="25"/>
      <c r="K6774" s="250"/>
      <c r="L6774" s="31"/>
      <c r="M6774" s="9"/>
      <c r="N6774" s="11" t="s">
        <v>25</v>
      </c>
      <c r="O6774" s="39"/>
      <c r="P6774" s="47"/>
      <c r="Q6774" s="13"/>
      <c r="R6774" s="248">
        <f t="shared" si="1050"/>
        <v>0</v>
      </c>
      <c r="S6774" s="248">
        <f t="shared" si="1051"/>
        <v>0</v>
      </c>
      <c r="T6774" s="248">
        <f t="shared" si="1052"/>
        <v>0</v>
      </c>
      <c r="U6774" s="248">
        <f t="shared" si="1053"/>
        <v>0</v>
      </c>
      <c r="V6774" s="13"/>
      <c r="W6774" s="7"/>
      <c r="AT6774" s="130"/>
      <c r="BF6774" s="33">
        <f t="shared" si="1059"/>
        <v>41242</v>
      </c>
      <c r="BG6774" s="34">
        <f t="shared" si="1054"/>
        <v>82.88000000000001</v>
      </c>
      <c r="BH6774" s="32">
        <f t="shared" si="1055"/>
        <v>1</v>
      </c>
      <c r="BI6774" s="32">
        <f t="shared" si="1056"/>
        <v>0</v>
      </c>
      <c r="BJ6774" s="69">
        <f t="shared" si="1057"/>
        <v>0</v>
      </c>
      <c r="BK6774" s="158" t="str">
        <f t="shared" si="1058"/>
        <v/>
      </c>
    </row>
    <row r="6775" spans="1:63" ht="12" customHeight="1" x14ac:dyDescent="0.2">
      <c r="A6775" s="8"/>
      <c r="B6775" s="7"/>
      <c r="C6775" s="7"/>
      <c r="D6775" s="7"/>
      <c r="E6775" s="7"/>
      <c r="F6775" s="7"/>
      <c r="G6775" s="7"/>
      <c r="H6775" s="7"/>
      <c r="I6775" s="10"/>
      <c r="J6775" s="25"/>
      <c r="K6775" s="250"/>
      <c r="L6775" s="31"/>
      <c r="M6775" s="9"/>
      <c r="N6775" s="11" t="s">
        <v>25</v>
      </c>
      <c r="O6775" s="39"/>
      <c r="P6775" s="47"/>
      <c r="Q6775" s="13"/>
      <c r="R6775" s="248">
        <f t="shared" si="1050"/>
        <v>0</v>
      </c>
      <c r="S6775" s="248">
        <f t="shared" si="1051"/>
        <v>0</v>
      </c>
      <c r="T6775" s="248">
        <f t="shared" si="1052"/>
        <v>0</v>
      </c>
      <c r="U6775" s="248">
        <f t="shared" si="1053"/>
        <v>0</v>
      </c>
      <c r="V6775" s="13"/>
      <c r="W6775" s="7"/>
      <c r="AT6775" s="130"/>
      <c r="BF6775" s="33">
        <f t="shared" si="1059"/>
        <v>41242</v>
      </c>
      <c r="BG6775" s="34">
        <f t="shared" si="1054"/>
        <v>82.88000000000001</v>
      </c>
      <c r="BH6775" s="32">
        <f t="shared" si="1055"/>
        <v>1</v>
      </c>
      <c r="BI6775" s="32">
        <f t="shared" si="1056"/>
        <v>0</v>
      </c>
      <c r="BJ6775" s="69">
        <f t="shared" si="1057"/>
        <v>0</v>
      </c>
      <c r="BK6775" s="158" t="str">
        <f t="shared" si="1058"/>
        <v/>
      </c>
    </row>
    <row r="6776" spans="1:63" ht="12" customHeight="1" x14ac:dyDescent="0.2">
      <c r="A6776" s="8"/>
      <c r="B6776" s="7"/>
      <c r="C6776" s="7"/>
      <c r="D6776" s="7"/>
      <c r="E6776" s="7"/>
      <c r="F6776" s="7"/>
      <c r="G6776" s="7"/>
      <c r="H6776" s="7"/>
      <c r="I6776" s="10"/>
      <c r="J6776" s="25"/>
      <c r="K6776" s="250"/>
      <c r="L6776" s="31"/>
      <c r="M6776" s="9"/>
      <c r="N6776" s="11" t="s">
        <v>25</v>
      </c>
      <c r="O6776" s="39"/>
      <c r="P6776" s="47"/>
      <c r="Q6776" s="13"/>
      <c r="R6776" s="248">
        <f t="shared" si="1050"/>
        <v>0</v>
      </c>
      <c r="S6776" s="248">
        <f t="shared" si="1051"/>
        <v>0</v>
      </c>
      <c r="T6776" s="248">
        <f t="shared" si="1052"/>
        <v>0</v>
      </c>
      <c r="U6776" s="248">
        <f t="shared" si="1053"/>
        <v>0</v>
      </c>
      <c r="V6776" s="13"/>
      <c r="W6776" s="7"/>
      <c r="AT6776" s="130"/>
      <c r="BF6776" s="33">
        <f t="shared" si="1059"/>
        <v>41242</v>
      </c>
      <c r="BG6776" s="34">
        <f t="shared" si="1054"/>
        <v>82.88000000000001</v>
      </c>
      <c r="BH6776" s="32">
        <f t="shared" si="1055"/>
        <v>1</v>
      </c>
      <c r="BI6776" s="32">
        <f t="shared" si="1056"/>
        <v>0</v>
      </c>
      <c r="BJ6776" s="69">
        <f t="shared" si="1057"/>
        <v>0</v>
      </c>
      <c r="BK6776" s="158" t="str">
        <f t="shared" si="1058"/>
        <v/>
      </c>
    </row>
    <row r="6777" spans="1:63" ht="12" customHeight="1" x14ac:dyDescent="0.2">
      <c r="A6777" s="8"/>
      <c r="B6777" s="7"/>
      <c r="C6777" s="7"/>
      <c r="D6777" s="7"/>
      <c r="E6777" s="7"/>
      <c r="F6777" s="7"/>
      <c r="G6777" s="7"/>
      <c r="H6777" s="7"/>
      <c r="I6777" s="10"/>
      <c r="J6777" s="25"/>
      <c r="K6777" s="250"/>
      <c r="L6777" s="31"/>
      <c r="M6777" s="9"/>
      <c r="N6777" s="11" t="s">
        <v>25</v>
      </c>
      <c r="O6777" s="39"/>
      <c r="P6777" s="47"/>
      <c r="Q6777" s="13"/>
      <c r="R6777" s="248">
        <f t="shared" si="1050"/>
        <v>0</v>
      </c>
      <c r="S6777" s="248">
        <f t="shared" si="1051"/>
        <v>0</v>
      </c>
      <c r="T6777" s="248">
        <f t="shared" si="1052"/>
        <v>0</v>
      </c>
      <c r="U6777" s="248">
        <f t="shared" si="1053"/>
        <v>0</v>
      </c>
      <c r="V6777" s="13"/>
      <c r="W6777" s="7"/>
      <c r="AT6777" s="130"/>
      <c r="BF6777" s="33">
        <f t="shared" si="1059"/>
        <v>41242</v>
      </c>
      <c r="BG6777" s="34">
        <f t="shared" si="1054"/>
        <v>82.88000000000001</v>
      </c>
      <c r="BH6777" s="32">
        <f t="shared" si="1055"/>
        <v>1</v>
      </c>
      <c r="BI6777" s="32">
        <f t="shared" si="1056"/>
        <v>0</v>
      </c>
      <c r="BJ6777" s="69">
        <f t="shared" si="1057"/>
        <v>0</v>
      </c>
      <c r="BK6777" s="158" t="str">
        <f t="shared" si="1058"/>
        <v/>
      </c>
    </row>
    <row r="6778" spans="1:63" ht="12" customHeight="1" x14ac:dyDescent="0.2">
      <c r="A6778" s="8"/>
      <c r="B6778" s="7"/>
      <c r="C6778" s="7"/>
      <c r="D6778" s="7"/>
      <c r="E6778" s="7"/>
      <c r="F6778" s="7"/>
      <c r="G6778" s="7"/>
      <c r="H6778" s="7"/>
      <c r="I6778" s="10"/>
      <c r="J6778" s="25"/>
      <c r="K6778" s="250"/>
      <c r="L6778" s="31"/>
      <c r="M6778" s="9"/>
      <c r="N6778" s="11" t="s">
        <v>25</v>
      </c>
      <c r="O6778" s="39"/>
      <c r="P6778" s="47"/>
      <c r="Q6778" s="13"/>
      <c r="R6778" s="248">
        <f t="shared" si="1050"/>
        <v>0</v>
      </c>
      <c r="S6778" s="248">
        <f t="shared" si="1051"/>
        <v>0</v>
      </c>
      <c r="T6778" s="248">
        <f t="shared" si="1052"/>
        <v>0</v>
      </c>
      <c r="U6778" s="248">
        <f t="shared" si="1053"/>
        <v>0</v>
      </c>
      <c r="V6778" s="13"/>
      <c r="W6778" s="7"/>
      <c r="AT6778" s="130"/>
      <c r="BF6778" s="33">
        <f t="shared" si="1059"/>
        <v>41242</v>
      </c>
      <c r="BG6778" s="34">
        <f t="shared" si="1054"/>
        <v>82.88000000000001</v>
      </c>
      <c r="BH6778" s="32">
        <f t="shared" si="1055"/>
        <v>1</v>
      </c>
      <c r="BI6778" s="32">
        <f t="shared" si="1056"/>
        <v>0</v>
      </c>
      <c r="BJ6778" s="69">
        <f t="shared" si="1057"/>
        <v>0</v>
      </c>
      <c r="BK6778" s="158" t="str">
        <f t="shared" si="1058"/>
        <v/>
      </c>
    </row>
    <row r="6779" spans="1:63" ht="12" customHeight="1" x14ac:dyDescent="0.2">
      <c r="A6779" s="8"/>
      <c r="B6779" s="7"/>
      <c r="C6779" s="7"/>
      <c r="D6779" s="7"/>
      <c r="E6779" s="7"/>
      <c r="F6779" s="7"/>
      <c r="G6779" s="7"/>
      <c r="H6779" s="7"/>
      <c r="I6779" s="10"/>
      <c r="J6779" s="25"/>
      <c r="K6779" s="250"/>
      <c r="L6779" s="31"/>
      <c r="M6779" s="9"/>
      <c r="N6779" s="11" t="s">
        <v>25</v>
      </c>
      <c r="O6779" s="39"/>
      <c r="P6779" s="47"/>
      <c r="Q6779" s="13"/>
      <c r="R6779" s="248">
        <f t="shared" si="1050"/>
        <v>0</v>
      </c>
      <c r="S6779" s="248">
        <f t="shared" si="1051"/>
        <v>0</v>
      </c>
      <c r="T6779" s="248">
        <f t="shared" si="1052"/>
        <v>0</v>
      </c>
      <c r="U6779" s="248">
        <f t="shared" si="1053"/>
        <v>0</v>
      </c>
      <c r="V6779" s="13"/>
      <c r="W6779" s="7"/>
      <c r="AT6779" s="130"/>
      <c r="BF6779" s="33">
        <f t="shared" si="1059"/>
        <v>41242</v>
      </c>
      <c r="BG6779" s="34">
        <f t="shared" si="1054"/>
        <v>82.88000000000001</v>
      </c>
      <c r="BH6779" s="32">
        <f t="shared" si="1055"/>
        <v>1</v>
      </c>
      <c r="BI6779" s="32">
        <f t="shared" si="1056"/>
        <v>0</v>
      </c>
      <c r="BJ6779" s="69">
        <f t="shared" si="1057"/>
        <v>0</v>
      </c>
      <c r="BK6779" s="158" t="str">
        <f t="shared" si="1058"/>
        <v/>
      </c>
    </row>
    <row r="6780" spans="1:63" ht="12" customHeight="1" x14ac:dyDescent="0.2">
      <c r="A6780" s="8"/>
      <c r="B6780" s="7"/>
      <c r="C6780" s="7"/>
      <c r="D6780" s="7"/>
      <c r="E6780" s="7"/>
      <c r="F6780" s="7"/>
      <c r="G6780" s="7"/>
      <c r="H6780" s="7"/>
      <c r="I6780" s="10"/>
      <c r="J6780" s="25"/>
      <c r="K6780" s="250"/>
      <c r="L6780" s="31"/>
      <c r="M6780" s="9"/>
      <c r="N6780" s="11" t="s">
        <v>25</v>
      </c>
      <c r="O6780" s="39"/>
      <c r="P6780" s="47"/>
      <c r="Q6780" s="13"/>
      <c r="R6780" s="248">
        <f t="shared" si="1050"/>
        <v>0</v>
      </c>
      <c r="S6780" s="248">
        <f t="shared" si="1051"/>
        <v>0</v>
      </c>
      <c r="T6780" s="248">
        <f t="shared" si="1052"/>
        <v>0</v>
      </c>
      <c r="U6780" s="248">
        <f t="shared" si="1053"/>
        <v>0</v>
      </c>
      <c r="V6780" s="13"/>
      <c r="W6780" s="7"/>
      <c r="AT6780" s="130"/>
      <c r="BF6780" s="33">
        <f t="shared" si="1059"/>
        <v>41242</v>
      </c>
      <c r="BG6780" s="34">
        <f t="shared" si="1054"/>
        <v>82.88000000000001</v>
      </c>
      <c r="BH6780" s="32">
        <f t="shared" si="1055"/>
        <v>1</v>
      </c>
      <c r="BI6780" s="32">
        <f t="shared" si="1056"/>
        <v>0</v>
      </c>
      <c r="BJ6780" s="69">
        <f t="shared" si="1057"/>
        <v>0</v>
      </c>
      <c r="BK6780" s="158" t="str">
        <f t="shared" si="1058"/>
        <v/>
      </c>
    </row>
    <row r="6781" spans="1:63" ht="12" customHeight="1" x14ac:dyDescent="0.2">
      <c r="A6781" s="8"/>
      <c r="B6781" s="7"/>
      <c r="C6781" s="7"/>
      <c r="D6781" s="7"/>
      <c r="E6781" s="7"/>
      <c r="F6781" s="7"/>
      <c r="G6781" s="7"/>
      <c r="H6781" s="7"/>
      <c r="I6781" s="10"/>
      <c r="J6781" s="25"/>
      <c r="K6781" s="250"/>
      <c r="L6781" s="31"/>
      <c r="M6781" s="9"/>
      <c r="N6781" s="11" t="s">
        <v>25</v>
      </c>
      <c r="O6781" s="39"/>
      <c r="P6781" s="47"/>
      <c r="Q6781" s="13"/>
      <c r="R6781" s="248">
        <f t="shared" si="1050"/>
        <v>0</v>
      </c>
      <c r="S6781" s="248">
        <f t="shared" si="1051"/>
        <v>0</v>
      </c>
      <c r="T6781" s="248">
        <f t="shared" si="1052"/>
        <v>0</v>
      </c>
      <c r="U6781" s="248">
        <f t="shared" si="1053"/>
        <v>0</v>
      </c>
      <c r="V6781" s="13"/>
      <c r="W6781" s="7"/>
      <c r="AT6781" s="130"/>
      <c r="BF6781" s="33">
        <f t="shared" si="1059"/>
        <v>41242</v>
      </c>
      <c r="BG6781" s="34">
        <f t="shared" si="1054"/>
        <v>82.88000000000001</v>
      </c>
      <c r="BH6781" s="32">
        <f t="shared" si="1055"/>
        <v>1</v>
      </c>
      <c r="BI6781" s="32">
        <f t="shared" si="1056"/>
        <v>0</v>
      </c>
      <c r="BJ6781" s="69">
        <f t="shared" si="1057"/>
        <v>0</v>
      </c>
      <c r="BK6781" s="158" t="str">
        <f t="shared" si="1058"/>
        <v/>
      </c>
    </row>
    <row r="6782" spans="1:63" ht="12" customHeight="1" x14ac:dyDescent="0.2">
      <c r="A6782" s="8"/>
      <c r="B6782" s="7"/>
      <c r="C6782" s="7"/>
      <c r="D6782" s="7"/>
      <c r="E6782" s="7"/>
      <c r="F6782" s="7"/>
      <c r="G6782" s="7"/>
      <c r="H6782" s="7"/>
      <c r="I6782" s="10"/>
      <c r="J6782" s="25"/>
      <c r="K6782" s="250"/>
      <c r="L6782" s="31"/>
      <c r="M6782" s="9"/>
      <c r="N6782" s="11" t="s">
        <v>25</v>
      </c>
      <c r="O6782" s="39"/>
      <c r="P6782" s="47"/>
      <c r="Q6782" s="13"/>
      <c r="R6782" s="248">
        <f t="shared" si="1050"/>
        <v>0</v>
      </c>
      <c r="S6782" s="248">
        <f t="shared" si="1051"/>
        <v>0</v>
      </c>
      <c r="T6782" s="248">
        <f t="shared" si="1052"/>
        <v>0</v>
      </c>
      <c r="U6782" s="248">
        <f t="shared" si="1053"/>
        <v>0</v>
      </c>
      <c r="V6782" s="13"/>
      <c r="W6782" s="7"/>
      <c r="AT6782" s="130"/>
      <c r="BF6782" s="33">
        <f t="shared" si="1059"/>
        <v>41242</v>
      </c>
      <c r="BG6782" s="34">
        <f t="shared" si="1054"/>
        <v>82.88000000000001</v>
      </c>
      <c r="BH6782" s="32">
        <f t="shared" si="1055"/>
        <v>1</v>
      </c>
      <c r="BI6782" s="32">
        <f t="shared" si="1056"/>
        <v>0</v>
      </c>
      <c r="BJ6782" s="69">
        <f t="shared" si="1057"/>
        <v>0</v>
      </c>
      <c r="BK6782" s="158" t="str">
        <f t="shared" si="1058"/>
        <v/>
      </c>
    </row>
    <row r="6783" spans="1:63" ht="12" customHeight="1" x14ac:dyDescent="0.2">
      <c r="A6783" s="8"/>
      <c r="B6783" s="7"/>
      <c r="C6783" s="7"/>
      <c r="D6783" s="7"/>
      <c r="E6783" s="7"/>
      <c r="F6783" s="7"/>
      <c r="G6783" s="7"/>
      <c r="H6783" s="7"/>
      <c r="I6783" s="10"/>
      <c r="J6783" s="25"/>
      <c r="K6783" s="250"/>
      <c r="L6783" s="31"/>
      <c r="M6783" s="9"/>
      <c r="N6783" s="11" t="s">
        <v>25</v>
      </c>
      <c r="O6783" s="39"/>
      <c r="P6783" s="47"/>
      <c r="Q6783" s="13"/>
      <c r="R6783" s="248">
        <f t="shared" si="1050"/>
        <v>0</v>
      </c>
      <c r="S6783" s="248">
        <f t="shared" si="1051"/>
        <v>0</v>
      </c>
      <c r="T6783" s="248">
        <f t="shared" si="1052"/>
        <v>0</v>
      </c>
      <c r="U6783" s="248">
        <f t="shared" si="1053"/>
        <v>0</v>
      </c>
      <c r="V6783" s="13"/>
      <c r="W6783" s="7"/>
      <c r="AT6783" s="130"/>
      <c r="BF6783" s="33">
        <f t="shared" si="1059"/>
        <v>41242</v>
      </c>
      <c r="BG6783" s="34">
        <f t="shared" si="1054"/>
        <v>82.88000000000001</v>
      </c>
      <c r="BH6783" s="32">
        <f t="shared" si="1055"/>
        <v>1</v>
      </c>
      <c r="BI6783" s="32">
        <f t="shared" si="1056"/>
        <v>0</v>
      </c>
      <c r="BJ6783" s="69">
        <f t="shared" si="1057"/>
        <v>0</v>
      </c>
      <c r="BK6783" s="158" t="str">
        <f t="shared" si="1058"/>
        <v/>
      </c>
    </row>
    <row r="6784" spans="1:63" ht="12" customHeight="1" x14ac:dyDescent="0.2">
      <c r="A6784" s="8"/>
      <c r="B6784" s="7"/>
      <c r="C6784" s="7"/>
      <c r="D6784" s="7"/>
      <c r="E6784" s="7"/>
      <c r="F6784" s="7"/>
      <c r="G6784" s="7"/>
      <c r="H6784" s="7"/>
      <c r="I6784" s="10"/>
      <c r="J6784" s="25"/>
      <c r="K6784" s="250"/>
      <c r="L6784" s="31"/>
      <c r="M6784" s="9"/>
      <c r="N6784" s="11" t="s">
        <v>25</v>
      </c>
      <c r="O6784" s="39"/>
      <c r="P6784" s="47"/>
      <c r="Q6784" s="13"/>
      <c r="R6784" s="248">
        <f t="shared" si="1050"/>
        <v>0</v>
      </c>
      <c r="S6784" s="248">
        <f t="shared" si="1051"/>
        <v>0</v>
      </c>
      <c r="T6784" s="248">
        <f t="shared" si="1052"/>
        <v>0</v>
      </c>
      <c r="U6784" s="248">
        <f t="shared" si="1053"/>
        <v>0</v>
      </c>
      <c r="V6784" s="13"/>
      <c r="W6784" s="7"/>
      <c r="AT6784" s="130"/>
      <c r="BF6784" s="33">
        <f t="shared" si="1059"/>
        <v>41242</v>
      </c>
      <c r="BG6784" s="34">
        <f t="shared" si="1054"/>
        <v>82.88000000000001</v>
      </c>
      <c r="BH6784" s="32">
        <f t="shared" si="1055"/>
        <v>1</v>
      </c>
      <c r="BI6784" s="32">
        <f t="shared" si="1056"/>
        <v>0</v>
      </c>
      <c r="BJ6784" s="69">
        <f t="shared" si="1057"/>
        <v>0</v>
      </c>
      <c r="BK6784" s="158" t="str">
        <f t="shared" si="1058"/>
        <v/>
      </c>
    </row>
    <row r="6785" spans="1:63" ht="12" customHeight="1" x14ac:dyDescent="0.2">
      <c r="A6785" s="8"/>
      <c r="B6785" s="7"/>
      <c r="C6785" s="7"/>
      <c r="D6785" s="7"/>
      <c r="E6785" s="7"/>
      <c r="F6785" s="7"/>
      <c r="G6785" s="7"/>
      <c r="H6785" s="7"/>
      <c r="I6785" s="10"/>
      <c r="J6785" s="25"/>
      <c r="K6785" s="250"/>
      <c r="L6785" s="31"/>
      <c r="M6785" s="9"/>
      <c r="N6785" s="11" t="s">
        <v>25</v>
      </c>
      <c r="O6785" s="39"/>
      <c r="P6785" s="47"/>
      <c r="Q6785" s="13"/>
      <c r="R6785" s="248">
        <f t="shared" si="1050"/>
        <v>0</v>
      </c>
      <c r="S6785" s="248">
        <f t="shared" si="1051"/>
        <v>0</v>
      </c>
      <c r="T6785" s="248">
        <f t="shared" si="1052"/>
        <v>0</v>
      </c>
      <c r="U6785" s="248">
        <f t="shared" si="1053"/>
        <v>0</v>
      </c>
      <c r="V6785" s="13"/>
      <c r="W6785" s="7"/>
      <c r="AT6785" s="130"/>
      <c r="BF6785" s="33">
        <f t="shared" si="1059"/>
        <v>41242</v>
      </c>
      <c r="BG6785" s="34">
        <f t="shared" si="1054"/>
        <v>82.88000000000001</v>
      </c>
      <c r="BH6785" s="32">
        <f t="shared" si="1055"/>
        <v>1</v>
      </c>
      <c r="BI6785" s="32">
        <f t="shared" si="1056"/>
        <v>0</v>
      </c>
      <c r="BJ6785" s="69">
        <f t="shared" si="1057"/>
        <v>0</v>
      </c>
      <c r="BK6785" s="158" t="str">
        <f t="shared" si="1058"/>
        <v/>
      </c>
    </row>
    <row r="6786" spans="1:63" ht="12" customHeight="1" x14ac:dyDescent="0.2">
      <c r="A6786" s="8"/>
      <c r="B6786" s="7"/>
      <c r="C6786" s="7"/>
      <c r="D6786" s="7"/>
      <c r="E6786" s="7"/>
      <c r="F6786" s="7"/>
      <c r="G6786" s="7"/>
      <c r="H6786" s="7"/>
      <c r="I6786" s="10"/>
      <c r="J6786" s="25"/>
      <c r="K6786" s="250"/>
      <c r="L6786" s="31"/>
      <c r="M6786" s="9"/>
      <c r="N6786" s="11" t="s">
        <v>25</v>
      </c>
      <c r="O6786" s="39"/>
      <c r="P6786" s="47"/>
      <c r="Q6786" s="13"/>
      <c r="R6786" s="248">
        <f t="shared" si="1050"/>
        <v>0</v>
      </c>
      <c r="S6786" s="248">
        <f t="shared" si="1051"/>
        <v>0</v>
      </c>
      <c r="T6786" s="248">
        <f t="shared" si="1052"/>
        <v>0</v>
      </c>
      <c r="U6786" s="248">
        <f t="shared" si="1053"/>
        <v>0</v>
      </c>
      <c r="V6786" s="13"/>
      <c r="W6786" s="7"/>
      <c r="AT6786" s="130"/>
      <c r="BF6786" s="33">
        <f t="shared" si="1059"/>
        <v>41242</v>
      </c>
      <c r="BG6786" s="34">
        <f t="shared" si="1054"/>
        <v>82.88000000000001</v>
      </c>
      <c r="BH6786" s="32">
        <f t="shared" si="1055"/>
        <v>1</v>
      </c>
      <c r="BI6786" s="32">
        <f t="shared" si="1056"/>
        <v>0</v>
      </c>
      <c r="BJ6786" s="69">
        <f t="shared" si="1057"/>
        <v>0</v>
      </c>
      <c r="BK6786" s="158" t="str">
        <f t="shared" si="1058"/>
        <v/>
      </c>
    </row>
    <row r="6787" spans="1:63" ht="12" customHeight="1" x14ac:dyDescent="0.2">
      <c r="A6787" s="8"/>
      <c r="B6787" s="7"/>
      <c r="C6787" s="7"/>
      <c r="D6787" s="7"/>
      <c r="E6787" s="7"/>
      <c r="F6787" s="7"/>
      <c r="G6787" s="7"/>
      <c r="H6787" s="7"/>
      <c r="I6787" s="10"/>
      <c r="J6787" s="25"/>
      <c r="K6787" s="250"/>
      <c r="L6787" s="31"/>
      <c r="M6787" s="9"/>
      <c r="N6787" s="11" t="s">
        <v>25</v>
      </c>
      <c r="O6787" s="39"/>
      <c r="P6787" s="47"/>
      <c r="Q6787" s="13"/>
      <c r="R6787" s="248">
        <f t="shared" si="1050"/>
        <v>0</v>
      </c>
      <c r="S6787" s="248">
        <f t="shared" si="1051"/>
        <v>0</v>
      </c>
      <c r="T6787" s="248">
        <f t="shared" si="1052"/>
        <v>0</v>
      </c>
      <c r="U6787" s="248">
        <f t="shared" si="1053"/>
        <v>0</v>
      </c>
      <c r="V6787" s="13"/>
      <c r="W6787" s="7"/>
      <c r="AT6787" s="130"/>
      <c r="BF6787" s="33">
        <f t="shared" si="1059"/>
        <v>41242</v>
      </c>
      <c r="BG6787" s="34">
        <f t="shared" si="1054"/>
        <v>82.88000000000001</v>
      </c>
      <c r="BH6787" s="32">
        <f t="shared" si="1055"/>
        <v>1</v>
      </c>
      <c r="BI6787" s="32">
        <f t="shared" si="1056"/>
        <v>0</v>
      </c>
      <c r="BJ6787" s="69">
        <f t="shared" si="1057"/>
        <v>0</v>
      </c>
      <c r="BK6787" s="158" t="str">
        <f t="shared" si="1058"/>
        <v/>
      </c>
    </row>
    <row r="6788" spans="1:63" ht="12" customHeight="1" x14ac:dyDescent="0.2">
      <c r="A6788" s="8"/>
      <c r="B6788" s="7"/>
      <c r="C6788" s="7"/>
      <c r="D6788" s="7"/>
      <c r="E6788" s="7"/>
      <c r="F6788" s="7"/>
      <c r="G6788" s="7"/>
      <c r="H6788" s="7"/>
      <c r="I6788" s="10"/>
      <c r="J6788" s="25"/>
      <c r="K6788" s="250"/>
      <c r="L6788" s="31"/>
      <c r="M6788" s="9"/>
      <c r="N6788" s="11" t="s">
        <v>25</v>
      </c>
      <c r="O6788" s="39"/>
      <c r="P6788" s="47"/>
      <c r="Q6788" s="13"/>
      <c r="R6788" s="248">
        <f t="shared" si="1050"/>
        <v>0</v>
      </c>
      <c r="S6788" s="248">
        <f t="shared" si="1051"/>
        <v>0</v>
      </c>
      <c r="T6788" s="248">
        <f t="shared" si="1052"/>
        <v>0</v>
      </c>
      <c r="U6788" s="248">
        <f t="shared" si="1053"/>
        <v>0</v>
      </c>
      <c r="V6788" s="13"/>
      <c r="W6788" s="7"/>
      <c r="AT6788" s="130"/>
      <c r="BF6788" s="33">
        <f t="shared" si="1059"/>
        <v>41242</v>
      </c>
      <c r="BG6788" s="34">
        <f t="shared" si="1054"/>
        <v>82.88000000000001</v>
      </c>
      <c r="BH6788" s="32">
        <f t="shared" si="1055"/>
        <v>1</v>
      </c>
      <c r="BI6788" s="32">
        <f t="shared" si="1056"/>
        <v>0</v>
      </c>
      <c r="BJ6788" s="69">
        <f t="shared" si="1057"/>
        <v>0</v>
      </c>
      <c r="BK6788" s="158" t="str">
        <f t="shared" si="1058"/>
        <v/>
      </c>
    </row>
    <row r="6789" spans="1:63" ht="12" customHeight="1" x14ac:dyDescent="0.2">
      <c r="A6789" s="8"/>
      <c r="B6789" s="7"/>
      <c r="C6789" s="7"/>
      <c r="D6789" s="7"/>
      <c r="E6789" s="7"/>
      <c r="F6789" s="7"/>
      <c r="G6789" s="7"/>
      <c r="H6789" s="7"/>
      <c r="I6789" s="10"/>
      <c r="J6789" s="25"/>
      <c r="K6789" s="250"/>
      <c r="L6789" s="31"/>
      <c r="M6789" s="9"/>
      <c r="N6789" s="11" t="s">
        <v>25</v>
      </c>
      <c r="O6789" s="39"/>
      <c r="P6789" s="47"/>
      <c r="Q6789" s="13"/>
      <c r="R6789" s="248">
        <f t="shared" si="1050"/>
        <v>0</v>
      </c>
      <c r="S6789" s="248">
        <f t="shared" si="1051"/>
        <v>0</v>
      </c>
      <c r="T6789" s="248">
        <f t="shared" si="1052"/>
        <v>0</v>
      </c>
      <c r="U6789" s="248">
        <f t="shared" si="1053"/>
        <v>0</v>
      </c>
      <c r="V6789" s="13"/>
      <c r="W6789" s="7"/>
      <c r="AT6789" s="130"/>
      <c r="BF6789" s="33">
        <f t="shared" si="1059"/>
        <v>41242</v>
      </c>
      <c r="BG6789" s="34">
        <f t="shared" si="1054"/>
        <v>82.88000000000001</v>
      </c>
      <c r="BH6789" s="32">
        <f t="shared" si="1055"/>
        <v>1</v>
      </c>
      <c r="BI6789" s="32">
        <f t="shared" si="1056"/>
        <v>0</v>
      </c>
      <c r="BJ6789" s="69">
        <f t="shared" si="1057"/>
        <v>0</v>
      </c>
      <c r="BK6789" s="158" t="str">
        <f t="shared" si="1058"/>
        <v/>
      </c>
    </row>
    <row r="6790" spans="1:63" ht="12" customHeight="1" x14ac:dyDescent="0.2">
      <c r="A6790" s="8"/>
      <c r="B6790" s="7"/>
      <c r="C6790" s="7"/>
      <c r="D6790" s="7"/>
      <c r="E6790" s="7"/>
      <c r="F6790" s="7"/>
      <c r="G6790" s="7"/>
      <c r="H6790" s="7"/>
      <c r="I6790" s="10"/>
      <c r="J6790" s="25"/>
      <c r="K6790" s="250"/>
      <c r="L6790" s="31"/>
      <c r="M6790" s="9"/>
      <c r="N6790" s="11" t="s">
        <v>25</v>
      </c>
      <c r="O6790" s="39"/>
      <c r="P6790" s="47"/>
      <c r="Q6790" s="13"/>
      <c r="R6790" s="248">
        <f t="shared" si="1050"/>
        <v>0</v>
      </c>
      <c r="S6790" s="248">
        <f t="shared" si="1051"/>
        <v>0</v>
      </c>
      <c r="T6790" s="248">
        <f t="shared" si="1052"/>
        <v>0</v>
      </c>
      <c r="U6790" s="248">
        <f t="shared" si="1053"/>
        <v>0</v>
      </c>
      <c r="V6790" s="13"/>
      <c r="W6790" s="7"/>
      <c r="AT6790" s="130"/>
      <c r="BF6790" s="33">
        <f t="shared" si="1059"/>
        <v>41242</v>
      </c>
      <c r="BG6790" s="34">
        <f t="shared" si="1054"/>
        <v>82.88000000000001</v>
      </c>
      <c r="BH6790" s="32">
        <f t="shared" si="1055"/>
        <v>1</v>
      </c>
      <c r="BI6790" s="32">
        <f t="shared" si="1056"/>
        <v>0</v>
      </c>
      <c r="BJ6790" s="69">
        <f t="shared" si="1057"/>
        <v>0</v>
      </c>
      <c r="BK6790" s="158" t="str">
        <f t="shared" si="1058"/>
        <v/>
      </c>
    </row>
    <row r="6791" spans="1:63" ht="12" customHeight="1" x14ac:dyDescent="0.2">
      <c r="A6791" s="8"/>
      <c r="B6791" s="7"/>
      <c r="C6791" s="7"/>
      <c r="D6791" s="7"/>
      <c r="E6791" s="7"/>
      <c r="F6791" s="7"/>
      <c r="G6791" s="7"/>
      <c r="H6791" s="7"/>
      <c r="I6791" s="10"/>
      <c r="J6791" s="25"/>
      <c r="K6791" s="250"/>
      <c r="L6791" s="31"/>
      <c r="M6791" s="9"/>
      <c r="N6791" s="11" t="s">
        <v>25</v>
      </c>
      <c r="O6791" s="39"/>
      <c r="P6791" s="47"/>
      <c r="Q6791" s="13"/>
      <c r="R6791" s="248">
        <f t="shared" si="1050"/>
        <v>0</v>
      </c>
      <c r="S6791" s="248">
        <f t="shared" si="1051"/>
        <v>0</v>
      </c>
      <c r="T6791" s="248">
        <f t="shared" si="1052"/>
        <v>0</v>
      </c>
      <c r="U6791" s="248">
        <f t="shared" si="1053"/>
        <v>0</v>
      </c>
      <c r="V6791" s="13"/>
      <c r="W6791" s="7"/>
      <c r="AT6791" s="130"/>
      <c r="BF6791" s="33">
        <f t="shared" si="1059"/>
        <v>41242</v>
      </c>
      <c r="BG6791" s="34">
        <f t="shared" si="1054"/>
        <v>82.88000000000001</v>
      </c>
      <c r="BH6791" s="32">
        <f t="shared" si="1055"/>
        <v>1</v>
      </c>
      <c r="BI6791" s="32">
        <f t="shared" si="1056"/>
        <v>0</v>
      </c>
      <c r="BJ6791" s="69">
        <f t="shared" si="1057"/>
        <v>0</v>
      </c>
      <c r="BK6791" s="158" t="str">
        <f t="shared" si="1058"/>
        <v/>
      </c>
    </row>
    <row r="6792" spans="1:63" ht="12" customHeight="1" x14ac:dyDescent="0.2">
      <c r="A6792" s="8"/>
      <c r="B6792" s="7"/>
      <c r="C6792" s="7"/>
      <c r="D6792" s="7"/>
      <c r="E6792" s="7"/>
      <c r="F6792" s="7"/>
      <c r="G6792" s="7"/>
      <c r="H6792" s="7"/>
      <c r="I6792" s="10"/>
      <c r="J6792" s="25"/>
      <c r="K6792" s="250"/>
      <c r="L6792" s="31"/>
      <c r="M6792" s="9"/>
      <c r="N6792" s="11" t="s">
        <v>25</v>
      </c>
      <c r="O6792" s="39"/>
      <c r="P6792" s="47"/>
      <c r="Q6792" s="13"/>
      <c r="R6792" s="248">
        <f t="shared" si="1050"/>
        <v>0</v>
      </c>
      <c r="S6792" s="248">
        <f t="shared" si="1051"/>
        <v>0</v>
      </c>
      <c r="T6792" s="248">
        <f t="shared" si="1052"/>
        <v>0</v>
      </c>
      <c r="U6792" s="248">
        <f t="shared" si="1053"/>
        <v>0</v>
      </c>
      <c r="V6792" s="13"/>
      <c r="W6792" s="7"/>
      <c r="AT6792" s="130"/>
      <c r="BF6792" s="33">
        <f t="shared" si="1059"/>
        <v>41242</v>
      </c>
      <c r="BG6792" s="34">
        <f t="shared" si="1054"/>
        <v>82.88000000000001</v>
      </c>
      <c r="BH6792" s="32">
        <f t="shared" si="1055"/>
        <v>1</v>
      </c>
      <c r="BI6792" s="32">
        <f t="shared" si="1056"/>
        <v>0</v>
      </c>
      <c r="BJ6792" s="69">
        <f t="shared" si="1057"/>
        <v>0</v>
      </c>
      <c r="BK6792" s="158" t="str">
        <f t="shared" si="1058"/>
        <v/>
      </c>
    </row>
    <row r="6793" spans="1:63" ht="12" customHeight="1" x14ac:dyDescent="0.2">
      <c r="A6793" s="8"/>
      <c r="B6793" s="7"/>
      <c r="C6793" s="7"/>
      <c r="D6793" s="7"/>
      <c r="E6793" s="7"/>
      <c r="F6793" s="7"/>
      <c r="G6793" s="7"/>
      <c r="H6793" s="7"/>
      <c r="I6793" s="10"/>
      <c r="J6793" s="25"/>
      <c r="K6793" s="250"/>
      <c r="L6793" s="31"/>
      <c r="M6793" s="9"/>
      <c r="N6793" s="11" t="s">
        <v>25</v>
      </c>
      <c r="O6793" s="39"/>
      <c r="P6793" s="47"/>
      <c r="Q6793" s="13"/>
      <c r="R6793" s="248">
        <f t="shared" si="1050"/>
        <v>0</v>
      </c>
      <c r="S6793" s="248">
        <f t="shared" si="1051"/>
        <v>0</v>
      </c>
      <c r="T6793" s="248">
        <f t="shared" si="1052"/>
        <v>0</v>
      </c>
      <c r="U6793" s="248">
        <f t="shared" si="1053"/>
        <v>0</v>
      </c>
      <c r="V6793" s="13"/>
      <c r="W6793" s="7"/>
      <c r="AT6793" s="130"/>
      <c r="BF6793" s="33">
        <f t="shared" si="1059"/>
        <v>41242</v>
      </c>
      <c r="BG6793" s="34">
        <f t="shared" si="1054"/>
        <v>82.88000000000001</v>
      </c>
      <c r="BH6793" s="32">
        <f t="shared" si="1055"/>
        <v>1</v>
      </c>
      <c r="BI6793" s="32">
        <f t="shared" si="1056"/>
        <v>0</v>
      </c>
      <c r="BJ6793" s="69">
        <f t="shared" si="1057"/>
        <v>0</v>
      </c>
      <c r="BK6793" s="158" t="str">
        <f t="shared" si="1058"/>
        <v/>
      </c>
    </row>
    <row r="6794" spans="1:63" ht="12" customHeight="1" x14ac:dyDescent="0.2">
      <c r="A6794" s="8"/>
      <c r="B6794" s="7"/>
      <c r="C6794" s="7"/>
      <c r="D6794" s="7"/>
      <c r="E6794" s="7"/>
      <c r="F6794" s="7"/>
      <c r="G6794" s="7"/>
      <c r="H6794" s="7"/>
      <c r="I6794" s="10"/>
      <c r="J6794" s="25"/>
      <c r="K6794" s="250"/>
      <c r="L6794" s="31"/>
      <c r="M6794" s="9"/>
      <c r="N6794" s="11" t="s">
        <v>25</v>
      </c>
      <c r="O6794" s="39"/>
      <c r="P6794" s="47"/>
      <c r="Q6794" s="13"/>
      <c r="R6794" s="248">
        <f t="shared" si="1050"/>
        <v>0</v>
      </c>
      <c r="S6794" s="248">
        <f t="shared" si="1051"/>
        <v>0</v>
      </c>
      <c r="T6794" s="248">
        <f t="shared" si="1052"/>
        <v>0</v>
      </c>
      <c r="U6794" s="248">
        <f t="shared" si="1053"/>
        <v>0</v>
      </c>
      <c r="V6794" s="13"/>
      <c r="W6794" s="7"/>
      <c r="AT6794" s="130"/>
      <c r="BF6794" s="33">
        <f t="shared" si="1059"/>
        <v>41242</v>
      </c>
      <c r="BG6794" s="34">
        <f t="shared" si="1054"/>
        <v>82.88000000000001</v>
      </c>
      <c r="BH6794" s="32">
        <f t="shared" si="1055"/>
        <v>1</v>
      </c>
      <c r="BI6794" s="32">
        <f t="shared" si="1056"/>
        <v>0</v>
      </c>
      <c r="BJ6794" s="69">
        <f t="shared" si="1057"/>
        <v>0</v>
      </c>
      <c r="BK6794" s="158" t="str">
        <f t="shared" si="1058"/>
        <v/>
      </c>
    </row>
    <row r="6795" spans="1:63" ht="12" customHeight="1" x14ac:dyDescent="0.2">
      <c r="A6795" s="8"/>
      <c r="B6795" s="7"/>
      <c r="C6795" s="7"/>
      <c r="D6795" s="7"/>
      <c r="E6795" s="7"/>
      <c r="F6795" s="7"/>
      <c r="G6795" s="7"/>
      <c r="H6795" s="7"/>
      <c r="I6795" s="10"/>
      <c r="J6795" s="25"/>
      <c r="K6795" s="250"/>
      <c r="L6795" s="31"/>
      <c r="M6795" s="9"/>
      <c r="N6795" s="11" t="s">
        <v>25</v>
      </c>
      <c r="O6795" s="39"/>
      <c r="P6795" s="47"/>
      <c r="Q6795" s="13"/>
      <c r="R6795" s="248">
        <f t="shared" ref="R6795:R6858" si="1060">IF(N6795&lt;&gt;"M",ROUND(IF(M6795&lt;&gt;"Y",IF(P6795&lt;&gt;"Y",K6795,K6795*(BH6795-1)),0),ROUNDING),"")</f>
        <v>0</v>
      </c>
      <c r="S6795" s="248">
        <f t="shared" ref="S6795:S6858" si="1061">IF(N6795&lt;&gt;"M",ROUND(IF(O6795&gt;0,IF(M6795="Y",BI6795*(1-O6795),IF(BI6795&gt;R6795,R6795 + (BI6795 - R6795)*(1-O6795),BI6795)),BI6795),ROUNDING),"")</f>
        <v>0</v>
      </c>
      <c r="T6795" s="248">
        <f t="shared" ref="T6795:T6858" si="1062">IF(N6795&lt;&gt;"M",ROUND(IF(O6795&gt;0,IF(M6795="Y",BJ6795*(1-O6795),IF(BJ6795&gt;R6795,R6795 + (BJ6795 - R6795)*(1-O6795),BJ6795)),BJ6795),ROUNDING),"")</f>
        <v>0</v>
      </c>
      <c r="U6795" s="248">
        <f t="shared" ref="U6795:U6858" si="1063">IF(N6795&lt;&gt;"M",ROUND(IF(OR(N6795="P",N6795=""),0,IF(OR(M6795="N",M6795=""),T6795-R6795,T6795)),ROUNDING),"")</f>
        <v>0</v>
      </c>
      <c r="V6795" s="13"/>
      <c r="W6795" s="7"/>
      <c r="AT6795" s="130"/>
      <c r="BF6795" s="33">
        <f t="shared" si="1059"/>
        <v>41242</v>
      </c>
      <c r="BG6795" s="34">
        <f t="shared" ref="BG6795:BG6858" si="1064">IF(N6795&lt;&gt;"M",BG6794+U6795,BG6794)</f>
        <v>82.88000000000001</v>
      </c>
      <c r="BH6795" s="32">
        <f t="shared" ref="BH6795:BH6858" si="1065">IF(L6795&lt;&gt;"",IF(ODDS_TYPE=1,L6795,IF(ODDS_TYPE=2,IF(L6795&gt;0,1+L6795/100,IF(L6795&lt;0,1-100/L6795,1)),IF(ODDS_TYPE=3,1+L6795,IF(ODDS_TYPE=4,1+L6795,IF(ODDS_TYPE=5,IF(L6795&gt;0,1+L6795,1-1/L6795),IF(ODDS_TYPE=6,IF(L6795&gt;=0,L6795+1,1-1/L6795),1)))))),1)</f>
        <v>1</v>
      </c>
      <c r="BI6795" s="32">
        <f t="shared" ref="BI6795:BI6858" si="1066">IF(P6795&lt;&gt;"Y",IF(M6795&lt;&gt;"Y",K6795*BH6795,K6795*BH6795 - K6795),IF(M6795&lt;&gt;"Y",K6795*BH6795,K6795))</f>
        <v>0</v>
      </c>
      <c r="BJ6795" s="69">
        <f t="shared" ref="BJ6795:BJ6858" si="1067">IF(P6795&lt;&gt;"Y",
IF(M6795&lt;&gt;"Y",
IF(N6795="Y",K6795*BH6795,IF(N6795="P",0,IF(OR(N6795="R",N6795="PU"),K6795,IF(N6795="H",K6795*BH6795*0.5,IF(N6795="HW",K6795*0.5*(1 + BH6795),IF(N6795="HL",K6795*0.5,0)))))),
IF(N6795="Y",K6795*BH6795 - K6795,IF(N6795="P",0,IF(OR(N6795="R",N6795="PU"),0,IF(N6795="H",IF(BH6795&gt;2,0.5*K6795*BH6795 - K6795,0),IF(N6795="HW",K6795*0.5*(1 + BH6795) - K6795,IF(N6795="HL",0,0))))))),
IF(M6795&lt;&gt;"Y",
IF(N6795="Y",K6795*BH6795,IF(N6795="P",0,IF(OR(N6795="R",N6795="PU"),K6795*(BH6795-1),IF(N6795="H",K6795*BH6795*0.5,IF(N6795="HW",K6795*(BH6795-1)*0.5,IF(N6795="HL",K6795*BH6795 - K6795*0.5,0)))))),
IF(N6795="Y",K6795,IF(N6795="P",0,IF(OR(N6795="R",N6795="PU"),0,IF(N6795="H",IF(BH6795&lt;2,K6795*BH6795*0.5 - K6795*(BH6795-1),0),IF(N6795="HW",0,IF(N6795="HL",K6795*0.5,0)))))))
)</f>
        <v>0</v>
      </c>
      <c r="BK6795" s="158" t="str">
        <f t="shared" ref="BK6795:BK6858" si="1068">IF(FILT_M=1,IF(LEN(C6795)&gt;0,C6795,""),IF(FILT_M=2,IF(LEN(E6795)&gt;0,E6795,""),IF(FILT_M=3,IF(LEN(F6795)&gt;0,F6795,""),IF(FILT_M=4,IF(LEN(G6795)&gt;0,G6795,""),""))))</f>
        <v/>
      </c>
    </row>
    <row r="6796" spans="1:63" ht="12" customHeight="1" x14ac:dyDescent="0.2">
      <c r="A6796" s="8"/>
      <c r="B6796" s="7"/>
      <c r="C6796" s="7"/>
      <c r="D6796" s="7"/>
      <c r="E6796" s="7"/>
      <c r="F6796" s="7"/>
      <c r="G6796" s="7"/>
      <c r="H6796" s="7"/>
      <c r="I6796" s="10"/>
      <c r="J6796" s="25"/>
      <c r="K6796" s="250"/>
      <c r="L6796" s="31"/>
      <c r="M6796" s="9"/>
      <c r="N6796" s="11" t="s">
        <v>25</v>
      </c>
      <c r="O6796" s="39"/>
      <c r="P6796" s="47"/>
      <c r="Q6796" s="13"/>
      <c r="R6796" s="248">
        <f t="shared" si="1060"/>
        <v>0</v>
      </c>
      <c r="S6796" s="248">
        <f t="shared" si="1061"/>
        <v>0</v>
      </c>
      <c r="T6796" s="248">
        <f t="shared" si="1062"/>
        <v>0</v>
      </c>
      <c r="U6796" s="248">
        <f t="shared" si="1063"/>
        <v>0</v>
      </c>
      <c r="V6796" s="13"/>
      <c r="W6796" s="7"/>
      <c r="AT6796" s="130"/>
      <c r="BF6796" s="33">
        <f t="shared" ref="BF6796:BF6859" si="1069">IF(A6796&gt;2,A6796,BF6795)</f>
        <v>41242</v>
      </c>
      <c r="BG6796" s="34">
        <f t="shared" si="1064"/>
        <v>82.88000000000001</v>
      </c>
      <c r="BH6796" s="32">
        <f t="shared" si="1065"/>
        <v>1</v>
      </c>
      <c r="BI6796" s="32">
        <f t="shared" si="1066"/>
        <v>0</v>
      </c>
      <c r="BJ6796" s="69">
        <f t="shared" si="1067"/>
        <v>0</v>
      </c>
      <c r="BK6796" s="158" t="str">
        <f t="shared" si="1068"/>
        <v/>
      </c>
    </row>
    <row r="6797" spans="1:63" ht="12" customHeight="1" x14ac:dyDescent="0.2">
      <c r="A6797" s="8"/>
      <c r="B6797" s="7"/>
      <c r="C6797" s="7"/>
      <c r="D6797" s="7"/>
      <c r="E6797" s="7"/>
      <c r="F6797" s="7"/>
      <c r="G6797" s="7"/>
      <c r="H6797" s="7"/>
      <c r="I6797" s="10"/>
      <c r="J6797" s="25"/>
      <c r="K6797" s="250"/>
      <c r="L6797" s="31"/>
      <c r="M6797" s="9"/>
      <c r="N6797" s="11" t="s">
        <v>25</v>
      </c>
      <c r="O6797" s="39"/>
      <c r="P6797" s="47"/>
      <c r="Q6797" s="13"/>
      <c r="R6797" s="248">
        <f t="shared" si="1060"/>
        <v>0</v>
      </c>
      <c r="S6797" s="248">
        <f t="shared" si="1061"/>
        <v>0</v>
      </c>
      <c r="T6797" s="248">
        <f t="shared" si="1062"/>
        <v>0</v>
      </c>
      <c r="U6797" s="248">
        <f t="shared" si="1063"/>
        <v>0</v>
      </c>
      <c r="V6797" s="13"/>
      <c r="W6797" s="7"/>
      <c r="AT6797" s="130"/>
      <c r="BF6797" s="33">
        <f t="shared" si="1069"/>
        <v>41242</v>
      </c>
      <c r="BG6797" s="34">
        <f t="shared" si="1064"/>
        <v>82.88000000000001</v>
      </c>
      <c r="BH6797" s="32">
        <f t="shared" si="1065"/>
        <v>1</v>
      </c>
      <c r="BI6797" s="32">
        <f t="shared" si="1066"/>
        <v>0</v>
      </c>
      <c r="BJ6797" s="69">
        <f t="shared" si="1067"/>
        <v>0</v>
      </c>
      <c r="BK6797" s="158" t="str">
        <f t="shared" si="1068"/>
        <v/>
      </c>
    </row>
    <row r="6798" spans="1:63" ht="12" customHeight="1" x14ac:dyDescent="0.2">
      <c r="A6798" s="8"/>
      <c r="B6798" s="7"/>
      <c r="C6798" s="7"/>
      <c r="D6798" s="7"/>
      <c r="E6798" s="7"/>
      <c r="F6798" s="7"/>
      <c r="G6798" s="7"/>
      <c r="H6798" s="7"/>
      <c r="I6798" s="10"/>
      <c r="J6798" s="25"/>
      <c r="K6798" s="250"/>
      <c r="L6798" s="31"/>
      <c r="M6798" s="9"/>
      <c r="N6798" s="11" t="s">
        <v>25</v>
      </c>
      <c r="O6798" s="39"/>
      <c r="P6798" s="47"/>
      <c r="Q6798" s="13"/>
      <c r="R6798" s="248">
        <f t="shared" si="1060"/>
        <v>0</v>
      </c>
      <c r="S6798" s="248">
        <f t="shared" si="1061"/>
        <v>0</v>
      </c>
      <c r="T6798" s="248">
        <f t="shared" si="1062"/>
        <v>0</v>
      </c>
      <c r="U6798" s="248">
        <f t="shared" si="1063"/>
        <v>0</v>
      </c>
      <c r="V6798" s="13"/>
      <c r="W6798" s="7"/>
      <c r="AT6798" s="130"/>
      <c r="BF6798" s="33">
        <f t="shared" si="1069"/>
        <v>41242</v>
      </c>
      <c r="BG6798" s="34">
        <f t="shared" si="1064"/>
        <v>82.88000000000001</v>
      </c>
      <c r="BH6798" s="32">
        <f t="shared" si="1065"/>
        <v>1</v>
      </c>
      <c r="BI6798" s="32">
        <f t="shared" si="1066"/>
        <v>0</v>
      </c>
      <c r="BJ6798" s="69">
        <f t="shared" si="1067"/>
        <v>0</v>
      </c>
      <c r="BK6798" s="158" t="str">
        <f t="shared" si="1068"/>
        <v/>
      </c>
    </row>
    <row r="6799" spans="1:63" ht="12" customHeight="1" x14ac:dyDescent="0.2">
      <c r="A6799" s="8"/>
      <c r="B6799" s="7"/>
      <c r="C6799" s="7"/>
      <c r="D6799" s="7"/>
      <c r="E6799" s="7"/>
      <c r="F6799" s="7"/>
      <c r="G6799" s="7"/>
      <c r="H6799" s="7"/>
      <c r="I6799" s="10"/>
      <c r="J6799" s="25"/>
      <c r="K6799" s="250"/>
      <c r="L6799" s="31"/>
      <c r="M6799" s="9"/>
      <c r="N6799" s="11" t="s">
        <v>25</v>
      </c>
      <c r="O6799" s="39"/>
      <c r="P6799" s="47"/>
      <c r="Q6799" s="13"/>
      <c r="R6799" s="248">
        <f t="shared" si="1060"/>
        <v>0</v>
      </c>
      <c r="S6799" s="248">
        <f t="shared" si="1061"/>
        <v>0</v>
      </c>
      <c r="T6799" s="248">
        <f t="shared" si="1062"/>
        <v>0</v>
      </c>
      <c r="U6799" s="248">
        <f t="shared" si="1063"/>
        <v>0</v>
      </c>
      <c r="V6799" s="13"/>
      <c r="W6799" s="7"/>
      <c r="AT6799" s="130"/>
      <c r="BF6799" s="33">
        <f t="shared" si="1069"/>
        <v>41242</v>
      </c>
      <c r="BG6799" s="34">
        <f t="shared" si="1064"/>
        <v>82.88000000000001</v>
      </c>
      <c r="BH6799" s="32">
        <f t="shared" si="1065"/>
        <v>1</v>
      </c>
      <c r="BI6799" s="32">
        <f t="shared" si="1066"/>
        <v>0</v>
      </c>
      <c r="BJ6799" s="69">
        <f t="shared" si="1067"/>
        <v>0</v>
      </c>
      <c r="BK6799" s="158" t="str">
        <f t="shared" si="1068"/>
        <v/>
      </c>
    </row>
    <row r="6800" spans="1:63" ht="12" customHeight="1" x14ac:dyDescent="0.2">
      <c r="A6800" s="8"/>
      <c r="B6800" s="7"/>
      <c r="C6800" s="7"/>
      <c r="D6800" s="7"/>
      <c r="E6800" s="7"/>
      <c r="F6800" s="7"/>
      <c r="G6800" s="7"/>
      <c r="H6800" s="7"/>
      <c r="I6800" s="10"/>
      <c r="J6800" s="25"/>
      <c r="K6800" s="250"/>
      <c r="L6800" s="31"/>
      <c r="M6800" s="9"/>
      <c r="N6800" s="11" t="s">
        <v>25</v>
      </c>
      <c r="O6800" s="39"/>
      <c r="P6800" s="47"/>
      <c r="Q6800" s="13"/>
      <c r="R6800" s="248">
        <f t="shared" si="1060"/>
        <v>0</v>
      </c>
      <c r="S6800" s="248">
        <f t="shared" si="1061"/>
        <v>0</v>
      </c>
      <c r="T6800" s="248">
        <f t="shared" si="1062"/>
        <v>0</v>
      </c>
      <c r="U6800" s="248">
        <f t="shared" si="1063"/>
        <v>0</v>
      </c>
      <c r="V6800" s="13"/>
      <c r="W6800" s="7"/>
      <c r="AT6800" s="130"/>
      <c r="BF6800" s="33">
        <f t="shared" si="1069"/>
        <v>41242</v>
      </c>
      <c r="BG6800" s="34">
        <f t="shared" si="1064"/>
        <v>82.88000000000001</v>
      </c>
      <c r="BH6800" s="32">
        <f t="shared" si="1065"/>
        <v>1</v>
      </c>
      <c r="BI6800" s="32">
        <f t="shared" si="1066"/>
        <v>0</v>
      </c>
      <c r="BJ6800" s="69">
        <f t="shared" si="1067"/>
        <v>0</v>
      </c>
      <c r="BK6800" s="158" t="str">
        <f t="shared" si="1068"/>
        <v/>
      </c>
    </row>
    <row r="6801" spans="1:63" ht="12" customHeight="1" x14ac:dyDescent="0.2">
      <c r="A6801" s="8"/>
      <c r="B6801" s="7"/>
      <c r="C6801" s="7"/>
      <c r="D6801" s="7"/>
      <c r="E6801" s="7"/>
      <c r="F6801" s="7"/>
      <c r="G6801" s="7"/>
      <c r="H6801" s="7"/>
      <c r="I6801" s="10"/>
      <c r="J6801" s="25"/>
      <c r="K6801" s="250"/>
      <c r="L6801" s="31"/>
      <c r="M6801" s="9"/>
      <c r="N6801" s="11" t="s">
        <v>25</v>
      </c>
      <c r="O6801" s="39"/>
      <c r="P6801" s="47"/>
      <c r="Q6801" s="13"/>
      <c r="R6801" s="248">
        <f t="shared" si="1060"/>
        <v>0</v>
      </c>
      <c r="S6801" s="248">
        <f t="shared" si="1061"/>
        <v>0</v>
      </c>
      <c r="T6801" s="248">
        <f t="shared" si="1062"/>
        <v>0</v>
      </c>
      <c r="U6801" s="248">
        <f t="shared" si="1063"/>
        <v>0</v>
      </c>
      <c r="V6801" s="13"/>
      <c r="W6801" s="7"/>
      <c r="AT6801" s="130"/>
      <c r="BF6801" s="33">
        <f t="shared" si="1069"/>
        <v>41242</v>
      </c>
      <c r="BG6801" s="34">
        <f t="shared" si="1064"/>
        <v>82.88000000000001</v>
      </c>
      <c r="BH6801" s="32">
        <f t="shared" si="1065"/>
        <v>1</v>
      </c>
      <c r="BI6801" s="32">
        <f t="shared" si="1066"/>
        <v>0</v>
      </c>
      <c r="BJ6801" s="69">
        <f t="shared" si="1067"/>
        <v>0</v>
      </c>
      <c r="BK6801" s="158" t="str">
        <f t="shared" si="1068"/>
        <v/>
      </c>
    </row>
    <row r="6802" spans="1:63" ht="12" customHeight="1" x14ac:dyDescent="0.2">
      <c r="A6802" s="8"/>
      <c r="B6802" s="7"/>
      <c r="C6802" s="7"/>
      <c r="D6802" s="7"/>
      <c r="E6802" s="7"/>
      <c r="F6802" s="7"/>
      <c r="G6802" s="7"/>
      <c r="H6802" s="7"/>
      <c r="I6802" s="10"/>
      <c r="J6802" s="25"/>
      <c r="K6802" s="250"/>
      <c r="L6802" s="31"/>
      <c r="M6802" s="9"/>
      <c r="N6802" s="11" t="s">
        <v>25</v>
      </c>
      <c r="O6802" s="39"/>
      <c r="P6802" s="47"/>
      <c r="Q6802" s="13"/>
      <c r="R6802" s="248">
        <f t="shared" si="1060"/>
        <v>0</v>
      </c>
      <c r="S6802" s="248">
        <f t="shared" si="1061"/>
        <v>0</v>
      </c>
      <c r="T6802" s="248">
        <f t="shared" si="1062"/>
        <v>0</v>
      </c>
      <c r="U6802" s="248">
        <f t="shared" si="1063"/>
        <v>0</v>
      </c>
      <c r="V6802" s="13"/>
      <c r="W6802" s="7"/>
      <c r="AT6802" s="130"/>
      <c r="BF6802" s="33">
        <f t="shared" si="1069"/>
        <v>41242</v>
      </c>
      <c r="BG6802" s="34">
        <f t="shared" si="1064"/>
        <v>82.88000000000001</v>
      </c>
      <c r="BH6802" s="32">
        <f t="shared" si="1065"/>
        <v>1</v>
      </c>
      <c r="BI6802" s="32">
        <f t="shared" si="1066"/>
        <v>0</v>
      </c>
      <c r="BJ6802" s="69">
        <f t="shared" si="1067"/>
        <v>0</v>
      </c>
      <c r="BK6802" s="158" t="str">
        <f t="shared" si="1068"/>
        <v/>
      </c>
    </row>
    <row r="6803" spans="1:63" ht="12" customHeight="1" x14ac:dyDescent="0.2">
      <c r="A6803" s="8"/>
      <c r="B6803" s="7"/>
      <c r="C6803" s="7"/>
      <c r="D6803" s="7"/>
      <c r="E6803" s="7"/>
      <c r="F6803" s="7"/>
      <c r="G6803" s="7"/>
      <c r="H6803" s="7"/>
      <c r="I6803" s="10"/>
      <c r="J6803" s="25"/>
      <c r="K6803" s="250"/>
      <c r="L6803" s="31"/>
      <c r="M6803" s="9"/>
      <c r="N6803" s="11" t="s">
        <v>25</v>
      </c>
      <c r="O6803" s="39"/>
      <c r="P6803" s="47"/>
      <c r="Q6803" s="13"/>
      <c r="R6803" s="248">
        <f t="shared" si="1060"/>
        <v>0</v>
      </c>
      <c r="S6803" s="248">
        <f t="shared" si="1061"/>
        <v>0</v>
      </c>
      <c r="T6803" s="248">
        <f t="shared" si="1062"/>
        <v>0</v>
      </c>
      <c r="U6803" s="248">
        <f t="shared" si="1063"/>
        <v>0</v>
      </c>
      <c r="V6803" s="13"/>
      <c r="W6803" s="7"/>
      <c r="AT6803" s="130"/>
      <c r="BF6803" s="33">
        <f t="shared" si="1069"/>
        <v>41242</v>
      </c>
      <c r="BG6803" s="34">
        <f t="shared" si="1064"/>
        <v>82.88000000000001</v>
      </c>
      <c r="BH6803" s="32">
        <f t="shared" si="1065"/>
        <v>1</v>
      </c>
      <c r="BI6803" s="32">
        <f t="shared" si="1066"/>
        <v>0</v>
      </c>
      <c r="BJ6803" s="69">
        <f t="shared" si="1067"/>
        <v>0</v>
      </c>
      <c r="BK6803" s="158" t="str">
        <f t="shared" si="1068"/>
        <v/>
      </c>
    </row>
    <row r="6804" spans="1:63" ht="12" customHeight="1" x14ac:dyDescent="0.2">
      <c r="A6804" s="8"/>
      <c r="B6804" s="7"/>
      <c r="C6804" s="7"/>
      <c r="D6804" s="7"/>
      <c r="E6804" s="7"/>
      <c r="F6804" s="7"/>
      <c r="G6804" s="7"/>
      <c r="H6804" s="7"/>
      <c r="I6804" s="10"/>
      <c r="J6804" s="25"/>
      <c r="K6804" s="250"/>
      <c r="L6804" s="31"/>
      <c r="M6804" s="9"/>
      <c r="N6804" s="11" t="s">
        <v>25</v>
      </c>
      <c r="O6804" s="39"/>
      <c r="P6804" s="47"/>
      <c r="Q6804" s="13"/>
      <c r="R6804" s="248">
        <f t="shared" si="1060"/>
        <v>0</v>
      </c>
      <c r="S6804" s="248">
        <f t="shared" si="1061"/>
        <v>0</v>
      </c>
      <c r="T6804" s="248">
        <f t="shared" si="1062"/>
        <v>0</v>
      </c>
      <c r="U6804" s="248">
        <f t="shared" si="1063"/>
        <v>0</v>
      </c>
      <c r="V6804" s="13"/>
      <c r="W6804" s="7"/>
      <c r="AT6804" s="130"/>
      <c r="BF6804" s="33">
        <f t="shared" si="1069"/>
        <v>41242</v>
      </c>
      <c r="BG6804" s="34">
        <f t="shared" si="1064"/>
        <v>82.88000000000001</v>
      </c>
      <c r="BH6804" s="32">
        <f t="shared" si="1065"/>
        <v>1</v>
      </c>
      <c r="BI6804" s="32">
        <f t="shared" si="1066"/>
        <v>0</v>
      </c>
      <c r="BJ6804" s="69">
        <f t="shared" si="1067"/>
        <v>0</v>
      </c>
      <c r="BK6804" s="158" t="str">
        <f t="shared" si="1068"/>
        <v/>
      </c>
    </row>
    <row r="6805" spans="1:63" ht="12" customHeight="1" x14ac:dyDescent="0.2">
      <c r="A6805" s="8"/>
      <c r="B6805" s="7"/>
      <c r="C6805" s="7"/>
      <c r="D6805" s="7"/>
      <c r="E6805" s="7"/>
      <c r="F6805" s="7"/>
      <c r="G6805" s="7"/>
      <c r="H6805" s="7"/>
      <c r="I6805" s="10"/>
      <c r="J6805" s="25"/>
      <c r="K6805" s="250"/>
      <c r="L6805" s="31"/>
      <c r="M6805" s="9"/>
      <c r="N6805" s="11" t="s">
        <v>25</v>
      </c>
      <c r="O6805" s="39"/>
      <c r="P6805" s="47"/>
      <c r="Q6805" s="13"/>
      <c r="R6805" s="248">
        <f t="shared" si="1060"/>
        <v>0</v>
      </c>
      <c r="S6805" s="248">
        <f t="shared" si="1061"/>
        <v>0</v>
      </c>
      <c r="T6805" s="248">
        <f t="shared" si="1062"/>
        <v>0</v>
      </c>
      <c r="U6805" s="248">
        <f t="shared" si="1063"/>
        <v>0</v>
      </c>
      <c r="V6805" s="13"/>
      <c r="W6805" s="7"/>
      <c r="AT6805" s="130"/>
      <c r="BF6805" s="33">
        <f t="shared" si="1069"/>
        <v>41242</v>
      </c>
      <c r="BG6805" s="34">
        <f t="shared" si="1064"/>
        <v>82.88000000000001</v>
      </c>
      <c r="BH6805" s="32">
        <f t="shared" si="1065"/>
        <v>1</v>
      </c>
      <c r="BI6805" s="32">
        <f t="shared" si="1066"/>
        <v>0</v>
      </c>
      <c r="BJ6805" s="69">
        <f t="shared" si="1067"/>
        <v>0</v>
      </c>
      <c r="BK6805" s="158" t="str">
        <f t="shared" si="1068"/>
        <v/>
      </c>
    </row>
    <row r="6806" spans="1:63" ht="12" customHeight="1" x14ac:dyDescent="0.2">
      <c r="A6806" s="8"/>
      <c r="B6806" s="7"/>
      <c r="C6806" s="7"/>
      <c r="D6806" s="7"/>
      <c r="E6806" s="7"/>
      <c r="F6806" s="7"/>
      <c r="G6806" s="7"/>
      <c r="H6806" s="7"/>
      <c r="I6806" s="10"/>
      <c r="J6806" s="25"/>
      <c r="K6806" s="250"/>
      <c r="L6806" s="31"/>
      <c r="M6806" s="9"/>
      <c r="N6806" s="11" t="s">
        <v>25</v>
      </c>
      <c r="O6806" s="39"/>
      <c r="P6806" s="47"/>
      <c r="Q6806" s="13"/>
      <c r="R6806" s="248">
        <f t="shared" si="1060"/>
        <v>0</v>
      </c>
      <c r="S6806" s="248">
        <f t="shared" si="1061"/>
        <v>0</v>
      </c>
      <c r="T6806" s="248">
        <f t="shared" si="1062"/>
        <v>0</v>
      </c>
      <c r="U6806" s="248">
        <f t="shared" si="1063"/>
        <v>0</v>
      </c>
      <c r="V6806" s="13"/>
      <c r="W6806" s="7"/>
      <c r="AT6806" s="130"/>
      <c r="BF6806" s="33">
        <f t="shared" si="1069"/>
        <v>41242</v>
      </c>
      <c r="BG6806" s="34">
        <f t="shared" si="1064"/>
        <v>82.88000000000001</v>
      </c>
      <c r="BH6806" s="32">
        <f t="shared" si="1065"/>
        <v>1</v>
      </c>
      <c r="BI6806" s="32">
        <f t="shared" si="1066"/>
        <v>0</v>
      </c>
      <c r="BJ6806" s="69">
        <f t="shared" si="1067"/>
        <v>0</v>
      </c>
      <c r="BK6806" s="158" t="str">
        <f t="shared" si="1068"/>
        <v/>
      </c>
    </row>
    <row r="6807" spans="1:63" ht="12" customHeight="1" x14ac:dyDescent="0.2">
      <c r="A6807" s="8"/>
      <c r="B6807" s="7"/>
      <c r="C6807" s="7"/>
      <c r="D6807" s="7"/>
      <c r="E6807" s="7"/>
      <c r="F6807" s="7"/>
      <c r="G6807" s="7"/>
      <c r="H6807" s="7"/>
      <c r="I6807" s="10"/>
      <c r="J6807" s="25"/>
      <c r="K6807" s="250"/>
      <c r="L6807" s="31"/>
      <c r="M6807" s="9"/>
      <c r="N6807" s="11" t="s">
        <v>25</v>
      </c>
      <c r="O6807" s="39"/>
      <c r="P6807" s="47"/>
      <c r="Q6807" s="13"/>
      <c r="R6807" s="248">
        <f t="shared" si="1060"/>
        <v>0</v>
      </c>
      <c r="S6807" s="248">
        <f t="shared" si="1061"/>
        <v>0</v>
      </c>
      <c r="T6807" s="248">
        <f t="shared" si="1062"/>
        <v>0</v>
      </c>
      <c r="U6807" s="248">
        <f t="shared" si="1063"/>
        <v>0</v>
      </c>
      <c r="V6807" s="13"/>
      <c r="W6807" s="7"/>
      <c r="AT6807" s="130"/>
      <c r="BF6807" s="33">
        <f t="shared" si="1069"/>
        <v>41242</v>
      </c>
      <c r="BG6807" s="34">
        <f t="shared" si="1064"/>
        <v>82.88000000000001</v>
      </c>
      <c r="BH6807" s="32">
        <f t="shared" si="1065"/>
        <v>1</v>
      </c>
      <c r="BI6807" s="32">
        <f t="shared" si="1066"/>
        <v>0</v>
      </c>
      <c r="BJ6807" s="69">
        <f t="shared" si="1067"/>
        <v>0</v>
      </c>
      <c r="BK6807" s="158" t="str">
        <f t="shared" si="1068"/>
        <v/>
      </c>
    </row>
    <row r="6808" spans="1:63" ht="12" customHeight="1" x14ac:dyDescent="0.2">
      <c r="A6808" s="8"/>
      <c r="B6808" s="7"/>
      <c r="C6808" s="7"/>
      <c r="D6808" s="7"/>
      <c r="E6808" s="7"/>
      <c r="F6808" s="7"/>
      <c r="G6808" s="7"/>
      <c r="H6808" s="7"/>
      <c r="I6808" s="10"/>
      <c r="J6808" s="25"/>
      <c r="K6808" s="250"/>
      <c r="L6808" s="31"/>
      <c r="M6808" s="9"/>
      <c r="N6808" s="11" t="s">
        <v>25</v>
      </c>
      <c r="O6808" s="39"/>
      <c r="P6808" s="47"/>
      <c r="Q6808" s="13"/>
      <c r="R6808" s="248">
        <f t="shared" si="1060"/>
        <v>0</v>
      </c>
      <c r="S6808" s="248">
        <f t="shared" si="1061"/>
        <v>0</v>
      </c>
      <c r="T6808" s="248">
        <f t="shared" si="1062"/>
        <v>0</v>
      </c>
      <c r="U6808" s="248">
        <f t="shared" si="1063"/>
        <v>0</v>
      </c>
      <c r="V6808" s="13"/>
      <c r="W6808" s="7"/>
      <c r="AT6808" s="130"/>
      <c r="BF6808" s="33">
        <f t="shared" si="1069"/>
        <v>41242</v>
      </c>
      <c r="BG6808" s="34">
        <f t="shared" si="1064"/>
        <v>82.88000000000001</v>
      </c>
      <c r="BH6808" s="32">
        <f t="shared" si="1065"/>
        <v>1</v>
      </c>
      <c r="BI6808" s="32">
        <f t="shared" si="1066"/>
        <v>0</v>
      </c>
      <c r="BJ6808" s="69">
        <f t="shared" si="1067"/>
        <v>0</v>
      </c>
      <c r="BK6808" s="158" t="str">
        <f t="shared" si="1068"/>
        <v/>
      </c>
    </row>
    <row r="6809" spans="1:63" ht="12" customHeight="1" x14ac:dyDescent="0.2">
      <c r="A6809" s="8"/>
      <c r="B6809" s="7"/>
      <c r="C6809" s="7"/>
      <c r="D6809" s="7"/>
      <c r="E6809" s="7"/>
      <c r="F6809" s="7"/>
      <c r="G6809" s="7"/>
      <c r="H6809" s="7"/>
      <c r="I6809" s="10"/>
      <c r="J6809" s="25"/>
      <c r="K6809" s="250"/>
      <c r="L6809" s="31"/>
      <c r="M6809" s="9"/>
      <c r="N6809" s="11" t="s">
        <v>25</v>
      </c>
      <c r="O6809" s="39"/>
      <c r="P6809" s="47"/>
      <c r="Q6809" s="13"/>
      <c r="R6809" s="248">
        <f t="shared" si="1060"/>
        <v>0</v>
      </c>
      <c r="S6809" s="248">
        <f t="shared" si="1061"/>
        <v>0</v>
      </c>
      <c r="T6809" s="248">
        <f t="shared" si="1062"/>
        <v>0</v>
      </c>
      <c r="U6809" s="248">
        <f t="shared" si="1063"/>
        <v>0</v>
      </c>
      <c r="V6809" s="13"/>
      <c r="W6809" s="7"/>
      <c r="AT6809" s="130"/>
      <c r="BF6809" s="33">
        <f t="shared" si="1069"/>
        <v>41242</v>
      </c>
      <c r="BG6809" s="34">
        <f t="shared" si="1064"/>
        <v>82.88000000000001</v>
      </c>
      <c r="BH6809" s="32">
        <f t="shared" si="1065"/>
        <v>1</v>
      </c>
      <c r="BI6809" s="32">
        <f t="shared" si="1066"/>
        <v>0</v>
      </c>
      <c r="BJ6809" s="69">
        <f t="shared" si="1067"/>
        <v>0</v>
      </c>
      <c r="BK6809" s="158" t="str">
        <f t="shared" si="1068"/>
        <v/>
      </c>
    </row>
    <row r="6810" spans="1:63" ht="12" customHeight="1" x14ac:dyDescent="0.2">
      <c r="A6810" s="8"/>
      <c r="B6810" s="7"/>
      <c r="C6810" s="7"/>
      <c r="D6810" s="7"/>
      <c r="E6810" s="7"/>
      <c r="F6810" s="7"/>
      <c r="G6810" s="7"/>
      <c r="H6810" s="7"/>
      <c r="I6810" s="10"/>
      <c r="J6810" s="25"/>
      <c r="K6810" s="250"/>
      <c r="L6810" s="31"/>
      <c r="M6810" s="9"/>
      <c r="N6810" s="11" t="s">
        <v>25</v>
      </c>
      <c r="O6810" s="39"/>
      <c r="P6810" s="47"/>
      <c r="Q6810" s="13"/>
      <c r="R6810" s="248">
        <f t="shared" si="1060"/>
        <v>0</v>
      </c>
      <c r="S6810" s="248">
        <f t="shared" si="1061"/>
        <v>0</v>
      </c>
      <c r="T6810" s="248">
        <f t="shared" si="1062"/>
        <v>0</v>
      </c>
      <c r="U6810" s="248">
        <f t="shared" si="1063"/>
        <v>0</v>
      </c>
      <c r="V6810" s="13"/>
      <c r="W6810" s="7"/>
      <c r="AT6810" s="130"/>
      <c r="BF6810" s="33">
        <f t="shared" si="1069"/>
        <v>41242</v>
      </c>
      <c r="BG6810" s="34">
        <f t="shared" si="1064"/>
        <v>82.88000000000001</v>
      </c>
      <c r="BH6810" s="32">
        <f t="shared" si="1065"/>
        <v>1</v>
      </c>
      <c r="BI6810" s="32">
        <f t="shared" si="1066"/>
        <v>0</v>
      </c>
      <c r="BJ6810" s="69">
        <f t="shared" si="1067"/>
        <v>0</v>
      </c>
      <c r="BK6810" s="158" t="str">
        <f t="shared" si="1068"/>
        <v/>
      </c>
    </row>
    <row r="6811" spans="1:63" ht="12" customHeight="1" x14ac:dyDescent="0.2">
      <c r="A6811" s="8"/>
      <c r="B6811" s="7"/>
      <c r="C6811" s="7"/>
      <c r="D6811" s="7"/>
      <c r="E6811" s="7"/>
      <c r="F6811" s="7"/>
      <c r="G6811" s="7"/>
      <c r="H6811" s="7"/>
      <c r="I6811" s="10"/>
      <c r="J6811" s="25"/>
      <c r="K6811" s="250"/>
      <c r="L6811" s="31"/>
      <c r="M6811" s="9"/>
      <c r="N6811" s="11" t="s">
        <v>25</v>
      </c>
      <c r="O6811" s="39"/>
      <c r="P6811" s="47"/>
      <c r="Q6811" s="13"/>
      <c r="R6811" s="248">
        <f t="shared" si="1060"/>
        <v>0</v>
      </c>
      <c r="S6811" s="248">
        <f t="shared" si="1061"/>
        <v>0</v>
      </c>
      <c r="T6811" s="248">
        <f t="shared" si="1062"/>
        <v>0</v>
      </c>
      <c r="U6811" s="248">
        <f t="shared" si="1063"/>
        <v>0</v>
      </c>
      <c r="V6811" s="13"/>
      <c r="W6811" s="7"/>
      <c r="AT6811" s="130"/>
      <c r="BF6811" s="33">
        <f t="shared" si="1069"/>
        <v>41242</v>
      </c>
      <c r="BG6811" s="34">
        <f t="shared" si="1064"/>
        <v>82.88000000000001</v>
      </c>
      <c r="BH6811" s="32">
        <f t="shared" si="1065"/>
        <v>1</v>
      </c>
      <c r="BI6811" s="32">
        <f t="shared" si="1066"/>
        <v>0</v>
      </c>
      <c r="BJ6811" s="69">
        <f t="shared" si="1067"/>
        <v>0</v>
      </c>
      <c r="BK6811" s="158" t="str">
        <f t="shared" si="1068"/>
        <v/>
      </c>
    </row>
    <row r="6812" spans="1:63" ht="12" customHeight="1" x14ac:dyDescent="0.2">
      <c r="A6812" s="8"/>
      <c r="B6812" s="7"/>
      <c r="C6812" s="7"/>
      <c r="D6812" s="7"/>
      <c r="E6812" s="7"/>
      <c r="F6812" s="7"/>
      <c r="G6812" s="7"/>
      <c r="H6812" s="7"/>
      <c r="I6812" s="10"/>
      <c r="J6812" s="25"/>
      <c r="K6812" s="250"/>
      <c r="L6812" s="31"/>
      <c r="M6812" s="9"/>
      <c r="N6812" s="11" t="s">
        <v>25</v>
      </c>
      <c r="O6812" s="39"/>
      <c r="P6812" s="47"/>
      <c r="Q6812" s="13"/>
      <c r="R6812" s="248">
        <f t="shared" si="1060"/>
        <v>0</v>
      </c>
      <c r="S6812" s="248">
        <f t="shared" si="1061"/>
        <v>0</v>
      </c>
      <c r="T6812" s="248">
        <f t="shared" si="1062"/>
        <v>0</v>
      </c>
      <c r="U6812" s="248">
        <f t="shared" si="1063"/>
        <v>0</v>
      </c>
      <c r="V6812" s="13"/>
      <c r="W6812" s="7"/>
      <c r="AT6812" s="130"/>
      <c r="BF6812" s="33">
        <f t="shared" si="1069"/>
        <v>41242</v>
      </c>
      <c r="BG6812" s="34">
        <f t="shared" si="1064"/>
        <v>82.88000000000001</v>
      </c>
      <c r="BH6812" s="32">
        <f t="shared" si="1065"/>
        <v>1</v>
      </c>
      <c r="BI6812" s="32">
        <f t="shared" si="1066"/>
        <v>0</v>
      </c>
      <c r="BJ6812" s="69">
        <f t="shared" si="1067"/>
        <v>0</v>
      </c>
      <c r="BK6812" s="158" t="str">
        <f t="shared" si="1068"/>
        <v/>
      </c>
    </row>
    <row r="6813" spans="1:63" ht="12" customHeight="1" x14ac:dyDescent="0.2">
      <c r="A6813" s="8"/>
      <c r="B6813" s="7"/>
      <c r="C6813" s="7"/>
      <c r="D6813" s="7"/>
      <c r="E6813" s="7"/>
      <c r="F6813" s="7"/>
      <c r="G6813" s="7"/>
      <c r="H6813" s="7"/>
      <c r="I6813" s="10"/>
      <c r="J6813" s="25"/>
      <c r="K6813" s="250"/>
      <c r="L6813" s="31"/>
      <c r="M6813" s="9"/>
      <c r="N6813" s="11" t="s">
        <v>25</v>
      </c>
      <c r="O6813" s="39"/>
      <c r="P6813" s="47"/>
      <c r="Q6813" s="13"/>
      <c r="R6813" s="248">
        <f t="shared" si="1060"/>
        <v>0</v>
      </c>
      <c r="S6813" s="248">
        <f t="shared" si="1061"/>
        <v>0</v>
      </c>
      <c r="T6813" s="248">
        <f t="shared" si="1062"/>
        <v>0</v>
      </c>
      <c r="U6813" s="248">
        <f t="shared" si="1063"/>
        <v>0</v>
      </c>
      <c r="V6813" s="13"/>
      <c r="W6813" s="7"/>
      <c r="AT6813" s="130"/>
      <c r="BF6813" s="33">
        <f t="shared" si="1069"/>
        <v>41242</v>
      </c>
      <c r="BG6813" s="34">
        <f t="shared" si="1064"/>
        <v>82.88000000000001</v>
      </c>
      <c r="BH6813" s="32">
        <f t="shared" si="1065"/>
        <v>1</v>
      </c>
      <c r="BI6813" s="32">
        <f t="shared" si="1066"/>
        <v>0</v>
      </c>
      <c r="BJ6813" s="69">
        <f t="shared" si="1067"/>
        <v>0</v>
      </c>
      <c r="BK6813" s="158" t="str">
        <f t="shared" si="1068"/>
        <v/>
      </c>
    </row>
    <row r="6814" spans="1:63" ht="12" customHeight="1" x14ac:dyDescent="0.2">
      <c r="A6814" s="8"/>
      <c r="B6814" s="7"/>
      <c r="C6814" s="7"/>
      <c r="D6814" s="7"/>
      <c r="E6814" s="7"/>
      <c r="F6814" s="7"/>
      <c r="G6814" s="7"/>
      <c r="H6814" s="7"/>
      <c r="I6814" s="10"/>
      <c r="J6814" s="25"/>
      <c r="K6814" s="250"/>
      <c r="L6814" s="31"/>
      <c r="M6814" s="9"/>
      <c r="N6814" s="11" t="s">
        <v>25</v>
      </c>
      <c r="O6814" s="39"/>
      <c r="P6814" s="47"/>
      <c r="Q6814" s="13"/>
      <c r="R6814" s="248">
        <f t="shared" si="1060"/>
        <v>0</v>
      </c>
      <c r="S6814" s="248">
        <f t="shared" si="1061"/>
        <v>0</v>
      </c>
      <c r="T6814" s="248">
        <f t="shared" si="1062"/>
        <v>0</v>
      </c>
      <c r="U6814" s="248">
        <f t="shared" si="1063"/>
        <v>0</v>
      </c>
      <c r="V6814" s="13"/>
      <c r="W6814" s="7"/>
      <c r="AT6814" s="130"/>
      <c r="BF6814" s="33">
        <f t="shared" si="1069"/>
        <v>41242</v>
      </c>
      <c r="BG6814" s="34">
        <f t="shared" si="1064"/>
        <v>82.88000000000001</v>
      </c>
      <c r="BH6814" s="32">
        <f t="shared" si="1065"/>
        <v>1</v>
      </c>
      <c r="BI6814" s="32">
        <f t="shared" si="1066"/>
        <v>0</v>
      </c>
      <c r="BJ6814" s="69">
        <f t="shared" si="1067"/>
        <v>0</v>
      </c>
      <c r="BK6814" s="158" t="str">
        <f t="shared" si="1068"/>
        <v/>
      </c>
    </row>
    <row r="6815" spans="1:63" ht="12" customHeight="1" x14ac:dyDescent="0.2">
      <c r="A6815" s="8"/>
      <c r="B6815" s="7"/>
      <c r="C6815" s="7"/>
      <c r="D6815" s="7"/>
      <c r="E6815" s="7"/>
      <c r="F6815" s="7"/>
      <c r="G6815" s="7"/>
      <c r="H6815" s="7"/>
      <c r="I6815" s="10"/>
      <c r="J6815" s="25"/>
      <c r="K6815" s="250"/>
      <c r="L6815" s="31"/>
      <c r="M6815" s="9"/>
      <c r="N6815" s="11" t="s">
        <v>25</v>
      </c>
      <c r="O6815" s="39"/>
      <c r="P6815" s="47"/>
      <c r="Q6815" s="13"/>
      <c r="R6815" s="248">
        <f t="shared" si="1060"/>
        <v>0</v>
      </c>
      <c r="S6815" s="248">
        <f t="shared" si="1061"/>
        <v>0</v>
      </c>
      <c r="T6815" s="248">
        <f t="shared" si="1062"/>
        <v>0</v>
      </c>
      <c r="U6815" s="248">
        <f t="shared" si="1063"/>
        <v>0</v>
      </c>
      <c r="V6815" s="13"/>
      <c r="W6815" s="7"/>
      <c r="AT6815" s="130"/>
      <c r="BF6815" s="33">
        <f t="shared" si="1069"/>
        <v>41242</v>
      </c>
      <c r="BG6815" s="34">
        <f t="shared" si="1064"/>
        <v>82.88000000000001</v>
      </c>
      <c r="BH6815" s="32">
        <f t="shared" si="1065"/>
        <v>1</v>
      </c>
      <c r="BI6815" s="32">
        <f t="shared" si="1066"/>
        <v>0</v>
      </c>
      <c r="BJ6815" s="69">
        <f t="shared" si="1067"/>
        <v>0</v>
      </c>
      <c r="BK6815" s="158" t="str">
        <f t="shared" si="1068"/>
        <v/>
      </c>
    </row>
    <row r="6816" spans="1:63" ht="12" customHeight="1" x14ac:dyDescent="0.2">
      <c r="A6816" s="8"/>
      <c r="B6816" s="7"/>
      <c r="C6816" s="7"/>
      <c r="D6816" s="7"/>
      <c r="E6816" s="7"/>
      <c r="F6816" s="7"/>
      <c r="G6816" s="7"/>
      <c r="H6816" s="7"/>
      <c r="I6816" s="10"/>
      <c r="J6816" s="25"/>
      <c r="K6816" s="250"/>
      <c r="L6816" s="31"/>
      <c r="M6816" s="9"/>
      <c r="N6816" s="11" t="s">
        <v>25</v>
      </c>
      <c r="O6816" s="39"/>
      <c r="P6816" s="47"/>
      <c r="Q6816" s="13"/>
      <c r="R6816" s="248">
        <f t="shared" si="1060"/>
        <v>0</v>
      </c>
      <c r="S6816" s="248">
        <f t="shared" si="1061"/>
        <v>0</v>
      </c>
      <c r="T6816" s="248">
        <f t="shared" si="1062"/>
        <v>0</v>
      </c>
      <c r="U6816" s="248">
        <f t="shared" si="1063"/>
        <v>0</v>
      </c>
      <c r="V6816" s="13"/>
      <c r="W6816" s="7"/>
      <c r="AT6816" s="130"/>
      <c r="BF6816" s="33">
        <f t="shared" si="1069"/>
        <v>41242</v>
      </c>
      <c r="BG6816" s="34">
        <f t="shared" si="1064"/>
        <v>82.88000000000001</v>
      </c>
      <c r="BH6816" s="32">
        <f t="shared" si="1065"/>
        <v>1</v>
      </c>
      <c r="BI6816" s="32">
        <f t="shared" si="1066"/>
        <v>0</v>
      </c>
      <c r="BJ6816" s="69">
        <f t="shared" si="1067"/>
        <v>0</v>
      </c>
      <c r="BK6816" s="158" t="str">
        <f t="shared" si="1068"/>
        <v/>
      </c>
    </row>
    <row r="6817" spans="1:63" ht="12" customHeight="1" x14ac:dyDescent="0.2">
      <c r="A6817" s="8"/>
      <c r="B6817" s="7"/>
      <c r="C6817" s="7"/>
      <c r="D6817" s="7"/>
      <c r="E6817" s="7"/>
      <c r="F6817" s="7"/>
      <c r="G6817" s="7"/>
      <c r="H6817" s="7"/>
      <c r="I6817" s="10"/>
      <c r="J6817" s="25"/>
      <c r="K6817" s="250"/>
      <c r="L6817" s="31"/>
      <c r="M6817" s="9"/>
      <c r="N6817" s="11" t="s">
        <v>25</v>
      </c>
      <c r="O6817" s="39"/>
      <c r="P6817" s="47"/>
      <c r="Q6817" s="13"/>
      <c r="R6817" s="248">
        <f t="shared" si="1060"/>
        <v>0</v>
      </c>
      <c r="S6817" s="248">
        <f t="shared" si="1061"/>
        <v>0</v>
      </c>
      <c r="T6817" s="248">
        <f t="shared" si="1062"/>
        <v>0</v>
      </c>
      <c r="U6817" s="248">
        <f t="shared" si="1063"/>
        <v>0</v>
      </c>
      <c r="V6817" s="13"/>
      <c r="W6817" s="7"/>
      <c r="AT6817" s="130"/>
      <c r="BF6817" s="33">
        <f t="shared" si="1069"/>
        <v>41242</v>
      </c>
      <c r="BG6817" s="34">
        <f t="shared" si="1064"/>
        <v>82.88000000000001</v>
      </c>
      <c r="BH6817" s="32">
        <f t="shared" si="1065"/>
        <v>1</v>
      </c>
      <c r="BI6817" s="32">
        <f t="shared" si="1066"/>
        <v>0</v>
      </c>
      <c r="BJ6817" s="69">
        <f t="shared" si="1067"/>
        <v>0</v>
      </c>
      <c r="BK6817" s="158" t="str">
        <f t="shared" si="1068"/>
        <v/>
      </c>
    </row>
    <row r="6818" spans="1:63" ht="12" customHeight="1" x14ac:dyDescent="0.2">
      <c r="A6818" s="8"/>
      <c r="B6818" s="7"/>
      <c r="C6818" s="7"/>
      <c r="D6818" s="7"/>
      <c r="E6818" s="7"/>
      <c r="F6818" s="7"/>
      <c r="G6818" s="7"/>
      <c r="H6818" s="7"/>
      <c r="I6818" s="10"/>
      <c r="J6818" s="25"/>
      <c r="K6818" s="250"/>
      <c r="L6818" s="31"/>
      <c r="M6818" s="9"/>
      <c r="N6818" s="11" t="s">
        <v>25</v>
      </c>
      <c r="O6818" s="39"/>
      <c r="P6818" s="47"/>
      <c r="Q6818" s="13"/>
      <c r="R6818" s="248">
        <f t="shared" si="1060"/>
        <v>0</v>
      </c>
      <c r="S6818" s="248">
        <f t="shared" si="1061"/>
        <v>0</v>
      </c>
      <c r="T6818" s="248">
        <f t="shared" si="1062"/>
        <v>0</v>
      </c>
      <c r="U6818" s="248">
        <f t="shared" si="1063"/>
        <v>0</v>
      </c>
      <c r="V6818" s="13"/>
      <c r="W6818" s="7"/>
      <c r="AT6818" s="130"/>
      <c r="BF6818" s="33">
        <f t="shared" si="1069"/>
        <v>41242</v>
      </c>
      <c r="BG6818" s="34">
        <f t="shared" si="1064"/>
        <v>82.88000000000001</v>
      </c>
      <c r="BH6818" s="32">
        <f t="shared" si="1065"/>
        <v>1</v>
      </c>
      <c r="BI6818" s="32">
        <f t="shared" si="1066"/>
        <v>0</v>
      </c>
      <c r="BJ6818" s="69">
        <f t="shared" si="1067"/>
        <v>0</v>
      </c>
      <c r="BK6818" s="158" t="str">
        <f t="shared" si="1068"/>
        <v/>
      </c>
    </row>
    <row r="6819" spans="1:63" ht="12" customHeight="1" x14ac:dyDescent="0.2">
      <c r="A6819" s="8"/>
      <c r="B6819" s="7"/>
      <c r="C6819" s="7"/>
      <c r="D6819" s="7"/>
      <c r="E6819" s="7"/>
      <c r="F6819" s="7"/>
      <c r="G6819" s="7"/>
      <c r="H6819" s="7"/>
      <c r="I6819" s="10"/>
      <c r="J6819" s="25"/>
      <c r="K6819" s="250"/>
      <c r="L6819" s="31"/>
      <c r="M6819" s="9"/>
      <c r="N6819" s="11" t="s">
        <v>25</v>
      </c>
      <c r="O6819" s="39"/>
      <c r="P6819" s="47"/>
      <c r="Q6819" s="13"/>
      <c r="R6819" s="248">
        <f t="shared" si="1060"/>
        <v>0</v>
      </c>
      <c r="S6819" s="248">
        <f t="shared" si="1061"/>
        <v>0</v>
      </c>
      <c r="T6819" s="248">
        <f t="shared" si="1062"/>
        <v>0</v>
      </c>
      <c r="U6819" s="248">
        <f t="shared" si="1063"/>
        <v>0</v>
      </c>
      <c r="V6819" s="13"/>
      <c r="W6819" s="7"/>
      <c r="AT6819" s="130"/>
      <c r="BF6819" s="33">
        <f t="shared" si="1069"/>
        <v>41242</v>
      </c>
      <c r="BG6819" s="34">
        <f t="shared" si="1064"/>
        <v>82.88000000000001</v>
      </c>
      <c r="BH6819" s="32">
        <f t="shared" si="1065"/>
        <v>1</v>
      </c>
      <c r="BI6819" s="32">
        <f t="shared" si="1066"/>
        <v>0</v>
      </c>
      <c r="BJ6819" s="69">
        <f t="shared" si="1067"/>
        <v>0</v>
      </c>
      <c r="BK6819" s="158" t="str">
        <f t="shared" si="1068"/>
        <v/>
      </c>
    </row>
    <row r="6820" spans="1:63" ht="12" customHeight="1" x14ac:dyDescent="0.2">
      <c r="A6820" s="8"/>
      <c r="B6820" s="7"/>
      <c r="C6820" s="7"/>
      <c r="D6820" s="7"/>
      <c r="E6820" s="7"/>
      <c r="F6820" s="7"/>
      <c r="G6820" s="7"/>
      <c r="H6820" s="7"/>
      <c r="I6820" s="10"/>
      <c r="J6820" s="25"/>
      <c r="K6820" s="250"/>
      <c r="L6820" s="31"/>
      <c r="M6820" s="9"/>
      <c r="N6820" s="11" t="s">
        <v>25</v>
      </c>
      <c r="O6820" s="39"/>
      <c r="P6820" s="47"/>
      <c r="Q6820" s="13"/>
      <c r="R6820" s="248">
        <f t="shared" si="1060"/>
        <v>0</v>
      </c>
      <c r="S6820" s="248">
        <f t="shared" si="1061"/>
        <v>0</v>
      </c>
      <c r="T6820" s="248">
        <f t="shared" si="1062"/>
        <v>0</v>
      </c>
      <c r="U6820" s="248">
        <f t="shared" si="1063"/>
        <v>0</v>
      </c>
      <c r="V6820" s="13"/>
      <c r="W6820" s="7"/>
      <c r="AT6820" s="130"/>
      <c r="BF6820" s="33">
        <f t="shared" si="1069"/>
        <v>41242</v>
      </c>
      <c r="BG6820" s="34">
        <f t="shared" si="1064"/>
        <v>82.88000000000001</v>
      </c>
      <c r="BH6820" s="32">
        <f t="shared" si="1065"/>
        <v>1</v>
      </c>
      <c r="BI6820" s="32">
        <f t="shared" si="1066"/>
        <v>0</v>
      </c>
      <c r="BJ6820" s="69">
        <f t="shared" si="1067"/>
        <v>0</v>
      </c>
      <c r="BK6820" s="158" t="str">
        <f t="shared" si="1068"/>
        <v/>
      </c>
    </row>
    <row r="6821" spans="1:63" ht="12" customHeight="1" x14ac:dyDescent="0.2">
      <c r="A6821" s="8"/>
      <c r="B6821" s="7"/>
      <c r="C6821" s="7"/>
      <c r="D6821" s="7"/>
      <c r="E6821" s="7"/>
      <c r="F6821" s="7"/>
      <c r="G6821" s="7"/>
      <c r="H6821" s="7"/>
      <c r="I6821" s="10"/>
      <c r="J6821" s="25"/>
      <c r="K6821" s="250"/>
      <c r="L6821" s="31"/>
      <c r="M6821" s="9"/>
      <c r="N6821" s="11" t="s">
        <v>25</v>
      </c>
      <c r="O6821" s="39"/>
      <c r="P6821" s="47"/>
      <c r="Q6821" s="13"/>
      <c r="R6821" s="248">
        <f t="shared" si="1060"/>
        <v>0</v>
      </c>
      <c r="S6821" s="248">
        <f t="shared" si="1061"/>
        <v>0</v>
      </c>
      <c r="T6821" s="248">
        <f t="shared" si="1062"/>
        <v>0</v>
      </c>
      <c r="U6821" s="248">
        <f t="shared" si="1063"/>
        <v>0</v>
      </c>
      <c r="V6821" s="13"/>
      <c r="W6821" s="7"/>
      <c r="AT6821" s="130"/>
      <c r="BF6821" s="33">
        <f t="shared" si="1069"/>
        <v>41242</v>
      </c>
      <c r="BG6821" s="34">
        <f t="shared" si="1064"/>
        <v>82.88000000000001</v>
      </c>
      <c r="BH6821" s="32">
        <f t="shared" si="1065"/>
        <v>1</v>
      </c>
      <c r="BI6821" s="32">
        <f t="shared" si="1066"/>
        <v>0</v>
      </c>
      <c r="BJ6821" s="69">
        <f t="shared" si="1067"/>
        <v>0</v>
      </c>
      <c r="BK6821" s="158" t="str">
        <f t="shared" si="1068"/>
        <v/>
      </c>
    </row>
    <row r="6822" spans="1:63" ht="12" customHeight="1" x14ac:dyDescent="0.2">
      <c r="A6822" s="8"/>
      <c r="B6822" s="7"/>
      <c r="C6822" s="7"/>
      <c r="D6822" s="7"/>
      <c r="E6822" s="7"/>
      <c r="F6822" s="7"/>
      <c r="G6822" s="7"/>
      <c r="H6822" s="7"/>
      <c r="I6822" s="10"/>
      <c r="J6822" s="25"/>
      <c r="K6822" s="250"/>
      <c r="L6822" s="31"/>
      <c r="M6822" s="9"/>
      <c r="N6822" s="11" t="s">
        <v>25</v>
      </c>
      <c r="O6822" s="39"/>
      <c r="P6822" s="47"/>
      <c r="Q6822" s="13"/>
      <c r="R6822" s="248">
        <f t="shared" si="1060"/>
        <v>0</v>
      </c>
      <c r="S6822" s="248">
        <f t="shared" si="1061"/>
        <v>0</v>
      </c>
      <c r="T6822" s="248">
        <f t="shared" si="1062"/>
        <v>0</v>
      </c>
      <c r="U6822" s="248">
        <f t="shared" si="1063"/>
        <v>0</v>
      </c>
      <c r="V6822" s="13"/>
      <c r="W6822" s="7"/>
      <c r="AT6822" s="130"/>
      <c r="BF6822" s="33">
        <f t="shared" si="1069"/>
        <v>41242</v>
      </c>
      <c r="BG6822" s="34">
        <f t="shared" si="1064"/>
        <v>82.88000000000001</v>
      </c>
      <c r="BH6822" s="32">
        <f t="shared" si="1065"/>
        <v>1</v>
      </c>
      <c r="BI6822" s="32">
        <f t="shared" si="1066"/>
        <v>0</v>
      </c>
      <c r="BJ6822" s="69">
        <f t="shared" si="1067"/>
        <v>0</v>
      </c>
      <c r="BK6822" s="158" t="str">
        <f t="shared" si="1068"/>
        <v/>
      </c>
    </row>
    <row r="6823" spans="1:63" ht="12" customHeight="1" x14ac:dyDescent="0.2">
      <c r="A6823" s="8"/>
      <c r="B6823" s="7"/>
      <c r="C6823" s="7"/>
      <c r="D6823" s="7"/>
      <c r="E6823" s="7"/>
      <c r="F6823" s="7"/>
      <c r="G6823" s="7"/>
      <c r="H6823" s="7"/>
      <c r="I6823" s="10"/>
      <c r="J6823" s="25"/>
      <c r="K6823" s="250"/>
      <c r="L6823" s="31"/>
      <c r="M6823" s="9"/>
      <c r="N6823" s="11" t="s">
        <v>25</v>
      </c>
      <c r="O6823" s="39"/>
      <c r="P6823" s="47"/>
      <c r="Q6823" s="13"/>
      <c r="R6823" s="248">
        <f t="shared" si="1060"/>
        <v>0</v>
      </c>
      <c r="S6823" s="248">
        <f t="shared" si="1061"/>
        <v>0</v>
      </c>
      <c r="T6823" s="248">
        <f t="shared" si="1062"/>
        <v>0</v>
      </c>
      <c r="U6823" s="248">
        <f t="shared" si="1063"/>
        <v>0</v>
      </c>
      <c r="V6823" s="13"/>
      <c r="W6823" s="7"/>
      <c r="AT6823" s="130"/>
      <c r="BF6823" s="33">
        <f t="shared" si="1069"/>
        <v>41242</v>
      </c>
      <c r="BG6823" s="34">
        <f t="shared" si="1064"/>
        <v>82.88000000000001</v>
      </c>
      <c r="BH6823" s="32">
        <f t="shared" si="1065"/>
        <v>1</v>
      </c>
      <c r="BI6823" s="32">
        <f t="shared" si="1066"/>
        <v>0</v>
      </c>
      <c r="BJ6823" s="69">
        <f t="shared" si="1067"/>
        <v>0</v>
      </c>
      <c r="BK6823" s="158" t="str">
        <f t="shared" si="1068"/>
        <v/>
      </c>
    </row>
    <row r="6824" spans="1:63" ht="12" customHeight="1" x14ac:dyDescent="0.2">
      <c r="A6824" s="8"/>
      <c r="B6824" s="7"/>
      <c r="C6824" s="7"/>
      <c r="D6824" s="7"/>
      <c r="E6824" s="7"/>
      <c r="F6824" s="7"/>
      <c r="G6824" s="7"/>
      <c r="H6824" s="7"/>
      <c r="I6824" s="10"/>
      <c r="J6824" s="25"/>
      <c r="K6824" s="250"/>
      <c r="L6824" s="31"/>
      <c r="M6824" s="9"/>
      <c r="N6824" s="11" t="s">
        <v>25</v>
      </c>
      <c r="O6824" s="39"/>
      <c r="P6824" s="47"/>
      <c r="Q6824" s="13"/>
      <c r="R6824" s="248">
        <f t="shared" si="1060"/>
        <v>0</v>
      </c>
      <c r="S6824" s="248">
        <f t="shared" si="1061"/>
        <v>0</v>
      </c>
      <c r="T6824" s="248">
        <f t="shared" si="1062"/>
        <v>0</v>
      </c>
      <c r="U6824" s="248">
        <f t="shared" si="1063"/>
        <v>0</v>
      </c>
      <c r="V6824" s="13"/>
      <c r="W6824" s="7"/>
      <c r="AT6824" s="130"/>
      <c r="BF6824" s="33">
        <f t="shared" si="1069"/>
        <v>41242</v>
      </c>
      <c r="BG6824" s="34">
        <f t="shared" si="1064"/>
        <v>82.88000000000001</v>
      </c>
      <c r="BH6824" s="32">
        <f t="shared" si="1065"/>
        <v>1</v>
      </c>
      <c r="BI6824" s="32">
        <f t="shared" si="1066"/>
        <v>0</v>
      </c>
      <c r="BJ6824" s="69">
        <f t="shared" si="1067"/>
        <v>0</v>
      </c>
      <c r="BK6824" s="158" t="str">
        <f t="shared" si="1068"/>
        <v/>
      </c>
    </row>
    <row r="6825" spans="1:63" ht="12" customHeight="1" x14ac:dyDescent="0.2">
      <c r="A6825" s="8"/>
      <c r="B6825" s="7"/>
      <c r="C6825" s="7"/>
      <c r="D6825" s="7"/>
      <c r="E6825" s="7"/>
      <c r="F6825" s="7"/>
      <c r="G6825" s="7"/>
      <c r="H6825" s="7"/>
      <c r="I6825" s="10"/>
      <c r="J6825" s="25"/>
      <c r="K6825" s="250"/>
      <c r="L6825" s="31"/>
      <c r="M6825" s="9"/>
      <c r="N6825" s="11" t="s">
        <v>25</v>
      </c>
      <c r="O6825" s="39"/>
      <c r="P6825" s="47"/>
      <c r="Q6825" s="13"/>
      <c r="R6825" s="248">
        <f t="shared" si="1060"/>
        <v>0</v>
      </c>
      <c r="S6825" s="248">
        <f t="shared" si="1061"/>
        <v>0</v>
      </c>
      <c r="T6825" s="248">
        <f t="shared" si="1062"/>
        <v>0</v>
      </c>
      <c r="U6825" s="248">
        <f t="shared" si="1063"/>
        <v>0</v>
      </c>
      <c r="V6825" s="13"/>
      <c r="W6825" s="7"/>
      <c r="AT6825" s="130"/>
      <c r="BF6825" s="33">
        <f t="shared" si="1069"/>
        <v>41242</v>
      </c>
      <c r="BG6825" s="34">
        <f t="shared" si="1064"/>
        <v>82.88000000000001</v>
      </c>
      <c r="BH6825" s="32">
        <f t="shared" si="1065"/>
        <v>1</v>
      </c>
      <c r="BI6825" s="32">
        <f t="shared" si="1066"/>
        <v>0</v>
      </c>
      <c r="BJ6825" s="69">
        <f t="shared" si="1067"/>
        <v>0</v>
      </c>
      <c r="BK6825" s="158" t="str">
        <f t="shared" si="1068"/>
        <v/>
      </c>
    </row>
    <row r="6826" spans="1:63" ht="12" customHeight="1" x14ac:dyDescent="0.2">
      <c r="A6826" s="8"/>
      <c r="B6826" s="7"/>
      <c r="C6826" s="7"/>
      <c r="D6826" s="7"/>
      <c r="E6826" s="7"/>
      <c r="F6826" s="7"/>
      <c r="G6826" s="7"/>
      <c r="H6826" s="7"/>
      <c r="I6826" s="10"/>
      <c r="J6826" s="25"/>
      <c r="K6826" s="250"/>
      <c r="L6826" s="31"/>
      <c r="M6826" s="9"/>
      <c r="N6826" s="11" t="s">
        <v>25</v>
      </c>
      <c r="O6826" s="39"/>
      <c r="P6826" s="47"/>
      <c r="Q6826" s="13"/>
      <c r="R6826" s="248">
        <f t="shared" si="1060"/>
        <v>0</v>
      </c>
      <c r="S6826" s="248">
        <f t="shared" si="1061"/>
        <v>0</v>
      </c>
      <c r="T6826" s="248">
        <f t="shared" si="1062"/>
        <v>0</v>
      </c>
      <c r="U6826" s="248">
        <f t="shared" si="1063"/>
        <v>0</v>
      </c>
      <c r="V6826" s="13"/>
      <c r="W6826" s="7"/>
      <c r="AT6826" s="130"/>
      <c r="BF6826" s="33">
        <f t="shared" si="1069"/>
        <v>41242</v>
      </c>
      <c r="BG6826" s="34">
        <f t="shared" si="1064"/>
        <v>82.88000000000001</v>
      </c>
      <c r="BH6826" s="32">
        <f t="shared" si="1065"/>
        <v>1</v>
      </c>
      <c r="BI6826" s="32">
        <f t="shared" si="1066"/>
        <v>0</v>
      </c>
      <c r="BJ6826" s="69">
        <f t="shared" si="1067"/>
        <v>0</v>
      </c>
      <c r="BK6826" s="158" t="str">
        <f t="shared" si="1068"/>
        <v/>
      </c>
    </row>
    <row r="6827" spans="1:63" ht="12" customHeight="1" x14ac:dyDescent="0.2">
      <c r="A6827" s="8"/>
      <c r="B6827" s="7"/>
      <c r="C6827" s="7"/>
      <c r="D6827" s="7"/>
      <c r="E6827" s="7"/>
      <c r="F6827" s="7"/>
      <c r="G6827" s="7"/>
      <c r="H6827" s="7"/>
      <c r="I6827" s="10"/>
      <c r="J6827" s="25"/>
      <c r="K6827" s="250"/>
      <c r="L6827" s="31"/>
      <c r="M6827" s="9"/>
      <c r="N6827" s="11" t="s">
        <v>25</v>
      </c>
      <c r="O6827" s="39"/>
      <c r="P6827" s="47"/>
      <c r="Q6827" s="13"/>
      <c r="R6827" s="248">
        <f t="shared" si="1060"/>
        <v>0</v>
      </c>
      <c r="S6827" s="248">
        <f t="shared" si="1061"/>
        <v>0</v>
      </c>
      <c r="T6827" s="248">
        <f t="shared" si="1062"/>
        <v>0</v>
      </c>
      <c r="U6827" s="248">
        <f t="shared" si="1063"/>
        <v>0</v>
      </c>
      <c r="V6827" s="13"/>
      <c r="W6827" s="7"/>
      <c r="AT6827" s="130"/>
      <c r="BF6827" s="33">
        <f t="shared" si="1069"/>
        <v>41242</v>
      </c>
      <c r="BG6827" s="34">
        <f t="shared" si="1064"/>
        <v>82.88000000000001</v>
      </c>
      <c r="BH6827" s="32">
        <f t="shared" si="1065"/>
        <v>1</v>
      </c>
      <c r="BI6827" s="32">
        <f t="shared" si="1066"/>
        <v>0</v>
      </c>
      <c r="BJ6827" s="69">
        <f t="shared" si="1067"/>
        <v>0</v>
      </c>
      <c r="BK6827" s="158" t="str">
        <f t="shared" si="1068"/>
        <v/>
      </c>
    </row>
    <row r="6828" spans="1:63" ht="12" customHeight="1" x14ac:dyDescent="0.2">
      <c r="A6828" s="8"/>
      <c r="B6828" s="7"/>
      <c r="C6828" s="7"/>
      <c r="D6828" s="7"/>
      <c r="E6828" s="7"/>
      <c r="F6828" s="7"/>
      <c r="G6828" s="7"/>
      <c r="H6828" s="7"/>
      <c r="I6828" s="10"/>
      <c r="J6828" s="25"/>
      <c r="K6828" s="250"/>
      <c r="L6828" s="31"/>
      <c r="M6828" s="9"/>
      <c r="N6828" s="11" t="s">
        <v>25</v>
      </c>
      <c r="O6828" s="39"/>
      <c r="P6828" s="47"/>
      <c r="Q6828" s="13"/>
      <c r="R6828" s="248">
        <f t="shared" si="1060"/>
        <v>0</v>
      </c>
      <c r="S6828" s="248">
        <f t="shared" si="1061"/>
        <v>0</v>
      </c>
      <c r="T6828" s="248">
        <f t="shared" si="1062"/>
        <v>0</v>
      </c>
      <c r="U6828" s="248">
        <f t="shared" si="1063"/>
        <v>0</v>
      </c>
      <c r="V6828" s="13"/>
      <c r="W6828" s="7"/>
      <c r="AT6828" s="130"/>
      <c r="BF6828" s="33">
        <f t="shared" si="1069"/>
        <v>41242</v>
      </c>
      <c r="BG6828" s="34">
        <f t="shared" si="1064"/>
        <v>82.88000000000001</v>
      </c>
      <c r="BH6828" s="32">
        <f t="shared" si="1065"/>
        <v>1</v>
      </c>
      <c r="BI6828" s="32">
        <f t="shared" si="1066"/>
        <v>0</v>
      </c>
      <c r="BJ6828" s="69">
        <f t="shared" si="1067"/>
        <v>0</v>
      </c>
      <c r="BK6828" s="158" t="str">
        <f t="shared" si="1068"/>
        <v/>
      </c>
    </row>
    <row r="6829" spans="1:63" ht="12" customHeight="1" x14ac:dyDescent="0.2">
      <c r="A6829" s="8"/>
      <c r="B6829" s="7"/>
      <c r="C6829" s="7"/>
      <c r="D6829" s="7"/>
      <c r="E6829" s="7"/>
      <c r="F6829" s="7"/>
      <c r="G6829" s="7"/>
      <c r="H6829" s="7"/>
      <c r="I6829" s="10"/>
      <c r="J6829" s="25"/>
      <c r="K6829" s="250"/>
      <c r="L6829" s="31"/>
      <c r="M6829" s="9"/>
      <c r="N6829" s="11" t="s">
        <v>25</v>
      </c>
      <c r="O6829" s="39"/>
      <c r="P6829" s="47"/>
      <c r="Q6829" s="13"/>
      <c r="R6829" s="248">
        <f t="shared" si="1060"/>
        <v>0</v>
      </c>
      <c r="S6829" s="248">
        <f t="shared" si="1061"/>
        <v>0</v>
      </c>
      <c r="T6829" s="248">
        <f t="shared" si="1062"/>
        <v>0</v>
      </c>
      <c r="U6829" s="248">
        <f t="shared" si="1063"/>
        <v>0</v>
      </c>
      <c r="V6829" s="13"/>
      <c r="W6829" s="7"/>
      <c r="AT6829" s="130"/>
      <c r="BF6829" s="33">
        <f t="shared" si="1069"/>
        <v>41242</v>
      </c>
      <c r="BG6829" s="34">
        <f t="shared" si="1064"/>
        <v>82.88000000000001</v>
      </c>
      <c r="BH6829" s="32">
        <f t="shared" si="1065"/>
        <v>1</v>
      </c>
      <c r="BI6829" s="32">
        <f t="shared" si="1066"/>
        <v>0</v>
      </c>
      <c r="BJ6829" s="69">
        <f t="shared" si="1067"/>
        <v>0</v>
      </c>
      <c r="BK6829" s="158" t="str">
        <f t="shared" si="1068"/>
        <v/>
      </c>
    </row>
    <row r="6830" spans="1:63" ht="12" customHeight="1" x14ac:dyDescent="0.2">
      <c r="A6830" s="8"/>
      <c r="B6830" s="7"/>
      <c r="C6830" s="7"/>
      <c r="D6830" s="7"/>
      <c r="E6830" s="7"/>
      <c r="F6830" s="7"/>
      <c r="G6830" s="7"/>
      <c r="H6830" s="7"/>
      <c r="I6830" s="10"/>
      <c r="J6830" s="25"/>
      <c r="K6830" s="250"/>
      <c r="L6830" s="31"/>
      <c r="M6830" s="9"/>
      <c r="N6830" s="11" t="s">
        <v>25</v>
      </c>
      <c r="O6830" s="39"/>
      <c r="P6830" s="47"/>
      <c r="Q6830" s="13"/>
      <c r="R6830" s="248">
        <f t="shared" si="1060"/>
        <v>0</v>
      </c>
      <c r="S6830" s="248">
        <f t="shared" si="1061"/>
        <v>0</v>
      </c>
      <c r="T6830" s="248">
        <f t="shared" si="1062"/>
        <v>0</v>
      </c>
      <c r="U6830" s="248">
        <f t="shared" si="1063"/>
        <v>0</v>
      </c>
      <c r="V6830" s="13"/>
      <c r="W6830" s="7"/>
      <c r="AT6830" s="130"/>
      <c r="BF6830" s="33">
        <f t="shared" si="1069"/>
        <v>41242</v>
      </c>
      <c r="BG6830" s="34">
        <f t="shared" si="1064"/>
        <v>82.88000000000001</v>
      </c>
      <c r="BH6830" s="32">
        <f t="shared" si="1065"/>
        <v>1</v>
      </c>
      <c r="BI6830" s="32">
        <f t="shared" si="1066"/>
        <v>0</v>
      </c>
      <c r="BJ6830" s="69">
        <f t="shared" si="1067"/>
        <v>0</v>
      </c>
      <c r="BK6830" s="158" t="str">
        <f t="shared" si="1068"/>
        <v/>
      </c>
    </row>
    <row r="6831" spans="1:63" ht="12" customHeight="1" x14ac:dyDescent="0.2">
      <c r="A6831" s="8"/>
      <c r="B6831" s="7"/>
      <c r="C6831" s="7"/>
      <c r="D6831" s="7"/>
      <c r="E6831" s="7"/>
      <c r="F6831" s="7"/>
      <c r="G6831" s="7"/>
      <c r="H6831" s="7"/>
      <c r="I6831" s="10"/>
      <c r="J6831" s="25"/>
      <c r="K6831" s="250"/>
      <c r="L6831" s="31"/>
      <c r="M6831" s="9"/>
      <c r="N6831" s="11" t="s">
        <v>25</v>
      </c>
      <c r="O6831" s="39"/>
      <c r="P6831" s="47"/>
      <c r="Q6831" s="13"/>
      <c r="R6831" s="248">
        <f t="shared" si="1060"/>
        <v>0</v>
      </c>
      <c r="S6831" s="248">
        <f t="shared" si="1061"/>
        <v>0</v>
      </c>
      <c r="T6831" s="248">
        <f t="shared" si="1062"/>
        <v>0</v>
      </c>
      <c r="U6831" s="248">
        <f t="shared" si="1063"/>
        <v>0</v>
      </c>
      <c r="V6831" s="13"/>
      <c r="W6831" s="7"/>
      <c r="AT6831" s="130"/>
      <c r="BF6831" s="33">
        <f t="shared" si="1069"/>
        <v>41242</v>
      </c>
      <c r="BG6831" s="34">
        <f t="shared" si="1064"/>
        <v>82.88000000000001</v>
      </c>
      <c r="BH6831" s="32">
        <f t="shared" si="1065"/>
        <v>1</v>
      </c>
      <c r="BI6831" s="32">
        <f t="shared" si="1066"/>
        <v>0</v>
      </c>
      <c r="BJ6831" s="69">
        <f t="shared" si="1067"/>
        <v>0</v>
      </c>
      <c r="BK6831" s="158" t="str">
        <f t="shared" si="1068"/>
        <v/>
      </c>
    </row>
    <row r="6832" spans="1:63" ht="12" customHeight="1" x14ac:dyDescent="0.2">
      <c r="A6832" s="8"/>
      <c r="B6832" s="7"/>
      <c r="C6832" s="7"/>
      <c r="D6832" s="7"/>
      <c r="E6832" s="7"/>
      <c r="F6832" s="7"/>
      <c r="G6832" s="7"/>
      <c r="H6832" s="7"/>
      <c r="I6832" s="10"/>
      <c r="J6832" s="25"/>
      <c r="K6832" s="250"/>
      <c r="L6832" s="31"/>
      <c r="M6832" s="9"/>
      <c r="N6832" s="11" t="s">
        <v>25</v>
      </c>
      <c r="O6832" s="39"/>
      <c r="P6832" s="47"/>
      <c r="Q6832" s="13"/>
      <c r="R6832" s="248">
        <f t="shared" si="1060"/>
        <v>0</v>
      </c>
      <c r="S6832" s="248">
        <f t="shared" si="1061"/>
        <v>0</v>
      </c>
      <c r="T6832" s="248">
        <f t="shared" si="1062"/>
        <v>0</v>
      </c>
      <c r="U6832" s="248">
        <f t="shared" si="1063"/>
        <v>0</v>
      </c>
      <c r="V6832" s="13"/>
      <c r="W6832" s="7"/>
      <c r="AT6832" s="130"/>
      <c r="BF6832" s="33">
        <f t="shared" si="1069"/>
        <v>41242</v>
      </c>
      <c r="BG6832" s="34">
        <f t="shared" si="1064"/>
        <v>82.88000000000001</v>
      </c>
      <c r="BH6832" s="32">
        <f t="shared" si="1065"/>
        <v>1</v>
      </c>
      <c r="BI6832" s="32">
        <f t="shared" si="1066"/>
        <v>0</v>
      </c>
      <c r="BJ6832" s="69">
        <f t="shared" si="1067"/>
        <v>0</v>
      </c>
      <c r="BK6832" s="158" t="str">
        <f t="shared" si="1068"/>
        <v/>
      </c>
    </row>
    <row r="6833" spans="1:63" ht="12" customHeight="1" x14ac:dyDescent="0.2">
      <c r="A6833" s="8"/>
      <c r="B6833" s="7"/>
      <c r="C6833" s="7"/>
      <c r="D6833" s="7"/>
      <c r="E6833" s="7"/>
      <c r="F6833" s="7"/>
      <c r="G6833" s="7"/>
      <c r="H6833" s="7"/>
      <c r="I6833" s="10"/>
      <c r="J6833" s="25"/>
      <c r="K6833" s="250"/>
      <c r="L6833" s="31"/>
      <c r="M6833" s="9"/>
      <c r="N6833" s="11" t="s">
        <v>25</v>
      </c>
      <c r="O6833" s="39"/>
      <c r="P6833" s="47"/>
      <c r="Q6833" s="13"/>
      <c r="R6833" s="248">
        <f t="shared" si="1060"/>
        <v>0</v>
      </c>
      <c r="S6833" s="248">
        <f t="shared" si="1061"/>
        <v>0</v>
      </c>
      <c r="T6833" s="248">
        <f t="shared" si="1062"/>
        <v>0</v>
      </c>
      <c r="U6833" s="248">
        <f t="shared" si="1063"/>
        <v>0</v>
      </c>
      <c r="V6833" s="13"/>
      <c r="W6833" s="7"/>
      <c r="AT6833" s="130"/>
      <c r="BF6833" s="33">
        <f t="shared" si="1069"/>
        <v>41242</v>
      </c>
      <c r="BG6833" s="34">
        <f t="shared" si="1064"/>
        <v>82.88000000000001</v>
      </c>
      <c r="BH6833" s="32">
        <f t="shared" si="1065"/>
        <v>1</v>
      </c>
      <c r="BI6833" s="32">
        <f t="shared" si="1066"/>
        <v>0</v>
      </c>
      <c r="BJ6833" s="69">
        <f t="shared" si="1067"/>
        <v>0</v>
      </c>
      <c r="BK6833" s="158" t="str">
        <f t="shared" si="1068"/>
        <v/>
      </c>
    </row>
    <row r="6834" spans="1:63" ht="12" customHeight="1" x14ac:dyDescent="0.2">
      <c r="A6834" s="8"/>
      <c r="B6834" s="7"/>
      <c r="C6834" s="7"/>
      <c r="D6834" s="7"/>
      <c r="E6834" s="7"/>
      <c r="F6834" s="7"/>
      <c r="G6834" s="7"/>
      <c r="H6834" s="7"/>
      <c r="I6834" s="10"/>
      <c r="J6834" s="25"/>
      <c r="K6834" s="250"/>
      <c r="L6834" s="31"/>
      <c r="M6834" s="9"/>
      <c r="N6834" s="11" t="s">
        <v>25</v>
      </c>
      <c r="O6834" s="39"/>
      <c r="P6834" s="47"/>
      <c r="Q6834" s="13"/>
      <c r="R6834" s="248">
        <f t="shared" si="1060"/>
        <v>0</v>
      </c>
      <c r="S6834" s="248">
        <f t="shared" si="1061"/>
        <v>0</v>
      </c>
      <c r="T6834" s="248">
        <f t="shared" si="1062"/>
        <v>0</v>
      </c>
      <c r="U6834" s="248">
        <f t="shared" si="1063"/>
        <v>0</v>
      </c>
      <c r="V6834" s="13"/>
      <c r="W6834" s="7"/>
      <c r="AT6834" s="130"/>
      <c r="BF6834" s="33">
        <f t="shared" si="1069"/>
        <v>41242</v>
      </c>
      <c r="BG6834" s="34">
        <f t="shared" si="1064"/>
        <v>82.88000000000001</v>
      </c>
      <c r="BH6834" s="32">
        <f t="shared" si="1065"/>
        <v>1</v>
      </c>
      <c r="BI6834" s="32">
        <f t="shared" si="1066"/>
        <v>0</v>
      </c>
      <c r="BJ6834" s="69">
        <f t="shared" si="1067"/>
        <v>0</v>
      </c>
      <c r="BK6834" s="158" t="str">
        <f t="shared" si="1068"/>
        <v/>
      </c>
    </row>
    <row r="6835" spans="1:63" ht="12" customHeight="1" x14ac:dyDescent="0.2">
      <c r="A6835" s="8"/>
      <c r="B6835" s="7"/>
      <c r="C6835" s="7"/>
      <c r="D6835" s="7"/>
      <c r="E6835" s="7"/>
      <c r="F6835" s="7"/>
      <c r="G6835" s="7"/>
      <c r="H6835" s="7"/>
      <c r="I6835" s="10"/>
      <c r="J6835" s="25"/>
      <c r="K6835" s="250"/>
      <c r="L6835" s="31"/>
      <c r="M6835" s="9"/>
      <c r="N6835" s="11" t="s">
        <v>25</v>
      </c>
      <c r="O6835" s="39"/>
      <c r="P6835" s="47"/>
      <c r="Q6835" s="13"/>
      <c r="R6835" s="248">
        <f t="shared" si="1060"/>
        <v>0</v>
      </c>
      <c r="S6835" s="248">
        <f t="shared" si="1061"/>
        <v>0</v>
      </c>
      <c r="T6835" s="248">
        <f t="shared" si="1062"/>
        <v>0</v>
      </c>
      <c r="U6835" s="248">
        <f t="shared" si="1063"/>
        <v>0</v>
      </c>
      <c r="V6835" s="13"/>
      <c r="W6835" s="7"/>
      <c r="AT6835" s="130"/>
      <c r="BF6835" s="33">
        <f t="shared" si="1069"/>
        <v>41242</v>
      </c>
      <c r="BG6835" s="34">
        <f t="shared" si="1064"/>
        <v>82.88000000000001</v>
      </c>
      <c r="BH6835" s="32">
        <f t="shared" si="1065"/>
        <v>1</v>
      </c>
      <c r="BI6835" s="32">
        <f t="shared" si="1066"/>
        <v>0</v>
      </c>
      <c r="BJ6835" s="69">
        <f t="shared" si="1067"/>
        <v>0</v>
      </c>
      <c r="BK6835" s="158" t="str">
        <f t="shared" si="1068"/>
        <v/>
      </c>
    </row>
    <row r="6836" spans="1:63" ht="12" customHeight="1" x14ac:dyDescent="0.2">
      <c r="A6836" s="8"/>
      <c r="B6836" s="7"/>
      <c r="C6836" s="7"/>
      <c r="D6836" s="7"/>
      <c r="E6836" s="7"/>
      <c r="F6836" s="7"/>
      <c r="G6836" s="7"/>
      <c r="H6836" s="7"/>
      <c r="I6836" s="10"/>
      <c r="J6836" s="25"/>
      <c r="K6836" s="250"/>
      <c r="L6836" s="31"/>
      <c r="M6836" s="9"/>
      <c r="N6836" s="11" t="s">
        <v>25</v>
      </c>
      <c r="O6836" s="39"/>
      <c r="P6836" s="47"/>
      <c r="Q6836" s="13"/>
      <c r="R6836" s="248">
        <f t="shared" si="1060"/>
        <v>0</v>
      </c>
      <c r="S6836" s="248">
        <f t="shared" si="1061"/>
        <v>0</v>
      </c>
      <c r="T6836" s="248">
        <f t="shared" si="1062"/>
        <v>0</v>
      </c>
      <c r="U6836" s="248">
        <f t="shared" si="1063"/>
        <v>0</v>
      </c>
      <c r="V6836" s="13"/>
      <c r="W6836" s="7"/>
      <c r="AT6836" s="130"/>
      <c r="BF6836" s="33">
        <f t="shared" si="1069"/>
        <v>41242</v>
      </c>
      <c r="BG6836" s="34">
        <f t="shared" si="1064"/>
        <v>82.88000000000001</v>
      </c>
      <c r="BH6836" s="32">
        <f t="shared" si="1065"/>
        <v>1</v>
      </c>
      <c r="BI6836" s="32">
        <f t="shared" si="1066"/>
        <v>0</v>
      </c>
      <c r="BJ6836" s="69">
        <f t="shared" si="1067"/>
        <v>0</v>
      </c>
      <c r="BK6836" s="158" t="str">
        <f t="shared" si="1068"/>
        <v/>
      </c>
    </row>
    <row r="6837" spans="1:63" ht="12" customHeight="1" x14ac:dyDescent="0.2">
      <c r="A6837" s="8"/>
      <c r="B6837" s="7"/>
      <c r="C6837" s="7"/>
      <c r="D6837" s="7"/>
      <c r="E6837" s="7"/>
      <c r="F6837" s="7"/>
      <c r="G6837" s="7"/>
      <c r="H6837" s="7"/>
      <c r="I6837" s="10"/>
      <c r="J6837" s="25"/>
      <c r="K6837" s="250"/>
      <c r="L6837" s="31"/>
      <c r="M6837" s="9"/>
      <c r="N6837" s="11" t="s">
        <v>25</v>
      </c>
      <c r="O6837" s="39"/>
      <c r="P6837" s="47"/>
      <c r="Q6837" s="13"/>
      <c r="R6837" s="248">
        <f t="shared" si="1060"/>
        <v>0</v>
      </c>
      <c r="S6837" s="248">
        <f t="shared" si="1061"/>
        <v>0</v>
      </c>
      <c r="T6837" s="248">
        <f t="shared" si="1062"/>
        <v>0</v>
      </c>
      <c r="U6837" s="248">
        <f t="shared" si="1063"/>
        <v>0</v>
      </c>
      <c r="V6837" s="13"/>
      <c r="W6837" s="7"/>
      <c r="AT6837" s="130"/>
      <c r="BF6837" s="33">
        <f t="shared" si="1069"/>
        <v>41242</v>
      </c>
      <c r="BG6837" s="34">
        <f t="shared" si="1064"/>
        <v>82.88000000000001</v>
      </c>
      <c r="BH6837" s="32">
        <f t="shared" si="1065"/>
        <v>1</v>
      </c>
      <c r="BI6837" s="32">
        <f t="shared" si="1066"/>
        <v>0</v>
      </c>
      <c r="BJ6837" s="69">
        <f t="shared" si="1067"/>
        <v>0</v>
      </c>
      <c r="BK6837" s="158" t="str">
        <f t="shared" si="1068"/>
        <v/>
      </c>
    </row>
    <row r="6838" spans="1:63" ht="12" customHeight="1" x14ac:dyDescent="0.2">
      <c r="A6838" s="8"/>
      <c r="B6838" s="7"/>
      <c r="C6838" s="7"/>
      <c r="D6838" s="7"/>
      <c r="E6838" s="7"/>
      <c r="F6838" s="7"/>
      <c r="G6838" s="7"/>
      <c r="H6838" s="7"/>
      <c r="I6838" s="10"/>
      <c r="J6838" s="25"/>
      <c r="K6838" s="250"/>
      <c r="L6838" s="31"/>
      <c r="M6838" s="9"/>
      <c r="N6838" s="11" t="s">
        <v>25</v>
      </c>
      <c r="O6838" s="39"/>
      <c r="P6838" s="47"/>
      <c r="Q6838" s="13"/>
      <c r="R6838" s="248">
        <f t="shared" si="1060"/>
        <v>0</v>
      </c>
      <c r="S6838" s="248">
        <f t="shared" si="1061"/>
        <v>0</v>
      </c>
      <c r="T6838" s="248">
        <f t="shared" si="1062"/>
        <v>0</v>
      </c>
      <c r="U6838" s="248">
        <f t="shared" si="1063"/>
        <v>0</v>
      </c>
      <c r="V6838" s="13"/>
      <c r="W6838" s="7"/>
      <c r="AT6838" s="130"/>
      <c r="BF6838" s="33">
        <f t="shared" si="1069"/>
        <v>41242</v>
      </c>
      <c r="BG6838" s="34">
        <f t="shared" si="1064"/>
        <v>82.88000000000001</v>
      </c>
      <c r="BH6838" s="32">
        <f t="shared" si="1065"/>
        <v>1</v>
      </c>
      <c r="BI6838" s="32">
        <f t="shared" si="1066"/>
        <v>0</v>
      </c>
      <c r="BJ6838" s="69">
        <f t="shared" si="1067"/>
        <v>0</v>
      </c>
      <c r="BK6838" s="158" t="str">
        <f t="shared" si="1068"/>
        <v/>
      </c>
    </row>
    <row r="6839" spans="1:63" ht="12" customHeight="1" x14ac:dyDescent="0.2">
      <c r="A6839" s="8"/>
      <c r="B6839" s="7"/>
      <c r="C6839" s="7"/>
      <c r="D6839" s="7"/>
      <c r="E6839" s="7"/>
      <c r="F6839" s="7"/>
      <c r="G6839" s="7"/>
      <c r="H6839" s="7"/>
      <c r="I6839" s="10"/>
      <c r="J6839" s="25"/>
      <c r="K6839" s="250"/>
      <c r="L6839" s="31"/>
      <c r="M6839" s="9"/>
      <c r="N6839" s="11" t="s">
        <v>25</v>
      </c>
      <c r="O6839" s="39"/>
      <c r="P6839" s="47"/>
      <c r="Q6839" s="13"/>
      <c r="R6839" s="248">
        <f t="shared" si="1060"/>
        <v>0</v>
      </c>
      <c r="S6839" s="248">
        <f t="shared" si="1061"/>
        <v>0</v>
      </c>
      <c r="T6839" s="248">
        <f t="shared" si="1062"/>
        <v>0</v>
      </c>
      <c r="U6839" s="248">
        <f t="shared" si="1063"/>
        <v>0</v>
      </c>
      <c r="V6839" s="13"/>
      <c r="W6839" s="7"/>
      <c r="AT6839" s="130"/>
      <c r="BF6839" s="33">
        <f t="shared" si="1069"/>
        <v>41242</v>
      </c>
      <c r="BG6839" s="34">
        <f t="shared" si="1064"/>
        <v>82.88000000000001</v>
      </c>
      <c r="BH6839" s="32">
        <f t="shared" si="1065"/>
        <v>1</v>
      </c>
      <c r="BI6839" s="32">
        <f t="shared" si="1066"/>
        <v>0</v>
      </c>
      <c r="BJ6839" s="69">
        <f t="shared" si="1067"/>
        <v>0</v>
      </c>
      <c r="BK6839" s="158" t="str">
        <f t="shared" si="1068"/>
        <v/>
      </c>
    </row>
    <row r="6840" spans="1:63" ht="12" customHeight="1" x14ac:dyDescent="0.2">
      <c r="A6840" s="8"/>
      <c r="B6840" s="7"/>
      <c r="C6840" s="7"/>
      <c r="D6840" s="7"/>
      <c r="E6840" s="7"/>
      <c r="F6840" s="7"/>
      <c r="G6840" s="7"/>
      <c r="H6840" s="7"/>
      <c r="I6840" s="10"/>
      <c r="J6840" s="25"/>
      <c r="K6840" s="250"/>
      <c r="L6840" s="31"/>
      <c r="M6840" s="9"/>
      <c r="N6840" s="11" t="s">
        <v>25</v>
      </c>
      <c r="O6840" s="39"/>
      <c r="P6840" s="47"/>
      <c r="Q6840" s="13"/>
      <c r="R6840" s="248">
        <f t="shared" si="1060"/>
        <v>0</v>
      </c>
      <c r="S6840" s="248">
        <f t="shared" si="1061"/>
        <v>0</v>
      </c>
      <c r="T6840" s="248">
        <f t="shared" si="1062"/>
        <v>0</v>
      </c>
      <c r="U6840" s="248">
        <f t="shared" si="1063"/>
        <v>0</v>
      </c>
      <c r="V6840" s="13"/>
      <c r="W6840" s="7"/>
      <c r="AT6840" s="130"/>
      <c r="BF6840" s="33">
        <f t="shared" si="1069"/>
        <v>41242</v>
      </c>
      <c r="BG6840" s="34">
        <f t="shared" si="1064"/>
        <v>82.88000000000001</v>
      </c>
      <c r="BH6840" s="32">
        <f t="shared" si="1065"/>
        <v>1</v>
      </c>
      <c r="BI6840" s="32">
        <f t="shared" si="1066"/>
        <v>0</v>
      </c>
      <c r="BJ6840" s="69">
        <f t="shared" si="1067"/>
        <v>0</v>
      </c>
      <c r="BK6840" s="158" t="str">
        <f t="shared" si="1068"/>
        <v/>
      </c>
    </row>
    <row r="6841" spans="1:63" ht="12" customHeight="1" x14ac:dyDescent="0.2">
      <c r="A6841" s="8"/>
      <c r="B6841" s="7"/>
      <c r="C6841" s="7"/>
      <c r="D6841" s="7"/>
      <c r="E6841" s="7"/>
      <c r="F6841" s="7"/>
      <c r="G6841" s="7"/>
      <c r="H6841" s="7"/>
      <c r="I6841" s="10"/>
      <c r="J6841" s="25"/>
      <c r="K6841" s="250"/>
      <c r="L6841" s="31"/>
      <c r="M6841" s="9"/>
      <c r="N6841" s="11" t="s">
        <v>25</v>
      </c>
      <c r="O6841" s="39"/>
      <c r="P6841" s="47"/>
      <c r="Q6841" s="13"/>
      <c r="R6841" s="248">
        <f t="shared" si="1060"/>
        <v>0</v>
      </c>
      <c r="S6841" s="248">
        <f t="shared" si="1061"/>
        <v>0</v>
      </c>
      <c r="T6841" s="248">
        <f t="shared" si="1062"/>
        <v>0</v>
      </c>
      <c r="U6841" s="248">
        <f t="shared" si="1063"/>
        <v>0</v>
      </c>
      <c r="V6841" s="13"/>
      <c r="W6841" s="7"/>
      <c r="AT6841" s="130"/>
      <c r="BF6841" s="33">
        <f t="shared" si="1069"/>
        <v>41242</v>
      </c>
      <c r="BG6841" s="34">
        <f t="shared" si="1064"/>
        <v>82.88000000000001</v>
      </c>
      <c r="BH6841" s="32">
        <f t="shared" si="1065"/>
        <v>1</v>
      </c>
      <c r="BI6841" s="32">
        <f t="shared" si="1066"/>
        <v>0</v>
      </c>
      <c r="BJ6841" s="69">
        <f t="shared" si="1067"/>
        <v>0</v>
      </c>
      <c r="BK6841" s="158" t="str">
        <f t="shared" si="1068"/>
        <v/>
      </c>
    </row>
    <row r="6842" spans="1:63" ht="12" customHeight="1" x14ac:dyDescent="0.2">
      <c r="A6842" s="8"/>
      <c r="B6842" s="7"/>
      <c r="C6842" s="7"/>
      <c r="D6842" s="7"/>
      <c r="E6842" s="7"/>
      <c r="F6842" s="7"/>
      <c r="G6842" s="7"/>
      <c r="H6842" s="7"/>
      <c r="I6842" s="10"/>
      <c r="J6842" s="25"/>
      <c r="K6842" s="250"/>
      <c r="L6842" s="31"/>
      <c r="M6842" s="9"/>
      <c r="N6842" s="11" t="s">
        <v>25</v>
      </c>
      <c r="O6842" s="39"/>
      <c r="P6842" s="47"/>
      <c r="Q6842" s="13"/>
      <c r="R6842" s="248">
        <f t="shared" si="1060"/>
        <v>0</v>
      </c>
      <c r="S6842" s="248">
        <f t="shared" si="1061"/>
        <v>0</v>
      </c>
      <c r="T6842" s="248">
        <f t="shared" si="1062"/>
        <v>0</v>
      </c>
      <c r="U6842" s="248">
        <f t="shared" si="1063"/>
        <v>0</v>
      </c>
      <c r="V6842" s="13"/>
      <c r="W6842" s="7"/>
      <c r="AT6842" s="130"/>
      <c r="BF6842" s="33">
        <f t="shared" si="1069"/>
        <v>41242</v>
      </c>
      <c r="BG6842" s="34">
        <f t="shared" si="1064"/>
        <v>82.88000000000001</v>
      </c>
      <c r="BH6842" s="32">
        <f t="shared" si="1065"/>
        <v>1</v>
      </c>
      <c r="BI6842" s="32">
        <f t="shared" si="1066"/>
        <v>0</v>
      </c>
      <c r="BJ6842" s="69">
        <f t="shared" si="1067"/>
        <v>0</v>
      </c>
      <c r="BK6842" s="158" t="str">
        <f t="shared" si="1068"/>
        <v/>
      </c>
    </row>
    <row r="6843" spans="1:63" ht="12" customHeight="1" x14ac:dyDescent="0.2">
      <c r="A6843" s="8"/>
      <c r="B6843" s="7"/>
      <c r="C6843" s="7"/>
      <c r="D6843" s="7"/>
      <c r="E6843" s="7"/>
      <c r="F6843" s="7"/>
      <c r="G6843" s="7"/>
      <c r="H6843" s="7"/>
      <c r="I6843" s="10"/>
      <c r="J6843" s="25"/>
      <c r="K6843" s="250"/>
      <c r="L6843" s="31"/>
      <c r="M6843" s="9"/>
      <c r="N6843" s="11" t="s">
        <v>25</v>
      </c>
      <c r="O6843" s="39"/>
      <c r="P6843" s="47"/>
      <c r="Q6843" s="13"/>
      <c r="R6843" s="248">
        <f t="shared" si="1060"/>
        <v>0</v>
      </c>
      <c r="S6843" s="248">
        <f t="shared" si="1061"/>
        <v>0</v>
      </c>
      <c r="T6843" s="248">
        <f t="shared" si="1062"/>
        <v>0</v>
      </c>
      <c r="U6843" s="248">
        <f t="shared" si="1063"/>
        <v>0</v>
      </c>
      <c r="V6843" s="13"/>
      <c r="W6843" s="7"/>
      <c r="AT6843" s="130"/>
      <c r="BF6843" s="33">
        <f t="shared" si="1069"/>
        <v>41242</v>
      </c>
      <c r="BG6843" s="34">
        <f t="shared" si="1064"/>
        <v>82.88000000000001</v>
      </c>
      <c r="BH6843" s="32">
        <f t="shared" si="1065"/>
        <v>1</v>
      </c>
      <c r="BI6843" s="32">
        <f t="shared" si="1066"/>
        <v>0</v>
      </c>
      <c r="BJ6843" s="69">
        <f t="shared" si="1067"/>
        <v>0</v>
      </c>
      <c r="BK6843" s="158" t="str">
        <f t="shared" si="1068"/>
        <v/>
      </c>
    </row>
    <row r="6844" spans="1:63" ht="12" customHeight="1" x14ac:dyDescent="0.2">
      <c r="A6844" s="8"/>
      <c r="B6844" s="7"/>
      <c r="C6844" s="7"/>
      <c r="D6844" s="7"/>
      <c r="E6844" s="7"/>
      <c r="F6844" s="7"/>
      <c r="G6844" s="7"/>
      <c r="H6844" s="7"/>
      <c r="I6844" s="10"/>
      <c r="J6844" s="25"/>
      <c r="K6844" s="250"/>
      <c r="L6844" s="31"/>
      <c r="M6844" s="9"/>
      <c r="N6844" s="11" t="s">
        <v>25</v>
      </c>
      <c r="O6844" s="39"/>
      <c r="P6844" s="47"/>
      <c r="Q6844" s="13"/>
      <c r="R6844" s="248">
        <f t="shared" si="1060"/>
        <v>0</v>
      </c>
      <c r="S6844" s="248">
        <f t="shared" si="1061"/>
        <v>0</v>
      </c>
      <c r="T6844" s="248">
        <f t="shared" si="1062"/>
        <v>0</v>
      </c>
      <c r="U6844" s="248">
        <f t="shared" si="1063"/>
        <v>0</v>
      </c>
      <c r="V6844" s="13"/>
      <c r="W6844" s="7"/>
      <c r="AT6844" s="130"/>
      <c r="BF6844" s="33">
        <f t="shared" si="1069"/>
        <v>41242</v>
      </c>
      <c r="BG6844" s="34">
        <f t="shared" si="1064"/>
        <v>82.88000000000001</v>
      </c>
      <c r="BH6844" s="32">
        <f t="shared" si="1065"/>
        <v>1</v>
      </c>
      <c r="BI6844" s="32">
        <f t="shared" si="1066"/>
        <v>0</v>
      </c>
      <c r="BJ6844" s="69">
        <f t="shared" si="1067"/>
        <v>0</v>
      </c>
      <c r="BK6844" s="158" t="str">
        <f t="shared" si="1068"/>
        <v/>
      </c>
    </row>
    <row r="6845" spans="1:63" ht="12" customHeight="1" x14ac:dyDescent="0.2">
      <c r="A6845" s="8"/>
      <c r="B6845" s="7"/>
      <c r="C6845" s="7"/>
      <c r="D6845" s="7"/>
      <c r="E6845" s="7"/>
      <c r="F6845" s="7"/>
      <c r="G6845" s="7"/>
      <c r="H6845" s="7"/>
      <c r="I6845" s="10"/>
      <c r="J6845" s="25"/>
      <c r="K6845" s="250"/>
      <c r="L6845" s="31"/>
      <c r="M6845" s="9"/>
      <c r="N6845" s="11" t="s">
        <v>25</v>
      </c>
      <c r="O6845" s="39"/>
      <c r="P6845" s="47"/>
      <c r="Q6845" s="13"/>
      <c r="R6845" s="248">
        <f t="shared" si="1060"/>
        <v>0</v>
      </c>
      <c r="S6845" s="248">
        <f t="shared" si="1061"/>
        <v>0</v>
      </c>
      <c r="T6845" s="248">
        <f t="shared" si="1062"/>
        <v>0</v>
      </c>
      <c r="U6845" s="248">
        <f t="shared" si="1063"/>
        <v>0</v>
      </c>
      <c r="V6845" s="13"/>
      <c r="W6845" s="7"/>
      <c r="AT6845" s="130"/>
      <c r="BF6845" s="33">
        <f t="shared" si="1069"/>
        <v>41242</v>
      </c>
      <c r="BG6845" s="34">
        <f t="shared" si="1064"/>
        <v>82.88000000000001</v>
      </c>
      <c r="BH6845" s="32">
        <f t="shared" si="1065"/>
        <v>1</v>
      </c>
      <c r="BI6845" s="32">
        <f t="shared" si="1066"/>
        <v>0</v>
      </c>
      <c r="BJ6845" s="69">
        <f t="shared" si="1067"/>
        <v>0</v>
      </c>
      <c r="BK6845" s="158" t="str">
        <f t="shared" si="1068"/>
        <v/>
      </c>
    </row>
    <row r="6846" spans="1:63" ht="12" customHeight="1" x14ac:dyDescent="0.2">
      <c r="A6846" s="8"/>
      <c r="B6846" s="7"/>
      <c r="C6846" s="7"/>
      <c r="D6846" s="7"/>
      <c r="E6846" s="7"/>
      <c r="F6846" s="7"/>
      <c r="G6846" s="7"/>
      <c r="H6846" s="7"/>
      <c r="I6846" s="10"/>
      <c r="J6846" s="25"/>
      <c r="K6846" s="250"/>
      <c r="L6846" s="31"/>
      <c r="M6846" s="9"/>
      <c r="N6846" s="11" t="s">
        <v>25</v>
      </c>
      <c r="O6846" s="39"/>
      <c r="P6846" s="47"/>
      <c r="Q6846" s="13"/>
      <c r="R6846" s="248">
        <f t="shared" si="1060"/>
        <v>0</v>
      </c>
      <c r="S6846" s="248">
        <f t="shared" si="1061"/>
        <v>0</v>
      </c>
      <c r="T6846" s="248">
        <f t="shared" si="1062"/>
        <v>0</v>
      </c>
      <c r="U6846" s="248">
        <f t="shared" si="1063"/>
        <v>0</v>
      </c>
      <c r="V6846" s="13"/>
      <c r="W6846" s="7"/>
      <c r="AT6846" s="130"/>
      <c r="BF6846" s="33">
        <f t="shared" si="1069"/>
        <v>41242</v>
      </c>
      <c r="BG6846" s="34">
        <f t="shared" si="1064"/>
        <v>82.88000000000001</v>
      </c>
      <c r="BH6846" s="32">
        <f t="shared" si="1065"/>
        <v>1</v>
      </c>
      <c r="BI6846" s="32">
        <f t="shared" si="1066"/>
        <v>0</v>
      </c>
      <c r="BJ6846" s="69">
        <f t="shared" si="1067"/>
        <v>0</v>
      </c>
      <c r="BK6846" s="158" t="str">
        <f t="shared" si="1068"/>
        <v/>
      </c>
    </row>
    <row r="6847" spans="1:63" ht="12" customHeight="1" x14ac:dyDescent="0.2">
      <c r="A6847" s="8"/>
      <c r="B6847" s="7"/>
      <c r="C6847" s="7"/>
      <c r="D6847" s="7"/>
      <c r="E6847" s="7"/>
      <c r="F6847" s="7"/>
      <c r="G6847" s="7"/>
      <c r="H6847" s="7"/>
      <c r="I6847" s="10"/>
      <c r="J6847" s="25"/>
      <c r="K6847" s="250"/>
      <c r="L6847" s="31"/>
      <c r="M6847" s="9"/>
      <c r="N6847" s="11" t="s">
        <v>25</v>
      </c>
      <c r="O6847" s="39"/>
      <c r="P6847" s="47"/>
      <c r="Q6847" s="13"/>
      <c r="R6847" s="248">
        <f t="shared" si="1060"/>
        <v>0</v>
      </c>
      <c r="S6847" s="248">
        <f t="shared" si="1061"/>
        <v>0</v>
      </c>
      <c r="T6847" s="248">
        <f t="shared" si="1062"/>
        <v>0</v>
      </c>
      <c r="U6847" s="248">
        <f t="shared" si="1063"/>
        <v>0</v>
      </c>
      <c r="V6847" s="13"/>
      <c r="W6847" s="7"/>
      <c r="AT6847" s="130"/>
      <c r="BF6847" s="33">
        <f t="shared" si="1069"/>
        <v>41242</v>
      </c>
      <c r="BG6847" s="34">
        <f t="shared" si="1064"/>
        <v>82.88000000000001</v>
      </c>
      <c r="BH6847" s="32">
        <f t="shared" si="1065"/>
        <v>1</v>
      </c>
      <c r="BI6847" s="32">
        <f t="shared" si="1066"/>
        <v>0</v>
      </c>
      <c r="BJ6847" s="69">
        <f t="shared" si="1067"/>
        <v>0</v>
      </c>
      <c r="BK6847" s="158" t="str">
        <f t="shared" si="1068"/>
        <v/>
      </c>
    </row>
    <row r="6848" spans="1:63" ht="12" customHeight="1" x14ac:dyDescent="0.2">
      <c r="A6848" s="8"/>
      <c r="B6848" s="7"/>
      <c r="C6848" s="7"/>
      <c r="D6848" s="7"/>
      <c r="E6848" s="7"/>
      <c r="F6848" s="7"/>
      <c r="G6848" s="7"/>
      <c r="H6848" s="7"/>
      <c r="I6848" s="10"/>
      <c r="J6848" s="25"/>
      <c r="K6848" s="250"/>
      <c r="L6848" s="31"/>
      <c r="M6848" s="9"/>
      <c r="N6848" s="11" t="s">
        <v>25</v>
      </c>
      <c r="O6848" s="39"/>
      <c r="P6848" s="47"/>
      <c r="Q6848" s="13"/>
      <c r="R6848" s="248">
        <f t="shared" si="1060"/>
        <v>0</v>
      </c>
      <c r="S6848" s="248">
        <f t="shared" si="1061"/>
        <v>0</v>
      </c>
      <c r="T6848" s="248">
        <f t="shared" si="1062"/>
        <v>0</v>
      </c>
      <c r="U6848" s="248">
        <f t="shared" si="1063"/>
        <v>0</v>
      </c>
      <c r="V6848" s="13"/>
      <c r="W6848" s="7"/>
      <c r="AT6848" s="130"/>
      <c r="BF6848" s="33">
        <f t="shared" si="1069"/>
        <v>41242</v>
      </c>
      <c r="BG6848" s="34">
        <f t="shared" si="1064"/>
        <v>82.88000000000001</v>
      </c>
      <c r="BH6848" s="32">
        <f t="shared" si="1065"/>
        <v>1</v>
      </c>
      <c r="BI6848" s="32">
        <f t="shared" si="1066"/>
        <v>0</v>
      </c>
      <c r="BJ6848" s="69">
        <f t="shared" si="1067"/>
        <v>0</v>
      </c>
      <c r="BK6848" s="158" t="str">
        <f t="shared" si="1068"/>
        <v/>
      </c>
    </row>
    <row r="6849" spans="1:63" ht="12" customHeight="1" x14ac:dyDescent="0.2">
      <c r="A6849" s="8"/>
      <c r="B6849" s="7"/>
      <c r="C6849" s="7"/>
      <c r="D6849" s="7"/>
      <c r="E6849" s="7"/>
      <c r="F6849" s="7"/>
      <c r="G6849" s="7"/>
      <c r="H6849" s="7"/>
      <c r="I6849" s="10"/>
      <c r="J6849" s="25"/>
      <c r="K6849" s="250"/>
      <c r="L6849" s="31"/>
      <c r="M6849" s="9"/>
      <c r="N6849" s="11" t="s">
        <v>25</v>
      </c>
      <c r="O6849" s="39"/>
      <c r="P6849" s="47"/>
      <c r="Q6849" s="13"/>
      <c r="R6849" s="248">
        <f t="shared" si="1060"/>
        <v>0</v>
      </c>
      <c r="S6849" s="248">
        <f t="shared" si="1061"/>
        <v>0</v>
      </c>
      <c r="T6849" s="248">
        <f t="shared" si="1062"/>
        <v>0</v>
      </c>
      <c r="U6849" s="248">
        <f t="shared" si="1063"/>
        <v>0</v>
      </c>
      <c r="V6849" s="13"/>
      <c r="W6849" s="7"/>
      <c r="AT6849" s="130"/>
      <c r="BF6849" s="33">
        <f t="shared" si="1069"/>
        <v>41242</v>
      </c>
      <c r="BG6849" s="34">
        <f t="shared" si="1064"/>
        <v>82.88000000000001</v>
      </c>
      <c r="BH6849" s="32">
        <f t="shared" si="1065"/>
        <v>1</v>
      </c>
      <c r="BI6849" s="32">
        <f t="shared" si="1066"/>
        <v>0</v>
      </c>
      <c r="BJ6849" s="69">
        <f t="shared" si="1067"/>
        <v>0</v>
      </c>
      <c r="BK6849" s="158" t="str">
        <f t="shared" si="1068"/>
        <v/>
      </c>
    </row>
    <row r="6850" spans="1:63" ht="12" customHeight="1" x14ac:dyDescent="0.2">
      <c r="A6850" s="8"/>
      <c r="B6850" s="7"/>
      <c r="C6850" s="7"/>
      <c r="D6850" s="7"/>
      <c r="E6850" s="7"/>
      <c r="F6850" s="7"/>
      <c r="G6850" s="7"/>
      <c r="H6850" s="7"/>
      <c r="I6850" s="10"/>
      <c r="J6850" s="25"/>
      <c r="K6850" s="250"/>
      <c r="L6850" s="31"/>
      <c r="M6850" s="9"/>
      <c r="N6850" s="11" t="s">
        <v>25</v>
      </c>
      <c r="O6850" s="39"/>
      <c r="P6850" s="47"/>
      <c r="Q6850" s="13"/>
      <c r="R6850" s="248">
        <f t="shared" si="1060"/>
        <v>0</v>
      </c>
      <c r="S6850" s="248">
        <f t="shared" si="1061"/>
        <v>0</v>
      </c>
      <c r="T6850" s="248">
        <f t="shared" si="1062"/>
        <v>0</v>
      </c>
      <c r="U6850" s="248">
        <f t="shared" si="1063"/>
        <v>0</v>
      </c>
      <c r="V6850" s="13"/>
      <c r="W6850" s="7"/>
      <c r="AT6850" s="130"/>
      <c r="BF6850" s="33">
        <f t="shared" si="1069"/>
        <v>41242</v>
      </c>
      <c r="BG6850" s="34">
        <f t="shared" si="1064"/>
        <v>82.88000000000001</v>
      </c>
      <c r="BH6850" s="32">
        <f t="shared" si="1065"/>
        <v>1</v>
      </c>
      <c r="BI6850" s="32">
        <f t="shared" si="1066"/>
        <v>0</v>
      </c>
      <c r="BJ6850" s="69">
        <f t="shared" si="1067"/>
        <v>0</v>
      </c>
      <c r="BK6850" s="158" t="str">
        <f t="shared" si="1068"/>
        <v/>
      </c>
    </row>
    <row r="6851" spans="1:63" ht="12" customHeight="1" x14ac:dyDescent="0.2">
      <c r="A6851" s="8"/>
      <c r="B6851" s="7"/>
      <c r="C6851" s="7"/>
      <c r="D6851" s="7"/>
      <c r="E6851" s="7"/>
      <c r="F6851" s="7"/>
      <c r="G6851" s="7"/>
      <c r="H6851" s="7"/>
      <c r="I6851" s="10"/>
      <c r="J6851" s="25"/>
      <c r="K6851" s="250"/>
      <c r="L6851" s="31"/>
      <c r="M6851" s="9"/>
      <c r="N6851" s="11" t="s">
        <v>25</v>
      </c>
      <c r="O6851" s="39"/>
      <c r="P6851" s="47"/>
      <c r="Q6851" s="13"/>
      <c r="R6851" s="248">
        <f t="shared" si="1060"/>
        <v>0</v>
      </c>
      <c r="S6851" s="248">
        <f t="shared" si="1061"/>
        <v>0</v>
      </c>
      <c r="T6851" s="248">
        <f t="shared" si="1062"/>
        <v>0</v>
      </c>
      <c r="U6851" s="248">
        <f t="shared" si="1063"/>
        <v>0</v>
      </c>
      <c r="V6851" s="13"/>
      <c r="W6851" s="7"/>
      <c r="AT6851" s="130"/>
      <c r="BF6851" s="33">
        <f t="shared" si="1069"/>
        <v>41242</v>
      </c>
      <c r="BG6851" s="34">
        <f t="shared" si="1064"/>
        <v>82.88000000000001</v>
      </c>
      <c r="BH6851" s="32">
        <f t="shared" si="1065"/>
        <v>1</v>
      </c>
      <c r="BI6851" s="32">
        <f t="shared" si="1066"/>
        <v>0</v>
      </c>
      <c r="BJ6851" s="69">
        <f t="shared" si="1067"/>
        <v>0</v>
      </c>
      <c r="BK6851" s="158" t="str">
        <f t="shared" si="1068"/>
        <v/>
      </c>
    </row>
    <row r="6852" spans="1:63" ht="12" customHeight="1" x14ac:dyDescent="0.2">
      <c r="A6852" s="8"/>
      <c r="B6852" s="7"/>
      <c r="C6852" s="7"/>
      <c r="D6852" s="7"/>
      <c r="E6852" s="7"/>
      <c r="F6852" s="7"/>
      <c r="G6852" s="7"/>
      <c r="H6852" s="7"/>
      <c r="I6852" s="10"/>
      <c r="J6852" s="25"/>
      <c r="K6852" s="250"/>
      <c r="L6852" s="31"/>
      <c r="M6852" s="9"/>
      <c r="N6852" s="11" t="s">
        <v>25</v>
      </c>
      <c r="O6852" s="39"/>
      <c r="P6852" s="47"/>
      <c r="Q6852" s="13"/>
      <c r="R6852" s="248">
        <f t="shared" si="1060"/>
        <v>0</v>
      </c>
      <c r="S6852" s="248">
        <f t="shared" si="1061"/>
        <v>0</v>
      </c>
      <c r="T6852" s="248">
        <f t="shared" si="1062"/>
        <v>0</v>
      </c>
      <c r="U6852" s="248">
        <f t="shared" si="1063"/>
        <v>0</v>
      </c>
      <c r="V6852" s="13"/>
      <c r="W6852" s="7"/>
      <c r="AT6852" s="130"/>
      <c r="BF6852" s="33">
        <f t="shared" si="1069"/>
        <v>41242</v>
      </c>
      <c r="BG6852" s="34">
        <f t="shared" si="1064"/>
        <v>82.88000000000001</v>
      </c>
      <c r="BH6852" s="32">
        <f t="shared" si="1065"/>
        <v>1</v>
      </c>
      <c r="BI6852" s="32">
        <f t="shared" si="1066"/>
        <v>0</v>
      </c>
      <c r="BJ6852" s="69">
        <f t="shared" si="1067"/>
        <v>0</v>
      </c>
      <c r="BK6852" s="158" t="str">
        <f t="shared" si="1068"/>
        <v/>
      </c>
    </row>
    <row r="6853" spans="1:63" ht="12" customHeight="1" x14ac:dyDescent="0.2">
      <c r="A6853" s="8"/>
      <c r="B6853" s="7"/>
      <c r="C6853" s="7"/>
      <c r="D6853" s="7"/>
      <c r="E6853" s="7"/>
      <c r="F6853" s="7"/>
      <c r="G6853" s="7"/>
      <c r="H6853" s="7"/>
      <c r="I6853" s="10"/>
      <c r="J6853" s="25"/>
      <c r="K6853" s="250"/>
      <c r="L6853" s="31"/>
      <c r="M6853" s="9"/>
      <c r="N6853" s="11" t="s">
        <v>25</v>
      </c>
      <c r="O6853" s="39"/>
      <c r="P6853" s="47"/>
      <c r="Q6853" s="13"/>
      <c r="R6853" s="248">
        <f t="shared" si="1060"/>
        <v>0</v>
      </c>
      <c r="S6853" s="248">
        <f t="shared" si="1061"/>
        <v>0</v>
      </c>
      <c r="T6853" s="248">
        <f t="shared" si="1062"/>
        <v>0</v>
      </c>
      <c r="U6853" s="248">
        <f t="shared" si="1063"/>
        <v>0</v>
      </c>
      <c r="V6853" s="13"/>
      <c r="W6853" s="7"/>
      <c r="AT6853" s="130"/>
      <c r="BF6853" s="33">
        <f t="shared" si="1069"/>
        <v>41242</v>
      </c>
      <c r="BG6853" s="34">
        <f t="shared" si="1064"/>
        <v>82.88000000000001</v>
      </c>
      <c r="BH6853" s="32">
        <f t="shared" si="1065"/>
        <v>1</v>
      </c>
      <c r="BI6853" s="32">
        <f t="shared" si="1066"/>
        <v>0</v>
      </c>
      <c r="BJ6853" s="69">
        <f t="shared" si="1067"/>
        <v>0</v>
      </c>
      <c r="BK6853" s="158" t="str">
        <f t="shared" si="1068"/>
        <v/>
      </c>
    </row>
    <row r="6854" spans="1:63" ht="12" customHeight="1" x14ac:dyDescent="0.2">
      <c r="A6854" s="8"/>
      <c r="B6854" s="7"/>
      <c r="C6854" s="7"/>
      <c r="D6854" s="7"/>
      <c r="E6854" s="7"/>
      <c r="F6854" s="7"/>
      <c r="G6854" s="7"/>
      <c r="H6854" s="7"/>
      <c r="I6854" s="10"/>
      <c r="J6854" s="25"/>
      <c r="K6854" s="250"/>
      <c r="L6854" s="31"/>
      <c r="M6854" s="9"/>
      <c r="N6854" s="11" t="s">
        <v>25</v>
      </c>
      <c r="O6854" s="39"/>
      <c r="P6854" s="47"/>
      <c r="Q6854" s="13"/>
      <c r="R6854" s="248">
        <f t="shared" si="1060"/>
        <v>0</v>
      </c>
      <c r="S6854" s="248">
        <f t="shared" si="1061"/>
        <v>0</v>
      </c>
      <c r="T6854" s="248">
        <f t="shared" si="1062"/>
        <v>0</v>
      </c>
      <c r="U6854" s="248">
        <f t="shared" si="1063"/>
        <v>0</v>
      </c>
      <c r="V6854" s="13"/>
      <c r="W6854" s="7"/>
      <c r="AT6854" s="130"/>
      <c r="BF6854" s="33">
        <f t="shared" si="1069"/>
        <v>41242</v>
      </c>
      <c r="BG6854" s="34">
        <f t="shared" si="1064"/>
        <v>82.88000000000001</v>
      </c>
      <c r="BH6854" s="32">
        <f t="shared" si="1065"/>
        <v>1</v>
      </c>
      <c r="BI6854" s="32">
        <f t="shared" si="1066"/>
        <v>0</v>
      </c>
      <c r="BJ6854" s="69">
        <f t="shared" si="1067"/>
        <v>0</v>
      </c>
      <c r="BK6854" s="158" t="str">
        <f t="shared" si="1068"/>
        <v/>
      </c>
    </row>
    <row r="6855" spans="1:63" ht="12" customHeight="1" x14ac:dyDescent="0.2">
      <c r="A6855" s="8"/>
      <c r="B6855" s="7"/>
      <c r="C6855" s="7"/>
      <c r="D6855" s="7"/>
      <c r="E6855" s="7"/>
      <c r="F6855" s="7"/>
      <c r="G6855" s="7"/>
      <c r="H6855" s="7"/>
      <c r="I6855" s="10"/>
      <c r="J6855" s="25"/>
      <c r="K6855" s="250"/>
      <c r="L6855" s="31"/>
      <c r="M6855" s="9"/>
      <c r="N6855" s="11" t="s">
        <v>25</v>
      </c>
      <c r="O6855" s="39"/>
      <c r="P6855" s="47"/>
      <c r="Q6855" s="13"/>
      <c r="R6855" s="248">
        <f t="shared" si="1060"/>
        <v>0</v>
      </c>
      <c r="S6855" s="248">
        <f t="shared" si="1061"/>
        <v>0</v>
      </c>
      <c r="T6855" s="248">
        <f t="shared" si="1062"/>
        <v>0</v>
      </c>
      <c r="U6855" s="248">
        <f t="shared" si="1063"/>
        <v>0</v>
      </c>
      <c r="V6855" s="13"/>
      <c r="W6855" s="7"/>
      <c r="AT6855" s="130"/>
      <c r="BF6855" s="33">
        <f t="shared" si="1069"/>
        <v>41242</v>
      </c>
      <c r="BG6855" s="34">
        <f t="shared" si="1064"/>
        <v>82.88000000000001</v>
      </c>
      <c r="BH6855" s="32">
        <f t="shared" si="1065"/>
        <v>1</v>
      </c>
      <c r="BI6855" s="32">
        <f t="shared" si="1066"/>
        <v>0</v>
      </c>
      <c r="BJ6855" s="69">
        <f t="shared" si="1067"/>
        <v>0</v>
      </c>
      <c r="BK6855" s="158" t="str">
        <f t="shared" si="1068"/>
        <v/>
      </c>
    </row>
    <row r="6856" spans="1:63" ht="12" customHeight="1" x14ac:dyDescent="0.2">
      <c r="A6856" s="8"/>
      <c r="B6856" s="7"/>
      <c r="C6856" s="7"/>
      <c r="D6856" s="7"/>
      <c r="E6856" s="7"/>
      <c r="F6856" s="7"/>
      <c r="G6856" s="7"/>
      <c r="H6856" s="7"/>
      <c r="I6856" s="10"/>
      <c r="J6856" s="25"/>
      <c r="K6856" s="250"/>
      <c r="L6856" s="31"/>
      <c r="M6856" s="9"/>
      <c r="N6856" s="11" t="s">
        <v>25</v>
      </c>
      <c r="O6856" s="39"/>
      <c r="P6856" s="47"/>
      <c r="Q6856" s="13"/>
      <c r="R6856" s="248">
        <f t="shared" si="1060"/>
        <v>0</v>
      </c>
      <c r="S6856" s="248">
        <f t="shared" si="1061"/>
        <v>0</v>
      </c>
      <c r="T6856" s="248">
        <f t="shared" si="1062"/>
        <v>0</v>
      </c>
      <c r="U6856" s="248">
        <f t="shared" si="1063"/>
        <v>0</v>
      </c>
      <c r="V6856" s="13"/>
      <c r="W6856" s="7"/>
      <c r="AT6856" s="130"/>
      <c r="BF6856" s="33">
        <f t="shared" si="1069"/>
        <v>41242</v>
      </c>
      <c r="BG6856" s="34">
        <f t="shared" si="1064"/>
        <v>82.88000000000001</v>
      </c>
      <c r="BH6856" s="32">
        <f t="shared" si="1065"/>
        <v>1</v>
      </c>
      <c r="BI6856" s="32">
        <f t="shared" si="1066"/>
        <v>0</v>
      </c>
      <c r="BJ6856" s="69">
        <f t="shared" si="1067"/>
        <v>0</v>
      </c>
      <c r="BK6856" s="158" t="str">
        <f t="shared" si="1068"/>
        <v/>
      </c>
    </row>
    <row r="6857" spans="1:63" ht="12" customHeight="1" x14ac:dyDescent="0.2">
      <c r="A6857" s="8"/>
      <c r="B6857" s="7"/>
      <c r="C6857" s="7"/>
      <c r="D6857" s="7"/>
      <c r="E6857" s="7"/>
      <c r="F6857" s="7"/>
      <c r="G6857" s="7"/>
      <c r="H6857" s="7"/>
      <c r="I6857" s="10"/>
      <c r="J6857" s="25"/>
      <c r="K6857" s="250"/>
      <c r="L6857" s="31"/>
      <c r="M6857" s="9"/>
      <c r="N6857" s="11" t="s">
        <v>25</v>
      </c>
      <c r="O6857" s="39"/>
      <c r="P6857" s="47"/>
      <c r="Q6857" s="13"/>
      <c r="R6857" s="248">
        <f t="shared" si="1060"/>
        <v>0</v>
      </c>
      <c r="S6857" s="248">
        <f t="shared" si="1061"/>
        <v>0</v>
      </c>
      <c r="T6857" s="248">
        <f t="shared" si="1062"/>
        <v>0</v>
      </c>
      <c r="U6857" s="248">
        <f t="shared" si="1063"/>
        <v>0</v>
      </c>
      <c r="V6857" s="13"/>
      <c r="W6857" s="7"/>
      <c r="AT6857" s="130"/>
      <c r="BF6857" s="33">
        <f t="shared" si="1069"/>
        <v>41242</v>
      </c>
      <c r="BG6857" s="34">
        <f t="shared" si="1064"/>
        <v>82.88000000000001</v>
      </c>
      <c r="BH6857" s="32">
        <f t="shared" si="1065"/>
        <v>1</v>
      </c>
      <c r="BI6857" s="32">
        <f t="shared" si="1066"/>
        <v>0</v>
      </c>
      <c r="BJ6857" s="69">
        <f t="shared" si="1067"/>
        <v>0</v>
      </c>
      <c r="BK6857" s="158" t="str">
        <f t="shared" si="1068"/>
        <v/>
      </c>
    </row>
    <row r="6858" spans="1:63" ht="12" customHeight="1" x14ac:dyDescent="0.2">
      <c r="A6858" s="8"/>
      <c r="B6858" s="7"/>
      <c r="C6858" s="7"/>
      <c r="D6858" s="7"/>
      <c r="E6858" s="7"/>
      <c r="F6858" s="7"/>
      <c r="G6858" s="7"/>
      <c r="H6858" s="7"/>
      <c r="I6858" s="10"/>
      <c r="J6858" s="25"/>
      <c r="K6858" s="250"/>
      <c r="L6858" s="31"/>
      <c r="M6858" s="9"/>
      <c r="N6858" s="11" t="s">
        <v>25</v>
      </c>
      <c r="O6858" s="39"/>
      <c r="P6858" s="47"/>
      <c r="Q6858" s="13"/>
      <c r="R6858" s="248">
        <f t="shared" si="1060"/>
        <v>0</v>
      </c>
      <c r="S6858" s="248">
        <f t="shared" si="1061"/>
        <v>0</v>
      </c>
      <c r="T6858" s="248">
        <f t="shared" si="1062"/>
        <v>0</v>
      </c>
      <c r="U6858" s="248">
        <f t="shared" si="1063"/>
        <v>0</v>
      </c>
      <c r="V6858" s="13"/>
      <c r="W6858" s="7"/>
      <c r="AT6858" s="130"/>
      <c r="BF6858" s="33">
        <f t="shared" si="1069"/>
        <v>41242</v>
      </c>
      <c r="BG6858" s="34">
        <f t="shared" si="1064"/>
        <v>82.88000000000001</v>
      </c>
      <c r="BH6858" s="32">
        <f t="shared" si="1065"/>
        <v>1</v>
      </c>
      <c r="BI6858" s="32">
        <f t="shared" si="1066"/>
        <v>0</v>
      </c>
      <c r="BJ6858" s="69">
        <f t="shared" si="1067"/>
        <v>0</v>
      </c>
      <c r="BK6858" s="158" t="str">
        <f t="shared" si="1068"/>
        <v/>
      </c>
    </row>
    <row r="6859" spans="1:63" ht="12" customHeight="1" x14ac:dyDescent="0.2">
      <c r="A6859" s="8"/>
      <c r="B6859" s="7"/>
      <c r="C6859" s="7"/>
      <c r="D6859" s="7"/>
      <c r="E6859" s="7"/>
      <c r="F6859" s="7"/>
      <c r="G6859" s="7"/>
      <c r="H6859" s="7"/>
      <c r="I6859" s="10"/>
      <c r="J6859" s="25"/>
      <c r="K6859" s="250"/>
      <c r="L6859" s="31"/>
      <c r="M6859" s="9"/>
      <c r="N6859" s="11" t="s">
        <v>25</v>
      </c>
      <c r="O6859" s="39"/>
      <c r="P6859" s="47"/>
      <c r="Q6859" s="13"/>
      <c r="R6859" s="248">
        <f t="shared" ref="R6859:R6922" si="1070">IF(N6859&lt;&gt;"M",ROUND(IF(M6859&lt;&gt;"Y",IF(P6859&lt;&gt;"Y",K6859,K6859*(BH6859-1)),0),ROUNDING),"")</f>
        <v>0</v>
      </c>
      <c r="S6859" s="248">
        <f t="shared" ref="S6859:S6922" si="1071">IF(N6859&lt;&gt;"M",ROUND(IF(O6859&gt;0,IF(M6859="Y",BI6859*(1-O6859),IF(BI6859&gt;R6859,R6859 + (BI6859 - R6859)*(1-O6859),BI6859)),BI6859),ROUNDING),"")</f>
        <v>0</v>
      </c>
      <c r="T6859" s="248">
        <f t="shared" ref="T6859:T6922" si="1072">IF(N6859&lt;&gt;"M",ROUND(IF(O6859&gt;0,IF(M6859="Y",BJ6859*(1-O6859),IF(BJ6859&gt;R6859,R6859 + (BJ6859 - R6859)*(1-O6859),BJ6859)),BJ6859),ROUNDING),"")</f>
        <v>0</v>
      </c>
      <c r="U6859" s="248">
        <f t="shared" ref="U6859:U6922" si="1073">IF(N6859&lt;&gt;"M",ROUND(IF(OR(N6859="P",N6859=""),0,IF(OR(M6859="N",M6859=""),T6859-R6859,T6859)),ROUNDING),"")</f>
        <v>0</v>
      </c>
      <c r="V6859" s="13"/>
      <c r="W6859" s="7"/>
      <c r="AT6859" s="130"/>
      <c r="BF6859" s="33">
        <f t="shared" si="1069"/>
        <v>41242</v>
      </c>
      <c r="BG6859" s="34">
        <f t="shared" ref="BG6859:BG6922" si="1074">IF(N6859&lt;&gt;"M",BG6858+U6859,BG6858)</f>
        <v>82.88000000000001</v>
      </c>
      <c r="BH6859" s="32">
        <f t="shared" ref="BH6859:BH6922" si="1075">IF(L6859&lt;&gt;"",IF(ODDS_TYPE=1,L6859,IF(ODDS_TYPE=2,IF(L6859&gt;0,1+L6859/100,IF(L6859&lt;0,1-100/L6859,1)),IF(ODDS_TYPE=3,1+L6859,IF(ODDS_TYPE=4,1+L6859,IF(ODDS_TYPE=5,IF(L6859&gt;0,1+L6859,1-1/L6859),IF(ODDS_TYPE=6,IF(L6859&gt;=0,L6859+1,1-1/L6859),1)))))),1)</f>
        <v>1</v>
      </c>
      <c r="BI6859" s="32">
        <f t="shared" ref="BI6859:BI6922" si="1076">IF(P6859&lt;&gt;"Y",IF(M6859&lt;&gt;"Y",K6859*BH6859,K6859*BH6859 - K6859),IF(M6859&lt;&gt;"Y",K6859*BH6859,K6859))</f>
        <v>0</v>
      </c>
      <c r="BJ6859" s="69">
        <f t="shared" ref="BJ6859:BJ6922" si="1077">IF(P6859&lt;&gt;"Y",
IF(M6859&lt;&gt;"Y",
IF(N6859="Y",K6859*BH6859,IF(N6859="P",0,IF(OR(N6859="R",N6859="PU"),K6859,IF(N6859="H",K6859*BH6859*0.5,IF(N6859="HW",K6859*0.5*(1 + BH6859),IF(N6859="HL",K6859*0.5,0)))))),
IF(N6859="Y",K6859*BH6859 - K6859,IF(N6859="P",0,IF(OR(N6859="R",N6859="PU"),0,IF(N6859="H",IF(BH6859&gt;2,0.5*K6859*BH6859 - K6859,0),IF(N6859="HW",K6859*0.5*(1 + BH6859) - K6859,IF(N6859="HL",0,0))))))),
IF(M6859&lt;&gt;"Y",
IF(N6859="Y",K6859*BH6859,IF(N6859="P",0,IF(OR(N6859="R",N6859="PU"),K6859*(BH6859-1),IF(N6859="H",K6859*BH6859*0.5,IF(N6859="HW",K6859*(BH6859-1)*0.5,IF(N6859="HL",K6859*BH6859 - K6859*0.5,0)))))),
IF(N6859="Y",K6859,IF(N6859="P",0,IF(OR(N6859="R",N6859="PU"),0,IF(N6859="H",IF(BH6859&lt;2,K6859*BH6859*0.5 - K6859*(BH6859-1),0),IF(N6859="HW",0,IF(N6859="HL",K6859*0.5,0)))))))
)</f>
        <v>0</v>
      </c>
      <c r="BK6859" s="158" t="str">
        <f t="shared" ref="BK6859:BK6922" si="1078">IF(FILT_M=1,IF(LEN(C6859)&gt;0,C6859,""),IF(FILT_M=2,IF(LEN(E6859)&gt;0,E6859,""),IF(FILT_M=3,IF(LEN(F6859)&gt;0,F6859,""),IF(FILT_M=4,IF(LEN(G6859)&gt;0,G6859,""),""))))</f>
        <v/>
      </c>
    </row>
    <row r="6860" spans="1:63" ht="12" customHeight="1" x14ac:dyDescent="0.2">
      <c r="A6860" s="8"/>
      <c r="B6860" s="7"/>
      <c r="C6860" s="7"/>
      <c r="D6860" s="7"/>
      <c r="E6860" s="7"/>
      <c r="F6860" s="7"/>
      <c r="G6860" s="7"/>
      <c r="H6860" s="7"/>
      <c r="I6860" s="10"/>
      <c r="J6860" s="25"/>
      <c r="K6860" s="250"/>
      <c r="L6860" s="31"/>
      <c r="M6860" s="9"/>
      <c r="N6860" s="11" t="s">
        <v>25</v>
      </c>
      <c r="O6860" s="39"/>
      <c r="P6860" s="47"/>
      <c r="Q6860" s="13"/>
      <c r="R6860" s="248">
        <f t="shared" si="1070"/>
        <v>0</v>
      </c>
      <c r="S6860" s="248">
        <f t="shared" si="1071"/>
        <v>0</v>
      </c>
      <c r="T6860" s="248">
        <f t="shared" si="1072"/>
        <v>0</v>
      </c>
      <c r="U6860" s="248">
        <f t="shared" si="1073"/>
        <v>0</v>
      </c>
      <c r="V6860" s="13"/>
      <c r="W6860" s="7"/>
      <c r="AT6860" s="130"/>
      <c r="BF6860" s="33">
        <f t="shared" ref="BF6860:BF6923" si="1079">IF(A6860&gt;2,A6860,BF6859)</f>
        <v>41242</v>
      </c>
      <c r="BG6860" s="34">
        <f t="shared" si="1074"/>
        <v>82.88000000000001</v>
      </c>
      <c r="BH6860" s="32">
        <f t="shared" si="1075"/>
        <v>1</v>
      </c>
      <c r="BI6860" s="32">
        <f t="shared" si="1076"/>
        <v>0</v>
      </c>
      <c r="BJ6860" s="69">
        <f t="shared" si="1077"/>
        <v>0</v>
      </c>
      <c r="BK6860" s="158" t="str">
        <f t="shared" si="1078"/>
        <v/>
      </c>
    </row>
    <row r="6861" spans="1:63" ht="12" customHeight="1" x14ac:dyDescent="0.2">
      <c r="A6861" s="8"/>
      <c r="B6861" s="7"/>
      <c r="C6861" s="7"/>
      <c r="D6861" s="7"/>
      <c r="E6861" s="7"/>
      <c r="F6861" s="7"/>
      <c r="G6861" s="7"/>
      <c r="H6861" s="7"/>
      <c r="I6861" s="10"/>
      <c r="J6861" s="25"/>
      <c r="K6861" s="250"/>
      <c r="L6861" s="31"/>
      <c r="M6861" s="9"/>
      <c r="N6861" s="11" t="s">
        <v>25</v>
      </c>
      <c r="O6861" s="39"/>
      <c r="P6861" s="47"/>
      <c r="Q6861" s="13"/>
      <c r="R6861" s="248">
        <f t="shared" si="1070"/>
        <v>0</v>
      </c>
      <c r="S6861" s="248">
        <f t="shared" si="1071"/>
        <v>0</v>
      </c>
      <c r="T6861" s="248">
        <f t="shared" si="1072"/>
        <v>0</v>
      </c>
      <c r="U6861" s="248">
        <f t="shared" si="1073"/>
        <v>0</v>
      </c>
      <c r="V6861" s="13"/>
      <c r="W6861" s="7"/>
      <c r="AT6861" s="130"/>
      <c r="BF6861" s="33">
        <f t="shared" si="1079"/>
        <v>41242</v>
      </c>
      <c r="BG6861" s="34">
        <f t="shared" si="1074"/>
        <v>82.88000000000001</v>
      </c>
      <c r="BH6861" s="32">
        <f t="shared" si="1075"/>
        <v>1</v>
      </c>
      <c r="BI6861" s="32">
        <f t="shared" si="1076"/>
        <v>0</v>
      </c>
      <c r="BJ6861" s="69">
        <f t="shared" si="1077"/>
        <v>0</v>
      </c>
      <c r="BK6861" s="158" t="str">
        <f t="shared" si="1078"/>
        <v/>
      </c>
    </row>
    <row r="6862" spans="1:63" ht="12" customHeight="1" x14ac:dyDescent="0.2">
      <c r="A6862" s="8"/>
      <c r="B6862" s="7"/>
      <c r="C6862" s="7"/>
      <c r="D6862" s="7"/>
      <c r="E6862" s="7"/>
      <c r="F6862" s="7"/>
      <c r="G6862" s="7"/>
      <c r="H6862" s="7"/>
      <c r="I6862" s="10"/>
      <c r="J6862" s="25"/>
      <c r="K6862" s="250"/>
      <c r="L6862" s="31"/>
      <c r="M6862" s="9"/>
      <c r="N6862" s="11" t="s">
        <v>25</v>
      </c>
      <c r="O6862" s="39"/>
      <c r="P6862" s="47"/>
      <c r="Q6862" s="13"/>
      <c r="R6862" s="248">
        <f t="shared" si="1070"/>
        <v>0</v>
      </c>
      <c r="S6862" s="248">
        <f t="shared" si="1071"/>
        <v>0</v>
      </c>
      <c r="T6862" s="248">
        <f t="shared" si="1072"/>
        <v>0</v>
      </c>
      <c r="U6862" s="248">
        <f t="shared" si="1073"/>
        <v>0</v>
      </c>
      <c r="V6862" s="13"/>
      <c r="W6862" s="7"/>
      <c r="AT6862" s="130"/>
      <c r="BF6862" s="33">
        <f t="shared" si="1079"/>
        <v>41242</v>
      </c>
      <c r="BG6862" s="34">
        <f t="shared" si="1074"/>
        <v>82.88000000000001</v>
      </c>
      <c r="BH6862" s="32">
        <f t="shared" si="1075"/>
        <v>1</v>
      </c>
      <c r="BI6862" s="32">
        <f t="shared" si="1076"/>
        <v>0</v>
      </c>
      <c r="BJ6862" s="69">
        <f t="shared" si="1077"/>
        <v>0</v>
      </c>
      <c r="BK6862" s="158" t="str">
        <f t="shared" si="1078"/>
        <v/>
      </c>
    </row>
    <row r="6863" spans="1:63" ht="12" customHeight="1" x14ac:dyDescent="0.2">
      <c r="A6863" s="8"/>
      <c r="B6863" s="7"/>
      <c r="C6863" s="7"/>
      <c r="D6863" s="7"/>
      <c r="E6863" s="7"/>
      <c r="F6863" s="7"/>
      <c r="G6863" s="7"/>
      <c r="H6863" s="7"/>
      <c r="I6863" s="10"/>
      <c r="J6863" s="25"/>
      <c r="K6863" s="250"/>
      <c r="L6863" s="31"/>
      <c r="M6863" s="9"/>
      <c r="N6863" s="11" t="s">
        <v>25</v>
      </c>
      <c r="O6863" s="39"/>
      <c r="P6863" s="47"/>
      <c r="Q6863" s="13"/>
      <c r="R6863" s="248">
        <f t="shared" si="1070"/>
        <v>0</v>
      </c>
      <c r="S6863" s="248">
        <f t="shared" si="1071"/>
        <v>0</v>
      </c>
      <c r="T6863" s="248">
        <f t="shared" si="1072"/>
        <v>0</v>
      </c>
      <c r="U6863" s="248">
        <f t="shared" si="1073"/>
        <v>0</v>
      </c>
      <c r="V6863" s="13"/>
      <c r="W6863" s="7"/>
      <c r="AT6863" s="130"/>
      <c r="BF6863" s="33">
        <f t="shared" si="1079"/>
        <v>41242</v>
      </c>
      <c r="BG6863" s="34">
        <f t="shared" si="1074"/>
        <v>82.88000000000001</v>
      </c>
      <c r="BH6863" s="32">
        <f t="shared" si="1075"/>
        <v>1</v>
      </c>
      <c r="BI6863" s="32">
        <f t="shared" si="1076"/>
        <v>0</v>
      </c>
      <c r="BJ6863" s="69">
        <f t="shared" si="1077"/>
        <v>0</v>
      </c>
      <c r="BK6863" s="158" t="str">
        <f t="shared" si="1078"/>
        <v/>
      </c>
    </row>
    <row r="6864" spans="1:63" ht="12" customHeight="1" x14ac:dyDescent="0.2">
      <c r="A6864" s="8"/>
      <c r="B6864" s="7"/>
      <c r="C6864" s="7"/>
      <c r="D6864" s="7"/>
      <c r="E6864" s="7"/>
      <c r="F6864" s="7"/>
      <c r="G6864" s="7"/>
      <c r="H6864" s="7"/>
      <c r="I6864" s="10"/>
      <c r="J6864" s="25"/>
      <c r="K6864" s="250"/>
      <c r="L6864" s="31"/>
      <c r="M6864" s="9"/>
      <c r="N6864" s="11" t="s">
        <v>25</v>
      </c>
      <c r="O6864" s="39"/>
      <c r="P6864" s="47"/>
      <c r="Q6864" s="13"/>
      <c r="R6864" s="248">
        <f t="shared" si="1070"/>
        <v>0</v>
      </c>
      <c r="S6864" s="248">
        <f t="shared" si="1071"/>
        <v>0</v>
      </c>
      <c r="T6864" s="248">
        <f t="shared" si="1072"/>
        <v>0</v>
      </c>
      <c r="U6864" s="248">
        <f t="shared" si="1073"/>
        <v>0</v>
      </c>
      <c r="V6864" s="13"/>
      <c r="W6864" s="7"/>
      <c r="AT6864" s="130"/>
      <c r="BF6864" s="33">
        <f t="shared" si="1079"/>
        <v>41242</v>
      </c>
      <c r="BG6864" s="34">
        <f t="shared" si="1074"/>
        <v>82.88000000000001</v>
      </c>
      <c r="BH6864" s="32">
        <f t="shared" si="1075"/>
        <v>1</v>
      </c>
      <c r="BI6864" s="32">
        <f t="shared" si="1076"/>
        <v>0</v>
      </c>
      <c r="BJ6864" s="69">
        <f t="shared" si="1077"/>
        <v>0</v>
      </c>
      <c r="BK6864" s="158" t="str">
        <f t="shared" si="1078"/>
        <v/>
      </c>
    </row>
    <row r="6865" spans="1:63" ht="12" customHeight="1" x14ac:dyDescent="0.2">
      <c r="A6865" s="8"/>
      <c r="B6865" s="7"/>
      <c r="C6865" s="7"/>
      <c r="D6865" s="7"/>
      <c r="E6865" s="7"/>
      <c r="F6865" s="7"/>
      <c r="G6865" s="7"/>
      <c r="H6865" s="7"/>
      <c r="I6865" s="10"/>
      <c r="J6865" s="25"/>
      <c r="K6865" s="250"/>
      <c r="L6865" s="31"/>
      <c r="M6865" s="9"/>
      <c r="N6865" s="11" t="s">
        <v>25</v>
      </c>
      <c r="O6865" s="39"/>
      <c r="P6865" s="47"/>
      <c r="Q6865" s="13"/>
      <c r="R6865" s="248">
        <f t="shared" si="1070"/>
        <v>0</v>
      </c>
      <c r="S6865" s="248">
        <f t="shared" si="1071"/>
        <v>0</v>
      </c>
      <c r="T6865" s="248">
        <f t="shared" si="1072"/>
        <v>0</v>
      </c>
      <c r="U6865" s="248">
        <f t="shared" si="1073"/>
        <v>0</v>
      </c>
      <c r="V6865" s="13"/>
      <c r="W6865" s="7"/>
      <c r="AT6865" s="130"/>
      <c r="BF6865" s="33">
        <f t="shared" si="1079"/>
        <v>41242</v>
      </c>
      <c r="BG6865" s="34">
        <f t="shared" si="1074"/>
        <v>82.88000000000001</v>
      </c>
      <c r="BH6865" s="32">
        <f t="shared" si="1075"/>
        <v>1</v>
      </c>
      <c r="BI6865" s="32">
        <f t="shared" si="1076"/>
        <v>0</v>
      </c>
      <c r="BJ6865" s="69">
        <f t="shared" si="1077"/>
        <v>0</v>
      </c>
      <c r="BK6865" s="158" t="str">
        <f t="shared" si="1078"/>
        <v/>
      </c>
    </row>
    <row r="6866" spans="1:63" ht="12" customHeight="1" x14ac:dyDescent="0.2">
      <c r="A6866" s="8"/>
      <c r="B6866" s="7"/>
      <c r="C6866" s="7"/>
      <c r="D6866" s="7"/>
      <c r="E6866" s="7"/>
      <c r="F6866" s="7"/>
      <c r="G6866" s="7"/>
      <c r="H6866" s="7"/>
      <c r="I6866" s="10"/>
      <c r="J6866" s="25"/>
      <c r="K6866" s="250"/>
      <c r="L6866" s="31"/>
      <c r="M6866" s="9"/>
      <c r="N6866" s="11" t="s">
        <v>25</v>
      </c>
      <c r="O6866" s="39"/>
      <c r="P6866" s="47"/>
      <c r="Q6866" s="13"/>
      <c r="R6866" s="248">
        <f t="shared" si="1070"/>
        <v>0</v>
      </c>
      <c r="S6866" s="248">
        <f t="shared" si="1071"/>
        <v>0</v>
      </c>
      <c r="T6866" s="248">
        <f t="shared" si="1072"/>
        <v>0</v>
      </c>
      <c r="U6866" s="248">
        <f t="shared" si="1073"/>
        <v>0</v>
      </c>
      <c r="V6866" s="13"/>
      <c r="W6866" s="7"/>
      <c r="AT6866" s="130"/>
      <c r="BF6866" s="33">
        <f t="shared" si="1079"/>
        <v>41242</v>
      </c>
      <c r="BG6866" s="34">
        <f t="shared" si="1074"/>
        <v>82.88000000000001</v>
      </c>
      <c r="BH6866" s="32">
        <f t="shared" si="1075"/>
        <v>1</v>
      </c>
      <c r="BI6866" s="32">
        <f t="shared" si="1076"/>
        <v>0</v>
      </c>
      <c r="BJ6866" s="69">
        <f t="shared" si="1077"/>
        <v>0</v>
      </c>
      <c r="BK6866" s="158" t="str">
        <f t="shared" si="1078"/>
        <v/>
      </c>
    </row>
    <row r="6867" spans="1:63" ht="12" customHeight="1" x14ac:dyDescent="0.2">
      <c r="A6867" s="8"/>
      <c r="B6867" s="7"/>
      <c r="C6867" s="7"/>
      <c r="D6867" s="7"/>
      <c r="E6867" s="7"/>
      <c r="F6867" s="7"/>
      <c r="G6867" s="7"/>
      <c r="H6867" s="7"/>
      <c r="I6867" s="10"/>
      <c r="J6867" s="25"/>
      <c r="K6867" s="250"/>
      <c r="L6867" s="31"/>
      <c r="M6867" s="9"/>
      <c r="N6867" s="11" t="s">
        <v>25</v>
      </c>
      <c r="O6867" s="39"/>
      <c r="P6867" s="47"/>
      <c r="Q6867" s="13"/>
      <c r="R6867" s="248">
        <f t="shared" si="1070"/>
        <v>0</v>
      </c>
      <c r="S6867" s="248">
        <f t="shared" si="1071"/>
        <v>0</v>
      </c>
      <c r="T6867" s="248">
        <f t="shared" si="1072"/>
        <v>0</v>
      </c>
      <c r="U6867" s="248">
        <f t="shared" si="1073"/>
        <v>0</v>
      </c>
      <c r="V6867" s="13"/>
      <c r="W6867" s="7"/>
      <c r="AT6867" s="130"/>
      <c r="BF6867" s="33">
        <f t="shared" si="1079"/>
        <v>41242</v>
      </c>
      <c r="BG6867" s="34">
        <f t="shared" si="1074"/>
        <v>82.88000000000001</v>
      </c>
      <c r="BH6867" s="32">
        <f t="shared" si="1075"/>
        <v>1</v>
      </c>
      <c r="BI6867" s="32">
        <f t="shared" si="1076"/>
        <v>0</v>
      </c>
      <c r="BJ6867" s="69">
        <f t="shared" si="1077"/>
        <v>0</v>
      </c>
      <c r="BK6867" s="158" t="str">
        <f t="shared" si="1078"/>
        <v/>
      </c>
    </row>
    <row r="6868" spans="1:63" ht="12" customHeight="1" x14ac:dyDescent="0.2">
      <c r="A6868" s="8"/>
      <c r="B6868" s="7"/>
      <c r="C6868" s="7"/>
      <c r="D6868" s="7"/>
      <c r="E6868" s="7"/>
      <c r="F6868" s="7"/>
      <c r="G6868" s="7"/>
      <c r="H6868" s="7"/>
      <c r="I6868" s="10"/>
      <c r="J6868" s="25"/>
      <c r="K6868" s="250"/>
      <c r="L6868" s="31"/>
      <c r="M6868" s="9"/>
      <c r="N6868" s="11" t="s">
        <v>25</v>
      </c>
      <c r="O6868" s="39"/>
      <c r="P6868" s="47"/>
      <c r="Q6868" s="13"/>
      <c r="R6868" s="248">
        <f t="shared" si="1070"/>
        <v>0</v>
      </c>
      <c r="S6868" s="248">
        <f t="shared" si="1071"/>
        <v>0</v>
      </c>
      <c r="T6868" s="248">
        <f t="shared" si="1072"/>
        <v>0</v>
      </c>
      <c r="U6868" s="248">
        <f t="shared" si="1073"/>
        <v>0</v>
      </c>
      <c r="V6868" s="13"/>
      <c r="W6868" s="7"/>
      <c r="AT6868" s="130"/>
      <c r="BF6868" s="33">
        <f t="shared" si="1079"/>
        <v>41242</v>
      </c>
      <c r="BG6868" s="34">
        <f t="shared" si="1074"/>
        <v>82.88000000000001</v>
      </c>
      <c r="BH6868" s="32">
        <f t="shared" si="1075"/>
        <v>1</v>
      </c>
      <c r="BI6868" s="32">
        <f t="shared" si="1076"/>
        <v>0</v>
      </c>
      <c r="BJ6868" s="69">
        <f t="shared" si="1077"/>
        <v>0</v>
      </c>
      <c r="BK6868" s="158" t="str">
        <f t="shared" si="1078"/>
        <v/>
      </c>
    </row>
    <row r="6869" spans="1:63" ht="12" customHeight="1" x14ac:dyDescent="0.2">
      <c r="A6869" s="8"/>
      <c r="B6869" s="7"/>
      <c r="C6869" s="7"/>
      <c r="D6869" s="7"/>
      <c r="E6869" s="7"/>
      <c r="F6869" s="7"/>
      <c r="G6869" s="7"/>
      <c r="H6869" s="7"/>
      <c r="I6869" s="10"/>
      <c r="J6869" s="25"/>
      <c r="K6869" s="250"/>
      <c r="L6869" s="31"/>
      <c r="M6869" s="9"/>
      <c r="N6869" s="11" t="s">
        <v>25</v>
      </c>
      <c r="O6869" s="39"/>
      <c r="P6869" s="47"/>
      <c r="Q6869" s="13"/>
      <c r="R6869" s="248">
        <f t="shared" si="1070"/>
        <v>0</v>
      </c>
      <c r="S6869" s="248">
        <f t="shared" si="1071"/>
        <v>0</v>
      </c>
      <c r="T6869" s="248">
        <f t="shared" si="1072"/>
        <v>0</v>
      </c>
      <c r="U6869" s="248">
        <f t="shared" si="1073"/>
        <v>0</v>
      </c>
      <c r="V6869" s="13"/>
      <c r="W6869" s="7"/>
      <c r="AT6869" s="130"/>
      <c r="BF6869" s="33">
        <f t="shared" si="1079"/>
        <v>41242</v>
      </c>
      <c r="BG6869" s="34">
        <f t="shared" si="1074"/>
        <v>82.88000000000001</v>
      </c>
      <c r="BH6869" s="32">
        <f t="shared" si="1075"/>
        <v>1</v>
      </c>
      <c r="BI6869" s="32">
        <f t="shared" si="1076"/>
        <v>0</v>
      </c>
      <c r="BJ6869" s="69">
        <f t="shared" si="1077"/>
        <v>0</v>
      </c>
      <c r="BK6869" s="158" t="str">
        <f t="shared" si="1078"/>
        <v/>
      </c>
    </row>
    <row r="6870" spans="1:63" ht="12" customHeight="1" x14ac:dyDescent="0.2">
      <c r="A6870" s="8"/>
      <c r="B6870" s="7"/>
      <c r="C6870" s="7"/>
      <c r="D6870" s="7"/>
      <c r="E6870" s="7"/>
      <c r="F6870" s="7"/>
      <c r="G6870" s="7"/>
      <c r="H6870" s="7"/>
      <c r="I6870" s="10"/>
      <c r="J6870" s="25"/>
      <c r="K6870" s="250"/>
      <c r="L6870" s="31"/>
      <c r="M6870" s="9"/>
      <c r="N6870" s="11" t="s">
        <v>25</v>
      </c>
      <c r="O6870" s="39"/>
      <c r="P6870" s="47"/>
      <c r="Q6870" s="13"/>
      <c r="R6870" s="248">
        <f t="shared" si="1070"/>
        <v>0</v>
      </c>
      <c r="S6870" s="248">
        <f t="shared" si="1071"/>
        <v>0</v>
      </c>
      <c r="T6870" s="248">
        <f t="shared" si="1072"/>
        <v>0</v>
      </c>
      <c r="U6870" s="248">
        <f t="shared" si="1073"/>
        <v>0</v>
      </c>
      <c r="V6870" s="13"/>
      <c r="W6870" s="7"/>
      <c r="AT6870" s="130"/>
      <c r="BF6870" s="33">
        <f t="shared" si="1079"/>
        <v>41242</v>
      </c>
      <c r="BG6870" s="34">
        <f t="shared" si="1074"/>
        <v>82.88000000000001</v>
      </c>
      <c r="BH6870" s="32">
        <f t="shared" si="1075"/>
        <v>1</v>
      </c>
      <c r="BI6870" s="32">
        <f t="shared" si="1076"/>
        <v>0</v>
      </c>
      <c r="BJ6870" s="69">
        <f t="shared" si="1077"/>
        <v>0</v>
      </c>
      <c r="BK6870" s="158" t="str">
        <f t="shared" si="1078"/>
        <v/>
      </c>
    </row>
    <row r="6871" spans="1:63" ht="12" customHeight="1" x14ac:dyDescent="0.2">
      <c r="A6871" s="8"/>
      <c r="B6871" s="7"/>
      <c r="C6871" s="7"/>
      <c r="D6871" s="7"/>
      <c r="E6871" s="7"/>
      <c r="F6871" s="7"/>
      <c r="G6871" s="7"/>
      <c r="H6871" s="7"/>
      <c r="I6871" s="10"/>
      <c r="J6871" s="25"/>
      <c r="K6871" s="250"/>
      <c r="L6871" s="31"/>
      <c r="M6871" s="9"/>
      <c r="N6871" s="11" t="s">
        <v>25</v>
      </c>
      <c r="O6871" s="39"/>
      <c r="P6871" s="47"/>
      <c r="Q6871" s="13"/>
      <c r="R6871" s="248">
        <f t="shared" si="1070"/>
        <v>0</v>
      </c>
      <c r="S6871" s="248">
        <f t="shared" si="1071"/>
        <v>0</v>
      </c>
      <c r="T6871" s="248">
        <f t="shared" si="1072"/>
        <v>0</v>
      </c>
      <c r="U6871" s="248">
        <f t="shared" si="1073"/>
        <v>0</v>
      </c>
      <c r="V6871" s="13"/>
      <c r="W6871" s="7"/>
      <c r="AT6871" s="130"/>
      <c r="BF6871" s="33">
        <f t="shared" si="1079"/>
        <v>41242</v>
      </c>
      <c r="BG6871" s="34">
        <f t="shared" si="1074"/>
        <v>82.88000000000001</v>
      </c>
      <c r="BH6871" s="32">
        <f t="shared" si="1075"/>
        <v>1</v>
      </c>
      <c r="BI6871" s="32">
        <f t="shared" si="1076"/>
        <v>0</v>
      </c>
      <c r="BJ6871" s="69">
        <f t="shared" si="1077"/>
        <v>0</v>
      </c>
      <c r="BK6871" s="158" t="str">
        <f t="shared" si="1078"/>
        <v/>
      </c>
    </row>
    <row r="6872" spans="1:63" ht="12" customHeight="1" x14ac:dyDescent="0.2">
      <c r="A6872" s="8"/>
      <c r="B6872" s="7"/>
      <c r="C6872" s="7"/>
      <c r="D6872" s="7"/>
      <c r="E6872" s="7"/>
      <c r="F6872" s="7"/>
      <c r="G6872" s="7"/>
      <c r="H6872" s="7"/>
      <c r="I6872" s="10"/>
      <c r="J6872" s="25"/>
      <c r="K6872" s="250"/>
      <c r="L6872" s="31"/>
      <c r="M6872" s="9"/>
      <c r="N6872" s="11" t="s">
        <v>25</v>
      </c>
      <c r="O6872" s="39"/>
      <c r="P6872" s="47"/>
      <c r="Q6872" s="13"/>
      <c r="R6872" s="248">
        <f t="shared" si="1070"/>
        <v>0</v>
      </c>
      <c r="S6872" s="248">
        <f t="shared" si="1071"/>
        <v>0</v>
      </c>
      <c r="T6872" s="248">
        <f t="shared" si="1072"/>
        <v>0</v>
      </c>
      <c r="U6872" s="248">
        <f t="shared" si="1073"/>
        <v>0</v>
      </c>
      <c r="V6872" s="13"/>
      <c r="W6872" s="7"/>
      <c r="AT6872" s="130"/>
      <c r="BF6872" s="33">
        <f t="shared" si="1079"/>
        <v>41242</v>
      </c>
      <c r="BG6872" s="34">
        <f t="shared" si="1074"/>
        <v>82.88000000000001</v>
      </c>
      <c r="BH6872" s="32">
        <f t="shared" si="1075"/>
        <v>1</v>
      </c>
      <c r="BI6872" s="32">
        <f t="shared" si="1076"/>
        <v>0</v>
      </c>
      <c r="BJ6872" s="69">
        <f t="shared" si="1077"/>
        <v>0</v>
      </c>
      <c r="BK6872" s="158" t="str">
        <f t="shared" si="1078"/>
        <v/>
      </c>
    </row>
    <row r="6873" spans="1:63" ht="12" customHeight="1" x14ac:dyDescent="0.2">
      <c r="A6873" s="8"/>
      <c r="B6873" s="7"/>
      <c r="C6873" s="7"/>
      <c r="D6873" s="7"/>
      <c r="E6873" s="7"/>
      <c r="F6873" s="7"/>
      <c r="G6873" s="7"/>
      <c r="H6873" s="7"/>
      <c r="I6873" s="10"/>
      <c r="J6873" s="25"/>
      <c r="K6873" s="250"/>
      <c r="L6873" s="31"/>
      <c r="M6873" s="9"/>
      <c r="N6873" s="11" t="s">
        <v>25</v>
      </c>
      <c r="O6873" s="39"/>
      <c r="P6873" s="47"/>
      <c r="Q6873" s="13"/>
      <c r="R6873" s="248">
        <f t="shared" si="1070"/>
        <v>0</v>
      </c>
      <c r="S6873" s="248">
        <f t="shared" si="1071"/>
        <v>0</v>
      </c>
      <c r="T6873" s="248">
        <f t="shared" si="1072"/>
        <v>0</v>
      </c>
      <c r="U6873" s="248">
        <f t="shared" si="1073"/>
        <v>0</v>
      </c>
      <c r="V6873" s="13"/>
      <c r="W6873" s="7"/>
      <c r="AT6873" s="130"/>
      <c r="BF6873" s="33">
        <f t="shared" si="1079"/>
        <v>41242</v>
      </c>
      <c r="BG6873" s="34">
        <f t="shared" si="1074"/>
        <v>82.88000000000001</v>
      </c>
      <c r="BH6873" s="32">
        <f t="shared" si="1075"/>
        <v>1</v>
      </c>
      <c r="BI6873" s="32">
        <f t="shared" si="1076"/>
        <v>0</v>
      </c>
      <c r="BJ6873" s="69">
        <f t="shared" si="1077"/>
        <v>0</v>
      </c>
      <c r="BK6873" s="158" t="str">
        <f t="shared" si="1078"/>
        <v/>
      </c>
    </row>
    <row r="6874" spans="1:63" ht="12" customHeight="1" x14ac:dyDescent="0.2">
      <c r="A6874" s="8"/>
      <c r="B6874" s="7"/>
      <c r="C6874" s="7"/>
      <c r="D6874" s="7"/>
      <c r="E6874" s="7"/>
      <c r="F6874" s="7"/>
      <c r="G6874" s="7"/>
      <c r="H6874" s="7"/>
      <c r="I6874" s="10"/>
      <c r="J6874" s="25"/>
      <c r="K6874" s="250"/>
      <c r="L6874" s="31"/>
      <c r="M6874" s="9"/>
      <c r="N6874" s="11" t="s">
        <v>25</v>
      </c>
      <c r="O6874" s="39"/>
      <c r="P6874" s="47"/>
      <c r="Q6874" s="13"/>
      <c r="R6874" s="248">
        <f t="shared" si="1070"/>
        <v>0</v>
      </c>
      <c r="S6874" s="248">
        <f t="shared" si="1071"/>
        <v>0</v>
      </c>
      <c r="T6874" s="248">
        <f t="shared" si="1072"/>
        <v>0</v>
      </c>
      <c r="U6874" s="248">
        <f t="shared" si="1073"/>
        <v>0</v>
      </c>
      <c r="V6874" s="13"/>
      <c r="W6874" s="7"/>
      <c r="AT6874" s="130"/>
      <c r="BF6874" s="33">
        <f t="shared" si="1079"/>
        <v>41242</v>
      </c>
      <c r="BG6874" s="34">
        <f t="shared" si="1074"/>
        <v>82.88000000000001</v>
      </c>
      <c r="BH6874" s="32">
        <f t="shared" si="1075"/>
        <v>1</v>
      </c>
      <c r="BI6874" s="32">
        <f t="shared" si="1076"/>
        <v>0</v>
      </c>
      <c r="BJ6874" s="69">
        <f t="shared" si="1077"/>
        <v>0</v>
      </c>
      <c r="BK6874" s="158" t="str">
        <f t="shared" si="1078"/>
        <v/>
      </c>
    </row>
    <row r="6875" spans="1:63" ht="12" customHeight="1" x14ac:dyDescent="0.2">
      <c r="A6875" s="8"/>
      <c r="B6875" s="7"/>
      <c r="C6875" s="7"/>
      <c r="D6875" s="7"/>
      <c r="E6875" s="7"/>
      <c r="F6875" s="7"/>
      <c r="G6875" s="7"/>
      <c r="H6875" s="7"/>
      <c r="I6875" s="10"/>
      <c r="J6875" s="25"/>
      <c r="K6875" s="250"/>
      <c r="L6875" s="31"/>
      <c r="M6875" s="9"/>
      <c r="N6875" s="11" t="s">
        <v>25</v>
      </c>
      <c r="O6875" s="39"/>
      <c r="P6875" s="47"/>
      <c r="Q6875" s="13"/>
      <c r="R6875" s="248">
        <f t="shared" si="1070"/>
        <v>0</v>
      </c>
      <c r="S6875" s="248">
        <f t="shared" si="1071"/>
        <v>0</v>
      </c>
      <c r="T6875" s="248">
        <f t="shared" si="1072"/>
        <v>0</v>
      </c>
      <c r="U6875" s="248">
        <f t="shared" si="1073"/>
        <v>0</v>
      </c>
      <c r="V6875" s="13"/>
      <c r="W6875" s="7"/>
      <c r="AT6875" s="130"/>
      <c r="BF6875" s="33">
        <f t="shared" si="1079"/>
        <v>41242</v>
      </c>
      <c r="BG6875" s="34">
        <f t="shared" si="1074"/>
        <v>82.88000000000001</v>
      </c>
      <c r="BH6875" s="32">
        <f t="shared" si="1075"/>
        <v>1</v>
      </c>
      <c r="BI6875" s="32">
        <f t="shared" si="1076"/>
        <v>0</v>
      </c>
      <c r="BJ6875" s="69">
        <f t="shared" si="1077"/>
        <v>0</v>
      </c>
      <c r="BK6875" s="158" t="str">
        <f t="shared" si="1078"/>
        <v/>
      </c>
    </row>
    <row r="6876" spans="1:63" ht="12" customHeight="1" x14ac:dyDescent="0.2">
      <c r="A6876" s="8"/>
      <c r="B6876" s="7"/>
      <c r="C6876" s="7"/>
      <c r="D6876" s="7"/>
      <c r="E6876" s="7"/>
      <c r="F6876" s="7"/>
      <c r="G6876" s="7"/>
      <c r="H6876" s="7"/>
      <c r="I6876" s="10"/>
      <c r="J6876" s="25"/>
      <c r="K6876" s="250"/>
      <c r="L6876" s="31"/>
      <c r="M6876" s="9"/>
      <c r="N6876" s="11" t="s">
        <v>25</v>
      </c>
      <c r="O6876" s="39"/>
      <c r="P6876" s="47"/>
      <c r="Q6876" s="13"/>
      <c r="R6876" s="248">
        <f t="shared" si="1070"/>
        <v>0</v>
      </c>
      <c r="S6876" s="248">
        <f t="shared" si="1071"/>
        <v>0</v>
      </c>
      <c r="T6876" s="248">
        <f t="shared" si="1072"/>
        <v>0</v>
      </c>
      <c r="U6876" s="248">
        <f t="shared" si="1073"/>
        <v>0</v>
      </c>
      <c r="V6876" s="13"/>
      <c r="W6876" s="7"/>
      <c r="AT6876" s="130"/>
      <c r="BF6876" s="33">
        <f t="shared" si="1079"/>
        <v>41242</v>
      </c>
      <c r="BG6876" s="34">
        <f t="shared" si="1074"/>
        <v>82.88000000000001</v>
      </c>
      <c r="BH6876" s="32">
        <f t="shared" si="1075"/>
        <v>1</v>
      </c>
      <c r="BI6876" s="32">
        <f t="shared" si="1076"/>
        <v>0</v>
      </c>
      <c r="BJ6876" s="69">
        <f t="shared" si="1077"/>
        <v>0</v>
      </c>
      <c r="BK6876" s="158" t="str">
        <f t="shared" si="1078"/>
        <v/>
      </c>
    </row>
    <row r="6877" spans="1:63" ht="12" customHeight="1" x14ac:dyDescent="0.2">
      <c r="A6877" s="8"/>
      <c r="B6877" s="7"/>
      <c r="C6877" s="7"/>
      <c r="D6877" s="7"/>
      <c r="E6877" s="7"/>
      <c r="F6877" s="7"/>
      <c r="G6877" s="7"/>
      <c r="H6877" s="7"/>
      <c r="I6877" s="10"/>
      <c r="J6877" s="25"/>
      <c r="K6877" s="250"/>
      <c r="L6877" s="31"/>
      <c r="M6877" s="9"/>
      <c r="N6877" s="11" t="s">
        <v>25</v>
      </c>
      <c r="O6877" s="39"/>
      <c r="P6877" s="47"/>
      <c r="Q6877" s="13"/>
      <c r="R6877" s="248">
        <f t="shared" si="1070"/>
        <v>0</v>
      </c>
      <c r="S6877" s="248">
        <f t="shared" si="1071"/>
        <v>0</v>
      </c>
      <c r="T6877" s="248">
        <f t="shared" si="1072"/>
        <v>0</v>
      </c>
      <c r="U6877" s="248">
        <f t="shared" si="1073"/>
        <v>0</v>
      </c>
      <c r="V6877" s="13"/>
      <c r="W6877" s="7"/>
      <c r="AT6877" s="130"/>
      <c r="BF6877" s="33">
        <f t="shared" si="1079"/>
        <v>41242</v>
      </c>
      <c r="BG6877" s="34">
        <f t="shared" si="1074"/>
        <v>82.88000000000001</v>
      </c>
      <c r="BH6877" s="32">
        <f t="shared" si="1075"/>
        <v>1</v>
      </c>
      <c r="BI6877" s="32">
        <f t="shared" si="1076"/>
        <v>0</v>
      </c>
      <c r="BJ6877" s="69">
        <f t="shared" si="1077"/>
        <v>0</v>
      </c>
      <c r="BK6877" s="158" t="str">
        <f t="shared" si="1078"/>
        <v/>
      </c>
    </row>
    <row r="6878" spans="1:63" ht="12" customHeight="1" x14ac:dyDescent="0.2">
      <c r="A6878" s="8"/>
      <c r="B6878" s="7"/>
      <c r="C6878" s="7"/>
      <c r="D6878" s="7"/>
      <c r="E6878" s="7"/>
      <c r="F6878" s="7"/>
      <c r="G6878" s="7"/>
      <c r="H6878" s="7"/>
      <c r="I6878" s="10"/>
      <c r="J6878" s="25"/>
      <c r="K6878" s="250"/>
      <c r="L6878" s="31"/>
      <c r="M6878" s="9"/>
      <c r="N6878" s="11" t="s">
        <v>25</v>
      </c>
      <c r="O6878" s="39"/>
      <c r="P6878" s="47"/>
      <c r="Q6878" s="13"/>
      <c r="R6878" s="248">
        <f t="shared" si="1070"/>
        <v>0</v>
      </c>
      <c r="S6878" s="248">
        <f t="shared" si="1071"/>
        <v>0</v>
      </c>
      <c r="T6878" s="248">
        <f t="shared" si="1072"/>
        <v>0</v>
      </c>
      <c r="U6878" s="248">
        <f t="shared" si="1073"/>
        <v>0</v>
      </c>
      <c r="V6878" s="13"/>
      <c r="W6878" s="7"/>
      <c r="AT6878" s="130"/>
      <c r="BF6878" s="33">
        <f t="shared" si="1079"/>
        <v>41242</v>
      </c>
      <c r="BG6878" s="34">
        <f t="shared" si="1074"/>
        <v>82.88000000000001</v>
      </c>
      <c r="BH6878" s="32">
        <f t="shared" si="1075"/>
        <v>1</v>
      </c>
      <c r="BI6878" s="32">
        <f t="shared" si="1076"/>
        <v>0</v>
      </c>
      <c r="BJ6878" s="69">
        <f t="shared" si="1077"/>
        <v>0</v>
      </c>
      <c r="BK6878" s="158" t="str">
        <f t="shared" si="1078"/>
        <v/>
      </c>
    </row>
    <row r="6879" spans="1:63" ht="12" customHeight="1" x14ac:dyDescent="0.2">
      <c r="A6879" s="8"/>
      <c r="B6879" s="7"/>
      <c r="C6879" s="7"/>
      <c r="D6879" s="7"/>
      <c r="E6879" s="7"/>
      <c r="F6879" s="7"/>
      <c r="G6879" s="7"/>
      <c r="H6879" s="7"/>
      <c r="I6879" s="10"/>
      <c r="J6879" s="25"/>
      <c r="K6879" s="250"/>
      <c r="L6879" s="31"/>
      <c r="M6879" s="9"/>
      <c r="N6879" s="11" t="s">
        <v>25</v>
      </c>
      <c r="O6879" s="39"/>
      <c r="P6879" s="47"/>
      <c r="Q6879" s="13"/>
      <c r="R6879" s="248">
        <f t="shared" si="1070"/>
        <v>0</v>
      </c>
      <c r="S6879" s="248">
        <f t="shared" si="1071"/>
        <v>0</v>
      </c>
      <c r="T6879" s="248">
        <f t="shared" si="1072"/>
        <v>0</v>
      </c>
      <c r="U6879" s="248">
        <f t="shared" si="1073"/>
        <v>0</v>
      </c>
      <c r="V6879" s="13"/>
      <c r="W6879" s="7"/>
      <c r="AT6879" s="130"/>
      <c r="BF6879" s="33">
        <f t="shared" si="1079"/>
        <v>41242</v>
      </c>
      <c r="BG6879" s="34">
        <f t="shared" si="1074"/>
        <v>82.88000000000001</v>
      </c>
      <c r="BH6879" s="32">
        <f t="shared" si="1075"/>
        <v>1</v>
      </c>
      <c r="BI6879" s="32">
        <f t="shared" si="1076"/>
        <v>0</v>
      </c>
      <c r="BJ6879" s="69">
        <f t="shared" si="1077"/>
        <v>0</v>
      </c>
      <c r="BK6879" s="158" t="str">
        <f t="shared" si="1078"/>
        <v/>
      </c>
    </row>
    <row r="6880" spans="1:63" ht="12" customHeight="1" x14ac:dyDescent="0.2">
      <c r="A6880" s="8"/>
      <c r="B6880" s="7"/>
      <c r="C6880" s="7"/>
      <c r="D6880" s="7"/>
      <c r="E6880" s="7"/>
      <c r="F6880" s="7"/>
      <c r="G6880" s="7"/>
      <c r="H6880" s="7"/>
      <c r="I6880" s="10"/>
      <c r="J6880" s="25"/>
      <c r="K6880" s="250"/>
      <c r="L6880" s="31"/>
      <c r="M6880" s="9"/>
      <c r="N6880" s="11" t="s">
        <v>25</v>
      </c>
      <c r="O6880" s="39"/>
      <c r="P6880" s="47"/>
      <c r="Q6880" s="13"/>
      <c r="R6880" s="248">
        <f t="shared" si="1070"/>
        <v>0</v>
      </c>
      <c r="S6880" s="248">
        <f t="shared" si="1071"/>
        <v>0</v>
      </c>
      <c r="T6880" s="248">
        <f t="shared" si="1072"/>
        <v>0</v>
      </c>
      <c r="U6880" s="248">
        <f t="shared" si="1073"/>
        <v>0</v>
      </c>
      <c r="V6880" s="13"/>
      <c r="W6880" s="7"/>
      <c r="AT6880" s="130"/>
      <c r="BF6880" s="33">
        <f t="shared" si="1079"/>
        <v>41242</v>
      </c>
      <c r="BG6880" s="34">
        <f t="shared" si="1074"/>
        <v>82.88000000000001</v>
      </c>
      <c r="BH6880" s="32">
        <f t="shared" si="1075"/>
        <v>1</v>
      </c>
      <c r="BI6880" s="32">
        <f t="shared" si="1076"/>
        <v>0</v>
      </c>
      <c r="BJ6880" s="69">
        <f t="shared" si="1077"/>
        <v>0</v>
      </c>
      <c r="BK6880" s="158" t="str">
        <f t="shared" si="1078"/>
        <v/>
      </c>
    </row>
    <row r="6881" spans="1:63" ht="12" customHeight="1" x14ac:dyDescent="0.2">
      <c r="A6881" s="8"/>
      <c r="B6881" s="7"/>
      <c r="C6881" s="7"/>
      <c r="D6881" s="7"/>
      <c r="E6881" s="7"/>
      <c r="F6881" s="7"/>
      <c r="G6881" s="7"/>
      <c r="H6881" s="7"/>
      <c r="I6881" s="10"/>
      <c r="J6881" s="25"/>
      <c r="K6881" s="250"/>
      <c r="L6881" s="31"/>
      <c r="M6881" s="9"/>
      <c r="N6881" s="11" t="s">
        <v>25</v>
      </c>
      <c r="O6881" s="39"/>
      <c r="P6881" s="47"/>
      <c r="Q6881" s="13"/>
      <c r="R6881" s="248">
        <f t="shared" si="1070"/>
        <v>0</v>
      </c>
      <c r="S6881" s="248">
        <f t="shared" si="1071"/>
        <v>0</v>
      </c>
      <c r="T6881" s="248">
        <f t="shared" si="1072"/>
        <v>0</v>
      </c>
      <c r="U6881" s="248">
        <f t="shared" si="1073"/>
        <v>0</v>
      </c>
      <c r="V6881" s="13"/>
      <c r="W6881" s="7"/>
      <c r="AT6881" s="130"/>
      <c r="BF6881" s="33">
        <f t="shared" si="1079"/>
        <v>41242</v>
      </c>
      <c r="BG6881" s="34">
        <f t="shared" si="1074"/>
        <v>82.88000000000001</v>
      </c>
      <c r="BH6881" s="32">
        <f t="shared" si="1075"/>
        <v>1</v>
      </c>
      <c r="BI6881" s="32">
        <f t="shared" si="1076"/>
        <v>0</v>
      </c>
      <c r="BJ6881" s="69">
        <f t="shared" si="1077"/>
        <v>0</v>
      </c>
      <c r="BK6881" s="158" t="str">
        <f t="shared" si="1078"/>
        <v/>
      </c>
    </row>
    <row r="6882" spans="1:63" ht="12" customHeight="1" x14ac:dyDescent="0.2">
      <c r="A6882" s="8"/>
      <c r="B6882" s="7"/>
      <c r="C6882" s="7"/>
      <c r="D6882" s="7"/>
      <c r="E6882" s="7"/>
      <c r="F6882" s="7"/>
      <c r="G6882" s="7"/>
      <c r="H6882" s="7"/>
      <c r="I6882" s="10"/>
      <c r="J6882" s="25"/>
      <c r="K6882" s="250"/>
      <c r="L6882" s="31"/>
      <c r="M6882" s="9"/>
      <c r="N6882" s="11" t="s">
        <v>25</v>
      </c>
      <c r="O6882" s="39"/>
      <c r="P6882" s="47"/>
      <c r="Q6882" s="13"/>
      <c r="R6882" s="248">
        <f t="shared" si="1070"/>
        <v>0</v>
      </c>
      <c r="S6882" s="248">
        <f t="shared" si="1071"/>
        <v>0</v>
      </c>
      <c r="T6882" s="248">
        <f t="shared" si="1072"/>
        <v>0</v>
      </c>
      <c r="U6882" s="248">
        <f t="shared" si="1073"/>
        <v>0</v>
      </c>
      <c r="V6882" s="13"/>
      <c r="W6882" s="7"/>
      <c r="AT6882" s="130"/>
      <c r="BF6882" s="33">
        <f t="shared" si="1079"/>
        <v>41242</v>
      </c>
      <c r="BG6882" s="34">
        <f t="shared" si="1074"/>
        <v>82.88000000000001</v>
      </c>
      <c r="BH6882" s="32">
        <f t="shared" si="1075"/>
        <v>1</v>
      </c>
      <c r="BI6882" s="32">
        <f t="shared" si="1076"/>
        <v>0</v>
      </c>
      <c r="BJ6882" s="69">
        <f t="shared" si="1077"/>
        <v>0</v>
      </c>
      <c r="BK6882" s="158" t="str">
        <f t="shared" si="1078"/>
        <v/>
      </c>
    </row>
    <row r="6883" spans="1:63" ht="12" customHeight="1" x14ac:dyDescent="0.2">
      <c r="A6883" s="8"/>
      <c r="B6883" s="7"/>
      <c r="C6883" s="7"/>
      <c r="D6883" s="7"/>
      <c r="E6883" s="7"/>
      <c r="F6883" s="7"/>
      <c r="G6883" s="7"/>
      <c r="H6883" s="7"/>
      <c r="I6883" s="10"/>
      <c r="J6883" s="25"/>
      <c r="K6883" s="250"/>
      <c r="L6883" s="31"/>
      <c r="M6883" s="9"/>
      <c r="N6883" s="11" t="s">
        <v>25</v>
      </c>
      <c r="O6883" s="39"/>
      <c r="P6883" s="47"/>
      <c r="Q6883" s="13"/>
      <c r="R6883" s="248">
        <f t="shared" si="1070"/>
        <v>0</v>
      </c>
      <c r="S6883" s="248">
        <f t="shared" si="1071"/>
        <v>0</v>
      </c>
      <c r="T6883" s="248">
        <f t="shared" si="1072"/>
        <v>0</v>
      </c>
      <c r="U6883" s="248">
        <f t="shared" si="1073"/>
        <v>0</v>
      </c>
      <c r="V6883" s="13"/>
      <c r="W6883" s="7"/>
      <c r="AT6883" s="130"/>
      <c r="BF6883" s="33">
        <f t="shared" si="1079"/>
        <v>41242</v>
      </c>
      <c r="BG6883" s="34">
        <f t="shared" si="1074"/>
        <v>82.88000000000001</v>
      </c>
      <c r="BH6883" s="32">
        <f t="shared" si="1075"/>
        <v>1</v>
      </c>
      <c r="BI6883" s="32">
        <f t="shared" si="1076"/>
        <v>0</v>
      </c>
      <c r="BJ6883" s="69">
        <f t="shared" si="1077"/>
        <v>0</v>
      </c>
      <c r="BK6883" s="158" t="str">
        <f t="shared" si="1078"/>
        <v/>
      </c>
    </row>
    <row r="6884" spans="1:63" ht="12" customHeight="1" x14ac:dyDescent="0.2">
      <c r="A6884" s="8"/>
      <c r="B6884" s="7"/>
      <c r="C6884" s="7"/>
      <c r="D6884" s="7"/>
      <c r="E6884" s="7"/>
      <c r="F6884" s="7"/>
      <c r="G6884" s="7"/>
      <c r="H6884" s="7"/>
      <c r="I6884" s="10"/>
      <c r="J6884" s="25"/>
      <c r="K6884" s="250"/>
      <c r="L6884" s="31"/>
      <c r="M6884" s="9"/>
      <c r="N6884" s="11" t="s">
        <v>25</v>
      </c>
      <c r="O6884" s="39"/>
      <c r="P6884" s="47"/>
      <c r="Q6884" s="13"/>
      <c r="R6884" s="248">
        <f t="shared" si="1070"/>
        <v>0</v>
      </c>
      <c r="S6884" s="248">
        <f t="shared" si="1071"/>
        <v>0</v>
      </c>
      <c r="T6884" s="248">
        <f t="shared" si="1072"/>
        <v>0</v>
      </c>
      <c r="U6884" s="248">
        <f t="shared" si="1073"/>
        <v>0</v>
      </c>
      <c r="V6884" s="13"/>
      <c r="W6884" s="7"/>
      <c r="AT6884" s="130"/>
      <c r="BF6884" s="33">
        <f t="shared" si="1079"/>
        <v>41242</v>
      </c>
      <c r="BG6884" s="34">
        <f t="shared" si="1074"/>
        <v>82.88000000000001</v>
      </c>
      <c r="BH6884" s="32">
        <f t="shared" si="1075"/>
        <v>1</v>
      </c>
      <c r="BI6884" s="32">
        <f t="shared" si="1076"/>
        <v>0</v>
      </c>
      <c r="BJ6884" s="69">
        <f t="shared" si="1077"/>
        <v>0</v>
      </c>
      <c r="BK6884" s="158" t="str">
        <f t="shared" si="1078"/>
        <v/>
      </c>
    </row>
    <row r="6885" spans="1:63" ht="12" customHeight="1" x14ac:dyDescent="0.2">
      <c r="A6885" s="8"/>
      <c r="B6885" s="7"/>
      <c r="C6885" s="7"/>
      <c r="D6885" s="7"/>
      <c r="E6885" s="7"/>
      <c r="F6885" s="7"/>
      <c r="G6885" s="7"/>
      <c r="H6885" s="7"/>
      <c r="I6885" s="10"/>
      <c r="J6885" s="25"/>
      <c r="K6885" s="250"/>
      <c r="L6885" s="31"/>
      <c r="M6885" s="9"/>
      <c r="N6885" s="11" t="s">
        <v>25</v>
      </c>
      <c r="O6885" s="39"/>
      <c r="P6885" s="47"/>
      <c r="Q6885" s="13"/>
      <c r="R6885" s="248">
        <f t="shared" si="1070"/>
        <v>0</v>
      </c>
      <c r="S6885" s="248">
        <f t="shared" si="1071"/>
        <v>0</v>
      </c>
      <c r="T6885" s="248">
        <f t="shared" si="1072"/>
        <v>0</v>
      </c>
      <c r="U6885" s="248">
        <f t="shared" si="1073"/>
        <v>0</v>
      </c>
      <c r="V6885" s="13"/>
      <c r="W6885" s="7"/>
      <c r="AT6885" s="130"/>
      <c r="BF6885" s="33">
        <f t="shared" si="1079"/>
        <v>41242</v>
      </c>
      <c r="BG6885" s="34">
        <f t="shared" si="1074"/>
        <v>82.88000000000001</v>
      </c>
      <c r="BH6885" s="32">
        <f t="shared" si="1075"/>
        <v>1</v>
      </c>
      <c r="BI6885" s="32">
        <f t="shared" si="1076"/>
        <v>0</v>
      </c>
      <c r="BJ6885" s="69">
        <f t="shared" si="1077"/>
        <v>0</v>
      </c>
      <c r="BK6885" s="158" t="str">
        <f t="shared" si="1078"/>
        <v/>
      </c>
    </row>
    <row r="6886" spans="1:63" ht="12" customHeight="1" x14ac:dyDescent="0.2">
      <c r="A6886" s="8"/>
      <c r="B6886" s="7"/>
      <c r="C6886" s="7"/>
      <c r="D6886" s="7"/>
      <c r="E6886" s="7"/>
      <c r="F6886" s="7"/>
      <c r="G6886" s="7"/>
      <c r="H6886" s="7"/>
      <c r="I6886" s="10"/>
      <c r="J6886" s="25"/>
      <c r="K6886" s="250"/>
      <c r="L6886" s="31"/>
      <c r="M6886" s="9"/>
      <c r="N6886" s="11" t="s">
        <v>25</v>
      </c>
      <c r="O6886" s="39"/>
      <c r="P6886" s="47"/>
      <c r="Q6886" s="13"/>
      <c r="R6886" s="248">
        <f t="shared" si="1070"/>
        <v>0</v>
      </c>
      <c r="S6886" s="248">
        <f t="shared" si="1071"/>
        <v>0</v>
      </c>
      <c r="T6886" s="248">
        <f t="shared" si="1072"/>
        <v>0</v>
      </c>
      <c r="U6886" s="248">
        <f t="shared" si="1073"/>
        <v>0</v>
      </c>
      <c r="V6886" s="13"/>
      <c r="W6886" s="7"/>
      <c r="AT6886" s="130"/>
      <c r="BF6886" s="33">
        <f t="shared" si="1079"/>
        <v>41242</v>
      </c>
      <c r="BG6886" s="34">
        <f t="shared" si="1074"/>
        <v>82.88000000000001</v>
      </c>
      <c r="BH6886" s="32">
        <f t="shared" si="1075"/>
        <v>1</v>
      </c>
      <c r="BI6886" s="32">
        <f t="shared" si="1076"/>
        <v>0</v>
      </c>
      <c r="BJ6886" s="69">
        <f t="shared" si="1077"/>
        <v>0</v>
      </c>
      <c r="BK6886" s="158" t="str">
        <f t="shared" si="1078"/>
        <v/>
      </c>
    </row>
    <row r="6887" spans="1:63" ht="12" customHeight="1" x14ac:dyDescent="0.2">
      <c r="A6887" s="8"/>
      <c r="B6887" s="7"/>
      <c r="C6887" s="7"/>
      <c r="D6887" s="7"/>
      <c r="E6887" s="7"/>
      <c r="F6887" s="7"/>
      <c r="G6887" s="7"/>
      <c r="H6887" s="7"/>
      <c r="I6887" s="10"/>
      <c r="J6887" s="25"/>
      <c r="K6887" s="250"/>
      <c r="L6887" s="31"/>
      <c r="M6887" s="9"/>
      <c r="N6887" s="11" t="s">
        <v>25</v>
      </c>
      <c r="O6887" s="39"/>
      <c r="P6887" s="47"/>
      <c r="Q6887" s="13"/>
      <c r="R6887" s="248">
        <f t="shared" si="1070"/>
        <v>0</v>
      </c>
      <c r="S6887" s="248">
        <f t="shared" si="1071"/>
        <v>0</v>
      </c>
      <c r="T6887" s="248">
        <f t="shared" si="1072"/>
        <v>0</v>
      </c>
      <c r="U6887" s="248">
        <f t="shared" si="1073"/>
        <v>0</v>
      </c>
      <c r="V6887" s="13"/>
      <c r="W6887" s="7"/>
      <c r="AT6887" s="130"/>
      <c r="BF6887" s="33">
        <f t="shared" si="1079"/>
        <v>41242</v>
      </c>
      <c r="BG6887" s="34">
        <f t="shared" si="1074"/>
        <v>82.88000000000001</v>
      </c>
      <c r="BH6887" s="32">
        <f t="shared" si="1075"/>
        <v>1</v>
      </c>
      <c r="BI6887" s="32">
        <f t="shared" si="1076"/>
        <v>0</v>
      </c>
      <c r="BJ6887" s="69">
        <f t="shared" si="1077"/>
        <v>0</v>
      </c>
      <c r="BK6887" s="158" t="str">
        <f t="shared" si="1078"/>
        <v/>
      </c>
    </row>
    <row r="6888" spans="1:63" ht="12" customHeight="1" x14ac:dyDescent="0.2">
      <c r="A6888" s="8"/>
      <c r="B6888" s="7"/>
      <c r="C6888" s="7"/>
      <c r="D6888" s="7"/>
      <c r="E6888" s="7"/>
      <c r="F6888" s="7"/>
      <c r="G6888" s="7"/>
      <c r="H6888" s="7"/>
      <c r="I6888" s="10"/>
      <c r="J6888" s="25"/>
      <c r="K6888" s="250"/>
      <c r="L6888" s="31"/>
      <c r="M6888" s="9"/>
      <c r="N6888" s="11" t="s">
        <v>25</v>
      </c>
      <c r="O6888" s="39"/>
      <c r="P6888" s="47"/>
      <c r="Q6888" s="13"/>
      <c r="R6888" s="248">
        <f t="shared" si="1070"/>
        <v>0</v>
      </c>
      <c r="S6888" s="248">
        <f t="shared" si="1071"/>
        <v>0</v>
      </c>
      <c r="T6888" s="248">
        <f t="shared" si="1072"/>
        <v>0</v>
      </c>
      <c r="U6888" s="248">
        <f t="shared" si="1073"/>
        <v>0</v>
      </c>
      <c r="V6888" s="13"/>
      <c r="W6888" s="7"/>
      <c r="AT6888" s="130"/>
      <c r="BF6888" s="33">
        <f t="shared" si="1079"/>
        <v>41242</v>
      </c>
      <c r="BG6888" s="34">
        <f t="shared" si="1074"/>
        <v>82.88000000000001</v>
      </c>
      <c r="BH6888" s="32">
        <f t="shared" si="1075"/>
        <v>1</v>
      </c>
      <c r="BI6888" s="32">
        <f t="shared" si="1076"/>
        <v>0</v>
      </c>
      <c r="BJ6888" s="69">
        <f t="shared" si="1077"/>
        <v>0</v>
      </c>
      <c r="BK6888" s="158" t="str">
        <f t="shared" si="1078"/>
        <v/>
      </c>
    </row>
    <row r="6889" spans="1:63" ht="12" customHeight="1" x14ac:dyDescent="0.2">
      <c r="A6889" s="8"/>
      <c r="B6889" s="7"/>
      <c r="C6889" s="7"/>
      <c r="D6889" s="7"/>
      <c r="E6889" s="7"/>
      <c r="F6889" s="7"/>
      <c r="G6889" s="7"/>
      <c r="H6889" s="7"/>
      <c r="I6889" s="10"/>
      <c r="J6889" s="25"/>
      <c r="K6889" s="250"/>
      <c r="L6889" s="31"/>
      <c r="M6889" s="9"/>
      <c r="N6889" s="11" t="s">
        <v>25</v>
      </c>
      <c r="O6889" s="39"/>
      <c r="P6889" s="47"/>
      <c r="Q6889" s="13"/>
      <c r="R6889" s="248">
        <f t="shared" si="1070"/>
        <v>0</v>
      </c>
      <c r="S6889" s="248">
        <f t="shared" si="1071"/>
        <v>0</v>
      </c>
      <c r="T6889" s="248">
        <f t="shared" si="1072"/>
        <v>0</v>
      </c>
      <c r="U6889" s="248">
        <f t="shared" si="1073"/>
        <v>0</v>
      </c>
      <c r="V6889" s="13"/>
      <c r="W6889" s="7"/>
      <c r="AT6889" s="130"/>
      <c r="BF6889" s="33">
        <f t="shared" si="1079"/>
        <v>41242</v>
      </c>
      <c r="BG6889" s="34">
        <f t="shared" si="1074"/>
        <v>82.88000000000001</v>
      </c>
      <c r="BH6889" s="32">
        <f t="shared" si="1075"/>
        <v>1</v>
      </c>
      <c r="BI6889" s="32">
        <f t="shared" si="1076"/>
        <v>0</v>
      </c>
      <c r="BJ6889" s="69">
        <f t="shared" si="1077"/>
        <v>0</v>
      </c>
      <c r="BK6889" s="158" t="str">
        <f t="shared" si="1078"/>
        <v/>
      </c>
    </row>
    <row r="6890" spans="1:63" ht="12" customHeight="1" x14ac:dyDescent="0.2">
      <c r="A6890" s="8"/>
      <c r="B6890" s="7"/>
      <c r="C6890" s="7"/>
      <c r="D6890" s="7"/>
      <c r="E6890" s="7"/>
      <c r="F6890" s="7"/>
      <c r="G6890" s="7"/>
      <c r="H6890" s="7"/>
      <c r="I6890" s="10"/>
      <c r="J6890" s="25"/>
      <c r="K6890" s="250"/>
      <c r="L6890" s="31"/>
      <c r="M6890" s="9"/>
      <c r="N6890" s="11" t="s">
        <v>25</v>
      </c>
      <c r="O6890" s="39"/>
      <c r="P6890" s="47"/>
      <c r="Q6890" s="13"/>
      <c r="R6890" s="248">
        <f t="shared" si="1070"/>
        <v>0</v>
      </c>
      <c r="S6890" s="248">
        <f t="shared" si="1071"/>
        <v>0</v>
      </c>
      <c r="T6890" s="248">
        <f t="shared" si="1072"/>
        <v>0</v>
      </c>
      <c r="U6890" s="248">
        <f t="shared" si="1073"/>
        <v>0</v>
      </c>
      <c r="V6890" s="13"/>
      <c r="W6890" s="7"/>
      <c r="AT6890" s="130"/>
      <c r="BF6890" s="33">
        <f t="shared" si="1079"/>
        <v>41242</v>
      </c>
      <c r="BG6890" s="34">
        <f t="shared" si="1074"/>
        <v>82.88000000000001</v>
      </c>
      <c r="BH6890" s="32">
        <f t="shared" si="1075"/>
        <v>1</v>
      </c>
      <c r="BI6890" s="32">
        <f t="shared" si="1076"/>
        <v>0</v>
      </c>
      <c r="BJ6890" s="69">
        <f t="shared" si="1077"/>
        <v>0</v>
      </c>
      <c r="BK6890" s="158" t="str">
        <f t="shared" si="1078"/>
        <v/>
      </c>
    </row>
    <row r="6891" spans="1:63" ht="12" customHeight="1" x14ac:dyDescent="0.2">
      <c r="A6891" s="8"/>
      <c r="B6891" s="7"/>
      <c r="C6891" s="7"/>
      <c r="D6891" s="7"/>
      <c r="E6891" s="7"/>
      <c r="F6891" s="7"/>
      <c r="G6891" s="7"/>
      <c r="H6891" s="7"/>
      <c r="I6891" s="10"/>
      <c r="J6891" s="25"/>
      <c r="K6891" s="250"/>
      <c r="L6891" s="31"/>
      <c r="M6891" s="9"/>
      <c r="N6891" s="11" t="s">
        <v>25</v>
      </c>
      <c r="O6891" s="39"/>
      <c r="P6891" s="47"/>
      <c r="Q6891" s="13"/>
      <c r="R6891" s="248">
        <f t="shared" si="1070"/>
        <v>0</v>
      </c>
      <c r="S6891" s="248">
        <f t="shared" si="1071"/>
        <v>0</v>
      </c>
      <c r="T6891" s="248">
        <f t="shared" si="1072"/>
        <v>0</v>
      </c>
      <c r="U6891" s="248">
        <f t="shared" si="1073"/>
        <v>0</v>
      </c>
      <c r="V6891" s="13"/>
      <c r="W6891" s="7"/>
      <c r="AT6891" s="130"/>
      <c r="BF6891" s="33">
        <f t="shared" si="1079"/>
        <v>41242</v>
      </c>
      <c r="BG6891" s="34">
        <f t="shared" si="1074"/>
        <v>82.88000000000001</v>
      </c>
      <c r="BH6891" s="32">
        <f t="shared" si="1075"/>
        <v>1</v>
      </c>
      <c r="BI6891" s="32">
        <f t="shared" si="1076"/>
        <v>0</v>
      </c>
      <c r="BJ6891" s="69">
        <f t="shared" si="1077"/>
        <v>0</v>
      </c>
      <c r="BK6891" s="158" t="str">
        <f t="shared" si="1078"/>
        <v/>
      </c>
    </row>
    <row r="6892" spans="1:63" ht="12" customHeight="1" x14ac:dyDescent="0.2">
      <c r="A6892" s="8"/>
      <c r="B6892" s="7"/>
      <c r="C6892" s="7"/>
      <c r="D6892" s="7"/>
      <c r="E6892" s="7"/>
      <c r="F6892" s="7"/>
      <c r="G6892" s="7"/>
      <c r="H6892" s="7"/>
      <c r="I6892" s="10"/>
      <c r="J6892" s="25"/>
      <c r="K6892" s="250"/>
      <c r="L6892" s="31"/>
      <c r="M6892" s="9"/>
      <c r="N6892" s="11" t="s">
        <v>25</v>
      </c>
      <c r="O6892" s="39"/>
      <c r="P6892" s="47"/>
      <c r="Q6892" s="13"/>
      <c r="R6892" s="248">
        <f t="shared" si="1070"/>
        <v>0</v>
      </c>
      <c r="S6892" s="248">
        <f t="shared" si="1071"/>
        <v>0</v>
      </c>
      <c r="T6892" s="248">
        <f t="shared" si="1072"/>
        <v>0</v>
      </c>
      <c r="U6892" s="248">
        <f t="shared" si="1073"/>
        <v>0</v>
      </c>
      <c r="V6892" s="13"/>
      <c r="W6892" s="7"/>
      <c r="AT6892" s="130"/>
      <c r="BF6892" s="33">
        <f t="shared" si="1079"/>
        <v>41242</v>
      </c>
      <c r="BG6892" s="34">
        <f t="shared" si="1074"/>
        <v>82.88000000000001</v>
      </c>
      <c r="BH6892" s="32">
        <f t="shared" si="1075"/>
        <v>1</v>
      </c>
      <c r="BI6892" s="32">
        <f t="shared" si="1076"/>
        <v>0</v>
      </c>
      <c r="BJ6892" s="69">
        <f t="shared" si="1077"/>
        <v>0</v>
      </c>
      <c r="BK6892" s="158" t="str">
        <f t="shared" si="1078"/>
        <v/>
      </c>
    </row>
    <row r="6893" spans="1:63" ht="12" customHeight="1" x14ac:dyDescent="0.2">
      <c r="A6893" s="8"/>
      <c r="B6893" s="7"/>
      <c r="C6893" s="7"/>
      <c r="D6893" s="7"/>
      <c r="E6893" s="7"/>
      <c r="F6893" s="7"/>
      <c r="G6893" s="7"/>
      <c r="H6893" s="7"/>
      <c r="I6893" s="10"/>
      <c r="J6893" s="25"/>
      <c r="K6893" s="250"/>
      <c r="L6893" s="31"/>
      <c r="M6893" s="9"/>
      <c r="N6893" s="11" t="s">
        <v>25</v>
      </c>
      <c r="O6893" s="39"/>
      <c r="P6893" s="47"/>
      <c r="Q6893" s="13"/>
      <c r="R6893" s="248">
        <f t="shared" si="1070"/>
        <v>0</v>
      </c>
      <c r="S6893" s="248">
        <f t="shared" si="1071"/>
        <v>0</v>
      </c>
      <c r="T6893" s="248">
        <f t="shared" si="1072"/>
        <v>0</v>
      </c>
      <c r="U6893" s="248">
        <f t="shared" si="1073"/>
        <v>0</v>
      </c>
      <c r="V6893" s="13"/>
      <c r="W6893" s="7"/>
      <c r="AT6893" s="130"/>
      <c r="BF6893" s="33">
        <f t="shared" si="1079"/>
        <v>41242</v>
      </c>
      <c r="BG6893" s="34">
        <f t="shared" si="1074"/>
        <v>82.88000000000001</v>
      </c>
      <c r="BH6893" s="32">
        <f t="shared" si="1075"/>
        <v>1</v>
      </c>
      <c r="BI6893" s="32">
        <f t="shared" si="1076"/>
        <v>0</v>
      </c>
      <c r="BJ6893" s="69">
        <f t="shared" si="1077"/>
        <v>0</v>
      </c>
      <c r="BK6893" s="158" t="str">
        <f t="shared" si="1078"/>
        <v/>
      </c>
    </row>
    <row r="6894" spans="1:63" ht="12" customHeight="1" x14ac:dyDescent="0.2">
      <c r="A6894" s="8"/>
      <c r="B6894" s="7"/>
      <c r="C6894" s="7"/>
      <c r="D6894" s="7"/>
      <c r="E6894" s="7"/>
      <c r="F6894" s="7"/>
      <c r="G6894" s="7"/>
      <c r="H6894" s="7"/>
      <c r="I6894" s="10"/>
      <c r="J6894" s="25"/>
      <c r="K6894" s="250"/>
      <c r="L6894" s="31"/>
      <c r="M6894" s="9"/>
      <c r="N6894" s="11" t="s">
        <v>25</v>
      </c>
      <c r="O6894" s="39"/>
      <c r="P6894" s="47"/>
      <c r="Q6894" s="13"/>
      <c r="R6894" s="248">
        <f t="shared" si="1070"/>
        <v>0</v>
      </c>
      <c r="S6894" s="248">
        <f t="shared" si="1071"/>
        <v>0</v>
      </c>
      <c r="T6894" s="248">
        <f t="shared" si="1072"/>
        <v>0</v>
      </c>
      <c r="U6894" s="248">
        <f t="shared" si="1073"/>
        <v>0</v>
      </c>
      <c r="V6894" s="13"/>
      <c r="W6894" s="7"/>
      <c r="AT6894" s="130"/>
      <c r="BF6894" s="33">
        <f t="shared" si="1079"/>
        <v>41242</v>
      </c>
      <c r="BG6894" s="34">
        <f t="shared" si="1074"/>
        <v>82.88000000000001</v>
      </c>
      <c r="BH6894" s="32">
        <f t="shared" si="1075"/>
        <v>1</v>
      </c>
      <c r="BI6894" s="32">
        <f t="shared" si="1076"/>
        <v>0</v>
      </c>
      <c r="BJ6894" s="69">
        <f t="shared" si="1077"/>
        <v>0</v>
      </c>
      <c r="BK6894" s="158" t="str">
        <f t="shared" si="1078"/>
        <v/>
      </c>
    </row>
    <row r="6895" spans="1:63" ht="12" customHeight="1" x14ac:dyDescent="0.2">
      <c r="A6895" s="8"/>
      <c r="B6895" s="7"/>
      <c r="C6895" s="7"/>
      <c r="D6895" s="7"/>
      <c r="E6895" s="7"/>
      <c r="F6895" s="7"/>
      <c r="G6895" s="7"/>
      <c r="H6895" s="7"/>
      <c r="I6895" s="10"/>
      <c r="J6895" s="25"/>
      <c r="K6895" s="250"/>
      <c r="L6895" s="31"/>
      <c r="M6895" s="9"/>
      <c r="N6895" s="11" t="s">
        <v>25</v>
      </c>
      <c r="O6895" s="39"/>
      <c r="P6895" s="47"/>
      <c r="Q6895" s="13"/>
      <c r="R6895" s="248">
        <f t="shared" si="1070"/>
        <v>0</v>
      </c>
      <c r="S6895" s="248">
        <f t="shared" si="1071"/>
        <v>0</v>
      </c>
      <c r="T6895" s="248">
        <f t="shared" si="1072"/>
        <v>0</v>
      </c>
      <c r="U6895" s="248">
        <f t="shared" si="1073"/>
        <v>0</v>
      </c>
      <c r="V6895" s="13"/>
      <c r="W6895" s="7"/>
      <c r="AT6895" s="130"/>
      <c r="BF6895" s="33">
        <f t="shared" si="1079"/>
        <v>41242</v>
      </c>
      <c r="BG6895" s="34">
        <f t="shared" si="1074"/>
        <v>82.88000000000001</v>
      </c>
      <c r="BH6895" s="32">
        <f t="shared" si="1075"/>
        <v>1</v>
      </c>
      <c r="BI6895" s="32">
        <f t="shared" si="1076"/>
        <v>0</v>
      </c>
      <c r="BJ6895" s="69">
        <f t="shared" si="1077"/>
        <v>0</v>
      </c>
      <c r="BK6895" s="158" t="str">
        <f t="shared" si="1078"/>
        <v/>
      </c>
    </row>
    <row r="6896" spans="1:63" ht="12" customHeight="1" x14ac:dyDescent="0.2">
      <c r="A6896" s="8"/>
      <c r="B6896" s="7"/>
      <c r="C6896" s="7"/>
      <c r="D6896" s="7"/>
      <c r="E6896" s="7"/>
      <c r="F6896" s="7"/>
      <c r="G6896" s="7"/>
      <c r="H6896" s="7"/>
      <c r="I6896" s="10"/>
      <c r="J6896" s="25"/>
      <c r="K6896" s="250"/>
      <c r="L6896" s="31"/>
      <c r="M6896" s="9"/>
      <c r="N6896" s="11" t="s">
        <v>25</v>
      </c>
      <c r="O6896" s="39"/>
      <c r="P6896" s="47"/>
      <c r="Q6896" s="13"/>
      <c r="R6896" s="248">
        <f t="shared" si="1070"/>
        <v>0</v>
      </c>
      <c r="S6896" s="248">
        <f t="shared" si="1071"/>
        <v>0</v>
      </c>
      <c r="T6896" s="248">
        <f t="shared" si="1072"/>
        <v>0</v>
      </c>
      <c r="U6896" s="248">
        <f t="shared" si="1073"/>
        <v>0</v>
      </c>
      <c r="V6896" s="13"/>
      <c r="W6896" s="7"/>
      <c r="AT6896" s="130"/>
      <c r="BF6896" s="33">
        <f t="shared" si="1079"/>
        <v>41242</v>
      </c>
      <c r="BG6896" s="34">
        <f t="shared" si="1074"/>
        <v>82.88000000000001</v>
      </c>
      <c r="BH6896" s="32">
        <f t="shared" si="1075"/>
        <v>1</v>
      </c>
      <c r="BI6896" s="32">
        <f t="shared" si="1076"/>
        <v>0</v>
      </c>
      <c r="BJ6896" s="69">
        <f t="shared" si="1077"/>
        <v>0</v>
      </c>
      <c r="BK6896" s="158" t="str">
        <f t="shared" si="1078"/>
        <v/>
      </c>
    </row>
    <row r="6897" spans="1:63" ht="12" customHeight="1" x14ac:dyDescent="0.2">
      <c r="A6897" s="8"/>
      <c r="B6897" s="7"/>
      <c r="C6897" s="7"/>
      <c r="D6897" s="7"/>
      <c r="E6897" s="7"/>
      <c r="F6897" s="7"/>
      <c r="G6897" s="7"/>
      <c r="H6897" s="7"/>
      <c r="I6897" s="10"/>
      <c r="J6897" s="25"/>
      <c r="K6897" s="250"/>
      <c r="L6897" s="31"/>
      <c r="M6897" s="9"/>
      <c r="N6897" s="11" t="s">
        <v>25</v>
      </c>
      <c r="O6897" s="39"/>
      <c r="P6897" s="47"/>
      <c r="Q6897" s="13"/>
      <c r="R6897" s="248">
        <f t="shared" si="1070"/>
        <v>0</v>
      </c>
      <c r="S6897" s="248">
        <f t="shared" si="1071"/>
        <v>0</v>
      </c>
      <c r="T6897" s="248">
        <f t="shared" si="1072"/>
        <v>0</v>
      </c>
      <c r="U6897" s="248">
        <f t="shared" si="1073"/>
        <v>0</v>
      </c>
      <c r="V6897" s="13"/>
      <c r="W6897" s="7"/>
      <c r="AT6897" s="130"/>
      <c r="BF6897" s="33">
        <f t="shared" si="1079"/>
        <v>41242</v>
      </c>
      <c r="BG6897" s="34">
        <f t="shared" si="1074"/>
        <v>82.88000000000001</v>
      </c>
      <c r="BH6897" s="32">
        <f t="shared" si="1075"/>
        <v>1</v>
      </c>
      <c r="BI6897" s="32">
        <f t="shared" si="1076"/>
        <v>0</v>
      </c>
      <c r="BJ6897" s="69">
        <f t="shared" si="1077"/>
        <v>0</v>
      </c>
      <c r="BK6897" s="158" t="str">
        <f t="shared" si="1078"/>
        <v/>
      </c>
    </row>
    <row r="6898" spans="1:63" ht="12" customHeight="1" x14ac:dyDescent="0.2">
      <c r="A6898" s="8"/>
      <c r="B6898" s="7"/>
      <c r="C6898" s="7"/>
      <c r="D6898" s="7"/>
      <c r="E6898" s="7"/>
      <c r="F6898" s="7"/>
      <c r="G6898" s="7"/>
      <c r="H6898" s="7"/>
      <c r="I6898" s="10"/>
      <c r="J6898" s="25"/>
      <c r="K6898" s="250"/>
      <c r="L6898" s="31"/>
      <c r="M6898" s="9"/>
      <c r="N6898" s="11" t="s">
        <v>25</v>
      </c>
      <c r="O6898" s="39"/>
      <c r="P6898" s="47"/>
      <c r="Q6898" s="13"/>
      <c r="R6898" s="248">
        <f t="shared" si="1070"/>
        <v>0</v>
      </c>
      <c r="S6898" s="248">
        <f t="shared" si="1071"/>
        <v>0</v>
      </c>
      <c r="T6898" s="248">
        <f t="shared" si="1072"/>
        <v>0</v>
      </c>
      <c r="U6898" s="248">
        <f t="shared" si="1073"/>
        <v>0</v>
      </c>
      <c r="V6898" s="13"/>
      <c r="W6898" s="7"/>
      <c r="AT6898" s="130"/>
      <c r="BF6898" s="33">
        <f t="shared" si="1079"/>
        <v>41242</v>
      </c>
      <c r="BG6898" s="34">
        <f t="shared" si="1074"/>
        <v>82.88000000000001</v>
      </c>
      <c r="BH6898" s="32">
        <f t="shared" si="1075"/>
        <v>1</v>
      </c>
      <c r="BI6898" s="32">
        <f t="shared" si="1076"/>
        <v>0</v>
      </c>
      <c r="BJ6898" s="69">
        <f t="shared" si="1077"/>
        <v>0</v>
      </c>
      <c r="BK6898" s="158" t="str">
        <f t="shared" si="1078"/>
        <v/>
      </c>
    </row>
    <row r="6899" spans="1:63" ht="12" customHeight="1" x14ac:dyDescent="0.2">
      <c r="A6899" s="8"/>
      <c r="B6899" s="7"/>
      <c r="C6899" s="7"/>
      <c r="D6899" s="7"/>
      <c r="E6899" s="7"/>
      <c r="F6899" s="7"/>
      <c r="G6899" s="7"/>
      <c r="H6899" s="7"/>
      <c r="I6899" s="10"/>
      <c r="J6899" s="25"/>
      <c r="K6899" s="250"/>
      <c r="L6899" s="31"/>
      <c r="M6899" s="9"/>
      <c r="N6899" s="11" t="s">
        <v>25</v>
      </c>
      <c r="O6899" s="39"/>
      <c r="P6899" s="47"/>
      <c r="Q6899" s="13"/>
      <c r="R6899" s="248">
        <f t="shared" si="1070"/>
        <v>0</v>
      </c>
      <c r="S6899" s="248">
        <f t="shared" si="1071"/>
        <v>0</v>
      </c>
      <c r="T6899" s="248">
        <f t="shared" si="1072"/>
        <v>0</v>
      </c>
      <c r="U6899" s="248">
        <f t="shared" si="1073"/>
        <v>0</v>
      </c>
      <c r="V6899" s="13"/>
      <c r="W6899" s="7"/>
      <c r="AT6899" s="130"/>
      <c r="BF6899" s="33">
        <f t="shared" si="1079"/>
        <v>41242</v>
      </c>
      <c r="BG6899" s="34">
        <f t="shared" si="1074"/>
        <v>82.88000000000001</v>
      </c>
      <c r="BH6899" s="32">
        <f t="shared" si="1075"/>
        <v>1</v>
      </c>
      <c r="BI6899" s="32">
        <f t="shared" si="1076"/>
        <v>0</v>
      </c>
      <c r="BJ6899" s="69">
        <f t="shared" si="1077"/>
        <v>0</v>
      </c>
      <c r="BK6899" s="158" t="str">
        <f t="shared" si="1078"/>
        <v/>
      </c>
    </row>
    <row r="6900" spans="1:63" ht="12" customHeight="1" x14ac:dyDescent="0.2">
      <c r="A6900" s="8"/>
      <c r="B6900" s="7"/>
      <c r="C6900" s="7"/>
      <c r="D6900" s="7"/>
      <c r="E6900" s="7"/>
      <c r="F6900" s="7"/>
      <c r="G6900" s="7"/>
      <c r="H6900" s="7"/>
      <c r="I6900" s="10"/>
      <c r="J6900" s="25"/>
      <c r="K6900" s="250"/>
      <c r="L6900" s="31"/>
      <c r="M6900" s="9"/>
      <c r="N6900" s="11" t="s">
        <v>25</v>
      </c>
      <c r="O6900" s="39"/>
      <c r="P6900" s="47"/>
      <c r="Q6900" s="13"/>
      <c r="R6900" s="248">
        <f t="shared" si="1070"/>
        <v>0</v>
      </c>
      <c r="S6900" s="248">
        <f t="shared" si="1071"/>
        <v>0</v>
      </c>
      <c r="T6900" s="248">
        <f t="shared" si="1072"/>
        <v>0</v>
      </c>
      <c r="U6900" s="248">
        <f t="shared" si="1073"/>
        <v>0</v>
      </c>
      <c r="V6900" s="13"/>
      <c r="W6900" s="7"/>
      <c r="AT6900" s="130"/>
      <c r="BF6900" s="33">
        <f t="shared" si="1079"/>
        <v>41242</v>
      </c>
      <c r="BG6900" s="34">
        <f t="shared" si="1074"/>
        <v>82.88000000000001</v>
      </c>
      <c r="BH6900" s="32">
        <f t="shared" si="1075"/>
        <v>1</v>
      </c>
      <c r="BI6900" s="32">
        <f t="shared" si="1076"/>
        <v>0</v>
      </c>
      <c r="BJ6900" s="69">
        <f t="shared" si="1077"/>
        <v>0</v>
      </c>
      <c r="BK6900" s="158" t="str">
        <f t="shared" si="1078"/>
        <v/>
      </c>
    </row>
    <row r="6901" spans="1:63" ht="12" customHeight="1" x14ac:dyDescent="0.2">
      <c r="A6901" s="8"/>
      <c r="B6901" s="7"/>
      <c r="C6901" s="7"/>
      <c r="D6901" s="7"/>
      <c r="E6901" s="7"/>
      <c r="F6901" s="7"/>
      <c r="G6901" s="7"/>
      <c r="H6901" s="7"/>
      <c r="I6901" s="10"/>
      <c r="J6901" s="25"/>
      <c r="K6901" s="250"/>
      <c r="L6901" s="31"/>
      <c r="M6901" s="9"/>
      <c r="N6901" s="11" t="s">
        <v>25</v>
      </c>
      <c r="O6901" s="39"/>
      <c r="P6901" s="47"/>
      <c r="Q6901" s="13"/>
      <c r="R6901" s="248">
        <f t="shared" si="1070"/>
        <v>0</v>
      </c>
      <c r="S6901" s="248">
        <f t="shared" si="1071"/>
        <v>0</v>
      </c>
      <c r="T6901" s="248">
        <f t="shared" si="1072"/>
        <v>0</v>
      </c>
      <c r="U6901" s="248">
        <f t="shared" si="1073"/>
        <v>0</v>
      </c>
      <c r="V6901" s="13"/>
      <c r="W6901" s="7"/>
      <c r="AT6901" s="130"/>
      <c r="BF6901" s="33">
        <f t="shared" si="1079"/>
        <v>41242</v>
      </c>
      <c r="BG6901" s="34">
        <f t="shared" si="1074"/>
        <v>82.88000000000001</v>
      </c>
      <c r="BH6901" s="32">
        <f t="shared" si="1075"/>
        <v>1</v>
      </c>
      <c r="BI6901" s="32">
        <f t="shared" si="1076"/>
        <v>0</v>
      </c>
      <c r="BJ6901" s="69">
        <f t="shared" si="1077"/>
        <v>0</v>
      </c>
      <c r="BK6901" s="158" t="str">
        <f t="shared" si="1078"/>
        <v/>
      </c>
    </row>
    <row r="6902" spans="1:63" ht="12" customHeight="1" x14ac:dyDescent="0.2">
      <c r="A6902" s="8"/>
      <c r="B6902" s="7"/>
      <c r="C6902" s="7"/>
      <c r="D6902" s="7"/>
      <c r="E6902" s="7"/>
      <c r="F6902" s="7"/>
      <c r="G6902" s="7"/>
      <c r="H6902" s="7"/>
      <c r="I6902" s="10"/>
      <c r="J6902" s="25"/>
      <c r="K6902" s="250"/>
      <c r="L6902" s="31"/>
      <c r="M6902" s="9"/>
      <c r="N6902" s="11" t="s">
        <v>25</v>
      </c>
      <c r="O6902" s="39"/>
      <c r="P6902" s="47"/>
      <c r="Q6902" s="13"/>
      <c r="R6902" s="248">
        <f t="shared" si="1070"/>
        <v>0</v>
      </c>
      <c r="S6902" s="248">
        <f t="shared" si="1071"/>
        <v>0</v>
      </c>
      <c r="T6902" s="248">
        <f t="shared" si="1072"/>
        <v>0</v>
      </c>
      <c r="U6902" s="248">
        <f t="shared" si="1073"/>
        <v>0</v>
      </c>
      <c r="V6902" s="13"/>
      <c r="W6902" s="7"/>
      <c r="AT6902" s="130"/>
      <c r="BF6902" s="33">
        <f t="shared" si="1079"/>
        <v>41242</v>
      </c>
      <c r="BG6902" s="34">
        <f t="shared" si="1074"/>
        <v>82.88000000000001</v>
      </c>
      <c r="BH6902" s="32">
        <f t="shared" si="1075"/>
        <v>1</v>
      </c>
      <c r="BI6902" s="32">
        <f t="shared" si="1076"/>
        <v>0</v>
      </c>
      <c r="BJ6902" s="69">
        <f t="shared" si="1077"/>
        <v>0</v>
      </c>
      <c r="BK6902" s="158" t="str">
        <f t="shared" si="1078"/>
        <v/>
      </c>
    </row>
    <row r="6903" spans="1:63" ht="12" customHeight="1" x14ac:dyDescent="0.2">
      <c r="A6903" s="8"/>
      <c r="B6903" s="7"/>
      <c r="C6903" s="7"/>
      <c r="D6903" s="7"/>
      <c r="E6903" s="7"/>
      <c r="F6903" s="7"/>
      <c r="G6903" s="7"/>
      <c r="H6903" s="7"/>
      <c r="I6903" s="10"/>
      <c r="J6903" s="25"/>
      <c r="K6903" s="250"/>
      <c r="L6903" s="31"/>
      <c r="M6903" s="9"/>
      <c r="N6903" s="11" t="s">
        <v>25</v>
      </c>
      <c r="O6903" s="39"/>
      <c r="P6903" s="47"/>
      <c r="Q6903" s="13"/>
      <c r="R6903" s="248">
        <f t="shared" si="1070"/>
        <v>0</v>
      </c>
      <c r="S6903" s="248">
        <f t="shared" si="1071"/>
        <v>0</v>
      </c>
      <c r="T6903" s="248">
        <f t="shared" si="1072"/>
        <v>0</v>
      </c>
      <c r="U6903" s="248">
        <f t="shared" si="1073"/>
        <v>0</v>
      </c>
      <c r="V6903" s="13"/>
      <c r="W6903" s="7"/>
      <c r="AT6903" s="130"/>
      <c r="BF6903" s="33">
        <f t="shared" si="1079"/>
        <v>41242</v>
      </c>
      <c r="BG6903" s="34">
        <f t="shared" si="1074"/>
        <v>82.88000000000001</v>
      </c>
      <c r="BH6903" s="32">
        <f t="shared" si="1075"/>
        <v>1</v>
      </c>
      <c r="BI6903" s="32">
        <f t="shared" si="1076"/>
        <v>0</v>
      </c>
      <c r="BJ6903" s="69">
        <f t="shared" si="1077"/>
        <v>0</v>
      </c>
      <c r="BK6903" s="158" t="str">
        <f t="shared" si="1078"/>
        <v/>
      </c>
    </row>
    <row r="6904" spans="1:63" ht="12" customHeight="1" x14ac:dyDescent="0.2">
      <c r="A6904" s="8"/>
      <c r="B6904" s="7"/>
      <c r="C6904" s="7"/>
      <c r="D6904" s="7"/>
      <c r="E6904" s="7"/>
      <c r="F6904" s="7"/>
      <c r="G6904" s="7"/>
      <c r="H6904" s="7"/>
      <c r="I6904" s="10"/>
      <c r="J6904" s="25"/>
      <c r="K6904" s="250"/>
      <c r="L6904" s="31"/>
      <c r="M6904" s="9"/>
      <c r="N6904" s="11" t="s">
        <v>25</v>
      </c>
      <c r="O6904" s="39"/>
      <c r="P6904" s="47"/>
      <c r="Q6904" s="13"/>
      <c r="R6904" s="248">
        <f t="shared" si="1070"/>
        <v>0</v>
      </c>
      <c r="S6904" s="248">
        <f t="shared" si="1071"/>
        <v>0</v>
      </c>
      <c r="T6904" s="248">
        <f t="shared" si="1072"/>
        <v>0</v>
      </c>
      <c r="U6904" s="248">
        <f t="shared" si="1073"/>
        <v>0</v>
      </c>
      <c r="V6904" s="13"/>
      <c r="W6904" s="7"/>
      <c r="AT6904" s="130"/>
      <c r="BF6904" s="33">
        <f t="shared" si="1079"/>
        <v>41242</v>
      </c>
      <c r="BG6904" s="34">
        <f t="shared" si="1074"/>
        <v>82.88000000000001</v>
      </c>
      <c r="BH6904" s="32">
        <f t="shared" si="1075"/>
        <v>1</v>
      </c>
      <c r="BI6904" s="32">
        <f t="shared" si="1076"/>
        <v>0</v>
      </c>
      <c r="BJ6904" s="69">
        <f t="shared" si="1077"/>
        <v>0</v>
      </c>
      <c r="BK6904" s="158" t="str">
        <f t="shared" si="1078"/>
        <v/>
      </c>
    </row>
    <row r="6905" spans="1:63" ht="12" customHeight="1" x14ac:dyDescent="0.2">
      <c r="A6905" s="8"/>
      <c r="B6905" s="7"/>
      <c r="C6905" s="7"/>
      <c r="D6905" s="7"/>
      <c r="E6905" s="7"/>
      <c r="F6905" s="7"/>
      <c r="G6905" s="7"/>
      <c r="H6905" s="7"/>
      <c r="I6905" s="10"/>
      <c r="J6905" s="25"/>
      <c r="K6905" s="250"/>
      <c r="L6905" s="31"/>
      <c r="M6905" s="9"/>
      <c r="N6905" s="11" t="s">
        <v>25</v>
      </c>
      <c r="O6905" s="39"/>
      <c r="P6905" s="47"/>
      <c r="Q6905" s="13"/>
      <c r="R6905" s="248">
        <f t="shared" si="1070"/>
        <v>0</v>
      </c>
      <c r="S6905" s="248">
        <f t="shared" si="1071"/>
        <v>0</v>
      </c>
      <c r="T6905" s="248">
        <f t="shared" si="1072"/>
        <v>0</v>
      </c>
      <c r="U6905" s="248">
        <f t="shared" si="1073"/>
        <v>0</v>
      </c>
      <c r="V6905" s="13"/>
      <c r="W6905" s="7"/>
      <c r="AT6905" s="130"/>
      <c r="BF6905" s="33">
        <f t="shared" si="1079"/>
        <v>41242</v>
      </c>
      <c r="BG6905" s="34">
        <f t="shared" si="1074"/>
        <v>82.88000000000001</v>
      </c>
      <c r="BH6905" s="32">
        <f t="shared" si="1075"/>
        <v>1</v>
      </c>
      <c r="BI6905" s="32">
        <f t="shared" si="1076"/>
        <v>0</v>
      </c>
      <c r="BJ6905" s="69">
        <f t="shared" si="1077"/>
        <v>0</v>
      </c>
      <c r="BK6905" s="158" t="str">
        <f t="shared" si="1078"/>
        <v/>
      </c>
    </row>
    <row r="6906" spans="1:63" ht="12" customHeight="1" x14ac:dyDescent="0.2">
      <c r="A6906" s="8"/>
      <c r="B6906" s="7"/>
      <c r="C6906" s="7"/>
      <c r="D6906" s="7"/>
      <c r="E6906" s="7"/>
      <c r="F6906" s="7"/>
      <c r="G6906" s="7"/>
      <c r="H6906" s="7"/>
      <c r="I6906" s="10"/>
      <c r="J6906" s="25"/>
      <c r="K6906" s="250"/>
      <c r="L6906" s="31"/>
      <c r="M6906" s="9"/>
      <c r="N6906" s="11" t="s">
        <v>25</v>
      </c>
      <c r="O6906" s="39"/>
      <c r="P6906" s="47"/>
      <c r="Q6906" s="13"/>
      <c r="R6906" s="248">
        <f t="shared" si="1070"/>
        <v>0</v>
      </c>
      <c r="S6906" s="248">
        <f t="shared" si="1071"/>
        <v>0</v>
      </c>
      <c r="T6906" s="248">
        <f t="shared" si="1072"/>
        <v>0</v>
      </c>
      <c r="U6906" s="248">
        <f t="shared" si="1073"/>
        <v>0</v>
      </c>
      <c r="V6906" s="13"/>
      <c r="W6906" s="7"/>
      <c r="AT6906" s="130"/>
      <c r="BF6906" s="33">
        <f t="shared" si="1079"/>
        <v>41242</v>
      </c>
      <c r="BG6906" s="34">
        <f t="shared" si="1074"/>
        <v>82.88000000000001</v>
      </c>
      <c r="BH6906" s="32">
        <f t="shared" si="1075"/>
        <v>1</v>
      </c>
      <c r="BI6906" s="32">
        <f t="shared" si="1076"/>
        <v>0</v>
      </c>
      <c r="BJ6906" s="69">
        <f t="shared" si="1077"/>
        <v>0</v>
      </c>
      <c r="BK6906" s="158" t="str">
        <f t="shared" si="1078"/>
        <v/>
      </c>
    </row>
    <row r="6907" spans="1:63" ht="12" customHeight="1" x14ac:dyDescent="0.2">
      <c r="A6907" s="8"/>
      <c r="B6907" s="7"/>
      <c r="C6907" s="7"/>
      <c r="D6907" s="7"/>
      <c r="E6907" s="7"/>
      <c r="F6907" s="7"/>
      <c r="G6907" s="7"/>
      <c r="H6907" s="7"/>
      <c r="I6907" s="10"/>
      <c r="J6907" s="25"/>
      <c r="K6907" s="250"/>
      <c r="L6907" s="31"/>
      <c r="M6907" s="9"/>
      <c r="N6907" s="11" t="s">
        <v>25</v>
      </c>
      <c r="O6907" s="39"/>
      <c r="P6907" s="47"/>
      <c r="Q6907" s="13"/>
      <c r="R6907" s="248">
        <f t="shared" si="1070"/>
        <v>0</v>
      </c>
      <c r="S6907" s="248">
        <f t="shared" si="1071"/>
        <v>0</v>
      </c>
      <c r="T6907" s="248">
        <f t="shared" si="1072"/>
        <v>0</v>
      </c>
      <c r="U6907" s="248">
        <f t="shared" si="1073"/>
        <v>0</v>
      </c>
      <c r="V6907" s="13"/>
      <c r="W6907" s="7"/>
      <c r="AT6907" s="130"/>
      <c r="BF6907" s="33">
        <f t="shared" si="1079"/>
        <v>41242</v>
      </c>
      <c r="BG6907" s="34">
        <f t="shared" si="1074"/>
        <v>82.88000000000001</v>
      </c>
      <c r="BH6907" s="32">
        <f t="shared" si="1075"/>
        <v>1</v>
      </c>
      <c r="BI6907" s="32">
        <f t="shared" si="1076"/>
        <v>0</v>
      </c>
      <c r="BJ6907" s="69">
        <f t="shared" si="1077"/>
        <v>0</v>
      </c>
      <c r="BK6907" s="158" t="str">
        <f t="shared" si="1078"/>
        <v/>
      </c>
    </row>
    <row r="6908" spans="1:63" ht="12" customHeight="1" x14ac:dyDescent="0.2">
      <c r="A6908" s="8"/>
      <c r="B6908" s="7"/>
      <c r="C6908" s="7"/>
      <c r="D6908" s="7"/>
      <c r="E6908" s="7"/>
      <c r="F6908" s="7"/>
      <c r="G6908" s="7"/>
      <c r="H6908" s="7"/>
      <c r="I6908" s="10"/>
      <c r="J6908" s="25"/>
      <c r="K6908" s="250"/>
      <c r="L6908" s="31"/>
      <c r="M6908" s="9"/>
      <c r="N6908" s="11" t="s">
        <v>25</v>
      </c>
      <c r="O6908" s="39"/>
      <c r="P6908" s="47"/>
      <c r="Q6908" s="13"/>
      <c r="R6908" s="248">
        <f t="shared" si="1070"/>
        <v>0</v>
      </c>
      <c r="S6908" s="248">
        <f t="shared" si="1071"/>
        <v>0</v>
      </c>
      <c r="T6908" s="248">
        <f t="shared" si="1072"/>
        <v>0</v>
      </c>
      <c r="U6908" s="248">
        <f t="shared" si="1073"/>
        <v>0</v>
      </c>
      <c r="V6908" s="13"/>
      <c r="W6908" s="7"/>
      <c r="AT6908" s="130"/>
      <c r="BF6908" s="33">
        <f t="shared" si="1079"/>
        <v>41242</v>
      </c>
      <c r="BG6908" s="34">
        <f t="shared" si="1074"/>
        <v>82.88000000000001</v>
      </c>
      <c r="BH6908" s="32">
        <f t="shared" si="1075"/>
        <v>1</v>
      </c>
      <c r="BI6908" s="32">
        <f t="shared" si="1076"/>
        <v>0</v>
      </c>
      <c r="BJ6908" s="69">
        <f t="shared" si="1077"/>
        <v>0</v>
      </c>
      <c r="BK6908" s="158" t="str">
        <f t="shared" si="1078"/>
        <v/>
      </c>
    </row>
    <row r="6909" spans="1:63" ht="12" customHeight="1" x14ac:dyDescent="0.2">
      <c r="A6909" s="8"/>
      <c r="B6909" s="7"/>
      <c r="C6909" s="7"/>
      <c r="D6909" s="7"/>
      <c r="E6909" s="7"/>
      <c r="F6909" s="7"/>
      <c r="G6909" s="7"/>
      <c r="H6909" s="7"/>
      <c r="I6909" s="10"/>
      <c r="J6909" s="25"/>
      <c r="K6909" s="250"/>
      <c r="L6909" s="31"/>
      <c r="M6909" s="9"/>
      <c r="N6909" s="11" t="s">
        <v>25</v>
      </c>
      <c r="O6909" s="39"/>
      <c r="P6909" s="47"/>
      <c r="Q6909" s="13"/>
      <c r="R6909" s="248">
        <f t="shared" si="1070"/>
        <v>0</v>
      </c>
      <c r="S6909" s="248">
        <f t="shared" si="1071"/>
        <v>0</v>
      </c>
      <c r="T6909" s="248">
        <f t="shared" si="1072"/>
        <v>0</v>
      </c>
      <c r="U6909" s="248">
        <f t="shared" si="1073"/>
        <v>0</v>
      </c>
      <c r="V6909" s="13"/>
      <c r="W6909" s="7"/>
      <c r="AT6909" s="130"/>
      <c r="BF6909" s="33">
        <f t="shared" si="1079"/>
        <v>41242</v>
      </c>
      <c r="BG6909" s="34">
        <f t="shared" si="1074"/>
        <v>82.88000000000001</v>
      </c>
      <c r="BH6909" s="32">
        <f t="shared" si="1075"/>
        <v>1</v>
      </c>
      <c r="BI6909" s="32">
        <f t="shared" si="1076"/>
        <v>0</v>
      </c>
      <c r="BJ6909" s="69">
        <f t="shared" si="1077"/>
        <v>0</v>
      </c>
      <c r="BK6909" s="158" t="str">
        <f t="shared" si="1078"/>
        <v/>
      </c>
    </row>
    <row r="6910" spans="1:63" ht="12" customHeight="1" x14ac:dyDescent="0.2">
      <c r="A6910" s="8"/>
      <c r="B6910" s="7"/>
      <c r="C6910" s="7"/>
      <c r="D6910" s="7"/>
      <c r="E6910" s="7"/>
      <c r="F6910" s="7"/>
      <c r="G6910" s="7"/>
      <c r="H6910" s="7"/>
      <c r="I6910" s="10"/>
      <c r="J6910" s="25"/>
      <c r="K6910" s="250"/>
      <c r="L6910" s="31"/>
      <c r="M6910" s="9"/>
      <c r="N6910" s="11" t="s">
        <v>25</v>
      </c>
      <c r="O6910" s="39"/>
      <c r="P6910" s="47"/>
      <c r="Q6910" s="13"/>
      <c r="R6910" s="248">
        <f t="shared" si="1070"/>
        <v>0</v>
      </c>
      <c r="S6910" s="248">
        <f t="shared" si="1071"/>
        <v>0</v>
      </c>
      <c r="T6910" s="248">
        <f t="shared" si="1072"/>
        <v>0</v>
      </c>
      <c r="U6910" s="248">
        <f t="shared" si="1073"/>
        <v>0</v>
      </c>
      <c r="V6910" s="13"/>
      <c r="W6910" s="7"/>
      <c r="AT6910" s="130"/>
      <c r="BF6910" s="33">
        <f t="shared" si="1079"/>
        <v>41242</v>
      </c>
      <c r="BG6910" s="34">
        <f t="shared" si="1074"/>
        <v>82.88000000000001</v>
      </c>
      <c r="BH6910" s="32">
        <f t="shared" si="1075"/>
        <v>1</v>
      </c>
      <c r="BI6910" s="32">
        <f t="shared" si="1076"/>
        <v>0</v>
      </c>
      <c r="BJ6910" s="69">
        <f t="shared" si="1077"/>
        <v>0</v>
      </c>
      <c r="BK6910" s="158" t="str">
        <f t="shared" si="1078"/>
        <v/>
      </c>
    </row>
    <row r="6911" spans="1:63" ht="12" customHeight="1" x14ac:dyDescent="0.2">
      <c r="A6911" s="8"/>
      <c r="B6911" s="7"/>
      <c r="C6911" s="7"/>
      <c r="D6911" s="7"/>
      <c r="E6911" s="7"/>
      <c r="F6911" s="7"/>
      <c r="G6911" s="7"/>
      <c r="H6911" s="7"/>
      <c r="I6911" s="10"/>
      <c r="J6911" s="25"/>
      <c r="K6911" s="250"/>
      <c r="L6911" s="31"/>
      <c r="M6911" s="9"/>
      <c r="N6911" s="11" t="s">
        <v>25</v>
      </c>
      <c r="O6911" s="39"/>
      <c r="P6911" s="47"/>
      <c r="Q6911" s="13"/>
      <c r="R6911" s="248">
        <f t="shared" si="1070"/>
        <v>0</v>
      </c>
      <c r="S6911" s="248">
        <f t="shared" si="1071"/>
        <v>0</v>
      </c>
      <c r="T6911" s="248">
        <f t="shared" si="1072"/>
        <v>0</v>
      </c>
      <c r="U6911" s="248">
        <f t="shared" si="1073"/>
        <v>0</v>
      </c>
      <c r="V6911" s="13"/>
      <c r="W6911" s="7"/>
      <c r="AT6911" s="130"/>
      <c r="BF6911" s="33">
        <f t="shared" si="1079"/>
        <v>41242</v>
      </c>
      <c r="BG6911" s="34">
        <f t="shared" si="1074"/>
        <v>82.88000000000001</v>
      </c>
      <c r="BH6911" s="32">
        <f t="shared" si="1075"/>
        <v>1</v>
      </c>
      <c r="BI6911" s="32">
        <f t="shared" si="1076"/>
        <v>0</v>
      </c>
      <c r="BJ6911" s="69">
        <f t="shared" si="1077"/>
        <v>0</v>
      </c>
      <c r="BK6911" s="158" t="str">
        <f t="shared" si="1078"/>
        <v/>
      </c>
    </row>
    <row r="6912" spans="1:63" ht="12" customHeight="1" x14ac:dyDescent="0.2">
      <c r="A6912" s="8"/>
      <c r="B6912" s="7"/>
      <c r="C6912" s="7"/>
      <c r="D6912" s="7"/>
      <c r="E6912" s="7"/>
      <c r="F6912" s="7"/>
      <c r="G6912" s="7"/>
      <c r="H6912" s="7"/>
      <c r="I6912" s="10"/>
      <c r="J6912" s="25"/>
      <c r="K6912" s="250"/>
      <c r="L6912" s="31"/>
      <c r="M6912" s="9"/>
      <c r="N6912" s="11" t="s">
        <v>25</v>
      </c>
      <c r="O6912" s="39"/>
      <c r="P6912" s="47"/>
      <c r="Q6912" s="13"/>
      <c r="R6912" s="248">
        <f t="shared" si="1070"/>
        <v>0</v>
      </c>
      <c r="S6912" s="248">
        <f t="shared" si="1071"/>
        <v>0</v>
      </c>
      <c r="T6912" s="248">
        <f t="shared" si="1072"/>
        <v>0</v>
      </c>
      <c r="U6912" s="248">
        <f t="shared" si="1073"/>
        <v>0</v>
      </c>
      <c r="V6912" s="13"/>
      <c r="W6912" s="7"/>
      <c r="AT6912" s="130"/>
      <c r="BF6912" s="33">
        <f t="shared" si="1079"/>
        <v>41242</v>
      </c>
      <c r="BG6912" s="34">
        <f t="shared" si="1074"/>
        <v>82.88000000000001</v>
      </c>
      <c r="BH6912" s="32">
        <f t="shared" si="1075"/>
        <v>1</v>
      </c>
      <c r="BI6912" s="32">
        <f t="shared" si="1076"/>
        <v>0</v>
      </c>
      <c r="BJ6912" s="69">
        <f t="shared" si="1077"/>
        <v>0</v>
      </c>
      <c r="BK6912" s="158" t="str">
        <f t="shared" si="1078"/>
        <v/>
      </c>
    </row>
    <row r="6913" spans="1:63" ht="12" customHeight="1" x14ac:dyDescent="0.2">
      <c r="A6913" s="8"/>
      <c r="B6913" s="7"/>
      <c r="C6913" s="7"/>
      <c r="D6913" s="7"/>
      <c r="E6913" s="7"/>
      <c r="F6913" s="7"/>
      <c r="G6913" s="7"/>
      <c r="H6913" s="7"/>
      <c r="I6913" s="10"/>
      <c r="J6913" s="25"/>
      <c r="K6913" s="250"/>
      <c r="L6913" s="31"/>
      <c r="M6913" s="9"/>
      <c r="N6913" s="11" t="s">
        <v>25</v>
      </c>
      <c r="O6913" s="39"/>
      <c r="P6913" s="47"/>
      <c r="Q6913" s="13"/>
      <c r="R6913" s="248">
        <f t="shared" si="1070"/>
        <v>0</v>
      </c>
      <c r="S6913" s="248">
        <f t="shared" si="1071"/>
        <v>0</v>
      </c>
      <c r="T6913" s="248">
        <f t="shared" si="1072"/>
        <v>0</v>
      </c>
      <c r="U6913" s="248">
        <f t="shared" si="1073"/>
        <v>0</v>
      </c>
      <c r="V6913" s="13"/>
      <c r="W6913" s="7"/>
      <c r="AT6913" s="130"/>
      <c r="BF6913" s="33">
        <f t="shared" si="1079"/>
        <v>41242</v>
      </c>
      <c r="BG6913" s="34">
        <f t="shared" si="1074"/>
        <v>82.88000000000001</v>
      </c>
      <c r="BH6913" s="32">
        <f t="shared" si="1075"/>
        <v>1</v>
      </c>
      <c r="BI6913" s="32">
        <f t="shared" si="1076"/>
        <v>0</v>
      </c>
      <c r="BJ6913" s="69">
        <f t="shared" si="1077"/>
        <v>0</v>
      </c>
      <c r="BK6913" s="158" t="str">
        <f t="shared" si="1078"/>
        <v/>
      </c>
    </row>
    <row r="6914" spans="1:63" ht="12" customHeight="1" x14ac:dyDescent="0.2">
      <c r="A6914" s="8"/>
      <c r="B6914" s="7"/>
      <c r="C6914" s="7"/>
      <c r="D6914" s="7"/>
      <c r="E6914" s="7"/>
      <c r="F6914" s="7"/>
      <c r="G6914" s="7"/>
      <c r="H6914" s="7"/>
      <c r="I6914" s="10"/>
      <c r="J6914" s="25"/>
      <c r="K6914" s="250"/>
      <c r="L6914" s="31"/>
      <c r="M6914" s="9"/>
      <c r="N6914" s="11" t="s">
        <v>25</v>
      </c>
      <c r="O6914" s="39"/>
      <c r="P6914" s="47"/>
      <c r="Q6914" s="13"/>
      <c r="R6914" s="248">
        <f t="shared" si="1070"/>
        <v>0</v>
      </c>
      <c r="S6914" s="248">
        <f t="shared" si="1071"/>
        <v>0</v>
      </c>
      <c r="T6914" s="248">
        <f t="shared" si="1072"/>
        <v>0</v>
      </c>
      <c r="U6914" s="248">
        <f t="shared" si="1073"/>
        <v>0</v>
      </c>
      <c r="V6914" s="13"/>
      <c r="W6914" s="7"/>
      <c r="AT6914" s="130"/>
      <c r="BF6914" s="33">
        <f t="shared" si="1079"/>
        <v>41242</v>
      </c>
      <c r="BG6914" s="34">
        <f t="shared" si="1074"/>
        <v>82.88000000000001</v>
      </c>
      <c r="BH6914" s="32">
        <f t="shared" si="1075"/>
        <v>1</v>
      </c>
      <c r="BI6914" s="32">
        <f t="shared" si="1076"/>
        <v>0</v>
      </c>
      <c r="BJ6914" s="69">
        <f t="shared" si="1077"/>
        <v>0</v>
      </c>
      <c r="BK6914" s="158" t="str">
        <f t="shared" si="1078"/>
        <v/>
      </c>
    </row>
    <row r="6915" spans="1:63" ht="12" customHeight="1" x14ac:dyDescent="0.2">
      <c r="A6915" s="8"/>
      <c r="B6915" s="7"/>
      <c r="C6915" s="7"/>
      <c r="D6915" s="7"/>
      <c r="E6915" s="7"/>
      <c r="F6915" s="7"/>
      <c r="G6915" s="7"/>
      <c r="H6915" s="7"/>
      <c r="I6915" s="10"/>
      <c r="J6915" s="25"/>
      <c r="K6915" s="250"/>
      <c r="L6915" s="31"/>
      <c r="M6915" s="9"/>
      <c r="N6915" s="11" t="s">
        <v>25</v>
      </c>
      <c r="O6915" s="39"/>
      <c r="P6915" s="47"/>
      <c r="Q6915" s="13"/>
      <c r="R6915" s="248">
        <f t="shared" si="1070"/>
        <v>0</v>
      </c>
      <c r="S6915" s="248">
        <f t="shared" si="1071"/>
        <v>0</v>
      </c>
      <c r="T6915" s="248">
        <f t="shared" si="1072"/>
        <v>0</v>
      </c>
      <c r="U6915" s="248">
        <f t="shared" si="1073"/>
        <v>0</v>
      </c>
      <c r="V6915" s="13"/>
      <c r="W6915" s="7"/>
      <c r="AT6915" s="130"/>
      <c r="BF6915" s="33">
        <f t="shared" si="1079"/>
        <v>41242</v>
      </c>
      <c r="BG6915" s="34">
        <f t="shared" si="1074"/>
        <v>82.88000000000001</v>
      </c>
      <c r="BH6915" s="32">
        <f t="shared" si="1075"/>
        <v>1</v>
      </c>
      <c r="BI6915" s="32">
        <f t="shared" si="1076"/>
        <v>0</v>
      </c>
      <c r="BJ6915" s="69">
        <f t="shared" si="1077"/>
        <v>0</v>
      </c>
      <c r="BK6915" s="158" t="str">
        <f t="shared" si="1078"/>
        <v/>
      </c>
    </row>
    <row r="6916" spans="1:63" ht="12" customHeight="1" x14ac:dyDescent="0.2">
      <c r="A6916" s="8"/>
      <c r="B6916" s="7"/>
      <c r="C6916" s="7"/>
      <c r="D6916" s="7"/>
      <c r="E6916" s="7"/>
      <c r="F6916" s="7"/>
      <c r="G6916" s="7"/>
      <c r="H6916" s="7"/>
      <c r="I6916" s="10"/>
      <c r="J6916" s="25"/>
      <c r="K6916" s="250"/>
      <c r="L6916" s="31"/>
      <c r="M6916" s="9"/>
      <c r="N6916" s="11" t="s">
        <v>25</v>
      </c>
      <c r="O6916" s="39"/>
      <c r="P6916" s="47"/>
      <c r="Q6916" s="13"/>
      <c r="R6916" s="248">
        <f t="shared" si="1070"/>
        <v>0</v>
      </c>
      <c r="S6916" s="248">
        <f t="shared" si="1071"/>
        <v>0</v>
      </c>
      <c r="T6916" s="248">
        <f t="shared" si="1072"/>
        <v>0</v>
      </c>
      <c r="U6916" s="248">
        <f t="shared" si="1073"/>
        <v>0</v>
      </c>
      <c r="V6916" s="13"/>
      <c r="W6916" s="7"/>
      <c r="AT6916" s="130"/>
      <c r="BF6916" s="33">
        <f t="shared" si="1079"/>
        <v>41242</v>
      </c>
      <c r="BG6916" s="34">
        <f t="shared" si="1074"/>
        <v>82.88000000000001</v>
      </c>
      <c r="BH6916" s="32">
        <f t="shared" si="1075"/>
        <v>1</v>
      </c>
      <c r="BI6916" s="32">
        <f t="shared" si="1076"/>
        <v>0</v>
      </c>
      <c r="BJ6916" s="69">
        <f t="shared" si="1077"/>
        <v>0</v>
      </c>
      <c r="BK6916" s="158" t="str">
        <f t="shared" si="1078"/>
        <v/>
      </c>
    </row>
    <row r="6917" spans="1:63" ht="12" customHeight="1" x14ac:dyDescent="0.2">
      <c r="A6917" s="8"/>
      <c r="B6917" s="7"/>
      <c r="C6917" s="7"/>
      <c r="D6917" s="7"/>
      <c r="E6917" s="7"/>
      <c r="F6917" s="7"/>
      <c r="G6917" s="7"/>
      <c r="H6917" s="7"/>
      <c r="I6917" s="10"/>
      <c r="J6917" s="25"/>
      <c r="K6917" s="250"/>
      <c r="L6917" s="31"/>
      <c r="M6917" s="9"/>
      <c r="N6917" s="11" t="s">
        <v>25</v>
      </c>
      <c r="O6917" s="39"/>
      <c r="P6917" s="47"/>
      <c r="Q6917" s="13"/>
      <c r="R6917" s="248">
        <f t="shared" si="1070"/>
        <v>0</v>
      </c>
      <c r="S6917" s="248">
        <f t="shared" si="1071"/>
        <v>0</v>
      </c>
      <c r="T6917" s="248">
        <f t="shared" si="1072"/>
        <v>0</v>
      </c>
      <c r="U6917" s="248">
        <f t="shared" si="1073"/>
        <v>0</v>
      </c>
      <c r="V6917" s="13"/>
      <c r="W6917" s="7"/>
      <c r="AT6917" s="130"/>
      <c r="BF6917" s="33">
        <f t="shared" si="1079"/>
        <v>41242</v>
      </c>
      <c r="BG6917" s="34">
        <f t="shared" si="1074"/>
        <v>82.88000000000001</v>
      </c>
      <c r="BH6917" s="32">
        <f t="shared" si="1075"/>
        <v>1</v>
      </c>
      <c r="BI6917" s="32">
        <f t="shared" si="1076"/>
        <v>0</v>
      </c>
      <c r="BJ6917" s="69">
        <f t="shared" si="1077"/>
        <v>0</v>
      </c>
      <c r="BK6917" s="158" t="str">
        <f t="shared" si="1078"/>
        <v/>
      </c>
    </row>
    <row r="6918" spans="1:63" ht="12" customHeight="1" x14ac:dyDescent="0.2">
      <c r="A6918" s="8"/>
      <c r="B6918" s="7"/>
      <c r="C6918" s="7"/>
      <c r="D6918" s="7"/>
      <c r="E6918" s="7"/>
      <c r="F6918" s="7"/>
      <c r="G6918" s="7"/>
      <c r="H6918" s="7"/>
      <c r="I6918" s="10"/>
      <c r="J6918" s="25"/>
      <c r="K6918" s="250"/>
      <c r="L6918" s="31"/>
      <c r="M6918" s="9"/>
      <c r="N6918" s="11" t="s">
        <v>25</v>
      </c>
      <c r="O6918" s="39"/>
      <c r="P6918" s="47"/>
      <c r="Q6918" s="13"/>
      <c r="R6918" s="248">
        <f t="shared" si="1070"/>
        <v>0</v>
      </c>
      <c r="S6918" s="248">
        <f t="shared" si="1071"/>
        <v>0</v>
      </c>
      <c r="T6918" s="248">
        <f t="shared" si="1072"/>
        <v>0</v>
      </c>
      <c r="U6918" s="248">
        <f t="shared" si="1073"/>
        <v>0</v>
      </c>
      <c r="V6918" s="13"/>
      <c r="W6918" s="7"/>
      <c r="AT6918" s="130"/>
      <c r="BF6918" s="33">
        <f t="shared" si="1079"/>
        <v>41242</v>
      </c>
      <c r="BG6918" s="34">
        <f t="shared" si="1074"/>
        <v>82.88000000000001</v>
      </c>
      <c r="BH6918" s="32">
        <f t="shared" si="1075"/>
        <v>1</v>
      </c>
      <c r="BI6918" s="32">
        <f t="shared" si="1076"/>
        <v>0</v>
      </c>
      <c r="BJ6918" s="69">
        <f t="shared" si="1077"/>
        <v>0</v>
      </c>
      <c r="BK6918" s="158" t="str">
        <f t="shared" si="1078"/>
        <v/>
      </c>
    </row>
    <row r="6919" spans="1:63" ht="12" customHeight="1" x14ac:dyDescent="0.2">
      <c r="A6919" s="8"/>
      <c r="B6919" s="7"/>
      <c r="C6919" s="7"/>
      <c r="D6919" s="7"/>
      <c r="E6919" s="7"/>
      <c r="F6919" s="7"/>
      <c r="G6919" s="7"/>
      <c r="H6919" s="7"/>
      <c r="I6919" s="10"/>
      <c r="J6919" s="25"/>
      <c r="K6919" s="250"/>
      <c r="L6919" s="31"/>
      <c r="M6919" s="9"/>
      <c r="N6919" s="11" t="s">
        <v>25</v>
      </c>
      <c r="O6919" s="39"/>
      <c r="P6919" s="47"/>
      <c r="Q6919" s="13"/>
      <c r="R6919" s="248">
        <f t="shared" si="1070"/>
        <v>0</v>
      </c>
      <c r="S6919" s="248">
        <f t="shared" si="1071"/>
        <v>0</v>
      </c>
      <c r="T6919" s="248">
        <f t="shared" si="1072"/>
        <v>0</v>
      </c>
      <c r="U6919" s="248">
        <f t="shared" si="1073"/>
        <v>0</v>
      </c>
      <c r="V6919" s="13"/>
      <c r="W6919" s="7"/>
      <c r="AT6919" s="130"/>
      <c r="BF6919" s="33">
        <f t="shared" si="1079"/>
        <v>41242</v>
      </c>
      <c r="BG6919" s="34">
        <f t="shared" si="1074"/>
        <v>82.88000000000001</v>
      </c>
      <c r="BH6919" s="32">
        <f t="shared" si="1075"/>
        <v>1</v>
      </c>
      <c r="BI6919" s="32">
        <f t="shared" si="1076"/>
        <v>0</v>
      </c>
      <c r="BJ6919" s="69">
        <f t="shared" si="1077"/>
        <v>0</v>
      </c>
      <c r="BK6919" s="158" t="str">
        <f t="shared" si="1078"/>
        <v/>
      </c>
    </row>
    <row r="6920" spans="1:63" ht="12" customHeight="1" x14ac:dyDescent="0.2">
      <c r="A6920" s="8"/>
      <c r="B6920" s="7"/>
      <c r="C6920" s="7"/>
      <c r="D6920" s="7"/>
      <c r="E6920" s="7"/>
      <c r="F6920" s="7"/>
      <c r="G6920" s="7"/>
      <c r="H6920" s="7"/>
      <c r="I6920" s="10"/>
      <c r="J6920" s="25"/>
      <c r="K6920" s="250"/>
      <c r="L6920" s="31"/>
      <c r="M6920" s="9"/>
      <c r="N6920" s="11" t="s">
        <v>25</v>
      </c>
      <c r="O6920" s="39"/>
      <c r="P6920" s="47"/>
      <c r="Q6920" s="13"/>
      <c r="R6920" s="248">
        <f t="shared" si="1070"/>
        <v>0</v>
      </c>
      <c r="S6920" s="248">
        <f t="shared" si="1071"/>
        <v>0</v>
      </c>
      <c r="T6920" s="248">
        <f t="shared" si="1072"/>
        <v>0</v>
      </c>
      <c r="U6920" s="248">
        <f t="shared" si="1073"/>
        <v>0</v>
      </c>
      <c r="V6920" s="13"/>
      <c r="W6920" s="7"/>
      <c r="AT6920" s="130"/>
      <c r="BF6920" s="33">
        <f t="shared" si="1079"/>
        <v>41242</v>
      </c>
      <c r="BG6920" s="34">
        <f t="shared" si="1074"/>
        <v>82.88000000000001</v>
      </c>
      <c r="BH6920" s="32">
        <f t="shared" si="1075"/>
        <v>1</v>
      </c>
      <c r="BI6920" s="32">
        <f t="shared" si="1076"/>
        <v>0</v>
      </c>
      <c r="BJ6920" s="69">
        <f t="shared" si="1077"/>
        <v>0</v>
      </c>
      <c r="BK6920" s="158" t="str">
        <f t="shared" si="1078"/>
        <v/>
      </c>
    </row>
    <row r="6921" spans="1:63" ht="12" customHeight="1" x14ac:dyDescent="0.2">
      <c r="A6921" s="8"/>
      <c r="B6921" s="7"/>
      <c r="C6921" s="7"/>
      <c r="D6921" s="7"/>
      <c r="E6921" s="7"/>
      <c r="F6921" s="7"/>
      <c r="G6921" s="7"/>
      <c r="H6921" s="7"/>
      <c r="I6921" s="10"/>
      <c r="J6921" s="25"/>
      <c r="K6921" s="250"/>
      <c r="L6921" s="31"/>
      <c r="M6921" s="9"/>
      <c r="N6921" s="11" t="s">
        <v>25</v>
      </c>
      <c r="O6921" s="39"/>
      <c r="P6921" s="47"/>
      <c r="Q6921" s="13"/>
      <c r="R6921" s="248">
        <f t="shared" si="1070"/>
        <v>0</v>
      </c>
      <c r="S6921" s="248">
        <f t="shared" si="1071"/>
        <v>0</v>
      </c>
      <c r="T6921" s="248">
        <f t="shared" si="1072"/>
        <v>0</v>
      </c>
      <c r="U6921" s="248">
        <f t="shared" si="1073"/>
        <v>0</v>
      </c>
      <c r="V6921" s="13"/>
      <c r="W6921" s="7"/>
      <c r="AT6921" s="130"/>
      <c r="BF6921" s="33">
        <f t="shared" si="1079"/>
        <v>41242</v>
      </c>
      <c r="BG6921" s="34">
        <f t="shared" si="1074"/>
        <v>82.88000000000001</v>
      </c>
      <c r="BH6921" s="32">
        <f t="shared" si="1075"/>
        <v>1</v>
      </c>
      <c r="BI6921" s="32">
        <f t="shared" si="1076"/>
        <v>0</v>
      </c>
      <c r="BJ6921" s="69">
        <f t="shared" si="1077"/>
        <v>0</v>
      </c>
      <c r="BK6921" s="158" t="str">
        <f t="shared" si="1078"/>
        <v/>
      </c>
    </row>
    <row r="6922" spans="1:63" ht="12" customHeight="1" x14ac:dyDescent="0.2">
      <c r="A6922" s="8"/>
      <c r="B6922" s="7"/>
      <c r="C6922" s="7"/>
      <c r="D6922" s="7"/>
      <c r="E6922" s="7"/>
      <c r="F6922" s="7"/>
      <c r="G6922" s="7"/>
      <c r="H6922" s="7"/>
      <c r="I6922" s="10"/>
      <c r="J6922" s="25"/>
      <c r="K6922" s="250"/>
      <c r="L6922" s="31"/>
      <c r="M6922" s="9"/>
      <c r="N6922" s="11" t="s">
        <v>25</v>
      </c>
      <c r="O6922" s="39"/>
      <c r="P6922" s="47"/>
      <c r="Q6922" s="13"/>
      <c r="R6922" s="248">
        <f t="shared" si="1070"/>
        <v>0</v>
      </c>
      <c r="S6922" s="248">
        <f t="shared" si="1071"/>
        <v>0</v>
      </c>
      <c r="T6922" s="248">
        <f t="shared" si="1072"/>
        <v>0</v>
      </c>
      <c r="U6922" s="248">
        <f t="shared" si="1073"/>
        <v>0</v>
      </c>
      <c r="V6922" s="13"/>
      <c r="W6922" s="7"/>
      <c r="AT6922" s="130"/>
      <c r="BF6922" s="33">
        <f t="shared" si="1079"/>
        <v>41242</v>
      </c>
      <c r="BG6922" s="34">
        <f t="shared" si="1074"/>
        <v>82.88000000000001</v>
      </c>
      <c r="BH6922" s="32">
        <f t="shared" si="1075"/>
        <v>1</v>
      </c>
      <c r="BI6922" s="32">
        <f t="shared" si="1076"/>
        <v>0</v>
      </c>
      <c r="BJ6922" s="69">
        <f t="shared" si="1077"/>
        <v>0</v>
      </c>
      <c r="BK6922" s="158" t="str">
        <f t="shared" si="1078"/>
        <v/>
      </c>
    </row>
    <row r="6923" spans="1:63" ht="12" customHeight="1" x14ac:dyDescent="0.2">
      <c r="A6923" s="8"/>
      <c r="B6923" s="7"/>
      <c r="C6923" s="7"/>
      <c r="D6923" s="7"/>
      <c r="E6923" s="7"/>
      <c r="F6923" s="7"/>
      <c r="G6923" s="7"/>
      <c r="H6923" s="7"/>
      <c r="I6923" s="10"/>
      <c r="J6923" s="25"/>
      <c r="K6923" s="250"/>
      <c r="L6923" s="31"/>
      <c r="M6923" s="9"/>
      <c r="N6923" s="11" t="s">
        <v>25</v>
      </c>
      <c r="O6923" s="39"/>
      <c r="P6923" s="47"/>
      <c r="Q6923" s="13"/>
      <c r="R6923" s="248">
        <f t="shared" ref="R6923:R6986" si="1080">IF(N6923&lt;&gt;"M",ROUND(IF(M6923&lt;&gt;"Y",IF(P6923&lt;&gt;"Y",K6923,K6923*(BH6923-1)),0),ROUNDING),"")</f>
        <v>0</v>
      </c>
      <c r="S6923" s="248">
        <f t="shared" ref="S6923:S6986" si="1081">IF(N6923&lt;&gt;"M",ROUND(IF(O6923&gt;0,IF(M6923="Y",BI6923*(1-O6923),IF(BI6923&gt;R6923,R6923 + (BI6923 - R6923)*(1-O6923),BI6923)),BI6923),ROUNDING),"")</f>
        <v>0</v>
      </c>
      <c r="T6923" s="248">
        <f t="shared" ref="T6923:T6986" si="1082">IF(N6923&lt;&gt;"M",ROUND(IF(O6923&gt;0,IF(M6923="Y",BJ6923*(1-O6923),IF(BJ6923&gt;R6923,R6923 + (BJ6923 - R6923)*(1-O6923),BJ6923)),BJ6923),ROUNDING),"")</f>
        <v>0</v>
      </c>
      <c r="U6923" s="248">
        <f t="shared" ref="U6923:U6986" si="1083">IF(N6923&lt;&gt;"M",ROUND(IF(OR(N6923="P",N6923=""),0,IF(OR(M6923="N",M6923=""),T6923-R6923,T6923)),ROUNDING),"")</f>
        <v>0</v>
      </c>
      <c r="V6923" s="13"/>
      <c r="W6923" s="7"/>
      <c r="AT6923" s="130"/>
      <c r="BF6923" s="33">
        <f t="shared" si="1079"/>
        <v>41242</v>
      </c>
      <c r="BG6923" s="34">
        <f t="shared" ref="BG6923:BG6986" si="1084">IF(N6923&lt;&gt;"M",BG6922+U6923,BG6922)</f>
        <v>82.88000000000001</v>
      </c>
      <c r="BH6923" s="32">
        <f t="shared" ref="BH6923:BH6986" si="1085">IF(L6923&lt;&gt;"",IF(ODDS_TYPE=1,L6923,IF(ODDS_TYPE=2,IF(L6923&gt;0,1+L6923/100,IF(L6923&lt;0,1-100/L6923,1)),IF(ODDS_TYPE=3,1+L6923,IF(ODDS_TYPE=4,1+L6923,IF(ODDS_TYPE=5,IF(L6923&gt;0,1+L6923,1-1/L6923),IF(ODDS_TYPE=6,IF(L6923&gt;=0,L6923+1,1-1/L6923),1)))))),1)</f>
        <v>1</v>
      </c>
      <c r="BI6923" s="32">
        <f t="shared" ref="BI6923:BI6986" si="1086">IF(P6923&lt;&gt;"Y",IF(M6923&lt;&gt;"Y",K6923*BH6923,K6923*BH6923 - K6923),IF(M6923&lt;&gt;"Y",K6923*BH6923,K6923))</f>
        <v>0</v>
      </c>
      <c r="BJ6923" s="69">
        <f t="shared" ref="BJ6923:BJ6986" si="1087">IF(P6923&lt;&gt;"Y",
IF(M6923&lt;&gt;"Y",
IF(N6923="Y",K6923*BH6923,IF(N6923="P",0,IF(OR(N6923="R",N6923="PU"),K6923,IF(N6923="H",K6923*BH6923*0.5,IF(N6923="HW",K6923*0.5*(1 + BH6923),IF(N6923="HL",K6923*0.5,0)))))),
IF(N6923="Y",K6923*BH6923 - K6923,IF(N6923="P",0,IF(OR(N6923="R",N6923="PU"),0,IF(N6923="H",IF(BH6923&gt;2,0.5*K6923*BH6923 - K6923,0),IF(N6923="HW",K6923*0.5*(1 + BH6923) - K6923,IF(N6923="HL",0,0))))))),
IF(M6923&lt;&gt;"Y",
IF(N6923="Y",K6923*BH6923,IF(N6923="P",0,IF(OR(N6923="R",N6923="PU"),K6923*(BH6923-1),IF(N6923="H",K6923*BH6923*0.5,IF(N6923="HW",K6923*(BH6923-1)*0.5,IF(N6923="HL",K6923*BH6923 - K6923*0.5,0)))))),
IF(N6923="Y",K6923,IF(N6923="P",0,IF(OR(N6923="R",N6923="PU"),0,IF(N6923="H",IF(BH6923&lt;2,K6923*BH6923*0.5 - K6923*(BH6923-1),0),IF(N6923="HW",0,IF(N6923="HL",K6923*0.5,0)))))))
)</f>
        <v>0</v>
      </c>
      <c r="BK6923" s="158" t="str">
        <f t="shared" ref="BK6923:BK6986" si="1088">IF(FILT_M=1,IF(LEN(C6923)&gt;0,C6923,""),IF(FILT_M=2,IF(LEN(E6923)&gt;0,E6923,""),IF(FILT_M=3,IF(LEN(F6923)&gt;0,F6923,""),IF(FILT_M=4,IF(LEN(G6923)&gt;0,G6923,""),""))))</f>
        <v/>
      </c>
    </row>
    <row r="6924" spans="1:63" ht="12" customHeight="1" x14ac:dyDescent="0.2">
      <c r="A6924" s="8"/>
      <c r="B6924" s="7"/>
      <c r="C6924" s="7"/>
      <c r="D6924" s="7"/>
      <c r="E6924" s="7"/>
      <c r="F6924" s="7"/>
      <c r="G6924" s="7"/>
      <c r="H6924" s="7"/>
      <c r="I6924" s="10"/>
      <c r="J6924" s="25"/>
      <c r="K6924" s="250"/>
      <c r="L6924" s="31"/>
      <c r="M6924" s="9"/>
      <c r="N6924" s="11" t="s">
        <v>25</v>
      </c>
      <c r="O6924" s="39"/>
      <c r="P6924" s="47"/>
      <c r="Q6924" s="13"/>
      <c r="R6924" s="248">
        <f t="shared" si="1080"/>
        <v>0</v>
      </c>
      <c r="S6924" s="248">
        <f t="shared" si="1081"/>
        <v>0</v>
      </c>
      <c r="T6924" s="248">
        <f t="shared" si="1082"/>
        <v>0</v>
      </c>
      <c r="U6924" s="248">
        <f t="shared" si="1083"/>
        <v>0</v>
      </c>
      <c r="V6924" s="13"/>
      <c r="W6924" s="7"/>
      <c r="AT6924" s="130"/>
      <c r="BF6924" s="33">
        <f t="shared" ref="BF6924:BF6987" si="1089">IF(A6924&gt;2,A6924,BF6923)</f>
        <v>41242</v>
      </c>
      <c r="BG6924" s="34">
        <f t="shared" si="1084"/>
        <v>82.88000000000001</v>
      </c>
      <c r="BH6924" s="32">
        <f t="shared" si="1085"/>
        <v>1</v>
      </c>
      <c r="BI6924" s="32">
        <f t="shared" si="1086"/>
        <v>0</v>
      </c>
      <c r="BJ6924" s="69">
        <f t="shared" si="1087"/>
        <v>0</v>
      </c>
      <c r="BK6924" s="158" t="str">
        <f t="shared" si="1088"/>
        <v/>
      </c>
    </row>
    <row r="6925" spans="1:63" ht="12" customHeight="1" x14ac:dyDescent="0.2">
      <c r="A6925" s="8"/>
      <c r="B6925" s="7"/>
      <c r="C6925" s="7"/>
      <c r="D6925" s="7"/>
      <c r="E6925" s="7"/>
      <c r="F6925" s="7"/>
      <c r="G6925" s="7"/>
      <c r="H6925" s="7"/>
      <c r="I6925" s="10"/>
      <c r="J6925" s="25"/>
      <c r="K6925" s="250"/>
      <c r="L6925" s="31"/>
      <c r="M6925" s="9"/>
      <c r="N6925" s="11" t="s">
        <v>25</v>
      </c>
      <c r="O6925" s="39"/>
      <c r="P6925" s="47"/>
      <c r="Q6925" s="13"/>
      <c r="R6925" s="248">
        <f t="shared" si="1080"/>
        <v>0</v>
      </c>
      <c r="S6925" s="248">
        <f t="shared" si="1081"/>
        <v>0</v>
      </c>
      <c r="T6925" s="248">
        <f t="shared" si="1082"/>
        <v>0</v>
      </c>
      <c r="U6925" s="248">
        <f t="shared" si="1083"/>
        <v>0</v>
      </c>
      <c r="V6925" s="13"/>
      <c r="W6925" s="7"/>
      <c r="AT6925" s="130"/>
      <c r="BF6925" s="33">
        <f t="shared" si="1089"/>
        <v>41242</v>
      </c>
      <c r="BG6925" s="34">
        <f t="shared" si="1084"/>
        <v>82.88000000000001</v>
      </c>
      <c r="BH6925" s="32">
        <f t="shared" si="1085"/>
        <v>1</v>
      </c>
      <c r="BI6925" s="32">
        <f t="shared" si="1086"/>
        <v>0</v>
      </c>
      <c r="BJ6925" s="69">
        <f t="shared" si="1087"/>
        <v>0</v>
      </c>
      <c r="BK6925" s="158" t="str">
        <f t="shared" si="1088"/>
        <v/>
      </c>
    </row>
    <row r="6926" spans="1:63" ht="12" customHeight="1" x14ac:dyDescent="0.2">
      <c r="A6926" s="8"/>
      <c r="B6926" s="7"/>
      <c r="C6926" s="7"/>
      <c r="D6926" s="7"/>
      <c r="E6926" s="7"/>
      <c r="F6926" s="7"/>
      <c r="G6926" s="7"/>
      <c r="H6926" s="7"/>
      <c r="I6926" s="10"/>
      <c r="J6926" s="25"/>
      <c r="K6926" s="250"/>
      <c r="L6926" s="31"/>
      <c r="M6926" s="9"/>
      <c r="N6926" s="11" t="s">
        <v>25</v>
      </c>
      <c r="O6926" s="39"/>
      <c r="P6926" s="47"/>
      <c r="Q6926" s="13"/>
      <c r="R6926" s="248">
        <f t="shared" si="1080"/>
        <v>0</v>
      </c>
      <c r="S6926" s="248">
        <f t="shared" si="1081"/>
        <v>0</v>
      </c>
      <c r="T6926" s="248">
        <f t="shared" si="1082"/>
        <v>0</v>
      </c>
      <c r="U6926" s="248">
        <f t="shared" si="1083"/>
        <v>0</v>
      </c>
      <c r="V6926" s="13"/>
      <c r="W6926" s="7"/>
      <c r="AT6926" s="130"/>
      <c r="BF6926" s="33">
        <f t="shared" si="1089"/>
        <v>41242</v>
      </c>
      <c r="BG6926" s="34">
        <f t="shared" si="1084"/>
        <v>82.88000000000001</v>
      </c>
      <c r="BH6926" s="32">
        <f t="shared" si="1085"/>
        <v>1</v>
      </c>
      <c r="BI6926" s="32">
        <f t="shared" si="1086"/>
        <v>0</v>
      </c>
      <c r="BJ6926" s="69">
        <f t="shared" si="1087"/>
        <v>0</v>
      </c>
      <c r="BK6926" s="158" t="str">
        <f t="shared" si="1088"/>
        <v/>
      </c>
    </row>
    <row r="6927" spans="1:63" ht="12" customHeight="1" x14ac:dyDescent="0.2">
      <c r="A6927" s="8"/>
      <c r="B6927" s="7"/>
      <c r="C6927" s="7"/>
      <c r="D6927" s="7"/>
      <c r="E6927" s="7"/>
      <c r="F6927" s="7"/>
      <c r="G6927" s="7"/>
      <c r="H6927" s="7"/>
      <c r="I6927" s="10"/>
      <c r="J6927" s="25"/>
      <c r="K6927" s="250"/>
      <c r="L6927" s="31"/>
      <c r="M6927" s="9"/>
      <c r="N6927" s="11" t="s">
        <v>25</v>
      </c>
      <c r="O6927" s="39"/>
      <c r="P6927" s="47"/>
      <c r="Q6927" s="13"/>
      <c r="R6927" s="248">
        <f t="shared" si="1080"/>
        <v>0</v>
      </c>
      <c r="S6927" s="248">
        <f t="shared" si="1081"/>
        <v>0</v>
      </c>
      <c r="T6927" s="248">
        <f t="shared" si="1082"/>
        <v>0</v>
      </c>
      <c r="U6927" s="248">
        <f t="shared" si="1083"/>
        <v>0</v>
      </c>
      <c r="V6927" s="13"/>
      <c r="W6927" s="7"/>
      <c r="AT6927" s="130"/>
      <c r="BF6927" s="33">
        <f t="shared" si="1089"/>
        <v>41242</v>
      </c>
      <c r="BG6927" s="34">
        <f t="shared" si="1084"/>
        <v>82.88000000000001</v>
      </c>
      <c r="BH6927" s="32">
        <f t="shared" si="1085"/>
        <v>1</v>
      </c>
      <c r="BI6927" s="32">
        <f t="shared" si="1086"/>
        <v>0</v>
      </c>
      <c r="BJ6927" s="69">
        <f t="shared" si="1087"/>
        <v>0</v>
      </c>
      <c r="BK6927" s="158" t="str">
        <f t="shared" si="1088"/>
        <v/>
      </c>
    </row>
    <row r="6928" spans="1:63" ht="12" customHeight="1" x14ac:dyDescent="0.2">
      <c r="A6928" s="8"/>
      <c r="B6928" s="7"/>
      <c r="C6928" s="7"/>
      <c r="D6928" s="7"/>
      <c r="E6928" s="7"/>
      <c r="F6928" s="7"/>
      <c r="G6928" s="7"/>
      <c r="H6928" s="7"/>
      <c r="I6928" s="10"/>
      <c r="J6928" s="25"/>
      <c r="K6928" s="250"/>
      <c r="L6928" s="31"/>
      <c r="M6928" s="9"/>
      <c r="N6928" s="11" t="s">
        <v>25</v>
      </c>
      <c r="O6928" s="39"/>
      <c r="P6928" s="47"/>
      <c r="Q6928" s="13"/>
      <c r="R6928" s="248">
        <f t="shared" si="1080"/>
        <v>0</v>
      </c>
      <c r="S6928" s="248">
        <f t="shared" si="1081"/>
        <v>0</v>
      </c>
      <c r="T6928" s="248">
        <f t="shared" si="1082"/>
        <v>0</v>
      </c>
      <c r="U6928" s="248">
        <f t="shared" si="1083"/>
        <v>0</v>
      </c>
      <c r="V6928" s="13"/>
      <c r="W6928" s="7"/>
      <c r="AT6928" s="130"/>
      <c r="BF6928" s="33">
        <f t="shared" si="1089"/>
        <v>41242</v>
      </c>
      <c r="BG6928" s="34">
        <f t="shared" si="1084"/>
        <v>82.88000000000001</v>
      </c>
      <c r="BH6928" s="32">
        <f t="shared" si="1085"/>
        <v>1</v>
      </c>
      <c r="BI6928" s="32">
        <f t="shared" si="1086"/>
        <v>0</v>
      </c>
      <c r="BJ6928" s="69">
        <f t="shared" si="1087"/>
        <v>0</v>
      </c>
      <c r="BK6928" s="158" t="str">
        <f t="shared" si="1088"/>
        <v/>
      </c>
    </row>
    <row r="6929" spans="1:63" ht="12" customHeight="1" x14ac:dyDescent="0.2">
      <c r="A6929" s="8"/>
      <c r="B6929" s="7"/>
      <c r="C6929" s="7"/>
      <c r="D6929" s="7"/>
      <c r="E6929" s="7"/>
      <c r="F6929" s="7"/>
      <c r="G6929" s="7"/>
      <c r="H6929" s="7"/>
      <c r="I6929" s="10"/>
      <c r="J6929" s="25"/>
      <c r="K6929" s="250"/>
      <c r="L6929" s="31"/>
      <c r="M6929" s="9"/>
      <c r="N6929" s="11" t="s">
        <v>25</v>
      </c>
      <c r="O6929" s="39"/>
      <c r="P6929" s="47"/>
      <c r="Q6929" s="13"/>
      <c r="R6929" s="248">
        <f t="shared" si="1080"/>
        <v>0</v>
      </c>
      <c r="S6929" s="248">
        <f t="shared" si="1081"/>
        <v>0</v>
      </c>
      <c r="T6929" s="248">
        <f t="shared" si="1082"/>
        <v>0</v>
      </c>
      <c r="U6929" s="248">
        <f t="shared" si="1083"/>
        <v>0</v>
      </c>
      <c r="V6929" s="13"/>
      <c r="W6929" s="7"/>
      <c r="AT6929" s="130"/>
      <c r="BF6929" s="33">
        <f t="shared" si="1089"/>
        <v>41242</v>
      </c>
      <c r="BG6929" s="34">
        <f t="shared" si="1084"/>
        <v>82.88000000000001</v>
      </c>
      <c r="BH6929" s="32">
        <f t="shared" si="1085"/>
        <v>1</v>
      </c>
      <c r="BI6929" s="32">
        <f t="shared" si="1086"/>
        <v>0</v>
      </c>
      <c r="BJ6929" s="69">
        <f t="shared" si="1087"/>
        <v>0</v>
      </c>
      <c r="BK6929" s="158" t="str">
        <f t="shared" si="1088"/>
        <v/>
      </c>
    </row>
    <row r="6930" spans="1:63" ht="12" customHeight="1" x14ac:dyDescent="0.2">
      <c r="A6930" s="8"/>
      <c r="B6930" s="7"/>
      <c r="C6930" s="7"/>
      <c r="D6930" s="7"/>
      <c r="E6930" s="7"/>
      <c r="F6930" s="7"/>
      <c r="G6930" s="7"/>
      <c r="H6930" s="7"/>
      <c r="I6930" s="10"/>
      <c r="J6930" s="25"/>
      <c r="K6930" s="250"/>
      <c r="L6930" s="31"/>
      <c r="M6930" s="9"/>
      <c r="N6930" s="11" t="s">
        <v>25</v>
      </c>
      <c r="O6930" s="39"/>
      <c r="P6930" s="47"/>
      <c r="Q6930" s="13"/>
      <c r="R6930" s="248">
        <f t="shared" si="1080"/>
        <v>0</v>
      </c>
      <c r="S6930" s="248">
        <f t="shared" si="1081"/>
        <v>0</v>
      </c>
      <c r="T6930" s="248">
        <f t="shared" si="1082"/>
        <v>0</v>
      </c>
      <c r="U6930" s="248">
        <f t="shared" si="1083"/>
        <v>0</v>
      </c>
      <c r="V6930" s="13"/>
      <c r="W6930" s="7"/>
      <c r="AT6930" s="130"/>
      <c r="BF6930" s="33">
        <f t="shared" si="1089"/>
        <v>41242</v>
      </c>
      <c r="BG6930" s="34">
        <f t="shared" si="1084"/>
        <v>82.88000000000001</v>
      </c>
      <c r="BH6930" s="32">
        <f t="shared" si="1085"/>
        <v>1</v>
      </c>
      <c r="BI6930" s="32">
        <f t="shared" si="1086"/>
        <v>0</v>
      </c>
      <c r="BJ6930" s="69">
        <f t="shared" si="1087"/>
        <v>0</v>
      </c>
      <c r="BK6930" s="158" t="str">
        <f t="shared" si="1088"/>
        <v/>
      </c>
    </row>
    <row r="6931" spans="1:63" ht="12" customHeight="1" x14ac:dyDescent="0.2">
      <c r="A6931" s="8"/>
      <c r="B6931" s="7"/>
      <c r="C6931" s="7"/>
      <c r="D6931" s="7"/>
      <c r="E6931" s="7"/>
      <c r="F6931" s="7"/>
      <c r="G6931" s="7"/>
      <c r="H6931" s="7"/>
      <c r="I6931" s="10"/>
      <c r="J6931" s="25"/>
      <c r="K6931" s="250"/>
      <c r="L6931" s="31"/>
      <c r="M6931" s="9"/>
      <c r="N6931" s="11" t="s">
        <v>25</v>
      </c>
      <c r="O6931" s="39"/>
      <c r="P6931" s="47"/>
      <c r="Q6931" s="13"/>
      <c r="R6931" s="248">
        <f t="shared" si="1080"/>
        <v>0</v>
      </c>
      <c r="S6931" s="248">
        <f t="shared" si="1081"/>
        <v>0</v>
      </c>
      <c r="T6931" s="248">
        <f t="shared" si="1082"/>
        <v>0</v>
      </c>
      <c r="U6931" s="248">
        <f t="shared" si="1083"/>
        <v>0</v>
      </c>
      <c r="V6931" s="13"/>
      <c r="W6931" s="7"/>
      <c r="AT6931" s="130"/>
      <c r="BF6931" s="33">
        <f t="shared" si="1089"/>
        <v>41242</v>
      </c>
      <c r="BG6931" s="34">
        <f t="shared" si="1084"/>
        <v>82.88000000000001</v>
      </c>
      <c r="BH6931" s="32">
        <f t="shared" si="1085"/>
        <v>1</v>
      </c>
      <c r="BI6931" s="32">
        <f t="shared" si="1086"/>
        <v>0</v>
      </c>
      <c r="BJ6931" s="69">
        <f t="shared" si="1087"/>
        <v>0</v>
      </c>
      <c r="BK6931" s="158" t="str">
        <f t="shared" si="1088"/>
        <v/>
      </c>
    </row>
    <row r="6932" spans="1:63" ht="12" customHeight="1" x14ac:dyDescent="0.2">
      <c r="A6932" s="8"/>
      <c r="B6932" s="7"/>
      <c r="C6932" s="7"/>
      <c r="D6932" s="7"/>
      <c r="E6932" s="7"/>
      <c r="F6932" s="7"/>
      <c r="G6932" s="7"/>
      <c r="H6932" s="7"/>
      <c r="I6932" s="10"/>
      <c r="J6932" s="25"/>
      <c r="K6932" s="250"/>
      <c r="L6932" s="31"/>
      <c r="M6932" s="9"/>
      <c r="N6932" s="11" t="s">
        <v>25</v>
      </c>
      <c r="O6932" s="39"/>
      <c r="P6932" s="47"/>
      <c r="Q6932" s="13"/>
      <c r="R6932" s="248">
        <f t="shared" si="1080"/>
        <v>0</v>
      </c>
      <c r="S6932" s="248">
        <f t="shared" si="1081"/>
        <v>0</v>
      </c>
      <c r="T6932" s="248">
        <f t="shared" si="1082"/>
        <v>0</v>
      </c>
      <c r="U6932" s="248">
        <f t="shared" si="1083"/>
        <v>0</v>
      </c>
      <c r="V6932" s="13"/>
      <c r="W6932" s="7"/>
      <c r="AT6932" s="130"/>
      <c r="BF6932" s="33">
        <f t="shared" si="1089"/>
        <v>41242</v>
      </c>
      <c r="BG6932" s="34">
        <f t="shared" si="1084"/>
        <v>82.88000000000001</v>
      </c>
      <c r="BH6932" s="32">
        <f t="shared" si="1085"/>
        <v>1</v>
      </c>
      <c r="BI6932" s="32">
        <f t="shared" si="1086"/>
        <v>0</v>
      </c>
      <c r="BJ6932" s="69">
        <f t="shared" si="1087"/>
        <v>0</v>
      </c>
      <c r="BK6932" s="158" t="str">
        <f t="shared" si="1088"/>
        <v/>
      </c>
    </row>
    <row r="6933" spans="1:63" ht="12" customHeight="1" x14ac:dyDescent="0.2">
      <c r="A6933" s="8"/>
      <c r="B6933" s="7"/>
      <c r="C6933" s="7"/>
      <c r="D6933" s="7"/>
      <c r="E6933" s="7"/>
      <c r="F6933" s="7"/>
      <c r="G6933" s="7"/>
      <c r="H6933" s="7"/>
      <c r="I6933" s="10"/>
      <c r="J6933" s="25"/>
      <c r="K6933" s="250"/>
      <c r="L6933" s="31"/>
      <c r="M6933" s="9"/>
      <c r="N6933" s="11" t="s">
        <v>25</v>
      </c>
      <c r="O6933" s="39"/>
      <c r="P6933" s="47"/>
      <c r="Q6933" s="13"/>
      <c r="R6933" s="248">
        <f t="shared" si="1080"/>
        <v>0</v>
      </c>
      <c r="S6933" s="248">
        <f t="shared" si="1081"/>
        <v>0</v>
      </c>
      <c r="T6933" s="248">
        <f t="shared" si="1082"/>
        <v>0</v>
      </c>
      <c r="U6933" s="248">
        <f t="shared" si="1083"/>
        <v>0</v>
      </c>
      <c r="V6933" s="13"/>
      <c r="W6933" s="7"/>
      <c r="AT6933" s="130"/>
      <c r="BF6933" s="33">
        <f t="shared" si="1089"/>
        <v>41242</v>
      </c>
      <c r="BG6933" s="34">
        <f t="shared" si="1084"/>
        <v>82.88000000000001</v>
      </c>
      <c r="BH6933" s="32">
        <f t="shared" si="1085"/>
        <v>1</v>
      </c>
      <c r="BI6933" s="32">
        <f t="shared" si="1086"/>
        <v>0</v>
      </c>
      <c r="BJ6933" s="69">
        <f t="shared" si="1087"/>
        <v>0</v>
      </c>
      <c r="BK6933" s="158" t="str">
        <f t="shared" si="1088"/>
        <v/>
      </c>
    </row>
    <row r="6934" spans="1:63" ht="12" customHeight="1" x14ac:dyDescent="0.2">
      <c r="A6934" s="8"/>
      <c r="B6934" s="7"/>
      <c r="C6934" s="7"/>
      <c r="D6934" s="7"/>
      <c r="E6934" s="7"/>
      <c r="F6934" s="7"/>
      <c r="G6934" s="7"/>
      <c r="H6934" s="7"/>
      <c r="I6934" s="10"/>
      <c r="J6934" s="25"/>
      <c r="K6934" s="250"/>
      <c r="L6934" s="31"/>
      <c r="M6934" s="9"/>
      <c r="N6934" s="11" t="s">
        <v>25</v>
      </c>
      <c r="O6934" s="39"/>
      <c r="P6934" s="47"/>
      <c r="Q6934" s="13"/>
      <c r="R6934" s="248">
        <f t="shared" si="1080"/>
        <v>0</v>
      </c>
      <c r="S6934" s="248">
        <f t="shared" si="1081"/>
        <v>0</v>
      </c>
      <c r="T6934" s="248">
        <f t="shared" si="1082"/>
        <v>0</v>
      </c>
      <c r="U6934" s="248">
        <f t="shared" si="1083"/>
        <v>0</v>
      </c>
      <c r="V6934" s="13"/>
      <c r="W6934" s="7"/>
      <c r="AT6934" s="130"/>
      <c r="BF6934" s="33">
        <f t="shared" si="1089"/>
        <v>41242</v>
      </c>
      <c r="BG6934" s="34">
        <f t="shared" si="1084"/>
        <v>82.88000000000001</v>
      </c>
      <c r="BH6934" s="32">
        <f t="shared" si="1085"/>
        <v>1</v>
      </c>
      <c r="BI6934" s="32">
        <f t="shared" si="1086"/>
        <v>0</v>
      </c>
      <c r="BJ6934" s="69">
        <f t="shared" si="1087"/>
        <v>0</v>
      </c>
      <c r="BK6934" s="158" t="str">
        <f t="shared" si="1088"/>
        <v/>
      </c>
    </row>
    <row r="6935" spans="1:63" ht="12" customHeight="1" x14ac:dyDescent="0.2">
      <c r="A6935" s="8"/>
      <c r="B6935" s="7"/>
      <c r="C6935" s="7"/>
      <c r="D6935" s="7"/>
      <c r="E6935" s="7"/>
      <c r="F6935" s="7"/>
      <c r="G6935" s="7"/>
      <c r="H6935" s="7"/>
      <c r="I6935" s="10"/>
      <c r="J6935" s="25"/>
      <c r="K6935" s="250"/>
      <c r="L6935" s="31"/>
      <c r="M6935" s="9"/>
      <c r="N6935" s="11" t="s">
        <v>25</v>
      </c>
      <c r="O6935" s="39"/>
      <c r="P6935" s="47"/>
      <c r="Q6935" s="13"/>
      <c r="R6935" s="248">
        <f t="shared" si="1080"/>
        <v>0</v>
      </c>
      <c r="S6935" s="248">
        <f t="shared" si="1081"/>
        <v>0</v>
      </c>
      <c r="T6935" s="248">
        <f t="shared" si="1082"/>
        <v>0</v>
      </c>
      <c r="U6935" s="248">
        <f t="shared" si="1083"/>
        <v>0</v>
      </c>
      <c r="V6935" s="13"/>
      <c r="W6935" s="7"/>
      <c r="AT6935" s="130"/>
      <c r="BF6935" s="33">
        <f t="shared" si="1089"/>
        <v>41242</v>
      </c>
      <c r="BG6935" s="34">
        <f t="shared" si="1084"/>
        <v>82.88000000000001</v>
      </c>
      <c r="BH6935" s="32">
        <f t="shared" si="1085"/>
        <v>1</v>
      </c>
      <c r="BI6935" s="32">
        <f t="shared" si="1086"/>
        <v>0</v>
      </c>
      <c r="BJ6935" s="69">
        <f t="shared" si="1087"/>
        <v>0</v>
      </c>
      <c r="BK6935" s="158" t="str">
        <f t="shared" si="1088"/>
        <v/>
      </c>
    </row>
    <row r="6936" spans="1:63" ht="12" customHeight="1" x14ac:dyDescent="0.2">
      <c r="A6936" s="8"/>
      <c r="B6936" s="7"/>
      <c r="C6936" s="7"/>
      <c r="D6936" s="7"/>
      <c r="E6936" s="7"/>
      <c r="F6936" s="7"/>
      <c r="G6936" s="7"/>
      <c r="H6936" s="7"/>
      <c r="I6936" s="10"/>
      <c r="J6936" s="25"/>
      <c r="K6936" s="250"/>
      <c r="L6936" s="31"/>
      <c r="M6936" s="9"/>
      <c r="N6936" s="11" t="s">
        <v>25</v>
      </c>
      <c r="O6936" s="39"/>
      <c r="P6936" s="47"/>
      <c r="Q6936" s="13"/>
      <c r="R6936" s="248">
        <f t="shared" si="1080"/>
        <v>0</v>
      </c>
      <c r="S6936" s="248">
        <f t="shared" si="1081"/>
        <v>0</v>
      </c>
      <c r="T6936" s="248">
        <f t="shared" si="1082"/>
        <v>0</v>
      </c>
      <c r="U6936" s="248">
        <f t="shared" si="1083"/>
        <v>0</v>
      </c>
      <c r="V6936" s="13"/>
      <c r="W6936" s="7"/>
      <c r="AT6936" s="130"/>
      <c r="BF6936" s="33">
        <f t="shared" si="1089"/>
        <v>41242</v>
      </c>
      <c r="BG6936" s="34">
        <f t="shared" si="1084"/>
        <v>82.88000000000001</v>
      </c>
      <c r="BH6936" s="32">
        <f t="shared" si="1085"/>
        <v>1</v>
      </c>
      <c r="BI6936" s="32">
        <f t="shared" si="1086"/>
        <v>0</v>
      </c>
      <c r="BJ6936" s="69">
        <f t="shared" si="1087"/>
        <v>0</v>
      </c>
      <c r="BK6936" s="158" t="str">
        <f t="shared" si="1088"/>
        <v/>
      </c>
    </row>
    <row r="6937" spans="1:63" ht="12" customHeight="1" x14ac:dyDescent="0.2">
      <c r="A6937" s="8"/>
      <c r="B6937" s="7"/>
      <c r="C6937" s="7"/>
      <c r="D6937" s="7"/>
      <c r="E6937" s="7"/>
      <c r="F6937" s="7"/>
      <c r="G6937" s="7"/>
      <c r="H6937" s="7"/>
      <c r="I6937" s="10"/>
      <c r="J6937" s="25"/>
      <c r="K6937" s="250"/>
      <c r="L6937" s="31"/>
      <c r="M6937" s="9"/>
      <c r="N6937" s="11" t="s">
        <v>25</v>
      </c>
      <c r="O6937" s="39"/>
      <c r="P6937" s="47"/>
      <c r="Q6937" s="13"/>
      <c r="R6937" s="248">
        <f t="shared" si="1080"/>
        <v>0</v>
      </c>
      <c r="S6937" s="248">
        <f t="shared" si="1081"/>
        <v>0</v>
      </c>
      <c r="T6937" s="248">
        <f t="shared" si="1082"/>
        <v>0</v>
      </c>
      <c r="U6937" s="248">
        <f t="shared" si="1083"/>
        <v>0</v>
      </c>
      <c r="V6937" s="13"/>
      <c r="W6937" s="7"/>
      <c r="AT6937" s="130"/>
      <c r="BF6937" s="33">
        <f t="shared" si="1089"/>
        <v>41242</v>
      </c>
      <c r="BG6937" s="34">
        <f t="shared" si="1084"/>
        <v>82.88000000000001</v>
      </c>
      <c r="BH6937" s="32">
        <f t="shared" si="1085"/>
        <v>1</v>
      </c>
      <c r="BI6937" s="32">
        <f t="shared" si="1086"/>
        <v>0</v>
      </c>
      <c r="BJ6937" s="69">
        <f t="shared" si="1087"/>
        <v>0</v>
      </c>
      <c r="BK6937" s="158" t="str">
        <f t="shared" si="1088"/>
        <v/>
      </c>
    </row>
    <row r="6938" spans="1:63" ht="12" customHeight="1" x14ac:dyDescent="0.2">
      <c r="A6938" s="8"/>
      <c r="B6938" s="7"/>
      <c r="C6938" s="7"/>
      <c r="D6938" s="7"/>
      <c r="E6938" s="7"/>
      <c r="F6938" s="7"/>
      <c r="G6938" s="7"/>
      <c r="H6938" s="7"/>
      <c r="I6938" s="10"/>
      <c r="J6938" s="25"/>
      <c r="K6938" s="250"/>
      <c r="L6938" s="31"/>
      <c r="M6938" s="9"/>
      <c r="N6938" s="11" t="s">
        <v>25</v>
      </c>
      <c r="O6938" s="39"/>
      <c r="P6938" s="47"/>
      <c r="Q6938" s="13"/>
      <c r="R6938" s="248">
        <f t="shared" si="1080"/>
        <v>0</v>
      </c>
      <c r="S6938" s="248">
        <f t="shared" si="1081"/>
        <v>0</v>
      </c>
      <c r="T6938" s="248">
        <f t="shared" si="1082"/>
        <v>0</v>
      </c>
      <c r="U6938" s="248">
        <f t="shared" si="1083"/>
        <v>0</v>
      </c>
      <c r="V6938" s="13"/>
      <c r="W6938" s="7"/>
      <c r="AT6938" s="130"/>
      <c r="BF6938" s="33">
        <f t="shared" si="1089"/>
        <v>41242</v>
      </c>
      <c r="BG6938" s="34">
        <f t="shared" si="1084"/>
        <v>82.88000000000001</v>
      </c>
      <c r="BH6938" s="32">
        <f t="shared" si="1085"/>
        <v>1</v>
      </c>
      <c r="BI6938" s="32">
        <f t="shared" si="1086"/>
        <v>0</v>
      </c>
      <c r="BJ6938" s="69">
        <f t="shared" si="1087"/>
        <v>0</v>
      </c>
      <c r="BK6938" s="158" t="str">
        <f t="shared" si="1088"/>
        <v/>
      </c>
    </row>
    <row r="6939" spans="1:63" ht="12" customHeight="1" x14ac:dyDescent="0.2">
      <c r="A6939" s="8"/>
      <c r="B6939" s="7"/>
      <c r="C6939" s="7"/>
      <c r="D6939" s="7"/>
      <c r="E6939" s="7"/>
      <c r="F6939" s="7"/>
      <c r="G6939" s="7"/>
      <c r="H6939" s="7"/>
      <c r="I6939" s="10"/>
      <c r="J6939" s="25"/>
      <c r="K6939" s="250"/>
      <c r="L6939" s="31"/>
      <c r="M6939" s="9"/>
      <c r="N6939" s="11" t="s">
        <v>25</v>
      </c>
      <c r="O6939" s="39"/>
      <c r="P6939" s="47"/>
      <c r="Q6939" s="13"/>
      <c r="R6939" s="248">
        <f t="shared" si="1080"/>
        <v>0</v>
      </c>
      <c r="S6939" s="248">
        <f t="shared" si="1081"/>
        <v>0</v>
      </c>
      <c r="T6939" s="248">
        <f t="shared" si="1082"/>
        <v>0</v>
      </c>
      <c r="U6939" s="248">
        <f t="shared" si="1083"/>
        <v>0</v>
      </c>
      <c r="V6939" s="13"/>
      <c r="W6939" s="7"/>
      <c r="AT6939" s="130"/>
      <c r="BF6939" s="33">
        <f t="shared" si="1089"/>
        <v>41242</v>
      </c>
      <c r="BG6939" s="34">
        <f t="shared" si="1084"/>
        <v>82.88000000000001</v>
      </c>
      <c r="BH6939" s="32">
        <f t="shared" si="1085"/>
        <v>1</v>
      </c>
      <c r="BI6939" s="32">
        <f t="shared" si="1086"/>
        <v>0</v>
      </c>
      <c r="BJ6939" s="69">
        <f t="shared" si="1087"/>
        <v>0</v>
      </c>
      <c r="BK6939" s="158" t="str">
        <f t="shared" si="1088"/>
        <v/>
      </c>
    </row>
    <row r="6940" spans="1:63" ht="12" customHeight="1" x14ac:dyDescent="0.2">
      <c r="A6940" s="8"/>
      <c r="B6940" s="7"/>
      <c r="C6940" s="7"/>
      <c r="D6940" s="7"/>
      <c r="E6940" s="7"/>
      <c r="F6940" s="7"/>
      <c r="G6940" s="7"/>
      <c r="H6940" s="7"/>
      <c r="I6940" s="10"/>
      <c r="J6940" s="25"/>
      <c r="K6940" s="250"/>
      <c r="L6940" s="31"/>
      <c r="M6940" s="9"/>
      <c r="N6940" s="11" t="s">
        <v>25</v>
      </c>
      <c r="O6940" s="39"/>
      <c r="P6940" s="47"/>
      <c r="Q6940" s="13"/>
      <c r="R6940" s="248">
        <f t="shared" si="1080"/>
        <v>0</v>
      </c>
      <c r="S6940" s="248">
        <f t="shared" si="1081"/>
        <v>0</v>
      </c>
      <c r="T6940" s="248">
        <f t="shared" si="1082"/>
        <v>0</v>
      </c>
      <c r="U6940" s="248">
        <f t="shared" si="1083"/>
        <v>0</v>
      </c>
      <c r="V6940" s="13"/>
      <c r="W6940" s="7"/>
      <c r="AT6940" s="130"/>
      <c r="BF6940" s="33">
        <f t="shared" si="1089"/>
        <v>41242</v>
      </c>
      <c r="BG6940" s="34">
        <f t="shared" si="1084"/>
        <v>82.88000000000001</v>
      </c>
      <c r="BH6940" s="32">
        <f t="shared" si="1085"/>
        <v>1</v>
      </c>
      <c r="BI6940" s="32">
        <f t="shared" si="1086"/>
        <v>0</v>
      </c>
      <c r="BJ6940" s="69">
        <f t="shared" si="1087"/>
        <v>0</v>
      </c>
      <c r="BK6940" s="158" t="str">
        <f t="shared" si="1088"/>
        <v/>
      </c>
    </row>
    <row r="6941" spans="1:63" ht="12" customHeight="1" x14ac:dyDescent="0.2">
      <c r="A6941" s="8"/>
      <c r="B6941" s="7"/>
      <c r="C6941" s="7"/>
      <c r="D6941" s="7"/>
      <c r="E6941" s="7"/>
      <c r="F6941" s="7"/>
      <c r="G6941" s="7"/>
      <c r="H6941" s="7"/>
      <c r="I6941" s="10"/>
      <c r="J6941" s="25"/>
      <c r="K6941" s="250"/>
      <c r="L6941" s="31"/>
      <c r="M6941" s="9"/>
      <c r="N6941" s="11" t="s">
        <v>25</v>
      </c>
      <c r="O6941" s="39"/>
      <c r="P6941" s="47"/>
      <c r="Q6941" s="13"/>
      <c r="R6941" s="248">
        <f t="shared" si="1080"/>
        <v>0</v>
      </c>
      <c r="S6941" s="248">
        <f t="shared" si="1081"/>
        <v>0</v>
      </c>
      <c r="T6941" s="248">
        <f t="shared" si="1082"/>
        <v>0</v>
      </c>
      <c r="U6941" s="248">
        <f t="shared" si="1083"/>
        <v>0</v>
      </c>
      <c r="V6941" s="13"/>
      <c r="W6941" s="7"/>
      <c r="AT6941" s="130"/>
      <c r="BF6941" s="33">
        <f t="shared" si="1089"/>
        <v>41242</v>
      </c>
      <c r="BG6941" s="34">
        <f t="shared" si="1084"/>
        <v>82.88000000000001</v>
      </c>
      <c r="BH6941" s="32">
        <f t="shared" si="1085"/>
        <v>1</v>
      </c>
      <c r="BI6941" s="32">
        <f t="shared" si="1086"/>
        <v>0</v>
      </c>
      <c r="BJ6941" s="69">
        <f t="shared" si="1087"/>
        <v>0</v>
      </c>
      <c r="BK6941" s="158" t="str">
        <f t="shared" si="1088"/>
        <v/>
      </c>
    </row>
    <row r="6942" spans="1:63" ht="12" customHeight="1" x14ac:dyDescent="0.2">
      <c r="A6942" s="8"/>
      <c r="B6942" s="7"/>
      <c r="C6942" s="7"/>
      <c r="D6942" s="7"/>
      <c r="E6942" s="7"/>
      <c r="F6942" s="7"/>
      <c r="G6942" s="7"/>
      <c r="H6942" s="7"/>
      <c r="I6942" s="10"/>
      <c r="J6942" s="25"/>
      <c r="K6942" s="250"/>
      <c r="L6942" s="31"/>
      <c r="M6942" s="9"/>
      <c r="N6942" s="11" t="s">
        <v>25</v>
      </c>
      <c r="O6942" s="39"/>
      <c r="P6942" s="47"/>
      <c r="Q6942" s="13"/>
      <c r="R6942" s="248">
        <f t="shared" si="1080"/>
        <v>0</v>
      </c>
      <c r="S6942" s="248">
        <f t="shared" si="1081"/>
        <v>0</v>
      </c>
      <c r="T6942" s="248">
        <f t="shared" si="1082"/>
        <v>0</v>
      </c>
      <c r="U6942" s="248">
        <f t="shared" si="1083"/>
        <v>0</v>
      </c>
      <c r="V6942" s="13"/>
      <c r="W6942" s="7"/>
      <c r="AT6942" s="130"/>
      <c r="BF6942" s="33">
        <f t="shared" si="1089"/>
        <v>41242</v>
      </c>
      <c r="BG6942" s="34">
        <f t="shared" si="1084"/>
        <v>82.88000000000001</v>
      </c>
      <c r="BH6942" s="32">
        <f t="shared" si="1085"/>
        <v>1</v>
      </c>
      <c r="BI6942" s="32">
        <f t="shared" si="1086"/>
        <v>0</v>
      </c>
      <c r="BJ6942" s="69">
        <f t="shared" si="1087"/>
        <v>0</v>
      </c>
      <c r="BK6942" s="158" t="str">
        <f t="shared" si="1088"/>
        <v/>
      </c>
    </row>
    <row r="6943" spans="1:63" ht="12" customHeight="1" x14ac:dyDescent="0.2">
      <c r="A6943" s="8"/>
      <c r="B6943" s="7"/>
      <c r="C6943" s="7"/>
      <c r="D6943" s="7"/>
      <c r="E6943" s="7"/>
      <c r="F6943" s="7"/>
      <c r="G6943" s="7"/>
      <c r="H6943" s="7"/>
      <c r="I6943" s="10"/>
      <c r="J6943" s="25"/>
      <c r="K6943" s="250"/>
      <c r="L6943" s="31"/>
      <c r="M6943" s="9"/>
      <c r="N6943" s="11" t="s">
        <v>25</v>
      </c>
      <c r="O6943" s="39"/>
      <c r="P6943" s="47"/>
      <c r="Q6943" s="13"/>
      <c r="R6943" s="248">
        <f t="shared" si="1080"/>
        <v>0</v>
      </c>
      <c r="S6943" s="248">
        <f t="shared" si="1081"/>
        <v>0</v>
      </c>
      <c r="T6943" s="248">
        <f t="shared" si="1082"/>
        <v>0</v>
      </c>
      <c r="U6943" s="248">
        <f t="shared" si="1083"/>
        <v>0</v>
      </c>
      <c r="V6943" s="13"/>
      <c r="W6943" s="7"/>
      <c r="AT6943" s="130"/>
      <c r="BF6943" s="33">
        <f t="shared" si="1089"/>
        <v>41242</v>
      </c>
      <c r="BG6943" s="34">
        <f t="shared" si="1084"/>
        <v>82.88000000000001</v>
      </c>
      <c r="BH6943" s="32">
        <f t="shared" si="1085"/>
        <v>1</v>
      </c>
      <c r="BI6943" s="32">
        <f t="shared" si="1086"/>
        <v>0</v>
      </c>
      <c r="BJ6943" s="69">
        <f t="shared" si="1087"/>
        <v>0</v>
      </c>
      <c r="BK6943" s="158" t="str">
        <f t="shared" si="1088"/>
        <v/>
      </c>
    </row>
    <row r="6944" spans="1:63" ht="12" customHeight="1" x14ac:dyDescent="0.2">
      <c r="A6944" s="8"/>
      <c r="B6944" s="7"/>
      <c r="C6944" s="7"/>
      <c r="D6944" s="7"/>
      <c r="E6944" s="7"/>
      <c r="F6944" s="7"/>
      <c r="G6944" s="7"/>
      <c r="H6944" s="7"/>
      <c r="I6944" s="10"/>
      <c r="J6944" s="25"/>
      <c r="K6944" s="250"/>
      <c r="L6944" s="31"/>
      <c r="M6944" s="9"/>
      <c r="N6944" s="11" t="s">
        <v>25</v>
      </c>
      <c r="O6944" s="39"/>
      <c r="P6944" s="47"/>
      <c r="Q6944" s="13"/>
      <c r="R6944" s="248">
        <f t="shared" si="1080"/>
        <v>0</v>
      </c>
      <c r="S6944" s="248">
        <f t="shared" si="1081"/>
        <v>0</v>
      </c>
      <c r="T6944" s="248">
        <f t="shared" si="1082"/>
        <v>0</v>
      </c>
      <c r="U6944" s="248">
        <f t="shared" si="1083"/>
        <v>0</v>
      </c>
      <c r="V6944" s="13"/>
      <c r="W6944" s="7"/>
      <c r="AT6944" s="130"/>
      <c r="BF6944" s="33">
        <f t="shared" si="1089"/>
        <v>41242</v>
      </c>
      <c r="BG6944" s="34">
        <f t="shared" si="1084"/>
        <v>82.88000000000001</v>
      </c>
      <c r="BH6944" s="32">
        <f t="shared" si="1085"/>
        <v>1</v>
      </c>
      <c r="BI6944" s="32">
        <f t="shared" si="1086"/>
        <v>0</v>
      </c>
      <c r="BJ6944" s="69">
        <f t="shared" si="1087"/>
        <v>0</v>
      </c>
      <c r="BK6944" s="158" t="str">
        <f t="shared" si="1088"/>
        <v/>
      </c>
    </row>
    <row r="6945" spans="1:63" ht="12" customHeight="1" x14ac:dyDescent="0.2">
      <c r="A6945" s="8"/>
      <c r="B6945" s="7"/>
      <c r="C6945" s="7"/>
      <c r="D6945" s="7"/>
      <c r="E6945" s="7"/>
      <c r="F6945" s="7"/>
      <c r="G6945" s="7"/>
      <c r="H6945" s="7"/>
      <c r="I6945" s="10"/>
      <c r="J6945" s="25"/>
      <c r="K6945" s="250"/>
      <c r="L6945" s="31"/>
      <c r="M6945" s="9"/>
      <c r="N6945" s="11" t="s">
        <v>25</v>
      </c>
      <c r="O6945" s="39"/>
      <c r="P6945" s="47"/>
      <c r="Q6945" s="13"/>
      <c r="R6945" s="248">
        <f t="shared" si="1080"/>
        <v>0</v>
      </c>
      <c r="S6945" s="248">
        <f t="shared" si="1081"/>
        <v>0</v>
      </c>
      <c r="T6945" s="248">
        <f t="shared" si="1082"/>
        <v>0</v>
      </c>
      <c r="U6945" s="248">
        <f t="shared" si="1083"/>
        <v>0</v>
      </c>
      <c r="V6945" s="13"/>
      <c r="W6945" s="7"/>
      <c r="AT6945" s="130"/>
      <c r="BF6945" s="33">
        <f t="shared" si="1089"/>
        <v>41242</v>
      </c>
      <c r="BG6945" s="34">
        <f t="shared" si="1084"/>
        <v>82.88000000000001</v>
      </c>
      <c r="BH6945" s="32">
        <f t="shared" si="1085"/>
        <v>1</v>
      </c>
      <c r="BI6945" s="32">
        <f t="shared" si="1086"/>
        <v>0</v>
      </c>
      <c r="BJ6945" s="69">
        <f t="shared" si="1087"/>
        <v>0</v>
      </c>
      <c r="BK6945" s="158" t="str">
        <f t="shared" si="1088"/>
        <v/>
      </c>
    </row>
    <row r="6946" spans="1:63" ht="12" customHeight="1" x14ac:dyDescent="0.2">
      <c r="A6946" s="8"/>
      <c r="B6946" s="7"/>
      <c r="C6946" s="7"/>
      <c r="D6946" s="7"/>
      <c r="E6946" s="7"/>
      <c r="F6946" s="7"/>
      <c r="G6946" s="7"/>
      <c r="H6946" s="7"/>
      <c r="I6946" s="10"/>
      <c r="J6946" s="25"/>
      <c r="K6946" s="250"/>
      <c r="L6946" s="31"/>
      <c r="M6946" s="9"/>
      <c r="N6946" s="11" t="s">
        <v>25</v>
      </c>
      <c r="O6946" s="39"/>
      <c r="P6946" s="47"/>
      <c r="Q6946" s="13"/>
      <c r="R6946" s="248">
        <f t="shared" si="1080"/>
        <v>0</v>
      </c>
      <c r="S6946" s="248">
        <f t="shared" si="1081"/>
        <v>0</v>
      </c>
      <c r="T6946" s="248">
        <f t="shared" si="1082"/>
        <v>0</v>
      </c>
      <c r="U6946" s="248">
        <f t="shared" si="1083"/>
        <v>0</v>
      </c>
      <c r="V6946" s="13"/>
      <c r="W6946" s="7"/>
      <c r="AT6946" s="130"/>
      <c r="BF6946" s="33">
        <f t="shared" si="1089"/>
        <v>41242</v>
      </c>
      <c r="BG6946" s="34">
        <f t="shared" si="1084"/>
        <v>82.88000000000001</v>
      </c>
      <c r="BH6946" s="32">
        <f t="shared" si="1085"/>
        <v>1</v>
      </c>
      <c r="BI6946" s="32">
        <f t="shared" si="1086"/>
        <v>0</v>
      </c>
      <c r="BJ6946" s="69">
        <f t="shared" si="1087"/>
        <v>0</v>
      </c>
      <c r="BK6946" s="158" t="str">
        <f t="shared" si="1088"/>
        <v/>
      </c>
    </row>
    <row r="6947" spans="1:63" ht="12" customHeight="1" x14ac:dyDescent="0.2">
      <c r="A6947" s="8"/>
      <c r="B6947" s="7"/>
      <c r="C6947" s="7"/>
      <c r="D6947" s="7"/>
      <c r="E6947" s="7"/>
      <c r="F6947" s="7"/>
      <c r="G6947" s="7"/>
      <c r="H6947" s="7"/>
      <c r="I6947" s="10"/>
      <c r="J6947" s="25"/>
      <c r="K6947" s="250"/>
      <c r="L6947" s="31"/>
      <c r="M6947" s="9"/>
      <c r="N6947" s="11" t="s">
        <v>25</v>
      </c>
      <c r="O6947" s="39"/>
      <c r="P6947" s="47"/>
      <c r="Q6947" s="13"/>
      <c r="R6947" s="248">
        <f t="shared" si="1080"/>
        <v>0</v>
      </c>
      <c r="S6947" s="248">
        <f t="shared" si="1081"/>
        <v>0</v>
      </c>
      <c r="T6947" s="248">
        <f t="shared" si="1082"/>
        <v>0</v>
      </c>
      <c r="U6947" s="248">
        <f t="shared" si="1083"/>
        <v>0</v>
      </c>
      <c r="V6947" s="13"/>
      <c r="W6947" s="7"/>
      <c r="AT6947" s="130"/>
      <c r="BF6947" s="33">
        <f t="shared" si="1089"/>
        <v>41242</v>
      </c>
      <c r="BG6947" s="34">
        <f t="shared" si="1084"/>
        <v>82.88000000000001</v>
      </c>
      <c r="BH6947" s="32">
        <f t="shared" si="1085"/>
        <v>1</v>
      </c>
      <c r="BI6947" s="32">
        <f t="shared" si="1086"/>
        <v>0</v>
      </c>
      <c r="BJ6947" s="69">
        <f t="shared" si="1087"/>
        <v>0</v>
      </c>
      <c r="BK6947" s="158" t="str">
        <f t="shared" si="1088"/>
        <v/>
      </c>
    </row>
    <row r="6948" spans="1:63" ht="12" customHeight="1" x14ac:dyDescent="0.2">
      <c r="A6948" s="8"/>
      <c r="B6948" s="7"/>
      <c r="C6948" s="7"/>
      <c r="D6948" s="7"/>
      <c r="E6948" s="7"/>
      <c r="F6948" s="7"/>
      <c r="G6948" s="7"/>
      <c r="H6948" s="7"/>
      <c r="I6948" s="10"/>
      <c r="J6948" s="25"/>
      <c r="K6948" s="250"/>
      <c r="L6948" s="31"/>
      <c r="M6948" s="9"/>
      <c r="N6948" s="11" t="s">
        <v>25</v>
      </c>
      <c r="O6948" s="39"/>
      <c r="P6948" s="47"/>
      <c r="Q6948" s="13"/>
      <c r="R6948" s="248">
        <f t="shared" si="1080"/>
        <v>0</v>
      </c>
      <c r="S6948" s="248">
        <f t="shared" si="1081"/>
        <v>0</v>
      </c>
      <c r="T6948" s="248">
        <f t="shared" si="1082"/>
        <v>0</v>
      </c>
      <c r="U6948" s="248">
        <f t="shared" si="1083"/>
        <v>0</v>
      </c>
      <c r="V6948" s="13"/>
      <c r="W6948" s="7"/>
      <c r="AT6948" s="130"/>
      <c r="BF6948" s="33">
        <f t="shared" si="1089"/>
        <v>41242</v>
      </c>
      <c r="BG6948" s="34">
        <f t="shared" si="1084"/>
        <v>82.88000000000001</v>
      </c>
      <c r="BH6948" s="32">
        <f t="shared" si="1085"/>
        <v>1</v>
      </c>
      <c r="BI6948" s="32">
        <f t="shared" si="1086"/>
        <v>0</v>
      </c>
      <c r="BJ6948" s="69">
        <f t="shared" si="1087"/>
        <v>0</v>
      </c>
      <c r="BK6948" s="158" t="str">
        <f t="shared" si="1088"/>
        <v/>
      </c>
    </row>
    <row r="6949" spans="1:63" ht="12" customHeight="1" x14ac:dyDescent="0.2">
      <c r="A6949" s="8"/>
      <c r="B6949" s="7"/>
      <c r="C6949" s="7"/>
      <c r="D6949" s="7"/>
      <c r="E6949" s="7"/>
      <c r="F6949" s="7"/>
      <c r="G6949" s="7"/>
      <c r="H6949" s="7"/>
      <c r="I6949" s="10"/>
      <c r="J6949" s="25"/>
      <c r="K6949" s="250"/>
      <c r="L6949" s="31"/>
      <c r="M6949" s="9"/>
      <c r="N6949" s="11" t="s">
        <v>25</v>
      </c>
      <c r="O6949" s="39"/>
      <c r="P6949" s="47"/>
      <c r="Q6949" s="13"/>
      <c r="R6949" s="248">
        <f t="shared" si="1080"/>
        <v>0</v>
      </c>
      <c r="S6949" s="248">
        <f t="shared" si="1081"/>
        <v>0</v>
      </c>
      <c r="T6949" s="248">
        <f t="shared" si="1082"/>
        <v>0</v>
      </c>
      <c r="U6949" s="248">
        <f t="shared" si="1083"/>
        <v>0</v>
      </c>
      <c r="V6949" s="13"/>
      <c r="W6949" s="7"/>
      <c r="AT6949" s="130"/>
      <c r="BF6949" s="33">
        <f t="shared" si="1089"/>
        <v>41242</v>
      </c>
      <c r="BG6949" s="34">
        <f t="shared" si="1084"/>
        <v>82.88000000000001</v>
      </c>
      <c r="BH6949" s="32">
        <f t="shared" si="1085"/>
        <v>1</v>
      </c>
      <c r="BI6949" s="32">
        <f t="shared" si="1086"/>
        <v>0</v>
      </c>
      <c r="BJ6949" s="69">
        <f t="shared" si="1087"/>
        <v>0</v>
      </c>
      <c r="BK6949" s="158" t="str">
        <f t="shared" si="1088"/>
        <v/>
      </c>
    </row>
    <row r="6950" spans="1:63" ht="12" customHeight="1" x14ac:dyDescent="0.2">
      <c r="A6950" s="8"/>
      <c r="B6950" s="7"/>
      <c r="C6950" s="7"/>
      <c r="D6950" s="7"/>
      <c r="E6950" s="7"/>
      <c r="F6950" s="7"/>
      <c r="G6950" s="7"/>
      <c r="H6950" s="7"/>
      <c r="I6950" s="10"/>
      <c r="J6950" s="25"/>
      <c r="K6950" s="250"/>
      <c r="L6950" s="31"/>
      <c r="M6950" s="9"/>
      <c r="N6950" s="11" t="s">
        <v>25</v>
      </c>
      <c r="O6950" s="39"/>
      <c r="P6950" s="47"/>
      <c r="Q6950" s="13"/>
      <c r="R6950" s="248">
        <f t="shared" si="1080"/>
        <v>0</v>
      </c>
      <c r="S6950" s="248">
        <f t="shared" si="1081"/>
        <v>0</v>
      </c>
      <c r="T6950" s="248">
        <f t="shared" si="1082"/>
        <v>0</v>
      </c>
      <c r="U6950" s="248">
        <f t="shared" si="1083"/>
        <v>0</v>
      </c>
      <c r="V6950" s="13"/>
      <c r="W6950" s="7"/>
      <c r="AT6950" s="130"/>
      <c r="BF6950" s="33">
        <f t="shared" si="1089"/>
        <v>41242</v>
      </c>
      <c r="BG6950" s="34">
        <f t="shared" si="1084"/>
        <v>82.88000000000001</v>
      </c>
      <c r="BH6950" s="32">
        <f t="shared" si="1085"/>
        <v>1</v>
      </c>
      <c r="BI6950" s="32">
        <f t="shared" si="1086"/>
        <v>0</v>
      </c>
      <c r="BJ6950" s="69">
        <f t="shared" si="1087"/>
        <v>0</v>
      </c>
      <c r="BK6950" s="158" t="str">
        <f t="shared" si="1088"/>
        <v/>
      </c>
    </row>
    <row r="6951" spans="1:63" ht="12" customHeight="1" x14ac:dyDescent="0.2">
      <c r="A6951" s="8"/>
      <c r="B6951" s="7"/>
      <c r="C6951" s="7"/>
      <c r="D6951" s="7"/>
      <c r="E6951" s="7"/>
      <c r="F6951" s="7"/>
      <c r="G6951" s="7"/>
      <c r="H6951" s="7"/>
      <c r="I6951" s="10"/>
      <c r="J6951" s="25"/>
      <c r="K6951" s="250"/>
      <c r="L6951" s="31"/>
      <c r="M6951" s="9"/>
      <c r="N6951" s="11" t="s">
        <v>25</v>
      </c>
      <c r="O6951" s="39"/>
      <c r="P6951" s="47"/>
      <c r="Q6951" s="13"/>
      <c r="R6951" s="248">
        <f t="shared" si="1080"/>
        <v>0</v>
      </c>
      <c r="S6951" s="248">
        <f t="shared" si="1081"/>
        <v>0</v>
      </c>
      <c r="T6951" s="248">
        <f t="shared" si="1082"/>
        <v>0</v>
      </c>
      <c r="U6951" s="248">
        <f t="shared" si="1083"/>
        <v>0</v>
      </c>
      <c r="V6951" s="13"/>
      <c r="W6951" s="7"/>
      <c r="AT6951" s="130"/>
      <c r="BF6951" s="33">
        <f t="shared" si="1089"/>
        <v>41242</v>
      </c>
      <c r="BG6951" s="34">
        <f t="shared" si="1084"/>
        <v>82.88000000000001</v>
      </c>
      <c r="BH6951" s="32">
        <f t="shared" si="1085"/>
        <v>1</v>
      </c>
      <c r="BI6951" s="32">
        <f t="shared" si="1086"/>
        <v>0</v>
      </c>
      <c r="BJ6951" s="69">
        <f t="shared" si="1087"/>
        <v>0</v>
      </c>
      <c r="BK6951" s="158" t="str">
        <f t="shared" si="1088"/>
        <v/>
      </c>
    </row>
    <row r="6952" spans="1:63" ht="12" customHeight="1" x14ac:dyDescent="0.2">
      <c r="A6952" s="8"/>
      <c r="B6952" s="7"/>
      <c r="C6952" s="7"/>
      <c r="D6952" s="7"/>
      <c r="E6952" s="7"/>
      <c r="F6952" s="7"/>
      <c r="G6952" s="7"/>
      <c r="H6952" s="7"/>
      <c r="I6952" s="10"/>
      <c r="J6952" s="25"/>
      <c r="K6952" s="250"/>
      <c r="L6952" s="31"/>
      <c r="M6952" s="9"/>
      <c r="N6952" s="11" t="s">
        <v>25</v>
      </c>
      <c r="O6952" s="39"/>
      <c r="P6952" s="47"/>
      <c r="Q6952" s="13"/>
      <c r="R6952" s="248">
        <f t="shared" si="1080"/>
        <v>0</v>
      </c>
      <c r="S6952" s="248">
        <f t="shared" si="1081"/>
        <v>0</v>
      </c>
      <c r="T6952" s="248">
        <f t="shared" si="1082"/>
        <v>0</v>
      </c>
      <c r="U6952" s="248">
        <f t="shared" si="1083"/>
        <v>0</v>
      </c>
      <c r="V6952" s="13"/>
      <c r="W6952" s="7"/>
      <c r="AT6952" s="130"/>
      <c r="BF6952" s="33">
        <f t="shared" si="1089"/>
        <v>41242</v>
      </c>
      <c r="BG6952" s="34">
        <f t="shared" si="1084"/>
        <v>82.88000000000001</v>
      </c>
      <c r="BH6952" s="32">
        <f t="shared" si="1085"/>
        <v>1</v>
      </c>
      <c r="BI6952" s="32">
        <f t="shared" si="1086"/>
        <v>0</v>
      </c>
      <c r="BJ6952" s="69">
        <f t="shared" si="1087"/>
        <v>0</v>
      </c>
      <c r="BK6952" s="158" t="str">
        <f t="shared" si="1088"/>
        <v/>
      </c>
    </row>
    <row r="6953" spans="1:63" ht="12" customHeight="1" x14ac:dyDescent="0.2">
      <c r="A6953" s="8"/>
      <c r="B6953" s="7"/>
      <c r="C6953" s="7"/>
      <c r="D6953" s="7"/>
      <c r="E6953" s="7"/>
      <c r="F6953" s="7"/>
      <c r="G6953" s="7"/>
      <c r="H6953" s="7"/>
      <c r="I6953" s="10"/>
      <c r="J6953" s="25"/>
      <c r="K6953" s="250"/>
      <c r="L6953" s="31"/>
      <c r="M6953" s="9"/>
      <c r="N6953" s="11" t="s">
        <v>25</v>
      </c>
      <c r="O6953" s="39"/>
      <c r="P6953" s="47"/>
      <c r="Q6953" s="13"/>
      <c r="R6953" s="248">
        <f t="shared" si="1080"/>
        <v>0</v>
      </c>
      <c r="S6953" s="248">
        <f t="shared" si="1081"/>
        <v>0</v>
      </c>
      <c r="T6953" s="248">
        <f t="shared" si="1082"/>
        <v>0</v>
      </c>
      <c r="U6953" s="248">
        <f t="shared" si="1083"/>
        <v>0</v>
      </c>
      <c r="V6953" s="13"/>
      <c r="W6953" s="7"/>
      <c r="AT6953" s="130"/>
      <c r="BF6953" s="33">
        <f t="shared" si="1089"/>
        <v>41242</v>
      </c>
      <c r="BG6953" s="34">
        <f t="shared" si="1084"/>
        <v>82.88000000000001</v>
      </c>
      <c r="BH6953" s="32">
        <f t="shared" si="1085"/>
        <v>1</v>
      </c>
      <c r="BI6953" s="32">
        <f t="shared" si="1086"/>
        <v>0</v>
      </c>
      <c r="BJ6953" s="69">
        <f t="shared" si="1087"/>
        <v>0</v>
      </c>
      <c r="BK6953" s="158" t="str">
        <f t="shared" si="1088"/>
        <v/>
      </c>
    </row>
    <row r="6954" spans="1:63" ht="12" customHeight="1" x14ac:dyDescent="0.2">
      <c r="A6954" s="8"/>
      <c r="B6954" s="7"/>
      <c r="C6954" s="7"/>
      <c r="D6954" s="7"/>
      <c r="E6954" s="7"/>
      <c r="F6954" s="7"/>
      <c r="G6954" s="7"/>
      <c r="H6954" s="7"/>
      <c r="I6954" s="10"/>
      <c r="J6954" s="25"/>
      <c r="K6954" s="250"/>
      <c r="L6954" s="31"/>
      <c r="M6954" s="9"/>
      <c r="N6954" s="11" t="s">
        <v>25</v>
      </c>
      <c r="O6954" s="39"/>
      <c r="P6954" s="47"/>
      <c r="Q6954" s="13"/>
      <c r="R6954" s="248">
        <f t="shared" si="1080"/>
        <v>0</v>
      </c>
      <c r="S6954" s="248">
        <f t="shared" si="1081"/>
        <v>0</v>
      </c>
      <c r="T6954" s="248">
        <f t="shared" si="1082"/>
        <v>0</v>
      </c>
      <c r="U6954" s="248">
        <f t="shared" si="1083"/>
        <v>0</v>
      </c>
      <c r="V6954" s="13"/>
      <c r="W6954" s="7"/>
      <c r="AT6954" s="130"/>
      <c r="BF6954" s="33">
        <f t="shared" si="1089"/>
        <v>41242</v>
      </c>
      <c r="BG6954" s="34">
        <f t="shared" si="1084"/>
        <v>82.88000000000001</v>
      </c>
      <c r="BH6954" s="32">
        <f t="shared" si="1085"/>
        <v>1</v>
      </c>
      <c r="BI6954" s="32">
        <f t="shared" si="1086"/>
        <v>0</v>
      </c>
      <c r="BJ6954" s="69">
        <f t="shared" si="1087"/>
        <v>0</v>
      </c>
      <c r="BK6954" s="158" t="str">
        <f t="shared" si="1088"/>
        <v/>
      </c>
    </row>
    <row r="6955" spans="1:63" ht="12" customHeight="1" x14ac:dyDescent="0.2">
      <c r="A6955" s="8"/>
      <c r="B6955" s="7"/>
      <c r="C6955" s="7"/>
      <c r="D6955" s="7"/>
      <c r="E6955" s="7"/>
      <c r="F6955" s="7"/>
      <c r="G6955" s="7"/>
      <c r="H6955" s="7"/>
      <c r="I6955" s="10"/>
      <c r="J6955" s="25"/>
      <c r="K6955" s="250"/>
      <c r="L6955" s="31"/>
      <c r="M6955" s="9"/>
      <c r="N6955" s="11" t="s">
        <v>25</v>
      </c>
      <c r="O6955" s="39"/>
      <c r="P6955" s="47"/>
      <c r="Q6955" s="13"/>
      <c r="R6955" s="248">
        <f t="shared" si="1080"/>
        <v>0</v>
      </c>
      <c r="S6955" s="248">
        <f t="shared" si="1081"/>
        <v>0</v>
      </c>
      <c r="T6955" s="248">
        <f t="shared" si="1082"/>
        <v>0</v>
      </c>
      <c r="U6955" s="248">
        <f t="shared" si="1083"/>
        <v>0</v>
      </c>
      <c r="V6955" s="13"/>
      <c r="W6955" s="7"/>
      <c r="AT6955" s="130"/>
      <c r="BF6955" s="33">
        <f t="shared" si="1089"/>
        <v>41242</v>
      </c>
      <c r="BG6955" s="34">
        <f t="shared" si="1084"/>
        <v>82.88000000000001</v>
      </c>
      <c r="BH6955" s="32">
        <f t="shared" si="1085"/>
        <v>1</v>
      </c>
      <c r="BI6955" s="32">
        <f t="shared" si="1086"/>
        <v>0</v>
      </c>
      <c r="BJ6955" s="69">
        <f t="shared" si="1087"/>
        <v>0</v>
      </c>
      <c r="BK6955" s="158" t="str">
        <f t="shared" si="1088"/>
        <v/>
      </c>
    </row>
    <row r="6956" spans="1:63" ht="12" customHeight="1" x14ac:dyDescent="0.2">
      <c r="A6956" s="8"/>
      <c r="B6956" s="7"/>
      <c r="C6956" s="7"/>
      <c r="D6956" s="7"/>
      <c r="E6956" s="7"/>
      <c r="F6956" s="7"/>
      <c r="G6956" s="7"/>
      <c r="H6956" s="7"/>
      <c r="I6956" s="10"/>
      <c r="J6956" s="25"/>
      <c r="K6956" s="250"/>
      <c r="L6956" s="31"/>
      <c r="M6956" s="9"/>
      <c r="N6956" s="11" t="s">
        <v>25</v>
      </c>
      <c r="O6956" s="39"/>
      <c r="P6956" s="47"/>
      <c r="Q6956" s="13"/>
      <c r="R6956" s="248">
        <f t="shared" si="1080"/>
        <v>0</v>
      </c>
      <c r="S6956" s="248">
        <f t="shared" si="1081"/>
        <v>0</v>
      </c>
      <c r="T6956" s="248">
        <f t="shared" si="1082"/>
        <v>0</v>
      </c>
      <c r="U6956" s="248">
        <f t="shared" si="1083"/>
        <v>0</v>
      </c>
      <c r="V6956" s="13"/>
      <c r="W6956" s="7"/>
      <c r="AT6956" s="130"/>
      <c r="BF6956" s="33">
        <f t="shared" si="1089"/>
        <v>41242</v>
      </c>
      <c r="BG6956" s="34">
        <f t="shared" si="1084"/>
        <v>82.88000000000001</v>
      </c>
      <c r="BH6956" s="32">
        <f t="shared" si="1085"/>
        <v>1</v>
      </c>
      <c r="BI6956" s="32">
        <f t="shared" si="1086"/>
        <v>0</v>
      </c>
      <c r="BJ6956" s="69">
        <f t="shared" si="1087"/>
        <v>0</v>
      </c>
      <c r="BK6956" s="158" t="str">
        <f t="shared" si="1088"/>
        <v/>
      </c>
    </row>
    <row r="6957" spans="1:63" ht="12" customHeight="1" x14ac:dyDescent="0.2">
      <c r="A6957" s="8"/>
      <c r="B6957" s="7"/>
      <c r="C6957" s="7"/>
      <c r="D6957" s="7"/>
      <c r="E6957" s="7"/>
      <c r="F6957" s="7"/>
      <c r="G6957" s="7"/>
      <c r="H6957" s="7"/>
      <c r="I6957" s="10"/>
      <c r="J6957" s="25"/>
      <c r="K6957" s="250"/>
      <c r="L6957" s="31"/>
      <c r="M6957" s="9"/>
      <c r="N6957" s="11" t="s">
        <v>25</v>
      </c>
      <c r="O6957" s="39"/>
      <c r="P6957" s="47"/>
      <c r="Q6957" s="13"/>
      <c r="R6957" s="248">
        <f t="shared" si="1080"/>
        <v>0</v>
      </c>
      <c r="S6957" s="248">
        <f t="shared" si="1081"/>
        <v>0</v>
      </c>
      <c r="T6957" s="248">
        <f t="shared" si="1082"/>
        <v>0</v>
      </c>
      <c r="U6957" s="248">
        <f t="shared" si="1083"/>
        <v>0</v>
      </c>
      <c r="V6957" s="13"/>
      <c r="W6957" s="7"/>
      <c r="AT6957" s="130"/>
      <c r="BF6957" s="33">
        <f t="shared" si="1089"/>
        <v>41242</v>
      </c>
      <c r="BG6957" s="34">
        <f t="shared" si="1084"/>
        <v>82.88000000000001</v>
      </c>
      <c r="BH6957" s="32">
        <f t="shared" si="1085"/>
        <v>1</v>
      </c>
      <c r="BI6957" s="32">
        <f t="shared" si="1086"/>
        <v>0</v>
      </c>
      <c r="BJ6957" s="69">
        <f t="shared" si="1087"/>
        <v>0</v>
      </c>
      <c r="BK6957" s="158" t="str">
        <f t="shared" si="1088"/>
        <v/>
      </c>
    </row>
    <row r="6958" spans="1:63" ht="12" customHeight="1" x14ac:dyDescent="0.2">
      <c r="A6958" s="8"/>
      <c r="B6958" s="7"/>
      <c r="C6958" s="7"/>
      <c r="D6958" s="7"/>
      <c r="E6958" s="7"/>
      <c r="F6958" s="7"/>
      <c r="G6958" s="7"/>
      <c r="H6958" s="7"/>
      <c r="I6958" s="10"/>
      <c r="J6958" s="25"/>
      <c r="K6958" s="250"/>
      <c r="L6958" s="31"/>
      <c r="M6958" s="9"/>
      <c r="N6958" s="11" t="s">
        <v>25</v>
      </c>
      <c r="O6958" s="39"/>
      <c r="P6958" s="47"/>
      <c r="Q6958" s="13"/>
      <c r="R6958" s="248">
        <f t="shared" si="1080"/>
        <v>0</v>
      </c>
      <c r="S6958" s="248">
        <f t="shared" si="1081"/>
        <v>0</v>
      </c>
      <c r="T6958" s="248">
        <f t="shared" si="1082"/>
        <v>0</v>
      </c>
      <c r="U6958" s="248">
        <f t="shared" si="1083"/>
        <v>0</v>
      </c>
      <c r="V6958" s="13"/>
      <c r="W6958" s="7"/>
      <c r="AT6958" s="130"/>
      <c r="BF6958" s="33">
        <f t="shared" si="1089"/>
        <v>41242</v>
      </c>
      <c r="BG6958" s="34">
        <f t="shared" si="1084"/>
        <v>82.88000000000001</v>
      </c>
      <c r="BH6958" s="32">
        <f t="shared" si="1085"/>
        <v>1</v>
      </c>
      <c r="BI6958" s="32">
        <f t="shared" si="1086"/>
        <v>0</v>
      </c>
      <c r="BJ6958" s="69">
        <f t="shared" si="1087"/>
        <v>0</v>
      </c>
      <c r="BK6958" s="158" t="str">
        <f t="shared" si="1088"/>
        <v/>
      </c>
    </row>
    <row r="6959" spans="1:63" ht="12" customHeight="1" x14ac:dyDescent="0.2">
      <c r="A6959" s="8"/>
      <c r="B6959" s="7"/>
      <c r="C6959" s="7"/>
      <c r="D6959" s="7"/>
      <c r="E6959" s="7"/>
      <c r="F6959" s="7"/>
      <c r="G6959" s="7"/>
      <c r="H6959" s="7"/>
      <c r="I6959" s="10"/>
      <c r="J6959" s="25"/>
      <c r="K6959" s="250"/>
      <c r="L6959" s="31"/>
      <c r="M6959" s="9"/>
      <c r="N6959" s="11" t="s">
        <v>25</v>
      </c>
      <c r="O6959" s="39"/>
      <c r="P6959" s="47"/>
      <c r="Q6959" s="13"/>
      <c r="R6959" s="248">
        <f t="shared" si="1080"/>
        <v>0</v>
      </c>
      <c r="S6959" s="248">
        <f t="shared" si="1081"/>
        <v>0</v>
      </c>
      <c r="T6959" s="248">
        <f t="shared" si="1082"/>
        <v>0</v>
      </c>
      <c r="U6959" s="248">
        <f t="shared" si="1083"/>
        <v>0</v>
      </c>
      <c r="V6959" s="13"/>
      <c r="W6959" s="7"/>
      <c r="AT6959" s="130"/>
      <c r="BF6959" s="33">
        <f t="shared" si="1089"/>
        <v>41242</v>
      </c>
      <c r="BG6959" s="34">
        <f t="shared" si="1084"/>
        <v>82.88000000000001</v>
      </c>
      <c r="BH6959" s="32">
        <f t="shared" si="1085"/>
        <v>1</v>
      </c>
      <c r="BI6959" s="32">
        <f t="shared" si="1086"/>
        <v>0</v>
      </c>
      <c r="BJ6959" s="69">
        <f t="shared" si="1087"/>
        <v>0</v>
      </c>
      <c r="BK6959" s="158" t="str">
        <f t="shared" si="1088"/>
        <v/>
      </c>
    </row>
    <row r="6960" spans="1:63" ht="12" customHeight="1" x14ac:dyDescent="0.2">
      <c r="A6960" s="8"/>
      <c r="B6960" s="7"/>
      <c r="C6960" s="7"/>
      <c r="D6960" s="7"/>
      <c r="E6960" s="7"/>
      <c r="F6960" s="7"/>
      <c r="G6960" s="7"/>
      <c r="H6960" s="7"/>
      <c r="I6960" s="10"/>
      <c r="J6960" s="25"/>
      <c r="K6960" s="250"/>
      <c r="L6960" s="31"/>
      <c r="M6960" s="9"/>
      <c r="N6960" s="11" t="s">
        <v>25</v>
      </c>
      <c r="O6960" s="39"/>
      <c r="P6960" s="47"/>
      <c r="Q6960" s="13"/>
      <c r="R6960" s="248">
        <f t="shared" si="1080"/>
        <v>0</v>
      </c>
      <c r="S6960" s="248">
        <f t="shared" si="1081"/>
        <v>0</v>
      </c>
      <c r="T6960" s="248">
        <f t="shared" si="1082"/>
        <v>0</v>
      </c>
      <c r="U6960" s="248">
        <f t="shared" si="1083"/>
        <v>0</v>
      </c>
      <c r="V6960" s="13"/>
      <c r="W6960" s="7"/>
      <c r="AT6960" s="130"/>
      <c r="BF6960" s="33">
        <f t="shared" si="1089"/>
        <v>41242</v>
      </c>
      <c r="BG6960" s="34">
        <f t="shared" si="1084"/>
        <v>82.88000000000001</v>
      </c>
      <c r="BH6960" s="32">
        <f t="shared" si="1085"/>
        <v>1</v>
      </c>
      <c r="BI6960" s="32">
        <f t="shared" si="1086"/>
        <v>0</v>
      </c>
      <c r="BJ6960" s="69">
        <f t="shared" si="1087"/>
        <v>0</v>
      </c>
      <c r="BK6960" s="158" t="str">
        <f t="shared" si="1088"/>
        <v/>
      </c>
    </row>
    <row r="6961" spans="1:63" ht="12" customHeight="1" x14ac:dyDescent="0.2">
      <c r="A6961" s="8"/>
      <c r="B6961" s="7"/>
      <c r="C6961" s="7"/>
      <c r="D6961" s="7"/>
      <c r="E6961" s="7"/>
      <c r="F6961" s="7"/>
      <c r="G6961" s="7"/>
      <c r="H6961" s="7"/>
      <c r="I6961" s="10"/>
      <c r="J6961" s="25"/>
      <c r="K6961" s="250"/>
      <c r="L6961" s="31"/>
      <c r="M6961" s="9"/>
      <c r="N6961" s="11" t="s">
        <v>25</v>
      </c>
      <c r="O6961" s="39"/>
      <c r="P6961" s="47"/>
      <c r="Q6961" s="13"/>
      <c r="R6961" s="248">
        <f t="shared" si="1080"/>
        <v>0</v>
      </c>
      <c r="S6961" s="248">
        <f t="shared" si="1081"/>
        <v>0</v>
      </c>
      <c r="T6961" s="248">
        <f t="shared" si="1082"/>
        <v>0</v>
      </c>
      <c r="U6961" s="248">
        <f t="shared" si="1083"/>
        <v>0</v>
      </c>
      <c r="V6961" s="13"/>
      <c r="W6961" s="7"/>
      <c r="AT6961" s="130"/>
      <c r="BF6961" s="33">
        <f t="shared" si="1089"/>
        <v>41242</v>
      </c>
      <c r="BG6961" s="34">
        <f t="shared" si="1084"/>
        <v>82.88000000000001</v>
      </c>
      <c r="BH6961" s="32">
        <f t="shared" si="1085"/>
        <v>1</v>
      </c>
      <c r="BI6961" s="32">
        <f t="shared" si="1086"/>
        <v>0</v>
      </c>
      <c r="BJ6961" s="69">
        <f t="shared" si="1087"/>
        <v>0</v>
      </c>
      <c r="BK6961" s="158" t="str">
        <f t="shared" si="1088"/>
        <v/>
      </c>
    </row>
    <row r="6962" spans="1:63" ht="12" customHeight="1" x14ac:dyDescent="0.2">
      <c r="A6962" s="8"/>
      <c r="B6962" s="7"/>
      <c r="C6962" s="7"/>
      <c r="D6962" s="7"/>
      <c r="E6962" s="7"/>
      <c r="F6962" s="7"/>
      <c r="G6962" s="7"/>
      <c r="H6962" s="7"/>
      <c r="I6962" s="10"/>
      <c r="J6962" s="25"/>
      <c r="K6962" s="250"/>
      <c r="L6962" s="31"/>
      <c r="M6962" s="9"/>
      <c r="N6962" s="11" t="s">
        <v>25</v>
      </c>
      <c r="O6962" s="39"/>
      <c r="P6962" s="47"/>
      <c r="Q6962" s="13"/>
      <c r="R6962" s="248">
        <f t="shared" si="1080"/>
        <v>0</v>
      </c>
      <c r="S6962" s="248">
        <f t="shared" si="1081"/>
        <v>0</v>
      </c>
      <c r="T6962" s="248">
        <f t="shared" si="1082"/>
        <v>0</v>
      </c>
      <c r="U6962" s="248">
        <f t="shared" si="1083"/>
        <v>0</v>
      </c>
      <c r="V6962" s="13"/>
      <c r="W6962" s="7"/>
      <c r="AT6962" s="130"/>
      <c r="BF6962" s="33">
        <f t="shared" si="1089"/>
        <v>41242</v>
      </c>
      <c r="BG6962" s="34">
        <f t="shared" si="1084"/>
        <v>82.88000000000001</v>
      </c>
      <c r="BH6962" s="32">
        <f t="shared" si="1085"/>
        <v>1</v>
      </c>
      <c r="BI6962" s="32">
        <f t="shared" si="1086"/>
        <v>0</v>
      </c>
      <c r="BJ6962" s="69">
        <f t="shared" si="1087"/>
        <v>0</v>
      </c>
      <c r="BK6962" s="158" t="str">
        <f t="shared" si="1088"/>
        <v/>
      </c>
    </row>
    <row r="6963" spans="1:63" ht="12" customHeight="1" x14ac:dyDescent="0.2">
      <c r="A6963" s="8"/>
      <c r="B6963" s="7"/>
      <c r="C6963" s="7"/>
      <c r="D6963" s="7"/>
      <c r="E6963" s="7"/>
      <c r="F6963" s="7"/>
      <c r="G6963" s="7"/>
      <c r="H6963" s="7"/>
      <c r="I6963" s="10"/>
      <c r="J6963" s="25"/>
      <c r="K6963" s="250"/>
      <c r="L6963" s="31"/>
      <c r="M6963" s="9"/>
      <c r="N6963" s="11" t="s">
        <v>25</v>
      </c>
      <c r="O6963" s="39"/>
      <c r="P6963" s="47"/>
      <c r="Q6963" s="13"/>
      <c r="R6963" s="248">
        <f t="shared" si="1080"/>
        <v>0</v>
      </c>
      <c r="S6963" s="248">
        <f t="shared" si="1081"/>
        <v>0</v>
      </c>
      <c r="T6963" s="248">
        <f t="shared" si="1082"/>
        <v>0</v>
      </c>
      <c r="U6963" s="248">
        <f t="shared" si="1083"/>
        <v>0</v>
      </c>
      <c r="V6963" s="13"/>
      <c r="W6963" s="7"/>
      <c r="AT6963" s="130"/>
      <c r="BF6963" s="33">
        <f t="shared" si="1089"/>
        <v>41242</v>
      </c>
      <c r="BG6963" s="34">
        <f t="shared" si="1084"/>
        <v>82.88000000000001</v>
      </c>
      <c r="BH6963" s="32">
        <f t="shared" si="1085"/>
        <v>1</v>
      </c>
      <c r="BI6963" s="32">
        <f t="shared" si="1086"/>
        <v>0</v>
      </c>
      <c r="BJ6963" s="69">
        <f t="shared" si="1087"/>
        <v>0</v>
      </c>
      <c r="BK6963" s="158" t="str">
        <f t="shared" si="1088"/>
        <v/>
      </c>
    </row>
    <row r="6964" spans="1:63" ht="12" customHeight="1" x14ac:dyDescent="0.2">
      <c r="A6964" s="8"/>
      <c r="B6964" s="7"/>
      <c r="C6964" s="7"/>
      <c r="D6964" s="7"/>
      <c r="E6964" s="7"/>
      <c r="F6964" s="7"/>
      <c r="G6964" s="7"/>
      <c r="H6964" s="7"/>
      <c r="I6964" s="10"/>
      <c r="J6964" s="25"/>
      <c r="K6964" s="250"/>
      <c r="L6964" s="31"/>
      <c r="M6964" s="9"/>
      <c r="N6964" s="11" t="s">
        <v>25</v>
      </c>
      <c r="O6964" s="39"/>
      <c r="P6964" s="47"/>
      <c r="Q6964" s="13"/>
      <c r="R6964" s="248">
        <f t="shared" si="1080"/>
        <v>0</v>
      </c>
      <c r="S6964" s="248">
        <f t="shared" si="1081"/>
        <v>0</v>
      </c>
      <c r="T6964" s="248">
        <f t="shared" si="1082"/>
        <v>0</v>
      </c>
      <c r="U6964" s="248">
        <f t="shared" si="1083"/>
        <v>0</v>
      </c>
      <c r="V6964" s="13"/>
      <c r="W6964" s="7"/>
      <c r="AT6964" s="130"/>
      <c r="BF6964" s="33">
        <f t="shared" si="1089"/>
        <v>41242</v>
      </c>
      <c r="BG6964" s="34">
        <f t="shared" si="1084"/>
        <v>82.88000000000001</v>
      </c>
      <c r="BH6964" s="32">
        <f t="shared" si="1085"/>
        <v>1</v>
      </c>
      <c r="BI6964" s="32">
        <f t="shared" si="1086"/>
        <v>0</v>
      </c>
      <c r="BJ6964" s="69">
        <f t="shared" si="1087"/>
        <v>0</v>
      </c>
      <c r="BK6964" s="158" t="str">
        <f t="shared" si="1088"/>
        <v/>
      </c>
    </row>
    <row r="6965" spans="1:63" ht="12" customHeight="1" x14ac:dyDescent="0.2">
      <c r="A6965" s="8"/>
      <c r="B6965" s="7"/>
      <c r="C6965" s="7"/>
      <c r="D6965" s="7"/>
      <c r="E6965" s="7"/>
      <c r="F6965" s="7"/>
      <c r="G6965" s="7"/>
      <c r="H6965" s="7"/>
      <c r="I6965" s="10"/>
      <c r="J6965" s="25"/>
      <c r="K6965" s="250"/>
      <c r="L6965" s="31"/>
      <c r="M6965" s="9"/>
      <c r="N6965" s="11" t="s">
        <v>25</v>
      </c>
      <c r="O6965" s="39"/>
      <c r="P6965" s="47"/>
      <c r="Q6965" s="13"/>
      <c r="R6965" s="248">
        <f t="shared" si="1080"/>
        <v>0</v>
      </c>
      <c r="S6965" s="248">
        <f t="shared" si="1081"/>
        <v>0</v>
      </c>
      <c r="T6965" s="248">
        <f t="shared" si="1082"/>
        <v>0</v>
      </c>
      <c r="U6965" s="248">
        <f t="shared" si="1083"/>
        <v>0</v>
      </c>
      <c r="V6965" s="13"/>
      <c r="W6965" s="7"/>
      <c r="AT6965" s="130"/>
      <c r="BF6965" s="33">
        <f t="shared" si="1089"/>
        <v>41242</v>
      </c>
      <c r="BG6965" s="34">
        <f t="shared" si="1084"/>
        <v>82.88000000000001</v>
      </c>
      <c r="BH6965" s="32">
        <f t="shared" si="1085"/>
        <v>1</v>
      </c>
      <c r="BI6965" s="32">
        <f t="shared" si="1086"/>
        <v>0</v>
      </c>
      <c r="BJ6965" s="69">
        <f t="shared" si="1087"/>
        <v>0</v>
      </c>
      <c r="BK6965" s="158" t="str">
        <f t="shared" si="1088"/>
        <v/>
      </c>
    </row>
    <row r="6966" spans="1:63" ht="12" customHeight="1" x14ac:dyDescent="0.2">
      <c r="A6966" s="8"/>
      <c r="B6966" s="7"/>
      <c r="C6966" s="7"/>
      <c r="D6966" s="7"/>
      <c r="E6966" s="7"/>
      <c r="F6966" s="7"/>
      <c r="G6966" s="7"/>
      <c r="H6966" s="7"/>
      <c r="I6966" s="10"/>
      <c r="J6966" s="25"/>
      <c r="K6966" s="250"/>
      <c r="L6966" s="31"/>
      <c r="M6966" s="9"/>
      <c r="N6966" s="11" t="s">
        <v>25</v>
      </c>
      <c r="O6966" s="39"/>
      <c r="P6966" s="47"/>
      <c r="Q6966" s="13"/>
      <c r="R6966" s="248">
        <f t="shared" si="1080"/>
        <v>0</v>
      </c>
      <c r="S6966" s="248">
        <f t="shared" si="1081"/>
        <v>0</v>
      </c>
      <c r="T6966" s="248">
        <f t="shared" si="1082"/>
        <v>0</v>
      </c>
      <c r="U6966" s="248">
        <f t="shared" si="1083"/>
        <v>0</v>
      </c>
      <c r="V6966" s="13"/>
      <c r="W6966" s="7"/>
      <c r="AT6966" s="130"/>
      <c r="BF6966" s="33">
        <f t="shared" si="1089"/>
        <v>41242</v>
      </c>
      <c r="BG6966" s="34">
        <f t="shared" si="1084"/>
        <v>82.88000000000001</v>
      </c>
      <c r="BH6966" s="32">
        <f t="shared" si="1085"/>
        <v>1</v>
      </c>
      <c r="BI6966" s="32">
        <f t="shared" si="1086"/>
        <v>0</v>
      </c>
      <c r="BJ6966" s="69">
        <f t="shared" si="1087"/>
        <v>0</v>
      </c>
      <c r="BK6966" s="158" t="str">
        <f t="shared" si="1088"/>
        <v/>
      </c>
    </row>
    <row r="6967" spans="1:63" ht="12" customHeight="1" x14ac:dyDescent="0.2">
      <c r="A6967" s="8"/>
      <c r="B6967" s="7"/>
      <c r="C6967" s="7"/>
      <c r="D6967" s="7"/>
      <c r="E6967" s="7"/>
      <c r="F6967" s="7"/>
      <c r="G6967" s="7"/>
      <c r="H6967" s="7"/>
      <c r="I6967" s="10"/>
      <c r="J6967" s="25"/>
      <c r="K6967" s="250"/>
      <c r="L6967" s="31"/>
      <c r="M6967" s="9"/>
      <c r="N6967" s="11" t="s">
        <v>25</v>
      </c>
      <c r="O6967" s="39"/>
      <c r="P6967" s="47"/>
      <c r="Q6967" s="13"/>
      <c r="R6967" s="248">
        <f t="shared" si="1080"/>
        <v>0</v>
      </c>
      <c r="S6967" s="248">
        <f t="shared" si="1081"/>
        <v>0</v>
      </c>
      <c r="T6967" s="248">
        <f t="shared" si="1082"/>
        <v>0</v>
      </c>
      <c r="U6967" s="248">
        <f t="shared" si="1083"/>
        <v>0</v>
      </c>
      <c r="V6967" s="13"/>
      <c r="W6967" s="7"/>
      <c r="AT6967" s="130"/>
      <c r="BF6967" s="33">
        <f t="shared" si="1089"/>
        <v>41242</v>
      </c>
      <c r="BG6967" s="34">
        <f t="shared" si="1084"/>
        <v>82.88000000000001</v>
      </c>
      <c r="BH6967" s="32">
        <f t="shared" si="1085"/>
        <v>1</v>
      </c>
      <c r="BI6967" s="32">
        <f t="shared" si="1086"/>
        <v>0</v>
      </c>
      <c r="BJ6967" s="69">
        <f t="shared" si="1087"/>
        <v>0</v>
      </c>
      <c r="BK6967" s="158" t="str">
        <f t="shared" si="1088"/>
        <v/>
      </c>
    </row>
    <row r="6968" spans="1:63" ht="12" customHeight="1" x14ac:dyDescent="0.2">
      <c r="A6968" s="8"/>
      <c r="B6968" s="7"/>
      <c r="C6968" s="7"/>
      <c r="D6968" s="7"/>
      <c r="E6968" s="7"/>
      <c r="F6968" s="7"/>
      <c r="G6968" s="7"/>
      <c r="H6968" s="7"/>
      <c r="I6968" s="10"/>
      <c r="J6968" s="25"/>
      <c r="K6968" s="250"/>
      <c r="L6968" s="31"/>
      <c r="M6968" s="9"/>
      <c r="N6968" s="11" t="s">
        <v>25</v>
      </c>
      <c r="O6968" s="39"/>
      <c r="P6968" s="47"/>
      <c r="Q6968" s="13"/>
      <c r="R6968" s="248">
        <f t="shared" si="1080"/>
        <v>0</v>
      </c>
      <c r="S6968" s="248">
        <f t="shared" si="1081"/>
        <v>0</v>
      </c>
      <c r="T6968" s="248">
        <f t="shared" si="1082"/>
        <v>0</v>
      </c>
      <c r="U6968" s="248">
        <f t="shared" si="1083"/>
        <v>0</v>
      </c>
      <c r="V6968" s="13"/>
      <c r="W6968" s="7"/>
      <c r="AT6968" s="130"/>
      <c r="BF6968" s="33">
        <f t="shared" si="1089"/>
        <v>41242</v>
      </c>
      <c r="BG6968" s="34">
        <f t="shared" si="1084"/>
        <v>82.88000000000001</v>
      </c>
      <c r="BH6968" s="32">
        <f t="shared" si="1085"/>
        <v>1</v>
      </c>
      <c r="BI6968" s="32">
        <f t="shared" si="1086"/>
        <v>0</v>
      </c>
      <c r="BJ6968" s="69">
        <f t="shared" si="1087"/>
        <v>0</v>
      </c>
      <c r="BK6968" s="158" t="str">
        <f t="shared" si="1088"/>
        <v/>
      </c>
    </row>
    <row r="6969" spans="1:63" ht="12" customHeight="1" x14ac:dyDescent="0.2">
      <c r="A6969" s="8"/>
      <c r="B6969" s="7"/>
      <c r="C6969" s="7"/>
      <c r="D6969" s="7"/>
      <c r="E6969" s="7"/>
      <c r="F6969" s="7"/>
      <c r="G6969" s="7"/>
      <c r="H6969" s="7"/>
      <c r="I6969" s="10"/>
      <c r="J6969" s="25"/>
      <c r="K6969" s="250"/>
      <c r="L6969" s="31"/>
      <c r="M6969" s="9"/>
      <c r="N6969" s="11" t="s">
        <v>25</v>
      </c>
      <c r="O6969" s="39"/>
      <c r="P6969" s="47"/>
      <c r="Q6969" s="13"/>
      <c r="R6969" s="248">
        <f t="shared" si="1080"/>
        <v>0</v>
      </c>
      <c r="S6969" s="248">
        <f t="shared" si="1081"/>
        <v>0</v>
      </c>
      <c r="T6969" s="248">
        <f t="shared" si="1082"/>
        <v>0</v>
      </c>
      <c r="U6969" s="248">
        <f t="shared" si="1083"/>
        <v>0</v>
      </c>
      <c r="V6969" s="13"/>
      <c r="W6969" s="7"/>
      <c r="AT6969" s="130"/>
      <c r="BF6969" s="33">
        <f t="shared" si="1089"/>
        <v>41242</v>
      </c>
      <c r="BG6969" s="34">
        <f t="shared" si="1084"/>
        <v>82.88000000000001</v>
      </c>
      <c r="BH6969" s="32">
        <f t="shared" si="1085"/>
        <v>1</v>
      </c>
      <c r="BI6969" s="32">
        <f t="shared" si="1086"/>
        <v>0</v>
      </c>
      <c r="BJ6969" s="69">
        <f t="shared" si="1087"/>
        <v>0</v>
      </c>
      <c r="BK6969" s="158" t="str">
        <f t="shared" si="1088"/>
        <v/>
      </c>
    </row>
    <row r="6970" spans="1:63" ht="12" customHeight="1" x14ac:dyDescent="0.2">
      <c r="A6970" s="8"/>
      <c r="B6970" s="7"/>
      <c r="C6970" s="7"/>
      <c r="D6970" s="7"/>
      <c r="E6970" s="7"/>
      <c r="F6970" s="7"/>
      <c r="G6970" s="7"/>
      <c r="H6970" s="7"/>
      <c r="I6970" s="10"/>
      <c r="J6970" s="25"/>
      <c r="K6970" s="250"/>
      <c r="L6970" s="31"/>
      <c r="M6970" s="9"/>
      <c r="N6970" s="11" t="s">
        <v>25</v>
      </c>
      <c r="O6970" s="39"/>
      <c r="P6970" s="47"/>
      <c r="Q6970" s="13"/>
      <c r="R6970" s="248">
        <f t="shared" si="1080"/>
        <v>0</v>
      </c>
      <c r="S6970" s="248">
        <f t="shared" si="1081"/>
        <v>0</v>
      </c>
      <c r="T6970" s="248">
        <f t="shared" si="1082"/>
        <v>0</v>
      </c>
      <c r="U6970" s="248">
        <f t="shared" si="1083"/>
        <v>0</v>
      </c>
      <c r="V6970" s="13"/>
      <c r="W6970" s="7"/>
      <c r="AT6970" s="130"/>
      <c r="BF6970" s="33">
        <f t="shared" si="1089"/>
        <v>41242</v>
      </c>
      <c r="BG6970" s="34">
        <f t="shared" si="1084"/>
        <v>82.88000000000001</v>
      </c>
      <c r="BH6970" s="32">
        <f t="shared" si="1085"/>
        <v>1</v>
      </c>
      <c r="BI6970" s="32">
        <f t="shared" si="1086"/>
        <v>0</v>
      </c>
      <c r="BJ6970" s="69">
        <f t="shared" si="1087"/>
        <v>0</v>
      </c>
      <c r="BK6970" s="158" t="str">
        <f t="shared" si="1088"/>
        <v/>
      </c>
    </row>
    <row r="6971" spans="1:63" ht="12" customHeight="1" x14ac:dyDescent="0.2">
      <c r="A6971" s="8"/>
      <c r="B6971" s="7"/>
      <c r="C6971" s="7"/>
      <c r="D6971" s="7"/>
      <c r="E6971" s="7"/>
      <c r="F6971" s="7"/>
      <c r="G6971" s="7"/>
      <c r="H6971" s="7"/>
      <c r="I6971" s="10"/>
      <c r="J6971" s="25"/>
      <c r="K6971" s="250"/>
      <c r="L6971" s="31"/>
      <c r="M6971" s="9"/>
      <c r="N6971" s="11" t="s">
        <v>25</v>
      </c>
      <c r="O6971" s="39"/>
      <c r="P6971" s="47"/>
      <c r="Q6971" s="13"/>
      <c r="R6971" s="248">
        <f t="shared" si="1080"/>
        <v>0</v>
      </c>
      <c r="S6971" s="248">
        <f t="shared" si="1081"/>
        <v>0</v>
      </c>
      <c r="T6971" s="248">
        <f t="shared" si="1082"/>
        <v>0</v>
      </c>
      <c r="U6971" s="248">
        <f t="shared" si="1083"/>
        <v>0</v>
      </c>
      <c r="V6971" s="13"/>
      <c r="W6971" s="7"/>
      <c r="AT6971" s="130"/>
      <c r="BF6971" s="33">
        <f t="shared" si="1089"/>
        <v>41242</v>
      </c>
      <c r="BG6971" s="34">
        <f t="shared" si="1084"/>
        <v>82.88000000000001</v>
      </c>
      <c r="BH6971" s="32">
        <f t="shared" si="1085"/>
        <v>1</v>
      </c>
      <c r="BI6971" s="32">
        <f t="shared" si="1086"/>
        <v>0</v>
      </c>
      <c r="BJ6971" s="69">
        <f t="shared" si="1087"/>
        <v>0</v>
      </c>
      <c r="BK6971" s="158" t="str">
        <f t="shared" si="1088"/>
        <v/>
      </c>
    </row>
    <row r="6972" spans="1:63" ht="12" customHeight="1" x14ac:dyDescent="0.2">
      <c r="A6972" s="8"/>
      <c r="B6972" s="7"/>
      <c r="C6972" s="7"/>
      <c r="D6972" s="7"/>
      <c r="E6972" s="7"/>
      <c r="F6972" s="7"/>
      <c r="G6972" s="7"/>
      <c r="H6972" s="7"/>
      <c r="I6972" s="10"/>
      <c r="J6972" s="25"/>
      <c r="K6972" s="250"/>
      <c r="L6972" s="31"/>
      <c r="M6972" s="9"/>
      <c r="N6972" s="11" t="s">
        <v>25</v>
      </c>
      <c r="O6972" s="39"/>
      <c r="P6972" s="47"/>
      <c r="Q6972" s="13"/>
      <c r="R6972" s="248">
        <f t="shared" si="1080"/>
        <v>0</v>
      </c>
      <c r="S6972" s="248">
        <f t="shared" si="1081"/>
        <v>0</v>
      </c>
      <c r="T6972" s="248">
        <f t="shared" si="1082"/>
        <v>0</v>
      </c>
      <c r="U6972" s="248">
        <f t="shared" si="1083"/>
        <v>0</v>
      </c>
      <c r="V6972" s="13"/>
      <c r="W6972" s="7"/>
      <c r="AT6972" s="130"/>
      <c r="BF6972" s="33">
        <f t="shared" si="1089"/>
        <v>41242</v>
      </c>
      <c r="BG6972" s="34">
        <f t="shared" si="1084"/>
        <v>82.88000000000001</v>
      </c>
      <c r="BH6972" s="32">
        <f t="shared" si="1085"/>
        <v>1</v>
      </c>
      <c r="BI6972" s="32">
        <f t="shared" si="1086"/>
        <v>0</v>
      </c>
      <c r="BJ6972" s="69">
        <f t="shared" si="1087"/>
        <v>0</v>
      </c>
      <c r="BK6972" s="158" t="str">
        <f t="shared" si="1088"/>
        <v/>
      </c>
    </row>
    <row r="6973" spans="1:63" ht="12" customHeight="1" x14ac:dyDescent="0.2">
      <c r="A6973" s="8"/>
      <c r="B6973" s="7"/>
      <c r="C6973" s="7"/>
      <c r="D6973" s="7"/>
      <c r="E6973" s="7"/>
      <c r="F6973" s="7"/>
      <c r="G6973" s="7"/>
      <c r="H6973" s="7"/>
      <c r="I6973" s="10"/>
      <c r="J6973" s="25"/>
      <c r="K6973" s="250"/>
      <c r="L6973" s="31"/>
      <c r="M6973" s="9"/>
      <c r="N6973" s="11" t="s">
        <v>25</v>
      </c>
      <c r="O6973" s="39"/>
      <c r="P6973" s="47"/>
      <c r="Q6973" s="13"/>
      <c r="R6973" s="248">
        <f t="shared" si="1080"/>
        <v>0</v>
      </c>
      <c r="S6973" s="248">
        <f t="shared" si="1081"/>
        <v>0</v>
      </c>
      <c r="T6973" s="248">
        <f t="shared" si="1082"/>
        <v>0</v>
      </c>
      <c r="U6973" s="248">
        <f t="shared" si="1083"/>
        <v>0</v>
      </c>
      <c r="V6973" s="13"/>
      <c r="W6973" s="7"/>
      <c r="AT6973" s="130"/>
      <c r="BF6973" s="33">
        <f t="shared" si="1089"/>
        <v>41242</v>
      </c>
      <c r="BG6973" s="34">
        <f t="shared" si="1084"/>
        <v>82.88000000000001</v>
      </c>
      <c r="BH6973" s="32">
        <f t="shared" si="1085"/>
        <v>1</v>
      </c>
      <c r="BI6973" s="32">
        <f t="shared" si="1086"/>
        <v>0</v>
      </c>
      <c r="BJ6973" s="69">
        <f t="shared" si="1087"/>
        <v>0</v>
      </c>
      <c r="BK6973" s="158" t="str">
        <f t="shared" si="1088"/>
        <v/>
      </c>
    </row>
    <row r="6974" spans="1:63" ht="12" customHeight="1" x14ac:dyDescent="0.2">
      <c r="A6974" s="8"/>
      <c r="B6974" s="7"/>
      <c r="C6974" s="7"/>
      <c r="D6974" s="7"/>
      <c r="E6974" s="7"/>
      <c r="F6974" s="7"/>
      <c r="G6974" s="7"/>
      <c r="H6974" s="7"/>
      <c r="I6974" s="10"/>
      <c r="J6974" s="25"/>
      <c r="K6974" s="250"/>
      <c r="L6974" s="31"/>
      <c r="M6974" s="9"/>
      <c r="N6974" s="11" t="s">
        <v>25</v>
      </c>
      <c r="O6974" s="39"/>
      <c r="P6974" s="47"/>
      <c r="Q6974" s="13"/>
      <c r="R6974" s="248">
        <f t="shared" si="1080"/>
        <v>0</v>
      </c>
      <c r="S6974" s="248">
        <f t="shared" si="1081"/>
        <v>0</v>
      </c>
      <c r="T6974" s="248">
        <f t="shared" si="1082"/>
        <v>0</v>
      </c>
      <c r="U6974" s="248">
        <f t="shared" si="1083"/>
        <v>0</v>
      </c>
      <c r="V6974" s="13"/>
      <c r="W6974" s="7"/>
      <c r="AT6974" s="130"/>
      <c r="BF6974" s="33">
        <f t="shared" si="1089"/>
        <v>41242</v>
      </c>
      <c r="BG6974" s="34">
        <f t="shared" si="1084"/>
        <v>82.88000000000001</v>
      </c>
      <c r="BH6974" s="32">
        <f t="shared" si="1085"/>
        <v>1</v>
      </c>
      <c r="BI6974" s="32">
        <f t="shared" si="1086"/>
        <v>0</v>
      </c>
      <c r="BJ6974" s="69">
        <f t="shared" si="1087"/>
        <v>0</v>
      </c>
      <c r="BK6974" s="158" t="str">
        <f t="shared" si="1088"/>
        <v/>
      </c>
    </row>
    <row r="6975" spans="1:63" ht="12" customHeight="1" x14ac:dyDescent="0.2">
      <c r="A6975" s="8"/>
      <c r="B6975" s="7"/>
      <c r="C6975" s="7"/>
      <c r="D6975" s="7"/>
      <c r="E6975" s="7"/>
      <c r="F6975" s="7"/>
      <c r="G6975" s="7"/>
      <c r="H6975" s="7"/>
      <c r="I6975" s="10"/>
      <c r="J6975" s="25"/>
      <c r="K6975" s="250"/>
      <c r="L6975" s="31"/>
      <c r="M6975" s="9"/>
      <c r="N6975" s="11" t="s">
        <v>25</v>
      </c>
      <c r="O6975" s="39"/>
      <c r="P6975" s="47"/>
      <c r="Q6975" s="13"/>
      <c r="R6975" s="248">
        <f t="shared" si="1080"/>
        <v>0</v>
      </c>
      <c r="S6975" s="248">
        <f t="shared" si="1081"/>
        <v>0</v>
      </c>
      <c r="T6975" s="248">
        <f t="shared" si="1082"/>
        <v>0</v>
      </c>
      <c r="U6975" s="248">
        <f t="shared" si="1083"/>
        <v>0</v>
      </c>
      <c r="V6975" s="13"/>
      <c r="W6975" s="7"/>
      <c r="AT6975" s="130"/>
      <c r="BF6975" s="33">
        <f t="shared" si="1089"/>
        <v>41242</v>
      </c>
      <c r="BG6975" s="34">
        <f t="shared" si="1084"/>
        <v>82.88000000000001</v>
      </c>
      <c r="BH6975" s="32">
        <f t="shared" si="1085"/>
        <v>1</v>
      </c>
      <c r="BI6975" s="32">
        <f t="shared" si="1086"/>
        <v>0</v>
      </c>
      <c r="BJ6975" s="69">
        <f t="shared" si="1087"/>
        <v>0</v>
      </c>
      <c r="BK6975" s="158" t="str">
        <f t="shared" si="1088"/>
        <v/>
      </c>
    </row>
    <row r="6976" spans="1:63" ht="12" customHeight="1" x14ac:dyDescent="0.2">
      <c r="A6976" s="8"/>
      <c r="B6976" s="7"/>
      <c r="C6976" s="7"/>
      <c r="D6976" s="7"/>
      <c r="E6976" s="7"/>
      <c r="F6976" s="7"/>
      <c r="G6976" s="7"/>
      <c r="H6976" s="7"/>
      <c r="I6976" s="10"/>
      <c r="J6976" s="25"/>
      <c r="K6976" s="250"/>
      <c r="L6976" s="31"/>
      <c r="M6976" s="9"/>
      <c r="N6976" s="11" t="s">
        <v>25</v>
      </c>
      <c r="O6976" s="39"/>
      <c r="P6976" s="47"/>
      <c r="Q6976" s="13"/>
      <c r="R6976" s="248">
        <f t="shared" si="1080"/>
        <v>0</v>
      </c>
      <c r="S6976" s="248">
        <f t="shared" si="1081"/>
        <v>0</v>
      </c>
      <c r="T6976" s="248">
        <f t="shared" si="1082"/>
        <v>0</v>
      </c>
      <c r="U6976" s="248">
        <f t="shared" si="1083"/>
        <v>0</v>
      </c>
      <c r="V6976" s="13"/>
      <c r="W6976" s="7"/>
      <c r="AT6976" s="130"/>
      <c r="BF6976" s="33">
        <f t="shared" si="1089"/>
        <v>41242</v>
      </c>
      <c r="BG6976" s="34">
        <f t="shared" si="1084"/>
        <v>82.88000000000001</v>
      </c>
      <c r="BH6976" s="32">
        <f t="shared" si="1085"/>
        <v>1</v>
      </c>
      <c r="BI6976" s="32">
        <f t="shared" si="1086"/>
        <v>0</v>
      </c>
      <c r="BJ6976" s="69">
        <f t="shared" si="1087"/>
        <v>0</v>
      </c>
      <c r="BK6976" s="158" t="str">
        <f t="shared" si="1088"/>
        <v/>
      </c>
    </row>
    <row r="6977" spans="1:63" ht="12" customHeight="1" x14ac:dyDescent="0.2">
      <c r="A6977" s="8"/>
      <c r="B6977" s="7"/>
      <c r="C6977" s="7"/>
      <c r="D6977" s="7"/>
      <c r="E6977" s="7"/>
      <c r="F6977" s="7"/>
      <c r="G6977" s="7"/>
      <c r="H6977" s="7"/>
      <c r="I6977" s="10"/>
      <c r="J6977" s="25"/>
      <c r="K6977" s="250"/>
      <c r="L6977" s="31"/>
      <c r="M6977" s="9"/>
      <c r="N6977" s="11" t="s">
        <v>25</v>
      </c>
      <c r="O6977" s="39"/>
      <c r="P6977" s="47"/>
      <c r="Q6977" s="13"/>
      <c r="R6977" s="248">
        <f t="shared" si="1080"/>
        <v>0</v>
      </c>
      <c r="S6977" s="248">
        <f t="shared" si="1081"/>
        <v>0</v>
      </c>
      <c r="T6977" s="248">
        <f t="shared" si="1082"/>
        <v>0</v>
      </c>
      <c r="U6977" s="248">
        <f t="shared" si="1083"/>
        <v>0</v>
      </c>
      <c r="V6977" s="13"/>
      <c r="W6977" s="7"/>
      <c r="AT6977" s="130"/>
      <c r="BF6977" s="33">
        <f t="shared" si="1089"/>
        <v>41242</v>
      </c>
      <c r="BG6977" s="34">
        <f t="shared" si="1084"/>
        <v>82.88000000000001</v>
      </c>
      <c r="BH6977" s="32">
        <f t="shared" si="1085"/>
        <v>1</v>
      </c>
      <c r="BI6977" s="32">
        <f t="shared" si="1086"/>
        <v>0</v>
      </c>
      <c r="BJ6977" s="69">
        <f t="shared" si="1087"/>
        <v>0</v>
      </c>
      <c r="BK6977" s="158" t="str">
        <f t="shared" si="1088"/>
        <v/>
      </c>
    </row>
    <row r="6978" spans="1:63" ht="12" customHeight="1" x14ac:dyDescent="0.2">
      <c r="A6978" s="8"/>
      <c r="B6978" s="7"/>
      <c r="C6978" s="7"/>
      <c r="D6978" s="7"/>
      <c r="E6978" s="7"/>
      <c r="F6978" s="7"/>
      <c r="G6978" s="7"/>
      <c r="H6978" s="7"/>
      <c r="I6978" s="10"/>
      <c r="J6978" s="25"/>
      <c r="K6978" s="250"/>
      <c r="L6978" s="31"/>
      <c r="M6978" s="9"/>
      <c r="N6978" s="11" t="s">
        <v>25</v>
      </c>
      <c r="O6978" s="39"/>
      <c r="P6978" s="47"/>
      <c r="Q6978" s="13"/>
      <c r="R6978" s="248">
        <f t="shared" si="1080"/>
        <v>0</v>
      </c>
      <c r="S6978" s="248">
        <f t="shared" si="1081"/>
        <v>0</v>
      </c>
      <c r="T6978" s="248">
        <f t="shared" si="1082"/>
        <v>0</v>
      </c>
      <c r="U6978" s="248">
        <f t="shared" si="1083"/>
        <v>0</v>
      </c>
      <c r="V6978" s="13"/>
      <c r="W6978" s="7"/>
      <c r="AT6978" s="130"/>
      <c r="BF6978" s="33">
        <f t="shared" si="1089"/>
        <v>41242</v>
      </c>
      <c r="BG6978" s="34">
        <f t="shared" si="1084"/>
        <v>82.88000000000001</v>
      </c>
      <c r="BH6978" s="32">
        <f t="shared" si="1085"/>
        <v>1</v>
      </c>
      <c r="BI6978" s="32">
        <f t="shared" si="1086"/>
        <v>0</v>
      </c>
      <c r="BJ6978" s="69">
        <f t="shared" si="1087"/>
        <v>0</v>
      </c>
      <c r="BK6978" s="158" t="str">
        <f t="shared" si="1088"/>
        <v/>
      </c>
    </row>
    <row r="6979" spans="1:63" ht="12" customHeight="1" x14ac:dyDescent="0.2">
      <c r="A6979" s="8"/>
      <c r="B6979" s="7"/>
      <c r="C6979" s="7"/>
      <c r="D6979" s="7"/>
      <c r="E6979" s="7"/>
      <c r="F6979" s="7"/>
      <c r="G6979" s="7"/>
      <c r="H6979" s="7"/>
      <c r="I6979" s="10"/>
      <c r="J6979" s="25"/>
      <c r="K6979" s="250"/>
      <c r="L6979" s="31"/>
      <c r="M6979" s="9"/>
      <c r="N6979" s="11" t="s">
        <v>25</v>
      </c>
      <c r="O6979" s="39"/>
      <c r="P6979" s="47"/>
      <c r="Q6979" s="13"/>
      <c r="R6979" s="248">
        <f t="shared" si="1080"/>
        <v>0</v>
      </c>
      <c r="S6979" s="248">
        <f t="shared" si="1081"/>
        <v>0</v>
      </c>
      <c r="T6979" s="248">
        <f t="shared" si="1082"/>
        <v>0</v>
      </c>
      <c r="U6979" s="248">
        <f t="shared" si="1083"/>
        <v>0</v>
      </c>
      <c r="V6979" s="13"/>
      <c r="W6979" s="7"/>
      <c r="AT6979" s="130"/>
      <c r="BF6979" s="33">
        <f t="shared" si="1089"/>
        <v>41242</v>
      </c>
      <c r="BG6979" s="34">
        <f t="shared" si="1084"/>
        <v>82.88000000000001</v>
      </c>
      <c r="BH6979" s="32">
        <f t="shared" si="1085"/>
        <v>1</v>
      </c>
      <c r="BI6979" s="32">
        <f t="shared" si="1086"/>
        <v>0</v>
      </c>
      <c r="BJ6979" s="69">
        <f t="shared" si="1087"/>
        <v>0</v>
      </c>
      <c r="BK6979" s="158" t="str">
        <f t="shared" si="1088"/>
        <v/>
      </c>
    </row>
    <row r="6980" spans="1:63" ht="12" customHeight="1" x14ac:dyDescent="0.2">
      <c r="A6980" s="8"/>
      <c r="B6980" s="7"/>
      <c r="C6980" s="7"/>
      <c r="D6980" s="7"/>
      <c r="E6980" s="7"/>
      <c r="F6980" s="7"/>
      <c r="G6980" s="7"/>
      <c r="H6980" s="7"/>
      <c r="I6980" s="10"/>
      <c r="J6980" s="25"/>
      <c r="K6980" s="250"/>
      <c r="L6980" s="31"/>
      <c r="M6980" s="9"/>
      <c r="N6980" s="11" t="s">
        <v>25</v>
      </c>
      <c r="O6980" s="39"/>
      <c r="P6980" s="47"/>
      <c r="Q6980" s="13"/>
      <c r="R6980" s="248">
        <f t="shared" si="1080"/>
        <v>0</v>
      </c>
      <c r="S6980" s="248">
        <f t="shared" si="1081"/>
        <v>0</v>
      </c>
      <c r="T6980" s="248">
        <f t="shared" si="1082"/>
        <v>0</v>
      </c>
      <c r="U6980" s="248">
        <f t="shared" si="1083"/>
        <v>0</v>
      </c>
      <c r="V6980" s="13"/>
      <c r="W6980" s="7"/>
      <c r="AT6980" s="130"/>
      <c r="BF6980" s="33">
        <f t="shared" si="1089"/>
        <v>41242</v>
      </c>
      <c r="BG6980" s="34">
        <f t="shared" si="1084"/>
        <v>82.88000000000001</v>
      </c>
      <c r="BH6980" s="32">
        <f t="shared" si="1085"/>
        <v>1</v>
      </c>
      <c r="BI6980" s="32">
        <f t="shared" si="1086"/>
        <v>0</v>
      </c>
      <c r="BJ6980" s="69">
        <f t="shared" si="1087"/>
        <v>0</v>
      </c>
      <c r="BK6980" s="158" t="str">
        <f t="shared" si="1088"/>
        <v/>
      </c>
    </row>
    <row r="6981" spans="1:63" ht="12" customHeight="1" x14ac:dyDescent="0.2">
      <c r="A6981" s="8"/>
      <c r="B6981" s="7"/>
      <c r="C6981" s="7"/>
      <c r="D6981" s="7"/>
      <c r="E6981" s="7"/>
      <c r="F6981" s="7"/>
      <c r="G6981" s="7"/>
      <c r="H6981" s="7"/>
      <c r="I6981" s="10"/>
      <c r="J6981" s="25"/>
      <c r="K6981" s="250"/>
      <c r="L6981" s="31"/>
      <c r="M6981" s="9"/>
      <c r="N6981" s="11" t="s">
        <v>25</v>
      </c>
      <c r="O6981" s="39"/>
      <c r="P6981" s="47"/>
      <c r="Q6981" s="13"/>
      <c r="R6981" s="248">
        <f t="shared" si="1080"/>
        <v>0</v>
      </c>
      <c r="S6981" s="248">
        <f t="shared" si="1081"/>
        <v>0</v>
      </c>
      <c r="T6981" s="248">
        <f t="shared" si="1082"/>
        <v>0</v>
      </c>
      <c r="U6981" s="248">
        <f t="shared" si="1083"/>
        <v>0</v>
      </c>
      <c r="V6981" s="13"/>
      <c r="W6981" s="7"/>
      <c r="AT6981" s="130"/>
      <c r="BF6981" s="33">
        <f t="shared" si="1089"/>
        <v>41242</v>
      </c>
      <c r="BG6981" s="34">
        <f t="shared" si="1084"/>
        <v>82.88000000000001</v>
      </c>
      <c r="BH6981" s="32">
        <f t="shared" si="1085"/>
        <v>1</v>
      </c>
      <c r="BI6981" s="32">
        <f t="shared" si="1086"/>
        <v>0</v>
      </c>
      <c r="BJ6981" s="69">
        <f t="shared" si="1087"/>
        <v>0</v>
      </c>
      <c r="BK6981" s="158" t="str">
        <f t="shared" si="1088"/>
        <v/>
      </c>
    </row>
    <row r="6982" spans="1:63" ht="12" customHeight="1" x14ac:dyDescent="0.2">
      <c r="A6982" s="8"/>
      <c r="B6982" s="7"/>
      <c r="C6982" s="7"/>
      <c r="D6982" s="7"/>
      <c r="E6982" s="7"/>
      <c r="F6982" s="7"/>
      <c r="G6982" s="7"/>
      <c r="H6982" s="7"/>
      <c r="I6982" s="10"/>
      <c r="J6982" s="25"/>
      <c r="K6982" s="250"/>
      <c r="L6982" s="31"/>
      <c r="M6982" s="9"/>
      <c r="N6982" s="11" t="s">
        <v>25</v>
      </c>
      <c r="O6982" s="39"/>
      <c r="P6982" s="47"/>
      <c r="Q6982" s="13"/>
      <c r="R6982" s="248">
        <f t="shared" si="1080"/>
        <v>0</v>
      </c>
      <c r="S6982" s="248">
        <f t="shared" si="1081"/>
        <v>0</v>
      </c>
      <c r="T6982" s="248">
        <f t="shared" si="1082"/>
        <v>0</v>
      </c>
      <c r="U6982" s="248">
        <f t="shared" si="1083"/>
        <v>0</v>
      </c>
      <c r="V6982" s="13"/>
      <c r="W6982" s="7"/>
      <c r="AT6982" s="130"/>
      <c r="BF6982" s="33">
        <f t="shared" si="1089"/>
        <v>41242</v>
      </c>
      <c r="BG6982" s="34">
        <f t="shared" si="1084"/>
        <v>82.88000000000001</v>
      </c>
      <c r="BH6982" s="32">
        <f t="shared" si="1085"/>
        <v>1</v>
      </c>
      <c r="BI6982" s="32">
        <f t="shared" si="1086"/>
        <v>0</v>
      </c>
      <c r="BJ6982" s="69">
        <f t="shared" si="1087"/>
        <v>0</v>
      </c>
      <c r="BK6982" s="158" t="str">
        <f t="shared" si="1088"/>
        <v/>
      </c>
    </row>
    <row r="6983" spans="1:63" ht="12" customHeight="1" x14ac:dyDescent="0.2">
      <c r="A6983" s="8"/>
      <c r="B6983" s="7"/>
      <c r="C6983" s="7"/>
      <c r="D6983" s="7"/>
      <c r="E6983" s="7"/>
      <c r="F6983" s="7"/>
      <c r="G6983" s="7"/>
      <c r="H6983" s="7"/>
      <c r="I6983" s="10"/>
      <c r="J6983" s="25"/>
      <c r="K6983" s="250"/>
      <c r="L6983" s="31"/>
      <c r="M6983" s="9"/>
      <c r="N6983" s="11" t="s">
        <v>25</v>
      </c>
      <c r="O6983" s="39"/>
      <c r="P6983" s="47"/>
      <c r="Q6983" s="13"/>
      <c r="R6983" s="248">
        <f t="shared" si="1080"/>
        <v>0</v>
      </c>
      <c r="S6983" s="248">
        <f t="shared" si="1081"/>
        <v>0</v>
      </c>
      <c r="T6983" s="248">
        <f t="shared" si="1082"/>
        <v>0</v>
      </c>
      <c r="U6983" s="248">
        <f t="shared" si="1083"/>
        <v>0</v>
      </c>
      <c r="V6983" s="13"/>
      <c r="W6983" s="7"/>
      <c r="AT6983" s="130"/>
      <c r="BF6983" s="33">
        <f t="shared" si="1089"/>
        <v>41242</v>
      </c>
      <c r="BG6983" s="34">
        <f t="shared" si="1084"/>
        <v>82.88000000000001</v>
      </c>
      <c r="BH6983" s="32">
        <f t="shared" si="1085"/>
        <v>1</v>
      </c>
      <c r="BI6983" s="32">
        <f t="shared" si="1086"/>
        <v>0</v>
      </c>
      <c r="BJ6983" s="69">
        <f t="shared" si="1087"/>
        <v>0</v>
      </c>
      <c r="BK6983" s="158" t="str">
        <f t="shared" si="1088"/>
        <v/>
      </c>
    </row>
    <row r="6984" spans="1:63" ht="12" customHeight="1" x14ac:dyDescent="0.2">
      <c r="A6984" s="8"/>
      <c r="B6984" s="7"/>
      <c r="C6984" s="7"/>
      <c r="D6984" s="7"/>
      <c r="E6984" s="7"/>
      <c r="F6984" s="7"/>
      <c r="G6984" s="7"/>
      <c r="H6984" s="7"/>
      <c r="I6984" s="10"/>
      <c r="J6984" s="25"/>
      <c r="K6984" s="250"/>
      <c r="L6984" s="31"/>
      <c r="M6984" s="9"/>
      <c r="N6984" s="11" t="s">
        <v>25</v>
      </c>
      <c r="O6984" s="39"/>
      <c r="P6984" s="47"/>
      <c r="Q6984" s="13"/>
      <c r="R6984" s="248">
        <f t="shared" si="1080"/>
        <v>0</v>
      </c>
      <c r="S6984" s="248">
        <f t="shared" si="1081"/>
        <v>0</v>
      </c>
      <c r="T6984" s="248">
        <f t="shared" si="1082"/>
        <v>0</v>
      </c>
      <c r="U6984" s="248">
        <f t="shared" si="1083"/>
        <v>0</v>
      </c>
      <c r="V6984" s="13"/>
      <c r="W6984" s="7"/>
      <c r="AT6984" s="130"/>
      <c r="BF6984" s="33">
        <f t="shared" si="1089"/>
        <v>41242</v>
      </c>
      <c r="BG6984" s="34">
        <f t="shared" si="1084"/>
        <v>82.88000000000001</v>
      </c>
      <c r="BH6984" s="32">
        <f t="shared" si="1085"/>
        <v>1</v>
      </c>
      <c r="BI6984" s="32">
        <f t="shared" si="1086"/>
        <v>0</v>
      </c>
      <c r="BJ6984" s="69">
        <f t="shared" si="1087"/>
        <v>0</v>
      </c>
      <c r="BK6984" s="158" t="str">
        <f t="shared" si="1088"/>
        <v/>
      </c>
    </row>
    <row r="6985" spans="1:63" ht="12" customHeight="1" x14ac:dyDescent="0.2">
      <c r="A6985" s="8"/>
      <c r="B6985" s="7"/>
      <c r="C6985" s="7"/>
      <c r="D6985" s="7"/>
      <c r="E6985" s="7"/>
      <c r="F6985" s="7"/>
      <c r="G6985" s="7"/>
      <c r="H6985" s="7"/>
      <c r="I6985" s="10"/>
      <c r="J6985" s="25"/>
      <c r="K6985" s="250"/>
      <c r="L6985" s="31"/>
      <c r="M6985" s="9"/>
      <c r="N6985" s="11" t="s">
        <v>25</v>
      </c>
      <c r="O6985" s="39"/>
      <c r="P6985" s="47"/>
      <c r="Q6985" s="13"/>
      <c r="R6985" s="248">
        <f t="shared" si="1080"/>
        <v>0</v>
      </c>
      <c r="S6985" s="248">
        <f t="shared" si="1081"/>
        <v>0</v>
      </c>
      <c r="T6985" s="248">
        <f t="shared" si="1082"/>
        <v>0</v>
      </c>
      <c r="U6985" s="248">
        <f t="shared" si="1083"/>
        <v>0</v>
      </c>
      <c r="V6985" s="13"/>
      <c r="W6985" s="7"/>
      <c r="AT6985" s="130"/>
      <c r="BF6985" s="33">
        <f t="shared" si="1089"/>
        <v>41242</v>
      </c>
      <c r="BG6985" s="34">
        <f t="shared" si="1084"/>
        <v>82.88000000000001</v>
      </c>
      <c r="BH6985" s="32">
        <f t="shared" si="1085"/>
        <v>1</v>
      </c>
      <c r="BI6985" s="32">
        <f t="shared" si="1086"/>
        <v>0</v>
      </c>
      <c r="BJ6985" s="69">
        <f t="shared" si="1087"/>
        <v>0</v>
      </c>
      <c r="BK6985" s="158" t="str">
        <f t="shared" si="1088"/>
        <v/>
      </c>
    </row>
    <row r="6986" spans="1:63" ht="12" customHeight="1" x14ac:dyDescent="0.2">
      <c r="A6986" s="8"/>
      <c r="B6986" s="7"/>
      <c r="C6986" s="7"/>
      <c r="D6986" s="7"/>
      <c r="E6986" s="7"/>
      <c r="F6986" s="7"/>
      <c r="G6986" s="7"/>
      <c r="H6986" s="7"/>
      <c r="I6986" s="10"/>
      <c r="J6986" s="25"/>
      <c r="K6986" s="250"/>
      <c r="L6986" s="31"/>
      <c r="M6986" s="9"/>
      <c r="N6986" s="11" t="s">
        <v>25</v>
      </c>
      <c r="O6986" s="39"/>
      <c r="P6986" s="47"/>
      <c r="Q6986" s="13"/>
      <c r="R6986" s="248">
        <f t="shared" si="1080"/>
        <v>0</v>
      </c>
      <c r="S6986" s="248">
        <f t="shared" si="1081"/>
        <v>0</v>
      </c>
      <c r="T6986" s="248">
        <f t="shared" si="1082"/>
        <v>0</v>
      </c>
      <c r="U6986" s="248">
        <f t="shared" si="1083"/>
        <v>0</v>
      </c>
      <c r="V6986" s="13"/>
      <c r="W6986" s="7"/>
      <c r="AT6986" s="130"/>
      <c r="BF6986" s="33">
        <f t="shared" si="1089"/>
        <v>41242</v>
      </c>
      <c r="BG6986" s="34">
        <f t="shared" si="1084"/>
        <v>82.88000000000001</v>
      </c>
      <c r="BH6986" s="32">
        <f t="shared" si="1085"/>
        <v>1</v>
      </c>
      <c r="BI6986" s="32">
        <f t="shared" si="1086"/>
        <v>0</v>
      </c>
      <c r="BJ6986" s="69">
        <f t="shared" si="1087"/>
        <v>0</v>
      </c>
      <c r="BK6986" s="158" t="str">
        <f t="shared" si="1088"/>
        <v/>
      </c>
    </row>
    <row r="6987" spans="1:63" ht="12" customHeight="1" x14ac:dyDescent="0.2">
      <c r="A6987" s="8"/>
      <c r="B6987" s="7"/>
      <c r="C6987" s="7"/>
      <c r="D6987" s="7"/>
      <c r="E6987" s="7"/>
      <c r="F6987" s="7"/>
      <c r="G6987" s="7"/>
      <c r="H6987" s="7"/>
      <c r="I6987" s="10"/>
      <c r="J6987" s="25"/>
      <c r="K6987" s="250"/>
      <c r="L6987" s="31"/>
      <c r="M6987" s="9"/>
      <c r="N6987" s="11" t="s">
        <v>25</v>
      </c>
      <c r="O6987" s="39"/>
      <c r="P6987" s="47"/>
      <c r="Q6987" s="13"/>
      <c r="R6987" s="248">
        <f t="shared" ref="R6987:R7050" si="1090">IF(N6987&lt;&gt;"M",ROUND(IF(M6987&lt;&gt;"Y",IF(P6987&lt;&gt;"Y",K6987,K6987*(BH6987-1)),0),ROUNDING),"")</f>
        <v>0</v>
      </c>
      <c r="S6987" s="248">
        <f t="shared" ref="S6987:S7050" si="1091">IF(N6987&lt;&gt;"M",ROUND(IF(O6987&gt;0,IF(M6987="Y",BI6987*(1-O6987),IF(BI6987&gt;R6987,R6987 + (BI6987 - R6987)*(1-O6987),BI6987)),BI6987),ROUNDING),"")</f>
        <v>0</v>
      </c>
      <c r="T6987" s="248">
        <f t="shared" ref="T6987:T7050" si="1092">IF(N6987&lt;&gt;"M",ROUND(IF(O6987&gt;0,IF(M6987="Y",BJ6987*(1-O6987),IF(BJ6987&gt;R6987,R6987 + (BJ6987 - R6987)*(1-O6987),BJ6987)),BJ6987),ROUNDING),"")</f>
        <v>0</v>
      </c>
      <c r="U6987" s="248">
        <f t="shared" ref="U6987:U7050" si="1093">IF(N6987&lt;&gt;"M",ROUND(IF(OR(N6987="P",N6987=""),0,IF(OR(M6987="N",M6987=""),T6987-R6987,T6987)),ROUNDING),"")</f>
        <v>0</v>
      </c>
      <c r="V6987" s="13"/>
      <c r="W6987" s="7"/>
      <c r="AT6987" s="130"/>
      <c r="BF6987" s="33">
        <f t="shared" si="1089"/>
        <v>41242</v>
      </c>
      <c r="BG6987" s="34">
        <f t="shared" ref="BG6987:BG7050" si="1094">IF(N6987&lt;&gt;"M",BG6986+U6987,BG6986)</f>
        <v>82.88000000000001</v>
      </c>
      <c r="BH6987" s="32">
        <f t="shared" ref="BH6987:BH7050" si="1095">IF(L6987&lt;&gt;"",IF(ODDS_TYPE=1,L6987,IF(ODDS_TYPE=2,IF(L6987&gt;0,1+L6987/100,IF(L6987&lt;0,1-100/L6987,1)),IF(ODDS_TYPE=3,1+L6987,IF(ODDS_TYPE=4,1+L6987,IF(ODDS_TYPE=5,IF(L6987&gt;0,1+L6987,1-1/L6987),IF(ODDS_TYPE=6,IF(L6987&gt;=0,L6987+1,1-1/L6987),1)))))),1)</f>
        <v>1</v>
      </c>
      <c r="BI6987" s="32">
        <f t="shared" ref="BI6987:BI7050" si="1096">IF(P6987&lt;&gt;"Y",IF(M6987&lt;&gt;"Y",K6987*BH6987,K6987*BH6987 - K6987),IF(M6987&lt;&gt;"Y",K6987*BH6987,K6987))</f>
        <v>0</v>
      </c>
      <c r="BJ6987" s="69">
        <f t="shared" ref="BJ6987:BJ7050" si="1097">IF(P6987&lt;&gt;"Y",
IF(M6987&lt;&gt;"Y",
IF(N6987="Y",K6987*BH6987,IF(N6987="P",0,IF(OR(N6987="R",N6987="PU"),K6987,IF(N6987="H",K6987*BH6987*0.5,IF(N6987="HW",K6987*0.5*(1 + BH6987),IF(N6987="HL",K6987*0.5,0)))))),
IF(N6987="Y",K6987*BH6987 - K6987,IF(N6987="P",0,IF(OR(N6987="R",N6987="PU"),0,IF(N6987="H",IF(BH6987&gt;2,0.5*K6987*BH6987 - K6987,0),IF(N6987="HW",K6987*0.5*(1 + BH6987) - K6987,IF(N6987="HL",0,0))))))),
IF(M6987&lt;&gt;"Y",
IF(N6987="Y",K6987*BH6987,IF(N6987="P",0,IF(OR(N6987="R",N6987="PU"),K6987*(BH6987-1),IF(N6987="H",K6987*BH6987*0.5,IF(N6987="HW",K6987*(BH6987-1)*0.5,IF(N6987="HL",K6987*BH6987 - K6987*0.5,0)))))),
IF(N6987="Y",K6987,IF(N6987="P",0,IF(OR(N6987="R",N6987="PU"),0,IF(N6987="H",IF(BH6987&lt;2,K6987*BH6987*0.5 - K6987*(BH6987-1),0),IF(N6987="HW",0,IF(N6987="HL",K6987*0.5,0)))))))
)</f>
        <v>0</v>
      </c>
      <c r="BK6987" s="158" t="str">
        <f t="shared" ref="BK6987:BK7050" si="1098">IF(FILT_M=1,IF(LEN(C6987)&gt;0,C6987,""),IF(FILT_M=2,IF(LEN(E6987)&gt;0,E6987,""),IF(FILT_M=3,IF(LEN(F6987)&gt;0,F6987,""),IF(FILT_M=4,IF(LEN(G6987)&gt;0,G6987,""),""))))</f>
        <v/>
      </c>
    </row>
    <row r="6988" spans="1:63" ht="12" customHeight="1" x14ac:dyDescent="0.2">
      <c r="A6988" s="8"/>
      <c r="B6988" s="7"/>
      <c r="C6988" s="7"/>
      <c r="D6988" s="7"/>
      <c r="E6988" s="7"/>
      <c r="F6988" s="7"/>
      <c r="G6988" s="7"/>
      <c r="H6988" s="7"/>
      <c r="I6988" s="10"/>
      <c r="J6988" s="25"/>
      <c r="K6988" s="250"/>
      <c r="L6988" s="31"/>
      <c r="M6988" s="9"/>
      <c r="N6988" s="11" t="s">
        <v>25</v>
      </c>
      <c r="O6988" s="39"/>
      <c r="P6988" s="47"/>
      <c r="Q6988" s="13"/>
      <c r="R6988" s="248">
        <f t="shared" si="1090"/>
        <v>0</v>
      </c>
      <c r="S6988" s="248">
        <f t="shared" si="1091"/>
        <v>0</v>
      </c>
      <c r="T6988" s="248">
        <f t="shared" si="1092"/>
        <v>0</v>
      </c>
      <c r="U6988" s="248">
        <f t="shared" si="1093"/>
        <v>0</v>
      </c>
      <c r="V6988" s="13"/>
      <c r="W6988" s="7"/>
      <c r="AT6988" s="130"/>
      <c r="BF6988" s="33">
        <f t="shared" ref="BF6988:BF7051" si="1099">IF(A6988&gt;2,A6988,BF6987)</f>
        <v>41242</v>
      </c>
      <c r="BG6988" s="34">
        <f t="shared" si="1094"/>
        <v>82.88000000000001</v>
      </c>
      <c r="BH6988" s="32">
        <f t="shared" si="1095"/>
        <v>1</v>
      </c>
      <c r="BI6988" s="32">
        <f t="shared" si="1096"/>
        <v>0</v>
      </c>
      <c r="BJ6988" s="69">
        <f t="shared" si="1097"/>
        <v>0</v>
      </c>
      <c r="BK6988" s="158" t="str">
        <f t="shared" si="1098"/>
        <v/>
      </c>
    </row>
    <row r="6989" spans="1:63" ht="12" customHeight="1" x14ac:dyDescent="0.2">
      <c r="A6989" s="8"/>
      <c r="B6989" s="7"/>
      <c r="C6989" s="7"/>
      <c r="D6989" s="7"/>
      <c r="E6989" s="7"/>
      <c r="F6989" s="7"/>
      <c r="G6989" s="7"/>
      <c r="H6989" s="7"/>
      <c r="I6989" s="10"/>
      <c r="J6989" s="25"/>
      <c r="K6989" s="250"/>
      <c r="L6989" s="31"/>
      <c r="M6989" s="9"/>
      <c r="N6989" s="11" t="s">
        <v>25</v>
      </c>
      <c r="O6989" s="39"/>
      <c r="P6989" s="47"/>
      <c r="Q6989" s="13"/>
      <c r="R6989" s="248">
        <f t="shared" si="1090"/>
        <v>0</v>
      </c>
      <c r="S6989" s="248">
        <f t="shared" si="1091"/>
        <v>0</v>
      </c>
      <c r="T6989" s="248">
        <f t="shared" si="1092"/>
        <v>0</v>
      </c>
      <c r="U6989" s="248">
        <f t="shared" si="1093"/>
        <v>0</v>
      </c>
      <c r="V6989" s="13"/>
      <c r="W6989" s="7"/>
      <c r="AT6989" s="130"/>
      <c r="BF6989" s="33">
        <f t="shared" si="1099"/>
        <v>41242</v>
      </c>
      <c r="BG6989" s="34">
        <f t="shared" si="1094"/>
        <v>82.88000000000001</v>
      </c>
      <c r="BH6989" s="32">
        <f t="shared" si="1095"/>
        <v>1</v>
      </c>
      <c r="BI6989" s="32">
        <f t="shared" si="1096"/>
        <v>0</v>
      </c>
      <c r="BJ6989" s="69">
        <f t="shared" si="1097"/>
        <v>0</v>
      </c>
      <c r="BK6989" s="158" t="str">
        <f t="shared" si="1098"/>
        <v/>
      </c>
    </row>
    <row r="6990" spans="1:63" ht="12" customHeight="1" x14ac:dyDescent="0.2">
      <c r="A6990" s="8"/>
      <c r="B6990" s="7"/>
      <c r="C6990" s="7"/>
      <c r="D6990" s="7"/>
      <c r="E6990" s="7"/>
      <c r="F6990" s="7"/>
      <c r="G6990" s="7"/>
      <c r="H6990" s="7"/>
      <c r="I6990" s="10"/>
      <c r="J6990" s="25"/>
      <c r="K6990" s="250"/>
      <c r="L6990" s="31"/>
      <c r="M6990" s="9"/>
      <c r="N6990" s="11" t="s">
        <v>25</v>
      </c>
      <c r="O6990" s="39"/>
      <c r="P6990" s="47"/>
      <c r="Q6990" s="13"/>
      <c r="R6990" s="248">
        <f t="shared" si="1090"/>
        <v>0</v>
      </c>
      <c r="S6990" s="248">
        <f t="shared" si="1091"/>
        <v>0</v>
      </c>
      <c r="T6990" s="248">
        <f t="shared" si="1092"/>
        <v>0</v>
      </c>
      <c r="U6990" s="248">
        <f t="shared" si="1093"/>
        <v>0</v>
      </c>
      <c r="V6990" s="13"/>
      <c r="W6990" s="7"/>
      <c r="AT6990" s="130"/>
      <c r="BF6990" s="33">
        <f t="shared" si="1099"/>
        <v>41242</v>
      </c>
      <c r="BG6990" s="34">
        <f t="shared" si="1094"/>
        <v>82.88000000000001</v>
      </c>
      <c r="BH6990" s="32">
        <f t="shared" si="1095"/>
        <v>1</v>
      </c>
      <c r="BI6990" s="32">
        <f t="shared" si="1096"/>
        <v>0</v>
      </c>
      <c r="BJ6990" s="69">
        <f t="shared" si="1097"/>
        <v>0</v>
      </c>
      <c r="BK6990" s="158" t="str">
        <f t="shared" si="1098"/>
        <v/>
      </c>
    </row>
    <row r="6991" spans="1:63" ht="12" customHeight="1" x14ac:dyDescent="0.2">
      <c r="A6991" s="8"/>
      <c r="B6991" s="7"/>
      <c r="C6991" s="7"/>
      <c r="D6991" s="7"/>
      <c r="E6991" s="7"/>
      <c r="F6991" s="7"/>
      <c r="G6991" s="7"/>
      <c r="H6991" s="7"/>
      <c r="I6991" s="10"/>
      <c r="J6991" s="25"/>
      <c r="K6991" s="250"/>
      <c r="L6991" s="31"/>
      <c r="M6991" s="9"/>
      <c r="N6991" s="11" t="s">
        <v>25</v>
      </c>
      <c r="O6991" s="39"/>
      <c r="P6991" s="47"/>
      <c r="Q6991" s="13"/>
      <c r="R6991" s="248">
        <f t="shared" si="1090"/>
        <v>0</v>
      </c>
      <c r="S6991" s="248">
        <f t="shared" si="1091"/>
        <v>0</v>
      </c>
      <c r="T6991" s="248">
        <f t="shared" si="1092"/>
        <v>0</v>
      </c>
      <c r="U6991" s="248">
        <f t="shared" si="1093"/>
        <v>0</v>
      </c>
      <c r="V6991" s="13"/>
      <c r="W6991" s="7"/>
      <c r="AT6991" s="130"/>
      <c r="BF6991" s="33">
        <f t="shared" si="1099"/>
        <v>41242</v>
      </c>
      <c r="BG6991" s="34">
        <f t="shared" si="1094"/>
        <v>82.88000000000001</v>
      </c>
      <c r="BH6991" s="32">
        <f t="shared" si="1095"/>
        <v>1</v>
      </c>
      <c r="BI6991" s="32">
        <f t="shared" si="1096"/>
        <v>0</v>
      </c>
      <c r="BJ6991" s="69">
        <f t="shared" si="1097"/>
        <v>0</v>
      </c>
      <c r="BK6991" s="158" t="str">
        <f t="shared" si="1098"/>
        <v/>
      </c>
    </row>
    <row r="6992" spans="1:63" ht="12" customHeight="1" x14ac:dyDescent="0.2">
      <c r="A6992" s="8"/>
      <c r="B6992" s="7"/>
      <c r="C6992" s="7"/>
      <c r="D6992" s="7"/>
      <c r="E6992" s="7"/>
      <c r="F6992" s="7"/>
      <c r="G6992" s="7"/>
      <c r="H6992" s="7"/>
      <c r="I6992" s="10"/>
      <c r="J6992" s="25"/>
      <c r="K6992" s="250"/>
      <c r="L6992" s="31"/>
      <c r="M6992" s="9"/>
      <c r="N6992" s="11" t="s">
        <v>25</v>
      </c>
      <c r="O6992" s="39"/>
      <c r="P6992" s="47"/>
      <c r="Q6992" s="13"/>
      <c r="R6992" s="248">
        <f t="shared" si="1090"/>
        <v>0</v>
      </c>
      <c r="S6992" s="248">
        <f t="shared" si="1091"/>
        <v>0</v>
      </c>
      <c r="T6992" s="248">
        <f t="shared" si="1092"/>
        <v>0</v>
      </c>
      <c r="U6992" s="248">
        <f t="shared" si="1093"/>
        <v>0</v>
      </c>
      <c r="V6992" s="13"/>
      <c r="W6992" s="7"/>
      <c r="AT6992" s="130"/>
      <c r="BF6992" s="33">
        <f t="shared" si="1099"/>
        <v>41242</v>
      </c>
      <c r="BG6992" s="34">
        <f t="shared" si="1094"/>
        <v>82.88000000000001</v>
      </c>
      <c r="BH6992" s="32">
        <f t="shared" si="1095"/>
        <v>1</v>
      </c>
      <c r="BI6992" s="32">
        <f t="shared" si="1096"/>
        <v>0</v>
      </c>
      <c r="BJ6992" s="69">
        <f t="shared" si="1097"/>
        <v>0</v>
      </c>
      <c r="BK6992" s="158" t="str">
        <f t="shared" si="1098"/>
        <v/>
      </c>
    </row>
    <row r="6993" spans="1:63" ht="12" customHeight="1" x14ac:dyDescent="0.2">
      <c r="A6993" s="8"/>
      <c r="B6993" s="7"/>
      <c r="C6993" s="7"/>
      <c r="D6993" s="7"/>
      <c r="E6993" s="7"/>
      <c r="F6993" s="7"/>
      <c r="G6993" s="7"/>
      <c r="H6993" s="7"/>
      <c r="I6993" s="10"/>
      <c r="J6993" s="25"/>
      <c r="K6993" s="250"/>
      <c r="L6993" s="31"/>
      <c r="M6993" s="9"/>
      <c r="N6993" s="11" t="s">
        <v>25</v>
      </c>
      <c r="O6993" s="39"/>
      <c r="P6993" s="47"/>
      <c r="Q6993" s="13"/>
      <c r="R6993" s="248">
        <f t="shared" si="1090"/>
        <v>0</v>
      </c>
      <c r="S6993" s="248">
        <f t="shared" si="1091"/>
        <v>0</v>
      </c>
      <c r="T6993" s="248">
        <f t="shared" si="1092"/>
        <v>0</v>
      </c>
      <c r="U6993" s="248">
        <f t="shared" si="1093"/>
        <v>0</v>
      </c>
      <c r="V6993" s="13"/>
      <c r="W6993" s="7"/>
      <c r="AT6993" s="130"/>
      <c r="BF6993" s="33">
        <f t="shared" si="1099"/>
        <v>41242</v>
      </c>
      <c r="BG6993" s="34">
        <f t="shared" si="1094"/>
        <v>82.88000000000001</v>
      </c>
      <c r="BH6993" s="32">
        <f t="shared" si="1095"/>
        <v>1</v>
      </c>
      <c r="BI6993" s="32">
        <f t="shared" si="1096"/>
        <v>0</v>
      </c>
      <c r="BJ6993" s="69">
        <f t="shared" si="1097"/>
        <v>0</v>
      </c>
      <c r="BK6993" s="158" t="str">
        <f t="shared" si="1098"/>
        <v/>
      </c>
    </row>
    <row r="6994" spans="1:63" ht="12" customHeight="1" x14ac:dyDescent="0.2">
      <c r="A6994" s="8"/>
      <c r="B6994" s="7"/>
      <c r="C6994" s="7"/>
      <c r="D6994" s="7"/>
      <c r="E6994" s="7"/>
      <c r="F6994" s="7"/>
      <c r="G6994" s="7"/>
      <c r="H6994" s="7"/>
      <c r="I6994" s="10"/>
      <c r="J6994" s="25"/>
      <c r="K6994" s="250"/>
      <c r="L6994" s="31"/>
      <c r="M6994" s="9"/>
      <c r="N6994" s="11" t="s">
        <v>25</v>
      </c>
      <c r="O6994" s="39"/>
      <c r="P6994" s="47"/>
      <c r="Q6994" s="13"/>
      <c r="R6994" s="248">
        <f t="shared" si="1090"/>
        <v>0</v>
      </c>
      <c r="S6994" s="248">
        <f t="shared" si="1091"/>
        <v>0</v>
      </c>
      <c r="T6994" s="248">
        <f t="shared" si="1092"/>
        <v>0</v>
      </c>
      <c r="U6994" s="248">
        <f t="shared" si="1093"/>
        <v>0</v>
      </c>
      <c r="V6994" s="13"/>
      <c r="W6994" s="7"/>
      <c r="AT6994" s="130"/>
      <c r="BF6994" s="33">
        <f t="shared" si="1099"/>
        <v>41242</v>
      </c>
      <c r="BG6994" s="34">
        <f t="shared" si="1094"/>
        <v>82.88000000000001</v>
      </c>
      <c r="BH6994" s="32">
        <f t="shared" si="1095"/>
        <v>1</v>
      </c>
      <c r="BI6994" s="32">
        <f t="shared" si="1096"/>
        <v>0</v>
      </c>
      <c r="BJ6994" s="69">
        <f t="shared" si="1097"/>
        <v>0</v>
      </c>
      <c r="BK6994" s="158" t="str">
        <f t="shared" si="1098"/>
        <v/>
      </c>
    </row>
    <row r="6995" spans="1:63" ht="12" customHeight="1" x14ac:dyDescent="0.2">
      <c r="A6995" s="8"/>
      <c r="B6995" s="7"/>
      <c r="C6995" s="7"/>
      <c r="D6995" s="7"/>
      <c r="E6995" s="7"/>
      <c r="F6995" s="7"/>
      <c r="G6995" s="7"/>
      <c r="H6995" s="7"/>
      <c r="I6995" s="10"/>
      <c r="J6995" s="25"/>
      <c r="K6995" s="250"/>
      <c r="L6995" s="31"/>
      <c r="M6995" s="9"/>
      <c r="N6995" s="11" t="s">
        <v>25</v>
      </c>
      <c r="O6995" s="39"/>
      <c r="P6995" s="47"/>
      <c r="Q6995" s="13"/>
      <c r="R6995" s="248">
        <f t="shared" si="1090"/>
        <v>0</v>
      </c>
      <c r="S6995" s="248">
        <f t="shared" si="1091"/>
        <v>0</v>
      </c>
      <c r="T6995" s="248">
        <f t="shared" si="1092"/>
        <v>0</v>
      </c>
      <c r="U6995" s="248">
        <f t="shared" si="1093"/>
        <v>0</v>
      </c>
      <c r="V6995" s="13"/>
      <c r="W6995" s="7"/>
      <c r="AT6995" s="130"/>
      <c r="BF6995" s="33">
        <f t="shared" si="1099"/>
        <v>41242</v>
      </c>
      <c r="BG6995" s="34">
        <f t="shared" si="1094"/>
        <v>82.88000000000001</v>
      </c>
      <c r="BH6995" s="32">
        <f t="shared" si="1095"/>
        <v>1</v>
      </c>
      <c r="BI6995" s="32">
        <f t="shared" si="1096"/>
        <v>0</v>
      </c>
      <c r="BJ6995" s="69">
        <f t="shared" si="1097"/>
        <v>0</v>
      </c>
      <c r="BK6995" s="158" t="str">
        <f t="shared" si="1098"/>
        <v/>
      </c>
    </row>
    <row r="6996" spans="1:63" ht="12" customHeight="1" x14ac:dyDescent="0.2">
      <c r="A6996" s="8"/>
      <c r="B6996" s="7"/>
      <c r="C6996" s="7"/>
      <c r="D6996" s="7"/>
      <c r="E6996" s="7"/>
      <c r="F6996" s="7"/>
      <c r="G6996" s="7"/>
      <c r="H6996" s="7"/>
      <c r="I6996" s="10"/>
      <c r="J6996" s="25"/>
      <c r="K6996" s="250"/>
      <c r="L6996" s="31"/>
      <c r="M6996" s="9"/>
      <c r="N6996" s="11" t="s">
        <v>25</v>
      </c>
      <c r="O6996" s="39"/>
      <c r="P6996" s="47"/>
      <c r="Q6996" s="13"/>
      <c r="R6996" s="248">
        <f t="shared" si="1090"/>
        <v>0</v>
      </c>
      <c r="S6996" s="248">
        <f t="shared" si="1091"/>
        <v>0</v>
      </c>
      <c r="T6996" s="248">
        <f t="shared" si="1092"/>
        <v>0</v>
      </c>
      <c r="U6996" s="248">
        <f t="shared" si="1093"/>
        <v>0</v>
      </c>
      <c r="V6996" s="13"/>
      <c r="W6996" s="7"/>
      <c r="AT6996" s="130"/>
      <c r="BF6996" s="33">
        <f t="shared" si="1099"/>
        <v>41242</v>
      </c>
      <c r="BG6996" s="34">
        <f t="shared" si="1094"/>
        <v>82.88000000000001</v>
      </c>
      <c r="BH6996" s="32">
        <f t="shared" si="1095"/>
        <v>1</v>
      </c>
      <c r="BI6996" s="32">
        <f t="shared" si="1096"/>
        <v>0</v>
      </c>
      <c r="BJ6996" s="69">
        <f t="shared" si="1097"/>
        <v>0</v>
      </c>
      <c r="BK6996" s="158" t="str">
        <f t="shared" si="1098"/>
        <v/>
      </c>
    </row>
    <row r="6997" spans="1:63" ht="12" customHeight="1" x14ac:dyDescent="0.2">
      <c r="A6997" s="8"/>
      <c r="B6997" s="7"/>
      <c r="C6997" s="7"/>
      <c r="D6997" s="7"/>
      <c r="E6997" s="7"/>
      <c r="F6997" s="7"/>
      <c r="G6997" s="7"/>
      <c r="H6997" s="7"/>
      <c r="I6997" s="10"/>
      <c r="J6997" s="25"/>
      <c r="K6997" s="250"/>
      <c r="L6997" s="31"/>
      <c r="M6997" s="9"/>
      <c r="N6997" s="11" t="s">
        <v>25</v>
      </c>
      <c r="O6997" s="39"/>
      <c r="P6997" s="47"/>
      <c r="Q6997" s="13"/>
      <c r="R6997" s="248">
        <f t="shared" si="1090"/>
        <v>0</v>
      </c>
      <c r="S6997" s="248">
        <f t="shared" si="1091"/>
        <v>0</v>
      </c>
      <c r="T6997" s="248">
        <f t="shared" si="1092"/>
        <v>0</v>
      </c>
      <c r="U6997" s="248">
        <f t="shared" si="1093"/>
        <v>0</v>
      </c>
      <c r="V6997" s="13"/>
      <c r="W6997" s="7"/>
      <c r="AT6997" s="130"/>
      <c r="BF6997" s="33">
        <f t="shared" si="1099"/>
        <v>41242</v>
      </c>
      <c r="BG6997" s="34">
        <f t="shared" si="1094"/>
        <v>82.88000000000001</v>
      </c>
      <c r="BH6997" s="32">
        <f t="shared" si="1095"/>
        <v>1</v>
      </c>
      <c r="BI6997" s="32">
        <f t="shared" si="1096"/>
        <v>0</v>
      </c>
      <c r="BJ6997" s="69">
        <f t="shared" si="1097"/>
        <v>0</v>
      </c>
      <c r="BK6997" s="158" t="str">
        <f t="shared" si="1098"/>
        <v/>
      </c>
    </row>
    <row r="6998" spans="1:63" ht="12" customHeight="1" x14ac:dyDescent="0.2">
      <c r="A6998" s="8"/>
      <c r="B6998" s="7"/>
      <c r="C6998" s="7"/>
      <c r="D6998" s="7"/>
      <c r="E6998" s="7"/>
      <c r="F6998" s="7"/>
      <c r="G6998" s="7"/>
      <c r="H6998" s="7"/>
      <c r="I6998" s="10"/>
      <c r="J6998" s="25"/>
      <c r="K6998" s="250"/>
      <c r="L6998" s="31"/>
      <c r="M6998" s="9"/>
      <c r="N6998" s="11" t="s">
        <v>25</v>
      </c>
      <c r="O6998" s="39"/>
      <c r="P6998" s="47"/>
      <c r="Q6998" s="13"/>
      <c r="R6998" s="248">
        <f t="shared" si="1090"/>
        <v>0</v>
      </c>
      <c r="S6998" s="248">
        <f t="shared" si="1091"/>
        <v>0</v>
      </c>
      <c r="T6998" s="248">
        <f t="shared" si="1092"/>
        <v>0</v>
      </c>
      <c r="U6998" s="248">
        <f t="shared" si="1093"/>
        <v>0</v>
      </c>
      <c r="V6998" s="13"/>
      <c r="W6998" s="7"/>
      <c r="AT6998" s="130"/>
      <c r="BF6998" s="33">
        <f t="shared" si="1099"/>
        <v>41242</v>
      </c>
      <c r="BG6998" s="34">
        <f t="shared" si="1094"/>
        <v>82.88000000000001</v>
      </c>
      <c r="BH6998" s="32">
        <f t="shared" si="1095"/>
        <v>1</v>
      </c>
      <c r="BI6998" s="32">
        <f t="shared" si="1096"/>
        <v>0</v>
      </c>
      <c r="BJ6998" s="69">
        <f t="shared" si="1097"/>
        <v>0</v>
      </c>
      <c r="BK6998" s="158" t="str">
        <f t="shared" si="1098"/>
        <v/>
      </c>
    </row>
    <row r="6999" spans="1:63" ht="12" customHeight="1" x14ac:dyDescent="0.2">
      <c r="A6999" s="8"/>
      <c r="B6999" s="7"/>
      <c r="C6999" s="7"/>
      <c r="D6999" s="7"/>
      <c r="E6999" s="7"/>
      <c r="F6999" s="7"/>
      <c r="G6999" s="7"/>
      <c r="H6999" s="7"/>
      <c r="I6999" s="10"/>
      <c r="J6999" s="25"/>
      <c r="K6999" s="250"/>
      <c r="L6999" s="31"/>
      <c r="M6999" s="9"/>
      <c r="N6999" s="11" t="s">
        <v>25</v>
      </c>
      <c r="O6999" s="39"/>
      <c r="P6999" s="47"/>
      <c r="Q6999" s="13"/>
      <c r="R6999" s="248">
        <f t="shared" si="1090"/>
        <v>0</v>
      </c>
      <c r="S6999" s="248">
        <f t="shared" si="1091"/>
        <v>0</v>
      </c>
      <c r="T6999" s="248">
        <f t="shared" si="1092"/>
        <v>0</v>
      </c>
      <c r="U6999" s="248">
        <f t="shared" si="1093"/>
        <v>0</v>
      </c>
      <c r="V6999" s="13"/>
      <c r="W6999" s="7"/>
      <c r="AT6999" s="130"/>
      <c r="BF6999" s="33">
        <f t="shared" si="1099"/>
        <v>41242</v>
      </c>
      <c r="BG6999" s="34">
        <f t="shared" si="1094"/>
        <v>82.88000000000001</v>
      </c>
      <c r="BH6999" s="32">
        <f t="shared" si="1095"/>
        <v>1</v>
      </c>
      <c r="BI6999" s="32">
        <f t="shared" si="1096"/>
        <v>0</v>
      </c>
      <c r="BJ6999" s="69">
        <f t="shared" si="1097"/>
        <v>0</v>
      </c>
      <c r="BK6999" s="158" t="str">
        <f t="shared" si="1098"/>
        <v/>
      </c>
    </row>
    <row r="7000" spans="1:63" ht="12" customHeight="1" x14ac:dyDescent="0.2">
      <c r="A7000" s="8"/>
      <c r="B7000" s="7"/>
      <c r="C7000" s="7"/>
      <c r="D7000" s="7"/>
      <c r="E7000" s="7"/>
      <c r="F7000" s="7"/>
      <c r="G7000" s="7"/>
      <c r="H7000" s="7"/>
      <c r="I7000" s="10"/>
      <c r="J7000" s="25"/>
      <c r="K7000" s="250"/>
      <c r="L7000" s="31"/>
      <c r="M7000" s="9"/>
      <c r="N7000" s="11" t="s">
        <v>25</v>
      </c>
      <c r="O7000" s="39"/>
      <c r="P7000" s="47"/>
      <c r="Q7000" s="13"/>
      <c r="R7000" s="248">
        <f t="shared" si="1090"/>
        <v>0</v>
      </c>
      <c r="S7000" s="248">
        <f t="shared" si="1091"/>
        <v>0</v>
      </c>
      <c r="T7000" s="248">
        <f t="shared" si="1092"/>
        <v>0</v>
      </c>
      <c r="U7000" s="248">
        <f t="shared" si="1093"/>
        <v>0</v>
      </c>
      <c r="V7000" s="13"/>
      <c r="W7000" s="7"/>
      <c r="AT7000" s="130"/>
      <c r="BF7000" s="33">
        <f t="shared" si="1099"/>
        <v>41242</v>
      </c>
      <c r="BG7000" s="34">
        <f t="shared" si="1094"/>
        <v>82.88000000000001</v>
      </c>
      <c r="BH7000" s="32">
        <f t="shared" si="1095"/>
        <v>1</v>
      </c>
      <c r="BI7000" s="32">
        <f t="shared" si="1096"/>
        <v>0</v>
      </c>
      <c r="BJ7000" s="69">
        <f t="shared" si="1097"/>
        <v>0</v>
      </c>
      <c r="BK7000" s="158" t="str">
        <f t="shared" si="1098"/>
        <v/>
      </c>
    </row>
    <row r="7001" spans="1:63" ht="12" customHeight="1" x14ac:dyDescent="0.2">
      <c r="A7001" s="8"/>
      <c r="B7001" s="7"/>
      <c r="C7001" s="7"/>
      <c r="D7001" s="7"/>
      <c r="E7001" s="7"/>
      <c r="F7001" s="7"/>
      <c r="G7001" s="7"/>
      <c r="H7001" s="7"/>
      <c r="I7001" s="10"/>
      <c r="J7001" s="25"/>
      <c r="K7001" s="250"/>
      <c r="L7001" s="31"/>
      <c r="M7001" s="9"/>
      <c r="N7001" s="11" t="s">
        <v>25</v>
      </c>
      <c r="O7001" s="39"/>
      <c r="P7001" s="47"/>
      <c r="Q7001" s="13"/>
      <c r="R7001" s="248">
        <f t="shared" si="1090"/>
        <v>0</v>
      </c>
      <c r="S7001" s="248">
        <f t="shared" si="1091"/>
        <v>0</v>
      </c>
      <c r="T7001" s="248">
        <f t="shared" si="1092"/>
        <v>0</v>
      </c>
      <c r="U7001" s="248">
        <f t="shared" si="1093"/>
        <v>0</v>
      </c>
      <c r="V7001" s="13"/>
      <c r="W7001" s="7"/>
      <c r="AT7001" s="130"/>
      <c r="BF7001" s="33">
        <f t="shared" si="1099"/>
        <v>41242</v>
      </c>
      <c r="BG7001" s="34">
        <f t="shared" si="1094"/>
        <v>82.88000000000001</v>
      </c>
      <c r="BH7001" s="32">
        <f t="shared" si="1095"/>
        <v>1</v>
      </c>
      <c r="BI7001" s="32">
        <f t="shared" si="1096"/>
        <v>0</v>
      </c>
      <c r="BJ7001" s="69">
        <f t="shared" si="1097"/>
        <v>0</v>
      </c>
      <c r="BK7001" s="158" t="str">
        <f t="shared" si="1098"/>
        <v/>
      </c>
    </row>
    <row r="7002" spans="1:63" ht="12" customHeight="1" x14ac:dyDescent="0.2">
      <c r="A7002" s="8"/>
      <c r="B7002" s="7"/>
      <c r="C7002" s="7"/>
      <c r="D7002" s="7"/>
      <c r="E7002" s="7"/>
      <c r="F7002" s="7"/>
      <c r="G7002" s="7"/>
      <c r="H7002" s="7"/>
      <c r="I7002" s="10"/>
      <c r="J7002" s="25"/>
      <c r="K7002" s="250"/>
      <c r="L7002" s="31"/>
      <c r="M7002" s="9"/>
      <c r="N7002" s="11" t="s">
        <v>25</v>
      </c>
      <c r="O7002" s="39"/>
      <c r="P7002" s="47"/>
      <c r="Q7002" s="13"/>
      <c r="R7002" s="248">
        <f t="shared" si="1090"/>
        <v>0</v>
      </c>
      <c r="S7002" s="248">
        <f t="shared" si="1091"/>
        <v>0</v>
      </c>
      <c r="T7002" s="248">
        <f t="shared" si="1092"/>
        <v>0</v>
      </c>
      <c r="U7002" s="248">
        <f t="shared" si="1093"/>
        <v>0</v>
      </c>
      <c r="V7002" s="13"/>
      <c r="W7002" s="7"/>
      <c r="AT7002" s="130"/>
      <c r="BF7002" s="33">
        <f t="shared" si="1099"/>
        <v>41242</v>
      </c>
      <c r="BG7002" s="34">
        <f t="shared" si="1094"/>
        <v>82.88000000000001</v>
      </c>
      <c r="BH7002" s="32">
        <f t="shared" si="1095"/>
        <v>1</v>
      </c>
      <c r="BI7002" s="32">
        <f t="shared" si="1096"/>
        <v>0</v>
      </c>
      <c r="BJ7002" s="69">
        <f t="shared" si="1097"/>
        <v>0</v>
      </c>
      <c r="BK7002" s="158" t="str">
        <f t="shared" si="1098"/>
        <v/>
      </c>
    </row>
    <row r="7003" spans="1:63" ht="12" customHeight="1" x14ac:dyDescent="0.2">
      <c r="A7003" s="8"/>
      <c r="B7003" s="7"/>
      <c r="C7003" s="7"/>
      <c r="D7003" s="7"/>
      <c r="E7003" s="7"/>
      <c r="F7003" s="7"/>
      <c r="G7003" s="7"/>
      <c r="H7003" s="7"/>
      <c r="I7003" s="10"/>
      <c r="J7003" s="25"/>
      <c r="K7003" s="250"/>
      <c r="L7003" s="31"/>
      <c r="M7003" s="9"/>
      <c r="N7003" s="11" t="s">
        <v>25</v>
      </c>
      <c r="O7003" s="39"/>
      <c r="P7003" s="47"/>
      <c r="Q7003" s="13"/>
      <c r="R7003" s="248">
        <f t="shared" si="1090"/>
        <v>0</v>
      </c>
      <c r="S7003" s="248">
        <f t="shared" si="1091"/>
        <v>0</v>
      </c>
      <c r="T7003" s="248">
        <f t="shared" si="1092"/>
        <v>0</v>
      </c>
      <c r="U7003" s="248">
        <f t="shared" si="1093"/>
        <v>0</v>
      </c>
      <c r="V7003" s="13"/>
      <c r="W7003" s="7"/>
      <c r="AT7003" s="130"/>
      <c r="BF7003" s="33">
        <f t="shared" si="1099"/>
        <v>41242</v>
      </c>
      <c r="BG7003" s="34">
        <f t="shared" si="1094"/>
        <v>82.88000000000001</v>
      </c>
      <c r="BH7003" s="32">
        <f t="shared" si="1095"/>
        <v>1</v>
      </c>
      <c r="BI7003" s="32">
        <f t="shared" si="1096"/>
        <v>0</v>
      </c>
      <c r="BJ7003" s="69">
        <f t="shared" si="1097"/>
        <v>0</v>
      </c>
      <c r="BK7003" s="158" t="str">
        <f t="shared" si="1098"/>
        <v/>
      </c>
    </row>
    <row r="7004" spans="1:63" ht="12" customHeight="1" x14ac:dyDescent="0.2">
      <c r="A7004" s="8"/>
      <c r="B7004" s="7"/>
      <c r="C7004" s="7"/>
      <c r="D7004" s="7"/>
      <c r="E7004" s="7"/>
      <c r="F7004" s="7"/>
      <c r="G7004" s="7"/>
      <c r="H7004" s="7"/>
      <c r="I7004" s="10"/>
      <c r="J7004" s="25"/>
      <c r="K7004" s="250"/>
      <c r="L7004" s="31"/>
      <c r="M7004" s="9"/>
      <c r="N7004" s="11" t="s">
        <v>25</v>
      </c>
      <c r="O7004" s="39"/>
      <c r="P7004" s="47"/>
      <c r="Q7004" s="13"/>
      <c r="R7004" s="248">
        <f t="shared" si="1090"/>
        <v>0</v>
      </c>
      <c r="S7004" s="248">
        <f t="shared" si="1091"/>
        <v>0</v>
      </c>
      <c r="T7004" s="248">
        <f t="shared" si="1092"/>
        <v>0</v>
      </c>
      <c r="U7004" s="248">
        <f t="shared" si="1093"/>
        <v>0</v>
      </c>
      <c r="V7004" s="13"/>
      <c r="W7004" s="7"/>
      <c r="AT7004" s="130"/>
      <c r="BF7004" s="33">
        <f t="shared" si="1099"/>
        <v>41242</v>
      </c>
      <c r="BG7004" s="34">
        <f t="shared" si="1094"/>
        <v>82.88000000000001</v>
      </c>
      <c r="BH7004" s="32">
        <f t="shared" si="1095"/>
        <v>1</v>
      </c>
      <c r="BI7004" s="32">
        <f t="shared" si="1096"/>
        <v>0</v>
      </c>
      <c r="BJ7004" s="69">
        <f t="shared" si="1097"/>
        <v>0</v>
      </c>
      <c r="BK7004" s="158" t="str">
        <f t="shared" si="1098"/>
        <v/>
      </c>
    </row>
    <row r="7005" spans="1:63" ht="12" customHeight="1" x14ac:dyDescent="0.2">
      <c r="A7005" s="8"/>
      <c r="B7005" s="7"/>
      <c r="C7005" s="7"/>
      <c r="D7005" s="7"/>
      <c r="E7005" s="7"/>
      <c r="F7005" s="7"/>
      <c r="G7005" s="7"/>
      <c r="H7005" s="7"/>
      <c r="I7005" s="10"/>
      <c r="J7005" s="25"/>
      <c r="K7005" s="250"/>
      <c r="L7005" s="31"/>
      <c r="M7005" s="9"/>
      <c r="N7005" s="11" t="s">
        <v>25</v>
      </c>
      <c r="O7005" s="39"/>
      <c r="P7005" s="47"/>
      <c r="Q7005" s="13"/>
      <c r="R7005" s="248">
        <f t="shared" si="1090"/>
        <v>0</v>
      </c>
      <c r="S7005" s="248">
        <f t="shared" si="1091"/>
        <v>0</v>
      </c>
      <c r="T7005" s="248">
        <f t="shared" si="1092"/>
        <v>0</v>
      </c>
      <c r="U7005" s="248">
        <f t="shared" si="1093"/>
        <v>0</v>
      </c>
      <c r="V7005" s="13"/>
      <c r="W7005" s="7"/>
      <c r="AT7005" s="130"/>
      <c r="BF7005" s="33">
        <f t="shared" si="1099"/>
        <v>41242</v>
      </c>
      <c r="BG7005" s="34">
        <f t="shared" si="1094"/>
        <v>82.88000000000001</v>
      </c>
      <c r="BH7005" s="32">
        <f t="shared" si="1095"/>
        <v>1</v>
      </c>
      <c r="BI7005" s="32">
        <f t="shared" si="1096"/>
        <v>0</v>
      </c>
      <c r="BJ7005" s="69">
        <f t="shared" si="1097"/>
        <v>0</v>
      </c>
      <c r="BK7005" s="158" t="str">
        <f t="shared" si="1098"/>
        <v/>
      </c>
    </row>
    <row r="7006" spans="1:63" ht="12" customHeight="1" x14ac:dyDescent="0.2">
      <c r="A7006" s="8"/>
      <c r="B7006" s="7"/>
      <c r="C7006" s="7"/>
      <c r="D7006" s="7"/>
      <c r="E7006" s="7"/>
      <c r="F7006" s="7"/>
      <c r="G7006" s="7"/>
      <c r="H7006" s="7"/>
      <c r="I7006" s="10"/>
      <c r="J7006" s="25"/>
      <c r="K7006" s="250"/>
      <c r="L7006" s="31"/>
      <c r="M7006" s="9"/>
      <c r="N7006" s="11" t="s">
        <v>25</v>
      </c>
      <c r="O7006" s="39"/>
      <c r="P7006" s="47"/>
      <c r="Q7006" s="13"/>
      <c r="R7006" s="248">
        <f t="shared" si="1090"/>
        <v>0</v>
      </c>
      <c r="S7006" s="248">
        <f t="shared" si="1091"/>
        <v>0</v>
      </c>
      <c r="T7006" s="248">
        <f t="shared" si="1092"/>
        <v>0</v>
      </c>
      <c r="U7006" s="248">
        <f t="shared" si="1093"/>
        <v>0</v>
      </c>
      <c r="V7006" s="13"/>
      <c r="W7006" s="7"/>
      <c r="AT7006" s="130"/>
      <c r="BF7006" s="33">
        <f t="shared" si="1099"/>
        <v>41242</v>
      </c>
      <c r="BG7006" s="34">
        <f t="shared" si="1094"/>
        <v>82.88000000000001</v>
      </c>
      <c r="BH7006" s="32">
        <f t="shared" si="1095"/>
        <v>1</v>
      </c>
      <c r="BI7006" s="32">
        <f t="shared" si="1096"/>
        <v>0</v>
      </c>
      <c r="BJ7006" s="69">
        <f t="shared" si="1097"/>
        <v>0</v>
      </c>
      <c r="BK7006" s="158" t="str">
        <f t="shared" si="1098"/>
        <v/>
      </c>
    </row>
    <row r="7007" spans="1:63" ht="12" customHeight="1" x14ac:dyDescent="0.2">
      <c r="A7007" s="8"/>
      <c r="B7007" s="7"/>
      <c r="C7007" s="7"/>
      <c r="D7007" s="7"/>
      <c r="E7007" s="7"/>
      <c r="F7007" s="7"/>
      <c r="G7007" s="7"/>
      <c r="H7007" s="7"/>
      <c r="I7007" s="10"/>
      <c r="J7007" s="25"/>
      <c r="K7007" s="250"/>
      <c r="L7007" s="31"/>
      <c r="M7007" s="9"/>
      <c r="N7007" s="11" t="s">
        <v>25</v>
      </c>
      <c r="O7007" s="39"/>
      <c r="P7007" s="47"/>
      <c r="Q7007" s="13"/>
      <c r="R7007" s="248">
        <f t="shared" si="1090"/>
        <v>0</v>
      </c>
      <c r="S7007" s="248">
        <f t="shared" si="1091"/>
        <v>0</v>
      </c>
      <c r="T7007" s="248">
        <f t="shared" si="1092"/>
        <v>0</v>
      </c>
      <c r="U7007" s="248">
        <f t="shared" si="1093"/>
        <v>0</v>
      </c>
      <c r="V7007" s="13"/>
      <c r="W7007" s="7"/>
      <c r="AT7007" s="130"/>
      <c r="BF7007" s="33">
        <f t="shared" si="1099"/>
        <v>41242</v>
      </c>
      <c r="BG7007" s="34">
        <f t="shared" si="1094"/>
        <v>82.88000000000001</v>
      </c>
      <c r="BH7007" s="32">
        <f t="shared" si="1095"/>
        <v>1</v>
      </c>
      <c r="BI7007" s="32">
        <f t="shared" si="1096"/>
        <v>0</v>
      </c>
      <c r="BJ7007" s="69">
        <f t="shared" si="1097"/>
        <v>0</v>
      </c>
      <c r="BK7007" s="158" t="str">
        <f t="shared" si="1098"/>
        <v/>
      </c>
    </row>
    <row r="7008" spans="1:63" ht="12" customHeight="1" x14ac:dyDescent="0.2">
      <c r="A7008" s="8"/>
      <c r="B7008" s="7"/>
      <c r="C7008" s="7"/>
      <c r="D7008" s="7"/>
      <c r="E7008" s="7"/>
      <c r="F7008" s="7"/>
      <c r="G7008" s="7"/>
      <c r="H7008" s="7"/>
      <c r="I7008" s="10"/>
      <c r="J7008" s="25"/>
      <c r="K7008" s="250"/>
      <c r="L7008" s="31"/>
      <c r="M7008" s="9"/>
      <c r="N7008" s="11" t="s">
        <v>25</v>
      </c>
      <c r="O7008" s="39"/>
      <c r="P7008" s="47"/>
      <c r="Q7008" s="13"/>
      <c r="R7008" s="248">
        <f t="shared" si="1090"/>
        <v>0</v>
      </c>
      <c r="S7008" s="248">
        <f t="shared" si="1091"/>
        <v>0</v>
      </c>
      <c r="T7008" s="248">
        <f t="shared" si="1092"/>
        <v>0</v>
      </c>
      <c r="U7008" s="248">
        <f t="shared" si="1093"/>
        <v>0</v>
      </c>
      <c r="V7008" s="13"/>
      <c r="W7008" s="7"/>
      <c r="AT7008" s="130"/>
      <c r="BF7008" s="33">
        <f t="shared" si="1099"/>
        <v>41242</v>
      </c>
      <c r="BG7008" s="34">
        <f t="shared" si="1094"/>
        <v>82.88000000000001</v>
      </c>
      <c r="BH7008" s="32">
        <f t="shared" si="1095"/>
        <v>1</v>
      </c>
      <c r="BI7008" s="32">
        <f t="shared" si="1096"/>
        <v>0</v>
      </c>
      <c r="BJ7008" s="69">
        <f t="shared" si="1097"/>
        <v>0</v>
      </c>
      <c r="BK7008" s="158" t="str">
        <f t="shared" si="1098"/>
        <v/>
      </c>
    </row>
    <row r="7009" spans="1:63" ht="12" customHeight="1" x14ac:dyDescent="0.2">
      <c r="A7009" s="8"/>
      <c r="B7009" s="7"/>
      <c r="C7009" s="7"/>
      <c r="D7009" s="7"/>
      <c r="E7009" s="7"/>
      <c r="F7009" s="7"/>
      <c r="G7009" s="7"/>
      <c r="H7009" s="7"/>
      <c r="I7009" s="10"/>
      <c r="J7009" s="25"/>
      <c r="K7009" s="250"/>
      <c r="L7009" s="31"/>
      <c r="M7009" s="9"/>
      <c r="N7009" s="11" t="s">
        <v>25</v>
      </c>
      <c r="O7009" s="39"/>
      <c r="P7009" s="47"/>
      <c r="Q7009" s="13"/>
      <c r="R7009" s="248">
        <f t="shared" si="1090"/>
        <v>0</v>
      </c>
      <c r="S7009" s="248">
        <f t="shared" si="1091"/>
        <v>0</v>
      </c>
      <c r="T7009" s="248">
        <f t="shared" si="1092"/>
        <v>0</v>
      </c>
      <c r="U7009" s="248">
        <f t="shared" si="1093"/>
        <v>0</v>
      </c>
      <c r="V7009" s="13"/>
      <c r="W7009" s="7"/>
      <c r="AT7009" s="130"/>
      <c r="BF7009" s="33">
        <f t="shared" si="1099"/>
        <v>41242</v>
      </c>
      <c r="BG7009" s="34">
        <f t="shared" si="1094"/>
        <v>82.88000000000001</v>
      </c>
      <c r="BH7009" s="32">
        <f t="shared" si="1095"/>
        <v>1</v>
      </c>
      <c r="BI7009" s="32">
        <f t="shared" si="1096"/>
        <v>0</v>
      </c>
      <c r="BJ7009" s="69">
        <f t="shared" si="1097"/>
        <v>0</v>
      </c>
      <c r="BK7009" s="158" t="str">
        <f t="shared" si="1098"/>
        <v/>
      </c>
    </row>
    <row r="7010" spans="1:63" ht="12" customHeight="1" x14ac:dyDescent="0.2">
      <c r="A7010" s="8"/>
      <c r="B7010" s="7"/>
      <c r="C7010" s="7"/>
      <c r="D7010" s="7"/>
      <c r="E7010" s="7"/>
      <c r="F7010" s="7"/>
      <c r="G7010" s="7"/>
      <c r="H7010" s="7"/>
      <c r="I7010" s="10"/>
      <c r="J7010" s="25"/>
      <c r="K7010" s="250"/>
      <c r="L7010" s="31"/>
      <c r="M7010" s="9"/>
      <c r="N7010" s="11" t="s">
        <v>25</v>
      </c>
      <c r="O7010" s="39"/>
      <c r="P7010" s="47"/>
      <c r="Q7010" s="13"/>
      <c r="R7010" s="248">
        <f t="shared" si="1090"/>
        <v>0</v>
      </c>
      <c r="S7010" s="248">
        <f t="shared" si="1091"/>
        <v>0</v>
      </c>
      <c r="T7010" s="248">
        <f t="shared" si="1092"/>
        <v>0</v>
      </c>
      <c r="U7010" s="248">
        <f t="shared" si="1093"/>
        <v>0</v>
      </c>
      <c r="V7010" s="13"/>
      <c r="W7010" s="7"/>
      <c r="AT7010" s="130"/>
      <c r="BF7010" s="33">
        <f t="shared" si="1099"/>
        <v>41242</v>
      </c>
      <c r="BG7010" s="34">
        <f t="shared" si="1094"/>
        <v>82.88000000000001</v>
      </c>
      <c r="BH7010" s="32">
        <f t="shared" si="1095"/>
        <v>1</v>
      </c>
      <c r="BI7010" s="32">
        <f t="shared" si="1096"/>
        <v>0</v>
      </c>
      <c r="BJ7010" s="69">
        <f t="shared" si="1097"/>
        <v>0</v>
      </c>
      <c r="BK7010" s="158" t="str">
        <f t="shared" si="1098"/>
        <v/>
      </c>
    </row>
    <row r="7011" spans="1:63" ht="12" customHeight="1" x14ac:dyDescent="0.2">
      <c r="A7011" s="8"/>
      <c r="B7011" s="7"/>
      <c r="C7011" s="7"/>
      <c r="D7011" s="7"/>
      <c r="E7011" s="7"/>
      <c r="F7011" s="7"/>
      <c r="G7011" s="7"/>
      <c r="H7011" s="7"/>
      <c r="I7011" s="10"/>
      <c r="J7011" s="25"/>
      <c r="K7011" s="250"/>
      <c r="L7011" s="31"/>
      <c r="M7011" s="9"/>
      <c r="N7011" s="11" t="s">
        <v>25</v>
      </c>
      <c r="O7011" s="39"/>
      <c r="P7011" s="47"/>
      <c r="Q7011" s="13"/>
      <c r="R7011" s="248">
        <f t="shared" si="1090"/>
        <v>0</v>
      </c>
      <c r="S7011" s="248">
        <f t="shared" si="1091"/>
        <v>0</v>
      </c>
      <c r="T7011" s="248">
        <f t="shared" si="1092"/>
        <v>0</v>
      </c>
      <c r="U7011" s="248">
        <f t="shared" si="1093"/>
        <v>0</v>
      </c>
      <c r="V7011" s="13"/>
      <c r="W7011" s="7"/>
      <c r="AT7011" s="130"/>
      <c r="BF7011" s="33">
        <f t="shared" si="1099"/>
        <v>41242</v>
      </c>
      <c r="BG7011" s="34">
        <f t="shared" si="1094"/>
        <v>82.88000000000001</v>
      </c>
      <c r="BH7011" s="32">
        <f t="shared" si="1095"/>
        <v>1</v>
      </c>
      <c r="BI7011" s="32">
        <f t="shared" si="1096"/>
        <v>0</v>
      </c>
      <c r="BJ7011" s="69">
        <f t="shared" si="1097"/>
        <v>0</v>
      </c>
      <c r="BK7011" s="158" t="str">
        <f t="shared" si="1098"/>
        <v/>
      </c>
    </row>
    <row r="7012" spans="1:63" ht="12" customHeight="1" x14ac:dyDescent="0.2">
      <c r="A7012" s="8"/>
      <c r="B7012" s="7"/>
      <c r="C7012" s="7"/>
      <c r="D7012" s="7"/>
      <c r="E7012" s="7"/>
      <c r="F7012" s="7"/>
      <c r="G7012" s="7"/>
      <c r="H7012" s="7"/>
      <c r="I7012" s="10"/>
      <c r="J7012" s="25"/>
      <c r="K7012" s="250"/>
      <c r="L7012" s="31"/>
      <c r="M7012" s="9"/>
      <c r="N7012" s="11" t="s">
        <v>25</v>
      </c>
      <c r="O7012" s="39"/>
      <c r="P7012" s="47"/>
      <c r="Q7012" s="13"/>
      <c r="R7012" s="248">
        <f t="shared" si="1090"/>
        <v>0</v>
      </c>
      <c r="S7012" s="248">
        <f t="shared" si="1091"/>
        <v>0</v>
      </c>
      <c r="T7012" s="248">
        <f t="shared" si="1092"/>
        <v>0</v>
      </c>
      <c r="U7012" s="248">
        <f t="shared" si="1093"/>
        <v>0</v>
      </c>
      <c r="V7012" s="13"/>
      <c r="W7012" s="7"/>
      <c r="AT7012" s="130"/>
      <c r="BF7012" s="33">
        <f t="shared" si="1099"/>
        <v>41242</v>
      </c>
      <c r="BG7012" s="34">
        <f t="shared" si="1094"/>
        <v>82.88000000000001</v>
      </c>
      <c r="BH7012" s="32">
        <f t="shared" si="1095"/>
        <v>1</v>
      </c>
      <c r="BI7012" s="32">
        <f t="shared" si="1096"/>
        <v>0</v>
      </c>
      <c r="BJ7012" s="69">
        <f t="shared" si="1097"/>
        <v>0</v>
      </c>
      <c r="BK7012" s="158" t="str">
        <f t="shared" si="1098"/>
        <v/>
      </c>
    </row>
    <row r="7013" spans="1:63" ht="12" customHeight="1" x14ac:dyDescent="0.2">
      <c r="A7013" s="8"/>
      <c r="B7013" s="7"/>
      <c r="C7013" s="7"/>
      <c r="D7013" s="7"/>
      <c r="E7013" s="7"/>
      <c r="F7013" s="7"/>
      <c r="G7013" s="7"/>
      <c r="H7013" s="7"/>
      <c r="I7013" s="10"/>
      <c r="J7013" s="25"/>
      <c r="K7013" s="250"/>
      <c r="L7013" s="31"/>
      <c r="M7013" s="9"/>
      <c r="N7013" s="11" t="s">
        <v>25</v>
      </c>
      <c r="O7013" s="39"/>
      <c r="P7013" s="47"/>
      <c r="Q7013" s="13"/>
      <c r="R7013" s="248">
        <f t="shared" si="1090"/>
        <v>0</v>
      </c>
      <c r="S7013" s="248">
        <f t="shared" si="1091"/>
        <v>0</v>
      </c>
      <c r="T7013" s="248">
        <f t="shared" si="1092"/>
        <v>0</v>
      </c>
      <c r="U7013" s="248">
        <f t="shared" si="1093"/>
        <v>0</v>
      </c>
      <c r="V7013" s="13"/>
      <c r="W7013" s="7"/>
      <c r="AT7013" s="130"/>
      <c r="BF7013" s="33">
        <f t="shared" si="1099"/>
        <v>41242</v>
      </c>
      <c r="BG7013" s="34">
        <f t="shared" si="1094"/>
        <v>82.88000000000001</v>
      </c>
      <c r="BH7013" s="32">
        <f t="shared" si="1095"/>
        <v>1</v>
      </c>
      <c r="BI7013" s="32">
        <f t="shared" si="1096"/>
        <v>0</v>
      </c>
      <c r="BJ7013" s="69">
        <f t="shared" si="1097"/>
        <v>0</v>
      </c>
      <c r="BK7013" s="158" t="str">
        <f t="shared" si="1098"/>
        <v/>
      </c>
    </row>
    <row r="7014" spans="1:63" ht="12" customHeight="1" x14ac:dyDescent="0.2">
      <c r="A7014" s="8"/>
      <c r="B7014" s="7"/>
      <c r="C7014" s="7"/>
      <c r="D7014" s="7"/>
      <c r="E7014" s="7"/>
      <c r="F7014" s="7"/>
      <c r="G7014" s="7"/>
      <c r="H7014" s="7"/>
      <c r="I7014" s="10"/>
      <c r="J7014" s="25"/>
      <c r="K7014" s="250"/>
      <c r="L7014" s="31"/>
      <c r="M7014" s="9"/>
      <c r="N7014" s="11" t="s">
        <v>25</v>
      </c>
      <c r="O7014" s="39"/>
      <c r="P7014" s="47"/>
      <c r="Q7014" s="13"/>
      <c r="R7014" s="248">
        <f t="shared" si="1090"/>
        <v>0</v>
      </c>
      <c r="S7014" s="248">
        <f t="shared" si="1091"/>
        <v>0</v>
      </c>
      <c r="T7014" s="248">
        <f t="shared" si="1092"/>
        <v>0</v>
      </c>
      <c r="U7014" s="248">
        <f t="shared" si="1093"/>
        <v>0</v>
      </c>
      <c r="V7014" s="13"/>
      <c r="W7014" s="7"/>
      <c r="AT7014" s="130"/>
      <c r="BF7014" s="33">
        <f t="shared" si="1099"/>
        <v>41242</v>
      </c>
      <c r="BG7014" s="34">
        <f t="shared" si="1094"/>
        <v>82.88000000000001</v>
      </c>
      <c r="BH7014" s="32">
        <f t="shared" si="1095"/>
        <v>1</v>
      </c>
      <c r="BI7014" s="32">
        <f t="shared" si="1096"/>
        <v>0</v>
      </c>
      <c r="BJ7014" s="69">
        <f t="shared" si="1097"/>
        <v>0</v>
      </c>
      <c r="BK7014" s="158" t="str">
        <f t="shared" si="1098"/>
        <v/>
      </c>
    </row>
    <row r="7015" spans="1:63" ht="12" customHeight="1" x14ac:dyDescent="0.2">
      <c r="A7015" s="8"/>
      <c r="B7015" s="7"/>
      <c r="C7015" s="7"/>
      <c r="D7015" s="7"/>
      <c r="E7015" s="7"/>
      <c r="F7015" s="7"/>
      <c r="G7015" s="7"/>
      <c r="H7015" s="7"/>
      <c r="I7015" s="10"/>
      <c r="J7015" s="25"/>
      <c r="K7015" s="250"/>
      <c r="L7015" s="31"/>
      <c r="M7015" s="9"/>
      <c r="N7015" s="11" t="s">
        <v>25</v>
      </c>
      <c r="O7015" s="39"/>
      <c r="P7015" s="47"/>
      <c r="Q7015" s="13"/>
      <c r="R7015" s="248">
        <f t="shared" si="1090"/>
        <v>0</v>
      </c>
      <c r="S7015" s="248">
        <f t="shared" si="1091"/>
        <v>0</v>
      </c>
      <c r="T7015" s="248">
        <f t="shared" si="1092"/>
        <v>0</v>
      </c>
      <c r="U7015" s="248">
        <f t="shared" si="1093"/>
        <v>0</v>
      </c>
      <c r="V7015" s="13"/>
      <c r="W7015" s="7"/>
      <c r="AT7015" s="130"/>
      <c r="BF7015" s="33">
        <f t="shared" si="1099"/>
        <v>41242</v>
      </c>
      <c r="BG7015" s="34">
        <f t="shared" si="1094"/>
        <v>82.88000000000001</v>
      </c>
      <c r="BH7015" s="32">
        <f t="shared" si="1095"/>
        <v>1</v>
      </c>
      <c r="BI7015" s="32">
        <f t="shared" si="1096"/>
        <v>0</v>
      </c>
      <c r="BJ7015" s="69">
        <f t="shared" si="1097"/>
        <v>0</v>
      </c>
      <c r="BK7015" s="158" t="str">
        <f t="shared" si="1098"/>
        <v/>
      </c>
    </row>
    <row r="7016" spans="1:63" ht="12" customHeight="1" x14ac:dyDescent="0.2">
      <c r="A7016" s="8"/>
      <c r="B7016" s="7"/>
      <c r="C7016" s="7"/>
      <c r="D7016" s="7"/>
      <c r="E7016" s="7"/>
      <c r="F7016" s="7"/>
      <c r="G7016" s="7"/>
      <c r="H7016" s="7"/>
      <c r="I7016" s="10"/>
      <c r="J7016" s="25"/>
      <c r="K7016" s="250"/>
      <c r="L7016" s="31"/>
      <c r="M7016" s="9"/>
      <c r="N7016" s="11" t="s">
        <v>25</v>
      </c>
      <c r="O7016" s="39"/>
      <c r="P7016" s="47"/>
      <c r="Q7016" s="13"/>
      <c r="R7016" s="248">
        <f t="shared" si="1090"/>
        <v>0</v>
      </c>
      <c r="S7016" s="248">
        <f t="shared" si="1091"/>
        <v>0</v>
      </c>
      <c r="T7016" s="248">
        <f t="shared" si="1092"/>
        <v>0</v>
      </c>
      <c r="U7016" s="248">
        <f t="shared" si="1093"/>
        <v>0</v>
      </c>
      <c r="V7016" s="13"/>
      <c r="W7016" s="7"/>
      <c r="AT7016" s="130"/>
      <c r="BF7016" s="33">
        <f t="shared" si="1099"/>
        <v>41242</v>
      </c>
      <c r="BG7016" s="34">
        <f t="shared" si="1094"/>
        <v>82.88000000000001</v>
      </c>
      <c r="BH7016" s="32">
        <f t="shared" si="1095"/>
        <v>1</v>
      </c>
      <c r="BI7016" s="32">
        <f t="shared" si="1096"/>
        <v>0</v>
      </c>
      <c r="BJ7016" s="69">
        <f t="shared" si="1097"/>
        <v>0</v>
      </c>
      <c r="BK7016" s="158" t="str">
        <f t="shared" si="1098"/>
        <v/>
      </c>
    </row>
    <row r="7017" spans="1:63" ht="12" customHeight="1" x14ac:dyDescent="0.2">
      <c r="A7017" s="8"/>
      <c r="B7017" s="7"/>
      <c r="C7017" s="7"/>
      <c r="D7017" s="7"/>
      <c r="E7017" s="7"/>
      <c r="F7017" s="7"/>
      <c r="G7017" s="7"/>
      <c r="H7017" s="7"/>
      <c r="I7017" s="10"/>
      <c r="J7017" s="25"/>
      <c r="K7017" s="250"/>
      <c r="L7017" s="31"/>
      <c r="M7017" s="9"/>
      <c r="N7017" s="11" t="s">
        <v>25</v>
      </c>
      <c r="O7017" s="39"/>
      <c r="P7017" s="47"/>
      <c r="Q7017" s="13"/>
      <c r="R7017" s="248">
        <f t="shared" si="1090"/>
        <v>0</v>
      </c>
      <c r="S7017" s="248">
        <f t="shared" si="1091"/>
        <v>0</v>
      </c>
      <c r="T7017" s="248">
        <f t="shared" si="1092"/>
        <v>0</v>
      </c>
      <c r="U7017" s="248">
        <f t="shared" si="1093"/>
        <v>0</v>
      </c>
      <c r="V7017" s="13"/>
      <c r="W7017" s="7"/>
      <c r="AT7017" s="130"/>
      <c r="BF7017" s="33">
        <f t="shared" si="1099"/>
        <v>41242</v>
      </c>
      <c r="BG7017" s="34">
        <f t="shared" si="1094"/>
        <v>82.88000000000001</v>
      </c>
      <c r="BH7017" s="32">
        <f t="shared" si="1095"/>
        <v>1</v>
      </c>
      <c r="BI7017" s="32">
        <f t="shared" si="1096"/>
        <v>0</v>
      </c>
      <c r="BJ7017" s="69">
        <f t="shared" si="1097"/>
        <v>0</v>
      </c>
      <c r="BK7017" s="158" t="str">
        <f t="shared" si="1098"/>
        <v/>
      </c>
    </row>
    <row r="7018" spans="1:63" ht="12" customHeight="1" x14ac:dyDescent="0.2">
      <c r="A7018" s="8"/>
      <c r="B7018" s="7"/>
      <c r="C7018" s="7"/>
      <c r="D7018" s="7"/>
      <c r="E7018" s="7"/>
      <c r="F7018" s="7"/>
      <c r="G7018" s="7"/>
      <c r="H7018" s="7"/>
      <c r="I7018" s="10"/>
      <c r="J7018" s="25"/>
      <c r="K7018" s="250"/>
      <c r="L7018" s="31"/>
      <c r="M7018" s="9"/>
      <c r="N7018" s="11" t="s">
        <v>25</v>
      </c>
      <c r="O7018" s="39"/>
      <c r="P7018" s="47"/>
      <c r="Q7018" s="13"/>
      <c r="R7018" s="248">
        <f t="shared" si="1090"/>
        <v>0</v>
      </c>
      <c r="S7018" s="248">
        <f t="shared" si="1091"/>
        <v>0</v>
      </c>
      <c r="T7018" s="248">
        <f t="shared" si="1092"/>
        <v>0</v>
      </c>
      <c r="U7018" s="248">
        <f t="shared" si="1093"/>
        <v>0</v>
      </c>
      <c r="V7018" s="13"/>
      <c r="W7018" s="7"/>
      <c r="AT7018" s="130"/>
      <c r="BF7018" s="33">
        <f t="shared" si="1099"/>
        <v>41242</v>
      </c>
      <c r="BG7018" s="34">
        <f t="shared" si="1094"/>
        <v>82.88000000000001</v>
      </c>
      <c r="BH7018" s="32">
        <f t="shared" si="1095"/>
        <v>1</v>
      </c>
      <c r="BI7018" s="32">
        <f t="shared" si="1096"/>
        <v>0</v>
      </c>
      <c r="BJ7018" s="69">
        <f t="shared" si="1097"/>
        <v>0</v>
      </c>
      <c r="BK7018" s="158" t="str">
        <f t="shared" si="1098"/>
        <v/>
      </c>
    </row>
    <row r="7019" spans="1:63" ht="12" customHeight="1" x14ac:dyDescent="0.2">
      <c r="A7019" s="8"/>
      <c r="B7019" s="7"/>
      <c r="C7019" s="7"/>
      <c r="D7019" s="7"/>
      <c r="E7019" s="7"/>
      <c r="F7019" s="7"/>
      <c r="G7019" s="7"/>
      <c r="H7019" s="7"/>
      <c r="I7019" s="10"/>
      <c r="J7019" s="25"/>
      <c r="K7019" s="250"/>
      <c r="L7019" s="31"/>
      <c r="M7019" s="9"/>
      <c r="N7019" s="11" t="s">
        <v>25</v>
      </c>
      <c r="O7019" s="39"/>
      <c r="P7019" s="47"/>
      <c r="Q7019" s="13"/>
      <c r="R7019" s="248">
        <f t="shared" si="1090"/>
        <v>0</v>
      </c>
      <c r="S7019" s="248">
        <f t="shared" si="1091"/>
        <v>0</v>
      </c>
      <c r="T7019" s="248">
        <f t="shared" si="1092"/>
        <v>0</v>
      </c>
      <c r="U7019" s="248">
        <f t="shared" si="1093"/>
        <v>0</v>
      </c>
      <c r="V7019" s="13"/>
      <c r="W7019" s="7"/>
      <c r="AT7019" s="130"/>
      <c r="BF7019" s="33">
        <f t="shared" si="1099"/>
        <v>41242</v>
      </c>
      <c r="BG7019" s="34">
        <f t="shared" si="1094"/>
        <v>82.88000000000001</v>
      </c>
      <c r="BH7019" s="32">
        <f t="shared" si="1095"/>
        <v>1</v>
      </c>
      <c r="BI7019" s="32">
        <f t="shared" si="1096"/>
        <v>0</v>
      </c>
      <c r="BJ7019" s="69">
        <f t="shared" si="1097"/>
        <v>0</v>
      </c>
      <c r="BK7019" s="158" t="str">
        <f t="shared" si="1098"/>
        <v/>
      </c>
    </row>
    <row r="7020" spans="1:63" ht="12" customHeight="1" x14ac:dyDescent="0.2">
      <c r="A7020" s="8"/>
      <c r="B7020" s="7"/>
      <c r="C7020" s="7"/>
      <c r="D7020" s="7"/>
      <c r="E7020" s="7"/>
      <c r="F7020" s="7"/>
      <c r="G7020" s="7"/>
      <c r="H7020" s="7"/>
      <c r="I7020" s="10"/>
      <c r="J7020" s="25"/>
      <c r="K7020" s="250"/>
      <c r="L7020" s="31"/>
      <c r="M7020" s="9"/>
      <c r="N7020" s="11" t="s">
        <v>25</v>
      </c>
      <c r="O7020" s="39"/>
      <c r="P7020" s="47"/>
      <c r="Q7020" s="13"/>
      <c r="R7020" s="248">
        <f t="shared" si="1090"/>
        <v>0</v>
      </c>
      <c r="S7020" s="248">
        <f t="shared" si="1091"/>
        <v>0</v>
      </c>
      <c r="T7020" s="248">
        <f t="shared" si="1092"/>
        <v>0</v>
      </c>
      <c r="U7020" s="248">
        <f t="shared" si="1093"/>
        <v>0</v>
      </c>
      <c r="V7020" s="13"/>
      <c r="W7020" s="7"/>
      <c r="AT7020" s="130"/>
      <c r="BF7020" s="33">
        <f t="shared" si="1099"/>
        <v>41242</v>
      </c>
      <c r="BG7020" s="34">
        <f t="shared" si="1094"/>
        <v>82.88000000000001</v>
      </c>
      <c r="BH7020" s="32">
        <f t="shared" si="1095"/>
        <v>1</v>
      </c>
      <c r="BI7020" s="32">
        <f t="shared" si="1096"/>
        <v>0</v>
      </c>
      <c r="BJ7020" s="69">
        <f t="shared" si="1097"/>
        <v>0</v>
      </c>
      <c r="BK7020" s="158" t="str">
        <f t="shared" si="1098"/>
        <v/>
      </c>
    </row>
    <row r="7021" spans="1:63" ht="12" customHeight="1" x14ac:dyDescent="0.2">
      <c r="A7021" s="8"/>
      <c r="B7021" s="7"/>
      <c r="C7021" s="7"/>
      <c r="D7021" s="7"/>
      <c r="E7021" s="7"/>
      <c r="F7021" s="7"/>
      <c r="G7021" s="7"/>
      <c r="H7021" s="7"/>
      <c r="I7021" s="10"/>
      <c r="J7021" s="25"/>
      <c r="K7021" s="250"/>
      <c r="L7021" s="31"/>
      <c r="M7021" s="9"/>
      <c r="N7021" s="11" t="s">
        <v>25</v>
      </c>
      <c r="O7021" s="39"/>
      <c r="P7021" s="47"/>
      <c r="Q7021" s="13"/>
      <c r="R7021" s="248">
        <f t="shared" si="1090"/>
        <v>0</v>
      </c>
      <c r="S7021" s="248">
        <f t="shared" si="1091"/>
        <v>0</v>
      </c>
      <c r="T7021" s="248">
        <f t="shared" si="1092"/>
        <v>0</v>
      </c>
      <c r="U7021" s="248">
        <f t="shared" si="1093"/>
        <v>0</v>
      </c>
      <c r="V7021" s="13"/>
      <c r="W7021" s="7"/>
      <c r="AT7021" s="130"/>
      <c r="BF7021" s="33">
        <f t="shared" si="1099"/>
        <v>41242</v>
      </c>
      <c r="BG7021" s="34">
        <f t="shared" si="1094"/>
        <v>82.88000000000001</v>
      </c>
      <c r="BH7021" s="32">
        <f t="shared" si="1095"/>
        <v>1</v>
      </c>
      <c r="BI7021" s="32">
        <f t="shared" si="1096"/>
        <v>0</v>
      </c>
      <c r="BJ7021" s="69">
        <f t="shared" si="1097"/>
        <v>0</v>
      </c>
      <c r="BK7021" s="158" t="str">
        <f t="shared" si="1098"/>
        <v/>
      </c>
    </row>
    <row r="7022" spans="1:63" ht="12" customHeight="1" x14ac:dyDescent="0.2">
      <c r="A7022" s="8"/>
      <c r="B7022" s="7"/>
      <c r="C7022" s="7"/>
      <c r="D7022" s="7"/>
      <c r="E7022" s="7"/>
      <c r="F7022" s="7"/>
      <c r="G7022" s="7"/>
      <c r="H7022" s="7"/>
      <c r="I7022" s="10"/>
      <c r="J7022" s="25"/>
      <c r="K7022" s="250"/>
      <c r="L7022" s="31"/>
      <c r="M7022" s="9"/>
      <c r="N7022" s="11" t="s">
        <v>25</v>
      </c>
      <c r="O7022" s="39"/>
      <c r="P7022" s="47"/>
      <c r="Q7022" s="13"/>
      <c r="R7022" s="248">
        <f t="shared" si="1090"/>
        <v>0</v>
      </c>
      <c r="S7022" s="248">
        <f t="shared" si="1091"/>
        <v>0</v>
      </c>
      <c r="T7022" s="248">
        <f t="shared" si="1092"/>
        <v>0</v>
      </c>
      <c r="U7022" s="248">
        <f t="shared" si="1093"/>
        <v>0</v>
      </c>
      <c r="V7022" s="13"/>
      <c r="W7022" s="7"/>
      <c r="AT7022" s="130"/>
      <c r="BF7022" s="33">
        <f t="shared" si="1099"/>
        <v>41242</v>
      </c>
      <c r="BG7022" s="34">
        <f t="shared" si="1094"/>
        <v>82.88000000000001</v>
      </c>
      <c r="BH7022" s="32">
        <f t="shared" si="1095"/>
        <v>1</v>
      </c>
      <c r="BI7022" s="32">
        <f t="shared" si="1096"/>
        <v>0</v>
      </c>
      <c r="BJ7022" s="69">
        <f t="shared" si="1097"/>
        <v>0</v>
      </c>
      <c r="BK7022" s="158" t="str">
        <f t="shared" si="1098"/>
        <v/>
      </c>
    </row>
    <row r="7023" spans="1:63" ht="12" customHeight="1" x14ac:dyDescent="0.2">
      <c r="A7023" s="8"/>
      <c r="B7023" s="7"/>
      <c r="C7023" s="7"/>
      <c r="D7023" s="7"/>
      <c r="E7023" s="7"/>
      <c r="F7023" s="7"/>
      <c r="G7023" s="7"/>
      <c r="H7023" s="7"/>
      <c r="I7023" s="10"/>
      <c r="J7023" s="25"/>
      <c r="K7023" s="250"/>
      <c r="L7023" s="31"/>
      <c r="M7023" s="9"/>
      <c r="N7023" s="11" t="s">
        <v>25</v>
      </c>
      <c r="O7023" s="39"/>
      <c r="P7023" s="47"/>
      <c r="Q7023" s="13"/>
      <c r="R7023" s="248">
        <f t="shared" si="1090"/>
        <v>0</v>
      </c>
      <c r="S7023" s="248">
        <f t="shared" si="1091"/>
        <v>0</v>
      </c>
      <c r="T7023" s="248">
        <f t="shared" si="1092"/>
        <v>0</v>
      </c>
      <c r="U7023" s="248">
        <f t="shared" si="1093"/>
        <v>0</v>
      </c>
      <c r="V7023" s="13"/>
      <c r="W7023" s="7"/>
      <c r="AT7023" s="130"/>
      <c r="BF7023" s="33">
        <f t="shared" si="1099"/>
        <v>41242</v>
      </c>
      <c r="BG7023" s="34">
        <f t="shared" si="1094"/>
        <v>82.88000000000001</v>
      </c>
      <c r="BH7023" s="32">
        <f t="shared" si="1095"/>
        <v>1</v>
      </c>
      <c r="BI7023" s="32">
        <f t="shared" si="1096"/>
        <v>0</v>
      </c>
      <c r="BJ7023" s="69">
        <f t="shared" si="1097"/>
        <v>0</v>
      </c>
      <c r="BK7023" s="158" t="str">
        <f t="shared" si="1098"/>
        <v/>
      </c>
    </row>
    <row r="7024" spans="1:63" ht="12" customHeight="1" x14ac:dyDescent="0.2">
      <c r="A7024" s="8"/>
      <c r="B7024" s="7"/>
      <c r="C7024" s="7"/>
      <c r="D7024" s="7"/>
      <c r="E7024" s="7"/>
      <c r="F7024" s="7"/>
      <c r="G7024" s="7"/>
      <c r="H7024" s="7"/>
      <c r="I7024" s="10"/>
      <c r="J7024" s="25"/>
      <c r="K7024" s="250"/>
      <c r="L7024" s="31"/>
      <c r="M7024" s="9"/>
      <c r="N7024" s="11" t="s">
        <v>25</v>
      </c>
      <c r="O7024" s="39"/>
      <c r="P7024" s="47"/>
      <c r="Q7024" s="13"/>
      <c r="R7024" s="248">
        <f t="shared" si="1090"/>
        <v>0</v>
      </c>
      <c r="S7024" s="248">
        <f t="shared" si="1091"/>
        <v>0</v>
      </c>
      <c r="T7024" s="248">
        <f t="shared" si="1092"/>
        <v>0</v>
      </c>
      <c r="U7024" s="248">
        <f t="shared" si="1093"/>
        <v>0</v>
      </c>
      <c r="V7024" s="13"/>
      <c r="W7024" s="7"/>
      <c r="AT7024" s="130"/>
      <c r="BF7024" s="33">
        <f t="shared" si="1099"/>
        <v>41242</v>
      </c>
      <c r="BG7024" s="34">
        <f t="shared" si="1094"/>
        <v>82.88000000000001</v>
      </c>
      <c r="BH7024" s="32">
        <f t="shared" si="1095"/>
        <v>1</v>
      </c>
      <c r="BI7024" s="32">
        <f t="shared" si="1096"/>
        <v>0</v>
      </c>
      <c r="BJ7024" s="69">
        <f t="shared" si="1097"/>
        <v>0</v>
      </c>
      <c r="BK7024" s="158" t="str">
        <f t="shared" si="1098"/>
        <v/>
      </c>
    </row>
    <row r="7025" spans="1:63" ht="12" customHeight="1" x14ac:dyDescent="0.2">
      <c r="A7025" s="8"/>
      <c r="B7025" s="7"/>
      <c r="C7025" s="7"/>
      <c r="D7025" s="7"/>
      <c r="E7025" s="7"/>
      <c r="F7025" s="7"/>
      <c r="G7025" s="7"/>
      <c r="H7025" s="7"/>
      <c r="I7025" s="10"/>
      <c r="J7025" s="25"/>
      <c r="K7025" s="250"/>
      <c r="L7025" s="31"/>
      <c r="M7025" s="9"/>
      <c r="N7025" s="11" t="s">
        <v>25</v>
      </c>
      <c r="O7025" s="39"/>
      <c r="P7025" s="47"/>
      <c r="Q7025" s="13"/>
      <c r="R7025" s="248">
        <f t="shared" si="1090"/>
        <v>0</v>
      </c>
      <c r="S7025" s="248">
        <f t="shared" si="1091"/>
        <v>0</v>
      </c>
      <c r="T7025" s="248">
        <f t="shared" si="1092"/>
        <v>0</v>
      </c>
      <c r="U7025" s="248">
        <f t="shared" si="1093"/>
        <v>0</v>
      </c>
      <c r="V7025" s="13"/>
      <c r="W7025" s="7"/>
      <c r="AT7025" s="130"/>
      <c r="BF7025" s="33">
        <f t="shared" si="1099"/>
        <v>41242</v>
      </c>
      <c r="BG7025" s="34">
        <f t="shared" si="1094"/>
        <v>82.88000000000001</v>
      </c>
      <c r="BH7025" s="32">
        <f t="shared" si="1095"/>
        <v>1</v>
      </c>
      <c r="BI7025" s="32">
        <f t="shared" si="1096"/>
        <v>0</v>
      </c>
      <c r="BJ7025" s="69">
        <f t="shared" si="1097"/>
        <v>0</v>
      </c>
      <c r="BK7025" s="158" t="str">
        <f t="shared" si="1098"/>
        <v/>
      </c>
    </row>
    <row r="7026" spans="1:63" ht="12" customHeight="1" x14ac:dyDescent="0.2">
      <c r="A7026" s="8"/>
      <c r="B7026" s="7"/>
      <c r="C7026" s="7"/>
      <c r="D7026" s="7"/>
      <c r="E7026" s="7"/>
      <c r="F7026" s="7"/>
      <c r="G7026" s="7"/>
      <c r="H7026" s="7"/>
      <c r="I7026" s="10"/>
      <c r="J7026" s="25"/>
      <c r="K7026" s="250"/>
      <c r="L7026" s="31"/>
      <c r="M7026" s="9"/>
      <c r="N7026" s="11" t="s">
        <v>25</v>
      </c>
      <c r="O7026" s="39"/>
      <c r="P7026" s="47"/>
      <c r="Q7026" s="13"/>
      <c r="R7026" s="248">
        <f t="shared" si="1090"/>
        <v>0</v>
      </c>
      <c r="S7026" s="248">
        <f t="shared" si="1091"/>
        <v>0</v>
      </c>
      <c r="T7026" s="248">
        <f t="shared" si="1092"/>
        <v>0</v>
      </c>
      <c r="U7026" s="248">
        <f t="shared" si="1093"/>
        <v>0</v>
      </c>
      <c r="V7026" s="13"/>
      <c r="W7026" s="7"/>
      <c r="AT7026" s="130"/>
      <c r="BF7026" s="33">
        <f t="shared" si="1099"/>
        <v>41242</v>
      </c>
      <c r="BG7026" s="34">
        <f t="shared" si="1094"/>
        <v>82.88000000000001</v>
      </c>
      <c r="BH7026" s="32">
        <f t="shared" si="1095"/>
        <v>1</v>
      </c>
      <c r="BI7026" s="32">
        <f t="shared" si="1096"/>
        <v>0</v>
      </c>
      <c r="BJ7026" s="69">
        <f t="shared" si="1097"/>
        <v>0</v>
      </c>
      <c r="BK7026" s="158" t="str">
        <f t="shared" si="1098"/>
        <v/>
      </c>
    </row>
    <row r="7027" spans="1:63" ht="12" customHeight="1" x14ac:dyDescent="0.2">
      <c r="A7027" s="8"/>
      <c r="B7027" s="7"/>
      <c r="C7027" s="7"/>
      <c r="D7027" s="7"/>
      <c r="E7027" s="7"/>
      <c r="F7027" s="7"/>
      <c r="G7027" s="7"/>
      <c r="H7027" s="7"/>
      <c r="I7027" s="10"/>
      <c r="J7027" s="25"/>
      <c r="K7027" s="250"/>
      <c r="L7027" s="31"/>
      <c r="M7027" s="9"/>
      <c r="N7027" s="11" t="s">
        <v>25</v>
      </c>
      <c r="O7027" s="39"/>
      <c r="P7027" s="47"/>
      <c r="Q7027" s="13"/>
      <c r="R7027" s="248">
        <f t="shared" si="1090"/>
        <v>0</v>
      </c>
      <c r="S7027" s="248">
        <f t="shared" si="1091"/>
        <v>0</v>
      </c>
      <c r="T7027" s="248">
        <f t="shared" si="1092"/>
        <v>0</v>
      </c>
      <c r="U7027" s="248">
        <f t="shared" si="1093"/>
        <v>0</v>
      </c>
      <c r="V7027" s="13"/>
      <c r="W7027" s="7"/>
      <c r="AT7027" s="130"/>
      <c r="BF7027" s="33">
        <f t="shared" si="1099"/>
        <v>41242</v>
      </c>
      <c r="BG7027" s="34">
        <f t="shared" si="1094"/>
        <v>82.88000000000001</v>
      </c>
      <c r="BH7027" s="32">
        <f t="shared" si="1095"/>
        <v>1</v>
      </c>
      <c r="BI7027" s="32">
        <f t="shared" si="1096"/>
        <v>0</v>
      </c>
      <c r="BJ7027" s="69">
        <f t="shared" si="1097"/>
        <v>0</v>
      </c>
      <c r="BK7027" s="158" t="str">
        <f t="shared" si="1098"/>
        <v/>
      </c>
    </row>
    <row r="7028" spans="1:63" ht="12" customHeight="1" x14ac:dyDescent="0.2">
      <c r="A7028" s="8"/>
      <c r="B7028" s="7"/>
      <c r="C7028" s="7"/>
      <c r="D7028" s="7"/>
      <c r="E7028" s="7"/>
      <c r="F7028" s="7"/>
      <c r="G7028" s="7"/>
      <c r="H7028" s="7"/>
      <c r="I7028" s="10"/>
      <c r="J7028" s="25"/>
      <c r="K7028" s="250"/>
      <c r="L7028" s="31"/>
      <c r="M7028" s="9"/>
      <c r="N7028" s="11" t="s">
        <v>25</v>
      </c>
      <c r="O7028" s="39"/>
      <c r="P7028" s="47"/>
      <c r="Q7028" s="13"/>
      <c r="R7028" s="248">
        <f t="shared" si="1090"/>
        <v>0</v>
      </c>
      <c r="S7028" s="248">
        <f t="shared" si="1091"/>
        <v>0</v>
      </c>
      <c r="T7028" s="248">
        <f t="shared" si="1092"/>
        <v>0</v>
      </c>
      <c r="U7028" s="248">
        <f t="shared" si="1093"/>
        <v>0</v>
      </c>
      <c r="V7028" s="13"/>
      <c r="W7028" s="7"/>
      <c r="AT7028" s="130"/>
      <c r="BF7028" s="33">
        <f t="shared" si="1099"/>
        <v>41242</v>
      </c>
      <c r="BG7028" s="34">
        <f t="shared" si="1094"/>
        <v>82.88000000000001</v>
      </c>
      <c r="BH7028" s="32">
        <f t="shared" si="1095"/>
        <v>1</v>
      </c>
      <c r="BI7028" s="32">
        <f t="shared" si="1096"/>
        <v>0</v>
      </c>
      <c r="BJ7028" s="69">
        <f t="shared" si="1097"/>
        <v>0</v>
      </c>
      <c r="BK7028" s="158" t="str">
        <f t="shared" si="1098"/>
        <v/>
      </c>
    </row>
    <row r="7029" spans="1:63" ht="12" customHeight="1" x14ac:dyDescent="0.2">
      <c r="A7029" s="8"/>
      <c r="B7029" s="7"/>
      <c r="C7029" s="7"/>
      <c r="D7029" s="7"/>
      <c r="E7029" s="7"/>
      <c r="F7029" s="7"/>
      <c r="G7029" s="7"/>
      <c r="H7029" s="7"/>
      <c r="I7029" s="10"/>
      <c r="J7029" s="25"/>
      <c r="K7029" s="250"/>
      <c r="L7029" s="31"/>
      <c r="M7029" s="9"/>
      <c r="N7029" s="11" t="s">
        <v>25</v>
      </c>
      <c r="O7029" s="39"/>
      <c r="P7029" s="47"/>
      <c r="Q7029" s="13"/>
      <c r="R7029" s="248">
        <f t="shared" si="1090"/>
        <v>0</v>
      </c>
      <c r="S7029" s="248">
        <f t="shared" si="1091"/>
        <v>0</v>
      </c>
      <c r="T7029" s="248">
        <f t="shared" si="1092"/>
        <v>0</v>
      </c>
      <c r="U7029" s="248">
        <f t="shared" si="1093"/>
        <v>0</v>
      </c>
      <c r="V7029" s="13"/>
      <c r="W7029" s="7"/>
      <c r="AT7029" s="130"/>
      <c r="BF7029" s="33">
        <f t="shared" si="1099"/>
        <v>41242</v>
      </c>
      <c r="BG7029" s="34">
        <f t="shared" si="1094"/>
        <v>82.88000000000001</v>
      </c>
      <c r="BH7029" s="32">
        <f t="shared" si="1095"/>
        <v>1</v>
      </c>
      <c r="BI7029" s="32">
        <f t="shared" si="1096"/>
        <v>0</v>
      </c>
      <c r="BJ7029" s="69">
        <f t="shared" si="1097"/>
        <v>0</v>
      </c>
      <c r="BK7029" s="158" t="str">
        <f t="shared" si="1098"/>
        <v/>
      </c>
    </row>
    <row r="7030" spans="1:63" ht="12" customHeight="1" x14ac:dyDescent="0.2">
      <c r="A7030" s="8"/>
      <c r="B7030" s="7"/>
      <c r="C7030" s="7"/>
      <c r="D7030" s="7"/>
      <c r="E7030" s="7"/>
      <c r="F7030" s="7"/>
      <c r="G7030" s="7"/>
      <c r="H7030" s="7"/>
      <c r="I7030" s="10"/>
      <c r="J7030" s="25"/>
      <c r="K7030" s="250"/>
      <c r="L7030" s="31"/>
      <c r="M7030" s="9"/>
      <c r="N7030" s="11" t="s">
        <v>25</v>
      </c>
      <c r="O7030" s="39"/>
      <c r="P7030" s="47"/>
      <c r="Q7030" s="13"/>
      <c r="R7030" s="248">
        <f t="shared" si="1090"/>
        <v>0</v>
      </c>
      <c r="S7030" s="248">
        <f t="shared" si="1091"/>
        <v>0</v>
      </c>
      <c r="T7030" s="248">
        <f t="shared" si="1092"/>
        <v>0</v>
      </c>
      <c r="U7030" s="248">
        <f t="shared" si="1093"/>
        <v>0</v>
      </c>
      <c r="V7030" s="13"/>
      <c r="W7030" s="7"/>
      <c r="AT7030" s="130"/>
      <c r="BF7030" s="33">
        <f t="shared" si="1099"/>
        <v>41242</v>
      </c>
      <c r="BG7030" s="34">
        <f t="shared" si="1094"/>
        <v>82.88000000000001</v>
      </c>
      <c r="BH7030" s="32">
        <f t="shared" si="1095"/>
        <v>1</v>
      </c>
      <c r="BI7030" s="32">
        <f t="shared" si="1096"/>
        <v>0</v>
      </c>
      <c r="BJ7030" s="69">
        <f t="shared" si="1097"/>
        <v>0</v>
      </c>
      <c r="BK7030" s="158" t="str">
        <f t="shared" si="1098"/>
        <v/>
      </c>
    </row>
    <row r="7031" spans="1:63" ht="12" customHeight="1" x14ac:dyDescent="0.2">
      <c r="A7031" s="8"/>
      <c r="B7031" s="7"/>
      <c r="C7031" s="7"/>
      <c r="D7031" s="7"/>
      <c r="E7031" s="7"/>
      <c r="F7031" s="7"/>
      <c r="G7031" s="7"/>
      <c r="H7031" s="7"/>
      <c r="I7031" s="10"/>
      <c r="J7031" s="25"/>
      <c r="K7031" s="250"/>
      <c r="L7031" s="31"/>
      <c r="M7031" s="9"/>
      <c r="N7031" s="11" t="s">
        <v>25</v>
      </c>
      <c r="O7031" s="39"/>
      <c r="P7031" s="47"/>
      <c r="Q7031" s="13"/>
      <c r="R7031" s="248">
        <f t="shared" si="1090"/>
        <v>0</v>
      </c>
      <c r="S7031" s="248">
        <f t="shared" si="1091"/>
        <v>0</v>
      </c>
      <c r="T7031" s="248">
        <f t="shared" si="1092"/>
        <v>0</v>
      </c>
      <c r="U7031" s="248">
        <f t="shared" si="1093"/>
        <v>0</v>
      </c>
      <c r="V7031" s="13"/>
      <c r="W7031" s="7"/>
      <c r="AT7031" s="130"/>
      <c r="BF7031" s="33">
        <f t="shared" si="1099"/>
        <v>41242</v>
      </c>
      <c r="BG7031" s="34">
        <f t="shared" si="1094"/>
        <v>82.88000000000001</v>
      </c>
      <c r="BH7031" s="32">
        <f t="shared" si="1095"/>
        <v>1</v>
      </c>
      <c r="BI7031" s="32">
        <f t="shared" si="1096"/>
        <v>0</v>
      </c>
      <c r="BJ7031" s="69">
        <f t="shared" si="1097"/>
        <v>0</v>
      </c>
      <c r="BK7031" s="158" t="str">
        <f t="shared" si="1098"/>
        <v/>
      </c>
    </row>
    <row r="7032" spans="1:63" ht="12" customHeight="1" x14ac:dyDescent="0.2">
      <c r="A7032" s="8"/>
      <c r="B7032" s="7"/>
      <c r="C7032" s="7"/>
      <c r="D7032" s="7"/>
      <c r="E7032" s="7"/>
      <c r="F7032" s="7"/>
      <c r="G7032" s="7"/>
      <c r="H7032" s="7"/>
      <c r="I7032" s="10"/>
      <c r="J7032" s="25"/>
      <c r="K7032" s="250"/>
      <c r="L7032" s="31"/>
      <c r="M7032" s="9"/>
      <c r="N7032" s="11" t="s">
        <v>25</v>
      </c>
      <c r="O7032" s="39"/>
      <c r="P7032" s="47"/>
      <c r="Q7032" s="13"/>
      <c r="R7032" s="248">
        <f t="shared" si="1090"/>
        <v>0</v>
      </c>
      <c r="S7032" s="248">
        <f t="shared" si="1091"/>
        <v>0</v>
      </c>
      <c r="T7032" s="248">
        <f t="shared" si="1092"/>
        <v>0</v>
      </c>
      <c r="U7032" s="248">
        <f t="shared" si="1093"/>
        <v>0</v>
      </c>
      <c r="V7032" s="13"/>
      <c r="W7032" s="7"/>
      <c r="AT7032" s="130"/>
      <c r="BF7032" s="33">
        <f t="shared" si="1099"/>
        <v>41242</v>
      </c>
      <c r="BG7032" s="34">
        <f t="shared" si="1094"/>
        <v>82.88000000000001</v>
      </c>
      <c r="BH7032" s="32">
        <f t="shared" si="1095"/>
        <v>1</v>
      </c>
      <c r="BI7032" s="32">
        <f t="shared" si="1096"/>
        <v>0</v>
      </c>
      <c r="BJ7032" s="69">
        <f t="shared" si="1097"/>
        <v>0</v>
      </c>
      <c r="BK7032" s="158" t="str">
        <f t="shared" si="1098"/>
        <v/>
      </c>
    </row>
    <row r="7033" spans="1:63" ht="12" customHeight="1" x14ac:dyDescent="0.2">
      <c r="A7033" s="8"/>
      <c r="B7033" s="7"/>
      <c r="C7033" s="7"/>
      <c r="D7033" s="7"/>
      <c r="E7033" s="7"/>
      <c r="F7033" s="7"/>
      <c r="G7033" s="7"/>
      <c r="H7033" s="7"/>
      <c r="I7033" s="10"/>
      <c r="J7033" s="25"/>
      <c r="K7033" s="250"/>
      <c r="L7033" s="31"/>
      <c r="M7033" s="9"/>
      <c r="N7033" s="11" t="s">
        <v>25</v>
      </c>
      <c r="O7033" s="39"/>
      <c r="P7033" s="47"/>
      <c r="Q7033" s="13"/>
      <c r="R7033" s="248">
        <f t="shared" si="1090"/>
        <v>0</v>
      </c>
      <c r="S7033" s="248">
        <f t="shared" si="1091"/>
        <v>0</v>
      </c>
      <c r="T7033" s="248">
        <f t="shared" si="1092"/>
        <v>0</v>
      </c>
      <c r="U7033" s="248">
        <f t="shared" si="1093"/>
        <v>0</v>
      </c>
      <c r="V7033" s="13"/>
      <c r="W7033" s="7"/>
      <c r="AT7033" s="130"/>
      <c r="BF7033" s="33">
        <f t="shared" si="1099"/>
        <v>41242</v>
      </c>
      <c r="BG7033" s="34">
        <f t="shared" si="1094"/>
        <v>82.88000000000001</v>
      </c>
      <c r="BH7033" s="32">
        <f t="shared" si="1095"/>
        <v>1</v>
      </c>
      <c r="BI7033" s="32">
        <f t="shared" si="1096"/>
        <v>0</v>
      </c>
      <c r="BJ7033" s="69">
        <f t="shared" si="1097"/>
        <v>0</v>
      </c>
      <c r="BK7033" s="158" t="str">
        <f t="shared" si="1098"/>
        <v/>
      </c>
    </row>
    <row r="7034" spans="1:63" ht="12" customHeight="1" x14ac:dyDescent="0.2">
      <c r="A7034" s="8"/>
      <c r="B7034" s="7"/>
      <c r="C7034" s="7"/>
      <c r="D7034" s="7"/>
      <c r="E7034" s="7"/>
      <c r="F7034" s="7"/>
      <c r="G7034" s="7"/>
      <c r="H7034" s="7"/>
      <c r="I7034" s="10"/>
      <c r="J7034" s="25"/>
      <c r="K7034" s="250"/>
      <c r="L7034" s="31"/>
      <c r="M7034" s="9"/>
      <c r="N7034" s="11" t="s">
        <v>25</v>
      </c>
      <c r="O7034" s="39"/>
      <c r="P7034" s="47"/>
      <c r="Q7034" s="13"/>
      <c r="R7034" s="248">
        <f t="shared" si="1090"/>
        <v>0</v>
      </c>
      <c r="S7034" s="248">
        <f t="shared" si="1091"/>
        <v>0</v>
      </c>
      <c r="T7034" s="248">
        <f t="shared" si="1092"/>
        <v>0</v>
      </c>
      <c r="U7034" s="248">
        <f t="shared" si="1093"/>
        <v>0</v>
      </c>
      <c r="V7034" s="13"/>
      <c r="W7034" s="7"/>
      <c r="AT7034" s="130"/>
      <c r="BF7034" s="33">
        <f t="shared" si="1099"/>
        <v>41242</v>
      </c>
      <c r="BG7034" s="34">
        <f t="shared" si="1094"/>
        <v>82.88000000000001</v>
      </c>
      <c r="BH7034" s="32">
        <f t="shared" si="1095"/>
        <v>1</v>
      </c>
      <c r="BI7034" s="32">
        <f t="shared" si="1096"/>
        <v>0</v>
      </c>
      <c r="BJ7034" s="69">
        <f t="shared" si="1097"/>
        <v>0</v>
      </c>
      <c r="BK7034" s="158" t="str">
        <f t="shared" si="1098"/>
        <v/>
      </c>
    </row>
    <row r="7035" spans="1:63" ht="12" customHeight="1" x14ac:dyDescent="0.2">
      <c r="A7035" s="8"/>
      <c r="B7035" s="7"/>
      <c r="C7035" s="7"/>
      <c r="D7035" s="7"/>
      <c r="E7035" s="7"/>
      <c r="F7035" s="7"/>
      <c r="G7035" s="7"/>
      <c r="H7035" s="7"/>
      <c r="I7035" s="10"/>
      <c r="J7035" s="25"/>
      <c r="K7035" s="250"/>
      <c r="L7035" s="31"/>
      <c r="M7035" s="9"/>
      <c r="N7035" s="11" t="s">
        <v>25</v>
      </c>
      <c r="O7035" s="39"/>
      <c r="P7035" s="47"/>
      <c r="Q7035" s="13"/>
      <c r="R7035" s="248">
        <f t="shared" si="1090"/>
        <v>0</v>
      </c>
      <c r="S7035" s="248">
        <f t="shared" si="1091"/>
        <v>0</v>
      </c>
      <c r="T7035" s="248">
        <f t="shared" si="1092"/>
        <v>0</v>
      </c>
      <c r="U7035" s="248">
        <f t="shared" si="1093"/>
        <v>0</v>
      </c>
      <c r="V7035" s="13"/>
      <c r="W7035" s="7"/>
      <c r="AT7035" s="130"/>
      <c r="BF7035" s="33">
        <f t="shared" si="1099"/>
        <v>41242</v>
      </c>
      <c r="BG7035" s="34">
        <f t="shared" si="1094"/>
        <v>82.88000000000001</v>
      </c>
      <c r="BH7035" s="32">
        <f t="shared" si="1095"/>
        <v>1</v>
      </c>
      <c r="BI7035" s="32">
        <f t="shared" si="1096"/>
        <v>0</v>
      </c>
      <c r="BJ7035" s="69">
        <f t="shared" si="1097"/>
        <v>0</v>
      </c>
      <c r="BK7035" s="158" t="str">
        <f t="shared" si="1098"/>
        <v/>
      </c>
    </row>
    <row r="7036" spans="1:63" ht="12" customHeight="1" x14ac:dyDescent="0.2">
      <c r="A7036" s="8"/>
      <c r="B7036" s="7"/>
      <c r="C7036" s="7"/>
      <c r="D7036" s="7"/>
      <c r="E7036" s="7"/>
      <c r="F7036" s="7"/>
      <c r="G7036" s="7"/>
      <c r="H7036" s="7"/>
      <c r="I7036" s="10"/>
      <c r="J7036" s="25"/>
      <c r="K7036" s="250"/>
      <c r="L7036" s="31"/>
      <c r="M7036" s="9"/>
      <c r="N7036" s="11" t="s">
        <v>25</v>
      </c>
      <c r="O7036" s="39"/>
      <c r="P7036" s="47"/>
      <c r="Q7036" s="13"/>
      <c r="R7036" s="248">
        <f t="shared" si="1090"/>
        <v>0</v>
      </c>
      <c r="S7036" s="248">
        <f t="shared" si="1091"/>
        <v>0</v>
      </c>
      <c r="T7036" s="248">
        <f t="shared" si="1092"/>
        <v>0</v>
      </c>
      <c r="U7036" s="248">
        <f t="shared" si="1093"/>
        <v>0</v>
      </c>
      <c r="V7036" s="13"/>
      <c r="W7036" s="7"/>
      <c r="AT7036" s="130"/>
      <c r="BF7036" s="33">
        <f t="shared" si="1099"/>
        <v>41242</v>
      </c>
      <c r="BG7036" s="34">
        <f t="shared" si="1094"/>
        <v>82.88000000000001</v>
      </c>
      <c r="BH7036" s="32">
        <f t="shared" si="1095"/>
        <v>1</v>
      </c>
      <c r="BI7036" s="32">
        <f t="shared" si="1096"/>
        <v>0</v>
      </c>
      <c r="BJ7036" s="69">
        <f t="shared" si="1097"/>
        <v>0</v>
      </c>
      <c r="BK7036" s="158" t="str">
        <f t="shared" si="1098"/>
        <v/>
      </c>
    </row>
    <row r="7037" spans="1:63" ht="12" customHeight="1" x14ac:dyDescent="0.2">
      <c r="A7037" s="8"/>
      <c r="B7037" s="7"/>
      <c r="C7037" s="7"/>
      <c r="D7037" s="7"/>
      <c r="E7037" s="7"/>
      <c r="F7037" s="7"/>
      <c r="G7037" s="7"/>
      <c r="H7037" s="7"/>
      <c r="I7037" s="10"/>
      <c r="J7037" s="25"/>
      <c r="K7037" s="250"/>
      <c r="L7037" s="31"/>
      <c r="M7037" s="9"/>
      <c r="N7037" s="11" t="s">
        <v>25</v>
      </c>
      <c r="O7037" s="39"/>
      <c r="P7037" s="47"/>
      <c r="Q7037" s="13"/>
      <c r="R7037" s="248">
        <f t="shared" si="1090"/>
        <v>0</v>
      </c>
      <c r="S7037" s="248">
        <f t="shared" si="1091"/>
        <v>0</v>
      </c>
      <c r="T7037" s="248">
        <f t="shared" si="1092"/>
        <v>0</v>
      </c>
      <c r="U7037" s="248">
        <f t="shared" si="1093"/>
        <v>0</v>
      </c>
      <c r="V7037" s="13"/>
      <c r="W7037" s="7"/>
      <c r="AT7037" s="130"/>
      <c r="BF7037" s="33">
        <f t="shared" si="1099"/>
        <v>41242</v>
      </c>
      <c r="BG7037" s="34">
        <f t="shared" si="1094"/>
        <v>82.88000000000001</v>
      </c>
      <c r="BH7037" s="32">
        <f t="shared" si="1095"/>
        <v>1</v>
      </c>
      <c r="BI7037" s="32">
        <f t="shared" si="1096"/>
        <v>0</v>
      </c>
      <c r="BJ7037" s="69">
        <f t="shared" si="1097"/>
        <v>0</v>
      </c>
      <c r="BK7037" s="158" t="str">
        <f t="shared" si="1098"/>
        <v/>
      </c>
    </row>
    <row r="7038" spans="1:63" ht="12" customHeight="1" x14ac:dyDescent="0.2">
      <c r="A7038" s="8"/>
      <c r="B7038" s="7"/>
      <c r="C7038" s="7"/>
      <c r="D7038" s="7"/>
      <c r="E7038" s="7"/>
      <c r="F7038" s="7"/>
      <c r="G7038" s="7"/>
      <c r="H7038" s="7"/>
      <c r="I7038" s="10"/>
      <c r="J7038" s="25"/>
      <c r="K7038" s="250"/>
      <c r="L7038" s="31"/>
      <c r="M7038" s="9"/>
      <c r="N7038" s="11" t="s">
        <v>25</v>
      </c>
      <c r="O7038" s="39"/>
      <c r="P7038" s="47"/>
      <c r="Q7038" s="13"/>
      <c r="R7038" s="248">
        <f t="shared" si="1090"/>
        <v>0</v>
      </c>
      <c r="S7038" s="248">
        <f t="shared" si="1091"/>
        <v>0</v>
      </c>
      <c r="T7038" s="248">
        <f t="shared" si="1092"/>
        <v>0</v>
      </c>
      <c r="U7038" s="248">
        <f t="shared" si="1093"/>
        <v>0</v>
      </c>
      <c r="V7038" s="13"/>
      <c r="W7038" s="7"/>
      <c r="AT7038" s="130"/>
      <c r="BF7038" s="33">
        <f t="shared" si="1099"/>
        <v>41242</v>
      </c>
      <c r="BG7038" s="34">
        <f t="shared" si="1094"/>
        <v>82.88000000000001</v>
      </c>
      <c r="BH7038" s="32">
        <f t="shared" si="1095"/>
        <v>1</v>
      </c>
      <c r="BI7038" s="32">
        <f t="shared" si="1096"/>
        <v>0</v>
      </c>
      <c r="BJ7038" s="69">
        <f t="shared" si="1097"/>
        <v>0</v>
      </c>
      <c r="BK7038" s="158" t="str">
        <f t="shared" si="1098"/>
        <v/>
      </c>
    </row>
    <row r="7039" spans="1:63" ht="12" customHeight="1" x14ac:dyDescent="0.2">
      <c r="A7039" s="8"/>
      <c r="B7039" s="7"/>
      <c r="C7039" s="7"/>
      <c r="D7039" s="7"/>
      <c r="E7039" s="7"/>
      <c r="F7039" s="7"/>
      <c r="G7039" s="7"/>
      <c r="H7039" s="7"/>
      <c r="I7039" s="10"/>
      <c r="J7039" s="25"/>
      <c r="K7039" s="250"/>
      <c r="L7039" s="31"/>
      <c r="M7039" s="9"/>
      <c r="N7039" s="11" t="s">
        <v>25</v>
      </c>
      <c r="O7039" s="39"/>
      <c r="P7039" s="47"/>
      <c r="Q7039" s="13"/>
      <c r="R7039" s="248">
        <f t="shared" si="1090"/>
        <v>0</v>
      </c>
      <c r="S7039" s="248">
        <f t="shared" si="1091"/>
        <v>0</v>
      </c>
      <c r="T7039" s="248">
        <f t="shared" si="1092"/>
        <v>0</v>
      </c>
      <c r="U7039" s="248">
        <f t="shared" si="1093"/>
        <v>0</v>
      </c>
      <c r="V7039" s="13"/>
      <c r="W7039" s="7"/>
      <c r="AT7039" s="130"/>
      <c r="BF7039" s="33">
        <f t="shared" si="1099"/>
        <v>41242</v>
      </c>
      <c r="BG7039" s="34">
        <f t="shared" si="1094"/>
        <v>82.88000000000001</v>
      </c>
      <c r="BH7039" s="32">
        <f t="shared" si="1095"/>
        <v>1</v>
      </c>
      <c r="BI7039" s="32">
        <f t="shared" si="1096"/>
        <v>0</v>
      </c>
      <c r="BJ7039" s="69">
        <f t="shared" si="1097"/>
        <v>0</v>
      </c>
      <c r="BK7039" s="158" t="str">
        <f t="shared" si="1098"/>
        <v/>
      </c>
    </row>
    <row r="7040" spans="1:63" ht="12" customHeight="1" x14ac:dyDescent="0.2">
      <c r="A7040" s="8"/>
      <c r="B7040" s="7"/>
      <c r="C7040" s="7"/>
      <c r="D7040" s="7"/>
      <c r="E7040" s="7"/>
      <c r="F7040" s="7"/>
      <c r="G7040" s="7"/>
      <c r="H7040" s="7"/>
      <c r="I7040" s="10"/>
      <c r="J7040" s="25"/>
      <c r="K7040" s="250"/>
      <c r="L7040" s="31"/>
      <c r="M7040" s="9"/>
      <c r="N7040" s="11" t="s">
        <v>25</v>
      </c>
      <c r="O7040" s="39"/>
      <c r="P7040" s="47"/>
      <c r="Q7040" s="13"/>
      <c r="R7040" s="248">
        <f t="shared" si="1090"/>
        <v>0</v>
      </c>
      <c r="S7040" s="248">
        <f t="shared" si="1091"/>
        <v>0</v>
      </c>
      <c r="T7040" s="248">
        <f t="shared" si="1092"/>
        <v>0</v>
      </c>
      <c r="U7040" s="248">
        <f t="shared" si="1093"/>
        <v>0</v>
      </c>
      <c r="V7040" s="13"/>
      <c r="W7040" s="7"/>
      <c r="AT7040" s="130"/>
      <c r="BF7040" s="33">
        <f t="shared" si="1099"/>
        <v>41242</v>
      </c>
      <c r="BG7040" s="34">
        <f t="shared" si="1094"/>
        <v>82.88000000000001</v>
      </c>
      <c r="BH7040" s="32">
        <f t="shared" si="1095"/>
        <v>1</v>
      </c>
      <c r="BI7040" s="32">
        <f t="shared" si="1096"/>
        <v>0</v>
      </c>
      <c r="BJ7040" s="69">
        <f t="shared" si="1097"/>
        <v>0</v>
      </c>
      <c r="BK7040" s="158" t="str">
        <f t="shared" si="1098"/>
        <v/>
      </c>
    </row>
    <row r="7041" spans="1:63" ht="12" customHeight="1" x14ac:dyDescent="0.2">
      <c r="A7041" s="8"/>
      <c r="B7041" s="7"/>
      <c r="C7041" s="7"/>
      <c r="D7041" s="7"/>
      <c r="E7041" s="7"/>
      <c r="F7041" s="7"/>
      <c r="G7041" s="7"/>
      <c r="H7041" s="7"/>
      <c r="I7041" s="10"/>
      <c r="J7041" s="25"/>
      <c r="K7041" s="250"/>
      <c r="L7041" s="31"/>
      <c r="M7041" s="9"/>
      <c r="N7041" s="11" t="s">
        <v>25</v>
      </c>
      <c r="O7041" s="39"/>
      <c r="P7041" s="47"/>
      <c r="Q7041" s="13"/>
      <c r="R7041" s="248">
        <f t="shared" si="1090"/>
        <v>0</v>
      </c>
      <c r="S7041" s="248">
        <f t="shared" si="1091"/>
        <v>0</v>
      </c>
      <c r="T7041" s="248">
        <f t="shared" si="1092"/>
        <v>0</v>
      </c>
      <c r="U7041" s="248">
        <f t="shared" si="1093"/>
        <v>0</v>
      </c>
      <c r="V7041" s="13"/>
      <c r="W7041" s="7"/>
      <c r="AT7041" s="130"/>
      <c r="BF7041" s="33">
        <f t="shared" si="1099"/>
        <v>41242</v>
      </c>
      <c r="BG7041" s="34">
        <f t="shared" si="1094"/>
        <v>82.88000000000001</v>
      </c>
      <c r="BH7041" s="32">
        <f t="shared" si="1095"/>
        <v>1</v>
      </c>
      <c r="BI7041" s="32">
        <f t="shared" si="1096"/>
        <v>0</v>
      </c>
      <c r="BJ7041" s="69">
        <f t="shared" si="1097"/>
        <v>0</v>
      </c>
      <c r="BK7041" s="158" t="str">
        <f t="shared" si="1098"/>
        <v/>
      </c>
    </row>
    <row r="7042" spans="1:63" ht="12" customHeight="1" x14ac:dyDescent="0.2">
      <c r="A7042" s="8"/>
      <c r="B7042" s="7"/>
      <c r="C7042" s="7"/>
      <c r="D7042" s="7"/>
      <c r="E7042" s="7"/>
      <c r="F7042" s="7"/>
      <c r="G7042" s="7"/>
      <c r="H7042" s="7"/>
      <c r="I7042" s="10"/>
      <c r="J7042" s="25"/>
      <c r="K7042" s="250"/>
      <c r="L7042" s="31"/>
      <c r="M7042" s="9"/>
      <c r="N7042" s="11" t="s">
        <v>25</v>
      </c>
      <c r="O7042" s="39"/>
      <c r="P7042" s="47"/>
      <c r="Q7042" s="13"/>
      <c r="R7042" s="248">
        <f t="shared" si="1090"/>
        <v>0</v>
      </c>
      <c r="S7042" s="248">
        <f t="shared" si="1091"/>
        <v>0</v>
      </c>
      <c r="T7042" s="248">
        <f t="shared" si="1092"/>
        <v>0</v>
      </c>
      <c r="U7042" s="248">
        <f t="shared" si="1093"/>
        <v>0</v>
      </c>
      <c r="V7042" s="13"/>
      <c r="W7042" s="7"/>
      <c r="AT7042" s="130"/>
      <c r="BF7042" s="33">
        <f t="shared" si="1099"/>
        <v>41242</v>
      </c>
      <c r="BG7042" s="34">
        <f t="shared" si="1094"/>
        <v>82.88000000000001</v>
      </c>
      <c r="BH7042" s="32">
        <f t="shared" si="1095"/>
        <v>1</v>
      </c>
      <c r="BI7042" s="32">
        <f t="shared" si="1096"/>
        <v>0</v>
      </c>
      <c r="BJ7042" s="69">
        <f t="shared" si="1097"/>
        <v>0</v>
      </c>
      <c r="BK7042" s="158" t="str">
        <f t="shared" si="1098"/>
        <v/>
      </c>
    </row>
    <row r="7043" spans="1:63" ht="12" customHeight="1" x14ac:dyDescent="0.2">
      <c r="A7043" s="8"/>
      <c r="B7043" s="7"/>
      <c r="C7043" s="7"/>
      <c r="D7043" s="7"/>
      <c r="E7043" s="7"/>
      <c r="F7043" s="7"/>
      <c r="G7043" s="7"/>
      <c r="H7043" s="7"/>
      <c r="I7043" s="10"/>
      <c r="J7043" s="25"/>
      <c r="K7043" s="250"/>
      <c r="L7043" s="31"/>
      <c r="M7043" s="9"/>
      <c r="N7043" s="11" t="s">
        <v>25</v>
      </c>
      <c r="O7043" s="39"/>
      <c r="P7043" s="47"/>
      <c r="Q7043" s="13"/>
      <c r="R7043" s="248">
        <f t="shared" si="1090"/>
        <v>0</v>
      </c>
      <c r="S7043" s="248">
        <f t="shared" si="1091"/>
        <v>0</v>
      </c>
      <c r="T7043" s="248">
        <f t="shared" si="1092"/>
        <v>0</v>
      </c>
      <c r="U7043" s="248">
        <f t="shared" si="1093"/>
        <v>0</v>
      </c>
      <c r="V7043" s="13"/>
      <c r="W7043" s="7"/>
      <c r="AT7043" s="130"/>
      <c r="BF7043" s="33">
        <f t="shared" si="1099"/>
        <v>41242</v>
      </c>
      <c r="BG7043" s="34">
        <f t="shared" si="1094"/>
        <v>82.88000000000001</v>
      </c>
      <c r="BH7043" s="32">
        <f t="shared" si="1095"/>
        <v>1</v>
      </c>
      <c r="BI7043" s="32">
        <f t="shared" si="1096"/>
        <v>0</v>
      </c>
      <c r="BJ7043" s="69">
        <f t="shared" si="1097"/>
        <v>0</v>
      </c>
      <c r="BK7043" s="158" t="str">
        <f t="shared" si="1098"/>
        <v/>
      </c>
    </row>
    <row r="7044" spans="1:63" ht="12" customHeight="1" x14ac:dyDescent="0.2">
      <c r="A7044" s="8"/>
      <c r="B7044" s="7"/>
      <c r="C7044" s="7"/>
      <c r="D7044" s="7"/>
      <c r="E7044" s="7"/>
      <c r="F7044" s="7"/>
      <c r="G7044" s="7"/>
      <c r="H7044" s="7"/>
      <c r="I7044" s="10"/>
      <c r="J7044" s="25"/>
      <c r="K7044" s="250"/>
      <c r="L7044" s="31"/>
      <c r="M7044" s="9"/>
      <c r="N7044" s="11" t="s">
        <v>25</v>
      </c>
      <c r="O7044" s="39"/>
      <c r="P7044" s="47"/>
      <c r="Q7044" s="13"/>
      <c r="R7044" s="248">
        <f t="shared" si="1090"/>
        <v>0</v>
      </c>
      <c r="S7044" s="248">
        <f t="shared" si="1091"/>
        <v>0</v>
      </c>
      <c r="T7044" s="248">
        <f t="shared" si="1092"/>
        <v>0</v>
      </c>
      <c r="U7044" s="248">
        <f t="shared" si="1093"/>
        <v>0</v>
      </c>
      <c r="V7044" s="13"/>
      <c r="W7044" s="7"/>
      <c r="AT7044" s="130"/>
      <c r="BF7044" s="33">
        <f t="shared" si="1099"/>
        <v>41242</v>
      </c>
      <c r="BG7044" s="34">
        <f t="shared" si="1094"/>
        <v>82.88000000000001</v>
      </c>
      <c r="BH7044" s="32">
        <f t="shared" si="1095"/>
        <v>1</v>
      </c>
      <c r="BI7044" s="32">
        <f t="shared" si="1096"/>
        <v>0</v>
      </c>
      <c r="BJ7044" s="69">
        <f t="shared" si="1097"/>
        <v>0</v>
      </c>
      <c r="BK7044" s="158" t="str">
        <f t="shared" si="1098"/>
        <v/>
      </c>
    </row>
    <row r="7045" spans="1:63" ht="12" customHeight="1" x14ac:dyDescent="0.2">
      <c r="A7045" s="8"/>
      <c r="B7045" s="7"/>
      <c r="C7045" s="7"/>
      <c r="D7045" s="7"/>
      <c r="E7045" s="7"/>
      <c r="F7045" s="7"/>
      <c r="G7045" s="7"/>
      <c r="H7045" s="7"/>
      <c r="I7045" s="10"/>
      <c r="J7045" s="25"/>
      <c r="K7045" s="250"/>
      <c r="L7045" s="31"/>
      <c r="M7045" s="9"/>
      <c r="N7045" s="11" t="s">
        <v>25</v>
      </c>
      <c r="O7045" s="39"/>
      <c r="P7045" s="47"/>
      <c r="Q7045" s="13"/>
      <c r="R7045" s="248">
        <f t="shared" si="1090"/>
        <v>0</v>
      </c>
      <c r="S7045" s="248">
        <f t="shared" si="1091"/>
        <v>0</v>
      </c>
      <c r="T7045" s="248">
        <f t="shared" si="1092"/>
        <v>0</v>
      </c>
      <c r="U7045" s="248">
        <f t="shared" si="1093"/>
        <v>0</v>
      </c>
      <c r="V7045" s="13"/>
      <c r="W7045" s="7"/>
      <c r="AT7045" s="130"/>
      <c r="BF7045" s="33">
        <f t="shared" si="1099"/>
        <v>41242</v>
      </c>
      <c r="BG7045" s="34">
        <f t="shared" si="1094"/>
        <v>82.88000000000001</v>
      </c>
      <c r="BH7045" s="32">
        <f t="shared" si="1095"/>
        <v>1</v>
      </c>
      <c r="BI7045" s="32">
        <f t="shared" si="1096"/>
        <v>0</v>
      </c>
      <c r="BJ7045" s="69">
        <f t="shared" si="1097"/>
        <v>0</v>
      </c>
      <c r="BK7045" s="158" t="str">
        <f t="shared" si="1098"/>
        <v/>
      </c>
    </row>
    <row r="7046" spans="1:63" ht="12" customHeight="1" x14ac:dyDescent="0.2">
      <c r="A7046" s="8"/>
      <c r="B7046" s="7"/>
      <c r="C7046" s="7"/>
      <c r="D7046" s="7"/>
      <c r="E7046" s="7"/>
      <c r="F7046" s="7"/>
      <c r="G7046" s="7"/>
      <c r="H7046" s="7"/>
      <c r="I7046" s="10"/>
      <c r="J7046" s="25"/>
      <c r="K7046" s="250"/>
      <c r="L7046" s="31"/>
      <c r="M7046" s="9"/>
      <c r="N7046" s="11" t="s">
        <v>25</v>
      </c>
      <c r="O7046" s="39"/>
      <c r="P7046" s="47"/>
      <c r="Q7046" s="13"/>
      <c r="R7046" s="248">
        <f t="shared" si="1090"/>
        <v>0</v>
      </c>
      <c r="S7046" s="248">
        <f t="shared" si="1091"/>
        <v>0</v>
      </c>
      <c r="T7046" s="248">
        <f t="shared" si="1092"/>
        <v>0</v>
      </c>
      <c r="U7046" s="248">
        <f t="shared" si="1093"/>
        <v>0</v>
      </c>
      <c r="V7046" s="13"/>
      <c r="W7046" s="7"/>
      <c r="AT7046" s="130"/>
      <c r="BF7046" s="33">
        <f t="shared" si="1099"/>
        <v>41242</v>
      </c>
      <c r="BG7046" s="34">
        <f t="shared" si="1094"/>
        <v>82.88000000000001</v>
      </c>
      <c r="BH7046" s="32">
        <f t="shared" si="1095"/>
        <v>1</v>
      </c>
      <c r="BI7046" s="32">
        <f t="shared" si="1096"/>
        <v>0</v>
      </c>
      <c r="BJ7046" s="69">
        <f t="shared" si="1097"/>
        <v>0</v>
      </c>
      <c r="BK7046" s="158" t="str">
        <f t="shared" si="1098"/>
        <v/>
      </c>
    </row>
    <row r="7047" spans="1:63" ht="12" customHeight="1" x14ac:dyDescent="0.2">
      <c r="A7047" s="8"/>
      <c r="B7047" s="7"/>
      <c r="C7047" s="7"/>
      <c r="D7047" s="7"/>
      <c r="E7047" s="7"/>
      <c r="F7047" s="7"/>
      <c r="G7047" s="7"/>
      <c r="H7047" s="7"/>
      <c r="I7047" s="10"/>
      <c r="J7047" s="25"/>
      <c r="K7047" s="250"/>
      <c r="L7047" s="31"/>
      <c r="M7047" s="9"/>
      <c r="N7047" s="11" t="s">
        <v>25</v>
      </c>
      <c r="O7047" s="39"/>
      <c r="P7047" s="47"/>
      <c r="Q7047" s="13"/>
      <c r="R7047" s="248">
        <f t="shared" si="1090"/>
        <v>0</v>
      </c>
      <c r="S7047" s="248">
        <f t="shared" si="1091"/>
        <v>0</v>
      </c>
      <c r="T7047" s="248">
        <f t="shared" si="1092"/>
        <v>0</v>
      </c>
      <c r="U7047" s="248">
        <f t="shared" si="1093"/>
        <v>0</v>
      </c>
      <c r="V7047" s="13"/>
      <c r="W7047" s="7"/>
      <c r="AT7047" s="130"/>
      <c r="BF7047" s="33">
        <f t="shared" si="1099"/>
        <v>41242</v>
      </c>
      <c r="BG7047" s="34">
        <f t="shared" si="1094"/>
        <v>82.88000000000001</v>
      </c>
      <c r="BH7047" s="32">
        <f t="shared" si="1095"/>
        <v>1</v>
      </c>
      <c r="BI7047" s="32">
        <f t="shared" si="1096"/>
        <v>0</v>
      </c>
      <c r="BJ7047" s="69">
        <f t="shared" si="1097"/>
        <v>0</v>
      </c>
      <c r="BK7047" s="158" t="str">
        <f t="shared" si="1098"/>
        <v/>
      </c>
    </row>
    <row r="7048" spans="1:63" ht="12" customHeight="1" x14ac:dyDescent="0.2">
      <c r="A7048" s="8"/>
      <c r="B7048" s="7"/>
      <c r="C7048" s="7"/>
      <c r="D7048" s="7"/>
      <c r="E7048" s="7"/>
      <c r="F7048" s="7"/>
      <c r="G7048" s="7"/>
      <c r="H7048" s="7"/>
      <c r="I7048" s="10"/>
      <c r="J7048" s="25"/>
      <c r="K7048" s="250"/>
      <c r="L7048" s="31"/>
      <c r="M7048" s="9"/>
      <c r="N7048" s="11" t="s">
        <v>25</v>
      </c>
      <c r="O7048" s="39"/>
      <c r="P7048" s="47"/>
      <c r="Q7048" s="13"/>
      <c r="R7048" s="248">
        <f t="shared" si="1090"/>
        <v>0</v>
      </c>
      <c r="S7048" s="248">
        <f t="shared" si="1091"/>
        <v>0</v>
      </c>
      <c r="T7048" s="248">
        <f t="shared" si="1092"/>
        <v>0</v>
      </c>
      <c r="U7048" s="248">
        <f t="shared" si="1093"/>
        <v>0</v>
      </c>
      <c r="V7048" s="13"/>
      <c r="W7048" s="7"/>
      <c r="AT7048" s="130"/>
      <c r="BF7048" s="33">
        <f t="shared" si="1099"/>
        <v>41242</v>
      </c>
      <c r="BG7048" s="34">
        <f t="shared" si="1094"/>
        <v>82.88000000000001</v>
      </c>
      <c r="BH7048" s="32">
        <f t="shared" si="1095"/>
        <v>1</v>
      </c>
      <c r="BI7048" s="32">
        <f t="shared" si="1096"/>
        <v>0</v>
      </c>
      <c r="BJ7048" s="69">
        <f t="shared" si="1097"/>
        <v>0</v>
      </c>
      <c r="BK7048" s="158" t="str">
        <f t="shared" si="1098"/>
        <v/>
      </c>
    </row>
    <row r="7049" spans="1:63" ht="12" customHeight="1" x14ac:dyDescent="0.2">
      <c r="A7049" s="8"/>
      <c r="B7049" s="7"/>
      <c r="C7049" s="7"/>
      <c r="D7049" s="7"/>
      <c r="E7049" s="7"/>
      <c r="F7049" s="7"/>
      <c r="G7049" s="7"/>
      <c r="H7049" s="7"/>
      <c r="I7049" s="10"/>
      <c r="J7049" s="25"/>
      <c r="K7049" s="250"/>
      <c r="L7049" s="31"/>
      <c r="M7049" s="9"/>
      <c r="N7049" s="11" t="s">
        <v>25</v>
      </c>
      <c r="O7049" s="39"/>
      <c r="P7049" s="47"/>
      <c r="Q7049" s="13"/>
      <c r="R7049" s="248">
        <f t="shared" si="1090"/>
        <v>0</v>
      </c>
      <c r="S7049" s="248">
        <f t="shared" si="1091"/>
        <v>0</v>
      </c>
      <c r="T7049" s="248">
        <f t="shared" si="1092"/>
        <v>0</v>
      </c>
      <c r="U7049" s="248">
        <f t="shared" si="1093"/>
        <v>0</v>
      </c>
      <c r="V7049" s="13"/>
      <c r="W7049" s="7"/>
      <c r="AT7049" s="130"/>
      <c r="BF7049" s="33">
        <f t="shared" si="1099"/>
        <v>41242</v>
      </c>
      <c r="BG7049" s="34">
        <f t="shared" si="1094"/>
        <v>82.88000000000001</v>
      </c>
      <c r="BH7049" s="32">
        <f t="shared" si="1095"/>
        <v>1</v>
      </c>
      <c r="BI7049" s="32">
        <f t="shared" si="1096"/>
        <v>0</v>
      </c>
      <c r="BJ7049" s="69">
        <f t="shared" si="1097"/>
        <v>0</v>
      </c>
      <c r="BK7049" s="158" t="str">
        <f t="shared" si="1098"/>
        <v/>
      </c>
    </row>
    <row r="7050" spans="1:63" ht="12" customHeight="1" x14ac:dyDescent="0.2">
      <c r="A7050" s="8"/>
      <c r="B7050" s="7"/>
      <c r="C7050" s="7"/>
      <c r="D7050" s="7"/>
      <c r="E7050" s="7"/>
      <c r="F7050" s="7"/>
      <c r="G7050" s="7"/>
      <c r="H7050" s="7"/>
      <c r="I7050" s="10"/>
      <c r="J7050" s="25"/>
      <c r="K7050" s="250"/>
      <c r="L7050" s="31"/>
      <c r="M7050" s="9"/>
      <c r="N7050" s="11" t="s">
        <v>25</v>
      </c>
      <c r="O7050" s="39"/>
      <c r="P7050" s="47"/>
      <c r="Q7050" s="13"/>
      <c r="R7050" s="248">
        <f t="shared" si="1090"/>
        <v>0</v>
      </c>
      <c r="S7050" s="248">
        <f t="shared" si="1091"/>
        <v>0</v>
      </c>
      <c r="T7050" s="248">
        <f t="shared" si="1092"/>
        <v>0</v>
      </c>
      <c r="U7050" s="248">
        <f t="shared" si="1093"/>
        <v>0</v>
      </c>
      <c r="V7050" s="13"/>
      <c r="W7050" s="7"/>
      <c r="AT7050" s="130"/>
      <c r="BF7050" s="33">
        <f t="shared" si="1099"/>
        <v>41242</v>
      </c>
      <c r="BG7050" s="34">
        <f t="shared" si="1094"/>
        <v>82.88000000000001</v>
      </c>
      <c r="BH7050" s="32">
        <f t="shared" si="1095"/>
        <v>1</v>
      </c>
      <c r="BI7050" s="32">
        <f t="shared" si="1096"/>
        <v>0</v>
      </c>
      <c r="BJ7050" s="69">
        <f t="shared" si="1097"/>
        <v>0</v>
      </c>
      <c r="BK7050" s="158" t="str">
        <f t="shared" si="1098"/>
        <v/>
      </c>
    </row>
    <row r="7051" spans="1:63" ht="12" customHeight="1" x14ac:dyDescent="0.2">
      <c r="A7051" s="8"/>
      <c r="B7051" s="7"/>
      <c r="C7051" s="7"/>
      <c r="D7051" s="7"/>
      <c r="E7051" s="7"/>
      <c r="F7051" s="7"/>
      <c r="G7051" s="7"/>
      <c r="H7051" s="7"/>
      <c r="I7051" s="10"/>
      <c r="J7051" s="25"/>
      <c r="K7051" s="250"/>
      <c r="L7051" s="31"/>
      <c r="M7051" s="9"/>
      <c r="N7051" s="11" t="s">
        <v>25</v>
      </c>
      <c r="O7051" s="39"/>
      <c r="P7051" s="47"/>
      <c r="Q7051" s="13"/>
      <c r="R7051" s="248">
        <f t="shared" ref="R7051:R7114" si="1100">IF(N7051&lt;&gt;"M",ROUND(IF(M7051&lt;&gt;"Y",IF(P7051&lt;&gt;"Y",K7051,K7051*(BH7051-1)),0),ROUNDING),"")</f>
        <v>0</v>
      </c>
      <c r="S7051" s="248">
        <f t="shared" ref="S7051:S7114" si="1101">IF(N7051&lt;&gt;"M",ROUND(IF(O7051&gt;0,IF(M7051="Y",BI7051*(1-O7051),IF(BI7051&gt;R7051,R7051 + (BI7051 - R7051)*(1-O7051),BI7051)),BI7051),ROUNDING),"")</f>
        <v>0</v>
      </c>
      <c r="T7051" s="248">
        <f t="shared" ref="T7051:T7114" si="1102">IF(N7051&lt;&gt;"M",ROUND(IF(O7051&gt;0,IF(M7051="Y",BJ7051*(1-O7051),IF(BJ7051&gt;R7051,R7051 + (BJ7051 - R7051)*(1-O7051),BJ7051)),BJ7051),ROUNDING),"")</f>
        <v>0</v>
      </c>
      <c r="U7051" s="248">
        <f t="shared" ref="U7051:U7114" si="1103">IF(N7051&lt;&gt;"M",ROUND(IF(OR(N7051="P",N7051=""),0,IF(OR(M7051="N",M7051=""),T7051-R7051,T7051)),ROUNDING),"")</f>
        <v>0</v>
      </c>
      <c r="V7051" s="13"/>
      <c r="W7051" s="7"/>
      <c r="AT7051" s="130"/>
      <c r="BF7051" s="33">
        <f t="shared" si="1099"/>
        <v>41242</v>
      </c>
      <c r="BG7051" s="34">
        <f t="shared" ref="BG7051:BG7114" si="1104">IF(N7051&lt;&gt;"M",BG7050+U7051,BG7050)</f>
        <v>82.88000000000001</v>
      </c>
      <c r="BH7051" s="32">
        <f t="shared" ref="BH7051:BH7114" si="1105">IF(L7051&lt;&gt;"",IF(ODDS_TYPE=1,L7051,IF(ODDS_TYPE=2,IF(L7051&gt;0,1+L7051/100,IF(L7051&lt;0,1-100/L7051,1)),IF(ODDS_TYPE=3,1+L7051,IF(ODDS_TYPE=4,1+L7051,IF(ODDS_TYPE=5,IF(L7051&gt;0,1+L7051,1-1/L7051),IF(ODDS_TYPE=6,IF(L7051&gt;=0,L7051+1,1-1/L7051),1)))))),1)</f>
        <v>1</v>
      </c>
      <c r="BI7051" s="32">
        <f t="shared" ref="BI7051:BI7114" si="1106">IF(P7051&lt;&gt;"Y",IF(M7051&lt;&gt;"Y",K7051*BH7051,K7051*BH7051 - K7051),IF(M7051&lt;&gt;"Y",K7051*BH7051,K7051))</f>
        <v>0</v>
      </c>
      <c r="BJ7051" s="69">
        <f t="shared" ref="BJ7051:BJ7114" si="1107">IF(P7051&lt;&gt;"Y",
IF(M7051&lt;&gt;"Y",
IF(N7051="Y",K7051*BH7051,IF(N7051="P",0,IF(OR(N7051="R",N7051="PU"),K7051,IF(N7051="H",K7051*BH7051*0.5,IF(N7051="HW",K7051*0.5*(1 + BH7051),IF(N7051="HL",K7051*0.5,0)))))),
IF(N7051="Y",K7051*BH7051 - K7051,IF(N7051="P",0,IF(OR(N7051="R",N7051="PU"),0,IF(N7051="H",IF(BH7051&gt;2,0.5*K7051*BH7051 - K7051,0),IF(N7051="HW",K7051*0.5*(1 + BH7051) - K7051,IF(N7051="HL",0,0))))))),
IF(M7051&lt;&gt;"Y",
IF(N7051="Y",K7051*BH7051,IF(N7051="P",0,IF(OR(N7051="R",N7051="PU"),K7051*(BH7051-1),IF(N7051="H",K7051*BH7051*0.5,IF(N7051="HW",K7051*(BH7051-1)*0.5,IF(N7051="HL",K7051*BH7051 - K7051*0.5,0)))))),
IF(N7051="Y",K7051,IF(N7051="P",0,IF(OR(N7051="R",N7051="PU"),0,IF(N7051="H",IF(BH7051&lt;2,K7051*BH7051*0.5 - K7051*(BH7051-1),0),IF(N7051="HW",0,IF(N7051="HL",K7051*0.5,0)))))))
)</f>
        <v>0</v>
      </c>
      <c r="BK7051" s="158" t="str">
        <f t="shared" ref="BK7051:BK7114" si="1108">IF(FILT_M=1,IF(LEN(C7051)&gt;0,C7051,""),IF(FILT_M=2,IF(LEN(E7051)&gt;0,E7051,""),IF(FILT_M=3,IF(LEN(F7051)&gt;0,F7051,""),IF(FILT_M=4,IF(LEN(G7051)&gt;0,G7051,""),""))))</f>
        <v/>
      </c>
    </row>
    <row r="7052" spans="1:63" ht="12" customHeight="1" x14ac:dyDescent="0.2">
      <c r="A7052" s="8"/>
      <c r="B7052" s="7"/>
      <c r="C7052" s="7"/>
      <c r="D7052" s="7"/>
      <c r="E7052" s="7"/>
      <c r="F7052" s="7"/>
      <c r="G7052" s="7"/>
      <c r="H7052" s="7"/>
      <c r="I7052" s="10"/>
      <c r="J7052" s="25"/>
      <c r="K7052" s="250"/>
      <c r="L7052" s="31"/>
      <c r="M7052" s="9"/>
      <c r="N7052" s="11" t="s">
        <v>25</v>
      </c>
      <c r="O7052" s="39"/>
      <c r="P7052" s="47"/>
      <c r="Q7052" s="13"/>
      <c r="R7052" s="248">
        <f t="shared" si="1100"/>
        <v>0</v>
      </c>
      <c r="S7052" s="248">
        <f t="shared" si="1101"/>
        <v>0</v>
      </c>
      <c r="T7052" s="248">
        <f t="shared" si="1102"/>
        <v>0</v>
      </c>
      <c r="U7052" s="248">
        <f t="shared" si="1103"/>
        <v>0</v>
      </c>
      <c r="V7052" s="13"/>
      <c r="W7052" s="7"/>
      <c r="AT7052" s="130"/>
      <c r="BF7052" s="33">
        <f t="shared" ref="BF7052:BF7115" si="1109">IF(A7052&gt;2,A7052,BF7051)</f>
        <v>41242</v>
      </c>
      <c r="BG7052" s="34">
        <f t="shared" si="1104"/>
        <v>82.88000000000001</v>
      </c>
      <c r="BH7052" s="32">
        <f t="shared" si="1105"/>
        <v>1</v>
      </c>
      <c r="BI7052" s="32">
        <f t="shared" si="1106"/>
        <v>0</v>
      </c>
      <c r="BJ7052" s="69">
        <f t="shared" si="1107"/>
        <v>0</v>
      </c>
      <c r="BK7052" s="158" t="str">
        <f t="shared" si="1108"/>
        <v/>
      </c>
    </row>
    <row r="7053" spans="1:63" ht="12" customHeight="1" x14ac:dyDescent="0.2">
      <c r="A7053" s="8"/>
      <c r="B7053" s="7"/>
      <c r="C7053" s="7"/>
      <c r="D7053" s="7"/>
      <c r="E7053" s="7"/>
      <c r="F7053" s="7"/>
      <c r="G7053" s="7"/>
      <c r="H7053" s="7"/>
      <c r="I7053" s="10"/>
      <c r="J7053" s="25"/>
      <c r="K7053" s="250"/>
      <c r="L7053" s="31"/>
      <c r="M7053" s="9"/>
      <c r="N7053" s="11" t="s">
        <v>25</v>
      </c>
      <c r="O7053" s="39"/>
      <c r="P7053" s="47"/>
      <c r="Q7053" s="13"/>
      <c r="R7053" s="248">
        <f t="shared" si="1100"/>
        <v>0</v>
      </c>
      <c r="S7053" s="248">
        <f t="shared" si="1101"/>
        <v>0</v>
      </c>
      <c r="T7053" s="248">
        <f t="shared" si="1102"/>
        <v>0</v>
      </c>
      <c r="U7053" s="248">
        <f t="shared" si="1103"/>
        <v>0</v>
      </c>
      <c r="V7053" s="13"/>
      <c r="W7053" s="7"/>
      <c r="AT7053" s="130"/>
      <c r="BF7053" s="33">
        <f t="shared" si="1109"/>
        <v>41242</v>
      </c>
      <c r="BG7053" s="34">
        <f t="shared" si="1104"/>
        <v>82.88000000000001</v>
      </c>
      <c r="BH7053" s="32">
        <f t="shared" si="1105"/>
        <v>1</v>
      </c>
      <c r="BI7053" s="32">
        <f t="shared" si="1106"/>
        <v>0</v>
      </c>
      <c r="BJ7053" s="69">
        <f t="shared" si="1107"/>
        <v>0</v>
      </c>
      <c r="BK7053" s="158" t="str">
        <f t="shared" si="1108"/>
        <v/>
      </c>
    </row>
    <row r="7054" spans="1:63" ht="12" customHeight="1" x14ac:dyDescent="0.2">
      <c r="A7054" s="8"/>
      <c r="B7054" s="7"/>
      <c r="C7054" s="7"/>
      <c r="D7054" s="7"/>
      <c r="E7054" s="7"/>
      <c r="F7054" s="7"/>
      <c r="G7054" s="7"/>
      <c r="H7054" s="7"/>
      <c r="I7054" s="10"/>
      <c r="J7054" s="25"/>
      <c r="K7054" s="250"/>
      <c r="L7054" s="31"/>
      <c r="M7054" s="9"/>
      <c r="N7054" s="11" t="s">
        <v>25</v>
      </c>
      <c r="O7054" s="39"/>
      <c r="P7054" s="47"/>
      <c r="Q7054" s="13"/>
      <c r="R7054" s="248">
        <f t="shared" si="1100"/>
        <v>0</v>
      </c>
      <c r="S7054" s="248">
        <f t="shared" si="1101"/>
        <v>0</v>
      </c>
      <c r="T7054" s="248">
        <f t="shared" si="1102"/>
        <v>0</v>
      </c>
      <c r="U7054" s="248">
        <f t="shared" si="1103"/>
        <v>0</v>
      </c>
      <c r="V7054" s="13"/>
      <c r="W7054" s="7"/>
      <c r="AT7054" s="130"/>
      <c r="BF7054" s="33">
        <f t="shared" si="1109"/>
        <v>41242</v>
      </c>
      <c r="BG7054" s="34">
        <f t="shared" si="1104"/>
        <v>82.88000000000001</v>
      </c>
      <c r="BH7054" s="32">
        <f t="shared" si="1105"/>
        <v>1</v>
      </c>
      <c r="BI7054" s="32">
        <f t="shared" si="1106"/>
        <v>0</v>
      </c>
      <c r="BJ7054" s="69">
        <f t="shared" si="1107"/>
        <v>0</v>
      </c>
      <c r="BK7054" s="158" t="str">
        <f t="shared" si="1108"/>
        <v/>
      </c>
    </row>
    <row r="7055" spans="1:63" ht="12" customHeight="1" x14ac:dyDescent="0.2">
      <c r="A7055" s="8"/>
      <c r="B7055" s="7"/>
      <c r="C7055" s="7"/>
      <c r="D7055" s="7"/>
      <c r="E7055" s="7"/>
      <c r="F7055" s="7"/>
      <c r="G7055" s="7"/>
      <c r="H7055" s="7"/>
      <c r="I7055" s="10"/>
      <c r="J7055" s="25"/>
      <c r="K7055" s="250"/>
      <c r="L7055" s="31"/>
      <c r="M7055" s="9"/>
      <c r="N7055" s="11" t="s">
        <v>25</v>
      </c>
      <c r="O7055" s="39"/>
      <c r="P7055" s="47"/>
      <c r="Q7055" s="13"/>
      <c r="R7055" s="248">
        <f t="shared" si="1100"/>
        <v>0</v>
      </c>
      <c r="S7055" s="248">
        <f t="shared" si="1101"/>
        <v>0</v>
      </c>
      <c r="T7055" s="248">
        <f t="shared" si="1102"/>
        <v>0</v>
      </c>
      <c r="U7055" s="248">
        <f t="shared" si="1103"/>
        <v>0</v>
      </c>
      <c r="V7055" s="13"/>
      <c r="W7055" s="7"/>
      <c r="AT7055" s="130"/>
      <c r="BF7055" s="33">
        <f t="shared" si="1109"/>
        <v>41242</v>
      </c>
      <c r="BG7055" s="34">
        <f t="shared" si="1104"/>
        <v>82.88000000000001</v>
      </c>
      <c r="BH7055" s="32">
        <f t="shared" si="1105"/>
        <v>1</v>
      </c>
      <c r="BI7055" s="32">
        <f t="shared" si="1106"/>
        <v>0</v>
      </c>
      <c r="BJ7055" s="69">
        <f t="shared" si="1107"/>
        <v>0</v>
      </c>
      <c r="BK7055" s="158" t="str">
        <f t="shared" si="1108"/>
        <v/>
      </c>
    </row>
    <row r="7056" spans="1:63" ht="12" customHeight="1" x14ac:dyDescent="0.2">
      <c r="A7056" s="8"/>
      <c r="B7056" s="7"/>
      <c r="C7056" s="7"/>
      <c r="D7056" s="7"/>
      <c r="E7056" s="7"/>
      <c r="F7056" s="7"/>
      <c r="G7056" s="7"/>
      <c r="H7056" s="7"/>
      <c r="I7056" s="10"/>
      <c r="J7056" s="25"/>
      <c r="K7056" s="250"/>
      <c r="L7056" s="31"/>
      <c r="M7056" s="9"/>
      <c r="N7056" s="11" t="s">
        <v>25</v>
      </c>
      <c r="O7056" s="39"/>
      <c r="P7056" s="47"/>
      <c r="Q7056" s="13"/>
      <c r="R7056" s="248">
        <f t="shared" si="1100"/>
        <v>0</v>
      </c>
      <c r="S7056" s="248">
        <f t="shared" si="1101"/>
        <v>0</v>
      </c>
      <c r="T7056" s="248">
        <f t="shared" si="1102"/>
        <v>0</v>
      </c>
      <c r="U7056" s="248">
        <f t="shared" si="1103"/>
        <v>0</v>
      </c>
      <c r="V7056" s="13"/>
      <c r="W7056" s="7"/>
      <c r="AT7056" s="130"/>
      <c r="BF7056" s="33">
        <f t="shared" si="1109"/>
        <v>41242</v>
      </c>
      <c r="BG7056" s="34">
        <f t="shared" si="1104"/>
        <v>82.88000000000001</v>
      </c>
      <c r="BH7056" s="32">
        <f t="shared" si="1105"/>
        <v>1</v>
      </c>
      <c r="BI7056" s="32">
        <f t="shared" si="1106"/>
        <v>0</v>
      </c>
      <c r="BJ7056" s="69">
        <f t="shared" si="1107"/>
        <v>0</v>
      </c>
      <c r="BK7056" s="158" t="str">
        <f t="shared" si="1108"/>
        <v/>
      </c>
    </row>
    <row r="7057" spans="1:63" ht="12" customHeight="1" x14ac:dyDescent="0.2">
      <c r="A7057" s="8"/>
      <c r="B7057" s="7"/>
      <c r="C7057" s="7"/>
      <c r="D7057" s="7"/>
      <c r="E7057" s="7"/>
      <c r="F7057" s="7"/>
      <c r="G7057" s="7"/>
      <c r="H7057" s="7"/>
      <c r="I7057" s="10"/>
      <c r="J7057" s="25"/>
      <c r="K7057" s="250"/>
      <c r="L7057" s="31"/>
      <c r="M7057" s="9"/>
      <c r="N7057" s="11" t="s">
        <v>25</v>
      </c>
      <c r="O7057" s="39"/>
      <c r="P7057" s="47"/>
      <c r="Q7057" s="13"/>
      <c r="R7057" s="248">
        <f t="shared" si="1100"/>
        <v>0</v>
      </c>
      <c r="S7057" s="248">
        <f t="shared" si="1101"/>
        <v>0</v>
      </c>
      <c r="T7057" s="248">
        <f t="shared" si="1102"/>
        <v>0</v>
      </c>
      <c r="U7057" s="248">
        <f t="shared" si="1103"/>
        <v>0</v>
      </c>
      <c r="V7057" s="13"/>
      <c r="W7057" s="7"/>
      <c r="AT7057" s="130"/>
      <c r="BF7057" s="33">
        <f t="shared" si="1109"/>
        <v>41242</v>
      </c>
      <c r="BG7057" s="34">
        <f t="shared" si="1104"/>
        <v>82.88000000000001</v>
      </c>
      <c r="BH7057" s="32">
        <f t="shared" si="1105"/>
        <v>1</v>
      </c>
      <c r="BI7057" s="32">
        <f t="shared" si="1106"/>
        <v>0</v>
      </c>
      <c r="BJ7057" s="69">
        <f t="shared" si="1107"/>
        <v>0</v>
      </c>
      <c r="BK7057" s="158" t="str">
        <f t="shared" si="1108"/>
        <v/>
      </c>
    </row>
    <row r="7058" spans="1:63" ht="12" customHeight="1" x14ac:dyDescent="0.2">
      <c r="A7058" s="8"/>
      <c r="B7058" s="7"/>
      <c r="C7058" s="7"/>
      <c r="D7058" s="7"/>
      <c r="E7058" s="7"/>
      <c r="F7058" s="7"/>
      <c r="G7058" s="7"/>
      <c r="H7058" s="7"/>
      <c r="I7058" s="10"/>
      <c r="J7058" s="25"/>
      <c r="K7058" s="250"/>
      <c r="L7058" s="31"/>
      <c r="M7058" s="9"/>
      <c r="N7058" s="11" t="s">
        <v>25</v>
      </c>
      <c r="O7058" s="39"/>
      <c r="P7058" s="47"/>
      <c r="Q7058" s="13"/>
      <c r="R7058" s="248">
        <f t="shared" si="1100"/>
        <v>0</v>
      </c>
      <c r="S7058" s="248">
        <f t="shared" si="1101"/>
        <v>0</v>
      </c>
      <c r="T7058" s="248">
        <f t="shared" si="1102"/>
        <v>0</v>
      </c>
      <c r="U7058" s="248">
        <f t="shared" si="1103"/>
        <v>0</v>
      </c>
      <c r="V7058" s="13"/>
      <c r="W7058" s="7"/>
      <c r="AT7058" s="130"/>
      <c r="BF7058" s="33">
        <f t="shared" si="1109"/>
        <v>41242</v>
      </c>
      <c r="BG7058" s="34">
        <f t="shared" si="1104"/>
        <v>82.88000000000001</v>
      </c>
      <c r="BH7058" s="32">
        <f t="shared" si="1105"/>
        <v>1</v>
      </c>
      <c r="BI7058" s="32">
        <f t="shared" si="1106"/>
        <v>0</v>
      </c>
      <c r="BJ7058" s="69">
        <f t="shared" si="1107"/>
        <v>0</v>
      </c>
      <c r="BK7058" s="158" t="str">
        <f t="shared" si="1108"/>
        <v/>
      </c>
    </row>
    <row r="7059" spans="1:63" ht="12" customHeight="1" x14ac:dyDescent="0.2">
      <c r="A7059" s="8"/>
      <c r="B7059" s="7"/>
      <c r="C7059" s="7"/>
      <c r="D7059" s="7"/>
      <c r="E7059" s="7"/>
      <c r="F7059" s="7"/>
      <c r="G7059" s="7"/>
      <c r="H7059" s="7"/>
      <c r="I7059" s="10"/>
      <c r="J7059" s="25"/>
      <c r="K7059" s="250"/>
      <c r="L7059" s="31"/>
      <c r="M7059" s="9"/>
      <c r="N7059" s="11" t="s">
        <v>25</v>
      </c>
      <c r="O7059" s="39"/>
      <c r="P7059" s="47"/>
      <c r="Q7059" s="13"/>
      <c r="R7059" s="248">
        <f t="shared" si="1100"/>
        <v>0</v>
      </c>
      <c r="S7059" s="248">
        <f t="shared" si="1101"/>
        <v>0</v>
      </c>
      <c r="T7059" s="248">
        <f t="shared" si="1102"/>
        <v>0</v>
      </c>
      <c r="U7059" s="248">
        <f t="shared" si="1103"/>
        <v>0</v>
      </c>
      <c r="V7059" s="13"/>
      <c r="W7059" s="7"/>
      <c r="AT7059" s="130"/>
      <c r="BF7059" s="33">
        <f t="shared" si="1109"/>
        <v>41242</v>
      </c>
      <c r="BG7059" s="34">
        <f t="shared" si="1104"/>
        <v>82.88000000000001</v>
      </c>
      <c r="BH7059" s="32">
        <f t="shared" si="1105"/>
        <v>1</v>
      </c>
      <c r="BI7059" s="32">
        <f t="shared" si="1106"/>
        <v>0</v>
      </c>
      <c r="BJ7059" s="69">
        <f t="shared" si="1107"/>
        <v>0</v>
      </c>
      <c r="BK7059" s="158" t="str">
        <f t="shared" si="1108"/>
        <v/>
      </c>
    </row>
    <row r="7060" spans="1:63" ht="12" customHeight="1" x14ac:dyDescent="0.2">
      <c r="A7060" s="8"/>
      <c r="B7060" s="7"/>
      <c r="C7060" s="7"/>
      <c r="D7060" s="7"/>
      <c r="E7060" s="7"/>
      <c r="F7060" s="7"/>
      <c r="G7060" s="7"/>
      <c r="H7060" s="7"/>
      <c r="I7060" s="10"/>
      <c r="J7060" s="25"/>
      <c r="K7060" s="250"/>
      <c r="L7060" s="31"/>
      <c r="M7060" s="9"/>
      <c r="N7060" s="11" t="s">
        <v>25</v>
      </c>
      <c r="O7060" s="39"/>
      <c r="P7060" s="47"/>
      <c r="Q7060" s="13"/>
      <c r="R7060" s="248">
        <f t="shared" si="1100"/>
        <v>0</v>
      </c>
      <c r="S7060" s="248">
        <f t="shared" si="1101"/>
        <v>0</v>
      </c>
      <c r="T7060" s="248">
        <f t="shared" si="1102"/>
        <v>0</v>
      </c>
      <c r="U7060" s="248">
        <f t="shared" si="1103"/>
        <v>0</v>
      </c>
      <c r="V7060" s="13"/>
      <c r="W7060" s="7"/>
      <c r="AT7060" s="130"/>
      <c r="BF7060" s="33">
        <f t="shared" si="1109"/>
        <v>41242</v>
      </c>
      <c r="BG7060" s="34">
        <f t="shared" si="1104"/>
        <v>82.88000000000001</v>
      </c>
      <c r="BH7060" s="32">
        <f t="shared" si="1105"/>
        <v>1</v>
      </c>
      <c r="BI7060" s="32">
        <f t="shared" si="1106"/>
        <v>0</v>
      </c>
      <c r="BJ7060" s="69">
        <f t="shared" si="1107"/>
        <v>0</v>
      </c>
      <c r="BK7060" s="158" t="str">
        <f t="shared" si="1108"/>
        <v/>
      </c>
    </row>
    <row r="7061" spans="1:63" ht="12" customHeight="1" x14ac:dyDescent="0.2">
      <c r="A7061" s="8"/>
      <c r="B7061" s="7"/>
      <c r="C7061" s="7"/>
      <c r="D7061" s="7"/>
      <c r="E7061" s="7"/>
      <c r="F7061" s="7"/>
      <c r="G7061" s="7"/>
      <c r="H7061" s="7"/>
      <c r="I7061" s="10"/>
      <c r="J7061" s="25"/>
      <c r="K7061" s="250"/>
      <c r="L7061" s="31"/>
      <c r="M7061" s="9"/>
      <c r="N7061" s="11" t="s">
        <v>25</v>
      </c>
      <c r="O7061" s="39"/>
      <c r="P7061" s="47"/>
      <c r="Q7061" s="13"/>
      <c r="R7061" s="248">
        <f t="shared" si="1100"/>
        <v>0</v>
      </c>
      <c r="S7061" s="248">
        <f t="shared" si="1101"/>
        <v>0</v>
      </c>
      <c r="T7061" s="248">
        <f t="shared" si="1102"/>
        <v>0</v>
      </c>
      <c r="U7061" s="248">
        <f t="shared" si="1103"/>
        <v>0</v>
      </c>
      <c r="V7061" s="13"/>
      <c r="W7061" s="7"/>
      <c r="AT7061" s="130"/>
      <c r="BF7061" s="33">
        <f t="shared" si="1109"/>
        <v>41242</v>
      </c>
      <c r="BG7061" s="34">
        <f t="shared" si="1104"/>
        <v>82.88000000000001</v>
      </c>
      <c r="BH7061" s="32">
        <f t="shared" si="1105"/>
        <v>1</v>
      </c>
      <c r="BI7061" s="32">
        <f t="shared" si="1106"/>
        <v>0</v>
      </c>
      <c r="BJ7061" s="69">
        <f t="shared" si="1107"/>
        <v>0</v>
      </c>
      <c r="BK7061" s="158" t="str">
        <f t="shared" si="1108"/>
        <v/>
      </c>
    </row>
    <row r="7062" spans="1:63" ht="12" customHeight="1" x14ac:dyDescent="0.2">
      <c r="A7062" s="8"/>
      <c r="B7062" s="7"/>
      <c r="C7062" s="7"/>
      <c r="D7062" s="7"/>
      <c r="E7062" s="7"/>
      <c r="F7062" s="7"/>
      <c r="G7062" s="7"/>
      <c r="H7062" s="7"/>
      <c r="I7062" s="10"/>
      <c r="J7062" s="25"/>
      <c r="K7062" s="250"/>
      <c r="L7062" s="31"/>
      <c r="M7062" s="9"/>
      <c r="N7062" s="11" t="s">
        <v>25</v>
      </c>
      <c r="O7062" s="39"/>
      <c r="P7062" s="47"/>
      <c r="Q7062" s="13"/>
      <c r="R7062" s="248">
        <f t="shared" si="1100"/>
        <v>0</v>
      </c>
      <c r="S7062" s="248">
        <f t="shared" si="1101"/>
        <v>0</v>
      </c>
      <c r="T7062" s="248">
        <f t="shared" si="1102"/>
        <v>0</v>
      </c>
      <c r="U7062" s="248">
        <f t="shared" si="1103"/>
        <v>0</v>
      </c>
      <c r="V7062" s="13"/>
      <c r="W7062" s="7"/>
      <c r="AT7062" s="130"/>
      <c r="BF7062" s="33">
        <f t="shared" si="1109"/>
        <v>41242</v>
      </c>
      <c r="BG7062" s="34">
        <f t="shared" si="1104"/>
        <v>82.88000000000001</v>
      </c>
      <c r="BH7062" s="32">
        <f t="shared" si="1105"/>
        <v>1</v>
      </c>
      <c r="BI7062" s="32">
        <f t="shared" si="1106"/>
        <v>0</v>
      </c>
      <c r="BJ7062" s="69">
        <f t="shared" si="1107"/>
        <v>0</v>
      </c>
      <c r="BK7062" s="158" t="str">
        <f t="shared" si="1108"/>
        <v/>
      </c>
    </row>
    <row r="7063" spans="1:63" ht="12" customHeight="1" x14ac:dyDescent="0.2">
      <c r="A7063" s="8"/>
      <c r="B7063" s="7"/>
      <c r="C7063" s="7"/>
      <c r="D7063" s="7"/>
      <c r="E7063" s="7"/>
      <c r="F7063" s="7"/>
      <c r="G7063" s="7"/>
      <c r="H7063" s="7"/>
      <c r="I7063" s="10"/>
      <c r="J7063" s="25"/>
      <c r="K7063" s="250"/>
      <c r="L7063" s="31"/>
      <c r="M7063" s="9"/>
      <c r="N7063" s="11" t="s">
        <v>25</v>
      </c>
      <c r="O7063" s="39"/>
      <c r="P7063" s="47"/>
      <c r="Q7063" s="13"/>
      <c r="R7063" s="248">
        <f t="shared" si="1100"/>
        <v>0</v>
      </c>
      <c r="S7063" s="248">
        <f t="shared" si="1101"/>
        <v>0</v>
      </c>
      <c r="T7063" s="248">
        <f t="shared" si="1102"/>
        <v>0</v>
      </c>
      <c r="U7063" s="248">
        <f t="shared" si="1103"/>
        <v>0</v>
      </c>
      <c r="V7063" s="13"/>
      <c r="W7063" s="7"/>
      <c r="AT7063" s="130"/>
      <c r="BF7063" s="33">
        <f t="shared" si="1109"/>
        <v>41242</v>
      </c>
      <c r="BG7063" s="34">
        <f t="shared" si="1104"/>
        <v>82.88000000000001</v>
      </c>
      <c r="BH7063" s="32">
        <f t="shared" si="1105"/>
        <v>1</v>
      </c>
      <c r="BI7063" s="32">
        <f t="shared" si="1106"/>
        <v>0</v>
      </c>
      <c r="BJ7063" s="69">
        <f t="shared" si="1107"/>
        <v>0</v>
      </c>
      <c r="BK7063" s="158" t="str">
        <f t="shared" si="1108"/>
        <v/>
      </c>
    </row>
    <row r="7064" spans="1:63" ht="12" customHeight="1" x14ac:dyDescent="0.2">
      <c r="A7064" s="8"/>
      <c r="B7064" s="7"/>
      <c r="C7064" s="7"/>
      <c r="D7064" s="7"/>
      <c r="E7064" s="7"/>
      <c r="F7064" s="7"/>
      <c r="G7064" s="7"/>
      <c r="H7064" s="7"/>
      <c r="I7064" s="10"/>
      <c r="J7064" s="25"/>
      <c r="K7064" s="250"/>
      <c r="L7064" s="31"/>
      <c r="M7064" s="9"/>
      <c r="N7064" s="11" t="s">
        <v>25</v>
      </c>
      <c r="O7064" s="39"/>
      <c r="P7064" s="47"/>
      <c r="Q7064" s="13"/>
      <c r="R7064" s="248">
        <f t="shared" si="1100"/>
        <v>0</v>
      </c>
      <c r="S7064" s="248">
        <f t="shared" si="1101"/>
        <v>0</v>
      </c>
      <c r="T7064" s="248">
        <f t="shared" si="1102"/>
        <v>0</v>
      </c>
      <c r="U7064" s="248">
        <f t="shared" si="1103"/>
        <v>0</v>
      </c>
      <c r="V7064" s="13"/>
      <c r="W7064" s="7"/>
      <c r="AT7064" s="130"/>
      <c r="BF7064" s="33">
        <f t="shared" si="1109"/>
        <v>41242</v>
      </c>
      <c r="BG7064" s="34">
        <f t="shared" si="1104"/>
        <v>82.88000000000001</v>
      </c>
      <c r="BH7064" s="32">
        <f t="shared" si="1105"/>
        <v>1</v>
      </c>
      <c r="BI7064" s="32">
        <f t="shared" si="1106"/>
        <v>0</v>
      </c>
      <c r="BJ7064" s="69">
        <f t="shared" si="1107"/>
        <v>0</v>
      </c>
      <c r="BK7064" s="158" t="str">
        <f t="shared" si="1108"/>
        <v/>
      </c>
    </row>
    <row r="7065" spans="1:63" ht="12" customHeight="1" x14ac:dyDescent="0.2">
      <c r="A7065" s="8"/>
      <c r="B7065" s="7"/>
      <c r="C7065" s="7"/>
      <c r="D7065" s="7"/>
      <c r="E7065" s="7"/>
      <c r="F7065" s="7"/>
      <c r="G7065" s="7"/>
      <c r="H7065" s="7"/>
      <c r="I7065" s="10"/>
      <c r="J7065" s="25"/>
      <c r="K7065" s="250"/>
      <c r="L7065" s="31"/>
      <c r="M7065" s="9"/>
      <c r="N7065" s="11" t="s">
        <v>25</v>
      </c>
      <c r="O7065" s="39"/>
      <c r="P7065" s="47"/>
      <c r="Q7065" s="13"/>
      <c r="R7065" s="248">
        <f t="shared" si="1100"/>
        <v>0</v>
      </c>
      <c r="S7065" s="248">
        <f t="shared" si="1101"/>
        <v>0</v>
      </c>
      <c r="T7065" s="248">
        <f t="shared" si="1102"/>
        <v>0</v>
      </c>
      <c r="U7065" s="248">
        <f t="shared" si="1103"/>
        <v>0</v>
      </c>
      <c r="V7065" s="13"/>
      <c r="W7065" s="7"/>
      <c r="AT7065" s="130"/>
      <c r="BF7065" s="33">
        <f t="shared" si="1109"/>
        <v>41242</v>
      </c>
      <c r="BG7065" s="34">
        <f t="shared" si="1104"/>
        <v>82.88000000000001</v>
      </c>
      <c r="BH7065" s="32">
        <f t="shared" si="1105"/>
        <v>1</v>
      </c>
      <c r="BI7065" s="32">
        <f t="shared" si="1106"/>
        <v>0</v>
      </c>
      <c r="BJ7065" s="69">
        <f t="shared" si="1107"/>
        <v>0</v>
      </c>
      <c r="BK7065" s="158" t="str">
        <f t="shared" si="1108"/>
        <v/>
      </c>
    </row>
    <row r="7066" spans="1:63" ht="12" customHeight="1" x14ac:dyDescent="0.2">
      <c r="A7066" s="8"/>
      <c r="B7066" s="7"/>
      <c r="C7066" s="7"/>
      <c r="D7066" s="7"/>
      <c r="E7066" s="7"/>
      <c r="F7066" s="7"/>
      <c r="G7066" s="7"/>
      <c r="H7066" s="7"/>
      <c r="I7066" s="10"/>
      <c r="J7066" s="25"/>
      <c r="K7066" s="250"/>
      <c r="L7066" s="31"/>
      <c r="M7066" s="9"/>
      <c r="N7066" s="11" t="s">
        <v>25</v>
      </c>
      <c r="O7066" s="39"/>
      <c r="P7066" s="47"/>
      <c r="Q7066" s="13"/>
      <c r="R7066" s="248">
        <f t="shared" si="1100"/>
        <v>0</v>
      </c>
      <c r="S7066" s="248">
        <f t="shared" si="1101"/>
        <v>0</v>
      </c>
      <c r="T7066" s="248">
        <f t="shared" si="1102"/>
        <v>0</v>
      </c>
      <c r="U7066" s="248">
        <f t="shared" si="1103"/>
        <v>0</v>
      </c>
      <c r="V7066" s="13"/>
      <c r="W7066" s="7"/>
      <c r="AT7066" s="130"/>
      <c r="BF7066" s="33">
        <f t="shared" si="1109"/>
        <v>41242</v>
      </c>
      <c r="BG7066" s="34">
        <f t="shared" si="1104"/>
        <v>82.88000000000001</v>
      </c>
      <c r="BH7066" s="32">
        <f t="shared" si="1105"/>
        <v>1</v>
      </c>
      <c r="BI7066" s="32">
        <f t="shared" si="1106"/>
        <v>0</v>
      </c>
      <c r="BJ7066" s="69">
        <f t="shared" si="1107"/>
        <v>0</v>
      </c>
      <c r="BK7066" s="158" t="str">
        <f t="shared" si="1108"/>
        <v/>
      </c>
    </row>
    <row r="7067" spans="1:63" ht="12" customHeight="1" x14ac:dyDescent="0.2">
      <c r="A7067" s="8"/>
      <c r="B7067" s="7"/>
      <c r="C7067" s="7"/>
      <c r="D7067" s="7"/>
      <c r="E7067" s="7"/>
      <c r="F7067" s="7"/>
      <c r="G7067" s="7"/>
      <c r="H7067" s="7"/>
      <c r="I7067" s="10"/>
      <c r="J7067" s="25"/>
      <c r="K7067" s="250"/>
      <c r="L7067" s="31"/>
      <c r="M7067" s="9"/>
      <c r="N7067" s="11" t="s">
        <v>25</v>
      </c>
      <c r="O7067" s="39"/>
      <c r="P7067" s="47"/>
      <c r="Q7067" s="13"/>
      <c r="R7067" s="248">
        <f t="shared" si="1100"/>
        <v>0</v>
      </c>
      <c r="S7067" s="248">
        <f t="shared" si="1101"/>
        <v>0</v>
      </c>
      <c r="T7067" s="248">
        <f t="shared" si="1102"/>
        <v>0</v>
      </c>
      <c r="U7067" s="248">
        <f t="shared" si="1103"/>
        <v>0</v>
      </c>
      <c r="V7067" s="13"/>
      <c r="W7067" s="7"/>
      <c r="AT7067" s="130"/>
      <c r="BF7067" s="33">
        <f t="shared" si="1109"/>
        <v>41242</v>
      </c>
      <c r="BG7067" s="34">
        <f t="shared" si="1104"/>
        <v>82.88000000000001</v>
      </c>
      <c r="BH7067" s="32">
        <f t="shared" si="1105"/>
        <v>1</v>
      </c>
      <c r="BI7067" s="32">
        <f t="shared" si="1106"/>
        <v>0</v>
      </c>
      <c r="BJ7067" s="69">
        <f t="shared" si="1107"/>
        <v>0</v>
      </c>
      <c r="BK7067" s="158" t="str">
        <f t="shared" si="1108"/>
        <v/>
      </c>
    </row>
    <row r="7068" spans="1:63" ht="12" customHeight="1" x14ac:dyDescent="0.2">
      <c r="A7068" s="8"/>
      <c r="B7068" s="7"/>
      <c r="C7068" s="7"/>
      <c r="D7068" s="7"/>
      <c r="E7068" s="7"/>
      <c r="F7068" s="7"/>
      <c r="G7068" s="7"/>
      <c r="H7068" s="7"/>
      <c r="I7068" s="10"/>
      <c r="J7068" s="25"/>
      <c r="K7068" s="250"/>
      <c r="L7068" s="31"/>
      <c r="M7068" s="9"/>
      <c r="N7068" s="11" t="s">
        <v>25</v>
      </c>
      <c r="O7068" s="39"/>
      <c r="P7068" s="47"/>
      <c r="Q7068" s="13"/>
      <c r="R7068" s="248">
        <f t="shared" si="1100"/>
        <v>0</v>
      </c>
      <c r="S7068" s="248">
        <f t="shared" si="1101"/>
        <v>0</v>
      </c>
      <c r="T7068" s="248">
        <f t="shared" si="1102"/>
        <v>0</v>
      </c>
      <c r="U7068" s="248">
        <f t="shared" si="1103"/>
        <v>0</v>
      </c>
      <c r="V7068" s="13"/>
      <c r="W7068" s="7"/>
      <c r="AT7068" s="130"/>
      <c r="BF7068" s="33">
        <f t="shared" si="1109"/>
        <v>41242</v>
      </c>
      <c r="BG7068" s="34">
        <f t="shared" si="1104"/>
        <v>82.88000000000001</v>
      </c>
      <c r="BH7068" s="32">
        <f t="shared" si="1105"/>
        <v>1</v>
      </c>
      <c r="BI7068" s="32">
        <f t="shared" si="1106"/>
        <v>0</v>
      </c>
      <c r="BJ7068" s="69">
        <f t="shared" si="1107"/>
        <v>0</v>
      </c>
      <c r="BK7068" s="158" t="str">
        <f t="shared" si="1108"/>
        <v/>
      </c>
    </row>
    <row r="7069" spans="1:63" ht="12" customHeight="1" x14ac:dyDescent="0.2">
      <c r="A7069" s="8"/>
      <c r="B7069" s="7"/>
      <c r="C7069" s="7"/>
      <c r="D7069" s="7"/>
      <c r="E7069" s="7"/>
      <c r="F7069" s="7"/>
      <c r="G7069" s="7"/>
      <c r="H7069" s="7"/>
      <c r="I7069" s="10"/>
      <c r="J7069" s="25"/>
      <c r="K7069" s="250"/>
      <c r="L7069" s="31"/>
      <c r="M7069" s="9"/>
      <c r="N7069" s="11" t="s">
        <v>25</v>
      </c>
      <c r="O7069" s="39"/>
      <c r="P7069" s="47"/>
      <c r="Q7069" s="13"/>
      <c r="R7069" s="248">
        <f t="shared" si="1100"/>
        <v>0</v>
      </c>
      <c r="S7069" s="248">
        <f t="shared" si="1101"/>
        <v>0</v>
      </c>
      <c r="T7069" s="248">
        <f t="shared" si="1102"/>
        <v>0</v>
      </c>
      <c r="U7069" s="248">
        <f t="shared" si="1103"/>
        <v>0</v>
      </c>
      <c r="V7069" s="13"/>
      <c r="W7069" s="7"/>
      <c r="AT7069" s="130"/>
      <c r="BF7069" s="33">
        <f t="shared" si="1109"/>
        <v>41242</v>
      </c>
      <c r="BG7069" s="34">
        <f t="shared" si="1104"/>
        <v>82.88000000000001</v>
      </c>
      <c r="BH7069" s="32">
        <f t="shared" si="1105"/>
        <v>1</v>
      </c>
      <c r="BI7069" s="32">
        <f t="shared" si="1106"/>
        <v>0</v>
      </c>
      <c r="BJ7069" s="69">
        <f t="shared" si="1107"/>
        <v>0</v>
      </c>
      <c r="BK7069" s="158" t="str">
        <f t="shared" si="1108"/>
        <v/>
      </c>
    </row>
    <row r="7070" spans="1:63" ht="12" customHeight="1" x14ac:dyDescent="0.2">
      <c r="A7070" s="8"/>
      <c r="B7070" s="7"/>
      <c r="C7070" s="7"/>
      <c r="D7070" s="7"/>
      <c r="E7070" s="7"/>
      <c r="F7070" s="7"/>
      <c r="G7070" s="7"/>
      <c r="H7070" s="7"/>
      <c r="I7070" s="10"/>
      <c r="J7070" s="25"/>
      <c r="K7070" s="250"/>
      <c r="L7070" s="31"/>
      <c r="M7070" s="9"/>
      <c r="N7070" s="11" t="s">
        <v>25</v>
      </c>
      <c r="O7070" s="39"/>
      <c r="P7070" s="47"/>
      <c r="Q7070" s="13"/>
      <c r="R7070" s="248">
        <f t="shared" si="1100"/>
        <v>0</v>
      </c>
      <c r="S7070" s="248">
        <f t="shared" si="1101"/>
        <v>0</v>
      </c>
      <c r="T7070" s="248">
        <f t="shared" si="1102"/>
        <v>0</v>
      </c>
      <c r="U7070" s="248">
        <f t="shared" si="1103"/>
        <v>0</v>
      </c>
      <c r="V7070" s="13"/>
      <c r="W7070" s="7"/>
      <c r="AT7070" s="130"/>
      <c r="BF7070" s="33">
        <f t="shared" si="1109"/>
        <v>41242</v>
      </c>
      <c r="BG7070" s="34">
        <f t="shared" si="1104"/>
        <v>82.88000000000001</v>
      </c>
      <c r="BH7070" s="32">
        <f t="shared" si="1105"/>
        <v>1</v>
      </c>
      <c r="BI7070" s="32">
        <f t="shared" si="1106"/>
        <v>0</v>
      </c>
      <c r="BJ7070" s="69">
        <f t="shared" si="1107"/>
        <v>0</v>
      </c>
      <c r="BK7070" s="158" t="str">
        <f t="shared" si="1108"/>
        <v/>
      </c>
    </row>
    <row r="7071" spans="1:63" ht="12" customHeight="1" x14ac:dyDescent="0.2">
      <c r="A7071" s="8"/>
      <c r="B7071" s="7"/>
      <c r="C7071" s="7"/>
      <c r="D7071" s="7"/>
      <c r="E7071" s="7"/>
      <c r="F7071" s="7"/>
      <c r="G7071" s="7"/>
      <c r="H7071" s="7"/>
      <c r="I7071" s="10"/>
      <c r="J7071" s="25"/>
      <c r="K7071" s="250"/>
      <c r="L7071" s="31"/>
      <c r="M7071" s="9"/>
      <c r="N7071" s="11" t="s">
        <v>25</v>
      </c>
      <c r="O7071" s="39"/>
      <c r="P7071" s="47"/>
      <c r="Q7071" s="13"/>
      <c r="R7071" s="248">
        <f t="shared" si="1100"/>
        <v>0</v>
      </c>
      <c r="S7071" s="248">
        <f t="shared" si="1101"/>
        <v>0</v>
      </c>
      <c r="T7071" s="248">
        <f t="shared" si="1102"/>
        <v>0</v>
      </c>
      <c r="U7071" s="248">
        <f t="shared" si="1103"/>
        <v>0</v>
      </c>
      <c r="V7071" s="13"/>
      <c r="W7071" s="7"/>
      <c r="AT7071" s="130"/>
      <c r="BF7071" s="33">
        <f t="shared" si="1109"/>
        <v>41242</v>
      </c>
      <c r="BG7071" s="34">
        <f t="shared" si="1104"/>
        <v>82.88000000000001</v>
      </c>
      <c r="BH7071" s="32">
        <f t="shared" si="1105"/>
        <v>1</v>
      </c>
      <c r="BI7071" s="32">
        <f t="shared" si="1106"/>
        <v>0</v>
      </c>
      <c r="BJ7071" s="69">
        <f t="shared" si="1107"/>
        <v>0</v>
      </c>
      <c r="BK7071" s="158" t="str">
        <f t="shared" si="1108"/>
        <v/>
      </c>
    </row>
    <row r="7072" spans="1:63" ht="12" customHeight="1" x14ac:dyDescent="0.2">
      <c r="A7072" s="8"/>
      <c r="B7072" s="7"/>
      <c r="C7072" s="7"/>
      <c r="D7072" s="7"/>
      <c r="E7072" s="7"/>
      <c r="F7072" s="7"/>
      <c r="G7072" s="7"/>
      <c r="H7072" s="7"/>
      <c r="I7072" s="10"/>
      <c r="J7072" s="25"/>
      <c r="K7072" s="250"/>
      <c r="L7072" s="31"/>
      <c r="M7072" s="9"/>
      <c r="N7072" s="11" t="s">
        <v>25</v>
      </c>
      <c r="O7072" s="39"/>
      <c r="P7072" s="47"/>
      <c r="Q7072" s="13"/>
      <c r="R7072" s="248">
        <f t="shared" si="1100"/>
        <v>0</v>
      </c>
      <c r="S7072" s="248">
        <f t="shared" si="1101"/>
        <v>0</v>
      </c>
      <c r="T7072" s="248">
        <f t="shared" si="1102"/>
        <v>0</v>
      </c>
      <c r="U7072" s="248">
        <f t="shared" si="1103"/>
        <v>0</v>
      </c>
      <c r="V7072" s="13"/>
      <c r="W7072" s="7"/>
      <c r="AT7072" s="130"/>
      <c r="BF7072" s="33">
        <f t="shared" si="1109"/>
        <v>41242</v>
      </c>
      <c r="BG7072" s="34">
        <f t="shared" si="1104"/>
        <v>82.88000000000001</v>
      </c>
      <c r="BH7072" s="32">
        <f t="shared" si="1105"/>
        <v>1</v>
      </c>
      <c r="BI7072" s="32">
        <f t="shared" si="1106"/>
        <v>0</v>
      </c>
      <c r="BJ7072" s="69">
        <f t="shared" si="1107"/>
        <v>0</v>
      </c>
      <c r="BK7072" s="158" t="str">
        <f t="shared" si="1108"/>
        <v/>
      </c>
    </row>
    <row r="7073" spans="1:63" ht="12" customHeight="1" x14ac:dyDescent="0.2">
      <c r="A7073" s="8"/>
      <c r="B7073" s="7"/>
      <c r="C7073" s="7"/>
      <c r="D7073" s="7"/>
      <c r="E7073" s="7"/>
      <c r="F7073" s="7"/>
      <c r="G7073" s="7"/>
      <c r="H7073" s="7"/>
      <c r="I7073" s="10"/>
      <c r="J7073" s="25"/>
      <c r="K7073" s="250"/>
      <c r="L7073" s="31"/>
      <c r="M7073" s="9"/>
      <c r="N7073" s="11" t="s">
        <v>25</v>
      </c>
      <c r="O7073" s="39"/>
      <c r="P7073" s="47"/>
      <c r="Q7073" s="13"/>
      <c r="R7073" s="248">
        <f t="shared" si="1100"/>
        <v>0</v>
      </c>
      <c r="S7073" s="248">
        <f t="shared" si="1101"/>
        <v>0</v>
      </c>
      <c r="T7073" s="248">
        <f t="shared" si="1102"/>
        <v>0</v>
      </c>
      <c r="U7073" s="248">
        <f t="shared" si="1103"/>
        <v>0</v>
      </c>
      <c r="V7073" s="13"/>
      <c r="W7073" s="7"/>
      <c r="AT7073" s="130"/>
      <c r="BF7073" s="33">
        <f t="shared" si="1109"/>
        <v>41242</v>
      </c>
      <c r="BG7073" s="34">
        <f t="shared" si="1104"/>
        <v>82.88000000000001</v>
      </c>
      <c r="BH7073" s="32">
        <f t="shared" si="1105"/>
        <v>1</v>
      </c>
      <c r="BI7073" s="32">
        <f t="shared" si="1106"/>
        <v>0</v>
      </c>
      <c r="BJ7073" s="69">
        <f t="shared" si="1107"/>
        <v>0</v>
      </c>
      <c r="BK7073" s="158" t="str">
        <f t="shared" si="1108"/>
        <v/>
      </c>
    </row>
    <row r="7074" spans="1:63" ht="12" customHeight="1" x14ac:dyDescent="0.2">
      <c r="A7074" s="8"/>
      <c r="B7074" s="7"/>
      <c r="C7074" s="7"/>
      <c r="D7074" s="7"/>
      <c r="E7074" s="7"/>
      <c r="F7074" s="7"/>
      <c r="G7074" s="7"/>
      <c r="H7074" s="7"/>
      <c r="I7074" s="10"/>
      <c r="J7074" s="25"/>
      <c r="K7074" s="250"/>
      <c r="L7074" s="31"/>
      <c r="M7074" s="9"/>
      <c r="N7074" s="11" t="s">
        <v>25</v>
      </c>
      <c r="O7074" s="39"/>
      <c r="P7074" s="47"/>
      <c r="Q7074" s="13"/>
      <c r="R7074" s="248">
        <f t="shared" si="1100"/>
        <v>0</v>
      </c>
      <c r="S7074" s="248">
        <f t="shared" si="1101"/>
        <v>0</v>
      </c>
      <c r="T7074" s="248">
        <f t="shared" si="1102"/>
        <v>0</v>
      </c>
      <c r="U7074" s="248">
        <f t="shared" si="1103"/>
        <v>0</v>
      </c>
      <c r="V7074" s="13"/>
      <c r="W7074" s="7"/>
      <c r="AT7074" s="130"/>
      <c r="BF7074" s="33">
        <f t="shared" si="1109"/>
        <v>41242</v>
      </c>
      <c r="BG7074" s="34">
        <f t="shared" si="1104"/>
        <v>82.88000000000001</v>
      </c>
      <c r="BH7074" s="32">
        <f t="shared" si="1105"/>
        <v>1</v>
      </c>
      <c r="BI7074" s="32">
        <f t="shared" si="1106"/>
        <v>0</v>
      </c>
      <c r="BJ7074" s="69">
        <f t="shared" si="1107"/>
        <v>0</v>
      </c>
      <c r="BK7074" s="158" t="str">
        <f t="shared" si="1108"/>
        <v/>
      </c>
    </row>
    <row r="7075" spans="1:63" ht="12" customHeight="1" x14ac:dyDescent="0.2">
      <c r="A7075" s="8"/>
      <c r="B7075" s="7"/>
      <c r="C7075" s="7"/>
      <c r="D7075" s="7"/>
      <c r="E7075" s="7"/>
      <c r="F7075" s="7"/>
      <c r="G7075" s="7"/>
      <c r="H7075" s="7"/>
      <c r="I7075" s="10"/>
      <c r="J7075" s="25"/>
      <c r="K7075" s="250"/>
      <c r="L7075" s="31"/>
      <c r="M7075" s="9"/>
      <c r="N7075" s="11" t="s">
        <v>25</v>
      </c>
      <c r="O7075" s="39"/>
      <c r="P7075" s="47"/>
      <c r="Q7075" s="13"/>
      <c r="R7075" s="248">
        <f t="shared" si="1100"/>
        <v>0</v>
      </c>
      <c r="S7075" s="248">
        <f t="shared" si="1101"/>
        <v>0</v>
      </c>
      <c r="T7075" s="248">
        <f t="shared" si="1102"/>
        <v>0</v>
      </c>
      <c r="U7075" s="248">
        <f t="shared" si="1103"/>
        <v>0</v>
      </c>
      <c r="V7075" s="13"/>
      <c r="W7075" s="7"/>
      <c r="AT7075" s="130"/>
      <c r="BF7075" s="33">
        <f t="shared" si="1109"/>
        <v>41242</v>
      </c>
      <c r="BG7075" s="34">
        <f t="shared" si="1104"/>
        <v>82.88000000000001</v>
      </c>
      <c r="BH7075" s="32">
        <f t="shared" si="1105"/>
        <v>1</v>
      </c>
      <c r="BI7075" s="32">
        <f t="shared" si="1106"/>
        <v>0</v>
      </c>
      <c r="BJ7075" s="69">
        <f t="shared" si="1107"/>
        <v>0</v>
      </c>
      <c r="BK7075" s="158" t="str">
        <f t="shared" si="1108"/>
        <v/>
      </c>
    </row>
    <row r="7076" spans="1:63" ht="12" customHeight="1" x14ac:dyDescent="0.2">
      <c r="A7076" s="8"/>
      <c r="B7076" s="7"/>
      <c r="C7076" s="7"/>
      <c r="D7076" s="7"/>
      <c r="E7076" s="7"/>
      <c r="F7076" s="7"/>
      <c r="G7076" s="7"/>
      <c r="H7076" s="7"/>
      <c r="I7076" s="10"/>
      <c r="J7076" s="25"/>
      <c r="K7076" s="250"/>
      <c r="L7076" s="31"/>
      <c r="M7076" s="9"/>
      <c r="N7076" s="11" t="s">
        <v>25</v>
      </c>
      <c r="O7076" s="39"/>
      <c r="P7076" s="47"/>
      <c r="Q7076" s="13"/>
      <c r="R7076" s="248">
        <f t="shared" si="1100"/>
        <v>0</v>
      </c>
      <c r="S7076" s="248">
        <f t="shared" si="1101"/>
        <v>0</v>
      </c>
      <c r="T7076" s="248">
        <f t="shared" si="1102"/>
        <v>0</v>
      </c>
      <c r="U7076" s="248">
        <f t="shared" si="1103"/>
        <v>0</v>
      </c>
      <c r="V7076" s="13"/>
      <c r="W7076" s="7"/>
      <c r="AT7076" s="130"/>
      <c r="BF7076" s="33">
        <f t="shared" si="1109"/>
        <v>41242</v>
      </c>
      <c r="BG7076" s="34">
        <f t="shared" si="1104"/>
        <v>82.88000000000001</v>
      </c>
      <c r="BH7076" s="32">
        <f t="shared" si="1105"/>
        <v>1</v>
      </c>
      <c r="BI7076" s="32">
        <f t="shared" si="1106"/>
        <v>0</v>
      </c>
      <c r="BJ7076" s="69">
        <f t="shared" si="1107"/>
        <v>0</v>
      </c>
      <c r="BK7076" s="158" t="str">
        <f t="shared" si="1108"/>
        <v/>
      </c>
    </row>
    <row r="7077" spans="1:63" ht="12" customHeight="1" x14ac:dyDescent="0.2">
      <c r="A7077" s="8"/>
      <c r="B7077" s="7"/>
      <c r="C7077" s="7"/>
      <c r="D7077" s="7"/>
      <c r="E7077" s="7"/>
      <c r="F7077" s="7"/>
      <c r="G7077" s="7"/>
      <c r="H7077" s="7"/>
      <c r="I7077" s="10"/>
      <c r="J7077" s="25"/>
      <c r="K7077" s="250"/>
      <c r="L7077" s="31"/>
      <c r="M7077" s="9"/>
      <c r="N7077" s="11" t="s">
        <v>25</v>
      </c>
      <c r="O7077" s="39"/>
      <c r="P7077" s="47"/>
      <c r="Q7077" s="13"/>
      <c r="R7077" s="248">
        <f t="shared" si="1100"/>
        <v>0</v>
      </c>
      <c r="S7077" s="248">
        <f t="shared" si="1101"/>
        <v>0</v>
      </c>
      <c r="T7077" s="248">
        <f t="shared" si="1102"/>
        <v>0</v>
      </c>
      <c r="U7077" s="248">
        <f t="shared" si="1103"/>
        <v>0</v>
      </c>
      <c r="V7077" s="13"/>
      <c r="W7077" s="7"/>
      <c r="AT7077" s="130"/>
      <c r="BF7077" s="33">
        <f t="shared" si="1109"/>
        <v>41242</v>
      </c>
      <c r="BG7077" s="34">
        <f t="shared" si="1104"/>
        <v>82.88000000000001</v>
      </c>
      <c r="BH7077" s="32">
        <f t="shared" si="1105"/>
        <v>1</v>
      </c>
      <c r="BI7077" s="32">
        <f t="shared" si="1106"/>
        <v>0</v>
      </c>
      <c r="BJ7077" s="69">
        <f t="shared" si="1107"/>
        <v>0</v>
      </c>
      <c r="BK7077" s="158" t="str">
        <f t="shared" si="1108"/>
        <v/>
      </c>
    </row>
    <row r="7078" spans="1:63" ht="12" customHeight="1" x14ac:dyDescent="0.2">
      <c r="A7078" s="8"/>
      <c r="B7078" s="7"/>
      <c r="C7078" s="7"/>
      <c r="D7078" s="7"/>
      <c r="E7078" s="7"/>
      <c r="F7078" s="7"/>
      <c r="G7078" s="7"/>
      <c r="H7078" s="7"/>
      <c r="I7078" s="10"/>
      <c r="J7078" s="25"/>
      <c r="K7078" s="250"/>
      <c r="L7078" s="31"/>
      <c r="M7078" s="9"/>
      <c r="N7078" s="11" t="s">
        <v>25</v>
      </c>
      <c r="O7078" s="39"/>
      <c r="P7078" s="47"/>
      <c r="Q7078" s="13"/>
      <c r="R7078" s="248">
        <f t="shared" si="1100"/>
        <v>0</v>
      </c>
      <c r="S7078" s="248">
        <f t="shared" si="1101"/>
        <v>0</v>
      </c>
      <c r="T7078" s="248">
        <f t="shared" si="1102"/>
        <v>0</v>
      </c>
      <c r="U7078" s="248">
        <f t="shared" si="1103"/>
        <v>0</v>
      </c>
      <c r="V7078" s="13"/>
      <c r="W7078" s="7"/>
      <c r="AT7078" s="130"/>
      <c r="BF7078" s="33">
        <f t="shared" si="1109"/>
        <v>41242</v>
      </c>
      <c r="BG7078" s="34">
        <f t="shared" si="1104"/>
        <v>82.88000000000001</v>
      </c>
      <c r="BH7078" s="32">
        <f t="shared" si="1105"/>
        <v>1</v>
      </c>
      <c r="BI7078" s="32">
        <f t="shared" si="1106"/>
        <v>0</v>
      </c>
      <c r="BJ7078" s="69">
        <f t="shared" si="1107"/>
        <v>0</v>
      </c>
      <c r="BK7078" s="158" t="str">
        <f t="shared" si="1108"/>
        <v/>
      </c>
    </row>
    <row r="7079" spans="1:63" ht="12" customHeight="1" x14ac:dyDescent="0.2">
      <c r="A7079" s="8"/>
      <c r="B7079" s="7"/>
      <c r="C7079" s="7"/>
      <c r="D7079" s="7"/>
      <c r="E7079" s="7"/>
      <c r="F7079" s="7"/>
      <c r="G7079" s="7"/>
      <c r="H7079" s="7"/>
      <c r="I7079" s="10"/>
      <c r="J7079" s="25"/>
      <c r="K7079" s="250"/>
      <c r="L7079" s="31"/>
      <c r="M7079" s="9"/>
      <c r="N7079" s="11" t="s">
        <v>25</v>
      </c>
      <c r="O7079" s="39"/>
      <c r="P7079" s="47"/>
      <c r="Q7079" s="13"/>
      <c r="R7079" s="248">
        <f t="shared" si="1100"/>
        <v>0</v>
      </c>
      <c r="S7079" s="248">
        <f t="shared" si="1101"/>
        <v>0</v>
      </c>
      <c r="T7079" s="248">
        <f t="shared" si="1102"/>
        <v>0</v>
      </c>
      <c r="U7079" s="248">
        <f t="shared" si="1103"/>
        <v>0</v>
      </c>
      <c r="V7079" s="13"/>
      <c r="W7079" s="7"/>
      <c r="AT7079" s="130"/>
      <c r="BF7079" s="33">
        <f t="shared" si="1109"/>
        <v>41242</v>
      </c>
      <c r="BG7079" s="34">
        <f t="shared" si="1104"/>
        <v>82.88000000000001</v>
      </c>
      <c r="BH7079" s="32">
        <f t="shared" si="1105"/>
        <v>1</v>
      </c>
      <c r="BI7079" s="32">
        <f t="shared" si="1106"/>
        <v>0</v>
      </c>
      <c r="BJ7079" s="69">
        <f t="shared" si="1107"/>
        <v>0</v>
      </c>
      <c r="BK7079" s="158" t="str">
        <f t="shared" si="1108"/>
        <v/>
      </c>
    </row>
    <row r="7080" spans="1:63" ht="12" customHeight="1" x14ac:dyDescent="0.2">
      <c r="A7080" s="8"/>
      <c r="B7080" s="7"/>
      <c r="C7080" s="7"/>
      <c r="D7080" s="7"/>
      <c r="E7080" s="7"/>
      <c r="F7080" s="7"/>
      <c r="G7080" s="7"/>
      <c r="H7080" s="7"/>
      <c r="I7080" s="10"/>
      <c r="J7080" s="25"/>
      <c r="K7080" s="250"/>
      <c r="L7080" s="31"/>
      <c r="M7080" s="9"/>
      <c r="N7080" s="11" t="s">
        <v>25</v>
      </c>
      <c r="O7080" s="39"/>
      <c r="P7080" s="47"/>
      <c r="Q7080" s="13"/>
      <c r="R7080" s="248">
        <f t="shared" si="1100"/>
        <v>0</v>
      </c>
      <c r="S7080" s="248">
        <f t="shared" si="1101"/>
        <v>0</v>
      </c>
      <c r="T7080" s="248">
        <f t="shared" si="1102"/>
        <v>0</v>
      </c>
      <c r="U7080" s="248">
        <f t="shared" si="1103"/>
        <v>0</v>
      </c>
      <c r="V7080" s="13"/>
      <c r="W7080" s="7"/>
      <c r="AT7080" s="130"/>
      <c r="BF7080" s="33">
        <f t="shared" si="1109"/>
        <v>41242</v>
      </c>
      <c r="BG7080" s="34">
        <f t="shared" si="1104"/>
        <v>82.88000000000001</v>
      </c>
      <c r="BH7080" s="32">
        <f t="shared" si="1105"/>
        <v>1</v>
      </c>
      <c r="BI7080" s="32">
        <f t="shared" si="1106"/>
        <v>0</v>
      </c>
      <c r="BJ7080" s="69">
        <f t="shared" si="1107"/>
        <v>0</v>
      </c>
      <c r="BK7080" s="158" t="str">
        <f t="shared" si="1108"/>
        <v/>
      </c>
    </row>
    <row r="7081" spans="1:63" ht="12" customHeight="1" x14ac:dyDescent="0.2">
      <c r="A7081" s="8"/>
      <c r="B7081" s="7"/>
      <c r="C7081" s="7"/>
      <c r="D7081" s="7"/>
      <c r="E7081" s="7"/>
      <c r="F7081" s="7"/>
      <c r="G7081" s="7"/>
      <c r="H7081" s="7"/>
      <c r="I7081" s="10"/>
      <c r="J7081" s="25"/>
      <c r="K7081" s="250"/>
      <c r="L7081" s="31"/>
      <c r="M7081" s="9"/>
      <c r="N7081" s="11" t="s">
        <v>25</v>
      </c>
      <c r="O7081" s="39"/>
      <c r="P7081" s="47"/>
      <c r="Q7081" s="13"/>
      <c r="R7081" s="248">
        <f t="shared" si="1100"/>
        <v>0</v>
      </c>
      <c r="S7081" s="248">
        <f t="shared" si="1101"/>
        <v>0</v>
      </c>
      <c r="T7081" s="248">
        <f t="shared" si="1102"/>
        <v>0</v>
      </c>
      <c r="U7081" s="248">
        <f t="shared" si="1103"/>
        <v>0</v>
      </c>
      <c r="V7081" s="13"/>
      <c r="W7081" s="7"/>
      <c r="AT7081" s="130"/>
      <c r="BF7081" s="33">
        <f t="shared" si="1109"/>
        <v>41242</v>
      </c>
      <c r="BG7081" s="34">
        <f t="shared" si="1104"/>
        <v>82.88000000000001</v>
      </c>
      <c r="BH7081" s="32">
        <f t="shared" si="1105"/>
        <v>1</v>
      </c>
      <c r="BI7081" s="32">
        <f t="shared" si="1106"/>
        <v>0</v>
      </c>
      <c r="BJ7081" s="69">
        <f t="shared" si="1107"/>
        <v>0</v>
      </c>
      <c r="BK7081" s="158" t="str">
        <f t="shared" si="1108"/>
        <v/>
      </c>
    </row>
    <row r="7082" spans="1:63" ht="12" customHeight="1" x14ac:dyDescent="0.2">
      <c r="A7082" s="8"/>
      <c r="B7082" s="7"/>
      <c r="C7082" s="7"/>
      <c r="D7082" s="7"/>
      <c r="E7082" s="7"/>
      <c r="F7082" s="7"/>
      <c r="G7082" s="7"/>
      <c r="H7082" s="7"/>
      <c r="I7082" s="10"/>
      <c r="J7082" s="25"/>
      <c r="K7082" s="250"/>
      <c r="L7082" s="31"/>
      <c r="M7082" s="9"/>
      <c r="N7082" s="11" t="s">
        <v>25</v>
      </c>
      <c r="O7082" s="39"/>
      <c r="P7082" s="47"/>
      <c r="Q7082" s="13"/>
      <c r="R7082" s="248">
        <f t="shared" si="1100"/>
        <v>0</v>
      </c>
      <c r="S7082" s="248">
        <f t="shared" si="1101"/>
        <v>0</v>
      </c>
      <c r="T7082" s="248">
        <f t="shared" si="1102"/>
        <v>0</v>
      </c>
      <c r="U7082" s="248">
        <f t="shared" si="1103"/>
        <v>0</v>
      </c>
      <c r="V7082" s="13"/>
      <c r="W7082" s="7"/>
      <c r="AT7082" s="130"/>
      <c r="BF7082" s="33">
        <f t="shared" si="1109"/>
        <v>41242</v>
      </c>
      <c r="BG7082" s="34">
        <f t="shared" si="1104"/>
        <v>82.88000000000001</v>
      </c>
      <c r="BH7082" s="32">
        <f t="shared" si="1105"/>
        <v>1</v>
      </c>
      <c r="BI7082" s="32">
        <f t="shared" si="1106"/>
        <v>0</v>
      </c>
      <c r="BJ7082" s="69">
        <f t="shared" si="1107"/>
        <v>0</v>
      </c>
      <c r="BK7082" s="158" t="str">
        <f t="shared" si="1108"/>
        <v/>
      </c>
    </row>
    <row r="7083" spans="1:63" ht="12" customHeight="1" x14ac:dyDescent="0.2">
      <c r="A7083" s="8"/>
      <c r="B7083" s="7"/>
      <c r="C7083" s="7"/>
      <c r="D7083" s="7"/>
      <c r="E7083" s="7"/>
      <c r="F7083" s="7"/>
      <c r="G7083" s="7"/>
      <c r="H7083" s="7"/>
      <c r="I7083" s="10"/>
      <c r="J7083" s="25"/>
      <c r="K7083" s="250"/>
      <c r="L7083" s="31"/>
      <c r="M7083" s="9"/>
      <c r="N7083" s="11" t="s">
        <v>25</v>
      </c>
      <c r="O7083" s="39"/>
      <c r="P7083" s="47"/>
      <c r="Q7083" s="13"/>
      <c r="R7083" s="248">
        <f t="shared" si="1100"/>
        <v>0</v>
      </c>
      <c r="S7083" s="248">
        <f t="shared" si="1101"/>
        <v>0</v>
      </c>
      <c r="T7083" s="248">
        <f t="shared" si="1102"/>
        <v>0</v>
      </c>
      <c r="U7083" s="248">
        <f t="shared" si="1103"/>
        <v>0</v>
      </c>
      <c r="V7083" s="13"/>
      <c r="W7083" s="7"/>
      <c r="AT7083" s="130"/>
      <c r="BF7083" s="33">
        <f t="shared" si="1109"/>
        <v>41242</v>
      </c>
      <c r="BG7083" s="34">
        <f t="shared" si="1104"/>
        <v>82.88000000000001</v>
      </c>
      <c r="BH7083" s="32">
        <f t="shared" si="1105"/>
        <v>1</v>
      </c>
      <c r="BI7083" s="32">
        <f t="shared" si="1106"/>
        <v>0</v>
      </c>
      <c r="BJ7083" s="69">
        <f t="shared" si="1107"/>
        <v>0</v>
      </c>
      <c r="BK7083" s="158" t="str">
        <f t="shared" si="1108"/>
        <v/>
      </c>
    </row>
    <row r="7084" spans="1:63" ht="12" customHeight="1" x14ac:dyDescent="0.2">
      <c r="A7084" s="8"/>
      <c r="B7084" s="7"/>
      <c r="C7084" s="7"/>
      <c r="D7084" s="7"/>
      <c r="E7084" s="7"/>
      <c r="F7084" s="7"/>
      <c r="G7084" s="7"/>
      <c r="H7084" s="7"/>
      <c r="I7084" s="10"/>
      <c r="J7084" s="25"/>
      <c r="K7084" s="250"/>
      <c r="L7084" s="31"/>
      <c r="M7084" s="9"/>
      <c r="N7084" s="11" t="s">
        <v>25</v>
      </c>
      <c r="O7084" s="39"/>
      <c r="P7084" s="47"/>
      <c r="Q7084" s="13"/>
      <c r="R7084" s="248">
        <f t="shared" si="1100"/>
        <v>0</v>
      </c>
      <c r="S7084" s="248">
        <f t="shared" si="1101"/>
        <v>0</v>
      </c>
      <c r="T7084" s="248">
        <f t="shared" si="1102"/>
        <v>0</v>
      </c>
      <c r="U7084" s="248">
        <f t="shared" si="1103"/>
        <v>0</v>
      </c>
      <c r="V7084" s="13"/>
      <c r="W7084" s="7"/>
      <c r="AT7084" s="130"/>
      <c r="BF7084" s="33">
        <f t="shared" si="1109"/>
        <v>41242</v>
      </c>
      <c r="BG7084" s="34">
        <f t="shared" si="1104"/>
        <v>82.88000000000001</v>
      </c>
      <c r="BH7084" s="32">
        <f t="shared" si="1105"/>
        <v>1</v>
      </c>
      <c r="BI7084" s="32">
        <f t="shared" si="1106"/>
        <v>0</v>
      </c>
      <c r="BJ7084" s="69">
        <f t="shared" si="1107"/>
        <v>0</v>
      </c>
      <c r="BK7084" s="158" t="str">
        <f t="shared" si="1108"/>
        <v/>
      </c>
    </row>
    <row r="7085" spans="1:63" ht="12" customHeight="1" x14ac:dyDescent="0.2">
      <c r="A7085" s="8"/>
      <c r="B7085" s="7"/>
      <c r="C7085" s="7"/>
      <c r="D7085" s="7"/>
      <c r="E7085" s="7"/>
      <c r="F7085" s="7"/>
      <c r="G7085" s="7"/>
      <c r="H7085" s="7"/>
      <c r="I7085" s="10"/>
      <c r="J7085" s="25"/>
      <c r="K7085" s="250"/>
      <c r="L7085" s="31"/>
      <c r="M7085" s="9"/>
      <c r="N7085" s="11" t="s">
        <v>25</v>
      </c>
      <c r="O7085" s="39"/>
      <c r="P7085" s="47"/>
      <c r="Q7085" s="13"/>
      <c r="R7085" s="248">
        <f t="shared" si="1100"/>
        <v>0</v>
      </c>
      <c r="S7085" s="248">
        <f t="shared" si="1101"/>
        <v>0</v>
      </c>
      <c r="T7085" s="248">
        <f t="shared" si="1102"/>
        <v>0</v>
      </c>
      <c r="U7085" s="248">
        <f t="shared" si="1103"/>
        <v>0</v>
      </c>
      <c r="V7085" s="13"/>
      <c r="W7085" s="7"/>
      <c r="AT7085" s="130"/>
      <c r="BF7085" s="33">
        <f t="shared" si="1109"/>
        <v>41242</v>
      </c>
      <c r="BG7085" s="34">
        <f t="shared" si="1104"/>
        <v>82.88000000000001</v>
      </c>
      <c r="BH7085" s="32">
        <f t="shared" si="1105"/>
        <v>1</v>
      </c>
      <c r="BI7085" s="32">
        <f t="shared" si="1106"/>
        <v>0</v>
      </c>
      <c r="BJ7085" s="69">
        <f t="shared" si="1107"/>
        <v>0</v>
      </c>
      <c r="BK7085" s="158" t="str">
        <f t="shared" si="1108"/>
        <v/>
      </c>
    </row>
    <row r="7086" spans="1:63" ht="12" customHeight="1" x14ac:dyDescent="0.2">
      <c r="A7086" s="8"/>
      <c r="B7086" s="7"/>
      <c r="C7086" s="7"/>
      <c r="D7086" s="7"/>
      <c r="E7086" s="7"/>
      <c r="F7086" s="7"/>
      <c r="G7086" s="7"/>
      <c r="H7086" s="7"/>
      <c r="I7086" s="10"/>
      <c r="J7086" s="25"/>
      <c r="K7086" s="250"/>
      <c r="L7086" s="31"/>
      <c r="M7086" s="9"/>
      <c r="N7086" s="11" t="s">
        <v>25</v>
      </c>
      <c r="O7086" s="39"/>
      <c r="P7086" s="47"/>
      <c r="Q7086" s="13"/>
      <c r="R7086" s="248">
        <f t="shared" si="1100"/>
        <v>0</v>
      </c>
      <c r="S7086" s="248">
        <f t="shared" si="1101"/>
        <v>0</v>
      </c>
      <c r="T7086" s="248">
        <f t="shared" si="1102"/>
        <v>0</v>
      </c>
      <c r="U7086" s="248">
        <f t="shared" si="1103"/>
        <v>0</v>
      </c>
      <c r="V7086" s="13"/>
      <c r="W7086" s="7"/>
      <c r="AT7086" s="130"/>
      <c r="BF7086" s="33">
        <f t="shared" si="1109"/>
        <v>41242</v>
      </c>
      <c r="BG7086" s="34">
        <f t="shared" si="1104"/>
        <v>82.88000000000001</v>
      </c>
      <c r="BH7086" s="32">
        <f t="shared" si="1105"/>
        <v>1</v>
      </c>
      <c r="BI7086" s="32">
        <f t="shared" si="1106"/>
        <v>0</v>
      </c>
      <c r="BJ7086" s="69">
        <f t="shared" si="1107"/>
        <v>0</v>
      </c>
      <c r="BK7086" s="158" t="str">
        <f t="shared" si="1108"/>
        <v/>
      </c>
    </row>
    <row r="7087" spans="1:63" ht="12" customHeight="1" x14ac:dyDescent="0.2">
      <c r="A7087" s="8"/>
      <c r="B7087" s="7"/>
      <c r="C7087" s="7"/>
      <c r="D7087" s="7"/>
      <c r="E7087" s="7"/>
      <c r="F7087" s="7"/>
      <c r="G7087" s="7"/>
      <c r="H7087" s="7"/>
      <c r="I7087" s="10"/>
      <c r="J7087" s="25"/>
      <c r="K7087" s="250"/>
      <c r="L7087" s="31"/>
      <c r="M7087" s="9"/>
      <c r="N7087" s="11" t="s">
        <v>25</v>
      </c>
      <c r="O7087" s="39"/>
      <c r="P7087" s="47"/>
      <c r="Q7087" s="13"/>
      <c r="R7087" s="248">
        <f t="shared" si="1100"/>
        <v>0</v>
      </c>
      <c r="S7087" s="248">
        <f t="shared" si="1101"/>
        <v>0</v>
      </c>
      <c r="T7087" s="248">
        <f t="shared" si="1102"/>
        <v>0</v>
      </c>
      <c r="U7087" s="248">
        <f t="shared" si="1103"/>
        <v>0</v>
      </c>
      <c r="V7087" s="13"/>
      <c r="W7087" s="7"/>
      <c r="AT7087" s="130"/>
      <c r="BF7087" s="33">
        <f t="shared" si="1109"/>
        <v>41242</v>
      </c>
      <c r="BG7087" s="34">
        <f t="shared" si="1104"/>
        <v>82.88000000000001</v>
      </c>
      <c r="BH7087" s="32">
        <f t="shared" si="1105"/>
        <v>1</v>
      </c>
      <c r="BI7087" s="32">
        <f t="shared" si="1106"/>
        <v>0</v>
      </c>
      <c r="BJ7087" s="69">
        <f t="shared" si="1107"/>
        <v>0</v>
      </c>
      <c r="BK7087" s="158" t="str">
        <f t="shared" si="1108"/>
        <v/>
      </c>
    </row>
    <row r="7088" spans="1:63" ht="12" customHeight="1" x14ac:dyDescent="0.2">
      <c r="A7088" s="8"/>
      <c r="B7088" s="7"/>
      <c r="C7088" s="7"/>
      <c r="D7088" s="7"/>
      <c r="E7088" s="7"/>
      <c r="F7088" s="7"/>
      <c r="G7088" s="7"/>
      <c r="H7088" s="7"/>
      <c r="I7088" s="10"/>
      <c r="J7088" s="25"/>
      <c r="K7088" s="250"/>
      <c r="L7088" s="31"/>
      <c r="M7088" s="9"/>
      <c r="N7088" s="11" t="s">
        <v>25</v>
      </c>
      <c r="O7088" s="39"/>
      <c r="P7088" s="47"/>
      <c r="Q7088" s="13"/>
      <c r="R7088" s="248">
        <f t="shared" si="1100"/>
        <v>0</v>
      </c>
      <c r="S7088" s="248">
        <f t="shared" si="1101"/>
        <v>0</v>
      </c>
      <c r="T7088" s="248">
        <f t="shared" si="1102"/>
        <v>0</v>
      </c>
      <c r="U7088" s="248">
        <f t="shared" si="1103"/>
        <v>0</v>
      </c>
      <c r="V7088" s="13"/>
      <c r="W7088" s="7"/>
      <c r="AT7088" s="130"/>
      <c r="BF7088" s="33">
        <f t="shared" si="1109"/>
        <v>41242</v>
      </c>
      <c r="BG7088" s="34">
        <f t="shared" si="1104"/>
        <v>82.88000000000001</v>
      </c>
      <c r="BH7088" s="32">
        <f t="shared" si="1105"/>
        <v>1</v>
      </c>
      <c r="BI7088" s="32">
        <f t="shared" si="1106"/>
        <v>0</v>
      </c>
      <c r="BJ7088" s="69">
        <f t="shared" si="1107"/>
        <v>0</v>
      </c>
      <c r="BK7088" s="158" t="str">
        <f t="shared" si="1108"/>
        <v/>
      </c>
    </row>
    <row r="7089" spans="1:63" ht="12" customHeight="1" x14ac:dyDescent="0.2">
      <c r="A7089" s="8"/>
      <c r="B7089" s="7"/>
      <c r="C7089" s="7"/>
      <c r="D7089" s="7"/>
      <c r="E7089" s="7"/>
      <c r="F7089" s="7"/>
      <c r="G7089" s="7"/>
      <c r="H7089" s="7"/>
      <c r="I7089" s="10"/>
      <c r="J7089" s="25"/>
      <c r="K7089" s="250"/>
      <c r="L7089" s="31"/>
      <c r="M7089" s="9"/>
      <c r="N7089" s="11" t="s">
        <v>25</v>
      </c>
      <c r="O7089" s="39"/>
      <c r="P7089" s="47"/>
      <c r="Q7089" s="13"/>
      <c r="R7089" s="248">
        <f t="shared" si="1100"/>
        <v>0</v>
      </c>
      <c r="S7089" s="248">
        <f t="shared" si="1101"/>
        <v>0</v>
      </c>
      <c r="T7089" s="248">
        <f t="shared" si="1102"/>
        <v>0</v>
      </c>
      <c r="U7089" s="248">
        <f t="shared" si="1103"/>
        <v>0</v>
      </c>
      <c r="V7089" s="13"/>
      <c r="W7089" s="7"/>
      <c r="AT7089" s="130"/>
      <c r="BF7089" s="33">
        <f t="shared" si="1109"/>
        <v>41242</v>
      </c>
      <c r="BG7089" s="34">
        <f t="shared" si="1104"/>
        <v>82.88000000000001</v>
      </c>
      <c r="BH7089" s="32">
        <f t="shared" si="1105"/>
        <v>1</v>
      </c>
      <c r="BI7089" s="32">
        <f t="shared" si="1106"/>
        <v>0</v>
      </c>
      <c r="BJ7089" s="69">
        <f t="shared" si="1107"/>
        <v>0</v>
      </c>
      <c r="BK7089" s="158" t="str">
        <f t="shared" si="1108"/>
        <v/>
      </c>
    </row>
    <row r="7090" spans="1:63" ht="12" customHeight="1" x14ac:dyDescent="0.2">
      <c r="A7090" s="8"/>
      <c r="B7090" s="7"/>
      <c r="C7090" s="7"/>
      <c r="D7090" s="7"/>
      <c r="E7090" s="7"/>
      <c r="F7090" s="7"/>
      <c r="G7090" s="7"/>
      <c r="H7090" s="7"/>
      <c r="I7090" s="10"/>
      <c r="J7090" s="25"/>
      <c r="K7090" s="250"/>
      <c r="L7090" s="31"/>
      <c r="M7090" s="9"/>
      <c r="N7090" s="11" t="s">
        <v>25</v>
      </c>
      <c r="O7090" s="39"/>
      <c r="P7090" s="47"/>
      <c r="Q7090" s="13"/>
      <c r="R7090" s="248">
        <f t="shared" si="1100"/>
        <v>0</v>
      </c>
      <c r="S7090" s="248">
        <f t="shared" si="1101"/>
        <v>0</v>
      </c>
      <c r="T7090" s="248">
        <f t="shared" si="1102"/>
        <v>0</v>
      </c>
      <c r="U7090" s="248">
        <f t="shared" si="1103"/>
        <v>0</v>
      </c>
      <c r="V7090" s="13"/>
      <c r="W7090" s="7"/>
      <c r="AT7090" s="130"/>
      <c r="BF7090" s="33">
        <f t="shared" si="1109"/>
        <v>41242</v>
      </c>
      <c r="BG7090" s="34">
        <f t="shared" si="1104"/>
        <v>82.88000000000001</v>
      </c>
      <c r="BH7090" s="32">
        <f t="shared" si="1105"/>
        <v>1</v>
      </c>
      <c r="BI7090" s="32">
        <f t="shared" si="1106"/>
        <v>0</v>
      </c>
      <c r="BJ7090" s="69">
        <f t="shared" si="1107"/>
        <v>0</v>
      </c>
      <c r="BK7090" s="158" t="str">
        <f t="shared" si="1108"/>
        <v/>
      </c>
    </row>
    <row r="7091" spans="1:63" ht="12" customHeight="1" x14ac:dyDescent="0.2">
      <c r="A7091" s="8"/>
      <c r="B7091" s="7"/>
      <c r="C7091" s="7"/>
      <c r="D7091" s="7"/>
      <c r="E7091" s="7"/>
      <c r="F7091" s="7"/>
      <c r="G7091" s="7"/>
      <c r="H7091" s="7"/>
      <c r="I7091" s="10"/>
      <c r="J7091" s="25"/>
      <c r="K7091" s="250"/>
      <c r="L7091" s="31"/>
      <c r="M7091" s="9"/>
      <c r="N7091" s="11" t="s">
        <v>25</v>
      </c>
      <c r="O7091" s="39"/>
      <c r="P7091" s="47"/>
      <c r="Q7091" s="13"/>
      <c r="R7091" s="248">
        <f t="shared" si="1100"/>
        <v>0</v>
      </c>
      <c r="S7091" s="248">
        <f t="shared" si="1101"/>
        <v>0</v>
      </c>
      <c r="T7091" s="248">
        <f t="shared" si="1102"/>
        <v>0</v>
      </c>
      <c r="U7091" s="248">
        <f t="shared" si="1103"/>
        <v>0</v>
      </c>
      <c r="V7091" s="13"/>
      <c r="W7091" s="7"/>
      <c r="AT7091" s="130"/>
      <c r="BF7091" s="33">
        <f t="shared" si="1109"/>
        <v>41242</v>
      </c>
      <c r="BG7091" s="34">
        <f t="shared" si="1104"/>
        <v>82.88000000000001</v>
      </c>
      <c r="BH7091" s="32">
        <f t="shared" si="1105"/>
        <v>1</v>
      </c>
      <c r="BI7091" s="32">
        <f t="shared" si="1106"/>
        <v>0</v>
      </c>
      <c r="BJ7091" s="69">
        <f t="shared" si="1107"/>
        <v>0</v>
      </c>
      <c r="BK7091" s="158" t="str">
        <f t="shared" si="1108"/>
        <v/>
      </c>
    </row>
    <row r="7092" spans="1:63" ht="12" customHeight="1" x14ac:dyDescent="0.2">
      <c r="A7092" s="8"/>
      <c r="B7092" s="7"/>
      <c r="C7092" s="7"/>
      <c r="D7092" s="7"/>
      <c r="E7092" s="7"/>
      <c r="F7092" s="7"/>
      <c r="G7092" s="7"/>
      <c r="H7092" s="7"/>
      <c r="I7092" s="10"/>
      <c r="J7092" s="25"/>
      <c r="K7092" s="250"/>
      <c r="L7092" s="31"/>
      <c r="M7092" s="9"/>
      <c r="N7092" s="11" t="s">
        <v>25</v>
      </c>
      <c r="O7092" s="39"/>
      <c r="P7092" s="47"/>
      <c r="Q7092" s="13"/>
      <c r="R7092" s="248">
        <f t="shared" si="1100"/>
        <v>0</v>
      </c>
      <c r="S7092" s="248">
        <f t="shared" si="1101"/>
        <v>0</v>
      </c>
      <c r="T7092" s="248">
        <f t="shared" si="1102"/>
        <v>0</v>
      </c>
      <c r="U7092" s="248">
        <f t="shared" si="1103"/>
        <v>0</v>
      </c>
      <c r="V7092" s="13"/>
      <c r="W7092" s="7"/>
      <c r="AT7092" s="130"/>
      <c r="BF7092" s="33">
        <f t="shared" si="1109"/>
        <v>41242</v>
      </c>
      <c r="BG7092" s="34">
        <f t="shared" si="1104"/>
        <v>82.88000000000001</v>
      </c>
      <c r="BH7092" s="32">
        <f t="shared" si="1105"/>
        <v>1</v>
      </c>
      <c r="BI7092" s="32">
        <f t="shared" si="1106"/>
        <v>0</v>
      </c>
      <c r="BJ7092" s="69">
        <f t="shared" si="1107"/>
        <v>0</v>
      </c>
      <c r="BK7092" s="158" t="str">
        <f t="shared" si="1108"/>
        <v/>
      </c>
    </row>
    <row r="7093" spans="1:63" ht="12" customHeight="1" x14ac:dyDescent="0.2">
      <c r="A7093" s="8"/>
      <c r="B7093" s="7"/>
      <c r="C7093" s="7"/>
      <c r="D7093" s="7"/>
      <c r="E7093" s="7"/>
      <c r="F7093" s="7"/>
      <c r="G7093" s="7"/>
      <c r="H7093" s="7"/>
      <c r="I7093" s="10"/>
      <c r="J7093" s="25"/>
      <c r="K7093" s="250"/>
      <c r="L7093" s="31"/>
      <c r="M7093" s="9"/>
      <c r="N7093" s="11" t="s">
        <v>25</v>
      </c>
      <c r="O7093" s="39"/>
      <c r="P7093" s="47"/>
      <c r="Q7093" s="13"/>
      <c r="R7093" s="248">
        <f t="shared" si="1100"/>
        <v>0</v>
      </c>
      <c r="S7093" s="248">
        <f t="shared" si="1101"/>
        <v>0</v>
      </c>
      <c r="T7093" s="248">
        <f t="shared" si="1102"/>
        <v>0</v>
      </c>
      <c r="U7093" s="248">
        <f t="shared" si="1103"/>
        <v>0</v>
      </c>
      <c r="V7093" s="13"/>
      <c r="W7093" s="7"/>
      <c r="AT7093" s="130"/>
      <c r="BF7093" s="33">
        <f t="shared" si="1109"/>
        <v>41242</v>
      </c>
      <c r="BG7093" s="34">
        <f t="shared" si="1104"/>
        <v>82.88000000000001</v>
      </c>
      <c r="BH7093" s="32">
        <f t="shared" si="1105"/>
        <v>1</v>
      </c>
      <c r="BI7093" s="32">
        <f t="shared" si="1106"/>
        <v>0</v>
      </c>
      <c r="BJ7093" s="69">
        <f t="shared" si="1107"/>
        <v>0</v>
      </c>
      <c r="BK7093" s="158" t="str">
        <f t="shared" si="1108"/>
        <v/>
      </c>
    </row>
    <row r="7094" spans="1:63" ht="12" customHeight="1" x14ac:dyDescent="0.2">
      <c r="A7094" s="8"/>
      <c r="B7094" s="7"/>
      <c r="C7094" s="7"/>
      <c r="D7094" s="7"/>
      <c r="E7094" s="7"/>
      <c r="F7094" s="7"/>
      <c r="G7094" s="7"/>
      <c r="H7094" s="7"/>
      <c r="I7094" s="10"/>
      <c r="J7094" s="25"/>
      <c r="K7094" s="250"/>
      <c r="L7094" s="31"/>
      <c r="M7094" s="9"/>
      <c r="N7094" s="11" t="s">
        <v>25</v>
      </c>
      <c r="O7094" s="39"/>
      <c r="P7094" s="47"/>
      <c r="Q7094" s="13"/>
      <c r="R7094" s="248">
        <f t="shared" si="1100"/>
        <v>0</v>
      </c>
      <c r="S7094" s="248">
        <f t="shared" si="1101"/>
        <v>0</v>
      </c>
      <c r="T7094" s="248">
        <f t="shared" si="1102"/>
        <v>0</v>
      </c>
      <c r="U7094" s="248">
        <f t="shared" si="1103"/>
        <v>0</v>
      </c>
      <c r="V7094" s="13"/>
      <c r="W7094" s="7"/>
      <c r="AT7094" s="130"/>
      <c r="BF7094" s="33">
        <f t="shared" si="1109"/>
        <v>41242</v>
      </c>
      <c r="BG7094" s="34">
        <f t="shared" si="1104"/>
        <v>82.88000000000001</v>
      </c>
      <c r="BH7094" s="32">
        <f t="shared" si="1105"/>
        <v>1</v>
      </c>
      <c r="BI7094" s="32">
        <f t="shared" si="1106"/>
        <v>0</v>
      </c>
      <c r="BJ7094" s="69">
        <f t="shared" si="1107"/>
        <v>0</v>
      </c>
      <c r="BK7094" s="158" t="str">
        <f t="shared" si="1108"/>
        <v/>
      </c>
    </row>
    <row r="7095" spans="1:63" ht="12" customHeight="1" x14ac:dyDescent="0.2">
      <c r="A7095" s="8"/>
      <c r="B7095" s="7"/>
      <c r="C7095" s="7"/>
      <c r="D7095" s="7"/>
      <c r="E7095" s="7"/>
      <c r="F7095" s="7"/>
      <c r="G7095" s="7"/>
      <c r="H7095" s="7"/>
      <c r="I7095" s="10"/>
      <c r="J7095" s="25"/>
      <c r="K7095" s="250"/>
      <c r="L7095" s="31"/>
      <c r="M7095" s="9"/>
      <c r="N7095" s="11" t="s">
        <v>25</v>
      </c>
      <c r="O7095" s="39"/>
      <c r="P7095" s="47"/>
      <c r="Q7095" s="13"/>
      <c r="R7095" s="248">
        <f t="shared" si="1100"/>
        <v>0</v>
      </c>
      <c r="S7095" s="248">
        <f t="shared" si="1101"/>
        <v>0</v>
      </c>
      <c r="T7095" s="248">
        <f t="shared" si="1102"/>
        <v>0</v>
      </c>
      <c r="U7095" s="248">
        <f t="shared" si="1103"/>
        <v>0</v>
      </c>
      <c r="V7095" s="13"/>
      <c r="W7095" s="7"/>
      <c r="AT7095" s="130"/>
      <c r="BF7095" s="33">
        <f t="shared" si="1109"/>
        <v>41242</v>
      </c>
      <c r="BG7095" s="34">
        <f t="shared" si="1104"/>
        <v>82.88000000000001</v>
      </c>
      <c r="BH7095" s="32">
        <f t="shared" si="1105"/>
        <v>1</v>
      </c>
      <c r="BI7095" s="32">
        <f t="shared" si="1106"/>
        <v>0</v>
      </c>
      <c r="BJ7095" s="69">
        <f t="shared" si="1107"/>
        <v>0</v>
      </c>
      <c r="BK7095" s="158" t="str">
        <f t="shared" si="1108"/>
        <v/>
      </c>
    </row>
    <row r="7096" spans="1:63" ht="12" customHeight="1" x14ac:dyDescent="0.2">
      <c r="A7096" s="8"/>
      <c r="B7096" s="7"/>
      <c r="C7096" s="7"/>
      <c r="D7096" s="7"/>
      <c r="E7096" s="7"/>
      <c r="F7096" s="7"/>
      <c r="G7096" s="7"/>
      <c r="H7096" s="7"/>
      <c r="I7096" s="10"/>
      <c r="J7096" s="25"/>
      <c r="K7096" s="250"/>
      <c r="L7096" s="31"/>
      <c r="M7096" s="9"/>
      <c r="N7096" s="11" t="s">
        <v>25</v>
      </c>
      <c r="O7096" s="39"/>
      <c r="P7096" s="47"/>
      <c r="Q7096" s="13"/>
      <c r="R7096" s="248">
        <f t="shared" si="1100"/>
        <v>0</v>
      </c>
      <c r="S7096" s="248">
        <f t="shared" si="1101"/>
        <v>0</v>
      </c>
      <c r="T7096" s="248">
        <f t="shared" si="1102"/>
        <v>0</v>
      </c>
      <c r="U7096" s="248">
        <f t="shared" si="1103"/>
        <v>0</v>
      </c>
      <c r="V7096" s="13"/>
      <c r="W7096" s="7"/>
      <c r="AT7096" s="130"/>
      <c r="BF7096" s="33">
        <f t="shared" si="1109"/>
        <v>41242</v>
      </c>
      <c r="BG7096" s="34">
        <f t="shared" si="1104"/>
        <v>82.88000000000001</v>
      </c>
      <c r="BH7096" s="32">
        <f t="shared" si="1105"/>
        <v>1</v>
      </c>
      <c r="BI7096" s="32">
        <f t="shared" si="1106"/>
        <v>0</v>
      </c>
      <c r="BJ7096" s="69">
        <f t="shared" si="1107"/>
        <v>0</v>
      </c>
      <c r="BK7096" s="158" t="str">
        <f t="shared" si="1108"/>
        <v/>
      </c>
    </row>
    <row r="7097" spans="1:63" ht="12" customHeight="1" x14ac:dyDescent="0.2">
      <c r="A7097" s="8"/>
      <c r="B7097" s="7"/>
      <c r="C7097" s="7"/>
      <c r="D7097" s="7"/>
      <c r="E7097" s="7"/>
      <c r="F7097" s="7"/>
      <c r="G7097" s="7"/>
      <c r="H7097" s="7"/>
      <c r="I7097" s="10"/>
      <c r="J7097" s="25"/>
      <c r="K7097" s="250"/>
      <c r="L7097" s="31"/>
      <c r="M7097" s="9"/>
      <c r="N7097" s="11" t="s">
        <v>25</v>
      </c>
      <c r="O7097" s="39"/>
      <c r="P7097" s="47"/>
      <c r="Q7097" s="13"/>
      <c r="R7097" s="248">
        <f t="shared" si="1100"/>
        <v>0</v>
      </c>
      <c r="S7097" s="248">
        <f t="shared" si="1101"/>
        <v>0</v>
      </c>
      <c r="T7097" s="248">
        <f t="shared" si="1102"/>
        <v>0</v>
      </c>
      <c r="U7097" s="248">
        <f t="shared" si="1103"/>
        <v>0</v>
      </c>
      <c r="V7097" s="13"/>
      <c r="W7097" s="7"/>
      <c r="AT7097" s="130"/>
      <c r="BF7097" s="33">
        <f t="shared" si="1109"/>
        <v>41242</v>
      </c>
      <c r="BG7097" s="34">
        <f t="shared" si="1104"/>
        <v>82.88000000000001</v>
      </c>
      <c r="BH7097" s="32">
        <f t="shared" si="1105"/>
        <v>1</v>
      </c>
      <c r="BI7097" s="32">
        <f t="shared" si="1106"/>
        <v>0</v>
      </c>
      <c r="BJ7097" s="69">
        <f t="shared" si="1107"/>
        <v>0</v>
      </c>
      <c r="BK7097" s="158" t="str">
        <f t="shared" si="1108"/>
        <v/>
      </c>
    </row>
    <row r="7098" spans="1:63" ht="12" customHeight="1" x14ac:dyDescent="0.2">
      <c r="A7098" s="8"/>
      <c r="B7098" s="7"/>
      <c r="C7098" s="7"/>
      <c r="D7098" s="7"/>
      <c r="E7098" s="7"/>
      <c r="F7098" s="7"/>
      <c r="G7098" s="7"/>
      <c r="H7098" s="7"/>
      <c r="I7098" s="10"/>
      <c r="J7098" s="25"/>
      <c r="K7098" s="250"/>
      <c r="L7098" s="31"/>
      <c r="M7098" s="9"/>
      <c r="N7098" s="11" t="s">
        <v>25</v>
      </c>
      <c r="O7098" s="39"/>
      <c r="P7098" s="47"/>
      <c r="Q7098" s="13"/>
      <c r="R7098" s="248">
        <f t="shared" si="1100"/>
        <v>0</v>
      </c>
      <c r="S7098" s="248">
        <f t="shared" si="1101"/>
        <v>0</v>
      </c>
      <c r="T7098" s="248">
        <f t="shared" si="1102"/>
        <v>0</v>
      </c>
      <c r="U7098" s="248">
        <f t="shared" si="1103"/>
        <v>0</v>
      </c>
      <c r="V7098" s="13"/>
      <c r="W7098" s="7"/>
      <c r="AT7098" s="130"/>
      <c r="BF7098" s="33">
        <f t="shared" si="1109"/>
        <v>41242</v>
      </c>
      <c r="BG7098" s="34">
        <f t="shared" si="1104"/>
        <v>82.88000000000001</v>
      </c>
      <c r="BH7098" s="32">
        <f t="shared" si="1105"/>
        <v>1</v>
      </c>
      <c r="BI7098" s="32">
        <f t="shared" si="1106"/>
        <v>0</v>
      </c>
      <c r="BJ7098" s="69">
        <f t="shared" si="1107"/>
        <v>0</v>
      </c>
      <c r="BK7098" s="158" t="str">
        <f t="shared" si="1108"/>
        <v/>
      </c>
    </row>
    <row r="7099" spans="1:63" ht="12" customHeight="1" x14ac:dyDescent="0.2">
      <c r="A7099" s="8"/>
      <c r="B7099" s="7"/>
      <c r="C7099" s="7"/>
      <c r="D7099" s="7"/>
      <c r="E7099" s="7"/>
      <c r="F7099" s="7"/>
      <c r="G7099" s="7"/>
      <c r="H7099" s="7"/>
      <c r="I7099" s="10"/>
      <c r="J7099" s="25"/>
      <c r="K7099" s="250"/>
      <c r="L7099" s="31"/>
      <c r="M7099" s="9"/>
      <c r="N7099" s="11" t="s">
        <v>25</v>
      </c>
      <c r="O7099" s="39"/>
      <c r="P7099" s="47"/>
      <c r="Q7099" s="13"/>
      <c r="R7099" s="248">
        <f t="shared" si="1100"/>
        <v>0</v>
      </c>
      <c r="S7099" s="248">
        <f t="shared" si="1101"/>
        <v>0</v>
      </c>
      <c r="T7099" s="248">
        <f t="shared" si="1102"/>
        <v>0</v>
      </c>
      <c r="U7099" s="248">
        <f t="shared" si="1103"/>
        <v>0</v>
      </c>
      <c r="V7099" s="13"/>
      <c r="W7099" s="7"/>
      <c r="AT7099" s="130"/>
      <c r="BF7099" s="33">
        <f t="shared" si="1109"/>
        <v>41242</v>
      </c>
      <c r="BG7099" s="34">
        <f t="shared" si="1104"/>
        <v>82.88000000000001</v>
      </c>
      <c r="BH7099" s="32">
        <f t="shared" si="1105"/>
        <v>1</v>
      </c>
      <c r="BI7099" s="32">
        <f t="shared" si="1106"/>
        <v>0</v>
      </c>
      <c r="BJ7099" s="69">
        <f t="shared" si="1107"/>
        <v>0</v>
      </c>
      <c r="BK7099" s="158" t="str">
        <f t="shared" si="1108"/>
        <v/>
      </c>
    </row>
    <row r="7100" spans="1:63" ht="12" customHeight="1" x14ac:dyDescent="0.2">
      <c r="A7100" s="8"/>
      <c r="B7100" s="7"/>
      <c r="C7100" s="7"/>
      <c r="D7100" s="7"/>
      <c r="E7100" s="7"/>
      <c r="F7100" s="7"/>
      <c r="G7100" s="7"/>
      <c r="H7100" s="7"/>
      <c r="I7100" s="10"/>
      <c r="J7100" s="25"/>
      <c r="K7100" s="250"/>
      <c r="L7100" s="31"/>
      <c r="M7100" s="9"/>
      <c r="N7100" s="11" t="s">
        <v>25</v>
      </c>
      <c r="O7100" s="39"/>
      <c r="P7100" s="47"/>
      <c r="Q7100" s="13"/>
      <c r="R7100" s="248">
        <f t="shared" si="1100"/>
        <v>0</v>
      </c>
      <c r="S7100" s="248">
        <f t="shared" si="1101"/>
        <v>0</v>
      </c>
      <c r="T7100" s="248">
        <f t="shared" si="1102"/>
        <v>0</v>
      </c>
      <c r="U7100" s="248">
        <f t="shared" si="1103"/>
        <v>0</v>
      </c>
      <c r="V7100" s="13"/>
      <c r="W7100" s="7"/>
      <c r="AT7100" s="130"/>
      <c r="BF7100" s="33">
        <f t="shared" si="1109"/>
        <v>41242</v>
      </c>
      <c r="BG7100" s="34">
        <f t="shared" si="1104"/>
        <v>82.88000000000001</v>
      </c>
      <c r="BH7100" s="32">
        <f t="shared" si="1105"/>
        <v>1</v>
      </c>
      <c r="BI7100" s="32">
        <f t="shared" si="1106"/>
        <v>0</v>
      </c>
      <c r="BJ7100" s="69">
        <f t="shared" si="1107"/>
        <v>0</v>
      </c>
      <c r="BK7100" s="158" t="str">
        <f t="shared" si="1108"/>
        <v/>
      </c>
    </row>
    <row r="7101" spans="1:63" ht="12" customHeight="1" x14ac:dyDescent="0.2">
      <c r="A7101" s="8"/>
      <c r="B7101" s="7"/>
      <c r="C7101" s="7"/>
      <c r="D7101" s="7"/>
      <c r="E7101" s="7"/>
      <c r="F7101" s="7"/>
      <c r="G7101" s="7"/>
      <c r="H7101" s="7"/>
      <c r="I7101" s="10"/>
      <c r="J7101" s="25"/>
      <c r="K7101" s="250"/>
      <c r="L7101" s="31"/>
      <c r="M7101" s="9"/>
      <c r="N7101" s="11" t="s">
        <v>25</v>
      </c>
      <c r="O7101" s="39"/>
      <c r="P7101" s="47"/>
      <c r="Q7101" s="13"/>
      <c r="R7101" s="248">
        <f t="shared" si="1100"/>
        <v>0</v>
      </c>
      <c r="S7101" s="248">
        <f t="shared" si="1101"/>
        <v>0</v>
      </c>
      <c r="T7101" s="248">
        <f t="shared" si="1102"/>
        <v>0</v>
      </c>
      <c r="U7101" s="248">
        <f t="shared" si="1103"/>
        <v>0</v>
      </c>
      <c r="V7101" s="13"/>
      <c r="W7101" s="7"/>
      <c r="AT7101" s="130"/>
      <c r="BF7101" s="33">
        <f t="shared" si="1109"/>
        <v>41242</v>
      </c>
      <c r="BG7101" s="34">
        <f t="shared" si="1104"/>
        <v>82.88000000000001</v>
      </c>
      <c r="BH7101" s="32">
        <f t="shared" si="1105"/>
        <v>1</v>
      </c>
      <c r="BI7101" s="32">
        <f t="shared" si="1106"/>
        <v>0</v>
      </c>
      <c r="BJ7101" s="69">
        <f t="shared" si="1107"/>
        <v>0</v>
      </c>
      <c r="BK7101" s="158" t="str">
        <f t="shared" si="1108"/>
        <v/>
      </c>
    </row>
    <row r="7102" spans="1:63" ht="12" customHeight="1" x14ac:dyDescent="0.2">
      <c r="A7102" s="8"/>
      <c r="B7102" s="7"/>
      <c r="C7102" s="7"/>
      <c r="D7102" s="7"/>
      <c r="E7102" s="7"/>
      <c r="F7102" s="7"/>
      <c r="G7102" s="7"/>
      <c r="H7102" s="7"/>
      <c r="I7102" s="10"/>
      <c r="J7102" s="25"/>
      <c r="K7102" s="250"/>
      <c r="L7102" s="31"/>
      <c r="M7102" s="9"/>
      <c r="N7102" s="11" t="s">
        <v>25</v>
      </c>
      <c r="O7102" s="39"/>
      <c r="P7102" s="47"/>
      <c r="Q7102" s="13"/>
      <c r="R7102" s="248">
        <f t="shared" si="1100"/>
        <v>0</v>
      </c>
      <c r="S7102" s="248">
        <f t="shared" si="1101"/>
        <v>0</v>
      </c>
      <c r="T7102" s="248">
        <f t="shared" si="1102"/>
        <v>0</v>
      </c>
      <c r="U7102" s="248">
        <f t="shared" si="1103"/>
        <v>0</v>
      </c>
      <c r="V7102" s="13"/>
      <c r="W7102" s="7"/>
      <c r="AT7102" s="130"/>
      <c r="BF7102" s="33">
        <f t="shared" si="1109"/>
        <v>41242</v>
      </c>
      <c r="BG7102" s="34">
        <f t="shared" si="1104"/>
        <v>82.88000000000001</v>
      </c>
      <c r="BH7102" s="32">
        <f t="shared" si="1105"/>
        <v>1</v>
      </c>
      <c r="BI7102" s="32">
        <f t="shared" si="1106"/>
        <v>0</v>
      </c>
      <c r="BJ7102" s="69">
        <f t="shared" si="1107"/>
        <v>0</v>
      </c>
      <c r="BK7102" s="158" t="str">
        <f t="shared" si="1108"/>
        <v/>
      </c>
    </row>
    <row r="7103" spans="1:63" ht="12" customHeight="1" x14ac:dyDescent="0.2">
      <c r="A7103" s="8"/>
      <c r="B7103" s="7"/>
      <c r="C7103" s="7"/>
      <c r="D7103" s="7"/>
      <c r="E7103" s="7"/>
      <c r="F7103" s="7"/>
      <c r="G7103" s="7"/>
      <c r="H7103" s="7"/>
      <c r="I7103" s="10"/>
      <c r="J7103" s="25"/>
      <c r="K7103" s="250"/>
      <c r="L7103" s="31"/>
      <c r="M7103" s="9"/>
      <c r="N7103" s="11" t="s">
        <v>25</v>
      </c>
      <c r="O7103" s="39"/>
      <c r="P7103" s="47"/>
      <c r="Q7103" s="13"/>
      <c r="R7103" s="248">
        <f t="shared" si="1100"/>
        <v>0</v>
      </c>
      <c r="S7103" s="248">
        <f t="shared" si="1101"/>
        <v>0</v>
      </c>
      <c r="T7103" s="248">
        <f t="shared" si="1102"/>
        <v>0</v>
      </c>
      <c r="U7103" s="248">
        <f t="shared" si="1103"/>
        <v>0</v>
      </c>
      <c r="V7103" s="13"/>
      <c r="W7103" s="7"/>
      <c r="AT7103" s="130"/>
      <c r="BF7103" s="33">
        <f t="shared" si="1109"/>
        <v>41242</v>
      </c>
      <c r="BG7103" s="34">
        <f t="shared" si="1104"/>
        <v>82.88000000000001</v>
      </c>
      <c r="BH7103" s="32">
        <f t="shared" si="1105"/>
        <v>1</v>
      </c>
      <c r="BI7103" s="32">
        <f t="shared" si="1106"/>
        <v>0</v>
      </c>
      <c r="BJ7103" s="69">
        <f t="shared" si="1107"/>
        <v>0</v>
      </c>
      <c r="BK7103" s="158" t="str">
        <f t="shared" si="1108"/>
        <v/>
      </c>
    </row>
    <row r="7104" spans="1:63" ht="12" customHeight="1" x14ac:dyDescent="0.2">
      <c r="A7104" s="8"/>
      <c r="B7104" s="7"/>
      <c r="C7104" s="7"/>
      <c r="D7104" s="7"/>
      <c r="E7104" s="7"/>
      <c r="F7104" s="7"/>
      <c r="G7104" s="7"/>
      <c r="H7104" s="7"/>
      <c r="I7104" s="10"/>
      <c r="J7104" s="25"/>
      <c r="K7104" s="250"/>
      <c r="L7104" s="31"/>
      <c r="M7104" s="9"/>
      <c r="N7104" s="11" t="s">
        <v>25</v>
      </c>
      <c r="O7104" s="39"/>
      <c r="P7104" s="47"/>
      <c r="Q7104" s="13"/>
      <c r="R7104" s="248">
        <f t="shared" si="1100"/>
        <v>0</v>
      </c>
      <c r="S7104" s="248">
        <f t="shared" si="1101"/>
        <v>0</v>
      </c>
      <c r="T7104" s="248">
        <f t="shared" si="1102"/>
        <v>0</v>
      </c>
      <c r="U7104" s="248">
        <f t="shared" si="1103"/>
        <v>0</v>
      </c>
      <c r="V7104" s="13"/>
      <c r="W7104" s="7"/>
      <c r="AT7104" s="130"/>
      <c r="BF7104" s="33">
        <f t="shared" si="1109"/>
        <v>41242</v>
      </c>
      <c r="BG7104" s="34">
        <f t="shared" si="1104"/>
        <v>82.88000000000001</v>
      </c>
      <c r="BH7104" s="32">
        <f t="shared" si="1105"/>
        <v>1</v>
      </c>
      <c r="BI7104" s="32">
        <f t="shared" si="1106"/>
        <v>0</v>
      </c>
      <c r="BJ7104" s="69">
        <f t="shared" si="1107"/>
        <v>0</v>
      </c>
      <c r="BK7104" s="158" t="str">
        <f t="shared" si="1108"/>
        <v/>
      </c>
    </row>
    <row r="7105" spans="1:63" ht="12" customHeight="1" x14ac:dyDescent="0.2">
      <c r="A7105" s="8"/>
      <c r="B7105" s="7"/>
      <c r="C7105" s="7"/>
      <c r="D7105" s="7"/>
      <c r="E7105" s="7"/>
      <c r="F7105" s="7"/>
      <c r="G7105" s="7"/>
      <c r="H7105" s="7"/>
      <c r="I7105" s="10"/>
      <c r="J7105" s="25"/>
      <c r="K7105" s="250"/>
      <c r="L7105" s="31"/>
      <c r="M7105" s="9"/>
      <c r="N7105" s="11" t="s">
        <v>25</v>
      </c>
      <c r="O7105" s="39"/>
      <c r="P7105" s="47"/>
      <c r="Q7105" s="13"/>
      <c r="R7105" s="248">
        <f t="shared" si="1100"/>
        <v>0</v>
      </c>
      <c r="S7105" s="248">
        <f t="shared" si="1101"/>
        <v>0</v>
      </c>
      <c r="T7105" s="248">
        <f t="shared" si="1102"/>
        <v>0</v>
      </c>
      <c r="U7105" s="248">
        <f t="shared" si="1103"/>
        <v>0</v>
      </c>
      <c r="V7105" s="13"/>
      <c r="W7105" s="7"/>
      <c r="AT7105" s="130"/>
      <c r="BF7105" s="33">
        <f t="shared" si="1109"/>
        <v>41242</v>
      </c>
      <c r="BG7105" s="34">
        <f t="shared" si="1104"/>
        <v>82.88000000000001</v>
      </c>
      <c r="BH7105" s="32">
        <f t="shared" si="1105"/>
        <v>1</v>
      </c>
      <c r="BI7105" s="32">
        <f t="shared" si="1106"/>
        <v>0</v>
      </c>
      <c r="BJ7105" s="69">
        <f t="shared" si="1107"/>
        <v>0</v>
      </c>
      <c r="BK7105" s="158" t="str">
        <f t="shared" si="1108"/>
        <v/>
      </c>
    </row>
    <row r="7106" spans="1:63" ht="12" customHeight="1" x14ac:dyDescent="0.2">
      <c r="A7106" s="8"/>
      <c r="B7106" s="7"/>
      <c r="C7106" s="7"/>
      <c r="D7106" s="7"/>
      <c r="E7106" s="7"/>
      <c r="F7106" s="7"/>
      <c r="G7106" s="7"/>
      <c r="H7106" s="7"/>
      <c r="I7106" s="10"/>
      <c r="J7106" s="25"/>
      <c r="K7106" s="250"/>
      <c r="L7106" s="31"/>
      <c r="M7106" s="9"/>
      <c r="N7106" s="11" t="s">
        <v>25</v>
      </c>
      <c r="O7106" s="39"/>
      <c r="P7106" s="47"/>
      <c r="Q7106" s="13"/>
      <c r="R7106" s="248">
        <f t="shared" si="1100"/>
        <v>0</v>
      </c>
      <c r="S7106" s="248">
        <f t="shared" si="1101"/>
        <v>0</v>
      </c>
      <c r="T7106" s="248">
        <f t="shared" si="1102"/>
        <v>0</v>
      </c>
      <c r="U7106" s="248">
        <f t="shared" si="1103"/>
        <v>0</v>
      </c>
      <c r="V7106" s="13"/>
      <c r="W7106" s="7"/>
      <c r="AT7106" s="130"/>
      <c r="BF7106" s="33">
        <f t="shared" si="1109"/>
        <v>41242</v>
      </c>
      <c r="BG7106" s="34">
        <f t="shared" si="1104"/>
        <v>82.88000000000001</v>
      </c>
      <c r="BH7106" s="32">
        <f t="shared" si="1105"/>
        <v>1</v>
      </c>
      <c r="BI7106" s="32">
        <f t="shared" si="1106"/>
        <v>0</v>
      </c>
      <c r="BJ7106" s="69">
        <f t="shared" si="1107"/>
        <v>0</v>
      </c>
      <c r="BK7106" s="158" t="str">
        <f t="shared" si="1108"/>
        <v/>
      </c>
    </row>
    <row r="7107" spans="1:63" ht="12" customHeight="1" x14ac:dyDescent="0.2">
      <c r="A7107" s="8"/>
      <c r="B7107" s="7"/>
      <c r="C7107" s="7"/>
      <c r="D7107" s="7"/>
      <c r="E7107" s="7"/>
      <c r="F7107" s="7"/>
      <c r="G7107" s="7"/>
      <c r="H7107" s="7"/>
      <c r="I7107" s="10"/>
      <c r="J7107" s="25"/>
      <c r="K7107" s="250"/>
      <c r="L7107" s="31"/>
      <c r="M7107" s="9"/>
      <c r="N7107" s="11" t="s">
        <v>25</v>
      </c>
      <c r="O7107" s="39"/>
      <c r="P7107" s="47"/>
      <c r="Q7107" s="13"/>
      <c r="R7107" s="248">
        <f t="shared" si="1100"/>
        <v>0</v>
      </c>
      <c r="S7107" s="248">
        <f t="shared" si="1101"/>
        <v>0</v>
      </c>
      <c r="T7107" s="248">
        <f t="shared" si="1102"/>
        <v>0</v>
      </c>
      <c r="U7107" s="248">
        <f t="shared" si="1103"/>
        <v>0</v>
      </c>
      <c r="V7107" s="13"/>
      <c r="W7107" s="7"/>
      <c r="AT7107" s="130"/>
      <c r="BF7107" s="33">
        <f t="shared" si="1109"/>
        <v>41242</v>
      </c>
      <c r="BG7107" s="34">
        <f t="shared" si="1104"/>
        <v>82.88000000000001</v>
      </c>
      <c r="BH7107" s="32">
        <f t="shared" si="1105"/>
        <v>1</v>
      </c>
      <c r="BI7107" s="32">
        <f t="shared" si="1106"/>
        <v>0</v>
      </c>
      <c r="BJ7107" s="69">
        <f t="shared" si="1107"/>
        <v>0</v>
      </c>
      <c r="BK7107" s="158" t="str">
        <f t="shared" si="1108"/>
        <v/>
      </c>
    </row>
    <row r="7108" spans="1:63" ht="12" customHeight="1" x14ac:dyDescent="0.2">
      <c r="A7108" s="8"/>
      <c r="B7108" s="7"/>
      <c r="C7108" s="7"/>
      <c r="D7108" s="7"/>
      <c r="E7108" s="7"/>
      <c r="F7108" s="7"/>
      <c r="G7108" s="7"/>
      <c r="H7108" s="7"/>
      <c r="I7108" s="10"/>
      <c r="J7108" s="25"/>
      <c r="K7108" s="250"/>
      <c r="L7108" s="31"/>
      <c r="M7108" s="9"/>
      <c r="N7108" s="11" t="s">
        <v>25</v>
      </c>
      <c r="O7108" s="39"/>
      <c r="P7108" s="47"/>
      <c r="Q7108" s="13"/>
      <c r="R7108" s="248">
        <f t="shared" si="1100"/>
        <v>0</v>
      </c>
      <c r="S7108" s="248">
        <f t="shared" si="1101"/>
        <v>0</v>
      </c>
      <c r="T7108" s="248">
        <f t="shared" si="1102"/>
        <v>0</v>
      </c>
      <c r="U7108" s="248">
        <f t="shared" si="1103"/>
        <v>0</v>
      </c>
      <c r="V7108" s="13"/>
      <c r="W7108" s="7"/>
      <c r="AT7108" s="130"/>
      <c r="BF7108" s="33">
        <f t="shared" si="1109"/>
        <v>41242</v>
      </c>
      <c r="BG7108" s="34">
        <f t="shared" si="1104"/>
        <v>82.88000000000001</v>
      </c>
      <c r="BH7108" s="32">
        <f t="shared" si="1105"/>
        <v>1</v>
      </c>
      <c r="BI7108" s="32">
        <f t="shared" si="1106"/>
        <v>0</v>
      </c>
      <c r="BJ7108" s="69">
        <f t="shared" si="1107"/>
        <v>0</v>
      </c>
      <c r="BK7108" s="158" t="str">
        <f t="shared" si="1108"/>
        <v/>
      </c>
    </row>
    <row r="7109" spans="1:63" ht="12" customHeight="1" x14ac:dyDescent="0.2">
      <c r="A7109" s="8"/>
      <c r="B7109" s="7"/>
      <c r="C7109" s="7"/>
      <c r="D7109" s="7"/>
      <c r="E7109" s="7"/>
      <c r="F7109" s="7"/>
      <c r="G7109" s="7"/>
      <c r="H7109" s="7"/>
      <c r="I7109" s="10"/>
      <c r="J7109" s="25"/>
      <c r="K7109" s="250"/>
      <c r="L7109" s="31"/>
      <c r="M7109" s="9"/>
      <c r="N7109" s="11" t="s">
        <v>25</v>
      </c>
      <c r="O7109" s="39"/>
      <c r="P7109" s="47"/>
      <c r="Q7109" s="13"/>
      <c r="R7109" s="248">
        <f t="shared" si="1100"/>
        <v>0</v>
      </c>
      <c r="S7109" s="248">
        <f t="shared" si="1101"/>
        <v>0</v>
      </c>
      <c r="T7109" s="248">
        <f t="shared" si="1102"/>
        <v>0</v>
      </c>
      <c r="U7109" s="248">
        <f t="shared" si="1103"/>
        <v>0</v>
      </c>
      <c r="V7109" s="13"/>
      <c r="W7109" s="7"/>
      <c r="AT7109" s="130"/>
      <c r="BF7109" s="33">
        <f t="shared" si="1109"/>
        <v>41242</v>
      </c>
      <c r="BG7109" s="34">
        <f t="shared" si="1104"/>
        <v>82.88000000000001</v>
      </c>
      <c r="BH7109" s="32">
        <f t="shared" si="1105"/>
        <v>1</v>
      </c>
      <c r="BI7109" s="32">
        <f t="shared" si="1106"/>
        <v>0</v>
      </c>
      <c r="BJ7109" s="69">
        <f t="shared" si="1107"/>
        <v>0</v>
      </c>
      <c r="BK7109" s="158" t="str">
        <f t="shared" si="1108"/>
        <v/>
      </c>
    </row>
    <row r="7110" spans="1:63" ht="12" customHeight="1" x14ac:dyDescent="0.2">
      <c r="A7110" s="8"/>
      <c r="B7110" s="7"/>
      <c r="C7110" s="7"/>
      <c r="D7110" s="7"/>
      <c r="E7110" s="7"/>
      <c r="F7110" s="7"/>
      <c r="G7110" s="7"/>
      <c r="H7110" s="7"/>
      <c r="I7110" s="10"/>
      <c r="J7110" s="25"/>
      <c r="K7110" s="250"/>
      <c r="L7110" s="31"/>
      <c r="M7110" s="9"/>
      <c r="N7110" s="11" t="s">
        <v>25</v>
      </c>
      <c r="O7110" s="39"/>
      <c r="P7110" s="47"/>
      <c r="Q7110" s="13"/>
      <c r="R7110" s="248">
        <f t="shared" si="1100"/>
        <v>0</v>
      </c>
      <c r="S7110" s="248">
        <f t="shared" si="1101"/>
        <v>0</v>
      </c>
      <c r="T7110" s="248">
        <f t="shared" si="1102"/>
        <v>0</v>
      </c>
      <c r="U7110" s="248">
        <f t="shared" si="1103"/>
        <v>0</v>
      </c>
      <c r="V7110" s="13"/>
      <c r="W7110" s="7"/>
      <c r="AT7110" s="130"/>
      <c r="BF7110" s="33">
        <f t="shared" si="1109"/>
        <v>41242</v>
      </c>
      <c r="BG7110" s="34">
        <f t="shared" si="1104"/>
        <v>82.88000000000001</v>
      </c>
      <c r="BH7110" s="32">
        <f t="shared" si="1105"/>
        <v>1</v>
      </c>
      <c r="BI7110" s="32">
        <f t="shared" si="1106"/>
        <v>0</v>
      </c>
      <c r="BJ7110" s="69">
        <f t="shared" si="1107"/>
        <v>0</v>
      </c>
      <c r="BK7110" s="158" t="str">
        <f t="shared" si="1108"/>
        <v/>
      </c>
    </row>
    <row r="7111" spans="1:63" ht="12" customHeight="1" x14ac:dyDescent="0.2">
      <c r="A7111" s="8"/>
      <c r="B7111" s="7"/>
      <c r="C7111" s="7"/>
      <c r="D7111" s="7"/>
      <c r="E7111" s="7"/>
      <c r="F7111" s="7"/>
      <c r="G7111" s="7"/>
      <c r="H7111" s="7"/>
      <c r="I7111" s="10"/>
      <c r="J7111" s="25"/>
      <c r="K7111" s="250"/>
      <c r="L7111" s="31"/>
      <c r="M7111" s="9"/>
      <c r="N7111" s="11" t="s">
        <v>25</v>
      </c>
      <c r="O7111" s="39"/>
      <c r="P7111" s="47"/>
      <c r="Q7111" s="13"/>
      <c r="R7111" s="248">
        <f t="shared" si="1100"/>
        <v>0</v>
      </c>
      <c r="S7111" s="248">
        <f t="shared" si="1101"/>
        <v>0</v>
      </c>
      <c r="T7111" s="248">
        <f t="shared" si="1102"/>
        <v>0</v>
      </c>
      <c r="U7111" s="248">
        <f t="shared" si="1103"/>
        <v>0</v>
      </c>
      <c r="V7111" s="13"/>
      <c r="W7111" s="7"/>
      <c r="AT7111" s="130"/>
      <c r="BF7111" s="33">
        <f t="shared" si="1109"/>
        <v>41242</v>
      </c>
      <c r="BG7111" s="34">
        <f t="shared" si="1104"/>
        <v>82.88000000000001</v>
      </c>
      <c r="BH7111" s="32">
        <f t="shared" si="1105"/>
        <v>1</v>
      </c>
      <c r="BI7111" s="32">
        <f t="shared" si="1106"/>
        <v>0</v>
      </c>
      <c r="BJ7111" s="69">
        <f t="shared" si="1107"/>
        <v>0</v>
      </c>
      <c r="BK7111" s="158" t="str">
        <f t="shared" si="1108"/>
        <v/>
      </c>
    </row>
    <row r="7112" spans="1:63" ht="12" customHeight="1" x14ac:dyDescent="0.2">
      <c r="A7112" s="8"/>
      <c r="B7112" s="7"/>
      <c r="C7112" s="7"/>
      <c r="D7112" s="7"/>
      <c r="E7112" s="7"/>
      <c r="F7112" s="7"/>
      <c r="G7112" s="7"/>
      <c r="H7112" s="7"/>
      <c r="I7112" s="10"/>
      <c r="J7112" s="25"/>
      <c r="K7112" s="250"/>
      <c r="L7112" s="31"/>
      <c r="M7112" s="9"/>
      <c r="N7112" s="11" t="s">
        <v>25</v>
      </c>
      <c r="O7112" s="39"/>
      <c r="P7112" s="47"/>
      <c r="Q7112" s="13"/>
      <c r="R7112" s="248">
        <f t="shared" si="1100"/>
        <v>0</v>
      </c>
      <c r="S7112" s="248">
        <f t="shared" si="1101"/>
        <v>0</v>
      </c>
      <c r="T7112" s="248">
        <f t="shared" si="1102"/>
        <v>0</v>
      </c>
      <c r="U7112" s="248">
        <f t="shared" si="1103"/>
        <v>0</v>
      </c>
      <c r="V7112" s="13"/>
      <c r="W7112" s="7"/>
      <c r="AT7112" s="130"/>
      <c r="BF7112" s="33">
        <f t="shared" si="1109"/>
        <v>41242</v>
      </c>
      <c r="BG7112" s="34">
        <f t="shared" si="1104"/>
        <v>82.88000000000001</v>
      </c>
      <c r="BH7112" s="32">
        <f t="shared" si="1105"/>
        <v>1</v>
      </c>
      <c r="BI7112" s="32">
        <f t="shared" si="1106"/>
        <v>0</v>
      </c>
      <c r="BJ7112" s="69">
        <f t="shared" si="1107"/>
        <v>0</v>
      </c>
      <c r="BK7112" s="158" t="str">
        <f t="shared" si="1108"/>
        <v/>
      </c>
    </row>
    <row r="7113" spans="1:63" ht="12" customHeight="1" x14ac:dyDescent="0.2">
      <c r="A7113" s="8"/>
      <c r="B7113" s="7"/>
      <c r="C7113" s="7"/>
      <c r="D7113" s="7"/>
      <c r="E7113" s="7"/>
      <c r="F7113" s="7"/>
      <c r="G7113" s="7"/>
      <c r="H7113" s="7"/>
      <c r="I7113" s="10"/>
      <c r="J7113" s="25"/>
      <c r="K7113" s="250"/>
      <c r="L7113" s="31"/>
      <c r="M7113" s="9"/>
      <c r="N7113" s="11" t="s">
        <v>25</v>
      </c>
      <c r="O7113" s="39"/>
      <c r="P7113" s="47"/>
      <c r="Q7113" s="13"/>
      <c r="R7113" s="248">
        <f t="shared" si="1100"/>
        <v>0</v>
      </c>
      <c r="S7113" s="248">
        <f t="shared" si="1101"/>
        <v>0</v>
      </c>
      <c r="T7113" s="248">
        <f t="shared" si="1102"/>
        <v>0</v>
      </c>
      <c r="U7113" s="248">
        <f t="shared" si="1103"/>
        <v>0</v>
      </c>
      <c r="V7113" s="13"/>
      <c r="W7113" s="7"/>
      <c r="AT7113" s="130"/>
      <c r="BF7113" s="33">
        <f t="shared" si="1109"/>
        <v>41242</v>
      </c>
      <c r="BG7113" s="34">
        <f t="shared" si="1104"/>
        <v>82.88000000000001</v>
      </c>
      <c r="BH7113" s="32">
        <f t="shared" si="1105"/>
        <v>1</v>
      </c>
      <c r="BI7113" s="32">
        <f t="shared" si="1106"/>
        <v>0</v>
      </c>
      <c r="BJ7113" s="69">
        <f t="shared" si="1107"/>
        <v>0</v>
      </c>
      <c r="BK7113" s="158" t="str">
        <f t="shared" si="1108"/>
        <v/>
      </c>
    </row>
    <row r="7114" spans="1:63" ht="12" customHeight="1" x14ac:dyDescent="0.2">
      <c r="A7114" s="8"/>
      <c r="B7114" s="7"/>
      <c r="C7114" s="7"/>
      <c r="D7114" s="7"/>
      <c r="E7114" s="7"/>
      <c r="F7114" s="7"/>
      <c r="G7114" s="7"/>
      <c r="H7114" s="7"/>
      <c r="I7114" s="10"/>
      <c r="J7114" s="25"/>
      <c r="K7114" s="250"/>
      <c r="L7114" s="31"/>
      <c r="M7114" s="9"/>
      <c r="N7114" s="11" t="s">
        <v>25</v>
      </c>
      <c r="O7114" s="39"/>
      <c r="P7114" s="47"/>
      <c r="Q7114" s="13"/>
      <c r="R7114" s="248">
        <f t="shared" si="1100"/>
        <v>0</v>
      </c>
      <c r="S7114" s="248">
        <f t="shared" si="1101"/>
        <v>0</v>
      </c>
      <c r="T7114" s="248">
        <f t="shared" si="1102"/>
        <v>0</v>
      </c>
      <c r="U7114" s="248">
        <f t="shared" si="1103"/>
        <v>0</v>
      </c>
      <c r="V7114" s="13"/>
      <c r="W7114" s="7"/>
      <c r="AT7114" s="130"/>
      <c r="BF7114" s="33">
        <f t="shared" si="1109"/>
        <v>41242</v>
      </c>
      <c r="BG7114" s="34">
        <f t="shared" si="1104"/>
        <v>82.88000000000001</v>
      </c>
      <c r="BH7114" s="32">
        <f t="shared" si="1105"/>
        <v>1</v>
      </c>
      <c r="BI7114" s="32">
        <f t="shared" si="1106"/>
        <v>0</v>
      </c>
      <c r="BJ7114" s="69">
        <f t="shared" si="1107"/>
        <v>0</v>
      </c>
      <c r="BK7114" s="158" t="str">
        <f t="shared" si="1108"/>
        <v/>
      </c>
    </row>
    <row r="7115" spans="1:63" ht="12" customHeight="1" x14ac:dyDescent="0.2">
      <c r="A7115" s="8"/>
      <c r="B7115" s="7"/>
      <c r="C7115" s="7"/>
      <c r="D7115" s="7"/>
      <c r="E7115" s="7"/>
      <c r="F7115" s="7"/>
      <c r="G7115" s="7"/>
      <c r="H7115" s="7"/>
      <c r="I7115" s="10"/>
      <c r="J7115" s="25"/>
      <c r="K7115" s="250"/>
      <c r="L7115" s="31"/>
      <c r="M7115" s="9"/>
      <c r="N7115" s="11" t="s">
        <v>25</v>
      </c>
      <c r="O7115" s="39"/>
      <c r="P7115" s="47"/>
      <c r="Q7115" s="13"/>
      <c r="R7115" s="248">
        <f t="shared" ref="R7115:R7178" si="1110">IF(N7115&lt;&gt;"M",ROUND(IF(M7115&lt;&gt;"Y",IF(P7115&lt;&gt;"Y",K7115,K7115*(BH7115-1)),0),ROUNDING),"")</f>
        <v>0</v>
      </c>
      <c r="S7115" s="248">
        <f t="shared" ref="S7115:S7178" si="1111">IF(N7115&lt;&gt;"M",ROUND(IF(O7115&gt;0,IF(M7115="Y",BI7115*(1-O7115),IF(BI7115&gt;R7115,R7115 + (BI7115 - R7115)*(1-O7115),BI7115)),BI7115),ROUNDING),"")</f>
        <v>0</v>
      </c>
      <c r="T7115" s="248">
        <f t="shared" ref="T7115:T7178" si="1112">IF(N7115&lt;&gt;"M",ROUND(IF(O7115&gt;0,IF(M7115="Y",BJ7115*(1-O7115),IF(BJ7115&gt;R7115,R7115 + (BJ7115 - R7115)*(1-O7115),BJ7115)),BJ7115),ROUNDING),"")</f>
        <v>0</v>
      </c>
      <c r="U7115" s="248">
        <f t="shared" ref="U7115:U7178" si="1113">IF(N7115&lt;&gt;"M",ROUND(IF(OR(N7115="P",N7115=""),0,IF(OR(M7115="N",M7115=""),T7115-R7115,T7115)),ROUNDING),"")</f>
        <v>0</v>
      </c>
      <c r="V7115" s="13"/>
      <c r="W7115" s="7"/>
      <c r="AT7115" s="130"/>
      <c r="BF7115" s="33">
        <f t="shared" si="1109"/>
        <v>41242</v>
      </c>
      <c r="BG7115" s="34">
        <f t="shared" ref="BG7115:BG7178" si="1114">IF(N7115&lt;&gt;"M",BG7114+U7115,BG7114)</f>
        <v>82.88000000000001</v>
      </c>
      <c r="BH7115" s="32">
        <f t="shared" ref="BH7115:BH7178" si="1115">IF(L7115&lt;&gt;"",IF(ODDS_TYPE=1,L7115,IF(ODDS_TYPE=2,IF(L7115&gt;0,1+L7115/100,IF(L7115&lt;0,1-100/L7115,1)),IF(ODDS_TYPE=3,1+L7115,IF(ODDS_TYPE=4,1+L7115,IF(ODDS_TYPE=5,IF(L7115&gt;0,1+L7115,1-1/L7115),IF(ODDS_TYPE=6,IF(L7115&gt;=0,L7115+1,1-1/L7115),1)))))),1)</f>
        <v>1</v>
      </c>
      <c r="BI7115" s="32">
        <f t="shared" ref="BI7115:BI7178" si="1116">IF(P7115&lt;&gt;"Y",IF(M7115&lt;&gt;"Y",K7115*BH7115,K7115*BH7115 - K7115),IF(M7115&lt;&gt;"Y",K7115*BH7115,K7115))</f>
        <v>0</v>
      </c>
      <c r="BJ7115" s="69">
        <f t="shared" ref="BJ7115:BJ7178" si="1117">IF(P7115&lt;&gt;"Y",
IF(M7115&lt;&gt;"Y",
IF(N7115="Y",K7115*BH7115,IF(N7115="P",0,IF(OR(N7115="R",N7115="PU"),K7115,IF(N7115="H",K7115*BH7115*0.5,IF(N7115="HW",K7115*0.5*(1 + BH7115),IF(N7115="HL",K7115*0.5,0)))))),
IF(N7115="Y",K7115*BH7115 - K7115,IF(N7115="P",0,IF(OR(N7115="R",N7115="PU"),0,IF(N7115="H",IF(BH7115&gt;2,0.5*K7115*BH7115 - K7115,0),IF(N7115="HW",K7115*0.5*(1 + BH7115) - K7115,IF(N7115="HL",0,0))))))),
IF(M7115&lt;&gt;"Y",
IF(N7115="Y",K7115*BH7115,IF(N7115="P",0,IF(OR(N7115="R",N7115="PU"),K7115*(BH7115-1),IF(N7115="H",K7115*BH7115*0.5,IF(N7115="HW",K7115*(BH7115-1)*0.5,IF(N7115="HL",K7115*BH7115 - K7115*0.5,0)))))),
IF(N7115="Y",K7115,IF(N7115="P",0,IF(OR(N7115="R",N7115="PU"),0,IF(N7115="H",IF(BH7115&lt;2,K7115*BH7115*0.5 - K7115*(BH7115-1),0),IF(N7115="HW",0,IF(N7115="HL",K7115*0.5,0)))))))
)</f>
        <v>0</v>
      </c>
      <c r="BK7115" s="158" t="str">
        <f t="shared" ref="BK7115:BK7178" si="1118">IF(FILT_M=1,IF(LEN(C7115)&gt;0,C7115,""),IF(FILT_M=2,IF(LEN(E7115)&gt;0,E7115,""),IF(FILT_M=3,IF(LEN(F7115)&gt;0,F7115,""),IF(FILT_M=4,IF(LEN(G7115)&gt;0,G7115,""),""))))</f>
        <v/>
      </c>
    </row>
    <row r="7116" spans="1:63" ht="12" customHeight="1" x14ac:dyDescent="0.2">
      <c r="A7116" s="8"/>
      <c r="B7116" s="7"/>
      <c r="C7116" s="7"/>
      <c r="D7116" s="7"/>
      <c r="E7116" s="7"/>
      <c r="F7116" s="7"/>
      <c r="G7116" s="7"/>
      <c r="H7116" s="7"/>
      <c r="I7116" s="10"/>
      <c r="J7116" s="25"/>
      <c r="K7116" s="250"/>
      <c r="L7116" s="31"/>
      <c r="M7116" s="9"/>
      <c r="N7116" s="11" t="s">
        <v>25</v>
      </c>
      <c r="O7116" s="39"/>
      <c r="P7116" s="47"/>
      <c r="Q7116" s="13"/>
      <c r="R7116" s="248">
        <f t="shared" si="1110"/>
        <v>0</v>
      </c>
      <c r="S7116" s="248">
        <f t="shared" si="1111"/>
        <v>0</v>
      </c>
      <c r="T7116" s="248">
        <f t="shared" si="1112"/>
        <v>0</v>
      </c>
      <c r="U7116" s="248">
        <f t="shared" si="1113"/>
        <v>0</v>
      </c>
      <c r="V7116" s="13"/>
      <c r="W7116" s="7"/>
      <c r="AT7116" s="130"/>
      <c r="BF7116" s="33">
        <f t="shared" ref="BF7116:BF7179" si="1119">IF(A7116&gt;2,A7116,BF7115)</f>
        <v>41242</v>
      </c>
      <c r="BG7116" s="34">
        <f t="shared" si="1114"/>
        <v>82.88000000000001</v>
      </c>
      <c r="BH7116" s="32">
        <f t="shared" si="1115"/>
        <v>1</v>
      </c>
      <c r="BI7116" s="32">
        <f t="shared" si="1116"/>
        <v>0</v>
      </c>
      <c r="BJ7116" s="69">
        <f t="shared" si="1117"/>
        <v>0</v>
      </c>
      <c r="BK7116" s="158" t="str">
        <f t="shared" si="1118"/>
        <v/>
      </c>
    </row>
    <row r="7117" spans="1:63" ht="12" customHeight="1" x14ac:dyDescent="0.2">
      <c r="A7117" s="8"/>
      <c r="B7117" s="7"/>
      <c r="C7117" s="7"/>
      <c r="D7117" s="7"/>
      <c r="E7117" s="7"/>
      <c r="F7117" s="7"/>
      <c r="G7117" s="7"/>
      <c r="H7117" s="7"/>
      <c r="I7117" s="10"/>
      <c r="J7117" s="25"/>
      <c r="K7117" s="250"/>
      <c r="L7117" s="31"/>
      <c r="M7117" s="9"/>
      <c r="N7117" s="11" t="s">
        <v>25</v>
      </c>
      <c r="O7117" s="39"/>
      <c r="P7117" s="47"/>
      <c r="Q7117" s="13"/>
      <c r="R7117" s="248">
        <f t="shared" si="1110"/>
        <v>0</v>
      </c>
      <c r="S7117" s="248">
        <f t="shared" si="1111"/>
        <v>0</v>
      </c>
      <c r="T7117" s="248">
        <f t="shared" si="1112"/>
        <v>0</v>
      </c>
      <c r="U7117" s="248">
        <f t="shared" si="1113"/>
        <v>0</v>
      </c>
      <c r="V7117" s="13"/>
      <c r="W7117" s="7"/>
      <c r="AT7117" s="130"/>
      <c r="BF7117" s="33">
        <f t="shared" si="1119"/>
        <v>41242</v>
      </c>
      <c r="BG7117" s="34">
        <f t="shared" si="1114"/>
        <v>82.88000000000001</v>
      </c>
      <c r="BH7117" s="32">
        <f t="shared" si="1115"/>
        <v>1</v>
      </c>
      <c r="BI7117" s="32">
        <f t="shared" si="1116"/>
        <v>0</v>
      </c>
      <c r="BJ7117" s="69">
        <f t="shared" si="1117"/>
        <v>0</v>
      </c>
      <c r="BK7117" s="158" t="str">
        <f t="shared" si="1118"/>
        <v/>
      </c>
    </row>
    <row r="7118" spans="1:63" ht="12" customHeight="1" x14ac:dyDescent="0.2">
      <c r="A7118" s="8"/>
      <c r="B7118" s="7"/>
      <c r="C7118" s="7"/>
      <c r="D7118" s="7"/>
      <c r="E7118" s="7"/>
      <c r="F7118" s="7"/>
      <c r="G7118" s="7"/>
      <c r="H7118" s="7"/>
      <c r="I7118" s="10"/>
      <c r="J7118" s="25"/>
      <c r="K7118" s="250"/>
      <c r="L7118" s="31"/>
      <c r="M7118" s="9"/>
      <c r="N7118" s="11" t="s">
        <v>25</v>
      </c>
      <c r="O7118" s="39"/>
      <c r="P7118" s="47"/>
      <c r="Q7118" s="13"/>
      <c r="R7118" s="248">
        <f t="shared" si="1110"/>
        <v>0</v>
      </c>
      <c r="S7118" s="248">
        <f t="shared" si="1111"/>
        <v>0</v>
      </c>
      <c r="T7118" s="248">
        <f t="shared" si="1112"/>
        <v>0</v>
      </c>
      <c r="U7118" s="248">
        <f t="shared" si="1113"/>
        <v>0</v>
      </c>
      <c r="V7118" s="13"/>
      <c r="W7118" s="7"/>
      <c r="AT7118" s="130"/>
      <c r="BF7118" s="33">
        <f t="shared" si="1119"/>
        <v>41242</v>
      </c>
      <c r="BG7118" s="34">
        <f t="shared" si="1114"/>
        <v>82.88000000000001</v>
      </c>
      <c r="BH7118" s="32">
        <f t="shared" si="1115"/>
        <v>1</v>
      </c>
      <c r="BI7118" s="32">
        <f t="shared" si="1116"/>
        <v>0</v>
      </c>
      <c r="BJ7118" s="69">
        <f t="shared" si="1117"/>
        <v>0</v>
      </c>
      <c r="BK7118" s="158" t="str">
        <f t="shared" si="1118"/>
        <v/>
      </c>
    </row>
    <row r="7119" spans="1:63" ht="12" customHeight="1" x14ac:dyDescent="0.2">
      <c r="A7119" s="8"/>
      <c r="B7119" s="7"/>
      <c r="C7119" s="7"/>
      <c r="D7119" s="7"/>
      <c r="E7119" s="7"/>
      <c r="F7119" s="7"/>
      <c r="G7119" s="7"/>
      <c r="H7119" s="7"/>
      <c r="I7119" s="10"/>
      <c r="J7119" s="25"/>
      <c r="K7119" s="250"/>
      <c r="L7119" s="31"/>
      <c r="M7119" s="9"/>
      <c r="N7119" s="11" t="s">
        <v>25</v>
      </c>
      <c r="O7119" s="39"/>
      <c r="P7119" s="47"/>
      <c r="Q7119" s="13"/>
      <c r="R7119" s="248">
        <f t="shared" si="1110"/>
        <v>0</v>
      </c>
      <c r="S7119" s="248">
        <f t="shared" si="1111"/>
        <v>0</v>
      </c>
      <c r="T7119" s="248">
        <f t="shared" si="1112"/>
        <v>0</v>
      </c>
      <c r="U7119" s="248">
        <f t="shared" si="1113"/>
        <v>0</v>
      </c>
      <c r="V7119" s="13"/>
      <c r="W7119" s="7"/>
      <c r="AT7119" s="130"/>
      <c r="BF7119" s="33">
        <f t="shared" si="1119"/>
        <v>41242</v>
      </c>
      <c r="BG7119" s="34">
        <f t="shared" si="1114"/>
        <v>82.88000000000001</v>
      </c>
      <c r="BH7119" s="32">
        <f t="shared" si="1115"/>
        <v>1</v>
      </c>
      <c r="BI7119" s="32">
        <f t="shared" si="1116"/>
        <v>0</v>
      </c>
      <c r="BJ7119" s="69">
        <f t="shared" si="1117"/>
        <v>0</v>
      </c>
      <c r="BK7119" s="158" t="str">
        <f t="shared" si="1118"/>
        <v/>
      </c>
    </row>
    <row r="7120" spans="1:63" ht="12" customHeight="1" x14ac:dyDescent="0.2">
      <c r="A7120" s="8"/>
      <c r="B7120" s="7"/>
      <c r="C7120" s="7"/>
      <c r="D7120" s="7"/>
      <c r="E7120" s="7"/>
      <c r="F7120" s="7"/>
      <c r="G7120" s="7"/>
      <c r="H7120" s="7"/>
      <c r="I7120" s="10"/>
      <c r="J7120" s="25"/>
      <c r="K7120" s="250"/>
      <c r="L7120" s="31"/>
      <c r="M7120" s="9"/>
      <c r="N7120" s="11" t="s">
        <v>25</v>
      </c>
      <c r="O7120" s="39"/>
      <c r="P7120" s="47"/>
      <c r="Q7120" s="13"/>
      <c r="R7120" s="248">
        <f t="shared" si="1110"/>
        <v>0</v>
      </c>
      <c r="S7120" s="248">
        <f t="shared" si="1111"/>
        <v>0</v>
      </c>
      <c r="T7120" s="248">
        <f t="shared" si="1112"/>
        <v>0</v>
      </c>
      <c r="U7120" s="248">
        <f t="shared" si="1113"/>
        <v>0</v>
      </c>
      <c r="V7120" s="13"/>
      <c r="W7120" s="7"/>
      <c r="AT7120" s="130"/>
      <c r="BF7120" s="33">
        <f t="shared" si="1119"/>
        <v>41242</v>
      </c>
      <c r="BG7120" s="34">
        <f t="shared" si="1114"/>
        <v>82.88000000000001</v>
      </c>
      <c r="BH7120" s="32">
        <f t="shared" si="1115"/>
        <v>1</v>
      </c>
      <c r="BI7120" s="32">
        <f t="shared" si="1116"/>
        <v>0</v>
      </c>
      <c r="BJ7120" s="69">
        <f t="shared" si="1117"/>
        <v>0</v>
      </c>
      <c r="BK7120" s="158" t="str">
        <f t="shared" si="1118"/>
        <v/>
      </c>
    </row>
    <row r="7121" spans="1:63" ht="12" customHeight="1" x14ac:dyDescent="0.2">
      <c r="A7121" s="8"/>
      <c r="B7121" s="7"/>
      <c r="C7121" s="7"/>
      <c r="D7121" s="7"/>
      <c r="E7121" s="7"/>
      <c r="F7121" s="7"/>
      <c r="G7121" s="7"/>
      <c r="H7121" s="7"/>
      <c r="I7121" s="10"/>
      <c r="J7121" s="25"/>
      <c r="K7121" s="250"/>
      <c r="L7121" s="31"/>
      <c r="M7121" s="9"/>
      <c r="N7121" s="11" t="s">
        <v>25</v>
      </c>
      <c r="O7121" s="39"/>
      <c r="P7121" s="47"/>
      <c r="Q7121" s="13"/>
      <c r="R7121" s="248">
        <f t="shared" si="1110"/>
        <v>0</v>
      </c>
      <c r="S7121" s="248">
        <f t="shared" si="1111"/>
        <v>0</v>
      </c>
      <c r="T7121" s="248">
        <f t="shared" si="1112"/>
        <v>0</v>
      </c>
      <c r="U7121" s="248">
        <f t="shared" si="1113"/>
        <v>0</v>
      </c>
      <c r="V7121" s="13"/>
      <c r="W7121" s="7"/>
      <c r="AT7121" s="130"/>
      <c r="BF7121" s="33">
        <f t="shared" si="1119"/>
        <v>41242</v>
      </c>
      <c r="BG7121" s="34">
        <f t="shared" si="1114"/>
        <v>82.88000000000001</v>
      </c>
      <c r="BH7121" s="32">
        <f t="shared" si="1115"/>
        <v>1</v>
      </c>
      <c r="BI7121" s="32">
        <f t="shared" si="1116"/>
        <v>0</v>
      </c>
      <c r="BJ7121" s="69">
        <f t="shared" si="1117"/>
        <v>0</v>
      </c>
      <c r="BK7121" s="158" t="str">
        <f t="shared" si="1118"/>
        <v/>
      </c>
    </row>
    <row r="7122" spans="1:63" ht="12" customHeight="1" x14ac:dyDescent="0.2">
      <c r="A7122" s="8"/>
      <c r="B7122" s="7"/>
      <c r="C7122" s="7"/>
      <c r="D7122" s="7"/>
      <c r="E7122" s="7"/>
      <c r="F7122" s="7"/>
      <c r="G7122" s="7"/>
      <c r="H7122" s="7"/>
      <c r="I7122" s="10"/>
      <c r="J7122" s="25"/>
      <c r="K7122" s="250"/>
      <c r="L7122" s="31"/>
      <c r="M7122" s="9"/>
      <c r="N7122" s="11" t="s">
        <v>25</v>
      </c>
      <c r="O7122" s="39"/>
      <c r="P7122" s="47"/>
      <c r="Q7122" s="13"/>
      <c r="R7122" s="248">
        <f t="shared" si="1110"/>
        <v>0</v>
      </c>
      <c r="S7122" s="248">
        <f t="shared" si="1111"/>
        <v>0</v>
      </c>
      <c r="T7122" s="248">
        <f t="shared" si="1112"/>
        <v>0</v>
      </c>
      <c r="U7122" s="248">
        <f t="shared" si="1113"/>
        <v>0</v>
      </c>
      <c r="V7122" s="13"/>
      <c r="W7122" s="7"/>
      <c r="AT7122" s="130"/>
      <c r="BF7122" s="33">
        <f t="shared" si="1119"/>
        <v>41242</v>
      </c>
      <c r="BG7122" s="34">
        <f t="shared" si="1114"/>
        <v>82.88000000000001</v>
      </c>
      <c r="BH7122" s="32">
        <f t="shared" si="1115"/>
        <v>1</v>
      </c>
      <c r="BI7122" s="32">
        <f t="shared" si="1116"/>
        <v>0</v>
      </c>
      <c r="BJ7122" s="69">
        <f t="shared" si="1117"/>
        <v>0</v>
      </c>
      <c r="BK7122" s="158" t="str">
        <f t="shared" si="1118"/>
        <v/>
      </c>
    </row>
    <row r="7123" spans="1:63" ht="12" customHeight="1" x14ac:dyDescent="0.2">
      <c r="A7123" s="8"/>
      <c r="B7123" s="7"/>
      <c r="C7123" s="7"/>
      <c r="D7123" s="7"/>
      <c r="E7123" s="7"/>
      <c r="F7123" s="7"/>
      <c r="G7123" s="7"/>
      <c r="H7123" s="7"/>
      <c r="I7123" s="10"/>
      <c r="J7123" s="25"/>
      <c r="K7123" s="250"/>
      <c r="L7123" s="31"/>
      <c r="M7123" s="9"/>
      <c r="N7123" s="11" t="s">
        <v>25</v>
      </c>
      <c r="O7123" s="39"/>
      <c r="P7123" s="47"/>
      <c r="Q7123" s="13"/>
      <c r="R7123" s="248">
        <f t="shared" si="1110"/>
        <v>0</v>
      </c>
      <c r="S7123" s="248">
        <f t="shared" si="1111"/>
        <v>0</v>
      </c>
      <c r="T7123" s="248">
        <f t="shared" si="1112"/>
        <v>0</v>
      </c>
      <c r="U7123" s="248">
        <f t="shared" si="1113"/>
        <v>0</v>
      </c>
      <c r="V7123" s="13"/>
      <c r="W7123" s="7"/>
      <c r="AT7123" s="130"/>
      <c r="BF7123" s="33">
        <f t="shared" si="1119"/>
        <v>41242</v>
      </c>
      <c r="BG7123" s="34">
        <f t="shared" si="1114"/>
        <v>82.88000000000001</v>
      </c>
      <c r="BH7123" s="32">
        <f t="shared" si="1115"/>
        <v>1</v>
      </c>
      <c r="BI7123" s="32">
        <f t="shared" si="1116"/>
        <v>0</v>
      </c>
      <c r="BJ7123" s="69">
        <f t="shared" si="1117"/>
        <v>0</v>
      </c>
      <c r="BK7123" s="158" t="str">
        <f t="shared" si="1118"/>
        <v/>
      </c>
    </row>
    <row r="7124" spans="1:63" ht="12" customHeight="1" x14ac:dyDescent="0.2">
      <c r="A7124" s="8"/>
      <c r="B7124" s="7"/>
      <c r="C7124" s="7"/>
      <c r="D7124" s="7"/>
      <c r="E7124" s="7"/>
      <c r="F7124" s="7"/>
      <c r="G7124" s="7"/>
      <c r="H7124" s="7"/>
      <c r="I7124" s="10"/>
      <c r="J7124" s="25"/>
      <c r="K7124" s="250"/>
      <c r="L7124" s="31"/>
      <c r="M7124" s="9"/>
      <c r="N7124" s="11" t="s">
        <v>25</v>
      </c>
      <c r="O7124" s="39"/>
      <c r="P7124" s="47"/>
      <c r="Q7124" s="13"/>
      <c r="R7124" s="248">
        <f t="shared" si="1110"/>
        <v>0</v>
      </c>
      <c r="S7124" s="248">
        <f t="shared" si="1111"/>
        <v>0</v>
      </c>
      <c r="T7124" s="248">
        <f t="shared" si="1112"/>
        <v>0</v>
      </c>
      <c r="U7124" s="248">
        <f t="shared" si="1113"/>
        <v>0</v>
      </c>
      <c r="V7124" s="13"/>
      <c r="W7124" s="7"/>
      <c r="AT7124" s="130"/>
      <c r="BF7124" s="33">
        <f t="shared" si="1119"/>
        <v>41242</v>
      </c>
      <c r="BG7124" s="34">
        <f t="shared" si="1114"/>
        <v>82.88000000000001</v>
      </c>
      <c r="BH7124" s="32">
        <f t="shared" si="1115"/>
        <v>1</v>
      </c>
      <c r="BI7124" s="32">
        <f t="shared" si="1116"/>
        <v>0</v>
      </c>
      <c r="BJ7124" s="69">
        <f t="shared" si="1117"/>
        <v>0</v>
      </c>
      <c r="BK7124" s="158" t="str">
        <f t="shared" si="1118"/>
        <v/>
      </c>
    </row>
    <row r="7125" spans="1:63" ht="12" customHeight="1" x14ac:dyDescent="0.2">
      <c r="A7125" s="8"/>
      <c r="B7125" s="7"/>
      <c r="C7125" s="7"/>
      <c r="D7125" s="7"/>
      <c r="E7125" s="7"/>
      <c r="F7125" s="7"/>
      <c r="G7125" s="7"/>
      <c r="H7125" s="7"/>
      <c r="I7125" s="10"/>
      <c r="J7125" s="25"/>
      <c r="K7125" s="250"/>
      <c r="L7125" s="31"/>
      <c r="M7125" s="9"/>
      <c r="N7125" s="11" t="s">
        <v>25</v>
      </c>
      <c r="O7125" s="39"/>
      <c r="P7125" s="47"/>
      <c r="Q7125" s="13"/>
      <c r="R7125" s="248">
        <f t="shared" si="1110"/>
        <v>0</v>
      </c>
      <c r="S7125" s="248">
        <f t="shared" si="1111"/>
        <v>0</v>
      </c>
      <c r="T7125" s="248">
        <f t="shared" si="1112"/>
        <v>0</v>
      </c>
      <c r="U7125" s="248">
        <f t="shared" si="1113"/>
        <v>0</v>
      </c>
      <c r="V7125" s="13"/>
      <c r="W7125" s="7"/>
      <c r="AT7125" s="130"/>
      <c r="BF7125" s="33">
        <f t="shared" si="1119"/>
        <v>41242</v>
      </c>
      <c r="BG7125" s="34">
        <f t="shared" si="1114"/>
        <v>82.88000000000001</v>
      </c>
      <c r="BH7125" s="32">
        <f t="shared" si="1115"/>
        <v>1</v>
      </c>
      <c r="BI7125" s="32">
        <f t="shared" si="1116"/>
        <v>0</v>
      </c>
      <c r="BJ7125" s="69">
        <f t="shared" si="1117"/>
        <v>0</v>
      </c>
      <c r="BK7125" s="158" t="str">
        <f t="shared" si="1118"/>
        <v/>
      </c>
    </row>
    <row r="7126" spans="1:63" ht="12" customHeight="1" x14ac:dyDescent="0.2">
      <c r="A7126" s="8"/>
      <c r="B7126" s="7"/>
      <c r="C7126" s="7"/>
      <c r="D7126" s="7"/>
      <c r="E7126" s="7"/>
      <c r="F7126" s="7"/>
      <c r="G7126" s="7"/>
      <c r="H7126" s="7"/>
      <c r="I7126" s="10"/>
      <c r="J7126" s="25"/>
      <c r="K7126" s="250"/>
      <c r="L7126" s="31"/>
      <c r="M7126" s="9"/>
      <c r="N7126" s="11" t="s">
        <v>25</v>
      </c>
      <c r="O7126" s="39"/>
      <c r="P7126" s="47"/>
      <c r="Q7126" s="13"/>
      <c r="R7126" s="248">
        <f t="shared" si="1110"/>
        <v>0</v>
      </c>
      <c r="S7126" s="248">
        <f t="shared" si="1111"/>
        <v>0</v>
      </c>
      <c r="T7126" s="248">
        <f t="shared" si="1112"/>
        <v>0</v>
      </c>
      <c r="U7126" s="248">
        <f t="shared" si="1113"/>
        <v>0</v>
      </c>
      <c r="V7126" s="13"/>
      <c r="W7126" s="7"/>
      <c r="AT7126" s="130"/>
      <c r="BF7126" s="33">
        <f t="shared" si="1119"/>
        <v>41242</v>
      </c>
      <c r="BG7126" s="34">
        <f t="shared" si="1114"/>
        <v>82.88000000000001</v>
      </c>
      <c r="BH7126" s="32">
        <f t="shared" si="1115"/>
        <v>1</v>
      </c>
      <c r="BI7126" s="32">
        <f t="shared" si="1116"/>
        <v>0</v>
      </c>
      <c r="BJ7126" s="69">
        <f t="shared" si="1117"/>
        <v>0</v>
      </c>
      <c r="BK7126" s="158" t="str">
        <f t="shared" si="1118"/>
        <v/>
      </c>
    </row>
    <row r="7127" spans="1:63" ht="12" customHeight="1" x14ac:dyDescent="0.2">
      <c r="A7127" s="8"/>
      <c r="B7127" s="7"/>
      <c r="C7127" s="7"/>
      <c r="D7127" s="7"/>
      <c r="E7127" s="7"/>
      <c r="F7127" s="7"/>
      <c r="G7127" s="7"/>
      <c r="H7127" s="7"/>
      <c r="I7127" s="10"/>
      <c r="J7127" s="25"/>
      <c r="K7127" s="250"/>
      <c r="L7127" s="31"/>
      <c r="M7127" s="9"/>
      <c r="N7127" s="11" t="s">
        <v>25</v>
      </c>
      <c r="O7127" s="39"/>
      <c r="P7127" s="47"/>
      <c r="Q7127" s="13"/>
      <c r="R7127" s="248">
        <f t="shared" si="1110"/>
        <v>0</v>
      </c>
      <c r="S7127" s="248">
        <f t="shared" si="1111"/>
        <v>0</v>
      </c>
      <c r="T7127" s="248">
        <f t="shared" si="1112"/>
        <v>0</v>
      </c>
      <c r="U7127" s="248">
        <f t="shared" si="1113"/>
        <v>0</v>
      </c>
      <c r="V7127" s="13"/>
      <c r="W7127" s="7"/>
      <c r="AT7127" s="130"/>
      <c r="BF7127" s="33">
        <f t="shared" si="1119"/>
        <v>41242</v>
      </c>
      <c r="BG7127" s="34">
        <f t="shared" si="1114"/>
        <v>82.88000000000001</v>
      </c>
      <c r="BH7127" s="32">
        <f t="shared" si="1115"/>
        <v>1</v>
      </c>
      <c r="BI7127" s="32">
        <f t="shared" si="1116"/>
        <v>0</v>
      </c>
      <c r="BJ7127" s="69">
        <f t="shared" si="1117"/>
        <v>0</v>
      </c>
      <c r="BK7127" s="158" t="str">
        <f t="shared" si="1118"/>
        <v/>
      </c>
    </row>
    <row r="7128" spans="1:63" ht="12" customHeight="1" x14ac:dyDescent="0.2">
      <c r="A7128" s="8"/>
      <c r="B7128" s="7"/>
      <c r="C7128" s="7"/>
      <c r="D7128" s="7"/>
      <c r="E7128" s="7"/>
      <c r="F7128" s="7"/>
      <c r="G7128" s="7"/>
      <c r="H7128" s="7"/>
      <c r="I7128" s="10"/>
      <c r="J7128" s="25"/>
      <c r="K7128" s="250"/>
      <c r="L7128" s="31"/>
      <c r="M7128" s="9"/>
      <c r="N7128" s="11" t="s">
        <v>25</v>
      </c>
      <c r="O7128" s="39"/>
      <c r="P7128" s="47"/>
      <c r="Q7128" s="13"/>
      <c r="R7128" s="248">
        <f t="shared" si="1110"/>
        <v>0</v>
      </c>
      <c r="S7128" s="248">
        <f t="shared" si="1111"/>
        <v>0</v>
      </c>
      <c r="T7128" s="248">
        <f t="shared" si="1112"/>
        <v>0</v>
      </c>
      <c r="U7128" s="248">
        <f t="shared" si="1113"/>
        <v>0</v>
      </c>
      <c r="V7128" s="13"/>
      <c r="W7128" s="7"/>
      <c r="AT7128" s="130"/>
      <c r="BF7128" s="33">
        <f t="shared" si="1119"/>
        <v>41242</v>
      </c>
      <c r="BG7128" s="34">
        <f t="shared" si="1114"/>
        <v>82.88000000000001</v>
      </c>
      <c r="BH7128" s="32">
        <f t="shared" si="1115"/>
        <v>1</v>
      </c>
      <c r="BI7128" s="32">
        <f t="shared" si="1116"/>
        <v>0</v>
      </c>
      <c r="BJ7128" s="69">
        <f t="shared" si="1117"/>
        <v>0</v>
      </c>
      <c r="BK7128" s="158" t="str">
        <f t="shared" si="1118"/>
        <v/>
      </c>
    </row>
    <row r="7129" spans="1:63" ht="12" customHeight="1" x14ac:dyDescent="0.2">
      <c r="A7129" s="8"/>
      <c r="B7129" s="7"/>
      <c r="C7129" s="7"/>
      <c r="D7129" s="7"/>
      <c r="E7129" s="7"/>
      <c r="F7129" s="7"/>
      <c r="G7129" s="7"/>
      <c r="H7129" s="7"/>
      <c r="I7129" s="10"/>
      <c r="J7129" s="25"/>
      <c r="K7129" s="250"/>
      <c r="L7129" s="31"/>
      <c r="M7129" s="9"/>
      <c r="N7129" s="11" t="s">
        <v>25</v>
      </c>
      <c r="O7129" s="39"/>
      <c r="P7129" s="47"/>
      <c r="Q7129" s="13"/>
      <c r="R7129" s="248">
        <f t="shared" si="1110"/>
        <v>0</v>
      </c>
      <c r="S7129" s="248">
        <f t="shared" si="1111"/>
        <v>0</v>
      </c>
      <c r="T7129" s="248">
        <f t="shared" si="1112"/>
        <v>0</v>
      </c>
      <c r="U7129" s="248">
        <f t="shared" si="1113"/>
        <v>0</v>
      </c>
      <c r="V7129" s="13"/>
      <c r="W7129" s="7"/>
      <c r="AT7129" s="130"/>
      <c r="BF7129" s="33">
        <f t="shared" si="1119"/>
        <v>41242</v>
      </c>
      <c r="BG7129" s="34">
        <f t="shared" si="1114"/>
        <v>82.88000000000001</v>
      </c>
      <c r="BH7129" s="32">
        <f t="shared" si="1115"/>
        <v>1</v>
      </c>
      <c r="BI7129" s="32">
        <f t="shared" si="1116"/>
        <v>0</v>
      </c>
      <c r="BJ7129" s="69">
        <f t="shared" si="1117"/>
        <v>0</v>
      </c>
      <c r="BK7129" s="158" t="str">
        <f t="shared" si="1118"/>
        <v/>
      </c>
    </row>
    <row r="7130" spans="1:63" ht="12" customHeight="1" x14ac:dyDescent="0.2">
      <c r="A7130" s="8"/>
      <c r="B7130" s="7"/>
      <c r="C7130" s="7"/>
      <c r="D7130" s="7"/>
      <c r="E7130" s="7"/>
      <c r="F7130" s="7"/>
      <c r="G7130" s="7"/>
      <c r="H7130" s="7"/>
      <c r="I7130" s="10"/>
      <c r="J7130" s="25"/>
      <c r="K7130" s="250"/>
      <c r="L7130" s="31"/>
      <c r="M7130" s="9"/>
      <c r="N7130" s="11" t="s">
        <v>25</v>
      </c>
      <c r="O7130" s="39"/>
      <c r="P7130" s="47"/>
      <c r="Q7130" s="13"/>
      <c r="R7130" s="248">
        <f t="shared" si="1110"/>
        <v>0</v>
      </c>
      <c r="S7130" s="248">
        <f t="shared" si="1111"/>
        <v>0</v>
      </c>
      <c r="T7130" s="248">
        <f t="shared" si="1112"/>
        <v>0</v>
      </c>
      <c r="U7130" s="248">
        <f t="shared" si="1113"/>
        <v>0</v>
      </c>
      <c r="V7130" s="13"/>
      <c r="W7130" s="7"/>
      <c r="AT7130" s="130"/>
      <c r="BF7130" s="33">
        <f t="shared" si="1119"/>
        <v>41242</v>
      </c>
      <c r="BG7130" s="34">
        <f t="shared" si="1114"/>
        <v>82.88000000000001</v>
      </c>
      <c r="BH7130" s="32">
        <f t="shared" si="1115"/>
        <v>1</v>
      </c>
      <c r="BI7130" s="32">
        <f t="shared" si="1116"/>
        <v>0</v>
      </c>
      <c r="BJ7130" s="69">
        <f t="shared" si="1117"/>
        <v>0</v>
      </c>
      <c r="BK7130" s="158" t="str">
        <f t="shared" si="1118"/>
        <v/>
      </c>
    </row>
    <row r="7131" spans="1:63" ht="12" customHeight="1" x14ac:dyDescent="0.2">
      <c r="A7131" s="8"/>
      <c r="B7131" s="7"/>
      <c r="C7131" s="7"/>
      <c r="D7131" s="7"/>
      <c r="E7131" s="7"/>
      <c r="F7131" s="7"/>
      <c r="G7131" s="7"/>
      <c r="H7131" s="7"/>
      <c r="I7131" s="10"/>
      <c r="J7131" s="25"/>
      <c r="K7131" s="250"/>
      <c r="L7131" s="31"/>
      <c r="M7131" s="9"/>
      <c r="N7131" s="11" t="s">
        <v>25</v>
      </c>
      <c r="O7131" s="39"/>
      <c r="P7131" s="47"/>
      <c r="Q7131" s="13"/>
      <c r="R7131" s="248">
        <f t="shared" si="1110"/>
        <v>0</v>
      </c>
      <c r="S7131" s="248">
        <f t="shared" si="1111"/>
        <v>0</v>
      </c>
      <c r="T7131" s="248">
        <f t="shared" si="1112"/>
        <v>0</v>
      </c>
      <c r="U7131" s="248">
        <f t="shared" si="1113"/>
        <v>0</v>
      </c>
      <c r="V7131" s="13"/>
      <c r="W7131" s="7"/>
      <c r="AT7131" s="130"/>
      <c r="BF7131" s="33">
        <f t="shared" si="1119"/>
        <v>41242</v>
      </c>
      <c r="BG7131" s="34">
        <f t="shared" si="1114"/>
        <v>82.88000000000001</v>
      </c>
      <c r="BH7131" s="32">
        <f t="shared" si="1115"/>
        <v>1</v>
      </c>
      <c r="BI7131" s="32">
        <f t="shared" si="1116"/>
        <v>0</v>
      </c>
      <c r="BJ7131" s="69">
        <f t="shared" si="1117"/>
        <v>0</v>
      </c>
      <c r="BK7131" s="158" t="str">
        <f t="shared" si="1118"/>
        <v/>
      </c>
    </row>
    <row r="7132" spans="1:63" ht="12" customHeight="1" x14ac:dyDescent="0.2">
      <c r="A7132" s="8"/>
      <c r="B7132" s="7"/>
      <c r="C7132" s="7"/>
      <c r="D7132" s="7"/>
      <c r="E7132" s="7"/>
      <c r="F7132" s="7"/>
      <c r="G7132" s="7"/>
      <c r="H7132" s="7"/>
      <c r="I7132" s="10"/>
      <c r="J7132" s="25"/>
      <c r="K7132" s="250"/>
      <c r="L7132" s="31"/>
      <c r="M7132" s="9"/>
      <c r="N7132" s="11" t="s">
        <v>25</v>
      </c>
      <c r="O7132" s="39"/>
      <c r="P7132" s="47"/>
      <c r="Q7132" s="13"/>
      <c r="R7132" s="248">
        <f t="shared" si="1110"/>
        <v>0</v>
      </c>
      <c r="S7132" s="248">
        <f t="shared" si="1111"/>
        <v>0</v>
      </c>
      <c r="T7132" s="248">
        <f t="shared" si="1112"/>
        <v>0</v>
      </c>
      <c r="U7132" s="248">
        <f t="shared" si="1113"/>
        <v>0</v>
      </c>
      <c r="V7132" s="13"/>
      <c r="W7132" s="7"/>
      <c r="AT7132" s="130"/>
      <c r="BF7132" s="33">
        <f t="shared" si="1119"/>
        <v>41242</v>
      </c>
      <c r="BG7132" s="34">
        <f t="shared" si="1114"/>
        <v>82.88000000000001</v>
      </c>
      <c r="BH7132" s="32">
        <f t="shared" si="1115"/>
        <v>1</v>
      </c>
      <c r="BI7132" s="32">
        <f t="shared" si="1116"/>
        <v>0</v>
      </c>
      <c r="BJ7132" s="69">
        <f t="shared" si="1117"/>
        <v>0</v>
      </c>
      <c r="BK7132" s="158" t="str">
        <f t="shared" si="1118"/>
        <v/>
      </c>
    </row>
    <row r="7133" spans="1:63" ht="12" customHeight="1" x14ac:dyDescent="0.2">
      <c r="A7133" s="8"/>
      <c r="B7133" s="7"/>
      <c r="C7133" s="7"/>
      <c r="D7133" s="7"/>
      <c r="E7133" s="7"/>
      <c r="F7133" s="7"/>
      <c r="G7133" s="7"/>
      <c r="H7133" s="7"/>
      <c r="I7133" s="10"/>
      <c r="J7133" s="25"/>
      <c r="K7133" s="250"/>
      <c r="L7133" s="31"/>
      <c r="M7133" s="9"/>
      <c r="N7133" s="11" t="s">
        <v>25</v>
      </c>
      <c r="O7133" s="39"/>
      <c r="P7133" s="47"/>
      <c r="Q7133" s="13"/>
      <c r="R7133" s="248">
        <f t="shared" si="1110"/>
        <v>0</v>
      </c>
      <c r="S7133" s="248">
        <f t="shared" si="1111"/>
        <v>0</v>
      </c>
      <c r="T7133" s="248">
        <f t="shared" si="1112"/>
        <v>0</v>
      </c>
      <c r="U7133" s="248">
        <f t="shared" si="1113"/>
        <v>0</v>
      </c>
      <c r="V7133" s="13"/>
      <c r="W7133" s="7"/>
      <c r="AT7133" s="130"/>
      <c r="BF7133" s="33">
        <f t="shared" si="1119"/>
        <v>41242</v>
      </c>
      <c r="BG7133" s="34">
        <f t="shared" si="1114"/>
        <v>82.88000000000001</v>
      </c>
      <c r="BH7133" s="32">
        <f t="shared" si="1115"/>
        <v>1</v>
      </c>
      <c r="BI7133" s="32">
        <f t="shared" si="1116"/>
        <v>0</v>
      </c>
      <c r="BJ7133" s="69">
        <f t="shared" si="1117"/>
        <v>0</v>
      </c>
      <c r="BK7133" s="158" t="str">
        <f t="shared" si="1118"/>
        <v/>
      </c>
    </row>
    <row r="7134" spans="1:63" ht="12" customHeight="1" x14ac:dyDescent="0.2">
      <c r="A7134" s="8"/>
      <c r="B7134" s="7"/>
      <c r="C7134" s="7"/>
      <c r="D7134" s="7"/>
      <c r="E7134" s="7"/>
      <c r="F7134" s="7"/>
      <c r="G7134" s="7"/>
      <c r="H7134" s="7"/>
      <c r="I7134" s="10"/>
      <c r="J7134" s="25"/>
      <c r="K7134" s="250"/>
      <c r="L7134" s="31"/>
      <c r="M7134" s="9"/>
      <c r="N7134" s="11" t="s">
        <v>25</v>
      </c>
      <c r="O7134" s="39"/>
      <c r="P7134" s="47"/>
      <c r="Q7134" s="13"/>
      <c r="R7134" s="248">
        <f t="shared" si="1110"/>
        <v>0</v>
      </c>
      <c r="S7134" s="248">
        <f t="shared" si="1111"/>
        <v>0</v>
      </c>
      <c r="T7134" s="248">
        <f t="shared" si="1112"/>
        <v>0</v>
      </c>
      <c r="U7134" s="248">
        <f t="shared" si="1113"/>
        <v>0</v>
      </c>
      <c r="V7134" s="13"/>
      <c r="W7134" s="7"/>
      <c r="AT7134" s="130"/>
      <c r="BF7134" s="33">
        <f t="shared" si="1119"/>
        <v>41242</v>
      </c>
      <c r="BG7134" s="34">
        <f t="shared" si="1114"/>
        <v>82.88000000000001</v>
      </c>
      <c r="BH7134" s="32">
        <f t="shared" si="1115"/>
        <v>1</v>
      </c>
      <c r="BI7134" s="32">
        <f t="shared" si="1116"/>
        <v>0</v>
      </c>
      <c r="BJ7134" s="69">
        <f t="shared" si="1117"/>
        <v>0</v>
      </c>
      <c r="BK7134" s="158" t="str">
        <f t="shared" si="1118"/>
        <v/>
      </c>
    </row>
    <row r="7135" spans="1:63" ht="12" customHeight="1" x14ac:dyDescent="0.2">
      <c r="A7135" s="8"/>
      <c r="B7135" s="7"/>
      <c r="C7135" s="7"/>
      <c r="D7135" s="7"/>
      <c r="E7135" s="7"/>
      <c r="F7135" s="7"/>
      <c r="G7135" s="7"/>
      <c r="H7135" s="7"/>
      <c r="I7135" s="10"/>
      <c r="J7135" s="25"/>
      <c r="K7135" s="250"/>
      <c r="L7135" s="31"/>
      <c r="M7135" s="9"/>
      <c r="N7135" s="11" t="s">
        <v>25</v>
      </c>
      <c r="O7135" s="39"/>
      <c r="P7135" s="47"/>
      <c r="Q7135" s="13"/>
      <c r="R7135" s="248">
        <f t="shared" si="1110"/>
        <v>0</v>
      </c>
      <c r="S7135" s="248">
        <f t="shared" si="1111"/>
        <v>0</v>
      </c>
      <c r="T7135" s="248">
        <f t="shared" si="1112"/>
        <v>0</v>
      </c>
      <c r="U7135" s="248">
        <f t="shared" si="1113"/>
        <v>0</v>
      </c>
      <c r="V7135" s="13"/>
      <c r="W7135" s="7"/>
      <c r="AT7135" s="130"/>
      <c r="BF7135" s="33">
        <f t="shared" si="1119"/>
        <v>41242</v>
      </c>
      <c r="BG7135" s="34">
        <f t="shared" si="1114"/>
        <v>82.88000000000001</v>
      </c>
      <c r="BH7135" s="32">
        <f t="shared" si="1115"/>
        <v>1</v>
      </c>
      <c r="BI7135" s="32">
        <f t="shared" si="1116"/>
        <v>0</v>
      </c>
      <c r="BJ7135" s="69">
        <f t="shared" si="1117"/>
        <v>0</v>
      </c>
      <c r="BK7135" s="158" t="str">
        <f t="shared" si="1118"/>
        <v/>
      </c>
    </row>
    <row r="7136" spans="1:63" ht="12" customHeight="1" x14ac:dyDescent="0.2">
      <c r="A7136" s="8"/>
      <c r="B7136" s="7"/>
      <c r="C7136" s="7"/>
      <c r="D7136" s="7"/>
      <c r="E7136" s="7"/>
      <c r="F7136" s="7"/>
      <c r="G7136" s="7"/>
      <c r="H7136" s="7"/>
      <c r="I7136" s="10"/>
      <c r="J7136" s="25"/>
      <c r="K7136" s="250"/>
      <c r="L7136" s="31"/>
      <c r="M7136" s="9"/>
      <c r="N7136" s="11" t="s">
        <v>25</v>
      </c>
      <c r="O7136" s="39"/>
      <c r="P7136" s="47"/>
      <c r="Q7136" s="13"/>
      <c r="R7136" s="248">
        <f t="shared" si="1110"/>
        <v>0</v>
      </c>
      <c r="S7136" s="248">
        <f t="shared" si="1111"/>
        <v>0</v>
      </c>
      <c r="T7136" s="248">
        <f t="shared" si="1112"/>
        <v>0</v>
      </c>
      <c r="U7136" s="248">
        <f t="shared" si="1113"/>
        <v>0</v>
      </c>
      <c r="V7136" s="13"/>
      <c r="W7136" s="7"/>
      <c r="AT7136" s="130"/>
      <c r="BF7136" s="33">
        <f t="shared" si="1119"/>
        <v>41242</v>
      </c>
      <c r="BG7136" s="34">
        <f t="shared" si="1114"/>
        <v>82.88000000000001</v>
      </c>
      <c r="BH7136" s="32">
        <f t="shared" si="1115"/>
        <v>1</v>
      </c>
      <c r="BI7136" s="32">
        <f t="shared" si="1116"/>
        <v>0</v>
      </c>
      <c r="BJ7136" s="69">
        <f t="shared" si="1117"/>
        <v>0</v>
      </c>
      <c r="BK7136" s="158" t="str">
        <f t="shared" si="1118"/>
        <v/>
      </c>
    </row>
    <row r="7137" spans="1:63" ht="12" customHeight="1" x14ac:dyDescent="0.2">
      <c r="A7137" s="8"/>
      <c r="B7137" s="7"/>
      <c r="C7137" s="7"/>
      <c r="D7137" s="7"/>
      <c r="E7137" s="7"/>
      <c r="F7137" s="7"/>
      <c r="G7137" s="7"/>
      <c r="H7137" s="7"/>
      <c r="I7137" s="10"/>
      <c r="J7137" s="25"/>
      <c r="K7137" s="250"/>
      <c r="L7137" s="31"/>
      <c r="M7137" s="9"/>
      <c r="N7137" s="11" t="s">
        <v>25</v>
      </c>
      <c r="O7137" s="39"/>
      <c r="P7137" s="47"/>
      <c r="Q7137" s="13"/>
      <c r="R7137" s="248">
        <f t="shared" si="1110"/>
        <v>0</v>
      </c>
      <c r="S7137" s="248">
        <f t="shared" si="1111"/>
        <v>0</v>
      </c>
      <c r="T7137" s="248">
        <f t="shared" si="1112"/>
        <v>0</v>
      </c>
      <c r="U7137" s="248">
        <f t="shared" si="1113"/>
        <v>0</v>
      </c>
      <c r="V7137" s="13"/>
      <c r="W7137" s="7"/>
      <c r="AT7137" s="130"/>
      <c r="BF7137" s="33">
        <f t="shared" si="1119"/>
        <v>41242</v>
      </c>
      <c r="BG7137" s="34">
        <f t="shared" si="1114"/>
        <v>82.88000000000001</v>
      </c>
      <c r="BH7137" s="32">
        <f t="shared" si="1115"/>
        <v>1</v>
      </c>
      <c r="BI7137" s="32">
        <f t="shared" si="1116"/>
        <v>0</v>
      </c>
      <c r="BJ7137" s="69">
        <f t="shared" si="1117"/>
        <v>0</v>
      </c>
      <c r="BK7137" s="158" t="str">
        <f t="shared" si="1118"/>
        <v/>
      </c>
    </row>
    <row r="7138" spans="1:63" ht="12" customHeight="1" x14ac:dyDescent="0.2">
      <c r="A7138" s="8"/>
      <c r="B7138" s="7"/>
      <c r="C7138" s="7"/>
      <c r="D7138" s="7"/>
      <c r="E7138" s="7"/>
      <c r="F7138" s="7"/>
      <c r="G7138" s="7"/>
      <c r="H7138" s="7"/>
      <c r="I7138" s="10"/>
      <c r="J7138" s="25"/>
      <c r="K7138" s="250"/>
      <c r="L7138" s="31"/>
      <c r="M7138" s="9"/>
      <c r="N7138" s="11" t="s">
        <v>25</v>
      </c>
      <c r="O7138" s="39"/>
      <c r="P7138" s="47"/>
      <c r="Q7138" s="13"/>
      <c r="R7138" s="248">
        <f t="shared" si="1110"/>
        <v>0</v>
      </c>
      <c r="S7138" s="248">
        <f t="shared" si="1111"/>
        <v>0</v>
      </c>
      <c r="T7138" s="248">
        <f t="shared" si="1112"/>
        <v>0</v>
      </c>
      <c r="U7138" s="248">
        <f t="shared" si="1113"/>
        <v>0</v>
      </c>
      <c r="V7138" s="13"/>
      <c r="W7138" s="7"/>
      <c r="AT7138" s="130"/>
      <c r="BF7138" s="33">
        <f t="shared" si="1119"/>
        <v>41242</v>
      </c>
      <c r="BG7138" s="34">
        <f t="shared" si="1114"/>
        <v>82.88000000000001</v>
      </c>
      <c r="BH7138" s="32">
        <f t="shared" si="1115"/>
        <v>1</v>
      </c>
      <c r="BI7138" s="32">
        <f t="shared" si="1116"/>
        <v>0</v>
      </c>
      <c r="BJ7138" s="69">
        <f t="shared" si="1117"/>
        <v>0</v>
      </c>
      <c r="BK7138" s="158" t="str">
        <f t="shared" si="1118"/>
        <v/>
      </c>
    </row>
    <row r="7139" spans="1:63" ht="12" customHeight="1" x14ac:dyDescent="0.2">
      <c r="A7139" s="8"/>
      <c r="B7139" s="7"/>
      <c r="C7139" s="7"/>
      <c r="D7139" s="7"/>
      <c r="E7139" s="7"/>
      <c r="F7139" s="7"/>
      <c r="G7139" s="7"/>
      <c r="H7139" s="7"/>
      <c r="I7139" s="10"/>
      <c r="J7139" s="25"/>
      <c r="K7139" s="250"/>
      <c r="L7139" s="31"/>
      <c r="M7139" s="9"/>
      <c r="N7139" s="11" t="s">
        <v>25</v>
      </c>
      <c r="O7139" s="39"/>
      <c r="P7139" s="47"/>
      <c r="Q7139" s="13"/>
      <c r="R7139" s="248">
        <f t="shared" si="1110"/>
        <v>0</v>
      </c>
      <c r="S7139" s="248">
        <f t="shared" si="1111"/>
        <v>0</v>
      </c>
      <c r="T7139" s="248">
        <f t="shared" si="1112"/>
        <v>0</v>
      </c>
      <c r="U7139" s="248">
        <f t="shared" si="1113"/>
        <v>0</v>
      </c>
      <c r="V7139" s="13"/>
      <c r="W7139" s="7"/>
      <c r="AT7139" s="130"/>
      <c r="BF7139" s="33">
        <f t="shared" si="1119"/>
        <v>41242</v>
      </c>
      <c r="BG7139" s="34">
        <f t="shared" si="1114"/>
        <v>82.88000000000001</v>
      </c>
      <c r="BH7139" s="32">
        <f t="shared" si="1115"/>
        <v>1</v>
      </c>
      <c r="BI7139" s="32">
        <f t="shared" si="1116"/>
        <v>0</v>
      </c>
      <c r="BJ7139" s="69">
        <f t="shared" si="1117"/>
        <v>0</v>
      </c>
      <c r="BK7139" s="158" t="str">
        <f t="shared" si="1118"/>
        <v/>
      </c>
    </row>
    <row r="7140" spans="1:63" ht="12" customHeight="1" x14ac:dyDescent="0.2">
      <c r="A7140" s="8"/>
      <c r="B7140" s="7"/>
      <c r="C7140" s="7"/>
      <c r="D7140" s="7"/>
      <c r="E7140" s="7"/>
      <c r="F7140" s="7"/>
      <c r="G7140" s="7"/>
      <c r="H7140" s="7"/>
      <c r="I7140" s="10"/>
      <c r="J7140" s="25"/>
      <c r="K7140" s="250"/>
      <c r="L7140" s="31"/>
      <c r="M7140" s="9"/>
      <c r="N7140" s="11" t="s">
        <v>25</v>
      </c>
      <c r="O7140" s="39"/>
      <c r="P7140" s="47"/>
      <c r="Q7140" s="13"/>
      <c r="R7140" s="248">
        <f t="shared" si="1110"/>
        <v>0</v>
      </c>
      <c r="S7140" s="248">
        <f t="shared" si="1111"/>
        <v>0</v>
      </c>
      <c r="T7140" s="248">
        <f t="shared" si="1112"/>
        <v>0</v>
      </c>
      <c r="U7140" s="248">
        <f t="shared" si="1113"/>
        <v>0</v>
      </c>
      <c r="V7140" s="13"/>
      <c r="W7140" s="7"/>
      <c r="AT7140" s="130"/>
      <c r="BF7140" s="33">
        <f t="shared" si="1119"/>
        <v>41242</v>
      </c>
      <c r="BG7140" s="34">
        <f t="shared" si="1114"/>
        <v>82.88000000000001</v>
      </c>
      <c r="BH7140" s="32">
        <f t="shared" si="1115"/>
        <v>1</v>
      </c>
      <c r="BI7140" s="32">
        <f t="shared" si="1116"/>
        <v>0</v>
      </c>
      <c r="BJ7140" s="69">
        <f t="shared" si="1117"/>
        <v>0</v>
      </c>
      <c r="BK7140" s="158" t="str">
        <f t="shared" si="1118"/>
        <v/>
      </c>
    </row>
    <row r="7141" spans="1:63" ht="12" customHeight="1" x14ac:dyDescent="0.2">
      <c r="A7141" s="8"/>
      <c r="B7141" s="7"/>
      <c r="C7141" s="7"/>
      <c r="D7141" s="7"/>
      <c r="E7141" s="7"/>
      <c r="F7141" s="7"/>
      <c r="G7141" s="7"/>
      <c r="H7141" s="7"/>
      <c r="I7141" s="10"/>
      <c r="J7141" s="25"/>
      <c r="K7141" s="250"/>
      <c r="L7141" s="31"/>
      <c r="M7141" s="9"/>
      <c r="N7141" s="11" t="s">
        <v>25</v>
      </c>
      <c r="O7141" s="39"/>
      <c r="P7141" s="47"/>
      <c r="Q7141" s="13"/>
      <c r="R7141" s="248">
        <f t="shared" si="1110"/>
        <v>0</v>
      </c>
      <c r="S7141" s="248">
        <f t="shared" si="1111"/>
        <v>0</v>
      </c>
      <c r="T7141" s="248">
        <f t="shared" si="1112"/>
        <v>0</v>
      </c>
      <c r="U7141" s="248">
        <f t="shared" si="1113"/>
        <v>0</v>
      </c>
      <c r="V7141" s="13"/>
      <c r="W7141" s="7"/>
      <c r="AT7141" s="130"/>
      <c r="BF7141" s="33">
        <f t="shared" si="1119"/>
        <v>41242</v>
      </c>
      <c r="BG7141" s="34">
        <f t="shared" si="1114"/>
        <v>82.88000000000001</v>
      </c>
      <c r="BH7141" s="32">
        <f t="shared" si="1115"/>
        <v>1</v>
      </c>
      <c r="BI7141" s="32">
        <f t="shared" si="1116"/>
        <v>0</v>
      </c>
      <c r="BJ7141" s="69">
        <f t="shared" si="1117"/>
        <v>0</v>
      </c>
      <c r="BK7141" s="158" t="str">
        <f t="shared" si="1118"/>
        <v/>
      </c>
    </row>
    <row r="7142" spans="1:63" ht="12" customHeight="1" x14ac:dyDescent="0.2">
      <c r="A7142" s="8"/>
      <c r="B7142" s="7"/>
      <c r="C7142" s="7"/>
      <c r="D7142" s="7"/>
      <c r="E7142" s="7"/>
      <c r="F7142" s="7"/>
      <c r="G7142" s="7"/>
      <c r="H7142" s="7"/>
      <c r="I7142" s="10"/>
      <c r="J7142" s="25"/>
      <c r="K7142" s="250"/>
      <c r="L7142" s="31"/>
      <c r="M7142" s="9"/>
      <c r="N7142" s="11" t="s">
        <v>25</v>
      </c>
      <c r="O7142" s="39"/>
      <c r="P7142" s="47"/>
      <c r="Q7142" s="13"/>
      <c r="R7142" s="248">
        <f t="shared" si="1110"/>
        <v>0</v>
      </c>
      <c r="S7142" s="248">
        <f t="shared" si="1111"/>
        <v>0</v>
      </c>
      <c r="T7142" s="248">
        <f t="shared" si="1112"/>
        <v>0</v>
      </c>
      <c r="U7142" s="248">
        <f t="shared" si="1113"/>
        <v>0</v>
      </c>
      <c r="V7142" s="13"/>
      <c r="W7142" s="7"/>
      <c r="AT7142" s="130"/>
      <c r="BF7142" s="33">
        <f t="shared" si="1119"/>
        <v>41242</v>
      </c>
      <c r="BG7142" s="34">
        <f t="shared" si="1114"/>
        <v>82.88000000000001</v>
      </c>
      <c r="BH7142" s="32">
        <f t="shared" si="1115"/>
        <v>1</v>
      </c>
      <c r="BI7142" s="32">
        <f t="shared" si="1116"/>
        <v>0</v>
      </c>
      <c r="BJ7142" s="69">
        <f t="shared" si="1117"/>
        <v>0</v>
      </c>
      <c r="BK7142" s="158" t="str">
        <f t="shared" si="1118"/>
        <v/>
      </c>
    </row>
    <row r="7143" spans="1:63" ht="12" customHeight="1" x14ac:dyDescent="0.2">
      <c r="A7143" s="8"/>
      <c r="B7143" s="7"/>
      <c r="C7143" s="7"/>
      <c r="D7143" s="7"/>
      <c r="E7143" s="7"/>
      <c r="F7143" s="7"/>
      <c r="G7143" s="7"/>
      <c r="H7143" s="7"/>
      <c r="I7143" s="10"/>
      <c r="J7143" s="25"/>
      <c r="K7143" s="250"/>
      <c r="L7143" s="31"/>
      <c r="M7143" s="9"/>
      <c r="N7143" s="11" t="s">
        <v>25</v>
      </c>
      <c r="O7143" s="39"/>
      <c r="P7143" s="47"/>
      <c r="Q7143" s="13"/>
      <c r="R7143" s="248">
        <f t="shared" si="1110"/>
        <v>0</v>
      </c>
      <c r="S7143" s="248">
        <f t="shared" si="1111"/>
        <v>0</v>
      </c>
      <c r="T7143" s="248">
        <f t="shared" si="1112"/>
        <v>0</v>
      </c>
      <c r="U7143" s="248">
        <f t="shared" si="1113"/>
        <v>0</v>
      </c>
      <c r="V7143" s="13"/>
      <c r="W7143" s="7"/>
      <c r="AT7143" s="130"/>
      <c r="BF7143" s="33">
        <f t="shared" si="1119"/>
        <v>41242</v>
      </c>
      <c r="BG7143" s="34">
        <f t="shared" si="1114"/>
        <v>82.88000000000001</v>
      </c>
      <c r="BH7143" s="32">
        <f t="shared" si="1115"/>
        <v>1</v>
      </c>
      <c r="BI7143" s="32">
        <f t="shared" si="1116"/>
        <v>0</v>
      </c>
      <c r="BJ7143" s="69">
        <f t="shared" si="1117"/>
        <v>0</v>
      </c>
      <c r="BK7143" s="158" t="str">
        <f t="shared" si="1118"/>
        <v/>
      </c>
    </row>
    <row r="7144" spans="1:63" ht="12" customHeight="1" x14ac:dyDescent="0.2">
      <c r="A7144" s="8"/>
      <c r="B7144" s="7"/>
      <c r="C7144" s="7"/>
      <c r="D7144" s="7"/>
      <c r="E7144" s="7"/>
      <c r="F7144" s="7"/>
      <c r="G7144" s="7"/>
      <c r="H7144" s="7"/>
      <c r="I7144" s="10"/>
      <c r="J7144" s="25"/>
      <c r="K7144" s="250"/>
      <c r="L7144" s="31"/>
      <c r="M7144" s="9"/>
      <c r="N7144" s="11" t="s">
        <v>25</v>
      </c>
      <c r="O7144" s="39"/>
      <c r="P7144" s="47"/>
      <c r="Q7144" s="13"/>
      <c r="R7144" s="248">
        <f t="shared" si="1110"/>
        <v>0</v>
      </c>
      <c r="S7144" s="248">
        <f t="shared" si="1111"/>
        <v>0</v>
      </c>
      <c r="T7144" s="248">
        <f t="shared" si="1112"/>
        <v>0</v>
      </c>
      <c r="U7144" s="248">
        <f t="shared" si="1113"/>
        <v>0</v>
      </c>
      <c r="V7144" s="13"/>
      <c r="W7144" s="7"/>
      <c r="AT7144" s="130"/>
      <c r="BF7144" s="33">
        <f t="shared" si="1119"/>
        <v>41242</v>
      </c>
      <c r="BG7144" s="34">
        <f t="shared" si="1114"/>
        <v>82.88000000000001</v>
      </c>
      <c r="BH7144" s="32">
        <f t="shared" si="1115"/>
        <v>1</v>
      </c>
      <c r="BI7144" s="32">
        <f t="shared" si="1116"/>
        <v>0</v>
      </c>
      <c r="BJ7144" s="69">
        <f t="shared" si="1117"/>
        <v>0</v>
      </c>
      <c r="BK7144" s="158" t="str">
        <f t="shared" si="1118"/>
        <v/>
      </c>
    </row>
    <row r="7145" spans="1:63" ht="12" customHeight="1" x14ac:dyDescent="0.2">
      <c r="A7145" s="8"/>
      <c r="B7145" s="7"/>
      <c r="C7145" s="7"/>
      <c r="D7145" s="7"/>
      <c r="E7145" s="7"/>
      <c r="F7145" s="7"/>
      <c r="G7145" s="7"/>
      <c r="H7145" s="7"/>
      <c r="I7145" s="10"/>
      <c r="J7145" s="25"/>
      <c r="K7145" s="250"/>
      <c r="L7145" s="31"/>
      <c r="M7145" s="9"/>
      <c r="N7145" s="11" t="s">
        <v>25</v>
      </c>
      <c r="O7145" s="39"/>
      <c r="P7145" s="47"/>
      <c r="Q7145" s="13"/>
      <c r="R7145" s="248">
        <f t="shared" si="1110"/>
        <v>0</v>
      </c>
      <c r="S7145" s="248">
        <f t="shared" si="1111"/>
        <v>0</v>
      </c>
      <c r="T7145" s="248">
        <f t="shared" si="1112"/>
        <v>0</v>
      </c>
      <c r="U7145" s="248">
        <f t="shared" si="1113"/>
        <v>0</v>
      </c>
      <c r="V7145" s="13"/>
      <c r="W7145" s="7"/>
      <c r="AT7145" s="130"/>
      <c r="BF7145" s="33">
        <f t="shared" si="1119"/>
        <v>41242</v>
      </c>
      <c r="BG7145" s="34">
        <f t="shared" si="1114"/>
        <v>82.88000000000001</v>
      </c>
      <c r="BH7145" s="32">
        <f t="shared" si="1115"/>
        <v>1</v>
      </c>
      <c r="BI7145" s="32">
        <f t="shared" si="1116"/>
        <v>0</v>
      </c>
      <c r="BJ7145" s="69">
        <f t="shared" si="1117"/>
        <v>0</v>
      </c>
      <c r="BK7145" s="158" t="str">
        <f t="shared" si="1118"/>
        <v/>
      </c>
    </row>
    <row r="7146" spans="1:63" ht="12" customHeight="1" x14ac:dyDescent="0.2">
      <c r="A7146" s="8"/>
      <c r="B7146" s="7"/>
      <c r="C7146" s="7"/>
      <c r="D7146" s="7"/>
      <c r="E7146" s="7"/>
      <c r="F7146" s="7"/>
      <c r="G7146" s="7"/>
      <c r="H7146" s="7"/>
      <c r="I7146" s="10"/>
      <c r="J7146" s="25"/>
      <c r="K7146" s="250"/>
      <c r="L7146" s="31"/>
      <c r="M7146" s="9"/>
      <c r="N7146" s="11" t="s">
        <v>25</v>
      </c>
      <c r="O7146" s="39"/>
      <c r="P7146" s="47"/>
      <c r="Q7146" s="13"/>
      <c r="R7146" s="248">
        <f t="shared" si="1110"/>
        <v>0</v>
      </c>
      <c r="S7146" s="248">
        <f t="shared" si="1111"/>
        <v>0</v>
      </c>
      <c r="T7146" s="248">
        <f t="shared" si="1112"/>
        <v>0</v>
      </c>
      <c r="U7146" s="248">
        <f t="shared" si="1113"/>
        <v>0</v>
      </c>
      <c r="V7146" s="13"/>
      <c r="W7146" s="7"/>
      <c r="AT7146" s="130"/>
      <c r="BF7146" s="33">
        <f t="shared" si="1119"/>
        <v>41242</v>
      </c>
      <c r="BG7146" s="34">
        <f t="shared" si="1114"/>
        <v>82.88000000000001</v>
      </c>
      <c r="BH7146" s="32">
        <f t="shared" si="1115"/>
        <v>1</v>
      </c>
      <c r="BI7146" s="32">
        <f t="shared" si="1116"/>
        <v>0</v>
      </c>
      <c r="BJ7146" s="69">
        <f t="shared" si="1117"/>
        <v>0</v>
      </c>
      <c r="BK7146" s="158" t="str">
        <f t="shared" si="1118"/>
        <v/>
      </c>
    </row>
    <row r="7147" spans="1:63" ht="12" customHeight="1" x14ac:dyDescent="0.2">
      <c r="A7147" s="8"/>
      <c r="B7147" s="7"/>
      <c r="C7147" s="7"/>
      <c r="D7147" s="7"/>
      <c r="E7147" s="7"/>
      <c r="F7147" s="7"/>
      <c r="G7147" s="7"/>
      <c r="H7147" s="7"/>
      <c r="I7147" s="10"/>
      <c r="J7147" s="25"/>
      <c r="K7147" s="250"/>
      <c r="L7147" s="31"/>
      <c r="M7147" s="9"/>
      <c r="N7147" s="11" t="s">
        <v>25</v>
      </c>
      <c r="O7147" s="39"/>
      <c r="P7147" s="47"/>
      <c r="Q7147" s="13"/>
      <c r="R7147" s="248">
        <f t="shared" si="1110"/>
        <v>0</v>
      </c>
      <c r="S7147" s="248">
        <f t="shared" si="1111"/>
        <v>0</v>
      </c>
      <c r="T7147" s="248">
        <f t="shared" si="1112"/>
        <v>0</v>
      </c>
      <c r="U7147" s="248">
        <f t="shared" si="1113"/>
        <v>0</v>
      </c>
      <c r="V7147" s="13"/>
      <c r="W7147" s="7"/>
      <c r="AT7147" s="130"/>
      <c r="BF7147" s="33">
        <f t="shared" si="1119"/>
        <v>41242</v>
      </c>
      <c r="BG7147" s="34">
        <f t="shared" si="1114"/>
        <v>82.88000000000001</v>
      </c>
      <c r="BH7147" s="32">
        <f t="shared" si="1115"/>
        <v>1</v>
      </c>
      <c r="BI7147" s="32">
        <f t="shared" si="1116"/>
        <v>0</v>
      </c>
      <c r="BJ7147" s="69">
        <f t="shared" si="1117"/>
        <v>0</v>
      </c>
      <c r="BK7147" s="158" t="str">
        <f t="shared" si="1118"/>
        <v/>
      </c>
    </row>
    <row r="7148" spans="1:63" ht="12" customHeight="1" x14ac:dyDescent="0.2">
      <c r="A7148" s="8"/>
      <c r="B7148" s="7"/>
      <c r="C7148" s="7"/>
      <c r="D7148" s="7"/>
      <c r="E7148" s="7"/>
      <c r="F7148" s="7"/>
      <c r="G7148" s="7"/>
      <c r="H7148" s="7"/>
      <c r="I7148" s="10"/>
      <c r="J7148" s="25"/>
      <c r="K7148" s="250"/>
      <c r="L7148" s="31"/>
      <c r="M7148" s="9"/>
      <c r="N7148" s="11" t="s">
        <v>25</v>
      </c>
      <c r="O7148" s="39"/>
      <c r="P7148" s="47"/>
      <c r="Q7148" s="13"/>
      <c r="R7148" s="248">
        <f t="shared" si="1110"/>
        <v>0</v>
      </c>
      <c r="S7148" s="248">
        <f t="shared" si="1111"/>
        <v>0</v>
      </c>
      <c r="T7148" s="248">
        <f t="shared" si="1112"/>
        <v>0</v>
      </c>
      <c r="U7148" s="248">
        <f t="shared" si="1113"/>
        <v>0</v>
      </c>
      <c r="V7148" s="13"/>
      <c r="W7148" s="7"/>
      <c r="AT7148" s="130"/>
      <c r="BF7148" s="33">
        <f t="shared" si="1119"/>
        <v>41242</v>
      </c>
      <c r="BG7148" s="34">
        <f t="shared" si="1114"/>
        <v>82.88000000000001</v>
      </c>
      <c r="BH7148" s="32">
        <f t="shared" si="1115"/>
        <v>1</v>
      </c>
      <c r="BI7148" s="32">
        <f t="shared" si="1116"/>
        <v>0</v>
      </c>
      <c r="BJ7148" s="69">
        <f t="shared" si="1117"/>
        <v>0</v>
      </c>
      <c r="BK7148" s="158" t="str">
        <f t="shared" si="1118"/>
        <v/>
      </c>
    </row>
    <row r="7149" spans="1:63" ht="12" customHeight="1" x14ac:dyDescent="0.2">
      <c r="A7149" s="8"/>
      <c r="B7149" s="7"/>
      <c r="C7149" s="7"/>
      <c r="D7149" s="7"/>
      <c r="E7149" s="7"/>
      <c r="F7149" s="7"/>
      <c r="G7149" s="7"/>
      <c r="H7149" s="7"/>
      <c r="I7149" s="10"/>
      <c r="J7149" s="25"/>
      <c r="K7149" s="250"/>
      <c r="L7149" s="31"/>
      <c r="M7149" s="9"/>
      <c r="N7149" s="11" t="s">
        <v>25</v>
      </c>
      <c r="O7149" s="39"/>
      <c r="P7149" s="47"/>
      <c r="Q7149" s="13"/>
      <c r="R7149" s="248">
        <f t="shared" si="1110"/>
        <v>0</v>
      </c>
      <c r="S7149" s="248">
        <f t="shared" si="1111"/>
        <v>0</v>
      </c>
      <c r="T7149" s="248">
        <f t="shared" si="1112"/>
        <v>0</v>
      </c>
      <c r="U7149" s="248">
        <f t="shared" si="1113"/>
        <v>0</v>
      </c>
      <c r="V7149" s="13"/>
      <c r="W7149" s="7"/>
      <c r="AT7149" s="130"/>
      <c r="BF7149" s="33">
        <f t="shared" si="1119"/>
        <v>41242</v>
      </c>
      <c r="BG7149" s="34">
        <f t="shared" si="1114"/>
        <v>82.88000000000001</v>
      </c>
      <c r="BH7149" s="32">
        <f t="shared" si="1115"/>
        <v>1</v>
      </c>
      <c r="BI7149" s="32">
        <f t="shared" si="1116"/>
        <v>0</v>
      </c>
      <c r="BJ7149" s="69">
        <f t="shared" si="1117"/>
        <v>0</v>
      </c>
      <c r="BK7149" s="158" t="str">
        <f t="shared" si="1118"/>
        <v/>
      </c>
    </row>
    <row r="7150" spans="1:63" ht="12" customHeight="1" x14ac:dyDescent="0.2">
      <c r="A7150" s="8"/>
      <c r="B7150" s="7"/>
      <c r="C7150" s="7"/>
      <c r="D7150" s="7"/>
      <c r="E7150" s="7"/>
      <c r="F7150" s="7"/>
      <c r="G7150" s="7"/>
      <c r="H7150" s="7"/>
      <c r="I7150" s="10"/>
      <c r="J7150" s="25"/>
      <c r="K7150" s="250"/>
      <c r="L7150" s="31"/>
      <c r="M7150" s="9"/>
      <c r="N7150" s="11" t="s">
        <v>25</v>
      </c>
      <c r="O7150" s="39"/>
      <c r="P7150" s="47"/>
      <c r="Q7150" s="13"/>
      <c r="R7150" s="248">
        <f t="shared" si="1110"/>
        <v>0</v>
      </c>
      <c r="S7150" s="248">
        <f t="shared" si="1111"/>
        <v>0</v>
      </c>
      <c r="T7150" s="248">
        <f t="shared" si="1112"/>
        <v>0</v>
      </c>
      <c r="U7150" s="248">
        <f t="shared" si="1113"/>
        <v>0</v>
      </c>
      <c r="V7150" s="13"/>
      <c r="W7150" s="7"/>
      <c r="AT7150" s="130"/>
      <c r="BF7150" s="33">
        <f t="shared" si="1119"/>
        <v>41242</v>
      </c>
      <c r="BG7150" s="34">
        <f t="shared" si="1114"/>
        <v>82.88000000000001</v>
      </c>
      <c r="BH7150" s="32">
        <f t="shared" si="1115"/>
        <v>1</v>
      </c>
      <c r="BI7150" s="32">
        <f t="shared" si="1116"/>
        <v>0</v>
      </c>
      <c r="BJ7150" s="69">
        <f t="shared" si="1117"/>
        <v>0</v>
      </c>
      <c r="BK7150" s="158" t="str">
        <f t="shared" si="1118"/>
        <v/>
      </c>
    </row>
    <row r="7151" spans="1:63" ht="12" customHeight="1" x14ac:dyDescent="0.2">
      <c r="A7151" s="8"/>
      <c r="B7151" s="7"/>
      <c r="C7151" s="7"/>
      <c r="D7151" s="7"/>
      <c r="E7151" s="7"/>
      <c r="F7151" s="7"/>
      <c r="G7151" s="7"/>
      <c r="H7151" s="7"/>
      <c r="I7151" s="10"/>
      <c r="J7151" s="25"/>
      <c r="K7151" s="250"/>
      <c r="L7151" s="31"/>
      <c r="M7151" s="9"/>
      <c r="N7151" s="11" t="s">
        <v>25</v>
      </c>
      <c r="O7151" s="39"/>
      <c r="P7151" s="47"/>
      <c r="Q7151" s="13"/>
      <c r="R7151" s="248">
        <f t="shared" si="1110"/>
        <v>0</v>
      </c>
      <c r="S7151" s="248">
        <f t="shared" si="1111"/>
        <v>0</v>
      </c>
      <c r="T7151" s="248">
        <f t="shared" si="1112"/>
        <v>0</v>
      </c>
      <c r="U7151" s="248">
        <f t="shared" si="1113"/>
        <v>0</v>
      </c>
      <c r="V7151" s="13"/>
      <c r="W7151" s="7"/>
      <c r="AT7151" s="130"/>
      <c r="BF7151" s="33">
        <f t="shared" si="1119"/>
        <v>41242</v>
      </c>
      <c r="BG7151" s="34">
        <f t="shared" si="1114"/>
        <v>82.88000000000001</v>
      </c>
      <c r="BH7151" s="32">
        <f t="shared" si="1115"/>
        <v>1</v>
      </c>
      <c r="BI7151" s="32">
        <f t="shared" si="1116"/>
        <v>0</v>
      </c>
      <c r="BJ7151" s="69">
        <f t="shared" si="1117"/>
        <v>0</v>
      </c>
      <c r="BK7151" s="158" t="str">
        <f t="shared" si="1118"/>
        <v/>
      </c>
    </row>
    <row r="7152" spans="1:63" ht="12" customHeight="1" x14ac:dyDescent="0.2">
      <c r="A7152" s="8"/>
      <c r="B7152" s="7"/>
      <c r="C7152" s="7"/>
      <c r="D7152" s="7"/>
      <c r="E7152" s="7"/>
      <c r="F7152" s="7"/>
      <c r="G7152" s="7"/>
      <c r="H7152" s="7"/>
      <c r="I7152" s="10"/>
      <c r="J7152" s="25"/>
      <c r="K7152" s="250"/>
      <c r="L7152" s="31"/>
      <c r="M7152" s="9"/>
      <c r="N7152" s="11" t="s">
        <v>25</v>
      </c>
      <c r="O7152" s="39"/>
      <c r="P7152" s="47"/>
      <c r="Q7152" s="13"/>
      <c r="R7152" s="248">
        <f t="shared" si="1110"/>
        <v>0</v>
      </c>
      <c r="S7152" s="248">
        <f t="shared" si="1111"/>
        <v>0</v>
      </c>
      <c r="T7152" s="248">
        <f t="shared" si="1112"/>
        <v>0</v>
      </c>
      <c r="U7152" s="248">
        <f t="shared" si="1113"/>
        <v>0</v>
      </c>
      <c r="V7152" s="13"/>
      <c r="W7152" s="7"/>
      <c r="AT7152" s="130"/>
      <c r="BF7152" s="33">
        <f t="shared" si="1119"/>
        <v>41242</v>
      </c>
      <c r="BG7152" s="34">
        <f t="shared" si="1114"/>
        <v>82.88000000000001</v>
      </c>
      <c r="BH7152" s="32">
        <f t="shared" si="1115"/>
        <v>1</v>
      </c>
      <c r="BI7152" s="32">
        <f t="shared" si="1116"/>
        <v>0</v>
      </c>
      <c r="BJ7152" s="69">
        <f t="shared" si="1117"/>
        <v>0</v>
      </c>
      <c r="BK7152" s="158" t="str">
        <f t="shared" si="1118"/>
        <v/>
      </c>
    </row>
    <row r="7153" spans="1:63" ht="12" customHeight="1" x14ac:dyDescent="0.2">
      <c r="A7153" s="8"/>
      <c r="B7153" s="7"/>
      <c r="C7153" s="7"/>
      <c r="D7153" s="7"/>
      <c r="E7153" s="7"/>
      <c r="F7153" s="7"/>
      <c r="G7153" s="7"/>
      <c r="H7153" s="7"/>
      <c r="I7153" s="10"/>
      <c r="J7153" s="25"/>
      <c r="K7153" s="250"/>
      <c r="L7153" s="31"/>
      <c r="M7153" s="9"/>
      <c r="N7153" s="11" t="s">
        <v>25</v>
      </c>
      <c r="O7153" s="39"/>
      <c r="P7153" s="47"/>
      <c r="Q7153" s="13"/>
      <c r="R7153" s="248">
        <f t="shared" si="1110"/>
        <v>0</v>
      </c>
      <c r="S7153" s="248">
        <f t="shared" si="1111"/>
        <v>0</v>
      </c>
      <c r="T7153" s="248">
        <f t="shared" si="1112"/>
        <v>0</v>
      </c>
      <c r="U7153" s="248">
        <f t="shared" si="1113"/>
        <v>0</v>
      </c>
      <c r="V7153" s="13"/>
      <c r="W7153" s="7"/>
      <c r="AT7153" s="130"/>
      <c r="BF7153" s="33">
        <f t="shared" si="1119"/>
        <v>41242</v>
      </c>
      <c r="BG7153" s="34">
        <f t="shared" si="1114"/>
        <v>82.88000000000001</v>
      </c>
      <c r="BH7153" s="32">
        <f t="shared" si="1115"/>
        <v>1</v>
      </c>
      <c r="BI7153" s="32">
        <f t="shared" si="1116"/>
        <v>0</v>
      </c>
      <c r="BJ7153" s="69">
        <f t="shared" si="1117"/>
        <v>0</v>
      </c>
      <c r="BK7153" s="158" t="str">
        <f t="shared" si="1118"/>
        <v/>
      </c>
    </row>
    <row r="7154" spans="1:63" ht="12" customHeight="1" x14ac:dyDescent="0.2">
      <c r="A7154" s="8"/>
      <c r="B7154" s="7"/>
      <c r="C7154" s="7"/>
      <c r="D7154" s="7"/>
      <c r="E7154" s="7"/>
      <c r="F7154" s="7"/>
      <c r="G7154" s="7"/>
      <c r="H7154" s="7"/>
      <c r="I7154" s="10"/>
      <c r="J7154" s="25"/>
      <c r="K7154" s="250"/>
      <c r="L7154" s="31"/>
      <c r="M7154" s="9"/>
      <c r="N7154" s="11" t="s">
        <v>25</v>
      </c>
      <c r="O7154" s="39"/>
      <c r="P7154" s="47"/>
      <c r="Q7154" s="13"/>
      <c r="R7154" s="248">
        <f t="shared" si="1110"/>
        <v>0</v>
      </c>
      <c r="S7154" s="248">
        <f t="shared" si="1111"/>
        <v>0</v>
      </c>
      <c r="T7154" s="248">
        <f t="shared" si="1112"/>
        <v>0</v>
      </c>
      <c r="U7154" s="248">
        <f t="shared" si="1113"/>
        <v>0</v>
      </c>
      <c r="V7154" s="13"/>
      <c r="W7154" s="7"/>
      <c r="AT7154" s="130"/>
      <c r="BF7154" s="33">
        <f t="shared" si="1119"/>
        <v>41242</v>
      </c>
      <c r="BG7154" s="34">
        <f t="shared" si="1114"/>
        <v>82.88000000000001</v>
      </c>
      <c r="BH7154" s="32">
        <f t="shared" si="1115"/>
        <v>1</v>
      </c>
      <c r="BI7154" s="32">
        <f t="shared" si="1116"/>
        <v>0</v>
      </c>
      <c r="BJ7154" s="69">
        <f t="shared" si="1117"/>
        <v>0</v>
      </c>
      <c r="BK7154" s="158" t="str">
        <f t="shared" si="1118"/>
        <v/>
      </c>
    </row>
    <row r="7155" spans="1:63" ht="12" customHeight="1" x14ac:dyDescent="0.2">
      <c r="A7155" s="8"/>
      <c r="B7155" s="7"/>
      <c r="C7155" s="7"/>
      <c r="D7155" s="7"/>
      <c r="E7155" s="7"/>
      <c r="F7155" s="7"/>
      <c r="G7155" s="7"/>
      <c r="H7155" s="7"/>
      <c r="I7155" s="10"/>
      <c r="J7155" s="25"/>
      <c r="K7155" s="250"/>
      <c r="L7155" s="31"/>
      <c r="M7155" s="9"/>
      <c r="N7155" s="11" t="s">
        <v>25</v>
      </c>
      <c r="O7155" s="39"/>
      <c r="P7155" s="47"/>
      <c r="Q7155" s="13"/>
      <c r="R7155" s="248">
        <f t="shared" si="1110"/>
        <v>0</v>
      </c>
      <c r="S7155" s="248">
        <f t="shared" si="1111"/>
        <v>0</v>
      </c>
      <c r="T7155" s="248">
        <f t="shared" si="1112"/>
        <v>0</v>
      </c>
      <c r="U7155" s="248">
        <f t="shared" si="1113"/>
        <v>0</v>
      </c>
      <c r="V7155" s="13"/>
      <c r="W7155" s="7"/>
      <c r="AT7155" s="130"/>
      <c r="BF7155" s="33">
        <f t="shared" si="1119"/>
        <v>41242</v>
      </c>
      <c r="BG7155" s="34">
        <f t="shared" si="1114"/>
        <v>82.88000000000001</v>
      </c>
      <c r="BH7155" s="32">
        <f t="shared" si="1115"/>
        <v>1</v>
      </c>
      <c r="BI7155" s="32">
        <f t="shared" si="1116"/>
        <v>0</v>
      </c>
      <c r="BJ7155" s="69">
        <f t="shared" si="1117"/>
        <v>0</v>
      </c>
      <c r="BK7155" s="158" t="str">
        <f t="shared" si="1118"/>
        <v/>
      </c>
    </row>
    <row r="7156" spans="1:63" ht="12" customHeight="1" x14ac:dyDescent="0.2">
      <c r="A7156" s="8"/>
      <c r="B7156" s="7"/>
      <c r="C7156" s="7"/>
      <c r="D7156" s="7"/>
      <c r="E7156" s="7"/>
      <c r="F7156" s="7"/>
      <c r="G7156" s="7"/>
      <c r="H7156" s="7"/>
      <c r="I7156" s="10"/>
      <c r="J7156" s="25"/>
      <c r="K7156" s="250"/>
      <c r="L7156" s="31"/>
      <c r="M7156" s="9"/>
      <c r="N7156" s="11" t="s">
        <v>25</v>
      </c>
      <c r="O7156" s="39"/>
      <c r="P7156" s="47"/>
      <c r="Q7156" s="13"/>
      <c r="R7156" s="248">
        <f t="shared" si="1110"/>
        <v>0</v>
      </c>
      <c r="S7156" s="248">
        <f t="shared" si="1111"/>
        <v>0</v>
      </c>
      <c r="T7156" s="248">
        <f t="shared" si="1112"/>
        <v>0</v>
      </c>
      <c r="U7156" s="248">
        <f t="shared" si="1113"/>
        <v>0</v>
      </c>
      <c r="V7156" s="13"/>
      <c r="W7156" s="7"/>
      <c r="AT7156" s="130"/>
      <c r="BF7156" s="33">
        <f t="shared" si="1119"/>
        <v>41242</v>
      </c>
      <c r="BG7156" s="34">
        <f t="shared" si="1114"/>
        <v>82.88000000000001</v>
      </c>
      <c r="BH7156" s="32">
        <f t="shared" si="1115"/>
        <v>1</v>
      </c>
      <c r="BI7156" s="32">
        <f t="shared" si="1116"/>
        <v>0</v>
      </c>
      <c r="BJ7156" s="69">
        <f t="shared" si="1117"/>
        <v>0</v>
      </c>
      <c r="BK7156" s="158" t="str">
        <f t="shared" si="1118"/>
        <v/>
      </c>
    </row>
    <row r="7157" spans="1:63" ht="12" customHeight="1" x14ac:dyDescent="0.2">
      <c r="A7157" s="8"/>
      <c r="B7157" s="7"/>
      <c r="C7157" s="7"/>
      <c r="D7157" s="7"/>
      <c r="E7157" s="7"/>
      <c r="F7157" s="7"/>
      <c r="G7157" s="7"/>
      <c r="H7157" s="7"/>
      <c r="I7157" s="10"/>
      <c r="J7157" s="25"/>
      <c r="K7157" s="250"/>
      <c r="L7157" s="31"/>
      <c r="M7157" s="9"/>
      <c r="N7157" s="11" t="s">
        <v>25</v>
      </c>
      <c r="O7157" s="39"/>
      <c r="P7157" s="47"/>
      <c r="Q7157" s="13"/>
      <c r="R7157" s="248">
        <f t="shared" si="1110"/>
        <v>0</v>
      </c>
      <c r="S7157" s="248">
        <f t="shared" si="1111"/>
        <v>0</v>
      </c>
      <c r="T7157" s="248">
        <f t="shared" si="1112"/>
        <v>0</v>
      </c>
      <c r="U7157" s="248">
        <f t="shared" si="1113"/>
        <v>0</v>
      </c>
      <c r="V7157" s="13"/>
      <c r="W7157" s="7"/>
      <c r="AT7157" s="130"/>
      <c r="BF7157" s="33">
        <f t="shared" si="1119"/>
        <v>41242</v>
      </c>
      <c r="BG7157" s="34">
        <f t="shared" si="1114"/>
        <v>82.88000000000001</v>
      </c>
      <c r="BH7157" s="32">
        <f t="shared" si="1115"/>
        <v>1</v>
      </c>
      <c r="BI7157" s="32">
        <f t="shared" si="1116"/>
        <v>0</v>
      </c>
      <c r="BJ7157" s="69">
        <f t="shared" si="1117"/>
        <v>0</v>
      </c>
      <c r="BK7157" s="158" t="str">
        <f t="shared" si="1118"/>
        <v/>
      </c>
    </row>
    <row r="7158" spans="1:63" ht="12" customHeight="1" x14ac:dyDescent="0.2">
      <c r="A7158" s="8"/>
      <c r="B7158" s="7"/>
      <c r="C7158" s="7"/>
      <c r="D7158" s="7"/>
      <c r="E7158" s="7"/>
      <c r="F7158" s="7"/>
      <c r="G7158" s="7"/>
      <c r="H7158" s="7"/>
      <c r="I7158" s="10"/>
      <c r="J7158" s="25"/>
      <c r="K7158" s="250"/>
      <c r="L7158" s="31"/>
      <c r="M7158" s="9"/>
      <c r="N7158" s="11" t="s">
        <v>25</v>
      </c>
      <c r="O7158" s="39"/>
      <c r="P7158" s="47"/>
      <c r="Q7158" s="13"/>
      <c r="R7158" s="248">
        <f t="shared" si="1110"/>
        <v>0</v>
      </c>
      <c r="S7158" s="248">
        <f t="shared" si="1111"/>
        <v>0</v>
      </c>
      <c r="T7158" s="248">
        <f t="shared" si="1112"/>
        <v>0</v>
      </c>
      <c r="U7158" s="248">
        <f t="shared" si="1113"/>
        <v>0</v>
      </c>
      <c r="V7158" s="13"/>
      <c r="W7158" s="7"/>
      <c r="AT7158" s="130"/>
      <c r="BF7158" s="33">
        <f t="shared" si="1119"/>
        <v>41242</v>
      </c>
      <c r="BG7158" s="34">
        <f t="shared" si="1114"/>
        <v>82.88000000000001</v>
      </c>
      <c r="BH7158" s="32">
        <f t="shared" si="1115"/>
        <v>1</v>
      </c>
      <c r="BI7158" s="32">
        <f t="shared" si="1116"/>
        <v>0</v>
      </c>
      <c r="BJ7158" s="69">
        <f t="shared" si="1117"/>
        <v>0</v>
      </c>
      <c r="BK7158" s="158" t="str">
        <f t="shared" si="1118"/>
        <v/>
      </c>
    </row>
    <row r="7159" spans="1:63" ht="12" customHeight="1" x14ac:dyDescent="0.2">
      <c r="A7159" s="8"/>
      <c r="B7159" s="7"/>
      <c r="C7159" s="7"/>
      <c r="D7159" s="7"/>
      <c r="E7159" s="7"/>
      <c r="F7159" s="7"/>
      <c r="G7159" s="7"/>
      <c r="H7159" s="7"/>
      <c r="I7159" s="10"/>
      <c r="J7159" s="25"/>
      <c r="K7159" s="250"/>
      <c r="L7159" s="31"/>
      <c r="M7159" s="9"/>
      <c r="N7159" s="11" t="s">
        <v>25</v>
      </c>
      <c r="O7159" s="39"/>
      <c r="P7159" s="47"/>
      <c r="Q7159" s="13"/>
      <c r="R7159" s="248">
        <f t="shared" si="1110"/>
        <v>0</v>
      </c>
      <c r="S7159" s="248">
        <f t="shared" si="1111"/>
        <v>0</v>
      </c>
      <c r="T7159" s="248">
        <f t="shared" si="1112"/>
        <v>0</v>
      </c>
      <c r="U7159" s="248">
        <f t="shared" si="1113"/>
        <v>0</v>
      </c>
      <c r="V7159" s="13"/>
      <c r="W7159" s="7"/>
      <c r="AT7159" s="130"/>
      <c r="BF7159" s="33">
        <f t="shared" si="1119"/>
        <v>41242</v>
      </c>
      <c r="BG7159" s="34">
        <f t="shared" si="1114"/>
        <v>82.88000000000001</v>
      </c>
      <c r="BH7159" s="32">
        <f t="shared" si="1115"/>
        <v>1</v>
      </c>
      <c r="BI7159" s="32">
        <f t="shared" si="1116"/>
        <v>0</v>
      </c>
      <c r="BJ7159" s="69">
        <f t="shared" si="1117"/>
        <v>0</v>
      </c>
      <c r="BK7159" s="158" t="str">
        <f t="shared" si="1118"/>
        <v/>
      </c>
    </row>
    <row r="7160" spans="1:63" ht="12" customHeight="1" x14ac:dyDescent="0.2">
      <c r="A7160" s="8"/>
      <c r="B7160" s="7"/>
      <c r="C7160" s="7"/>
      <c r="D7160" s="7"/>
      <c r="E7160" s="7"/>
      <c r="F7160" s="7"/>
      <c r="G7160" s="7"/>
      <c r="H7160" s="7"/>
      <c r="I7160" s="10"/>
      <c r="J7160" s="25"/>
      <c r="K7160" s="250"/>
      <c r="L7160" s="31"/>
      <c r="M7160" s="9"/>
      <c r="N7160" s="11" t="s">
        <v>25</v>
      </c>
      <c r="O7160" s="39"/>
      <c r="P7160" s="47"/>
      <c r="Q7160" s="13"/>
      <c r="R7160" s="248">
        <f t="shared" si="1110"/>
        <v>0</v>
      </c>
      <c r="S7160" s="248">
        <f t="shared" si="1111"/>
        <v>0</v>
      </c>
      <c r="T7160" s="248">
        <f t="shared" si="1112"/>
        <v>0</v>
      </c>
      <c r="U7160" s="248">
        <f t="shared" si="1113"/>
        <v>0</v>
      </c>
      <c r="V7160" s="13"/>
      <c r="W7160" s="7"/>
      <c r="AT7160" s="130"/>
      <c r="BF7160" s="33">
        <f t="shared" si="1119"/>
        <v>41242</v>
      </c>
      <c r="BG7160" s="34">
        <f t="shared" si="1114"/>
        <v>82.88000000000001</v>
      </c>
      <c r="BH7160" s="32">
        <f t="shared" si="1115"/>
        <v>1</v>
      </c>
      <c r="BI7160" s="32">
        <f t="shared" si="1116"/>
        <v>0</v>
      </c>
      <c r="BJ7160" s="69">
        <f t="shared" si="1117"/>
        <v>0</v>
      </c>
      <c r="BK7160" s="158" t="str">
        <f t="shared" si="1118"/>
        <v/>
      </c>
    </row>
    <row r="7161" spans="1:63" ht="12" customHeight="1" x14ac:dyDescent="0.2">
      <c r="A7161" s="8"/>
      <c r="B7161" s="7"/>
      <c r="C7161" s="7"/>
      <c r="D7161" s="7"/>
      <c r="E7161" s="7"/>
      <c r="F7161" s="7"/>
      <c r="G7161" s="7"/>
      <c r="H7161" s="7"/>
      <c r="I7161" s="10"/>
      <c r="J7161" s="25"/>
      <c r="K7161" s="250"/>
      <c r="L7161" s="31"/>
      <c r="M7161" s="9"/>
      <c r="N7161" s="11" t="s">
        <v>25</v>
      </c>
      <c r="O7161" s="39"/>
      <c r="P7161" s="47"/>
      <c r="Q7161" s="13"/>
      <c r="R7161" s="248">
        <f t="shared" si="1110"/>
        <v>0</v>
      </c>
      <c r="S7161" s="248">
        <f t="shared" si="1111"/>
        <v>0</v>
      </c>
      <c r="T7161" s="248">
        <f t="shared" si="1112"/>
        <v>0</v>
      </c>
      <c r="U7161" s="248">
        <f t="shared" si="1113"/>
        <v>0</v>
      </c>
      <c r="V7161" s="13"/>
      <c r="W7161" s="7"/>
      <c r="AT7161" s="130"/>
      <c r="BF7161" s="33">
        <f t="shared" si="1119"/>
        <v>41242</v>
      </c>
      <c r="BG7161" s="34">
        <f t="shared" si="1114"/>
        <v>82.88000000000001</v>
      </c>
      <c r="BH7161" s="32">
        <f t="shared" si="1115"/>
        <v>1</v>
      </c>
      <c r="BI7161" s="32">
        <f t="shared" si="1116"/>
        <v>0</v>
      </c>
      <c r="BJ7161" s="69">
        <f t="shared" si="1117"/>
        <v>0</v>
      </c>
      <c r="BK7161" s="158" t="str">
        <f t="shared" si="1118"/>
        <v/>
      </c>
    </row>
    <row r="7162" spans="1:63" ht="12" customHeight="1" x14ac:dyDescent="0.2">
      <c r="A7162" s="8"/>
      <c r="B7162" s="7"/>
      <c r="C7162" s="7"/>
      <c r="D7162" s="7"/>
      <c r="E7162" s="7"/>
      <c r="F7162" s="7"/>
      <c r="G7162" s="7"/>
      <c r="H7162" s="7"/>
      <c r="I7162" s="10"/>
      <c r="J7162" s="25"/>
      <c r="K7162" s="250"/>
      <c r="L7162" s="31"/>
      <c r="M7162" s="9"/>
      <c r="N7162" s="11" t="s">
        <v>25</v>
      </c>
      <c r="O7162" s="39"/>
      <c r="P7162" s="47"/>
      <c r="Q7162" s="13"/>
      <c r="R7162" s="248">
        <f t="shared" si="1110"/>
        <v>0</v>
      </c>
      <c r="S7162" s="248">
        <f t="shared" si="1111"/>
        <v>0</v>
      </c>
      <c r="T7162" s="248">
        <f t="shared" si="1112"/>
        <v>0</v>
      </c>
      <c r="U7162" s="248">
        <f t="shared" si="1113"/>
        <v>0</v>
      </c>
      <c r="V7162" s="13"/>
      <c r="W7162" s="7"/>
      <c r="AT7162" s="130"/>
      <c r="BF7162" s="33">
        <f t="shared" si="1119"/>
        <v>41242</v>
      </c>
      <c r="BG7162" s="34">
        <f t="shared" si="1114"/>
        <v>82.88000000000001</v>
      </c>
      <c r="BH7162" s="32">
        <f t="shared" si="1115"/>
        <v>1</v>
      </c>
      <c r="BI7162" s="32">
        <f t="shared" si="1116"/>
        <v>0</v>
      </c>
      <c r="BJ7162" s="69">
        <f t="shared" si="1117"/>
        <v>0</v>
      </c>
      <c r="BK7162" s="158" t="str">
        <f t="shared" si="1118"/>
        <v/>
      </c>
    </row>
    <row r="7163" spans="1:63" ht="12" customHeight="1" x14ac:dyDescent="0.2">
      <c r="A7163" s="8"/>
      <c r="B7163" s="7"/>
      <c r="C7163" s="7"/>
      <c r="D7163" s="7"/>
      <c r="E7163" s="7"/>
      <c r="F7163" s="7"/>
      <c r="G7163" s="7"/>
      <c r="H7163" s="7"/>
      <c r="I7163" s="10"/>
      <c r="J7163" s="25"/>
      <c r="K7163" s="250"/>
      <c r="L7163" s="31"/>
      <c r="M7163" s="9"/>
      <c r="N7163" s="11" t="s">
        <v>25</v>
      </c>
      <c r="O7163" s="39"/>
      <c r="P7163" s="47"/>
      <c r="Q7163" s="13"/>
      <c r="R7163" s="248">
        <f t="shared" si="1110"/>
        <v>0</v>
      </c>
      <c r="S7163" s="248">
        <f t="shared" si="1111"/>
        <v>0</v>
      </c>
      <c r="T7163" s="248">
        <f t="shared" si="1112"/>
        <v>0</v>
      </c>
      <c r="U7163" s="248">
        <f t="shared" si="1113"/>
        <v>0</v>
      </c>
      <c r="V7163" s="13"/>
      <c r="W7163" s="7"/>
      <c r="AT7163" s="130"/>
      <c r="BF7163" s="33">
        <f t="shared" si="1119"/>
        <v>41242</v>
      </c>
      <c r="BG7163" s="34">
        <f t="shared" si="1114"/>
        <v>82.88000000000001</v>
      </c>
      <c r="BH7163" s="32">
        <f t="shared" si="1115"/>
        <v>1</v>
      </c>
      <c r="BI7163" s="32">
        <f t="shared" si="1116"/>
        <v>0</v>
      </c>
      <c r="BJ7163" s="69">
        <f t="shared" si="1117"/>
        <v>0</v>
      </c>
      <c r="BK7163" s="158" t="str">
        <f t="shared" si="1118"/>
        <v/>
      </c>
    </row>
    <row r="7164" spans="1:63" ht="12" customHeight="1" x14ac:dyDescent="0.2">
      <c r="A7164" s="8"/>
      <c r="B7164" s="7"/>
      <c r="C7164" s="7"/>
      <c r="D7164" s="7"/>
      <c r="E7164" s="7"/>
      <c r="F7164" s="7"/>
      <c r="G7164" s="7"/>
      <c r="H7164" s="7"/>
      <c r="I7164" s="10"/>
      <c r="J7164" s="25"/>
      <c r="K7164" s="250"/>
      <c r="L7164" s="31"/>
      <c r="M7164" s="9"/>
      <c r="N7164" s="11" t="s">
        <v>25</v>
      </c>
      <c r="O7164" s="39"/>
      <c r="P7164" s="47"/>
      <c r="Q7164" s="13"/>
      <c r="R7164" s="248">
        <f t="shared" si="1110"/>
        <v>0</v>
      </c>
      <c r="S7164" s="248">
        <f t="shared" si="1111"/>
        <v>0</v>
      </c>
      <c r="T7164" s="248">
        <f t="shared" si="1112"/>
        <v>0</v>
      </c>
      <c r="U7164" s="248">
        <f t="shared" si="1113"/>
        <v>0</v>
      </c>
      <c r="V7164" s="13"/>
      <c r="W7164" s="7"/>
      <c r="AT7164" s="130"/>
      <c r="BF7164" s="33">
        <f t="shared" si="1119"/>
        <v>41242</v>
      </c>
      <c r="BG7164" s="34">
        <f t="shared" si="1114"/>
        <v>82.88000000000001</v>
      </c>
      <c r="BH7164" s="32">
        <f t="shared" si="1115"/>
        <v>1</v>
      </c>
      <c r="BI7164" s="32">
        <f t="shared" si="1116"/>
        <v>0</v>
      </c>
      <c r="BJ7164" s="69">
        <f t="shared" si="1117"/>
        <v>0</v>
      </c>
      <c r="BK7164" s="158" t="str">
        <f t="shared" si="1118"/>
        <v/>
      </c>
    </row>
    <row r="7165" spans="1:63" ht="12" customHeight="1" x14ac:dyDescent="0.2">
      <c r="A7165" s="8"/>
      <c r="B7165" s="7"/>
      <c r="C7165" s="7"/>
      <c r="D7165" s="7"/>
      <c r="E7165" s="7"/>
      <c r="F7165" s="7"/>
      <c r="G7165" s="7"/>
      <c r="H7165" s="7"/>
      <c r="I7165" s="10"/>
      <c r="J7165" s="25"/>
      <c r="K7165" s="250"/>
      <c r="L7165" s="31"/>
      <c r="M7165" s="9"/>
      <c r="N7165" s="11" t="s">
        <v>25</v>
      </c>
      <c r="O7165" s="39"/>
      <c r="P7165" s="47"/>
      <c r="Q7165" s="13"/>
      <c r="R7165" s="248">
        <f t="shared" si="1110"/>
        <v>0</v>
      </c>
      <c r="S7165" s="248">
        <f t="shared" si="1111"/>
        <v>0</v>
      </c>
      <c r="T7165" s="248">
        <f t="shared" si="1112"/>
        <v>0</v>
      </c>
      <c r="U7165" s="248">
        <f t="shared" si="1113"/>
        <v>0</v>
      </c>
      <c r="V7165" s="13"/>
      <c r="W7165" s="7"/>
      <c r="AT7165" s="130"/>
      <c r="BF7165" s="33">
        <f t="shared" si="1119"/>
        <v>41242</v>
      </c>
      <c r="BG7165" s="34">
        <f t="shared" si="1114"/>
        <v>82.88000000000001</v>
      </c>
      <c r="BH7165" s="32">
        <f t="shared" si="1115"/>
        <v>1</v>
      </c>
      <c r="BI7165" s="32">
        <f t="shared" si="1116"/>
        <v>0</v>
      </c>
      <c r="BJ7165" s="69">
        <f t="shared" si="1117"/>
        <v>0</v>
      </c>
      <c r="BK7165" s="158" t="str">
        <f t="shared" si="1118"/>
        <v/>
      </c>
    </row>
    <row r="7166" spans="1:63" ht="12" customHeight="1" x14ac:dyDescent="0.2">
      <c r="A7166" s="8"/>
      <c r="B7166" s="7"/>
      <c r="C7166" s="7"/>
      <c r="D7166" s="7"/>
      <c r="E7166" s="7"/>
      <c r="F7166" s="7"/>
      <c r="G7166" s="7"/>
      <c r="H7166" s="7"/>
      <c r="I7166" s="10"/>
      <c r="J7166" s="25"/>
      <c r="K7166" s="250"/>
      <c r="L7166" s="31"/>
      <c r="M7166" s="9"/>
      <c r="N7166" s="11" t="s">
        <v>25</v>
      </c>
      <c r="O7166" s="39"/>
      <c r="P7166" s="47"/>
      <c r="Q7166" s="13"/>
      <c r="R7166" s="248">
        <f t="shared" si="1110"/>
        <v>0</v>
      </c>
      <c r="S7166" s="248">
        <f t="shared" si="1111"/>
        <v>0</v>
      </c>
      <c r="T7166" s="248">
        <f t="shared" si="1112"/>
        <v>0</v>
      </c>
      <c r="U7166" s="248">
        <f t="shared" si="1113"/>
        <v>0</v>
      </c>
      <c r="V7166" s="13"/>
      <c r="W7166" s="7"/>
      <c r="AT7166" s="130"/>
      <c r="BF7166" s="33">
        <f t="shared" si="1119"/>
        <v>41242</v>
      </c>
      <c r="BG7166" s="34">
        <f t="shared" si="1114"/>
        <v>82.88000000000001</v>
      </c>
      <c r="BH7166" s="32">
        <f t="shared" si="1115"/>
        <v>1</v>
      </c>
      <c r="BI7166" s="32">
        <f t="shared" si="1116"/>
        <v>0</v>
      </c>
      <c r="BJ7166" s="69">
        <f t="shared" si="1117"/>
        <v>0</v>
      </c>
      <c r="BK7166" s="158" t="str">
        <f t="shared" si="1118"/>
        <v/>
      </c>
    </row>
    <row r="7167" spans="1:63" ht="12" customHeight="1" x14ac:dyDescent="0.2">
      <c r="A7167" s="8"/>
      <c r="B7167" s="7"/>
      <c r="C7167" s="7"/>
      <c r="D7167" s="7"/>
      <c r="E7167" s="7"/>
      <c r="F7167" s="7"/>
      <c r="G7167" s="7"/>
      <c r="H7167" s="7"/>
      <c r="I7167" s="10"/>
      <c r="J7167" s="25"/>
      <c r="K7167" s="250"/>
      <c r="L7167" s="31"/>
      <c r="M7167" s="9"/>
      <c r="N7167" s="11" t="s">
        <v>25</v>
      </c>
      <c r="O7167" s="39"/>
      <c r="P7167" s="47"/>
      <c r="Q7167" s="13"/>
      <c r="R7167" s="248">
        <f t="shared" si="1110"/>
        <v>0</v>
      </c>
      <c r="S7167" s="248">
        <f t="shared" si="1111"/>
        <v>0</v>
      </c>
      <c r="T7167" s="248">
        <f t="shared" si="1112"/>
        <v>0</v>
      </c>
      <c r="U7167" s="248">
        <f t="shared" si="1113"/>
        <v>0</v>
      </c>
      <c r="V7167" s="13"/>
      <c r="W7167" s="7"/>
      <c r="AT7167" s="130"/>
      <c r="BF7167" s="33">
        <f t="shared" si="1119"/>
        <v>41242</v>
      </c>
      <c r="BG7167" s="34">
        <f t="shared" si="1114"/>
        <v>82.88000000000001</v>
      </c>
      <c r="BH7167" s="32">
        <f t="shared" si="1115"/>
        <v>1</v>
      </c>
      <c r="BI7167" s="32">
        <f t="shared" si="1116"/>
        <v>0</v>
      </c>
      <c r="BJ7167" s="69">
        <f t="shared" si="1117"/>
        <v>0</v>
      </c>
      <c r="BK7167" s="158" t="str">
        <f t="shared" si="1118"/>
        <v/>
      </c>
    </row>
    <row r="7168" spans="1:63" ht="12" customHeight="1" x14ac:dyDescent="0.2">
      <c r="A7168" s="8"/>
      <c r="B7168" s="7"/>
      <c r="C7168" s="7"/>
      <c r="D7168" s="7"/>
      <c r="E7168" s="7"/>
      <c r="F7168" s="7"/>
      <c r="G7168" s="7"/>
      <c r="H7168" s="7"/>
      <c r="I7168" s="10"/>
      <c r="J7168" s="25"/>
      <c r="K7168" s="250"/>
      <c r="L7168" s="31"/>
      <c r="M7168" s="9"/>
      <c r="N7168" s="11" t="s">
        <v>25</v>
      </c>
      <c r="O7168" s="39"/>
      <c r="P7168" s="47"/>
      <c r="Q7168" s="13"/>
      <c r="R7168" s="248">
        <f t="shared" si="1110"/>
        <v>0</v>
      </c>
      <c r="S7168" s="248">
        <f t="shared" si="1111"/>
        <v>0</v>
      </c>
      <c r="T7168" s="248">
        <f t="shared" si="1112"/>
        <v>0</v>
      </c>
      <c r="U7168" s="248">
        <f t="shared" si="1113"/>
        <v>0</v>
      </c>
      <c r="V7168" s="13"/>
      <c r="W7168" s="7"/>
      <c r="AT7168" s="130"/>
      <c r="BF7168" s="33">
        <f t="shared" si="1119"/>
        <v>41242</v>
      </c>
      <c r="BG7168" s="34">
        <f t="shared" si="1114"/>
        <v>82.88000000000001</v>
      </c>
      <c r="BH7168" s="32">
        <f t="shared" si="1115"/>
        <v>1</v>
      </c>
      <c r="BI7168" s="32">
        <f t="shared" si="1116"/>
        <v>0</v>
      </c>
      <c r="BJ7168" s="69">
        <f t="shared" si="1117"/>
        <v>0</v>
      </c>
      <c r="BK7168" s="158" t="str">
        <f t="shared" si="1118"/>
        <v/>
      </c>
    </row>
    <row r="7169" spans="1:63" ht="12" customHeight="1" x14ac:dyDescent="0.2">
      <c r="A7169" s="8"/>
      <c r="B7169" s="7"/>
      <c r="C7169" s="7"/>
      <c r="D7169" s="7"/>
      <c r="E7169" s="7"/>
      <c r="F7169" s="7"/>
      <c r="G7169" s="7"/>
      <c r="H7169" s="7"/>
      <c r="I7169" s="10"/>
      <c r="J7169" s="25"/>
      <c r="K7169" s="250"/>
      <c r="L7169" s="31"/>
      <c r="M7169" s="9"/>
      <c r="N7169" s="11" t="s">
        <v>25</v>
      </c>
      <c r="O7169" s="39"/>
      <c r="P7169" s="47"/>
      <c r="Q7169" s="13"/>
      <c r="R7169" s="248">
        <f t="shared" si="1110"/>
        <v>0</v>
      </c>
      <c r="S7169" s="248">
        <f t="shared" si="1111"/>
        <v>0</v>
      </c>
      <c r="T7169" s="248">
        <f t="shared" si="1112"/>
        <v>0</v>
      </c>
      <c r="U7169" s="248">
        <f t="shared" si="1113"/>
        <v>0</v>
      </c>
      <c r="V7169" s="13"/>
      <c r="W7169" s="7"/>
      <c r="AT7169" s="130"/>
      <c r="BF7169" s="33">
        <f t="shared" si="1119"/>
        <v>41242</v>
      </c>
      <c r="BG7169" s="34">
        <f t="shared" si="1114"/>
        <v>82.88000000000001</v>
      </c>
      <c r="BH7169" s="32">
        <f t="shared" si="1115"/>
        <v>1</v>
      </c>
      <c r="BI7169" s="32">
        <f t="shared" si="1116"/>
        <v>0</v>
      </c>
      <c r="BJ7169" s="69">
        <f t="shared" si="1117"/>
        <v>0</v>
      </c>
      <c r="BK7169" s="158" t="str">
        <f t="shared" si="1118"/>
        <v/>
      </c>
    </row>
    <row r="7170" spans="1:63" ht="12" customHeight="1" x14ac:dyDescent="0.2">
      <c r="A7170" s="8"/>
      <c r="B7170" s="7"/>
      <c r="C7170" s="7"/>
      <c r="D7170" s="7"/>
      <c r="E7170" s="7"/>
      <c r="F7170" s="7"/>
      <c r="G7170" s="7"/>
      <c r="H7170" s="7"/>
      <c r="I7170" s="10"/>
      <c r="J7170" s="25"/>
      <c r="K7170" s="250"/>
      <c r="L7170" s="31"/>
      <c r="M7170" s="9"/>
      <c r="N7170" s="11" t="s">
        <v>25</v>
      </c>
      <c r="O7170" s="39"/>
      <c r="P7170" s="47"/>
      <c r="Q7170" s="13"/>
      <c r="R7170" s="248">
        <f t="shared" si="1110"/>
        <v>0</v>
      </c>
      <c r="S7170" s="248">
        <f t="shared" si="1111"/>
        <v>0</v>
      </c>
      <c r="T7170" s="248">
        <f t="shared" si="1112"/>
        <v>0</v>
      </c>
      <c r="U7170" s="248">
        <f t="shared" si="1113"/>
        <v>0</v>
      </c>
      <c r="V7170" s="13"/>
      <c r="W7170" s="7"/>
      <c r="AT7170" s="130"/>
      <c r="BF7170" s="33">
        <f t="shared" si="1119"/>
        <v>41242</v>
      </c>
      <c r="BG7170" s="34">
        <f t="shared" si="1114"/>
        <v>82.88000000000001</v>
      </c>
      <c r="BH7170" s="32">
        <f t="shared" si="1115"/>
        <v>1</v>
      </c>
      <c r="BI7170" s="32">
        <f t="shared" si="1116"/>
        <v>0</v>
      </c>
      <c r="BJ7170" s="69">
        <f t="shared" si="1117"/>
        <v>0</v>
      </c>
      <c r="BK7170" s="158" t="str">
        <f t="shared" si="1118"/>
        <v/>
      </c>
    </row>
    <row r="7171" spans="1:63" ht="12" customHeight="1" x14ac:dyDescent="0.2">
      <c r="A7171" s="8"/>
      <c r="B7171" s="7"/>
      <c r="C7171" s="7"/>
      <c r="D7171" s="7"/>
      <c r="E7171" s="7"/>
      <c r="F7171" s="7"/>
      <c r="G7171" s="7"/>
      <c r="H7171" s="7"/>
      <c r="I7171" s="10"/>
      <c r="J7171" s="25"/>
      <c r="K7171" s="250"/>
      <c r="L7171" s="31"/>
      <c r="M7171" s="9"/>
      <c r="N7171" s="11" t="s">
        <v>25</v>
      </c>
      <c r="O7171" s="39"/>
      <c r="P7171" s="47"/>
      <c r="Q7171" s="13"/>
      <c r="R7171" s="248">
        <f t="shared" si="1110"/>
        <v>0</v>
      </c>
      <c r="S7171" s="248">
        <f t="shared" si="1111"/>
        <v>0</v>
      </c>
      <c r="T7171" s="248">
        <f t="shared" si="1112"/>
        <v>0</v>
      </c>
      <c r="U7171" s="248">
        <f t="shared" si="1113"/>
        <v>0</v>
      </c>
      <c r="V7171" s="13"/>
      <c r="W7171" s="7"/>
      <c r="AT7171" s="130"/>
      <c r="BF7171" s="33">
        <f t="shared" si="1119"/>
        <v>41242</v>
      </c>
      <c r="BG7171" s="34">
        <f t="shared" si="1114"/>
        <v>82.88000000000001</v>
      </c>
      <c r="BH7171" s="32">
        <f t="shared" si="1115"/>
        <v>1</v>
      </c>
      <c r="BI7171" s="32">
        <f t="shared" si="1116"/>
        <v>0</v>
      </c>
      <c r="BJ7171" s="69">
        <f t="shared" si="1117"/>
        <v>0</v>
      </c>
      <c r="BK7171" s="158" t="str">
        <f t="shared" si="1118"/>
        <v/>
      </c>
    </row>
    <row r="7172" spans="1:63" ht="12" customHeight="1" x14ac:dyDescent="0.2">
      <c r="A7172" s="8"/>
      <c r="B7172" s="7"/>
      <c r="C7172" s="7"/>
      <c r="D7172" s="7"/>
      <c r="E7172" s="7"/>
      <c r="F7172" s="7"/>
      <c r="G7172" s="7"/>
      <c r="H7172" s="7"/>
      <c r="I7172" s="10"/>
      <c r="J7172" s="25"/>
      <c r="K7172" s="250"/>
      <c r="L7172" s="31"/>
      <c r="M7172" s="9"/>
      <c r="N7172" s="11" t="s">
        <v>25</v>
      </c>
      <c r="O7172" s="39"/>
      <c r="P7172" s="47"/>
      <c r="Q7172" s="13"/>
      <c r="R7172" s="248">
        <f t="shared" si="1110"/>
        <v>0</v>
      </c>
      <c r="S7172" s="248">
        <f t="shared" si="1111"/>
        <v>0</v>
      </c>
      <c r="T7172" s="248">
        <f t="shared" si="1112"/>
        <v>0</v>
      </c>
      <c r="U7172" s="248">
        <f t="shared" si="1113"/>
        <v>0</v>
      </c>
      <c r="V7172" s="13"/>
      <c r="W7172" s="7"/>
      <c r="AT7172" s="130"/>
      <c r="BF7172" s="33">
        <f t="shared" si="1119"/>
        <v>41242</v>
      </c>
      <c r="BG7172" s="34">
        <f t="shared" si="1114"/>
        <v>82.88000000000001</v>
      </c>
      <c r="BH7172" s="32">
        <f t="shared" si="1115"/>
        <v>1</v>
      </c>
      <c r="BI7172" s="32">
        <f t="shared" si="1116"/>
        <v>0</v>
      </c>
      <c r="BJ7172" s="69">
        <f t="shared" si="1117"/>
        <v>0</v>
      </c>
      <c r="BK7172" s="158" t="str">
        <f t="shared" si="1118"/>
        <v/>
      </c>
    </row>
    <row r="7173" spans="1:63" ht="12" customHeight="1" x14ac:dyDescent="0.2">
      <c r="A7173" s="8"/>
      <c r="B7173" s="7"/>
      <c r="C7173" s="7"/>
      <c r="D7173" s="7"/>
      <c r="E7173" s="7"/>
      <c r="F7173" s="7"/>
      <c r="G7173" s="7"/>
      <c r="H7173" s="7"/>
      <c r="I7173" s="10"/>
      <c r="J7173" s="25"/>
      <c r="K7173" s="250"/>
      <c r="L7173" s="31"/>
      <c r="M7173" s="9"/>
      <c r="N7173" s="11" t="s">
        <v>25</v>
      </c>
      <c r="O7173" s="39"/>
      <c r="P7173" s="47"/>
      <c r="Q7173" s="13"/>
      <c r="R7173" s="248">
        <f t="shared" si="1110"/>
        <v>0</v>
      </c>
      <c r="S7173" s="248">
        <f t="shared" si="1111"/>
        <v>0</v>
      </c>
      <c r="T7173" s="248">
        <f t="shared" si="1112"/>
        <v>0</v>
      </c>
      <c r="U7173" s="248">
        <f t="shared" si="1113"/>
        <v>0</v>
      </c>
      <c r="V7173" s="13"/>
      <c r="W7173" s="7"/>
      <c r="AT7173" s="130"/>
      <c r="BF7173" s="33">
        <f t="shared" si="1119"/>
        <v>41242</v>
      </c>
      <c r="BG7173" s="34">
        <f t="shared" si="1114"/>
        <v>82.88000000000001</v>
      </c>
      <c r="BH7173" s="32">
        <f t="shared" si="1115"/>
        <v>1</v>
      </c>
      <c r="BI7173" s="32">
        <f t="shared" si="1116"/>
        <v>0</v>
      </c>
      <c r="BJ7173" s="69">
        <f t="shared" si="1117"/>
        <v>0</v>
      </c>
      <c r="BK7173" s="158" t="str">
        <f t="shared" si="1118"/>
        <v/>
      </c>
    </row>
    <row r="7174" spans="1:63" ht="12" customHeight="1" x14ac:dyDescent="0.2">
      <c r="A7174" s="8"/>
      <c r="B7174" s="7"/>
      <c r="C7174" s="7"/>
      <c r="D7174" s="7"/>
      <c r="E7174" s="7"/>
      <c r="F7174" s="7"/>
      <c r="G7174" s="7"/>
      <c r="H7174" s="7"/>
      <c r="I7174" s="10"/>
      <c r="J7174" s="25"/>
      <c r="K7174" s="250"/>
      <c r="L7174" s="31"/>
      <c r="M7174" s="9"/>
      <c r="N7174" s="11" t="s">
        <v>25</v>
      </c>
      <c r="O7174" s="39"/>
      <c r="P7174" s="47"/>
      <c r="Q7174" s="13"/>
      <c r="R7174" s="248">
        <f t="shared" si="1110"/>
        <v>0</v>
      </c>
      <c r="S7174" s="248">
        <f t="shared" si="1111"/>
        <v>0</v>
      </c>
      <c r="T7174" s="248">
        <f t="shared" si="1112"/>
        <v>0</v>
      </c>
      <c r="U7174" s="248">
        <f t="shared" si="1113"/>
        <v>0</v>
      </c>
      <c r="V7174" s="13"/>
      <c r="W7174" s="7"/>
      <c r="AT7174" s="130"/>
      <c r="BF7174" s="33">
        <f t="shared" si="1119"/>
        <v>41242</v>
      </c>
      <c r="BG7174" s="34">
        <f t="shared" si="1114"/>
        <v>82.88000000000001</v>
      </c>
      <c r="BH7174" s="32">
        <f t="shared" si="1115"/>
        <v>1</v>
      </c>
      <c r="BI7174" s="32">
        <f t="shared" si="1116"/>
        <v>0</v>
      </c>
      <c r="BJ7174" s="69">
        <f t="shared" si="1117"/>
        <v>0</v>
      </c>
      <c r="BK7174" s="158" t="str">
        <f t="shared" si="1118"/>
        <v/>
      </c>
    </row>
    <row r="7175" spans="1:63" ht="12" customHeight="1" x14ac:dyDescent="0.2">
      <c r="A7175" s="8"/>
      <c r="B7175" s="7"/>
      <c r="C7175" s="7"/>
      <c r="D7175" s="7"/>
      <c r="E7175" s="7"/>
      <c r="F7175" s="7"/>
      <c r="G7175" s="7"/>
      <c r="H7175" s="7"/>
      <c r="I7175" s="10"/>
      <c r="J7175" s="25"/>
      <c r="K7175" s="250"/>
      <c r="L7175" s="31"/>
      <c r="M7175" s="9"/>
      <c r="N7175" s="11" t="s">
        <v>25</v>
      </c>
      <c r="O7175" s="39"/>
      <c r="P7175" s="47"/>
      <c r="Q7175" s="13"/>
      <c r="R7175" s="248">
        <f t="shared" si="1110"/>
        <v>0</v>
      </c>
      <c r="S7175" s="248">
        <f t="shared" si="1111"/>
        <v>0</v>
      </c>
      <c r="T7175" s="248">
        <f t="shared" si="1112"/>
        <v>0</v>
      </c>
      <c r="U7175" s="248">
        <f t="shared" si="1113"/>
        <v>0</v>
      </c>
      <c r="V7175" s="13"/>
      <c r="W7175" s="7"/>
      <c r="AT7175" s="130"/>
      <c r="BF7175" s="33">
        <f t="shared" si="1119"/>
        <v>41242</v>
      </c>
      <c r="BG7175" s="34">
        <f t="shared" si="1114"/>
        <v>82.88000000000001</v>
      </c>
      <c r="BH7175" s="32">
        <f t="shared" si="1115"/>
        <v>1</v>
      </c>
      <c r="BI7175" s="32">
        <f t="shared" si="1116"/>
        <v>0</v>
      </c>
      <c r="BJ7175" s="69">
        <f t="shared" si="1117"/>
        <v>0</v>
      </c>
      <c r="BK7175" s="158" t="str">
        <f t="shared" si="1118"/>
        <v/>
      </c>
    </row>
    <row r="7176" spans="1:63" ht="12" customHeight="1" x14ac:dyDescent="0.2">
      <c r="A7176" s="8"/>
      <c r="B7176" s="7"/>
      <c r="C7176" s="7"/>
      <c r="D7176" s="7"/>
      <c r="E7176" s="7"/>
      <c r="F7176" s="7"/>
      <c r="G7176" s="7"/>
      <c r="H7176" s="7"/>
      <c r="I7176" s="10"/>
      <c r="J7176" s="25"/>
      <c r="K7176" s="250"/>
      <c r="L7176" s="31"/>
      <c r="M7176" s="9"/>
      <c r="N7176" s="11" t="s">
        <v>25</v>
      </c>
      <c r="O7176" s="39"/>
      <c r="P7176" s="47"/>
      <c r="Q7176" s="13"/>
      <c r="R7176" s="248">
        <f t="shared" si="1110"/>
        <v>0</v>
      </c>
      <c r="S7176" s="248">
        <f t="shared" si="1111"/>
        <v>0</v>
      </c>
      <c r="T7176" s="248">
        <f t="shared" si="1112"/>
        <v>0</v>
      </c>
      <c r="U7176" s="248">
        <f t="shared" si="1113"/>
        <v>0</v>
      </c>
      <c r="V7176" s="13"/>
      <c r="W7176" s="7"/>
      <c r="AT7176" s="130"/>
      <c r="BF7176" s="33">
        <f t="shared" si="1119"/>
        <v>41242</v>
      </c>
      <c r="BG7176" s="34">
        <f t="shared" si="1114"/>
        <v>82.88000000000001</v>
      </c>
      <c r="BH7176" s="32">
        <f t="shared" si="1115"/>
        <v>1</v>
      </c>
      <c r="BI7176" s="32">
        <f t="shared" si="1116"/>
        <v>0</v>
      </c>
      <c r="BJ7176" s="69">
        <f t="shared" si="1117"/>
        <v>0</v>
      </c>
      <c r="BK7176" s="158" t="str">
        <f t="shared" si="1118"/>
        <v/>
      </c>
    </row>
    <row r="7177" spans="1:63" ht="12" customHeight="1" x14ac:dyDescent="0.2">
      <c r="A7177" s="8"/>
      <c r="B7177" s="7"/>
      <c r="C7177" s="7"/>
      <c r="D7177" s="7"/>
      <c r="E7177" s="7"/>
      <c r="F7177" s="7"/>
      <c r="G7177" s="7"/>
      <c r="H7177" s="7"/>
      <c r="I7177" s="10"/>
      <c r="J7177" s="25"/>
      <c r="K7177" s="250"/>
      <c r="L7177" s="31"/>
      <c r="M7177" s="9"/>
      <c r="N7177" s="11" t="s">
        <v>25</v>
      </c>
      <c r="O7177" s="39"/>
      <c r="P7177" s="47"/>
      <c r="Q7177" s="13"/>
      <c r="R7177" s="248">
        <f t="shared" si="1110"/>
        <v>0</v>
      </c>
      <c r="S7177" s="248">
        <f t="shared" si="1111"/>
        <v>0</v>
      </c>
      <c r="T7177" s="248">
        <f t="shared" si="1112"/>
        <v>0</v>
      </c>
      <c r="U7177" s="248">
        <f t="shared" si="1113"/>
        <v>0</v>
      </c>
      <c r="V7177" s="13"/>
      <c r="W7177" s="7"/>
      <c r="AT7177" s="130"/>
      <c r="BF7177" s="33">
        <f t="shared" si="1119"/>
        <v>41242</v>
      </c>
      <c r="BG7177" s="34">
        <f t="shared" si="1114"/>
        <v>82.88000000000001</v>
      </c>
      <c r="BH7177" s="32">
        <f t="shared" si="1115"/>
        <v>1</v>
      </c>
      <c r="BI7177" s="32">
        <f t="shared" si="1116"/>
        <v>0</v>
      </c>
      <c r="BJ7177" s="69">
        <f t="shared" si="1117"/>
        <v>0</v>
      </c>
      <c r="BK7177" s="158" t="str">
        <f t="shared" si="1118"/>
        <v/>
      </c>
    </row>
    <row r="7178" spans="1:63" ht="12" customHeight="1" x14ac:dyDescent="0.2">
      <c r="A7178" s="8"/>
      <c r="B7178" s="7"/>
      <c r="C7178" s="7"/>
      <c r="D7178" s="7"/>
      <c r="E7178" s="7"/>
      <c r="F7178" s="7"/>
      <c r="G7178" s="7"/>
      <c r="H7178" s="7"/>
      <c r="I7178" s="10"/>
      <c r="J7178" s="25"/>
      <c r="K7178" s="250"/>
      <c r="L7178" s="31"/>
      <c r="M7178" s="9"/>
      <c r="N7178" s="11" t="s">
        <v>25</v>
      </c>
      <c r="O7178" s="39"/>
      <c r="P7178" s="47"/>
      <c r="Q7178" s="13"/>
      <c r="R7178" s="248">
        <f t="shared" si="1110"/>
        <v>0</v>
      </c>
      <c r="S7178" s="248">
        <f t="shared" si="1111"/>
        <v>0</v>
      </c>
      <c r="T7178" s="248">
        <f t="shared" si="1112"/>
        <v>0</v>
      </c>
      <c r="U7178" s="248">
        <f t="shared" si="1113"/>
        <v>0</v>
      </c>
      <c r="V7178" s="13"/>
      <c r="W7178" s="7"/>
      <c r="AT7178" s="130"/>
      <c r="BF7178" s="33">
        <f t="shared" si="1119"/>
        <v>41242</v>
      </c>
      <c r="BG7178" s="34">
        <f t="shared" si="1114"/>
        <v>82.88000000000001</v>
      </c>
      <c r="BH7178" s="32">
        <f t="shared" si="1115"/>
        <v>1</v>
      </c>
      <c r="BI7178" s="32">
        <f t="shared" si="1116"/>
        <v>0</v>
      </c>
      <c r="BJ7178" s="69">
        <f t="shared" si="1117"/>
        <v>0</v>
      </c>
      <c r="BK7178" s="158" t="str">
        <f t="shared" si="1118"/>
        <v/>
      </c>
    </row>
    <row r="7179" spans="1:63" ht="12" customHeight="1" x14ac:dyDescent="0.2">
      <c r="A7179" s="8"/>
      <c r="B7179" s="7"/>
      <c r="C7179" s="7"/>
      <c r="D7179" s="7"/>
      <c r="E7179" s="7"/>
      <c r="F7179" s="7"/>
      <c r="G7179" s="7"/>
      <c r="H7179" s="7"/>
      <c r="I7179" s="10"/>
      <c r="J7179" s="25"/>
      <c r="K7179" s="250"/>
      <c r="L7179" s="31"/>
      <c r="M7179" s="9"/>
      <c r="N7179" s="11" t="s">
        <v>25</v>
      </c>
      <c r="O7179" s="39"/>
      <c r="P7179" s="47"/>
      <c r="Q7179" s="13"/>
      <c r="R7179" s="248">
        <f t="shared" ref="R7179:R7242" si="1120">IF(N7179&lt;&gt;"M",ROUND(IF(M7179&lt;&gt;"Y",IF(P7179&lt;&gt;"Y",K7179,K7179*(BH7179-1)),0),ROUNDING),"")</f>
        <v>0</v>
      </c>
      <c r="S7179" s="248">
        <f t="shared" ref="S7179:S7242" si="1121">IF(N7179&lt;&gt;"M",ROUND(IF(O7179&gt;0,IF(M7179="Y",BI7179*(1-O7179),IF(BI7179&gt;R7179,R7179 + (BI7179 - R7179)*(1-O7179),BI7179)),BI7179),ROUNDING),"")</f>
        <v>0</v>
      </c>
      <c r="T7179" s="248">
        <f t="shared" ref="T7179:T7242" si="1122">IF(N7179&lt;&gt;"M",ROUND(IF(O7179&gt;0,IF(M7179="Y",BJ7179*(1-O7179),IF(BJ7179&gt;R7179,R7179 + (BJ7179 - R7179)*(1-O7179),BJ7179)),BJ7179),ROUNDING),"")</f>
        <v>0</v>
      </c>
      <c r="U7179" s="248">
        <f t="shared" ref="U7179:U7242" si="1123">IF(N7179&lt;&gt;"M",ROUND(IF(OR(N7179="P",N7179=""),0,IF(OR(M7179="N",M7179=""),T7179-R7179,T7179)),ROUNDING),"")</f>
        <v>0</v>
      </c>
      <c r="V7179" s="13"/>
      <c r="W7179" s="7"/>
      <c r="AT7179" s="130"/>
      <c r="BF7179" s="33">
        <f t="shared" si="1119"/>
        <v>41242</v>
      </c>
      <c r="BG7179" s="34">
        <f t="shared" ref="BG7179:BG7242" si="1124">IF(N7179&lt;&gt;"M",BG7178+U7179,BG7178)</f>
        <v>82.88000000000001</v>
      </c>
      <c r="BH7179" s="32">
        <f t="shared" ref="BH7179:BH7242" si="1125">IF(L7179&lt;&gt;"",IF(ODDS_TYPE=1,L7179,IF(ODDS_TYPE=2,IF(L7179&gt;0,1+L7179/100,IF(L7179&lt;0,1-100/L7179,1)),IF(ODDS_TYPE=3,1+L7179,IF(ODDS_TYPE=4,1+L7179,IF(ODDS_TYPE=5,IF(L7179&gt;0,1+L7179,1-1/L7179),IF(ODDS_TYPE=6,IF(L7179&gt;=0,L7179+1,1-1/L7179),1)))))),1)</f>
        <v>1</v>
      </c>
      <c r="BI7179" s="32">
        <f t="shared" ref="BI7179:BI7242" si="1126">IF(P7179&lt;&gt;"Y",IF(M7179&lt;&gt;"Y",K7179*BH7179,K7179*BH7179 - K7179),IF(M7179&lt;&gt;"Y",K7179*BH7179,K7179))</f>
        <v>0</v>
      </c>
      <c r="BJ7179" s="69">
        <f t="shared" ref="BJ7179:BJ7242" si="1127">IF(P7179&lt;&gt;"Y",
IF(M7179&lt;&gt;"Y",
IF(N7179="Y",K7179*BH7179,IF(N7179="P",0,IF(OR(N7179="R",N7179="PU"),K7179,IF(N7179="H",K7179*BH7179*0.5,IF(N7179="HW",K7179*0.5*(1 + BH7179),IF(N7179="HL",K7179*0.5,0)))))),
IF(N7179="Y",K7179*BH7179 - K7179,IF(N7179="P",0,IF(OR(N7179="R",N7179="PU"),0,IF(N7179="H",IF(BH7179&gt;2,0.5*K7179*BH7179 - K7179,0),IF(N7179="HW",K7179*0.5*(1 + BH7179) - K7179,IF(N7179="HL",0,0))))))),
IF(M7179&lt;&gt;"Y",
IF(N7179="Y",K7179*BH7179,IF(N7179="P",0,IF(OR(N7179="R",N7179="PU"),K7179*(BH7179-1),IF(N7179="H",K7179*BH7179*0.5,IF(N7179="HW",K7179*(BH7179-1)*0.5,IF(N7179="HL",K7179*BH7179 - K7179*0.5,0)))))),
IF(N7179="Y",K7179,IF(N7179="P",0,IF(OR(N7179="R",N7179="PU"),0,IF(N7179="H",IF(BH7179&lt;2,K7179*BH7179*0.5 - K7179*(BH7179-1),0),IF(N7179="HW",0,IF(N7179="HL",K7179*0.5,0)))))))
)</f>
        <v>0</v>
      </c>
      <c r="BK7179" s="158" t="str">
        <f t="shared" ref="BK7179:BK7242" si="1128">IF(FILT_M=1,IF(LEN(C7179)&gt;0,C7179,""),IF(FILT_M=2,IF(LEN(E7179)&gt;0,E7179,""),IF(FILT_M=3,IF(LEN(F7179)&gt;0,F7179,""),IF(FILT_M=4,IF(LEN(G7179)&gt;0,G7179,""),""))))</f>
        <v/>
      </c>
    </row>
    <row r="7180" spans="1:63" ht="12" customHeight="1" x14ac:dyDescent="0.2">
      <c r="A7180" s="8"/>
      <c r="B7180" s="7"/>
      <c r="C7180" s="7"/>
      <c r="D7180" s="7"/>
      <c r="E7180" s="7"/>
      <c r="F7180" s="7"/>
      <c r="G7180" s="7"/>
      <c r="H7180" s="7"/>
      <c r="I7180" s="10"/>
      <c r="J7180" s="25"/>
      <c r="K7180" s="250"/>
      <c r="L7180" s="31"/>
      <c r="M7180" s="9"/>
      <c r="N7180" s="11" t="s">
        <v>25</v>
      </c>
      <c r="O7180" s="39"/>
      <c r="P7180" s="47"/>
      <c r="Q7180" s="13"/>
      <c r="R7180" s="248">
        <f t="shared" si="1120"/>
        <v>0</v>
      </c>
      <c r="S7180" s="248">
        <f t="shared" si="1121"/>
        <v>0</v>
      </c>
      <c r="T7180" s="248">
        <f t="shared" si="1122"/>
        <v>0</v>
      </c>
      <c r="U7180" s="248">
        <f t="shared" si="1123"/>
        <v>0</v>
      </c>
      <c r="V7180" s="13"/>
      <c r="W7180" s="7"/>
      <c r="AT7180" s="130"/>
      <c r="BF7180" s="33">
        <f t="shared" ref="BF7180:BF7243" si="1129">IF(A7180&gt;2,A7180,BF7179)</f>
        <v>41242</v>
      </c>
      <c r="BG7180" s="34">
        <f t="shared" si="1124"/>
        <v>82.88000000000001</v>
      </c>
      <c r="BH7180" s="32">
        <f t="shared" si="1125"/>
        <v>1</v>
      </c>
      <c r="BI7180" s="32">
        <f t="shared" si="1126"/>
        <v>0</v>
      </c>
      <c r="BJ7180" s="69">
        <f t="shared" si="1127"/>
        <v>0</v>
      </c>
      <c r="BK7180" s="158" t="str">
        <f t="shared" si="1128"/>
        <v/>
      </c>
    </row>
    <row r="7181" spans="1:63" ht="12" customHeight="1" x14ac:dyDescent="0.2">
      <c r="A7181" s="8"/>
      <c r="B7181" s="7"/>
      <c r="C7181" s="7"/>
      <c r="D7181" s="7"/>
      <c r="E7181" s="7"/>
      <c r="F7181" s="7"/>
      <c r="G7181" s="7"/>
      <c r="H7181" s="7"/>
      <c r="I7181" s="10"/>
      <c r="J7181" s="25"/>
      <c r="K7181" s="250"/>
      <c r="L7181" s="31"/>
      <c r="M7181" s="9"/>
      <c r="N7181" s="11" t="s">
        <v>25</v>
      </c>
      <c r="O7181" s="39"/>
      <c r="P7181" s="47"/>
      <c r="Q7181" s="13"/>
      <c r="R7181" s="248">
        <f t="shared" si="1120"/>
        <v>0</v>
      </c>
      <c r="S7181" s="248">
        <f t="shared" si="1121"/>
        <v>0</v>
      </c>
      <c r="T7181" s="248">
        <f t="shared" si="1122"/>
        <v>0</v>
      </c>
      <c r="U7181" s="248">
        <f t="shared" si="1123"/>
        <v>0</v>
      </c>
      <c r="V7181" s="13"/>
      <c r="W7181" s="7"/>
      <c r="AT7181" s="130"/>
      <c r="BF7181" s="33">
        <f t="shared" si="1129"/>
        <v>41242</v>
      </c>
      <c r="BG7181" s="34">
        <f t="shared" si="1124"/>
        <v>82.88000000000001</v>
      </c>
      <c r="BH7181" s="32">
        <f t="shared" si="1125"/>
        <v>1</v>
      </c>
      <c r="BI7181" s="32">
        <f t="shared" si="1126"/>
        <v>0</v>
      </c>
      <c r="BJ7181" s="69">
        <f t="shared" si="1127"/>
        <v>0</v>
      </c>
      <c r="BK7181" s="158" t="str">
        <f t="shared" si="1128"/>
        <v/>
      </c>
    </row>
    <row r="7182" spans="1:63" ht="12" customHeight="1" x14ac:dyDescent="0.2">
      <c r="A7182" s="8"/>
      <c r="B7182" s="7"/>
      <c r="C7182" s="7"/>
      <c r="D7182" s="7"/>
      <c r="E7182" s="7"/>
      <c r="F7182" s="7"/>
      <c r="G7182" s="7"/>
      <c r="H7182" s="7"/>
      <c r="I7182" s="10"/>
      <c r="J7182" s="25"/>
      <c r="K7182" s="250"/>
      <c r="L7182" s="31"/>
      <c r="M7182" s="9"/>
      <c r="N7182" s="11" t="s">
        <v>25</v>
      </c>
      <c r="O7182" s="39"/>
      <c r="P7182" s="47"/>
      <c r="Q7182" s="13"/>
      <c r="R7182" s="248">
        <f t="shared" si="1120"/>
        <v>0</v>
      </c>
      <c r="S7182" s="248">
        <f t="shared" si="1121"/>
        <v>0</v>
      </c>
      <c r="T7182" s="248">
        <f t="shared" si="1122"/>
        <v>0</v>
      </c>
      <c r="U7182" s="248">
        <f t="shared" si="1123"/>
        <v>0</v>
      </c>
      <c r="V7182" s="13"/>
      <c r="W7182" s="7"/>
      <c r="AT7182" s="130"/>
      <c r="BF7182" s="33">
        <f t="shared" si="1129"/>
        <v>41242</v>
      </c>
      <c r="BG7182" s="34">
        <f t="shared" si="1124"/>
        <v>82.88000000000001</v>
      </c>
      <c r="BH7182" s="32">
        <f t="shared" si="1125"/>
        <v>1</v>
      </c>
      <c r="BI7182" s="32">
        <f t="shared" si="1126"/>
        <v>0</v>
      </c>
      <c r="BJ7182" s="69">
        <f t="shared" si="1127"/>
        <v>0</v>
      </c>
      <c r="BK7182" s="158" t="str">
        <f t="shared" si="1128"/>
        <v/>
      </c>
    </row>
    <row r="7183" spans="1:63" ht="12" customHeight="1" x14ac:dyDescent="0.2">
      <c r="A7183" s="8"/>
      <c r="B7183" s="7"/>
      <c r="C7183" s="7"/>
      <c r="D7183" s="7"/>
      <c r="E7183" s="7"/>
      <c r="F7183" s="7"/>
      <c r="G7183" s="7"/>
      <c r="H7183" s="7"/>
      <c r="I7183" s="10"/>
      <c r="J7183" s="25"/>
      <c r="K7183" s="250"/>
      <c r="L7183" s="31"/>
      <c r="M7183" s="9"/>
      <c r="N7183" s="11" t="s">
        <v>25</v>
      </c>
      <c r="O7183" s="39"/>
      <c r="P7183" s="47"/>
      <c r="Q7183" s="13"/>
      <c r="R7183" s="248">
        <f t="shared" si="1120"/>
        <v>0</v>
      </c>
      <c r="S7183" s="248">
        <f t="shared" si="1121"/>
        <v>0</v>
      </c>
      <c r="T7183" s="248">
        <f t="shared" si="1122"/>
        <v>0</v>
      </c>
      <c r="U7183" s="248">
        <f t="shared" si="1123"/>
        <v>0</v>
      </c>
      <c r="V7183" s="13"/>
      <c r="W7183" s="7"/>
      <c r="AT7183" s="130"/>
      <c r="BF7183" s="33">
        <f t="shared" si="1129"/>
        <v>41242</v>
      </c>
      <c r="BG7183" s="34">
        <f t="shared" si="1124"/>
        <v>82.88000000000001</v>
      </c>
      <c r="BH7183" s="32">
        <f t="shared" si="1125"/>
        <v>1</v>
      </c>
      <c r="BI7183" s="32">
        <f t="shared" si="1126"/>
        <v>0</v>
      </c>
      <c r="BJ7183" s="69">
        <f t="shared" si="1127"/>
        <v>0</v>
      </c>
      <c r="BK7183" s="158" t="str">
        <f t="shared" si="1128"/>
        <v/>
      </c>
    </row>
    <row r="7184" spans="1:63" ht="12" customHeight="1" x14ac:dyDescent="0.2">
      <c r="A7184" s="8"/>
      <c r="B7184" s="7"/>
      <c r="C7184" s="7"/>
      <c r="D7184" s="7"/>
      <c r="E7184" s="7"/>
      <c r="F7184" s="7"/>
      <c r="G7184" s="7"/>
      <c r="H7184" s="7"/>
      <c r="I7184" s="10"/>
      <c r="J7184" s="25"/>
      <c r="K7184" s="250"/>
      <c r="L7184" s="31"/>
      <c r="M7184" s="9"/>
      <c r="N7184" s="11" t="s">
        <v>25</v>
      </c>
      <c r="O7184" s="39"/>
      <c r="P7184" s="47"/>
      <c r="Q7184" s="13"/>
      <c r="R7184" s="248">
        <f t="shared" si="1120"/>
        <v>0</v>
      </c>
      <c r="S7184" s="248">
        <f t="shared" si="1121"/>
        <v>0</v>
      </c>
      <c r="T7184" s="248">
        <f t="shared" si="1122"/>
        <v>0</v>
      </c>
      <c r="U7184" s="248">
        <f t="shared" si="1123"/>
        <v>0</v>
      </c>
      <c r="V7184" s="13"/>
      <c r="W7184" s="7"/>
      <c r="AT7184" s="130"/>
      <c r="BF7184" s="33">
        <f t="shared" si="1129"/>
        <v>41242</v>
      </c>
      <c r="BG7184" s="34">
        <f t="shared" si="1124"/>
        <v>82.88000000000001</v>
      </c>
      <c r="BH7184" s="32">
        <f t="shared" si="1125"/>
        <v>1</v>
      </c>
      <c r="BI7184" s="32">
        <f t="shared" si="1126"/>
        <v>0</v>
      </c>
      <c r="BJ7184" s="69">
        <f t="shared" si="1127"/>
        <v>0</v>
      </c>
      <c r="BK7184" s="158" t="str">
        <f t="shared" si="1128"/>
        <v/>
      </c>
    </row>
    <row r="7185" spans="1:63" ht="12" customHeight="1" x14ac:dyDescent="0.2">
      <c r="A7185" s="8"/>
      <c r="B7185" s="7"/>
      <c r="C7185" s="7"/>
      <c r="D7185" s="7"/>
      <c r="E7185" s="7"/>
      <c r="F7185" s="7"/>
      <c r="G7185" s="7"/>
      <c r="H7185" s="7"/>
      <c r="I7185" s="10"/>
      <c r="J7185" s="25"/>
      <c r="K7185" s="250"/>
      <c r="L7185" s="31"/>
      <c r="M7185" s="9"/>
      <c r="N7185" s="11" t="s">
        <v>25</v>
      </c>
      <c r="O7185" s="39"/>
      <c r="P7185" s="47"/>
      <c r="Q7185" s="13"/>
      <c r="R7185" s="248">
        <f t="shared" si="1120"/>
        <v>0</v>
      </c>
      <c r="S7185" s="248">
        <f t="shared" si="1121"/>
        <v>0</v>
      </c>
      <c r="T7185" s="248">
        <f t="shared" si="1122"/>
        <v>0</v>
      </c>
      <c r="U7185" s="248">
        <f t="shared" si="1123"/>
        <v>0</v>
      </c>
      <c r="V7185" s="13"/>
      <c r="W7185" s="7"/>
      <c r="AT7185" s="130"/>
      <c r="BF7185" s="33">
        <f t="shared" si="1129"/>
        <v>41242</v>
      </c>
      <c r="BG7185" s="34">
        <f t="shared" si="1124"/>
        <v>82.88000000000001</v>
      </c>
      <c r="BH7185" s="32">
        <f t="shared" si="1125"/>
        <v>1</v>
      </c>
      <c r="BI7185" s="32">
        <f t="shared" si="1126"/>
        <v>0</v>
      </c>
      <c r="BJ7185" s="69">
        <f t="shared" si="1127"/>
        <v>0</v>
      </c>
      <c r="BK7185" s="158" t="str">
        <f t="shared" si="1128"/>
        <v/>
      </c>
    </row>
    <row r="7186" spans="1:63" ht="12" customHeight="1" x14ac:dyDescent="0.2">
      <c r="A7186" s="8"/>
      <c r="B7186" s="7"/>
      <c r="C7186" s="7"/>
      <c r="D7186" s="7"/>
      <c r="E7186" s="7"/>
      <c r="F7186" s="7"/>
      <c r="G7186" s="7"/>
      <c r="H7186" s="7"/>
      <c r="I7186" s="10"/>
      <c r="J7186" s="25"/>
      <c r="K7186" s="250"/>
      <c r="L7186" s="31"/>
      <c r="M7186" s="9"/>
      <c r="N7186" s="11" t="s">
        <v>25</v>
      </c>
      <c r="O7186" s="39"/>
      <c r="P7186" s="47"/>
      <c r="Q7186" s="13"/>
      <c r="R7186" s="248">
        <f t="shared" si="1120"/>
        <v>0</v>
      </c>
      <c r="S7186" s="248">
        <f t="shared" si="1121"/>
        <v>0</v>
      </c>
      <c r="T7186" s="248">
        <f t="shared" si="1122"/>
        <v>0</v>
      </c>
      <c r="U7186" s="248">
        <f t="shared" si="1123"/>
        <v>0</v>
      </c>
      <c r="V7186" s="13"/>
      <c r="W7186" s="7"/>
      <c r="AT7186" s="130"/>
      <c r="BF7186" s="33">
        <f t="shared" si="1129"/>
        <v>41242</v>
      </c>
      <c r="BG7186" s="34">
        <f t="shared" si="1124"/>
        <v>82.88000000000001</v>
      </c>
      <c r="BH7186" s="32">
        <f t="shared" si="1125"/>
        <v>1</v>
      </c>
      <c r="BI7186" s="32">
        <f t="shared" si="1126"/>
        <v>0</v>
      </c>
      <c r="BJ7186" s="69">
        <f t="shared" si="1127"/>
        <v>0</v>
      </c>
      <c r="BK7186" s="158" t="str">
        <f t="shared" si="1128"/>
        <v/>
      </c>
    </row>
    <row r="7187" spans="1:63" ht="12" customHeight="1" x14ac:dyDescent="0.2">
      <c r="A7187" s="8"/>
      <c r="B7187" s="7"/>
      <c r="C7187" s="7"/>
      <c r="D7187" s="7"/>
      <c r="E7187" s="7"/>
      <c r="F7187" s="7"/>
      <c r="G7187" s="7"/>
      <c r="H7187" s="7"/>
      <c r="I7187" s="10"/>
      <c r="J7187" s="25"/>
      <c r="K7187" s="250"/>
      <c r="L7187" s="31"/>
      <c r="M7187" s="9"/>
      <c r="N7187" s="11" t="s">
        <v>25</v>
      </c>
      <c r="O7187" s="39"/>
      <c r="P7187" s="47"/>
      <c r="Q7187" s="13"/>
      <c r="R7187" s="248">
        <f t="shared" si="1120"/>
        <v>0</v>
      </c>
      <c r="S7187" s="248">
        <f t="shared" si="1121"/>
        <v>0</v>
      </c>
      <c r="T7187" s="248">
        <f t="shared" si="1122"/>
        <v>0</v>
      </c>
      <c r="U7187" s="248">
        <f t="shared" si="1123"/>
        <v>0</v>
      </c>
      <c r="V7187" s="13"/>
      <c r="W7187" s="7"/>
      <c r="AT7187" s="130"/>
      <c r="BF7187" s="33">
        <f t="shared" si="1129"/>
        <v>41242</v>
      </c>
      <c r="BG7187" s="34">
        <f t="shared" si="1124"/>
        <v>82.88000000000001</v>
      </c>
      <c r="BH7187" s="32">
        <f t="shared" si="1125"/>
        <v>1</v>
      </c>
      <c r="BI7187" s="32">
        <f t="shared" si="1126"/>
        <v>0</v>
      </c>
      <c r="BJ7187" s="69">
        <f t="shared" si="1127"/>
        <v>0</v>
      </c>
      <c r="BK7187" s="158" t="str">
        <f t="shared" si="1128"/>
        <v/>
      </c>
    </row>
    <row r="7188" spans="1:63" ht="12" customHeight="1" x14ac:dyDescent="0.2">
      <c r="A7188" s="8"/>
      <c r="B7188" s="7"/>
      <c r="C7188" s="7"/>
      <c r="D7188" s="7"/>
      <c r="E7188" s="7"/>
      <c r="F7188" s="7"/>
      <c r="G7188" s="7"/>
      <c r="H7188" s="7"/>
      <c r="I7188" s="10"/>
      <c r="J7188" s="25"/>
      <c r="K7188" s="250"/>
      <c r="L7188" s="31"/>
      <c r="M7188" s="9"/>
      <c r="N7188" s="11" t="s">
        <v>25</v>
      </c>
      <c r="O7188" s="39"/>
      <c r="P7188" s="47"/>
      <c r="Q7188" s="13"/>
      <c r="R7188" s="248">
        <f t="shared" si="1120"/>
        <v>0</v>
      </c>
      <c r="S7188" s="248">
        <f t="shared" si="1121"/>
        <v>0</v>
      </c>
      <c r="T7188" s="248">
        <f t="shared" si="1122"/>
        <v>0</v>
      </c>
      <c r="U7188" s="248">
        <f t="shared" si="1123"/>
        <v>0</v>
      </c>
      <c r="V7188" s="13"/>
      <c r="W7188" s="7"/>
      <c r="AT7188" s="130"/>
      <c r="BF7188" s="33">
        <f t="shared" si="1129"/>
        <v>41242</v>
      </c>
      <c r="BG7188" s="34">
        <f t="shared" si="1124"/>
        <v>82.88000000000001</v>
      </c>
      <c r="BH7188" s="32">
        <f t="shared" si="1125"/>
        <v>1</v>
      </c>
      <c r="BI7188" s="32">
        <f t="shared" si="1126"/>
        <v>0</v>
      </c>
      <c r="BJ7188" s="69">
        <f t="shared" si="1127"/>
        <v>0</v>
      </c>
      <c r="BK7188" s="158" t="str">
        <f t="shared" si="1128"/>
        <v/>
      </c>
    </row>
    <row r="7189" spans="1:63" ht="12" customHeight="1" x14ac:dyDescent="0.2">
      <c r="A7189" s="8"/>
      <c r="B7189" s="7"/>
      <c r="C7189" s="7"/>
      <c r="D7189" s="7"/>
      <c r="E7189" s="7"/>
      <c r="F7189" s="7"/>
      <c r="G7189" s="7"/>
      <c r="H7189" s="7"/>
      <c r="I7189" s="10"/>
      <c r="J7189" s="25"/>
      <c r="K7189" s="250"/>
      <c r="L7189" s="31"/>
      <c r="M7189" s="9"/>
      <c r="N7189" s="11" t="s">
        <v>25</v>
      </c>
      <c r="O7189" s="39"/>
      <c r="P7189" s="47"/>
      <c r="Q7189" s="13"/>
      <c r="R7189" s="248">
        <f t="shared" si="1120"/>
        <v>0</v>
      </c>
      <c r="S7189" s="248">
        <f t="shared" si="1121"/>
        <v>0</v>
      </c>
      <c r="T7189" s="248">
        <f t="shared" si="1122"/>
        <v>0</v>
      </c>
      <c r="U7189" s="248">
        <f t="shared" si="1123"/>
        <v>0</v>
      </c>
      <c r="V7189" s="13"/>
      <c r="W7189" s="7"/>
      <c r="AT7189" s="130"/>
      <c r="BF7189" s="33">
        <f t="shared" si="1129"/>
        <v>41242</v>
      </c>
      <c r="BG7189" s="34">
        <f t="shared" si="1124"/>
        <v>82.88000000000001</v>
      </c>
      <c r="BH7189" s="32">
        <f t="shared" si="1125"/>
        <v>1</v>
      </c>
      <c r="BI7189" s="32">
        <f t="shared" si="1126"/>
        <v>0</v>
      </c>
      <c r="BJ7189" s="69">
        <f t="shared" si="1127"/>
        <v>0</v>
      </c>
      <c r="BK7189" s="158" t="str">
        <f t="shared" si="1128"/>
        <v/>
      </c>
    </row>
    <row r="7190" spans="1:63" ht="12" customHeight="1" x14ac:dyDescent="0.2">
      <c r="A7190" s="8"/>
      <c r="B7190" s="7"/>
      <c r="C7190" s="7"/>
      <c r="D7190" s="7"/>
      <c r="E7190" s="7"/>
      <c r="F7190" s="7"/>
      <c r="G7190" s="7"/>
      <c r="H7190" s="7"/>
      <c r="I7190" s="10"/>
      <c r="J7190" s="25"/>
      <c r="K7190" s="250"/>
      <c r="L7190" s="31"/>
      <c r="M7190" s="9"/>
      <c r="N7190" s="11" t="s">
        <v>25</v>
      </c>
      <c r="O7190" s="39"/>
      <c r="P7190" s="47"/>
      <c r="Q7190" s="13"/>
      <c r="R7190" s="248">
        <f t="shared" si="1120"/>
        <v>0</v>
      </c>
      <c r="S7190" s="248">
        <f t="shared" si="1121"/>
        <v>0</v>
      </c>
      <c r="T7190" s="248">
        <f t="shared" si="1122"/>
        <v>0</v>
      </c>
      <c r="U7190" s="248">
        <f t="shared" si="1123"/>
        <v>0</v>
      </c>
      <c r="V7190" s="13"/>
      <c r="W7190" s="7"/>
      <c r="AT7190" s="130"/>
      <c r="BF7190" s="33">
        <f t="shared" si="1129"/>
        <v>41242</v>
      </c>
      <c r="BG7190" s="34">
        <f t="shared" si="1124"/>
        <v>82.88000000000001</v>
      </c>
      <c r="BH7190" s="32">
        <f t="shared" si="1125"/>
        <v>1</v>
      </c>
      <c r="BI7190" s="32">
        <f t="shared" si="1126"/>
        <v>0</v>
      </c>
      <c r="BJ7190" s="69">
        <f t="shared" si="1127"/>
        <v>0</v>
      </c>
      <c r="BK7190" s="158" t="str">
        <f t="shared" si="1128"/>
        <v/>
      </c>
    </row>
    <row r="7191" spans="1:63" ht="12" customHeight="1" x14ac:dyDescent="0.2">
      <c r="A7191" s="8"/>
      <c r="B7191" s="7"/>
      <c r="C7191" s="7"/>
      <c r="D7191" s="7"/>
      <c r="E7191" s="7"/>
      <c r="F7191" s="7"/>
      <c r="G7191" s="7"/>
      <c r="H7191" s="7"/>
      <c r="I7191" s="10"/>
      <c r="J7191" s="25"/>
      <c r="K7191" s="250"/>
      <c r="L7191" s="31"/>
      <c r="M7191" s="9"/>
      <c r="N7191" s="11" t="s">
        <v>25</v>
      </c>
      <c r="O7191" s="39"/>
      <c r="P7191" s="47"/>
      <c r="Q7191" s="13"/>
      <c r="R7191" s="248">
        <f t="shared" si="1120"/>
        <v>0</v>
      </c>
      <c r="S7191" s="248">
        <f t="shared" si="1121"/>
        <v>0</v>
      </c>
      <c r="T7191" s="248">
        <f t="shared" si="1122"/>
        <v>0</v>
      </c>
      <c r="U7191" s="248">
        <f t="shared" si="1123"/>
        <v>0</v>
      </c>
      <c r="V7191" s="13"/>
      <c r="W7191" s="7"/>
      <c r="AT7191" s="130"/>
      <c r="BF7191" s="33">
        <f t="shared" si="1129"/>
        <v>41242</v>
      </c>
      <c r="BG7191" s="34">
        <f t="shared" si="1124"/>
        <v>82.88000000000001</v>
      </c>
      <c r="BH7191" s="32">
        <f t="shared" si="1125"/>
        <v>1</v>
      </c>
      <c r="BI7191" s="32">
        <f t="shared" si="1126"/>
        <v>0</v>
      </c>
      <c r="BJ7191" s="69">
        <f t="shared" si="1127"/>
        <v>0</v>
      </c>
      <c r="BK7191" s="158" t="str">
        <f t="shared" si="1128"/>
        <v/>
      </c>
    </row>
    <row r="7192" spans="1:63" ht="12" customHeight="1" x14ac:dyDescent="0.2">
      <c r="A7192" s="8"/>
      <c r="B7192" s="7"/>
      <c r="C7192" s="7"/>
      <c r="D7192" s="7"/>
      <c r="E7192" s="7"/>
      <c r="F7192" s="7"/>
      <c r="G7192" s="7"/>
      <c r="H7192" s="7"/>
      <c r="I7192" s="10"/>
      <c r="J7192" s="25"/>
      <c r="K7192" s="250"/>
      <c r="L7192" s="31"/>
      <c r="M7192" s="9"/>
      <c r="N7192" s="11" t="s">
        <v>25</v>
      </c>
      <c r="O7192" s="39"/>
      <c r="P7192" s="47"/>
      <c r="Q7192" s="13"/>
      <c r="R7192" s="248">
        <f t="shared" si="1120"/>
        <v>0</v>
      </c>
      <c r="S7192" s="248">
        <f t="shared" si="1121"/>
        <v>0</v>
      </c>
      <c r="T7192" s="248">
        <f t="shared" si="1122"/>
        <v>0</v>
      </c>
      <c r="U7192" s="248">
        <f t="shared" si="1123"/>
        <v>0</v>
      </c>
      <c r="V7192" s="13"/>
      <c r="W7192" s="7"/>
      <c r="AT7192" s="130"/>
      <c r="BF7192" s="33">
        <f t="shared" si="1129"/>
        <v>41242</v>
      </c>
      <c r="BG7192" s="34">
        <f t="shared" si="1124"/>
        <v>82.88000000000001</v>
      </c>
      <c r="BH7192" s="32">
        <f t="shared" si="1125"/>
        <v>1</v>
      </c>
      <c r="BI7192" s="32">
        <f t="shared" si="1126"/>
        <v>0</v>
      </c>
      <c r="BJ7192" s="69">
        <f t="shared" si="1127"/>
        <v>0</v>
      </c>
      <c r="BK7192" s="158" t="str">
        <f t="shared" si="1128"/>
        <v/>
      </c>
    </row>
    <row r="7193" spans="1:63" ht="12" customHeight="1" x14ac:dyDescent="0.2">
      <c r="A7193" s="8"/>
      <c r="B7193" s="7"/>
      <c r="C7193" s="7"/>
      <c r="D7193" s="7"/>
      <c r="E7193" s="7"/>
      <c r="F7193" s="7"/>
      <c r="G7193" s="7"/>
      <c r="H7193" s="7"/>
      <c r="I7193" s="10"/>
      <c r="J7193" s="25"/>
      <c r="K7193" s="250"/>
      <c r="L7193" s="31"/>
      <c r="M7193" s="9"/>
      <c r="N7193" s="11" t="s">
        <v>25</v>
      </c>
      <c r="O7193" s="39"/>
      <c r="P7193" s="47"/>
      <c r="Q7193" s="13"/>
      <c r="R7193" s="248">
        <f t="shared" si="1120"/>
        <v>0</v>
      </c>
      <c r="S7193" s="248">
        <f t="shared" si="1121"/>
        <v>0</v>
      </c>
      <c r="T7193" s="248">
        <f t="shared" si="1122"/>
        <v>0</v>
      </c>
      <c r="U7193" s="248">
        <f t="shared" si="1123"/>
        <v>0</v>
      </c>
      <c r="V7193" s="13"/>
      <c r="W7193" s="7"/>
      <c r="AT7193" s="130"/>
      <c r="BF7193" s="33">
        <f t="shared" si="1129"/>
        <v>41242</v>
      </c>
      <c r="BG7193" s="34">
        <f t="shared" si="1124"/>
        <v>82.88000000000001</v>
      </c>
      <c r="BH7193" s="32">
        <f t="shared" si="1125"/>
        <v>1</v>
      </c>
      <c r="BI7193" s="32">
        <f t="shared" si="1126"/>
        <v>0</v>
      </c>
      <c r="BJ7193" s="69">
        <f t="shared" si="1127"/>
        <v>0</v>
      </c>
      <c r="BK7193" s="158" t="str">
        <f t="shared" si="1128"/>
        <v/>
      </c>
    </row>
    <row r="7194" spans="1:63" ht="12" customHeight="1" x14ac:dyDescent="0.2">
      <c r="A7194" s="8"/>
      <c r="B7194" s="7"/>
      <c r="C7194" s="7"/>
      <c r="D7194" s="7"/>
      <c r="E7194" s="7"/>
      <c r="F7194" s="7"/>
      <c r="G7194" s="7"/>
      <c r="H7194" s="7"/>
      <c r="I7194" s="10"/>
      <c r="J7194" s="25"/>
      <c r="K7194" s="250"/>
      <c r="L7194" s="31"/>
      <c r="M7194" s="9"/>
      <c r="N7194" s="11" t="s">
        <v>25</v>
      </c>
      <c r="O7194" s="39"/>
      <c r="P7194" s="47"/>
      <c r="Q7194" s="13"/>
      <c r="R7194" s="248">
        <f t="shared" si="1120"/>
        <v>0</v>
      </c>
      <c r="S7194" s="248">
        <f t="shared" si="1121"/>
        <v>0</v>
      </c>
      <c r="T7194" s="248">
        <f t="shared" si="1122"/>
        <v>0</v>
      </c>
      <c r="U7194" s="248">
        <f t="shared" si="1123"/>
        <v>0</v>
      </c>
      <c r="V7194" s="13"/>
      <c r="W7194" s="7"/>
      <c r="AT7194" s="130"/>
      <c r="BF7194" s="33">
        <f t="shared" si="1129"/>
        <v>41242</v>
      </c>
      <c r="BG7194" s="34">
        <f t="shared" si="1124"/>
        <v>82.88000000000001</v>
      </c>
      <c r="BH7194" s="32">
        <f t="shared" si="1125"/>
        <v>1</v>
      </c>
      <c r="BI7194" s="32">
        <f t="shared" si="1126"/>
        <v>0</v>
      </c>
      <c r="BJ7194" s="69">
        <f t="shared" si="1127"/>
        <v>0</v>
      </c>
      <c r="BK7194" s="158" t="str">
        <f t="shared" si="1128"/>
        <v/>
      </c>
    </row>
    <row r="7195" spans="1:63" ht="12" customHeight="1" x14ac:dyDescent="0.2">
      <c r="A7195" s="8"/>
      <c r="B7195" s="7"/>
      <c r="C7195" s="7"/>
      <c r="D7195" s="7"/>
      <c r="E7195" s="7"/>
      <c r="F7195" s="7"/>
      <c r="G7195" s="7"/>
      <c r="H7195" s="7"/>
      <c r="I7195" s="10"/>
      <c r="J7195" s="25"/>
      <c r="K7195" s="250"/>
      <c r="L7195" s="31"/>
      <c r="M7195" s="9"/>
      <c r="N7195" s="11" t="s">
        <v>25</v>
      </c>
      <c r="O7195" s="39"/>
      <c r="P7195" s="47"/>
      <c r="Q7195" s="13"/>
      <c r="R7195" s="248">
        <f t="shared" si="1120"/>
        <v>0</v>
      </c>
      <c r="S7195" s="248">
        <f t="shared" si="1121"/>
        <v>0</v>
      </c>
      <c r="T7195" s="248">
        <f t="shared" si="1122"/>
        <v>0</v>
      </c>
      <c r="U7195" s="248">
        <f t="shared" si="1123"/>
        <v>0</v>
      </c>
      <c r="V7195" s="13"/>
      <c r="W7195" s="7"/>
      <c r="AT7195" s="130"/>
      <c r="BF7195" s="33">
        <f t="shared" si="1129"/>
        <v>41242</v>
      </c>
      <c r="BG7195" s="34">
        <f t="shared" si="1124"/>
        <v>82.88000000000001</v>
      </c>
      <c r="BH7195" s="32">
        <f t="shared" si="1125"/>
        <v>1</v>
      </c>
      <c r="BI7195" s="32">
        <f t="shared" si="1126"/>
        <v>0</v>
      </c>
      <c r="BJ7195" s="69">
        <f t="shared" si="1127"/>
        <v>0</v>
      </c>
      <c r="BK7195" s="158" t="str">
        <f t="shared" si="1128"/>
        <v/>
      </c>
    </row>
    <row r="7196" spans="1:63" ht="12" customHeight="1" x14ac:dyDescent="0.2">
      <c r="A7196" s="8"/>
      <c r="B7196" s="7"/>
      <c r="C7196" s="7"/>
      <c r="D7196" s="7"/>
      <c r="E7196" s="7"/>
      <c r="F7196" s="7"/>
      <c r="G7196" s="7"/>
      <c r="H7196" s="7"/>
      <c r="I7196" s="10"/>
      <c r="J7196" s="25"/>
      <c r="K7196" s="250"/>
      <c r="L7196" s="31"/>
      <c r="M7196" s="9"/>
      <c r="N7196" s="11" t="s">
        <v>25</v>
      </c>
      <c r="O7196" s="39"/>
      <c r="P7196" s="47"/>
      <c r="Q7196" s="13"/>
      <c r="R7196" s="248">
        <f t="shared" si="1120"/>
        <v>0</v>
      </c>
      <c r="S7196" s="248">
        <f t="shared" si="1121"/>
        <v>0</v>
      </c>
      <c r="T7196" s="248">
        <f t="shared" si="1122"/>
        <v>0</v>
      </c>
      <c r="U7196" s="248">
        <f t="shared" si="1123"/>
        <v>0</v>
      </c>
      <c r="V7196" s="13"/>
      <c r="W7196" s="7"/>
      <c r="AT7196" s="130"/>
      <c r="BF7196" s="33">
        <f t="shared" si="1129"/>
        <v>41242</v>
      </c>
      <c r="BG7196" s="34">
        <f t="shared" si="1124"/>
        <v>82.88000000000001</v>
      </c>
      <c r="BH7196" s="32">
        <f t="shared" si="1125"/>
        <v>1</v>
      </c>
      <c r="BI7196" s="32">
        <f t="shared" si="1126"/>
        <v>0</v>
      </c>
      <c r="BJ7196" s="69">
        <f t="shared" si="1127"/>
        <v>0</v>
      </c>
      <c r="BK7196" s="158" t="str">
        <f t="shared" si="1128"/>
        <v/>
      </c>
    </row>
    <row r="7197" spans="1:63" ht="12" customHeight="1" x14ac:dyDescent="0.2">
      <c r="A7197" s="8"/>
      <c r="B7197" s="7"/>
      <c r="C7197" s="7"/>
      <c r="D7197" s="7"/>
      <c r="E7197" s="7"/>
      <c r="F7197" s="7"/>
      <c r="G7197" s="7"/>
      <c r="H7197" s="7"/>
      <c r="I7197" s="10"/>
      <c r="J7197" s="25"/>
      <c r="K7197" s="250"/>
      <c r="L7197" s="31"/>
      <c r="M7197" s="9"/>
      <c r="N7197" s="11" t="s">
        <v>25</v>
      </c>
      <c r="O7197" s="39"/>
      <c r="P7197" s="47"/>
      <c r="Q7197" s="13"/>
      <c r="R7197" s="248">
        <f t="shared" si="1120"/>
        <v>0</v>
      </c>
      <c r="S7197" s="248">
        <f t="shared" si="1121"/>
        <v>0</v>
      </c>
      <c r="T7197" s="248">
        <f t="shared" si="1122"/>
        <v>0</v>
      </c>
      <c r="U7197" s="248">
        <f t="shared" si="1123"/>
        <v>0</v>
      </c>
      <c r="V7197" s="13"/>
      <c r="W7197" s="7"/>
      <c r="AT7197" s="130"/>
      <c r="BF7197" s="33">
        <f t="shared" si="1129"/>
        <v>41242</v>
      </c>
      <c r="BG7197" s="34">
        <f t="shared" si="1124"/>
        <v>82.88000000000001</v>
      </c>
      <c r="BH7197" s="32">
        <f t="shared" si="1125"/>
        <v>1</v>
      </c>
      <c r="BI7197" s="32">
        <f t="shared" si="1126"/>
        <v>0</v>
      </c>
      <c r="BJ7197" s="69">
        <f t="shared" si="1127"/>
        <v>0</v>
      </c>
      <c r="BK7197" s="158" t="str">
        <f t="shared" si="1128"/>
        <v/>
      </c>
    </row>
    <row r="7198" spans="1:63" ht="12" customHeight="1" x14ac:dyDescent="0.2">
      <c r="A7198" s="8"/>
      <c r="B7198" s="7"/>
      <c r="C7198" s="7"/>
      <c r="D7198" s="7"/>
      <c r="E7198" s="7"/>
      <c r="F7198" s="7"/>
      <c r="G7198" s="7"/>
      <c r="H7198" s="7"/>
      <c r="I7198" s="10"/>
      <c r="J7198" s="25"/>
      <c r="K7198" s="250"/>
      <c r="L7198" s="31"/>
      <c r="M7198" s="9"/>
      <c r="N7198" s="11" t="s">
        <v>25</v>
      </c>
      <c r="O7198" s="39"/>
      <c r="P7198" s="47"/>
      <c r="Q7198" s="13"/>
      <c r="R7198" s="248">
        <f t="shared" si="1120"/>
        <v>0</v>
      </c>
      <c r="S7198" s="248">
        <f t="shared" si="1121"/>
        <v>0</v>
      </c>
      <c r="T7198" s="248">
        <f t="shared" si="1122"/>
        <v>0</v>
      </c>
      <c r="U7198" s="248">
        <f t="shared" si="1123"/>
        <v>0</v>
      </c>
      <c r="V7198" s="13"/>
      <c r="W7198" s="7"/>
      <c r="AT7198" s="130"/>
      <c r="BF7198" s="33">
        <f t="shared" si="1129"/>
        <v>41242</v>
      </c>
      <c r="BG7198" s="34">
        <f t="shared" si="1124"/>
        <v>82.88000000000001</v>
      </c>
      <c r="BH7198" s="32">
        <f t="shared" si="1125"/>
        <v>1</v>
      </c>
      <c r="BI7198" s="32">
        <f t="shared" si="1126"/>
        <v>0</v>
      </c>
      <c r="BJ7198" s="69">
        <f t="shared" si="1127"/>
        <v>0</v>
      </c>
      <c r="BK7198" s="158" t="str">
        <f t="shared" si="1128"/>
        <v/>
      </c>
    </row>
    <row r="7199" spans="1:63" ht="12" customHeight="1" x14ac:dyDescent="0.2">
      <c r="A7199" s="8"/>
      <c r="B7199" s="7"/>
      <c r="C7199" s="7"/>
      <c r="D7199" s="7"/>
      <c r="E7199" s="7"/>
      <c r="F7199" s="7"/>
      <c r="G7199" s="7"/>
      <c r="H7199" s="7"/>
      <c r="I7199" s="10"/>
      <c r="J7199" s="25"/>
      <c r="K7199" s="250"/>
      <c r="L7199" s="31"/>
      <c r="M7199" s="9"/>
      <c r="N7199" s="11" t="s">
        <v>25</v>
      </c>
      <c r="O7199" s="39"/>
      <c r="P7199" s="47"/>
      <c r="Q7199" s="13"/>
      <c r="R7199" s="248">
        <f t="shared" si="1120"/>
        <v>0</v>
      </c>
      <c r="S7199" s="248">
        <f t="shared" si="1121"/>
        <v>0</v>
      </c>
      <c r="T7199" s="248">
        <f t="shared" si="1122"/>
        <v>0</v>
      </c>
      <c r="U7199" s="248">
        <f t="shared" si="1123"/>
        <v>0</v>
      </c>
      <c r="V7199" s="13"/>
      <c r="W7199" s="7"/>
      <c r="AT7199" s="130"/>
      <c r="BF7199" s="33">
        <f t="shared" si="1129"/>
        <v>41242</v>
      </c>
      <c r="BG7199" s="34">
        <f t="shared" si="1124"/>
        <v>82.88000000000001</v>
      </c>
      <c r="BH7199" s="32">
        <f t="shared" si="1125"/>
        <v>1</v>
      </c>
      <c r="BI7199" s="32">
        <f t="shared" si="1126"/>
        <v>0</v>
      </c>
      <c r="BJ7199" s="69">
        <f t="shared" si="1127"/>
        <v>0</v>
      </c>
      <c r="BK7199" s="158" t="str">
        <f t="shared" si="1128"/>
        <v/>
      </c>
    </row>
    <row r="7200" spans="1:63" ht="12" customHeight="1" x14ac:dyDescent="0.2">
      <c r="A7200" s="8"/>
      <c r="B7200" s="7"/>
      <c r="C7200" s="7"/>
      <c r="D7200" s="7"/>
      <c r="E7200" s="7"/>
      <c r="F7200" s="7"/>
      <c r="G7200" s="7"/>
      <c r="H7200" s="7"/>
      <c r="I7200" s="10"/>
      <c r="J7200" s="25"/>
      <c r="K7200" s="250"/>
      <c r="L7200" s="31"/>
      <c r="M7200" s="9"/>
      <c r="N7200" s="11" t="s">
        <v>25</v>
      </c>
      <c r="O7200" s="39"/>
      <c r="P7200" s="47"/>
      <c r="Q7200" s="13"/>
      <c r="R7200" s="248">
        <f t="shared" si="1120"/>
        <v>0</v>
      </c>
      <c r="S7200" s="248">
        <f t="shared" si="1121"/>
        <v>0</v>
      </c>
      <c r="T7200" s="248">
        <f t="shared" si="1122"/>
        <v>0</v>
      </c>
      <c r="U7200" s="248">
        <f t="shared" si="1123"/>
        <v>0</v>
      </c>
      <c r="V7200" s="13"/>
      <c r="W7200" s="7"/>
      <c r="AT7200" s="130"/>
      <c r="BF7200" s="33">
        <f t="shared" si="1129"/>
        <v>41242</v>
      </c>
      <c r="BG7200" s="34">
        <f t="shared" si="1124"/>
        <v>82.88000000000001</v>
      </c>
      <c r="BH7200" s="32">
        <f t="shared" si="1125"/>
        <v>1</v>
      </c>
      <c r="BI7200" s="32">
        <f t="shared" si="1126"/>
        <v>0</v>
      </c>
      <c r="BJ7200" s="69">
        <f t="shared" si="1127"/>
        <v>0</v>
      </c>
      <c r="BK7200" s="158" t="str">
        <f t="shared" si="1128"/>
        <v/>
      </c>
    </row>
    <row r="7201" spans="1:63" ht="12" customHeight="1" x14ac:dyDescent="0.2">
      <c r="A7201" s="8"/>
      <c r="B7201" s="7"/>
      <c r="C7201" s="7"/>
      <c r="D7201" s="7"/>
      <c r="E7201" s="7"/>
      <c r="F7201" s="7"/>
      <c r="G7201" s="7"/>
      <c r="H7201" s="7"/>
      <c r="I7201" s="10"/>
      <c r="J7201" s="25"/>
      <c r="K7201" s="250"/>
      <c r="L7201" s="31"/>
      <c r="M7201" s="9"/>
      <c r="N7201" s="11" t="s">
        <v>25</v>
      </c>
      <c r="O7201" s="39"/>
      <c r="P7201" s="47"/>
      <c r="Q7201" s="13"/>
      <c r="R7201" s="248">
        <f t="shared" si="1120"/>
        <v>0</v>
      </c>
      <c r="S7201" s="248">
        <f t="shared" si="1121"/>
        <v>0</v>
      </c>
      <c r="T7201" s="248">
        <f t="shared" si="1122"/>
        <v>0</v>
      </c>
      <c r="U7201" s="248">
        <f t="shared" si="1123"/>
        <v>0</v>
      </c>
      <c r="V7201" s="13"/>
      <c r="W7201" s="7"/>
      <c r="AT7201" s="130"/>
      <c r="BF7201" s="33">
        <f t="shared" si="1129"/>
        <v>41242</v>
      </c>
      <c r="BG7201" s="34">
        <f t="shared" si="1124"/>
        <v>82.88000000000001</v>
      </c>
      <c r="BH7201" s="32">
        <f t="shared" si="1125"/>
        <v>1</v>
      </c>
      <c r="BI7201" s="32">
        <f t="shared" si="1126"/>
        <v>0</v>
      </c>
      <c r="BJ7201" s="69">
        <f t="shared" si="1127"/>
        <v>0</v>
      </c>
      <c r="BK7201" s="158" t="str">
        <f t="shared" si="1128"/>
        <v/>
      </c>
    </row>
    <row r="7202" spans="1:63" ht="12" customHeight="1" x14ac:dyDescent="0.2">
      <c r="A7202" s="8"/>
      <c r="B7202" s="7"/>
      <c r="C7202" s="7"/>
      <c r="D7202" s="7"/>
      <c r="E7202" s="7"/>
      <c r="F7202" s="7"/>
      <c r="G7202" s="7"/>
      <c r="H7202" s="7"/>
      <c r="I7202" s="10"/>
      <c r="J7202" s="25"/>
      <c r="K7202" s="250"/>
      <c r="L7202" s="31"/>
      <c r="M7202" s="9"/>
      <c r="N7202" s="11" t="s">
        <v>25</v>
      </c>
      <c r="O7202" s="39"/>
      <c r="P7202" s="47"/>
      <c r="Q7202" s="13"/>
      <c r="R7202" s="248">
        <f t="shared" si="1120"/>
        <v>0</v>
      </c>
      <c r="S7202" s="248">
        <f t="shared" si="1121"/>
        <v>0</v>
      </c>
      <c r="T7202" s="248">
        <f t="shared" si="1122"/>
        <v>0</v>
      </c>
      <c r="U7202" s="248">
        <f t="shared" si="1123"/>
        <v>0</v>
      </c>
      <c r="V7202" s="13"/>
      <c r="W7202" s="7"/>
      <c r="AT7202" s="130"/>
      <c r="BF7202" s="33">
        <f t="shared" si="1129"/>
        <v>41242</v>
      </c>
      <c r="BG7202" s="34">
        <f t="shared" si="1124"/>
        <v>82.88000000000001</v>
      </c>
      <c r="BH7202" s="32">
        <f t="shared" si="1125"/>
        <v>1</v>
      </c>
      <c r="BI7202" s="32">
        <f t="shared" si="1126"/>
        <v>0</v>
      </c>
      <c r="BJ7202" s="69">
        <f t="shared" si="1127"/>
        <v>0</v>
      </c>
      <c r="BK7202" s="158" t="str">
        <f t="shared" si="1128"/>
        <v/>
      </c>
    </row>
    <row r="7203" spans="1:63" ht="12" customHeight="1" x14ac:dyDescent="0.2">
      <c r="A7203" s="8"/>
      <c r="B7203" s="7"/>
      <c r="C7203" s="7"/>
      <c r="D7203" s="7"/>
      <c r="E7203" s="7"/>
      <c r="F7203" s="7"/>
      <c r="G7203" s="7"/>
      <c r="H7203" s="7"/>
      <c r="I7203" s="10"/>
      <c r="J7203" s="25"/>
      <c r="K7203" s="250"/>
      <c r="L7203" s="31"/>
      <c r="M7203" s="9"/>
      <c r="N7203" s="11" t="s">
        <v>25</v>
      </c>
      <c r="O7203" s="39"/>
      <c r="P7203" s="47"/>
      <c r="Q7203" s="13"/>
      <c r="R7203" s="248">
        <f t="shared" si="1120"/>
        <v>0</v>
      </c>
      <c r="S7203" s="248">
        <f t="shared" si="1121"/>
        <v>0</v>
      </c>
      <c r="T7203" s="248">
        <f t="shared" si="1122"/>
        <v>0</v>
      </c>
      <c r="U7203" s="248">
        <f t="shared" si="1123"/>
        <v>0</v>
      </c>
      <c r="V7203" s="13"/>
      <c r="W7203" s="7"/>
      <c r="AT7203" s="130"/>
      <c r="BF7203" s="33">
        <f t="shared" si="1129"/>
        <v>41242</v>
      </c>
      <c r="BG7203" s="34">
        <f t="shared" si="1124"/>
        <v>82.88000000000001</v>
      </c>
      <c r="BH7203" s="32">
        <f t="shared" si="1125"/>
        <v>1</v>
      </c>
      <c r="BI7203" s="32">
        <f t="shared" si="1126"/>
        <v>0</v>
      </c>
      <c r="BJ7203" s="69">
        <f t="shared" si="1127"/>
        <v>0</v>
      </c>
      <c r="BK7203" s="158" t="str">
        <f t="shared" si="1128"/>
        <v/>
      </c>
    </row>
    <row r="7204" spans="1:63" ht="12" customHeight="1" x14ac:dyDescent="0.2">
      <c r="A7204" s="8"/>
      <c r="B7204" s="7"/>
      <c r="C7204" s="7"/>
      <c r="D7204" s="7"/>
      <c r="E7204" s="7"/>
      <c r="F7204" s="7"/>
      <c r="G7204" s="7"/>
      <c r="H7204" s="7"/>
      <c r="I7204" s="10"/>
      <c r="J7204" s="25"/>
      <c r="K7204" s="250"/>
      <c r="L7204" s="31"/>
      <c r="M7204" s="9"/>
      <c r="N7204" s="11" t="s">
        <v>25</v>
      </c>
      <c r="O7204" s="39"/>
      <c r="P7204" s="47"/>
      <c r="Q7204" s="13"/>
      <c r="R7204" s="248">
        <f t="shared" si="1120"/>
        <v>0</v>
      </c>
      <c r="S7204" s="248">
        <f t="shared" si="1121"/>
        <v>0</v>
      </c>
      <c r="T7204" s="248">
        <f t="shared" si="1122"/>
        <v>0</v>
      </c>
      <c r="U7204" s="248">
        <f t="shared" si="1123"/>
        <v>0</v>
      </c>
      <c r="V7204" s="13"/>
      <c r="W7204" s="7"/>
      <c r="AT7204" s="130"/>
      <c r="BF7204" s="33">
        <f t="shared" si="1129"/>
        <v>41242</v>
      </c>
      <c r="BG7204" s="34">
        <f t="shared" si="1124"/>
        <v>82.88000000000001</v>
      </c>
      <c r="BH7204" s="32">
        <f t="shared" si="1125"/>
        <v>1</v>
      </c>
      <c r="BI7204" s="32">
        <f t="shared" si="1126"/>
        <v>0</v>
      </c>
      <c r="BJ7204" s="69">
        <f t="shared" si="1127"/>
        <v>0</v>
      </c>
      <c r="BK7204" s="158" t="str">
        <f t="shared" si="1128"/>
        <v/>
      </c>
    </row>
    <row r="7205" spans="1:63" ht="12" customHeight="1" x14ac:dyDescent="0.2">
      <c r="A7205" s="8"/>
      <c r="B7205" s="7"/>
      <c r="C7205" s="7"/>
      <c r="D7205" s="7"/>
      <c r="E7205" s="7"/>
      <c r="F7205" s="7"/>
      <c r="G7205" s="7"/>
      <c r="H7205" s="7"/>
      <c r="I7205" s="10"/>
      <c r="J7205" s="25"/>
      <c r="K7205" s="250"/>
      <c r="L7205" s="31"/>
      <c r="M7205" s="9"/>
      <c r="N7205" s="11" t="s">
        <v>25</v>
      </c>
      <c r="O7205" s="39"/>
      <c r="P7205" s="47"/>
      <c r="Q7205" s="13"/>
      <c r="R7205" s="248">
        <f t="shared" si="1120"/>
        <v>0</v>
      </c>
      <c r="S7205" s="248">
        <f t="shared" si="1121"/>
        <v>0</v>
      </c>
      <c r="T7205" s="248">
        <f t="shared" si="1122"/>
        <v>0</v>
      </c>
      <c r="U7205" s="248">
        <f t="shared" si="1123"/>
        <v>0</v>
      </c>
      <c r="V7205" s="13"/>
      <c r="W7205" s="7"/>
      <c r="AT7205" s="130"/>
      <c r="BF7205" s="33">
        <f t="shared" si="1129"/>
        <v>41242</v>
      </c>
      <c r="BG7205" s="34">
        <f t="shared" si="1124"/>
        <v>82.88000000000001</v>
      </c>
      <c r="BH7205" s="32">
        <f t="shared" si="1125"/>
        <v>1</v>
      </c>
      <c r="BI7205" s="32">
        <f t="shared" si="1126"/>
        <v>0</v>
      </c>
      <c r="BJ7205" s="69">
        <f t="shared" si="1127"/>
        <v>0</v>
      </c>
      <c r="BK7205" s="158" t="str">
        <f t="shared" si="1128"/>
        <v/>
      </c>
    </row>
    <row r="7206" spans="1:63" ht="12" customHeight="1" x14ac:dyDescent="0.2">
      <c r="A7206" s="8"/>
      <c r="B7206" s="7"/>
      <c r="C7206" s="7"/>
      <c r="D7206" s="7"/>
      <c r="E7206" s="7"/>
      <c r="F7206" s="7"/>
      <c r="G7206" s="7"/>
      <c r="H7206" s="7"/>
      <c r="I7206" s="10"/>
      <c r="J7206" s="25"/>
      <c r="K7206" s="250"/>
      <c r="L7206" s="31"/>
      <c r="M7206" s="9"/>
      <c r="N7206" s="11" t="s">
        <v>25</v>
      </c>
      <c r="O7206" s="39"/>
      <c r="P7206" s="47"/>
      <c r="Q7206" s="13"/>
      <c r="R7206" s="248">
        <f t="shared" si="1120"/>
        <v>0</v>
      </c>
      <c r="S7206" s="248">
        <f t="shared" si="1121"/>
        <v>0</v>
      </c>
      <c r="T7206" s="248">
        <f t="shared" si="1122"/>
        <v>0</v>
      </c>
      <c r="U7206" s="248">
        <f t="shared" si="1123"/>
        <v>0</v>
      </c>
      <c r="V7206" s="13"/>
      <c r="W7206" s="7"/>
      <c r="AT7206" s="130"/>
      <c r="BF7206" s="33">
        <f t="shared" si="1129"/>
        <v>41242</v>
      </c>
      <c r="BG7206" s="34">
        <f t="shared" si="1124"/>
        <v>82.88000000000001</v>
      </c>
      <c r="BH7206" s="32">
        <f t="shared" si="1125"/>
        <v>1</v>
      </c>
      <c r="BI7206" s="32">
        <f t="shared" si="1126"/>
        <v>0</v>
      </c>
      <c r="BJ7206" s="69">
        <f t="shared" si="1127"/>
        <v>0</v>
      </c>
      <c r="BK7206" s="158" t="str">
        <f t="shared" si="1128"/>
        <v/>
      </c>
    </row>
    <row r="7207" spans="1:63" ht="12" customHeight="1" x14ac:dyDescent="0.2">
      <c r="A7207" s="8"/>
      <c r="B7207" s="7"/>
      <c r="C7207" s="7"/>
      <c r="D7207" s="7"/>
      <c r="E7207" s="7"/>
      <c r="F7207" s="7"/>
      <c r="G7207" s="7"/>
      <c r="H7207" s="7"/>
      <c r="I7207" s="10"/>
      <c r="J7207" s="25"/>
      <c r="K7207" s="250"/>
      <c r="L7207" s="31"/>
      <c r="M7207" s="9"/>
      <c r="N7207" s="11" t="s">
        <v>25</v>
      </c>
      <c r="O7207" s="39"/>
      <c r="P7207" s="47"/>
      <c r="Q7207" s="13"/>
      <c r="R7207" s="248">
        <f t="shared" si="1120"/>
        <v>0</v>
      </c>
      <c r="S7207" s="248">
        <f t="shared" si="1121"/>
        <v>0</v>
      </c>
      <c r="T7207" s="248">
        <f t="shared" si="1122"/>
        <v>0</v>
      </c>
      <c r="U7207" s="248">
        <f t="shared" si="1123"/>
        <v>0</v>
      </c>
      <c r="V7207" s="13"/>
      <c r="W7207" s="7"/>
      <c r="AT7207" s="130"/>
      <c r="BF7207" s="33">
        <f t="shared" si="1129"/>
        <v>41242</v>
      </c>
      <c r="BG7207" s="34">
        <f t="shared" si="1124"/>
        <v>82.88000000000001</v>
      </c>
      <c r="BH7207" s="32">
        <f t="shared" si="1125"/>
        <v>1</v>
      </c>
      <c r="BI7207" s="32">
        <f t="shared" si="1126"/>
        <v>0</v>
      </c>
      <c r="BJ7207" s="69">
        <f t="shared" si="1127"/>
        <v>0</v>
      </c>
      <c r="BK7207" s="158" t="str">
        <f t="shared" si="1128"/>
        <v/>
      </c>
    </row>
    <row r="7208" spans="1:63" ht="12" customHeight="1" x14ac:dyDescent="0.2">
      <c r="A7208" s="8"/>
      <c r="B7208" s="7"/>
      <c r="C7208" s="7"/>
      <c r="D7208" s="7"/>
      <c r="E7208" s="7"/>
      <c r="F7208" s="7"/>
      <c r="G7208" s="7"/>
      <c r="H7208" s="7"/>
      <c r="I7208" s="10"/>
      <c r="J7208" s="25"/>
      <c r="K7208" s="250"/>
      <c r="L7208" s="31"/>
      <c r="M7208" s="9"/>
      <c r="N7208" s="11" t="s">
        <v>25</v>
      </c>
      <c r="O7208" s="39"/>
      <c r="P7208" s="47"/>
      <c r="Q7208" s="13"/>
      <c r="R7208" s="248">
        <f t="shared" si="1120"/>
        <v>0</v>
      </c>
      <c r="S7208" s="248">
        <f t="shared" si="1121"/>
        <v>0</v>
      </c>
      <c r="T7208" s="248">
        <f t="shared" si="1122"/>
        <v>0</v>
      </c>
      <c r="U7208" s="248">
        <f t="shared" si="1123"/>
        <v>0</v>
      </c>
      <c r="V7208" s="13"/>
      <c r="W7208" s="7"/>
      <c r="AT7208" s="130"/>
      <c r="BF7208" s="33">
        <f t="shared" si="1129"/>
        <v>41242</v>
      </c>
      <c r="BG7208" s="34">
        <f t="shared" si="1124"/>
        <v>82.88000000000001</v>
      </c>
      <c r="BH7208" s="32">
        <f t="shared" si="1125"/>
        <v>1</v>
      </c>
      <c r="BI7208" s="32">
        <f t="shared" si="1126"/>
        <v>0</v>
      </c>
      <c r="BJ7208" s="69">
        <f t="shared" si="1127"/>
        <v>0</v>
      </c>
      <c r="BK7208" s="158" t="str">
        <f t="shared" si="1128"/>
        <v/>
      </c>
    </row>
    <row r="7209" spans="1:63" ht="12" customHeight="1" x14ac:dyDescent="0.2">
      <c r="A7209" s="8"/>
      <c r="B7209" s="7"/>
      <c r="C7209" s="7"/>
      <c r="D7209" s="7"/>
      <c r="E7209" s="7"/>
      <c r="F7209" s="7"/>
      <c r="G7209" s="7"/>
      <c r="H7209" s="7"/>
      <c r="I7209" s="10"/>
      <c r="J7209" s="25"/>
      <c r="K7209" s="250"/>
      <c r="L7209" s="31"/>
      <c r="M7209" s="9"/>
      <c r="N7209" s="11" t="s">
        <v>25</v>
      </c>
      <c r="O7209" s="39"/>
      <c r="P7209" s="47"/>
      <c r="Q7209" s="13"/>
      <c r="R7209" s="248">
        <f t="shared" si="1120"/>
        <v>0</v>
      </c>
      <c r="S7209" s="248">
        <f t="shared" si="1121"/>
        <v>0</v>
      </c>
      <c r="T7209" s="248">
        <f t="shared" si="1122"/>
        <v>0</v>
      </c>
      <c r="U7209" s="248">
        <f t="shared" si="1123"/>
        <v>0</v>
      </c>
      <c r="V7209" s="13"/>
      <c r="W7209" s="7"/>
      <c r="AT7209" s="130"/>
      <c r="BF7209" s="33">
        <f t="shared" si="1129"/>
        <v>41242</v>
      </c>
      <c r="BG7209" s="34">
        <f t="shared" si="1124"/>
        <v>82.88000000000001</v>
      </c>
      <c r="BH7209" s="32">
        <f t="shared" si="1125"/>
        <v>1</v>
      </c>
      <c r="BI7209" s="32">
        <f t="shared" si="1126"/>
        <v>0</v>
      </c>
      <c r="BJ7209" s="69">
        <f t="shared" si="1127"/>
        <v>0</v>
      </c>
      <c r="BK7209" s="158" t="str">
        <f t="shared" si="1128"/>
        <v/>
      </c>
    </row>
    <row r="7210" spans="1:63" ht="12" customHeight="1" x14ac:dyDescent="0.2">
      <c r="A7210" s="8"/>
      <c r="B7210" s="7"/>
      <c r="C7210" s="7"/>
      <c r="D7210" s="7"/>
      <c r="E7210" s="7"/>
      <c r="F7210" s="7"/>
      <c r="G7210" s="7"/>
      <c r="H7210" s="7"/>
      <c r="I7210" s="10"/>
      <c r="J7210" s="25"/>
      <c r="K7210" s="250"/>
      <c r="L7210" s="31"/>
      <c r="M7210" s="9"/>
      <c r="N7210" s="11" t="s">
        <v>25</v>
      </c>
      <c r="O7210" s="39"/>
      <c r="P7210" s="47"/>
      <c r="Q7210" s="13"/>
      <c r="R7210" s="248">
        <f t="shared" si="1120"/>
        <v>0</v>
      </c>
      <c r="S7210" s="248">
        <f t="shared" si="1121"/>
        <v>0</v>
      </c>
      <c r="T7210" s="248">
        <f t="shared" si="1122"/>
        <v>0</v>
      </c>
      <c r="U7210" s="248">
        <f t="shared" si="1123"/>
        <v>0</v>
      </c>
      <c r="V7210" s="13"/>
      <c r="W7210" s="7"/>
      <c r="AT7210" s="130"/>
      <c r="BF7210" s="33">
        <f t="shared" si="1129"/>
        <v>41242</v>
      </c>
      <c r="BG7210" s="34">
        <f t="shared" si="1124"/>
        <v>82.88000000000001</v>
      </c>
      <c r="BH7210" s="32">
        <f t="shared" si="1125"/>
        <v>1</v>
      </c>
      <c r="BI7210" s="32">
        <f t="shared" si="1126"/>
        <v>0</v>
      </c>
      <c r="BJ7210" s="69">
        <f t="shared" si="1127"/>
        <v>0</v>
      </c>
      <c r="BK7210" s="158" t="str">
        <f t="shared" si="1128"/>
        <v/>
      </c>
    </row>
    <row r="7211" spans="1:63" ht="12" customHeight="1" x14ac:dyDescent="0.2">
      <c r="A7211" s="8"/>
      <c r="B7211" s="7"/>
      <c r="C7211" s="7"/>
      <c r="D7211" s="7"/>
      <c r="E7211" s="7"/>
      <c r="F7211" s="7"/>
      <c r="G7211" s="7"/>
      <c r="H7211" s="7"/>
      <c r="I7211" s="10"/>
      <c r="J7211" s="25"/>
      <c r="K7211" s="250"/>
      <c r="L7211" s="31"/>
      <c r="M7211" s="9"/>
      <c r="N7211" s="11" t="s">
        <v>25</v>
      </c>
      <c r="O7211" s="39"/>
      <c r="P7211" s="47"/>
      <c r="Q7211" s="13"/>
      <c r="R7211" s="248">
        <f t="shared" si="1120"/>
        <v>0</v>
      </c>
      <c r="S7211" s="248">
        <f t="shared" si="1121"/>
        <v>0</v>
      </c>
      <c r="T7211" s="248">
        <f t="shared" si="1122"/>
        <v>0</v>
      </c>
      <c r="U7211" s="248">
        <f t="shared" si="1123"/>
        <v>0</v>
      </c>
      <c r="V7211" s="13"/>
      <c r="W7211" s="7"/>
      <c r="AT7211" s="130"/>
      <c r="BF7211" s="33">
        <f t="shared" si="1129"/>
        <v>41242</v>
      </c>
      <c r="BG7211" s="34">
        <f t="shared" si="1124"/>
        <v>82.88000000000001</v>
      </c>
      <c r="BH7211" s="32">
        <f t="shared" si="1125"/>
        <v>1</v>
      </c>
      <c r="BI7211" s="32">
        <f t="shared" si="1126"/>
        <v>0</v>
      </c>
      <c r="BJ7211" s="69">
        <f t="shared" si="1127"/>
        <v>0</v>
      </c>
      <c r="BK7211" s="158" t="str">
        <f t="shared" si="1128"/>
        <v/>
      </c>
    </row>
    <row r="7212" spans="1:63" ht="12" customHeight="1" x14ac:dyDescent="0.2">
      <c r="A7212" s="8"/>
      <c r="B7212" s="7"/>
      <c r="C7212" s="7"/>
      <c r="D7212" s="7"/>
      <c r="E7212" s="7"/>
      <c r="F7212" s="7"/>
      <c r="G7212" s="7"/>
      <c r="H7212" s="7"/>
      <c r="I7212" s="10"/>
      <c r="J7212" s="25"/>
      <c r="K7212" s="250"/>
      <c r="L7212" s="31"/>
      <c r="M7212" s="9"/>
      <c r="N7212" s="11" t="s">
        <v>25</v>
      </c>
      <c r="O7212" s="39"/>
      <c r="P7212" s="47"/>
      <c r="Q7212" s="13"/>
      <c r="R7212" s="248">
        <f t="shared" si="1120"/>
        <v>0</v>
      </c>
      <c r="S7212" s="248">
        <f t="shared" si="1121"/>
        <v>0</v>
      </c>
      <c r="T7212" s="248">
        <f t="shared" si="1122"/>
        <v>0</v>
      </c>
      <c r="U7212" s="248">
        <f t="shared" si="1123"/>
        <v>0</v>
      </c>
      <c r="V7212" s="13"/>
      <c r="W7212" s="7"/>
      <c r="AT7212" s="130"/>
      <c r="BF7212" s="33">
        <f t="shared" si="1129"/>
        <v>41242</v>
      </c>
      <c r="BG7212" s="34">
        <f t="shared" si="1124"/>
        <v>82.88000000000001</v>
      </c>
      <c r="BH7212" s="32">
        <f t="shared" si="1125"/>
        <v>1</v>
      </c>
      <c r="BI7212" s="32">
        <f t="shared" si="1126"/>
        <v>0</v>
      </c>
      <c r="BJ7212" s="69">
        <f t="shared" si="1127"/>
        <v>0</v>
      </c>
      <c r="BK7212" s="158" t="str">
        <f t="shared" si="1128"/>
        <v/>
      </c>
    </row>
    <row r="7213" spans="1:63" ht="12" customHeight="1" x14ac:dyDescent="0.2">
      <c r="A7213" s="8"/>
      <c r="B7213" s="7"/>
      <c r="C7213" s="7"/>
      <c r="D7213" s="7"/>
      <c r="E7213" s="7"/>
      <c r="F7213" s="7"/>
      <c r="G7213" s="7"/>
      <c r="H7213" s="7"/>
      <c r="I7213" s="10"/>
      <c r="J7213" s="25"/>
      <c r="K7213" s="250"/>
      <c r="L7213" s="31"/>
      <c r="M7213" s="9"/>
      <c r="N7213" s="11" t="s">
        <v>25</v>
      </c>
      <c r="O7213" s="39"/>
      <c r="P7213" s="47"/>
      <c r="Q7213" s="13"/>
      <c r="R7213" s="248">
        <f t="shared" si="1120"/>
        <v>0</v>
      </c>
      <c r="S7213" s="248">
        <f t="shared" si="1121"/>
        <v>0</v>
      </c>
      <c r="T7213" s="248">
        <f t="shared" si="1122"/>
        <v>0</v>
      </c>
      <c r="U7213" s="248">
        <f t="shared" si="1123"/>
        <v>0</v>
      </c>
      <c r="V7213" s="13"/>
      <c r="W7213" s="7"/>
      <c r="AT7213" s="130"/>
      <c r="BF7213" s="33">
        <f t="shared" si="1129"/>
        <v>41242</v>
      </c>
      <c r="BG7213" s="34">
        <f t="shared" si="1124"/>
        <v>82.88000000000001</v>
      </c>
      <c r="BH7213" s="32">
        <f t="shared" si="1125"/>
        <v>1</v>
      </c>
      <c r="BI7213" s="32">
        <f t="shared" si="1126"/>
        <v>0</v>
      </c>
      <c r="BJ7213" s="69">
        <f t="shared" si="1127"/>
        <v>0</v>
      </c>
      <c r="BK7213" s="158" t="str">
        <f t="shared" si="1128"/>
        <v/>
      </c>
    </row>
    <row r="7214" spans="1:63" ht="12" customHeight="1" x14ac:dyDescent="0.2">
      <c r="A7214" s="8"/>
      <c r="B7214" s="7"/>
      <c r="C7214" s="7"/>
      <c r="D7214" s="7"/>
      <c r="E7214" s="7"/>
      <c r="F7214" s="7"/>
      <c r="G7214" s="7"/>
      <c r="H7214" s="7"/>
      <c r="I7214" s="10"/>
      <c r="J7214" s="25"/>
      <c r="K7214" s="250"/>
      <c r="L7214" s="31"/>
      <c r="M7214" s="9"/>
      <c r="N7214" s="11" t="s">
        <v>25</v>
      </c>
      <c r="O7214" s="39"/>
      <c r="P7214" s="47"/>
      <c r="Q7214" s="13"/>
      <c r="R7214" s="248">
        <f t="shared" si="1120"/>
        <v>0</v>
      </c>
      <c r="S7214" s="248">
        <f t="shared" si="1121"/>
        <v>0</v>
      </c>
      <c r="T7214" s="248">
        <f t="shared" si="1122"/>
        <v>0</v>
      </c>
      <c r="U7214" s="248">
        <f t="shared" si="1123"/>
        <v>0</v>
      </c>
      <c r="V7214" s="13"/>
      <c r="W7214" s="7"/>
      <c r="AT7214" s="130"/>
      <c r="BF7214" s="33">
        <f t="shared" si="1129"/>
        <v>41242</v>
      </c>
      <c r="BG7214" s="34">
        <f t="shared" si="1124"/>
        <v>82.88000000000001</v>
      </c>
      <c r="BH7214" s="32">
        <f t="shared" si="1125"/>
        <v>1</v>
      </c>
      <c r="BI7214" s="32">
        <f t="shared" si="1126"/>
        <v>0</v>
      </c>
      <c r="BJ7214" s="69">
        <f t="shared" si="1127"/>
        <v>0</v>
      </c>
      <c r="BK7214" s="158" t="str">
        <f t="shared" si="1128"/>
        <v/>
      </c>
    </row>
    <row r="7215" spans="1:63" ht="12" customHeight="1" x14ac:dyDescent="0.2">
      <c r="A7215" s="8"/>
      <c r="B7215" s="7"/>
      <c r="C7215" s="7"/>
      <c r="D7215" s="7"/>
      <c r="E7215" s="7"/>
      <c r="F7215" s="7"/>
      <c r="G7215" s="7"/>
      <c r="H7215" s="7"/>
      <c r="I7215" s="10"/>
      <c r="J7215" s="25"/>
      <c r="K7215" s="250"/>
      <c r="L7215" s="31"/>
      <c r="M7215" s="9"/>
      <c r="N7215" s="11" t="s">
        <v>25</v>
      </c>
      <c r="O7215" s="39"/>
      <c r="P7215" s="47"/>
      <c r="Q7215" s="13"/>
      <c r="R7215" s="248">
        <f t="shared" si="1120"/>
        <v>0</v>
      </c>
      <c r="S7215" s="248">
        <f t="shared" si="1121"/>
        <v>0</v>
      </c>
      <c r="T7215" s="248">
        <f t="shared" si="1122"/>
        <v>0</v>
      </c>
      <c r="U7215" s="248">
        <f t="shared" si="1123"/>
        <v>0</v>
      </c>
      <c r="V7215" s="13"/>
      <c r="W7215" s="7"/>
      <c r="AT7215" s="130"/>
      <c r="BF7215" s="33">
        <f t="shared" si="1129"/>
        <v>41242</v>
      </c>
      <c r="BG7215" s="34">
        <f t="shared" si="1124"/>
        <v>82.88000000000001</v>
      </c>
      <c r="BH7215" s="32">
        <f t="shared" si="1125"/>
        <v>1</v>
      </c>
      <c r="BI7215" s="32">
        <f t="shared" si="1126"/>
        <v>0</v>
      </c>
      <c r="BJ7215" s="69">
        <f t="shared" si="1127"/>
        <v>0</v>
      </c>
      <c r="BK7215" s="158" t="str">
        <f t="shared" si="1128"/>
        <v/>
      </c>
    </row>
    <row r="7216" spans="1:63" ht="12" customHeight="1" x14ac:dyDescent="0.2">
      <c r="A7216" s="8"/>
      <c r="B7216" s="7"/>
      <c r="C7216" s="7"/>
      <c r="D7216" s="7"/>
      <c r="E7216" s="7"/>
      <c r="F7216" s="7"/>
      <c r="G7216" s="7"/>
      <c r="H7216" s="7"/>
      <c r="I7216" s="10"/>
      <c r="J7216" s="25"/>
      <c r="K7216" s="250"/>
      <c r="L7216" s="31"/>
      <c r="M7216" s="9"/>
      <c r="N7216" s="11" t="s">
        <v>25</v>
      </c>
      <c r="O7216" s="39"/>
      <c r="P7216" s="47"/>
      <c r="Q7216" s="13"/>
      <c r="R7216" s="248">
        <f t="shared" si="1120"/>
        <v>0</v>
      </c>
      <c r="S7216" s="248">
        <f t="shared" si="1121"/>
        <v>0</v>
      </c>
      <c r="T7216" s="248">
        <f t="shared" si="1122"/>
        <v>0</v>
      </c>
      <c r="U7216" s="248">
        <f t="shared" si="1123"/>
        <v>0</v>
      </c>
      <c r="V7216" s="13"/>
      <c r="W7216" s="7"/>
      <c r="AT7216" s="130"/>
      <c r="BF7216" s="33">
        <f t="shared" si="1129"/>
        <v>41242</v>
      </c>
      <c r="BG7216" s="34">
        <f t="shared" si="1124"/>
        <v>82.88000000000001</v>
      </c>
      <c r="BH7216" s="32">
        <f t="shared" si="1125"/>
        <v>1</v>
      </c>
      <c r="BI7216" s="32">
        <f t="shared" si="1126"/>
        <v>0</v>
      </c>
      <c r="BJ7216" s="69">
        <f t="shared" si="1127"/>
        <v>0</v>
      </c>
      <c r="BK7216" s="158" t="str">
        <f t="shared" si="1128"/>
        <v/>
      </c>
    </row>
    <row r="7217" spans="1:63" ht="12" customHeight="1" x14ac:dyDescent="0.2">
      <c r="A7217" s="8"/>
      <c r="B7217" s="7"/>
      <c r="C7217" s="7"/>
      <c r="D7217" s="7"/>
      <c r="E7217" s="7"/>
      <c r="F7217" s="7"/>
      <c r="G7217" s="7"/>
      <c r="H7217" s="7"/>
      <c r="I7217" s="10"/>
      <c r="J7217" s="25"/>
      <c r="K7217" s="250"/>
      <c r="L7217" s="31"/>
      <c r="M7217" s="9"/>
      <c r="N7217" s="11" t="s">
        <v>25</v>
      </c>
      <c r="O7217" s="39"/>
      <c r="P7217" s="47"/>
      <c r="Q7217" s="13"/>
      <c r="R7217" s="248">
        <f t="shared" si="1120"/>
        <v>0</v>
      </c>
      <c r="S7217" s="248">
        <f t="shared" si="1121"/>
        <v>0</v>
      </c>
      <c r="T7217" s="248">
        <f t="shared" si="1122"/>
        <v>0</v>
      </c>
      <c r="U7217" s="248">
        <f t="shared" si="1123"/>
        <v>0</v>
      </c>
      <c r="V7217" s="13"/>
      <c r="W7217" s="7"/>
      <c r="AT7217" s="130"/>
      <c r="BF7217" s="33">
        <f t="shared" si="1129"/>
        <v>41242</v>
      </c>
      <c r="BG7217" s="34">
        <f t="shared" si="1124"/>
        <v>82.88000000000001</v>
      </c>
      <c r="BH7217" s="32">
        <f t="shared" si="1125"/>
        <v>1</v>
      </c>
      <c r="BI7217" s="32">
        <f t="shared" si="1126"/>
        <v>0</v>
      </c>
      <c r="BJ7217" s="69">
        <f t="shared" si="1127"/>
        <v>0</v>
      </c>
      <c r="BK7217" s="158" t="str">
        <f t="shared" si="1128"/>
        <v/>
      </c>
    </row>
    <row r="7218" spans="1:63" ht="12" customHeight="1" x14ac:dyDescent="0.2">
      <c r="A7218" s="8"/>
      <c r="B7218" s="7"/>
      <c r="C7218" s="7"/>
      <c r="D7218" s="7"/>
      <c r="E7218" s="7"/>
      <c r="F7218" s="7"/>
      <c r="G7218" s="7"/>
      <c r="H7218" s="7"/>
      <c r="I7218" s="10"/>
      <c r="J7218" s="25"/>
      <c r="K7218" s="250"/>
      <c r="L7218" s="31"/>
      <c r="M7218" s="9"/>
      <c r="N7218" s="11" t="s">
        <v>25</v>
      </c>
      <c r="O7218" s="39"/>
      <c r="P7218" s="47"/>
      <c r="Q7218" s="13"/>
      <c r="R7218" s="248">
        <f t="shared" si="1120"/>
        <v>0</v>
      </c>
      <c r="S7218" s="248">
        <f t="shared" si="1121"/>
        <v>0</v>
      </c>
      <c r="T7218" s="248">
        <f t="shared" si="1122"/>
        <v>0</v>
      </c>
      <c r="U7218" s="248">
        <f t="shared" si="1123"/>
        <v>0</v>
      </c>
      <c r="V7218" s="13"/>
      <c r="W7218" s="7"/>
      <c r="AT7218" s="130"/>
      <c r="BF7218" s="33">
        <f t="shared" si="1129"/>
        <v>41242</v>
      </c>
      <c r="BG7218" s="34">
        <f t="shared" si="1124"/>
        <v>82.88000000000001</v>
      </c>
      <c r="BH7218" s="32">
        <f t="shared" si="1125"/>
        <v>1</v>
      </c>
      <c r="BI7218" s="32">
        <f t="shared" si="1126"/>
        <v>0</v>
      </c>
      <c r="BJ7218" s="69">
        <f t="shared" si="1127"/>
        <v>0</v>
      </c>
      <c r="BK7218" s="158" t="str">
        <f t="shared" si="1128"/>
        <v/>
      </c>
    </row>
    <row r="7219" spans="1:63" ht="12" customHeight="1" x14ac:dyDescent="0.2">
      <c r="A7219" s="8"/>
      <c r="B7219" s="7"/>
      <c r="C7219" s="7"/>
      <c r="D7219" s="7"/>
      <c r="E7219" s="7"/>
      <c r="F7219" s="7"/>
      <c r="G7219" s="7"/>
      <c r="H7219" s="7"/>
      <c r="I7219" s="10"/>
      <c r="J7219" s="25"/>
      <c r="K7219" s="250"/>
      <c r="L7219" s="31"/>
      <c r="M7219" s="9"/>
      <c r="N7219" s="11" t="s">
        <v>25</v>
      </c>
      <c r="O7219" s="39"/>
      <c r="P7219" s="47"/>
      <c r="Q7219" s="13"/>
      <c r="R7219" s="248">
        <f t="shared" si="1120"/>
        <v>0</v>
      </c>
      <c r="S7219" s="248">
        <f t="shared" si="1121"/>
        <v>0</v>
      </c>
      <c r="T7219" s="248">
        <f t="shared" si="1122"/>
        <v>0</v>
      </c>
      <c r="U7219" s="248">
        <f t="shared" si="1123"/>
        <v>0</v>
      </c>
      <c r="V7219" s="13"/>
      <c r="W7219" s="7"/>
      <c r="AT7219" s="130"/>
      <c r="BF7219" s="33">
        <f t="shared" si="1129"/>
        <v>41242</v>
      </c>
      <c r="BG7219" s="34">
        <f t="shared" si="1124"/>
        <v>82.88000000000001</v>
      </c>
      <c r="BH7219" s="32">
        <f t="shared" si="1125"/>
        <v>1</v>
      </c>
      <c r="BI7219" s="32">
        <f t="shared" si="1126"/>
        <v>0</v>
      </c>
      <c r="BJ7219" s="69">
        <f t="shared" si="1127"/>
        <v>0</v>
      </c>
      <c r="BK7219" s="158" t="str">
        <f t="shared" si="1128"/>
        <v/>
      </c>
    </row>
    <row r="7220" spans="1:63" ht="12" customHeight="1" x14ac:dyDescent="0.2">
      <c r="A7220" s="8"/>
      <c r="B7220" s="7"/>
      <c r="C7220" s="7"/>
      <c r="D7220" s="7"/>
      <c r="E7220" s="7"/>
      <c r="F7220" s="7"/>
      <c r="G7220" s="7"/>
      <c r="H7220" s="7"/>
      <c r="I7220" s="10"/>
      <c r="J7220" s="25"/>
      <c r="K7220" s="250"/>
      <c r="L7220" s="31"/>
      <c r="M7220" s="9"/>
      <c r="N7220" s="11" t="s">
        <v>25</v>
      </c>
      <c r="O7220" s="39"/>
      <c r="P7220" s="47"/>
      <c r="Q7220" s="13"/>
      <c r="R7220" s="248">
        <f t="shared" si="1120"/>
        <v>0</v>
      </c>
      <c r="S7220" s="248">
        <f t="shared" si="1121"/>
        <v>0</v>
      </c>
      <c r="T7220" s="248">
        <f t="shared" si="1122"/>
        <v>0</v>
      </c>
      <c r="U7220" s="248">
        <f t="shared" si="1123"/>
        <v>0</v>
      </c>
      <c r="V7220" s="13"/>
      <c r="W7220" s="7"/>
      <c r="AT7220" s="130"/>
      <c r="BF7220" s="33">
        <f t="shared" si="1129"/>
        <v>41242</v>
      </c>
      <c r="BG7220" s="34">
        <f t="shared" si="1124"/>
        <v>82.88000000000001</v>
      </c>
      <c r="BH7220" s="32">
        <f t="shared" si="1125"/>
        <v>1</v>
      </c>
      <c r="BI7220" s="32">
        <f t="shared" si="1126"/>
        <v>0</v>
      </c>
      <c r="BJ7220" s="69">
        <f t="shared" si="1127"/>
        <v>0</v>
      </c>
      <c r="BK7220" s="158" t="str">
        <f t="shared" si="1128"/>
        <v/>
      </c>
    </row>
    <row r="7221" spans="1:63" ht="12" customHeight="1" x14ac:dyDescent="0.2">
      <c r="A7221" s="8"/>
      <c r="B7221" s="7"/>
      <c r="C7221" s="7"/>
      <c r="D7221" s="7"/>
      <c r="E7221" s="7"/>
      <c r="F7221" s="7"/>
      <c r="G7221" s="7"/>
      <c r="H7221" s="7"/>
      <c r="I7221" s="10"/>
      <c r="J7221" s="25"/>
      <c r="K7221" s="250"/>
      <c r="L7221" s="31"/>
      <c r="M7221" s="9"/>
      <c r="N7221" s="11" t="s">
        <v>25</v>
      </c>
      <c r="O7221" s="39"/>
      <c r="P7221" s="47"/>
      <c r="Q7221" s="13"/>
      <c r="R7221" s="248">
        <f t="shared" si="1120"/>
        <v>0</v>
      </c>
      <c r="S7221" s="248">
        <f t="shared" si="1121"/>
        <v>0</v>
      </c>
      <c r="T7221" s="248">
        <f t="shared" si="1122"/>
        <v>0</v>
      </c>
      <c r="U7221" s="248">
        <f t="shared" si="1123"/>
        <v>0</v>
      </c>
      <c r="V7221" s="13"/>
      <c r="W7221" s="7"/>
      <c r="AT7221" s="130"/>
      <c r="BF7221" s="33">
        <f t="shared" si="1129"/>
        <v>41242</v>
      </c>
      <c r="BG7221" s="34">
        <f t="shared" si="1124"/>
        <v>82.88000000000001</v>
      </c>
      <c r="BH7221" s="32">
        <f t="shared" si="1125"/>
        <v>1</v>
      </c>
      <c r="BI7221" s="32">
        <f t="shared" si="1126"/>
        <v>0</v>
      </c>
      <c r="BJ7221" s="69">
        <f t="shared" si="1127"/>
        <v>0</v>
      </c>
      <c r="BK7221" s="158" t="str">
        <f t="shared" si="1128"/>
        <v/>
      </c>
    </row>
    <row r="7222" spans="1:63" ht="12" customHeight="1" x14ac:dyDescent="0.2">
      <c r="A7222" s="8"/>
      <c r="B7222" s="7"/>
      <c r="C7222" s="7"/>
      <c r="D7222" s="7"/>
      <c r="E7222" s="7"/>
      <c r="F7222" s="7"/>
      <c r="G7222" s="7"/>
      <c r="H7222" s="7"/>
      <c r="I7222" s="10"/>
      <c r="J7222" s="25"/>
      <c r="K7222" s="250"/>
      <c r="L7222" s="31"/>
      <c r="M7222" s="9"/>
      <c r="N7222" s="11" t="s">
        <v>25</v>
      </c>
      <c r="O7222" s="39"/>
      <c r="P7222" s="47"/>
      <c r="Q7222" s="13"/>
      <c r="R7222" s="248">
        <f t="shared" si="1120"/>
        <v>0</v>
      </c>
      <c r="S7222" s="248">
        <f t="shared" si="1121"/>
        <v>0</v>
      </c>
      <c r="T7222" s="248">
        <f t="shared" si="1122"/>
        <v>0</v>
      </c>
      <c r="U7222" s="248">
        <f t="shared" si="1123"/>
        <v>0</v>
      </c>
      <c r="V7222" s="13"/>
      <c r="W7222" s="7"/>
      <c r="AT7222" s="130"/>
      <c r="BF7222" s="33">
        <f t="shared" si="1129"/>
        <v>41242</v>
      </c>
      <c r="BG7222" s="34">
        <f t="shared" si="1124"/>
        <v>82.88000000000001</v>
      </c>
      <c r="BH7222" s="32">
        <f t="shared" si="1125"/>
        <v>1</v>
      </c>
      <c r="BI7222" s="32">
        <f t="shared" si="1126"/>
        <v>0</v>
      </c>
      <c r="BJ7222" s="69">
        <f t="shared" si="1127"/>
        <v>0</v>
      </c>
      <c r="BK7222" s="158" t="str">
        <f t="shared" si="1128"/>
        <v/>
      </c>
    </row>
    <row r="7223" spans="1:63" ht="12" customHeight="1" x14ac:dyDescent="0.2">
      <c r="A7223" s="8"/>
      <c r="B7223" s="7"/>
      <c r="C7223" s="7"/>
      <c r="D7223" s="7"/>
      <c r="E7223" s="7"/>
      <c r="F7223" s="7"/>
      <c r="G7223" s="7"/>
      <c r="H7223" s="7"/>
      <c r="I7223" s="10"/>
      <c r="J7223" s="25"/>
      <c r="K7223" s="250"/>
      <c r="L7223" s="31"/>
      <c r="M7223" s="9"/>
      <c r="N7223" s="11" t="s">
        <v>25</v>
      </c>
      <c r="O7223" s="39"/>
      <c r="P7223" s="47"/>
      <c r="Q7223" s="13"/>
      <c r="R7223" s="248">
        <f t="shared" si="1120"/>
        <v>0</v>
      </c>
      <c r="S7223" s="248">
        <f t="shared" si="1121"/>
        <v>0</v>
      </c>
      <c r="T7223" s="248">
        <f t="shared" si="1122"/>
        <v>0</v>
      </c>
      <c r="U7223" s="248">
        <f t="shared" si="1123"/>
        <v>0</v>
      </c>
      <c r="V7223" s="13"/>
      <c r="W7223" s="7"/>
      <c r="AT7223" s="130"/>
      <c r="BF7223" s="33">
        <f t="shared" si="1129"/>
        <v>41242</v>
      </c>
      <c r="BG7223" s="34">
        <f t="shared" si="1124"/>
        <v>82.88000000000001</v>
      </c>
      <c r="BH7223" s="32">
        <f t="shared" si="1125"/>
        <v>1</v>
      </c>
      <c r="BI7223" s="32">
        <f t="shared" si="1126"/>
        <v>0</v>
      </c>
      <c r="BJ7223" s="69">
        <f t="shared" si="1127"/>
        <v>0</v>
      </c>
      <c r="BK7223" s="158" t="str">
        <f t="shared" si="1128"/>
        <v/>
      </c>
    </row>
    <row r="7224" spans="1:63" ht="12" customHeight="1" x14ac:dyDescent="0.2">
      <c r="A7224" s="8"/>
      <c r="B7224" s="7"/>
      <c r="C7224" s="7"/>
      <c r="D7224" s="7"/>
      <c r="E7224" s="7"/>
      <c r="F7224" s="7"/>
      <c r="G7224" s="7"/>
      <c r="H7224" s="7"/>
      <c r="I7224" s="10"/>
      <c r="J7224" s="25"/>
      <c r="K7224" s="250"/>
      <c r="L7224" s="31"/>
      <c r="M7224" s="9"/>
      <c r="N7224" s="11" t="s">
        <v>25</v>
      </c>
      <c r="O7224" s="39"/>
      <c r="P7224" s="47"/>
      <c r="Q7224" s="13"/>
      <c r="R7224" s="248">
        <f t="shared" si="1120"/>
        <v>0</v>
      </c>
      <c r="S7224" s="248">
        <f t="shared" si="1121"/>
        <v>0</v>
      </c>
      <c r="T7224" s="248">
        <f t="shared" si="1122"/>
        <v>0</v>
      </c>
      <c r="U7224" s="248">
        <f t="shared" si="1123"/>
        <v>0</v>
      </c>
      <c r="V7224" s="13"/>
      <c r="W7224" s="7"/>
      <c r="AT7224" s="130"/>
      <c r="BF7224" s="33">
        <f t="shared" si="1129"/>
        <v>41242</v>
      </c>
      <c r="BG7224" s="34">
        <f t="shared" si="1124"/>
        <v>82.88000000000001</v>
      </c>
      <c r="BH7224" s="32">
        <f t="shared" si="1125"/>
        <v>1</v>
      </c>
      <c r="BI7224" s="32">
        <f t="shared" si="1126"/>
        <v>0</v>
      </c>
      <c r="BJ7224" s="69">
        <f t="shared" si="1127"/>
        <v>0</v>
      </c>
      <c r="BK7224" s="158" t="str">
        <f t="shared" si="1128"/>
        <v/>
      </c>
    </row>
    <row r="7225" spans="1:63" ht="12" customHeight="1" x14ac:dyDescent="0.2">
      <c r="A7225" s="8"/>
      <c r="B7225" s="7"/>
      <c r="C7225" s="7"/>
      <c r="D7225" s="7"/>
      <c r="E7225" s="7"/>
      <c r="F7225" s="7"/>
      <c r="G7225" s="7"/>
      <c r="H7225" s="7"/>
      <c r="I7225" s="10"/>
      <c r="J7225" s="25"/>
      <c r="K7225" s="250"/>
      <c r="L7225" s="31"/>
      <c r="M7225" s="9"/>
      <c r="N7225" s="11" t="s">
        <v>25</v>
      </c>
      <c r="O7225" s="39"/>
      <c r="P7225" s="47"/>
      <c r="Q7225" s="13"/>
      <c r="R7225" s="248">
        <f t="shared" si="1120"/>
        <v>0</v>
      </c>
      <c r="S7225" s="248">
        <f t="shared" si="1121"/>
        <v>0</v>
      </c>
      <c r="T7225" s="248">
        <f t="shared" si="1122"/>
        <v>0</v>
      </c>
      <c r="U7225" s="248">
        <f t="shared" si="1123"/>
        <v>0</v>
      </c>
      <c r="V7225" s="13"/>
      <c r="W7225" s="7"/>
      <c r="AT7225" s="130"/>
      <c r="BF7225" s="33">
        <f t="shared" si="1129"/>
        <v>41242</v>
      </c>
      <c r="BG7225" s="34">
        <f t="shared" si="1124"/>
        <v>82.88000000000001</v>
      </c>
      <c r="BH7225" s="32">
        <f t="shared" si="1125"/>
        <v>1</v>
      </c>
      <c r="BI7225" s="32">
        <f t="shared" si="1126"/>
        <v>0</v>
      </c>
      <c r="BJ7225" s="69">
        <f t="shared" si="1127"/>
        <v>0</v>
      </c>
      <c r="BK7225" s="158" t="str">
        <f t="shared" si="1128"/>
        <v/>
      </c>
    </row>
    <row r="7226" spans="1:63" ht="12" customHeight="1" x14ac:dyDescent="0.2">
      <c r="A7226" s="8"/>
      <c r="B7226" s="7"/>
      <c r="C7226" s="7"/>
      <c r="D7226" s="7"/>
      <c r="E7226" s="7"/>
      <c r="F7226" s="7"/>
      <c r="G7226" s="7"/>
      <c r="H7226" s="7"/>
      <c r="I7226" s="10"/>
      <c r="J7226" s="25"/>
      <c r="K7226" s="250"/>
      <c r="L7226" s="31"/>
      <c r="M7226" s="9"/>
      <c r="N7226" s="11" t="s">
        <v>25</v>
      </c>
      <c r="O7226" s="39"/>
      <c r="P7226" s="47"/>
      <c r="Q7226" s="13"/>
      <c r="R7226" s="248">
        <f t="shared" si="1120"/>
        <v>0</v>
      </c>
      <c r="S7226" s="248">
        <f t="shared" si="1121"/>
        <v>0</v>
      </c>
      <c r="T7226" s="248">
        <f t="shared" si="1122"/>
        <v>0</v>
      </c>
      <c r="U7226" s="248">
        <f t="shared" si="1123"/>
        <v>0</v>
      </c>
      <c r="V7226" s="13"/>
      <c r="W7226" s="7"/>
      <c r="AT7226" s="130"/>
      <c r="BF7226" s="33">
        <f t="shared" si="1129"/>
        <v>41242</v>
      </c>
      <c r="BG7226" s="34">
        <f t="shared" si="1124"/>
        <v>82.88000000000001</v>
      </c>
      <c r="BH7226" s="32">
        <f t="shared" si="1125"/>
        <v>1</v>
      </c>
      <c r="BI7226" s="32">
        <f t="shared" si="1126"/>
        <v>0</v>
      </c>
      <c r="BJ7226" s="69">
        <f t="shared" si="1127"/>
        <v>0</v>
      </c>
      <c r="BK7226" s="158" t="str">
        <f t="shared" si="1128"/>
        <v/>
      </c>
    </row>
    <row r="7227" spans="1:63" ht="12" customHeight="1" x14ac:dyDescent="0.2">
      <c r="A7227" s="8"/>
      <c r="B7227" s="7"/>
      <c r="C7227" s="7"/>
      <c r="D7227" s="7"/>
      <c r="E7227" s="7"/>
      <c r="F7227" s="7"/>
      <c r="G7227" s="7"/>
      <c r="H7227" s="7"/>
      <c r="I7227" s="10"/>
      <c r="J7227" s="25"/>
      <c r="K7227" s="250"/>
      <c r="L7227" s="31"/>
      <c r="M7227" s="9"/>
      <c r="N7227" s="11" t="s">
        <v>25</v>
      </c>
      <c r="O7227" s="39"/>
      <c r="P7227" s="47"/>
      <c r="Q7227" s="13"/>
      <c r="R7227" s="248">
        <f t="shared" si="1120"/>
        <v>0</v>
      </c>
      <c r="S7227" s="248">
        <f t="shared" si="1121"/>
        <v>0</v>
      </c>
      <c r="T7227" s="248">
        <f t="shared" si="1122"/>
        <v>0</v>
      </c>
      <c r="U7227" s="248">
        <f t="shared" si="1123"/>
        <v>0</v>
      </c>
      <c r="V7227" s="13"/>
      <c r="W7227" s="7"/>
      <c r="AT7227" s="130"/>
      <c r="BF7227" s="33">
        <f t="shared" si="1129"/>
        <v>41242</v>
      </c>
      <c r="BG7227" s="34">
        <f t="shared" si="1124"/>
        <v>82.88000000000001</v>
      </c>
      <c r="BH7227" s="32">
        <f t="shared" si="1125"/>
        <v>1</v>
      </c>
      <c r="BI7227" s="32">
        <f t="shared" si="1126"/>
        <v>0</v>
      </c>
      <c r="BJ7227" s="69">
        <f t="shared" si="1127"/>
        <v>0</v>
      </c>
      <c r="BK7227" s="158" t="str">
        <f t="shared" si="1128"/>
        <v/>
      </c>
    </row>
    <row r="7228" spans="1:63" ht="12" customHeight="1" x14ac:dyDescent="0.2">
      <c r="A7228" s="8"/>
      <c r="B7228" s="7"/>
      <c r="C7228" s="7"/>
      <c r="D7228" s="7"/>
      <c r="E7228" s="7"/>
      <c r="F7228" s="7"/>
      <c r="G7228" s="7"/>
      <c r="H7228" s="7"/>
      <c r="I7228" s="10"/>
      <c r="J7228" s="25"/>
      <c r="K7228" s="250"/>
      <c r="L7228" s="31"/>
      <c r="M7228" s="9"/>
      <c r="N7228" s="11" t="s">
        <v>25</v>
      </c>
      <c r="O7228" s="39"/>
      <c r="P7228" s="47"/>
      <c r="Q7228" s="13"/>
      <c r="R7228" s="248">
        <f t="shared" si="1120"/>
        <v>0</v>
      </c>
      <c r="S7228" s="248">
        <f t="shared" si="1121"/>
        <v>0</v>
      </c>
      <c r="T7228" s="248">
        <f t="shared" si="1122"/>
        <v>0</v>
      </c>
      <c r="U7228" s="248">
        <f t="shared" si="1123"/>
        <v>0</v>
      </c>
      <c r="V7228" s="13"/>
      <c r="W7228" s="7"/>
      <c r="AT7228" s="130"/>
      <c r="BF7228" s="33">
        <f t="shared" si="1129"/>
        <v>41242</v>
      </c>
      <c r="BG7228" s="34">
        <f t="shared" si="1124"/>
        <v>82.88000000000001</v>
      </c>
      <c r="BH7228" s="32">
        <f t="shared" si="1125"/>
        <v>1</v>
      </c>
      <c r="BI7228" s="32">
        <f t="shared" si="1126"/>
        <v>0</v>
      </c>
      <c r="BJ7228" s="69">
        <f t="shared" si="1127"/>
        <v>0</v>
      </c>
      <c r="BK7228" s="158" t="str">
        <f t="shared" si="1128"/>
        <v/>
      </c>
    </row>
    <row r="7229" spans="1:63" ht="12" customHeight="1" x14ac:dyDescent="0.2">
      <c r="A7229" s="8"/>
      <c r="B7229" s="7"/>
      <c r="C7229" s="7"/>
      <c r="D7229" s="7"/>
      <c r="E7229" s="7"/>
      <c r="F7229" s="7"/>
      <c r="G7229" s="7"/>
      <c r="H7229" s="7"/>
      <c r="I7229" s="10"/>
      <c r="J7229" s="25"/>
      <c r="K7229" s="250"/>
      <c r="L7229" s="31"/>
      <c r="M7229" s="9"/>
      <c r="N7229" s="11" t="s">
        <v>25</v>
      </c>
      <c r="O7229" s="39"/>
      <c r="P7229" s="47"/>
      <c r="Q7229" s="13"/>
      <c r="R7229" s="248">
        <f t="shared" si="1120"/>
        <v>0</v>
      </c>
      <c r="S7229" s="248">
        <f t="shared" si="1121"/>
        <v>0</v>
      </c>
      <c r="T7229" s="248">
        <f t="shared" si="1122"/>
        <v>0</v>
      </c>
      <c r="U7229" s="248">
        <f t="shared" si="1123"/>
        <v>0</v>
      </c>
      <c r="V7229" s="13"/>
      <c r="W7229" s="7"/>
      <c r="AT7229" s="130"/>
      <c r="BF7229" s="33">
        <f t="shared" si="1129"/>
        <v>41242</v>
      </c>
      <c r="BG7229" s="34">
        <f t="shared" si="1124"/>
        <v>82.88000000000001</v>
      </c>
      <c r="BH7229" s="32">
        <f t="shared" si="1125"/>
        <v>1</v>
      </c>
      <c r="BI7229" s="32">
        <f t="shared" si="1126"/>
        <v>0</v>
      </c>
      <c r="BJ7229" s="69">
        <f t="shared" si="1127"/>
        <v>0</v>
      </c>
      <c r="BK7229" s="158" t="str">
        <f t="shared" si="1128"/>
        <v/>
      </c>
    </row>
    <row r="7230" spans="1:63" ht="12" customHeight="1" x14ac:dyDescent="0.2">
      <c r="A7230" s="8"/>
      <c r="B7230" s="7"/>
      <c r="C7230" s="7"/>
      <c r="D7230" s="7"/>
      <c r="E7230" s="7"/>
      <c r="F7230" s="7"/>
      <c r="G7230" s="7"/>
      <c r="H7230" s="7"/>
      <c r="I7230" s="10"/>
      <c r="J7230" s="25"/>
      <c r="K7230" s="250"/>
      <c r="L7230" s="31"/>
      <c r="M7230" s="9"/>
      <c r="N7230" s="11" t="s">
        <v>25</v>
      </c>
      <c r="O7230" s="39"/>
      <c r="P7230" s="47"/>
      <c r="Q7230" s="13"/>
      <c r="R7230" s="248">
        <f t="shared" si="1120"/>
        <v>0</v>
      </c>
      <c r="S7230" s="248">
        <f t="shared" si="1121"/>
        <v>0</v>
      </c>
      <c r="T7230" s="248">
        <f t="shared" si="1122"/>
        <v>0</v>
      </c>
      <c r="U7230" s="248">
        <f t="shared" si="1123"/>
        <v>0</v>
      </c>
      <c r="V7230" s="13"/>
      <c r="W7230" s="7"/>
      <c r="AT7230" s="130"/>
      <c r="BF7230" s="33">
        <f t="shared" si="1129"/>
        <v>41242</v>
      </c>
      <c r="BG7230" s="34">
        <f t="shared" si="1124"/>
        <v>82.88000000000001</v>
      </c>
      <c r="BH7230" s="32">
        <f t="shared" si="1125"/>
        <v>1</v>
      </c>
      <c r="BI7230" s="32">
        <f t="shared" si="1126"/>
        <v>0</v>
      </c>
      <c r="BJ7230" s="69">
        <f t="shared" si="1127"/>
        <v>0</v>
      </c>
      <c r="BK7230" s="158" t="str">
        <f t="shared" si="1128"/>
        <v/>
      </c>
    </row>
    <row r="7231" spans="1:63" ht="12" customHeight="1" x14ac:dyDescent="0.2">
      <c r="A7231" s="8"/>
      <c r="B7231" s="7"/>
      <c r="C7231" s="7"/>
      <c r="D7231" s="7"/>
      <c r="E7231" s="7"/>
      <c r="F7231" s="7"/>
      <c r="G7231" s="7"/>
      <c r="H7231" s="7"/>
      <c r="I7231" s="10"/>
      <c r="J7231" s="25"/>
      <c r="K7231" s="250"/>
      <c r="L7231" s="31"/>
      <c r="M7231" s="9"/>
      <c r="N7231" s="11" t="s">
        <v>25</v>
      </c>
      <c r="O7231" s="39"/>
      <c r="P7231" s="47"/>
      <c r="Q7231" s="13"/>
      <c r="R7231" s="248">
        <f t="shared" si="1120"/>
        <v>0</v>
      </c>
      <c r="S7231" s="248">
        <f t="shared" si="1121"/>
        <v>0</v>
      </c>
      <c r="T7231" s="248">
        <f t="shared" si="1122"/>
        <v>0</v>
      </c>
      <c r="U7231" s="248">
        <f t="shared" si="1123"/>
        <v>0</v>
      </c>
      <c r="V7231" s="13"/>
      <c r="W7231" s="7"/>
      <c r="AT7231" s="130"/>
      <c r="BF7231" s="33">
        <f t="shared" si="1129"/>
        <v>41242</v>
      </c>
      <c r="BG7231" s="34">
        <f t="shared" si="1124"/>
        <v>82.88000000000001</v>
      </c>
      <c r="BH7231" s="32">
        <f t="shared" si="1125"/>
        <v>1</v>
      </c>
      <c r="BI7231" s="32">
        <f t="shared" si="1126"/>
        <v>0</v>
      </c>
      <c r="BJ7231" s="69">
        <f t="shared" si="1127"/>
        <v>0</v>
      </c>
      <c r="BK7231" s="158" t="str">
        <f t="shared" si="1128"/>
        <v/>
      </c>
    </row>
    <row r="7232" spans="1:63" ht="12" customHeight="1" x14ac:dyDescent="0.2">
      <c r="A7232" s="8"/>
      <c r="B7232" s="7"/>
      <c r="C7232" s="7"/>
      <c r="D7232" s="7"/>
      <c r="E7232" s="7"/>
      <c r="F7232" s="7"/>
      <c r="G7232" s="7"/>
      <c r="H7232" s="7"/>
      <c r="I7232" s="10"/>
      <c r="J7232" s="25"/>
      <c r="K7232" s="250"/>
      <c r="L7232" s="31"/>
      <c r="M7232" s="9"/>
      <c r="N7232" s="11" t="s">
        <v>25</v>
      </c>
      <c r="O7232" s="39"/>
      <c r="P7232" s="47"/>
      <c r="Q7232" s="13"/>
      <c r="R7232" s="248">
        <f t="shared" si="1120"/>
        <v>0</v>
      </c>
      <c r="S7232" s="248">
        <f t="shared" si="1121"/>
        <v>0</v>
      </c>
      <c r="T7232" s="248">
        <f t="shared" si="1122"/>
        <v>0</v>
      </c>
      <c r="U7232" s="248">
        <f t="shared" si="1123"/>
        <v>0</v>
      </c>
      <c r="V7232" s="13"/>
      <c r="W7232" s="7"/>
      <c r="AT7232" s="130"/>
      <c r="BF7232" s="33">
        <f t="shared" si="1129"/>
        <v>41242</v>
      </c>
      <c r="BG7232" s="34">
        <f t="shared" si="1124"/>
        <v>82.88000000000001</v>
      </c>
      <c r="BH7232" s="32">
        <f t="shared" si="1125"/>
        <v>1</v>
      </c>
      <c r="BI7232" s="32">
        <f t="shared" si="1126"/>
        <v>0</v>
      </c>
      <c r="BJ7232" s="69">
        <f t="shared" si="1127"/>
        <v>0</v>
      </c>
      <c r="BK7232" s="158" t="str">
        <f t="shared" si="1128"/>
        <v/>
      </c>
    </row>
    <row r="7233" spans="1:63" ht="12" customHeight="1" x14ac:dyDescent="0.2">
      <c r="A7233" s="8"/>
      <c r="B7233" s="7"/>
      <c r="C7233" s="7"/>
      <c r="D7233" s="7"/>
      <c r="E7233" s="7"/>
      <c r="F7233" s="7"/>
      <c r="G7233" s="7"/>
      <c r="H7233" s="7"/>
      <c r="I7233" s="10"/>
      <c r="J7233" s="25"/>
      <c r="K7233" s="250"/>
      <c r="L7233" s="31"/>
      <c r="M7233" s="9"/>
      <c r="N7233" s="11" t="s">
        <v>25</v>
      </c>
      <c r="O7233" s="39"/>
      <c r="P7233" s="47"/>
      <c r="Q7233" s="13"/>
      <c r="R7233" s="248">
        <f t="shared" si="1120"/>
        <v>0</v>
      </c>
      <c r="S7233" s="248">
        <f t="shared" si="1121"/>
        <v>0</v>
      </c>
      <c r="T7233" s="248">
        <f t="shared" si="1122"/>
        <v>0</v>
      </c>
      <c r="U7233" s="248">
        <f t="shared" si="1123"/>
        <v>0</v>
      </c>
      <c r="V7233" s="13"/>
      <c r="W7233" s="7"/>
      <c r="AT7233" s="130"/>
      <c r="BF7233" s="33">
        <f t="shared" si="1129"/>
        <v>41242</v>
      </c>
      <c r="BG7233" s="34">
        <f t="shared" si="1124"/>
        <v>82.88000000000001</v>
      </c>
      <c r="BH7233" s="32">
        <f t="shared" si="1125"/>
        <v>1</v>
      </c>
      <c r="BI7233" s="32">
        <f t="shared" si="1126"/>
        <v>0</v>
      </c>
      <c r="BJ7233" s="69">
        <f t="shared" si="1127"/>
        <v>0</v>
      </c>
      <c r="BK7233" s="158" t="str">
        <f t="shared" si="1128"/>
        <v/>
      </c>
    </row>
    <row r="7234" spans="1:63" ht="12" customHeight="1" x14ac:dyDescent="0.2">
      <c r="A7234" s="8"/>
      <c r="B7234" s="7"/>
      <c r="C7234" s="7"/>
      <c r="D7234" s="7"/>
      <c r="E7234" s="7"/>
      <c r="F7234" s="7"/>
      <c r="G7234" s="7"/>
      <c r="H7234" s="7"/>
      <c r="I7234" s="10"/>
      <c r="J7234" s="25"/>
      <c r="K7234" s="250"/>
      <c r="L7234" s="31"/>
      <c r="M7234" s="9"/>
      <c r="N7234" s="11" t="s">
        <v>25</v>
      </c>
      <c r="O7234" s="39"/>
      <c r="P7234" s="47"/>
      <c r="Q7234" s="13"/>
      <c r="R7234" s="248">
        <f t="shared" si="1120"/>
        <v>0</v>
      </c>
      <c r="S7234" s="248">
        <f t="shared" si="1121"/>
        <v>0</v>
      </c>
      <c r="T7234" s="248">
        <f t="shared" si="1122"/>
        <v>0</v>
      </c>
      <c r="U7234" s="248">
        <f t="shared" si="1123"/>
        <v>0</v>
      </c>
      <c r="V7234" s="13"/>
      <c r="W7234" s="7"/>
      <c r="AT7234" s="130"/>
      <c r="BF7234" s="33">
        <f t="shared" si="1129"/>
        <v>41242</v>
      </c>
      <c r="BG7234" s="34">
        <f t="shared" si="1124"/>
        <v>82.88000000000001</v>
      </c>
      <c r="BH7234" s="32">
        <f t="shared" si="1125"/>
        <v>1</v>
      </c>
      <c r="BI7234" s="32">
        <f t="shared" si="1126"/>
        <v>0</v>
      </c>
      <c r="BJ7234" s="69">
        <f t="shared" si="1127"/>
        <v>0</v>
      </c>
      <c r="BK7234" s="158" t="str">
        <f t="shared" si="1128"/>
        <v/>
      </c>
    </row>
    <row r="7235" spans="1:63" ht="12" customHeight="1" x14ac:dyDescent="0.2">
      <c r="A7235" s="8"/>
      <c r="B7235" s="7"/>
      <c r="C7235" s="7"/>
      <c r="D7235" s="7"/>
      <c r="E7235" s="7"/>
      <c r="F7235" s="7"/>
      <c r="G7235" s="7"/>
      <c r="H7235" s="7"/>
      <c r="I7235" s="10"/>
      <c r="J7235" s="25"/>
      <c r="K7235" s="250"/>
      <c r="L7235" s="31"/>
      <c r="M7235" s="9"/>
      <c r="N7235" s="11" t="s">
        <v>25</v>
      </c>
      <c r="O7235" s="39"/>
      <c r="P7235" s="47"/>
      <c r="Q7235" s="13"/>
      <c r="R7235" s="248">
        <f t="shared" si="1120"/>
        <v>0</v>
      </c>
      <c r="S7235" s="248">
        <f t="shared" si="1121"/>
        <v>0</v>
      </c>
      <c r="T7235" s="248">
        <f t="shared" si="1122"/>
        <v>0</v>
      </c>
      <c r="U7235" s="248">
        <f t="shared" si="1123"/>
        <v>0</v>
      </c>
      <c r="V7235" s="13"/>
      <c r="W7235" s="7"/>
      <c r="AT7235" s="130"/>
      <c r="BF7235" s="33">
        <f t="shared" si="1129"/>
        <v>41242</v>
      </c>
      <c r="BG7235" s="34">
        <f t="shared" si="1124"/>
        <v>82.88000000000001</v>
      </c>
      <c r="BH7235" s="32">
        <f t="shared" si="1125"/>
        <v>1</v>
      </c>
      <c r="BI7235" s="32">
        <f t="shared" si="1126"/>
        <v>0</v>
      </c>
      <c r="BJ7235" s="69">
        <f t="shared" si="1127"/>
        <v>0</v>
      </c>
      <c r="BK7235" s="158" t="str">
        <f t="shared" si="1128"/>
        <v/>
      </c>
    </row>
    <row r="7236" spans="1:63" ht="12" customHeight="1" x14ac:dyDescent="0.2">
      <c r="A7236" s="8"/>
      <c r="B7236" s="7"/>
      <c r="C7236" s="7"/>
      <c r="D7236" s="7"/>
      <c r="E7236" s="7"/>
      <c r="F7236" s="7"/>
      <c r="G7236" s="7"/>
      <c r="H7236" s="7"/>
      <c r="I7236" s="10"/>
      <c r="J7236" s="25"/>
      <c r="K7236" s="250"/>
      <c r="L7236" s="31"/>
      <c r="M7236" s="9"/>
      <c r="N7236" s="11" t="s">
        <v>25</v>
      </c>
      <c r="O7236" s="39"/>
      <c r="P7236" s="47"/>
      <c r="Q7236" s="13"/>
      <c r="R7236" s="248">
        <f t="shared" si="1120"/>
        <v>0</v>
      </c>
      <c r="S7236" s="248">
        <f t="shared" si="1121"/>
        <v>0</v>
      </c>
      <c r="T7236" s="248">
        <f t="shared" si="1122"/>
        <v>0</v>
      </c>
      <c r="U7236" s="248">
        <f t="shared" si="1123"/>
        <v>0</v>
      </c>
      <c r="V7236" s="13"/>
      <c r="W7236" s="7"/>
      <c r="AT7236" s="130"/>
      <c r="BF7236" s="33">
        <f t="shared" si="1129"/>
        <v>41242</v>
      </c>
      <c r="BG7236" s="34">
        <f t="shared" si="1124"/>
        <v>82.88000000000001</v>
      </c>
      <c r="BH7236" s="32">
        <f t="shared" si="1125"/>
        <v>1</v>
      </c>
      <c r="BI7236" s="32">
        <f t="shared" si="1126"/>
        <v>0</v>
      </c>
      <c r="BJ7236" s="69">
        <f t="shared" si="1127"/>
        <v>0</v>
      </c>
      <c r="BK7236" s="158" t="str">
        <f t="shared" si="1128"/>
        <v/>
      </c>
    </row>
    <row r="7237" spans="1:63" ht="12" customHeight="1" x14ac:dyDescent="0.2">
      <c r="A7237" s="8"/>
      <c r="B7237" s="7"/>
      <c r="C7237" s="7"/>
      <c r="D7237" s="7"/>
      <c r="E7237" s="7"/>
      <c r="F7237" s="7"/>
      <c r="G7237" s="7"/>
      <c r="H7237" s="7"/>
      <c r="I7237" s="10"/>
      <c r="J7237" s="25"/>
      <c r="K7237" s="250"/>
      <c r="L7237" s="31"/>
      <c r="M7237" s="9"/>
      <c r="N7237" s="11" t="s">
        <v>25</v>
      </c>
      <c r="O7237" s="39"/>
      <c r="P7237" s="47"/>
      <c r="Q7237" s="13"/>
      <c r="R7237" s="248">
        <f t="shared" si="1120"/>
        <v>0</v>
      </c>
      <c r="S7237" s="248">
        <f t="shared" si="1121"/>
        <v>0</v>
      </c>
      <c r="T7237" s="248">
        <f t="shared" si="1122"/>
        <v>0</v>
      </c>
      <c r="U7237" s="248">
        <f t="shared" si="1123"/>
        <v>0</v>
      </c>
      <c r="V7237" s="13"/>
      <c r="W7237" s="7"/>
      <c r="AT7237" s="130"/>
      <c r="BF7237" s="33">
        <f t="shared" si="1129"/>
        <v>41242</v>
      </c>
      <c r="BG7237" s="34">
        <f t="shared" si="1124"/>
        <v>82.88000000000001</v>
      </c>
      <c r="BH7237" s="32">
        <f t="shared" si="1125"/>
        <v>1</v>
      </c>
      <c r="BI7237" s="32">
        <f t="shared" si="1126"/>
        <v>0</v>
      </c>
      <c r="BJ7237" s="69">
        <f t="shared" si="1127"/>
        <v>0</v>
      </c>
      <c r="BK7237" s="158" t="str">
        <f t="shared" si="1128"/>
        <v/>
      </c>
    </row>
    <row r="7238" spans="1:63" ht="12" customHeight="1" x14ac:dyDescent="0.2">
      <c r="A7238" s="8"/>
      <c r="B7238" s="7"/>
      <c r="C7238" s="7"/>
      <c r="D7238" s="7"/>
      <c r="E7238" s="7"/>
      <c r="F7238" s="7"/>
      <c r="G7238" s="7"/>
      <c r="H7238" s="7"/>
      <c r="I7238" s="10"/>
      <c r="J7238" s="25"/>
      <c r="K7238" s="250"/>
      <c r="L7238" s="31"/>
      <c r="M7238" s="9"/>
      <c r="N7238" s="11" t="s">
        <v>25</v>
      </c>
      <c r="O7238" s="39"/>
      <c r="P7238" s="47"/>
      <c r="Q7238" s="13"/>
      <c r="R7238" s="248">
        <f t="shared" si="1120"/>
        <v>0</v>
      </c>
      <c r="S7238" s="248">
        <f t="shared" si="1121"/>
        <v>0</v>
      </c>
      <c r="T7238" s="248">
        <f t="shared" si="1122"/>
        <v>0</v>
      </c>
      <c r="U7238" s="248">
        <f t="shared" si="1123"/>
        <v>0</v>
      </c>
      <c r="V7238" s="13"/>
      <c r="W7238" s="7"/>
      <c r="AT7238" s="130"/>
      <c r="BF7238" s="33">
        <f t="shared" si="1129"/>
        <v>41242</v>
      </c>
      <c r="BG7238" s="34">
        <f t="shared" si="1124"/>
        <v>82.88000000000001</v>
      </c>
      <c r="BH7238" s="32">
        <f t="shared" si="1125"/>
        <v>1</v>
      </c>
      <c r="BI7238" s="32">
        <f t="shared" si="1126"/>
        <v>0</v>
      </c>
      <c r="BJ7238" s="69">
        <f t="shared" si="1127"/>
        <v>0</v>
      </c>
      <c r="BK7238" s="158" t="str">
        <f t="shared" si="1128"/>
        <v/>
      </c>
    </row>
    <row r="7239" spans="1:63" ht="12" customHeight="1" x14ac:dyDescent="0.2">
      <c r="A7239" s="8"/>
      <c r="B7239" s="7"/>
      <c r="C7239" s="7"/>
      <c r="D7239" s="7"/>
      <c r="E7239" s="7"/>
      <c r="F7239" s="7"/>
      <c r="G7239" s="7"/>
      <c r="H7239" s="7"/>
      <c r="I7239" s="10"/>
      <c r="J7239" s="25"/>
      <c r="K7239" s="250"/>
      <c r="L7239" s="31"/>
      <c r="M7239" s="9"/>
      <c r="N7239" s="11" t="s">
        <v>25</v>
      </c>
      <c r="O7239" s="39"/>
      <c r="P7239" s="47"/>
      <c r="Q7239" s="13"/>
      <c r="R7239" s="248">
        <f t="shared" si="1120"/>
        <v>0</v>
      </c>
      <c r="S7239" s="248">
        <f t="shared" si="1121"/>
        <v>0</v>
      </c>
      <c r="T7239" s="248">
        <f t="shared" si="1122"/>
        <v>0</v>
      </c>
      <c r="U7239" s="248">
        <f t="shared" si="1123"/>
        <v>0</v>
      </c>
      <c r="V7239" s="13"/>
      <c r="W7239" s="7"/>
      <c r="AT7239" s="130"/>
      <c r="BF7239" s="33">
        <f t="shared" si="1129"/>
        <v>41242</v>
      </c>
      <c r="BG7239" s="34">
        <f t="shared" si="1124"/>
        <v>82.88000000000001</v>
      </c>
      <c r="BH7239" s="32">
        <f t="shared" si="1125"/>
        <v>1</v>
      </c>
      <c r="BI7239" s="32">
        <f t="shared" si="1126"/>
        <v>0</v>
      </c>
      <c r="BJ7239" s="69">
        <f t="shared" si="1127"/>
        <v>0</v>
      </c>
      <c r="BK7239" s="158" t="str">
        <f t="shared" si="1128"/>
        <v/>
      </c>
    </row>
    <row r="7240" spans="1:63" ht="12" customHeight="1" x14ac:dyDescent="0.2">
      <c r="A7240" s="8"/>
      <c r="B7240" s="7"/>
      <c r="C7240" s="7"/>
      <c r="D7240" s="7"/>
      <c r="E7240" s="7"/>
      <c r="F7240" s="7"/>
      <c r="G7240" s="7"/>
      <c r="H7240" s="7"/>
      <c r="I7240" s="10"/>
      <c r="J7240" s="25"/>
      <c r="K7240" s="250"/>
      <c r="L7240" s="31"/>
      <c r="M7240" s="9"/>
      <c r="N7240" s="11" t="s">
        <v>25</v>
      </c>
      <c r="O7240" s="39"/>
      <c r="P7240" s="47"/>
      <c r="Q7240" s="13"/>
      <c r="R7240" s="248">
        <f t="shared" si="1120"/>
        <v>0</v>
      </c>
      <c r="S7240" s="248">
        <f t="shared" si="1121"/>
        <v>0</v>
      </c>
      <c r="T7240" s="248">
        <f t="shared" si="1122"/>
        <v>0</v>
      </c>
      <c r="U7240" s="248">
        <f t="shared" si="1123"/>
        <v>0</v>
      </c>
      <c r="V7240" s="13"/>
      <c r="W7240" s="7"/>
      <c r="AT7240" s="130"/>
      <c r="BF7240" s="33">
        <f t="shared" si="1129"/>
        <v>41242</v>
      </c>
      <c r="BG7240" s="34">
        <f t="shared" si="1124"/>
        <v>82.88000000000001</v>
      </c>
      <c r="BH7240" s="32">
        <f t="shared" si="1125"/>
        <v>1</v>
      </c>
      <c r="BI7240" s="32">
        <f t="shared" si="1126"/>
        <v>0</v>
      </c>
      <c r="BJ7240" s="69">
        <f t="shared" si="1127"/>
        <v>0</v>
      </c>
      <c r="BK7240" s="158" t="str">
        <f t="shared" si="1128"/>
        <v/>
      </c>
    </row>
    <row r="7241" spans="1:63" ht="12" customHeight="1" x14ac:dyDescent="0.2">
      <c r="A7241" s="8"/>
      <c r="B7241" s="7"/>
      <c r="C7241" s="7"/>
      <c r="D7241" s="7"/>
      <c r="E7241" s="7"/>
      <c r="F7241" s="7"/>
      <c r="G7241" s="7"/>
      <c r="H7241" s="7"/>
      <c r="I7241" s="10"/>
      <c r="J7241" s="25"/>
      <c r="K7241" s="250"/>
      <c r="L7241" s="31"/>
      <c r="M7241" s="9"/>
      <c r="N7241" s="11" t="s">
        <v>25</v>
      </c>
      <c r="O7241" s="39"/>
      <c r="P7241" s="47"/>
      <c r="Q7241" s="13"/>
      <c r="R7241" s="248">
        <f t="shared" si="1120"/>
        <v>0</v>
      </c>
      <c r="S7241" s="248">
        <f t="shared" si="1121"/>
        <v>0</v>
      </c>
      <c r="T7241" s="248">
        <f t="shared" si="1122"/>
        <v>0</v>
      </c>
      <c r="U7241" s="248">
        <f t="shared" si="1123"/>
        <v>0</v>
      </c>
      <c r="V7241" s="13"/>
      <c r="W7241" s="7"/>
      <c r="AT7241" s="130"/>
      <c r="BF7241" s="33">
        <f t="shared" si="1129"/>
        <v>41242</v>
      </c>
      <c r="BG7241" s="34">
        <f t="shared" si="1124"/>
        <v>82.88000000000001</v>
      </c>
      <c r="BH7241" s="32">
        <f t="shared" si="1125"/>
        <v>1</v>
      </c>
      <c r="BI7241" s="32">
        <f t="shared" si="1126"/>
        <v>0</v>
      </c>
      <c r="BJ7241" s="69">
        <f t="shared" si="1127"/>
        <v>0</v>
      </c>
      <c r="BK7241" s="158" t="str">
        <f t="shared" si="1128"/>
        <v/>
      </c>
    </row>
    <row r="7242" spans="1:63" ht="12" customHeight="1" x14ac:dyDescent="0.2">
      <c r="A7242" s="8"/>
      <c r="B7242" s="7"/>
      <c r="C7242" s="7"/>
      <c r="D7242" s="7"/>
      <c r="E7242" s="7"/>
      <c r="F7242" s="7"/>
      <c r="G7242" s="7"/>
      <c r="H7242" s="7"/>
      <c r="I7242" s="10"/>
      <c r="J7242" s="25"/>
      <c r="K7242" s="250"/>
      <c r="L7242" s="31"/>
      <c r="M7242" s="9"/>
      <c r="N7242" s="11" t="s">
        <v>25</v>
      </c>
      <c r="O7242" s="39"/>
      <c r="P7242" s="47"/>
      <c r="Q7242" s="13"/>
      <c r="R7242" s="248">
        <f t="shared" si="1120"/>
        <v>0</v>
      </c>
      <c r="S7242" s="248">
        <f t="shared" si="1121"/>
        <v>0</v>
      </c>
      <c r="T7242" s="248">
        <f t="shared" si="1122"/>
        <v>0</v>
      </c>
      <c r="U7242" s="248">
        <f t="shared" si="1123"/>
        <v>0</v>
      </c>
      <c r="V7242" s="13"/>
      <c r="W7242" s="7"/>
      <c r="AT7242" s="130"/>
      <c r="BF7242" s="33">
        <f t="shared" si="1129"/>
        <v>41242</v>
      </c>
      <c r="BG7242" s="34">
        <f t="shared" si="1124"/>
        <v>82.88000000000001</v>
      </c>
      <c r="BH7242" s="32">
        <f t="shared" si="1125"/>
        <v>1</v>
      </c>
      <c r="BI7242" s="32">
        <f t="shared" si="1126"/>
        <v>0</v>
      </c>
      <c r="BJ7242" s="69">
        <f t="shared" si="1127"/>
        <v>0</v>
      </c>
      <c r="BK7242" s="158" t="str">
        <f t="shared" si="1128"/>
        <v/>
      </c>
    </row>
    <row r="7243" spans="1:63" ht="12" customHeight="1" x14ac:dyDescent="0.2">
      <c r="A7243" s="8"/>
      <c r="B7243" s="7"/>
      <c r="C7243" s="7"/>
      <c r="D7243" s="7"/>
      <c r="E7243" s="7"/>
      <c r="F7243" s="7"/>
      <c r="G7243" s="7"/>
      <c r="H7243" s="7"/>
      <c r="I7243" s="10"/>
      <c r="J7243" s="25"/>
      <c r="K7243" s="250"/>
      <c r="L7243" s="31"/>
      <c r="M7243" s="9"/>
      <c r="N7243" s="11" t="s">
        <v>25</v>
      </c>
      <c r="O7243" s="39"/>
      <c r="P7243" s="47"/>
      <c r="Q7243" s="13"/>
      <c r="R7243" s="248">
        <f t="shared" ref="R7243:R7306" si="1130">IF(N7243&lt;&gt;"M",ROUND(IF(M7243&lt;&gt;"Y",IF(P7243&lt;&gt;"Y",K7243,K7243*(BH7243-1)),0),ROUNDING),"")</f>
        <v>0</v>
      </c>
      <c r="S7243" s="248">
        <f t="shared" ref="S7243:S7306" si="1131">IF(N7243&lt;&gt;"M",ROUND(IF(O7243&gt;0,IF(M7243="Y",BI7243*(1-O7243),IF(BI7243&gt;R7243,R7243 + (BI7243 - R7243)*(1-O7243),BI7243)),BI7243),ROUNDING),"")</f>
        <v>0</v>
      </c>
      <c r="T7243" s="248">
        <f t="shared" ref="T7243:T7306" si="1132">IF(N7243&lt;&gt;"M",ROUND(IF(O7243&gt;0,IF(M7243="Y",BJ7243*(1-O7243),IF(BJ7243&gt;R7243,R7243 + (BJ7243 - R7243)*(1-O7243),BJ7243)),BJ7243),ROUNDING),"")</f>
        <v>0</v>
      </c>
      <c r="U7243" s="248">
        <f t="shared" ref="U7243:U7306" si="1133">IF(N7243&lt;&gt;"M",ROUND(IF(OR(N7243="P",N7243=""),0,IF(OR(M7243="N",M7243=""),T7243-R7243,T7243)),ROUNDING),"")</f>
        <v>0</v>
      </c>
      <c r="V7243" s="13"/>
      <c r="W7243" s="7"/>
      <c r="AT7243" s="130"/>
      <c r="BF7243" s="33">
        <f t="shared" si="1129"/>
        <v>41242</v>
      </c>
      <c r="BG7243" s="34">
        <f t="shared" ref="BG7243:BG7306" si="1134">IF(N7243&lt;&gt;"M",BG7242+U7243,BG7242)</f>
        <v>82.88000000000001</v>
      </c>
      <c r="BH7243" s="32">
        <f t="shared" ref="BH7243:BH7306" si="1135">IF(L7243&lt;&gt;"",IF(ODDS_TYPE=1,L7243,IF(ODDS_TYPE=2,IF(L7243&gt;0,1+L7243/100,IF(L7243&lt;0,1-100/L7243,1)),IF(ODDS_TYPE=3,1+L7243,IF(ODDS_TYPE=4,1+L7243,IF(ODDS_TYPE=5,IF(L7243&gt;0,1+L7243,1-1/L7243),IF(ODDS_TYPE=6,IF(L7243&gt;=0,L7243+1,1-1/L7243),1)))))),1)</f>
        <v>1</v>
      </c>
      <c r="BI7243" s="32">
        <f t="shared" ref="BI7243:BI7306" si="1136">IF(P7243&lt;&gt;"Y",IF(M7243&lt;&gt;"Y",K7243*BH7243,K7243*BH7243 - K7243),IF(M7243&lt;&gt;"Y",K7243*BH7243,K7243))</f>
        <v>0</v>
      </c>
      <c r="BJ7243" s="69">
        <f t="shared" ref="BJ7243:BJ7306" si="1137">IF(P7243&lt;&gt;"Y",
IF(M7243&lt;&gt;"Y",
IF(N7243="Y",K7243*BH7243,IF(N7243="P",0,IF(OR(N7243="R",N7243="PU"),K7243,IF(N7243="H",K7243*BH7243*0.5,IF(N7243="HW",K7243*0.5*(1 + BH7243),IF(N7243="HL",K7243*0.5,0)))))),
IF(N7243="Y",K7243*BH7243 - K7243,IF(N7243="P",0,IF(OR(N7243="R",N7243="PU"),0,IF(N7243="H",IF(BH7243&gt;2,0.5*K7243*BH7243 - K7243,0),IF(N7243="HW",K7243*0.5*(1 + BH7243) - K7243,IF(N7243="HL",0,0))))))),
IF(M7243&lt;&gt;"Y",
IF(N7243="Y",K7243*BH7243,IF(N7243="P",0,IF(OR(N7243="R",N7243="PU"),K7243*(BH7243-1),IF(N7243="H",K7243*BH7243*0.5,IF(N7243="HW",K7243*(BH7243-1)*0.5,IF(N7243="HL",K7243*BH7243 - K7243*0.5,0)))))),
IF(N7243="Y",K7243,IF(N7243="P",0,IF(OR(N7243="R",N7243="PU"),0,IF(N7243="H",IF(BH7243&lt;2,K7243*BH7243*0.5 - K7243*(BH7243-1),0),IF(N7243="HW",0,IF(N7243="HL",K7243*0.5,0)))))))
)</f>
        <v>0</v>
      </c>
      <c r="BK7243" s="158" t="str">
        <f t="shared" ref="BK7243:BK7306" si="1138">IF(FILT_M=1,IF(LEN(C7243)&gt;0,C7243,""),IF(FILT_M=2,IF(LEN(E7243)&gt;0,E7243,""),IF(FILT_M=3,IF(LEN(F7243)&gt;0,F7243,""),IF(FILT_M=4,IF(LEN(G7243)&gt;0,G7243,""),""))))</f>
        <v/>
      </c>
    </row>
    <row r="7244" spans="1:63" ht="12" customHeight="1" x14ac:dyDescent="0.2">
      <c r="A7244" s="8"/>
      <c r="B7244" s="7"/>
      <c r="C7244" s="7"/>
      <c r="D7244" s="7"/>
      <c r="E7244" s="7"/>
      <c r="F7244" s="7"/>
      <c r="G7244" s="7"/>
      <c r="H7244" s="7"/>
      <c r="I7244" s="10"/>
      <c r="J7244" s="25"/>
      <c r="K7244" s="250"/>
      <c r="L7244" s="31"/>
      <c r="M7244" s="9"/>
      <c r="N7244" s="11" t="s">
        <v>25</v>
      </c>
      <c r="O7244" s="39"/>
      <c r="P7244" s="47"/>
      <c r="Q7244" s="13"/>
      <c r="R7244" s="248">
        <f t="shared" si="1130"/>
        <v>0</v>
      </c>
      <c r="S7244" s="248">
        <f t="shared" si="1131"/>
        <v>0</v>
      </c>
      <c r="T7244" s="248">
        <f t="shared" si="1132"/>
        <v>0</v>
      </c>
      <c r="U7244" s="248">
        <f t="shared" si="1133"/>
        <v>0</v>
      </c>
      <c r="V7244" s="13"/>
      <c r="W7244" s="7"/>
      <c r="AT7244" s="130"/>
      <c r="BF7244" s="33">
        <f t="shared" ref="BF7244:BF7307" si="1139">IF(A7244&gt;2,A7244,BF7243)</f>
        <v>41242</v>
      </c>
      <c r="BG7244" s="34">
        <f t="shared" si="1134"/>
        <v>82.88000000000001</v>
      </c>
      <c r="BH7244" s="32">
        <f t="shared" si="1135"/>
        <v>1</v>
      </c>
      <c r="BI7244" s="32">
        <f t="shared" si="1136"/>
        <v>0</v>
      </c>
      <c r="BJ7244" s="69">
        <f t="shared" si="1137"/>
        <v>0</v>
      </c>
      <c r="BK7244" s="158" t="str">
        <f t="shared" si="1138"/>
        <v/>
      </c>
    </row>
    <row r="7245" spans="1:63" ht="12" customHeight="1" x14ac:dyDescent="0.2">
      <c r="A7245" s="8"/>
      <c r="B7245" s="7"/>
      <c r="C7245" s="7"/>
      <c r="D7245" s="7"/>
      <c r="E7245" s="7"/>
      <c r="F7245" s="7"/>
      <c r="G7245" s="7"/>
      <c r="H7245" s="7"/>
      <c r="I7245" s="10"/>
      <c r="J7245" s="25"/>
      <c r="K7245" s="250"/>
      <c r="L7245" s="31"/>
      <c r="M7245" s="9"/>
      <c r="N7245" s="11" t="s">
        <v>25</v>
      </c>
      <c r="O7245" s="39"/>
      <c r="P7245" s="47"/>
      <c r="Q7245" s="13"/>
      <c r="R7245" s="248">
        <f t="shared" si="1130"/>
        <v>0</v>
      </c>
      <c r="S7245" s="248">
        <f t="shared" si="1131"/>
        <v>0</v>
      </c>
      <c r="T7245" s="248">
        <f t="shared" si="1132"/>
        <v>0</v>
      </c>
      <c r="U7245" s="248">
        <f t="shared" si="1133"/>
        <v>0</v>
      </c>
      <c r="V7245" s="13"/>
      <c r="W7245" s="7"/>
      <c r="AT7245" s="130"/>
      <c r="BF7245" s="33">
        <f t="shared" si="1139"/>
        <v>41242</v>
      </c>
      <c r="BG7245" s="34">
        <f t="shared" si="1134"/>
        <v>82.88000000000001</v>
      </c>
      <c r="BH7245" s="32">
        <f t="shared" si="1135"/>
        <v>1</v>
      </c>
      <c r="BI7245" s="32">
        <f t="shared" si="1136"/>
        <v>0</v>
      </c>
      <c r="BJ7245" s="69">
        <f t="shared" si="1137"/>
        <v>0</v>
      </c>
      <c r="BK7245" s="158" t="str">
        <f t="shared" si="1138"/>
        <v/>
      </c>
    </row>
    <row r="7246" spans="1:63" ht="12" customHeight="1" x14ac:dyDescent="0.2">
      <c r="A7246" s="8"/>
      <c r="B7246" s="7"/>
      <c r="C7246" s="7"/>
      <c r="D7246" s="7"/>
      <c r="E7246" s="7"/>
      <c r="F7246" s="7"/>
      <c r="G7246" s="7"/>
      <c r="H7246" s="7"/>
      <c r="I7246" s="10"/>
      <c r="J7246" s="25"/>
      <c r="K7246" s="250"/>
      <c r="L7246" s="31"/>
      <c r="M7246" s="9"/>
      <c r="N7246" s="11" t="s">
        <v>25</v>
      </c>
      <c r="O7246" s="39"/>
      <c r="P7246" s="47"/>
      <c r="Q7246" s="13"/>
      <c r="R7246" s="248">
        <f t="shared" si="1130"/>
        <v>0</v>
      </c>
      <c r="S7246" s="248">
        <f t="shared" si="1131"/>
        <v>0</v>
      </c>
      <c r="T7246" s="248">
        <f t="shared" si="1132"/>
        <v>0</v>
      </c>
      <c r="U7246" s="248">
        <f t="shared" si="1133"/>
        <v>0</v>
      </c>
      <c r="V7246" s="13"/>
      <c r="W7246" s="7"/>
      <c r="AT7246" s="130"/>
      <c r="BF7246" s="33">
        <f t="shared" si="1139"/>
        <v>41242</v>
      </c>
      <c r="BG7246" s="34">
        <f t="shared" si="1134"/>
        <v>82.88000000000001</v>
      </c>
      <c r="BH7246" s="32">
        <f t="shared" si="1135"/>
        <v>1</v>
      </c>
      <c r="BI7246" s="32">
        <f t="shared" si="1136"/>
        <v>0</v>
      </c>
      <c r="BJ7246" s="69">
        <f t="shared" si="1137"/>
        <v>0</v>
      </c>
      <c r="BK7246" s="158" t="str">
        <f t="shared" si="1138"/>
        <v/>
      </c>
    </row>
    <row r="7247" spans="1:63" ht="12" customHeight="1" x14ac:dyDescent="0.2">
      <c r="A7247" s="8"/>
      <c r="B7247" s="7"/>
      <c r="C7247" s="7"/>
      <c r="D7247" s="7"/>
      <c r="E7247" s="7"/>
      <c r="F7247" s="7"/>
      <c r="G7247" s="7"/>
      <c r="H7247" s="7"/>
      <c r="I7247" s="10"/>
      <c r="J7247" s="25"/>
      <c r="K7247" s="250"/>
      <c r="L7247" s="31"/>
      <c r="M7247" s="9"/>
      <c r="N7247" s="11" t="s">
        <v>25</v>
      </c>
      <c r="O7247" s="39"/>
      <c r="P7247" s="47"/>
      <c r="Q7247" s="13"/>
      <c r="R7247" s="248">
        <f t="shared" si="1130"/>
        <v>0</v>
      </c>
      <c r="S7247" s="248">
        <f t="shared" si="1131"/>
        <v>0</v>
      </c>
      <c r="T7247" s="248">
        <f t="shared" si="1132"/>
        <v>0</v>
      </c>
      <c r="U7247" s="248">
        <f t="shared" si="1133"/>
        <v>0</v>
      </c>
      <c r="V7247" s="13"/>
      <c r="W7247" s="7"/>
      <c r="AT7247" s="130"/>
      <c r="BF7247" s="33">
        <f t="shared" si="1139"/>
        <v>41242</v>
      </c>
      <c r="BG7247" s="34">
        <f t="shared" si="1134"/>
        <v>82.88000000000001</v>
      </c>
      <c r="BH7247" s="32">
        <f t="shared" si="1135"/>
        <v>1</v>
      </c>
      <c r="BI7247" s="32">
        <f t="shared" si="1136"/>
        <v>0</v>
      </c>
      <c r="BJ7247" s="69">
        <f t="shared" si="1137"/>
        <v>0</v>
      </c>
      <c r="BK7247" s="158" t="str">
        <f t="shared" si="1138"/>
        <v/>
      </c>
    </row>
    <row r="7248" spans="1:63" ht="12" customHeight="1" x14ac:dyDescent="0.2">
      <c r="A7248" s="8"/>
      <c r="B7248" s="7"/>
      <c r="C7248" s="7"/>
      <c r="D7248" s="7"/>
      <c r="E7248" s="7"/>
      <c r="F7248" s="7"/>
      <c r="G7248" s="7"/>
      <c r="H7248" s="7"/>
      <c r="I7248" s="10"/>
      <c r="J7248" s="25"/>
      <c r="K7248" s="250"/>
      <c r="L7248" s="31"/>
      <c r="M7248" s="9"/>
      <c r="N7248" s="11" t="s">
        <v>25</v>
      </c>
      <c r="O7248" s="39"/>
      <c r="P7248" s="47"/>
      <c r="Q7248" s="13"/>
      <c r="R7248" s="248">
        <f t="shared" si="1130"/>
        <v>0</v>
      </c>
      <c r="S7248" s="248">
        <f t="shared" si="1131"/>
        <v>0</v>
      </c>
      <c r="T7248" s="248">
        <f t="shared" si="1132"/>
        <v>0</v>
      </c>
      <c r="U7248" s="248">
        <f t="shared" si="1133"/>
        <v>0</v>
      </c>
      <c r="V7248" s="13"/>
      <c r="W7248" s="7"/>
      <c r="AT7248" s="130"/>
      <c r="BF7248" s="33">
        <f t="shared" si="1139"/>
        <v>41242</v>
      </c>
      <c r="BG7248" s="34">
        <f t="shared" si="1134"/>
        <v>82.88000000000001</v>
      </c>
      <c r="BH7248" s="32">
        <f t="shared" si="1135"/>
        <v>1</v>
      </c>
      <c r="BI7248" s="32">
        <f t="shared" si="1136"/>
        <v>0</v>
      </c>
      <c r="BJ7248" s="69">
        <f t="shared" si="1137"/>
        <v>0</v>
      </c>
      <c r="BK7248" s="158" t="str">
        <f t="shared" si="1138"/>
        <v/>
      </c>
    </row>
    <row r="7249" spans="1:63" ht="12" customHeight="1" x14ac:dyDescent="0.2">
      <c r="A7249" s="8"/>
      <c r="B7249" s="7"/>
      <c r="C7249" s="7"/>
      <c r="D7249" s="7"/>
      <c r="E7249" s="7"/>
      <c r="F7249" s="7"/>
      <c r="G7249" s="7"/>
      <c r="H7249" s="7"/>
      <c r="I7249" s="10"/>
      <c r="J7249" s="25"/>
      <c r="K7249" s="250"/>
      <c r="L7249" s="31"/>
      <c r="M7249" s="9"/>
      <c r="N7249" s="11" t="s">
        <v>25</v>
      </c>
      <c r="O7249" s="39"/>
      <c r="P7249" s="47"/>
      <c r="Q7249" s="13"/>
      <c r="R7249" s="248">
        <f t="shared" si="1130"/>
        <v>0</v>
      </c>
      <c r="S7249" s="248">
        <f t="shared" si="1131"/>
        <v>0</v>
      </c>
      <c r="T7249" s="248">
        <f t="shared" si="1132"/>
        <v>0</v>
      </c>
      <c r="U7249" s="248">
        <f t="shared" si="1133"/>
        <v>0</v>
      </c>
      <c r="V7249" s="13"/>
      <c r="W7249" s="7"/>
      <c r="AT7249" s="130"/>
      <c r="BF7249" s="33">
        <f t="shared" si="1139"/>
        <v>41242</v>
      </c>
      <c r="BG7249" s="34">
        <f t="shared" si="1134"/>
        <v>82.88000000000001</v>
      </c>
      <c r="BH7249" s="32">
        <f t="shared" si="1135"/>
        <v>1</v>
      </c>
      <c r="BI7249" s="32">
        <f t="shared" si="1136"/>
        <v>0</v>
      </c>
      <c r="BJ7249" s="69">
        <f t="shared" si="1137"/>
        <v>0</v>
      </c>
      <c r="BK7249" s="158" t="str">
        <f t="shared" si="1138"/>
        <v/>
      </c>
    </row>
    <row r="7250" spans="1:63" ht="12" customHeight="1" x14ac:dyDescent="0.2">
      <c r="A7250" s="8"/>
      <c r="B7250" s="7"/>
      <c r="C7250" s="7"/>
      <c r="D7250" s="7"/>
      <c r="E7250" s="7"/>
      <c r="F7250" s="7"/>
      <c r="G7250" s="7"/>
      <c r="H7250" s="7"/>
      <c r="I7250" s="10"/>
      <c r="J7250" s="25"/>
      <c r="K7250" s="250"/>
      <c r="L7250" s="31"/>
      <c r="M7250" s="9"/>
      <c r="N7250" s="11" t="s">
        <v>25</v>
      </c>
      <c r="O7250" s="39"/>
      <c r="P7250" s="47"/>
      <c r="Q7250" s="13"/>
      <c r="R7250" s="248">
        <f t="shared" si="1130"/>
        <v>0</v>
      </c>
      <c r="S7250" s="248">
        <f t="shared" si="1131"/>
        <v>0</v>
      </c>
      <c r="T7250" s="248">
        <f t="shared" si="1132"/>
        <v>0</v>
      </c>
      <c r="U7250" s="248">
        <f t="shared" si="1133"/>
        <v>0</v>
      </c>
      <c r="V7250" s="13"/>
      <c r="W7250" s="7"/>
      <c r="AT7250" s="130"/>
      <c r="BF7250" s="33">
        <f t="shared" si="1139"/>
        <v>41242</v>
      </c>
      <c r="BG7250" s="34">
        <f t="shared" si="1134"/>
        <v>82.88000000000001</v>
      </c>
      <c r="BH7250" s="32">
        <f t="shared" si="1135"/>
        <v>1</v>
      </c>
      <c r="BI7250" s="32">
        <f t="shared" si="1136"/>
        <v>0</v>
      </c>
      <c r="BJ7250" s="69">
        <f t="shared" si="1137"/>
        <v>0</v>
      </c>
      <c r="BK7250" s="158" t="str">
        <f t="shared" si="1138"/>
        <v/>
      </c>
    </row>
    <row r="7251" spans="1:63" ht="12" customHeight="1" x14ac:dyDescent="0.2">
      <c r="A7251" s="8"/>
      <c r="B7251" s="7"/>
      <c r="C7251" s="7"/>
      <c r="D7251" s="7"/>
      <c r="E7251" s="7"/>
      <c r="F7251" s="7"/>
      <c r="G7251" s="7"/>
      <c r="H7251" s="7"/>
      <c r="I7251" s="10"/>
      <c r="J7251" s="25"/>
      <c r="K7251" s="250"/>
      <c r="L7251" s="31"/>
      <c r="M7251" s="9"/>
      <c r="N7251" s="11" t="s">
        <v>25</v>
      </c>
      <c r="O7251" s="39"/>
      <c r="P7251" s="47"/>
      <c r="Q7251" s="13"/>
      <c r="R7251" s="248">
        <f t="shared" si="1130"/>
        <v>0</v>
      </c>
      <c r="S7251" s="248">
        <f t="shared" si="1131"/>
        <v>0</v>
      </c>
      <c r="T7251" s="248">
        <f t="shared" si="1132"/>
        <v>0</v>
      </c>
      <c r="U7251" s="248">
        <f t="shared" si="1133"/>
        <v>0</v>
      </c>
      <c r="V7251" s="13"/>
      <c r="W7251" s="7"/>
      <c r="AT7251" s="130"/>
      <c r="BF7251" s="33">
        <f t="shared" si="1139"/>
        <v>41242</v>
      </c>
      <c r="BG7251" s="34">
        <f t="shared" si="1134"/>
        <v>82.88000000000001</v>
      </c>
      <c r="BH7251" s="32">
        <f t="shared" si="1135"/>
        <v>1</v>
      </c>
      <c r="BI7251" s="32">
        <f t="shared" si="1136"/>
        <v>0</v>
      </c>
      <c r="BJ7251" s="69">
        <f t="shared" si="1137"/>
        <v>0</v>
      </c>
      <c r="BK7251" s="158" t="str">
        <f t="shared" si="1138"/>
        <v/>
      </c>
    </row>
    <row r="7252" spans="1:63" ht="12" customHeight="1" x14ac:dyDescent="0.2">
      <c r="A7252" s="8"/>
      <c r="B7252" s="7"/>
      <c r="C7252" s="7"/>
      <c r="D7252" s="7"/>
      <c r="E7252" s="7"/>
      <c r="F7252" s="7"/>
      <c r="G7252" s="7"/>
      <c r="H7252" s="7"/>
      <c r="I7252" s="10"/>
      <c r="J7252" s="25"/>
      <c r="K7252" s="250"/>
      <c r="L7252" s="31"/>
      <c r="M7252" s="9"/>
      <c r="N7252" s="11" t="s">
        <v>25</v>
      </c>
      <c r="O7252" s="39"/>
      <c r="P7252" s="47"/>
      <c r="Q7252" s="13"/>
      <c r="R7252" s="248">
        <f t="shared" si="1130"/>
        <v>0</v>
      </c>
      <c r="S7252" s="248">
        <f t="shared" si="1131"/>
        <v>0</v>
      </c>
      <c r="T7252" s="248">
        <f t="shared" si="1132"/>
        <v>0</v>
      </c>
      <c r="U7252" s="248">
        <f t="shared" si="1133"/>
        <v>0</v>
      </c>
      <c r="V7252" s="13"/>
      <c r="W7252" s="7"/>
      <c r="AT7252" s="130"/>
      <c r="BF7252" s="33">
        <f t="shared" si="1139"/>
        <v>41242</v>
      </c>
      <c r="BG7252" s="34">
        <f t="shared" si="1134"/>
        <v>82.88000000000001</v>
      </c>
      <c r="BH7252" s="32">
        <f t="shared" si="1135"/>
        <v>1</v>
      </c>
      <c r="BI7252" s="32">
        <f t="shared" si="1136"/>
        <v>0</v>
      </c>
      <c r="BJ7252" s="69">
        <f t="shared" si="1137"/>
        <v>0</v>
      </c>
      <c r="BK7252" s="158" t="str">
        <f t="shared" si="1138"/>
        <v/>
      </c>
    </row>
    <row r="7253" spans="1:63" ht="12" customHeight="1" x14ac:dyDescent="0.2">
      <c r="A7253" s="8"/>
      <c r="B7253" s="7"/>
      <c r="C7253" s="7"/>
      <c r="D7253" s="7"/>
      <c r="E7253" s="7"/>
      <c r="F7253" s="7"/>
      <c r="G7253" s="7"/>
      <c r="H7253" s="7"/>
      <c r="I7253" s="10"/>
      <c r="J7253" s="25"/>
      <c r="K7253" s="250"/>
      <c r="L7253" s="31"/>
      <c r="M7253" s="9"/>
      <c r="N7253" s="11" t="s">
        <v>25</v>
      </c>
      <c r="O7253" s="39"/>
      <c r="P7253" s="47"/>
      <c r="Q7253" s="13"/>
      <c r="R7253" s="248">
        <f t="shared" si="1130"/>
        <v>0</v>
      </c>
      <c r="S7253" s="248">
        <f t="shared" si="1131"/>
        <v>0</v>
      </c>
      <c r="T7253" s="248">
        <f t="shared" si="1132"/>
        <v>0</v>
      </c>
      <c r="U7253" s="248">
        <f t="shared" si="1133"/>
        <v>0</v>
      </c>
      <c r="V7253" s="13"/>
      <c r="W7253" s="7"/>
      <c r="AT7253" s="130"/>
      <c r="BF7253" s="33">
        <f t="shared" si="1139"/>
        <v>41242</v>
      </c>
      <c r="BG7253" s="34">
        <f t="shared" si="1134"/>
        <v>82.88000000000001</v>
      </c>
      <c r="BH7253" s="32">
        <f t="shared" si="1135"/>
        <v>1</v>
      </c>
      <c r="BI7253" s="32">
        <f t="shared" si="1136"/>
        <v>0</v>
      </c>
      <c r="BJ7253" s="69">
        <f t="shared" si="1137"/>
        <v>0</v>
      </c>
      <c r="BK7253" s="158" t="str">
        <f t="shared" si="1138"/>
        <v/>
      </c>
    </row>
    <row r="7254" spans="1:63" ht="12" customHeight="1" x14ac:dyDescent="0.2">
      <c r="A7254" s="8"/>
      <c r="B7254" s="7"/>
      <c r="C7254" s="7"/>
      <c r="D7254" s="7"/>
      <c r="E7254" s="7"/>
      <c r="F7254" s="7"/>
      <c r="G7254" s="7"/>
      <c r="H7254" s="7"/>
      <c r="I7254" s="10"/>
      <c r="J7254" s="25"/>
      <c r="K7254" s="250"/>
      <c r="L7254" s="31"/>
      <c r="M7254" s="9"/>
      <c r="N7254" s="11" t="s">
        <v>25</v>
      </c>
      <c r="O7254" s="39"/>
      <c r="P7254" s="47"/>
      <c r="Q7254" s="13"/>
      <c r="R7254" s="248">
        <f t="shared" si="1130"/>
        <v>0</v>
      </c>
      <c r="S7254" s="248">
        <f t="shared" si="1131"/>
        <v>0</v>
      </c>
      <c r="T7254" s="248">
        <f t="shared" si="1132"/>
        <v>0</v>
      </c>
      <c r="U7254" s="248">
        <f t="shared" si="1133"/>
        <v>0</v>
      </c>
      <c r="V7254" s="13"/>
      <c r="W7254" s="7"/>
      <c r="AT7254" s="130"/>
      <c r="BF7254" s="33">
        <f t="shared" si="1139"/>
        <v>41242</v>
      </c>
      <c r="BG7254" s="34">
        <f t="shared" si="1134"/>
        <v>82.88000000000001</v>
      </c>
      <c r="BH7254" s="32">
        <f t="shared" si="1135"/>
        <v>1</v>
      </c>
      <c r="BI7254" s="32">
        <f t="shared" si="1136"/>
        <v>0</v>
      </c>
      <c r="BJ7254" s="69">
        <f t="shared" si="1137"/>
        <v>0</v>
      </c>
      <c r="BK7254" s="158" t="str">
        <f t="shared" si="1138"/>
        <v/>
      </c>
    </row>
    <row r="7255" spans="1:63" ht="12" customHeight="1" x14ac:dyDescent="0.2">
      <c r="A7255" s="8"/>
      <c r="B7255" s="7"/>
      <c r="C7255" s="7"/>
      <c r="D7255" s="7"/>
      <c r="E7255" s="7"/>
      <c r="F7255" s="7"/>
      <c r="G7255" s="7"/>
      <c r="H7255" s="7"/>
      <c r="I7255" s="10"/>
      <c r="J7255" s="25"/>
      <c r="K7255" s="250"/>
      <c r="L7255" s="31"/>
      <c r="M7255" s="9"/>
      <c r="N7255" s="11" t="s">
        <v>25</v>
      </c>
      <c r="O7255" s="39"/>
      <c r="P7255" s="47"/>
      <c r="Q7255" s="13"/>
      <c r="R7255" s="248">
        <f t="shared" si="1130"/>
        <v>0</v>
      </c>
      <c r="S7255" s="248">
        <f t="shared" si="1131"/>
        <v>0</v>
      </c>
      <c r="T7255" s="248">
        <f t="shared" si="1132"/>
        <v>0</v>
      </c>
      <c r="U7255" s="248">
        <f t="shared" si="1133"/>
        <v>0</v>
      </c>
      <c r="V7255" s="13"/>
      <c r="W7255" s="7"/>
      <c r="AT7255" s="130"/>
      <c r="BF7255" s="33">
        <f t="shared" si="1139"/>
        <v>41242</v>
      </c>
      <c r="BG7255" s="34">
        <f t="shared" si="1134"/>
        <v>82.88000000000001</v>
      </c>
      <c r="BH7255" s="32">
        <f t="shared" si="1135"/>
        <v>1</v>
      </c>
      <c r="BI7255" s="32">
        <f t="shared" si="1136"/>
        <v>0</v>
      </c>
      <c r="BJ7255" s="69">
        <f t="shared" si="1137"/>
        <v>0</v>
      </c>
      <c r="BK7255" s="158" t="str">
        <f t="shared" si="1138"/>
        <v/>
      </c>
    </row>
    <row r="7256" spans="1:63" ht="12" customHeight="1" x14ac:dyDescent="0.2">
      <c r="A7256" s="8"/>
      <c r="B7256" s="7"/>
      <c r="C7256" s="7"/>
      <c r="D7256" s="7"/>
      <c r="E7256" s="7"/>
      <c r="F7256" s="7"/>
      <c r="G7256" s="7"/>
      <c r="H7256" s="7"/>
      <c r="I7256" s="10"/>
      <c r="J7256" s="25"/>
      <c r="K7256" s="250"/>
      <c r="L7256" s="31"/>
      <c r="M7256" s="9"/>
      <c r="N7256" s="11" t="s">
        <v>25</v>
      </c>
      <c r="O7256" s="39"/>
      <c r="P7256" s="47"/>
      <c r="Q7256" s="13"/>
      <c r="R7256" s="248">
        <f t="shared" si="1130"/>
        <v>0</v>
      </c>
      <c r="S7256" s="248">
        <f t="shared" si="1131"/>
        <v>0</v>
      </c>
      <c r="T7256" s="248">
        <f t="shared" si="1132"/>
        <v>0</v>
      </c>
      <c r="U7256" s="248">
        <f t="shared" si="1133"/>
        <v>0</v>
      </c>
      <c r="V7256" s="13"/>
      <c r="W7256" s="7"/>
      <c r="AT7256" s="130"/>
      <c r="BF7256" s="33">
        <f t="shared" si="1139"/>
        <v>41242</v>
      </c>
      <c r="BG7256" s="34">
        <f t="shared" si="1134"/>
        <v>82.88000000000001</v>
      </c>
      <c r="BH7256" s="32">
        <f t="shared" si="1135"/>
        <v>1</v>
      </c>
      <c r="BI7256" s="32">
        <f t="shared" si="1136"/>
        <v>0</v>
      </c>
      <c r="BJ7256" s="69">
        <f t="shared" si="1137"/>
        <v>0</v>
      </c>
      <c r="BK7256" s="158" t="str">
        <f t="shared" si="1138"/>
        <v/>
      </c>
    </row>
    <row r="7257" spans="1:63" ht="12" customHeight="1" x14ac:dyDescent="0.2">
      <c r="A7257" s="8"/>
      <c r="B7257" s="7"/>
      <c r="C7257" s="7"/>
      <c r="D7257" s="7"/>
      <c r="E7257" s="7"/>
      <c r="F7257" s="7"/>
      <c r="G7257" s="7"/>
      <c r="H7257" s="7"/>
      <c r="I7257" s="10"/>
      <c r="J7257" s="25"/>
      <c r="K7257" s="250"/>
      <c r="L7257" s="31"/>
      <c r="M7257" s="9"/>
      <c r="N7257" s="11" t="s">
        <v>25</v>
      </c>
      <c r="O7257" s="39"/>
      <c r="P7257" s="47"/>
      <c r="Q7257" s="13"/>
      <c r="R7257" s="248">
        <f t="shared" si="1130"/>
        <v>0</v>
      </c>
      <c r="S7257" s="248">
        <f t="shared" si="1131"/>
        <v>0</v>
      </c>
      <c r="T7257" s="248">
        <f t="shared" si="1132"/>
        <v>0</v>
      </c>
      <c r="U7257" s="248">
        <f t="shared" si="1133"/>
        <v>0</v>
      </c>
      <c r="V7257" s="13"/>
      <c r="W7257" s="7"/>
      <c r="AT7257" s="130"/>
      <c r="BF7257" s="33">
        <f t="shared" si="1139"/>
        <v>41242</v>
      </c>
      <c r="BG7257" s="34">
        <f t="shared" si="1134"/>
        <v>82.88000000000001</v>
      </c>
      <c r="BH7257" s="32">
        <f t="shared" si="1135"/>
        <v>1</v>
      </c>
      <c r="BI7257" s="32">
        <f t="shared" si="1136"/>
        <v>0</v>
      </c>
      <c r="BJ7257" s="69">
        <f t="shared" si="1137"/>
        <v>0</v>
      </c>
      <c r="BK7257" s="158" t="str">
        <f t="shared" si="1138"/>
        <v/>
      </c>
    </row>
    <row r="7258" spans="1:63" ht="12" customHeight="1" x14ac:dyDescent="0.2">
      <c r="A7258" s="8"/>
      <c r="B7258" s="7"/>
      <c r="C7258" s="7"/>
      <c r="D7258" s="7"/>
      <c r="E7258" s="7"/>
      <c r="F7258" s="7"/>
      <c r="G7258" s="7"/>
      <c r="H7258" s="7"/>
      <c r="I7258" s="10"/>
      <c r="J7258" s="25"/>
      <c r="K7258" s="250"/>
      <c r="L7258" s="31"/>
      <c r="M7258" s="9"/>
      <c r="N7258" s="11" t="s">
        <v>25</v>
      </c>
      <c r="O7258" s="39"/>
      <c r="P7258" s="47"/>
      <c r="Q7258" s="13"/>
      <c r="R7258" s="248">
        <f t="shared" si="1130"/>
        <v>0</v>
      </c>
      <c r="S7258" s="248">
        <f t="shared" si="1131"/>
        <v>0</v>
      </c>
      <c r="T7258" s="248">
        <f t="shared" si="1132"/>
        <v>0</v>
      </c>
      <c r="U7258" s="248">
        <f t="shared" si="1133"/>
        <v>0</v>
      </c>
      <c r="V7258" s="13"/>
      <c r="W7258" s="7"/>
      <c r="AT7258" s="130"/>
      <c r="BF7258" s="33">
        <f t="shared" si="1139"/>
        <v>41242</v>
      </c>
      <c r="BG7258" s="34">
        <f t="shared" si="1134"/>
        <v>82.88000000000001</v>
      </c>
      <c r="BH7258" s="32">
        <f t="shared" si="1135"/>
        <v>1</v>
      </c>
      <c r="BI7258" s="32">
        <f t="shared" si="1136"/>
        <v>0</v>
      </c>
      <c r="BJ7258" s="69">
        <f t="shared" si="1137"/>
        <v>0</v>
      </c>
      <c r="BK7258" s="158" t="str">
        <f t="shared" si="1138"/>
        <v/>
      </c>
    </row>
    <row r="7259" spans="1:63" ht="12" customHeight="1" x14ac:dyDescent="0.2">
      <c r="A7259" s="8"/>
      <c r="B7259" s="7"/>
      <c r="C7259" s="7"/>
      <c r="D7259" s="7"/>
      <c r="E7259" s="7"/>
      <c r="F7259" s="7"/>
      <c r="G7259" s="7"/>
      <c r="H7259" s="7"/>
      <c r="I7259" s="10"/>
      <c r="J7259" s="25"/>
      <c r="K7259" s="250"/>
      <c r="L7259" s="31"/>
      <c r="M7259" s="9"/>
      <c r="N7259" s="11" t="s">
        <v>25</v>
      </c>
      <c r="O7259" s="39"/>
      <c r="P7259" s="47"/>
      <c r="Q7259" s="13"/>
      <c r="R7259" s="248">
        <f t="shared" si="1130"/>
        <v>0</v>
      </c>
      <c r="S7259" s="248">
        <f t="shared" si="1131"/>
        <v>0</v>
      </c>
      <c r="T7259" s="248">
        <f t="shared" si="1132"/>
        <v>0</v>
      </c>
      <c r="U7259" s="248">
        <f t="shared" si="1133"/>
        <v>0</v>
      </c>
      <c r="V7259" s="13"/>
      <c r="W7259" s="7"/>
      <c r="AT7259" s="130"/>
      <c r="BF7259" s="33">
        <f t="shared" si="1139"/>
        <v>41242</v>
      </c>
      <c r="BG7259" s="34">
        <f t="shared" si="1134"/>
        <v>82.88000000000001</v>
      </c>
      <c r="BH7259" s="32">
        <f t="shared" si="1135"/>
        <v>1</v>
      </c>
      <c r="BI7259" s="32">
        <f t="shared" si="1136"/>
        <v>0</v>
      </c>
      <c r="BJ7259" s="69">
        <f t="shared" si="1137"/>
        <v>0</v>
      </c>
      <c r="BK7259" s="158" t="str">
        <f t="shared" si="1138"/>
        <v/>
      </c>
    </row>
    <row r="7260" spans="1:63" ht="12" customHeight="1" x14ac:dyDescent="0.2">
      <c r="A7260" s="8"/>
      <c r="B7260" s="7"/>
      <c r="C7260" s="7"/>
      <c r="D7260" s="7"/>
      <c r="E7260" s="7"/>
      <c r="F7260" s="7"/>
      <c r="G7260" s="7"/>
      <c r="H7260" s="7"/>
      <c r="I7260" s="10"/>
      <c r="J7260" s="25"/>
      <c r="K7260" s="250"/>
      <c r="L7260" s="31"/>
      <c r="M7260" s="9"/>
      <c r="N7260" s="11" t="s">
        <v>25</v>
      </c>
      <c r="O7260" s="39"/>
      <c r="P7260" s="47"/>
      <c r="Q7260" s="13"/>
      <c r="R7260" s="248">
        <f t="shared" si="1130"/>
        <v>0</v>
      </c>
      <c r="S7260" s="248">
        <f t="shared" si="1131"/>
        <v>0</v>
      </c>
      <c r="T7260" s="248">
        <f t="shared" si="1132"/>
        <v>0</v>
      </c>
      <c r="U7260" s="248">
        <f t="shared" si="1133"/>
        <v>0</v>
      </c>
      <c r="V7260" s="13"/>
      <c r="W7260" s="7"/>
      <c r="AT7260" s="130"/>
      <c r="BF7260" s="33">
        <f t="shared" si="1139"/>
        <v>41242</v>
      </c>
      <c r="BG7260" s="34">
        <f t="shared" si="1134"/>
        <v>82.88000000000001</v>
      </c>
      <c r="BH7260" s="32">
        <f t="shared" si="1135"/>
        <v>1</v>
      </c>
      <c r="BI7260" s="32">
        <f t="shared" si="1136"/>
        <v>0</v>
      </c>
      <c r="BJ7260" s="69">
        <f t="shared" si="1137"/>
        <v>0</v>
      </c>
      <c r="BK7260" s="158" t="str">
        <f t="shared" si="1138"/>
        <v/>
      </c>
    </row>
    <row r="7261" spans="1:63" ht="12" customHeight="1" x14ac:dyDescent="0.2">
      <c r="A7261" s="8"/>
      <c r="B7261" s="7"/>
      <c r="C7261" s="7"/>
      <c r="D7261" s="7"/>
      <c r="E7261" s="7"/>
      <c r="F7261" s="7"/>
      <c r="G7261" s="7"/>
      <c r="H7261" s="7"/>
      <c r="I7261" s="10"/>
      <c r="J7261" s="25"/>
      <c r="K7261" s="250"/>
      <c r="L7261" s="31"/>
      <c r="M7261" s="9"/>
      <c r="N7261" s="11" t="s">
        <v>25</v>
      </c>
      <c r="O7261" s="39"/>
      <c r="P7261" s="47"/>
      <c r="Q7261" s="13"/>
      <c r="R7261" s="248">
        <f t="shared" si="1130"/>
        <v>0</v>
      </c>
      <c r="S7261" s="248">
        <f t="shared" si="1131"/>
        <v>0</v>
      </c>
      <c r="T7261" s="248">
        <f t="shared" si="1132"/>
        <v>0</v>
      </c>
      <c r="U7261" s="248">
        <f t="shared" si="1133"/>
        <v>0</v>
      </c>
      <c r="V7261" s="13"/>
      <c r="W7261" s="7"/>
      <c r="AT7261" s="130"/>
      <c r="BF7261" s="33">
        <f t="shared" si="1139"/>
        <v>41242</v>
      </c>
      <c r="BG7261" s="34">
        <f t="shared" si="1134"/>
        <v>82.88000000000001</v>
      </c>
      <c r="BH7261" s="32">
        <f t="shared" si="1135"/>
        <v>1</v>
      </c>
      <c r="BI7261" s="32">
        <f t="shared" si="1136"/>
        <v>0</v>
      </c>
      <c r="BJ7261" s="69">
        <f t="shared" si="1137"/>
        <v>0</v>
      </c>
      <c r="BK7261" s="158" t="str">
        <f t="shared" si="1138"/>
        <v/>
      </c>
    </row>
    <row r="7262" spans="1:63" ht="12" customHeight="1" x14ac:dyDescent="0.2">
      <c r="A7262" s="8"/>
      <c r="B7262" s="7"/>
      <c r="C7262" s="7"/>
      <c r="D7262" s="7"/>
      <c r="E7262" s="7"/>
      <c r="F7262" s="7"/>
      <c r="G7262" s="7"/>
      <c r="H7262" s="7"/>
      <c r="I7262" s="10"/>
      <c r="J7262" s="25"/>
      <c r="K7262" s="250"/>
      <c r="L7262" s="31"/>
      <c r="M7262" s="9"/>
      <c r="N7262" s="11" t="s">
        <v>25</v>
      </c>
      <c r="O7262" s="39"/>
      <c r="P7262" s="47"/>
      <c r="Q7262" s="13"/>
      <c r="R7262" s="248">
        <f t="shared" si="1130"/>
        <v>0</v>
      </c>
      <c r="S7262" s="248">
        <f t="shared" si="1131"/>
        <v>0</v>
      </c>
      <c r="T7262" s="248">
        <f t="shared" si="1132"/>
        <v>0</v>
      </c>
      <c r="U7262" s="248">
        <f t="shared" si="1133"/>
        <v>0</v>
      </c>
      <c r="V7262" s="13"/>
      <c r="W7262" s="7"/>
      <c r="AT7262" s="130"/>
      <c r="BF7262" s="33">
        <f t="shared" si="1139"/>
        <v>41242</v>
      </c>
      <c r="BG7262" s="34">
        <f t="shared" si="1134"/>
        <v>82.88000000000001</v>
      </c>
      <c r="BH7262" s="32">
        <f t="shared" si="1135"/>
        <v>1</v>
      </c>
      <c r="BI7262" s="32">
        <f t="shared" si="1136"/>
        <v>0</v>
      </c>
      <c r="BJ7262" s="69">
        <f t="shared" si="1137"/>
        <v>0</v>
      </c>
      <c r="BK7262" s="158" t="str">
        <f t="shared" si="1138"/>
        <v/>
      </c>
    </row>
    <row r="7263" spans="1:63" ht="12" customHeight="1" x14ac:dyDescent="0.2">
      <c r="A7263" s="8"/>
      <c r="B7263" s="7"/>
      <c r="C7263" s="7"/>
      <c r="D7263" s="7"/>
      <c r="E7263" s="7"/>
      <c r="F7263" s="7"/>
      <c r="G7263" s="7"/>
      <c r="H7263" s="7"/>
      <c r="I7263" s="10"/>
      <c r="J7263" s="25"/>
      <c r="K7263" s="250"/>
      <c r="L7263" s="31"/>
      <c r="M7263" s="9"/>
      <c r="N7263" s="11" t="s">
        <v>25</v>
      </c>
      <c r="O7263" s="39"/>
      <c r="P7263" s="47"/>
      <c r="Q7263" s="13"/>
      <c r="R7263" s="248">
        <f t="shared" si="1130"/>
        <v>0</v>
      </c>
      <c r="S7263" s="248">
        <f t="shared" si="1131"/>
        <v>0</v>
      </c>
      <c r="T7263" s="248">
        <f t="shared" si="1132"/>
        <v>0</v>
      </c>
      <c r="U7263" s="248">
        <f t="shared" si="1133"/>
        <v>0</v>
      </c>
      <c r="V7263" s="13"/>
      <c r="W7263" s="7"/>
      <c r="AT7263" s="130"/>
      <c r="BF7263" s="33">
        <f t="shared" si="1139"/>
        <v>41242</v>
      </c>
      <c r="BG7263" s="34">
        <f t="shared" si="1134"/>
        <v>82.88000000000001</v>
      </c>
      <c r="BH7263" s="32">
        <f t="shared" si="1135"/>
        <v>1</v>
      </c>
      <c r="BI7263" s="32">
        <f t="shared" si="1136"/>
        <v>0</v>
      </c>
      <c r="BJ7263" s="69">
        <f t="shared" si="1137"/>
        <v>0</v>
      </c>
      <c r="BK7263" s="158" t="str">
        <f t="shared" si="1138"/>
        <v/>
      </c>
    </row>
    <row r="7264" spans="1:63" ht="12" customHeight="1" x14ac:dyDescent="0.2">
      <c r="A7264" s="8"/>
      <c r="B7264" s="7"/>
      <c r="C7264" s="7"/>
      <c r="D7264" s="7"/>
      <c r="E7264" s="7"/>
      <c r="F7264" s="7"/>
      <c r="G7264" s="7"/>
      <c r="H7264" s="7"/>
      <c r="I7264" s="10"/>
      <c r="J7264" s="25"/>
      <c r="K7264" s="250"/>
      <c r="L7264" s="31"/>
      <c r="M7264" s="9"/>
      <c r="N7264" s="11" t="s">
        <v>25</v>
      </c>
      <c r="O7264" s="39"/>
      <c r="P7264" s="47"/>
      <c r="Q7264" s="13"/>
      <c r="R7264" s="248">
        <f t="shared" si="1130"/>
        <v>0</v>
      </c>
      <c r="S7264" s="248">
        <f t="shared" si="1131"/>
        <v>0</v>
      </c>
      <c r="T7264" s="248">
        <f t="shared" si="1132"/>
        <v>0</v>
      </c>
      <c r="U7264" s="248">
        <f t="shared" si="1133"/>
        <v>0</v>
      </c>
      <c r="V7264" s="13"/>
      <c r="W7264" s="7"/>
      <c r="AT7264" s="130"/>
      <c r="BF7264" s="33">
        <f t="shared" si="1139"/>
        <v>41242</v>
      </c>
      <c r="BG7264" s="34">
        <f t="shared" si="1134"/>
        <v>82.88000000000001</v>
      </c>
      <c r="BH7264" s="32">
        <f t="shared" si="1135"/>
        <v>1</v>
      </c>
      <c r="BI7264" s="32">
        <f t="shared" si="1136"/>
        <v>0</v>
      </c>
      <c r="BJ7264" s="69">
        <f t="shared" si="1137"/>
        <v>0</v>
      </c>
      <c r="BK7264" s="158" t="str">
        <f t="shared" si="1138"/>
        <v/>
      </c>
    </row>
    <row r="7265" spans="1:63" ht="12" customHeight="1" x14ac:dyDescent="0.2">
      <c r="A7265" s="8"/>
      <c r="B7265" s="7"/>
      <c r="C7265" s="7"/>
      <c r="D7265" s="7"/>
      <c r="E7265" s="7"/>
      <c r="F7265" s="7"/>
      <c r="G7265" s="7"/>
      <c r="H7265" s="7"/>
      <c r="I7265" s="10"/>
      <c r="J7265" s="25"/>
      <c r="K7265" s="250"/>
      <c r="L7265" s="31"/>
      <c r="M7265" s="9"/>
      <c r="N7265" s="11" t="s">
        <v>25</v>
      </c>
      <c r="O7265" s="39"/>
      <c r="P7265" s="47"/>
      <c r="Q7265" s="13"/>
      <c r="R7265" s="248">
        <f t="shared" si="1130"/>
        <v>0</v>
      </c>
      <c r="S7265" s="248">
        <f t="shared" si="1131"/>
        <v>0</v>
      </c>
      <c r="T7265" s="248">
        <f t="shared" si="1132"/>
        <v>0</v>
      </c>
      <c r="U7265" s="248">
        <f t="shared" si="1133"/>
        <v>0</v>
      </c>
      <c r="V7265" s="13"/>
      <c r="W7265" s="7"/>
      <c r="AT7265" s="130"/>
      <c r="BF7265" s="33">
        <f t="shared" si="1139"/>
        <v>41242</v>
      </c>
      <c r="BG7265" s="34">
        <f t="shared" si="1134"/>
        <v>82.88000000000001</v>
      </c>
      <c r="BH7265" s="32">
        <f t="shared" si="1135"/>
        <v>1</v>
      </c>
      <c r="BI7265" s="32">
        <f t="shared" si="1136"/>
        <v>0</v>
      </c>
      <c r="BJ7265" s="69">
        <f t="shared" si="1137"/>
        <v>0</v>
      </c>
      <c r="BK7265" s="158" t="str">
        <f t="shared" si="1138"/>
        <v/>
      </c>
    </row>
    <row r="7266" spans="1:63" ht="12" customHeight="1" x14ac:dyDescent="0.2">
      <c r="A7266" s="8"/>
      <c r="B7266" s="7"/>
      <c r="C7266" s="7"/>
      <c r="D7266" s="7"/>
      <c r="E7266" s="7"/>
      <c r="F7266" s="7"/>
      <c r="G7266" s="7"/>
      <c r="H7266" s="7"/>
      <c r="I7266" s="10"/>
      <c r="J7266" s="25"/>
      <c r="K7266" s="250"/>
      <c r="L7266" s="31"/>
      <c r="M7266" s="9"/>
      <c r="N7266" s="11" t="s">
        <v>25</v>
      </c>
      <c r="O7266" s="39"/>
      <c r="P7266" s="47"/>
      <c r="Q7266" s="13"/>
      <c r="R7266" s="248">
        <f t="shared" si="1130"/>
        <v>0</v>
      </c>
      <c r="S7266" s="248">
        <f t="shared" si="1131"/>
        <v>0</v>
      </c>
      <c r="T7266" s="248">
        <f t="shared" si="1132"/>
        <v>0</v>
      </c>
      <c r="U7266" s="248">
        <f t="shared" si="1133"/>
        <v>0</v>
      </c>
      <c r="V7266" s="13"/>
      <c r="W7266" s="7"/>
      <c r="AT7266" s="130"/>
      <c r="BF7266" s="33">
        <f t="shared" si="1139"/>
        <v>41242</v>
      </c>
      <c r="BG7266" s="34">
        <f t="shared" si="1134"/>
        <v>82.88000000000001</v>
      </c>
      <c r="BH7266" s="32">
        <f t="shared" si="1135"/>
        <v>1</v>
      </c>
      <c r="BI7266" s="32">
        <f t="shared" si="1136"/>
        <v>0</v>
      </c>
      <c r="BJ7266" s="69">
        <f t="shared" si="1137"/>
        <v>0</v>
      </c>
      <c r="BK7266" s="158" t="str">
        <f t="shared" si="1138"/>
        <v/>
      </c>
    </row>
    <row r="7267" spans="1:63" ht="12" customHeight="1" x14ac:dyDescent="0.2">
      <c r="A7267" s="8"/>
      <c r="B7267" s="7"/>
      <c r="C7267" s="7"/>
      <c r="D7267" s="7"/>
      <c r="E7267" s="7"/>
      <c r="F7267" s="7"/>
      <c r="G7267" s="7"/>
      <c r="H7267" s="7"/>
      <c r="I7267" s="10"/>
      <c r="J7267" s="25"/>
      <c r="K7267" s="250"/>
      <c r="L7267" s="31"/>
      <c r="M7267" s="9"/>
      <c r="N7267" s="11" t="s">
        <v>25</v>
      </c>
      <c r="O7267" s="39"/>
      <c r="P7267" s="47"/>
      <c r="Q7267" s="13"/>
      <c r="R7267" s="248">
        <f t="shared" si="1130"/>
        <v>0</v>
      </c>
      <c r="S7267" s="248">
        <f t="shared" si="1131"/>
        <v>0</v>
      </c>
      <c r="T7267" s="248">
        <f t="shared" si="1132"/>
        <v>0</v>
      </c>
      <c r="U7267" s="248">
        <f t="shared" si="1133"/>
        <v>0</v>
      </c>
      <c r="V7267" s="13"/>
      <c r="W7267" s="7"/>
      <c r="AT7267" s="130"/>
      <c r="BF7267" s="33">
        <f t="shared" si="1139"/>
        <v>41242</v>
      </c>
      <c r="BG7267" s="34">
        <f t="shared" si="1134"/>
        <v>82.88000000000001</v>
      </c>
      <c r="BH7267" s="32">
        <f t="shared" si="1135"/>
        <v>1</v>
      </c>
      <c r="BI7267" s="32">
        <f t="shared" si="1136"/>
        <v>0</v>
      </c>
      <c r="BJ7267" s="69">
        <f t="shared" si="1137"/>
        <v>0</v>
      </c>
      <c r="BK7267" s="158" t="str">
        <f t="shared" si="1138"/>
        <v/>
      </c>
    </row>
    <row r="7268" spans="1:63" ht="12" customHeight="1" x14ac:dyDescent="0.2">
      <c r="A7268" s="8"/>
      <c r="B7268" s="7"/>
      <c r="C7268" s="7"/>
      <c r="D7268" s="7"/>
      <c r="E7268" s="7"/>
      <c r="F7268" s="7"/>
      <c r="G7268" s="7"/>
      <c r="H7268" s="7"/>
      <c r="I7268" s="10"/>
      <c r="J7268" s="25"/>
      <c r="K7268" s="250"/>
      <c r="L7268" s="31"/>
      <c r="M7268" s="9"/>
      <c r="N7268" s="11" t="s">
        <v>25</v>
      </c>
      <c r="O7268" s="39"/>
      <c r="P7268" s="47"/>
      <c r="Q7268" s="13"/>
      <c r="R7268" s="248">
        <f t="shared" si="1130"/>
        <v>0</v>
      </c>
      <c r="S7268" s="248">
        <f t="shared" si="1131"/>
        <v>0</v>
      </c>
      <c r="T7268" s="248">
        <f t="shared" si="1132"/>
        <v>0</v>
      </c>
      <c r="U7268" s="248">
        <f t="shared" si="1133"/>
        <v>0</v>
      </c>
      <c r="V7268" s="13"/>
      <c r="W7268" s="7"/>
      <c r="AT7268" s="130"/>
      <c r="BF7268" s="33">
        <f t="shared" si="1139"/>
        <v>41242</v>
      </c>
      <c r="BG7268" s="34">
        <f t="shared" si="1134"/>
        <v>82.88000000000001</v>
      </c>
      <c r="BH7268" s="32">
        <f t="shared" si="1135"/>
        <v>1</v>
      </c>
      <c r="BI7268" s="32">
        <f t="shared" si="1136"/>
        <v>0</v>
      </c>
      <c r="BJ7268" s="69">
        <f t="shared" si="1137"/>
        <v>0</v>
      </c>
      <c r="BK7268" s="158" t="str">
        <f t="shared" si="1138"/>
        <v/>
      </c>
    </row>
    <row r="7269" spans="1:63" ht="12" customHeight="1" x14ac:dyDescent="0.2">
      <c r="A7269" s="8"/>
      <c r="B7269" s="7"/>
      <c r="C7269" s="7"/>
      <c r="D7269" s="7"/>
      <c r="E7269" s="7"/>
      <c r="F7269" s="7"/>
      <c r="G7269" s="7"/>
      <c r="H7269" s="7"/>
      <c r="I7269" s="10"/>
      <c r="J7269" s="25"/>
      <c r="K7269" s="250"/>
      <c r="L7269" s="31"/>
      <c r="M7269" s="9"/>
      <c r="N7269" s="11" t="s">
        <v>25</v>
      </c>
      <c r="O7269" s="39"/>
      <c r="P7269" s="47"/>
      <c r="Q7269" s="13"/>
      <c r="R7269" s="248">
        <f t="shared" si="1130"/>
        <v>0</v>
      </c>
      <c r="S7269" s="248">
        <f t="shared" si="1131"/>
        <v>0</v>
      </c>
      <c r="T7269" s="248">
        <f t="shared" si="1132"/>
        <v>0</v>
      </c>
      <c r="U7269" s="248">
        <f t="shared" si="1133"/>
        <v>0</v>
      </c>
      <c r="V7269" s="13"/>
      <c r="W7269" s="7"/>
      <c r="AT7269" s="130"/>
      <c r="BF7269" s="33">
        <f t="shared" si="1139"/>
        <v>41242</v>
      </c>
      <c r="BG7269" s="34">
        <f t="shared" si="1134"/>
        <v>82.88000000000001</v>
      </c>
      <c r="BH7269" s="32">
        <f t="shared" si="1135"/>
        <v>1</v>
      </c>
      <c r="BI7269" s="32">
        <f t="shared" si="1136"/>
        <v>0</v>
      </c>
      <c r="BJ7269" s="69">
        <f t="shared" si="1137"/>
        <v>0</v>
      </c>
      <c r="BK7269" s="158" t="str">
        <f t="shared" si="1138"/>
        <v/>
      </c>
    </row>
    <row r="7270" spans="1:63" ht="12" customHeight="1" x14ac:dyDescent="0.2">
      <c r="A7270" s="8"/>
      <c r="B7270" s="7"/>
      <c r="C7270" s="7"/>
      <c r="D7270" s="7"/>
      <c r="E7270" s="7"/>
      <c r="F7270" s="7"/>
      <c r="G7270" s="7"/>
      <c r="H7270" s="7"/>
      <c r="I7270" s="10"/>
      <c r="J7270" s="25"/>
      <c r="K7270" s="250"/>
      <c r="L7270" s="31"/>
      <c r="M7270" s="9"/>
      <c r="N7270" s="11" t="s">
        <v>25</v>
      </c>
      <c r="O7270" s="39"/>
      <c r="P7270" s="47"/>
      <c r="Q7270" s="13"/>
      <c r="R7270" s="248">
        <f t="shared" si="1130"/>
        <v>0</v>
      </c>
      <c r="S7270" s="248">
        <f t="shared" si="1131"/>
        <v>0</v>
      </c>
      <c r="T7270" s="248">
        <f t="shared" si="1132"/>
        <v>0</v>
      </c>
      <c r="U7270" s="248">
        <f t="shared" si="1133"/>
        <v>0</v>
      </c>
      <c r="V7270" s="13"/>
      <c r="W7270" s="7"/>
      <c r="AT7270" s="130"/>
      <c r="BF7270" s="33">
        <f t="shared" si="1139"/>
        <v>41242</v>
      </c>
      <c r="BG7270" s="34">
        <f t="shared" si="1134"/>
        <v>82.88000000000001</v>
      </c>
      <c r="BH7270" s="32">
        <f t="shared" si="1135"/>
        <v>1</v>
      </c>
      <c r="BI7270" s="32">
        <f t="shared" si="1136"/>
        <v>0</v>
      </c>
      <c r="BJ7270" s="69">
        <f t="shared" si="1137"/>
        <v>0</v>
      </c>
      <c r="BK7270" s="158" t="str">
        <f t="shared" si="1138"/>
        <v/>
      </c>
    </row>
    <row r="7271" spans="1:63" ht="12" customHeight="1" x14ac:dyDescent="0.2">
      <c r="A7271" s="8"/>
      <c r="B7271" s="7"/>
      <c r="C7271" s="7"/>
      <c r="D7271" s="7"/>
      <c r="E7271" s="7"/>
      <c r="F7271" s="7"/>
      <c r="G7271" s="7"/>
      <c r="H7271" s="7"/>
      <c r="I7271" s="10"/>
      <c r="J7271" s="25"/>
      <c r="K7271" s="250"/>
      <c r="L7271" s="31"/>
      <c r="M7271" s="9"/>
      <c r="N7271" s="11" t="s">
        <v>25</v>
      </c>
      <c r="O7271" s="39"/>
      <c r="P7271" s="47"/>
      <c r="Q7271" s="13"/>
      <c r="R7271" s="248">
        <f t="shared" si="1130"/>
        <v>0</v>
      </c>
      <c r="S7271" s="248">
        <f t="shared" si="1131"/>
        <v>0</v>
      </c>
      <c r="T7271" s="248">
        <f t="shared" si="1132"/>
        <v>0</v>
      </c>
      <c r="U7271" s="248">
        <f t="shared" si="1133"/>
        <v>0</v>
      </c>
      <c r="V7271" s="13"/>
      <c r="W7271" s="7"/>
      <c r="AT7271" s="130"/>
      <c r="BF7271" s="33">
        <f t="shared" si="1139"/>
        <v>41242</v>
      </c>
      <c r="BG7271" s="34">
        <f t="shared" si="1134"/>
        <v>82.88000000000001</v>
      </c>
      <c r="BH7271" s="32">
        <f t="shared" si="1135"/>
        <v>1</v>
      </c>
      <c r="BI7271" s="32">
        <f t="shared" si="1136"/>
        <v>0</v>
      </c>
      <c r="BJ7271" s="69">
        <f t="shared" si="1137"/>
        <v>0</v>
      </c>
      <c r="BK7271" s="158" t="str">
        <f t="shared" si="1138"/>
        <v/>
      </c>
    </row>
    <row r="7272" spans="1:63" ht="12" customHeight="1" x14ac:dyDescent="0.2">
      <c r="A7272" s="8"/>
      <c r="B7272" s="7"/>
      <c r="C7272" s="7"/>
      <c r="D7272" s="7"/>
      <c r="E7272" s="7"/>
      <c r="F7272" s="7"/>
      <c r="G7272" s="7"/>
      <c r="H7272" s="7"/>
      <c r="I7272" s="10"/>
      <c r="J7272" s="25"/>
      <c r="K7272" s="250"/>
      <c r="L7272" s="31"/>
      <c r="M7272" s="9"/>
      <c r="N7272" s="11" t="s">
        <v>25</v>
      </c>
      <c r="O7272" s="39"/>
      <c r="P7272" s="47"/>
      <c r="Q7272" s="13"/>
      <c r="R7272" s="248">
        <f t="shared" si="1130"/>
        <v>0</v>
      </c>
      <c r="S7272" s="248">
        <f t="shared" si="1131"/>
        <v>0</v>
      </c>
      <c r="T7272" s="248">
        <f t="shared" si="1132"/>
        <v>0</v>
      </c>
      <c r="U7272" s="248">
        <f t="shared" si="1133"/>
        <v>0</v>
      </c>
      <c r="V7272" s="13"/>
      <c r="W7272" s="7"/>
      <c r="AT7272" s="130"/>
      <c r="BF7272" s="33">
        <f t="shared" si="1139"/>
        <v>41242</v>
      </c>
      <c r="BG7272" s="34">
        <f t="shared" si="1134"/>
        <v>82.88000000000001</v>
      </c>
      <c r="BH7272" s="32">
        <f t="shared" si="1135"/>
        <v>1</v>
      </c>
      <c r="BI7272" s="32">
        <f t="shared" si="1136"/>
        <v>0</v>
      </c>
      <c r="BJ7272" s="69">
        <f t="shared" si="1137"/>
        <v>0</v>
      </c>
      <c r="BK7272" s="158" t="str">
        <f t="shared" si="1138"/>
        <v/>
      </c>
    </row>
    <row r="7273" spans="1:63" ht="12" customHeight="1" x14ac:dyDescent="0.2">
      <c r="A7273" s="8"/>
      <c r="B7273" s="7"/>
      <c r="C7273" s="7"/>
      <c r="D7273" s="7"/>
      <c r="E7273" s="7"/>
      <c r="F7273" s="7"/>
      <c r="G7273" s="7"/>
      <c r="H7273" s="7"/>
      <c r="I7273" s="10"/>
      <c r="J7273" s="25"/>
      <c r="K7273" s="250"/>
      <c r="L7273" s="31"/>
      <c r="M7273" s="9"/>
      <c r="N7273" s="11" t="s">
        <v>25</v>
      </c>
      <c r="O7273" s="39"/>
      <c r="P7273" s="47"/>
      <c r="Q7273" s="13"/>
      <c r="R7273" s="248">
        <f t="shared" si="1130"/>
        <v>0</v>
      </c>
      <c r="S7273" s="248">
        <f t="shared" si="1131"/>
        <v>0</v>
      </c>
      <c r="T7273" s="248">
        <f t="shared" si="1132"/>
        <v>0</v>
      </c>
      <c r="U7273" s="248">
        <f t="shared" si="1133"/>
        <v>0</v>
      </c>
      <c r="V7273" s="13"/>
      <c r="W7273" s="7"/>
      <c r="AT7273" s="130"/>
      <c r="BF7273" s="33">
        <f t="shared" si="1139"/>
        <v>41242</v>
      </c>
      <c r="BG7273" s="34">
        <f t="shared" si="1134"/>
        <v>82.88000000000001</v>
      </c>
      <c r="BH7273" s="32">
        <f t="shared" si="1135"/>
        <v>1</v>
      </c>
      <c r="BI7273" s="32">
        <f t="shared" si="1136"/>
        <v>0</v>
      </c>
      <c r="BJ7273" s="69">
        <f t="shared" si="1137"/>
        <v>0</v>
      </c>
      <c r="BK7273" s="158" t="str">
        <f t="shared" si="1138"/>
        <v/>
      </c>
    </row>
    <row r="7274" spans="1:63" ht="12" customHeight="1" x14ac:dyDescent="0.2">
      <c r="A7274" s="8"/>
      <c r="B7274" s="7"/>
      <c r="C7274" s="7"/>
      <c r="D7274" s="7"/>
      <c r="E7274" s="7"/>
      <c r="F7274" s="7"/>
      <c r="G7274" s="7"/>
      <c r="H7274" s="7"/>
      <c r="I7274" s="10"/>
      <c r="J7274" s="25"/>
      <c r="K7274" s="250"/>
      <c r="L7274" s="31"/>
      <c r="M7274" s="9"/>
      <c r="N7274" s="11" t="s">
        <v>25</v>
      </c>
      <c r="O7274" s="39"/>
      <c r="P7274" s="47"/>
      <c r="Q7274" s="13"/>
      <c r="R7274" s="248">
        <f t="shared" si="1130"/>
        <v>0</v>
      </c>
      <c r="S7274" s="248">
        <f t="shared" si="1131"/>
        <v>0</v>
      </c>
      <c r="T7274" s="248">
        <f t="shared" si="1132"/>
        <v>0</v>
      </c>
      <c r="U7274" s="248">
        <f t="shared" si="1133"/>
        <v>0</v>
      </c>
      <c r="V7274" s="13"/>
      <c r="W7274" s="7"/>
      <c r="AT7274" s="130"/>
      <c r="BF7274" s="33">
        <f t="shared" si="1139"/>
        <v>41242</v>
      </c>
      <c r="BG7274" s="34">
        <f t="shared" si="1134"/>
        <v>82.88000000000001</v>
      </c>
      <c r="BH7274" s="32">
        <f t="shared" si="1135"/>
        <v>1</v>
      </c>
      <c r="BI7274" s="32">
        <f t="shared" si="1136"/>
        <v>0</v>
      </c>
      <c r="BJ7274" s="69">
        <f t="shared" si="1137"/>
        <v>0</v>
      </c>
      <c r="BK7274" s="158" t="str">
        <f t="shared" si="1138"/>
        <v/>
      </c>
    </row>
    <row r="7275" spans="1:63" ht="12" customHeight="1" x14ac:dyDescent="0.2">
      <c r="A7275" s="8"/>
      <c r="B7275" s="7"/>
      <c r="C7275" s="7"/>
      <c r="D7275" s="7"/>
      <c r="E7275" s="7"/>
      <c r="F7275" s="7"/>
      <c r="G7275" s="7"/>
      <c r="H7275" s="7"/>
      <c r="I7275" s="10"/>
      <c r="J7275" s="25"/>
      <c r="K7275" s="250"/>
      <c r="L7275" s="31"/>
      <c r="M7275" s="9"/>
      <c r="N7275" s="11" t="s">
        <v>25</v>
      </c>
      <c r="O7275" s="39"/>
      <c r="P7275" s="47"/>
      <c r="Q7275" s="13"/>
      <c r="R7275" s="248">
        <f t="shared" si="1130"/>
        <v>0</v>
      </c>
      <c r="S7275" s="248">
        <f t="shared" si="1131"/>
        <v>0</v>
      </c>
      <c r="T7275" s="248">
        <f t="shared" si="1132"/>
        <v>0</v>
      </c>
      <c r="U7275" s="248">
        <f t="shared" si="1133"/>
        <v>0</v>
      </c>
      <c r="V7275" s="13"/>
      <c r="W7275" s="7"/>
      <c r="AT7275" s="130"/>
      <c r="BF7275" s="33">
        <f t="shared" si="1139"/>
        <v>41242</v>
      </c>
      <c r="BG7275" s="34">
        <f t="shared" si="1134"/>
        <v>82.88000000000001</v>
      </c>
      <c r="BH7275" s="32">
        <f t="shared" si="1135"/>
        <v>1</v>
      </c>
      <c r="BI7275" s="32">
        <f t="shared" si="1136"/>
        <v>0</v>
      </c>
      <c r="BJ7275" s="69">
        <f t="shared" si="1137"/>
        <v>0</v>
      </c>
      <c r="BK7275" s="158" t="str">
        <f t="shared" si="1138"/>
        <v/>
      </c>
    </row>
    <row r="7276" spans="1:63" ht="12" customHeight="1" x14ac:dyDescent="0.2">
      <c r="A7276" s="8"/>
      <c r="B7276" s="7"/>
      <c r="C7276" s="7"/>
      <c r="D7276" s="7"/>
      <c r="E7276" s="7"/>
      <c r="F7276" s="7"/>
      <c r="G7276" s="7"/>
      <c r="H7276" s="7"/>
      <c r="I7276" s="10"/>
      <c r="J7276" s="25"/>
      <c r="K7276" s="250"/>
      <c r="L7276" s="31"/>
      <c r="M7276" s="9"/>
      <c r="N7276" s="11" t="s">
        <v>25</v>
      </c>
      <c r="O7276" s="39"/>
      <c r="P7276" s="47"/>
      <c r="Q7276" s="13"/>
      <c r="R7276" s="248">
        <f t="shared" si="1130"/>
        <v>0</v>
      </c>
      <c r="S7276" s="248">
        <f t="shared" si="1131"/>
        <v>0</v>
      </c>
      <c r="T7276" s="248">
        <f t="shared" si="1132"/>
        <v>0</v>
      </c>
      <c r="U7276" s="248">
        <f t="shared" si="1133"/>
        <v>0</v>
      </c>
      <c r="V7276" s="13"/>
      <c r="W7276" s="7"/>
      <c r="AT7276" s="130"/>
      <c r="BF7276" s="33">
        <f t="shared" si="1139"/>
        <v>41242</v>
      </c>
      <c r="BG7276" s="34">
        <f t="shared" si="1134"/>
        <v>82.88000000000001</v>
      </c>
      <c r="BH7276" s="32">
        <f t="shared" si="1135"/>
        <v>1</v>
      </c>
      <c r="BI7276" s="32">
        <f t="shared" si="1136"/>
        <v>0</v>
      </c>
      <c r="BJ7276" s="69">
        <f t="shared" si="1137"/>
        <v>0</v>
      </c>
      <c r="BK7276" s="158" t="str">
        <f t="shared" si="1138"/>
        <v/>
      </c>
    </row>
    <row r="7277" spans="1:63" ht="12" customHeight="1" x14ac:dyDescent="0.2">
      <c r="A7277" s="8"/>
      <c r="B7277" s="7"/>
      <c r="C7277" s="7"/>
      <c r="D7277" s="7"/>
      <c r="E7277" s="7"/>
      <c r="F7277" s="7"/>
      <c r="G7277" s="7"/>
      <c r="H7277" s="7"/>
      <c r="I7277" s="10"/>
      <c r="J7277" s="25"/>
      <c r="K7277" s="250"/>
      <c r="L7277" s="31"/>
      <c r="M7277" s="9"/>
      <c r="N7277" s="11" t="s">
        <v>25</v>
      </c>
      <c r="O7277" s="39"/>
      <c r="P7277" s="47"/>
      <c r="Q7277" s="13"/>
      <c r="R7277" s="248">
        <f t="shared" si="1130"/>
        <v>0</v>
      </c>
      <c r="S7277" s="248">
        <f t="shared" si="1131"/>
        <v>0</v>
      </c>
      <c r="T7277" s="248">
        <f t="shared" si="1132"/>
        <v>0</v>
      </c>
      <c r="U7277" s="248">
        <f t="shared" si="1133"/>
        <v>0</v>
      </c>
      <c r="V7277" s="13"/>
      <c r="W7277" s="7"/>
      <c r="AT7277" s="130"/>
      <c r="BF7277" s="33">
        <f t="shared" si="1139"/>
        <v>41242</v>
      </c>
      <c r="BG7277" s="34">
        <f t="shared" si="1134"/>
        <v>82.88000000000001</v>
      </c>
      <c r="BH7277" s="32">
        <f t="shared" si="1135"/>
        <v>1</v>
      </c>
      <c r="BI7277" s="32">
        <f t="shared" si="1136"/>
        <v>0</v>
      </c>
      <c r="BJ7277" s="69">
        <f t="shared" si="1137"/>
        <v>0</v>
      </c>
      <c r="BK7277" s="158" t="str">
        <f t="shared" si="1138"/>
        <v/>
      </c>
    </row>
    <row r="7278" spans="1:63" ht="12" customHeight="1" x14ac:dyDescent="0.2">
      <c r="A7278" s="8"/>
      <c r="B7278" s="7"/>
      <c r="C7278" s="7"/>
      <c r="D7278" s="7"/>
      <c r="E7278" s="7"/>
      <c r="F7278" s="7"/>
      <c r="G7278" s="7"/>
      <c r="H7278" s="7"/>
      <c r="I7278" s="10"/>
      <c r="J7278" s="25"/>
      <c r="K7278" s="250"/>
      <c r="L7278" s="31"/>
      <c r="M7278" s="9"/>
      <c r="N7278" s="11" t="s">
        <v>25</v>
      </c>
      <c r="O7278" s="39"/>
      <c r="P7278" s="47"/>
      <c r="Q7278" s="13"/>
      <c r="R7278" s="248">
        <f t="shared" si="1130"/>
        <v>0</v>
      </c>
      <c r="S7278" s="248">
        <f t="shared" si="1131"/>
        <v>0</v>
      </c>
      <c r="T7278" s="248">
        <f t="shared" si="1132"/>
        <v>0</v>
      </c>
      <c r="U7278" s="248">
        <f t="shared" si="1133"/>
        <v>0</v>
      </c>
      <c r="V7278" s="13"/>
      <c r="W7278" s="7"/>
      <c r="AT7278" s="130"/>
      <c r="BF7278" s="33">
        <f t="shared" si="1139"/>
        <v>41242</v>
      </c>
      <c r="BG7278" s="34">
        <f t="shared" si="1134"/>
        <v>82.88000000000001</v>
      </c>
      <c r="BH7278" s="32">
        <f t="shared" si="1135"/>
        <v>1</v>
      </c>
      <c r="BI7278" s="32">
        <f t="shared" si="1136"/>
        <v>0</v>
      </c>
      <c r="BJ7278" s="69">
        <f t="shared" si="1137"/>
        <v>0</v>
      </c>
      <c r="BK7278" s="158" t="str">
        <f t="shared" si="1138"/>
        <v/>
      </c>
    </row>
    <row r="7279" spans="1:63" ht="12" customHeight="1" x14ac:dyDescent="0.2">
      <c r="A7279" s="8"/>
      <c r="B7279" s="7"/>
      <c r="C7279" s="7"/>
      <c r="D7279" s="7"/>
      <c r="E7279" s="7"/>
      <c r="F7279" s="7"/>
      <c r="G7279" s="7"/>
      <c r="H7279" s="7"/>
      <c r="I7279" s="10"/>
      <c r="J7279" s="25"/>
      <c r="K7279" s="250"/>
      <c r="L7279" s="31"/>
      <c r="M7279" s="9"/>
      <c r="N7279" s="11" t="s">
        <v>25</v>
      </c>
      <c r="O7279" s="39"/>
      <c r="P7279" s="47"/>
      <c r="Q7279" s="13"/>
      <c r="R7279" s="248">
        <f t="shared" si="1130"/>
        <v>0</v>
      </c>
      <c r="S7279" s="248">
        <f t="shared" si="1131"/>
        <v>0</v>
      </c>
      <c r="T7279" s="248">
        <f t="shared" si="1132"/>
        <v>0</v>
      </c>
      <c r="U7279" s="248">
        <f t="shared" si="1133"/>
        <v>0</v>
      </c>
      <c r="V7279" s="13"/>
      <c r="W7279" s="7"/>
      <c r="AT7279" s="130"/>
      <c r="BF7279" s="33">
        <f t="shared" si="1139"/>
        <v>41242</v>
      </c>
      <c r="BG7279" s="34">
        <f t="shared" si="1134"/>
        <v>82.88000000000001</v>
      </c>
      <c r="BH7279" s="32">
        <f t="shared" si="1135"/>
        <v>1</v>
      </c>
      <c r="BI7279" s="32">
        <f t="shared" si="1136"/>
        <v>0</v>
      </c>
      <c r="BJ7279" s="69">
        <f t="shared" si="1137"/>
        <v>0</v>
      </c>
      <c r="BK7279" s="158" t="str">
        <f t="shared" si="1138"/>
        <v/>
      </c>
    </row>
    <row r="7280" spans="1:63" ht="12" customHeight="1" x14ac:dyDescent="0.2">
      <c r="A7280" s="8"/>
      <c r="B7280" s="7"/>
      <c r="C7280" s="7"/>
      <c r="D7280" s="7"/>
      <c r="E7280" s="7"/>
      <c r="F7280" s="7"/>
      <c r="G7280" s="7"/>
      <c r="H7280" s="7"/>
      <c r="I7280" s="10"/>
      <c r="J7280" s="25"/>
      <c r="K7280" s="250"/>
      <c r="L7280" s="31"/>
      <c r="M7280" s="9"/>
      <c r="N7280" s="11" t="s">
        <v>25</v>
      </c>
      <c r="O7280" s="39"/>
      <c r="P7280" s="47"/>
      <c r="Q7280" s="13"/>
      <c r="R7280" s="248">
        <f t="shared" si="1130"/>
        <v>0</v>
      </c>
      <c r="S7280" s="248">
        <f t="shared" si="1131"/>
        <v>0</v>
      </c>
      <c r="T7280" s="248">
        <f t="shared" si="1132"/>
        <v>0</v>
      </c>
      <c r="U7280" s="248">
        <f t="shared" si="1133"/>
        <v>0</v>
      </c>
      <c r="V7280" s="13"/>
      <c r="W7280" s="7"/>
      <c r="AT7280" s="130"/>
      <c r="BF7280" s="33">
        <f t="shared" si="1139"/>
        <v>41242</v>
      </c>
      <c r="BG7280" s="34">
        <f t="shared" si="1134"/>
        <v>82.88000000000001</v>
      </c>
      <c r="BH7280" s="32">
        <f t="shared" si="1135"/>
        <v>1</v>
      </c>
      <c r="BI7280" s="32">
        <f t="shared" si="1136"/>
        <v>0</v>
      </c>
      <c r="BJ7280" s="69">
        <f t="shared" si="1137"/>
        <v>0</v>
      </c>
      <c r="BK7280" s="158" t="str">
        <f t="shared" si="1138"/>
        <v/>
      </c>
    </row>
    <row r="7281" spans="1:63" ht="12" customHeight="1" x14ac:dyDescent="0.2">
      <c r="A7281" s="8"/>
      <c r="B7281" s="7"/>
      <c r="C7281" s="7"/>
      <c r="D7281" s="7"/>
      <c r="E7281" s="7"/>
      <c r="F7281" s="7"/>
      <c r="G7281" s="7"/>
      <c r="H7281" s="7"/>
      <c r="I7281" s="10"/>
      <c r="J7281" s="25"/>
      <c r="K7281" s="250"/>
      <c r="L7281" s="31"/>
      <c r="M7281" s="9"/>
      <c r="N7281" s="11" t="s">
        <v>25</v>
      </c>
      <c r="O7281" s="39"/>
      <c r="P7281" s="47"/>
      <c r="Q7281" s="13"/>
      <c r="R7281" s="248">
        <f t="shared" si="1130"/>
        <v>0</v>
      </c>
      <c r="S7281" s="248">
        <f t="shared" si="1131"/>
        <v>0</v>
      </c>
      <c r="T7281" s="248">
        <f t="shared" si="1132"/>
        <v>0</v>
      </c>
      <c r="U7281" s="248">
        <f t="shared" si="1133"/>
        <v>0</v>
      </c>
      <c r="V7281" s="13"/>
      <c r="W7281" s="7"/>
      <c r="AT7281" s="130"/>
      <c r="BF7281" s="33">
        <f t="shared" si="1139"/>
        <v>41242</v>
      </c>
      <c r="BG7281" s="34">
        <f t="shared" si="1134"/>
        <v>82.88000000000001</v>
      </c>
      <c r="BH7281" s="32">
        <f t="shared" si="1135"/>
        <v>1</v>
      </c>
      <c r="BI7281" s="32">
        <f t="shared" si="1136"/>
        <v>0</v>
      </c>
      <c r="BJ7281" s="69">
        <f t="shared" si="1137"/>
        <v>0</v>
      </c>
      <c r="BK7281" s="158" t="str">
        <f t="shared" si="1138"/>
        <v/>
      </c>
    </row>
    <row r="7282" spans="1:63" ht="12" customHeight="1" x14ac:dyDescent="0.2">
      <c r="A7282" s="8"/>
      <c r="B7282" s="7"/>
      <c r="C7282" s="7"/>
      <c r="D7282" s="7"/>
      <c r="E7282" s="7"/>
      <c r="F7282" s="7"/>
      <c r="G7282" s="7"/>
      <c r="H7282" s="7"/>
      <c r="I7282" s="10"/>
      <c r="J7282" s="25"/>
      <c r="K7282" s="250"/>
      <c r="L7282" s="31"/>
      <c r="M7282" s="9"/>
      <c r="N7282" s="11" t="s">
        <v>25</v>
      </c>
      <c r="O7282" s="39"/>
      <c r="P7282" s="47"/>
      <c r="Q7282" s="13"/>
      <c r="R7282" s="248">
        <f t="shared" si="1130"/>
        <v>0</v>
      </c>
      <c r="S7282" s="248">
        <f t="shared" si="1131"/>
        <v>0</v>
      </c>
      <c r="T7282" s="248">
        <f t="shared" si="1132"/>
        <v>0</v>
      </c>
      <c r="U7282" s="248">
        <f t="shared" si="1133"/>
        <v>0</v>
      </c>
      <c r="V7282" s="13"/>
      <c r="W7282" s="7"/>
      <c r="AT7282" s="130"/>
      <c r="BF7282" s="33">
        <f t="shared" si="1139"/>
        <v>41242</v>
      </c>
      <c r="BG7282" s="34">
        <f t="shared" si="1134"/>
        <v>82.88000000000001</v>
      </c>
      <c r="BH7282" s="32">
        <f t="shared" si="1135"/>
        <v>1</v>
      </c>
      <c r="BI7282" s="32">
        <f t="shared" si="1136"/>
        <v>0</v>
      </c>
      <c r="BJ7282" s="69">
        <f t="shared" si="1137"/>
        <v>0</v>
      </c>
      <c r="BK7282" s="158" t="str">
        <f t="shared" si="1138"/>
        <v/>
      </c>
    </row>
    <row r="7283" spans="1:63" ht="12" customHeight="1" x14ac:dyDescent="0.2">
      <c r="A7283" s="8"/>
      <c r="B7283" s="7"/>
      <c r="C7283" s="7"/>
      <c r="D7283" s="7"/>
      <c r="E7283" s="7"/>
      <c r="F7283" s="7"/>
      <c r="G7283" s="7"/>
      <c r="H7283" s="7"/>
      <c r="I7283" s="10"/>
      <c r="J7283" s="25"/>
      <c r="K7283" s="250"/>
      <c r="L7283" s="31"/>
      <c r="M7283" s="9"/>
      <c r="N7283" s="11" t="s">
        <v>25</v>
      </c>
      <c r="O7283" s="39"/>
      <c r="P7283" s="47"/>
      <c r="Q7283" s="13"/>
      <c r="R7283" s="248">
        <f t="shared" si="1130"/>
        <v>0</v>
      </c>
      <c r="S7283" s="248">
        <f t="shared" si="1131"/>
        <v>0</v>
      </c>
      <c r="T7283" s="248">
        <f t="shared" si="1132"/>
        <v>0</v>
      </c>
      <c r="U7283" s="248">
        <f t="shared" si="1133"/>
        <v>0</v>
      </c>
      <c r="V7283" s="13"/>
      <c r="W7283" s="7"/>
      <c r="AT7283" s="130"/>
      <c r="BF7283" s="33">
        <f t="shared" si="1139"/>
        <v>41242</v>
      </c>
      <c r="BG7283" s="34">
        <f t="shared" si="1134"/>
        <v>82.88000000000001</v>
      </c>
      <c r="BH7283" s="32">
        <f t="shared" si="1135"/>
        <v>1</v>
      </c>
      <c r="BI7283" s="32">
        <f t="shared" si="1136"/>
        <v>0</v>
      </c>
      <c r="BJ7283" s="69">
        <f t="shared" si="1137"/>
        <v>0</v>
      </c>
      <c r="BK7283" s="158" t="str">
        <f t="shared" si="1138"/>
        <v/>
      </c>
    </row>
    <row r="7284" spans="1:63" ht="12" customHeight="1" x14ac:dyDescent="0.2">
      <c r="A7284" s="8"/>
      <c r="B7284" s="7"/>
      <c r="C7284" s="7"/>
      <c r="D7284" s="7"/>
      <c r="E7284" s="7"/>
      <c r="F7284" s="7"/>
      <c r="G7284" s="7"/>
      <c r="H7284" s="7"/>
      <c r="I7284" s="10"/>
      <c r="J7284" s="25"/>
      <c r="K7284" s="250"/>
      <c r="L7284" s="31"/>
      <c r="M7284" s="9"/>
      <c r="N7284" s="11" t="s">
        <v>25</v>
      </c>
      <c r="O7284" s="39"/>
      <c r="P7284" s="47"/>
      <c r="Q7284" s="13"/>
      <c r="R7284" s="248">
        <f t="shared" si="1130"/>
        <v>0</v>
      </c>
      <c r="S7284" s="248">
        <f t="shared" si="1131"/>
        <v>0</v>
      </c>
      <c r="T7284" s="248">
        <f t="shared" si="1132"/>
        <v>0</v>
      </c>
      <c r="U7284" s="248">
        <f t="shared" si="1133"/>
        <v>0</v>
      </c>
      <c r="V7284" s="13"/>
      <c r="W7284" s="7"/>
      <c r="AT7284" s="130"/>
      <c r="BF7284" s="33">
        <f t="shared" si="1139"/>
        <v>41242</v>
      </c>
      <c r="BG7284" s="34">
        <f t="shared" si="1134"/>
        <v>82.88000000000001</v>
      </c>
      <c r="BH7284" s="32">
        <f t="shared" si="1135"/>
        <v>1</v>
      </c>
      <c r="BI7284" s="32">
        <f t="shared" si="1136"/>
        <v>0</v>
      </c>
      <c r="BJ7284" s="69">
        <f t="shared" si="1137"/>
        <v>0</v>
      </c>
      <c r="BK7284" s="158" t="str">
        <f t="shared" si="1138"/>
        <v/>
      </c>
    </row>
    <row r="7285" spans="1:63" ht="12" customHeight="1" x14ac:dyDescent="0.2">
      <c r="A7285" s="8"/>
      <c r="B7285" s="7"/>
      <c r="C7285" s="7"/>
      <c r="D7285" s="7"/>
      <c r="E7285" s="7"/>
      <c r="F7285" s="7"/>
      <c r="G7285" s="7"/>
      <c r="H7285" s="7"/>
      <c r="I7285" s="10"/>
      <c r="J7285" s="25"/>
      <c r="K7285" s="250"/>
      <c r="L7285" s="31"/>
      <c r="M7285" s="9"/>
      <c r="N7285" s="11" t="s">
        <v>25</v>
      </c>
      <c r="O7285" s="39"/>
      <c r="P7285" s="47"/>
      <c r="Q7285" s="13"/>
      <c r="R7285" s="248">
        <f t="shared" si="1130"/>
        <v>0</v>
      </c>
      <c r="S7285" s="248">
        <f t="shared" si="1131"/>
        <v>0</v>
      </c>
      <c r="T7285" s="248">
        <f t="shared" si="1132"/>
        <v>0</v>
      </c>
      <c r="U7285" s="248">
        <f t="shared" si="1133"/>
        <v>0</v>
      </c>
      <c r="V7285" s="13"/>
      <c r="W7285" s="7"/>
      <c r="AT7285" s="130"/>
      <c r="BF7285" s="33">
        <f t="shared" si="1139"/>
        <v>41242</v>
      </c>
      <c r="BG7285" s="34">
        <f t="shared" si="1134"/>
        <v>82.88000000000001</v>
      </c>
      <c r="BH7285" s="32">
        <f t="shared" si="1135"/>
        <v>1</v>
      </c>
      <c r="BI7285" s="32">
        <f t="shared" si="1136"/>
        <v>0</v>
      </c>
      <c r="BJ7285" s="69">
        <f t="shared" si="1137"/>
        <v>0</v>
      </c>
      <c r="BK7285" s="158" t="str">
        <f t="shared" si="1138"/>
        <v/>
      </c>
    </row>
    <row r="7286" spans="1:63" ht="12" customHeight="1" x14ac:dyDescent="0.2">
      <c r="A7286" s="8"/>
      <c r="B7286" s="7"/>
      <c r="C7286" s="7"/>
      <c r="D7286" s="7"/>
      <c r="E7286" s="7"/>
      <c r="F7286" s="7"/>
      <c r="G7286" s="7"/>
      <c r="H7286" s="7"/>
      <c r="I7286" s="10"/>
      <c r="J7286" s="25"/>
      <c r="K7286" s="250"/>
      <c r="L7286" s="31"/>
      <c r="M7286" s="9"/>
      <c r="N7286" s="11" t="s">
        <v>25</v>
      </c>
      <c r="O7286" s="39"/>
      <c r="P7286" s="47"/>
      <c r="Q7286" s="13"/>
      <c r="R7286" s="248">
        <f t="shared" si="1130"/>
        <v>0</v>
      </c>
      <c r="S7286" s="248">
        <f t="shared" si="1131"/>
        <v>0</v>
      </c>
      <c r="T7286" s="248">
        <f t="shared" si="1132"/>
        <v>0</v>
      </c>
      <c r="U7286" s="248">
        <f t="shared" si="1133"/>
        <v>0</v>
      </c>
      <c r="V7286" s="13"/>
      <c r="W7286" s="7"/>
      <c r="AT7286" s="130"/>
      <c r="BF7286" s="33">
        <f t="shared" si="1139"/>
        <v>41242</v>
      </c>
      <c r="BG7286" s="34">
        <f t="shared" si="1134"/>
        <v>82.88000000000001</v>
      </c>
      <c r="BH7286" s="32">
        <f t="shared" si="1135"/>
        <v>1</v>
      </c>
      <c r="BI7286" s="32">
        <f t="shared" si="1136"/>
        <v>0</v>
      </c>
      <c r="BJ7286" s="69">
        <f t="shared" si="1137"/>
        <v>0</v>
      </c>
      <c r="BK7286" s="158" t="str">
        <f t="shared" si="1138"/>
        <v/>
      </c>
    </row>
    <row r="7287" spans="1:63" ht="12" customHeight="1" x14ac:dyDescent="0.2">
      <c r="A7287" s="8"/>
      <c r="B7287" s="7"/>
      <c r="C7287" s="7"/>
      <c r="D7287" s="7"/>
      <c r="E7287" s="7"/>
      <c r="F7287" s="7"/>
      <c r="G7287" s="7"/>
      <c r="H7287" s="7"/>
      <c r="I7287" s="10"/>
      <c r="J7287" s="25"/>
      <c r="K7287" s="250"/>
      <c r="L7287" s="31"/>
      <c r="M7287" s="9"/>
      <c r="N7287" s="11" t="s">
        <v>25</v>
      </c>
      <c r="O7287" s="39"/>
      <c r="P7287" s="47"/>
      <c r="Q7287" s="13"/>
      <c r="R7287" s="248">
        <f t="shared" si="1130"/>
        <v>0</v>
      </c>
      <c r="S7287" s="248">
        <f t="shared" si="1131"/>
        <v>0</v>
      </c>
      <c r="T7287" s="248">
        <f t="shared" si="1132"/>
        <v>0</v>
      </c>
      <c r="U7287" s="248">
        <f t="shared" si="1133"/>
        <v>0</v>
      </c>
      <c r="V7287" s="13"/>
      <c r="W7287" s="7"/>
      <c r="AT7287" s="130"/>
      <c r="BF7287" s="33">
        <f t="shared" si="1139"/>
        <v>41242</v>
      </c>
      <c r="BG7287" s="34">
        <f t="shared" si="1134"/>
        <v>82.88000000000001</v>
      </c>
      <c r="BH7287" s="32">
        <f t="shared" si="1135"/>
        <v>1</v>
      </c>
      <c r="BI7287" s="32">
        <f t="shared" si="1136"/>
        <v>0</v>
      </c>
      <c r="BJ7287" s="69">
        <f t="shared" si="1137"/>
        <v>0</v>
      </c>
      <c r="BK7287" s="158" t="str">
        <f t="shared" si="1138"/>
        <v/>
      </c>
    </row>
    <row r="7288" spans="1:63" ht="12" customHeight="1" x14ac:dyDescent="0.2">
      <c r="A7288" s="8"/>
      <c r="B7288" s="7"/>
      <c r="C7288" s="7"/>
      <c r="D7288" s="7"/>
      <c r="E7288" s="7"/>
      <c r="F7288" s="7"/>
      <c r="G7288" s="7"/>
      <c r="H7288" s="7"/>
      <c r="I7288" s="10"/>
      <c r="J7288" s="25"/>
      <c r="K7288" s="250"/>
      <c r="L7288" s="31"/>
      <c r="M7288" s="9"/>
      <c r="N7288" s="11" t="s">
        <v>25</v>
      </c>
      <c r="O7288" s="39"/>
      <c r="P7288" s="47"/>
      <c r="Q7288" s="13"/>
      <c r="R7288" s="248">
        <f t="shared" si="1130"/>
        <v>0</v>
      </c>
      <c r="S7288" s="248">
        <f t="shared" si="1131"/>
        <v>0</v>
      </c>
      <c r="T7288" s="248">
        <f t="shared" si="1132"/>
        <v>0</v>
      </c>
      <c r="U7288" s="248">
        <f t="shared" si="1133"/>
        <v>0</v>
      </c>
      <c r="V7288" s="13"/>
      <c r="W7288" s="7"/>
      <c r="AT7288" s="130"/>
      <c r="BF7288" s="33">
        <f t="shared" si="1139"/>
        <v>41242</v>
      </c>
      <c r="BG7288" s="34">
        <f t="shared" si="1134"/>
        <v>82.88000000000001</v>
      </c>
      <c r="BH7288" s="32">
        <f t="shared" si="1135"/>
        <v>1</v>
      </c>
      <c r="BI7288" s="32">
        <f t="shared" si="1136"/>
        <v>0</v>
      </c>
      <c r="BJ7288" s="69">
        <f t="shared" si="1137"/>
        <v>0</v>
      </c>
      <c r="BK7288" s="158" t="str">
        <f t="shared" si="1138"/>
        <v/>
      </c>
    </row>
    <row r="7289" spans="1:63" ht="12" customHeight="1" x14ac:dyDescent="0.2">
      <c r="A7289" s="8"/>
      <c r="B7289" s="7"/>
      <c r="C7289" s="7"/>
      <c r="D7289" s="7"/>
      <c r="E7289" s="7"/>
      <c r="F7289" s="7"/>
      <c r="G7289" s="7"/>
      <c r="H7289" s="7"/>
      <c r="I7289" s="10"/>
      <c r="J7289" s="25"/>
      <c r="K7289" s="250"/>
      <c r="L7289" s="31"/>
      <c r="M7289" s="9"/>
      <c r="N7289" s="11" t="s">
        <v>25</v>
      </c>
      <c r="O7289" s="39"/>
      <c r="P7289" s="47"/>
      <c r="Q7289" s="13"/>
      <c r="R7289" s="248">
        <f t="shared" si="1130"/>
        <v>0</v>
      </c>
      <c r="S7289" s="248">
        <f t="shared" si="1131"/>
        <v>0</v>
      </c>
      <c r="T7289" s="248">
        <f t="shared" si="1132"/>
        <v>0</v>
      </c>
      <c r="U7289" s="248">
        <f t="shared" si="1133"/>
        <v>0</v>
      </c>
      <c r="V7289" s="13"/>
      <c r="W7289" s="7"/>
      <c r="AT7289" s="130"/>
      <c r="BF7289" s="33">
        <f t="shared" si="1139"/>
        <v>41242</v>
      </c>
      <c r="BG7289" s="34">
        <f t="shared" si="1134"/>
        <v>82.88000000000001</v>
      </c>
      <c r="BH7289" s="32">
        <f t="shared" si="1135"/>
        <v>1</v>
      </c>
      <c r="BI7289" s="32">
        <f t="shared" si="1136"/>
        <v>0</v>
      </c>
      <c r="BJ7289" s="69">
        <f t="shared" si="1137"/>
        <v>0</v>
      </c>
      <c r="BK7289" s="158" t="str">
        <f t="shared" si="1138"/>
        <v/>
      </c>
    </row>
    <row r="7290" spans="1:63" ht="12" customHeight="1" x14ac:dyDescent="0.2">
      <c r="A7290" s="8"/>
      <c r="B7290" s="7"/>
      <c r="C7290" s="7"/>
      <c r="D7290" s="7"/>
      <c r="E7290" s="7"/>
      <c r="F7290" s="7"/>
      <c r="G7290" s="7"/>
      <c r="H7290" s="7"/>
      <c r="I7290" s="10"/>
      <c r="J7290" s="25"/>
      <c r="K7290" s="250"/>
      <c r="L7290" s="31"/>
      <c r="M7290" s="9"/>
      <c r="N7290" s="11" t="s">
        <v>25</v>
      </c>
      <c r="O7290" s="39"/>
      <c r="P7290" s="47"/>
      <c r="Q7290" s="13"/>
      <c r="R7290" s="248">
        <f t="shared" si="1130"/>
        <v>0</v>
      </c>
      <c r="S7290" s="248">
        <f t="shared" si="1131"/>
        <v>0</v>
      </c>
      <c r="T7290" s="248">
        <f t="shared" si="1132"/>
        <v>0</v>
      </c>
      <c r="U7290" s="248">
        <f t="shared" si="1133"/>
        <v>0</v>
      </c>
      <c r="V7290" s="13"/>
      <c r="W7290" s="7"/>
      <c r="AT7290" s="130"/>
      <c r="BF7290" s="33">
        <f t="shared" si="1139"/>
        <v>41242</v>
      </c>
      <c r="BG7290" s="34">
        <f t="shared" si="1134"/>
        <v>82.88000000000001</v>
      </c>
      <c r="BH7290" s="32">
        <f t="shared" si="1135"/>
        <v>1</v>
      </c>
      <c r="BI7290" s="32">
        <f t="shared" si="1136"/>
        <v>0</v>
      </c>
      <c r="BJ7290" s="69">
        <f t="shared" si="1137"/>
        <v>0</v>
      </c>
      <c r="BK7290" s="158" t="str">
        <f t="shared" si="1138"/>
        <v/>
      </c>
    </row>
    <row r="7291" spans="1:63" ht="12" customHeight="1" x14ac:dyDescent="0.2">
      <c r="A7291" s="8"/>
      <c r="B7291" s="7"/>
      <c r="C7291" s="7"/>
      <c r="D7291" s="7"/>
      <c r="E7291" s="7"/>
      <c r="F7291" s="7"/>
      <c r="G7291" s="7"/>
      <c r="H7291" s="7"/>
      <c r="I7291" s="10"/>
      <c r="J7291" s="25"/>
      <c r="K7291" s="250"/>
      <c r="L7291" s="31"/>
      <c r="M7291" s="9"/>
      <c r="N7291" s="11" t="s">
        <v>25</v>
      </c>
      <c r="O7291" s="39"/>
      <c r="P7291" s="47"/>
      <c r="Q7291" s="13"/>
      <c r="R7291" s="248">
        <f t="shared" si="1130"/>
        <v>0</v>
      </c>
      <c r="S7291" s="248">
        <f t="shared" si="1131"/>
        <v>0</v>
      </c>
      <c r="T7291" s="248">
        <f t="shared" si="1132"/>
        <v>0</v>
      </c>
      <c r="U7291" s="248">
        <f t="shared" si="1133"/>
        <v>0</v>
      </c>
      <c r="V7291" s="13"/>
      <c r="W7291" s="7"/>
      <c r="AT7291" s="130"/>
      <c r="BF7291" s="33">
        <f t="shared" si="1139"/>
        <v>41242</v>
      </c>
      <c r="BG7291" s="34">
        <f t="shared" si="1134"/>
        <v>82.88000000000001</v>
      </c>
      <c r="BH7291" s="32">
        <f t="shared" si="1135"/>
        <v>1</v>
      </c>
      <c r="BI7291" s="32">
        <f t="shared" si="1136"/>
        <v>0</v>
      </c>
      <c r="BJ7291" s="69">
        <f t="shared" si="1137"/>
        <v>0</v>
      </c>
      <c r="BK7291" s="158" t="str">
        <f t="shared" si="1138"/>
        <v/>
      </c>
    </row>
    <row r="7292" spans="1:63" ht="12" customHeight="1" x14ac:dyDescent="0.2">
      <c r="A7292" s="8"/>
      <c r="B7292" s="7"/>
      <c r="C7292" s="7"/>
      <c r="D7292" s="7"/>
      <c r="E7292" s="7"/>
      <c r="F7292" s="7"/>
      <c r="G7292" s="7"/>
      <c r="H7292" s="7"/>
      <c r="I7292" s="10"/>
      <c r="J7292" s="25"/>
      <c r="K7292" s="250"/>
      <c r="L7292" s="31"/>
      <c r="M7292" s="9"/>
      <c r="N7292" s="11" t="s">
        <v>25</v>
      </c>
      <c r="O7292" s="39"/>
      <c r="P7292" s="47"/>
      <c r="Q7292" s="13"/>
      <c r="R7292" s="248">
        <f t="shared" si="1130"/>
        <v>0</v>
      </c>
      <c r="S7292" s="248">
        <f t="shared" si="1131"/>
        <v>0</v>
      </c>
      <c r="T7292" s="248">
        <f t="shared" si="1132"/>
        <v>0</v>
      </c>
      <c r="U7292" s="248">
        <f t="shared" si="1133"/>
        <v>0</v>
      </c>
      <c r="V7292" s="13"/>
      <c r="W7292" s="7"/>
      <c r="AT7292" s="130"/>
      <c r="BF7292" s="33">
        <f t="shared" si="1139"/>
        <v>41242</v>
      </c>
      <c r="BG7292" s="34">
        <f t="shared" si="1134"/>
        <v>82.88000000000001</v>
      </c>
      <c r="BH7292" s="32">
        <f t="shared" si="1135"/>
        <v>1</v>
      </c>
      <c r="BI7292" s="32">
        <f t="shared" si="1136"/>
        <v>0</v>
      </c>
      <c r="BJ7292" s="69">
        <f t="shared" si="1137"/>
        <v>0</v>
      </c>
      <c r="BK7292" s="158" t="str">
        <f t="shared" si="1138"/>
        <v/>
      </c>
    </row>
    <row r="7293" spans="1:63" ht="12" customHeight="1" x14ac:dyDescent="0.2">
      <c r="A7293" s="8"/>
      <c r="B7293" s="7"/>
      <c r="C7293" s="7"/>
      <c r="D7293" s="7"/>
      <c r="E7293" s="7"/>
      <c r="F7293" s="7"/>
      <c r="G7293" s="7"/>
      <c r="H7293" s="7"/>
      <c r="I7293" s="10"/>
      <c r="J7293" s="25"/>
      <c r="K7293" s="250"/>
      <c r="L7293" s="31"/>
      <c r="M7293" s="9"/>
      <c r="N7293" s="11" t="s">
        <v>25</v>
      </c>
      <c r="O7293" s="39"/>
      <c r="P7293" s="47"/>
      <c r="Q7293" s="13"/>
      <c r="R7293" s="248">
        <f t="shared" si="1130"/>
        <v>0</v>
      </c>
      <c r="S7293" s="248">
        <f t="shared" si="1131"/>
        <v>0</v>
      </c>
      <c r="T7293" s="248">
        <f t="shared" si="1132"/>
        <v>0</v>
      </c>
      <c r="U7293" s="248">
        <f t="shared" si="1133"/>
        <v>0</v>
      </c>
      <c r="V7293" s="13"/>
      <c r="W7293" s="7"/>
      <c r="AT7293" s="130"/>
      <c r="BF7293" s="33">
        <f t="shared" si="1139"/>
        <v>41242</v>
      </c>
      <c r="BG7293" s="34">
        <f t="shared" si="1134"/>
        <v>82.88000000000001</v>
      </c>
      <c r="BH7293" s="32">
        <f t="shared" si="1135"/>
        <v>1</v>
      </c>
      <c r="BI7293" s="32">
        <f t="shared" si="1136"/>
        <v>0</v>
      </c>
      <c r="BJ7293" s="69">
        <f t="shared" si="1137"/>
        <v>0</v>
      </c>
      <c r="BK7293" s="158" t="str">
        <f t="shared" si="1138"/>
        <v/>
      </c>
    </row>
    <row r="7294" spans="1:63" ht="12" customHeight="1" x14ac:dyDescent="0.2">
      <c r="A7294" s="8"/>
      <c r="B7294" s="7"/>
      <c r="C7294" s="7"/>
      <c r="D7294" s="7"/>
      <c r="E7294" s="7"/>
      <c r="F7294" s="7"/>
      <c r="G7294" s="7"/>
      <c r="H7294" s="7"/>
      <c r="I7294" s="10"/>
      <c r="J7294" s="25"/>
      <c r="K7294" s="250"/>
      <c r="L7294" s="31"/>
      <c r="M7294" s="9"/>
      <c r="N7294" s="11" t="s">
        <v>25</v>
      </c>
      <c r="O7294" s="39"/>
      <c r="P7294" s="47"/>
      <c r="Q7294" s="13"/>
      <c r="R7294" s="248">
        <f t="shared" si="1130"/>
        <v>0</v>
      </c>
      <c r="S7294" s="248">
        <f t="shared" si="1131"/>
        <v>0</v>
      </c>
      <c r="T7294" s="248">
        <f t="shared" si="1132"/>
        <v>0</v>
      </c>
      <c r="U7294" s="248">
        <f t="shared" si="1133"/>
        <v>0</v>
      </c>
      <c r="V7294" s="13"/>
      <c r="W7294" s="7"/>
      <c r="AT7294" s="130"/>
      <c r="BF7294" s="33">
        <f t="shared" si="1139"/>
        <v>41242</v>
      </c>
      <c r="BG7294" s="34">
        <f t="shared" si="1134"/>
        <v>82.88000000000001</v>
      </c>
      <c r="BH7294" s="32">
        <f t="shared" si="1135"/>
        <v>1</v>
      </c>
      <c r="BI7294" s="32">
        <f t="shared" si="1136"/>
        <v>0</v>
      </c>
      <c r="BJ7294" s="69">
        <f t="shared" si="1137"/>
        <v>0</v>
      </c>
      <c r="BK7294" s="158" t="str">
        <f t="shared" si="1138"/>
        <v/>
      </c>
    </row>
    <row r="7295" spans="1:63" ht="12" customHeight="1" x14ac:dyDescent="0.2">
      <c r="A7295" s="8"/>
      <c r="B7295" s="7"/>
      <c r="C7295" s="7"/>
      <c r="D7295" s="7"/>
      <c r="E7295" s="7"/>
      <c r="F7295" s="7"/>
      <c r="G7295" s="7"/>
      <c r="H7295" s="7"/>
      <c r="I7295" s="10"/>
      <c r="J7295" s="25"/>
      <c r="K7295" s="250"/>
      <c r="L7295" s="31"/>
      <c r="M7295" s="9"/>
      <c r="N7295" s="11" t="s">
        <v>25</v>
      </c>
      <c r="O7295" s="39"/>
      <c r="P7295" s="47"/>
      <c r="Q7295" s="13"/>
      <c r="R7295" s="248">
        <f t="shared" si="1130"/>
        <v>0</v>
      </c>
      <c r="S7295" s="248">
        <f t="shared" si="1131"/>
        <v>0</v>
      </c>
      <c r="T7295" s="248">
        <f t="shared" si="1132"/>
        <v>0</v>
      </c>
      <c r="U7295" s="248">
        <f t="shared" si="1133"/>
        <v>0</v>
      </c>
      <c r="V7295" s="13"/>
      <c r="W7295" s="7"/>
      <c r="AT7295" s="130"/>
      <c r="BF7295" s="33">
        <f t="shared" si="1139"/>
        <v>41242</v>
      </c>
      <c r="BG7295" s="34">
        <f t="shared" si="1134"/>
        <v>82.88000000000001</v>
      </c>
      <c r="BH7295" s="32">
        <f t="shared" si="1135"/>
        <v>1</v>
      </c>
      <c r="BI7295" s="32">
        <f t="shared" si="1136"/>
        <v>0</v>
      </c>
      <c r="BJ7295" s="69">
        <f t="shared" si="1137"/>
        <v>0</v>
      </c>
      <c r="BK7295" s="158" t="str">
        <f t="shared" si="1138"/>
        <v/>
      </c>
    </row>
    <row r="7296" spans="1:63" ht="12" customHeight="1" x14ac:dyDescent="0.2">
      <c r="A7296" s="8"/>
      <c r="B7296" s="7"/>
      <c r="C7296" s="7"/>
      <c r="D7296" s="7"/>
      <c r="E7296" s="7"/>
      <c r="F7296" s="7"/>
      <c r="G7296" s="7"/>
      <c r="H7296" s="7"/>
      <c r="I7296" s="10"/>
      <c r="J7296" s="25"/>
      <c r="K7296" s="250"/>
      <c r="L7296" s="31"/>
      <c r="M7296" s="9"/>
      <c r="N7296" s="11" t="s">
        <v>25</v>
      </c>
      <c r="O7296" s="39"/>
      <c r="P7296" s="47"/>
      <c r="Q7296" s="13"/>
      <c r="R7296" s="248">
        <f t="shared" si="1130"/>
        <v>0</v>
      </c>
      <c r="S7296" s="248">
        <f t="shared" si="1131"/>
        <v>0</v>
      </c>
      <c r="T7296" s="248">
        <f t="shared" si="1132"/>
        <v>0</v>
      </c>
      <c r="U7296" s="248">
        <f t="shared" si="1133"/>
        <v>0</v>
      </c>
      <c r="V7296" s="13"/>
      <c r="W7296" s="7"/>
      <c r="AT7296" s="130"/>
      <c r="BF7296" s="33">
        <f t="shared" si="1139"/>
        <v>41242</v>
      </c>
      <c r="BG7296" s="34">
        <f t="shared" si="1134"/>
        <v>82.88000000000001</v>
      </c>
      <c r="BH7296" s="32">
        <f t="shared" si="1135"/>
        <v>1</v>
      </c>
      <c r="BI7296" s="32">
        <f t="shared" si="1136"/>
        <v>0</v>
      </c>
      <c r="BJ7296" s="69">
        <f t="shared" si="1137"/>
        <v>0</v>
      </c>
      <c r="BK7296" s="158" t="str">
        <f t="shared" si="1138"/>
        <v/>
      </c>
    </row>
    <row r="7297" spans="1:63" ht="12" customHeight="1" x14ac:dyDescent="0.2">
      <c r="A7297" s="8"/>
      <c r="B7297" s="7"/>
      <c r="C7297" s="7"/>
      <c r="D7297" s="7"/>
      <c r="E7297" s="7"/>
      <c r="F7297" s="7"/>
      <c r="G7297" s="7"/>
      <c r="H7297" s="7"/>
      <c r="I7297" s="10"/>
      <c r="J7297" s="25"/>
      <c r="K7297" s="250"/>
      <c r="L7297" s="31"/>
      <c r="M7297" s="9"/>
      <c r="N7297" s="11" t="s">
        <v>25</v>
      </c>
      <c r="O7297" s="39"/>
      <c r="P7297" s="47"/>
      <c r="Q7297" s="13"/>
      <c r="R7297" s="248">
        <f t="shared" si="1130"/>
        <v>0</v>
      </c>
      <c r="S7297" s="248">
        <f t="shared" si="1131"/>
        <v>0</v>
      </c>
      <c r="T7297" s="248">
        <f t="shared" si="1132"/>
        <v>0</v>
      </c>
      <c r="U7297" s="248">
        <f t="shared" si="1133"/>
        <v>0</v>
      </c>
      <c r="V7297" s="13"/>
      <c r="W7297" s="7"/>
      <c r="AT7297" s="130"/>
      <c r="BF7297" s="33">
        <f t="shared" si="1139"/>
        <v>41242</v>
      </c>
      <c r="BG7297" s="34">
        <f t="shared" si="1134"/>
        <v>82.88000000000001</v>
      </c>
      <c r="BH7297" s="32">
        <f t="shared" si="1135"/>
        <v>1</v>
      </c>
      <c r="BI7297" s="32">
        <f t="shared" si="1136"/>
        <v>0</v>
      </c>
      <c r="BJ7297" s="69">
        <f t="shared" si="1137"/>
        <v>0</v>
      </c>
      <c r="BK7297" s="158" t="str">
        <f t="shared" si="1138"/>
        <v/>
      </c>
    </row>
    <row r="7298" spans="1:63" ht="12" customHeight="1" x14ac:dyDescent="0.2">
      <c r="A7298" s="8"/>
      <c r="B7298" s="7"/>
      <c r="C7298" s="7"/>
      <c r="D7298" s="7"/>
      <c r="E7298" s="7"/>
      <c r="F7298" s="7"/>
      <c r="G7298" s="7"/>
      <c r="H7298" s="7"/>
      <c r="I7298" s="10"/>
      <c r="J7298" s="25"/>
      <c r="K7298" s="250"/>
      <c r="L7298" s="31"/>
      <c r="M7298" s="9"/>
      <c r="N7298" s="11" t="s">
        <v>25</v>
      </c>
      <c r="O7298" s="39"/>
      <c r="P7298" s="47"/>
      <c r="Q7298" s="13"/>
      <c r="R7298" s="248">
        <f t="shared" si="1130"/>
        <v>0</v>
      </c>
      <c r="S7298" s="248">
        <f t="shared" si="1131"/>
        <v>0</v>
      </c>
      <c r="T7298" s="248">
        <f t="shared" si="1132"/>
        <v>0</v>
      </c>
      <c r="U7298" s="248">
        <f t="shared" si="1133"/>
        <v>0</v>
      </c>
      <c r="V7298" s="13"/>
      <c r="W7298" s="7"/>
      <c r="AT7298" s="130"/>
      <c r="BF7298" s="33">
        <f t="shared" si="1139"/>
        <v>41242</v>
      </c>
      <c r="BG7298" s="34">
        <f t="shared" si="1134"/>
        <v>82.88000000000001</v>
      </c>
      <c r="BH7298" s="32">
        <f t="shared" si="1135"/>
        <v>1</v>
      </c>
      <c r="BI7298" s="32">
        <f t="shared" si="1136"/>
        <v>0</v>
      </c>
      <c r="BJ7298" s="69">
        <f t="shared" si="1137"/>
        <v>0</v>
      </c>
      <c r="BK7298" s="158" t="str">
        <f t="shared" si="1138"/>
        <v/>
      </c>
    </row>
    <row r="7299" spans="1:63" ht="12" customHeight="1" x14ac:dyDescent="0.2">
      <c r="A7299" s="8"/>
      <c r="B7299" s="7"/>
      <c r="C7299" s="7"/>
      <c r="D7299" s="7"/>
      <c r="E7299" s="7"/>
      <c r="F7299" s="7"/>
      <c r="G7299" s="7"/>
      <c r="H7299" s="7"/>
      <c r="I7299" s="10"/>
      <c r="J7299" s="25"/>
      <c r="K7299" s="250"/>
      <c r="L7299" s="31"/>
      <c r="M7299" s="9"/>
      <c r="N7299" s="11" t="s">
        <v>25</v>
      </c>
      <c r="O7299" s="39"/>
      <c r="P7299" s="47"/>
      <c r="Q7299" s="13"/>
      <c r="R7299" s="248">
        <f t="shared" si="1130"/>
        <v>0</v>
      </c>
      <c r="S7299" s="248">
        <f t="shared" si="1131"/>
        <v>0</v>
      </c>
      <c r="T7299" s="248">
        <f t="shared" si="1132"/>
        <v>0</v>
      </c>
      <c r="U7299" s="248">
        <f t="shared" si="1133"/>
        <v>0</v>
      </c>
      <c r="V7299" s="13"/>
      <c r="W7299" s="7"/>
      <c r="AT7299" s="130"/>
      <c r="BF7299" s="33">
        <f t="shared" si="1139"/>
        <v>41242</v>
      </c>
      <c r="BG7299" s="34">
        <f t="shared" si="1134"/>
        <v>82.88000000000001</v>
      </c>
      <c r="BH7299" s="32">
        <f t="shared" si="1135"/>
        <v>1</v>
      </c>
      <c r="BI7299" s="32">
        <f t="shared" si="1136"/>
        <v>0</v>
      </c>
      <c r="BJ7299" s="69">
        <f t="shared" si="1137"/>
        <v>0</v>
      </c>
      <c r="BK7299" s="158" t="str">
        <f t="shared" si="1138"/>
        <v/>
      </c>
    </row>
    <row r="7300" spans="1:63" ht="12" customHeight="1" x14ac:dyDescent="0.2">
      <c r="A7300" s="8"/>
      <c r="B7300" s="7"/>
      <c r="C7300" s="7"/>
      <c r="D7300" s="7"/>
      <c r="E7300" s="7"/>
      <c r="F7300" s="7"/>
      <c r="G7300" s="7"/>
      <c r="H7300" s="7"/>
      <c r="I7300" s="10"/>
      <c r="J7300" s="25"/>
      <c r="K7300" s="250"/>
      <c r="L7300" s="31"/>
      <c r="M7300" s="9"/>
      <c r="N7300" s="11" t="s">
        <v>25</v>
      </c>
      <c r="O7300" s="39"/>
      <c r="P7300" s="47"/>
      <c r="Q7300" s="13"/>
      <c r="R7300" s="248">
        <f t="shared" si="1130"/>
        <v>0</v>
      </c>
      <c r="S7300" s="248">
        <f t="shared" si="1131"/>
        <v>0</v>
      </c>
      <c r="T7300" s="248">
        <f t="shared" si="1132"/>
        <v>0</v>
      </c>
      <c r="U7300" s="248">
        <f t="shared" si="1133"/>
        <v>0</v>
      </c>
      <c r="V7300" s="13"/>
      <c r="W7300" s="7"/>
      <c r="AT7300" s="130"/>
      <c r="BF7300" s="33">
        <f t="shared" si="1139"/>
        <v>41242</v>
      </c>
      <c r="BG7300" s="34">
        <f t="shared" si="1134"/>
        <v>82.88000000000001</v>
      </c>
      <c r="BH7300" s="32">
        <f t="shared" si="1135"/>
        <v>1</v>
      </c>
      <c r="BI7300" s="32">
        <f t="shared" si="1136"/>
        <v>0</v>
      </c>
      <c r="BJ7300" s="69">
        <f t="shared" si="1137"/>
        <v>0</v>
      </c>
      <c r="BK7300" s="158" t="str">
        <f t="shared" si="1138"/>
        <v/>
      </c>
    </row>
    <row r="7301" spans="1:63" ht="12" customHeight="1" x14ac:dyDescent="0.2">
      <c r="A7301" s="8"/>
      <c r="B7301" s="7"/>
      <c r="C7301" s="7"/>
      <c r="D7301" s="7"/>
      <c r="E7301" s="7"/>
      <c r="F7301" s="7"/>
      <c r="G7301" s="7"/>
      <c r="H7301" s="7"/>
      <c r="I7301" s="10"/>
      <c r="J7301" s="25"/>
      <c r="K7301" s="250"/>
      <c r="L7301" s="31"/>
      <c r="M7301" s="9"/>
      <c r="N7301" s="11" t="s">
        <v>25</v>
      </c>
      <c r="O7301" s="39"/>
      <c r="P7301" s="47"/>
      <c r="Q7301" s="13"/>
      <c r="R7301" s="248">
        <f t="shared" si="1130"/>
        <v>0</v>
      </c>
      <c r="S7301" s="248">
        <f t="shared" si="1131"/>
        <v>0</v>
      </c>
      <c r="T7301" s="248">
        <f t="shared" si="1132"/>
        <v>0</v>
      </c>
      <c r="U7301" s="248">
        <f t="shared" si="1133"/>
        <v>0</v>
      </c>
      <c r="V7301" s="13"/>
      <c r="W7301" s="7"/>
      <c r="AT7301" s="130"/>
      <c r="BF7301" s="33">
        <f t="shared" si="1139"/>
        <v>41242</v>
      </c>
      <c r="BG7301" s="34">
        <f t="shared" si="1134"/>
        <v>82.88000000000001</v>
      </c>
      <c r="BH7301" s="32">
        <f t="shared" si="1135"/>
        <v>1</v>
      </c>
      <c r="BI7301" s="32">
        <f t="shared" si="1136"/>
        <v>0</v>
      </c>
      <c r="BJ7301" s="69">
        <f t="shared" si="1137"/>
        <v>0</v>
      </c>
      <c r="BK7301" s="158" t="str">
        <f t="shared" si="1138"/>
        <v/>
      </c>
    </row>
    <row r="7302" spans="1:63" ht="12" customHeight="1" x14ac:dyDescent="0.2">
      <c r="A7302" s="8"/>
      <c r="B7302" s="7"/>
      <c r="C7302" s="7"/>
      <c r="D7302" s="7"/>
      <c r="E7302" s="7"/>
      <c r="F7302" s="7"/>
      <c r="G7302" s="7"/>
      <c r="H7302" s="7"/>
      <c r="I7302" s="10"/>
      <c r="J7302" s="25"/>
      <c r="K7302" s="250"/>
      <c r="L7302" s="31"/>
      <c r="M7302" s="9"/>
      <c r="N7302" s="11" t="s">
        <v>25</v>
      </c>
      <c r="O7302" s="39"/>
      <c r="P7302" s="47"/>
      <c r="Q7302" s="13"/>
      <c r="R7302" s="248">
        <f t="shared" si="1130"/>
        <v>0</v>
      </c>
      <c r="S7302" s="248">
        <f t="shared" si="1131"/>
        <v>0</v>
      </c>
      <c r="T7302" s="248">
        <f t="shared" si="1132"/>
        <v>0</v>
      </c>
      <c r="U7302" s="248">
        <f t="shared" si="1133"/>
        <v>0</v>
      </c>
      <c r="V7302" s="13"/>
      <c r="W7302" s="7"/>
      <c r="AT7302" s="130"/>
      <c r="BF7302" s="33">
        <f t="shared" si="1139"/>
        <v>41242</v>
      </c>
      <c r="BG7302" s="34">
        <f t="shared" si="1134"/>
        <v>82.88000000000001</v>
      </c>
      <c r="BH7302" s="32">
        <f t="shared" si="1135"/>
        <v>1</v>
      </c>
      <c r="BI7302" s="32">
        <f t="shared" si="1136"/>
        <v>0</v>
      </c>
      <c r="BJ7302" s="69">
        <f t="shared" si="1137"/>
        <v>0</v>
      </c>
      <c r="BK7302" s="158" t="str">
        <f t="shared" si="1138"/>
        <v/>
      </c>
    </row>
    <row r="7303" spans="1:63" ht="12" customHeight="1" x14ac:dyDescent="0.2">
      <c r="A7303" s="8"/>
      <c r="B7303" s="7"/>
      <c r="C7303" s="7"/>
      <c r="D7303" s="7"/>
      <c r="E7303" s="7"/>
      <c r="F7303" s="7"/>
      <c r="G7303" s="7"/>
      <c r="H7303" s="7"/>
      <c r="I7303" s="10"/>
      <c r="J7303" s="25"/>
      <c r="K7303" s="250"/>
      <c r="L7303" s="31"/>
      <c r="M7303" s="9"/>
      <c r="N7303" s="11" t="s">
        <v>25</v>
      </c>
      <c r="O7303" s="39"/>
      <c r="P7303" s="47"/>
      <c r="Q7303" s="13"/>
      <c r="R7303" s="248">
        <f t="shared" si="1130"/>
        <v>0</v>
      </c>
      <c r="S7303" s="248">
        <f t="shared" si="1131"/>
        <v>0</v>
      </c>
      <c r="T7303" s="248">
        <f t="shared" si="1132"/>
        <v>0</v>
      </c>
      <c r="U7303" s="248">
        <f t="shared" si="1133"/>
        <v>0</v>
      </c>
      <c r="V7303" s="13"/>
      <c r="W7303" s="7"/>
      <c r="AT7303" s="130"/>
      <c r="BF7303" s="33">
        <f t="shared" si="1139"/>
        <v>41242</v>
      </c>
      <c r="BG7303" s="34">
        <f t="shared" si="1134"/>
        <v>82.88000000000001</v>
      </c>
      <c r="BH7303" s="32">
        <f t="shared" si="1135"/>
        <v>1</v>
      </c>
      <c r="BI7303" s="32">
        <f t="shared" si="1136"/>
        <v>0</v>
      </c>
      <c r="BJ7303" s="69">
        <f t="shared" si="1137"/>
        <v>0</v>
      </c>
      <c r="BK7303" s="158" t="str">
        <f t="shared" si="1138"/>
        <v/>
      </c>
    </row>
    <row r="7304" spans="1:63" ht="12" customHeight="1" x14ac:dyDescent="0.2">
      <c r="A7304" s="8"/>
      <c r="B7304" s="7"/>
      <c r="C7304" s="7"/>
      <c r="D7304" s="7"/>
      <c r="E7304" s="7"/>
      <c r="F7304" s="7"/>
      <c r="G7304" s="7"/>
      <c r="H7304" s="7"/>
      <c r="I7304" s="10"/>
      <c r="J7304" s="25"/>
      <c r="K7304" s="250"/>
      <c r="L7304" s="31"/>
      <c r="M7304" s="9"/>
      <c r="N7304" s="11" t="s">
        <v>25</v>
      </c>
      <c r="O7304" s="39"/>
      <c r="P7304" s="47"/>
      <c r="Q7304" s="13"/>
      <c r="R7304" s="248">
        <f t="shared" si="1130"/>
        <v>0</v>
      </c>
      <c r="S7304" s="248">
        <f t="shared" si="1131"/>
        <v>0</v>
      </c>
      <c r="T7304" s="248">
        <f t="shared" si="1132"/>
        <v>0</v>
      </c>
      <c r="U7304" s="248">
        <f t="shared" si="1133"/>
        <v>0</v>
      </c>
      <c r="V7304" s="13"/>
      <c r="W7304" s="7"/>
      <c r="AT7304" s="130"/>
      <c r="BF7304" s="33">
        <f t="shared" si="1139"/>
        <v>41242</v>
      </c>
      <c r="BG7304" s="34">
        <f t="shared" si="1134"/>
        <v>82.88000000000001</v>
      </c>
      <c r="BH7304" s="32">
        <f t="shared" si="1135"/>
        <v>1</v>
      </c>
      <c r="BI7304" s="32">
        <f t="shared" si="1136"/>
        <v>0</v>
      </c>
      <c r="BJ7304" s="69">
        <f t="shared" si="1137"/>
        <v>0</v>
      </c>
      <c r="BK7304" s="158" t="str">
        <f t="shared" si="1138"/>
        <v/>
      </c>
    </row>
    <row r="7305" spans="1:63" ht="12" customHeight="1" x14ac:dyDescent="0.2">
      <c r="A7305" s="8"/>
      <c r="B7305" s="7"/>
      <c r="C7305" s="7"/>
      <c r="D7305" s="7"/>
      <c r="E7305" s="7"/>
      <c r="F7305" s="7"/>
      <c r="G7305" s="7"/>
      <c r="H7305" s="7"/>
      <c r="I7305" s="10"/>
      <c r="J7305" s="25"/>
      <c r="K7305" s="250"/>
      <c r="L7305" s="31"/>
      <c r="M7305" s="9"/>
      <c r="N7305" s="11" t="s">
        <v>25</v>
      </c>
      <c r="O7305" s="39"/>
      <c r="P7305" s="47"/>
      <c r="Q7305" s="13"/>
      <c r="R7305" s="248">
        <f t="shared" si="1130"/>
        <v>0</v>
      </c>
      <c r="S7305" s="248">
        <f t="shared" si="1131"/>
        <v>0</v>
      </c>
      <c r="T7305" s="248">
        <f t="shared" si="1132"/>
        <v>0</v>
      </c>
      <c r="U7305" s="248">
        <f t="shared" si="1133"/>
        <v>0</v>
      </c>
      <c r="V7305" s="13"/>
      <c r="W7305" s="7"/>
      <c r="AT7305" s="130"/>
      <c r="BF7305" s="33">
        <f t="shared" si="1139"/>
        <v>41242</v>
      </c>
      <c r="BG7305" s="34">
        <f t="shared" si="1134"/>
        <v>82.88000000000001</v>
      </c>
      <c r="BH7305" s="32">
        <f t="shared" si="1135"/>
        <v>1</v>
      </c>
      <c r="BI7305" s="32">
        <f t="shared" si="1136"/>
        <v>0</v>
      </c>
      <c r="BJ7305" s="69">
        <f t="shared" si="1137"/>
        <v>0</v>
      </c>
      <c r="BK7305" s="158" t="str">
        <f t="shared" si="1138"/>
        <v/>
      </c>
    </row>
    <row r="7306" spans="1:63" ht="12" customHeight="1" x14ac:dyDescent="0.2">
      <c r="A7306" s="8"/>
      <c r="B7306" s="7"/>
      <c r="C7306" s="7"/>
      <c r="D7306" s="7"/>
      <c r="E7306" s="7"/>
      <c r="F7306" s="7"/>
      <c r="G7306" s="7"/>
      <c r="H7306" s="7"/>
      <c r="I7306" s="10"/>
      <c r="J7306" s="25"/>
      <c r="K7306" s="250"/>
      <c r="L7306" s="31"/>
      <c r="M7306" s="9"/>
      <c r="N7306" s="11" t="s">
        <v>25</v>
      </c>
      <c r="O7306" s="39"/>
      <c r="P7306" s="47"/>
      <c r="Q7306" s="13"/>
      <c r="R7306" s="248">
        <f t="shared" si="1130"/>
        <v>0</v>
      </c>
      <c r="S7306" s="248">
        <f t="shared" si="1131"/>
        <v>0</v>
      </c>
      <c r="T7306" s="248">
        <f t="shared" si="1132"/>
        <v>0</v>
      </c>
      <c r="U7306" s="248">
        <f t="shared" si="1133"/>
        <v>0</v>
      </c>
      <c r="V7306" s="13"/>
      <c r="W7306" s="7"/>
      <c r="AT7306" s="130"/>
      <c r="BF7306" s="33">
        <f t="shared" si="1139"/>
        <v>41242</v>
      </c>
      <c r="BG7306" s="34">
        <f t="shared" si="1134"/>
        <v>82.88000000000001</v>
      </c>
      <c r="BH7306" s="32">
        <f t="shared" si="1135"/>
        <v>1</v>
      </c>
      <c r="BI7306" s="32">
        <f t="shared" si="1136"/>
        <v>0</v>
      </c>
      <c r="BJ7306" s="69">
        <f t="shared" si="1137"/>
        <v>0</v>
      </c>
      <c r="BK7306" s="158" t="str">
        <f t="shared" si="1138"/>
        <v/>
      </c>
    </row>
    <row r="7307" spans="1:63" ht="12" customHeight="1" x14ac:dyDescent="0.2">
      <c r="A7307" s="8"/>
      <c r="B7307" s="7"/>
      <c r="C7307" s="7"/>
      <c r="D7307" s="7"/>
      <c r="E7307" s="7"/>
      <c r="F7307" s="7"/>
      <c r="G7307" s="7"/>
      <c r="H7307" s="7"/>
      <c r="I7307" s="10"/>
      <c r="J7307" s="25"/>
      <c r="K7307" s="250"/>
      <c r="L7307" s="31"/>
      <c r="M7307" s="9"/>
      <c r="N7307" s="11" t="s">
        <v>25</v>
      </c>
      <c r="O7307" s="39"/>
      <c r="P7307" s="47"/>
      <c r="Q7307" s="13"/>
      <c r="R7307" s="248">
        <f t="shared" ref="R7307:R7370" si="1140">IF(N7307&lt;&gt;"M",ROUND(IF(M7307&lt;&gt;"Y",IF(P7307&lt;&gt;"Y",K7307,K7307*(BH7307-1)),0),ROUNDING),"")</f>
        <v>0</v>
      </c>
      <c r="S7307" s="248">
        <f t="shared" ref="S7307:S7370" si="1141">IF(N7307&lt;&gt;"M",ROUND(IF(O7307&gt;0,IF(M7307="Y",BI7307*(1-O7307),IF(BI7307&gt;R7307,R7307 + (BI7307 - R7307)*(1-O7307),BI7307)),BI7307),ROUNDING),"")</f>
        <v>0</v>
      </c>
      <c r="T7307" s="248">
        <f t="shared" ref="T7307:T7370" si="1142">IF(N7307&lt;&gt;"M",ROUND(IF(O7307&gt;0,IF(M7307="Y",BJ7307*(1-O7307),IF(BJ7307&gt;R7307,R7307 + (BJ7307 - R7307)*(1-O7307),BJ7307)),BJ7307),ROUNDING),"")</f>
        <v>0</v>
      </c>
      <c r="U7307" s="248">
        <f t="shared" ref="U7307:U7370" si="1143">IF(N7307&lt;&gt;"M",ROUND(IF(OR(N7307="P",N7307=""),0,IF(OR(M7307="N",M7307=""),T7307-R7307,T7307)),ROUNDING),"")</f>
        <v>0</v>
      </c>
      <c r="V7307" s="13"/>
      <c r="W7307" s="7"/>
      <c r="AT7307" s="130"/>
      <c r="BF7307" s="33">
        <f t="shared" si="1139"/>
        <v>41242</v>
      </c>
      <c r="BG7307" s="34">
        <f t="shared" ref="BG7307:BG7370" si="1144">IF(N7307&lt;&gt;"M",BG7306+U7307,BG7306)</f>
        <v>82.88000000000001</v>
      </c>
      <c r="BH7307" s="32">
        <f t="shared" ref="BH7307:BH7370" si="1145">IF(L7307&lt;&gt;"",IF(ODDS_TYPE=1,L7307,IF(ODDS_TYPE=2,IF(L7307&gt;0,1+L7307/100,IF(L7307&lt;0,1-100/L7307,1)),IF(ODDS_TYPE=3,1+L7307,IF(ODDS_TYPE=4,1+L7307,IF(ODDS_TYPE=5,IF(L7307&gt;0,1+L7307,1-1/L7307),IF(ODDS_TYPE=6,IF(L7307&gt;=0,L7307+1,1-1/L7307),1)))))),1)</f>
        <v>1</v>
      </c>
      <c r="BI7307" s="32">
        <f t="shared" ref="BI7307:BI7370" si="1146">IF(P7307&lt;&gt;"Y",IF(M7307&lt;&gt;"Y",K7307*BH7307,K7307*BH7307 - K7307),IF(M7307&lt;&gt;"Y",K7307*BH7307,K7307))</f>
        <v>0</v>
      </c>
      <c r="BJ7307" s="69">
        <f t="shared" ref="BJ7307:BJ7370" si="1147">IF(P7307&lt;&gt;"Y",
IF(M7307&lt;&gt;"Y",
IF(N7307="Y",K7307*BH7307,IF(N7307="P",0,IF(OR(N7307="R",N7307="PU"),K7307,IF(N7307="H",K7307*BH7307*0.5,IF(N7307="HW",K7307*0.5*(1 + BH7307),IF(N7307="HL",K7307*0.5,0)))))),
IF(N7307="Y",K7307*BH7307 - K7307,IF(N7307="P",0,IF(OR(N7307="R",N7307="PU"),0,IF(N7307="H",IF(BH7307&gt;2,0.5*K7307*BH7307 - K7307,0),IF(N7307="HW",K7307*0.5*(1 + BH7307) - K7307,IF(N7307="HL",0,0))))))),
IF(M7307&lt;&gt;"Y",
IF(N7307="Y",K7307*BH7307,IF(N7307="P",0,IF(OR(N7307="R",N7307="PU"),K7307*(BH7307-1),IF(N7307="H",K7307*BH7307*0.5,IF(N7307="HW",K7307*(BH7307-1)*0.5,IF(N7307="HL",K7307*BH7307 - K7307*0.5,0)))))),
IF(N7307="Y",K7307,IF(N7307="P",0,IF(OR(N7307="R",N7307="PU"),0,IF(N7307="H",IF(BH7307&lt;2,K7307*BH7307*0.5 - K7307*(BH7307-1),0),IF(N7307="HW",0,IF(N7307="HL",K7307*0.5,0)))))))
)</f>
        <v>0</v>
      </c>
      <c r="BK7307" s="158" t="str">
        <f t="shared" ref="BK7307:BK7370" si="1148">IF(FILT_M=1,IF(LEN(C7307)&gt;0,C7307,""),IF(FILT_M=2,IF(LEN(E7307)&gt;0,E7307,""),IF(FILT_M=3,IF(LEN(F7307)&gt;0,F7307,""),IF(FILT_M=4,IF(LEN(G7307)&gt;0,G7307,""),""))))</f>
        <v/>
      </c>
    </row>
    <row r="7308" spans="1:63" ht="12" customHeight="1" x14ac:dyDescent="0.2">
      <c r="A7308" s="8"/>
      <c r="B7308" s="7"/>
      <c r="C7308" s="7"/>
      <c r="D7308" s="7"/>
      <c r="E7308" s="7"/>
      <c r="F7308" s="7"/>
      <c r="G7308" s="7"/>
      <c r="H7308" s="7"/>
      <c r="I7308" s="10"/>
      <c r="J7308" s="25"/>
      <c r="K7308" s="250"/>
      <c r="L7308" s="31"/>
      <c r="M7308" s="9"/>
      <c r="N7308" s="11" t="s">
        <v>25</v>
      </c>
      <c r="O7308" s="39"/>
      <c r="P7308" s="47"/>
      <c r="Q7308" s="13"/>
      <c r="R7308" s="248">
        <f t="shared" si="1140"/>
        <v>0</v>
      </c>
      <c r="S7308" s="248">
        <f t="shared" si="1141"/>
        <v>0</v>
      </c>
      <c r="T7308" s="248">
        <f t="shared" si="1142"/>
        <v>0</v>
      </c>
      <c r="U7308" s="248">
        <f t="shared" si="1143"/>
        <v>0</v>
      </c>
      <c r="V7308" s="13"/>
      <c r="W7308" s="7"/>
      <c r="AT7308" s="130"/>
      <c r="BF7308" s="33">
        <f t="shared" ref="BF7308:BF7371" si="1149">IF(A7308&gt;2,A7308,BF7307)</f>
        <v>41242</v>
      </c>
      <c r="BG7308" s="34">
        <f t="shared" si="1144"/>
        <v>82.88000000000001</v>
      </c>
      <c r="BH7308" s="32">
        <f t="shared" si="1145"/>
        <v>1</v>
      </c>
      <c r="BI7308" s="32">
        <f t="shared" si="1146"/>
        <v>0</v>
      </c>
      <c r="BJ7308" s="69">
        <f t="shared" si="1147"/>
        <v>0</v>
      </c>
      <c r="BK7308" s="158" t="str">
        <f t="shared" si="1148"/>
        <v/>
      </c>
    </row>
    <row r="7309" spans="1:63" ht="12" customHeight="1" x14ac:dyDescent="0.2">
      <c r="A7309" s="8"/>
      <c r="B7309" s="7"/>
      <c r="C7309" s="7"/>
      <c r="D7309" s="7"/>
      <c r="E7309" s="7"/>
      <c r="F7309" s="7"/>
      <c r="G7309" s="7"/>
      <c r="H7309" s="7"/>
      <c r="I7309" s="10"/>
      <c r="J7309" s="25"/>
      <c r="K7309" s="250"/>
      <c r="L7309" s="31"/>
      <c r="M7309" s="9"/>
      <c r="N7309" s="11" t="s">
        <v>25</v>
      </c>
      <c r="O7309" s="39"/>
      <c r="P7309" s="47"/>
      <c r="Q7309" s="13"/>
      <c r="R7309" s="248">
        <f t="shared" si="1140"/>
        <v>0</v>
      </c>
      <c r="S7309" s="248">
        <f t="shared" si="1141"/>
        <v>0</v>
      </c>
      <c r="T7309" s="248">
        <f t="shared" si="1142"/>
        <v>0</v>
      </c>
      <c r="U7309" s="248">
        <f t="shared" si="1143"/>
        <v>0</v>
      </c>
      <c r="V7309" s="13"/>
      <c r="W7309" s="7"/>
      <c r="AT7309" s="130"/>
      <c r="BF7309" s="33">
        <f t="shared" si="1149"/>
        <v>41242</v>
      </c>
      <c r="BG7309" s="34">
        <f t="shared" si="1144"/>
        <v>82.88000000000001</v>
      </c>
      <c r="BH7309" s="32">
        <f t="shared" si="1145"/>
        <v>1</v>
      </c>
      <c r="BI7309" s="32">
        <f t="shared" si="1146"/>
        <v>0</v>
      </c>
      <c r="BJ7309" s="69">
        <f t="shared" si="1147"/>
        <v>0</v>
      </c>
      <c r="BK7309" s="158" t="str">
        <f t="shared" si="1148"/>
        <v/>
      </c>
    </row>
    <row r="7310" spans="1:63" ht="12" customHeight="1" x14ac:dyDescent="0.2">
      <c r="A7310" s="8"/>
      <c r="B7310" s="7"/>
      <c r="C7310" s="7"/>
      <c r="D7310" s="7"/>
      <c r="E7310" s="7"/>
      <c r="F7310" s="7"/>
      <c r="G7310" s="7"/>
      <c r="H7310" s="7"/>
      <c r="I7310" s="10"/>
      <c r="J7310" s="25"/>
      <c r="K7310" s="250"/>
      <c r="L7310" s="31"/>
      <c r="M7310" s="9"/>
      <c r="N7310" s="11" t="s">
        <v>25</v>
      </c>
      <c r="O7310" s="39"/>
      <c r="P7310" s="47"/>
      <c r="Q7310" s="13"/>
      <c r="R7310" s="248">
        <f t="shared" si="1140"/>
        <v>0</v>
      </c>
      <c r="S7310" s="248">
        <f t="shared" si="1141"/>
        <v>0</v>
      </c>
      <c r="T7310" s="248">
        <f t="shared" si="1142"/>
        <v>0</v>
      </c>
      <c r="U7310" s="248">
        <f t="shared" si="1143"/>
        <v>0</v>
      </c>
      <c r="V7310" s="13"/>
      <c r="W7310" s="7"/>
      <c r="AT7310" s="130"/>
      <c r="BF7310" s="33">
        <f t="shared" si="1149"/>
        <v>41242</v>
      </c>
      <c r="BG7310" s="34">
        <f t="shared" si="1144"/>
        <v>82.88000000000001</v>
      </c>
      <c r="BH7310" s="32">
        <f t="shared" si="1145"/>
        <v>1</v>
      </c>
      <c r="BI7310" s="32">
        <f t="shared" si="1146"/>
        <v>0</v>
      </c>
      <c r="BJ7310" s="69">
        <f t="shared" si="1147"/>
        <v>0</v>
      </c>
      <c r="BK7310" s="158" t="str">
        <f t="shared" si="1148"/>
        <v/>
      </c>
    </row>
    <row r="7311" spans="1:63" ht="12" customHeight="1" x14ac:dyDescent="0.2">
      <c r="A7311" s="8"/>
      <c r="B7311" s="7"/>
      <c r="C7311" s="7"/>
      <c r="D7311" s="7"/>
      <c r="E7311" s="7"/>
      <c r="F7311" s="7"/>
      <c r="G7311" s="7"/>
      <c r="H7311" s="7"/>
      <c r="I7311" s="10"/>
      <c r="J7311" s="25"/>
      <c r="K7311" s="250"/>
      <c r="L7311" s="31"/>
      <c r="M7311" s="9"/>
      <c r="N7311" s="11" t="s">
        <v>25</v>
      </c>
      <c r="O7311" s="39"/>
      <c r="P7311" s="47"/>
      <c r="Q7311" s="13"/>
      <c r="R7311" s="248">
        <f t="shared" si="1140"/>
        <v>0</v>
      </c>
      <c r="S7311" s="248">
        <f t="shared" si="1141"/>
        <v>0</v>
      </c>
      <c r="T7311" s="248">
        <f t="shared" si="1142"/>
        <v>0</v>
      </c>
      <c r="U7311" s="248">
        <f t="shared" si="1143"/>
        <v>0</v>
      </c>
      <c r="V7311" s="13"/>
      <c r="W7311" s="7"/>
      <c r="AT7311" s="130"/>
      <c r="BF7311" s="33">
        <f t="shared" si="1149"/>
        <v>41242</v>
      </c>
      <c r="BG7311" s="34">
        <f t="shared" si="1144"/>
        <v>82.88000000000001</v>
      </c>
      <c r="BH7311" s="32">
        <f t="shared" si="1145"/>
        <v>1</v>
      </c>
      <c r="BI7311" s="32">
        <f t="shared" si="1146"/>
        <v>0</v>
      </c>
      <c r="BJ7311" s="69">
        <f t="shared" si="1147"/>
        <v>0</v>
      </c>
      <c r="BK7311" s="158" t="str">
        <f t="shared" si="1148"/>
        <v/>
      </c>
    </row>
    <row r="7312" spans="1:63" ht="12" customHeight="1" x14ac:dyDescent="0.2">
      <c r="A7312" s="8"/>
      <c r="B7312" s="7"/>
      <c r="C7312" s="7"/>
      <c r="D7312" s="7"/>
      <c r="E7312" s="7"/>
      <c r="F7312" s="7"/>
      <c r="G7312" s="7"/>
      <c r="H7312" s="7"/>
      <c r="I7312" s="10"/>
      <c r="J7312" s="25"/>
      <c r="K7312" s="250"/>
      <c r="L7312" s="31"/>
      <c r="M7312" s="9"/>
      <c r="N7312" s="11" t="s">
        <v>25</v>
      </c>
      <c r="O7312" s="39"/>
      <c r="P7312" s="47"/>
      <c r="Q7312" s="13"/>
      <c r="R7312" s="248">
        <f t="shared" si="1140"/>
        <v>0</v>
      </c>
      <c r="S7312" s="248">
        <f t="shared" si="1141"/>
        <v>0</v>
      </c>
      <c r="T7312" s="248">
        <f t="shared" si="1142"/>
        <v>0</v>
      </c>
      <c r="U7312" s="248">
        <f t="shared" si="1143"/>
        <v>0</v>
      </c>
      <c r="V7312" s="13"/>
      <c r="W7312" s="7"/>
      <c r="AT7312" s="130"/>
      <c r="BF7312" s="33">
        <f t="shared" si="1149"/>
        <v>41242</v>
      </c>
      <c r="BG7312" s="34">
        <f t="shared" si="1144"/>
        <v>82.88000000000001</v>
      </c>
      <c r="BH7312" s="32">
        <f t="shared" si="1145"/>
        <v>1</v>
      </c>
      <c r="BI7312" s="32">
        <f t="shared" si="1146"/>
        <v>0</v>
      </c>
      <c r="BJ7312" s="69">
        <f t="shared" si="1147"/>
        <v>0</v>
      </c>
      <c r="BK7312" s="158" t="str">
        <f t="shared" si="1148"/>
        <v/>
      </c>
    </row>
    <row r="7313" spans="1:63" ht="12" customHeight="1" x14ac:dyDescent="0.2">
      <c r="A7313" s="8"/>
      <c r="B7313" s="7"/>
      <c r="C7313" s="7"/>
      <c r="D7313" s="7"/>
      <c r="E7313" s="7"/>
      <c r="F7313" s="7"/>
      <c r="G7313" s="7"/>
      <c r="H7313" s="7"/>
      <c r="I7313" s="10"/>
      <c r="J7313" s="25"/>
      <c r="K7313" s="250"/>
      <c r="L7313" s="31"/>
      <c r="M7313" s="9"/>
      <c r="N7313" s="11" t="s">
        <v>25</v>
      </c>
      <c r="O7313" s="39"/>
      <c r="P7313" s="47"/>
      <c r="Q7313" s="13"/>
      <c r="R7313" s="248">
        <f t="shared" si="1140"/>
        <v>0</v>
      </c>
      <c r="S7313" s="248">
        <f t="shared" si="1141"/>
        <v>0</v>
      </c>
      <c r="T7313" s="248">
        <f t="shared" si="1142"/>
        <v>0</v>
      </c>
      <c r="U7313" s="248">
        <f t="shared" si="1143"/>
        <v>0</v>
      </c>
      <c r="V7313" s="13"/>
      <c r="W7313" s="7"/>
      <c r="AT7313" s="130"/>
      <c r="BF7313" s="33">
        <f t="shared" si="1149"/>
        <v>41242</v>
      </c>
      <c r="BG7313" s="34">
        <f t="shared" si="1144"/>
        <v>82.88000000000001</v>
      </c>
      <c r="BH7313" s="32">
        <f t="shared" si="1145"/>
        <v>1</v>
      </c>
      <c r="BI7313" s="32">
        <f t="shared" si="1146"/>
        <v>0</v>
      </c>
      <c r="BJ7313" s="69">
        <f t="shared" si="1147"/>
        <v>0</v>
      </c>
      <c r="BK7313" s="158" t="str">
        <f t="shared" si="1148"/>
        <v/>
      </c>
    </row>
    <row r="7314" spans="1:63" ht="12" customHeight="1" x14ac:dyDescent="0.2">
      <c r="A7314" s="8"/>
      <c r="B7314" s="7"/>
      <c r="C7314" s="7"/>
      <c r="D7314" s="7"/>
      <c r="E7314" s="7"/>
      <c r="F7314" s="7"/>
      <c r="G7314" s="7"/>
      <c r="H7314" s="7"/>
      <c r="I7314" s="10"/>
      <c r="J7314" s="25"/>
      <c r="K7314" s="250"/>
      <c r="L7314" s="31"/>
      <c r="M7314" s="9"/>
      <c r="N7314" s="11" t="s">
        <v>25</v>
      </c>
      <c r="O7314" s="39"/>
      <c r="P7314" s="47"/>
      <c r="Q7314" s="13"/>
      <c r="R7314" s="248">
        <f t="shared" si="1140"/>
        <v>0</v>
      </c>
      <c r="S7314" s="248">
        <f t="shared" si="1141"/>
        <v>0</v>
      </c>
      <c r="T7314" s="248">
        <f t="shared" si="1142"/>
        <v>0</v>
      </c>
      <c r="U7314" s="248">
        <f t="shared" si="1143"/>
        <v>0</v>
      </c>
      <c r="V7314" s="13"/>
      <c r="W7314" s="7"/>
      <c r="AT7314" s="130"/>
      <c r="BF7314" s="33">
        <f t="shared" si="1149"/>
        <v>41242</v>
      </c>
      <c r="BG7314" s="34">
        <f t="shared" si="1144"/>
        <v>82.88000000000001</v>
      </c>
      <c r="BH7314" s="32">
        <f t="shared" si="1145"/>
        <v>1</v>
      </c>
      <c r="BI7314" s="32">
        <f t="shared" si="1146"/>
        <v>0</v>
      </c>
      <c r="BJ7314" s="69">
        <f t="shared" si="1147"/>
        <v>0</v>
      </c>
      <c r="BK7314" s="158" t="str">
        <f t="shared" si="1148"/>
        <v/>
      </c>
    </row>
    <row r="7315" spans="1:63" ht="12" customHeight="1" x14ac:dyDescent="0.2">
      <c r="A7315" s="8"/>
      <c r="B7315" s="7"/>
      <c r="C7315" s="7"/>
      <c r="D7315" s="7"/>
      <c r="E7315" s="7"/>
      <c r="F7315" s="7"/>
      <c r="G7315" s="7"/>
      <c r="H7315" s="7"/>
      <c r="I7315" s="10"/>
      <c r="J7315" s="25"/>
      <c r="K7315" s="250"/>
      <c r="L7315" s="31"/>
      <c r="M7315" s="9"/>
      <c r="N7315" s="11" t="s">
        <v>25</v>
      </c>
      <c r="O7315" s="39"/>
      <c r="P7315" s="47"/>
      <c r="Q7315" s="13"/>
      <c r="R7315" s="248">
        <f t="shared" si="1140"/>
        <v>0</v>
      </c>
      <c r="S7315" s="248">
        <f t="shared" si="1141"/>
        <v>0</v>
      </c>
      <c r="T7315" s="248">
        <f t="shared" si="1142"/>
        <v>0</v>
      </c>
      <c r="U7315" s="248">
        <f t="shared" si="1143"/>
        <v>0</v>
      </c>
      <c r="V7315" s="13"/>
      <c r="W7315" s="7"/>
      <c r="AT7315" s="130"/>
      <c r="BF7315" s="33">
        <f t="shared" si="1149"/>
        <v>41242</v>
      </c>
      <c r="BG7315" s="34">
        <f t="shared" si="1144"/>
        <v>82.88000000000001</v>
      </c>
      <c r="BH7315" s="32">
        <f t="shared" si="1145"/>
        <v>1</v>
      </c>
      <c r="BI7315" s="32">
        <f t="shared" si="1146"/>
        <v>0</v>
      </c>
      <c r="BJ7315" s="69">
        <f t="shared" si="1147"/>
        <v>0</v>
      </c>
      <c r="BK7315" s="158" t="str">
        <f t="shared" si="1148"/>
        <v/>
      </c>
    </row>
    <row r="7316" spans="1:63" ht="12" customHeight="1" x14ac:dyDescent="0.2">
      <c r="A7316" s="8"/>
      <c r="B7316" s="7"/>
      <c r="C7316" s="7"/>
      <c r="D7316" s="7"/>
      <c r="E7316" s="7"/>
      <c r="F7316" s="7"/>
      <c r="G7316" s="7"/>
      <c r="H7316" s="7"/>
      <c r="I7316" s="10"/>
      <c r="J7316" s="25"/>
      <c r="K7316" s="250"/>
      <c r="L7316" s="31"/>
      <c r="M7316" s="9"/>
      <c r="N7316" s="11" t="s">
        <v>25</v>
      </c>
      <c r="O7316" s="39"/>
      <c r="P7316" s="47"/>
      <c r="Q7316" s="13"/>
      <c r="R7316" s="248">
        <f t="shared" si="1140"/>
        <v>0</v>
      </c>
      <c r="S7316" s="248">
        <f t="shared" si="1141"/>
        <v>0</v>
      </c>
      <c r="T7316" s="248">
        <f t="shared" si="1142"/>
        <v>0</v>
      </c>
      <c r="U7316" s="248">
        <f t="shared" si="1143"/>
        <v>0</v>
      </c>
      <c r="V7316" s="13"/>
      <c r="W7316" s="7"/>
      <c r="AT7316" s="130"/>
      <c r="BF7316" s="33">
        <f t="shared" si="1149"/>
        <v>41242</v>
      </c>
      <c r="BG7316" s="34">
        <f t="shared" si="1144"/>
        <v>82.88000000000001</v>
      </c>
      <c r="BH7316" s="32">
        <f t="shared" si="1145"/>
        <v>1</v>
      </c>
      <c r="BI7316" s="32">
        <f t="shared" si="1146"/>
        <v>0</v>
      </c>
      <c r="BJ7316" s="69">
        <f t="shared" si="1147"/>
        <v>0</v>
      </c>
      <c r="BK7316" s="158" t="str">
        <f t="shared" si="1148"/>
        <v/>
      </c>
    </row>
    <row r="7317" spans="1:63" ht="12" customHeight="1" x14ac:dyDescent="0.2">
      <c r="A7317" s="8"/>
      <c r="B7317" s="7"/>
      <c r="C7317" s="7"/>
      <c r="D7317" s="7"/>
      <c r="E7317" s="7"/>
      <c r="F7317" s="7"/>
      <c r="G7317" s="7"/>
      <c r="H7317" s="7"/>
      <c r="I7317" s="10"/>
      <c r="J7317" s="25"/>
      <c r="K7317" s="250"/>
      <c r="L7317" s="31"/>
      <c r="M7317" s="9"/>
      <c r="N7317" s="11" t="s">
        <v>25</v>
      </c>
      <c r="O7317" s="39"/>
      <c r="P7317" s="47"/>
      <c r="Q7317" s="13"/>
      <c r="R7317" s="248">
        <f t="shared" si="1140"/>
        <v>0</v>
      </c>
      <c r="S7317" s="248">
        <f t="shared" si="1141"/>
        <v>0</v>
      </c>
      <c r="T7317" s="248">
        <f t="shared" si="1142"/>
        <v>0</v>
      </c>
      <c r="U7317" s="248">
        <f t="shared" si="1143"/>
        <v>0</v>
      </c>
      <c r="V7317" s="13"/>
      <c r="W7317" s="7"/>
      <c r="AT7317" s="130"/>
      <c r="BF7317" s="33">
        <f t="shared" si="1149"/>
        <v>41242</v>
      </c>
      <c r="BG7317" s="34">
        <f t="shared" si="1144"/>
        <v>82.88000000000001</v>
      </c>
      <c r="BH7317" s="32">
        <f t="shared" si="1145"/>
        <v>1</v>
      </c>
      <c r="BI7317" s="32">
        <f t="shared" si="1146"/>
        <v>0</v>
      </c>
      <c r="BJ7317" s="69">
        <f t="shared" si="1147"/>
        <v>0</v>
      </c>
      <c r="BK7317" s="158" t="str">
        <f t="shared" si="1148"/>
        <v/>
      </c>
    </row>
    <row r="7318" spans="1:63" ht="12" customHeight="1" x14ac:dyDescent="0.2">
      <c r="A7318" s="8"/>
      <c r="B7318" s="7"/>
      <c r="C7318" s="7"/>
      <c r="D7318" s="7"/>
      <c r="E7318" s="7"/>
      <c r="F7318" s="7"/>
      <c r="G7318" s="7"/>
      <c r="H7318" s="7"/>
      <c r="I7318" s="10"/>
      <c r="J7318" s="25"/>
      <c r="K7318" s="250"/>
      <c r="L7318" s="31"/>
      <c r="M7318" s="9"/>
      <c r="N7318" s="11" t="s">
        <v>25</v>
      </c>
      <c r="O7318" s="39"/>
      <c r="P7318" s="47"/>
      <c r="Q7318" s="13"/>
      <c r="R7318" s="248">
        <f t="shared" si="1140"/>
        <v>0</v>
      </c>
      <c r="S7318" s="248">
        <f t="shared" si="1141"/>
        <v>0</v>
      </c>
      <c r="T7318" s="248">
        <f t="shared" si="1142"/>
        <v>0</v>
      </c>
      <c r="U7318" s="248">
        <f t="shared" si="1143"/>
        <v>0</v>
      </c>
      <c r="V7318" s="13"/>
      <c r="W7318" s="7"/>
      <c r="AT7318" s="130"/>
      <c r="BF7318" s="33">
        <f t="shared" si="1149"/>
        <v>41242</v>
      </c>
      <c r="BG7318" s="34">
        <f t="shared" si="1144"/>
        <v>82.88000000000001</v>
      </c>
      <c r="BH7318" s="32">
        <f t="shared" si="1145"/>
        <v>1</v>
      </c>
      <c r="BI7318" s="32">
        <f t="shared" si="1146"/>
        <v>0</v>
      </c>
      <c r="BJ7318" s="69">
        <f t="shared" si="1147"/>
        <v>0</v>
      </c>
      <c r="BK7318" s="158" t="str">
        <f t="shared" si="1148"/>
        <v/>
      </c>
    </row>
    <row r="7319" spans="1:63" ht="12" customHeight="1" x14ac:dyDescent="0.2">
      <c r="A7319" s="8"/>
      <c r="B7319" s="7"/>
      <c r="C7319" s="7"/>
      <c r="D7319" s="7"/>
      <c r="E7319" s="7"/>
      <c r="F7319" s="7"/>
      <c r="G7319" s="7"/>
      <c r="H7319" s="7"/>
      <c r="I7319" s="10"/>
      <c r="J7319" s="25"/>
      <c r="K7319" s="250"/>
      <c r="L7319" s="31"/>
      <c r="M7319" s="9"/>
      <c r="N7319" s="11" t="s">
        <v>25</v>
      </c>
      <c r="O7319" s="39"/>
      <c r="P7319" s="47"/>
      <c r="Q7319" s="13"/>
      <c r="R7319" s="248">
        <f t="shared" si="1140"/>
        <v>0</v>
      </c>
      <c r="S7319" s="248">
        <f t="shared" si="1141"/>
        <v>0</v>
      </c>
      <c r="T7319" s="248">
        <f t="shared" si="1142"/>
        <v>0</v>
      </c>
      <c r="U7319" s="248">
        <f t="shared" si="1143"/>
        <v>0</v>
      </c>
      <c r="V7319" s="13"/>
      <c r="W7319" s="7"/>
      <c r="AT7319" s="130"/>
      <c r="BF7319" s="33">
        <f t="shared" si="1149"/>
        <v>41242</v>
      </c>
      <c r="BG7319" s="34">
        <f t="shared" si="1144"/>
        <v>82.88000000000001</v>
      </c>
      <c r="BH7319" s="32">
        <f t="shared" si="1145"/>
        <v>1</v>
      </c>
      <c r="BI7319" s="32">
        <f t="shared" si="1146"/>
        <v>0</v>
      </c>
      <c r="BJ7319" s="69">
        <f t="shared" si="1147"/>
        <v>0</v>
      </c>
      <c r="BK7319" s="158" t="str">
        <f t="shared" si="1148"/>
        <v/>
      </c>
    </row>
    <row r="7320" spans="1:63" ht="12" customHeight="1" x14ac:dyDescent="0.2">
      <c r="A7320" s="8"/>
      <c r="B7320" s="7"/>
      <c r="C7320" s="7"/>
      <c r="D7320" s="7"/>
      <c r="E7320" s="7"/>
      <c r="F7320" s="7"/>
      <c r="G7320" s="7"/>
      <c r="H7320" s="7"/>
      <c r="I7320" s="10"/>
      <c r="J7320" s="25"/>
      <c r="K7320" s="250"/>
      <c r="L7320" s="31"/>
      <c r="M7320" s="9"/>
      <c r="N7320" s="11" t="s">
        <v>25</v>
      </c>
      <c r="O7320" s="39"/>
      <c r="P7320" s="47"/>
      <c r="Q7320" s="13"/>
      <c r="R7320" s="248">
        <f t="shared" si="1140"/>
        <v>0</v>
      </c>
      <c r="S7320" s="248">
        <f t="shared" si="1141"/>
        <v>0</v>
      </c>
      <c r="T7320" s="248">
        <f t="shared" si="1142"/>
        <v>0</v>
      </c>
      <c r="U7320" s="248">
        <f t="shared" si="1143"/>
        <v>0</v>
      </c>
      <c r="V7320" s="13"/>
      <c r="W7320" s="7"/>
      <c r="AT7320" s="130"/>
      <c r="BF7320" s="33">
        <f t="shared" si="1149"/>
        <v>41242</v>
      </c>
      <c r="BG7320" s="34">
        <f t="shared" si="1144"/>
        <v>82.88000000000001</v>
      </c>
      <c r="BH7320" s="32">
        <f t="shared" si="1145"/>
        <v>1</v>
      </c>
      <c r="BI7320" s="32">
        <f t="shared" si="1146"/>
        <v>0</v>
      </c>
      <c r="BJ7320" s="69">
        <f t="shared" si="1147"/>
        <v>0</v>
      </c>
      <c r="BK7320" s="158" t="str">
        <f t="shared" si="1148"/>
        <v/>
      </c>
    </row>
    <row r="7321" spans="1:63" ht="12" customHeight="1" x14ac:dyDescent="0.2">
      <c r="A7321" s="8"/>
      <c r="B7321" s="7"/>
      <c r="C7321" s="7"/>
      <c r="D7321" s="7"/>
      <c r="E7321" s="7"/>
      <c r="F7321" s="7"/>
      <c r="G7321" s="7"/>
      <c r="H7321" s="7"/>
      <c r="I7321" s="10"/>
      <c r="J7321" s="25"/>
      <c r="K7321" s="250"/>
      <c r="L7321" s="31"/>
      <c r="M7321" s="9"/>
      <c r="N7321" s="11" t="s">
        <v>25</v>
      </c>
      <c r="O7321" s="39"/>
      <c r="P7321" s="47"/>
      <c r="Q7321" s="13"/>
      <c r="R7321" s="248">
        <f t="shared" si="1140"/>
        <v>0</v>
      </c>
      <c r="S7321" s="248">
        <f t="shared" si="1141"/>
        <v>0</v>
      </c>
      <c r="T7321" s="248">
        <f t="shared" si="1142"/>
        <v>0</v>
      </c>
      <c r="U7321" s="248">
        <f t="shared" si="1143"/>
        <v>0</v>
      </c>
      <c r="V7321" s="13"/>
      <c r="W7321" s="7"/>
      <c r="AT7321" s="130"/>
      <c r="BF7321" s="33">
        <f t="shared" si="1149"/>
        <v>41242</v>
      </c>
      <c r="BG7321" s="34">
        <f t="shared" si="1144"/>
        <v>82.88000000000001</v>
      </c>
      <c r="BH7321" s="32">
        <f t="shared" si="1145"/>
        <v>1</v>
      </c>
      <c r="BI7321" s="32">
        <f t="shared" si="1146"/>
        <v>0</v>
      </c>
      <c r="BJ7321" s="69">
        <f t="shared" si="1147"/>
        <v>0</v>
      </c>
      <c r="BK7321" s="158" t="str">
        <f t="shared" si="1148"/>
        <v/>
      </c>
    </row>
    <row r="7322" spans="1:63" ht="12" customHeight="1" x14ac:dyDescent="0.2">
      <c r="A7322" s="8"/>
      <c r="B7322" s="7"/>
      <c r="C7322" s="7"/>
      <c r="D7322" s="7"/>
      <c r="E7322" s="7"/>
      <c r="F7322" s="7"/>
      <c r="G7322" s="7"/>
      <c r="H7322" s="7"/>
      <c r="I7322" s="10"/>
      <c r="J7322" s="25"/>
      <c r="K7322" s="250"/>
      <c r="L7322" s="31"/>
      <c r="M7322" s="9"/>
      <c r="N7322" s="11" t="s">
        <v>25</v>
      </c>
      <c r="O7322" s="39"/>
      <c r="P7322" s="47"/>
      <c r="Q7322" s="13"/>
      <c r="R7322" s="248">
        <f t="shared" si="1140"/>
        <v>0</v>
      </c>
      <c r="S7322" s="248">
        <f t="shared" si="1141"/>
        <v>0</v>
      </c>
      <c r="T7322" s="248">
        <f t="shared" si="1142"/>
        <v>0</v>
      </c>
      <c r="U7322" s="248">
        <f t="shared" si="1143"/>
        <v>0</v>
      </c>
      <c r="V7322" s="13"/>
      <c r="W7322" s="7"/>
      <c r="AT7322" s="130"/>
      <c r="BF7322" s="33">
        <f t="shared" si="1149"/>
        <v>41242</v>
      </c>
      <c r="BG7322" s="34">
        <f t="shared" si="1144"/>
        <v>82.88000000000001</v>
      </c>
      <c r="BH7322" s="32">
        <f t="shared" si="1145"/>
        <v>1</v>
      </c>
      <c r="BI7322" s="32">
        <f t="shared" si="1146"/>
        <v>0</v>
      </c>
      <c r="BJ7322" s="69">
        <f t="shared" si="1147"/>
        <v>0</v>
      </c>
      <c r="BK7322" s="158" t="str">
        <f t="shared" si="1148"/>
        <v/>
      </c>
    </row>
    <row r="7323" spans="1:63" ht="12" customHeight="1" x14ac:dyDescent="0.2">
      <c r="A7323" s="8"/>
      <c r="B7323" s="7"/>
      <c r="C7323" s="7"/>
      <c r="D7323" s="7"/>
      <c r="E7323" s="7"/>
      <c r="F7323" s="7"/>
      <c r="G7323" s="7"/>
      <c r="H7323" s="7"/>
      <c r="I7323" s="10"/>
      <c r="J7323" s="25"/>
      <c r="K7323" s="250"/>
      <c r="L7323" s="31"/>
      <c r="M7323" s="9"/>
      <c r="N7323" s="11" t="s">
        <v>25</v>
      </c>
      <c r="O7323" s="39"/>
      <c r="P7323" s="47"/>
      <c r="Q7323" s="13"/>
      <c r="R7323" s="248">
        <f t="shared" si="1140"/>
        <v>0</v>
      </c>
      <c r="S7323" s="248">
        <f t="shared" si="1141"/>
        <v>0</v>
      </c>
      <c r="T7323" s="248">
        <f t="shared" si="1142"/>
        <v>0</v>
      </c>
      <c r="U7323" s="248">
        <f t="shared" si="1143"/>
        <v>0</v>
      </c>
      <c r="V7323" s="13"/>
      <c r="W7323" s="7"/>
      <c r="AT7323" s="130"/>
      <c r="BF7323" s="33">
        <f t="shared" si="1149"/>
        <v>41242</v>
      </c>
      <c r="BG7323" s="34">
        <f t="shared" si="1144"/>
        <v>82.88000000000001</v>
      </c>
      <c r="BH7323" s="32">
        <f t="shared" si="1145"/>
        <v>1</v>
      </c>
      <c r="BI7323" s="32">
        <f t="shared" si="1146"/>
        <v>0</v>
      </c>
      <c r="BJ7323" s="69">
        <f t="shared" si="1147"/>
        <v>0</v>
      </c>
      <c r="BK7323" s="158" t="str">
        <f t="shared" si="1148"/>
        <v/>
      </c>
    </row>
    <row r="7324" spans="1:63" ht="12" customHeight="1" x14ac:dyDescent="0.2">
      <c r="A7324" s="8"/>
      <c r="B7324" s="7"/>
      <c r="C7324" s="7"/>
      <c r="D7324" s="7"/>
      <c r="E7324" s="7"/>
      <c r="F7324" s="7"/>
      <c r="G7324" s="7"/>
      <c r="H7324" s="7"/>
      <c r="I7324" s="10"/>
      <c r="J7324" s="25"/>
      <c r="K7324" s="250"/>
      <c r="L7324" s="31"/>
      <c r="M7324" s="9"/>
      <c r="N7324" s="11" t="s">
        <v>25</v>
      </c>
      <c r="O7324" s="39"/>
      <c r="P7324" s="47"/>
      <c r="Q7324" s="13"/>
      <c r="R7324" s="248">
        <f t="shared" si="1140"/>
        <v>0</v>
      </c>
      <c r="S7324" s="248">
        <f t="shared" si="1141"/>
        <v>0</v>
      </c>
      <c r="T7324" s="248">
        <f t="shared" si="1142"/>
        <v>0</v>
      </c>
      <c r="U7324" s="248">
        <f t="shared" si="1143"/>
        <v>0</v>
      </c>
      <c r="V7324" s="13"/>
      <c r="W7324" s="7"/>
      <c r="AT7324" s="130"/>
      <c r="BF7324" s="33">
        <f t="shared" si="1149"/>
        <v>41242</v>
      </c>
      <c r="BG7324" s="34">
        <f t="shared" si="1144"/>
        <v>82.88000000000001</v>
      </c>
      <c r="BH7324" s="32">
        <f t="shared" si="1145"/>
        <v>1</v>
      </c>
      <c r="BI7324" s="32">
        <f t="shared" si="1146"/>
        <v>0</v>
      </c>
      <c r="BJ7324" s="69">
        <f t="shared" si="1147"/>
        <v>0</v>
      </c>
      <c r="BK7324" s="158" t="str">
        <f t="shared" si="1148"/>
        <v/>
      </c>
    </row>
    <row r="7325" spans="1:63" ht="12" customHeight="1" x14ac:dyDescent="0.2">
      <c r="A7325" s="8"/>
      <c r="B7325" s="7"/>
      <c r="C7325" s="7"/>
      <c r="D7325" s="7"/>
      <c r="E7325" s="7"/>
      <c r="F7325" s="7"/>
      <c r="G7325" s="7"/>
      <c r="H7325" s="7"/>
      <c r="I7325" s="10"/>
      <c r="J7325" s="25"/>
      <c r="K7325" s="250"/>
      <c r="L7325" s="31"/>
      <c r="M7325" s="9"/>
      <c r="N7325" s="11" t="s">
        <v>25</v>
      </c>
      <c r="O7325" s="39"/>
      <c r="P7325" s="47"/>
      <c r="Q7325" s="13"/>
      <c r="R7325" s="248">
        <f t="shared" si="1140"/>
        <v>0</v>
      </c>
      <c r="S7325" s="248">
        <f t="shared" si="1141"/>
        <v>0</v>
      </c>
      <c r="T7325" s="248">
        <f t="shared" si="1142"/>
        <v>0</v>
      </c>
      <c r="U7325" s="248">
        <f t="shared" si="1143"/>
        <v>0</v>
      </c>
      <c r="V7325" s="13"/>
      <c r="W7325" s="7"/>
      <c r="AT7325" s="130"/>
      <c r="BF7325" s="33">
        <f t="shared" si="1149"/>
        <v>41242</v>
      </c>
      <c r="BG7325" s="34">
        <f t="shared" si="1144"/>
        <v>82.88000000000001</v>
      </c>
      <c r="BH7325" s="32">
        <f t="shared" si="1145"/>
        <v>1</v>
      </c>
      <c r="BI7325" s="32">
        <f t="shared" si="1146"/>
        <v>0</v>
      </c>
      <c r="BJ7325" s="69">
        <f t="shared" si="1147"/>
        <v>0</v>
      </c>
      <c r="BK7325" s="158" t="str">
        <f t="shared" si="1148"/>
        <v/>
      </c>
    </row>
    <row r="7326" spans="1:63" ht="12" customHeight="1" x14ac:dyDescent="0.2">
      <c r="A7326" s="8"/>
      <c r="B7326" s="7"/>
      <c r="C7326" s="7"/>
      <c r="D7326" s="7"/>
      <c r="E7326" s="7"/>
      <c r="F7326" s="7"/>
      <c r="G7326" s="7"/>
      <c r="H7326" s="7"/>
      <c r="I7326" s="10"/>
      <c r="J7326" s="25"/>
      <c r="K7326" s="250"/>
      <c r="L7326" s="31"/>
      <c r="M7326" s="9"/>
      <c r="N7326" s="11" t="s">
        <v>25</v>
      </c>
      <c r="O7326" s="39"/>
      <c r="P7326" s="47"/>
      <c r="Q7326" s="13"/>
      <c r="R7326" s="248">
        <f t="shared" si="1140"/>
        <v>0</v>
      </c>
      <c r="S7326" s="248">
        <f t="shared" si="1141"/>
        <v>0</v>
      </c>
      <c r="T7326" s="248">
        <f t="shared" si="1142"/>
        <v>0</v>
      </c>
      <c r="U7326" s="248">
        <f t="shared" si="1143"/>
        <v>0</v>
      </c>
      <c r="V7326" s="13"/>
      <c r="W7326" s="7"/>
      <c r="AT7326" s="130"/>
      <c r="BF7326" s="33">
        <f t="shared" si="1149"/>
        <v>41242</v>
      </c>
      <c r="BG7326" s="34">
        <f t="shared" si="1144"/>
        <v>82.88000000000001</v>
      </c>
      <c r="BH7326" s="32">
        <f t="shared" si="1145"/>
        <v>1</v>
      </c>
      <c r="BI7326" s="32">
        <f t="shared" si="1146"/>
        <v>0</v>
      </c>
      <c r="BJ7326" s="69">
        <f t="shared" si="1147"/>
        <v>0</v>
      </c>
      <c r="BK7326" s="158" t="str">
        <f t="shared" si="1148"/>
        <v/>
      </c>
    </row>
    <row r="7327" spans="1:63" ht="12" customHeight="1" x14ac:dyDescent="0.2">
      <c r="A7327" s="8"/>
      <c r="B7327" s="7"/>
      <c r="C7327" s="7"/>
      <c r="D7327" s="7"/>
      <c r="E7327" s="7"/>
      <c r="F7327" s="7"/>
      <c r="G7327" s="7"/>
      <c r="H7327" s="7"/>
      <c r="I7327" s="10"/>
      <c r="J7327" s="25"/>
      <c r="K7327" s="250"/>
      <c r="L7327" s="31"/>
      <c r="M7327" s="9"/>
      <c r="N7327" s="11" t="s">
        <v>25</v>
      </c>
      <c r="O7327" s="39"/>
      <c r="P7327" s="47"/>
      <c r="Q7327" s="13"/>
      <c r="R7327" s="248">
        <f t="shared" si="1140"/>
        <v>0</v>
      </c>
      <c r="S7327" s="248">
        <f t="shared" si="1141"/>
        <v>0</v>
      </c>
      <c r="T7327" s="248">
        <f t="shared" si="1142"/>
        <v>0</v>
      </c>
      <c r="U7327" s="248">
        <f t="shared" si="1143"/>
        <v>0</v>
      </c>
      <c r="V7327" s="13"/>
      <c r="W7327" s="7"/>
      <c r="AT7327" s="130"/>
      <c r="BF7327" s="33">
        <f t="shared" si="1149"/>
        <v>41242</v>
      </c>
      <c r="BG7327" s="34">
        <f t="shared" si="1144"/>
        <v>82.88000000000001</v>
      </c>
      <c r="BH7327" s="32">
        <f t="shared" si="1145"/>
        <v>1</v>
      </c>
      <c r="BI7327" s="32">
        <f t="shared" si="1146"/>
        <v>0</v>
      </c>
      <c r="BJ7327" s="69">
        <f t="shared" si="1147"/>
        <v>0</v>
      </c>
      <c r="BK7327" s="158" t="str">
        <f t="shared" si="1148"/>
        <v/>
      </c>
    </row>
    <row r="7328" spans="1:63" ht="12" customHeight="1" x14ac:dyDescent="0.2">
      <c r="A7328" s="8"/>
      <c r="B7328" s="7"/>
      <c r="C7328" s="7"/>
      <c r="D7328" s="7"/>
      <c r="E7328" s="7"/>
      <c r="F7328" s="7"/>
      <c r="G7328" s="7"/>
      <c r="H7328" s="7"/>
      <c r="I7328" s="10"/>
      <c r="J7328" s="25"/>
      <c r="K7328" s="250"/>
      <c r="L7328" s="31"/>
      <c r="M7328" s="9"/>
      <c r="N7328" s="11" t="s">
        <v>25</v>
      </c>
      <c r="O7328" s="39"/>
      <c r="P7328" s="47"/>
      <c r="Q7328" s="13"/>
      <c r="R7328" s="248">
        <f t="shared" si="1140"/>
        <v>0</v>
      </c>
      <c r="S7328" s="248">
        <f t="shared" si="1141"/>
        <v>0</v>
      </c>
      <c r="T7328" s="248">
        <f t="shared" si="1142"/>
        <v>0</v>
      </c>
      <c r="U7328" s="248">
        <f t="shared" si="1143"/>
        <v>0</v>
      </c>
      <c r="V7328" s="13"/>
      <c r="W7328" s="7"/>
      <c r="AT7328" s="130"/>
      <c r="BF7328" s="33">
        <f t="shared" si="1149"/>
        <v>41242</v>
      </c>
      <c r="BG7328" s="34">
        <f t="shared" si="1144"/>
        <v>82.88000000000001</v>
      </c>
      <c r="BH7328" s="32">
        <f t="shared" si="1145"/>
        <v>1</v>
      </c>
      <c r="BI7328" s="32">
        <f t="shared" si="1146"/>
        <v>0</v>
      </c>
      <c r="BJ7328" s="69">
        <f t="shared" si="1147"/>
        <v>0</v>
      </c>
      <c r="BK7328" s="158" t="str">
        <f t="shared" si="1148"/>
        <v/>
      </c>
    </row>
    <row r="7329" spans="1:63" ht="12" customHeight="1" x14ac:dyDescent="0.2">
      <c r="A7329" s="8"/>
      <c r="B7329" s="7"/>
      <c r="C7329" s="7"/>
      <c r="D7329" s="7"/>
      <c r="E7329" s="7"/>
      <c r="F7329" s="7"/>
      <c r="G7329" s="7"/>
      <c r="H7329" s="7"/>
      <c r="I7329" s="10"/>
      <c r="J7329" s="25"/>
      <c r="K7329" s="250"/>
      <c r="L7329" s="31"/>
      <c r="M7329" s="9"/>
      <c r="N7329" s="11" t="s">
        <v>25</v>
      </c>
      <c r="O7329" s="39"/>
      <c r="P7329" s="47"/>
      <c r="Q7329" s="13"/>
      <c r="R7329" s="248">
        <f t="shared" si="1140"/>
        <v>0</v>
      </c>
      <c r="S7329" s="248">
        <f t="shared" si="1141"/>
        <v>0</v>
      </c>
      <c r="T7329" s="248">
        <f t="shared" si="1142"/>
        <v>0</v>
      </c>
      <c r="U7329" s="248">
        <f t="shared" si="1143"/>
        <v>0</v>
      </c>
      <c r="V7329" s="13"/>
      <c r="W7329" s="7"/>
      <c r="AT7329" s="130"/>
      <c r="BF7329" s="33">
        <f t="shared" si="1149"/>
        <v>41242</v>
      </c>
      <c r="BG7329" s="34">
        <f t="shared" si="1144"/>
        <v>82.88000000000001</v>
      </c>
      <c r="BH7329" s="32">
        <f t="shared" si="1145"/>
        <v>1</v>
      </c>
      <c r="BI7329" s="32">
        <f t="shared" si="1146"/>
        <v>0</v>
      </c>
      <c r="BJ7329" s="69">
        <f t="shared" si="1147"/>
        <v>0</v>
      </c>
      <c r="BK7329" s="158" t="str">
        <f t="shared" si="1148"/>
        <v/>
      </c>
    </row>
    <row r="7330" spans="1:63" ht="12" customHeight="1" x14ac:dyDescent="0.2">
      <c r="A7330" s="8"/>
      <c r="B7330" s="7"/>
      <c r="C7330" s="7"/>
      <c r="D7330" s="7"/>
      <c r="E7330" s="7"/>
      <c r="F7330" s="7"/>
      <c r="G7330" s="7"/>
      <c r="H7330" s="7"/>
      <c r="I7330" s="10"/>
      <c r="J7330" s="25"/>
      <c r="K7330" s="250"/>
      <c r="L7330" s="31"/>
      <c r="M7330" s="9"/>
      <c r="N7330" s="11" t="s">
        <v>25</v>
      </c>
      <c r="O7330" s="39"/>
      <c r="P7330" s="47"/>
      <c r="Q7330" s="13"/>
      <c r="R7330" s="248">
        <f t="shared" si="1140"/>
        <v>0</v>
      </c>
      <c r="S7330" s="248">
        <f t="shared" si="1141"/>
        <v>0</v>
      </c>
      <c r="T7330" s="248">
        <f t="shared" si="1142"/>
        <v>0</v>
      </c>
      <c r="U7330" s="248">
        <f t="shared" si="1143"/>
        <v>0</v>
      </c>
      <c r="V7330" s="13"/>
      <c r="W7330" s="7"/>
      <c r="AT7330" s="130"/>
      <c r="BF7330" s="33">
        <f t="shared" si="1149"/>
        <v>41242</v>
      </c>
      <c r="BG7330" s="34">
        <f t="shared" si="1144"/>
        <v>82.88000000000001</v>
      </c>
      <c r="BH7330" s="32">
        <f t="shared" si="1145"/>
        <v>1</v>
      </c>
      <c r="BI7330" s="32">
        <f t="shared" si="1146"/>
        <v>0</v>
      </c>
      <c r="BJ7330" s="69">
        <f t="shared" si="1147"/>
        <v>0</v>
      </c>
      <c r="BK7330" s="158" t="str">
        <f t="shared" si="1148"/>
        <v/>
      </c>
    </row>
    <row r="7331" spans="1:63" ht="12" customHeight="1" x14ac:dyDescent="0.2">
      <c r="A7331" s="8"/>
      <c r="B7331" s="7"/>
      <c r="C7331" s="7"/>
      <c r="D7331" s="7"/>
      <c r="E7331" s="7"/>
      <c r="F7331" s="7"/>
      <c r="G7331" s="7"/>
      <c r="H7331" s="7"/>
      <c r="I7331" s="10"/>
      <c r="J7331" s="25"/>
      <c r="K7331" s="250"/>
      <c r="L7331" s="31"/>
      <c r="M7331" s="9"/>
      <c r="N7331" s="11" t="s">
        <v>25</v>
      </c>
      <c r="O7331" s="39"/>
      <c r="P7331" s="47"/>
      <c r="Q7331" s="13"/>
      <c r="R7331" s="248">
        <f t="shared" si="1140"/>
        <v>0</v>
      </c>
      <c r="S7331" s="248">
        <f t="shared" si="1141"/>
        <v>0</v>
      </c>
      <c r="T7331" s="248">
        <f t="shared" si="1142"/>
        <v>0</v>
      </c>
      <c r="U7331" s="248">
        <f t="shared" si="1143"/>
        <v>0</v>
      </c>
      <c r="V7331" s="13"/>
      <c r="W7331" s="7"/>
      <c r="AT7331" s="130"/>
      <c r="BF7331" s="33">
        <f t="shared" si="1149"/>
        <v>41242</v>
      </c>
      <c r="BG7331" s="34">
        <f t="shared" si="1144"/>
        <v>82.88000000000001</v>
      </c>
      <c r="BH7331" s="32">
        <f t="shared" si="1145"/>
        <v>1</v>
      </c>
      <c r="BI7331" s="32">
        <f t="shared" si="1146"/>
        <v>0</v>
      </c>
      <c r="BJ7331" s="69">
        <f t="shared" si="1147"/>
        <v>0</v>
      </c>
      <c r="BK7331" s="158" t="str">
        <f t="shared" si="1148"/>
        <v/>
      </c>
    </row>
    <row r="7332" spans="1:63" ht="12" customHeight="1" x14ac:dyDescent="0.2">
      <c r="A7332" s="8"/>
      <c r="B7332" s="7"/>
      <c r="C7332" s="7"/>
      <c r="D7332" s="7"/>
      <c r="E7332" s="7"/>
      <c r="F7332" s="7"/>
      <c r="G7332" s="7"/>
      <c r="H7332" s="7"/>
      <c r="I7332" s="10"/>
      <c r="J7332" s="25"/>
      <c r="K7332" s="250"/>
      <c r="L7332" s="31"/>
      <c r="M7332" s="9"/>
      <c r="N7332" s="11" t="s">
        <v>25</v>
      </c>
      <c r="O7332" s="39"/>
      <c r="P7332" s="47"/>
      <c r="Q7332" s="13"/>
      <c r="R7332" s="248">
        <f t="shared" si="1140"/>
        <v>0</v>
      </c>
      <c r="S7332" s="248">
        <f t="shared" si="1141"/>
        <v>0</v>
      </c>
      <c r="T7332" s="248">
        <f t="shared" si="1142"/>
        <v>0</v>
      </c>
      <c r="U7332" s="248">
        <f t="shared" si="1143"/>
        <v>0</v>
      </c>
      <c r="V7332" s="13"/>
      <c r="W7332" s="7"/>
      <c r="AT7332" s="130"/>
      <c r="BF7332" s="33">
        <f t="shared" si="1149"/>
        <v>41242</v>
      </c>
      <c r="BG7332" s="34">
        <f t="shared" si="1144"/>
        <v>82.88000000000001</v>
      </c>
      <c r="BH7332" s="32">
        <f t="shared" si="1145"/>
        <v>1</v>
      </c>
      <c r="BI7332" s="32">
        <f t="shared" si="1146"/>
        <v>0</v>
      </c>
      <c r="BJ7332" s="69">
        <f t="shared" si="1147"/>
        <v>0</v>
      </c>
      <c r="BK7332" s="158" t="str">
        <f t="shared" si="1148"/>
        <v/>
      </c>
    </row>
    <row r="7333" spans="1:63" ht="12" customHeight="1" x14ac:dyDescent="0.2">
      <c r="A7333" s="8"/>
      <c r="B7333" s="7"/>
      <c r="C7333" s="7"/>
      <c r="D7333" s="7"/>
      <c r="E7333" s="7"/>
      <c r="F7333" s="7"/>
      <c r="G7333" s="7"/>
      <c r="H7333" s="7"/>
      <c r="I7333" s="10"/>
      <c r="J7333" s="25"/>
      <c r="K7333" s="250"/>
      <c r="L7333" s="31"/>
      <c r="M7333" s="9"/>
      <c r="N7333" s="11" t="s">
        <v>25</v>
      </c>
      <c r="O7333" s="39"/>
      <c r="P7333" s="47"/>
      <c r="Q7333" s="13"/>
      <c r="R7333" s="248">
        <f t="shared" si="1140"/>
        <v>0</v>
      </c>
      <c r="S7333" s="248">
        <f t="shared" si="1141"/>
        <v>0</v>
      </c>
      <c r="T7333" s="248">
        <f t="shared" si="1142"/>
        <v>0</v>
      </c>
      <c r="U7333" s="248">
        <f t="shared" si="1143"/>
        <v>0</v>
      </c>
      <c r="V7333" s="13"/>
      <c r="W7333" s="7"/>
      <c r="AT7333" s="130"/>
      <c r="BF7333" s="33">
        <f t="shared" si="1149"/>
        <v>41242</v>
      </c>
      <c r="BG7333" s="34">
        <f t="shared" si="1144"/>
        <v>82.88000000000001</v>
      </c>
      <c r="BH7333" s="32">
        <f t="shared" si="1145"/>
        <v>1</v>
      </c>
      <c r="BI7333" s="32">
        <f t="shared" si="1146"/>
        <v>0</v>
      </c>
      <c r="BJ7333" s="69">
        <f t="shared" si="1147"/>
        <v>0</v>
      </c>
      <c r="BK7333" s="158" t="str">
        <f t="shared" si="1148"/>
        <v/>
      </c>
    </row>
    <row r="7334" spans="1:63" ht="12" customHeight="1" x14ac:dyDescent="0.2">
      <c r="A7334" s="8"/>
      <c r="B7334" s="7"/>
      <c r="C7334" s="7"/>
      <c r="D7334" s="7"/>
      <c r="E7334" s="7"/>
      <c r="F7334" s="7"/>
      <c r="G7334" s="7"/>
      <c r="H7334" s="7"/>
      <c r="I7334" s="10"/>
      <c r="J7334" s="25"/>
      <c r="K7334" s="250"/>
      <c r="L7334" s="31"/>
      <c r="M7334" s="9"/>
      <c r="N7334" s="11" t="s">
        <v>25</v>
      </c>
      <c r="O7334" s="39"/>
      <c r="P7334" s="47"/>
      <c r="Q7334" s="13"/>
      <c r="R7334" s="248">
        <f t="shared" si="1140"/>
        <v>0</v>
      </c>
      <c r="S7334" s="248">
        <f t="shared" si="1141"/>
        <v>0</v>
      </c>
      <c r="T7334" s="248">
        <f t="shared" si="1142"/>
        <v>0</v>
      </c>
      <c r="U7334" s="248">
        <f t="shared" si="1143"/>
        <v>0</v>
      </c>
      <c r="V7334" s="13"/>
      <c r="W7334" s="7"/>
      <c r="AT7334" s="130"/>
      <c r="BF7334" s="33">
        <f t="shared" si="1149"/>
        <v>41242</v>
      </c>
      <c r="BG7334" s="34">
        <f t="shared" si="1144"/>
        <v>82.88000000000001</v>
      </c>
      <c r="BH7334" s="32">
        <f t="shared" si="1145"/>
        <v>1</v>
      </c>
      <c r="BI7334" s="32">
        <f t="shared" si="1146"/>
        <v>0</v>
      </c>
      <c r="BJ7334" s="69">
        <f t="shared" si="1147"/>
        <v>0</v>
      </c>
      <c r="BK7334" s="158" t="str">
        <f t="shared" si="1148"/>
        <v/>
      </c>
    </row>
    <row r="7335" spans="1:63" ht="12" customHeight="1" x14ac:dyDescent="0.2">
      <c r="A7335" s="8"/>
      <c r="B7335" s="7"/>
      <c r="C7335" s="7"/>
      <c r="D7335" s="7"/>
      <c r="E7335" s="7"/>
      <c r="F7335" s="7"/>
      <c r="G7335" s="7"/>
      <c r="H7335" s="7"/>
      <c r="I7335" s="10"/>
      <c r="J7335" s="25"/>
      <c r="K7335" s="250"/>
      <c r="L7335" s="31"/>
      <c r="M7335" s="9"/>
      <c r="N7335" s="11" t="s">
        <v>25</v>
      </c>
      <c r="O7335" s="39"/>
      <c r="P7335" s="47"/>
      <c r="Q7335" s="13"/>
      <c r="R7335" s="248">
        <f t="shared" si="1140"/>
        <v>0</v>
      </c>
      <c r="S7335" s="248">
        <f t="shared" si="1141"/>
        <v>0</v>
      </c>
      <c r="T7335" s="248">
        <f t="shared" si="1142"/>
        <v>0</v>
      </c>
      <c r="U7335" s="248">
        <f t="shared" si="1143"/>
        <v>0</v>
      </c>
      <c r="V7335" s="13"/>
      <c r="W7335" s="7"/>
      <c r="AT7335" s="130"/>
      <c r="BF7335" s="33">
        <f t="shared" si="1149"/>
        <v>41242</v>
      </c>
      <c r="BG7335" s="34">
        <f t="shared" si="1144"/>
        <v>82.88000000000001</v>
      </c>
      <c r="BH7335" s="32">
        <f t="shared" si="1145"/>
        <v>1</v>
      </c>
      <c r="BI7335" s="32">
        <f t="shared" si="1146"/>
        <v>0</v>
      </c>
      <c r="BJ7335" s="69">
        <f t="shared" si="1147"/>
        <v>0</v>
      </c>
      <c r="BK7335" s="158" t="str">
        <f t="shared" si="1148"/>
        <v/>
      </c>
    </row>
    <row r="7336" spans="1:63" ht="12" customHeight="1" x14ac:dyDescent="0.2">
      <c r="A7336" s="8"/>
      <c r="B7336" s="7"/>
      <c r="C7336" s="7"/>
      <c r="D7336" s="7"/>
      <c r="E7336" s="7"/>
      <c r="F7336" s="7"/>
      <c r="G7336" s="7"/>
      <c r="H7336" s="7"/>
      <c r="I7336" s="10"/>
      <c r="J7336" s="25"/>
      <c r="K7336" s="250"/>
      <c r="L7336" s="31"/>
      <c r="M7336" s="9"/>
      <c r="N7336" s="11" t="s">
        <v>25</v>
      </c>
      <c r="O7336" s="39"/>
      <c r="P7336" s="47"/>
      <c r="Q7336" s="13"/>
      <c r="R7336" s="248">
        <f t="shared" si="1140"/>
        <v>0</v>
      </c>
      <c r="S7336" s="248">
        <f t="shared" si="1141"/>
        <v>0</v>
      </c>
      <c r="T7336" s="248">
        <f t="shared" si="1142"/>
        <v>0</v>
      </c>
      <c r="U7336" s="248">
        <f t="shared" si="1143"/>
        <v>0</v>
      </c>
      <c r="V7336" s="13"/>
      <c r="W7336" s="7"/>
      <c r="AT7336" s="130"/>
      <c r="BF7336" s="33">
        <f t="shared" si="1149"/>
        <v>41242</v>
      </c>
      <c r="BG7336" s="34">
        <f t="shared" si="1144"/>
        <v>82.88000000000001</v>
      </c>
      <c r="BH7336" s="32">
        <f t="shared" si="1145"/>
        <v>1</v>
      </c>
      <c r="BI7336" s="32">
        <f t="shared" si="1146"/>
        <v>0</v>
      </c>
      <c r="BJ7336" s="69">
        <f t="shared" si="1147"/>
        <v>0</v>
      </c>
      <c r="BK7336" s="158" t="str">
        <f t="shared" si="1148"/>
        <v/>
      </c>
    </row>
    <row r="7337" spans="1:63" ht="12" customHeight="1" x14ac:dyDescent="0.2">
      <c r="A7337" s="8"/>
      <c r="B7337" s="7"/>
      <c r="C7337" s="7"/>
      <c r="D7337" s="7"/>
      <c r="E7337" s="7"/>
      <c r="F7337" s="7"/>
      <c r="G7337" s="7"/>
      <c r="H7337" s="7"/>
      <c r="I7337" s="10"/>
      <c r="J7337" s="25"/>
      <c r="K7337" s="250"/>
      <c r="L7337" s="31"/>
      <c r="M7337" s="9"/>
      <c r="N7337" s="11" t="s">
        <v>25</v>
      </c>
      <c r="O7337" s="39"/>
      <c r="P7337" s="47"/>
      <c r="Q7337" s="13"/>
      <c r="R7337" s="248">
        <f t="shared" si="1140"/>
        <v>0</v>
      </c>
      <c r="S7337" s="248">
        <f t="shared" si="1141"/>
        <v>0</v>
      </c>
      <c r="T7337" s="248">
        <f t="shared" si="1142"/>
        <v>0</v>
      </c>
      <c r="U7337" s="248">
        <f t="shared" si="1143"/>
        <v>0</v>
      </c>
      <c r="V7337" s="13"/>
      <c r="W7337" s="7"/>
      <c r="AT7337" s="130"/>
      <c r="BF7337" s="33">
        <f t="shared" si="1149"/>
        <v>41242</v>
      </c>
      <c r="BG7337" s="34">
        <f t="shared" si="1144"/>
        <v>82.88000000000001</v>
      </c>
      <c r="BH7337" s="32">
        <f t="shared" si="1145"/>
        <v>1</v>
      </c>
      <c r="BI7337" s="32">
        <f t="shared" si="1146"/>
        <v>0</v>
      </c>
      <c r="BJ7337" s="69">
        <f t="shared" si="1147"/>
        <v>0</v>
      </c>
      <c r="BK7337" s="158" t="str">
        <f t="shared" si="1148"/>
        <v/>
      </c>
    </row>
    <row r="7338" spans="1:63" ht="12" customHeight="1" x14ac:dyDescent="0.2">
      <c r="A7338" s="8"/>
      <c r="B7338" s="7"/>
      <c r="C7338" s="7"/>
      <c r="D7338" s="7"/>
      <c r="E7338" s="7"/>
      <c r="F7338" s="7"/>
      <c r="G7338" s="7"/>
      <c r="H7338" s="7"/>
      <c r="I7338" s="10"/>
      <c r="J7338" s="25"/>
      <c r="K7338" s="250"/>
      <c r="L7338" s="31"/>
      <c r="M7338" s="9"/>
      <c r="N7338" s="11" t="s">
        <v>25</v>
      </c>
      <c r="O7338" s="39"/>
      <c r="P7338" s="47"/>
      <c r="Q7338" s="13"/>
      <c r="R7338" s="248">
        <f t="shared" si="1140"/>
        <v>0</v>
      </c>
      <c r="S7338" s="248">
        <f t="shared" si="1141"/>
        <v>0</v>
      </c>
      <c r="T7338" s="248">
        <f t="shared" si="1142"/>
        <v>0</v>
      </c>
      <c r="U7338" s="248">
        <f t="shared" si="1143"/>
        <v>0</v>
      </c>
      <c r="V7338" s="13"/>
      <c r="W7338" s="7"/>
      <c r="AT7338" s="130"/>
      <c r="BF7338" s="33">
        <f t="shared" si="1149"/>
        <v>41242</v>
      </c>
      <c r="BG7338" s="34">
        <f t="shared" si="1144"/>
        <v>82.88000000000001</v>
      </c>
      <c r="BH7338" s="32">
        <f t="shared" si="1145"/>
        <v>1</v>
      </c>
      <c r="BI7338" s="32">
        <f t="shared" si="1146"/>
        <v>0</v>
      </c>
      <c r="BJ7338" s="69">
        <f t="shared" si="1147"/>
        <v>0</v>
      </c>
      <c r="BK7338" s="158" t="str">
        <f t="shared" si="1148"/>
        <v/>
      </c>
    </row>
    <row r="7339" spans="1:63" ht="12" customHeight="1" x14ac:dyDescent="0.2">
      <c r="A7339" s="8"/>
      <c r="B7339" s="7"/>
      <c r="C7339" s="7"/>
      <c r="D7339" s="7"/>
      <c r="E7339" s="7"/>
      <c r="F7339" s="7"/>
      <c r="G7339" s="7"/>
      <c r="H7339" s="7"/>
      <c r="I7339" s="10"/>
      <c r="J7339" s="25"/>
      <c r="K7339" s="250"/>
      <c r="L7339" s="31"/>
      <c r="M7339" s="9"/>
      <c r="N7339" s="11" t="s">
        <v>25</v>
      </c>
      <c r="O7339" s="39"/>
      <c r="P7339" s="47"/>
      <c r="Q7339" s="13"/>
      <c r="R7339" s="248">
        <f t="shared" si="1140"/>
        <v>0</v>
      </c>
      <c r="S7339" s="248">
        <f t="shared" si="1141"/>
        <v>0</v>
      </c>
      <c r="T7339" s="248">
        <f t="shared" si="1142"/>
        <v>0</v>
      </c>
      <c r="U7339" s="248">
        <f t="shared" si="1143"/>
        <v>0</v>
      </c>
      <c r="V7339" s="13"/>
      <c r="W7339" s="7"/>
      <c r="AT7339" s="130"/>
      <c r="BF7339" s="33">
        <f t="shared" si="1149"/>
        <v>41242</v>
      </c>
      <c r="BG7339" s="34">
        <f t="shared" si="1144"/>
        <v>82.88000000000001</v>
      </c>
      <c r="BH7339" s="32">
        <f t="shared" si="1145"/>
        <v>1</v>
      </c>
      <c r="BI7339" s="32">
        <f t="shared" si="1146"/>
        <v>0</v>
      </c>
      <c r="BJ7339" s="69">
        <f t="shared" si="1147"/>
        <v>0</v>
      </c>
      <c r="BK7339" s="158" t="str">
        <f t="shared" si="1148"/>
        <v/>
      </c>
    </row>
    <row r="7340" spans="1:63" ht="12" customHeight="1" x14ac:dyDescent="0.2">
      <c r="A7340" s="8"/>
      <c r="B7340" s="7"/>
      <c r="C7340" s="7"/>
      <c r="D7340" s="7"/>
      <c r="E7340" s="7"/>
      <c r="F7340" s="7"/>
      <c r="G7340" s="7"/>
      <c r="H7340" s="7"/>
      <c r="I7340" s="10"/>
      <c r="J7340" s="25"/>
      <c r="K7340" s="250"/>
      <c r="L7340" s="31"/>
      <c r="M7340" s="9"/>
      <c r="N7340" s="11" t="s">
        <v>25</v>
      </c>
      <c r="O7340" s="39"/>
      <c r="P7340" s="47"/>
      <c r="Q7340" s="13"/>
      <c r="R7340" s="248">
        <f t="shared" si="1140"/>
        <v>0</v>
      </c>
      <c r="S7340" s="248">
        <f t="shared" si="1141"/>
        <v>0</v>
      </c>
      <c r="T7340" s="248">
        <f t="shared" si="1142"/>
        <v>0</v>
      </c>
      <c r="U7340" s="248">
        <f t="shared" si="1143"/>
        <v>0</v>
      </c>
      <c r="V7340" s="13"/>
      <c r="W7340" s="7"/>
      <c r="AT7340" s="130"/>
      <c r="BF7340" s="33">
        <f t="shared" si="1149"/>
        <v>41242</v>
      </c>
      <c r="BG7340" s="34">
        <f t="shared" si="1144"/>
        <v>82.88000000000001</v>
      </c>
      <c r="BH7340" s="32">
        <f t="shared" si="1145"/>
        <v>1</v>
      </c>
      <c r="BI7340" s="32">
        <f t="shared" si="1146"/>
        <v>0</v>
      </c>
      <c r="BJ7340" s="69">
        <f t="shared" si="1147"/>
        <v>0</v>
      </c>
      <c r="BK7340" s="158" t="str">
        <f t="shared" si="1148"/>
        <v/>
      </c>
    </row>
    <row r="7341" spans="1:63" ht="12" customHeight="1" x14ac:dyDescent="0.2">
      <c r="A7341" s="8"/>
      <c r="B7341" s="7"/>
      <c r="C7341" s="7"/>
      <c r="D7341" s="7"/>
      <c r="E7341" s="7"/>
      <c r="F7341" s="7"/>
      <c r="G7341" s="7"/>
      <c r="H7341" s="7"/>
      <c r="I7341" s="10"/>
      <c r="J7341" s="25"/>
      <c r="K7341" s="250"/>
      <c r="L7341" s="31"/>
      <c r="M7341" s="9"/>
      <c r="N7341" s="11" t="s">
        <v>25</v>
      </c>
      <c r="O7341" s="39"/>
      <c r="P7341" s="47"/>
      <c r="Q7341" s="13"/>
      <c r="R7341" s="248">
        <f t="shared" si="1140"/>
        <v>0</v>
      </c>
      <c r="S7341" s="248">
        <f t="shared" si="1141"/>
        <v>0</v>
      </c>
      <c r="T7341" s="248">
        <f t="shared" si="1142"/>
        <v>0</v>
      </c>
      <c r="U7341" s="248">
        <f t="shared" si="1143"/>
        <v>0</v>
      </c>
      <c r="V7341" s="13"/>
      <c r="W7341" s="7"/>
      <c r="AT7341" s="130"/>
      <c r="BF7341" s="33">
        <f t="shared" si="1149"/>
        <v>41242</v>
      </c>
      <c r="BG7341" s="34">
        <f t="shared" si="1144"/>
        <v>82.88000000000001</v>
      </c>
      <c r="BH7341" s="32">
        <f t="shared" si="1145"/>
        <v>1</v>
      </c>
      <c r="BI7341" s="32">
        <f t="shared" si="1146"/>
        <v>0</v>
      </c>
      <c r="BJ7341" s="69">
        <f t="shared" si="1147"/>
        <v>0</v>
      </c>
      <c r="BK7341" s="158" t="str">
        <f t="shared" si="1148"/>
        <v/>
      </c>
    </row>
    <row r="7342" spans="1:63" ht="12" customHeight="1" x14ac:dyDescent="0.2">
      <c r="A7342" s="8"/>
      <c r="B7342" s="7"/>
      <c r="C7342" s="7"/>
      <c r="D7342" s="7"/>
      <c r="E7342" s="7"/>
      <c r="F7342" s="7"/>
      <c r="G7342" s="7"/>
      <c r="H7342" s="7"/>
      <c r="I7342" s="10"/>
      <c r="J7342" s="25"/>
      <c r="K7342" s="250"/>
      <c r="L7342" s="31"/>
      <c r="M7342" s="9"/>
      <c r="N7342" s="11" t="s">
        <v>25</v>
      </c>
      <c r="O7342" s="39"/>
      <c r="P7342" s="47"/>
      <c r="Q7342" s="13"/>
      <c r="R7342" s="248">
        <f t="shared" si="1140"/>
        <v>0</v>
      </c>
      <c r="S7342" s="248">
        <f t="shared" si="1141"/>
        <v>0</v>
      </c>
      <c r="T7342" s="248">
        <f t="shared" si="1142"/>
        <v>0</v>
      </c>
      <c r="U7342" s="248">
        <f t="shared" si="1143"/>
        <v>0</v>
      </c>
      <c r="V7342" s="13"/>
      <c r="W7342" s="7"/>
      <c r="AT7342" s="130"/>
      <c r="BF7342" s="33">
        <f t="shared" si="1149"/>
        <v>41242</v>
      </c>
      <c r="BG7342" s="34">
        <f t="shared" si="1144"/>
        <v>82.88000000000001</v>
      </c>
      <c r="BH7342" s="32">
        <f t="shared" si="1145"/>
        <v>1</v>
      </c>
      <c r="BI7342" s="32">
        <f t="shared" si="1146"/>
        <v>0</v>
      </c>
      <c r="BJ7342" s="69">
        <f t="shared" si="1147"/>
        <v>0</v>
      </c>
      <c r="BK7342" s="158" t="str">
        <f t="shared" si="1148"/>
        <v/>
      </c>
    </row>
    <row r="7343" spans="1:63" ht="12" customHeight="1" x14ac:dyDescent="0.2">
      <c r="A7343" s="8"/>
      <c r="B7343" s="7"/>
      <c r="C7343" s="7"/>
      <c r="D7343" s="7"/>
      <c r="E7343" s="7"/>
      <c r="F7343" s="7"/>
      <c r="G7343" s="7"/>
      <c r="H7343" s="7"/>
      <c r="I7343" s="10"/>
      <c r="J7343" s="25"/>
      <c r="K7343" s="250"/>
      <c r="L7343" s="31"/>
      <c r="M7343" s="9"/>
      <c r="N7343" s="11" t="s">
        <v>25</v>
      </c>
      <c r="O7343" s="39"/>
      <c r="P7343" s="47"/>
      <c r="Q7343" s="13"/>
      <c r="R7343" s="248">
        <f t="shared" si="1140"/>
        <v>0</v>
      </c>
      <c r="S7343" s="248">
        <f t="shared" si="1141"/>
        <v>0</v>
      </c>
      <c r="T7343" s="248">
        <f t="shared" si="1142"/>
        <v>0</v>
      </c>
      <c r="U7343" s="248">
        <f t="shared" si="1143"/>
        <v>0</v>
      </c>
      <c r="V7343" s="13"/>
      <c r="W7343" s="7"/>
      <c r="AT7343" s="130"/>
      <c r="BF7343" s="33">
        <f t="shared" si="1149"/>
        <v>41242</v>
      </c>
      <c r="BG7343" s="34">
        <f t="shared" si="1144"/>
        <v>82.88000000000001</v>
      </c>
      <c r="BH7343" s="32">
        <f t="shared" si="1145"/>
        <v>1</v>
      </c>
      <c r="BI7343" s="32">
        <f t="shared" si="1146"/>
        <v>0</v>
      </c>
      <c r="BJ7343" s="69">
        <f t="shared" si="1147"/>
        <v>0</v>
      </c>
      <c r="BK7343" s="158" t="str">
        <f t="shared" si="1148"/>
        <v/>
      </c>
    </row>
    <row r="7344" spans="1:63" ht="12" customHeight="1" x14ac:dyDescent="0.2">
      <c r="A7344" s="8"/>
      <c r="B7344" s="7"/>
      <c r="C7344" s="7"/>
      <c r="D7344" s="7"/>
      <c r="E7344" s="7"/>
      <c r="F7344" s="7"/>
      <c r="G7344" s="7"/>
      <c r="H7344" s="7"/>
      <c r="I7344" s="10"/>
      <c r="J7344" s="25"/>
      <c r="K7344" s="250"/>
      <c r="L7344" s="31"/>
      <c r="M7344" s="9"/>
      <c r="N7344" s="11" t="s">
        <v>25</v>
      </c>
      <c r="O7344" s="39"/>
      <c r="P7344" s="47"/>
      <c r="Q7344" s="13"/>
      <c r="R7344" s="248">
        <f t="shared" si="1140"/>
        <v>0</v>
      </c>
      <c r="S7344" s="248">
        <f t="shared" si="1141"/>
        <v>0</v>
      </c>
      <c r="T7344" s="248">
        <f t="shared" si="1142"/>
        <v>0</v>
      </c>
      <c r="U7344" s="248">
        <f t="shared" si="1143"/>
        <v>0</v>
      </c>
      <c r="V7344" s="13"/>
      <c r="W7344" s="7"/>
      <c r="AT7344" s="130"/>
      <c r="BF7344" s="33">
        <f t="shared" si="1149"/>
        <v>41242</v>
      </c>
      <c r="BG7344" s="34">
        <f t="shared" si="1144"/>
        <v>82.88000000000001</v>
      </c>
      <c r="BH7344" s="32">
        <f t="shared" si="1145"/>
        <v>1</v>
      </c>
      <c r="BI7344" s="32">
        <f t="shared" si="1146"/>
        <v>0</v>
      </c>
      <c r="BJ7344" s="69">
        <f t="shared" si="1147"/>
        <v>0</v>
      </c>
      <c r="BK7344" s="158" t="str">
        <f t="shared" si="1148"/>
        <v/>
      </c>
    </row>
    <row r="7345" spans="1:63" ht="12" customHeight="1" x14ac:dyDescent="0.2">
      <c r="A7345" s="8"/>
      <c r="B7345" s="7"/>
      <c r="C7345" s="7"/>
      <c r="D7345" s="7"/>
      <c r="E7345" s="7"/>
      <c r="F7345" s="7"/>
      <c r="G7345" s="7"/>
      <c r="H7345" s="7"/>
      <c r="I7345" s="10"/>
      <c r="J7345" s="25"/>
      <c r="K7345" s="250"/>
      <c r="L7345" s="31"/>
      <c r="M7345" s="9"/>
      <c r="N7345" s="11" t="s">
        <v>25</v>
      </c>
      <c r="O7345" s="39"/>
      <c r="P7345" s="47"/>
      <c r="Q7345" s="13"/>
      <c r="R7345" s="248">
        <f t="shared" si="1140"/>
        <v>0</v>
      </c>
      <c r="S7345" s="248">
        <f t="shared" si="1141"/>
        <v>0</v>
      </c>
      <c r="T7345" s="248">
        <f t="shared" si="1142"/>
        <v>0</v>
      </c>
      <c r="U7345" s="248">
        <f t="shared" si="1143"/>
        <v>0</v>
      </c>
      <c r="V7345" s="13"/>
      <c r="W7345" s="7"/>
      <c r="AT7345" s="130"/>
      <c r="BF7345" s="33">
        <f t="shared" si="1149"/>
        <v>41242</v>
      </c>
      <c r="BG7345" s="34">
        <f t="shared" si="1144"/>
        <v>82.88000000000001</v>
      </c>
      <c r="BH7345" s="32">
        <f t="shared" si="1145"/>
        <v>1</v>
      </c>
      <c r="BI7345" s="32">
        <f t="shared" si="1146"/>
        <v>0</v>
      </c>
      <c r="BJ7345" s="69">
        <f t="shared" si="1147"/>
        <v>0</v>
      </c>
      <c r="BK7345" s="158" t="str">
        <f t="shared" si="1148"/>
        <v/>
      </c>
    </row>
    <row r="7346" spans="1:63" ht="12" customHeight="1" x14ac:dyDescent="0.2">
      <c r="A7346" s="8"/>
      <c r="B7346" s="7"/>
      <c r="C7346" s="7"/>
      <c r="D7346" s="7"/>
      <c r="E7346" s="7"/>
      <c r="F7346" s="7"/>
      <c r="G7346" s="7"/>
      <c r="H7346" s="7"/>
      <c r="I7346" s="10"/>
      <c r="J7346" s="25"/>
      <c r="K7346" s="250"/>
      <c r="L7346" s="31"/>
      <c r="M7346" s="9"/>
      <c r="N7346" s="11" t="s">
        <v>25</v>
      </c>
      <c r="O7346" s="39"/>
      <c r="P7346" s="47"/>
      <c r="Q7346" s="13"/>
      <c r="R7346" s="248">
        <f t="shared" si="1140"/>
        <v>0</v>
      </c>
      <c r="S7346" s="248">
        <f t="shared" si="1141"/>
        <v>0</v>
      </c>
      <c r="T7346" s="248">
        <f t="shared" si="1142"/>
        <v>0</v>
      </c>
      <c r="U7346" s="248">
        <f t="shared" si="1143"/>
        <v>0</v>
      </c>
      <c r="V7346" s="13"/>
      <c r="W7346" s="7"/>
      <c r="AT7346" s="130"/>
      <c r="BF7346" s="33">
        <f t="shared" si="1149"/>
        <v>41242</v>
      </c>
      <c r="BG7346" s="34">
        <f t="shared" si="1144"/>
        <v>82.88000000000001</v>
      </c>
      <c r="BH7346" s="32">
        <f t="shared" si="1145"/>
        <v>1</v>
      </c>
      <c r="BI7346" s="32">
        <f t="shared" si="1146"/>
        <v>0</v>
      </c>
      <c r="BJ7346" s="69">
        <f t="shared" si="1147"/>
        <v>0</v>
      </c>
      <c r="BK7346" s="158" t="str">
        <f t="shared" si="1148"/>
        <v/>
      </c>
    </row>
    <row r="7347" spans="1:63" ht="12" customHeight="1" x14ac:dyDescent="0.2">
      <c r="A7347" s="8"/>
      <c r="B7347" s="7"/>
      <c r="C7347" s="7"/>
      <c r="D7347" s="7"/>
      <c r="E7347" s="7"/>
      <c r="F7347" s="7"/>
      <c r="G7347" s="7"/>
      <c r="H7347" s="7"/>
      <c r="I7347" s="10"/>
      <c r="J7347" s="25"/>
      <c r="K7347" s="250"/>
      <c r="L7347" s="31"/>
      <c r="M7347" s="9"/>
      <c r="N7347" s="11" t="s">
        <v>25</v>
      </c>
      <c r="O7347" s="39"/>
      <c r="P7347" s="47"/>
      <c r="Q7347" s="13"/>
      <c r="R7347" s="248">
        <f t="shared" si="1140"/>
        <v>0</v>
      </c>
      <c r="S7347" s="248">
        <f t="shared" si="1141"/>
        <v>0</v>
      </c>
      <c r="T7347" s="248">
        <f t="shared" si="1142"/>
        <v>0</v>
      </c>
      <c r="U7347" s="248">
        <f t="shared" si="1143"/>
        <v>0</v>
      </c>
      <c r="V7347" s="13"/>
      <c r="W7347" s="7"/>
      <c r="AT7347" s="130"/>
      <c r="BF7347" s="33">
        <f t="shared" si="1149"/>
        <v>41242</v>
      </c>
      <c r="BG7347" s="34">
        <f t="shared" si="1144"/>
        <v>82.88000000000001</v>
      </c>
      <c r="BH7347" s="32">
        <f t="shared" si="1145"/>
        <v>1</v>
      </c>
      <c r="BI7347" s="32">
        <f t="shared" si="1146"/>
        <v>0</v>
      </c>
      <c r="BJ7347" s="69">
        <f t="shared" si="1147"/>
        <v>0</v>
      </c>
      <c r="BK7347" s="158" t="str">
        <f t="shared" si="1148"/>
        <v/>
      </c>
    </row>
    <row r="7348" spans="1:63" ht="12" customHeight="1" x14ac:dyDescent="0.2">
      <c r="A7348" s="8"/>
      <c r="B7348" s="7"/>
      <c r="C7348" s="7"/>
      <c r="D7348" s="7"/>
      <c r="E7348" s="7"/>
      <c r="F7348" s="7"/>
      <c r="G7348" s="7"/>
      <c r="H7348" s="7"/>
      <c r="I7348" s="10"/>
      <c r="J7348" s="25"/>
      <c r="K7348" s="250"/>
      <c r="L7348" s="31"/>
      <c r="M7348" s="9"/>
      <c r="N7348" s="11" t="s">
        <v>25</v>
      </c>
      <c r="O7348" s="39"/>
      <c r="P7348" s="47"/>
      <c r="Q7348" s="13"/>
      <c r="R7348" s="248">
        <f t="shared" si="1140"/>
        <v>0</v>
      </c>
      <c r="S7348" s="248">
        <f t="shared" si="1141"/>
        <v>0</v>
      </c>
      <c r="T7348" s="248">
        <f t="shared" si="1142"/>
        <v>0</v>
      </c>
      <c r="U7348" s="248">
        <f t="shared" si="1143"/>
        <v>0</v>
      </c>
      <c r="V7348" s="13"/>
      <c r="W7348" s="7"/>
      <c r="AT7348" s="130"/>
      <c r="BF7348" s="33">
        <f t="shared" si="1149"/>
        <v>41242</v>
      </c>
      <c r="BG7348" s="34">
        <f t="shared" si="1144"/>
        <v>82.88000000000001</v>
      </c>
      <c r="BH7348" s="32">
        <f t="shared" si="1145"/>
        <v>1</v>
      </c>
      <c r="BI7348" s="32">
        <f t="shared" si="1146"/>
        <v>0</v>
      </c>
      <c r="BJ7348" s="69">
        <f t="shared" si="1147"/>
        <v>0</v>
      </c>
      <c r="BK7348" s="158" t="str">
        <f t="shared" si="1148"/>
        <v/>
      </c>
    </row>
    <row r="7349" spans="1:63" ht="12" customHeight="1" x14ac:dyDescent="0.2">
      <c r="A7349" s="8"/>
      <c r="B7349" s="7"/>
      <c r="C7349" s="7"/>
      <c r="D7349" s="7"/>
      <c r="E7349" s="7"/>
      <c r="F7349" s="7"/>
      <c r="G7349" s="7"/>
      <c r="H7349" s="7"/>
      <c r="I7349" s="10"/>
      <c r="J7349" s="25"/>
      <c r="K7349" s="250"/>
      <c r="L7349" s="31"/>
      <c r="M7349" s="9"/>
      <c r="N7349" s="11" t="s">
        <v>25</v>
      </c>
      <c r="O7349" s="39"/>
      <c r="P7349" s="47"/>
      <c r="Q7349" s="13"/>
      <c r="R7349" s="248">
        <f t="shared" si="1140"/>
        <v>0</v>
      </c>
      <c r="S7349" s="248">
        <f t="shared" si="1141"/>
        <v>0</v>
      </c>
      <c r="T7349" s="248">
        <f t="shared" si="1142"/>
        <v>0</v>
      </c>
      <c r="U7349" s="248">
        <f t="shared" si="1143"/>
        <v>0</v>
      </c>
      <c r="V7349" s="13"/>
      <c r="W7349" s="7"/>
      <c r="AT7349" s="130"/>
      <c r="BF7349" s="33">
        <f t="shared" si="1149"/>
        <v>41242</v>
      </c>
      <c r="BG7349" s="34">
        <f t="shared" si="1144"/>
        <v>82.88000000000001</v>
      </c>
      <c r="BH7349" s="32">
        <f t="shared" si="1145"/>
        <v>1</v>
      </c>
      <c r="BI7349" s="32">
        <f t="shared" si="1146"/>
        <v>0</v>
      </c>
      <c r="BJ7349" s="69">
        <f t="shared" si="1147"/>
        <v>0</v>
      </c>
      <c r="BK7349" s="158" t="str">
        <f t="shared" si="1148"/>
        <v/>
      </c>
    </row>
    <row r="7350" spans="1:63" ht="12" customHeight="1" x14ac:dyDescent="0.2">
      <c r="A7350" s="8"/>
      <c r="B7350" s="7"/>
      <c r="C7350" s="7"/>
      <c r="D7350" s="7"/>
      <c r="E7350" s="7"/>
      <c r="F7350" s="7"/>
      <c r="G7350" s="7"/>
      <c r="H7350" s="7"/>
      <c r="I7350" s="10"/>
      <c r="J7350" s="25"/>
      <c r="K7350" s="250"/>
      <c r="L7350" s="31"/>
      <c r="M7350" s="9"/>
      <c r="N7350" s="11" t="s">
        <v>25</v>
      </c>
      <c r="O7350" s="39"/>
      <c r="P7350" s="47"/>
      <c r="Q7350" s="13"/>
      <c r="R7350" s="248">
        <f t="shared" si="1140"/>
        <v>0</v>
      </c>
      <c r="S7350" s="248">
        <f t="shared" si="1141"/>
        <v>0</v>
      </c>
      <c r="T7350" s="248">
        <f t="shared" si="1142"/>
        <v>0</v>
      </c>
      <c r="U7350" s="248">
        <f t="shared" si="1143"/>
        <v>0</v>
      </c>
      <c r="V7350" s="13"/>
      <c r="W7350" s="7"/>
      <c r="AT7350" s="130"/>
      <c r="BF7350" s="33">
        <f t="shared" si="1149"/>
        <v>41242</v>
      </c>
      <c r="BG7350" s="34">
        <f t="shared" si="1144"/>
        <v>82.88000000000001</v>
      </c>
      <c r="BH7350" s="32">
        <f t="shared" si="1145"/>
        <v>1</v>
      </c>
      <c r="BI7350" s="32">
        <f t="shared" si="1146"/>
        <v>0</v>
      </c>
      <c r="BJ7350" s="69">
        <f t="shared" si="1147"/>
        <v>0</v>
      </c>
      <c r="BK7350" s="158" t="str">
        <f t="shared" si="1148"/>
        <v/>
      </c>
    </row>
    <row r="7351" spans="1:63" ht="12" customHeight="1" x14ac:dyDescent="0.2">
      <c r="A7351" s="8"/>
      <c r="B7351" s="7"/>
      <c r="C7351" s="7"/>
      <c r="D7351" s="7"/>
      <c r="E7351" s="7"/>
      <c r="F7351" s="7"/>
      <c r="G7351" s="7"/>
      <c r="H7351" s="7"/>
      <c r="I7351" s="10"/>
      <c r="J7351" s="25"/>
      <c r="K7351" s="250"/>
      <c r="L7351" s="31"/>
      <c r="M7351" s="9"/>
      <c r="N7351" s="11" t="s">
        <v>25</v>
      </c>
      <c r="O7351" s="39"/>
      <c r="P7351" s="47"/>
      <c r="Q7351" s="13"/>
      <c r="R7351" s="248">
        <f t="shared" si="1140"/>
        <v>0</v>
      </c>
      <c r="S7351" s="248">
        <f t="shared" si="1141"/>
        <v>0</v>
      </c>
      <c r="T7351" s="248">
        <f t="shared" si="1142"/>
        <v>0</v>
      </c>
      <c r="U7351" s="248">
        <f t="shared" si="1143"/>
        <v>0</v>
      </c>
      <c r="V7351" s="13"/>
      <c r="W7351" s="7"/>
      <c r="AT7351" s="130"/>
      <c r="BF7351" s="33">
        <f t="shared" si="1149"/>
        <v>41242</v>
      </c>
      <c r="BG7351" s="34">
        <f t="shared" si="1144"/>
        <v>82.88000000000001</v>
      </c>
      <c r="BH7351" s="32">
        <f t="shared" si="1145"/>
        <v>1</v>
      </c>
      <c r="BI7351" s="32">
        <f t="shared" si="1146"/>
        <v>0</v>
      </c>
      <c r="BJ7351" s="69">
        <f t="shared" si="1147"/>
        <v>0</v>
      </c>
      <c r="BK7351" s="158" t="str">
        <f t="shared" si="1148"/>
        <v/>
      </c>
    </row>
    <row r="7352" spans="1:63" ht="12" customHeight="1" x14ac:dyDescent="0.2">
      <c r="A7352" s="8"/>
      <c r="B7352" s="7"/>
      <c r="C7352" s="7"/>
      <c r="D7352" s="7"/>
      <c r="E7352" s="7"/>
      <c r="F7352" s="7"/>
      <c r="G7352" s="7"/>
      <c r="H7352" s="7"/>
      <c r="I7352" s="10"/>
      <c r="J7352" s="25"/>
      <c r="K7352" s="250"/>
      <c r="L7352" s="31"/>
      <c r="M7352" s="9"/>
      <c r="N7352" s="11" t="s">
        <v>25</v>
      </c>
      <c r="O7352" s="39"/>
      <c r="P7352" s="47"/>
      <c r="Q7352" s="13"/>
      <c r="R7352" s="248">
        <f t="shared" si="1140"/>
        <v>0</v>
      </c>
      <c r="S7352" s="248">
        <f t="shared" si="1141"/>
        <v>0</v>
      </c>
      <c r="T7352" s="248">
        <f t="shared" si="1142"/>
        <v>0</v>
      </c>
      <c r="U7352" s="248">
        <f t="shared" si="1143"/>
        <v>0</v>
      </c>
      <c r="V7352" s="13"/>
      <c r="W7352" s="7"/>
      <c r="AT7352" s="130"/>
      <c r="BF7352" s="33">
        <f t="shared" si="1149"/>
        <v>41242</v>
      </c>
      <c r="BG7352" s="34">
        <f t="shared" si="1144"/>
        <v>82.88000000000001</v>
      </c>
      <c r="BH7352" s="32">
        <f t="shared" si="1145"/>
        <v>1</v>
      </c>
      <c r="BI7352" s="32">
        <f t="shared" si="1146"/>
        <v>0</v>
      </c>
      <c r="BJ7352" s="69">
        <f t="shared" si="1147"/>
        <v>0</v>
      </c>
      <c r="BK7352" s="158" t="str">
        <f t="shared" si="1148"/>
        <v/>
      </c>
    </row>
    <row r="7353" spans="1:63" ht="12" customHeight="1" x14ac:dyDescent="0.2">
      <c r="A7353" s="8"/>
      <c r="B7353" s="7"/>
      <c r="C7353" s="7"/>
      <c r="D7353" s="7"/>
      <c r="E7353" s="7"/>
      <c r="F7353" s="7"/>
      <c r="G7353" s="7"/>
      <c r="H7353" s="7"/>
      <c r="I7353" s="10"/>
      <c r="J7353" s="25"/>
      <c r="K7353" s="250"/>
      <c r="L7353" s="31"/>
      <c r="M7353" s="9"/>
      <c r="N7353" s="11" t="s">
        <v>25</v>
      </c>
      <c r="O7353" s="39"/>
      <c r="P7353" s="47"/>
      <c r="Q7353" s="13"/>
      <c r="R7353" s="248">
        <f t="shared" si="1140"/>
        <v>0</v>
      </c>
      <c r="S7353" s="248">
        <f t="shared" si="1141"/>
        <v>0</v>
      </c>
      <c r="T7353" s="248">
        <f t="shared" si="1142"/>
        <v>0</v>
      </c>
      <c r="U7353" s="248">
        <f t="shared" si="1143"/>
        <v>0</v>
      </c>
      <c r="V7353" s="13"/>
      <c r="W7353" s="7"/>
      <c r="AT7353" s="130"/>
      <c r="BF7353" s="33">
        <f t="shared" si="1149"/>
        <v>41242</v>
      </c>
      <c r="BG7353" s="34">
        <f t="shared" si="1144"/>
        <v>82.88000000000001</v>
      </c>
      <c r="BH7353" s="32">
        <f t="shared" si="1145"/>
        <v>1</v>
      </c>
      <c r="BI7353" s="32">
        <f t="shared" si="1146"/>
        <v>0</v>
      </c>
      <c r="BJ7353" s="69">
        <f t="shared" si="1147"/>
        <v>0</v>
      </c>
      <c r="BK7353" s="158" t="str">
        <f t="shared" si="1148"/>
        <v/>
      </c>
    </row>
    <row r="7354" spans="1:63" ht="12" customHeight="1" x14ac:dyDescent="0.2">
      <c r="A7354" s="8"/>
      <c r="B7354" s="7"/>
      <c r="C7354" s="7"/>
      <c r="D7354" s="7"/>
      <c r="E7354" s="7"/>
      <c r="F7354" s="7"/>
      <c r="G7354" s="7"/>
      <c r="H7354" s="7"/>
      <c r="I7354" s="10"/>
      <c r="J7354" s="25"/>
      <c r="K7354" s="250"/>
      <c r="L7354" s="31"/>
      <c r="M7354" s="9"/>
      <c r="N7354" s="11" t="s">
        <v>25</v>
      </c>
      <c r="O7354" s="39"/>
      <c r="P7354" s="47"/>
      <c r="Q7354" s="13"/>
      <c r="R7354" s="248">
        <f t="shared" si="1140"/>
        <v>0</v>
      </c>
      <c r="S7354" s="248">
        <f t="shared" si="1141"/>
        <v>0</v>
      </c>
      <c r="T7354" s="248">
        <f t="shared" si="1142"/>
        <v>0</v>
      </c>
      <c r="U7354" s="248">
        <f t="shared" si="1143"/>
        <v>0</v>
      </c>
      <c r="V7354" s="13"/>
      <c r="W7354" s="7"/>
      <c r="AT7354" s="130"/>
      <c r="BF7354" s="33">
        <f t="shared" si="1149"/>
        <v>41242</v>
      </c>
      <c r="BG7354" s="34">
        <f t="shared" si="1144"/>
        <v>82.88000000000001</v>
      </c>
      <c r="BH7354" s="32">
        <f t="shared" si="1145"/>
        <v>1</v>
      </c>
      <c r="BI7354" s="32">
        <f t="shared" si="1146"/>
        <v>0</v>
      </c>
      <c r="BJ7354" s="69">
        <f t="shared" si="1147"/>
        <v>0</v>
      </c>
      <c r="BK7354" s="158" t="str">
        <f t="shared" si="1148"/>
        <v/>
      </c>
    </row>
    <row r="7355" spans="1:63" ht="12" customHeight="1" x14ac:dyDescent="0.2">
      <c r="A7355" s="8"/>
      <c r="B7355" s="7"/>
      <c r="C7355" s="7"/>
      <c r="D7355" s="7"/>
      <c r="E7355" s="7"/>
      <c r="F7355" s="7"/>
      <c r="G7355" s="7"/>
      <c r="H7355" s="7"/>
      <c r="I7355" s="10"/>
      <c r="J7355" s="25"/>
      <c r="K7355" s="250"/>
      <c r="L7355" s="31"/>
      <c r="M7355" s="9"/>
      <c r="N7355" s="11" t="s">
        <v>25</v>
      </c>
      <c r="O7355" s="39"/>
      <c r="P7355" s="47"/>
      <c r="Q7355" s="13"/>
      <c r="R7355" s="248">
        <f t="shared" si="1140"/>
        <v>0</v>
      </c>
      <c r="S7355" s="248">
        <f t="shared" si="1141"/>
        <v>0</v>
      </c>
      <c r="T7355" s="248">
        <f t="shared" si="1142"/>
        <v>0</v>
      </c>
      <c r="U7355" s="248">
        <f t="shared" si="1143"/>
        <v>0</v>
      </c>
      <c r="V7355" s="13"/>
      <c r="W7355" s="7"/>
      <c r="AT7355" s="130"/>
      <c r="BF7355" s="33">
        <f t="shared" si="1149"/>
        <v>41242</v>
      </c>
      <c r="BG7355" s="34">
        <f t="shared" si="1144"/>
        <v>82.88000000000001</v>
      </c>
      <c r="BH7355" s="32">
        <f t="shared" si="1145"/>
        <v>1</v>
      </c>
      <c r="BI7355" s="32">
        <f t="shared" si="1146"/>
        <v>0</v>
      </c>
      <c r="BJ7355" s="69">
        <f t="shared" si="1147"/>
        <v>0</v>
      </c>
      <c r="BK7355" s="158" t="str">
        <f t="shared" si="1148"/>
        <v/>
      </c>
    </row>
    <row r="7356" spans="1:63" ht="12" customHeight="1" x14ac:dyDescent="0.2">
      <c r="A7356" s="8"/>
      <c r="B7356" s="7"/>
      <c r="C7356" s="7"/>
      <c r="D7356" s="7"/>
      <c r="E7356" s="7"/>
      <c r="F7356" s="7"/>
      <c r="G7356" s="7"/>
      <c r="H7356" s="7"/>
      <c r="I7356" s="10"/>
      <c r="J7356" s="25"/>
      <c r="K7356" s="250"/>
      <c r="L7356" s="31"/>
      <c r="M7356" s="9"/>
      <c r="N7356" s="11" t="s">
        <v>25</v>
      </c>
      <c r="O7356" s="39"/>
      <c r="P7356" s="47"/>
      <c r="Q7356" s="13"/>
      <c r="R7356" s="248">
        <f t="shared" si="1140"/>
        <v>0</v>
      </c>
      <c r="S7356" s="248">
        <f t="shared" si="1141"/>
        <v>0</v>
      </c>
      <c r="T7356" s="248">
        <f t="shared" si="1142"/>
        <v>0</v>
      </c>
      <c r="U7356" s="248">
        <f t="shared" si="1143"/>
        <v>0</v>
      </c>
      <c r="V7356" s="13"/>
      <c r="W7356" s="7"/>
      <c r="AT7356" s="130"/>
      <c r="BF7356" s="33">
        <f t="shared" si="1149"/>
        <v>41242</v>
      </c>
      <c r="BG7356" s="34">
        <f t="shared" si="1144"/>
        <v>82.88000000000001</v>
      </c>
      <c r="BH7356" s="32">
        <f t="shared" si="1145"/>
        <v>1</v>
      </c>
      <c r="BI7356" s="32">
        <f t="shared" si="1146"/>
        <v>0</v>
      </c>
      <c r="BJ7356" s="69">
        <f t="shared" si="1147"/>
        <v>0</v>
      </c>
      <c r="BK7356" s="158" t="str">
        <f t="shared" si="1148"/>
        <v/>
      </c>
    </row>
    <row r="7357" spans="1:63" ht="12" customHeight="1" x14ac:dyDescent="0.2">
      <c r="A7357" s="8"/>
      <c r="B7357" s="7"/>
      <c r="C7357" s="7"/>
      <c r="D7357" s="7"/>
      <c r="E7357" s="7"/>
      <c r="F7357" s="7"/>
      <c r="G7357" s="7"/>
      <c r="H7357" s="7"/>
      <c r="I7357" s="10"/>
      <c r="J7357" s="25"/>
      <c r="K7357" s="250"/>
      <c r="L7357" s="31"/>
      <c r="M7357" s="9"/>
      <c r="N7357" s="11" t="s">
        <v>25</v>
      </c>
      <c r="O7357" s="39"/>
      <c r="P7357" s="47"/>
      <c r="Q7357" s="13"/>
      <c r="R7357" s="248">
        <f t="shared" si="1140"/>
        <v>0</v>
      </c>
      <c r="S7357" s="248">
        <f t="shared" si="1141"/>
        <v>0</v>
      </c>
      <c r="T7357" s="248">
        <f t="shared" si="1142"/>
        <v>0</v>
      </c>
      <c r="U7357" s="248">
        <f t="shared" si="1143"/>
        <v>0</v>
      </c>
      <c r="V7357" s="13"/>
      <c r="W7357" s="7"/>
      <c r="AT7357" s="130"/>
      <c r="BF7357" s="33">
        <f t="shared" si="1149"/>
        <v>41242</v>
      </c>
      <c r="BG7357" s="34">
        <f t="shared" si="1144"/>
        <v>82.88000000000001</v>
      </c>
      <c r="BH7357" s="32">
        <f t="shared" si="1145"/>
        <v>1</v>
      </c>
      <c r="BI7357" s="32">
        <f t="shared" si="1146"/>
        <v>0</v>
      </c>
      <c r="BJ7357" s="69">
        <f t="shared" si="1147"/>
        <v>0</v>
      </c>
      <c r="BK7357" s="158" t="str">
        <f t="shared" si="1148"/>
        <v/>
      </c>
    </row>
    <row r="7358" spans="1:63" ht="12" customHeight="1" x14ac:dyDescent="0.2">
      <c r="A7358" s="8"/>
      <c r="B7358" s="7"/>
      <c r="C7358" s="7"/>
      <c r="D7358" s="7"/>
      <c r="E7358" s="7"/>
      <c r="F7358" s="7"/>
      <c r="G7358" s="7"/>
      <c r="H7358" s="7"/>
      <c r="I7358" s="10"/>
      <c r="J7358" s="25"/>
      <c r="K7358" s="250"/>
      <c r="L7358" s="31"/>
      <c r="M7358" s="9"/>
      <c r="N7358" s="11" t="s">
        <v>25</v>
      </c>
      <c r="O7358" s="39"/>
      <c r="P7358" s="47"/>
      <c r="Q7358" s="13"/>
      <c r="R7358" s="248">
        <f t="shared" si="1140"/>
        <v>0</v>
      </c>
      <c r="S7358" s="248">
        <f t="shared" si="1141"/>
        <v>0</v>
      </c>
      <c r="T7358" s="248">
        <f t="shared" si="1142"/>
        <v>0</v>
      </c>
      <c r="U7358" s="248">
        <f t="shared" si="1143"/>
        <v>0</v>
      </c>
      <c r="V7358" s="13"/>
      <c r="W7358" s="7"/>
      <c r="AT7358" s="130"/>
      <c r="BF7358" s="33">
        <f t="shared" si="1149"/>
        <v>41242</v>
      </c>
      <c r="BG7358" s="34">
        <f t="shared" si="1144"/>
        <v>82.88000000000001</v>
      </c>
      <c r="BH7358" s="32">
        <f t="shared" si="1145"/>
        <v>1</v>
      </c>
      <c r="BI7358" s="32">
        <f t="shared" si="1146"/>
        <v>0</v>
      </c>
      <c r="BJ7358" s="69">
        <f t="shared" si="1147"/>
        <v>0</v>
      </c>
      <c r="BK7358" s="158" t="str">
        <f t="shared" si="1148"/>
        <v/>
      </c>
    </row>
    <row r="7359" spans="1:63" ht="12" customHeight="1" x14ac:dyDescent="0.2">
      <c r="A7359" s="8"/>
      <c r="B7359" s="7"/>
      <c r="C7359" s="7"/>
      <c r="D7359" s="7"/>
      <c r="E7359" s="7"/>
      <c r="F7359" s="7"/>
      <c r="G7359" s="7"/>
      <c r="H7359" s="7"/>
      <c r="I7359" s="10"/>
      <c r="J7359" s="25"/>
      <c r="K7359" s="250"/>
      <c r="L7359" s="31"/>
      <c r="M7359" s="9"/>
      <c r="N7359" s="11" t="s">
        <v>25</v>
      </c>
      <c r="O7359" s="39"/>
      <c r="P7359" s="47"/>
      <c r="Q7359" s="13"/>
      <c r="R7359" s="248">
        <f t="shared" si="1140"/>
        <v>0</v>
      </c>
      <c r="S7359" s="248">
        <f t="shared" si="1141"/>
        <v>0</v>
      </c>
      <c r="T7359" s="248">
        <f t="shared" si="1142"/>
        <v>0</v>
      </c>
      <c r="U7359" s="248">
        <f t="shared" si="1143"/>
        <v>0</v>
      </c>
      <c r="V7359" s="13"/>
      <c r="W7359" s="7"/>
      <c r="AT7359" s="130"/>
      <c r="BF7359" s="33">
        <f t="shared" si="1149"/>
        <v>41242</v>
      </c>
      <c r="BG7359" s="34">
        <f t="shared" si="1144"/>
        <v>82.88000000000001</v>
      </c>
      <c r="BH7359" s="32">
        <f t="shared" si="1145"/>
        <v>1</v>
      </c>
      <c r="BI7359" s="32">
        <f t="shared" si="1146"/>
        <v>0</v>
      </c>
      <c r="BJ7359" s="69">
        <f t="shared" si="1147"/>
        <v>0</v>
      </c>
      <c r="BK7359" s="158" t="str">
        <f t="shared" si="1148"/>
        <v/>
      </c>
    </row>
    <row r="7360" spans="1:63" ht="12" customHeight="1" x14ac:dyDescent="0.2">
      <c r="A7360" s="8"/>
      <c r="B7360" s="7"/>
      <c r="C7360" s="7"/>
      <c r="D7360" s="7"/>
      <c r="E7360" s="7"/>
      <c r="F7360" s="7"/>
      <c r="G7360" s="7"/>
      <c r="H7360" s="7"/>
      <c r="I7360" s="10"/>
      <c r="J7360" s="25"/>
      <c r="K7360" s="250"/>
      <c r="L7360" s="31"/>
      <c r="M7360" s="9"/>
      <c r="N7360" s="11" t="s">
        <v>25</v>
      </c>
      <c r="O7360" s="39"/>
      <c r="P7360" s="47"/>
      <c r="Q7360" s="13"/>
      <c r="R7360" s="248">
        <f t="shared" si="1140"/>
        <v>0</v>
      </c>
      <c r="S7360" s="248">
        <f t="shared" si="1141"/>
        <v>0</v>
      </c>
      <c r="T7360" s="248">
        <f t="shared" si="1142"/>
        <v>0</v>
      </c>
      <c r="U7360" s="248">
        <f t="shared" si="1143"/>
        <v>0</v>
      </c>
      <c r="V7360" s="13"/>
      <c r="W7360" s="7"/>
      <c r="AT7360" s="130"/>
      <c r="BF7360" s="33">
        <f t="shared" si="1149"/>
        <v>41242</v>
      </c>
      <c r="BG7360" s="34">
        <f t="shared" si="1144"/>
        <v>82.88000000000001</v>
      </c>
      <c r="BH7360" s="32">
        <f t="shared" si="1145"/>
        <v>1</v>
      </c>
      <c r="BI7360" s="32">
        <f t="shared" si="1146"/>
        <v>0</v>
      </c>
      <c r="BJ7360" s="69">
        <f t="shared" si="1147"/>
        <v>0</v>
      </c>
      <c r="BK7360" s="158" t="str">
        <f t="shared" si="1148"/>
        <v/>
      </c>
    </row>
    <row r="7361" spans="1:63" ht="12" customHeight="1" x14ac:dyDescent="0.2">
      <c r="A7361" s="8"/>
      <c r="B7361" s="7"/>
      <c r="C7361" s="7"/>
      <c r="D7361" s="7"/>
      <c r="E7361" s="7"/>
      <c r="F7361" s="7"/>
      <c r="G7361" s="7"/>
      <c r="H7361" s="7"/>
      <c r="I7361" s="10"/>
      <c r="J7361" s="25"/>
      <c r="K7361" s="250"/>
      <c r="L7361" s="31"/>
      <c r="M7361" s="9"/>
      <c r="N7361" s="11" t="s">
        <v>25</v>
      </c>
      <c r="O7361" s="39"/>
      <c r="P7361" s="47"/>
      <c r="Q7361" s="13"/>
      <c r="R7361" s="248">
        <f t="shared" si="1140"/>
        <v>0</v>
      </c>
      <c r="S7361" s="248">
        <f t="shared" si="1141"/>
        <v>0</v>
      </c>
      <c r="T7361" s="248">
        <f t="shared" si="1142"/>
        <v>0</v>
      </c>
      <c r="U7361" s="248">
        <f t="shared" si="1143"/>
        <v>0</v>
      </c>
      <c r="V7361" s="13"/>
      <c r="W7361" s="7"/>
      <c r="AT7361" s="130"/>
      <c r="BF7361" s="33">
        <f t="shared" si="1149"/>
        <v>41242</v>
      </c>
      <c r="BG7361" s="34">
        <f t="shared" si="1144"/>
        <v>82.88000000000001</v>
      </c>
      <c r="BH7361" s="32">
        <f t="shared" si="1145"/>
        <v>1</v>
      </c>
      <c r="BI7361" s="32">
        <f t="shared" si="1146"/>
        <v>0</v>
      </c>
      <c r="BJ7361" s="69">
        <f t="shared" si="1147"/>
        <v>0</v>
      </c>
      <c r="BK7361" s="158" t="str">
        <f t="shared" si="1148"/>
        <v/>
      </c>
    </row>
    <row r="7362" spans="1:63" ht="12" customHeight="1" x14ac:dyDescent="0.2">
      <c r="A7362" s="8"/>
      <c r="B7362" s="7"/>
      <c r="C7362" s="7"/>
      <c r="D7362" s="7"/>
      <c r="E7362" s="7"/>
      <c r="F7362" s="7"/>
      <c r="G7362" s="7"/>
      <c r="H7362" s="7"/>
      <c r="I7362" s="10"/>
      <c r="J7362" s="25"/>
      <c r="K7362" s="250"/>
      <c r="L7362" s="31"/>
      <c r="M7362" s="9"/>
      <c r="N7362" s="11" t="s">
        <v>25</v>
      </c>
      <c r="O7362" s="39"/>
      <c r="P7362" s="47"/>
      <c r="Q7362" s="13"/>
      <c r="R7362" s="248">
        <f t="shared" si="1140"/>
        <v>0</v>
      </c>
      <c r="S7362" s="248">
        <f t="shared" si="1141"/>
        <v>0</v>
      </c>
      <c r="T7362" s="248">
        <f t="shared" si="1142"/>
        <v>0</v>
      </c>
      <c r="U7362" s="248">
        <f t="shared" si="1143"/>
        <v>0</v>
      </c>
      <c r="V7362" s="13"/>
      <c r="W7362" s="7"/>
      <c r="AT7362" s="130"/>
      <c r="BF7362" s="33">
        <f t="shared" si="1149"/>
        <v>41242</v>
      </c>
      <c r="BG7362" s="34">
        <f t="shared" si="1144"/>
        <v>82.88000000000001</v>
      </c>
      <c r="BH7362" s="32">
        <f t="shared" si="1145"/>
        <v>1</v>
      </c>
      <c r="BI7362" s="32">
        <f t="shared" si="1146"/>
        <v>0</v>
      </c>
      <c r="BJ7362" s="69">
        <f t="shared" si="1147"/>
        <v>0</v>
      </c>
      <c r="BK7362" s="158" t="str">
        <f t="shared" si="1148"/>
        <v/>
      </c>
    </row>
    <row r="7363" spans="1:63" ht="12" customHeight="1" x14ac:dyDescent="0.2">
      <c r="A7363" s="8"/>
      <c r="B7363" s="7"/>
      <c r="C7363" s="7"/>
      <c r="D7363" s="7"/>
      <c r="E7363" s="7"/>
      <c r="F7363" s="7"/>
      <c r="G7363" s="7"/>
      <c r="H7363" s="7"/>
      <c r="I7363" s="10"/>
      <c r="J7363" s="25"/>
      <c r="K7363" s="250"/>
      <c r="L7363" s="31"/>
      <c r="M7363" s="9"/>
      <c r="N7363" s="11" t="s">
        <v>25</v>
      </c>
      <c r="O7363" s="39"/>
      <c r="P7363" s="47"/>
      <c r="Q7363" s="13"/>
      <c r="R7363" s="248">
        <f t="shared" si="1140"/>
        <v>0</v>
      </c>
      <c r="S7363" s="248">
        <f t="shared" si="1141"/>
        <v>0</v>
      </c>
      <c r="T7363" s="248">
        <f t="shared" si="1142"/>
        <v>0</v>
      </c>
      <c r="U7363" s="248">
        <f t="shared" si="1143"/>
        <v>0</v>
      </c>
      <c r="V7363" s="13"/>
      <c r="W7363" s="7"/>
      <c r="AT7363" s="130"/>
      <c r="BF7363" s="33">
        <f t="shared" si="1149"/>
        <v>41242</v>
      </c>
      <c r="BG7363" s="34">
        <f t="shared" si="1144"/>
        <v>82.88000000000001</v>
      </c>
      <c r="BH7363" s="32">
        <f t="shared" si="1145"/>
        <v>1</v>
      </c>
      <c r="BI7363" s="32">
        <f t="shared" si="1146"/>
        <v>0</v>
      </c>
      <c r="BJ7363" s="69">
        <f t="shared" si="1147"/>
        <v>0</v>
      </c>
      <c r="BK7363" s="158" t="str">
        <f t="shared" si="1148"/>
        <v/>
      </c>
    </row>
    <row r="7364" spans="1:63" ht="12" customHeight="1" x14ac:dyDescent="0.2">
      <c r="A7364" s="8"/>
      <c r="B7364" s="7"/>
      <c r="C7364" s="7"/>
      <c r="D7364" s="7"/>
      <c r="E7364" s="7"/>
      <c r="F7364" s="7"/>
      <c r="G7364" s="7"/>
      <c r="H7364" s="7"/>
      <c r="I7364" s="10"/>
      <c r="J7364" s="25"/>
      <c r="K7364" s="250"/>
      <c r="L7364" s="31"/>
      <c r="M7364" s="9"/>
      <c r="N7364" s="11" t="s">
        <v>25</v>
      </c>
      <c r="O7364" s="39"/>
      <c r="P7364" s="47"/>
      <c r="Q7364" s="13"/>
      <c r="R7364" s="248">
        <f t="shared" si="1140"/>
        <v>0</v>
      </c>
      <c r="S7364" s="248">
        <f t="shared" si="1141"/>
        <v>0</v>
      </c>
      <c r="T7364" s="248">
        <f t="shared" si="1142"/>
        <v>0</v>
      </c>
      <c r="U7364" s="248">
        <f t="shared" si="1143"/>
        <v>0</v>
      </c>
      <c r="V7364" s="13"/>
      <c r="W7364" s="7"/>
      <c r="AT7364" s="130"/>
      <c r="BF7364" s="33">
        <f t="shared" si="1149"/>
        <v>41242</v>
      </c>
      <c r="BG7364" s="34">
        <f t="shared" si="1144"/>
        <v>82.88000000000001</v>
      </c>
      <c r="BH7364" s="32">
        <f t="shared" si="1145"/>
        <v>1</v>
      </c>
      <c r="BI7364" s="32">
        <f t="shared" si="1146"/>
        <v>0</v>
      </c>
      <c r="BJ7364" s="69">
        <f t="shared" si="1147"/>
        <v>0</v>
      </c>
      <c r="BK7364" s="158" t="str">
        <f t="shared" si="1148"/>
        <v/>
      </c>
    </row>
    <row r="7365" spans="1:63" ht="12" customHeight="1" x14ac:dyDescent="0.2">
      <c r="A7365" s="8"/>
      <c r="B7365" s="7"/>
      <c r="C7365" s="7"/>
      <c r="D7365" s="7"/>
      <c r="E7365" s="7"/>
      <c r="F7365" s="7"/>
      <c r="G7365" s="7"/>
      <c r="H7365" s="7"/>
      <c r="I7365" s="10"/>
      <c r="J7365" s="25"/>
      <c r="K7365" s="250"/>
      <c r="L7365" s="31"/>
      <c r="M7365" s="9"/>
      <c r="N7365" s="11" t="s">
        <v>25</v>
      </c>
      <c r="O7365" s="39"/>
      <c r="P7365" s="47"/>
      <c r="Q7365" s="13"/>
      <c r="R7365" s="248">
        <f t="shared" si="1140"/>
        <v>0</v>
      </c>
      <c r="S7365" s="248">
        <f t="shared" si="1141"/>
        <v>0</v>
      </c>
      <c r="T7365" s="248">
        <f t="shared" si="1142"/>
        <v>0</v>
      </c>
      <c r="U7365" s="248">
        <f t="shared" si="1143"/>
        <v>0</v>
      </c>
      <c r="V7365" s="13"/>
      <c r="W7365" s="7"/>
      <c r="AT7365" s="130"/>
      <c r="BF7365" s="33">
        <f t="shared" si="1149"/>
        <v>41242</v>
      </c>
      <c r="BG7365" s="34">
        <f t="shared" si="1144"/>
        <v>82.88000000000001</v>
      </c>
      <c r="BH7365" s="32">
        <f t="shared" si="1145"/>
        <v>1</v>
      </c>
      <c r="BI7365" s="32">
        <f t="shared" si="1146"/>
        <v>0</v>
      </c>
      <c r="BJ7365" s="69">
        <f t="shared" si="1147"/>
        <v>0</v>
      </c>
      <c r="BK7365" s="158" t="str">
        <f t="shared" si="1148"/>
        <v/>
      </c>
    </row>
    <row r="7366" spans="1:63" ht="12" customHeight="1" x14ac:dyDescent="0.2">
      <c r="A7366" s="8"/>
      <c r="B7366" s="7"/>
      <c r="C7366" s="7"/>
      <c r="D7366" s="7"/>
      <c r="E7366" s="7"/>
      <c r="F7366" s="7"/>
      <c r="G7366" s="7"/>
      <c r="H7366" s="7"/>
      <c r="I7366" s="10"/>
      <c r="J7366" s="25"/>
      <c r="K7366" s="250"/>
      <c r="L7366" s="31"/>
      <c r="M7366" s="9"/>
      <c r="N7366" s="11" t="s">
        <v>25</v>
      </c>
      <c r="O7366" s="39"/>
      <c r="P7366" s="47"/>
      <c r="Q7366" s="13"/>
      <c r="R7366" s="248">
        <f t="shared" si="1140"/>
        <v>0</v>
      </c>
      <c r="S7366" s="248">
        <f t="shared" si="1141"/>
        <v>0</v>
      </c>
      <c r="T7366" s="248">
        <f t="shared" si="1142"/>
        <v>0</v>
      </c>
      <c r="U7366" s="248">
        <f t="shared" si="1143"/>
        <v>0</v>
      </c>
      <c r="V7366" s="13"/>
      <c r="W7366" s="7"/>
      <c r="AT7366" s="130"/>
      <c r="BF7366" s="33">
        <f t="shared" si="1149"/>
        <v>41242</v>
      </c>
      <c r="BG7366" s="34">
        <f t="shared" si="1144"/>
        <v>82.88000000000001</v>
      </c>
      <c r="BH7366" s="32">
        <f t="shared" si="1145"/>
        <v>1</v>
      </c>
      <c r="BI7366" s="32">
        <f t="shared" si="1146"/>
        <v>0</v>
      </c>
      <c r="BJ7366" s="69">
        <f t="shared" si="1147"/>
        <v>0</v>
      </c>
      <c r="BK7366" s="158" t="str">
        <f t="shared" si="1148"/>
        <v/>
      </c>
    </row>
    <row r="7367" spans="1:63" ht="12" customHeight="1" x14ac:dyDescent="0.2">
      <c r="A7367" s="8"/>
      <c r="B7367" s="7"/>
      <c r="C7367" s="7"/>
      <c r="D7367" s="7"/>
      <c r="E7367" s="7"/>
      <c r="F7367" s="7"/>
      <c r="G7367" s="7"/>
      <c r="H7367" s="7"/>
      <c r="I7367" s="10"/>
      <c r="J7367" s="25"/>
      <c r="K7367" s="250"/>
      <c r="L7367" s="31"/>
      <c r="M7367" s="9"/>
      <c r="N7367" s="11" t="s">
        <v>25</v>
      </c>
      <c r="O7367" s="39"/>
      <c r="P7367" s="47"/>
      <c r="Q7367" s="13"/>
      <c r="R7367" s="248">
        <f t="shared" si="1140"/>
        <v>0</v>
      </c>
      <c r="S7367" s="248">
        <f t="shared" si="1141"/>
        <v>0</v>
      </c>
      <c r="T7367" s="248">
        <f t="shared" si="1142"/>
        <v>0</v>
      </c>
      <c r="U7367" s="248">
        <f t="shared" si="1143"/>
        <v>0</v>
      </c>
      <c r="V7367" s="13"/>
      <c r="W7367" s="7"/>
      <c r="AT7367" s="130"/>
      <c r="BF7367" s="33">
        <f t="shared" si="1149"/>
        <v>41242</v>
      </c>
      <c r="BG7367" s="34">
        <f t="shared" si="1144"/>
        <v>82.88000000000001</v>
      </c>
      <c r="BH7367" s="32">
        <f t="shared" si="1145"/>
        <v>1</v>
      </c>
      <c r="BI7367" s="32">
        <f t="shared" si="1146"/>
        <v>0</v>
      </c>
      <c r="BJ7367" s="69">
        <f t="shared" si="1147"/>
        <v>0</v>
      </c>
      <c r="BK7367" s="158" t="str">
        <f t="shared" si="1148"/>
        <v/>
      </c>
    </row>
    <row r="7368" spans="1:63" ht="12" customHeight="1" x14ac:dyDescent="0.2">
      <c r="A7368" s="8"/>
      <c r="B7368" s="7"/>
      <c r="C7368" s="7"/>
      <c r="D7368" s="7"/>
      <c r="E7368" s="7"/>
      <c r="F7368" s="7"/>
      <c r="G7368" s="7"/>
      <c r="H7368" s="7"/>
      <c r="I7368" s="10"/>
      <c r="J7368" s="25"/>
      <c r="K7368" s="250"/>
      <c r="L7368" s="31"/>
      <c r="M7368" s="9"/>
      <c r="N7368" s="11" t="s">
        <v>25</v>
      </c>
      <c r="O7368" s="39"/>
      <c r="P7368" s="47"/>
      <c r="Q7368" s="13"/>
      <c r="R7368" s="248">
        <f t="shared" si="1140"/>
        <v>0</v>
      </c>
      <c r="S7368" s="248">
        <f t="shared" si="1141"/>
        <v>0</v>
      </c>
      <c r="T7368" s="248">
        <f t="shared" si="1142"/>
        <v>0</v>
      </c>
      <c r="U7368" s="248">
        <f t="shared" si="1143"/>
        <v>0</v>
      </c>
      <c r="V7368" s="13"/>
      <c r="W7368" s="7"/>
      <c r="AT7368" s="130"/>
      <c r="BF7368" s="33">
        <f t="shared" si="1149"/>
        <v>41242</v>
      </c>
      <c r="BG7368" s="34">
        <f t="shared" si="1144"/>
        <v>82.88000000000001</v>
      </c>
      <c r="BH7368" s="32">
        <f t="shared" si="1145"/>
        <v>1</v>
      </c>
      <c r="BI7368" s="32">
        <f t="shared" si="1146"/>
        <v>0</v>
      </c>
      <c r="BJ7368" s="69">
        <f t="shared" si="1147"/>
        <v>0</v>
      </c>
      <c r="BK7368" s="158" t="str">
        <f t="shared" si="1148"/>
        <v/>
      </c>
    </row>
    <row r="7369" spans="1:63" ht="12" customHeight="1" x14ac:dyDescent="0.2">
      <c r="A7369" s="8"/>
      <c r="B7369" s="7"/>
      <c r="C7369" s="7"/>
      <c r="D7369" s="7"/>
      <c r="E7369" s="7"/>
      <c r="F7369" s="7"/>
      <c r="G7369" s="7"/>
      <c r="H7369" s="7"/>
      <c r="I7369" s="10"/>
      <c r="J7369" s="25"/>
      <c r="K7369" s="250"/>
      <c r="L7369" s="31"/>
      <c r="M7369" s="9"/>
      <c r="N7369" s="11" t="s">
        <v>25</v>
      </c>
      <c r="O7369" s="39"/>
      <c r="P7369" s="47"/>
      <c r="Q7369" s="13"/>
      <c r="R7369" s="248">
        <f t="shared" si="1140"/>
        <v>0</v>
      </c>
      <c r="S7369" s="248">
        <f t="shared" si="1141"/>
        <v>0</v>
      </c>
      <c r="T7369" s="248">
        <f t="shared" si="1142"/>
        <v>0</v>
      </c>
      <c r="U7369" s="248">
        <f t="shared" si="1143"/>
        <v>0</v>
      </c>
      <c r="V7369" s="13"/>
      <c r="W7369" s="7"/>
      <c r="AT7369" s="130"/>
      <c r="BF7369" s="33">
        <f t="shared" si="1149"/>
        <v>41242</v>
      </c>
      <c r="BG7369" s="34">
        <f t="shared" si="1144"/>
        <v>82.88000000000001</v>
      </c>
      <c r="BH7369" s="32">
        <f t="shared" si="1145"/>
        <v>1</v>
      </c>
      <c r="BI7369" s="32">
        <f t="shared" si="1146"/>
        <v>0</v>
      </c>
      <c r="BJ7369" s="69">
        <f t="shared" si="1147"/>
        <v>0</v>
      </c>
      <c r="BK7369" s="158" t="str">
        <f t="shared" si="1148"/>
        <v/>
      </c>
    </row>
    <row r="7370" spans="1:63" ht="12" customHeight="1" x14ac:dyDescent="0.2">
      <c r="A7370" s="8"/>
      <c r="B7370" s="7"/>
      <c r="C7370" s="7"/>
      <c r="D7370" s="7"/>
      <c r="E7370" s="7"/>
      <c r="F7370" s="7"/>
      <c r="G7370" s="7"/>
      <c r="H7370" s="7"/>
      <c r="I7370" s="10"/>
      <c r="J7370" s="25"/>
      <c r="K7370" s="250"/>
      <c r="L7370" s="31"/>
      <c r="M7370" s="9"/>
      <c r="N7370" s="11" t="s">
        <v>25</v>
      </c>
      <c r="O7370" s="39"/>
      <c r="P7370" s="47"/>
      <c r="Q7370" s="13"/>
      <c r="R7370" s="248">
        <f t="shared" si="1140"/>
        <v>0</v>
      </c>
      <c r="S7370" s="248">
        <f t="shared" si="1141"/>
        <v>0</v>
      </c>
      <c r="T7370" s="248">
        <f t="shared" si="1142"/>
        <v>0</v>
      </c>
      <c r="U7370" s="248">
        <f t="shared" si="1143"/>
        <v>0</v>
      </c>
      <c r="V7370" s="13"/>
      <c r="W7370" s="7"/>
      <c r="AT7370" s="130"/>
      <c r="BF7370" s="33">
        <f t="shared" si="1149"/>
        <v>41242</v>
      </c>
      <c r="BG7370" s="34">
        <f t="shared" si="1144"/>
        <v>82.88000000000001</v>
      </c>
      <c r="BH7370" s="32">
        <f t="shared" si="1145"/>
        <v>1</v>
      </c>
      <c r="BI7370" s="32">
        <f t="shared" si="1146"/>
        <v>0</v>
      </c>
      <c r="BJ7370" s="69">
        <f t="shared" si="1147"/>
        <v>0</v>
      </c>
      <c r="BK7370" s="158" t="str">
        <f t="shared" si="1148"/>
        <v/>
      </c>
    </row>
    <row r="7371" spans="1:63" ht="12" customHeight="1" x14ac:dyDescent="0.2">
      <c r="A7371" s="8"/>
      <c r="B7371" s="7"/>
      <c r="C7371" s="7"/>
      <c r="D7371" s="7"/>
      <c r="E7371" s="7"/>
      <c r="F7371" s="7"/>
      <c r="G7371" s="7"/>
      <c r="H7371" s="7"/>
      <c r="I7371" s="10"/>
      <c r="J7371" s="25"/>
      <c r="K7371" s="250"/>
      <c r="L7371" s="31"/>
      <c r="M7371" s="9"/>
      <c r="N7371" s="11" t="s">
        <v>25</v>
      </c>
      <c r="O7371" s="39"/>
      <c r="P7371" s="47"/>
      <c r="Q7371" s="13"/>
      <c r="R7371" s="248">
        <f t="shared" ref="R7371:R7434" si="1150">IF(N7371&lt;&gt;"M",ROUND(IF(M7371&lt;&gt;"Y",IF(P7371&lt;&gt;"Y",K7371,K7371*(BH7371-1)),0),ROUNDING),"")</f>
        <v>0</v>
      </c>
      <c r="S7371" s="248">
        <f t="shared" ref="S7371:S7434" si="1151">IF(N7371&lt;&gt;"M",ROUND(IF(O7371&gt;0,IF(M7371="Y",BI7371*(1-O7371),IF(BI7371&gt;R7371,R7371 + (BI7371 - R7371)*(1-O7371),BI7371)),BI7371),ROUNDING),"")</f>
        <v>0</v>
      </c>
      <c r="T7371" s="248">
        <f t="shared" ref="T7371:T7434" si="1152">IF(N7371&lt;&gt;"M",ROUND(IF(O7371&gt;0,IF(M7371="Y",BJ7371*(1-O7371),IF(BJ7371&gt;R7371,R7371 + (BJ7371 - R7371)*(1-O7371),BJ7371)),BJ7371),ROUNDING),"")</f>
        <v>0</v>
      </c>
      <c r="U7371" s="248">
        <f t="shared" ref="U7371:U7434" si="1153">IF(N7371&lt;&gt;"M",ROUND(IF(OR(N7371="P",N7371=""),0,IF(OR(M7371="N",M7371=""),T7371-R7371,T7371)),ROUNDING),"")</f>
        <v>0</v>
      </c>
      <c r="V7371" s="13"/>
      <c r="W7371" s="7"/>
      <c r="AT7371" s="130"/>
      <c r="BF7371" s="33">
        <f t="shared" si="1149"/>
        <v>41242</v>
      </c>
      <c r="BG7371" s="34">
        <f t="shared" ref="BG7371:BG7434" si="1154">IF(N7371&lt;&gt;"M",BG7370+U7371,BG7370)</f>
        <v>82.88000000000001</v>
      </c>
      <c r="BH7371" s="32">
        <f t="shared" ref="BH7371:BH7434" si="1155">IF(L7371&lt;&gt;"",IF(ODDS_TYPE=1,L7371,IF(ODDS_TYPE=2,IF(L7371&gt;0,1+L7371/100,IF(L7371&lt;0,1-100/L7371,1)),IF(ODDS_TYPE=3,1+L7371,IF(ODDS_TYPE=4,1+L7371,IF(ODDS_TYPE=5,IF(L7371&gt;0,1+L7371,1-1/L7371),IF(ODDS_TYPE=6,IF(L7371&gt;=0,L7371+1,1-1/L7371),1)))))),1)</f>
        <v>1</v>
      </c>
      <c r="BI7371" s="32">
        <f t="shared" ref="BI7371:BI7434" si="1156">IF(P7371&lt;&gt;"Y",IF(M7371&lt;&gt;"Y",K7371*BH7371,K7371*BH7371 - K7371),IF(M7371&lt;&gt;"Y",K7371*BH7371,K7371))</f>
        <v>0</v>
      </c>
      <c r="BJ7371" s="69">
        <f t="shared" ref="BJ7371:BJ7434" si="1157">IF(P7371&lt;&gt;"Y",
IF(M7371&lt;&gt;"Y",
IF(N7371="Y",K7371*BH7371,IF(N7371="P",0,IF(OR(N7371="R",N7371="PU"),K7371,IF(N7371="H",K7371*BH7371*0.5,IF(N7371="HW",K7371*0.5*(1 + BH7371),IF(N7371="HL",K7371*0.5,0)))))),
IF(N7371="Y",K7371*BH7371 - K7371,IF(N7371="P",0,IF(OR(N7371="R",N7371="PU"),0,IF(N7371="H",IF(BH7371&gt;2,0.5*K7371*BH7371 - K7371,0),IF(N7371="HW",K7371*0.5*(1 + BH7371) - K7371,IF(N7371="HL",0,0))))))),
IF(M7371&lt;&gt;"Y",
IF(N7371="Y",K7371*BH7371,IF(N7371="P",0,IF(OR(N7371="R",N7371="PU"),K7371*(BH7371-1),IF(N7371="H",K7371*BH7371*0.5,IF(N7371="HW",K7371*(BH7371-1)*0.5,IF(N7371="HL",K7371*BH7371 - K7371*0.5,0)))))),
IF(N7371="Y",K7371,IF(N7371="P",0,IF(OR(N7371="R",N7371="PU"),0,IF(N7371="H",IF(BH7371&lt;2,K7371*BH7371*0.5 - K7371*(BH7371-1),0),IF(N7371="HW",0,IF(N7371="HL",K7371*0.5,0)))))))
)</f>
        <v>0</v>
      </c>
      <c r="BK7371" s="158" t="str">
        <f t="shared" ref="BK7371:BK7434" si="1158">IF(FILT_M=1,IF(LEN(C7371)&gt;0,C7371,""),IF(FILT_M=2,IF(LEN(E7371)&gt;0,E7371,""),IF(FILT_M=3,IF(LEN(F7371)&gt;0,F7371,""),IF(FILT_M=4,IF(LEN(G7371)&gt;0,G7371,""),""))))</f>
        <v/>
      </c>
    </row>
    <row r="7372" spans="1:63" ht="12" customHeight="1" x14ac:dyDescent="0.2">
      <c r="A7372" s="8"/>
      <c r="B7372" s="7"/>
      <c r="C7372" s="7"/>
      <c r="D7372" s="7"/>
      <c r="E7372" s="7"/>
      <c r="F7372" s="7"/>
      <c r="G7372" s="7"/>
      <c r="H7372" s="7"/>
      <c r="I7372" s="10"/>
      <c r="J7372" s="25"/>
      <c r="K7372" s="250"/>
      <c r="L7372" s="31"/>
      <c r="M7372" s="9"/>
      <c r="N7372" s="11" t="s">
        <v>25</v>
      </c>
      <c r="O7372" s="39"/>
      <c r="P7372" s="47"/>
      <c r="Q7372" s="13"/>
      <c r="R7372" s="248">
        <f t="shared" si="1150"/>
        <v>0</v>
      </c>
      <c r="S7372" s="248">
        <f t="shared" si="1151"/>
        <v>0</v>
      </c>
      <c r="T7372" s="248">
        <f t="shared" si="1152"/>
        <v>0</v>
      </c>
      <c r="U7372" s="248">
        <f t="shared" si="1153"/>
        <v>0</v>
      </c>
      <c r="V7372" s="13"/>
      <c r="W7372" s="7"/>
      <c r="AT7372" s="130"/>
      <c r="BF7372" s="33">
        <f t="shared" ref="BF7372:BF7435" si="1159">IF(A7372&gt;2,A7372,BF7371)</f>
        <v>41242</v>
      </c>
      <c r="BG7372" s="34">
        <f t="shared" si="1154"/>
        <v>82.88000000000001</v>
      </c>
      <c r="BH7372" s="32">
        <f t="shared" si="1155"/>
        <v>1</v>
      </c>
      <c r="BI7372" s="32">
        <f t="shared" si="1156"/>
        <v>0</v>
      </c>
      <c r="BJ7372" s="69">
        <f t="shared" si="1157"/>
        <v>0</v>
      </c>
      <c r="BK7372" s="158" t="str">
        <f t="shared" si="1158"/>
        <v/>
      </c>
    </row>
    <row r="7373" spans="1:63" ht="12" customHeight="1" x14ac:dyDescent="0.2">
      <c r="A7373" s="8"/>
      <c r="B7373" s="7"/>
      <c r="C7373" s="7"/>
      <c r="D7373" s="7"/>
      <c r="E7373" s="7"/>
      <c r="F7373" s="7"/>
      <c r="G7373" s="7"/>
      <c r="H7373" s="7"/>
      <c r="I7373" s="10"/>
      <c r="J7373" s="25"/>
      <c r="K7373" s="250"/>
      <c r="L7373" s="31"/>
      <c r="M7373" s="9"/>
      <c r="N7373" s="11" t="s">
        <v>25</v>
      </c>
      <c r="O7373" s="39"/>
      <c r="P7373" s="47"/>
      <c r="Q7373" s="13"/>
      <c r="R7373" s="248">
        <f t="shared" si="1150"/>
        <v>0</v>
      </c>
      <c r="S7373" s="248">
        <f t="shared" si="1151"/>
        <v>0</v>
      </c>
      <c r="T7373" s="248">
        <f t="shared" si="1152"/>
        <v>0</v>
      </c>
      <c r="U7373" s="248">
        <f t="shared" si="1153"/>
        <v>0</v>
      </c>
      <c r="V7373" s="13"/>
      <c r="W7373" s="7"/>
      <c r="AT7373" s="130"/>
      <c r="BF7373" s="33">
        <f t="shared" si="1159"/>
        <v>41242</v>
      </c>
      <c r="BG7373" s="34">
        <f t="shared" si="1154"/>
        <v>82.88000000000001</v>
      </c>
      <c r="BH7373" s="32">
        <f t="shared" si="1155"/>
        <v>1</v>
      </c>
      <c r="BI7373" s="32">
        <f t="shared" si="1156"/>
        <v>0</v>
      </c>
      <c r="BJ7373" s="69">
        <f t="shared" si="1157"/>
        <v>0</v>
      </c>
      <c r="BK7373" s="158" t="str">
        <f t="shared" si="1158"/>
        <v/>
      </c>
    </row>
    <row r="7374" spans="1:63" ht="12" customHeight="1" x14ac:dyDescent="0.2">
      <c r="A7374" s="8"/>
      <c r="B7374" s="7"/>
      <c r="C7374" s="7"/>
      <c r="D7374" s="7"/>
      <c r="E7374" s="7"/>
      <c r="F7374" s="7"/>
      <c r="G7374" s="7"/>
      <c r="H7374" s="7"/>
      <c r="I7374" s="10"/>
      <c r="J7374" s="25"/>
      <c r="K7374" s="250"/>
      <c r="L7374" s="31"/>
      <c r="M7374" s="9"/>
      <c r="N7374" s="11" t="s">
        <v>25</v>
      </c>
      <c r="O7374" s="39"/>
      <c r="P7374" s="47"/>
      <c r="Q7374" s="13"/>
      <c r="R7374" s="248">
        <f t="shared" si="1150"/>
        <v>0</v>
      </c>
      <c r="S7374" s="248">
        <f t="shared" si="1151"/>
        <v>0</v>
      </c>
      <c r="T7374" s="248">
        <f t="shared" si="1152"/>
        <v>0</v>
      </c>
      <c r="U7374" s="248">
        <f t="shared" si="1153"/>
        <v>0</v>
      </c>
      <c r="V7374" s="13"/>
      <c r="W7374" s="7"/>
      <c r="AT7374" s="130"/>
      <c r="BF7374" s="33">
        <f t="shared" si="1159"/>
        <v>41242</v>
      </c>
      <c r="BG7374" s="34">
        <f t="shared" si="1154"/>
        <v>82.88000000000001</v>
      </c>
      <c r="BH7374" s="32">
        <f t="shared" si="1155"/>
        <v>1</v>
      </c>
      <c r="BI7374" s="32">
        <f t="shared" si="1156"/>
        <v>0</v>
      </c>
      <c r="BJ7374" s="69">
        <f t="shared" si="1157"/>
        <v>0</v>
      </c>
      <c r="BK7374" s="158" t="str">
        <f t="shared" si="1158"/>
        <v/>
      </c>
    </row>
    <row r="7375" spans="1:63" ht="12" customHeight="1" x14ac:dyDescent="0.2">
      <c r="A7375" s="8"/>
      <c r="B7375" s="7"/>
      <c r="C7375" s="7"/>
      <c r="D7375" s="7"/>
      <c r="E7375" s="7"/>
      <c r="F7375" s="7"/>
      <c r="G7375" s="7"/>
      <c r="H7375" s="7"/>
      <c r="I7375" s="10"/>
      <c r="J7375" s="25"/>
      <c r="K7375" s="250"/>
      <c r="L7375" s="31"/>
      <c r="M7375" s="9"/>
      <c r="N7375" s="11" t="s">
        <v>25</v>
      </c>
      <c r="O7375" s="39"/>
      <c r="P7375" s="47"/>
      <c r="Q7375" s="13"/>
      <c r="R7375" s="248">
        <f t="shared" si="1150"/>
        <v>0</v>
      </c>
      <c r="S7375" s="248">
        <f t="shared" si="1151"/>
        <v>0</v>
      </c>
      <c r="T7375" s="248">
        <f t="shared" si="1152"/>
        <v>0</v>
      </c>
      <c r="U7375" s="248">
        <f t="shared" si="1153"/>
        <v>0</v>
      </c>
      <c r="V7375" s="13"/>
      <c r="W7375" s="7"/>
      <c r="AT7375" s="130"/>
      <c r="BF7375" s="33">
        <f t="shared" si="1159"/>
        <v>41242</v>
      </c>
      <c r="BG7375" s="34">
        <f t="shared" si="1154"/>
        <v>82.88000000000001</v>
      </c>
      <c r="BH7375" s="32">
        <f t="shared" si="1155"/>
        <v>1</v>
      </c>
      <c r="BI7375" s="32">
        <f t="shared" si="1156"/>
        <v>0</v>
      </c>
      <c r="BJ7375" s="69">
        <f t="shared" si="1157"/>
        <v>0</v>
      </c>
      <c r="BK7375" s="158" t="str">
        <f t="shared" si="1158"/>
        <v/>
      </c>
    </row>
    <row r="7376" spans="1:63" ht="12" customHeight="1" x14ac:dyDescent="0.2">
      <c r="A7376" s="8"/>
      <c r="B7376" s="7"/>
      <c r="C7376" s="7"/>
      <c r="D7376" s="7"/>
      <c r="E7376" s="7"/>
      <c r="F7376" s="7"/>
      <c r="G7376" s="7"/>
      <c r="H7376" s="7"/>
      <c r="I7376" s="10"/>
      <c r="J7376" s="25"/>
      <c r="K7376" s="250"/>
      <c r="L7376" s="31"/>
      <c r="M7376" s="9"/>
      <c r="N7376" s="11" t="s">
        <v>25</v>
      </c>
      <c r="O7376" s="39"/>
      <c r="P7376" s="47"/>
      <c r="Q7376" s="13"/>
      <c r="R7376" s="248">
        <f t="shared" si="1150"/>
        <v>0</v>
      </c>
      <c r="S7376" s="248">
        <f t="shared" si="1151"/>
        <v>0</v>
      </c>
      <c r="T7376" s="248">
        <f t="shared" si="1152"/>
        <v>0</v>
      </c>
      <c r="U7376" s="248">
        <f t="shared" si="1153"/>
        <v>0</v>
      </c>
      <c r="V7376" s="13"/>
      <c r="W7376" s="7"/>
      <c r="AT7376" s="130"/>
      <c r="BF7376" s="33">
        <f t="shared" si="1159"/>
        <v>41242</v>
      </c>
      <c r="BG7376" s="34">
        <f t="shared" si="1154"/>
        <v>82.88000000000001</v>
      </c>
      <c r="BH7376" s="32">
        <f t="shared" si="1155"/>
        <v>1</v>
      </c>
      <c r="BI7376" s="32">
        <f t="shared" si="1156"/>
        <v>0</v>
      </c>
      <c r="BJ7376" s="69">
        <f t="shared" si="1157"/>
        <v>0</v>
      </c>
      <c r="BK7376" s="158" t="str">
        <f t="shared" si="1158"/>
        <v/>
      </c>
    </row>
    <row r="7377" spans="1:63" ht="12" customHeight="1" x14ac:dyDescent="0.2">
      <c r="A7377" s="8"/>
      <c r="B7377" s="7"/>
      <c r="C7377" s="7"/>
      <c r="D7377" s="7"/>
      <c r="E7377" s="7"/>
      <c r="F7377" s="7"/>
      <c r="G7377" s="7"/>
      <c r="H7377" s="7"/>
      <c r="I7377" s="10"/>
      <c r="J7377" s="25"/>
      <c r="K7377" s="250"/>
      <c r="L7377" s="31"/>
      <c r="M7377" s="9"/>
      <c r="N7377" s="11" t="s">
        <v>25</v>
      </c>
      <c r="O7377" s="39"/>
      <c r="P7377" s="47"/>
      <c r="Q7377" s="13"/>
      <c r="R7377" s="248">
        <f t="shared" si="1150"/>
        <v>0</v>
      </c>
      <c r="S7377" s="248">
        <f t="shared" si="1151"/>
        <v>0</v>
      </c>
      <c r="T7377" s="248">
        <f t="shared" si="1152"/>
        <v>0</v>
      </c>
      <c r="U7377" s="248">
        <f t="shared" si="1153"/>
        <v>0</v>
      </c>
      <c r="V7377" s="13"/>
      <c r="W7377" s="7"/>
      <c r="AT7377" s="130"/>
      <c r="BF7377" s="33">
        <f t="shared" si="1159"/>
        <v>41242</v>
      </c>
      <c r="BG7377" s="34">
        <f t="shared" si="1154"/>
        <v>82.88000000000001</v>
      </c>
      <c r="BH7377" s="32">
        <f t="shared" si="1155"/>
        <v>1</v>
      </c>
      <c r="BI7377" s="32">
        <f t="shared" si="1156"/>
        <v>0</v>
      </c>
      <c r="BJ7377" s="69">
        <f t="shared" si="1157"/>
        <v>0</v>
      </c>
      <c r="BK7377" s="158" t="str">
        <f t="shared" si="1158"/>
        <v/>
      </c>
    </row>
    <row r="7378" spans="1:63" ht="12" customHeight="1" x14ac:dyDescent="0.2">
      <c r="A7378" s="8"/>
      <c r="B7378" s="7"/>
      <c r="C7378" s="7"/>
      <c r="D7378" s="7"/>
      <c r="E7378" s="7"/>
      <c r="F7378" s="7"/>
      <c r="G7378" s="7"/>
      <c r="H7378" s="7"/>
      <c r="I7378" s="10"/>
      <c r="J7378" s="25"/>
      <c r="K7378" s="250"/>
      <c r="L7378" s="31"/>
      <c r="M7378" s="9"/>
      <c r="N7378" s="11" t="s">
        <v>25</v>
      </c>
      <c r="O7378" s="39"/>
      <c r="P7378" s="47"/>
      <c r="Q7378" s="13"/>
      <c r="R7378" s="248">
        <f t="shared" si="1150"/>
        <v>0</v>
      </c>
      <c r="S7378" s="248">
        <f t="shared" si="1151"/>
        <v>0</v>
      </c>
      <c r="T7378" s="248">
        <f t="shared" si="1152"/>
        <v>0</v>
      </c>
      <c r="U7378" s="248">
        <f t="shared" si="1153"/>
        <v>0</v>
      </c>
      <c r="V7378" s="13"/>
      <c r="W7378" s="7"/>
      <c r="AT7378" s="130"/>
      <c r="BF7378" s="33">
        <f t="shared" si="1159"/>
        <v>41242</v>
      </c>
      <c r="BG7378" s="34">
        <f t="shared" si="1154"/>
        <v>82.88000000000001</v>
      </c>
      <c r="BH7378" s="32">
        <f t="shared" si="1155"/>
        <v>1</v>
      </c>
      <c r="BI7378" s="32">
        <f t="shared" si="1156"/>
        <v>0</v>
      </c>
      <c r="BJ7378" s="69">
        <f t="shared" si="1157"/>
        <v>0</v>
      </c>
      <c r="BK7378" s="158" t="str">
        <f t="shared" si="1158"/>
        <v/>
      </c>
    </row>
    <row r="7379" spans="1:63" ht="12" customHeight="1" x14ac:dyDescent="0.2">
      <c r="A7379" s="8"/>
      <c r="B7379" s="7"/>
      <c r="C7379" s="7"/>
      <c r="D7379" s="7"/>
      <c r="E7379" s="7"/>
      <c r="F7379" s="7"/>
      <c r="G7379" s="7"/>
      <c r="H7379" s="7"/>
      <c r="I7379" s="10"/>
      <c r="J7379" s="25"/>
      <c r="K7379" s="250"/>
      <c r="L7379" s="31"/>
      <c r="M7379" s="9"/>
      <c r="N7379" s="11" t="s">
        <v>25</v>
      </c>
      <c r="O7379" s="39"/>
      <c r="P7379" s="47"/>
      <c r="Q7379" s="13"/>
      <c r="R7379" s="248">
        <f t="shared" si="1150"/>
        <v>0</v>
      </c>
      <c r="S7379" s="248">
        <f t="shared" si="1151"/>
        <v>0</v>
      </c>
      <c r="T7379" s="248">
        <f t="shared" si="1152"/>
        <v>0</v>
      </c>
      <c r="U7379" s="248">
        <f t="shared" si="1153"/>
        <v>0</v>
      </c>
      <c r="V7379" s="13"/>
      <c r="W7379" s="7"/>
      <c r="AT7379" s="130"/>
      <c r="BF7379" s="33">
        <f t="shared" si="1159"/>
        <v>41242</v>
      </c>
      <c r="BG7379" s="34">
        <f t="shared" si="1154"/>
        <v>82.88000000000001</v>
      </c>
      <c r="BH7379" s="32">
        <f t="shared" si="1155"/>
        <v>1</v>
      </c>
      <c r="BI7379" s="32">
        <f t="shared" si="1156"/>
        <v>0</v>
      </c>
      <c r="BJ7379" s="69">
        <f t="shared" si="1157"/>
        <v>0</v>
      </c>
      <c r="BK7379" s="158" t="str">
        <f t="shared" si="1158"/>
        <v/>
      </c>
    </row>
    <row r="7380" spans="1:63" ht="12" customHeight="1" x14ac:dyDescent="0.2">
      <c r="A7380" s="8"/>
      <c r="B7380" s="7"/>
      <c r="C7380" s="7"/>
      <c r="D7380" s="7"/>
      <c r="E7380" s="7"/>
      <c r="F7380" s="7"/>
      <c r="G7380" s="7"/>
      <c r="H7380" s="7"/>
      <c r="I7380" s="10"/>
      <c r="J7380" s="25"/>
      <c r="K7380" s="250"/>
      <c r="L7380" s="31"/>
      <c r="M7380" s="9"/>
      <c r="N7380" s="11" t="s">
        <v>25</v>
      </c>
      <c r="O7380" s="39"/>
      <c r="P7380" s="47"/>
      <c r="Q7380" s="13"/>
      <c r="R7380" s="248">
        <f t="shared" si="1150"/>
        <v>0</v>
      </c>
      <c r="S7380" s="248">
        <f t="shared" si="1151"/>
        <v>0</v>
      </c>
      <c r="T7380" s="248">
        <f t="shared" si="1152"/>
        <v>0</v>
      </c>
      <c r="U7380" s="248">
        <f t="shared" si="1153"/>
        <v>0</v>
      </c>
      <c r="V7380" s="13"/>
      <c r="W7380" s="7"/>
      <c r="AT7380" s="130"/>
      <c r="BF7380" s="33">
        <f t="shared" si="1159"/>
        <v>41242</v>
      </c>
      <c r="BG7380" s="34">
        <f t="shared" si="1154"/>
        <v>82.88000000000001</v>
      </c>
      <c r="BH7380" s="32">
        <f t="shared" si="1155"/>
        <v>1</v>
      </c>
      <c r="BI7380" s="32">
        <f t="shared" si="1156"/>
        <v>0</v>
      </c>
      <c r="BJ7380" s="69">
        <f t="shared" si="1157"/>
        <v>0</v>
      </c>
      <c r="BK7380" s="158" t="str">
        <f t="shared" si="1158"/>
        <v/>
      </c>
    </row>
    <row r="7381" spans="1:63" ht="12" customHeight="1" x14ac:dyDescent="0.2">
      <c r="A7381" s="8"/>
      <c r="B7381" s="7"/>
      <c r="C7381" s="7"/>
      <c r="D7381" s="7"/>
      <c r="E7381" s="7"/>
      <c r="F7381" s="7"/>
      <c r="G7381" s="7"/>
      <c r="H7381" s="7"/>
      <c r="I7381" s="10"/>
      <c r="J7381" s="25"/>
      <c r="K7381" s="250"/>
      <c r="L7381" s="31"/>
      <c r="M7381" s="9"/>
      <c r="N7381" s="11" t="s">
        <v>25</v>
      </c>
      <c r="O7381" s="39"/>
      <c r="P7381" s="47"/>
      <c r="Q7381" s="13"/>
      <c r="R7381" s="248">
        <f t="shared" si="1150"/>
        <v>0</v>
      </c>
      <c r="S7381" s="248">
        <f t="shared" si="1151"/>
        <v>0</v>
      </c>
      <c r="T7381" s="248">
        <f t="shared" si="1152"/>
        <v>0</v>
      </c>
      <c r="U7381" s="248">
        <f t="shared" si="1153"/>
        <v>0</v>
      </c>
      <c r="V7381" s="13"/>
      <c r="W7381" s="7"/>
      <c r="AT7381" s="130"/>
      <c r="BF7381" s="33">
        <f t="shared" si="1159"/>
        <v>41242</v>
      </c>
      <c r="BG7381" s="34">
        <f t="shared" si="1154"/>
        <v>82.88000000000001</v>
      </c>
      <c r="BH7381" s="32">
        <f t="shared" si="1155"/>
        <v>1</v>
      </c>
      <c r="BI7381" s="32">
        <f t="shared" si="1156"/>
        <v>0</v>
      </c>
      <c r="BJ7381" s="69">
        <f t="shared" si="1157"/>
        <v>0</v>
      </c>
      <c r="BK7381" s="158" t="str">
        <f t="shared" si="1158"/>
        <v/>
      </c>
    </row>
    <row r="7382" spans="1:63" ht="12" customHeight="1" x14ac:dyDescent="0.2">
      <c r="A7382" s="8"/>
      <c r="B7382" s="7"/>
      <c r="C7382" s="7"/>
      <c r="D7382" s="7"/>
      <c r="E7382" s="7"/>
      <c r="F7382" s="7"/>
      <c r="G7382" s="7"/>
      <c r="H7382" s="7"/>
      <c r="I7382" s="10"/>
      <c r="J7382" s="25"/>
      <c r="K7382" s="250"/>
      <c r="L7382" s="31"/>
      <c r="M7382" s="9"/>
      <c r="N7382" s="11" t="s">
        <v>25</v>
      </c>
      <c r="O7382" s="39"/>
      <c r="P7382" s="47"/>
      <c r="Q7382" s="13"/>
      <c r="R7382" s="248">
        <f t="shared" si="1150"/>
        <v>0</v>
      </c>
      <c r="S7382" s="248">
        <f t="shared" si="1151"/>
        <v>0</v>
      </c>
      <c r="T7382" s="248">
        <f t="shared" si="1152"/>
        <v>0</v>
      </c>
      <c r="U7382" s="248">
        <f t="shared" si="1153"/>
        <v>0</v>
      </c>
      <c r="V7382" s="13"/>
      <c r="W7382" s="7"/>
      <c r="AT7382" s="130"/>
      <c r="BF7382" s="33">
        <f t="shared" si="1159"/>
        <v>41242</v>
      </c>
      <c r="BG7382" s="34">
        <f t="shared" si="1154"/>
        <v>82.88000000000001</v>
      </c>
      <c r="BH7382" s="32">
        <f t="shared" si="1155"/>
        <v>1</v>
      </c>
      <c r="BI7382" s="32">
        <f t="shared" si="1156"/>
        <v>0</v>
      </c>
      <c r="BJ7382" s="69">
        <f t="shared" si="1157"/>
        <v>0</v>
      </c>
      <c r="BK7382" s="158" t="str">
        <f t="shared" si="1158"/>
        <v/>
      </c>
    </row>
    <row r="7383" spans="1:63" ht="12" customHeight="1" x14ac:dyDescent="0.2">
      <c r="A7383" s="8"/>
      <c r="B7383" s="7"/>
      <c r="C7383" s="7"/>
      <c r="D7383" s="7"/>
      <c r="E7383" s="7"/>
      <c r="F7383" s="7"/>
      <c r="G7383" s="7"/>
      <c r="H7383" s="7"/>
      <c r="I7383" s="10"/>
      <c r="J7383" s="25"/>
      <c r="K7383" s="250"/>
      <c r="L7383" s="31"/>
      <c r="M7383" s="9"/>
      <c r="N7383" s="11" t="s">
        <v>25</v>
      </c>
      <c r="O7383" s="39"/>
      <c r="P7383" s="47"/>
      <c r="Q7383" s="13"/>
      <c r="R7383" s="248">
        <f t="shared" si="1150"/>
        <v>0</v>
      </c>
      <c r="S7383" s="248">
        <f t="shared" si="1151"/>
        <v>0</v>
      </c>
      <c r="T7383" s="248">
        <f t="shared" si="1152"/>
        <v>0</v>
      </c>
      <c r="U7383" s="248">
        <f t="shared" si="1153"/>
        <v>0</v>
      </c>
      <c r="V7383" s="13"/>
      <c r="W7383" s="7"/>
      <c r="AT7383" s="130"/>
      <c r="BF7383" s="33">
        <f t="shared" si="1159"/>
        <v>41242</v>
      </c>
      <c r="BG7383" s="34">
        <f t="shared" si="1154"/>
        <v>82.88000000000001</v>
      </c>
      <c r="BH7383" s="32">
        <f t="shared" si="1155"/>
        <v>1</v>
      </c>
      <c r="BI7383" s="32">
        <f t="shared" si="1156"/>
        <v>0</v>
      </c>
      <c r="BJ7383" s="69">
        <f t="shared" si="1157"/>
        <v>0</v>
      </c>
      <c r="BK7383" s="158" t="str">
        <f t="shared" si="1158"/>
        <v/>
      </c>
    </row>
    <row r="7384" spans="1:63" ht="12" customHeight="1" x14ac:dyDescent="0.2">
      <c r="A7384" s="8"/>
      <c r="B7384" s="7"/>
      <c r="C7384" s="7"/>
      <c r="D7384" s="7"/>
      <c r="E7384" s="7"/>
      <c r="F7384" s="7"/>
      <c r="G7384" s="7"/>
      <c r="H7384" s="7"/>
      <c r="I7384" s="10"/>
      <c r="J7384" s="25"/>
      <c r="K7384" s="250"/>
      <c r="L7384" s="31"/>
      <c r="M7384" s="9"/>
      <c r="N7384" s="11" t="s">
        <v>25</v>
      </c>
      <c r="O7384" s="39"/>
      <c r="P7384" s="47"/>
      <c r="Q7384" s="13"/>
      <c r="R7384" s="248">
        <f t="shared" si="1150"/>
        <v>0</v>
      </c>
      <c r="S7384" s="248">
        <f t="shared" si="1151"/>
        <v>0</v>
      </c>
      <c r="T7384" s="248">
        <f t="shared" si="1152"/>
        <v>0</v>
      </c>
      <c r="U7384" s="248">
        <f t="shared" si="1153"/>
        <v>0</v>
      </c>
      <c r="V7384" s="13"/>
      <c r="W7384" s="7"/>
      <c r="AT7384" s="130"/>
      <c r="BF7384" s="33">
        <f t="shared" si="1159"/>
        <v>41242</v>
      </c>
      <c r="BG7384" s="34">
        <f t="shared" si="1154"/>
        <v>82.88000000000001</v>
      </c>
      <c r="BH7384" s="32">
        <f t="shared" si="1155"/>
        <v>1</v>
      </c>
      <c r="BI7384" s="32">
        <f t="shared" si="1156"/>
        <v>0</v>
      </c>
      <c r="BJ7384" s="69">
        <f t="shared" si="1157"/>
        <v>0</v>
      </c>
      <c r="BK7384" s="158" t="str">
        <f t="shared" si="1158"/>
        <v/>
      </c>
    </row>
    <row r="7385" spans="1:63" ht="12" customHeight="1" x14ac:dyDescent="0.2">
      <c r="A7385" s="8"/>
      <c r="B7385" s="7"/>
      <c r="C7385" s="7"/>
      <c r="D7385" s="7"/>
      <c r="E7385" s="7"/>
      <c r="F7385" s="7"/>
      <c r="G7385" s="7"/>
      <c r="H7385" s="7"/>
      <c r="I7385" s="10"/>
      <c r="J7385" s="25"/>
      <c r="K7385" s="250"/>
      <c r="L7385" s="31"/>
      <c r="M7385" s="9"/>
      <c r="N7385" s="11" t="s">
        <v>25</v>
      </c>
      <c r="O7385" s="39"/>
      <c r="P7385" s="47"/>
      <c r="Q7385" s="13"/>
      <c r="R7385" s="248">
        <f t="shared" si="1150"/>
        <v>0</v>
      </c>
      <c r="S7385" s="248">
        <f t="shared" si="1151"/>
        <v>0</v>
      </c>
      <c r="T7385" s="248">
        <f t="shared" si="1152"/>
        <v>0</v>
      </c>
      <c r="U7385" s="248">
        <f t="shared" si="1153"/>
        <v>0</v>
      </c>
      <c r="V7385" s="13"/>
      <c r="W7385" s="7"/>
      <c r="AT7385" s="130"/>
      <c r="BF7385" s="33">
        <f t="shared" si="1159"/>
        <v>41242</v>
      </c>
      <c r="BG7385" s="34">
        <f t="shared" si="1154"/>
        <v>82.88000000000001</v>
      </c>
      <c r="BH7385" s="32">
        <f t="shared" si="1155"/>
        <v>1</v>
      </c>
      <c r="BI7385" s="32">
        <f t="shared" si="1156"/>
        <v>0</v>
      </c>
      <c r="BJ7385" s="69">
        <f t="shared" si="1157"/>
        <v>0</v>
      </c>
      <c r="BK7385" s="158" t="str">
        <f t="shared" si="1158"/>
        <v/>
      </c>
    </row>
    <row r="7386" spans="1:63" ht="12" customHeight="1" x14ac:dyDescent="0.2">
      <c r="A7386" s="8"/>
      <c r="B7386" s="7"/>
      <c r="C7386" s="7"/>
      <c r="D7386" s="7"/>
      <c r="E7386" s="7"/>
      <c r="F7386" s="7"/>
      <c r="G7386" s="7"/>
      <c r="H7386" s="7"/>
      <c r="I7386" s="10"/>
      <c r="J7386" s="25"/>
      <c r="K7386" s="250"/>
      <c r="L7386" s="31"/>
      <c r="M7386" s="9"/>
      <c r="N7386" s="11" t="s">
        <v>25</v>
      </c>
      <c r="O7386" s="39"/>
      <c r="P7386" s="47"/>
      <c r="Q7386" s="13"/>
      <c r="R7386" s="248">
        <f t="shared" si="1150"/>
        <v>0</v>
      </c>
      <c r="S7386" s="248">
        <f t="shared" si="1151"/>
        <v>0</v>
      </c>
      <c r="T7386" s="248">
        <f t="shared" si="1152"/>
        <v>0</v>
      </c>
      <c r="U7386" s="248">
        <f t="shared" si="1153"/>
        <v>0</v>
      </c>
      <c r="V7386" s="13"/>
      <c r="W7386" s="7"/>
      <c r="AT7386" s="130"/>
      <c r="BF7386" s="33">
        <f t="shared" si="1159"/>
        <v>41242</v>
      </c>
      <c r="BG7386" s="34">
        <f t="shared" si="1154"/>
        <v>82.88000000000001</v>
      </c>
      <c r="BH7386" s="32">
        <f t="shared" si="1155"/>
        <v>1</v>
      </c>
      <c r="BI7386" s="32">
        <f t="shared" si="1156"/>
        <v>0</v>
      </c>
      <c r="BJ7386" s="69">
        <f t="shared" si="1157"/>
        <v>0</v>
      </c>
      <c r="BK7386" s="158" t="str">
        <f t="shared" si="1158"/>
        <v/>
      </c>
    </row>
    <row r="7387" spans="1:63" ht="12" customHeight="1" x14ac:dyDescent="0.2">
      <c r="A7387" s="8"/>
      <c r="B7387" s="7"/>
      <c r="C7387" s="7"/>
      <c r="D7387" s="7"/>
      <c r="E7387" s="7"/>
      <c r="F7387" s="7"/>
      <c r="G7387" s="7"/>
      <c r="H7387" s="7"/>
      <c r="I7387" s="10"/>
      <c r="J7387" s="25"/>
      <c r="K7387" s="250"/>
      <c r="L7387" s="31"/>
      <c r="M7387" s="9"/>
      <c r="N7387" s="11" t="s">
        <v>25</v>
      </c>
      <c r="O7387" s="39"/>
      <c r="P7387" s="47"/>
      <c r="Q7387" s="13"/>
      <c r="R7387" s="248">
        <f t="shared" si="1150"/>
        <v>0</v>
      </c>
      <c r="S7387" s="248">
        <f t="shared" si="1151"/>
        <v>0</v>
      </c>
      <c r="T7387" s="248">
        <f t="shared" si="1152"/>
        <v>0</v>
      </c>
      <c r="U7387" s="248">
        <f t="shared" si="1153"/>
        <v>0</v>
      </c>
      <c r="V7387" s="13"/>
      <c r="W7387" s="7"/>
      <c r="AT7387" s="130"/>
      <c r="BF7387" s="33">
        <f t="shared" si="1159"/>
        <v>41242</v>
      </c>
      <c r="BG7387" s="34">
        <f t="shared" si="1154"/>
        <v>82.88000000000001</v>
      </c>
      <c r="BH7387" s="32">
        <f t="shared" si="1155"/>
        <v>1</v>
      </c>
      <c r="BI7387" s="32">
        <f t="shared" si="1156"/>
        <v>0</v>
      </c>
      <c r="BJ7387" s="69">
        <f t="shared" si="1157"/>
        <v>0</v>
      </c>
      <c r="BK7387" s="158" t="str">
        <f t="shared" si="1158"/>
        <v/>
      </c>
    </row>
    <row r="7388" spans="1:63" ht="12" customHeight="1" x14ac:dyDescent="0.2">
      <c r="A7388" s="8"/>
      <c r="B7388" s="7"/>
      <c r="C7388" s="7"/>
      <c r="D7388" s="7"/>
      <c r="E7388" s="7"/>
      <c r="F7388" s="7"/>
      <c r="G7388" s="7"/>
      <c r="H7388" s="7"/>
      <c r="I7388" s="10"/>
      <c r="J7388" s="25"/>
      <c r="K7388" s="250"/>
      <c r="L7388" s="31"/>
      <c r="M7388" s="9"/>
      <c r="N7388" s="11" t="s">
        <v>25</v>
      </c>
      <c r="O7388" s="39"/>
      <c r="P7388" s="47"/>
      <c r="Q7388" s="13"/>
      <c r="R7388" s="248">
        <f t="shared" si="1150"/>
        <v>0</v>
      </c>
      <c r="S7388" s="248">
        <f t="shared" si="1151"/>
        <v>0</v>
      </c>
      <c r="T7388" s="248">
        <f t="shared" si="1152"/>
        <v>0</v>
      </c>
      <c r="U7388" s="248">
        <f t="shared" si="1153"/>
        <v>0</v>
      </c>
      <c r="V7388" s="13"/>
      <c r="W7388" s="7"/>
      <c r="AT7388" s="130"/>
      <c r="BF7388" s="33">
        <f t="shared" si="1159"/>
        <v>41242</v>
      </c>
      <c r="BG7388" s="34">
        <f t="shared" si="1154"/>
        <v>82.88000000000001</v>
      </c>
      <c r="BH7388" s="32">
        <f t="shared" si="1155"/>
        <v>1</v>
      </c>
      <c r="BI7388" s="32">
        <f t="shared" si="1156"/>
        <v>0</v>
      </c>
      <c r="BJ7388" s="69">
        <f t="shared" si="1157"/>
        <v>0</v>
      </c>
      <c r="BK7388" s="158" t="str">
        <f t="shared" si="1158"/>
        <v/>
      </c>
    </row>
    <row r="7389" spans="1:63" ht="12" customHeight="1" x14ac:dyDescent="0.2">
      <c r="A7389" s="8"/>
      <c r="B7389" s="7"/>
      <c r="C7389" s="7"/>
      <c r="D7389" s="7"/>
      <c r="E7389" s="7"/>
      <c r="F7389" s="7"/>
      <c r="G7389" s="7"/>
      <c r="H7389" s="7"/>
      <c r="I7389" s="10"/>
      <c r="J7389" s="25"/>
      <c r="K7389" s="250"/>
      <c r="L7389" s="31"/>
      <c r="M7389" s="9"/>
      <c r="N7389" s="11" t="s">
        <v>25</v>
      </c>
      <c r="O7389" s="39"/>
      <c r="P7389" s="47"/>
      <c r="Q7389" s="13"/>
      <c r="R7389" s="248">
        <f t="shared" si="1150"/>
        <v>0</v>
      </c>
      <c r="S7389" s="248">
        <f t="shared" si="1151"/>
        <v>0</v>
      </c>
      <c r="T7389" s="248">
        <f t="shared" si="1152"/>
        <v>0</v>
      </c>
      <c r="U7389" s="248">
        <f t="shared" si="1153"/>
        <v>0</v>
      </c>
      <c r="V7389" s="13"/>
      <c r="W7389" s="7"/>
      <c r="AT7389" s="130"/>
      <c r="BF7389" s="33">
        <f t="shared" si="1159"/>
        <v>41242</v>
      </c>
      <c r="BG7389" s="34">
        <f t="shared" si="1154"/>
        <v>82.88000000000001</v>
      </c>
      <c r="BH7389" s="32">
        <f t="shared" si="1155"/>
        <v>1</v>
      </c>
      <c r="BI7389" s="32">
        <f t="shared" si="1156"/>
        <v>0</v>
      </c>
      <c r="BJ7389" s="69">
        <f t="shared" si="1157"/>
        <v>0</v>
      </c>
      <c r="BK7389" s="158" t="str">
        <f t="shared" si="1158"/>
        <v/>
      </c>
    </row>
    <row r="7390" spans="1:63" ht="12" customHeight="1" x14ac:dyDescent="0.2">
      <c r="A7390" s="8"/>
      <c r="B7390" s="7"/>
      <c r="C7390" s="7"/>
      <c r="D7390" s="7"/>
      <c r="E7390" s="7"/>
      <c r="F7390" s="7"/>
      <c r="G7390" s="7"/>
      <c r="H7390" s="7"/>
      <c r="I7390" s="10"/>
      <c r="J7390" s="25"/>
      <c r="K7390" s="250"/>
      <c r="L7390" s="31"/>
      <c r="M7390" s="9"/>
      <c r="N7390" s="11" t="s">
        <v>25</v>
      </c>
      <c r="O7390" s="39"/>
      <c r="P7390" s="47"/>
      <c r="Q7390" s="13"/>
      <c r="R7390" s="248">
        <f t="shared" si="1150"/>
        <v>0</v>
      </c>
      <c r="S7390" s="248">
        <f t="shared" si="1151"/>
        <v>0</v>
      </c>
      <c r="T7390" s="248">
        <f t="shared" si="1152"/>
        <v>0</v>
      </c>
      <c r="U7390" s="248">
        <f t="shared" si="1153"/>
        <v>0</v>
      </c>
      <c r="V7390" s="13"/>
      <c r="W7390" s="7"/>
      <c r="AT7390" s="130"/>
      <c r="BF7390" s="33">
        <f t="shared" si="1159"/>
        <v>41242</v>
      </c>
      <c r="BG7390" s="34">
        <f t="shared" si="1154"/>
        <v>82.88000000000001</v>
      </c>
      <c r="BH7390" s="32">
        <f t="shared" si="1155"/>
        <v>1</v>
      </c>
      <c r="BI7390" s="32">
        <f t="shared" si="1156"/>
        <v>0</v>
      </c>
      <c r="BJ7390" s="69">
        <f t="shared" si="1157"/>
        <v>0</v>
      </c>
      <c r="BK7390" s="158" t="str">
        <f t="shared" si="1158"/>
        <v/>
      </c>
    </row>
    <row r="7391" spans="1:63" ht="12" customHeight="1" x14ac:dyDescent="0.2">
      <c r="A7391" s="8"/>
      <c r="B7391" s="7"/>
      <c r="C7391" s="7"/>
      <c r="D7391" s="7"/>
      <c r="E7391" s="7"/>
      <c r="F7391" s="7"/>
      <c r="G7391" s="7"/>
      <c r="H7391" s="7"/>
      <c r="I7391" s="10"/>
      <c r="J7391" s="25"/>
      <c r="K7391" s="250"/>
      <c r="L7391" s="31"/>
      <c r="M7391" s="9"/>
      <c r="N7391" s="11" t="s">
        <v>25</v>
      </c>
      <c r="O7391" s="39"/>
      <c r="P7391" s="47"/>
      <c r="Q7391" s="13"/>
      <c r="R7391" s="248">
        <f t="shared" si="1150"/>
        <v>0</v>
      </c>
      <c r="S7391" s="248">
        <f t="shared" si="1151"/>
        <v>0</v>
      </c>
      <c r="T7391" s="248">
        <f t="shared" si="1152"/>
        <v>0</v>
      </c>
      <c r="U7391" s="248">
        <f t="shared" si="1153"/>
        <v>0</v>
      </c>
      <c r="V7391" s="13"/>
      <c r="W7391" s="7"/>
      <c r="AT7391" s="130"/>
      <c r="BF7391" s="33">
        <f t="shared" si="1159"/>
        <v>41242</v>
      </c>
      <c r="BG7391" s="34">
        <f t="shared" si="1154"/>
        <v>82.88000000000001</v>
      </c>
      <c r="BH7391" s="32">
        <f t="shared" si="1155"/>
        <v>1</v>
      </c>
      <c r="BI7391" s="32">
        <f t="shared" si="1156"/>
        <v>0</v>
      </c>
      <c r="BJ7391" s="69">
        <f t="shared" si="1157"/>
        <v>0</v>
      </c>
      <c r="BK7391" s="158" t="str">
        <f t="shared" si="1158"/>
        <v/>
      </c>
    </row>
    <row r="7392" spans="1:63" ht="12" customHeight="1" x14ac:dyDescent="0.2">
      <c r="A7392" s="8"/>
      <c r="B7392" s="7"/>
      <c r="C7392" s="7"/>
      <c r="D7392" s="7"/>
      <c r="E7392" s="7"/>
      <c r="F7392" s="7"/>
      <c r="G7392" s="7"/>
      <c r="H7392" s="7"/>
      <c r="I7392" s="10"/>
      <c r="J7392" s="25"/>
      <c r="K7392" s="250"/>
      <c r="L7392" s="31"/>
      <c r="M7392" s="9"/>
      <c r="N7392" s="11" t="s">
        <v>25</v>
      </c>
      <c r="O7392" s="39"/>
      <c r="P7392" s="47"/>
      <c r="Q7392" s="13"/>
      <c r="R7392" s="248">
        <f t="shared" si="1150"/>
        <v>0</v>
      </c>
      <c r="S7392" s="248">
        <f t="shared" si="1151"/>
        <v>0</v>
      </c>
      <c r="T7392" s="248">
        <f t="shared" si="1152"/>
        <v>0</v>
      </c>
      <c r="U7392" s="248">
        <f t="shared" si="1153"/>
        <v>0</v>
      </c>
      <c r="V7392" s="13"/>
      <c r="W7392" s="7"/>
      <c r="AT7392" s="130"/>
      <c r="BF7392" s="33">
        <f t="shared" si="1159"/>
        <v>41242</v>
      </c>
      <c r="BG7392" s="34">
        <f t="shared" si="1154"/>
        <v>82.88000000000001</v>
      </c>
      <c r="BH7392" s="32">
        <f t="shared" si="1155"/>
        <v>1</v>
      </c>
      <c r="BI7392" s="32">
        <f t="shared" si="1156"/>
        <v>0</v>
      </c>
      <c r="BJ7392" s="69">
        <f t="shared" si="1157"/>
        <v>0</v>
      </c>
      <c r="BK7392" s="158" t="str">
        <f t="shared" si="1158"/>
        <v/>
      </c>
    </row>
    <row r="7393" spans="1:63" ht="12" customHeight="1" x14ac:dyDescent="0.2">
      <c r="A7393" s="8"/>
      <c r="B7393" s="7"/>
      <c r="C7393" s="7"/>
      <c r="D7393" s="7"/>
      <c r="E7393" s="7"/>
      <c r="F7393" s="7"/>
      <c r="G7393" s="7"/>
      <c r="H7393" s="7"/>
      <c r="I7393" s="10"/>
      <c r="J7393" s="25"/>
      <c r="K7393" s="250"/>
      <c r="L7393" s="31"/>
      <c r="M7393" s="9"/>
      <c r="N7393" s="11" t="s">
        <v>25</v>
      </c>
      <c r="O7393" s="39"/>
      <c r="P7393" s="47"/>
      <c r="Q7393" s="13"/>
      <c r="R7393" s="248">
        <f t="shared" si="1150"/>
        <v>0</v>
      </c>
      <c r="S7393" s="248">
        <f t="shared" si="1151"/>
        <v>0</v>
      </c>
      <c r="T7393" s="248">
        <f t="shared" si="1152"/>
        <v>0</v>
      </c>
      <c r="U7393" s="248">
        <f t="shared" si="1153"/>
        <v>0</v>
      </c>
      <c r="V7393" s="13"/>
      <c r="W7393" s="7"/>
      <c r="AT7393" s="130"/>
      <c r="BF7393" s="33">
        <f t="shared" si="1159"/>
        <v>41242</v>
      </c>
      <c r="BG7393" s="34">
        <f t="shared" si="1154"/>
        <v>82.88000000000001</v>
      </c>
      <c r="BH7393" s="32">
        <f t="shared" si="1155"/>
        <v>1</v>
      </c>
      <c r="BI7393" s="32">
        <f t="shared" si="1156"/>
        <v>0</v>
      </c>
      <c r="BJ7393" s="69">
        <f t="shared" si="1157"/>
        <v>0</v>
      </c>
      <c r="BK7393" s="158" t="str">
        <f t="shared" si="1158"/>
        <v/>
      </c>
    </row>
    <row r="7394" spans="1:63" ht="12" customHeight="1" x14ac:dyDescent="0.2">
      <c r="A7394" s="8"/>
      <c r="B7394" s="7"/>
      <c r="C7394" s="7"/>
      <c r="D7394" s="7"/>
      <c r="E7394" s="7"/>
      <c r="F7394" s="7"/>
      <c r="G7394" s="7"/>
      <c r="H7394" s="7"/>
      <c r="I7394" s="10"/>
      <c r="J7394" s="25"/>
      <c r="K7394" s="250"/>
      <c r="L7394" s="31"/>
      <c r="M7394" s="9"/>
      <c r="N7394" s="11" t="s">
        <v>25</v>
      </c>
      <c r="O7394" s="39"/>
      <c r="P7394" s="47"/>
      <c r="Q7394" s="13"/>
      <c r="R7394" s="248">
        <f t="shared" si="1150"/>
        <v>0</v>
      </c>
      <c r="S7394" s="248">
        <f t="shared" si="1151"/>
        <v>0</v>
      </c>
      <c r="T7394" s="248">
        <f t="shared" si="1152"/>
        <v>0</v>
      </c>
      <c r="U7394" s="248">
        <f t="shared" si="1153"/>
        <v>0</v>
      </c>
      <c r="V7394" s="13"/>
      <c r="W7394" s="7"/>
      <c r="AT7394" s="130"/>
      <c r="BF7394" s="33">
        <f t="shared" si="1159"/>
        <v>41242</v>
      </c>
      <c r="BG7394" s="34">
        <f t="shared" si="1154"/>
        <v>82.88000000000001</v>
      </c>
      <c r="BH7394" s="32">
        <f t="shared" si="1155"/>
        <v>1</v>
      </c>
      <c r="BI7394" s="32">
        <f t="shared" si="1156"/>
        <v>0</v>
      </c>
      <c r="BJ7394" s="69">
        <f t="shared" si="1157"/>
        <v>0</v>
      </c>
      <c r="BK7394" s="158" t="str">
        <f t="shared" si="1158"/>
        <v/>
      </c>
    </row>
    <row r="7395" spans="1:63" ht="12" customHeight="1" x14ac:dyDescent="0.2">
      <c r="A7395" s="8"/>
      <c r="B7395" s="7"/>
      <c r="C7395" s="7"/>
      <c r="D7395" s="7"/>
      <c r="E7395" s="7"/>
      <c r="F7395" s="7"/>
      <c r="G7395" s="7"/>
      <c r="H7395" s="7"/>
      <c r="I7395" s="10"/>
      <c r="J7395" s="25"/>
      <c r="K7395" s="250"/>
      <c r="L7395" s="31"/>
      <c r="M7395" s="9"/>
      <c r="N7395" s="11" t="s">
        <v>25</v>
      </c>
      <c r="O7395" s="39"/>
      <c r="P7395" s="47"/>
      <c r="Q7395" s="13"/>
      <c r="R7395" s="248">
        <f t="shared" si="1150"/>
        <v>0</v>
      </c>
      <c r="S7395" s="248">
        <f t="shared" si="1151"/>
        <v>0</v>
      </c>
      <c r="T7395" s="248">
        <f t="shared" si="1152"/>
        <v>0</v>
      </c>
      <c r="U7395" s="248">
        <f t="shared" si="1153"/>
        <v>0</v>
      </c>
      <c r="V7395" s="13"/>
      <c r="W7395" s="7"/>
      <c r="AT7395" s="130"/>
      <c r="BF7395" s="33">
        <f t="shared" si="1159"/>
        <v>41242</v>
      </c>
      <c r="BG7395" s="34">
        <f t="shared" si="1154"/>
        <v>82.88000000000001</v>
      </c>
      <c r="BH7395" s="32">
        <f t="shared" si="1155"/>
        <v>1</v>
      </c>
      <c r="BI7395" s="32">
        <f t="shared" si="1156"/>
        <v>0</v>
      </c>
      <c r="BJ7395" s="69">
        <f t="shared" si="1157"/>
        <v>0</v>
      </c>
      <c r="BK7395" s="158" t="str">
        <f t="shared" si="1158"/>
        <v/>
      </c>
    </row>
    <row r="7396" spans="1:63" ht="12" customHeight="1" x14ac:dyDescent="0.2">
      <c r="A7396" s="8"/>
      <c r="B7396" s="7"/>
      <c r="C7396" s="7"/>
      <c r="D7396" s="7"/>
      <c r="E7396" s="7"/>
      <c r="F7396" s="7"/>
      <c r="G7396" s="7"/>
      <c r="H7396" s="7"/>
      <c r="I7396" s="10"/>
      <c r="J7396" s="25"/>
      <c r="K7396" s="250"/>
      <c r="L7396" s="31"/>
      <c r="M7396" s="9"/>
      <c r="N7396" s="11" t="s">
        <v>25</v>
      </c>
      <c r="O7396" s="39"/>
      <c r="P7396" s="47"/>
      <c r="Q7396" s="13"/>
      <c r="R7396" s="248">
        <f t="shared" si="1150"/>
        <v>0</v>
      </c>
      <c r="S7396" s="248">
        <f t="shared" si="1151"/>
        <v>0</v>
      </c>
      <c r="T7396" s="248">
        <f t="shared" si="1152"/>
        <v>0</v>
      </c>
      <c r="U7396" s="248">
        <f t="shared" si="1153"/>
        <v>0</v>
      </c>
      <c r="V7396" s="13"/>
      <c r="W7396" s="7"/>
      <c r="AT7396" s="130"/>
      <c r="BF7396" s="33">
        <f t="shared" si="1159"/>
        <v>41242</v>
      </c>
      <c r="BG7396" s="34">
        <f t="shared" si="1154"/>
        <v>82.88000000000001</v>
      </c>
      <c r="BH7396" s="32">
        <f t="shared" si="1155"/>
        <v>1</v>
      </c>
      <c r="BI7396" s="32">
        <f t="shared" si="1156"/>
        <v>0</v>
      </c>
      <c r="BJ7396" s="69">
        <f t="shared" si="1157"/>
        <v>0</v>
      </c>
      <c r="BK7396" s="158" t="str">
        <f t="shared" si="1158"/>
        <v/>
      </c>
    </row>
    <row r="7397" spans="1:63" ht="12" customHeight="1" x14ac:dyDescent="0.2">
      <c r="A7397" s="8"/>
      <c r="B7397" s="7"/>
      <c r="C7397" s="7"/>
      <c r="D7397" s="7"/>
      <c r="E7397" s="7"/>
      <c r="F7397" s="7"/>
      <c r="G7397" s="7"/>
      <c r="H7397" s="7"/>
      <c r="I7397" s="10"/>
      <c r="J7397" s="25"/>
      <c r="K7397" s="250"/>
      <c r="L7397" s="31"/>
      <c r="M7397" s="9"/>
      <c r="N7397" s="11" t="s">
        <v>25</v>
      </c>
      <c r="O7397" s="39"/>
      <c r="P7397" s="47"/>
      <c r="Q7397" s="13"/>
      <c r="R7397" s="248">
        <f t="shared" si="1150"/>
        <v>0</v>
      </c>
      <c r="S7397" s="248">
        <f t="shared" si="1151"/>
        <v>0</v>
      </c>
      <c r="T7397" s="248">
        <f t="shared" si="1152"/>
        <v>0</v>
      </c>
      <c r="U7397" s="248">
        <f t="shared" si="1153"/>
        <v>0</v>
      </c>
      <c r="V7397" s="13"/>
      <c r="W7397" s="7"/>
      <c r="AT7397" s="130"/>
      <c r="BF7397" s="33">
        <f t="shared" si="1159"/>
        <v>41242</v>
      </c>
      <c r="BG7397" s="34">
        <f t="shared" si="1154"/>
        <v>82.88000000000001</v>
      </c>
      <c r="BH7397" s="32">
        <f t="shared" si="1155"/>
        <v>1</v>
      </c>
      <c r="BI7397" s="32">
        <f t="shared" si="1156"/>
        <v>0</v>
      </c>
      <c r="BJ7397" s="69">
        <f t="shared" si="1157"/>
        <v>0</v>
      </c>
      <c r="BK7397" s="158" t="str">
        <f t="shared" si="1158"/>
        <v/>
      </c>
    </row>
    <row r="7398" spans="1:63" ht="12" customHeight="1" x14ac:dyDescent="0.2">
      <c r="A7398" s="8"/>
      <c r="B7398" s="7"/>
      <c r="C7398" s="7"/>
      <c r="D7398" s="7"/>
      <c r="E7398" s="7"/>
      <c r="F7398" s="7"/>
      <c r="G7398" s="7"/>
      <c r="H7398" s="7"/>
      <c r="I7398" s="10"/>
      <c r="J7398" s="25"/>
      <c r="K7398" s="250"/>
      <c r="L7398" s="31"/>
      <c r="M7398" s="9"/>
      <c r="N7398" s="11" t="s">
        <v>25</v>
      </c>
      <c r="O7398" s="39"/>
      <c r="P7398" s="47"/>
      <c r="Q7398" s="13"/>
      <c r="R7398" s="248">
        <f t="shared" si="1150"/>
        <v>0</v>
      </c>
      <c r="S7398" s="248">
        <f t="shared" si="1151"/>
        <v>0</v>
      </c>
      <c r="T7398" s="248">
        <f t="shared" si="1152"/>
        <v>0</v>
      </c>
      <c r="U7398" s="248">
        <f t="shared" si="1153"/>
        <v>0</v>
      </c>
      <c r="V7398" s="13"/>
      <c r="W7398" s="7"/>
      <c r="AT7398" s="130"/>
      <c r="BF7398" s="33">
        <f t="shared" si="1159"/>
        <v>41242</v>
      </c>
      <c r="BG7398" s="34">
        <f t="shared" si="1154"/>
        <v>82.88000000000001</v>
      </c>
      <c r="BH7398" s="32">
        <f t="shared" si="1155"/>
        <v>1</v>
      </c>
      <c r="BI7398" s="32">
        <f t="shared" si="1156"/>
        <v>0</v>
      </c>
      <c r="BJ7398" s="69">
        <f t="shared" si="1157"/>
        <v>0</v>
      </c>
      <c r="BK7398" s="158" t="str">
        <f t="shared" si="1158"/>
        <v/>
      </c>
    </row>
    <row r="7399" spans="1:63" ht="12" customHeight="1" x14ac:dyDescent="0.2">
      <c r="A7399" s="8"/>
      <c r="B7399" s="7"/>
      <c r="C7399" s="7"/>
      <c r="D7399" s="7"/>
      <c r="E7399" s="7"/>
      <c r="F7399" s="7"/>
      <c r="G7399" s="7"/>
      <c r="H7399" s="7"/>
      <c r="I7399" s="10"/>
      <c r="J7399" s="25"/>
      <c r="K7399" s="250"/>
      <c r="L7399" s="31"/>
      <c r="M7399" s="9"/>
      <c r="N7399" s="11" t="s">
        <v>25</v>
      </c>
      <c r="O7399" s="39"/>
      <c r="P7399" s="47"/>
      <c r="Q7399" s="13"/>
      <c r="R7399" s="248">
        <f t="shared" si="1150"/>
        <v>0</v>
      </c>
      <c r="S7399" s="248">
        <f t="shared" si="1151"/>
        <v>0</v>
      </c>
      <c r="T7399" s="248">
        <f t="shared" si="1152"/>
        <v>0</v>
      </c>
      <c r="U7399" s="248">
        <f t="shared" si="1153"/>
        <v>0</v>
      </c>
      <c r="V7399" s="13"/>
      <c r="W7399" s="7"/>
      <c r="AT7399" s="130"/>
      <c r="BF7399" s="33">
        <f t="shared" si="1159"/>
        <v>41242</v>
      </c>
      <c r="BG7399" s="34">
        <f t="shared" si="1154"/>
        <v>82.88000000000001</v>
      </c>
      <c r="BH7399" s="32">
        <f t="shared" si="1155"/>
        <v>1</v>
      </c>
      <c r="BI7399" s="32">
        <f t="shared" si="1156"/>
        <v>0</v>
      </c>
      <c r="BJ7399" s="69">
        <f t="shared" si="1157"/>
        <v>0</v>
      </c>
      <c r="BK7399" s="158" t="str">
        <f t="shared" si="1158"/>
        <v/>
      </c>
    </row>
    <row r="7400" spans="1:63" ht="12" customHeight="1" x14ac:dyDescent="0.2">
      <c r="A7400" s="8"/>
      <c r="B7400" s="7"/>
      <c r="C7400" s="7"/>
      <c r="D7400" s="7"/>
      <c r="E7400" s="7"/>
      <c r="F7400" s="7"/>
      <c r="G7400" s="7"/>
      <c r="H7400" s="7"/>
      <c r="I7400" s="10"/>
      <c r="J7400" s="25"/>
      <c r="K7400" s="250"/>
      <c r="L7400" s="31"/>
      <c r="M7400" s="9"/>
      <c r="N7400" s="11" t="s">
        <v>25</v>
      </c>
      <c r="O7400" s="39"/>
      <c r="P7400" s="47"/>
      <c r="Q7400" s="13"/>
      <c r="R7400" s="248">
        <f t="shared" si="1150"/>
        <v>0</v>
      </c>
      <c r="S7400" s="248">
        <f t="shared" si="1151"/>
        <v>0</v>
      </c>
      <c r="T7400" s="248">
        <f t="shared" si="1152"/>
        <v>0</v>
      </c>
      <c r="U7400" s="248">
        <f t="shared" si="1153"/>
        <v>0</v>
      </c>
      <c r="V7400" s="13"/>
      <c r="W7400" s="7"/>
      <c r="AT7400" s="130"/>
      <c r="BF7400" s="33">
        <f t="shared" si="1159"/>
        <v>41242</v>
      </c>
      <c r="BG7400" s="34">
        <f t="shared" si="1154"/>
        <v>82.88000000000001</v>
      </c>
      <c r="BH7400" s="32">
        <f t="shared" si="1155"/>
        <v>1</v>
      </c>
      <c r="BI7400" s="32">
        <f t="shared" si="1156"/>
        <v>0</v>
      </c>
      <c r="BJ7400" s="69">
        <f t="shared" si="1157"/>
        <v>0</v>
      </c>
      <c r="BK7400" s="158" t="str">
        <f t="shared" si="1158"/>
        <v/>
      </c>
    </row>
    <row r="7401" spans="1:63" ht="12" customHeight="1" x14ac:dyDescent="0.2">
      <c r="A7401" s="8"/>
      <c r="B7401" s="7"/>
      <c r="C7401" s="7"/>
      <c r="D7401" s="7"/>
      <c r="E7401" s="7"/>
      <c r="F7401" s="7"/>
      <c r="G7401" s="7"/>
      <c r="H7401" s="7"/>
      <c r="I7401" s="10"/>
      <c r="J7401" s="25"/>
      <c r="K7401" s="250"/>
      <c r="L7401" s="31"/>
      <c r="M7401" s="9"/>
      <c r="N7401" s="11" t="s">
        <v>25</v>
      </c>
      <c r="O7401" s="39"/>
      <c r="P7401" s="47"/>
      <c r="Q7401" s="13"/>
      <c r="R7401" s="248">
        <f t="shared" si="1150"/>
        <v>0</v>
      </c>
      <c r="S7401" s="248">
        <f t="shared" si="1151"/>
        <v>0</v>
      </c>
      <c r="T7401" s="248">
        <f t="shared" si="1152"/>
        <v>0</v>
      </c>
      <c r="U7401" s="248">
        <f t="shared" si="1153"/>
        <v>0</v>
      </c>
      <c r="V7401" s="13"/>
      <c r="W7401" s="7"/>
      <c r="AT7401" s="130"/>
      <c r="BF7401" s="33">
        <f t="shared" si="1159"/>
        <v>41242</v>
      </c>
      <c r="BG7401" s="34">
        <f t="shared" si="1154"/>
        <v>82.88000000000001</v>
      </c>
      <c r="BH7401" s="32">
        <f t="shared" si="1155"/>
        <v>1</v>
      </c>
      <c r="BI7401" s="32">
        <f t="shared" si="1156"/>
        <v>0</v>
      </c>
      <c r="BJ7401" s="69">
        <f t="shared" si="1157"/>
        <v>0</v>
      </c>
      <c r="BK7401" s="158" t="str">
        <f t="shared" si="1158"/>
        <v/>
      </c>
    </row>
    <row r="7402" spans="1:63" ht="12" customHeight="1" x14ac:dyDescent="0.2">
      <c r="A7402" s="8"/>
      <c r="B7402" s="7"/>
      <c r="C7402" s="7"/>
      <c r="D7402" s="7"/>
      <c r="E7402" s="7"/>
      <c r="F7402" s="7"/>
      <c r="G7402" s="7"/>
      <c r="H7402" s="7"/>
      <c r="I7402" s="10"/>
      <c r="J7402" s="25"/>
      <c r="K7402" s="250"/>
      <c r="L7402" s="31"/>
      <c r="M7402" s="9"/>
      <c r="N7402" s="11" t="s">
        <v>25</v>
      </c>
      <c r="O7402" s="39"/>
      <c r="P7402" s="47"/>
      <c r="Q7402" s="13"/>
      <c r="R7402" s="248">
        <f t="shared" si="1150"/>
        <v>0</v>
      </c>
      <c r="S7402" s="248">
        <f t="shared" si="1151"/>
        <v>0</v>
      </c>
      <c r="T7402" s="248">
        <f t="shared" si="1152"/>
        <v>0</v>
      </c>
      <c r="U7402" s="248">
        <f t="shared" si="1153"/>
        <v>0</v>
      </c>
      <c r="V7402" s="13"/>
      <c r="W7402" s="7"/>
      <c r="AT7402" s="130"/>
      <c r="BF7402" s="33">
        <f t="shared" si="1159"/>
        <v>41242</v>
      </c>
      <c r="BG7402" s="34">
        <f t="shared" si="1154"/>
        <v>82.88000000000001</v>
      </c>
      <c r="BH7402" s="32">
        <f t="shared" si="1155"/>
        <v>1</v>
      </c>
      <c r="BI7402" s="32">
        <f t="shared" si="1156"/>
        <v>0</v>
      </c>
      <c r="BJ7402" s="69">
        <f t="shared" si="1157"/>
        <v>0</v>
      </c>
      <c r="BK7402" s="158" t="str">
        <f t="shared" si="1158"/>
        <v/>
      </c>
    </row>
    <row r="7403" spans="1:63" ht="12" customHeight="1" x14ac:dyDescent="0.2">
      <c r="A7403" s="8"/>
      <c r="B7403" s="7"/>
      <c r="C7403" s="7"/>
      <c r="D7403" s="7"/>
      <c r="E7403" s="7"/>
      <c r="F7403" s="7"/>
      <c r="G7403" s="7"/>
      <c r="H7403" s="7"/>
      <c r="I7403" s="10"/>
      <c r="J7403" s="25"/>
      <c r="K7403" s="250"/>
      <c r="L7403" s="31"/>
      <c r="M7403" s="9"/>
      <c r="N7403" s="11" t="s">
        <v>25</v>
      </c>
      <c r="O7403" s="39"/>
      <c r="P7403" s="47"/>
      <c r="Q7403" s="13"/>
      <c r="R7403" s="248">
        <f t="shared" si="1150"/>
        <v>0</v>
      </c>
      <c r="S7403" s="248">
        <f t="shared" si="1151"/>
        <v>0</v>
      </c>
      <c r="T7403" s="248">
        <f t="shared" si="1152"/>
        <v>0</v>
      </c>
      <c r="U7403" s="248">
        <f t="shared" si="1153"/>
        <v>0</v>
      </c>
      <c r="V7403" s="13"/>
      <c r="W7403" s="7"/>
      <c r="AT7403" s="130"/>
      <c r="BF7403" s="33">
        <f t="shared" si="1159"/>
        <v>41242</v>
      </c>
      <c r="BG7403" s="34">
        <f t="shared" si="1154"/>
        <v>82.88000000000001</v>
      </c>
      <c r="BH7403" s="32">
        <f t="shared" si="1155"/>
        <v>1</v>
      </c>
      <c r="BI7403" s="32">
        <f t="shared" si="1156"/>
        <v>0</v>
      </c>
      <c r="BJ7403" s="69">
        <f t="shared" si="1157"/>
        <v>0</v>
      </c>
      <c r="BK7403" s="158" t="str">
        <f t="shared" si="1158"/>
        <v/>
      </c>
    </row>
    <row r="7404" spans="1:63" ht="12" customHeight="1" x14ac:dyDescent="0.2">
      <c r="A7404" s="8"/>
      <c r="B7404" s="7"/>
      <c r="C7404" s="7"/>
      <c r="D7404" s="7"/>
      <c r="E7404" s="7"/>
      <c r="F7404" s="7"/>
      <c r="G7404" s="7"/>
      <c r="H7404" s="7"/>
      <c r="I7404" s="10"/>
      <c r="J7404" s="25"/>
      <c r="K7404" s="250"/>
      <c r="L7404" s="31"/>
      <c r="M7404" s="9"/>
      <c r="N7404" s="11" t="s">
        <v>25</v>
      </c>
      <c r="O7404" s="39"/>
      <c r="P7404" s="47"/>
      <c r="Q7404" s="13"/>
      <c r="R7404" s="248">
        <f t="shared" si="1150"/>
        <v>0</v>
      </c>
      <c r="S7404" s="248">
        <f t="shared" si="1151"/>
        <v>0</v>
      </c>
      <c r="T7404" s="248">
        <f t="shared" si="1152"/>
        <v>0</v>
      </c>
      <c r="U7404" s="248">
        <f t="shared" si="1153"/>
        <v>0</v>
      </c>
      <c r="V7404" s="13"/>
      <c r="W7404" s="7"/>
      <c r="AT7404" s="130"/>
      <c r="BF7404" s="33">
        <f t="shared" si="1159"/>
        <v>41242</v>
      </c>
      <c r="BG7404" s="34">
        <f t="shared" si="1154"/>
        <v>82.88000000000001</v>
      </c>
      <c r="BH7404" s="32">
        <f t="shared" si="1155"/>
        <v>1</v>
      </c>
      <c r="BI7404" s="32">
        <f t="shared" si="1156"/>
        <v>0</v>
      </c>
      <c r="BJ7404" s="69">
        <f t="shared" si="1157"/>
        <v>0</v>
      </c>
      <c r="BK7404" s="158" t="str">
        <f t="shared" si="1158"/>
        <v/>
      </c>
    </row>
    <row r="7405" spans="1:63" ht="12" customHeight="1" x14ac:dyDescent="0.2">
      <c r="A7405" s="8"/>
      <c r="B7405" s="7"/>
      <c r="C7405" s="7"/>
      <c r="D7405" s="7"/>
      <c r="E7405" s="7"/>
      <c r="F7405" s="7"/>
      <c r="G7405" s="7"/>
      <c r="H7405" s="7"/>
      <c r="I7405" s="10"/>
      <c r="J7405" s="25"/>
      <c r="K7405" s="250"/>
      <c r="L7405" s="31"/>
      <c r="M7405" s="9"/>
      <c r="N7405" s="11" t="s">
        <v>25</v>
      </c>
      <c r="O7405" s="39"/>
      <c r="P7405" s="47"/>
      <c r="Q7405" s="13"/>
      <c r="R7405" s="248">
        <f t="shared" si="1150"/>
        <v>0</v>
      </c>
      <c r="S7405" s="248">
        <f t="shared" si="1151"/>
        <v>0</v>
      </c>
      <c r="T7405" s="248">
        <f t="shared" si="1152"/>
        <v>0</v>
      </c>
      <c r="U7405" s="248">
        <f t="shared" si="1153"/>
        <v>0</v>
      </c>
      <c r="V7405" s="13"/>
      <c r="W7405" s="7"/>
      <c r="AT7405" s="130"/>
      <c r="BF7405" s="33">
        <f t="shared" si="1159"/>
        <v>41242</v>
      </c>
      <c r="BG7405" s="34">
        <f t="shared" si="1154"/>
        <v>82.88000000000001</v>
      </c>
      <c r="BH7405" s="32">
        <f t="shared" si="1155"/>
        <v>1</v>
      </c>
      <c r="BI7405" s="32">
        <f t="shared" si="1156"/>
        <v>0</v>
      </c>
      <c r="BJ7405" s="69">
        <f t="shared" si="1157"/>
        <v>0</v>
      </c>
      <c r="BK7405" s="158" t="str">
        <f t="shared" si="1158"/>
        <v/>
      </c>
    </row>
    <row r="7406" spans="1:63" ht="12" customHeight="1" x14ac:dyDescent="0.2">
      <c r="A7406" s="8"/>
      <c r="B7406" s="7"/>
      <c r="C7406" s="7"/>
      <c r="D7406" s="7"/>
      <c r="E7406" s="7"/>
      <c r="F7406" s="7"/>
      <c r="G7406" s="7"/>
      <c r="H7406" s="7"/>
      <c r="I7406" s="10"/>
      <c r="J7406" s="25"/>
      <c r="K7406" s="250"/>
      <c r="L7406" s="31"/>
      <c r="M7406" s="9"/>
      <c r="N7406" s="11" t="s">
        <v>25</v>
      </c>
      <c r="O7406" s="39"/>
      <c r="P7406" s="47"/>
      <c r="Q7406" s="13"/>
      <c r="R7406" s="248">
        <f t="shared" si="1150"/>
        <v>0</v>
      </c>
      <c r="S7406" s="248">
        <f t="shared" si="1151"/>
        <v>0</v>
      </c>
      <c r="T7406" s="248">
        <f t="shared" si="1152"/>
        <v>0</v>
      </c>
      <c r="U7406" s="248">
        <f t="shared" si="1153"/>
        <v>0</v>
      </c>
      <c r="V7406" s="13"/>
      <c r="W7406" s="7"/>
      <c r="AT7406" s="130"/>
      <c r="BF7406" s="33">
        <f t="shared" si="1159"/>
        <v>41242</v>
      </c>
      <c r="BG7406" s="34">
        <f t="shared" si="1154"/>
        <v>82.88000000000001</v>
      </c>
      <c r="BH7406" s="32">
        <f t="shared" si="1155"/>
        <v>1</v>
      </c>
      <c r="BI7406" s="32">
        <f t="shared" si="1156"/>
        <v>0</v>
      </c>
      <c r="BJ7406" s="69">
        <f t="shared" si="1157"/>
        <v>0</v>
      </c>
      <c r="BK7406" s="158" t="str">
        <f t="shared" si="1158"/>
        <v/>
      </c>
    </row>
    <row r="7407" spans="1:63" ht="12" customHeight="1" x14ac:dyDescent="0.2">
      <c r="A7407" s="8"/>
      <c r="B7407" s="7"/>
      <c r="C7407" s="7"/>
      <c r="D7407" s="7"/>
      <c r="E7407" s="7"/>
      <c r="F7407" s="7"/>
      <c r="G7407" s="7"/>
      <c r="H7407" s="7"/>
      <c r="I7407" s="10"/>
      <c r="J7407" s="25"/>
      <c r="K7407" s="250"/>
      <c r="L7407" s="31"/>
      <c r="M7407" s="9"/>
      <c r="N7407" s="11" t="s">
        <v>25</v>
      </c>
      <c r="O7407" s="39"/>
      <c r="P7407" s="47"/>
      <c r="Q7407" s="13"/>
      <c r="R7407" s="248">
        <f t="shared" si="1150"/>
        <v>0</v>
      </c>
      <c r="S7407" s="248">
        <f t="shared" si="1151"/>
        <v>0</v>
      </c>
      <c r="T7407" s="248">
        <f t="shared" si="1152"/>
        <v>0</v>
      </c>
      <c r="U7407" s="248">
        <f t="shared" si="1153"/>
        <v>0</v>
      </c>
      <c r="V7407" s="13"/>
      <c r="W7407" s="7"/>
      <c r="AT7407" s="130"/>
      <c r="BF7407" s="33">
        <f t="shared" si="1159"/>
        <v>41242</v>
      </c>
      <c r="BG7407" s="34">
        <f t="shared" si="1154"/>
        <v>82.88000000000001</v>
      </c>
      <c r="BH7407" s="32">
        <f t="shared" si="1155"/>
        <v>1</v>
      </c>
      <c r="BI7407" s="32">
        <f t="shared" si="1156"/>
        <v>0</v>
      </c>
      <c r="BJ7407" s="69">
        <f t="shared" si="1157"/>
        <v>0</v>
      </c>
      <c r="BK7407" s="158" t="str">
        <f t="shared" si="1158"/>
        <v/>
      </c>
    </row>
    <row r="7408" spans="1:63" ht="12" customHeight="1" x14ac:dyDescent="0.2">
      <c r="A7408" s="8"/>
      <c r="B7408" s="7"/>
      <c r="C7408" s="7"/>
      <c r="D7408" s="7"/>
      <c r="E7408" s="7"/>
      <c r="F7408" s="7"/>
      <c r="G7408" s="7"/>
      <c r="H7408" s="7"/>
      <c r="I7408" s="10"/>
      <c r="J7408" s="25"/>
      <c r="K7408" s="250"/>
      <c r="L7408" s="31"/>
      <c r="M7408" s="9"/>
      <c r="N7408" s="11" t="s">
        <v>25</v>
      </c>
      <c r="O7408" s="39"/>
      <c r="P7408" s="47"/>
      <c r="Q7408" s="13"/>
      <c r="R7408" s="248">
        <f t="shared" si="1150"/>
        <v>0</v>
      </c>
      <c r="S7408" s="248">
        <f t="shared" si="1151"/>
        <v>0</v>
      </c>
      <c r="T7408" s="248">
        <f t="shared" si="1152"/>
        <v>0</v>
      </c>
      <c r="U7408" s="248">
        <f t="shared" si="1153"/>
        <v>0</v>
      </c>
      <c r="V7408" s="13"/>
      <c r="W7408" s="7"/>
      <c r="AT7408" s="130"/>
      <c r="BF7408" s="33">
        <f t="shared" si="1159"/>
        <v>41242</v>
      </c>
      <c r="BG7408" s="34">
        <f t="shared" si="1154"/>
        <v>82.88000000000001</v>
      </c>
      <c r="BH7408" s="32">
        <f t="shared" si="1155"/>
        <v>1</v>
      </c>
      <c r="BI7408" s="32">
        <f t="shared" si="1156"/>
        <v>0</v>
      </c>
      <c r="BJ7408" s="69">
        <f t="shared" si="1157"/>
        <v>0</v>
      </c>
      <c r="BK7408" s="158" t="str">
        <f t="shared" si="1158"/>
        <v/>
      </c>
    </row>
    <row r="7409" spans="1:63" ht="12" customHeight="1" x14ac:dyDescent="0.2">
      <c r="A7409" s="8"/>
      <c r="B7409" s="7"/>
      <c r="C7409" s="7"/>
      <c r="D7409" s="7"/>
      <c r="E7409" s="7"/>
      <c r="F7409" s="7"/>
      <c r="G7409" s="7"/>
      <c r="H7409" s="7"/>
      <c r="I7409" s="10"/>
      <c r="J7409" s="25"/>
      <c r="K7409" s="250"/>
      <c r="L7409" s="31"/>
      <c r="M7409" s="9"/>
      <c r="N7409" s="11" t="s">
        <v>25</v>
      </c>
      <c r="O7409" s="39"/>
      <c r="P7409" s="47"/>
      <c r="Q7409" s="13"/>
      <c r="R7409" s="248">
        <f t="shared" si="1150"/>
        <v>0</v>
      </c>
      <c r="S7409" s="248">
        <f t="shared" si="1151"/>
        <v>0</v>
      </c>
      <c r="T7409" s="248">
        <f t="shared" si="1152"/>
        <v>0</v>
      </c>
      <c r="U7409" s="248">
        <f t="shared" si="1153"/>
        <v>0</v>
      </c>
      <c r="V7409" s="13"/>
      <c r="W7409" s="7"/>
      <c r="AT7409" s="130"/>
      <c r="BF7409" s="33">
        <f t="shared" si="1159"/>
        <v>41242</v>
      </c>
      <c r="BG7409" s="34">
        <f t="shared" si="1154"/>
        <v>82.88000000000001</v>
      </c>
      <c r="BH7409" s="32">
        <f t="shared" si="1155"/>
        <v>1</v>
      </c>
      <c r="BI7409" s="32">
        <f t="shared" si="1156"/>
        <v>0</v>
      </c>
      <c r="BJ7409" s="69">
        <f t="shared" si="1157"/>
        <v>0</v>
      </c>
      <c r="BK7409" s="158" t="str">
        <f t="shared" si="1158"/>
        <v/>
      </c>
    </row>
    <row r="7410" spans="1:63" ht="12" customHeight="1" x14ac:dyDescent="0.2">
      <c r="A7410" s="8"/>
      <c r="B7410" s="7"/>
      <c r="C7410" s="7"/>
      <c r="D7410" s="7"/>
      <c r="E7410" s="7"/>
      <c r="F7410" s="7"/>
      <c r="G7410" s="7"/>
      <c r="H7410" s="7"/>
      <c r="I7410" s="10"/>
      <c r="J7410" s="25"/>
      <c r="K7410" s="250"/>
      <c r="L7410" s="31"/>
      <c r="M7410" s="9"/>
      <c r="N7410" s="11" t="s">
        <v>25</v>
      </c>
      <c r="O7410" s="39"/>
      <c r="P7410" s="47"/>
      <c r="Q7410" s="13"/>
      <c r="R7410" s="248">
        <f t="shared" si="1150"/>
        <v>0</v>
      </c>
      <c r="S7410" s="248">
        <f t="shared" si="1151"/>
        <v>0</v>
      </c>
      <c r="T7410" s="248">
        <f t="shared" si="1152"/>
        <v>0</v>
      </c>
      <c r="U7410" s="248">
        <f t="shared" si="1153"/>
        <v>0</v>
      </c>
      <c r="V7410" s="13"/>
      <c r="W7410" s="7"/>
      <c r="AT7410" s="130"/>
      <c r="BF7410" s="33">
        <f t="shared" si="1159"/>
        <v>41242</v>
      </c>
      <c r="BG7410" s="34">
        <f t="shared" si="1154"/>
        <v>82.88000000000001</v>
      </c>
      <c r="BH7410" s="32">
        <f t="shared" si="1155"/>
        <v>1</v>
      </c>
      <c r="BI7410" s="32">
        <f t="shared" si="1156"/>
        <v>0</v>
      </c>
      <c r="BJ7410" s="69">
        <f t="shared" si="1157"/>
        <v>0</v>
      </c>
      <c r="BK7410" s="158" t="str">
        <f t="shared" si="1158"/>
        <v/>
      </c>
    </row>
    <row r="7411" spans="1:63" ht="12" customHeight="1" x14ac:dyDescent="0.2">
      <c r="A7411" s="8"/>
      <c r="B7411" s="7"/>
      <c r="C7411" s="7"/>
      <c r="D7411" s="7"/>
      <c r="E7411" s="7"/>
      <c r="F7411" s="7"/>
      <c r="G7411" s="7"/>
      <c r="H7411" s="7"/>
      <c r="I7411" s="10"/>
      <c r="J7411" s="25"/>
      <c r="K7411" s="250"/>
      <c r="L7411" s="31"/>
      <c r="M7411" s="9"/>
      <c r="N7411" s="11" t="s">
        <v>25</v>
      </c>
      <c r="O7411" s="39"/>
      <c r="P7411" s="47"/>
      <c r="Q7411" s="13"/>
      <c r="R7411" s="248">
        <f t="shared" si="1150"/>
        <v>0</v>
      </c>
      <c r="S7411" s="248">
        <f t="shared" si="1151"/>
        <v>0</v>
      </c>
      <c r="T7411" s="248">
        <f t="shared" si="1152"/>
        <v>0</v>
      </c>
      <c r="U7411" s="248">
        <f t="shared" si="1153"/>
        <v>0</v>
      </c>
      <c r="V7411" s="13"/>
      <c r="W7411" s="7"/>
      <c r="AT7411" s="130"/>
      <c r="BF7411" s="33">
        <f t="shared" si="1159"/>
        <v>41242</v>
      </c>
      <c r="BG7411" s="34">
        <f t="shared" si="1154"/>
        <v>82.88000000000001</v>
      </c>
      <c r="BH7411" s="32">
        <f t="shared" si="1155"/>
        <v>1</v>
      </c>
      <c r="BI7411" s="32">
        <f t="shared" si="1156"/>
        <v>0</v>
      </c>
      <c r="BJ7411" s="69">
        <f t="shared" si="1157"/>
        <v>0</v>
      </c>
      <c r="BK7411" s="158" t="str">
        <f t="shared" si="1158"/>
        <v/>
      </c>
    </row>
    <row r="7412" spans="1:63" ht="12" customHeight="1" x14ac:dyDescent="0.2">
      <c r="A7412" s="8"/>
      <c r="B7412" s="7"/>
      <c r="C7412" s="7"/>
      <c r="D7412" s="7"/>
      <c r="E7412" s="7"/>
      <c r="F7412" s="7"/>
      <c r="G7412" s="7"/>
      <c r="H7412" s="7"/>
      <c r="I7412" s="10"/>
      <c r="J7412" s="25"/>
      <c r="K7412" s="250"/>
      <c r="L7412" s="31"/>
      <c r="M7412" s="9"/>
      <c r="N7412" s="11" t="s">
        <v>25</v>
      </c>
      <c r="O7412" s="39"/>
      <c r="P7412" s="47"/>
      <c r="Q7412" s="13"/>
      <c r="R7412" s="248">
        <f t="shared" si="1150"/>
        <v>0</v>
      </c>
      <c r="S7412" s="248">
        <f t="shared" si="1151"/>
        <v>0</v>
      </c>
      <c r="T7412" s="248">
        <f t="shared" si="1152"/>
        <v>0</v>
      </c>
      <c r="U7412" s="248">
        <f t="shared" si="1153"/>
        <v>0</v>
      </c>
      <c r="V7412" s="13"/>
      <c r="W7412" s="7"/>
      <c r="AT7412" s="130"/>
      <c r="BF7412" s="33">
        <f t="shared" si="1159"/>
        <v>41242</v>
      </c>
      <c r="BG7412" s="34">
        <f t="shared" si="1154"/>
        <v>82.88000000000001</v>
      </c>
      <c r="BH7412" s="32">
        <f t="shared" si="1155"/>
        <v>1</v>
      </c>
      <c r="BI7412" s="32">
        <f t="shared" si="1156"/>
        <v>0</v>
      </c>
      <c r="BJ7412" s="69">
        <f t="shared" si="1157"/>
        <v>0</v>
      </c>
      <c r="BK7412" s="158" t="str">
        <f t="shared" si="1158"/>
        <v/>
      </c>
    </row>
    <row r="7413" spans="1:63" ht="12" customHeight="1" x14ac:dyDescent="0.2">
      <c r="A7413" s="8"/>
      <c r="B7413" s="7"/>
      <c r="C7413" s="7"/>
      <c r="D7413" s="7"/>
      <c r="E7413" s="7"/>
      <c r="F7413" s="7"/>
      <c r="G7413" s="7"/>
      <c r="H7413" s="7"/>
      <c r="I7413" s="10"/>
      <c r="J7413" s="25"/>
      <c r="K7413" s="250"/>
      <c r="L7413" s="31"/>
      <c r="M7413" s="9"/>
      <c r="N7413" s="11" t="s">
        <v>25</v>
      </c>
      <c r="O7413" s="39"/>
      <c r="P7413" s="47"/>
      <c r="Q7413" s="13"/>
      <c r="R7413" s="248">
        <f t="shared" si="1150"/>
        <v>0</v>
      </c>
      <c r="S7413" s="248">
        <f t="shared" si="1151"/>
        <v>0</v>
      </c>
      <c r="T7413" s="248">
        <f t="shared" si="1152"/>
        <v>0</v>
      </c>
      <c r="U7413" s="248">
        <f t="shared" si="1153"/>
        <v>0</v>
      </c>
      <c r="V7413" s="13"/>
      <c r="W7413" s="7"/>
      <c r="AT7413" s="130"/>
      <c r="BF7413" s="33">
        <f t="shared" si="1159"/>
        <v>41242</v>
      </c>
      <c r="BG7413" s="34">
        <f t="shared" si="1154"/>
        <v>82.88000000000001</v>
      </c>
      <c r="BH7413" s="32">
        <f t="shared" si="1155"/>
        <v>1</v>
      </c>
      <c r="BI7413" s="32">
        <f t="shared" si="1156"/>
        <v>0</v>
      </c>
      <c r="BJ7413" s="69">
        <f t="shared" si="1157"/>
        <v>0</v>
      </c>
      <c r="BK7413" s="158" t="str">
        <f t="shared" si="1158"/>
        <v/>
      </c>
    </row>
    <row r="7414" spans="1:63" ht="12" customHeight="1" x14ac:dyDescent="0.2">
      <c r="A7414" s="8"/>
      <c r="B7414" s="7"/>
      <c r="C7414" s="7"/>
      <c r="D7414" s="7"/>
      <c r="E7414" s="7"/>
      <c r="F7414" s="7"/>
      <c r="G7414" s="7"/>
      <c r="H7414" s="7"/>
      <c r="I7414" s="10"/>
      <c r="J7414" s="25"/>
      <c r="K7414" s="250"/>
      <c r="L7414" s="31"/>
      <c r="M7414" s="9"/>
      <c r="N7414" s="11" t="s">
        <v>25</v>
      </c>
      <c r="O7414" s="39"/>
      <c r="P7414" s="47"/>
      <c r="Q7414" s="13"/>
      <c r="R7414" s="248">
        <f t="shared" si="1150"/>
        <v>0</v>
      </c>
      <c r="S7414" s="248">
        <f t="shared" si="1151"/>
        <v>0</v>
      </c>
      <c r="T7414" s="248">
        <f t="shared" si="1152"/>
        <v>0</v>
      </c>
      <c r="U7414" s="248">
        <f t="shared" si="1153"/>
        <v>0</v>
      </c>
      <c r="V7414" s="13"/>
      <c r="W7414" s="7"/>
      <c r="AT7414" s="130"/>
      <c r="BF7414" s="33">
        <f t="shared" si="1159"/>
        <v>41242</v>
      </c>
      <c r="BG7414" s="34">
        <f t="shared" si="1154"/>
        <v>82.88000000000001</v>
      </c>
      <c r="BH7414" s="32">
        <f t="shared" si="1155"/>
        <v>1</v>
      </c>
      <c r="BI7414" s="32">
        <f t="shared" si="1156"/>
        <v>0</v>
      </c>
      <c r="BJ7414" s="69">
        <f t="shared" si="1157"/>
        <v>0</v>
      </c>
      <c r="BK7414" s="158" t="str">
        <f t="shared" si="1158"/>
        <v/>
      </c>
    </row>
    <row r="7415" spans="1:63" ht="12" customHeight="1" x14ac:dyDescent="0.2">
      <c r="A7415" s="8"/>
      <c r="B7415" s="7"/>
      <c r="C7415" s="7"/>
      <c r="D7415" s="7"/>
      <c r="E7415" s="7"/>
      <c r="F7415" s="7"/>
      <c r="G7415" s="7"/>
      <c r="H7415" s="7"/>
      <c r="I7415" s="10"/>
      <c r="J7415" s="25"/>
      <c r="K7415" s="250"/>
      <c r="L7415" s="31"/>
      <c r="M7415" s="9"/>
      <c r="N7415" s="11" t="s">
        <v>25</v>
      </c>
      <c r="O7415" s="39"/>
      <c r="P7415" s="47"/>
      <c r="Q7415" s="13"/>
      <c r="R7415" s="248">
        <f t="shared" si="1150"/>
        <v>0</v>
      </c>
      <c r="S7415" s="248">
        <f t="shared" si="1151"/>
        <v>0</v>
      </c>
      <c r="T7415" s="248">
        <f t="shared" si="1152"/>
        <v>0</v>
      </c>
      <c r="U7415" s="248">
        <f t="shared" si="1153"/>
        <v>0</v>
      </c>
      <c r="V7415" s="13"/>
      <c r="W7415" s="7"/>
      <c r="AT7415" s="130"/>
      <c r="BF7415" s="33">
        <f t="shared" si="1159"/>
        <v>41242</v>
      </c>
      <c r="BG7415" s="34">
        <f t="shared" si="1154"/>
        <v>82.88000000000001</v>
      </c>
      <c r="BH7415" s="32">
        <f t="shared" si="1155"/>
        <v>1</v>
      </c>
      <c r="BI7415" s="32">
        <f t="shared" si="1156"/>
        <v>0</v>
      </c>
      <c r="BJ7415" s="69">
        <f t="shared" si="1157"/>
        <v>0</v>
      </c>
      <c r="BK7415" s="158" t="str">
        <f t="shared" si="1158"/>
        <v/>
      </c>
    </row>
    <row r="7416" spans="1:63" ht="12" customHeight="1" x14ac:dyDescent="0.2">
      <c r="A7416" s="8"/>
      <c r="B7416" s="7"/>
      <c r="C7416" s="7"/>
      <c r="D7416" s="7"/>
      <c r="E7416" s="7"/>
      <c r="F7416" s="7"/>
      <c r="G7416" s="7"/>
      <c r="H7416" s="7"/>
      <c r="I7416" s="10"/>
      <c r="J7416" s="25"/>
      <c r="K7416" s="250"/>
      <c r="L7416" s="31"/>
      <c r="M7416" s="9"/>
      <c r="N7416" s="11" t="s">
        <v>25</v>
      </c>
      <c r="O7416" s="39"/>
      <c r="P7416" s="47"/>
      <c r="Q7416" s="13"/>
      <c r="R7416" s="248">
        <f t="shared" si="1150"/>
        <v>0</v>
      </c>
      <c r="S7416" s="248">
        <f t="shared" si="1151"/>
        <v>0</v>
      </c>
      <c r="T7416" s="248">
        <f t="shared" si="1152"/>
        <v>0</v>
      </c>
      <c r="U7416" s="248">
        <f t="shared" si="1153"/>
        <v>0</v>
      </c>
      <c r="V7416" s="13"/>
      <c r="W7416" s="7"/>
      <c r="AT7416" s="130"/>
      <c r="BF7416" s="33">
        <f t="shared" si="1159"/>
        <v>41242</v>
      </c>
      <c r="BG7416" s="34">
        <f t="shared" si="1154"/>
        <v>82.88000000000001</v>
      </c>
      <c r="BH7416" s="32">
        <f t="shared" si="1155"/>
        <v>1</v>
      </c>
      <c r="BI7416" s="32">
        <f t="shared" si="1156"/>
        <v>0</v>
      </c>
      <c r="BJ7416" s="69">
        <f t="shared" si="1157"/>
        <v>0</v>
      </c>
      <c r="BK7416" s="158" t="str">
        <f t="shared" si="1158"/>
        <v/>
      </c>
    </row>
    <row r="7417" spans="1:63" ht="12" customHeight="1" x14ac:dyDescent="0.2">
      <c r="A7417" s="8"/>
      <c r="B7417" s="7"/>
      <c r="C7417" s="7"/>
      <c r="D7417" s="7"/>
      <c r="E7417" s="7"/>
      <c r="F7417" s="7"/>
      <c r="G7417" s="7"/>
      <c r="H7417" s="7"/>
      <c r="I7417" s="10"/>
      <c r="J7417" s="25"/>
      <c r="K7417" s="250"/>
      <c r="L7417" s="31"/>
      <c r="M7417" s="9"/>
      <c r="N7417" s="11" t="s">
        <v>25</v>
      </c>
      <c r="O7417" s="39"/>
      <c r="P7417" s="47"/>
      <c r="Q7417" s="13"/>
      <c r="R7417" s="248">
        <f t="shared" si="1150"/>
        <v>0</v>
      </c>
      <c r="S7417" s="248">
        <f t="shared" si="1151"/>
        <v>0</v>
      </c>
      <c r="T7417" s="248">
        <f t="shared" si="1152"/>
        <v>0</v>
      </c>
      <c r="U7417" s="248">
        <f t="shared" si="1153"/>
        <v>0</v>
      </c>
      <c r="V7417" s="13"/>
      <c r="W7417" s="7"/>
      <c r="AT7417" s="130"/>
      <c r="BF7417" s="33">
        <f t="shared" si="1159"/>
        <v>41242</v>
      </c>
      <c r="BG7417" s="34">
        <f t="shared" si="1154"/>
        <v>82.88000000000001</v>
      </c>
      <c r="BH7417" s="32">
        <f t="shared" si="1155"/>
        <v>1</v>
      </c>
      <c r="BI7417" s="32">
        <f t="shared" si="1156"/>
        <v>0</v>
      </c>
      <c r="BJ7417" s="69">
        <f t="shared" si="1157"/>
        <v>0</v>
      </c>
      <c r="BK7417" s="158" t="str">
        <f t="shared" si="1158"/>
        <v/>
      </c>
    </row>
    <row r="7418" spans="1:63" ht="12" customHeight="1" x14ac:dyDescent="0.2">
      <c r="A7418" s="8"/>
      <c r="B7418" s="7"/>
      <c r="C7418" s="7"/>
      <c r="D7418" s="7"/>
      <c r="E7418" s="7"/>
      <c r="F7418" s="7"/>
      <c r="G7418" s="7"/>
      <c r="H7418" s="7"/>
      <c r="I7418" s="10"/>
      <c r="J7418" s="25"/>
      <c r="K7418" s="250"/>
      <c r="L7418" s="31"/>
      <c r="M7418" s="9"/>
      <c r="N7418" s="11" t="s">
        <v>25</v>
      </c>
      <c r="O7418" s="39"/>
      <c r="P7418" s="47"/>
      <c r="Q7418" s="13"/>
      <c r="R7418" s="248">
        <f t="shared" si="1150"/>
        <v>0</v>
      </c>
      <c r="S7418" s="248">
        <f t="shared" si="1151"/>
        <v>0</v>
      </c>
      <c r="T7418" s="248">
        <f t="shared" si="1152"/>
        <v>0</v>
      </c>
      <c r="U7418" s="248">
        <f t="shared" si="1153"/>
        <v>0</v>
      </c>
      <c r="V7418" s="13"/>
      <c r="W7418" s="7"/>
      <c r="AT7418" s="130"/>
      <c r="BF7418" s="33">
        <f t="shared" si="1159"/>
        <v>41242</v>
      </c>
      <c r="BG7418" s="34">
        <f t="shared" si="1154"/>
        <v>82.88000000000001</v>
      </c>
      <c r="BH7418" s="32">
        <f t="shared" si="1155"/>
        <v>1</v>
      </c>
      <c r="BI7418" s="32">
        <f t="shared" si="1156"/>
        <v>0</v>
      </c>
      <c r="BJ7418" s="69">
        <f t="shared" si="1157"/>
        <v>0</v>
      </c>
      <c r="BK7418" s="158" t="str">
        <f t="shared" si="1158"/>
        <v/>
      </c>
    </row>
    <row r="7419" spans="1:63" ht="12" customHeight="1" x14ac:dyDescent="0.2">
      <c r="A7419" s="8"/>
      <c r="B7419" s="7"/>
      <c r="C7419" s="7"/>
      <c r="D7419" s="7"/>
      <c r="E7419" s="7"/>
      <c r="F7419" s="7"/>
      <c r="G7419" s="7"/>
      <c r="H7419" s="7"/>
      <c r="I7419" s="10"/>
      <c r="J7419" s="25"/>
      <c r="K7419" s="250"/>
      <c r="L7419" s="31"/>
      <c r="M7419" s="9"/>
      <c r="N7419" s="11" t="s">
        <v>25</v>
      </c>
      <c r="O7419" s="39"/>
      <c r="P7419" s="47"/>
      <c r="Q7419" s="13"/>
      <c r="R7419" s="248">
        <f t="shared" si="1150"/>
        <v>0</v>
      </c>
      <c r="S7419" s="248">
        <f t="shared" si="1151"/>
        <v>0</v>
      </c>
      <c r="T7419" s="248">
        <f t="shared" si="1152"/>
        <v>0</v>
      </c>
      <c r="U7419" s="248">
        <f t="shared" si="1153"/>
        <v>0</v>
      </c>
      <c r="V7419" s="13"/>
      <c r="W7419" s="7"/>
      <c r="AT7419" s="130"/>
      <c r="BF7419" s="33">
        <f t="shared" si="1159"/>
        <v>41242</v>
      </c>
      <c r="BG7419" s="34">
        <f t="shared" si="1154"/>
        <v>82.88000000000001</v>
      </c>
      <c r="BH7419" s="32">
        <f t="shared" si="1155"/>
        <v>1</v>
      </c>
      <c r="BI7419" s="32">
        <f t="shared" si="1156"/>
        <v>0</v>
      </c>
      <c r="BJ7419" s="69">
        <f t="shared" si="1157"/>
        <v>0</v>
      </c>
      <c r="BK7419" s="158" t="str">
        <f t="shared" si="1158"/>
        <v/>
      </c>
    </row>
    <row r="7420" spans="1:63" ht="12" customHeight="1" x14ac:dyDescent="0.2">
      <c r="A7420" s="8"/>
      <c r="B7420" s="7"/>
      <c r="C7420" s="7"/>
      <c r="D7420" s="7"/>
      <c r="E7420" s="7"/>
      <c r="F7420" s="7"/>
      <c r="G7420" s="7"/>
      <c r="H7420" s="7"/>
      <c r="I7420" s="10"/>
      <c r="J7420" s="25"/>
      <c r="K7420" s="250"/>
      <c r="L7420" s="31"/>
      <c r="M7420" s="9"/>
      <c r="N7420" s="11" t="s">
        <v>25</v>
      </c>
      <c r="O7420" s="39"/>
      <c r="P7420" s="47"/>
      <c r="Q7420" s="13"/>
      <c r="R7420" s="248">
        <f t="shared" si="1150"/>
        <v>0</v>
      </c>
      <c r="S7420" s="248">
        <f t="shared" si="1151"/>
        <v>0</v>
      </c>
      <c r="T7420" s="248">
        <f t="shared" si="1152"/>
        <v>0</v>
      </c>
      <c r="U7420" s="248">
        <f t="shared" si="1153"/>
        <v>0</v>
      </c>
      <c r="V7420" s="13"/>
      <c r="W7420" s="7"/>
      <c r="AT7420" s="130"/>
      <c r="BF7420" s="33">
        <f t="shared" si="1159"/>
        <v>41242</v>
      </c>
      <c r="BG7420" s="34">
        <f t="shared" si="1154"/>
        <v>82.88000000000001</v>
      </c>
      <c r="BH7420" s="32">
        <f t="shared" si="1155"/>
        <v>1</v>
      </c>
      <c r="BI7420" s="32">
        <f t="shared" si="1156"/>
        <v>0</v>
      </c>
      <c r="BJ7420" s="69">
        <f t="shared" si="1157"/>
        <v>0</v>
      </c>
      <c r="BK7420" s="158" t="str">
        <f t="shared" si="1158"/>
        <v/>
      </c>
    </row>
    <row r="7421" spans="1:63" ht="12" customHeight="1" x14ac:dyDescent="0.2">
      <c r="A7421" s="8"/>
      <c r="B7421" s="7"/>
      <c r="C7421" s="7"/>
      <c r="D7421" s="7"/>
      <c r="E7421" s="7"/>
      <c r="F7421" s="7"/>
      <c r="G7421" s="7"/>
      <c r="H7421" s="7"/>
      <c r="I7421" s="10"/>
      <c r="J7421" s="25"/>
      <c r="K7421" s="250"/>
      <c r="L7421" s="31"/>
      <c r="M7421" s="9"/>
      <c r="N7421" s="11" t="s">
        <v>25</v>
      </c>
      <c r="O7421" s="39"/>
      <c r="P7421" s="47"/>
      <c r="Q7421" s="13"/>
      <c r="R7421" s="248">
        <f t="shared" si="1150"/>
        <v>0</v>
      </c>
      <c r="S7421" s="248">
        <f t="shared" si="1151"/>
        <v>0</v>
      </c>
      <c r="T7421" s="248">
        <f t="shared" si="1152"/>
        <v>0</v>
      </c>
      <c r="U7421" s="248">
        <f t="shared" si="1153"/>
        <v>0</v>
      </c>
      <c r="V7421" s="13"/>
      <c r="W7421" s="7"/>
      <c r="AT7421" s="130"/>
      <c r="BF7421" s="33">
        <f t="shared" si="1159"/>
        <v>41242</v>
      </c>
      <c r="BG7421" s="34">
        <f t="shared" si="1154"/>
        <v>82.88000000000001</v>
      </c>
      <c r="BH7421" s="32">
        <f t="shared" si="1155"/>
        <v>1</v>
      </c>
      <c r="BI7421" s="32">
        <f t="shared" si="1156"/>
        <v>0</v>
      </c>
      <c r="BJ7421" s="69">
        <f t="shared" si="1157"/>
        <v>0</v>
      </c>
      <c r="BK7421" s="158" t="str">
        <f t="shared" si="1158"/>
        <v/>
      </c>
    </row>
    <row r="7422" spans="1:63" ht="12" customHeight="1" x14ac:dyDescent="0.2">
      <c r="A7422" s="8"/>
      <c r="B7422" s="7"/>
      <c r="C7422" s="7"/>
      <c r="D7422" s="7"/>
      <c r="E7422" s="7"/>
      <c r="F7422" s="7"/>
      <c r="G7422" s="7"/>
      <c r="H7422" s="7"/>
      <c r="I7422" s="10"/>
      <c r="J7422" s="25"/>
      <c r="K7422" s="250"/>
      <c r="L7422" s="31"/>
      <c r="M7422" s="9"/>
      <c r="N7422" s="11" t="s">
        <v>25</v>
      </c>
      <c r="O7422" s="39"/>
      <c r="P7422" s="47"/>
      <c r="Q7422" s="13"/>
      <c r="R7422" s="248">
        <f t="shared" si="1150"/>
        <v>0</v>
      </c>
      <c r="S7422" s="248">
        <f t="shared" si="1151"/>
        <v>0</v>
      </c>
      <c r="T7422" s="248">
        <f t="shared" si="1152"/>
        <v>0</v>
      </c>
      <c r="U7422" s="248">
        <f t="shared" si="1153"/>
        <v>0</v>
      </c>
      <c r="V7422" s="13"/>
      <c r="W7422" s="7"/>
      <c r="AT7422" s="130"/>
      <c r="BF7422" s="33">
        <f t="shared" si="1159"/>
        <v>41242</v>
      </c>
      <c r="BG7422" s="34">
        <f t="shared" si="1154"/>
        <v>82.88000000000001</v>
      </c>
      <c r="BH7422" s="32">
        <f t="shared" si="1155"/>
        <v>1</v>
      </c>
      <c r="BI7422" s="32">
        <f t="shared" si="1156"/>
        <v>0</v>
      </c>
      <c r="BJ7422" s="69">
        <f t="shared" si="1157"/>
        <v>0</v>
      </c>
      <c r="BK7422" s="158" t="str">
        <f t="shared" si="1158"/>
        <v/>
      </c>
    </row>
    <row r="7423" spans="1:63" ht="12" customHeight="1" x14ac:dyDescent="0.2">
      <c r="A7423" s="8"/>
      <c r="B7423" s="7"/>
      <c r="C7423" s="7"/>
      <c r="D7423" s="7"/>
      <c r="E7423" s="7"/>
      <c r="F7423" s="7"/>
      <c r="G7423" s="7"/>
      <c r="H7423" s="7"/>
      <c r="I7423" s="10"/>
      <c r="J7423" s="25"/>
      <c r="K7423" s="250"/>
      <c r="L7423" s="31"/>
      <c r="M7423" s="9"/>
      <c r="N7423" s="11" t="s">
        <v>25</v>
      </c>
      <c r="O7423" s="39"/>
      <c r="P7423" s="47"/>
      <c r="Q7423" s="13"/>
      <c r="R7423" s="248">
        <f t="shared" si="1150"/>
        <v>0</v>
      </c>
      <c r="S7423" s="248">
        <f t="shared" si="1151"/>
        <v>0</v>
      </c>
      <c r="T7423" s="248">
        <f t="shared" si="1152"/>
        <v>0</v>
      </c>
      <c r="U7423" s="248">
        <f t="shared" si="1153"/>
        <v>0</v>
      </c>
      <c r="V7423" s="13"/>
      <c r="W7423" s="7"/>
      <c r="AT7423" s="130"/>
      <c r="BF7423" s="33">
        <f t="shared" si="1159"/>
        <v>41242</v>
      </c>
      <c r="BG7423" s="34">
        <f t="shared" si="1154"/>
        <v>82.88000000000001</v>
      </c>
      <c r="BH7423" s="32">
        <f t="shared" si="1155"/>
        <v>1</v>
      </c>
      <c r="BI7423" s="32">
        <f t="shared" si="1156"/>
        <v>0</v>
      </c>
      <c r="BJ7423" s="69">
        <f t="shared" si="1157"/>
        <v>0</v>
      </c>
      <c r="BK7423" s="158" t="str">
        <f t="shared" si="1158"/>
        <v/>
      </c>
    </row>
    <row r="7424" spans="1:63" ht="12" customHeight="1" x14ac:dyDescent="0.2">
      <c r="A7424" s="8"/>
      <c r="B7424" s="7"/>
      <c r="C7424" s="7"/>
      <c r="D7424" s="7"/>
      <c r="E7424" s="7"/>
      <c r="F7424" s="7"/>
      <c r="G7424" s="7"/>
      <c r="H7424" s="7"/>
      <c r="I7424" s="10"/>
      <c r="J7424" s="25"/>
      <c r="K7424" s="250"/>
      <c r="L7424" s="31"/>
      <c r="M7424" s="9"/>
      <c r="N7424" s="11" t="s">
        <v>25</v>
      </c>
      <c r="O7424" s="39"/>
      <c r="P7424" s="47"/>
      <c r="Q7424" s="13"/>
      <c r="R7424" s="248">
        <f t="shared" si="1150"/>
        <v>0</v>
      </c>
      <c r="S7424" s="248">
        <f t="shared" si="1151"/>
        <v>0</v>
      </c>
      <c r="T7424" s="248">
        <f t="shared" si="1152"/>
        <v>0</v>
      </c>
      <c r="U7424" s="248">
        <f t="shared" si="1153"/>
        <v>0</v>
      </c>
      <c r="V7424" s="13"/>
      <c r="W7424" s="7"/>
      <c r="AT7424" s="130"/>
      <c r="BF7424" s="33">
        <f t="shared" si="1159"/>
        <v>41242</v>
      </c>
      <c r="BG7424" s="34">
        <f t="shared" si="1154"/>
        <v>82.88000000000001</v>
      </c>
      <c r="BH7424" s="32">
        <f t="shared" si="1155"/>
        <v>1</v>
      </c>
      <c r="BI7424" s="32">
        <f t="shared" si="1156"/>
        <v>0</v>
      </c>
      <c r="BJ7424" s="69">
        <f t="shared" si="1157"/>
        <v>0</v>
      </c>
      <c r="BK7424" s="158" t="str">
        <f t="shared" si="1158"/>
        <v/>
      </c>
    </row>
    <row r="7425" spans="1:63" ht="12" customHeight="1" x14ac:dyDescent="0.2">
      <c r="A7425" s="8"/>
      <c r="B7425" s="7"/>
      <c r="C7425" s="7"/>
      <c r="D7425" s="7"/>
      <c r="E7425" s="7"/>
      <c r="F7425" s="7"/>
      <c r="G7425" s="7"/>
      <c r="H7425" s="7"/>
      <c r="I7425" s="10"/>
      <c r="J7425" s="25"/>
      <c r="K7425" s="250"/>
      <c r="L7425" s="31"/>
      <c r="M7425" s="9"/>
      <c r="N7425" s="11" t="s">
        <v>25</v>
      </c>
      <c r="O7425" s="39"/>
      <c r="P7425" s="47"/>
      <c r="Q7425" s="13"/>
      <c r="R7425" s="248">
        <f t="shared" si="1150"/>
        <v>0</v>
      </c>
      <c r="S7425" s="248">
        <f t="shared" si="1151"/>
        <v>0</v>
      </c>
      <c r="T7425" s="248">
        <f t="shared" si="1152"/>
        <v>0</v>
      </c>
      <c r="U7425" s="248">
        <f t="shared" si="1153"/>
        <v>0</v>
      </c>
      <c r="V7425" s="13"/>
      <c r="W7425" s="7"/>
      <c r="AT7425" s="130"/>
      <c r="BF7425" s="33">
        <f t="shared" si="1159"/>
        <v>41242</v>
      </c>
      <c r="BG7425" s="34">
        <f t="shared" si="1154"/>
        <v>82.88000000000001</v>
      </c>
      <c r="BH7425" s="32">
        <f t="shared" si="1155"/>
        <v>1</v>
      </c>
      <c r="BI7425" s="32">
        <f t="shared" si="1156"/>
        <v>0</v>
      </c>
      <c r="BJ7425" s="69">
        <f t="shared" si="1157"/>
        <v>0</v>
      </c>
      <c r="BK7425" s="158" t="str">
        <f t="shared" si="1158"/>
        <v/>
      </c>
    </row>
    <row r="7426" spans="1:63" ht="12" customHeight="1" x14ac:dyDescent="0.2">
      <c r="A7426" s="8"/>
      <c r="B7426" s="7"/>
      <c r="C7426" s="7"/>
      <c r="D7426" s="7"/>
      <c r="E7426" s="7"/>
      <c r="F7426" s="7"/>
      <c r="G7426" s="7"/>
      <c r="H7426" s="7"/>
      <c r="I7426" s="10"/>
      <c r="J7426" s="25"/>
      <c r="K7426" s="250"/>
      <c r="L7426" s="31"/>
      <c r="M7426" s="9"/>
      <c r="N7426" s="11" t="s">
        <v>25</v>
      </c>
      <c r="O7426" s="39"/>
      <c r="P7426" s="47"/>
      <c r="Q7426" s="13"/>
      <c r="R7426" s="248">
        <f t="shared" si="1150"/>
        <v>0</v>
      </c>
      <c r="S7426" s="248">
        <f t="shared" si="1151"/>
        <v>0</v>
      </c>
      <c r="T7426" s="248">
        <f t="shared" si="1152"/>
        <v>0</v>
      </c>
      <c r="U7426" s="248">
        <f t="shared" si="1153"/>
        <v>0</v>
      </c>
      <c r="V7426" s="13"/>
      <c r="W7426" s="7"/>
      <c r="AT7426" s="130"/>
      <c r="BF7426" s="33">
        <f t="shared" si="1159"/>
        <v>41242</v>
      </c>
      <c r="BG7426" s="34">
        <f t="shared" si="1154"/>
        <v>82.88000000000001</v>
      </c>
      <c r="BH7426" s="32">
        <f t="shared" si="1155"/>
        <v>1</v>
      </c>
      <c r="BI7426" s="32">
        <f t="shared" si="1156"/>
        <v>0</v>
      </c>
      <c r="BJ7426" s="69">
        <f t="shared" si="1157"/>
        <v>0</v>
      </c>
      <c r="BK7426" s="158" t="str">
        <f t="shared" si="1158"/>
        <v/>
      </c>
    </row>
    <row r="7427" spans="1:63" ht="12" customHeight="1" x14ac:dyDescent="0.2">
      <c r="A7427" s="8"/>
      <c r="B7427" s="7"/>
      <c r="C7427" s="7"/>
      <c r="D7427" s="7"/>
      <c r="E7427" s="7"/>
      <c r="F7427" s="7"/>
      <c r="G7427" s="7"/>
      <c r="H7427" s="7"/>
      <c r="I7427" s="10"/>
      <c r="J7427" s="25"/>
      <c r="K7427" s="250"/>
      <c r="L7427" s="31"/>
      <c r="M7427" s="9"/>
      <c r="N7427" s="11" t="s">
        <v>25</v>
      </c>
      <c r="O7427" s="39"/>
      <c r="P7427" s="47"/>
      <c r="Q7427" s="13"/>
      <c r="R7427" s="248">
        <f t="shared" si="1150"/>
        <v>0</v>
      </c>
      <c r="S7427" s="248">
        <f t="shared" si="1151"/>
        <v>0</v>
      </c>
      <c r="T7427" s="248">
        <f t="shared" si="1152"/>
        <v>0</v>
      </c>
      <c r="U7427" s="248">
        <f t="shared" si="1153"/>
        <v>0</v>
      </c>
      <c r="V7427" s="13"/>
      <c r="W7427" s="7"/>
      <c r="AT7427" s="130"/>
      <c r="BF7427" s="33">
        <f t="shared" si="1159"/>
        <v>41242</v>
      </c>
      <c r="BG7427" s="34">
        <f t="shared" si="1154"/>
        <v>82.88000000000001</v>
      </c>
      <c r="BH7427" s="32">
        <f t="shared" si="1155"/>
        <v>1</v>
      </c>
      <c r="BI7427" s="32">
        <f t="shared" si="1156"/>
        <v>0</v>
      </c>
      <c r="BJ7427" s="69">
        <f t="shared" si="1157"/>
        <v>0</v>
      </c>
      <c r="BK7427" s="158" t="str">
        <f t="shared" si="1158"/>
        <v/>
      </c>
    </row>
    <row r="7428" spans="1:63" ht="12" customHeight="1" x14ac:dyDescent="0.2">
      <c r="A7428" s="8"/>
      <c r="B7428" s="7"/>
      <c r="C7428" s="7"/>
      <c r="D7428" s="7"/>
      <c r="E7428" s="7"/>
      <c r="F7428" s="7"/>
      <c r="G7428" s="7"/>
      <c r="H7428" s="7"/>
      <c r="I7428" s="10"/>
      <c r="J7428" s="25"/>
      <c r="K7428" s="250"/>
      <c r="L7428" s="31"/>
      <c r="M7428" s="9"/>
      <c r="N7428" s="11" t="s">
        <v>25</v>
      </c>
      <c r="O7428" s="39"/>
      <c r="P7428" s="47"/>
      <c r="Q7428" s="13"/>
      <c r="R7428" s="248">
        <f t="shared" si="1150"/>
        <v>0</v>
      </c>
      <c r="S7428" s="248">
        <f t="shared" si="1151"/>
        <v>0</v>
      </c>
      <c r="T7428" s="248">
        <f t="shared" si="1152"/>
        <v>0</v>
      </c>
      <c r="U7428" s="248">
        <f t="shared" si="1153"/>
        <v>0</v>
      </c>
      <c r="V7428" s="13"/>
      <c r="W7428" s="7"/>
      <c r="AT7428" s="130"/>
      <c r="BF7428" s="33">
        <f t="shared" si="1159"/>
        <v>41242</v>
      </c>
      <c r="BG7428" s="34">
        <f t="shared" si="1154"/>
        <v>82.88000000000001</v>
      </c>
      <c r="BH7428" s="32">
        <f t="shared" si="1155"/>
        <v>1</v>
      </c>
      <c r="BI7428" s="32">
        <f t="shared" si="1156"/>
        <v>0</v>
      </c>
      <c r="BJ7428" s="69">
        <f t="shared" si="1157"/>
        <v>0</v>
      </c>
      <c r="BK7428" s="158" t="str">
        <f t="shared" si="1158"/>
        <v/>
      </c>
    </row>
    <row r="7429" spans="1:63" ht="12" customHeight="1" x14ac:dyDescent="0.2">
      <c r="A7429" s="8"/>
      <c r="B7429" s="7"/>
      <c r="C7429" s="7"/>
      <c r="D7429" s="7"/>
      <c r="E7429" s="7"/>
      <c r="F7429" s="7"/>
      <c r="G7429" s="7"/>
      <c r="H7429" s="7"/>
      <c r="I7429" s="10"/>
      <c r="J7429" s="25"/>
      <c r="K7429" s="250"/>
      <c r="L7429" s="31"/>
      <c r="M7429" s="9"/>
      <c r="N7429" s="11" t="s">
        <v>25</v>
      </c>
      <c r="O7429" s="39"/>
      <c r="P7429" s="47"/>
      <c r="Q7429" s="13"/>
      <c r="R7429" s="248">
        <f t="shared" si="1150"/>
        <v>0</v>
      </c>
      <c r="S7429" s="248">
        <f t="shared" si="1151"/>
        <v>0</v>
      </c>
      <c r="T7429" s="248">
        <f t="shared" si="1152"/>
        <v>0</v>
      </c>
      <c r="U7429" s="248">
        <f t="shared" si="1153"/>
        <v>0</v>
      </c>
      <c r="V7429" s="13"/>
      <c r="W7429" s="7"/>
      <c r="AT7429" s="130"/>
      <c r="BF7429" s="33">
        <f t="shared" si="1159"/>
        <v>41242</v>
      </c>
      <c r="BG7429" s="34">
        <f t="shared" si="1154"/>
        <v>82.88000000000001</v>
      </c>
      <c r="BH7429" s="32">
        <f t="shared" si="1155"/>
        <v>1</v>
      </c>
      <c r="BI7429" s="32">
        <f t="shared" si="1156"/>
        <v>0</v>
      </c>
      <c r="BJ7429" s="69">
        <f t="shared" si="1157"/>
        <v>0</v>
      </c>
      <c r="BK7429" s="158" t="str">
        <f t="shared" si="1158"/>
        <v/>
      </c>
    </row>
    <row r="7430" spans="1:63" ht="12" customHeight="1" x14ac:dyDescent="0.2">
      <c r="A7430" s="8"/>
      <c r="B7430" s="7"/>
      <c r="C7430" s="7"/>
      <c r="D7430" s="7"/>
      <c r="E7430" s="7"/>
      <c r="F7430" s="7"/>
      <c r="G7430" s="7"/>
      <c r="H7430" s="7"/>
      <c r="I7430" s="10"/>
      <c r="J7430" s="25"/>
      <c r="K7430" s="250"/>
      <c r="L7430" s="31"/>
      <c r="M7430" s="9"/>
      <c r="N7430" s="11" t="s">
        <v>25</v>
      </c>
      <c r="O7430" s="39"/>
      <c r="P7430" s="47"/>
      <c r="Q7430" s="13"/>
      <c r="R7430" s="248">
        <f t="shared" si="1150"/>
        <v>0</v>
      </c>
      <c r="S7430" s="248">
        <f t="shared" si="1151"/>
        <v>0</v>
      </c>
      <c r="T7430" s="248">
        <f t="shared" si="1152"/>
        <v>0</v>
      </c>
      <c r="U7430" s="248">
        <f t="shared" si="1153"/>
        <v>0</v>
      </c>
      <c r="V7430" s="13"/>
      <c r="W7430" s="7"/>
      <c r="AT7430" s="130"/>
      <c r="BF7430" s="33">
        <f t="shared" si="1159"/>
        <v>41242</v>
      </c>
      <c r="BG7430" s="34">
        <f t="shared" si="1154"/>
        <v>82.88000000000001</v>
      </c>
      <c r="BH7430" s="32">
        <f t="shared" si="1155"/>
        <v>1</v>
      </c>
      <c r="BI7430" s="32">
        <f t="shared" si="1156"/>
        <v>0</v>
      </c>
      <c r="BJ7430" s="69">
        <f t="shared" si="1157"/>
        <v>0</v>
      </c>
      <c r="BK7430" s="158" t="str">
        <f t="shared" si="1158"/>
        <v/>
      </c>
    </row>
    <row r="7431" spans="1:63" ht="12" customHeight="1" x14ac:dyDescent="0.2">
      <c r="A7431" s="8"/>
      <c r="B7431" s="7"/>
      <c r="C7431" s="7"/>
      <c r="D7431" s="7"/>
      <c r="E7431" s="7"/>
      <c r="F7431" s="7"/>
      <c r="G7431" s="7"/>
      <c r="H7431" s="7"/>
      <c r="I7431" s="10"/>
      <c r="J7431" s="25"/>
      <c r="K7431" s="250"/>
      <c r="L7431" s="31"/>
      <c r="M7431" s="9"/>
      <c r="N7431" s="11" t="s">
        <v>25</v>
      </c>
      <c r="O7431" s="39"/>
      <c r="P7431" s="47"/>
      <c r="Q7431" s="13"/>
      <c r="R7431" s="248">
        <f t="shared" si="1150"/>
        <v>0</v>
      </c>
      <c r="S7431" s="248">
        <f t="shared" si="1151"/>
        <v>0</v>
      </c>
      <c r="T7431" s="248">
        <f t="shared" si="1152"/>
        <v>0</v>
      </c>
      <c r="U7431" s="248">
        <f t="shared" si="1153"/>
        <v>0</v>
      </c>
      <c r="V7431" s="13"/>
      <c r="W7431" s="7"/>
      <c r="AT7431" s="130"/>
      <c r="BF7431" s="33">
        <f t="shared" si="1159"/>
        <v>41242</v>
      </c>
      <c r="BG7431" s="34">
        <f t="shared" si="1154"/>
        <v>82.88000000000001</v>
      </c>
      <c r="BH7431" s="32">
        <f t="shared" si="1155"/>
        <v>1</v>
      </c>
      <c r="BI7431" s="32">
        <f t="shared" si="1156"/>
        <v>0</v>
      </c>
      <c r="BJ7431" s="69">
        <f t="shared" si="1157"/>
        <v>0</v>
      </c>
      <c r="BK7431" s="158" t="str">
        <f t="shared" si="1158"/>
        <v/>
      </c>
    </row>
    <row r="7432" spans="1:63" ht="12" customHeight="1" x14ac:dyDescent="0.2">
      <c r="A7432" s="8"/>
      <c r="B7432" s="7"/>
      <c r="C7432" s="7"/>
      <c r="D7432" s="7"/>
      <c r="E7432" s="7"/>
      <c r="F7432" s="7"/>
      <c r="G7432" s="7"/>
      <c r="H7432" s="7"/>
      <c r="I7432" s="10"/>
      <c r="J7432" s="25"/>
      <c r="K7432" s="250"/>
      <c r="L7432" s="31"/>
      <c r="M7432" s="9"/>
      <c r="N7432" s="11" t="s">
        <v>25</v>
      </c>
      <c r="O7432" s="39"/>
      <c r="P7432" s="47"/>
      <c r="Q7432" s="13"/>
      <c r="R7432" s="248">
        <f t="shared" si="1150"/>
        <v>0</v>
      </c>
      <c r="S7432" s="248">
        <f t="shared" si="1151"/>
        <v>0</v>
      </c>
      <c r="T7432" s="248">
        <f t="shared" si="1152"/>
        <v>0</v>
      </c>
      <c r="U7432" s="248">
        <f t="shared" si="1153"/>
        <v>0</v>
      </c>
      <c r="V7432" s="13"/>
      <c r="W7432" s="7"/>
      <c r="AT7432" s="130"/>
      <c r="BF7432" s="33">
        <f t="shared" si="1159"/>
        <v>41242</v>
      </c>
      <c r="BG7432" s="34">
        <f t="shared" si="1154"/>
        <v>82.88000000000001</v>
      </c>
      <c r="BH7432" s="32">
        <f t="shared" si="1155"/>
        <v>1</v>
      </c>
      <c r="BI7432" s="32">
        <f t="shared" si="1156"/>
        <v>0</v>
      </c>
      <c r="BJ7432" s="69">
        <f t="shared" si="1157"/>
        <v>0</v>
      </c>
      <c r="BK7432" s="158" t="str">
        <f t="shared" si="1158"/>
        <v/>
      </c>
    </row>
    <row r="7433" spans="1:63" ht="12" customHeight="1" x14ac:dyDescent="0.2">
      <c r="A7433" s="8"/>
      <c r="B7433" s="7"/>
      <c r="C7433" s="7"/>
      <c r="D7433" s="7"/>
      <c r="E7433" s="7"/>
      <c r="F7433" s="7"/>
      <c r="G7433" s="7"/>
      <c r="H7433" s="7"/>
      <c r="I7433" s="10"/>
      <c r="J7433" s="25"/>
      <c r="K7433" s="250"/>
      <c r="L7433" s="31"/>
      <c r="M7433" s="9"/>
      <c r="N7433" s="11" t="s">
        <v>25</v>
      </c>
      <c r="O7433" s="39"/>
      <c r="P7433" s="47"/>
      <c r="Q7433" s="13"/>
      <c r="R7433" s="248">
        <f t="shared" si="1150"/>
        <v>0</v>
      </c>
      <c r="S7433" s="248">
        <f t="shared" si="1151"/>
        <v>0</v>
      </c>
      <c r="T7433" s="248">
        <f t="shared" si="1152"/>
        <v>0</v>
      </c>
      <c r="U7433" s="248">
        <f t="shared" si="1153"/>
        <v>0</v>
      </c>
      <c r="V7433" s="13"/>
      <c r="W7433" s="7"/>
      <c r="AT7433" s="130"/>
      <c r="BF7433" s="33">
        <f t="shared" si="1159"/>
        <v>41242</v>
      </c>
      <c r="BG7433" s="34">
        <f t="shared" si="1154"/>
        <v>82.88000000000001</v>
      </c>
      <c r="BH7433" s="32">
        <f t="shared" si="1155"/>
        <v>1</v>
      </c>
      <c r="BI7433" s="32">
        <f t="shared" si="1156"/>
        <v>0</v>
      </c>
      <c r="BJ7433" s="69">
        <f t="shared" si="1157"/>
        <v>0</v>
      </c>
      <c r="BK7433" s="158" t="str">
        <f t="shared" si="1158"/>
        <v/>
      </c>
    </row>
    <row r="7434" spans="1:63" ht="12" customHeight="1" x14ac:dyDescent="0.2">
      <c r="A7434" s="8"/>
      <c r="B7434" s="7"/>
      <c r="C7434" s="7"/>
      <c r="D7434" s="7"/>
      <c r="E7434" s="7"/>
      <c r="F7434" s="7"/>
      <c r="G7434" s="7"/>
      <c r="H7434" s="7"/>
      <c r="I7434" s="10"/>
      <c r="J7434" s="25"/>
      <c r="K7434" s="250"/>
      <c r="L7434" s="31"/>
      <c r="M7434" s="9"/>
      <c r="N7434" s="11" t="s">
        <v>25</v>
      </c>
      <c r="O7434" s="39"/>
      <c r="P7434" s="47"/>
      <c r="Q7434" s="13"/>
      <c r="R7434" s="248">
        <f t="shared" si="1150"/>
        <v>0</v>
      </c>
      <c r="S7434" s="248">
        <f t="shared" si="1151"/>
        <v>0</v>
      </c>
      <c r="T7434" s="248">
        <f t="shared" si="1152"/>
        <v>0</v>
      </c>
      <c r="U7434" s="248">
        <f t="shared" si="1153"/>
        <v>0</v>
      </c>
      <c r="V7434" s="13"/>
      <c r="W7434" s="7"/>
      <c r="AT7434" s="130"/>
      <c r="BF7434" s="33">
        <f t="shared" si="1159"/>
        <v>41242</v>
      </c>
      <c r="BG7434" s="34">
        <f t="shared" si="1154"/>
        <v>82.88000000000001</v>
      </c>
      <c r="BH7434" s="32">
        <f t="shared" si="1155"/>
        <v>1</v>
      </c>
      <c r="BI7434" s="32">
        <f t="shared" si="1156"/>
        <v>0</v>
      </c>
      <c r="BJ7434" s="69">
        <f t="shared" si="1157"/>
        <v>0</v>
      </c>
      <c r="BK7434" s="158" t="str">
        <f t="shared" si="1158"/>
        <v/>
      </c>
    </row>
    <row r="7435" spans="1:63" ht="12" customHeight="1" x14ac:dyDescent="0.2">
      <c r="A7435" s="8"/>
      <c r="B7435" s="7"/>
      <c r="C7435" s="7"/>
      <c r="D7435" s="7"/>
      <c r="E7435" s="7"/>
      <c r="F7435" s="7"/>
      <c r="G7435" s="7"/>
      <c r="H7435" s="7"/>
      <c r="I7435" s="10"/>
      <c r="J7435" s="25"/>
      <c r="K7435" s="250"/>
      <c r="L7435" s="31"/>
      <c r="M7435" s="9"/>
      <c r="N7435" s="11" t="s">
        <v>25</v>
      </c>
      <c r="O7435" s="39"/>
      <c r="P7435" s="47"/>
      <c r="Q7435" s="13"/>
      <c r="R7435" s="248">
        <f t="shared" ref="R7435:R7498" si="1160">IF(N7435&lt;&gt;"M",ROUND(IF(M7435&lt;&gt;"Y",IF(P7435&lt;&gt;"Y",K7435,K7435*(BH7435-1)),0),ROUNDING),"")</f>
        <v>0</v>
      </c>
      <c r="S7435" s="248">
        <f t="shared" ref="S7435:S7498" si="1161">IF(N7435&lt;&gt;"M",ROUND(IF(O7435&gt;0,IF(M7435="Y",BI7435*(1-O7435),IF(BI7435&gt;R7435,R7435 + (BI7435 - R7435)*(1-O7435),BI7435)),BI7435),ROUNDING),"")</f>
        <v>0</v>
      </c>
      <c r="T7435" s="248">
        <f t="shared" ref="T7435:T7498" si="1162">IF(N7435&lt;&gt;"M",ROUND(IF(O7435&gt;0,IF(M7435="Y",BJ7435*(1-O7435),IF(BJ7435&gt;R7435,R7435 + (BJ7435 - R7435)*(1-O7435),BJ7435)),BJ7435),ROUNDING),"")</f>
        <v>0</v>
      </c>
      <c r="U7435" s="248">
        <f t="shared" ref="U7435:U7498" si="1163">IF(N7435&lt;&gt;"M",ROUND(IF(OR(N7435="P",N7435=""),0,IF(OR(M7435="N",M7435=""),T7435-R7435,T7435)),ROUNDING),"")</f>
        <v>0</v>
      </c>
      <c r="V7435" s="13"/>
      <c r="W7435" s="7"/>
      <c r="AT7435" s="130"/>
      <c r="BF7435" s="33">
        <f t="shared" si="1159"/>
        <v>41242</v>
      </c>
      <c r="BG7435" s="34">
        <f t="shared" ref="BG7435:BG7498" si="1164">IF(N7435&lt;&gt;"M",BG7434+U7435,BG7434)</f>
        <v>82.88000000000001</v>
      </c>
      <c r="BH7435" s="32">
        <f t="shared" ref="BH7435:BH7498" si="1165">IF(L7435&lt;&gt;"",IF(ODDS_TYPE=1,L7435,IF(ODDS_TYPE=2,IF(L7435&gt;0,1+L7435/100,IF(L7435&lt;0,1-100/L7435,1)),IF(ODDS_TYPE=3,1+L7435,IF(ODDS_TYPE=4,1+L7435,IF(ODDS_TYPE=5,IF(L7435&gt;0,1+L7435,1-1/L7435),IF(ODDS_TYPE=6,IF(L7435&gt;=0,L7435+1,1-1/L7435),1)))))),1)</f>
        <v>1</v>
      </c>
      <c r="BI7435" s="32">
        <f t="shared" ref="BI7435:BI7498" si="1166">IF(P7435&lt;&gt;"Y",IF(M7435&lt;&gt;"Y",K7435*BH7435,K7435*BH7435 - K7435),IF(M7435&lt;&gt;"Y",K7435*BH7435,K7435))</f>
        <v>0</v>
      </c>
      <c r="BJ7435" s="69">
        <f t="shared" ref="BJ7435:BJ7498" si="1167">IF(P7435&lt;&gt;"Y",
IF(M7435&lt;&gt;"Y",
IF(N7435="Y",K7435*BH7435,IF(N7435="P",0,IF(OR(N7435="R",N7435="PU"),K7435,IF(N7435="H",K7435*BH7435*0.5,IF(N7435="HW",K7435*0.5*(1 + BH7435),IF(N7435="HL",K7435*0.5,0)))))),
IF(N7435="Y",K7435*BH7435 - K7435,IF(N7435="P",0,IF(OR(N7435="R",N7435="PU"),0,IF(N7435="H",IF(BH7435&gt;2,0.5*K7435*BH7435 - K7435,0),IF(N7435="HW",K7435*0.5*(1 + BH7435) - K7435,IF(N7435="HL",0,0))))))),
IF(M7435&lt;&gt;"Y",
IF(N7435="Y",K7435*BH7435,IF(N7435="P",0,IF(OR(N7435="R",N7435="PU"),K7435*(BH7435-1),IF(N7435="H",K7435*BH7435*0.5,IF(N7435="HW",K7435*(BH7435-1)*0.5,IF(N7435="HL",K7435*BH7435 - K7435*0.5,0)))))),
IF(N7435="Y",K7435,IF(N7435="P",0,IF(OR(N7435="R",N7435="PU"),0,IF(N7435="H",IF(BH7435&lt;2,K7435*BH7435*0.5 - K7435*(BH7435-1),0),IF(N7435="HW",0,IF(N7435="HL",K7435*0.5,0)))))))
)</f>
        <v>0</v>
      </c>
      <c r="BK7435" s="158" t="str">
        <f t="shared" ref="BK7435:BK7498" si="1168">IF(FILT_M=1,IF(LEN(C7435)&gt;0,C7435,""),IF(FILT_M=2,IF(LEN(E7435)&gt;0,E7435,""),IF(FILT_M=3,IF(LEN(F7435)&gt;0,F7435,""),IF(FILT_M=4,IF(LEN(G7435)&gt;0,G7435,""),""))))</f>
        <v/>
      </c>
    </row>
    <row r="7436" spans="1:63" ht="12" customHeight="1" x14ac:dyDescent="0.2">
      <c r="A7436" s="8"/>
      <c r="B7436" s="7"/>
      <c r="C7436" s="7"/>
      <c r="D7436" s="7"/>
      <c r="E7436" s="7"/>
      <c r="F7436" s="7"/>
      <c r="G7436" s="7"/>
      <c r="H7436" s="7"/>
      <c r="I7436" s="10"/>
      <c r="J7436" s="25"/>
      <c r="K7436" s="250"/>
      <c r="L7436" s="31"/>
      <c r="M7436" s="9"/>
      <c r="N7436" s="11" t="s">
        <v>25</v>
      </c>
      <c r="O7436" s="39"/>
      <c r="P7436" s="47"/>
      <c r="Q7436" s="13"/>
      <c r="R7436" s="248">
        <f t="shared" si="1160"/>
        <v>0</v>
      </c>
      <c r="S7436" s="248">
        <f t="shared" si="1161"/>
        <v>0</v>
      </c>
      <c r="T7436" s="248">
        <f t="shared" si="1162"/>
        <v>0</v>
      </c>
      <c r="U7436" s="248">
        <f t="shared" si="1163"/>
        <v>0</v>
      </c>
      <c r="V7436" s="13"/>
      <c r="W7436" s="7"/>
      <c r="AT7436" s="130"/>
      <c r="BF7436" s="33">
        <f t="shared" ref="BF7436:BF7499" si="1169">IF(A7436&gt;2,A7436,BF7435)</f>
        <v>41242</v>
      </c>
      <c r="BG7436" s="34">
        <f t="shared" si="1164"/>
        <v>82.88000000000001</v>
      </c>
      <c r="BH7436" s="32">
        <f t="shared" si="1165"/>
        <v>1</v>
      </c>
      <c r="BI7436" s="32">
        <f t="shared" si="1166"/>
        <v>0</v>
      </c>
      <c r="BJ7436" s="69">
        <f t="shared" si="1167"/>
        <v>0</v>
      </c>
      <c r="BK7436" s="158" t="str">
        <f t="shared" si="1168"/>
        <v/>
      </c>
    </row>
    <row r="7437" spans="1:63" ht="12" customHeight="1" x14ac:dyDescent="0.2">
      <c r="A7437" s="8"/>
      <c r="B7437" s="7"/>
      <c r="C7437" s="7"/>
      <c r="D7437" s="7"/>
      <c r="E7437" s="7"/>
      <c r="F7437" s="7"/>
      <c r="G7437" s="7"/>
      <c r="H7437" s="7"/>
      <c r="I7437" s="10"/>
      <c r="J7437" s="25"/>
      <c r="K7437" s="250"/>
      <c r="L7437" s="31"/>
      <c r="M7437" s="9"/>
      <c r="N7437" s="11" t="s">
        <v>25</v>
      </c>
      <c r="O7437" s="39"/>
      <c r="P7437" s="47"/>
      <c r="Q7437" s="13"/>
      <c r="R7437" s="248">
        <f t="shared" si="1160"/>
        <v>0</v>
      </c>
      <c r="S7437" s="248">
        <f t="shared" si="1161"/>
        <v>0</v>
      </c>
      <c r="T7437" s="248">
        <f t="shared" si="1162"/>
        <v>0</v>
      </c>
      <c r="U7437" s="248">
        <f t="shared" si="1163"/>
        <v>0</v>
      </c>
      <c r="V7437" s="13"/>
      <c r="W7437" s="7"/>
      <c r="AT7437" s="130"/>
      <c r="BF7437" s="33">
        <f t="shared" si="1169"/>
        <v>41242</v>
      </c>
      <c r="BG7437" s="34">
        <f t="shared" si="1164"/>
        <v>82.88000000000001</v>
      </c>
      <c r="BH7437" s="32">
        <f t="shared" si="1165"/>
        <v>1</v>
      </c>
      <c r="BI7437" s="32">
        <f t="shared" si="1166"/>
        <v>0</v>
      </c>
      <c r="BJ7437" s="69">
        <f t="shared" si="1167"/>
        <v>0</v>
      </c>
      <c r="BK7437" s="158" t="str">
        <f t="shared" si="1168"/>
        <v/>
      </c>
    </row>
    <row r="7438" spans="1:63" ht="12" customHeight="1" x14ac:dyDescent="0.2">
      <c r="A7438" s="8"/>
      <c r="B7438" s="7"/>
      <c r="C7438" s="7"/>
      <c r="D7438" s="7"/>
      <c r="E7438" s="7"/>
      <c r="F7438" s="7"/>
      <c r="G7438" s="7"/>
      <c r="H7438" s="7"/>
      <c r="I7438" s="10"/>
      <c r="J7438" s="25"/>
      <c r="K7438" s="250"/>
      <c r="L7438" s="31"/>
      <c r="M7438" s="9"/>
      <c r="N7438" s="11" t="s">
        <v>25</v>
      </c>
      <c r="O7438" s="39"/>
      <c r="P7438" s="47"/>
      <c r="Q7438" s="13"/>
      <c r="R7438" s="248">
        <f t="shared" si="1160"/>
        <v>0</v>
      </c>
      <c r="S7438" s="248">
        <f t="shared" si="1161"/>
        <v>0</v>
      </c>
      <c r="T7438" s="248">
        <f t="shared" si="1162"/>
        <v>0</v>
      </c>
      <c r="U7438" s="248">
        <f t="shared" si="1163"/>
        <v>0</v>
      </c>
      <c r="V7438" s="13"/>
      <c r="W7438" s="7"/>
      <c r="AT7438" s="130"/>
      <c r="BF7438" s="33">
        <f t="shared" si="1169"/>
        <v>41242</v>
      </c>
      <c r="BG7438" s="34">
        <f t="shared" si="1164"/>
        <v>82.88000000000001</v>
      </c>
      <c r="BH7438" s="32">
        <f t="shared" si="1165"/>
        <v>1</v>
      </c>
      <c r="BI7438" s="32">
        <f t="shared" si="1166"/>
        <v>0</v>
      </c>
      <c r="BJ7438" s="69">
        <f t="shared" si="1167"/>
        <v>0</v>
      </c>
      <c r="BK7438" s="158" t="str">
        <f t="shared" si="1168"/>
        <v/>
      </c>
    </row>
    <row r="7439" spans="1:63" ht="12" customHeight="1" x14ac:dyDescent="0.2">
      <c r="A7439" s="8"/>
      <c r="B7439" s="7"/>
      <c r="C7439" s="7"/>
      <c r="D7439" s="7"/>
      <c r="E7439" s="7"/>
      <c r="F7439" s="7"/>
      <c r="G7439" s="7"/>
      <c r="H7439" s="7"/>
      <c r="I7439" s="10"/>
      <c r="J7439" s="25"/>
      <c r="K7439" s="250"/>
      <c r="L7439" s="31"/>
      <c r="M7439" s="9"/>
      <c r="N7439" s="11" t="s">
        <v>25</v>
      </c>
      <c r="O7439" s="39"/>
      <c r="P7439" s="47"/>
      <c r="Q7439" s="13"/>
      <c r="R7439" s="248">
        <f t="shared" si="1160"/>
        <v>0</v>
      </c>
      <c r="S7439" s="248">
        <f t="shared" si="1161"/>
        <v>0</v>
      </c>
      <c r="T7439" s="248">
        <f t="shared" si="1162"/>
        <v>0</v>
      </c>
      <c r="U7439" s="248">
        <f t="shared" si="1163"/>
        <v>0</v>
      </c>
      <c r="V7439" s="13"/>
      <c r="W7439" s="7"/>
      <c r="AT7439" s="130"/>
      <c r="BF7439" s="33">
        <f t="shared" si="1169"/>
        <v>41242</v>
      </c>
      <c r="BG7439" s="34">
        <f t="shared" si="1164"/>
        <v>82.88000000000001</v>
      </c>
      <c r="BH7439" s="32">
        <f t="shared" si="1165"/>
        <v>1</v>
      </c>
      <c r="BI7439" s="32">
        <f t="shared" si="1166"/>
        <v>0</v>
      </c>
      <c r="BJ7439" s="69">
        <f t="shared" si="1167"/>
        <v>0</v>
      </c>
      <c r="BK7439" s="158" t="str">
        <f t="shared" si="1168"/>
        <v/>
      </c>
    </row>
    <row r="7440" spans="1:63" ht="12" customHeight="1" x14ac:dyDescent="0.2">
      <c r="A7440" s="8"/>
      <c r="B7440" s="7"/>
      <c r="C7440" s="7"/>
      <c r="D7440" s="7"/>
      <c r="E7440" s="7"/>
      <c r="F7440" s="7"/>
      <c r="G7440" s="7"/>
      <c r="H7440" s="7"/>
      <c r="I7440" s="10"/>
      <c r="J7440" s="25"/>
      <c r="K7440" s="250"/>
      <c r="L7440" s="31"/>
      <c r="M7440" s="9"/>
      <c r="N7440" s="11" t="s">
        <v>25</v>
      </c>
      <c r="O7440" s="39"/>
      <c r="P7440" s="47"/>
      <c r="Q7440" s="13"/>
      <c r="R7440" s="248">
        <f t="shared" si="1160"/>
        <v>0</v>
      </c>
      <c r="S7440" s="248">
        <f t="shared" si="1161"/>
        <v>0</v>
      </c>
      <c r="T7440" s="248">
        <f t="shared" si="1162"/>
        <v>0</v>
      </c>
      <c r="U7440" s="248">
        <f t="shared" si="1163"/>
        <v>0</v>
      </c>
      <c r="V7440" s="13"/>
      <c r="W7440" s="7"/>
      <c r="AT7440" s="130"/>
      <c r="BF7440" s="33">
        <f t="shared" si="1169"/>
        <v>41242</v>
      </c>
      <c r="BG7440" s="34">
        <f t="shared" si="1164"/>
        <v>82.88000000000001</v>
      </c>
      <c r="BH7440" s="32">
        <f t="shared" si="1165"/>
        <v>1</v>
      </c>
      <c r="BI7440" s="32">
        <f t="shared" si="1166"/>
        <v>0</v>
      </c>
      <c r="BJ7440" s="69">
        <f t="shared" si="1167"/>
        <v>0</v>
      </c>
      <c r="BK7440" s="158" t="str">
        <f t="shared" si="1168"/>
        <v/>
      </c>
    </row>
    <row r="7441" spans="1:63" ht="12" customHeight="1" x14ac:dyDescent="0.2">
      <c r="A7441" s="8"/>
      <c r="B7441" s="7"/>
      <c r="C7441" s="7"/>
      <c r="D7441" s="7"/>
      <c r="E7441" s="7"/>
      <c r="F7441" s="7"/>
      <c r="G7441" s="7"/>
      <c r="H7441" s="7"/>
      <c r="I7441" s="10"/>
      <c r="J7441" s="25"/>
      <c r="K7441" s="250"/>
      <c r="L7441" s="31"/>
      <c r="M7441" s="9"/>
      <c r="N7441" s="11" t="s">
        <v>25</v>
      </c>
      <c r="O7441" s="39"/>
      <c r="P7441" s="47"/>
      <c r="Q7441" s="13"/>
      <c r="R7441" s="248">
        <f t="shared" si="1160"/>
        <v>0</v>
      </c>
      <c r="S7441" s="248">
        <f t="shared" si="1161"/>
        <v>0</v>
      </c>
      <c r="T7441" s="248">
        <f t="shared" si="1162"/>
        <v>0</v>
      </c>
      <c r="U7441" s="248">
        <f t="shared" si="1163"/>
        <v>0</v>
      </c>
      <c r="V7441" s="13"/>
      <c r="W7441" s="7"/>
      <c r="AT7441" s="130"/>
      <c r="BF7441" s="33">
        <f t="shared" si="1169"/>
        <v>41242</v>
      </c>
      <c r="BG7441" s="34">
        <f t="shared" si="1164"/>
        <v>82.88000000000001</v>
      </c>
      <c r="BH7441" s="32">
        <f t="shared" si="1165"/>
        <v>1</v>
      </c>
      <c r="BI7441" s="32">
        <f t="shared" si="1166"/>
        <v>0</v>
      </c>
      <c r="BJ7441" s="69">
        <f t="shared" si="1167"/>
        <v>0</v>
      </c>
      <c r="BK7441" s="158" t="str">
        <f t="shared" si="1168"/>
        <v/>
      </c>
    </row>
    <row r="7442" spans="1:63" ht="12" customHeight="1" x14ac:dyDescent="0.2">
      <c r="A7442" s="8"/>
      <c r="B7442" s="7"/>
      <c r="C7442" s="7"/>
      <c r="D7442" s="7"/>
      <c r="E7442" s="7"/>
      <c r="F7442" s="7"/>
      <c r="G7442" s="7"/>
      <c r="H7442" s="7"/>
      <c r="I7442" s="10"/>
      <c r="J7442" s="25"/>
      <c r="K7442" s="250"/>
      <c r="L7442" s="31"/>
      <c r="M7442" s="9"/>
      <c r="N7442" s="11" t="s">
        <v>25</v>
      </c>
      <c r="O7442" s="39"/>
      <c r="P7442" s="47"/>
      <c r="Q7442" s="13"/>
      <c r="R7442" s="248">
        <f t="shared" si="1160"/>
        <v>0</v>
      </c>
      <c r="S7442" s="248">
        <f t="shared" si="1161"/>
        <v>0</v>
      </c>
      <c r="T7442" s="248">
        <f t="shared" si="1162"/>
        <v>0</v>
      </c>
      <c r="U7442" s="248">
        <f t="shared" si="1163"/>
        <v>0</v>
      </c>
      <c r="V7442" s="13"/>
      <c r="W7442" s="7"/>
      <c r="AT7442" s="130"/>
      <c r="BF7442" s="33">
        <f t="shared" si="1169"/>
        <v>41242</v>
      </c>
      <c r="BG7442" s="34">
        <f t="shared" si="1164"/>
        <v>82.88000000000001</v>
      </c>
      <c r="BH7442" s="32">
        <f t="shared" si="1165"/>
        <v>1</v>
      </c>
      <c r="BI7442" s="32">
        <f t="shared" si="1166"/>
        <v>0</v>
      </c>
      <c r="BJ7442" s="69">
        <f t="shared" si="1167"/>
        <v>0</v>
      </c>
      <c r="BK7442" s="158" t="str">
        <f t="shared" si="1168"/>
        <v/>
      </c>
    </row>
    <row r="7443" spans="1:63" ht="12" customHeight="1" x14ac:dyDescent="0.2">
      <c r="A7443" s="8"/>
      <c r="B7443" s="7"/>
      <c r="C7443" s="7"/>
      <c r="D7443" s="7"/>
      <c r="E7443" s="7"/>
      <c r="F7443" s="7"/>
      <c r="G7443" s="7"/>
      <c r="H7443" s="7"/>
      <c r="I7443" s="10"/>
      <c r="J7443" s="25"/>
      <c r="K7443" s="250"/>
      <c r="L7443" s="31"/>
      <c r="M7443" s="9"/>
      <c r="N7443" s="11" t="s">
        <v>25</v>
      </c>
      <c r="O7443" s="39"/>
      <c r="P7443" s="47"/>
      <c r="Q7443" s="13"/>
      <c r="R7443" s="248">
        <f t="shared" si="1160"/>
        <v>0</v>
      </c>
      <c r="S7443" s="248">
        <f t="shared" si="1161"/>
        <v>0</v>
      </c>
      <c r="T7443" s="248">
        <f t="shared" si="1162"/>
        <v>0</v>
      </c>
      <c r="U7443" s="248">
        <f t="shared" si="1163"/>
        <v>0</v>
      </c>
      <c r="V7443" s="13"/>
      <c r="W7443" s="7"/>
      <c r="AT7443" s="130"/>
      <c r="BF7443" s="33">
        <f t="shared" si="1169"/>
        <v>41242</v>
      </c>
      <c r="BG7443" s="34">
        <f t="shared" si="1164"/>
        <v>82.88000000000001</v>
      </c>
      <c r="BH7443" s="32">
        <f t="shared" si="1165"/>
        <v>1</v>
      </c>
      <c r="BI7443" s="32">
        <f t="shared" si="1166"/>
        <v>0</v>
      </c>
      <c r="BJ7443" s="69">
        <f t="shared" si="1167"/>
        <v>0</v>
      </c>
      <c r="BK7443" s="158" t="str">
        <f t="shared" si="1168"/>
        <v/>
      </c>
    </row>
    <row r="7444" spans="1:63" ht="12" customHeight="1" x14ac:dyDescent="0.2">
      <c r="A7444" s="8"/>
      <c r="B7444" s="7"/>
      <c r="C7444" s="7"/>
      <c r="D7444" s="7"/>
      <c r="E7444" s="7"/>
      <c r="F7444" s="7"/>
      <c r="G7444" s="7"/>
      <c r="H7444" s="7"/>
      <c r="I7444" s="10"/>
      <c r="J7444" s="25"/>
      <c r="K7444" s="250"/>
      <c r="L7444" s="31"/>
      <c r="M7444" s="9"/>
      <c r="N7444" s="11" t="s">
        <v>25</v>
      </c>
      <c r="O7444" s="39"/>
      <c r="P7444" s="47"/>
      <c r="Q7444" s="13"/>
      <c r="R7444" s="248">
        <f t="shared" si="1160"/>
        <v>0</v>
      </c>
      <c r="S7444" s="248">
        <f t="shared" si="1161"/>
        <v>0</v>
      </c>
      <c r="T7444" s="248">
        <f t="shared" si="1162"/>
        <v>0</v>
      </c>
      <c r="U7444" s="248">
        <f t="shared" si="1163"/>
        <v>0</v>
      </c>
      <c r="V7444" s="13"/>
      <c r="W7444" s="7"/>
      <c r="AT7444" s="130"/>
      <c r="BF7444" s="33">
        <f t="shared" si="1169"/>
        <v>41242</v>
      </c>
      <c r="BG7444" s="34">
        <f t="shared" si="1164"/>
        <v>82.88000000000001</v>
      </c>
      <c r="BH7444" s="32">
        <f t="shared" si="1165"/>
        <v>1</v>
      </c>
      <c r="BI7444" s="32">
        <f t="shared" si="1166"/>
        <v>0</v>
      </c>
      <c r="BJ7444" s="69">
        <f t="shared" si="1167"/>
        <v>0</v>
      </c>
      <c r="BK7444" s="158" t="str">
        <f t="shared" si="1168"/>
        <v/>
      </c>
    </row>
    <row r="7445" spans="1:63" ht="12" customHeight="1" x14ac:dyDescent="0.2">
      <c r="A7445" s="8"/>
      <c r="B7445" s="7"/>
      <c r="C7445" s="7"/>
      <c r="D7445" s="7"/>
      <c r="E7445" s="7"/>
      <c r="F7445" s="7"/>
      <c r="G7445" s="7"/>
      <c r="H7445" s="7"/>
      <c r="I7445" s="10"/>
      <c r="J7445" s="25"/>
      <c r="K7445" s="250"/>
      <c r="L7445" s="31"/>
      <c r="M7445" s="9"/>
      <c r="N7445" s="11" t="s">
        <v>25</v>
      </c>
      <c r="O7445" s="39"/>
      <c r="P7445" s="47"/>
      <c r="Q7445" s="13"/>
      <c r="R7445" s="248">
        <f t="shared" si="1160"/>
        <v>0</v>
      </c>
      <c r="S7445" s="248">
        <f t="shared" si="1161"/>
        <v>0</v>
      </c>
      <c r="T7445" s="248">
        <f t="shared" si="1162"/>
        <v>0</v>
      </c>
      <c r="U7445" s="248">
        <f t="shared" si="1163"/>
        <v>0</v>
      </c>
      <c r="V7445" s="13"/>
      <c r="W7445" s="7"/>
      <c r="AT7445" s="130"/>
      <c r="BF7445" s="33">
        <f t="shared" si="1169"/>
        <v>41242</v>
      </c>
      <c r="BG7445" s="34">
        <f t="shared" si="1164"/>
        <v>82.88000000000001</v>
      </c>
      <c r="BH7445" s="32">
        <f t="shared" si="1165"/>
        <v>1</v>
      </c>
      <c r="BI7445" s="32">
        <f t="shared" si="1166"/>
        <v>0</v>
      </c>
      <c r="BJ7445" s="69">
        <f t="shared" si="1167"/>
        <v>0</v>
      </c>
      <c r="BK7445" s="158" t="str">
        <f t="shared" si="1168"/>
        <v/>
      </c>
    </row>
    <row r="7446" spans="1:63" ht="12" customHeight="1" x14ac:dyDescent="0.2">
      <c r="A7446" s="8"/>
      <c r="B7446" s="7"/>
      <c r="C7446" s="7"/>
      <c r="D7446" s="7"/>
      <c r="E7446" s="7"/>
      <c r="F7446" s="7"/>
      <c r="G7446" s="7"/>
      <c r="H7446" s="7"/>
      <c r="I7446" s="10"/>
      <c r="J7446" s="25"/>
      <c r="K7446" s="250"/>
      <c r="L7446" s="31"/>
      <c r="M7446" s="9"/>
      <c r="N7446" s="11" t="s">
        <v>25</v>
      </c>
      <c r="O7446" s="39"/>
      <c r="P7446" s="47"/>
      <c r="Q7446" s="13"/>
      <c r="R7446" s="248">
        <f t="shared" si="1160"/>
        <v>0</v>
      </c>
      <c r="S7446" s="248">
        <f t="shared" si="1161"/>
        <v>0</v>
      </c>
      <c r="T7446" s="248">
        <f t="shared" si="1162"/>
        <v>0</v>
      </c>
      <c r="U7446" s="248">
        <f t="shared" si="1163"/>
        <v>0</v>
      </c>
      <c r="V7446" s="13"/>
      <c r="W7446" s="7"/>
      <c r="AT7446" s="130"/>
      <c r="BF7446" s="33">
        <f t="shared" si="1169"/>
        <v>41242</v>
      </c>
      <c r="BG7446" s="34">
        <f t="shared" si="1164"/>
        <v>82.88000000000001</v>
      </c>
      <c r="BH7446" s="32">
        <f t="shared" si="1165"/>
        <v>1</v>
      </c>
      <c r="BI7446" s="32">
        <f t="shared" si="1166"/>
        <v>0</v>
      </c>
      <c r="BJ7446" s="69">
        <f t="shared" si="1167"/>
        <v>0</v>
      </c>
      <c r="BK7446" s="158" t="str">
        <f t="shared" si="1168"/>
        <v/>
      </c>
    </row>
    <row r="7447" spans="1:63" ht="12" customHeight="1" x14ac:dyDescent="0.2">
      <c r="A7447" s="8"/>
      <c r="B7447" s="7"/>
      <c r="C7447" s="7"/>
      <c r="D7447" s="7"/>
      <c r="E7447" s="7"/>
      <c r="F7447" s="7"/>
      <c r="G7447" s="7"/>
      <c r="H7447" s="7"/>
      <c r="I7447" s="10"/>
      <c r="J7447" s="25"/>
      <c r="K7447" s="250"/>
      <c r="L7447" s="31"/>
      <c r="M7447" s="9"/>
      <c r="N7447" s="11" t="s">
        <v>25</v>
      </c>
      <c r="O7447" s="39"/>
      <c r="P7447" s="47"/>
      <c r="Q7447" s="13"/>
      <c r="R7447" s="248">
        <f t="shared" si="1160"/>
        <v>0</v>
      </c>
      <c r="S7447" s="248">
        <f t="shared" si="1161"/>
        <v>0</v>
      </c>
      <c r="T7447" s="248">
        <f t="shared" si="1162"/>
        <v>0</v>
      </c>
      <c r="U7447" s="248">
        <f t="shared" si="1163"/>
        <v>0</v>
      </c>
      <c r="V7447" s="13"/>
      <c r="W7447" s="7"/>
      <c r="AT7447" s="130"/>
      <c r="BF7447" s="33">
        <f t="shared" si="1169"/>
        <v>41242</v>
      </c>
      <c r="BG7447" s="34">
        <f t="shared" si="1164"/>
        <v>82.88000000000001</v>
      </c>
      <c r="BH7447" s="32">
        <f t="shared" si="1165"/>
        <v>1</v>
      </c>
      <c r="BI7447" s="32">
        <f t="shared" si="1166"/>
        <v>0</v>
      </c>
      <c r="BJ7447" s="69">
        <f t="shared" si="1167"/>
        <v>0</v>
      </c>
      <c r="BK7447" s="158" t="str">
        <f t="shared" si="1168"/>
        <v/>
      </c>
    </row>
    <row r="7448" spans="1:63" ht="12" customHeight="1" x14ac:dyDescent="0.2">
      <c r="A7448" s="8"/>
      <c r="B7448" s="7"/>
      <c r="C7448" s="7"/>
      <c r="D7448" s="7"/>
      <c r="E7448" s="7"/>
      <c r="F7448" s="7"/>
      <c r="G7448" s="7"/>
      <c r="H7448" s="7"/>
      <c r="I7448" s="10"/>
      <c r="J7448" s="25"/>
      <c r="K7448" s="250"/>
      <c r="L7448" s="31"/>
      <c r="M7448" s="9"/>
      <c r="N7448" s="11" t="s">
        <v>25</v>
      </c>
      <c r="O7448" s="39"/>
      <c r="P7448" s="47"/>
      <c r="Q7448" s="13"/>
      <c r="R7448" s="248">
        <f t="shared" si="1160"/>
        <v>0</v>
      </c>
      <c r="S7448" s="248">
        <f t="shared" si="1161"/>
        <v>0</v>
      </c>
      <c r="T7448" s="248">
        <f t="shared" si="1162"/>
        <v>0</v>
      </c>
      <c r="U7448" s="248">
        <f t="shared" si="1163"/>
        <v>0</v>
      </c>
      <c r="V7448" s="13"/>
      <c r="W7448" s="7"/>
      <c r="AT7448" s="130"/>
      <c r="BF7448" s="33">
        <f t="shared" si="1169"/>
        <v>41242</v>
      </c>
      <c r="BG7448" s="34">
        <f t="shared" si="1164"/>
        <v>82.88000000000001</v>
      </c>
      <c r="BH7448" s="32">
        <f t="shared" si="1165"/>
        <v>1</v>
      </c>
      <c r="BI7448" s="32">
        <f t="shared" si="1166"/>
        <v>0</v>
      </c>
      <c r="BJ7448" s="69">
        <f t="shared" si="1167"/>
        <v>0</v>
      </c>
      <c r="BK7448" s="158" t="str">
        <f t="shared" si="1168"/>
        <v/>
      </c>
    </row>
    <row r="7449" spans="1:63" ht="12" customHeight="1" x14ac:dyDescent="0.2">
      <c r="A7449" s="8"/>
      <c r="B7449" s="7"/>
      <c r="C7449" s="7"/>
      <c r="D7449" s="7"/>
      <c r="E7449" s="7"/>
      <c r="F7449" s="7"/>
      <c r="G7449" s="7"/>
      <c r="H7449" s="7"/>
      <c r="I7449" s="10"/>
      <c r="J7449" s="25"/>
      <c r="K7449" s="250"/>
      <c r="L7449" s="31"/>
      <c r="M7449" s="9"/>
      <c r="N7449" s="11" t="s">
        <v>25</v>
      </c>
      <c r="O7449" s="39"/>
      <c r="P7449" s="47"/>
      <c r="Q7449" s="13"/>
      <c r="R7449" s="248">
        <f t="shared" si="1160"/>
        <v>0</v>
      </c>
      <c r="S7449" s="248">
        <f t="shared" si="1161"/>
        <v>0</v>
      </c>
      <c r="T7449" s="248">
        <f t="shared" si="1162"/>
        <v>0</v>
      </c>
      <c r="U7449" s="248">
        <f t="shared" si="1163"/>
        <v>0</v>
      </c>
      <c r="V7449" s="13"/>
      <c r="W7449" s="7"/>
      <c r="AT7449" s="130"/>
      <c r="BF7449" s="33">
        <f t="shared" si="1169"/>
        <v>41242</v>
      </c>
      <c r="BG7449" s="34">
        <f t="shared" si="1164"/>
        <v>82.88000000000001</v>
      </c>
      <c r="BH7449" s="32">
        <f t="shared" si="1165"/>
        <v>1</v>
      </c>
      <c r="BI7449" s="32">
        <f t="shared" si="1166"/>
        <v>0</v>
      </c>
      <c r="BJ7449" s="69">
        <f t="shared" si="1167"/>
        <v>0</v>
      </c>
      <c r="BK7449" s="158" t="str">
        <f t="shared" si="1168"/>
        <v/>
      </c>
    </row>
    <row r="7450" spans="1:63" ht="12" customHeight="1" x14ac:dyDescent="0.2">
      <c r="A7450" s="8"/>
      <c r="B7450" s="7"/>
      <c r="C7450" s="7"/>
      <c r="D7450" s="7"/>
      <c r="E7450" s="7"/>
      <c r="F7450" s="7"/>
      <c r="G7450" s="7"/>
      <c r="H7450" s="7"/>
      <c r="I7450" s="10"/>
      <c r="J7450" s="25"/>
      <c r="K7450" s="250"/>
      <c r="L7450" s="31"/>
      <c r="M7450" s="9"/>
      <c r="N7450" s="11" t="s">
        <v>25</v>
      </c>
      <c r="O7450" s="39"/>
      <c r="P7450" s="47"/>
      <c r="Q7450" s="13"/>
      <c r="R7450" s="248">
        <f t="shared" si="1160"/>
        <v>0</v>
      </c>
      <c r="S7450" s="248">
        <f t="shared" si="1161"/>
        <v>0</v>
      </c>
      <c r="T7450" s="248">
        <f t="shared" si="1162"/>
        <v>0</v>
      </c>
      <c r="U7450" s="248">
        <f t="shared" si="1163"/>
        <v>0</v>
      </c>
      <c r="V7450" s="13"/>
      <c r="W7450" s="7"/>
      <c r="AT7450" s="130"/>
      <c r="BF7450" s="33">
        <f t="shared" si="1169"/>
        <v>41242</v>
      </c>
      <c r="BG7450" s="34">
        <f t="shared" si="1164"/>
        <v>82.88000000000001</v>
      </c>
      <c r="BH7450" s="32">
        <f t="shared" si="1165"/>
        <v>1</v>
      </c>
      <c r="BI7450" s="32">
        <f t="shared" si="1166"/>
        <v>0</v>
      </c>
      <c r="BJ7450" s="69">
        <f t="shared" si="1167"/>
        <v>0</v>
      </c>
      <c r="BK7450" s="158" t="str">
        <f t="shared" si="1168"/>
        <v/>
      </c>
    </row>
    <row r="7451" spans="1:63" ht="12" customHeight="1" x14ac:dyDescent="0.2">
      <c r="A7451" s="8"/>
      <c r="B7451" s="7"/>
      <c r="C7451" s="7"/>
      <c r="D7451" s="7"/>
      <c r="E7451" s="7"/>
      <c r="F7451" s="7"/>
      <c r="G7451" s="7"/>
      <c r="H7451" s="7"/>
      <c r="I7451" s="10"/>
      <c r="J7451" s="25"/>
      <c r="K7451" s="250"/>
      <c r="L7451" s="31"/>
      <c r="M7451" s="9"/>
      <c r="N7451" s="11" t="s">
        <v>25</v>
      </c>
      <c r="O7451" s="39"/>
      <c r="P7451" s="47"/>
      <c r="Q7451" s="13"/>
      <c r="R7451" s="248">
        <f t="shared" si="1160"/>
        <v>0</v>
      </c>
      <c r="S7451" s="248">
        <f t="shared" si="1161"/>
        <v>0</v>
      </c>
      <c r="T7451" s="248">
        <f t="shared" si="1162"/>
        <v>0</v>
      </c>
      <c r="U7451" s="248">
        <f t="shared" si="1163"/>
        <v>0</v>
      </c>
      <c r="V7451" s="13"/>
      <c r="W7451" s="7"/>
      <c r="AT7451" s="130"/>
      <c r="BF7451" s="33">
        <f t="shared" si="1169"/>
        <v>41242</v>
      </c>
      <c r="BG7451" s="34">
        <f t="shared" si="1164"/>
        <v>82.88000000000001</v>
      </c>
      <c r="BH7451" s="32">
        <f t="shared" si="1165"/>
        <v>1</v>
      </c>
      <c r="BI7451" s="32">
        <f t="shared" si="1166"/>
        <v>0</v>
      </c>
      <c r="BJ7451" s="69">
        <f t="shared" si="1167"/>
        <v>0</v>
      </c>
      <c r="BK7451" s="158" t="str">
        <f t="shared" si="1168"/>
        <v/>
      </c>
    </row>
    <row r="7452" spans="1:63" ht="12" customHeight="1" x14ac:dyDescent="0.2">
      <c r="A7452" s="8"/>
      <c r="B7452" s="7"/>
      <c r="C7452" s="7"/>
      <c r="D7452" s="7"/>
      <c r="E7452" s="7"/>
      <c r="F7452" s="7"/>
      <c r="G7452" s="7"/>
      <c r="H7452" s="7"/>
      <c r="I7452" s="10"/>
      <c r="J7452" s="25"/>
      <c r="K7452" s="250"/>
      <c r="L7452" s="31"/>
      <c r="M7452" s="9"/>
      <c r="N7452" s="11" t="s">
        <v>25</v>
      </c>
      <c r="O7452" s="39"/>
      <c r="P7452" s="47"/>
      <c r="Q7452" s="13"/>
      <c r="R7452" s="248">
        <f t="shared" si="1160"/>
        <v>0</v>
      </c>
      <c r="S7452" s="248">
        <f t="shared" si="1161"/>
        <v>0</v>
      </c>
      <c r="T7452" s="248">
        <f t="shared" si="1162"/>
        <v>0</v>
      </c>
      <c r="U7452" s="248">
        <f t="shared" si="1163"/>
        <v>0</v>
      </c>
      <c r="V7452" s="13"/>
      <c r="W7452" s="7"/>
      <c r="AT7452" s="130"/>
      <c r="BF7452" s="33">
        <f t="shared" si="1169"/>
        <v>41242</v>
      </c>
      <c r="BG7452" s="34">
        <f t="shared" si="1164"/>
        <v>82.88000000000001</v>
      </c>
      <c r="BH7452" s="32">
        <f t="shared" si="1165"/>
        <v>1</v>
      </c>
      <c r="BI7452" s="32">
        <f t="shared" si="1166"/>
        <v>0</v>
      </c>
      <c r="BJ7452" s="69">
        <f t="shared" si="1167"/>
        <v>0</v>
      </c>
      <c r="BK7452" s="158" t="str">
        <f t="shared" si="1168"/>
        <v/>
      </c>
    </row>
    <row r="7453" spans="1:63" ht="12" customHeight="1" x14ac:dyDescent="0.2">
      <c r="A7453" s="8"/>
      <c r="B7453" s="7"/>
      <c r="C7453" s="7"/>
      <c r="D7453" s="7"/>
      <c r="E7453" s="7"/>
      <c r="F7453" s="7"/>
      <c r="G7453" s="7"/>
      <c r="H7453" s="7"/>
      <c r="I7453" s="10"/>
      <c r="J7453" s="25"/>
      <c r="K7453" s="250"/>
      <c r="L7453" s="31"/>
      <c r="M7453" s="9"/>
      <c r="N7453" s="11" t="s">
        <v>25</v>
      </c>
      <c r="O7453" s="39"/>
      <c r="P7453" s="47"/>
      <c r="Q7453" s="13"/>
      <c r="R7453" s="248">
        <f t="shared" si="1160"/>
        <v>0</v>
      </c>
      <c r="S7453" s="248">
        <f t="shared" si="1161"/>
        <v>0</v>
      </c>
      <c r="T7453" s="248">
        <f t="shared" si="1162"/>
        <v>0</v>
      </c>
      <c r="U7453" s="248">
        <f t="shared" si="1163"/>
        <v>0</v>
      </c>
      <c r="V7453" s="13"/>
      <c r="W7453" s="7"/>
      <c r="AT7453" s="130"/>
      <c r="BF7453" s="33">
        <f t="shared" si="1169"/>
        <v>41242</v>
      </c>
      <c r="BG7453" s="34">
        <f t="shared" si="1164"/>
        <v>82.88000000000001</v>
      </c>
      <c r="BH7453" s="32">
        <f t="shared" si="1165"/>
        <v>1</v>
      </c>
      <c r="BI7453" s="32">
        <f t="shared" si="1166"/>
        <v>0</v>
      </c>
      <c r="BJ7453" s="69">
        <f t="shared" si="1167"/>
        <v>0</v>
      </c>
      <c r="BK7453" s="158" t="str">
        <f t="shared" si="1168"/>
        <v/>
      </c>
    </row>
    <row r="7454" spans="1:63" ht="12" customHeight="1" x14ac:dyDescent="0.2">
      <c r="A7454" s="8"/>
      <c r="B7454" s="7"/>
      <c r="C7454" s="7"/>
      <c r="D7454" s="7"/>
      <c r="E7454" s="7"/>
      <c r="F7454" s="7"/>
      <c r="G7454" s="7"/>
      <c r="H7454" s="7"/>
      <c r="I7454" s="10"/>
      <c r="J7454" s="25"/>
      <c r="K7454" s="250"/>
      <c r="L7454" s="31"/>
      <c r="M7454" s="9"/>
      <c r="N7454" s="11" t="s">
        <v>25</v>
      </c>
      <c r="O7454" s="39"/>
      <c r="P7454" s="47"/>
      <c r="Q7454" s="13"/>
      <c r="R7454" s="248">
        <f t="shared" si="1160"/>
        <v>0</v>
      </c>
      <c r="S7454" s="248">
        <f t="shared" si="1161"/>
        <v>0</v>
      </c>
      <c r="T7454" s="248">
        <f t="shared" si="1162"/>
        <v>0</v>
      </c>
      <c r="U7454" s="248">
        <f t="shared" si="1163"/>
        <v>0</v>
      </c>
      <c r="V7454" s="13"/>
      <c r="W7454" s="7"/>
      <c r="AT7454" s="130"/>
      <c r="BF7454" s="33">
        <f t="shared" si="1169"/>
        <v>41242</v>
      </c>
      <c r="BG7454" s="34">
        <f t="shared" si="1164"/>
        <v>82.88000000000001</v>
      </c>
      <c r="BH7454" s="32">
        <f t="shared" si="1165"/>
        <v>1</v>
      </c>
      <c r="BI7454" s="32">
        <f t="shared" si="1166"/>
        <v>0</v>
      </c>
      <c r="BJ7454" s="69">
        <f t="shared" si="1167"/>
        <v>0</v>
      </c>
      <c r="BK7454" s="158" t="str">
        <f t="shared" si="1168"/>
        <v/>
      </c>
    </row>
    <row r="7455" spans="1:63" ht="12" customHeight="1" x14ac:dyDescent="0.2">
      <c r="A7455" s="8"/>
      <c r="B7455" s="7"/>
      <c r="C7455" s="7"/>
      <c r="D7455" s="7"/>
      <c r="E7455" s="7"/>
      <c r="F7455" s="7"/>
      <c r="G7455" s="7"/>
      <c r="H7455" s="7"/>
      <c r="I7455" s="10"/>
      <c r="J7455" s="25"/>
      <c r="K7455" s="250"/>
      <c r="L7455" s="31"/>
      <c r="M7455" s="9"/>
      <c r="N7455" s="11" t="s">
        <v>25</v>
      </c>
      <c r="O7455" s="39"/>
      <c r="P7455" s="47"/>
      <c r="Q7455" s="13"/>
      <c r="R7455" s="248">
        <f t="shared" si="1160"/>
        <v>0</v>
      </c>
      <c r="S7455" s="248">
        <f t="shared" si="1161"/>
        <v>0</v>
      </c>
      <c r="T7455" s="248">
        <f t="shared" si="1162"/>
        <v>0</v>
      </c>
      <c r="U7455" s="248">
        <f t="shared" si="1163"/>
        <v>0</v>
      </c>
      <c r="V7455" s="13"/>
      <c r="W7455" s="7"/>
      <c r="AT7455" s="130"/>
      <c r="BF7455" s="33">
        <f t="shared" si="1169"/>
        <v>41242</v>
      </c>
      <c r="BG7455" s="34">
        <f t="shared" si="1164"/>
        <v>82.88000000000001</v>
      </c>
      <c r="BH7455" s="32">
        <f t="shared" si="1165"/>
        <v>1</v>
      </c>
      <c r="BI7455" s="32">
        <f t="shared" si="1166"/>
        <v>0</v>
      </c>
      <c r="BJ7455" s="69">
        <f t="shared" si="1167"/>
        <v>0</v>
      </c>
      <c r="BK7455" s="158" t="str">
        <f t="shared" si="1168"/>
        <v/>
      </c>
    </row>
    <row r="7456" spans="1:63" ht="12" customHeight="1" x14ac:dyDescent="0.2">
      <c r="A7456" s="8"/>
      <c r="B7456" s="7"/>
      <c r="C7456" s="7"/>
      <c r="D7456" s="7"/>
      <c r="E7456" s="7"/>
      <c r="F7456" s="7"/>
      <c r="G7456" s="7"/>
      <c r="H7456" s="7"/>
      <c r="I7456" s="10"/>
      <c r="J7456" s="25"/>
      <c r="K7456" s="250"/>
      <c r="L7456" s="31"/>
      <c r="M7456" s="9"/>
      <c r="N7456" s="11" t="s">
        <v>25</v>
      </c>
      <c r="O7456" s="39"/>
      <c r="P7456" s="47"/>
      <c r="Q7456" s="13"/>
      <c r="R7456" s="248">
        <f t="shared" si="1160"/>
        <v>0</v>
      </c>
      <c r="S7456" s="248">
        <f t="shared" si="1161"/>
        <v>0</v>
      </c>
      <c r="T7456" s="248">
        <f t="shared" si="1162"/>
        <v>0</v>
      </c>
      <c r="U7456" s="248">
        <f t="shared" si="1163"/>
        <v>0</v>
      </c>
      <c r="V7456" s="13"/>
      <c r="W7456" s="7"/>
      <c r="AT7456" s="130"/>
      <c r="BF7456" s="33">
        <f t="shared" si="1169"/>
        <v>41242</v>
      </c>
      <c r="BG7456" s="34">
        <f t="shared" si="1164"/>
        <v>82.88000000000001</v>
      </c>
      <c r="BH7456" s="32">
        <f t="shared" si="1165"/>
        <v>1</v>
      </c>
      <c r="BI7456" s="32">
        <f t="shared" si="1166"/>
        <v>0</v>
      </c>
      <c r="BJ7456" s="69">
        <f t="shared" si="1167"/>
        <v>0</v>
      </c>
      <c r="BK7456" s="158" t="str">
        <f t="shared" si="1168"/>
        <v/>
      </c>
    </row>
    <row r="7457" spans="1:63" ht="12" customHeight="1" x14ac:dyDescent="0.2">
      <c r="A7457" s="8"/>
      <c r="B7457" s="7"/>
      <c r="C7457" s="7"/>
      <c r="D7457" s="7"/>
      <c r="E7457" s="7"/>
      <c r="F7457" s="7"/>
      <c r="G7457" s="7"/>
      <c r="H7457" s="7"/>
      <c r="I7457" s="10"/>
      <c r="J7457" s="25"/>
      <c r="K7457" s="250"/>
      <c r="L7457" s="31"/>
      <c r="M7457" s="9"/>
      <c r="N7457" s="11" t="s">
        <v>25</v>
      </c>
      <c r="O7457" s="39"/>
      <c r="P7457" s="47"/>
      <c r="Q7457" s="13"/>
      <c r="R7457" s="248">
        <f t="shared" si="1160"/>
        <v>0</v>
      </c>
      <c r="S7457" s="248">
        <f t="shared" si="1161"/>
        <v>0</v>
      </c>
      <c r="T7457" s="248">
        <f t="shared" si="1162"/>
        <v>0</v>
      </c>
      <c r="U7457" s="248">
        <f t="shared" si="1163"/>
        <v>0</v>
      </c>
      <c r="V7457" s="13"/>
      <c r="W7457" s="7"/>
      <c r="AT7457" s="130"/>
      <c r="BF7457" s="33">
        <f t="shared" si="1169"/>
        <v>41242</v>
      </c>
      <c r="BG7457" s="34">
        <f t="shared" si="1164"/>
        <v>82.88000000000001</v>
      </c>
      <c r="BH7457" s="32">
        <f t="shared" si="1165"/>
        <v>1</v>
      </c>
      <c r="BI7457" s="32">
        <f t="shared" si="1166"/>
        <v>0</v>
      </c>
      <c r="BJ7457" s="69">
        <f t="shared" si="1167"/>
        <v>0</v>
      </c>
      <c r="BK7457" s="158" t="str">
        <f t="shared" si="1168"/>
        <v/>
      </c>
    </row>
    <row r="7458" spans="1:63" ht="12" customHeight="1" x14ac:dyDescent="0.2">
      <c r="A7458" s="8"/>
      <c r="B7458" s="7"/>
      <c r="C7458" s="7"/>
      <c r="D7458" s="7"/>
      <c r="E7458" s="7"/>
      <c r="F7458" s="7"/>
      <c r="G7458" s="7"/>
      <c r="H7458" s="7"/>
      <c r="I7458" s="10"/>
      <c r="J7458" s="25"/>
      <c r="K7458" s="250"/>
      <c r="L7458" s="31"/>
      <c r="M7458" s="9"/>
      <c r="N7458" s="11" t="s">
        <v>25</v>
      </c>
      <c r="O7458" s="39"/>
      <c r="P7458" s="47"/>
      <c r="Q7458" s="13"/>
      <c r="R7458" s="248">
        <f t="shared" si="1160"/>
        <v>0</v>
      </c>
      <c r="S7458" s="248">
        <f t="shared" si="1161"/>
        <v>0</v>
      </c>
      <c r="T7458" s="248">
        <f t="shared" si="1162"/>
        <v>0</v>
      </c>
      <c r="U7458" s="248">
        <f t="shared" si="1163"/>
        <v>0</v>
      </c>
      <c r="V7458" s="13"/>
      <c r="W7458" s="7"/>
      <c r="AT7458" s="130"/>
      <c r="BF7458" s="33">
        <f t="shared" si="1169"/>
        <v>41242</v>
      </c>
      <c r="BG7458" s="34">
        <f t="shared" si="1164"/>
        <v>82.88000000000001</v>
      </c>
      <c r="BH7458" s="32">
        <f t="shared" si="1165"/>
        <v>1</v>
      </c>
      <c r="BI7458" s="32">
        <f t="shared" si="1166"/>
        <v>0</v>
      </c>
      <c r="BJ7458" s="69">
        <f t="shared" si="1167"/>
        <v>0</v>
      </c>
      <c r="BK7458" s="158" t="str">
        <f t="shared" si="1168"/>
        <v/>
      </c>
    </row>
    <row r="7459" spans="1:63" ht="12" customHeight="1" x14ac:dyDescent="0.2">
      <c r="A7459" s="8"/>
      <c r="B7459" s="7"/>
      <c r="C7459" s="7"/>
      <c r="D7459" s="7"/>
      <c r="E7459" s="7"/>
      <c r="F7459" s="7"/>
      <c r="G7459" s="7"/>
      <c r="H7459" s="7"/>
      <c r="I7459" s="10"/>
      <c r="J7459" s="25"/>
      <c r="K7459" s="250"/>
      <c r="L7459" s="31"/>
      <c r="M7459" s="9"/>
      <c r="N7459" s="11" t="s">
        <v>25</v>
      </c>
      <c r="O7459" s="39"/>
      <c r="P7459" s="47"/>
      <c r="Q7459" s="13"/>
      <c r="R7459" s="248">
        <f t="shared" si="1160"/>
        <v>0</v>
      </c>
      <c r="S7459" s="248">
        <f t="shared" si="1161"/>
        <v>0</v>
      </c>
      <c r="T7459" s="248">
        <f t="shared" si="1162"/>
        <v>0</v>
      </c>
      <c r="U7459" s="248">
        <f t="shared" si="1163"/>
        <v>0</v>
      </c>
      <c r="V7459" s="13"/>
      <c r="W7459" s="7"/>
      <c r="AT7459" s="130"/>
      <c r="BF7459" s="33">
        <f t="shared" si="1169"/>
        <v>41242</v>
      </c>
      <c r="BG7459" s="34">
        <f t="shared" si="1164"/>
        <v>82.88000000000001</v>
      </c>
      <c r="BH7459" s="32">
        <f t="shared" si="1165"/>
        <v>1</v>
      </c>
      <c r="BI7459" s="32">
        <f t="shared" si="1166"/>
        <v>0</v>
      </c>
      <c r="BJ7459" s="69">
        <f t="shared" si="1167"/>
        <v>0</v>
      </c>
      <c r="BK7459" s="158" t="str">
        <f t="shared" si="1168"/>
        <v/>
      </c>
    </row>
    <row r="7460" spans="1:63" ht="12" customHeight="1" x14ac:dyDescent="0.2">
      <c r="A7460" s="8"/>
      <c r="B7460" s="7"/>
      <c r="C7460" s="7"/>
      <c r="D7460" s="7"/>
      <c r="E7460" s="7"/>
      <c r="F7460" s="7"/>
      <c r="G7460" s="7"/>
      <c r="H7460" s="7"/>
      <c r="I7460" s="10"/>
      <c r="J7460" s="25"/>
      <c r="K7460" s="250"/>
      <c r="L7460" s="31"/>
      <c r="M7460" s="9"/>
      <c r="N7460" s="11" t="s">
        <v>25</v>
      </c>
      <c r="O7460" s="39"/>
      <c r="P7460" s="47"/>
      <c r="Q7460" s="13"/>
      <c r="R7460" s="248">
        <f t="shared" si="1160"/>
        <v>0</v>
      </c>
      <c r="S7460" s="248">
        <f t="shared" si="1161"/>
        <v>0</v>
      </c>
      <c r="T7460" s="248">
        <f t="shared" si="1162"/>
        <v>0</v>
      </c>
      <c r="U7460" s="248">
        <f t="shared" si="1163"/>
        <v>0</v>
      </c>
      <c r="V7460" s="13"/>
      <c r="W7460" s="7"/>
      <c r="AT7460" s="130"/>
      <c r="BF7460" s="33">
        <f t="shared" si="1169"/>
        <v>41242</v>
      </c>
      <c r="BG7460" s="34">
        <f t="shared" si="1164"/>
        <v>82.88000000000001</v>
      </c>
      <c r="BH7460" s="32">
        <f t="shared" si="1165"/>
        <v>1</v>
      </c>
      <c r="BI7460" s="32">
        <f t="shared" si="1166"/>
        <v>0</v>
      </c>
      <c r="BJ7460" s="69">
        <f t="shared" si="1167"/>
        <v>0</v>
      </c>
      <c r="BK7460" s="158" t="str">
        <f t="shared" si="1168"/>
        <v/>
      </c>
    </row>
    <row r="7461" spans="1:63" ht="12" customHeight="1" x14ac:dyDescent="0.2">
      <c r="A7461" s="8"/>
      <c r="B7461" s="7"/>
      <c r="C7461" s="7"/>
      <c r="D7461" s="7"/>
      <c r="E7461" s="7"/>
      <c r="F7461" s="7"/>
      <c r="G7461" s="7"/>
      <c r="H7461" s="7"/>
      <c r="I7461" s="10"/>
      <c r="J7461" s="25"/>
      <c r="K7461" s="250"/>
      <c r="L7461" s="31"/>
      <c r="M7461" s="9"/>
      <c r="N7461" s="11" t="s">
        <v>25</v>
      </c>
      <c r="O7461" s="39"/>
      <c r="P7461" s="47"/>
      <c r="Q7461" s="13"/>
      <c r="R7461" s="248">
        <f t="shared" si="1160"/>
        <v>0</v>
      </c>
      <c r="S7461" s="248">
        <f t="shared" si="1161"/>
        <v>0</v>
      </c>
      <c r="T7461" s="248">
        <f t="shared" si="1162"/>
        <v>0</v>
      </c>
      <c r="U7461" s="248">
        <f t="shared" si="1163"/>
        <v>0</v>
      </c>
      <c r="V7461" s="13"/>
      <c r="W7461" s="7"/>
      <c r="AT7461" s="130"/>
      <c r="BF7461" s="33">
        <f t="shared" si="1169"/>
        <v>41242</v>
      </c>
      <c r="BG7461" s="34">
        <f t="shared" si="1164"/>
        <v>82.88000000000001</v>
      </c>
      <c r="BH7461" s="32">
        <f t="shared" si="1165"/>
        <v>1</v>
      </c>
      <c r="BI7461" s="32">
        <f t="shared" si="1166"/>
        <v>0</v>
      </c>
      <c r="BJ7461" s="69">
        <f t="shared" si="1167"/>
        <v>0</v>
      </c>
      <c r="BK7461" s="158" t="str">
        <f t="shared" si="1168"/>
        <v/>
      </c>
    </row>
    <row r="7462" spans="1:63" ht="12" customHeight="1" x14ac:dyDescent="0.2">
      <c r="A7462" s="8"/>
      <c r="B7462" s="7"/>
      <c r="C7462" s="7"/>
      <c r="D7462" s="7"/>
      <c r="E7462" s="7"/>
      <c r="F7462" s="7"/>
      <c r="G7462" s="7"/>
      <c r="H7462" s="7"/>
      <c r="I7462" s="10"/>
      <c r="J7462" s="25"/>
      <c r="K7462" s="250"/>
      <c r="L7462" s="31"/>
      <c r="M7462" s="9"/>
      <c r="N7462" s="11" t="s">
        <v>25</v>
      </c>
      <c r="O7462" s="39"/>
      <c r="P7462" s="47"/>
      <c r="Q7462" s="13"/>
      <c r="R7462" s="248">
        <f t="shared" si="1160"/>
        <v>0</v>
      </c>
      <c r="S7462" s="248">
        <f t="shared" si="1161"/>
        <v>0</v>
      </c>
      <c r="T7462" s="248">
        <f t="shared" si="1162"/>
        <v>0</v>
      </c>
      <c r="U7462" s="248">
        <f t="shared" si="1163"/>
        <v>0</v>
      </c>
      <c r="V7462" s="13"/>
      <c r="W7462" s="7"/>
      <c r="AT7462" s="130"/>
      <c r="BF7462" s="33">
        <f t="shared" si="1169"/>
        <v>41242</v>
      </c>
      <c r="BG7462" s="34">
        <f t="shared" si="1164"/>
        <v>82.88000000000001</v>
      </c>
      <c r="BH7462" s="32">
        <f t="shared" si="1165"/>
        <v>1</v>
      </c>
      <c r="BI7462" s="32">
        <f t="shared" si="1166"/>
        <v>0</v>
      </c>
      <c r="BJ7462" s="69">
        <f t="shared" si="1167"/>
        <v>0</v>
      </c>
      <c r="BK7462" s="158" t="str">
        <f t="shared" si="1168"/>
        <v/>
      </c>
    </row>
    <row r="7463" spans="1:63" ht="12" customHeight="1" x14ac:dyDescent="0.2">
      <c r="A7463" s="8"/>
      <c r="B7463" s="7"/>
      <c r="C7463" s="7"/>
      <c r="D7463" s="7"/>
      <c r="E7463" s="7"/>
      <c r="F7463" s="7"/>
      <c r="G7463" s="7"/>
      <c r="H7463" s="7"/>
      <c r="I7463" s="10"/>
      <c r="J7463" s="25"/>
      <c r="K7463" s="250"/>
      <c r="L7463" s="31"/>
      <c r="M7463" s="9"/>
      <c r="N7463" s="11" t="s">
        <v>25</v>
      </c>
      <c r="O7463" s="39"/>
      <c r="P7463" s="47"/>
      <c r="Q7463" s="13"/>
      <c r="R7463" s="248">
        <f t="shared" si="1160"/>
        <v>0</v>
      </c>
      <c r="S7463" s="248">
        <f t="shared" si="1161"/>
        <v>0</v>
      </c>
      <c r="T7463" s="248">
        <f t="shared" si="1162"/>
        <v>0</v>
      </c>
      <c r="U7463" s="248">
        <f t="shared" si="1163"/>
        <v>0</v>
      </c>
      <c r="V7463" s="13"/>
      <c r="W7463" s="7"/>
      <c r="AT7463" s="130"/>
      <c r="BF7463" s="33">
        <f t="shared" si="1169"/>
        <v>41242</v>
      </c>
      <c r="BG7463" s="34">
        <f t="shared" si="1164"/>
        <v>82.88000000000001</v>
      </c>
      <c r="BH7463" s="32">
        <f t="shared" si="1165"/>
        <v>1</v>
      </c>
      <c r="BI7463" s="32">
        <f t="shared" si="1166"/>
        <v>0</v>
      </c>
      <c r="BJ7463" s="69">
        <f t="shared" si="1167"/>
        <v>0</v>
      </c>
      <c r="BK7463" s="158" t="str">
        <f t="shared" si="1168"/>
        <v/>
      </c>
    </row>
    <row r="7464" spans="1:63" ht="12" customHeight="1" x14ac:dyDescent="0.2">
      <c r="A7464" s="8"/>
      <c r="B7464" s="7"/>
      <c r="C7464" s="7"/>
      <c r="D7464" s="7"/>
      <c r="E7464" s="7"/>
      <c r="F7464" s="7"/>
      <c r="G7464" s="7"/>
      <c r="H7464" s="7"/>
      <c r="I7464" s="10"/>
      <c r="J7464" s="25"/>
      <c r="K7464" s="250"/>
      <c r="L7464" s="31"/>
      <c r="M7464" s="9"/>
      <c r="N7464" s="11" t="s">
        <v>25</v>
      </c>
      <c r="O7464" s="39"/>
      <c r="P7464" s="47"/>
      <c r="Q7464" s="13"/>
      <c r="R7464" s="248">
        <f t="shared" si="1160"/>
        <v>0</v>
      </c>
      <c r="S7464" s="248">
        <f t="shared" si="1161"/>
        <v>0</v>
      </c>
      <c r="T7464" s="248">
        <f t="shared" si="1162"/>
        <v>0</v>
      </c>
      <c r="U7464" s="248">
        <f t="shared" si="1163"/>
        <v>0</v>
      </c>
      <c r="V7464" s="13"/>
      <c r="W7464" s="7"/>
      <c r="AT7464" s="130"/>
      <c r="BF7464" s="33">
        <f t="shared" si="1169"/>
        <v>41242</v>
      </c>
      <c r="BG7464" s="34">
        <f t="shared" si="1164"/>
        <v>82.88000000000001</v>
      </c>
      <c r="BH7464" s="32">
        <f t="shared" si="1165"/>
        <v>1</v>
      </c>
      <c r="BI7464" s="32">
        <f t="shared" si="1166"/>
        <v>0</v>
      </c>
      <c r="BJ7464" s="69">
        <f t="shared" si="1167"/>
        <v>0</v>
      </c>
      <c r="BK7464" s="158" t="str">
        <f t="shared" si="1168"/>
        <v/>
      </c>
    </row>
    <row r="7465" spans="1:63" ht="12" customHeight="1" x14ac:dyDescent="0.2">
      <c r="A7465" s="8"/>
      <c r="B7465" s="7"/>
      <c r="C7465" s="7"/>
      <c r="D7465" s="7"/>
      <c r="E7465" s="7"/>
      <c r="F7465" s="7"/>
      <c r="G7465" s="7"/>
      <c r="H7465" s="7"/>
      <c r="I7465" s="10"/>
      <c r="J7465" s="25"/>
      <c r="K7465" s="250"/>
      <c r="L7465" s="31"/>
      <c r="M7465" s="9"/>
      <c r="N7465" s="11" t="s">
        <v>25</v>
      </c>
      <c r="O7465" s="39"/>
      <c r="P7465" s="47"/>
      <c r="Q7465" s="13"/>
      <c r="R7465" s="248">
        <f t="shared" si="1160"/>
        <v>0</v>
      </c>
      <c r="S7465" s="248">
        <f t="shared" si="1161"/>
        <v>0</v>
      </c>
      <c r="T7465" s="248">
        <f t="shared" si="1162"/>
        <v>0</v>
      </c>
      <c r="U7465" s="248">
        <f t="shared" si="1163"/>
        <v>0</v>
      </c>
      <c r="V7465" s="13"/>
      <c r="W7465" s="7"/>
      <c r="AT7465" s="130"/>
      <c r="BF7465" s="33">
        <f t="shared" si="1169"/>
        <v>41242</v>
      </c>
      <c r="BG7465" s="34">
        <f t="shared" si="1164"/>
        <v>82.88000000000001</v>
      </c>
      <c r="BH7465" s="32">
        <f t="shared" si="1165"/>
        <v>1</v>
      </c>
      <c r="BI7465" s="32">
        <f t="shared" si="1166"/>
        <v>0</v>
      </c>
      <c r="BJ7465" s="69">
        <f t="shared" si="1167"/>
        <v>0</v>
      </c>
      <c r="BK7465" s="158" t="str">
        <f t="shared" si="1168"/>
        <v/>
      </c>
    </row>
    <row r="7466" spans="1:63" ht="12" customHeight="1" x14ac:dyDescent="0.2">
      <c r="A7466" s="8"/>
      <c r="B7466" s="7"/>
      <c r="C7466" s="7"/>
      <c r="D7466" s="7"/>
      <c r="E7466" s="7"/>
      <c r="F7466" s="7"/>
      <c r="G7466" s="7"/>
      <c r="H7466" s="7"/>
      <c r="I7466" s="10"/>
      <c r="J7466" s="25"/>
      <c r="K7466" s="250"/>
      <c r="L7466" s="31"/>
      <c r="M7466" s="9"/>
      <c r="N7466" s="11" t="s">
        <v>25</v>
      </c>
      <c r="O7466" s="39"/>
      <c r="P7466" s="47"/>
      <c r="Q7466" s="13"/>
      <c r="R7466" s="248">
        <f t="shared" si="1160"/>
        <v>0</v>
      </c>
      <c r="S7466" s="248">
        <f t="shared" si="1161"/>
        <v>0</v>
      </c>
      <c r="T7466" s="248">
        <f t="shared" si="1162"/>
        <v>0</v>
      </c>
      <c r="U7466" s="248">
        <f t="shared" si="1163"/>
        <v>0</v>
      </c>
      <c r="V7466" s="13"/>
      <c r="W7466" s="7"/>
      <c r="AT7466" s="130"/>
      <c r="BF7466" s="33">
        <f t="shared" si="1169"/>
        <v>41242</v>
      </c>
      <c r="BG7466" s="34">
        <f t="shared" si="1164"/>
        <v>82.88000000000001</v>
      </c>
      <c r="BH7466" s="32">
        <f t="shared" si="1165"/>
        <v>1</v>
      </c>
      <c r="BI7466" s="32">
        <f t="shared" si="1166"/>
        <v>0</v>
      </c>
      <c r="BJ7466" s="69">
        <f t="shared" si="1167"/>
        <v>0</v>
      </c>
      <c r="BK7466" s="158" t="str">
        <f t="shared" si="1168"/>
        <v/>
      </c>
    </row>
    <row r="7467" spans="1:63" ht="12" customHeight="1" x14ac:dyDescent="0.2">
      <c r="A7467" s="8"/>
      <c r="B7467" s="7"/>
      <c r="C7467" s="7"/>
      <c r="D7467" s="7"/>
      <c r="E7467" s="7"/>
      <c r="F7467" s="7"/>
      <c r="G7467" s="7"/>
      <c r="H7467" s="7"/>
      <c r="I7467" s="10"/>
      <c r="J7467" s="25"/>
      <c r="K7467" s="250"/>
      <c r="L7467" s="31"/>
      <c r="M7467" s="9"/>
      <c r="N7467" s="11" t="s">
        <v>25</v>
      </c>
      <c r="O7467" s="39"/>
      <c r="P7467" s="47"/>
      <c r="Q7467" s="13"/>
      <c r="R7467" s="248">
        <f t="shared" si="1160"/>
        <v>0</v>
      </c>
      <c r="S7467" s="248">
        <f t="shared" si="1161"/>
        <v>0</v>
      </c>
      <c r="T7467" s="248">
        <f t="shared" si="1162"/>
        <v>0</v>
      </c>
      <c r="U7467" s="248">
        <f t="shared" si="1163"/>
        <v>0</v>
      </c>
      <c r="V7467" s="13"/>
      <c r="W7467" s="7"/>
      <c r="AT7467" s="130"/>
      <c r="BF7467" s="33">
        <f t="shared" si="1169"/>
        <v>41242</v>
      </c>
      <c r="BG7467" s="34">
        <f t="shared" si="1164"/>
        <v>82.88000000000001</v>
      </c>
      <c r="BH7467" s="32">
        <f t="shared" si="1165"/>
        <v>1</v>
      </c>
      <c r="BI7467" s="32">
        <f t="shared" si="1166"/>
        <v>0</v>
      </c>
      <c r="BJ7467" s="69">
        <f t="shared" si="1167"/>
        <v>0</v>
      </c>
      <c r="BK7467" s="158" t="str">
        <f t="shared" si="1168"/>
        <v/>
      </c>
    </row>
    <row r="7468" spans="1:63" ht="12" customHeight="1" x14ac:dyDescent="0.2">
      <c r="A7468" s="8"/>
      <c r="B7468" s="7"/>
      <c r="C7468" s="7"/>
      <c r="D7468" s="7"/>
      <c r="E7468" s="7"/>
      <c r="F7468" s="7"/>
      <c r="G7468" s="7"/>
      <c r="H7468" s="7"/>
      <c r="I7468" s="10"/>
      <c r="J7468" s="25"/>
      <c r="K7468" s="250"/>
      <c r="L7468" s="31"/>
      <c r="M7468" s="9"/>
      <c r="N7468" s="11" t="s">
        <v>25</v>
      </c>
      <c r="O7468" s="39"/>
      <c r="P7468" s="47"/>
      <c r="Q7468" s="13"/>
      <c r="R7468" s="248">
        <f t="shared" si="1160"/>
        <v>0</v>
      </c>
      <c r="S7468" s="248">
        <f t="shared" si="1161"/>
        <v>0</v>
      </c>
      <c r="T7468" s="248">
        <f t="shared" si="1162"/>
        <v>0</v>
      </c>
      <c r="U7468" s="248">
        <f t="shared" si="1163"/>
        <v>0</v>
      </c>
      <c r="V7468" s="13"/>
      <c r="W7468" s="7"/>
      <c r="AT7468" s="130"/>
      <c r="BF7468" s="33">
        <f t="shared" si="1169"/>
        <v>41242</v>
      </c>
      <c r="BG7468" s="34">
        <f t="shared" si="1164"/>
        <v>82.88000000000001</v>
      </c>
      <c r="BH7468" s="32">
        <f t="shared" si="1165"/>
        <v>1</v>
      </c>
      <c r="BI7468" s="32">
        <f t="shared" si="1166"/>
        <v>0</v>
      </c>
      <c r="BJ7468" s="69">
        <f t="shared" si="1167"/>
        <v>0</v>
      </c>
      <c r="BK7468" s="158" t="str">
        <f t="shared" si="1168"/>
        <v/>
      </c>
    </row>
    <row r="7469" spans="1:63" ht="12" customHeight="1" x14ac:dyDescent="0.2">
      <c r="A7469" s="8"/>
      <c r="B7469" s="7"/>
      <c r="C7469" s="7"/>
      <c r="D7469" s="7"/>
      <c r="E7469" s="7"/>
      <c r="F7469" s="7"/>
      <c r="G7469" s="7"/>
      <c r="H7469" s="7"/>
      <c r="I7469" s="10"/>
      <c r="J7469" s="25"/>
      <c r="K7469" s="250"/>
      <c r="L7469" s="31"/>
      <c r="M7469" s="9"/>
      <c r="N7469" s="11" t="s">
        <v>25</v>
      </c>
      <c r="O7469" s="39"/>
      <c r="P7469" s="47"/>
      <c r="Q7469" s="13"/>
      <c r="R7469" s="248">
        <f t="shared" si="1160"/>
        <v>0</v>
      </c>
      <c r="S7469" s="248">
        <f t="shared" si="1161"/>
        <v>0</v>
      </c>
      <c r="T7469" s="248">
        <f t="shared" si="1162"/>
        <v>0</v>
      </c>
      <c r="U7469" s="248">
        <f t="shared" si="1163"/>
        <v>0</v>
      </c>
      <c r="V7469" s="13"/>
      <c r="W7469" s="7"/>
      <c r="AT7469" s="130"/>
      <c r="BF7469" s="33">
        <f t="shared" si="1169"/>
        <v>41242</v>
      </c>
      <c r="BG7469" s="34">
        <f t="shared" si="1164"/>
        <v>82.88000000000001</v>
      </c>
      <c r="BH7469" s="32">
        <f t="shared" si="1165"/>
        <v>1</v>
      </c>
      <c r="BI7469" s="32">
        <f t="shared" si="1166"/>
        <v>0</v>
      </c>
      <c r="BJ7469" s="69">
        <f t="shared" si="1167"/>
        <v>0</v>
      </c>
      <c r="BK7469" s="158" t="str">
        <f t="shared" si="1168"/>
        <v/>
      </c>
    </row>
    <row r="7470" spans="1:63" ht="12" customHeight="1" x14ac:dyDescent="0.2">
      <c r="A7470" s="8"/>
      <c r="B7470" s="7"/>
      <c r="C7470" s="7"/>
      <c r="D7470" s="7"/>
      <c r="E7470" s="7"/>
      <c r="F7470" s="7"/>
      <c r="G7470" s="7"/>
      <c r="H7470" s="7"/>
      <c r="I7470" s="10"/>
      <c r="J7470" s="25"/>
      <c r="K7470" s="250"/>
      <c r="L7470" s="31"/>
      <c r="M7470" s="9"/>
      <c r="N7470" s="11" t="s">
        <v>25</v>
      </c>
      <c r="O7470" s="39"/>
      <c r="P7470" s="47"/>
      <c r="Q7470" s="13"/>
      <c r="R7470" s="248">
        <f t="shared" si="1160"/>
        <v>0</v>
      </c>
      <c r="S7470" s="248">
        <f t="shared" si="1161"/>
        <v>0</v>
      </c>
      <c r="T7470" s="248">
        <f t="shared" si="1162"/>
        <v>0</v>
      </c>
      <c r="U7470" s="248">
        <f t="shared" si="1163"/>
        <v>0</v>
      </c>
      <c r="V7470" s="13"/>
      <c r="W7470" s="7"/>
      <c r="AT7470" s="130"/>
      <c r="BF7470" s="33">
        <f t="shared" si="1169"/>
        <v>41242</v>
      </c>
      <c r="BG7470" s="34">
        <f t="shared" si="1164"/>
        <v>82.88000000000001</v>
      </c>
      <c r="BH7470" s="32">
        <f t="shared" si="1165"/>
        <v>1</v>
      </c>
      <c r="BI7470" s="32">
        <f t="shared" si="1166"/>
        <v>0</v>
      </c>
      <c r="BJ7470" s="69">
        <f t="shared" si="1167"/>
        <v>0</v>
      </c>
      <c r="BK7470" s="158" t="str">
        <f t="shared" si="1168"/>
        <v/>
      </c>
    </row>
    <row r="7471" spans="1:63" ht="12" customHeight="1" x14ac:dyDescent="0.2">
      <c r="A7471" s="8"/>
      <c r="B7471" s="7"/>
      <c r="C7471" s="7"/>
      <c r="D7471" s="7"/>
      <c r="E7471" s="7"/>
      <c r="F7471" s="7"/>
      <c r="G7471" s="7"/>
      <c r="H7471" s="7"/>
      <c r="I7471" s="10"/>
      <c r="J7471" s="25"/>
      <c r="K7471" s="250"/>
      <c r="L7471" s="31"/>
      <c r="M7471" s="9"/>
      <c r="N7471" s="11" t="s">
        <v>25</v>
      </c>
      <c r="O7471" s="39"/>
      <c r="P7471" s="47"/>
      <c r="Q7471" s="13"/>
      <c r="R7471" s="248">
        <f t="shared" si="1160"/>
        <v>0</v>
      </c>
      <c r="S7471" s="248">
        <f t="shared" si="1161"/>
        <v>0</v>
      </c>
      <c r="T7471" s="248">
        <f t="shared" si="1162"/>
        <v>0</v>
      </c>
      <c r="U7471" s="248">
        <f t="shared" si="1163"/>
        <v>0</v>
      </c>
      <c r="V7471" s="13"/>
      <c r="W7471" s="7"/>
      <c r="AT7471" s="130"/>
      <c r="BF7471" s="33">
        <f t="shared" si="1169"/>
        <v>41242</v>
      </c>
      <c r="BG7471" s="34">
        <f t="shared" si="1164"/>
        <v>82.88000000000001</v>
      </c>
      <c r="BH7471" s="32">
        <f t="shared" si="1165"/>
        <v>1</v>
      </c>
      <c r="BI7471" s="32">
        <f t="shared" si="1166"/>
        <v>0</v>
      </c>
      <c r="BJ7471" s="69">
        <f t="shared" si="1167"/>
        <v>0</v>
      </c>
      <c r="BK7471" s="158" t="str">
        <f t="shared" si="1168"/>
        <v/>
      </c>
    </row>
    <row r="7472" spans="1:63" ht="12" customHeight="1" x14ac:dyDescent="0.2">
      <c r="A7472" s="8"/>
      <c r="B7472" s="7"/>
      <c r="C7472" s="7"/>
      <c r="D7472" s="7"/>
      <c r="E7472" s="7"/>
      <c r="F7472" s="7"/>
      <c r="G7472" s="7"/>
      <c r="H7472" s="7"/>
      <c r="I7472" s="10"/>
      <c r="J7472" s="25"/>
      <c r="K7472" s="250"/>
      <c r="L7472" s="31"/>
      <c r="M7472" s="9"/>
      <c r="N7472" s="11" t="s">
        <v>25</v>
      </c>
      <c r="O7472" s="39"/>
      <c r="P7472" s="47"/>
      <c r="Q7472" s="13"/>
      <c r="R7472" s="248">
        <f t="shared" si="1160"/>
        <v>0</v>
      </c>
      <c r="S7472" s="248">
        <f t="shared" si="1161"/>
        <v>0</v>
      </c>
      <c r="T7472" s="248">
        <f t="shared" si="1162"/>
        <v>0</v>
      </c>
      <c r="U7472" s="248">
        <f t="shared" si="1163"/>
        <v>0</v>
      </c>
      <c r="V7472" s="13"/>
      <c r="W7472" s="7"/>
      <c r="AT7472" s="130"/>
      <c r="BF7472" s="33">
        <f t="shared" si="1169"/>
        <v>41242</v>
      </c>
      <c r="BG7472" s="34">
        <f t="shared" si="1164"/>
        <v>82.88000000000001</v>
      </c>
      <c r="BH7472" s="32">
        <f t="shared" si="1165"/>
        <v>1</v>
      </c>
      <c r="BI7472" s="32">
        <f t="shared" si="1166"/>
        <v>0</v>
      </c>
      <c r="BJ7472" s="69">
        <f t="shared" si="1167"/>
        <v>0</v>
      </c>
      <c r="BK7472" s="158" t="str">
        <f t="shared" si="1168"/>
        <v/>
      </c>
    </row>
    <row r="7473" spans="1:63" ht="12" customHeight="1" x14ac:dyDescent="0.2">
      <c r="A7473" s="8"/>
      <c r="B7473" s="7"/>
      <c r="C7473" s="7"/>
      <c r="D7473" s="7"/>
      <c r="E7473" s="7"/>
      <c r="F7473" s="7"/>
      <c r="G7473" s="7"/>
      <c r="H7473" s="7"/>
      <c r="I7473" s="10"/>
      <c r="J7473" s="25"/>
      <c r="K7473" s="250"/>
      <c r="L7473" s="31"/>
      <c r="M7473" s="9"/>
      <c r="N7473" s="11" t="s">
        <v>25</v>
      </c>
      <c r="O7473" s="39"/>
      <c r="P7473" s="47"/>
      <c r="Q7473" s="13"/>
      <c r="R7473" s="248">
        <f t="shared" si="1160"/>
        <v>0</v>
      </c>
      <c r="S7473" s="248">
        <f t="shared" si="1161"/>
        <v>0</v>
      </c>
      <c r="T7473" s="248">
        <f t="shared" si="1162"/>
        <v>0</v>
      </c>
      <c r="U7473" s="248">
        <f t="shared" si="1163"/>
        <v>0</v>
      </c>
      <c r="V7473" s="13"/>
      <c r="W7473" s="7"/>
      <c r="AT7473" s="130"/>
      <c r="BF7473" s="33">
        <f t="shared" si="1169"/>
        <v>41242</v>
      </c>
      <c r="BG7473" s="34">
        <f t="shared" si="1164"/>
        <v>82.88000000000001</v>
      </c>
      <c r="BH7473" s="32">
        <f t="shared" si="1165"/>
        <v>1</v>
      </c>
      <c r="BI7473" s="32">
        <f t="shared" si="1166"/>
        <v>0</v>
      </c>
      <c r="BJ7473" s="69">
        <f t="shared" si="1167"/>
        <v>0</v>
      </c>
      <c r="BK7473" s="158" t="str">
        <f t="shared" si="1168"/>
        <v/>
      </c>
    </row>
    <row r="7474" spans="1:63" ht="12" customHeight="1" x14ac:dyDescent="0.2">
      <c r="A7474" s="8"/>
      <c r="B7474" s="7"/>
      <c r="C7474" s="7"/>
      <c r="D7474" s="7"/>
      <c r="E7474" s="7"/>
      <c r="F7474" s="7"/>
      <c r="G7474" s="7"/>
      <c r="H7474" s="7"/>
      <c r="I7474" s="10"/>
      <c r="J7474" s="25"/>
      <c r="K7474" s="250"/>
      <c r="L7474" s="31"/>
      <c r="M7474" s="9"/>
      <c r="N7474" s="11" t="s">
        <v>25</v>
      </c>
      <c r="O7474" s="39"/>
      <c r="P7474" s="47"/>
      <c r="Q7474" s="13"/>
      <c r="R7474" s="248">
        <f t="shared" si="1160"/>
        <v>0</v>
      </c>
      <c r="S7474" s="248">
        <f t="shared" si="1161"/>
        <v>0</v>
      </c>
      <c r="T7474" s="248">
        <f t="shared" si="1162"/>
        <v>0</v>
      </c>
      <c r="U7474" s="248">
        <f t="shared" si="1163"/>
        <v>0</v>
      </c>
      <c r="V7474" s="13"/>
      <c r="W7474" s="7"/>
      <c r="AT7474" s="130"/>
      <c r="BF7474" s="33">
        <f t="shared" si="1169"/>
        <v>41242</v>
      </c>
      <c r="BG7474" s="34">
        <f t="shared" si="1164"/>
        <v>82.88000000000001</v>
      </c>
      <c r="BH7474" s="32">
        <f t="shared" si="1165"/>
        <v>1</v>
      </c>
      <c r="BI7474" s="32">
        <f t="shared" si="1166"/>
        <v>0</v>
      </c>
      <c r="BJ7474" s="69">
        <f t="shared" si="1167"/>
        <v>0</v>
      </c>
      <c r="BK7474" s="158" t="str">
        <f t="shared" si="1168"/>
        <v/>
      </c>
    </row>
    <row r="7475" spans="1:63" ht="12" customHeight="1" x14ac:dyDescent="0.2">
      <c r="A7475" s="8"/>
      <c r="B7475" s="7"/>
      <c r="C7475" s="7"/>
      <c r="D7475" s="7"/>
      <c r="E7475" s="7"/>
      <c r="F7475" s="7"/>
      <c r="G7475" s="7"/>
      <c r="H7475" s="7"/>
      <c r="I7475" s="10"/>
      <c r="J7475" s="25"/>
      <c r="K7475" s="250"/>
      <c r="L7475" s="31"/>
      <c r="M7475" s="9"/>
      <c r="N7475" s="11" t="s">
        <v>25</v>
      </c>
      <c r="O7475" s="39"/>
      <c r="P7475" s="47"/>
      <c r="Q7475" s="13"/>
      <c r="R7475" s="248">
        <f t="shared" si="1160"/>
        <v>0</v>
      </c>
      <c r="S7475" s="248">
        <f t="shared" si="1161"/>
        <v>0</v>
      </c>
      <c r="T7475" s="248">
        <f t="shared" si="1162"/>
        <v>0</v>
      </c>
      <c r="U7475" s="248">
        <f t="shared" si="1163"/>
        <v>0</v>
      </c>
      <c r="V7475" s="13"/>
      <c r="W7475" s="7"/>
      <c r="AT7475" s="130"/>
      <c r="BF7475" s="33">
        <f t="shared" si="1169"/>
        <v>41242</v>
      </c>
      <c r="BG7475" s="34">
        <f t="shared" si="1164"/>
        <v>82.88000000000001</v>
      </c>
      <c r="BH7475" s="32">
        <f t="shared" si="1165"/>
        <v>1</v>
      </c>
      <c r="BI7475" s="32">
        <f t="shared" si="1166"/>
        <v>0</v>
      </c>
      <c r="BJ7475" s="69">
        <f t="shared" si="1167"/>
        <v>0</v>
      </c>
      <c r="BK7475" s="158" t="str">
        <f t="shared" si="1168"/>
        <v/>
      </c>
    </row>
    <row r="7476" spans="1:63" ht="12" customHeight="1" x14ac:dyDescent="0.2">
      <c r="A7476" s="8"/>
      <c r="B7476" s="7"/>
      <c r="C7476" s="7"/>
      <c r="D7476" s="7"/>
      <c r="E7476" s="7"/>
      <c r="F7476" s="7"/>
      <c r="G7476" s="7"/>
      <c r="H7476" s="7"/>
      <c r="I7476" s="10"/>
      <c r="J7476" s="25"/>
      <c r="K7476" s="250"/>
      <c r="L7476" s="31"/>
      <c r="M7476" s="9"/>
      <c r="N7476" s="11" t="s">
        <v>25</v>
      </c>
      <c r="O7476" s="39"/>
      <c r="P7476" s="47"/>
      <c r="Q7476" s="13"/>
      <c r="R7476" s="248">
        <f t="shared" si="1160"/>
        <v>0</v>
      </c>
      <c r="S7476" s="248">
        <f t="shared" si="1161"/>
        <v>0</v>
      </c>
      <c r="T7476" s="248">
        <f t="shared" si="1162"/>
        <v>0</v>
      </c>
      <c r="U7476" s="248">
        <f t="shared" si="1163"/>
        <v>0</v>
      </c>
      <c r="V7476" s="13"/>
      <c r="W7476" s="7"/>
      <c r="AT7476" s="130"/>
      <c r="BF7476" s="33">
        <f t="shared" si="1169"/>
        <v>41242</v>
      </c>
      <c r="BG7476" s="34">
        <f t="shared" si="1164"/>
        <v>82.88000000000001</v>
      </c>
      <c r="BH7476" s="32">
        <f t="shared" si="1165"/>
        <v>1</v>
      </c>
      <c r="BI7476" s="32">
        <f t="shared" si="1166"/>
        <v>0</v>
      </c>
      <c r="BJ7476" s="69">
        <f t="shared" si="1167"/>
        <v>0</v>
      </c>
      <c r="BK7476" s="158" t="str">
        <f t="shared" si="1168"/>
        <v/>
      </c>
    </row>
    <row r="7477" spans="1:63" ht="12" customHeight="1" x14ac:dyDescent="0.2">
      <c r="A7477" s="8"/>
      <c r="B7477" s="7"/>
      <c r="C7477" s="7"/>
      <c r="D7477" s="7"/>
      <c r="E7477" s="7"/>
      <c r="F7477" s="7"/>
      <c r="G7477" s="7"/>
      <c r="H7477" s="7"/>
      <c r="I7477" s="10"/>
      <c r="J7477" s="25"/>
      <c r="K7477" s="250"/>
      <c r="L7477" s="31"/>
      <c r="M7477" s="9"/>
      <c r="N7477" s="11" t="s">
        <v>25</v>
      </c>
      <c r="O7477" s="39"/>
      <c r="P7477" s="47"/>
      <c r="Q7477" s="13"/>
      <c r="R7477" s="248">
        <f t="shared" si="1160"/>
        <v>0</v>
      </c>
      <c r="S7477" s="248">
        <f t="shared" si="1161"/>
        <v>0</v>
      </c>
      <c r="T7477" s="248">
        <f t="shared" si="1162"/>
        <v>0</v>
      </c>
      <c r="U7477" s="248">
        <f t="shared" si="1163"/>
        <v>0</v>
      </c>
      <c r="V7477" s="13"/>
      <c r="W7477" s="7"/>
      <c r="AT7477" s="130"/>
      <c r="BF7477" s="33">
        <f t="shared" si="1169"/>
        <v>41242</v>
      </c>
      <c r="BG7477" s="34">
        <f t="shared" si="1164"/>
        <v>82.88000000000001</v>
      </c>
      <c r="BH7477" s="32">
        <f t="shared" si="1165"/>
        <v>1</v>
      </c>
      <c r="BI7477" s="32">
        <f t="shared" si="1166"/>
        <v>0</v>
      </c>
      <c r="BJ7477" s="69">
        <f t="shared" si="1167"/>
        <v>0</v>
      </c>
      <c r="BK7477" s="158" t="str">
        <f t="shared" si="1168"/>
        <v/>
      </c>
    </row>
    <row r="7478" spans="1:63" ht="12" customHeight="1" x14ac:dyDescent="0.2">
      <c r="A7478" s="8"/>
      <c r="B7478" s="7"/>
      <c r="C7478" s="7"/>
      <c r="D7478" s="7"/>
      <c r="E7478" s="7"/>
      <c r="F7478" s="7"/>
      <c r="G7478" s="7"/>
      <c r="H7478" s="7"/>
      <c r="I7478" s="10"/>
      <c r="J7478" s="25"/>
      <c r="K7478" s="250"/>
      <c r="L7478" s="31"/>
      <c r="M7478" s="9"/>
      <c r="N7478" s="11" t="s">
        <v>25</v>
      </c>
      <c r="O7478" s="39"/>
      <c r="P7478" s="47"/>
      <c r="Q7478" s="13"/>
      <c r="R7478" s="248">
        <f t="shared" si="1160"/>
        <v>0</v>
      </c>
      <c r="S7478" s="248">
        <f t="shared" si="1161"/>
        <v>0</v>
      </c>
      <c r="T7478" s="248">
        <f t="shared" si="1162"/>
        <v>0</v>
      </c>
      <c r="U7478" s="248">
        <f t="shared" si="1163"/>
        <v>0</v>
      </c>
      <c r="V7478" s="13"/>
      <c r="W7478" s="7"/>
      <c r="AT7478" s="130"/>
      <c r="BF7478" s="33">
        <f t="shared" si="1169"/>
        <v>41242</v>
      </c>
      <c r="BG7478" s="34">
        <f t="shared" si="1164"/>
        <v>82.88000000000001</v>
      </c>
      <c r="BH7478" s="32">
        <f t="shared" si="1165"/>
        <v>1</v>
      </c>
      <c r="BI7478" s="32">
        <f t="shared" si="1166"/>
        <v>0</v>
      </c>
      <c r="BJ7478" s="69">
        <f t="shared" si="1167"/>
        <v>0</v>
      </c>
      <c r="BK7478" s="158" t="str">
        <f t="shared" si="1168"/>
        <v/>
      </c>
    </row>
    <row r="7479" spans="1:63" ht="12" customHeight="1" x14ac:dyDescent="0.2">
      <c r="A7479" s="8"/>
      <c r="B7479" s="7"/>
      <c r="C7479" s="7"/>
      <c r="D7479" s="7"/>
      <c r="E7479" s="7"/>
      <c r="F7479" s="7"/>
      <c r="G7479" s="7"/>
      <c r="H7479" s="7"/>
      <c r="I7479" s="10"/>
      <c r="J7479" s="25"/>
      <c r="K7479" s="250"/>
      <c r="L7479" s="31"/>
      <c r="M7479" s="9"/>
      <c r="N7479" s="11" t="s">
        <v>25</v>
      </c>
      <c r="O7479" s="39"/>
      <c r="P7479" s="47"/>
      <c r="Q7479" s="13"/>
      <c r="R7479" s="248">
        <f t="shared" si="1160"/>
        <v>0</v>
      </c>
      <c r="S7479" s="248">
        <f t="shared" si="1161"/>
        <v>0</v>
      </c>
      <c r="T7479" s="248">
        <f t="shared" si="1162"/>
        <v>0</v>
      </c>
      <c r="U7479" s="248">
        <f t="shared" si="1163"/>
        <v>0</v>
      </c>
      <c r="V7479" s="13"/>
      <c r="W7479" s="7"/>
      <c r="AT7479" s="130"/>
      <c r="BF7479" s="33">
        <f t="shared" si="1169"/>
        <v>41242</v>
      </c>
      <c r="BG7479" s="34">
        <f t="shared" si="1164"/>
        <v>82.88000000000001</v>
      </c>
      <c r="BH7479" s="32">
        <f t="shared" si="1165"/>
        <v>1</v>
      </c>
      <c r="BI7479" s="32">
        <f t="shared" si="1166"/>
        <v>0</v>
      </c>
      <c r="BJ7479" s="69">
        <f t="shared" si="1167"/>
        <v>0</v>
      </c>
      <c r="BK7479" s="158" t="str">
        <f t="shared" si="1168"/>
        <v/>
      </c>
    </row>
    <row r="7480" spans="1:63" ht="12" customHeight="1" x14ac:dyDescent="0.2">
      <c r="A7480" s="8"/>
      <c r="B7480" s="7"/>
      <c r="C7480" s="7"/>
      <c r="D7480" s="7"/>
      <c r="E7480" s="7"/>
      <c r="F7480" s="7"/>
      <c r="G7480" s="7"/>
      <c r="H7480" s="7"/>
      <c r="I7480" s="10"/>
      <c r="J7480" s="25"/>
      <c r="K7480" s="250"/>
      <c r="L7480" s="31"/>
      <c r="M7480" s="9"/>
      <c r="N7480" s="11" t="s">
        <v>25</v>
      </c>
      <c r="O7480" s="39"/>
      <c r="P7480" s="47"/>
      <c r="Q7480" s="13"/>
      <c r="R7480" s="248">
        <f t="shared" si="1160"/>
        <v>0</v>
      </c>
      <c r="S7480" s="248">
        <f t="shared" si="1161"/>
        <v>0</v>
      </c>
      <c r="T7480" s="248">
        <f t="shared" si="1162"/>
        <v>0</v>
      </c>
      <c r="U7480" s="248">
        <f t="shared" si="1163"/>
        <v>0</v>
      </c>
      <c r="V7480" s="13"/>
      <c r="W7480" s="7"/>
      <c r="AT7480" s="130"/>
      <c r="BF7480" s="33">
        <f t="shared" si="1169"/>
        <v>41242</v>
      </c>
      <c r="BG7480" s="34">
        <f t="shared" si="1164"/>
        <v>82.88000000000001</v>
      </c>
      <c r="BH7480" s="32">
        <f t="shared" si="1165"/>
        <v>1</v>
      </c>
      <c r="BI7480" s="32">
        <f t="shared" si="1166"/>
        <v>0</v>
      </c>
      <c r="BJ7480" s="69">
        <f t="shared" si="1167"/>
        <v>0</v>
      </c>
      <c r="BK7480" s="158" t="str">
        <f t="shared" si="1168"/>
        <v/>
      </c>
    </row>
    <row r="7481" spans="1:63" ht="12" customHeight="1" x14ac:dyDescent="0.2">
      <c r="A7481" s="8"/>
      <c r="B7481" s="7"/>
      <c r="C7481" s="7"/>
      <c r="D7481" s="7"/>
      <c r="E7481" s="7"/>
      <c r="F7481" s="7"/>
      <c r="G7481" s="7"/>
      <c r="H7481" s="7"/>
      <c r="I7481" s="10"/>
      <c r="J7481" s="25"/>
      <c r="K7481" s="250"/>
      <c r="L7481" s="31"/>
      <c r="M7481" s="9"/>
      <c r="N7481" s="11" t="s">
        <v>25</v>
      </c>
      <c r="O7481" s="39"/>
      <c r="P7481" s="47"/>
      <c r="Q7481" s="13"/>
      <c r="R7481" s="248">
        <f t="shared" si="1160"/>
        <v>0</v>
      </c>
      <c r="S7481" s="248">
        <f t="shared" si="1161"/>
        <v>0</v>
      </c>
      <c r="T7481" s="248">
        <f t="shared" si="1162"/>
        <v>0</v>
      </c>
      <c r="U7481" s="248">
        <f t="shared" si="1163"/>
        <v>0</v>
      </c>
      <c r="V7481" s="13"/>
      <c r="W7481" s="7"/>
      <c r="AT7481" s="130"/>
      <c r="BF7481" s="33">
        <f t="shared" si="1169"/>
        <v>41242</v>
      </c>
      <c r="BG7481" s="34">
        <f t="shared" si="1164"/>
        <v>82.88000000000001</v>
      </c>
      <c r="BH7481" s="32">
        <f t="shared" si="1165"/>
        <v>1</v>
      </c>
      <c r="BI7481" s="32">
        <f t="shared" si="1166"/>
        <v>0</v>
      </c>
      <c r="BJ7481" s="69">
        <f t="shared" si="1167"/>
        <v>0</v>
      </c>
      <c r="BK7481" s="158" t="str">
        <f t="shared" si="1168"/>
        <v/>
      </c>
    </row>
    <row r="7482" spans="1:63" ht="12" customHeight="1" x14ac:dyDescent="0.2">
      <c r="A7482" s="8"/>
      <c r="B7482" s="7"/>
      <c r="C7482" s="7"/>
      <c r="D7482" s="7"/>
      <c r="E7482" s="7"/>
      <c r="F7482" s="7"/>
      <c r="G7482" s="7"/>
      <c r="H7482" s="7"/>
      <c r="I7482" s="10"/>
      <c r="J7482" s="25"/>
      <c r="K7482" s="250"/>
      <c r="L7482" s="31"/>
      <c r="M7482" s="9"/>
      <c r="N7482" s="11" t="s">
        <v>25</v>
      </c>
      <c r="O7482" s="39"/>
      <c r="P7482" s="47"/>
      <c r="Q7482" s="13"/>
      <c r="R7482" s="248">
        <f t="shared" si="1160"/>
        <v>0</v>
      </c>
      <c r="S7482" s="248">
        <f t="shared" si="1161"/>
        <v>0</v>
      </c>
      <c r="T7482" s="248">
        <f t="shared" si="1162"/>
        <v>0</v>
      </c>
      <c r="U7482" s="248">
        <f t="shared" si="1163"/>
        <v>0</v>
      </c>
      <c r="V7482" s="13"/>
      <c r="W7482" s="7"/>
      <c r="AT7482" s="130"/>
      <c r="BF7482" s="33">
        <f t="shared" si="1169"/>
        <v>41242</v>
      </c>
      <c r="BG7482" s="34">
        <f t="shared" si="1164"/>
        <v>82.88000000000001</v>
      </c>
      <c r="BH7482" s="32">
        <f t="shared" si="1165"/>
        <v>1</v>
      </c>
      <c r="BI7482" s="32">
        <f t="shared" si="1166"/>
        <v>0</v>
      </c>
      <c r="BJ7482" s="69">
        <f t="shared" si="1167"/>
        <v>0</v>
      </c>
      <c r="BK7482" s="158" t="str">
        <f t="shared" si="1168"/>
        <v/>
      </c>
    </row>
    <row r="7483" spans="1:63" ht="12" customHeight="1" x14ac:dyDescent="0.2">
      <c r="A7483" s="8"/>
      <c r="B7483" s="7"/>
      <c r="C7483" s="7"/>
      <c r="D7483" s="7"/>
      <c r="E7483" s="7"/>
      <c r="F7483" s="7"/>
      <c r="G7483" s="7"/>
      <c r="H7483" s="7"/>
      <c r="I7483" s="10"/>
      <c r="J7483" s="25"/>
      <c r="K7483" s="250"/>
      <c r="L7483" s="31"/>
      <c r="M7483" s="9"/>
      <c r="N7483" s="11" t="s">
        <v>25</v>
      </c>
      <c r="O7483" s="39"/>
      <c r="P7483" s="47"/>
      <c r="Q7483" s="13"/>
      <c r="R7483" s="248">
        <f t="shared" si="1160"/>
        <v>0</v>
      </c>
      <c r="S7483" s="248">
        <f t="shared" si="1161"/>
        <v>0</v>
      </c>
      <c r="T7483" s="248">
        <f t="shared" si="1162"/>
        <v>0</v>
      </c>
      <c r="U7483" s="248">
        <f t="shared" si="1163"/>
        <v>0</v>
      </c>
      <c r="V7483" s="13"/>
      <c r="W7483" s="7"/>
      <c r="AT7483" s="130"/>
      <c r="BF7483" s="33">
        <f t="shared" si="1169"/>
        <v>41242</v>
      </c>
      <c r="BG7483" s="34">
        <f t="shared" si="1164"/>
        <v>82.88000000000001</v>
      </c>
      <c r="BH7483" s="32">
        <f t="shared" si="1165"/>
        <v>1</v>
      </c>
      <c r="BI7483" s="32">
        <f t="shared" si="1166"/>
        <v>0</v>
      </c>
      <c r="BJ7483" s="69">
        <f t="shared" si="1167"/>
        <v>0</v>
      </c>
      <c r="BK7483" s="158" t="str">
        <f t="shared" si="1168"/>
        <v/>
      </c>
    </row>
    <row r="7484" spans="1:63" ht="12" customHeight="1" x14ac:dyDescent="0.2">
      <c r="A7484" s="8"/>
      <c r="B7484" s="7"/>
      <c r="C7484" s="7"/>
      <c r="D7484" s="7"/>
      <c r="E7484" s="7"/>
      <c r="F7484" s="7"/>
      <c r="G7484" s="7"/>
      <c r="H7484" s="7"/>
      <c r="I7484" s="10"/>
      <c r="J7484" s="25"/>
      <c r="K7484" s="250"/>
      <c r="L7484" s="31"/>
      <c r="M7484" s="9"/>
      <c r="N7484" s="11" t="s">
        <v>25</v>
      </c>
      <c r="O7484" s="39"/>
      <c r="P7484" s="47"/>
      <c r="Q7484" s="13"/>
      <c r="R7484" s="248">
        <f t="shared" si="1160"/>
        <v>0</v>
      </c>
      <c r="S7484" s="248">
        <f t="shared" si="1161"/>
        <v>0</v>
      </c>
      <c r="T7484" s="248">
        <f t="shared" si="1162"/>
        <v>0</v>
      </c>
      <c r="U7484" s="248">
        <f t="shared" si="1163"/>
        <v>0</v>
      </c>
      <c r="V7484" s="13"/>
      <c r="W7484" s="7"/>
      <c r="AT7484" s="130"/>
      <c r="BF7484" s="33">
        <f t="shared" si="1169"/>
        <v>41242</v>
      </c>
      <c r="BG7484" s="34">
        <f t="shared" si="1164"/>
        <v>82.88000000000001</v>
      </c>
      <c r="BH7484" s="32">
        <f t="shared" si="1165"/>
        <v>1</v>
      </c>
      <c r="BI7484" s="32">
        <f t="shared" si="1166"/>
        <v>0</v>
      </c>
      <c r="BJ7484" s="69">
        <f t="shared" si="1167"/>
        <v>0</v>
      </c>
      <c r="BK7484" s="158" t="str">
        <f t="shared" si="1168"/>
        <v/>
      </c>
    </row>
    <row r="7485" spans="1:63" ht="12" customHeight="1" x14ac:dyDescent="0.2">
      <c r="A7485" s="8"/>
      <c r="B7485" s="7"/>
      <c r="C7485" s="7"/>
      <c r="D7485" s="7"/>
      <c r="E7485" s="7"/>
      <c r="F7485" s="7"/>
      <c r="G7485" s="7"/>
      <c r="H7485" s="7"/>
      <c r="I7485" s="10"/>
      <c r="J7485" s="25"/>
      <c r="K7485" s="250"/>
      <c r="L7485" s="31"/>
      <c r="M7485" s="9"/>
      <c r="N7485" s="11" t="s">
        <v>25</v>
      </c>
      <c r="O7485" s="39"/>
      <c r="P7485" s="47"/>
      <c r="Q7485" s="13"/>
      <c r="R7485" s="248">
        <f t="shared" si="1160"/>
        <v>0</v>
      </c>
      <c r="S7485" s="248">
        <f t="shared" si="1161"/>
        <v>0</v>
      </c>
      <c r="T7485" s="248">
        <f t="shared" si="1162"/>
        <v>0</v>
      </c>
      <c r="U7485" s="248">
        <f t="shared" si="1163"/>
        <v>0</v>
      </c>
      <c r="V7485" s="13"/>
      <c r="W7485" s="7"/>
      <c r="AT7485" s="130"/>
      <c r="BF7485" s="33">
        <f t="shared" si="1169"/>
        <v>41242</v>
      </c>
      <c r="BG7485" s="34">
        <f t="shared" si="1164"/>
        <v>82.88000000000001</v>
      </c>
      <c r="BH7485" s="32">
        <f t="shared" si="1165"/>
        <v>1</v>
      </c>
      <c r="BI7485" s="32">
        <f t="shared" si="1166"/>
        <v>0</v>
      </c>
      <c r="BJ7485" s="69">
        <f t="shared" si="1167"/>
        <v>0</v>
      </c>
      <c r="BK7485" s="158" t="str">
        <f t="shared" si="1168"/>
        <v/>
      </c>
    </row>
    <row r="7486" spans="1:63" ht="12" customHeight="1" x14ac:dyDescent="0.2">
      <c r="A7486" s="8"/>
      <c r="B7486" s="7"/>
      <c r="C7486" s="7"/>
      <c r="D7486" s="7"/>
      <c r="E7486" s="7"/>
      <c r="F7486" s="7"/>
      <c r="G7486" s="7"/>
      <c r="H7486" s="7"/>
      <c r="I7486" s="10"/>
      <c r="J7486" s="25"/>
      <c r="K7486" s="250"/>
      <c r="L7486" s="31"/>
      <c r="M7486" s="9"/>
      <c r="N7486" s="11" t="s">
        <v>25</v>
      </c>
      <c r="O7486" s="39"/>
      <c r="P7486" s="47"/>
      <c r="Q7486" s="13"/>
      <c r="R7486" s="248">
        <f t="shared" si="1160"/>
        <v>0</v>
      </c>
      <c r="S7486" s="248">
        <f t="shared" si="1161"/>
        <v>0</v>
      </c>
      <c r="T7486" s="248">
        <f t="shared" si="1162"/>
        <v>0</v>
      </c>
      <c r="U7486" s="248">
        <f t="shared" si="1163"/>
        <v>0</v>
      </c>
      <c r="V7486" s="13"/>
      <c r="W7486" s="7"/>
      <c r="AT7486" s="130"/>
      <c r="BF7486" s="33">
        <f t="shared" si="1169"/>
        <v>41242</v>
      </c>
      <c r="BG7486" s="34">
        <f t="shared" si="1164"/>
        <v>82.88000000000001</v>
      </c>
      <c r="BH7486" s="32">
        <f t="shared" si="1165"/>
        <v>1</v>
      </c>
      <c r="BI7486" s="32">
        <f t="shared" si="1166"/>
        <v>0</v>
      </c>
      <c r="BJ7486" s="69">
        <f t="shared" si="1167"/>
        <v>0</v>
      </c>
      <c r="BK7486" s="158" t="str">
        <f t="shared" si="1168"/>
        <v/>
      </c>
    </row>
    <row r="7487" spans="1:63" ht="12" customHeight="1" x14ac:dyDescent="0.2">
      <c r="A7487" s="8"/>
      <c r="B7487" s="7"/>
      <c r="C7487" s="7"/>
      <c r="D7487" s="7"/>
      <c r="E7487" s="7"/>
      <c r="F7487" s="7"/>
      <c r="G7487" s="7"/>
      <c r="H7487" s="7"/>
      <c r="I7487" s="10"/>
      <c r="J7487" s="25"/>
      <c r="K7487" s="250"/>
      <c r="L7487" s="31"/>
      <c r="M7487" s="9"/>
      <c r="N7487" s="11" t="s">
        <v>25</v>
      </c>
      <c r="O7487" s="39"/>
      <c r="P7487" s="47"/>
      <c r="Q7487" s="13"/>
      <c r="R7487" s="248">
        <f t="shared" si="1160"/>
        <v>0</v>
      </c>
      <c r="S7487" s="248">
        <f t="shared" si="1161"/>
        <v>0</v>
      </c>
      <c r="T7487" s="248">
        <f t="shared" si="1162"/>
        <v>0</v>
      </c>
      <c r="U7487" s="248">
        <f t="shared" si="1163"/>
        <v>0</v>
      </c>
      <c r="V7487" s="13"/>
      <c r="W7487" s="7"/>
      <c r="AT7487" s="130"/>
      <c r="BF7487" s="33">
        <f t="shared" si="1169"/>
        <v>41242</v>
      </c>
      <c r="BG7487" s="34">
        <f t="shared" si="1164"/>
        <v>82.88000000000001</v>
      </c>
      <c r="BH7487" s="32">
        <f t="shared" si="1165"/>
        <v>1</v>
      </c>
      <c r="BI7487" s="32">
        <f t="shared" si="1166"/>
        <v>0</v>
      </c>
      <c r="BJ7487" s="69">
        <f t="shared" si="1167"/>
        <v>0</v>
      </c>
      <c r="BK7487" s="158" t="str">
        <f t="shared" si="1168"/>
        <v/>
      </c>
    </row>
    <row r="7488" spans="1:63" ht="12" customHeight="1" x14ac:dyDescent="0.2">
      <c r="A7488" s="8"/>
      <c r="B7488" s="7"/>
      <c r="C7488" s="7"/>
      <c r="D7488" s="7"/>
      <c r="E7488" s="7"/>
      <c r="F7488" s="7"/>
      <c r="G7488" s="7"/>
      <c r="H7488" s="7"/>
      <c r="I7488" s="10"/>
      <c r="J7488" s="25"/>
      <c r="K7488" s="250"/>
      <c r="L7488" s="31"/>
      <c r="M7488" s="9"/>
      <c r="N7488" s="11" t="s">
        <v>25</v>
      </c>
      <c r="O7488" s="39"/>
      <c r="P7488" s="47"/>
      <c r="Q7488" s="13"/>
      <c r="R7488" s="248">
        <f t="shared" si="1160"/>
        <v>0</v>
      </c>
      <c r="S7488" s="248">
        <f t="shared" si="1161"/>
        <v>0</v>
      </c>
      <c r="T7488" s="248">
        <f t="shared" si="1162"/>
        <v>0</v>
      </c>
      <c r="U7488" s="248">
        <f t="shared" si="1163"/>
        <v>0</v>
      </c>
      <c r="V7488" s="13"/>
      <c r="W7488" s="7"/>
      <c r="AT7488" s="130"/>
      <c r="BF7488" s="33">
        <f t="shared" si="1169"/>
        <v>41242</v>
      </c>
      <c r="BG7488" s="34">
        <f t="shared" si="1164"/>
        <v>82.88000000000001</v>
      </c>
      <c r="BH7488" s="32">
        <f t="shared" si="1165"/>
        <v>1</v>
      </c>
      <c r="BI7488" s="32">
        <f t="shared" si="1166"/>
        <v>0</v>
      </c>
      <c r="BJ7488" s="69">
        <f t="shared" si="1167"/>
        <v>0</v>
      </c>
      <c r="BK7488" s="158" t="str">
        <f t="shared" si="1168"/>
        <v/>
      </c>
    </row>
    <row r="7489" spans="1:63" ht="12" customHeight="1" x14ac:dyDescent="0.2">
      <c r="A7489" s="8"/>
      <c r="B7489" s="7"/>
      <c r="C7489" s="7"/>
      <c r="D7489" s="7"/>
      <c r="E7489" s="7"/>
      <c r="F7489" s="7"/>
      <c r="G7489" s="7"/>
      <c r="H7489" s="7"/>
      <c r="I7489" s="10"/>
      <c r="J7489" s="25"/>
      <c r="K7489" s="250"/>
      <c r="L7489" s="31"/>
      <c r="M7489" s="9"/>
      <c r="N7489" s="11" t="s">
        <v>25</v>
      </c>
      <c r="O7489" s="39"/>
      <c r="P7489" s="47"/>
      <c r="Q7489" s="13"/>
      <c r="R7489" s="248">
        <f t="shared" si="1160"/>
        <v>0</v>
      </c>
      <c r="S7489" s="248">
        <f t="shared" si="1161"/>
        <v>0</v>
      </c>
      <c r="T7489" s="248">
        <f t="shared" si="1162"/>
        <v>0</v>
      </c>
      <c r="U7489" s="248">
        <f t="shared" si="1163"/>
        <v>0</v>
      </c>
      <c r="V7489" s="13"/>
      <c r="W7489" s="7"/>
      <c r="AT7489" s="130"/>
      <c r="BF7489" s="33">
        <f t="shared" si="1169"/>
        <v>41242</v>
      </c>
      <c r="BG7489" s="34">
        <f t="shared" si="1164"/>
        <v>82.88000000000001</v>
      </c>
      <c r="BH7489" s="32">
        <f t="shared" si="1165"/>
        <v>1</v>
      </c>
      <c r="BI7489" s="32">
        <f t="shared" si="1166"/>
        <v>0</v>
      </c>
      <c r="BJ7489" s="69">
        <f t="shared" si="1167"/>
        <v>0</v>
      </c>
      <c r="BK7489" s="158" t="str">
        <f t="shared" si="1168"/>
        <v/>
      </c>
    </row>
    <row r="7490" spans="1:63" ht="12" customHeight="1" x14ac:dyDescent="0.2">
      <c r="A7490" s="8"/>
      <c r="B7490" s="7"/>
      <c r="C7490" s="7"/>
      <c r="D7490" s="7"/>
      <c r="E7490" s="7"/>
      <c r="F7490" s="7"/>
      <c r="G7490" s="7"/>
      <c r="H7490" s="7"/>
      <c r="I7490" s="10"/>
      <c r="J7490" s="25"/>
      <c r="K7490" s="250"/>
      <c r="L7490" s="31"/>
      <c r="M7490" s="9"/>
      <c r="N7490" s="11" t="s">
        <v>25</v>
      </c>
      <c r="O7490" s="39"/>
      <c r="P7490" s="47"/>
      <c r="Q7490" s="13"/>
      <c r="R7490" s="248">
        <f t="shared" si="1160"/>
        <v>0</v>
      </c>
      <c r="S7490" s="248">
        <f t="shared" si="1161"/>
        <v>0</v>
      </c>
      <c r="T7490" s="248">
        <f t="shared" si="1162"/>
        <v>0</v>
      </c>
      <c r="U7490" s="248">
        <f t="shared" si="1163"/>
        <v>0</v>
      </c>
      <c r="V7490" s="13"/>
      <c r="W7490" s="7"/>
      <c r="AT7490" s="130"/>
      <c r="BF7490" s="33">
        <f t="shared" si="1169"/>
        <v>41242</v>
      </c>
      <c r="BG7490" s="34">
        <f t="shared" si="1164"/>
        <v>82.88000000000001</v>
      </c>
      <c r="BH7490" s="32">
        <f t="shared" si="1165"/>
        <v>1</v>
      </c>
      <c r="BI7490" s="32">
        <f t="shared" si="1166"/>
        <v>0</v>
      </c>
      <c r="BJ7490" s="69">
        <f t="shared" si="1167"/>
        <v>0</v>
      </c>
      <c r="BK7490" s="158" t="str">
        <f t="shared" si="1168"/>
        <v/>
      </c>
    </row>
    <row r="7491" spans="1:63" ht="12" customHeight="1" x14ac:dyDescent="0.2">
      <c r="A7491" s="8"/>
      <c r="B7491" s="7"/>
      <c r="C7491" s="7"/>
      <c r="D7491" s="7"/>
      <c r="E7491" s="7"/>
      <c r="F7491" s="7"/>
      <c r="G7491" s="7"/>
      <c r="H7491" s="7"/>
      <c r="I7491" s="10"/>
      <c r="J7491" s="25"/>
      <c r="K7491" s="250"/>
      <c r="L7491" s="31"/>
      <c r="M7491" s="9"/>
      <c r="N7491" s="11" t="s">
        <v>25</v>
      </c>
      <c r="O7491" s="39"/>
      <c r="P7491" s="47"/>
      <c r="Q7491" s="13"/>
      <c r="R7491" s="248">
        <f t="shared" si="1160"/>
        <v>0</v>
      </c>
      <c r="S7491" s="248">
        <f t="shared" si="1161"/>
        <v>0</v>
      </c>
      <c r="T7491" s="248">
        <f t="shared" si="1162"/>
        <v>0</v>
      </c>
      <c r="U7491" s="248">
        <f t="shared" si="1163"/>
        <v>0</v>
      </c>
      <c r="V7491" s="13"/>
      <c r="W7491" s="7"/>
      <c r="AT7491" s="130"/>
      <c r="BF7491" s="33">
        <f t="shared" si="1169"/>
        <v>41242</v>
      </c>
      <c r="BG7491" s="34">
        <f t="shared" si="1164"/>
        <v>82.88000000000001</v>
      </c>
      <c r="BH7491" s="32">
        <f t="shared" si="1165"/>
        <v>1</v>
      </c>
      <c r="BI7491" s="32">
        <f t="shared" si="1166"/>
        <v>0</v>
      </c>
      <c r="BJ7491" s="69">
        <f t="shared" si="1167"/>
        <v>0</v>
      </c>
      <c r="BK7491" s="158" t="str">
        <f t="shared" si="1168"/>
        <v/>
      </c>
    </row>
    <row r="7492" spans="1:63" ht="12" customHeight="1" x14ac:dyDescent="0.2">
      <c r="A7492" s="8"/>
      <c r="B7492" s="7"/>
      <c r="C7492" s="7"/>
      <c r="D7492" s="7"/>
      <c r="E7492" s="7"/>
      <c r="F7492" s="7"/>
      <c r="G7492" s="7"/>
      <c r="H7492" s="7"/>
      <c r="I7492" s="10"/>
      <c r="J7492" s="25"/>
      <c r="K7492" s="250"/>
      <c r="L7492" s="31"/>
      <c r="M7492" s="9"/>
      <c r="N7492" s="11" t="s">
        <v>25</v>
      </c>
      <c r="O7492" s="39"/>
      <c r="P7492" s="47"/>
      <c r="Q7492" s="13"/>
      <c r="R7492" s="248">
        <f t="shared" si="1160"/>
        <v>0</v>
      </c>
      <c r="S7492" s="248">
        <f t="shared" si="1161"/>
        <v>0</v>
      </c>
      <c r="T7492" s="248">
        <f t="shared" si="1162"/>
        <v>0</v>
      </c>
      <c r="U7492" s="248">
        <f t="shared" si="1163"/>
        <v>0</v>
      </c>
      <c r="V7492" s="13"/>
      <c r="W7492" s="7"/>
      <c r="AT7492" s="130"/>
      <c r="BF7492" s="33">
        <f t="shared" si="1169"/>
        <v>41242</v>
      </c>
      <c r="BG7492" s="34">
        <f t="shared" si="1164"/>
        <v>82.88000000000001</v>
      </c>
      <c r="BH7492" s="32">
        <f t="shared" si="1165"/>
        <v>1</v>
      </c>
      <c r="BI7492" s="32">
        <f t="shared" si="1166"/>
        <v>0</v>
      </c>
      <c r="BJ7492" s="69">
        <f t="shared" si="1167"/>
        <v>0</v>
      </c>
      <c r="BK7492" s="158" t="str">
        <f t="shared" si="1168"/>
        <v/>
      </c>
    </row>
    <row r="7493" spans="1:63" ht="12" customHeight="1" x14ac:dyDescent="0.2">
      <c r="A7493" s="8"/>
      <c r="B7493" s="7"/>
      <c r="C7493" s="7"/>
      <c r="D7493" s="7"/>
      <c r="E7493" s="7"/>
      <c r="F7493" s="7"/>
      <c r="G7493" s="7"/>
      <c r="H7493" s="7"/>
      <c r="I7493" s="10"/>
      <c r="J7493" s="25"/>
      <c r="K7493" s="250"/>
      <c r="L7493" s="31"/>
      <c r="M7493" s="9"/>
      <c r="N7493" s="11" t="s">
        <v>25</v>
      </c>
      <c r="O7493" s="39"/>
      <c r="P7493" s="47"/>
      <c r="Q7493" s="13"/>
      <c r="R7493" s="248">
        <f t="shared" si="1160"/>
        <v>0</v>
      </c>
      <c r="S7493" s="248">
        <f t="shared" si="1161"/>
        <v>0</v>
      </c>
      <c r="T7493" s="248">
        <f t="shared" si="1162"/>
        <v>0</v>
      </c>
      <c r="U7493" s="248">
        <f t="shared" si="1163"/>
        <v>0</v>
      </c>
      <c r="V7493" s="13"/>
      <c r="W7493" s="7"/>
      <c r="AT7493" s="130"/>
      <c r="BF7493" s="33">
        <f t="shared" si="1169"/>
        <v>41242</v>
      </c>
      <c r="BG7493" s="34">
        <f t="shared" si="1164"/>
        <v>82.88000000000001</v>
      </c>
      <c r="BH7493" s="32">
        <f t="shared" si="1165"/>
        <v>1</v>
      </c>
      <c r="BI7493" s="32">
        <f t="shared" si="1166"/>
        <v>0</v>
      </c>
      <c r="BJ7493" s="69">
        <f t="shared" si="1167"/>
        <v>0</v>
      </c>
      <c r="BK7493" s="158" t="str">
        <f t="shared" si="1168"/>
        <v/>
      </c>
    </row>
    <row r="7494" spans="1:63" ht="12" customHeight="1" x14ac:dyDescent="0.2">
      <c r="A7494" s="8"/>
      <c r="B7494" s="7"/>
      <c r="C7494" s="7"/>
      <c r="D7494" s="7"/>
      <c r="E7494" s="7"/>
      <c r="F7494" s="7"/>
      <c r="G7494" s="7"/>
      <c r="H7494" s="7"/>
      <c r="I7494" s="10"/>
      <c r="J7494" s="25"/>
      <c r="K7494" s="250"/>
      <c r="L7494" s="31"/>
      <c r="M7494" s="9"/>
      <c r="N7494" s="11" t="s">
        <v>25</v>
      </c>
      <c r="O7494" s="39"/>
      <c r="P7494" s="47"/>
      <c r="Q7494" s="13"/>
      <c r="R7494" s="248">
        <f t="shared" si="1160"/>
        <v>0</v>
      </c>
      <c r="S7494" s="248">
        <f t="shared" si="1161"/>
        <v>0</v>
      </c>
      <c r="T7494" s="248">
        <f t="shared" si="1162"/>
        <v>0</v>
      </c>
      <c r="U7494" s="248">
        <f t="shared" si="1163"/>
        <v>0</v>
      </c>
      <c r="V7494" s="13"/>
      <c r="W7494" s="7"/>
      <c r="AT7494" s="130"/>
      <c r="BF7494" s="33">
        <f t="shared" si="1169"/>
        <v>41242</v>
      </c>
      <c r="BG7494" s="34">
        <f t="shared" si="1164"/>
        <v>82.88000000000001</v>
      </c>
      <c r="BH7494" s="32">
        <f t="shared" si="1165"/>
        <v>1</v>
      </c>
      <c r="BI7494" s="32">
        <f t="shared" si="1166"/>
        <v>0</v>
      </c>
      <c r="BJ7494" s="69">
        <f t="shared" si="1167"/>
        <v>0</v>
      </c>
      <c r="BK7494" s="158" t="str">
        <f t="shared" si="1168"/>
        <v/>
      </c>
    </row>
    <row r="7495" spans="1:63" ht="12" customHeight="1" x14ac:dyDescent="0.2">
      <c r="A7495" s="8"/>
      <c r="B7495" s="7"/>
      <c r="C7495" s="7"/>
      <c r="D7495" s="7"/>
      <c r="E7495" s="7"/>
      <c r="F7495" s="7"/>
      <c r="G7495" s="7"/>
      <c r="H7495" s="7"/>
      <c r="I7495" s="10"/>
      <c r="J7495" s="25"/>
      <c r="K7495" s="250"/>
      <c r="L7495" s="31"/>
      <c r="M7495" s="9"/>
      <c r="N7495" s="11" t="s">
        <v>25</v>
      </c>
      <c r="O7495" s="39"/>
      <c r="P7495" s="47"/>
      <c r="Q7495" s="13"/>
      <c r="R7495" s="248">
        <f t="shared" si="1160"/>
        <v>0</v>
      </c>
      <c r="S7495" s="248">
        <f t="shared" si="1161"/>
        <v>0</v>
      </c>
      <c r="T7495" s="248">
        <f t="shared" si="1162"/>
        <v>0</v>
      </c>
      <c r="U7495" s="248">
        <f t="shared" si="1163"/>
        <v>0</v>
      </c>
      <c r="V7495" s="13"/>
      <c r="W7495" s="7"/>
      <c r="AT7495" s="130"/>
      <c r="BF7495" s="33">
        <f t="shared" si="1169"/>
        <v>41242</v>
      </c>
      <c r="BG7495" s="34">
        <f t="shared" si="1164"/>
        <v>82.88000000000001</v>
      </c>
      <c r="BH7495" s="32">
        <f t="shared" si="1165"/>
        <v>1</v>
      </c>
      <c r="BI7495" s="32">
        <f t="shared" si="1166"/>
        <v>0</v>
      </c>
      <c r="BJ7495" s="69">
        <f t="shared" si="1167"/>
        <v>0</v>
      </c>
      <c r="BK7495" s="158" t="str">
        <f t="shared" si="1168"/>
        <v/>
      </c>
    </row>
    <row r="7496" spans="1:63" ht="12" customHeight="1" x14ac:dyDescent="0.2">
      <c r="A7496" s="8"/>
      <c r="B7496" s="7"/>
      <c r="C7496" s="7"/>
      <c r="D7496" s="7"/>
      <c r="E7496" s="7"/>
      <c r="F7496" s="7"/>
      <c r="G7496" s="7"/>
      <c r="H7496" s="7"/>
      <c r="I7496" s="10"/>
      <c r="J7496" s="25"/>
      <c r="K7496" s="250"/>
      <c r="L7496" s="31"/>
      <c r="M7496" s="9"/>
      <c r="N7496" s="11" t="s">
        <v>25</v>
      </c>
      <c r="O7496" s="39"/>
      <c r="P7496" s="47"/>
      <c r="Q7496" s="13"/>
      <c r="R7496" s="248">
        <f t="shared" si="1160"/>
        <v>0</v>
      </c>
      <c r="S7496" s="248">
        <f t="shared" si="1161"/>
        <v>0</v>
      </c>
      <c r="T7496" s="248">
        <f t="shared" si="1162"/>
        <v>0</v>
      </c>
      <c r="U7496" s="248">
        <f t="shared" si="1163"/>
        <v>0</v>
      </c>
      <c r="V7496" s="13"/>
      <c r="W7496" s="7"/>
      <c r="AT7496" s="130"/>
      <c r="BF7496" s="33">
        <f t="shared" si="1169"/>
        <v>41242</v>
      </c>
      <c r="BG7496" s="34">
        <f t="shared" si="1164"/>
        <v>82.88000000000001</v>
      </c>
      <c r="BH7496" s="32">
        <f t="shared" si="1165"/>
        <v>1</v>
      </c>
      <c r="BI7496" s="32">
        <f t="shared" si="1166"/>
        <v>0</v>
      </c>
      <c r="BJ7496" s="69">
        <f t="shared" si="1167"/>
        <v>0</v>
      </c>
      <c r="BK7496" s="158" t="str">
        <f t="shared" si="1168"/>
        <v/>
      </c>
    </row>
    <row r="7497" spans="1:63" ht="12" customHeight="1" x14ac:dyDescent="0.2">
      <c r="A7497" s="8"/>
      <c r="B7497" s="7"/>
      <c r="C7497" s="7"/>
      <c r="D7497" s="7"/>
      <c r="E7497" s="7"/>
      <c r="F7497" s="7"/>
      <c r="G7497" s="7"/>
      <c r="H7497" s="7"/>
      <c r="I7497" s="10"/>
      <c r="J7497" s="25"/>
      <c r="K7497" s="250"/>
      <c r="L7497" s="31"/>
      <c r="M7497" s="9"/>
      <c r="N7497" s="11" t="s">
        <v>25</v>
      </c>
      <c r="O7497" s="39"/>
      <c r="P7497" s="47"/>
      <c r="Q7497" s="13"/>
      <c r="R7497" s="248">
        <f t="shared" si="1160"/>
        <v>0</v>
      </c>
      <c r="S7497" s="248">
        <f t="shared" si="1161"/>
        <v>0</v>
      </c>
      <c r="T7497" s="248">
        <f t="shared" si="1162"/>
        <v>0</v>
      </c>
      <c r="U7497" s="248">
        <f t="shared" si="1163"/>
        <v>0</v>
      </c>
      <c r="V7497" s="13"/>
      <c r="W7497" s="7"/>
      <c r="AT7497" s="130"/>
      <c r="BF7497" s="33">
        <f t="shared" si="1169"/>
        <v>41242</v>
      </c>
      <c r="BG7497" s="34">
        <f t="shared" si="1164"/>
        <v>82.88000000000001</v>
      </c>
      <c r="BH7497" s="32">
        <f t="shared" si="1165"/>
        <v>1</v>
      </c>
      <c r="BI7497" s="32">
        <f t="shared" si="1166"/>
        <v>0</v>
      </c>
      <c r="BJ7497" s="69">
        <f t="shared" si="1167"/>
        <v>0</v>
      </c>
      <c r="BK7497" s="158" t="str">
        <f t="shared" si="1168"/>
        <v/>
      </c>
    </row>
    <row r="7498" spans="1:63" ht="12" customHeight="1" x14ac:dyDescent="0.2">
      <c r="A7498" s="8"/>
      <c r="B7498" s="7"/>
      <c r="C7498" s="7"/>
      <c r="D7498" s="7"/>
      <c r="E7498" s="7"/>
      <c r="F7498" s="7"/>
      <c r="G7498" s="7"/>
      <c r="H7498" s="7"/>
      <c r="I7498" s="10"/>
      <c r="J7498" s="25"/>
      <c r="K7498" s="250"/>
      <c r="L7498" s="31"/>
      <c r="M7498" s="9"/>
      <c r="N7498" s="11" t="s">
        <v>25</v>
      </c>
      <c r="O7498" s="39"/>
      <c r="P7498" s="47"/>
      <c r="Q7498" s="13"/>
      <c r="R7498" s="248">
        <f t="shared" si="1160"/>
        <v>0</v>
      </c>
      <c r="S7498" s="248">
        <f t="shared" si="1161"/>
        <v>0</v>
      </c>
      <c r="T7498" s="248">
        <f t="shared" si="1162"/>
        <v>0</v>
      </c>
      <c r="U7498" s="248">
        <f t="shared" si="1163"/>
        <v>0</v>
      </c>
      <c r="V7498" s="13"/>
      <c r="W7498" s="7"/>
      <c r="AT7498" s="130"/>
      <c r="BF7498" s="33">
        <f t="shared" si="1169"/>
        <v>41242</v>
      </c>
      <c r="BG7498" s="34">
        <f t="shared" si="1164"/>
        <v>82.88000000000001</v>
      </c>
      <c r="BH7498" s="32">
        <f t="shared" si="1165"/>
        <v>1</v>
      </c>
      <c r="BI7498" s="32">
        <f t="shared" si="1166"/>
        <v>0</v>
      </c>
      <c r="BJ7498" s="69">
        <f t="shared" si="1167"/>
        <v>0</v>
      </c>
      <c r="BK7498" s="158" t="str">
        <f t="shared" si="1168"/>
        <v/>
      </c>
    </row>
    <row r="7499" spans="1:63" ht="12" customHeight="1" x14ac:dyDescent="0.2">
      <c r="A7499" s="8"/>
      <c r="B7499" s="7"/>
      <c r="C7499" s="7"/>
      <c r="D7499" s="7"/>
      <c r="E7499" s="7"/>
      <c r="F7499" s="7"/>
      <c r="G7499" s="7"/>
      <c r="H7499" s="7"/>
      <c r="I7499" s="10"/>
      <c r="J7499" s="25"/>
      <c r="K7499" s="250"/>
      <c r="L7499" s="31"/>
      <c r="M7499" s="9"/>
      <c r="N7499" s="11" t="s">
        <v>25</v>
      </c>
      <c r="O7499" s="39"/>
      <c r="P7499" s="47"/>
      <c r="Q7499" s="13"/>
      <c r="R7499" s="248">
        <f t="shared" ref="R7499:R7562" si="1170">IF(N7499&lt;&gt;"M",ROUND(IF(M7499&lt;&gt;"Y",IF(P7499&lt;&gt;"Y",K7499,K7499*(BH7499-1)),0),ROUNDING),"")</f>
        <v>0</v>
      </c>
      <c r="S7499" s="248">
        <f t="shared" ref="S7499:S7562" si="1171">IF(N7499&lt;&gt;"M",ROUND(IF(O7499&gt;0,IF(M7499="Y",BI7499*(1-O7499),IF(BI7499&gt;R7499,R7499 + (BI7499 - R7499)*(1-O7499),BI7499)),BI7499),ROUNDING),"")</f>
        <v>0</v>
      </c>
      <c r="T7499" s="248">
        <f t="shared" ref="T7499:T7562" si="1172">IF(N7499&lt;&gt;"M",ROUND(IF(O7499&gt;0,IF(M7499="Y",BJ7499*(1-O7499),IF(BJ7499&gt;R7499,R7499 + (BJ7499 - R7499)*(1-O7499),BJ7499)),BJ7499),ROUNDING),"")</f>
        <v>0</v>
      </c>
      <c r="U7499" s="248">
        <f t="shared" ref="U7499:U7562" si="1173">IF(N7499&lt;&gt;"M",ROUND(IF(OR(N7499="P",N7499=""),0,IF(OR(M7499="N",M7499=""),T7499-R7499,T7499)),ROUNDING),"")</f>
        <v>0</v>
      </c>
      <c r="V7499" s="13"/>
      <c r="W7499" s="7"/>
      <c r="AT7499" s="130"/>
      <c r="BF7499" s="33">
        <f t="shared" si="1169"/>
        <v>41242</v>
      </c>
      <c r="BG7499" s="34">
        <f t="shared" ref="BG7499:BG7562" si="1174">IF(N7499&lt;&gt;"M",BG7498+U7499,BG7498)</f>
        <v>82.88000000000001</v>
      </c>
      <c r="BH7499" s="32">
        <f t="shared" ref="BH7499:BH7562" si="1175">IF(L7499&lt;&gt;"",IF(ODDS_TYPE=1,L7499,IF(ODDS_TYPE=2,IF(L7499&gt;0,1+L7499/100,IF(L7499&lt;0,1-100/L7499,1)),IF(ODDS_TYPE=3,1+L7499,IF(ODDS_TYPE=4,1+L7499,IF(ODDS_TYPE=5,IF(L7499&gt;0,1+L7499,1-1/L7499),IF(ODDS_TYPE=6,IF(L7499&gt;=0,L7499+1,1-1/L7499),1)))))),1)</f>
        <v>1</v>
      </c>
      <c r="BI7499" s="32">
        <f t="shared" ref="BI7499:BI7562" si="1176">IF(P7499&lt;&gt;"Y",IF(M7499&lt;&gt;"Y",K7499*BH7499,K7499*BH7499 - K7499),IF(M7499&lt;&gt;"Y",K7499*BH7499,K7499))</f>
        <v>0</v>
      </c>
      <c r="BJ7499" s="69">
        <f t="shared" ref="BJ7499:BJ7562" si="1177">IF(P7499&lt;&gt;"Y",
IF(M7499&lt;&gt;"Y",
IF(N7499="Y",K7499*BH7499,IF(N7499="P",0,IF(OR(N7499="R",N7499="PU"),K7499,IF(N7499="H",K7499*BH7499*0.5,IF(N7499="HW",K7499*0.5*(1 + BH7499),IF(N7499="HL",K7499*0.5,0)))))),
IF(N7499="Y",K7499*BH7499 - K7499,IF(N7499="P",0,IF(OR(N7499="R",N7499="PU"),0,IF(N7499="H",IF(BH7499&gt;2,0.5*K7499*BH7499 - K7499,0),IF(N7499="HW",K7499*0.5*(1 + BH7499) - K7499,IF(N7499="HL",0,0))))))),
IF(M7499&lt;&gt;"Y",
IF(N7499="Y",K7499*BH7499,IF(N7499="P",0,IF(OR(N7499="R",N7499="PU"),K7499*(BH7499-1),IF(N7499="H",K7499*BH7499*0.5,IF(N7499="HW",K7499*(BH7499-1)*0.5,IF(N7499="HL",K7499*BH7499 - K7499*0.5,0)))))),
IF(N7499="Y",K7499,IF(N7499="P",0,IF(OR(N7499="R",N7499="PU"),0,IF(N7499="H",IF(BH7499&lt;2,K7499*BH7499*0.5 - K7499*(BH7499-1),0),IF(N7499="HW",0,IF(N7499="HL",K7499*0.5,0)))))))
)</f>
        <v>0</v>
      </c>
      <c r="BK7499" s="158" t="str">
        <f t="shared" ref="BK7499:BK7562" si="1178">IF(FILT_M=1,IF(LEN(C7499)&gt;0,C7499,""),IF(FILT_M=2,IF(LEN(E7499)&gt;0,E7499,""),IF(FILT_M=3,IF(LEN(F7499)&gt;0,F7499,""),IF(FILT_M=4,IF(LEN(G7499)&gt;0,G7499,""),""))))</f>
        <v/>
      </c>
    </row>
    <row r="7500" spans="1:63" ht="12" customHeight="1" x14ac:dyDescent="0.2">
      <c r="A7500" s="8"/>
      <c r="B7500" s="7"/>
      <c r="C7500" s="7"/>
      <c r="D7500" s="7"/>
      <c r="E7500" s="7"/>
      <c r="F7500" s="7"/>
      <c r="G7500" s="7"/>
      <c r="H7500" s="7"/>
      <c r="I7500" s="10"/>
      <c r="J7500" s="25"/>
      <c r="K7500" s="250"/>
      <c r="L7500" s="31"/>
      <c r="M7500" s="9"/>
      <c r="N7500" s="11" t="s">
        <v>25</v>
      </c>
      <c r="O7500" s="39"/>
      <c r="P7500" s="47"/>
      <c r="Q7500" s="13"/>
      <c r="R7500" s="248">
        <f t="shared" si="1170"/>
        <v>0</v>
      </c>
      <c r="S7500" s="248">
        <f t="shared" si="1171"/>
        <v>0</v>
      </c>
      <c r="T7500" s="248">
        <f t="shared" si="1172"/>
        <v>0</v>
      </c>
      <c r="U7500" s="248">
        <f t="shared" si="1173"/>
        <v>0</v>
      </c>
      <c r="V7500" s="13"/>
      <c r="W7500" s="7"/>
      <c r="AT7500" s="130"/>
      <c r="BF7500" s="33">
        <f t="shared" ref="BF7500:BF7563" si="1179">IF(A7500&gt;2,A7500,BF7499)</f>
        <v>41242</v>
      </c>
      <c r="BG7500" s="34">
        <f t="shared" si="1174"/>
        <v>82.88000000000001</v>
      </c>
      <c r="BH7500" s="32">
        <f t="shared" si="1175"/>
        <v>1</v>
      </c>
      <c r="BI7500" s="32">
        <f t="shared" si="1176"/>
        <v>0</v>
      </c>
      <c r="BJ7500" s="69">
        <f t="shared" si="1177"/>
        <v>0</v>
      </c>
      <c r="BK7500" s="158" t="str">
        <f t="shared" si="1178"/>
        <v/>
      </c>
    </row>
    <row r="7501" spans="1:63" ht="12" customHeight="1" x14ac:dyDescent="0.2">
      <c r="A7501" s="8"/>
      <c r="B7501" s="7"/>
      <c r="C7501" s="7"/>
      <c r="D7501" s="7"/>
      <c r="E7501" s="7"/>
      <c r="F7501" s="7"/>
      <c r="G7501" s="7"/>
      <c r="H7501" s="7"/>
      <c r="I7501" s="10"/>
      <c r="J7501" s="25"/>
      <c r="K7501" s="250"/>
      <c r="L7501" s="31"/>
      <c r="M7501" s="9"/>
      <c r="N7501" s="11" t="s">
        <v>25</v>
      </c>
      <c r="O7501" s="39"/>
      <c r="P7501" s="47"/>
      <c r="Q7501" s="13"/>
      <c r="R7501" s="248">
        <f t="shared" si="1170"/>
        <v>0</v>
      </c>
      <c r="S7501" s="248">
        <f t="shared" si="1171"/>
        <v>0</v>
      </c>
      <c r="T7501" s="248">
        <f t="shared" si="1172"/>
        <v>0</v>
      </c>
      <c r="U7501" s="248">
        <f t="shared" si="1173"/>
        <v>0</v>
      </c>
      <c r="V7501" s="13"/>
      <c r="W7501" s="7"/>
      <c r="AT7501" s="130"/>
      <c r="BF7501" s="33">
        <f t="shared" si="1179"/>
        <v>41242</v>
      </c>
      <c r="BG7501" s="34">
        <f t="shared" si="1174"/>
        <v>82.88000000000001</v>
      </c>
      <c r="BH7501" s="32">
        <f t="shared" si="1175"/>
        <v>1</v>
      </c>
      <c r="BI7501" s="32">
        <f t="shared" si="1176"/>
        <v>0</v>
      </c>
      <c r="BJ7501" s="69">
        <f t="shared" si="1177"/>
        <v>0</v>
      </c>
      <c r="BK7501" s="158" t="str">
        <f t="shared" si="1178"/>
        <v/>
      </c>
    </row>
    <row r="7502" spans="1:63" ht="12" customHeight="1" x14ac:dyDescent="0.2">
      <c r="A7502" s="8"/>
      <c r="B7502" s="7"/>
      <c r="C7502" s="7"/>
      <c r="D7502" s="7"/>
      <c r="E7502" s="7"/>
      <c r="F7502" s="7"/>
      <c r="G7502" s="7"/>
      <c r="H7502" s="7"/>
      <c r="I7502" s="10"/>
      <c r="J7502" s="25"/>
      <c r="K7502" s="250"/>
      <c r="L7502" s="31"/>
      <c r="M7502" s="9"/>
      <c r="N7502" s="11" t="s">
        <v>25</v>
      </c>
      <c r="O7502" s="39"/>
      <c r="P7502" s="47"/>
      <c r="Q7502" s="13"/>
      <c r="R7502" s="248">
        <f t="shared" si="1170"/>
        <v>0</v>
      </c>
      <c r="S7502" s="248">
        <f t="shared" si="1171"/>
        <v>0</v>
      </c>
      <c r="T7502" s="248">
        <f t="shared" si="1172"/>
        <v>0</v>
      </c>
      <c r="U7502" s="248">
        <f t="shared" si="1173"/>
        <v>0</v>
      </c>
      <c r="V7502" s="13"/>
      <c r="W7502" s="7"/>
      <c r="AT7502" s="130"/>
      <c r="BF7502" s="33">
        <f t="shared" si="1179"/>
        <v>41242</v>
      </c>
      <c r="BG7502" s="34">
        <f t="shared" si="1174"/>
        <v>82.88000000000001</v>
      </c>
      <c r="BH7502" s="32">
        <f t="shared" si="1175"/>
        <v>1</v>
      </c>
      <c r="BI7502" s="32">
        <f t="shared" si="1176"/>
        <v>0</v>
      </c>
      <c r="BJ7502" s="69">
        <f t="shared" si="1177"/>
        <v>0</v>
      </c>
      <c r="BK7502" s="158" t="str">
        <f t="shared" si="1178"/>
        <v/>
      </c>
    </row>
    <row r="7503" spans="1:63" ht="12" customHeight="1" x14ac:dyDescent="0.2">
      <c r="A7503" s="8"/>
      <c r="B7503" s="7"/>
      <c r="C7503" s="7"/>
      <c r="D7503" s="7"/>
      <c r="E7503" s="7"/>
      <c r="F7503" s="7"/>
      <c r="G7503" s="7"/>
      <c r="H7503" s="7"/>
      <c r="I7503" s="10"/>
      <c r="J7503" s="25"/>
      <c r="K7503" s="250"/>
      <c r="L7503" s="31"/>
      <c r="M7503" s="9"/>
      <c r="N7503" s="11" t="s">
        <v>25</v>
      </c>
      <c r="O7503" s="39"/>
      <c r="P7503" s="47"/>
      <c r="Q7503" s="13"/>
      <c r="R7503" s="248">
        <f t="shared" si="1170"/>
        <v>0</v>
      </c>
      <c r="S7503" s="248">
        <f t="shared" si="1171"/>
        <v>0</v>
      </c>
      <c r="T7503" s="248">
        <f t="shared" si="1172"/>
        <v>0</v>
      </c>
      <c r="U7503" s="248">
        <f t="shared" si="1173"/>
        <v>0</v>
      </c>
      <c r="V7503" s="13"/>
      <c r="W7503" s="7"/>
      <c r="AT7503" s="130"/>
      <c r="BF7503" s="33">
        <f t="shared" si="1179"/>
        <v>41242</v>
      </c>
      <c r="BG7503" s="34">
        <f t="shared" si="1174"/>
        <v>82.88000000000001</v>
      </c>
      <c r="BH7503" s="32">
        <f t="shared" si="1175"/>
        <v>1</v>
      </c>
      <c r="BI7503" s="32">
        <f t="shared" si="1176"/>
        <v>0</v>
      </c>
      <c r="BJ7503" s="69">
        <f t="shared" si="1177"/>
        <v>0</v>
      </c>
      <c r="BK7503" s="158" t="str">
        <f t="shared" si="1178"/>
        <v/>
      </c>
    </row>
    <row r="7504" spans="1:63" ht="12" customHeight="1" x14ac:dyDescent="0.2">
      <c r="A7504" s="8"/>
      <c r="B7504" s="7"/>
      <c r="C7504" s="7"/>
      <c r="D7504" s="7"/>
      <c r="E7504" s="7"/>
      <c r="F7504" s="7"/>
      <c r="G7504" s="7"/>
      <c r="H7504" s="7"/>
      <c r="I7504" s="10"/>
      <c r="J7504" s="25"/>
      <c r="K7504" s="250"/>
      <c r="L7504" s="31"/>
      <c r="M7504" s="9"/>
      <c r="N7504" s="11" t="s">
        <v>25</v>
      </c>
      <c r="O7504" s="39"/>
      <c r="P7504" s="47"/>
      <c r="Q7504" s="13"/>
      <c r="R7504" s="248">
        <f t="shared" si="1170"/>
        <v>0</v>
      </c>
      <c r="S7504" s="248">
        <f t="shared" si="1171"/>
        <v>0</v>
      </c>
      <c r="T7504" s="248">
        <f t="shared" si="1172"/>
        <v>0</v>
      </c>
      <c r="U7504" s="248">
        <f t="shared" si="1173"/>
        <v>0</v>
      </c>
      <c r="V7504" s="13"/>
      <c r="W7504" s="7"/>
      <c r="AT7504" s="130"/>
      <c r="BF7504" s="33">
        <f t="shared" si="1179"/>
        <v>41242</v>
      </c>
      <c r="BG7504" s="34">
        <f t="shared" si="1174"/>
        <v>82.88000000000001</v>
      </c>
      <c r="BH7504" s="32">
        <f t="shared" si="1175"/>
        <v>1</v>
      </c>
      <c r="BI7504" s="32">
        <f t="shared" si="1176"/>
        <v>0</v>
      </c>
      <c r="BJ7504" s="69">
        <f t="shared" si="1177"/>
        <v>0</v>
      </c>
      <c r="BK7504" s="158" t="str">
        <f t="shared" si="1178"/>
        <v/>
      </c>
    </row>
    <row r="7505" spans="1:63" ht="12" customHeight="1" x14ac:dyDescent="0.2">
      <c r="A7505" s="8"/>
      <c r="B7505" s="7"/>
      <c r="C7505" s="7"/>
      <c r="D7505" s="7"/>
      <c r="E7505" s="7"/>
      <c r="F7505" s="7"/>
      <c r="G7505" s="7"/>
      <c r="H7505" s="7"/>
      <c r="I7505" s="10"/>
      <c r="J7505" s="25"/>
      <c r="K7505" s="250"/>
      <c r="L7505" s="31"/>
      <c r="M7505" s="9"/>
      <c r="N7505" s="11" t="s">
        <v>25</v>
      </c>
      <c r="O7505" s="39"/>
      <c r="P7505" s="47"/>
      <c r="Q7505" s="13"/>
      <c r="R7505" s="248">
        <f t="shared" si="1170"/>
        <v>0</v>
      </c>
      <c r="S7505" s="248">
        <f t="shared" si="1171"/>
        <v>0</v>
      </c>
      <c r="T7505" s="248">
        <f t="shared" si="1172"/>
        <v>0</v>
      </c>
      <c r="U7505" s="248">
        <f t="shared" si="1173"/>
        <v>0</v>
      </c>
      <c r="V7505" s="13"/>
      <c r="W7505" s="7"/>
      <c r="AT7505" s="130"/>
      <c r="BF7505" s="33">
        <f t="shared" si="1179"/>
        <v>41242</v>
      </c>
      <c r="BG7505" s="34">
        <f t="shared" si="1174"/>
        <v>82.88000000000001</v>
      </c>
      <c r="BH7505" s="32">
        <f t="shared" si="1175"/>
        <v>1</v>
      </c>
      <c r="BI7505" s="32">
        <f t="shared" si="1176"/>
        <v>0</v>
      </c>
      <c r="BJ7505" s="69">
        <f t="shared" si="1177"/>
        <v>0</v>
      </c>
      <c r="BK7505" s="158" t="str">
        <f t="shared" si="1178"/>
        <v/>
      </c>
    </row>
    <row r="7506" spans="1:63" ht="12" customHeight="1" x14ac:dyDescent="0.2">
      <c r="A7506" s="8"/>
      <c r="B7506" s="7"/>
      <c r="C7506" s="7"/>
      <c r="D7506" s="7"/>
      <c r="E7506" s="7"/>
      <c r="F7506" s="7"/>
      <c r="G7506" s="7"/>
      <c r="H7506" s="7"/>
      <c r="I7506" s="10"/>
      <c r="J7506" s="25"/>
      <c r="K7506" s="250"/>
      <c r="L7506" s="31"/>
      <c r="M7506" s="9"/>
      <c r="N7506" s="11" t="s">
        <v>25</v>
      </c>
      <c r="O7506" s="39"/>
      <c r="P7506" s="47"/>
      <c r="Q7506" s="13"/>
      <c r="R7506" s="248">
        <f t="shared" si="1170"/>
        <v>0</v>
      </c>
      <c r="S7506" s="248">
        <f t="shared" si="1171"/>
        <v>0</v>
      </c>
      <c r="T7506" s="248">
        <f t="shared" si="1172"/>
        <v>0</v>
      </c>
      <c r="U7506" s="248">
        <f t="shared" si="1173"/>
        <v>0</v>
      </c>
      <c r="V7506" s="13"/>
      <c r="W7506" s="7"/>
      <c r="AT7506" s="130"/>
      <c r="BF7506" s="33">
        <f t="shared" si="1179"/>
        <v>41242</v>
      </c>
      <c r="BG7506" s="34">
        <f t="shared" si="1174"/>
        <v>82.88000000000001</v>
      </c>
      <c r="BH7506" s="32">
        <f t="shared" si="1175"/>
        <v>1</v>
      </c>
      <c r="BI7506" s="32">
        <f t="shared" si="1176"/>
        <v>0</v>
      </c>
      <c r="BJ7506" s="69">
        <f t="shared" si="1177"/>
        <v>0</v>
      </c>
      <c r="BK7506" s="158" t="str">
        <f t="shared" si="1178"/>
        <v/>
      </c>
    </row>
    <row r="7507" spans="1:63" ht="12" customHeight="1" x14ac:dyDescent="0.2">
      <c r="A7507" s="8"/>
      <c r="B7507" s="7"/>
      <c r="C7507" s="7"/>
      <c r="D7507" s="7"/>
      <c r="E7507" s="7"/>
      <c r="F7507" s="7"/>
      <c r="G7507" s="7"/>
      <c r="H7507" s="7"/>
      <c r="I7507" s="10"/>
      <c r="J7507" s="25"/>
      <c r="K7507" s="250"/>
      <c r="L7507" s="31"/>
      <c r="M7507" s="9"/>
      <c r="N7507" s="11" t="s">
        <v>25</v>
      </c>
      <c r="O7507" s="39"/>
      <c r="P7507" s="47"/>
      <c r="Q7507" s="13"/>
      <c r="R7507" s="248">
        <f t="shared" si="1170"/>
        <v>0</v>
      </c>
      <c r="S7507" s="248">
        <f t="shared" si="1171"/>
        <v>0</v>
      </c>
      <c r="T7507" s="248">
        <f t="shared" si="1172"/>
        <v>0</v>
      </c>
      <c r="U7507" s="248">
        <f t="shared" si="1173"/>
        <v>0</v>
      </c>
      <c r="V7507" s="13"/>
      <c r="W7507" s="7"/>
      <c r="AT7507" s="130"/>
      <c r="BF7507" s="33">
        <f t="shared" si="1179"/>
        <v>41242</v>
      </c>
      <c r="BG7507" s="34">
        <f t="shared" si="1174"/>
        <v>82.88000000000001</v>
      </c>
      <c r="BH7507" s="32">
        <f t="shared" si="1175"/>
        <v>1</v>
      </c>
      <c r="BI7507" s="32">
        <f t="shared" si="1176"/>
        <v>0</v>
      </c>
      <c r="BJ7507" s="69">
        <f t="shared" si="1177"/>
        <v>0</v>
      </c>
      <c r="BK7507" s="158" t="str">
        <f t="shared" si="1178"/>
        <v/>
      </c>
    </row>
    <row r="7508" spans="1:63" ht="12" customHeight="1" x14ac:dyDescent="0.2">
      <c r="A7508" s="8"/>
      <c r="B7508" s="7"/>
      <c r="C7508" s="7"/>
      <c r="D7508" s="7"/>
      <c r="E7508" s="7"/>
      <c r="F7508" s="7"/>
      <c r="G7508" s="7"/>
      <c r="H7508" s="7"/>
      <c r="I7508" s="10"/>
      <c r="J7508" s="25"/>
      <c r="K7508" s="250"/>
      <c r="L7508" s="31"/>
      <c r="M7508" s="9"/>
      <c r="N7508" s="11" t="s">
        <v>25</v>
      </c>
      <c r="O7508" s="39"/>
      <c r="P7508" s="47"/>
      <c r="Q7508" s="13"/>
      <c r="R7508" s="248">
        <f t="shared" si="1170"/>
        <v>0</v>
      </c>
      <c r="S7508" s="248">
        <f t="shared" si="1171"/>
        <v>0</v>
      </c>
      <c r="T7508" s="248">
        <f t="shared" si="1172"/>
        <v>0</v>
      </c>
      <c r="U7508" s="248">
        <f t="shared" si="1173"/>
        <v>0</v>
      </c>
      <c r="V7508" s="13"/>
      <c r="W7508" s="7"/>
      <c r="AT7508" s="130"/>
      <c r="BF7508" s="33">
        <f t="shared" si="1179"/>
        <v>41242</v>
      </c>
      <c r="BG7508" s="34">
        <f t="shared" si="1174"/>
        <v>82.88000000000001</v>
      </c>
      <c r="BH7508" s="32">
        <f t="shared" si="1175"/>
        <v>1</v>
      </c>
      <c r="BI7508" s="32">
        <f t="shared" si="1176"/>
        <v>0</v>
      </c>
      <c r="BJ7508" s="69">
        <f t="shared" si="1177"/>
        <v>0</v>
      </c>
      <c r="BK7508" s="158" t="str">
        <f t="shared" si="1178"/>
        <v/>
      </c>
    </row>
    <row r="7509" spans="1:63" ht="12" customHeight="1" x14ac:dyDescent="0.2">
      <c r="A7509" s="8"/>
      <c r="B7509" s="7"/>
      <c r="C7509" s="7"/>
      <c r="D7509" s="7"/>
      <c r="E7509" s="7"/>
      <c r="F7509" s="7"/>
      <c r="G7509" s="7"/>
      <c r="H7509" s="7"/>
      <c r="I7509" s="10"/>
      <c r="J7509" s="25"/>
      <c r="K7509" s="250"/>
      <c r="L7509" s="31"/>
      <c r="M7509" s="9"/>
      <c r="N7509" s="11" t="s">
        <v>25</v>
      </c>
      <c r="O7509" s="39"/>
      <c r="P7509" s="47"/>
      <c r="Q7509" s="13"/>
      <c r="R7509" s="248">
        <f t="shared" si="1170"/>
        <v>0</v>
      </c>
      <c r="S7509" s="248">
        <f t="shared" si="1171"/>
        <v>0</v>
      </c>
      <c r="T7509" s="248">
        <f t="shared" si="1172"/>
        <v>0</v>
      </c>
      <c r="U7509" s="248">
        <f t="shared" si="1173"/>
        <v>0</v>
      </c>
      <c r="V7509" s="13"/>
      <c r="W7509" s="7"/>
      <c r="AT7509" s="130"/>
      <c r="BF7509" s="33">
        <f t="shared" si="1179"/>
        <v>41242</v>
      </c>
      <c r="BG7509" s="34">
        <f t="shared" si="1174"/>
        <v>82.88000000000001</v>
      </c>
      <c r="BH7509" s="32">
        <f t="shared" si="1175"/>
        <v>1</v>
      </c>
      <c r="BI7509" s="32">
        <f t="shared" si="1176"/>
        <v>0</v>
      </c>
      <c r="BJ7509" s="69">
        <f t="shared" si="1177"/>
        <v>0</v>
      </c>
      <c r="BK7509" s="158" t="str">
        <f t="shared" si="1178"/>
        <v/>
      </c>
    </row>
    <row r="7510" spans="1:63" ht="12" customHeight="1" x14ac:dyDescent="0.2">
      <c r="A7510" s="8"/>
      <c r="B7510" s="7"/>
      <c r="C7510" s="7"/>
      <c r="D7510" s="7"/>
      <c r="E7510" s="7"/>
      <c r="F7510" s="7"/>
      <c r="G7510" s="7"/>
      <c r="H7510" s="7"/>
      <c r="I7510" s="10"/>
      <c r="J7510" s="25"/>
      <c r="K7510" s="250"/>
      <c r="L7510" s="31"/>
      <c r="M7510" s="9"/>
      <c r="N7510" s="11" t="s">
        <v>25</v>
      </c>
      <c r="O7510" s="39"/>
      <c r="P7510" s="47"/>
      <c r="Q7510" s="13"/>
      <c r="R7510" s="248">
        <f t="shared" si="1170"/>
        <v>0</v>
      </c>
      <c r="S7510" s="248">
        <f t="shared" si="1171"/>
        <v>0</v>
      </c>
      <c r="T7510" s="248">
        <f t="shared" si="1172"/>
        <v>0</v>
      </c>
      <c r="U7510" s="248">
        <f t="shared" si="1173"/>
        <v>0</v>
      </c>
      <c r="V7510" s="13"/>
      <c r="W7510" s="7"/>
      <c r="AT7510" s="130"/>
      <c r="BF7510" s="33">
        <f t="shared" si="1179"/>
        <v>41242</v>
      </c>
      <c r="BG7510" s="34">
        <f t="shared" si="1174"/>
        <v>82.88000000000001</v>
      </c>
      <c r="BH7510" s="32">
        <f t="shared" si="1175"/>
        <v>1</v>
      </c>
      <c r="BI7510" s="32">
        <f t="shared" si="1176"/>
        <v>0</v>
      </c>
      <c r="BJ7510" s="69">
        <f t="shared" si="1177"/>
        <v>0</v>
      </c>
      <c r="BK7510" s="158" t="str">
        <f t="shared" si="1178"/>
        <v/>
      </c>
    </row>
    <row r="7511" spans="1:63" ht="12" customHeight="1" x14ac:dyDescent="0.2">
      <c r="A7511" s="8"/>
      <c r="B7511" s="7"/>
      <c r="C7511" s="7"/>
      <c r="D7511" s="7"/>
      <c r="E7511" s="7"/>
      <c r="F7511" s="7"/>
      <c r="G7511" s="7"/>
      <c r="H7511" s="7"/>
      <c r="I7511" s="10"/>
      <c r="J7511" s="25"/>
      <c r="K7511" s="250"/>
      <c r="L7511" s="31"/>
      <c r="M7511" s="9"/>
      <c r="N7511" s="11" t="s">
        <v>25</v>
      </c>
      <c r="O7511" s="39"/>
      <c r="P7511" s="47"/>
      <c r="Q7511" s="13"/>
      <c r="R7511" s="248">
        <f t="shared" si="1170"/>
        <v>0</v>
      </c>
      <c r="S7511" s="248">
        <f t="shared" si="1171"/>
        <v>0</v>
      </c>
      <c r="T7511" s="248">
        <f t="shared" si="1172"/>
        <v>0</v>
      </c>
      <c r="U7511" s="248">
        <f t="shared" si="1173"/>
        <v>0</v>
      </c>
      <c r="V7511" s="13"/>
      <c r="W7511" s="7"/>
      <c r="AT7511" s="130"/>
      <c r="BF7511" s="33">
        <f t="shared" si="1179"/>
        <v>41242</v>
      </c>
      <c r="BG7511" s="34">
        <f t="shared" si="1174"/>
        <v>82.88000000000001</v>
      </c>
      <c r="BH7511" s="32">
        <f t="shared" si="1175"/>
        <v>1</v>
      </c>
      <c r="BI7511" s="32">
        <f t="shared" si="1176"/>
        <v>0</v>
      </c>
      <c r="BJ7511" s="69">
        <f t="shared" si="1177"/>
        <v>0</v>
      </c>
      <c r="BK7511" s="158" t="str">
        <f t="shared" si="1178"/>
        <v/>
      </c>
    </row>
    <row r="7512" spans="1:63" ht="12" customHeight="1" x14ac:dyDescent="0.2">
      <c r="A7512" s="8"/>
      <c r="B7512" s="7"/>
      <c r="C7512" s="7"/>
      <c r="D7512" s="7"/>
      <c r="E7512" s="7"/>
      <c r="F7512" s="7"/>
      <c r="G7512" s="7"/>
      <c r="H7512" s="7"/>
      <c r="I7512" s="10"/>
      <c r="J7512" s="25"/>
      <c r="K7512" s="250"/>
      <c r="L7512" s="31"/>
      <c r="M7512" s="9"/>
      <c r="N7512" s="11" t="s">
        <v>25</v>
      </c>
      <c r="O7512" s="39"/>
      <c r="P7512" s="47"/>
      <c r="Q7512" s="13"/>
      <c r="R7512" s="248">
        <f t="shared" si="1170"/>
        <v>0</v>
      </c>
      <c r="S7512" s="248">
        <f t="shared" si="1171"/>
        <v>0</v>
      </c>
      <c r="T7512" s="248">
        <f t="shared" si="1172"/>
        <v>0</v>
      </c>
      <c r="U7512" s="248">
        <f t="shared" si="1173"/>
        <v>0</v>
      </c>
      <c r="V7512" s="13"/>
      <c r="W7512" s="7"/>
      <c r="AT7512" s="130"/>
      <c r="BF7512" s="33">
        <f t="shared" si="1179"/>
        <v>41242</v>
      </c>
      <c r="BG7512" s="34">
        <f t="shared" si="1174"/>
        <v>82.88000000000001</v>
      </c>
      <c r="BH7512" s="32">
        <f t="shared" si="1175"/>
        <v>1</v>
      </c>
      <c r="BI7512" s="32">
        <f t="shared" si="1176"/>
        <v>0</v>
      </c>
      <c r="BJ7512" s="69">
        <f t="shared" si="1177"/>
        <v>0</v>
      </c>
      <c r="BK7512" s="158" t="str">
        <f t="shared" si="1178"/>
        <v/>
      </c>
    </row>
    <row r="7513" spans="1:63" ht="12" customHeight="1" x14ac:dyDescent="0.2">
      <c r="A7513" s="8"/>
      <c r="B7513" s="7"/>
      <c r="C7513" s="7"/>
      <c r="D7513" s="7"/>
      <c r="E7513" s="7"/>
      <c r="F7513" s="7"/>
      <c r="G7513" s="7"/>
      <c r="H7513" s="7"/>
      <c r="I7513" s="10"/>
      <c r="J7513" s="25"/>
      <c r="K7513" s="250"/>
      <c r="L7513" s="31"/>
      <c r="M7513" s="9"/>
      <c r="N7513" s="11" t="s">
        <v>25</v>
      </c>
      <c r="O7513" s="39"/>
      <c r="P7513" s="47"/>
      <c r="Q7513" s="13"/>
      <c r="R7513" s="248">
        <f t="shared" si="1170"/>
        <v>0</v>
      </c>
      <c r="S7513" s="248">
        <f t="shared" si="1171"/>
        <v>0</v>
      </c>
      <c r="T7513" s="248">
        <f t="shared" si="1172"/>
        <v>0</v>
      </c>
      <c r="U7513" s="248">
        <f t="shared" si="1173"/>
        <v>0</v>
      </c>
      <c r="V7513" s="13"/>
      <c r="W7513" s="7"/>
      <c r="AT7513" s="130"/>
      <c r="BF7513" s="33">
        <f t="shared" si="1179"/>
        <v>41242</v>
      </c>
      <c r="BG7513" s="34">
        <f t="shared" si="1174"/>
        <v>82.88000000000001</v>
      </c>
      <c r="BH7513" s="32">
        <f t="shared" si="1175"/>
        <v>1</v>
      </c>
      <c r="BI7513" s="32">
        <f t="shared" si="1176"/>
        <v>0</v>
      </c>
      <c r="BJ7513" s="69">
        <f t="shared" si="1177"/>
        <v>0</v>
      </c>
      <c r="BK7513" s="158" t="str">
        <f t="shared" si="1178"/>
        <v/>
      </c>
    </row>
    <row r="7514" spans="1:63" ht="12" customHeight="1" x14ac:dyDescent="0.2">
      <c r="A7514" s="8"/>
      <c r="B7514" s="7"/>
      <c r="C7514" s="7"/>
      <c r="D7514" s="7"/>
      <c r="E7514" s="7"/>
      <c r="F7514" s="7"/>
      <c r="G7514" s="7"/>
      <c r="H7514" s="7"/>
      <c r="I7514" s="10"/>
      <c r="J7514" s="25"/>
      <c r="K7514" s="250"/>
      <c r="L7514" s="31"/>
      <c r="M7514" s="9"/>
      <c r="N7514" s="11" t="s">
        <v>25</v>
      </c>
      <c r="O7514" s="39"/>
      <c r="P7514" s="47"/>
      <c r="Q7514" s="13"/>
      <c r="R7514" s="248">
        <f t="shared" si="1170"/>
        <v>0</v>
      </c>
      <c r="S7514" s="248">
        <f t="shared" si="1171"/>
        <v>0</v>
      </c>
      <c r="T7514" s="248">
        <f t="shared" si="1172"/>
        <v>0</v>
      </c>
      <c r="U7514" s="248">
        <f t="shared" si="1173"/>
        <v>0</v>
      </c>
      <c r="V7514" s="13"/>
      <c r="W7514" s="7"/>
      <c r="AT7514" s="130"/>
      <c r="BF7514" s="33">
        <f t="shared" si="1179"/>
        <v>41242</v>
      </c>
      <c r="BG7514" s="34">
        <f t="shared" si="1174"/>
        <v>82.88000000000001</v>
      </c>
      <c r="BH7514" s="32">
        <f t="shared" si="1175"/>
        <v>1</v>
      </c>
      <c r="BI7514" s="32">
        <f t="shared" si="1176"/>
        <v>0</v>
      </c>
      <c r="BJ7514" s="69">
        <f t="shared" si="1177"/>
        <v>0</v>
      </c>
      <c r="BK7514" s="158" t="str">
        <f t="shared" si="1178"/>
        <v/>
      </c>
    </row>
    <row r="7515" spans="1:63" ht="12" customHeight="1" x14ac:dyDescent="0.2">
      <c r="A7515" s="8"/>
      <c r="B7515" s="7"/>
      <c r="C7515" s="7"/>
      <c r="D7515" s="7"/>
      <c r="E7515" s="7"/>
      <c r="F7515" s="7"/>
      <c r="G7515" s="7"/>
      <c r="H7515" s="7"/>
      <c r="I7515" s="10"/>
      <c r="J7515" s="25"/>
      <c r="K7515" s="250"/>
      <c r="L7515" s="31"/>
      <c r="M7515" s="9"/>
      <c r="N7515" s="11" t="s">
        <v>25</v>
      </c>
      <c r="O7515" s="39"/>
      <c r="P7515" s="47"/>
      <c r="Q7515" s="13"/>
      <c r="R7515" s="248">
        <f t="shared" si="1170"/>
        <v>0</v>
      </c>
      <c r="S7515" s="248">
        <f t="shared" si="1171"/>
        <v>0</v>
      </c>
      <c r="T7515" s="248">
        <f t="shared" si="1172"/>
        <v>0</v>
      </c>
      <c r="U7515" s="248">
        <f t="shared" si="1173"/>
        <v>0</v>
      </c>
      <c r="V7515" s="13"/>
      <c r="W7515" s="7"/>
      <c r="AT7515" s="130"/>
      <c r="BF7515" s="33">
        <f t="shared" si="1179"/>
        <v>41242</v>
      </c>
      <c r="BG7515" s="34">
        <f t="shared" si="1174"/>
        <v>82.88000000000001</v>
      </c>
      <c r="BH7515" s="32">
        <f t="shared" si="1175"/>
        <v>1</v>
      </c>
      <c r="BI7515" s="32">
        <f t="shared" si="1176"/>
        <v>0</v>
      </c>
      <c r="BJ7515" s="69">
        <f t="shared" si="1177"/>
        <v>0</v>
      </c>
      <c r="BK7515" s="158" t="str">
        <f t="shared" si="1178"/>
        <v/>
      </c>
    </row>
    <row r="7516" spans="1:63" ht="12" customHeight="1" x14ac:dyDescent="0.2">
      <c r="A7516" s="8"/>
      <c r="B7516" s="7"/>
      <c r="C7516" s="7"/>
      <c r="D7516" s="7"/>
      <c r="E7516" s="7"/>
      <c r="F7516" s="7"/>
      <c r="G7516" s="7"/>
      <c r="H7516" s="7"/>
      <c r="I7516" s="10"/>
      <c r="J7516" s="25"/>
      <c r="K7516" s="250"/>
      <c r="L7516" s="31"/>
      <c r="M7516" s="9"/>
      <c r="N7516" s="11" t="s">
        <v>25</v>
      </c>
      <c r="O7516" s="39"/>
      <c r="P7516" s="47"/>
      <c r="Q7516" s="13"/>
      <c r="R7516" s="248">
        <f t="shared" si="1170"/>
        <v>0</v>
      </c>
      <c r="S7516" s="248">
        <f t="shared" si="1171"/>
        <v>0</v>
      </c>
      <c r="T7516" s="248">
        <f t="shared" si="1172"/>
        <v>0</v>
      </c>
      <c r="U7516" s="248">
        <f t="shared" si="1173"/>
        <v>0</v>
      </c>
      <c r="V7516" s="13"/>
      <c r="W7516" s="7"/>
      <c r="AT7516" s="130"/>
      <c r="BF7516" s="33">
        <f t="shared" si="1179"/>
        <v>41242</v>
      </c>
      <c r="BG7516" s="34">
        <f t="shared" si="1174"/>
        <v>82.88000000000001</v>
      </c>
      <c r="BH7516" s="32">
        <f t="shared" si="1175"/>
        <v>1</v>
      </c>
      <c r="BI7516" s="32">
        <f t="shared" si="1176"/>
        <v>0</v>
      </c>
      <c r="BJ7516" s="69">
        <f t="shared" si="1177"/>
        <v>0</v>
      </c>
      <c r="BK7516" s="158" t="str">
        <f t="shared" si="1178"/>
        <v/>
      </c>
    </row>
    <row r="7517" spans="1:63" ht="12" customHeight="1" x14ac:dyDescent="0.2">
      <c r="A7517" s="8"/>
      <c r="B7517" s="7"/>
      <c r="C7517" s="7"/>
      <c r="D7517" s="7"/>
      <c r="E7517" s="7"/>
      <c r="F7517" s="7"/>
      <c r="G7517" s="7"/>
      <c r="H7517" s="7"/>
      <c r="I7517" s="10"/>
      <c r="J7517" s="25"/>
      <c r="K7517" s="250"/>
      <c r="L7517" s="31"/>
      <c r="M7517" s="9"/>
      <c r="N7517" s="11" t="s">
        <v>25</v>
      </c>
      <c r="O7517" s="39"/>
      <c r="P7517" s="47"/>
      <c r="Q7517" s="13"/>
      <c r="R7517" s="248">
        <f t="shared" si="1170"/>
        <v>0</v>
      </c>
      <c r="S7517" s="248">
        <f t="shared" si="1171"/>
        <v>0</v>
      </c>
      <c r="T7517" s="248">
        <f t="shared" si="1172"/>
        <v>0</v>
      </c>
      <c r="U7517" s="248">
        <f t="shared" si="1173"/>
        <v>0</v>
      </c>
      <c r="V7517" s="13"/>
      <c r="W7517" s="7"/>
      <c r="AT7517" s="130"/>
      <c r="BF7517" s="33">
        <f t="shared" si="1179"/>
        <v>41242</v>
      </c>
      <c r="BG7517" s="34">
        <f t="shared" si="1174"/>
        <v>82.88000000000001</v>
      </c>
      <c r="BH7517" s="32">
        <f t="shared" si="1175"/>
        <v>1</v>
      </c>
      <c r="BI7517" s="32">
        <f t="shared" si="1176"/>
        <v>0</v>
      </c>
      <c r="BJ7517" s="69">
        <f t="shared" si="1177"/>
        <v>0</v>
      </c>
      <c r="BK7517" s="158" t="str">
        <f t="shared" si="1178"/>
        <v/>
      </c>
    </row>
    <row r="7518" spans="1:63" ht="12" customHeight="1" x14ac:dyDescent="0.2">
      <c r="A7518" s="8"/>
      <c r="B7518" s="7"/>
      <c r="C7518" s="7"/>
      <c r="D7518" s="7"/>
      <c r="E7518" s="7"/>
      <c r="F7518" s="7"/>
      <c r="G7518" s="7"/>
      <c r="H7518" s="7"/>
      <c r="I7518" s="10"/>
      <c r="J7518" s="25"/>
      <c r="K7518" s="250"/>
      <c r="L7518" s="31"/>
      <c r="M7518" s="9"/>
      <c r="N7518" s="11" t="s">
        <v>25</v>
      </c>
      <c r="O7518" s="39"/>
      <c r="P7518" s="47"/>
      <c r="Q7518" s="13"/>
      <c r="R7518" s="248">
        <f t="shared" si="1170"/>
        <v>0</v>
      </c>
      <c r="S7518" s="248">
        <f t="shared" si="1171"/>
        <v>0</v>
      </c>
      <c r="T7518" s="248">
        <f t="shared" si="1172"/>
        <v>0</v>
      </c>
      <c r="U7518" s="248">
        <f t="shared" si="1173"/>
        <v>0</v>
      </c>
      <c r="V7518" s="13"/>
      <c r="W7518" s="7"/>
      <c r="AT7518" s="130"/>
      <c r="BF7518" s="33">
        <f t="shared" si="1179"/>
        <v>41242</v>
      </c>
      <c r="BG7518" s="34">
        <f t="shared" si="1174"/>
        <v>82.88000000000001</v>
      </c>
      <c r="BH7518" s="32">
        <f t="shared" si="1175"/>
        <v>1</v>
      </c>
      <c r="BI7518" s="32">
        <f t="shared" si="1176"/>
        <v>0</v>
      </c>
      <c r="BJ7518" s="69">
        <f t="shared" si="1177"/>
        <v>0</v>
      </c>
      <c r="BK7518" s="158" t="str">
        <f t="shared" si="1178"/>
        <v/>
      </c>
    </row>
    <row r="7519" spans="1:63" ht="12" customHeight="1" x14ac:dyDescent="0.2">
      <c r="A7519" s="8"/>
      <c r="B7519" s="7"/>
      <c r="C7519" s="7"/>
      <c r="D7519" s="7"/>
      <c r="E7519" s="7"/>
      <c r="F7519" s="7"/>
      <c r="G7519" s="7"/>
      <c r="H7519" s="7"/>
      <c r="I7519" s="10"/>
      <c r="J7519" s="25"/>
      <c r="K7519" s="250"/>
      <c r="L7519" s="31"/>
      <c r="M7519" s="9"/>
      <c r="N7519" s="11" t="s">
        <v>25</v>
      </c>
      <c r="O7519" s="39"/>
      <c r="P7519" s="47"/>
      <c r="Q7519" s="13"/>
      <c r="R7519" s="248">
        <f t="shared" si="1170"/>
        <v>0</v>
      </c>
      <c r="S7519" s="248">
        <f t="shared" si="1171"/>
        <v>0</v>
      </c>
      <c r="T7519" s="248">
        <f t="shared" si="1172"/>
        <v>0</v>
      </c>
      <c r="U7519" s="248">
        <f t="shared" si="1173"/>
        <v>0</v>
      </c>
      <c r="V7519" s="13"/>
      <c r="W7519" s="7"/>
      <c r="AT7519" s="130"/>
      <c r="BF7519" s="33">
        <f t="shared" si="1179"/>
        <v>41242</v>
      </c>
      <c r="BG7519" s="34">
        <f t="shared" si="1174"/>
        <v>82.88000000000001</v>
      </c>
      <c r="BH7519" s="32">
        <f t="shared" si="1175"/>
        <v>1</v>
      </c>
      <c r="BI7519" s="32">
        <f t="shared" si="1176"/>
        <v>0</v>
      </c>
      <c r="BJ7519" s="69">
        <f t="shared" si="1177"/>
        <v>0</v>
      </c>
      <c r="BK7519" s="158" t="str">
        <f t="shared" si="1178"/>
        <v/>
      </c>
    </row>
    <row r="7520" spans="1:63" ht="12" customHeight="1" x14ac:dyDescent="0.2">
      <c r="A7520" s="8"/>
      <c r="B7520" s="7"/>
      <c r="C7520" s="7"/>
      <c r="D7520" s="7"/>
      <c r="E7520" s="7"/>
      <c r="F7520" s="7"/>
      <c r="G7520" s="7"/>
      <c r="H7520" s="7"/>
      <c r="I7520" s="10"/>
      <c r="J7520" s="25"/>
      <c r="K7520" s="250"/>
      <c r="L7520" s="31"/>
      <c r="M7520" s="9"/>
      <c r="N7520" s="11" t="s">
        <v>25</v>
      </c>
      <c r="O7520" s="39"/>
      <c r="P7520" s="47"/>
      <c r="Q7520" s="13"/>
      <c r="R7520" s="248">
        <f t="shared" si="1170"/>
        <v>0</v>
      </c>
      <c r="S7520" s="248">
        <f t="shared" si="1171"/>
        <v>0</v>
      </c>
      <c r="T7520" s="248">
        <f t="shared" si="1172"/>
        <v>0</v>
      </c>
      <c r="U7520" s="248">
        <f t="shared" si="1173"/>
        <v>0</v>
      </c>
      <c r="V7520" s="13"/>
      <c r="W7520" s="7"/>
      <c r="AT7520" s="130"/>
      <c r="BF7520" s="33">
        <f t="shared" si="1179"/>
        <v>41242</v>
      </c>
      <c r="BG7520" s="34">
        <f t="shared" si="1174"/>
        <v>82.88000000000001</v>
      </c>
      <c r="BH7520" s="32">
        <f t="shared" si="1175"/>
        <v>1</v>
      </c>
      <c r="BI7520" s="32">
        <f t="shared" si="1176"/>
        <v>0</v>
      </c>
      <c r="BJ7520" s="69">
        <f t="shared" si="1177"/>
        <v>0</v>
      </c>
      <c r="BK7520" s="158" t="str">
        <f t="shared" si="1178"/>
        <v/>
      </c>
    </row>
    <row r="7521" spans="1:63" ht="12" customHeight="1" x14ac:dyDescent="0.2">
      <c r="A7521" s="8"/>
      <c r="B7521" s="7"/>
      <c r="C7521" s="7"/>
      <c r="D7521" s="7"/>
      <c r="E7521" s="7"/>
      <c r="F7521" s="7"/>
      <c r="G7521" s="7"/>
      <c r="H7521" s="7"/>
      <c r="I7521" s="10"/>
      <c r="J7521" s="25"/>
      <c r="K7521" s="250"/>
      <c r="L7521" s="31"/>
      <c r="M7521" s="9"/>
      <c r="N7521" s="11" t="s">
        <v>25</v>
      </c>
      <c r="O7521" s="39"/>
      <c r="P7521" s="47"/>
      <c r="Q7521" s="13"/>
      <c r="R7521" s="248">
        <f t="shared" si="1170"/>
        <v>0</v>
      </c>
      <c r="S7521" s="248">
        <f t="shared" si="1171"/>
        <v>0</v>
      </c>
      <c r="T7521" s="248">
        <f t="shared" si="1172"/>
        <v>0</v>
      </c>
      <c r="U7521" s="248">
        <f t="shared" si="1173"/>
        <v>0</v>
      </c>
      <c r="V7521" s="13"/>
      <c r="W7521" s="7"/>
      <c r="AT7521" s="130"/>
      <c r="BF7521" s="33">
        <f t="shared" si="1179"/>
        <v>41242</v>
      </c>
      <c r="BG7521" s="34">
        <f t="shared" si="1174"/>
        <v>82.88000000000001</v>
      </c>
      <c r="BH7521" s="32">
        <f t="shared" si="1175"/>
        <v>1</v>
      </c>
      <c r="BI7521" s="32">
        <f t="shared" si="1176"/>
        <v>0</v>
      </c>
      <c r="BJ7521" s="69">
        <f t="shared" si="1177"/>
        <v>0</v>
      </c>
      <c r="BK7521" s="158" t="str">
        <f t="shared" si="1178"/>
        <v/>
      </c>
    </row>
    <row r="7522" spans="1:63" ht="12" customHeight="1" x14ac:dyDescent="0.2">
      <c r="A7522" s="8"/>
      <c r="B7522" s="7"/>
      <c r="C7522" s="7"/>
      <c r="D7522" s="7"/>
      <c r="E7522" s="7"/>
      <c r="F7522" s="7"/>
      <c r="G7522" s="7"/>
      <c r="H7522" s="7"/>
      <c r="I7522" s="10"/>
      <c r="J7522" s="25"/>
      <c r="K7522" s="250"/>
      <c r="L7522" s="31"/>
      <c r="M7522" s="9"/>
      <c r="N7522" s="11" t="s">
        <v>25</v>
      </c>
      <c r="O7522" s="39"/>
      <c r="P7522" s="47"/>
      <c r="Q7522" s="13"/>
      <c r="R7522" s="248">
        <f t="shared" si="1170"/>
        <v>0</v>
      </c>
      <c r="S7522" s="248">
        <f t="shared" si="1171"/>
        <v>0</v>
      </c>
      <c r="T7522" s="248">
        <f t="shared" si="1172"/>
        <v>0</v>
      </c>
      <c r="U7522" s="248">
        <f t="shared" si="1173"/>
        <v>0</v>
      </c>
      <c r="V7522" s="13"/>
      <c r="W7522" s="7"/>
      <c r="AT7522" s="130"/>
      <c r="BF7522" s="33">
        <f t="shared" si="1179"/>
        <v>41242</v>
      </c>
      <c r="BG7522" s="34">
        <f t="shared" si="1174"/>
        <v>82.88000000000001</v>
      </c>
      <c r="BH7522" s="32">
        <f t="shared" si="1175"/>
        <v>1</v>
      </c>
      <c r="BI7522" s="32">
        <f t="shared" si="1176"/>
        <v>0</v>
      </c>
      <c r="BJ7522" s="69">
        <f t="shared" si="1177"/>
        <v>0</v>
      </c>
      <c r="BK7522" s="158" t="str">
        <f t="shared" si="1178"/>
        <v/>
      </c>
    </row>
    <row r="7523" spans="1:63" ht="12" customHeight="1" x14ac:dyDescent="0.2">
      <c r="A7523" s="8"/>
      <c r="B7523" s="7"/>
      <c r="C7523" s="7"/>
      <c r="D7523" s="7"/>
      <c r="E7523" s="7"/>
      <c r="F7523" s="7"/>
      <c r="G7523" s="7"/>
      <c r="H7523" s="7"/>
      <c r="I7523" s="10"/>
      <c r="J7523" s="25"/>
      <c r="K7523" s="250"/>
      <c r="L7523" s="31"/>
      <c r="M7523" s="9"/>
      <c r="N7523" s="11" t="s">
        <v>25</v>
      </c>
      <c r="O7523" s="39"/>
      <c r="P7523" s="47"/>
      <c r="Q7523" s="13"/>
      <c r="R7523" s="248">
        <f t="shared" si="1170"/>
        <v>0</v>
      </c>
      <c r="S7523" s="248">
        <f t="shared" si="1171"/>
        <v>0</v>
      </c>
      <c r="T7523" s="248">
        <f t="shared" si="1172"/>
        <v>0</v>
      </c>
      <c r="U7523" s="248">
        <f t="shared" si="1173"/>
        <v>0</v>
      </c>
      <c r="V7523" s="13"/>
      <c r="W7523" s="7"/>
      <c r="AT7523" s="130"/>
      <c r="BF7523" s="33">
        <f t="shared" si="1179"/>
        <v>41242</v>
      </c>
      <c r="BG7523" s="34">
        <f t="shared" si="1174"/>
        <v>82.88000000000001</v>
      </c>
      <c r="BH7523" s="32">
        <f t="shared" si="1175"/>
        <v>1</v>
      </c>
      <c r="BI7523" s="32">
        <f t="shared" si="1176"/>
        <v>0</v>
      </c>
      <c r="BJ7523" s="69">
        <f t="shared" si="1177"/>
        <v>0</v>
      </c>
      <c r="BK7523" s="158" t="str">
        <f t="shared" si="1178"/>
        <v/>
      </c>
    </row>
    <row r="7524" spans="1:63" ht="12" customHeight="1" x14ac:dyDescent="0.2">
      <c r="A7524" s="8"/>
      <c r="B7524" s="7"/>
      <c r="C7524" s="7"/>
      <c r="D7524" s="7"/>
      <c r="E7524" s="7"/>
      <c r="F7524" s="7"/>
      <c r="G7524" s="7"/>
      <c r="H7524" s="7"/>
      <c r="I7524" s="10"/>
      <c r="J7524" s="25"/>
      <c r="K7524" s="250"/>
      <c r="L7524" s="31"/>
      <c r="M7524" s="9"/>
      <c r="N7524" s="11" t="s">
        <v>25</v>
      </c>
      <c r="O7524" s="39"/>
      <c r="P7524" s="47"/>
      <c r="Q7524" s="13"/>
      <c r="R7524" s="248">
        <f t="shared" si="1170"/>
        <v>0</v>
      </c>
      <c r="S7524" s="248">
        <f t="shared" si="1171"/>
        <v>0</v>
      </c>
      <c r="T7524" s="248">
        <f t="shared" si="1172"/>
        <v>0</v>
      </c>
      <c r="U7524" s="248">
        <f t="shared" si="1173"/>
        <v>0</v>
      </c>
      <c r="V7524" s="13"/>
      <c r="W7524" s="7"/>
      <c r="AT7524" s="130"/>
      <c r="BF7524" s="33">
        <f t="shared" si="1179"/>
        <v>41242</v>
      </c>
      <c r="BG7524" s="34">
        <f t="shared" si="1174"/>
        <v>82.88000000000001</v>
      </c>
      <c r="BH7524" s="32">
        <f t="shared" si="1175"/>
        <v>1</v>
      </c>
      <c r="BI7524" s="32">
        <f t="shared" si="1176"/>
        <v>0</v>
      </c>
      <c r="BJ7524" s="69">
        <f t="shared" si="1177"/>
        <v>0</v>
      </c>
      <c r="BK7524" s="158" t="str">
        <f t="shared" si="1178"/>
        <v/>
      </c>
    </row>
    <row r="7525" spans="1:63" ht="12" customHeight="1" x14ac:dyDescent="0.2">
      <c r="A7525" s="8"/>
      <c r="B7525" s="7"/>
      <c r="C7525" s="7"/>
      <c r="D7525" s="7"/>
      <c r="E7525" s="7"/>
      <c r="F7525" s="7"/>
      <c r="G7525" s="7"/>
      <c r="H7525" s="7"/>
      <c r="I7525" s="10"/>
      <c r="J7525" s="25"/>
      <c r="K7525" s="250"/>
      <c r="L7525" s="31"/>
      <c r="M7525" s="9"/>
      <c r="N7525" s="11" t="s">
        <v>25</v>
      </c>
      <c r="O7525" s="39"/>
      <c r="P7525" s="47"/>
      <c r="Q7525" s="13"/>
      <c r="R7525" s="248">
        <f t="shared" si="1170"/>
        <v>0</v>
      </c>
      <c r="S7525" s="248">
        <f t="shared" si="1171"/>
        <v>0</v>
      </c>
      <c r="T7525" s="248">
        <f t="shared" si="1172"/>
        <v>0</v>
      </c>
      <c r="U7525" s="248">
        <f t="shared" si="1173"/>
        <v>0</v>
      </c>
      <c r="V7525" s="13"/>
      <c r="W7525" s="7"/>
      <c r="AT7525" s="130"/>
      <c r="BF7525" s="33">
        <f t="shared" si="1179"/>
        <v>41242</v>
      </c>
      <c r="BG7525" s="34">
        <f t="shared" si="1174"/>
        <v>82.88000000000001</v>
      </c>
      <c r="BH7525" s="32">
        <f t="shared" si="1175"/>
        <v>1</v>
      </c>
      <c r="BI7525" s="32">
        <f t="shared" si="1176"/>
        <v>0</v>
      </c>
      <c r="BJ7525" s="69">
        <f t="shared" si="1177"/>
        <v>0</v>
      </c>
      <c r="BK7525" s="158" t="str">
        <f t="shared" si="1178"/>
        <v/>
      </c>
    </row>
    <row r="7526" spans="1:63" ht="12" customHeight="1" x14ac:dyDescent="0.2">
      <c r="A7526" s="8"/>
      <c r="B7526" s="7"/>
      <c r="C7526" s="7"/>
      <c r="D7526" s="7"/>
      <c r="E7526" s="7"/>
      <c r="F7526" s="7"/>
      <c r="G7526" s="7"/>
      <c r="H7526" s="7"/>
      <c r="I7526" s="10"/>
      <c r="J7526" s="25"/>
      <c r="K7526" s="250"/>
      <c r="L7526" s="31"/>
      <c r="M7526" s="9"/>
      <c r="N7526" s="11" t="s">
        <v>25</v>
      </c>
      <c r="O7526" s="39"/>
      <c r="P7526" s="47"/>
      <c r="Q7526" s="13"/>
      <c r="R7526" s="248">
        <f t="shared" si="1170"/>
        <v>0</v>
      </c>
      <c r="S7526" s="248">
        <f t="shared" si="1171"/>
        <v>0</v>
      </c>
      <c r="T7526" s="248">
        <f t="shared" si="1172"/>
        <v>0</v>
      </c>
      <c r="U7526" s="248">
        <f t="shared" si="1173"/>
        <v>0</v>
      </c>
      <c r="V7526" s="13"/>
      <c r="W7526" s="7"/>
      <c r="AT7526" s="130"/>
      <c r="BF7526" s="33">
        <f t="shared" si="1179"/>
        <v>41242</v>
      </c>
      <c r="BG7526" s="34">
        <f t="shared" si="1174"/>
        <v>82.88000000000001</v>
      </c>
      <c r="BH7526" s="32">
        <f t="shared" si="1175"/>
        <v>1</v>
      </c>
      <c r="BI7526" s="32">
        <f t="shared" si="1176"/>
        <v>0</v>
      </c>
      <c r="BJ7526" s="69">
        <f t="shared" si="1177"/>
        <v>0</v>
      </c>
      <c r="BK7526" s="158" t="str">
        <f t="shared" si="1178"/>
        <v/>
      </c>
    </row>
    <row r="7527" spans="1:63" ht="12" customHeight="1" x14ac:dyDescent="0.2">
      <c r="A7527" s="8"/>
      <c r="B7527" s="7"/>
      <c r="C7527" s="7"/>
      <c r="D7527" s="7"/>
      <c r="E7527" s="7"/>
      <c r="F7527" s="7"/>
      <c r="G7527" s="7"/>
      <c r="H7527" s="7"/>
      <c r="I7527" s="10"/>
      <c r="J7527" s="25"/>
      <c r="K7527" s="250"/>
      <c r="L7527" s="31"/>
      <c r="M7527" s="9"/>
      <c r="N7527" s="11" t="s">
        <v>25</v>
      </c>
      <c r="O7527" s="39"/>
      <c r="P7527" s="47"/>
      <c r="Q7527" s="13"/>
      <c r="R7527" s="248">
        <f t="shared" si="1170"/>
        <v>0</v>
      </c>
      <c r="S7527" s="248">
        <f t="shared" si="1171"/>
        <v>0</v>
      </c>
      <c r="T7527" s="248">
        <f t="shared" si="1172"/>
        <v>0</v>
      </c>
      <c r="U7527" s="248">
        <f t="shared" si="1173"/>
        <v>0</v>
      </c>
      <c r="V7527" s="13"/>
      <c r="W7527" s="7"/>
      <c r="AT7527" s="130"/>
      <c r="BF7527" s="33">
        <f t="shared" si="1179"/>
        <v>41242</v>
      </c>
      <c r="BG7527" s="34">
        <f t="shared" si="1174"/>
        <v>82.88000000000001</v>
      </c>
      <c r="BH7527" s="32">
        <f t="shared" si="1175"/>
        <v>1</v>
      </c>
      <c r="BI7527" s="32">
        <f t="shared" si="1176"/>
        <v>0</v>
      </c>
      <c r="BJ7527" s="69">
        <f t="shared" si="1177"/>
        <v>0</v>
      </c>
      <c r="BK7527" s="158" t="str">
        <f t="shared" si="1178"/>
        <v/>
      </c>
    </row>
    <row r="7528" spans="1:63" ht="12" customHeight="1" x14ac:dyDescent="0.2">
      <c r="A7528" s="8"/>
      <c r="B7528" s="7"/>
      <c r="C7528" s="7"/>
      <c r="D7528" s="7"/>
      <c r="E7528" s="7"/>
      <c r="F7528" s="7"/>
      <c r="G7528" s="7"/>
      <c r="H7528" s="7"/>
      <c r="I7528" s="10"/>
      <c r="J7528" s="25"/>
      <c r="K7528" s="250"/>
      <c r="L7528" s="31"/>
      <c r="M7528" s="9"/>
      <c r="N7528" s="11" t="s">
        <v>25</v>
      </c>
      <c r="O7528" s="39"/>
      <c r="P7528" s="47"/>
      <c r="Q7528" s="13"/>
      <c r="R7528" s="248">
        <f t="shared" si="1170"/>
        <v>0</v>
      </c>
      <c r="S7528" s="248">
        <f t="shared" si="1171"/>
        <v>0</v>
      </c>
      <c r="T7528" s="248">
        <f t="shared" si="1172"/>
        <v>0</v>
      </c>
      <c r="U7528" s="248">
        <f t="shared" si="1173"/>
        <v>0</v>
      </c>
      <c r="V7528" s="13"/>
      <c r="W7528" s="7"/>
      <c r="AT7528" s="130"/>
      <c r="BF7528" s="33">
        <f t="shared" si="1179"/>
        <v>41242</v>
      </c>
      <c r="BG7528" s="34">
        <f t="shared" si="1174"/>
        <v>82.88000000000001</v>
      </c>
      <c r="BH7528" s="32">
        <f t="shared" si="1175"/>
        <v>1</v>
      </c>
      <c r="BI7528" s="32">
        <f t="shared" si="1176"/>
        <v>0</v>
      </c>
      <c r="BJ7528" s="69">
        <f t="shared" si="1177"/>
        <v>0</v>
      </c>
      <c r="BK7528" s="158" t="str">
        <f t="shared" si="1178"/>
        <v/>
      </c>
    </row>
    <row r="7529" spans="1:63" ht="12" customHeight="1" x14ac:dyDescent="0.2">
      <c r="A7529" s="8"/>
      <c r="B7529" s="7"/>
      <c r="C7529" s="7"/>
      <c r="D7529" s="7"/>
      <c r="E7529" s="7"/>
      <c r="F7529" s="7"/>
      <c r="G7529" s="7"/>
      <c r="H7529" s="7"/>
      <c r="I7529" s="10"/>
      <c r="J7529" s="25"/>
      <c r="K7529" s="250"/>
      <c r="L7529" s="31"/>
      <c r="M7529" s="9"/>
      <c r="N7529" s="11" t="s">
        <v>25</v>
      </c>
      <c r="O7529" s="39"/>
      <c r="P7529" s="47"/>
      <c r="Q7529" s="13"/>
      <c r="R7529" s="248">
        <f t="shared" si="1170"/>
        <v>0</v>
      </c>
      <c r="S7529" s="248">
        <f t="shared" si="1171"/>
        <v>0</v>
      </c>
      <c r="T7529" s="248">
        <f t="shared" si="1172"/>
        <v>0</v>
      </c>
      <c r="U7529" s="248">
        <f t="shared" si="1173"/>
        <v>0</v>
      </c>
      <c r="V7529" s="13"/>
      <c r="W7529" s="7"/>
      <c r="AT7529" s="130"/>
      <c r="BF7529" s="33">
        <f t="shared" si="1179"/>
        <v>41242</v>
      </c>
      <c r="BG7529" s="34">
        <f t="shared" si="1174"/>
        <v>82.88000000000001</v>
      </c>
      <c r="BH7529" s="32">
        <f t="shared" si="1175"/>
        <v>1</v>
      </c>
      <c r="BI7529" s="32">
        <f t="shared" si="1176"/>
        <v>0</v>
      </c>
      <c r="BJ7529" s="69">
        <f t="shared" si="1177"/>
        <v>0</v>
      </c>
      <c r="BK7529" s="158" t="str">
        <f t="shared" si="1178"/>
        <v/>
      </c>
    </row>
    <row r="7530" spans="1:63" ht="12" customHeight="1" x14ac:dyDescent="0.2">
      <c r="A7530" s="8"/>
      <c r="B7530" s="7"/>
      <c r="C7530" s="7"/>
      <c r="D7530" s="7"/>
      <c r="E7530" s="7"/>
      <c r="F7530" s="7"/>
      <c r="G7530" s="7"/>
      <c r="H7530" s="7"/>
      <c r="I7530" s="10"/>
      <c r="J7530" s="25"/>
      <c r="K7530" s="250"/>
      <c r="L7530" s="31"/>
      <c r="M7530" s="9"/>
      <c r="N7530" s="11" t="s">
        <v>25</v>
      </c>
      <c r="O7530" s="39"/>
      <c r="P7530" s="47"/>
      <c r="Q7530" s="13"/>
      <c r="R7530" s="248">
        <f t="shared" si="1170"/>
        <v>0</v>
      </c>
      <c r="S7530" s="248">
        <f t="shared" si="1171"/>
        <v>0</v>
      </c>
      <c r="T7530" s="248">
        <f t="shared" si="1172"/>
        <v>0</v>
      </c>
      <c r="U7530" s="248">
        <f t="shared" si="1173"/>
        <v>0</v>
      </c>
      <c r="V7530" s="13"/>
      <c r="W7530" s="7"/>
      <c r="AT7530" s="130"/>
      <c r="BF7530" s="33">
        <f t="shared" si="1179"/>
        <v>41242</v>
      </c>
      <c r="BG7530" s="34">
        <f t="shared" si="1174"/>
        <v>82.88000000000001</v>
      </c>
      <c r="BH7530" s="32">
        <f t="shared" si="1175"/>
        <v>1</v>
      </c>
      <c r="BI7530" s="32">
        <f t="shared" si="1176"/>
        <v>0</v>
      </c>
      <c r="BJ7530" s="69">
        <f t="shared" si="1177"/>
        <v>0</v>
      </c>
      <c r="BK7530" s="158" t="str">
        <f t="shared" si="1178"/>
        <v/>
      </c>
    </row>
    <row r="7531" spans="1:63" ht="12" customHeight="1" x14ac:dyDescent="0.2">
      <c r="A7531" s="8"/>
      <c r="B7531" s="7"/>
      <c r="C7531" s="7"/>
      <c r="D7531" s="7"/>
      <c r="E7531" s="7"/>
      <c r="F7531" s="7"/>
      <c r="G7531" s="7"/>
      <c r="H7531" s="7"/>
      <c r="I7531" s="10"/>
      <c r="J7531" s="25"/>
      <c r="K7531" s="250"/>
      <c r="L7531" s="31"/>
      <c r="M7531" s="9"/>
      <c r="N7531" s="11" t="s">
        <v>25</v>
      </c>
      <c r="O7531" s="39"/>
      <c r="P7531" s="47"/>
      <c r="Q7531" s="13"/>
      <c r="R7531" s="248">
        <f t="shared" si="1170"/>
        <v>0</v>
      </c>
      <c r="S7531" s="248">
        <f t="shared" si="1171"/>
        <v>0</v>
      </c>
      <c r="T7531" s="248">
        <f t="shared" si="1172"/>
        <v>0</v>
      </c>
      <c r="U7531" s="248">
        <f t="shared" si="1173"/>
        <v>0</v>
      </c>
      <c r="V7531" s="13"/>
      <c r="W7531" s="7"/>
      <c r="AT7531" s="130"/>
      <c r="BF7531" s="33">
        <f t="shared" si="1179"/>
        <v>41242</v>
      </c>
      <c r="BG7531" s="34">
        <f t="shared" si="1174"/>
        <v>82.88000000000001</v>
      </c>
      <c r="BH7531" s="32">
        <f t="shared" si="1175"/>
        <v>1</v>
      </c>
      <c r="BI7531" s="32">
        <f t="shared" si="1176"/>
        <v>0</v>
      </c>
      <c r="BJ7531" s="69">
        <f t="shared" si="1177"/>
        <v>0</v>
      </c>
      <c r="BK7531" s="158" t="str">
        <f t="shared" si="1178"/>
        <v/>
      </c>
    </row>
    <row r="7532" spans="1:63" ht="12" customHeight="1" x14ac:dyDescent="0.2">
      <c r="A7532" s="8"/>
      <c r="B7532" s="7"/>
      <c r="C7532" s="7"/>
      <c r="D7532" s="7"/>
      <c r="E7532" s="7"/>
      <c r="F7532" s="7"/>
      <c r="G7532" s="7"/>
      <c r="H7532" s="7"/>
      <c r="I7532" s="10"/>
      <c r="J7532" s="25"/>
      <c r="K7532" s="250"/>
      <c r="L7532" s="31"/>
      <c r="M7532" s="9"/>
      <c r="N7532" s="11" t="s">
        <v>25</v>
      </c>
      <c r="O7532" s="39"/>
      <c r="P7532" s="47"/>
      <c r="Q7532" s="13"/>
      <c r="R7532" s="248">
        <f t="shared" si="1170"/>
        <v>0</v>
      </c>
      <c r="S7532" s="248">
        <f t="shared" si="1171"/>
        <v>0</v>
      </c>
      <c r="T7532" s="248">
        <f t="shared" si="1172"/>
        <v>0</v>
      </c>
      <c r="U7532" s="248">
        <f t="shared" si="1173"/>
        <v>0</v>
      </c>
      <c r="V7532" s="13"/>
      <c r="W7532" s="7"/>
      <c r="AT7532" s="130"/>
      <c r="BF7532" s="33">
        <f t="shared" si="1179"/>
        <v>41242</v>
      </c>
      <c r="BG7532" s="34">
        <f t="shared" si="1174"/>
        <v>82.88000000000001</v>
      </c>
      <c r="BH7532" s="32">
        <f t="shared" si="1175"/>
        <v>1</v>
      </c>
      <c r="BI7532" s="32">
        <f t="shared" si="1176"/>
        <v>0</v>
      </c>
      <c r="BJ7532" s="69">
        <f t="shared" si="1177"/>
        <v>0</v>
      </c>
      <c r="BK7532" s="158" t="str">
        <f t="shared" si="1178"/>
        <v/>
      </c>
    </row>
    <row r="7533" spans="1:63" ht="12" customHeight="1" x14ac:dyDescent="0.2">
      <c r="A7533" s="8"/>
      <c r="B7533" s="7"/>
      <c r="C7533" s="7"/>
      <c r="D7533" s="7"/>
      <c r="E7533" s="7"/>
      <c r="F7533" s="7"/>
      <c r="G7533" s="7"/>
      <c r="H7533" s="7"/>
      <c r="I7533" s="10"/>
      <c r="J7533" s="25"/>
      <c r="K7533" s="250"/>
      <c r="L7533" s="31"/>
      <c r="M7533" s="9"/>
      <c r="N7533" s="11" t="s">
        <v>25</v>
      </c>
      <c r="O7533" s="39"/>
      <c r="P7533" s="47"/>
      <c r="Q7533" s="13"/>
      <c r="R7533" s="248">
        <f t="shared" si="1170"/>
        <v>0</v>
      </c>
      <c r="S7533" s="248">
        <f t="shared" si="1171"/>
        <v>0</v>
      </c>
      <c r="T7533" s="248">
        <f t="shared" si="1172"/>
        <v>0</v>
      </c>
      <c r="U7533" s="248">
        <f t="shared" si="1173"/>
        <v>0</v>
      </c>
      <c r="V7533" s="13"/>
      <c r="W7533" s="7"/>
      <c r="AT7533" s="130"/>
      <c r="BF7533" s="33">
        <f t="shared" si="1179"/>
        <v>41242</v>
      </c>
      <c r="BG7533" s="34">
        <f t="shared" si="1174"/>
        <v>82.88000000000001</v>
      </c>
      <c r="BH7533" s="32">
        <f t="shared" si="1175"/>
        <v>1</v>
      </c>
      <c r="BI7533" s="32">
        <f t="shared" si="1176"/>
        <v>0</v>
      </c>
      <c r="BJ7533" s="69">
        <f t="shared" si="1177"/>
        <v>0</v>
      </c>
      <c r="BK7533" s="158" t="str">
        <f t="shared" si="1178"/>
        <v/>
      </c>
    </row>
    <row r="7534" spans="1:63" ht="12" customHeight="1" x14ac:dyDescent="0.2">
      <c r="A7534" s="8"/>
      <c r="B7534" s="7"/>
      <c r="C7534" s="7"/>
      <c r="D7534" s="7"/>
      <c r="E7534" s="7"/>
      <c r="F7534" s="7"/>
      <c r="G7534" s="7"/>
      <c r="H7534" s="7"/>
      <c r="I7534" s="10"/>
      <c r="J7534" s="25"/>
      <c r="K7534" s="250"/>
      <c r="L7534" s="31"/>
      <c r="M7534" s="9"/>
      <c r="N7534" s="11" t="s">
        <v>25</v>
      </c>
      <c r="O7534" s="39"/>
      <c r="P7534" s="47"/>
      <c r="Q7534" s="13"/>
      <c r="R7534" s="248">
        <f t="shared" si="1170"/>
        <v>0</v>
      </c>
      <c r="S7534" s="248">
        <f t="shared" si="1171"/>
        <v>0</v>
      </c>
      <c r="T7534" s="248">
        <f t="shared" si="1172"/>
        <v>0</v>
      </c>
      <c r="U7534" s="248">
        <f t="shared" si="1173"/>
        <v>0</v>
      </c>
      <c r="V7534" s="13"/>
      <c r="W7534" s="7"/>
      <c r="AT7534" s="130"/>
      <c r="BF7534" s="33">
        <f t="shared" si="1179"/>
        <v>41242</v>
      </c>
      <c r="BG7534" s="34">
        <f t="shared" si="1174"/>
        <v>82.88000000000001</v>
      </c>
      <c r="BH7534" s="32">
        <f t="shared" si="1175"/>
        <v>1</v>
      </c>
      <c r="BI7534" s="32">
        <f t="shared" si="1176"/>
        <v>0</v>
      </c>
      <c r="BJ7534" s="69">
        <f t="shared" si="1177"/>
        <v>0</v>
      </c>
      <c r="BK7534" s="158" t="str">
        <f t="shared" si="1178"/>
        <v/>
      </c>
    </row>
    <row r="7535" spans="1:63" ht="12" customHeight="1" x14ac:dyDescent="0.2">
      <c r="A7535" s="8"/>
      <c r="B7535" s="7"/>
      <c r="C7535" s="7"/>
      <c r="D7535" s="7"/>
      <c r="E7535" s="7"/>
      <c r="F7535" s="7"/>
      <c r="G7535" s="7"/>
      <c r="H7535" s="7"/>
      <c r="I7535" s="10"/>
      <c r="J7535" s="25"/>
      <c r="K7535" s="250"/>
      <c r="L7535" s="31"/>
      <c r="M7535" s="9"/>
      <c r="N7535" s="11" t="s">
        <v>25</v>
      </c>
      <c r="O7535" s="39"/>
      <c r="P7535" s="47"/>
      <c r="Q7535" s="13"/>
      <c r="R7535" s="248">
        <f t="shared" si="1170"/>
        <v>0</v>
      </c>
      <c r="S7535" s="248">
        <f t="shared" si="1171"/>
        <v>0</v>
      </c>
      <c r="T7535" s="248">
        <f t="shared" si="1172"/>
        <v>0</v>
      </c>
      <c r="U7535" s="248">
        <f t="shared" si="1173"/>
        <v>0</v>
      </c>
      <c r="V7535" s="13"/>
      <c r="W7535" s="7"/>
      <c r="AT7535" s="130"/>
      <c r="BF7535" s="33">
        <f t="shared" si="1179"/>
        <v>41242</v>
      </c>
      <c r="BG7535" s="34">
        <f t="shared" si="1174"/>
        <v>82.88000000000001</v>
      </c>
      <c r="BH7535" s="32">
        <f t="shared" si="1175"/>
        <v>1</v>
      </c>
      <c r="BI7535" s="32">
        <f t="shared" si="1176"/>
        <v>0</v>
      </c>
      <c r="BJ7535" s="69">
        <f t="shared" si="1177"/>
        <v>0</v>
      </c>
      <c r="BK7535" s="158" t="str">
        <f t="shared" si="1178"/>
        <v/>
      </c>
    </row>
    <row r="7536" spans="1:63" ht="12" customHeight="1" x14ac:dyDescent="0.2">
      <c r="A7536" s="8"/>
      <c r="B7536" s="7"/>
      <c r="C7536" s="7"/>
      <c r="D7536" s="7"/>
      <c r="E7536" s="7"/>
      <c r="F7536" s="7"/>
      <c r="G7536" s="7"/>
      <c r="H7536" s="7"/>
      <c r="I7536" s="10"/>
      <c r="J7536" s="25"/>
      <c r="K7536" s="250"/>
      <c r="L7536" s="31"/>
      <c r="M7536" s="9"/>
      <c r="N7536" s="11" t="s">
        <v>25</v>
      </c>
      <c r="O7536" s="39"/>
      <c r="P7536" s="47"/>
      <c r="Q7536" s="13"/>
      <c r="R7536" s="248">
        <f t="shared" si="1170"/>
        <v>0</v>
      </c>
      <c r="S7536" s="248">
        <f t="shared" si="1171"/>
        <v>0</v>
      </c>
      <c r="T7536" s="248">
        <f t="shared" si="1172"/>
        <v>0</v>
      </c>
      <c r="U7536" s="248">
        <f t="shared" si="1173"/>
        <v>0</v>
      </c>
      <c r="V7536" s="13"/>
      <c r="W7536" s="7"/>
      <c r="AT7536" s="130"/>
      <c r="BF7536" s="33">
        <f t="shared" si="1179"/>
        <v>41242</v>
      </c>
      <c r="BG7536" s="34">
        <f t="shared" si="1174"/>
        <v>82.88000000000001</v>
      </c>
      <c r="BH7536" s="32">
        <f t="shared" si="1175"/>
        <v>1</v>
      </c>
      <c r="BI7536" s="32">
        <f t="shared" si="1176"/>
        <v>0</v>
      </c>
      <c r="BJ7536" s="69">
        <f t="shared" si="1177"/>
        <v>0</v>
      </c>
      <c r="BK7536" s="158" t="str">
        <f t="shared" si="1178"/>
        <v/>
      </c>
    </row>
    <row r="7537" spans="1:63" ht="12" customHeight="1" x14ac:dyDescent="0.2">
      <c r="A7537" s="8"/>
      <c r="B7537" s="7"/>
      <c r="C7537" s="7"/>
      <c r="D7537" s="7"/>
      <c r="E7537" s="7"/>
      <c r="F7537" s="7"/>
      <c r="G7537" s="7"/>
      <c r="H7537" s="7"/>
      <c r="I7537" s="10"/>
      <c r="J7537" s="25"/>
      <c r="K7537" s="250"/>
      <c r="L7537" s="31"/>
      <c r="M7537" s="9"/>
      <c r="N7537" s="11" t="s">
        <v>25</v>
      </c>
      <c r="O7537" s="39"/>
      <c r="P7537" s="47"/>
      <c r="Q7537" s="13"/>
      <c r="R7537" s="248">
        <f t="shared" si="1170"/>
        <v>0</v>
      </c>
      <c r="S7537" s="248">
        <f t="shared" si="1171"/>
        <v>0</v>
      </c>
      <c r="T7537" s="248">
        <f t="shared" si="1172"/>
        <v>0</v>
      </c>
      <c r="U7537" s="248">
        <f t="shared" si="1173"/>
        <v>0</v>
      </c>
      <c r="V7537" s="13"/>
      <c r="W7537" s="7"/>
      <c r="AT7537" s="130"/>
      <c r="BF7537" s="33">
        <f t="shared" si="1179"/>
        <v>41242</v>
      </c>
      <c r="BG7537" s="34">
        <f t="shared" si="1174"/>
        <v>82.88000000000001</v>
      </c>
      <c r="BH7537" s="32">
        <f t="shared" si="1175"/>
        <v>1</v>
      </c>
      <c r="BI7537" s="32">
        <f t="shared" si="1176"/>
        <v>0</v>
      </c>
      <c r="BJ7537" s="69">
        <f t="shared" si="1177"/>
        <v>0</v>
      </c>
      <c r="BK7537" s="158" t="str">
        <f t="shared" si="1178"/>
        <v/>
      </c>
    </row>
    <row r="7538" spans="1:63" ht="12" customHeight="1" x14ac:dyDescent="0.2">
      <c r="A7538" s="8"/>
      <c r="B7538" s="7"/>
      <c r="C7538" s="7"/>
      <c r="D7538" s="7"/>
      <c r="E7538" s="7"/>
      <c r="F7538" s="7"/>
      <c r="G7538" s="7"/>
      <c r="H7538" s="7"/>
      <c r="I7538" s="10"/>
      <c r="J7538" s="25"/>
      <c r="K7538" s="250"/>
      <c r="L7538" s="31"/>
      <c r="M7538" s="9"/>
      <c r="N7538" s="11" t="s">
        <v>25</v>
      </c>
      <c r="O7538" s="39"/>
      <c r="P7538" s="47"/>
      <c r="Q7538" s="13"/>
      <c r="R7538" s="248">
        <f t="shared" si="1170"/>
        <v>0</v>
      </c>
      <c r="S7538" s="248">
        <f t="shared" si="1171"/>
        <v>0</v>
      </c>
      <c r="T7538" s="248">
        <f t="shared" si="1172"/>
        <v>0</v>
      </c>
      <c r="U7538" s="248">
        <f t="shared" si="1173"/>
        <v>0</v>
      </c>
      <c r="V7538" s="13"/>
      <c r="W7538" s="7"/>
      <c r="AT7538" s="130"/>
      <c r="BF7538" s="33">
        <f t="shared" si="1179"/>
        <v>41242</v>
      </c>
      <c r="BG7538" s="34">
        <f t="shared" si="1174"/>
        <v>82.88000000000001</v>
      </c>
      <c r="BH7538" s="32">
        <f t="shared" si="1175"/>
        <v>1</v>
      </c>
      <c r="BI7538" s="32">
        <f t="shared" si="1176"/>
        <v>0</v>
      </c>
      <c r="BJ7538" s="69">
        <f t="shared" si="1177"/>
        <v>0</v>
      </c>
      <c r="BK7538" s="158" t="str">
        <f t="shared" si="1178"/>
        <v/>
      </c>
    </row>
    <row r="7539" spans="1:63" ht="12" customHeight="1" x14ac:dyDescent="0.2">
      <c r="A7539" s="8"/>
      <c r="B7539" s="7"/>
      <c r="C7539" s="7"/>
      <c r="D7539" s="7"/>
      <c r="E7539" s="7"/>
      <c r="F7539" s="7"/>
      <c r="G7539" s="7"/>
      <c r="H7539" s="7"/>
      <c r="I7539" s="10"/>
      <c r="J7539" s="25"/>
      <c r="K7539" s="250"/>
      <c r="L7539" s="31"/>
      <c r="M7539" s="9"/>
      <c r="N7539" s="11" t="s">
        <v>25</v>
      </c>
      <c r="O7539" s="39"/>
      <c r="P7539" s="47"/>
      <c r="Q7539" s="13"/>
      <c r="R7539" s="248">
        <f t="shared" si="1170"/>
        <v>0</v>
      </c>
      <c r="S7539" s="248">
        <f t="shared" si="1171"/>
        <v>0</v>
      </c>
      <c r="T7539" s="248">
        <f t="shared" si="1172"/>
        <v>0</v>
      </c>
      <c r="U7539" s="248">
        <f t="shared" si="1173"/>
        <v>0</v>
      </c>
      <c r="V7539" s="13"/>
      <c r="W7539" s="7"/>
      <c r="AT7539" s="130"/>
      <c r="BF7539" s="33">
        <f t="shared" si="1179"/>
        <v>41242</v>
      </c>
      <c r="BG7539" s="34">
        <f t="shared" si="1174"/>
        <v>82.88000000000001</v>
      </c>
      <c r="BH7539" s="32">
        <f t="shared" si="1175"/>
        <v>1</v>
      </c>
      <c r="BI7539" s="32">
        <f t="shared" si="1176"/>
        <v>0</v>
      </c>
      <c r="BJ7539" s="69">
        <f t="shared" si="1177"/>
        <v>0</v>
      </c>
      <c r="BK7539" s="158" t="str">
        <f t="shared" si="1178"/>
        <v/>
      </c>
    </row>
    <row r="7540" spans="1:63" ht="12" customHeight="1" x14ac:dyDescent="0.2">
      <c r="A7540" s="8"/>
      <c r="B7540" s="7"/>
      <c r="C7540" s="7"/>
      <c r="D7540" s="7"/>
      <c r="E7540" s="7"/>
      <c r="F7540" s="7"/>
      <c r="G7540" s="7"/>
      <c r="H7540" s="7"/>
      <c r="I7540" s="10"/>
      <c r="J7540" s="25"/>
      <c r="K7540" s="250"/>
      <c r="L7540" s="31"/>
      <c r="M7540" s="9"/>
      <c r="N7540" s="11" t="s">
        <v>25</v>
      </c>
      <c r="O7540" s="39"/>
      <c r="P7540" s="47"/>
      <c r="Q7540" s="13"/>
      <c r="R7540" s="248">
        <f t="shared" si="1170"/>
        <v>0</v>
      </c>
      <c r="S7540" s="248">
        <f t="shared" si="1171"/>
        <v>0</v>
      </c>
      <c r="T7540" s="248">
        <f t="shared" si="1172"/>
        <v>0</v>
      </c>
      <c r="U7540" s="248">
        <f t="shared" si="1173"/>
        <v>0</v>
      </c>
      <c r="V7540" s="13"/>
      <c r="W7540" s="7"/>
      <c r="AT7540" s="130"/>
      <c r="BF7540" s="33">
        <f t="shared" si="1179"/>
        <v>41242</v>
      </c>
      <c r="BG7540" s="34">
        <f t="shared" si="1174"/>
        <v>82.88000000000001</v>
      </c>
      <c r="BH7540" s="32">
        <f t="shared" si="1175"/>
        <v>1</v>
      </c>
      <c r="BI7540" s="32">
        <f t="shared" si="1176"/>
        <v>0</v>
      </c>
      <c r="BJ7540" s="69">
        <f t="shared" si="1177"/>
        <v>0</v>
      </c>
      <c r="BK7540" s="158" t="str">
        <f t="shared" si="1178"/>
        <v/>
      </c>
    </row>
    <row r="7541" spans="1:63" ht="12" customHeight="1" x14ac:dyDescent="0.2">
      <c r="A7541" s="8"/>
      <c r="B7541" s="7"/>
      <c r="C7541" s="7"/>
      <c r="D7541" s="7"/>
      <c r="E7541" s="7"/>
      <c r="F7541" s="7"/>
      <c r="G7541" s="7"/>
      <c r="H7541" s="7"/>
      <c r="I7541" s="10"/>
      <c r="J7541" s="25"/>
      <c r="K7541" s="250"/>
      <c r="L7541" s="31"/>
      <c r="M7541" s="9"/>
      <c r="N7541" s="11" t="s">
        <v>25</v>
      </c>
      <c r="O7541" s="39"/>
      <c r="P7541" s="47"/>
      <c r="Q7541" s="13"/>
      <c r="R7541" s="248">
        <f t="shared" si="1170"/>
        <v>0</v>
      </c>
      <c r="S7541" s="248">
        <f t="shared" si="1171"/>
        <v>0</v>
      </c>
      <c r="T7541" s="248">
        <f t="shared" si="1172"/>
        <v>0</v>
      </c>
      <c r="U7541" s="248">
        <f t="shared" si="1173"/>
        <v>0</v>
      </c>
      <c r="V7541" s="13"/>
      <c r="W7541" s="7"/>
      <c r="AT7541" s="130"/>
      <c r="BF7541" s="33">
        <f t="shared" si="1179"/>
        <v>41242</v>
      </c>
      <c r="BG7541" s="34">
        <f t="shared" si="1174"/>
        <v>82.88000000000001</v>
      </c>
      <c r="BH7541" s="32">
        <f t="shared" si="1175"/>
        <v>1</v>
      </c>
      <c r="BI7541" s="32">
        <f t="shared" si="1176"/>
        <v>0</v>
      </c>
      <c r="BJ7541" s="69">
        <f t="shared" si="1177"/>
        <v>0</v>
      </c>
      <c r="BK7541" s="158" t="str">
        <f t="shared" si="1178"/>
        <v/>
      </c>
    </row>
    <row r="7542" spans="1:63" ht="12" customHeight="1" x14ac:dyDescent="0.2">
      <c r="A7542" s="8"/>
      <c r="B7542" s="7"/>
      <c r="C7542" s="7"/>
      <c r="D7542" s="7"/>
      <c r="E7542" s="7"/>
      <c r="F7542" s="7"/>
      <c r="G7542" s="7"/>
      <c r="H7542" s="7"/>
      <c r="I7542" s="10"/>
      <c r="J7542" s="25"/>
      <c r="K7542" s="250"/>
      <c r="L7542" s="31"/>
      <c r="M7542" s="9"/>
      <c r="N7542" s="11" t="s">
        <v>25</v>
      </c>
      <c r="O7542" s="39"/>
      <c r="P7542" s="47"/>
      <c r="Q7542" s="13"/>
      <c r="R7542" s="248">
        <f t="shared" si="1170"/>
        <v>0</v>
      </c>
      <c r="S7542" s="248">
        <f t="shared" si="1171"/>
        <v>0</v>
      </c>
      <c r="T7542" s="248">
        <f t="shared" si="1172"/>
        <v>0</v>
      </c>
      <c r="U7542" s="248">
        <f t="shared" si="1173"/>
        <v>0</v>
      </c>
      <c r="V7542" s="13"/>
      <c r="W7542" s="7"/>
      <c r="AT7542" s="130"/>
      <c r="BF7542" s="33">
        <f t="shared" si="1179"/>
        <v>41242</v>
      </c>
      <c r="BG7542" s="34">
        <f t="shared" si="1174"/>
        <v>82.88000000000001</v>
      </c>
      <c r="BH7542" s="32">
        <f t="shared" si="1175"/>
        <v>1</v>
      </c>
      <c r="BI7542" s="32">
        <f t="shared" si="1176"/>
        <v>0</v>
      </c>
      <c r="BJ7542" s="69">
        <f t="shared" si="1177"/>
        <v>0</v>
      </c>
      <c r="BK7542" s="158" t="str">
        <f t="shared" si="1178"/>
        <v/>
      </c>
    </row>
    <row r="7543" spans="1:63" ht="12" customHeight="1" x14ac:dyDescent="0.2">
      <c r="A7543" s="8"/>
      <c r="B7543" s="7"/>
      <c r="C7543" s="7"/>
      <c r="D7543" s="7"/>
      <c r="E7543" s="7"/>
      <c r="F7543" s="7"/>
      <c r="G7543" s="7"/>
      <c r="H7543" s="7"/>
      <c r="I7543" s="10"/>
      <c r="J7543" s="25"/>
      <c r="K7543" s="250"/>
      <c r="L7543" s="31"/>
      <c r="M7543" s="9"/>
      <c r="N7543" s="11" t="s">
        <v>25</v>
      </c>
      <c r="O7543" s="39"/>
      <c r="P7543" s="47"/>
      <c r="Q7543" s="13"/>
      <c r="R7543" s="248">
        <f t="shared" si="1170"/>
        <v>0</v>
      </c>
      <c r="S7543" s="248">
        <f t="shared" si="1171"/>
        <v>0</v>
      </c>
      <c r="T7543" s="248">
        <f t="shared" si="1172"/>
        <v>0</v>
      </c>
      <c r="U7543" s="248">
        <f t="shared" si="1173"/>
        <v>0</v>
      </c>
      <c r="V7543" s="13"/>
      <c r="W7543" s="7"/>
      <c r="AT7543" s="130"/>
      <c r="BF7543" s="33">
        <f t="shared" si="1179"/>
        <v>41242</v>
      </c>
      <c r="BG7543" s="34">
        <f t="shared" si="1174"/>
        <v>82.88000000000001</v>
      </c>
      <c r="BH7543" s="32">
        <f t="shared" si="1175"/>
        <v>1</v>
      </c>
      <c r="BI7543" s="32">
        <f t="shared" si="1176"/>
        <v>0</v>
      </c>
      <c r="BJ7543" s="69">
        <f t="shared" si="1177"/>
        <v>0</v>
      </c>
      <c r="BK7543" s="158" t="str">
        <f t="shared" si="1178"/>
        <v/>
      </c>
    </row>
    <row r="7544" spans="1:63" ht="12" customHeight="1" x14ac:dyDescent="0.2">
      <c r="A7544" s="8"/>
      <c r="B7544" s="7"/>
      <c r="C7544" s="7"/>
      <c r="D7544" s="7"/>
      <c r="E7544" s="7"/>
      <c r="F7544" s="7"/>
      <c r="G7544" s="7"/>
      <c r="H7544" s="7"/>
      <c r="I7544" s="10"/>
      <c r="J7544" s="25"/>
      <c r="K7544" s="250"/>
      <c r="L7544" s="31"/>
      <c r="M7544" s="9"/>
      <c r="N7544" s="11" t="s">
        <v>25</v>
      </c>
      <c r="O7544" s="39"/>
      <c r="P7544" s="47"/>
      <c r="Q7544" s="13"/>
      <c r="R7544" s="248">
        <f t="shared" si="1170"/>
        <v>0</v>
      </c>
      <c r="S7544" s="248">
        <f t="shared" si="1171"/>
        <v>0</v>
      </c>
      <c r="T7544" s="248">
        <f t="shared" si="1172"/>
        <v>0</v>
      </c>
      <c r="U7544" s="248">
        <f t="shared" si="1173"/>
        <v>0</v>
      </c>
      <c r="V7544" s="13"/>
      <c r="W7544" s="7"/>
      <c r="AT7544" s="130"/>
      <c r="BF7544" s="33">
        <f t="shared" si="1179"/>
        <v>41242</v>
      </c>
      <c r="BG7544" s="34">
        <f t="shared" si="1174"/>
        <v>82.88000000000001</v>
      </c>
      <c r="BH7544" s="32">
        <f t="shared" si="1175"/>
        <v>1</v>
      </c>
      <c r="BI7544" s="32">
        <f t="shared" si="1176"/>
        <v>0</v>
      </c>
      <c r="BJ7544" s="69">
        <f t="shared" si="1177"/>
        <v>0</v>
      </c>
      <c r="BK7544" s="158" t="str">
        <f t="shared" si="1178"/>
        <v/>
      </c>
    </row>
    <row r="7545" spans="1:63" ht="12" customHeight="1" x14ac:dyDescent="0.2">
      <c r="A7545" s="8"/>
      <c r="B7545" s="7"/>
      <c r="C7545" s="7"/>
      <c r="D7545" s="7"/>
      <c r="E7545" s="7"/>
      <c r="F7545" s="7"/>
      <c r="G7545" s="7"/>
      <c r="H7545" s="7"/>
      <c r="I7545" s="10"/>
      <c r="J7545" s="25"/>
      <c r="K7545" s="250"/>
      <c r="L7545" s="31"/>
      <c r="M7545" s="9"/>
      <c r="N7545" s="11" t="s">
        <v>25</v>
      </c>
      <c r="O7545" s="39"/>
      <c r="P7545" s="47"/>
      <c r="Q7545" s="13"/>
      <c r="R7545" s="248">
        <f t="shared" si="1170"/>
        <v>0</v>
      </c>
      <c r="S7545" s="248">
        <f t="shared" si="1171"/>
        <v>0</v>
      </c>
      <c r="T7545" s="248">
        <f t="shared" si="1172"/>
        <v>0</v>
      </c>
      <c r="U7545" s="248">
        <f t="shared" si="1173"/>
        <v>0</v>
      </c>
      <c r="V7545" s="13"/>
      <c r="W7545" s="7"/>
      <c r="AT7545" s="130"/>
      <c r="BF7545" s="33">
        <f t="shared" si="1179"/>
        <v>41242</v>
      </c>
      <c r="BG7545" s="34">
        <f t="shared" si="1174"/>
        <v>82.88000000000001</v>
      </c>
      <c r="BH7545" s="32">
        <f t="shared" si="1175"/>
        <v>1</v>
      </c>
      <c r="BI7545" s="32">
        <f t="shared" si="1176"/>
        <v>0</v>
      </c>
      <c r="BJ7545" s="69">
        <f t="shared" si="1177"/>
        <v>0</v>
      </c>
      <c r="BK7545" s="158" t="str">
        <f t="shared" si="1178"/>
        <v/>
      </c>
    </row>
    <row r="7546" spans="1:63" ht="12" customHeight="1" x14ac:dyDescent="0.2">
      <c r="A7546" s="8"/>
      <c r="B7546" s="7"/>
      <c r="C7546" s="7"/>
      <c r="D7546" s="7"/>
      <c r="E7546" s="7"/>
      <c r="F7546" s="7"/>
      <c r="G7546" s="7"/>
      <c r="H7546" s="7"/>
      <c r="I7546" s="10"/>
      <c r="J7546" s="25"/>
      <c r="K7546" s="250"/>
      <c r="L7546" s="31"/>
      <c r="M7546" s="9"/>
      <c r="N7546" s="11" t="s">
        <v>25</v>
      </c>
      <c r="O7546" s="39"/>
      <c r="P7546" s="47"/>
      <c r="Q7546" s="13"/>
      <c r="R7546" s="248">
        <f t="shared" si="1170"/>
        <v>0</v>
      </c>
      <c r="S7546" s="248">
        <f t="shared" si="1171"/>
        <v>0</v>
      </c>
      <c r="T7546" s="248">
        <f t="shared" si="1172"/>
        <v>0</v>
      </c>
      <c r="U7546" s="248">
        <f t="shared" si="1173"/>
        <v>0</v>
      </c>
      <c r="V7546" s="13"/>
      <c r="W7546" s="7"/>
      <c r="AT7546" s="130"/>
      <c r="BF7546" s="33">
        <f t="shared" si="1179"/>
        <v>41242</v>
      </c>
      <c r="BG7546" s="34">
        <f t="shared" si="1174"/>
        <v>82.88000000000001</v>
      </c>
      <c r="BH7546" s="32">
        <f t="shared" si="1175"/>
        <v>1</v>
      </c>
      <c r="BI7546" s="32">
        <f t="shared" si="1176"/>
        <v>0</v>
      </c>
      <c r="BJ7546" s="69">
        <f t="shared" si="1177"/>
        <v>0</v>
      </c>
      <c r="BK7546" s="158" t="str">
        <f t="shared" si="1178"/>
        <v/>
      </c>
    </row>
    <row r="7547" spans="1:63" ht="12" customHeight="1" x14ac:dyDescent="0.2">
      <c r="A7547" s="8"/>
      <c r="B7547" s="7"/>
      <c r="C7547" s="7"/>
      <c r="D7547" s="7"/>
      <c r="E7547" s="7"/>
      <c r="F7547" s="7"/>
      <c r="G7547" s="7"/>
      <c r="H7547" s="7"/>
      <c r="I7547" s="10"/>
      <c r="J7547" s="25"/>
      <c r="K7547" s="250"/>
      <c r="L7547" s="31"/>
      <c r="M7547" s="9"/>
      <c r="N7547" s="11" t="s">
        <v>25</v>
      </c>
      <c r="O7547" s="39"/>
      <c r="P7547" s="47"/>
      <c r="Q7547" s="13"/>
      <c r="R7547" s="248">
        <f t="shared" si="1170"/>
        <v>0</v>
      </c>
      <c r="S7547" s="248">
        <f t="shared" si="1171"/>
        <v>0</v>
      </c>
      <c r="T7547" s="248">
        <f t="shared" si="1172"/>
        <v>0</v>
      </c>
      <c r="U7547" s="248">
        <f t="shared" si="1173"/>
        <v>0</v>
      </c>
      <c r="V7547" s="13"/>
      <c r="W7547" s="7"/>
      <c r="AT7547" s="130"/>
      <c r="BF7547" s="33">
        <f t="shared" si="1179"/>
        <v>41242</v>
      </c>
      <c r="BG7547" s="34">
        <f t="shared" si="1174"/>
        <v>82.88000000000001</v>
      </c>
      <c r="BH7547" s="32">
        <f t="shared" si="1175"/>
        <v>1</v>
      </c>
      <c r="BI7547" s="32">
        <f t="shared" si="1176"/>
        <v>0</v>
      </c>
      <c r="BJ7547" s="69">
        <f t="shared" si="1177"/>
        <v>0</v>
      </c>
      <c r="BK7547" s="158" t="str">
        <f t="shared" si="1178"/>
        <v/>
      </c>
    </row>
    <row r="7548" spans="1:63" ht="12" customHeight="1" x14ac:dyDescent="0.2">
      <c r="A7548" s="8"/>
      <c r="B7548" s="7"/>
      <c r="C7548" s="7"/>
      <c r="D7548" s="7"/>
      <c r="E7548" s="7"/>
      <c r="F7548" s="7"/>
      <c r="G7548" s="7"/>
      <c r="H7548" s="7"/>
      <c r="I7548" s="10"/>
      <c r="J7548" s="25"/>
      <c r="K7548" s="250"/>
      <c r="L7548" s="31"/>
      <c r="M7548" s="9"/>
      <c r="N7548" s="11" t="s">
        <v>25</v>
      </c>
      <c r="O7548" s="39"/>
      <c r="P7548" s="47"/>
      <c r="Q7548" s="13"/>
      <c r="R7548" s="248">
        <f t="shared" si="1170"/>
        <v>0</v>
      </c>
      <c r="S7548" s="248">
        <f t="shared" si="1171"/>
        <v>0</v>
      </c>
      <c r="T7548" s="248">
        <f t="shared" si="1172"/>
        <v>0</v>
      </c>
      <c r="U7548" s="248">
        <f t="shared" si="1173"/>
        <v>0</v>
      </c>
      <c r="V7548" s="13"/>
      <c r="W7548" s="7"/>
      <c r="AT7548" s="130"/>
      <c r="BF7548" s="33">
        <f t="shared" si="1179"/>
        <v>41242</v>
      </c>
      <c r="BG7548" s="34">
        <f t="shared" si="1174"/>
        <v>82.88000000000001</v>
      </c>
      <c r="BH7548" s="32">
        <f t="shared" si="1175"/>
        <v>1</v>
      </c>
      <c r="BI7548" s="32">
        <f t="shared" si="1176"/>
        <v>0</v>
      </c>
      <c r="BJ7548" s="69">
        <f t="shared" si="1177"/>
        <v>0</v>
      </c>
      <c r="BK7548" s="158" t="str">
        <f t="shared" si="1178"/>
        <v/>
      </c>
    </row>
    <row r="7549" spans="1:63" ht="12" customHeight="1" x14ac:dyDescent="0.2">
      <c r="A7549" s="8"/>
      <c r="B7549" s="7"/>
      <c r="C7549" s="7"/>
      <c r="D7549" s="7"/>
      <c r="E7549" s="7"/>
      <c r="F7549" s="7"/>
      <c r="G7549" s="7"/>
      <c r="H7549" s="7"/>
      <c r="I7549" s="10"/>
      <c r="J7549" s="25"/>
      <c r="K7549" s="250"/>
      <c r="L7549" s="31"/>
      <c r="M7549" s="9"/>
      <c r="N7549" s="11" t="s">
        <v>25</v>
      </c>
      <c r="O7549" s="39"/>
      <c r="P7549" s="47"/>
      <c r="Q7549" s="13"/>
      <c r="R7549" s="248">
        <f t="shared" si="1170"/>
        <v>0</v>
      </c>
      <c r="S7549" s="248">
        <f t="shared" si="1171"/>
        <v>0</v>
      </c>
      <c r="T7549" s="248">
        <f t="shared" si="1172"/>
        <v>0</v>
      </c>
      <c r="U7549" s="248">
        <f t="shared" si="1173"/>
        <v>0</v>
      </c>
      <c r="V7549" s="13"/>
      <c r="W7549" s="7"/>
      <c r="AT7549" s="130"/>
      <c r="BF7549" s="33">
        <f t="shared" si="1179"/>
        <v>41242</v>
      </c>
      <c r="BG7549" s="34">
        <f t="shared" si="1174"/>
        <v>82.88000000000001</v>
      </c>
      <c r="BH7549" s="32">
        <f t="shared" si="1175"/>
        <v>1</v>
      </c>
      <c r="BI7549" s="32">
        <f t="shared" si="1176"/>
        <v>0</v>
      </c>
      <c r="BJ7549" s="69">
        <f t="shared" si="1177"/>
        <v>0</v>
      </c>
      <c r="BK7549" s="158" t="str">
        <f t="shared" si="1178"/>
        <v/>
      </c>
    </row>
    <row r="7550" spans="1:63" ht="12" customHeight="1" x14ac:dyDescent="0.2">
      <c r="A7550" s="8"/>
      <c r="B7550" s="7"/>
      <c r="C7550" s="7"/>
      <c r="D7550" s="7"/>
      <c r="E7550" s="7"/>
      <c r="F7550" s="7"/>
      <c r="G7550" s="7"/>
      <c r="H7550" s="7"/>
      <c r="I7550" s="10"/>
      <c r="J7550" s="25"/>
      <c r="K7550" s="250"/>
      <c r="L7550" s="31"/>
      <c r="M7550" s="9"/>
      <c r="N7550" s="11" t="s">
        <v>25</v>
      </c>
      <c r="O7550" s="39"/>
      <c r="P7550" s="47"/>
      <c r="Q7550" s="13"/>
      <c r="R7550" s="248">
        <f t="shared" si="1170"/>
        <v>0</v>
      </c>
      <c r="S7550" s="248">
        <f t="shared" si="1171"/>
        <v>0</v>
      </c>
      <c r="T7550" s="248">
        <f t="shared" si="1172"/>
        <v>0</v>
      </c>
      <c r="U7550" s="248">
        <f t="shared" si="1173"/>
        <v>0</v>
      </c>
      <c r="V7550" s="13"/>
      <c r="W7550" s="7"/>
      <c r="AT7550" s="130"/>
      <c r="BF7550" s="33">
        <f t="shared" si="1179"/>
        <v>41242</v>
      </c>
      <c r="BG7550" s="34">
        <f t="shared" si="1174"/>
        <v>82.88000000000001</v>
      </c>
      <c r="BH7550" s="32">
        <f t="shared" si="1175"/>
        <v>1</v>
      </c>
      <c r="BI7550" s="32">
        <f t="shared" si="1176"/>
        <v>0</v>
      </c>
      <c r="BJ7550" s="69">
        <f t="shared" si="1177"/>
        <v>0</v>
      </c>
      <c r="BK7550" s="158" t="str">
        <f t="shared" si="1178"/>
        <v/>
      </c>
    </row>
    <row r="7551" spans="1:63" ht="12" customHeight="1" x14ac:dyDescent="0.2">
      <c r="A7551" s="8"/>
      <c r="B7551" s="7"/>
      <c r="C7551" s="7"/>
      <c r="D7551" s="7"/>
      <c r="E7551" s="7"/>
      <c r="F7551" s="7"/>
      <c r="G7551" s="7"/>
      <c r="H7551" s="7"/>
      <c r="I7551" s="10"/>
      <c r="J7551" s="25"/>
      <c r="K7551" s="250"/>
      <c r="L7551" s="31"/>
      <c r="M7551" s="9"/>
      <c r="N7551" s="11" t="s">
        <v>25</v>
      </c>
      <c r="O7551" s="39"/>
      <c r="P7551" s="47"/>
      <c r="Q7551" s="13"/>
      <c r="R7551" s="248">
        <f t="shared" si="1170"/>
        <v>0</v>
      </c>
      <c r="S7551" s="248">
        <f t="shared" si="1171"/>
        <v>0</v>
      </c>
      <c r="T7551" s="248">
        <f t="shared" si="1172"/>
        <v>0</v>
      </c>
      <c r="U7551" s="248">
        <f t="shared" si="1173"/>
        <v>0</v>
      </c>
      <c r="V7551" s="13"/>
      <c r="W7551" s="7"/>
      <c r="AT7551" s="130"/>
      <c r="BF7551" s="33">
        <f t="shared" si="1179"/>
        <v>41242</v>
      </c>
      <c r="BG7551" s="34">
        <f t="shared" si="1174"/>
        <v>82.88000000000001</v>
      </c>
      <c r="BH7551" s="32">
        <f t="shared" si="1175"/>
        <v>1</v>
      </c>
      <c r="BI7551" s="32">
        <f t="shared" si="1176"/>
        <v>0</v>
      </c>
      <c r="BJ7551" s="69">
        <f t="shared" si="1177"/>
        <v>0</v>
      </c>
      <c r="BK7551" s="158" t="str">
        <f t="shared" si="1178"/>
        <v/>
      </c>
    </row>
    <row r="7552" spans="1:63" ht="12" customHeight="1" x14ac:dyDescent="0.2">
      <c r="A7552" s="8"/>
      <c r="B7552" s="7"/>
      <c r="C7552" s="7"/>
      <c r="D7552" s="7"/>
      <c r="E7552" s="7"/>
      <c r="F7552" s="7"/>
      <c r="G7552" s="7"/>
      <c r="H7552" s="7"/>
      <c r="I7552" s="10"/>
      <c r="J7552" s="25"/>
      <c r="K7552" s="250"/>
      <c r="L7552" s="31"/>
      <c r="M7552" s="9"/>
      <c r="N7552" s="11" t="s">
        <v>25</v>
      </c>
      <c r="O7552" s="39"/>
      <c r="P7552" s="47"/>
      <c r="Q7552" s="13"/>
      <c r="R7552" s="248">
        <f t="shared" si="1170"/>
        <v>0</v>
      </c>
      <c r="S7552" s="248">
        <f t="shared" si="1171"/>
        <v>0</v>
      </c>
      <c r="T7552" s="248">
        <f t="shared" si="1172"/>
        <v>0</v>
      </c>
      <c r="U7552" s="248">
        <f t="shared" si="1173"/>
        <v>0</v>
      </c>
      <c r="V7552" s="13"/>
      <c r="W7552" s="7"/>
      <c r="AT7552" s="130"/>
      <c r="BF7552" s="33">
        <f t="shared" si="1179"/>
        <v>41242</v>
      </c>
      <c r="BG7552" s="34">
        <f t="shared" si="1174"/>
        <v>82.88000000000001</v>
      </c>
      <c r="BH7552" s="32">
        <f t="shared" si="1175"/>
        <v>1</v>
      </c>
      <c r="BI7552" s="32">
        <f t="shared" si="1176"/>
        <v>0</v>
      </c>
      <c r="BJ7552" s="69">
        <f t="shared" si="1177"/>
        <v>0</v>
      </c>
      <c r="BK7552" s="158" t="str">
        <f t="shared" si="1178"/>
        <v/>
      </c>
    </row>
    <row r="7553" spans="1:63" ht="12" customHeight="1" x14ac:dyDescent="0.2">
      <c r="A7553" s="8"/>
      <c r="B7553" s="7"/>
      <c r="C7553" s="7"/>
      <c r="D7553" s="7"/>
      <c r="E7553" s="7"/>
      <c r="F7553" s="7"/>
      <c r="G7553" s="7"/>
      <c r="H7553" s="7"/>
      <c r="I7553" s="10"/>
      <c r="J7553" s="25"/>
      <c r="K7553" s="250"/>
      <c r="L7553" s="31"/>
      <c r="M7553" s="9"/>
      <c r="N7553" s="11" t="s">
        <v>25</v>
      </c>
      <c r="O7553" s="39"/>
      <c r="P7553" s="47"/>
      <c r="Q7553" s="13"/>
      <c r="R7553" s="248">
        <f t="shared" si="1170"/>
        <v>0</v>
      </c>
      <c r="S7553" s="248">
        <f t="shared" si="1171"/>
        <v>0</v>
      </c>
      <c r="T7553" s="248">
        <f t="shared" si="1172"/>
        <v>0</v>
      </c>
      <c r="U7553" s="248">
        <f t="shared" si="1173"/>
        <v>0</v>
      </c>
      <c r="V7553" s="13"/>
      <c r="W7553" s="7"/>
      <c r="AT7553" s="130"/>
      <c r="BF7553" s="33">
        <f t="shared" si="1179"/>
        <v>41242</v>
      </c>
      <c r="BG7553" s="34">
        <f t="shared" si="1174"/>
        <v>82.88000000000001</v>
      </c>
      <c r="BH7553" s="32">
        <f t="shared" si="1175"/>
        <v>1</v>
      </c>
      <c r="BI7553" s="32">
        <f t="shared" si="1176"/>
        <v>0</v>
      </c>
      <c r="BJ7553" s="69">
        <f t="shared" si="1177"/>
        <v>0</v>
      </c>
      <c r="BK7553" s="158" t="str">
        <f t="shared" si="1178"/>
        <v/>
      </c>
    </row>
    <row r="7554" spans="1:63" ht="12" customHeight="1" x14ac:dyDescent="0.2">
      <c r="A7554" s="8"/>
      <c r="B7554" s="7"/>
      <c r="C7554" s="7"/>
      <c r="D7554" s="7"/>
      <c r="E7554" s="7"/>
      <c r="F7554" s="7"/>
      <c r="G7554" s="7"/>
      <c r="H7554" s="7"/>
      <c r="I7554" s="10"/>
      <c r="J7554" s="25"/>
      <c r="K7554" s="250"/>
      <c r="L7554" s="31"/>
      <c r="M7554" s="9"/>
      <c r="N7554" s="11" t="s">
        <v>25</v>
      </c>
      <c r="O7554" s="39"/>
      <c r="P7554" s="47"/>
      <c r="Q7554" s="13"/>
      <c r="R7554" s="248">
        <f t="shared" si="1170"/>
        <v>0</v>
      </c>
      <c r="S7554" s="248">
        <f t="shared" si="1171"/>
        <v>0</v>
      </c>
      <c r="T7554" s="248">
        <f t="shared" si="1172"/>
        <v>0</v>
      </c>
      <c r="U7554" s="248">
        <f t="shared" si="1173"/>
        <v>0</v>
      </c>
      <c r="V7554" s="13"/>
      <c r="W7554" s="7"/>
      <c r="AT7554" s="130"/>
      <c r="BF7554" s="33">
        <f t="shared" si="1179"/>
        <v>41242</v>
      </c>
      <c r="BG7554" s="34">
        <f t="shared" si="1174"/>
        <v>82.88000000000001</v>
      </c>
      <c r="BH7554" s="32">
        <f t="shared" si="1175"/>
        <v>1</v>
      </c>
      <c r="BI7554" s="32">
        <f t="shared" si="1176"/>
        <v>0</v>
      </c>
      <c r="BJ7554" s="69">
        <f t="shared" si="1177"/>
        <v>0</v>
      </c>
      <c r="BK7554" s="158" t="str">
        <f t="shared" si="1178"/>
        <v/>
      </c>
    </row>
    <row r="7555" spans="1:63" ht="12" customHeight="1" x14ac:dyDescent="0.2">
      <c r="A7555" s="8"/>
      <c r="B7555" s="7"/>
      <c r="C7555" s="7"/>
      <c r="D7555" s="7"/>
      <c r="E7555" s="7"/>
      <c r="F7555" s="7"/>
      <c r="G7555" s="7"/>
      <c r="H7555" s="7"/>
      <c r="I7555" s="10"/>
      <c r="J7555" s="25"/>
      <c r="K7555" s="250"/>
      <c r="L7555" s="31"/>
      <c r="M7555" s="9"/>
      <c r="N7555" s="11" t="s">
        <v>25</v>
      </c>
      <c r="O7555" s="39"/>
      <c r="P7555" s="47"/>
      <c r="Q7555" s="13"/>
      <c r="R7555" s="248">
        <f t="shared" si="1170"/>
        <v>0</v>
      </c>
      <c r="S7555" s="248">
        <f t="shared" si="1171"/>
        <v>0</v>
      </c>
      <c r="T7555" s="248">
        <f t="shared" si="1172"/>
        <v>0</v>
      </c>
      <c r="U7555" s="248">
        <f t="shared" si="1173"/>
        <v>0</v>
      </c>
      <c r="V7555" s="13"/>
      <c r="W7555" s="7"/>
      <c r="AT7555" s="130"/>
      <c r="BF7555" s="33">
        <f t="shared" si="1179"/>
        <v>41242</v>
      </c>
      <c r="BG7555" s="34">
        <f t="shared" si="1174"/>
        <v>82.88000000000001</v>
      </c>
      <c r="BH7555" s="32">
        <f t="shared" si="1175"/>
        <v>1</v>
      </c>
      <c r="BI7555" s="32">
        <f t="shared" si="1176"/>
        <v>0</v>
      </c>
      <c r="BJ7555" s="69">
        <f t="shared" si="1177"/>
        <v>0</v>
      </c>
      <c r="BK7555" s="158" t="str">
        <f t="shared" si="1178"/>
        <v/>
      </c>
    </row>
    <row r="7556" spans="1:63" ht="12" customHeight="1" x14ac:dyDescent="0.2">
      <c r="A7556" s="8"/>
      <c r="B7556" s="7"/>
      <c r="C7556" s="7"/>
      <c r="D7556" s="7"/>
      <c r="E7556" s="7"/>
      <c r="F7556" s="7"/>
      <c r="G7556" s="7"/>
      <c r="H7556" s="7"/>
      <c r="I7556" s="10"/>
      <c r="J7556" s="25"/>
      <c r="K7556" s="250"/>
      <c r="L7556" s="31"/>
      <c r="M7556" s="9"/>
      <c r="N7556" s="11" t="s">
        <v>25</v>
      </c>
      <c r="O7556" s="39"/>
      <c r="P7556" s="47"/>
      <c r="Q7556" s="13"/>
      <c r="R7556" s="248">
        <f t="shared" si="1170"/>
        <v>0</v>
      </c>
      <c r="S7556" s="248">
        <f t="shared" si="1171"/>
        <v>0</v>
      </c>
      <c r="T7556" s="248">
        <f t="shared" si="1172"/>
        <v>0</v>
      </c>
      <c r="U7556" s="248">
        <f t="shared" si="1173"/>
        <v>0</v>
      </c>
      <c r="V7556" s="13"/>
      <c r="W7556" s="7"/>
      <c r="AT7556" s="130"/>
      <c r="BF7556" s="33">
        <f t="shared" si="1179"/>
        <v>41242</v>
      </c>
      <c r="BG7556" s="34">
        <f t="shared" si="1174"/>
        <v>82.88000000000001</v>
      </c>
      <c r="BH7556" s="32">
        <f t="shared" si="1175"/>
        <v>1</v>
      </c>
      <c r="BI7556" s="32">
        <f t="shared" si="1176"/>
        <v>0</v>
      </c>
      <c r="BJ7556" s="69">
        <f t="shared" si="1177"/>
        <v>0</v>
      </c>
      <c r="BK7556" s="158" t="str">
        <f t="shared" si="1178"/>
        <v/>
      </c>
    </row>
    <row r="7557" spans="1:63" ht="12" customHeight="1" x14ac:dyDescent="0.2">
      <c r="A7557" s="8"/>
      <c r="B7557" s="7"/>
      <c r="C7557" s="7"/>
      <c r="D7557" s="7"/>
      <c r="E7557" s="7"/>
      <c r="F7557" s="7"/>
      <c r="G7557" s="7"/>
      <c r="H7557" s="7"/>
      <c r="I7557" s="10"/>
      <c r="J7557" s="25"/>
      <c r="K7557" s="250"/>
      <c r="L7557" s="31"/>
      <c r="M7557" s="9"/>
      <c r="N7557" s="11" t="s">
        <v>25</v>
      </c>
      <c r="O7557" s="39"/>
      <c r="P7557" s="47"/>
      <c r="Q7557" s="13"/>
      <c r="R7557" s="248">
        <f t="shared" si="1170"/>
        <v>0</v>
      </c>
      <c r="S7557" s="248">
        <f t="shared" si="1171"/>
        <v>0</v>
      </c>
      <c r="T7557" s="248">
        <f t="shared" si="1172"/>
        <v>0</v>
      </c>
      <c r="U7557" s="248">
        <f t="shared" si="1173"/>
        <v>0</v>
      </c>
      <c r="V7557" s="13"/>
      <c r="W7557" s="7"/>
      <c r="AT7557" s="130"/>
      <c r="BF7557" s="33">
        <f t="shared" si="1179"/>
        <v>41242</v>
      </c>
      <c r="BG7557" s="34">
        <f t="shared" si="1174"/>
        <v>82.88000000000001</v>
      </c>
      <c r="BH7557" s="32">
        <f t="shared" si="1175"/>
        <v>1</v>
      </c>
      <c r="BI7557" s="32">
        <f t="shared" si="1176"/>
        <v>0</v>
      </c>
      <c r="BJ7557" s="69">
        <f t="shared" si="1177"/>
        <v>0</v>
      </c>
      <c r="BK7557" s="158" t="str">
        <f t="shared" si="1178"/>
        <v/>
      </c>
    </row>
    <row r="7558" spans="1:63" ht="12" customHeight="1" x14ac:dyDescent="0.2">
      <c r="A7558" s="8"/>
      <c r="B7558" s="7"/>
      <c r="C7558" s="7"/>
      <c r="D7558" s="7"/>
      <c r="E7558" s="7"/>
      <c r="F7558" s="7"/>
      <c r="G7558" s="7"/>
      <c r="H7558" s="7"/>
      <c r="I7558" s="10"/>
      <c r="J7558" s="25"/>
      <c r="K7558" s="250"/>
      <c r="L7558" s="31"/>
      <c r="M7558" s="9"/>
      <c r="N7558" s="11" t="s">
        <v>25</v>
      </c>
      <c r="O7558" s="39"/>
      <c r="P7558" s="47"/>
      <c r="Q7558" s="13"/>
      <c r="R7558" s="248">
        <f t="shared" si="1170"/>
        <v>0</v>
      </c>
      <c r="S7558" s="248">
        <f t="shared" si="1171"/>
        <v>0</v>
      </c>
      <c r="T7558" s="248">
        <f t="shared" si="1172"/>
        <v>0</v>
      </c>
      <c r="U7558" s="248">
        <f t="shared" si="1173"/>
        <v>0</v>
      </c>
      <c r="V7558" s="13"/>
      <c r="W7558" s="7"/>
      <c r="AT7558" s="130"/>
      <c r="BF7558" s="33">
        <f t="shared" si="1179"/>
        <v>41242</v>
      </c>
      <c r="BG7558" s="34">
        <f t="shared" si="1174"/>
        <v>82.88000000000001</v>
      </c>
      <c r="BH7558" s="32">
        <f t="shared" si="1175"/>
        <v>1</v>
      </c>
      <c r="BI7558" s="32">
        <f t="shared" si="1176"/>
        <v>0</v>
      </c>
      <c r="BJ7558" s="69">
        <f t="shared" si="1177"/>
        <v>0</v>
      </c>
      <c r="BK7558" s="158" t="str">
        <f t="shared" si="1178"/>
        <v/>
      </c>
    </row>
    <row r="7559" spans="1:63" ht="12" customHeight="1" x14ac:dyDescent="0.2">
      <c r="A7559" s="8"/>
      <c r="B7559" s="7"/>
      <c r="C7559" s="7"/>
      <c r="D7559" s="7"/>
      <c r="E7559" s="7"/>
      <c r="F7559" s="7"/>
      <c r="G7559" s="7"/>
      <c r="H7559" s="7"/>
      <c r="I7559" s="10"/>
      <c r="J7559" s="25"/>
      <c r="K7559" s="250"/>
      <c r="L7559" s="31"/>
      <c r="M7559" s="9"/>
      <c r="N7559" s="11" t="s">
        <v>25</v>
      </c>
      <c r="O7559" s="39"/>
      <c r="P7559" s="47"/>
      <c r="Q7559" s="13"/>
      <c r="R7559" s="248">
        <f t="shared" si="1170"/>
        <v>0</v>
      </c>
      <c r="S7559" s="248">
        <f t="shared" si="1171"/>
        <v>0</v>
      </c>
      <c r="T7559" s="248">
        <f t="shared" si="1172"/>
        <v>0</v>
      </c>
      <c r="U7559" s="248">
        <f t="shared" si="1173"/>
        <v>0</v>
      </c>
      <c r="V7559" s="13"/>
      <c r="W7559" s="7"/>
      <c r="AT7559" s="130"/>
      <c r="BF7559" s="33">
        <f t="shared" si="1179"/>
        <v>41242</v>
      </c>
      <c r="BG7559" s="34">
        <f t="shared" si="1174"/>
        <v>82.88000000000001</v>
      </c>
      <c r="BH7559" s="32">
        <f t="shared" si="1175"/>
        <v>1</v>
      </c>
      <c r="BI7559" s="32">
        <f t="shared" si="1176"/>
        <v>0</v>
      </c>
      <c r="BJ7559" s="69">
        <f t="shared" si="1177"/>
        <v>0</v>
      </c>
      <c r="BK7559" s="158" t="str">
        <f t="shared" si="1178"/>
        <v/>
      </c>
    </row>
    <row r="7560" spans="1:63" ht="12" customHeight="1" x14ac:dyDescent="0.2">
      <c r="A7560" s="8"/>
      <c r="B7560" s="7"/>
      <c r="C7560" s="7"/>
      <c r="D7560" s="7"/>
      <c r="E7560" s="7"/>
      <c r="F7560" s="7"/>
      <c r="G7560" s="7"/>
      <c r="H7560" s="7"/>
      <c r="I7560" s="10"/>
      <c r="J7560" s="25"/>
      <c r="K7560" s="250"/>
      <c r="L7560" s="31"/>
      <c r="M7560" s="9"/>
      <c r="N7560" s="11" t="s">
        <v>25</v>
      </c>
      <c r="O7560" s="39"/>
      <c r="P7560" s="47"/>
      <c r="Q7560" s="13"/>
      <c r="R7560" s="248">
        <f t="shared" si="1170"/>
        <v>0</v>
      </c>
      <c r="S7560" s="248">
        <f t="shared" si="1171"/>
        <v>0</v>
      </c>
      <c r="T7560" s="248">
        <f t="shared" si="1172"/>
        <v>0</v>
      </c>
      <c r="U7560" s="248">
        <f t="shared" si="1173"/>
        <v>0</v>
      </c>
      <c r="V7560" s="13"/>
      <c r="W7560" s="7"/>
      <c r="AT7560" s="130"/>
      <c r="BF7560" s="33">
        <f t="shared" si="1179"/>
        <v>41242</v>
      </c>
      <c r="BG7560" s="34">
        <f t="shared" si="1174"/>
        <v>82.88000000000001</v>
      </c>
      <c r="BH7560" s="32">
        <f t="shared" si="1175"/>
        <v>1</v>
      </c>
      <c r="BI7560" s="32">
        <f t="shared" si="1176"/>
        <v>0</v>
      </c>
      <c r="BJ7560" s="69">
        <f t="shared" si="1177"/>
        <v>0</v>
      </c>
      <c r="BK7560" s="158" t="str">
        <f t="shared" si="1178"/>
        <v/>
      </c>
    </row>
    <row r="7561" spans="1:63" ht="12" customHeight="1" x14ac:dyDescent="0.2">
      <c r="A7561" s="8"/>
      <c r="B7561" s="7"/>
      <c r="C7561" s="7"/>
      <c r="D7561" s="7"/>
      <c r="E7561" s="7"/>
      <c r="F7561" s="7"/>
      <c r="G7561" s="7"/>
      <c r="H7561" s="7"/>
      <c r="I7561" s="10"/>
      <c r="J7561" s="25"/>
      <c r="K7561" s="250"/>
      <c r="L7561" s="31"/>
      <c r="M7561" s="9"/>
      <c r="N7561" s="11" t="s">
        <v>25</v>
      </c>
      <c r="O7561" s="39"/>
      <c r="P7561" s="47"/>
      <c r="Q7561" s="13"/>
      <c r="R7561" s="248">
        <f t="shared" si="1170"/>
        <v>0</v>
      </c>
      <c r="S7561" s="248">
        <f t="shared" si="1171"/>
        <v>0</v>
      </c>
      <c r="T7561" s="248">
        <f t="shared" si="1172"/>
        <v>0</v>
      </c>
      <c r="U7561" s="248">
        <f t="shared" si="1173"/>
        <v>0</v>
      </c>
      <c r="V7561" s="13"/>
      <c r="W7561" s="7"/>
      <c r="AT7561" s="130"/>
      <c r="BF7561" s="33">
        <f t="shared" si="1179"/>
        <v>41242</v>
      </c>
      <c r="BG7561" s="34">
        <f t="shared" si="1174"/>
        <v>82.88000000000001</v>
      </c>
      <c r="BH7561" s="32">
        <f t="shared" si="1175"/>
        <v>1</v>
      </c>
      <c r="BI7561" s="32">
        <f t="shared" si="1176"/>
        <v>0</v>
      </c>
      <c r="BJ7561" s="69">
        <f t="shared" si="1177"/>
        <v>0</v>
      </c>
      <c r="BK7561" s="158" t="str">
        <f t="shared" si="1178"/>
        <v/>
      </c>
    </row>
    <row r="7562" spans="1:63" ht="12" customHeight="1" x14ac:dyDescent="0.2">
      <c r="A7562" s="8"/>
      <c r="B7562" s="7"/>
      <c r="C7562" s="7"/>
      <c r="D7562" s="7"/>
      <c r="E7562" s="7"/>
      <c r="F7562" s="7"/>
      <c r="G7562" s="7"/>
      <c r="H7562" s="7"/>
      <c r="I7562" s="10"/>
      <c r="J7562" s="25"/>
      <c r="K7562" s="250"/>
      <c r="L7562" s="31"/>
      <c r="M7562" s="9"/>
      <c r="N7562" s="11" t="s">
        <v>25</v>
      </c>
      <c r="O7562" s="39"/>
      <c r="P7562" s="47"/>
      <c r="Q7562" s="13"/>
      <c r="R7562" s="248">
        <f t="shared" si="1170"/>
        <v>0</v>
      </c>
      <c r="S7562" s="248">
        <f t="shared" si="1171"/>
        <v>0</v>
      </c>
      <c r="T7562" s="248">
        <f t="shared" si="1172"/>
        <v>0</v>
      </c>
      <c r="U7562" s="248">
        <f t="shared" si="1173"/>
        <v>0</v>
      </c>
      <c r="V7562" s="13"/>
      <c r="W7562" s="7"/>
      <c r="AT7562" s="130"/>
      <c r="BF7562" s="33">
        <f t="shared" si="1179"/>
        <v>41242</v>
      </c>
      <c r="BG7562" s="34">
        <f t="shared" si="1174"/>
        <v>82.88000000000001</v>
      </c>
      <c r="BH7562" s="32">
        <f t="shared" si="1175"/>
        <v>1</v>
      </c>
      <c r="BI7562" s="32">
        <f t="shared" si="1176"/>
        <v>0</v>
      </c>
      <c r="BJ7562" s="69">
        <f t="shared" si="1177"/>
        <v>0</v>
      </c>
      <c r="BK7562" s="158" t="str">
        <f t="shared" si="1178"/>
        <v/>
      </c>
    </row>
    <row r="7563" spans="1:63" ht="12" customHeight="1" x14ac:dyDescent="0.2">
      <c r="A7563" s="8"/>
      <c r="B7563" s="7"/>
      <c r="C7563" s="7"/>
      <c r="D7563" s="7"/>
      <c r="E7563" s="7"/>
      <c r="F7563" s="7"/>
      <c r="G7563" s="7"/>
      <c r="H7563" s="7"/>
      <c r="I7563" s="10"/>
      <c r="J7563" s="25"/>
      <c r="K7563" s="250"/>
      <c r="L7563" s="31"/>
      <c r="M7563" s="9"/>
      <c r="N7563" s="11" t="s">
        <v>25</v>
      </c>
      <c r="O7563" s="39"/>
      <c r="P7563" s="47"/>
      <c r="Q7563" s="13"/>
      <c r="R7563" s="248">
        <f t="shared" ref="R7563:R7626" si="1180">IF(N7563&lt;&gt;"M",ROUND(IF(M7563&lt;&gt;"Y",IF(P7563&lt;&gt;"Y",K7563,K7563*(BH7563-1)),0),ROUNDING),"")</f>
        <v>0</v>
      </c>
      <c r="S7563" s="248">
        <f t="shared" ref="S7563:S7626" si="1181">IF(N7563&lt;&gt;"M",ROUND(IF(O7563&gt;0,IF(M7563="Y",BI7563*(1-O7563),IF(BI7563&gt;R7563,R7563 + (BI7563 - R7563)*(1-O7563),BI7563)),BI7563),ROUNDING),"")</f>
        <v>0</v>
      </c>
      <c r="T7563" s="248">
        <f t="shared" ref="T7563:T7626" si="1182">IF(N7563&lt;&gt;"M",ROUND(IF(O7563&gt;0,IF(M7563="Y",BJ7563*(1-O7563),IF(BJ7563&gt;R7563,R7563 + (BJ7563 - R7563)*(1-O7563),BJ7563)),BJ7563),ROUNDING),"")</f>
        <v>0</v>
      </c>
      <c r="U7563" s="248">
        <f t="shared" ref="U7563:U7626" si="1183">IF(N7563&lt;&gt;"M",ROUND(IF(OR(N7563="P",N7563=""),0,IF(OR(M7563="N",M7563=""),T7563-R7563,T7563)),ROUNDING),"")</f>
        <v>0</v>
      </c>
      <c r="V7563" s="13"/>
      <c r="W7563" s="7"/>
      <c r="AT7563" s="130"/>
      <c r="BF7563" s="33">
        <f t="shared" si="1179"/>
        <v>41242</v>
      </c>
      <c r="BG7563" s="34">
        <f t="shared" ref="BG7563:BG7626" si="1184">IF(N7563&lt;&gt;"M",BG7562+U7563,BG7562)</f>
        <v>82.88000000000001</v>
      </c>
      <c r="BH7563" s="32">
        <f t="shared" ref="BH7563:BH7626" si="1185">IF(L7563&lt;&gt;"",IF(ODDS_TYPE=1,L7563,IF(ODDS_TYPE=2,IF(L7563&gt;0,1+L7563/100,IF(L7563&lt;0,1-100/L7563,1)),IF(ODDS_TYPE=3,1+L7563,IF(ODDS_TYPE=4,1+L7563,IF(ODDS_TYPE=5,IF(L7563&gt;0,1+L7563,1-1/L7563),IF(ODDS_TYPE=6,IF(L7563&gt;=0,L7563+1,1-1/L7563),1)))))),1)</f>
        <v>1</v>
      </c>
      <c r="BI7563" s="32">
        <f t="shared" ref="BI7563:BI7626" si="1186">IF(P7563&lt;&gt;"Y",IF(M7563&lt;&gt;"Y",K7563*BH7563,K7563*BH7563 - K7563),IF(M7563&lt;&gt;"Y",K7563*BH7563,K7563))</f>
        <v>0</v>
      </c>
      <c r="BJ7563" s="69">
        <f t="shared" ref="BJ7563:BJ7626" si="1187">IF(P7563&lt;&gt;"Y",
IF(M7563&lt;&gt;"Y",
IF(N7563="Y",K7563*BH7563,IF(N7563="P",0,IF(OR(N7563="R",N7563="PU"),K7563,IF(N7563="H",K7563*BH7563*0.5,IF(N7563="HW",K7563*0.5*(1 + BH7563),IF(N7563="HL",K7563*0.5,0)))))),
IF(N7563="Y",K7563*BH7563 - K7563,IF(N7563="P",0,IF(OR(N7563="R",N7563="PU"),0,IF(N7563="H",IF(BH7563&gt;2,0.5*K7563*BH7563 - K7563,0),IF(N7563="HW",K7563*0.5*(1 + BH7563) - K7563,IF(N7563="HL",0,0))))))),
IF(M7563&lt;&gt;"Y",
IF(N7563="Y",K7563*BH7563,IF(N7563="P",0,IF(OR(N7563="R",N7563="PU"),K7563*(BH7563-1),IF(N7563="H",K7563*BH7563*0.5,IF(N7563="HW",K7563*(BH7563-1)*0.5,IF(N7563="HL",K7563*BH7563 - K7563*0.5,0)))))),
IF(N7563="Y",K7563,IF(N7563="P",0,IF(OR(N7563="R",N7563="PU"),0,IF(N7563="H",IF(BH7563&lt;2,K7563*BH7563*0.5 - K7563*(BH7563-1),0),IF(N7563="HW",0,IF(N7563="HL",K7563*0.5,0)))))))
)</f>
        <v>0</v>
      </c>
      <c r="BK7563" s="158" t="str">
        <f t="shared" ref="BK7563:BK7626" si="1188">IF(FILT_M=1,IF(LEN(C7563)&gt;0,C7563,""),IF(FILT_M=2,IF(LEN(E7563)&gt;0,E7563,""),IF(FILT_M=3,IF(LEN(F7563)&gt;0,F7563,""),IF(FILT_M=4,IF(LEN(G7563)&gt;0,G7563,""),""))))</f>
        <v/>
      </c>
    </row>
    <row r="7564" spans="1:63" ht="12" customHeight="1" x14ac:dyDescent="0.2">
      <c r="A7564" s="8"/>
      <c r="B7564" s="7"/>
      <c r="C7564" s="7"/>
      <c r="D7564" s="7"/>
      <c r="E7564" s="7"/>
      <c r="F7564" s="7"/>
      <c r="G7564" s="7"/>
      <c r="H7564" s="7"/>
      <c r="I7564" s="10"/>
      <c r="J7564" s="25"/>
      <c r="K7564" s="250"/>
      <c r="L7564" s="31"/>
      <c r="M7564" s="9"/>
      <c r="N7564" s="11" t="s">
        <v>25</v>
      </c>
      <c r="O7564" s="39"/>
      <c r="P7564" s="47"/>
      <c r="Q7564" s="13"/>
      <c r="R7564" s="248">
        <f t="shared" si="1180"/>
        <v>0</v>
      </c>
      <c r="S7564" s="248">
        <f t="shared" si="1181"/>
        <v>0</v>
      </c>
      <c r="T7564" s="248">
        <f t="shared" si="1182"/>
        <v>0</v>
      </c>
      <c r="U7564" s="248">
        <f t="shared" si="1183"/>
        <v>0</v>
      </c>
      <c r="V7564" s="13"/>
      <c r="W7564" s="7"/>
      <c r="AT7564" s="130"/>
      <c r="BF7564" s="33">
        <f t="shared" ref="BF7564:BF7627" si="1189">IF(A7564&gt;2,A7564,BF7563)</f>
        <v>41242</v>
      </c>
      <c r="BG7564" s="34">
        <f t="shared" si="1184"/>
        <v>82.88000000000001</v>
      </c>
      <c r="BH7564" s="32">
        <f t="shared" si="1185"/>
        <v>1</v>
      </c>
      <c r="BI7564" s="32">
        <f t="shared" si="1186"/>
        <v>0</v>
      </c>
      <c r="BJ7564" s="69">
        <f t="shared" si="1187"/>
        <v>0</v>
      </c>
      <c r="BK7564" s="158" t="str">
        <f t="shared" si="1188"/>
        <v/>
      </c>
    </row>
    <row r="7565" spans="1:63" ht="12" customHeight="1" x14ac:dyDescent="0.2">
      <c r="A7565" s="8"/>
      <c r="B7565" s="7"/>
      <c r="C7565" s="7"/>
      <c r="D7565" s="7"/>
      <c r="E7565" s="7"/>
      <c r="F7565" s="7"/>
      <c r="G7565" s="7"/>
      <c r="H7565" s="7"/>
      <c r="I7565" s="10"/>
      <c r="J7565" s="25"/>
      <c r="K7565" s="250"/>
      <c r="L7565" s="31"/>
      <c r="M7565" s="9"/>
      <c r="N7565" s="11" t="s">
        <v>25</v>
      </c>
      <c r="O7565" s="39"/>
      <c r="P7565" s="47"/>
      <c r="Q7565" s="13"/>
      <c r="R7565" s="248">
        <f t="shared" si="1180"/>
        <v>0</v>
      </c>
      <c r="S7565" s="248">
        <f t="shared" si="1181"/>
        <v>0</v>
      </c>
      <c r="T7565" s="248">
        <f t="shared" si="1182"/>
        <v>0</v>
      </c>
      <c r="U7565" s="248">
        <f t="shared" si="1183"/>
        <v>0</v>
      </c>
      <c r="V7565" s="13"/>
      <c r="W7565" s="7"/>
      <c r="AT7565" s="130"/>
      <c r="BF7565" s="33">
        <f t="shared" si="1189"/>
        <v>41242</v>
      </c>
      <c r="BG7565" s="34">
        <f t="shared" si="1184"/>
        <v>82.88000000000001</v>
      </c>
      <c r="BH7565" s="32">
        <f t="shared" si="1185"/>
        <v>1</v>
      </c>
      <c r="BI7565" s="32">
        <f t="shared" si="1186"/>
        <v>0</v>
      </c>
      <c r="BJ7565" s="69">
        <f t="shared" si="1187"/>
        <v>0</v>
      </c>
      <c r="BK7565" s="158" t="str">
        <f t="shared" si="1188"/>
        <v/>
      </c>
    </row>
    <row r="7566" spans="1:63" ht="12" customHeight="1" x14ac:dyDescent="0.2">
      <c r="A7566" s="8"/>
      <c r="B7566" s="7"/>
      <c r="C7566" s="7"/>
      <c r="D7566" s="7"/>
      <c r="E7566" s="7"/>
      <c r="F7566" s="7"/>
      <c r="G7566" s="7"/>
      <c r="H7566" s="7"/>
      <c r="I7566" s="10"/>
      <c r="J7566" s="25"/>
      <c r="K7566" s="250"/>
      <c r="L7566" s="31"/>
      <c r="M7566" s="9"/>
      <c r="N7566" s="11" t="s">
        <v>25</v>
      </c>
      <c r="O7566" s="39"/>
      <c r="P7566" s="47"/>
      <c r="Q7566" s="13"/>
      <c r="R7566" s="248">
        <f t="shared" si="1180"/>
        <v>0</v>
      </c>
      <c r="S7566" s="248">
        <f t="shared" si="1181"/>
        <v>0</v>
      </c>
      <c r="T7566" s="248">
        <f t="shared" si="1182"/>
        <v>0</v>
      </c>
      <c r="U7566" s="248">
        <f t="shared" si="1183"/>
        <v>0</v>
      </c>
      <c r="V7566" s="13"/>
      <c r="W7566" s="7"/>
      <c r="AT7566" s="130"/>
      <c r="BF7566" s="33">
        <f t="shared" si="1189"/>
        <v>41242</v>
      </c>
      <c r="BG7566" s="34">
        <f t="shared" si="1184"/>
        <v>82.88000000000001</v>
      </c>
      <c r="BH7566" s="32">
        <f t="shared" si="1185"/>
        <v>1</v>
      </c>
      <c r="BI7566" s="32">
        <f t="shared" si="1186"/>
        <v>0</v>
      </c>
      <c r="BJ7566" s="69">
        <f t="shared" si="1187"/>
        <v>0</v>
      </c>
      <c r="BK7566" s="158" t="str">
        <f t="shared" si="1188"/>
        <v/>
      </c>
    </row>
    <row r="7567" spans="1:63" ht="12" customHeight="1" x14ac:dyDescent="0.2">
      <c r="A7567" s="8"/>
      <c r="B7567" s="7"/>
      <c r="C7567" s="7"/>
      <c r="D7567" s="7"/>
      <c r="E7567" s="7"/>
      <c r="F7567" s="7"/>
      <c r="G7567" s="7"/>
      <c r="H7567" s="7"/>
      <c r="I7567" s="10"/>
      <c r="J7567" s="25"/>
      <c r="K7567" s="250"/>
      <c r="L7567" s="31"/>
      <c r="M7567" s="9"/>
      <c r="N7567" s="11" t="s">
        <v>25</v>
      </c>
      <c r="O7567" s="39"/>
      <c r="P7567" s="47"/>
      <c r="Q7567" s="13"/>
      <c r="R7567" s="248">
        <f t="shared" si="1180"/>
        <v>0</v>
      </c>
      <c r="S7567" s="248">
        <f t="shared" si="1181"/>
        <v>0</v>
      </c>
      <c r="T7567" s="248">
        <f t="shared" si="1182"/>
        <v>0</v>
      </c>
      <c r="U7567" s="248">
        <f t="shared" si="1183"/>
        <v>0</v>
      </c>
      <c r="V7567" s="13"/>
      <c r="W7567" s="7"/>
      <c r="AT7567" s="130"/>
      <c r="BF7567" s="33">
        <f t="shared" si="1189"/>
        <v>41242</v>
      </c>
      <c r="BG7567" s="34">
        <f t="shared" si="1184"/>
        <v>82.88000000000001</v>
      </c>
      <c r="BH7567" s="32">
        <f t="shared" si="1185"/>
        <v>1</v>
      </c>
      <c r="BI7567" s="32">
        <f t="shared" si="1186"/>
        <v>0</v>
      </c>
      <c r="BJ7567" s="69">
        <f t="shared" si="1187"/>
        <v>0</v>
      </c>
      <c r="BK7567" s="158" t="str">
        <f t="shared" si="1188"/>
        <v/>
      </c>
    </row>
    <row r="7568" spans="1:63" ht="12" customHeight="1" x14ac:dyDescent="0.2">
      <c r="A7568" s="8"/>
      <c r="B7568" s="7"/>
      <c r="C7568" s="7"/>
      <c r="D7568" s="7"/>
      <c r="E7568" s="7"/>
      <c r="F7568" s="7"/>
      <c r="G7568" s="7"/>
      <c r="H7568" s="7"/>
      <c r="I7568" s="10"/>
      <c r="J7568" s="25"/>
      <c r="K7568" s="250"/>
      <c r="L7568" s="31"/>
      <c r="M7568" s="9"/>
      <c r="N7568" s="11" t="s">
        <v>25</v>
      </c>
      <c r="O7568" s="39"/>
      <c r="P7568" s="47"/>
      <c r="Q7568" s="13"/>
      <c r="R7568" s="248">
        <f t="shared" si="1180"/>
        <v>0</v>
      </c>
      <c r="S7568" s="248">
        <f t="shared" si="1181"/>
        <v>0</v>
      </c>
      <c r="T7568" s="248">
        <f t="shared" si="1182"/>
        <v>0</v>
      </c>
      <c r="U7568" s="248">
        <f t="shared" si="1183"/>
        <v>0</v>
      </c>
      <c r="V7568" s="13"/>
      <c r="W7568" s="7"/>
      <c r="AT7568" s="130"/>
      <c r="BF7568" s="33">
        <f t="shared" si="1189"/>
        <v>41242</v>
      </c>
      <c r="BG7568" s="34">
        <f t="shared" si="1184"/>
        <v>82.88000000000001</v>
      </c>
      <c r="BH7568" s="32">
        <f t="shared" si="1185"/>
        <v>1</v>
      </c>
      <c r="BI7568" s="32">
        <f t="shared" si="1186"/>
        <v>0</v>
      </c>
      <c r="BJ7568" s="69">
        <f t="shared" si="1187"/>
        <v>0</v>
      </c>
      <c r="BK7568" s="158" t="str">
        <f t="shared" si="1188"/>
        <v/>
      </c>
    </row>
    <row r="7569" spans="1:63" ht="12" customHeight="1" x14ac:dyDescent="0.2">
      <c r="A7569" s="8"/>
      <c r="B7569" s="7"/>
      <c r="C7569" s="7"/>
      <c r="D7569" s="7"/>
      <c r="E7569" s="7"/>
      <c r="F7569" s="7"/>
      <c r="G7569" s="7"/>
      <c r="H7569" s="7"/>
      <c r="I7569" s="10"/>
      <c r="J7569" s="25"/>
      <c r="K7569" s="250"/>
      <c r="L7569" s="31"/>
      <c r="M7569" s="9"/>
      <c r="N7569" s="11" t="s">
        <v>25</v>
      </c>
      <c r="O7569" s="39"/>
      <c r="P7569" s="47"/>
      <c r="Q7569" s="13"/>
      <c r="R7569" s="248">
        <f t="shared" si="1180"/>
        <v>0</v>
      </c>
      <c r="S7569" s="248">
        <f t="shared" si="1181"/>
        <v>0</v>
      </c>
      <c r="T7569" s="248">
        <f t="shared" si="1182"/>
        <v>0</v>
      </c>
      <c r="U7569" s="248">
        <f t="shared" si="1183"/>
        <v>0</v>
      </c>
      <c r="V7569" s="13"/>
      <c r="W7569" s="7"/>
      <c r="AT7569" s="130"/>
      <c r="BF7569" s="33">
        <f t="shared" si="1189"/>
        <v>41242</v>
      </c>
      <c r="BG7569" s="34">
        <f t="shared" si="1184"/>
        <v>82.88000000000001</v>
      </c>
      <c r="BH7569" s="32">
        <f t="shared" si="1185"/>
        <v>1</v>
      </c>
      <c r="BI7569" s="32">
        <f t="shared" si="1186"/>
        <v>0</v>
      </c>
      <c r="BJ7569" s="69">
        <f t="shared" si="1187"/>
        <v>0</v>
      </c>
      <c r="BK7569" s="158" t="str">
        <f t="shared" si="1188"/>
        <v/>
      </c>
    </row>
    <row r="7570" spans="1:63" ht="12" customHeight="1" x14ac:dyDescent="0.2">
      <c r="A7570" s="8"/>
      <c r="B7570" s="7"/>
      <c r="C7570" s="7"/>
      <c r="D7570" s="7"/>
      <c r="E7570" s="7"/>
      <c r="F7570" s="7"/>
      <c r="G7570" s="7"/>
      <c r="H7570" s="7"/>
      <c r="I7570" s="10"/>
      <c r="J7570" s="25"/>
      <c r="K7570" s="250"/>
      <c r="L7570" s="31"/>
      <c r="M7570" s="9"/>
      <c r="N7570" s="11" t="s">
        <v>25</v>
      </c>
      <c r="O7570" s="39"/>
      <c r="P7570" s="47"/>
      <c r="Q7570" s="13"/>
      <c r="R7570" s="248">
        <f t="shared" si="1180"/>
        <v>0</v>
      </c>
      <c r="S7570" s="248">
        <f t="shared" si="1181"/>
        <v>0</v>
      </c>
      <c r="T7570" s="248">
        <f t="shared" si="1182"/>
        <v>0</v>
      </c>
      <c r="U7570" s="248">
        <f t="shared" si="1183"/>
        <v>0</v>
      </c>
      <c r="V7570" s="13"/>
      <c r="W7570" s="7"/>
      <c r="AT7570" s="130"/>
      <c r="BF7570" s="33">
        <f t="shared" si="1189"/>
        <v>41242</v>
      </c>
      <c r="BG7570" s="34">
        <f t="shared" si="1184"/>
        <v>82.88000000000001</v>
      </c>
      <c r="BH7570" s="32">
        <f t="shared" si="1185"/>
        <v>1</v>
      </c>
      <c r="BI7570" s="32">
        <f t="shared" si="1186"/>
        <v>0</v>
      </c>
      <c r="BJ7570" s="69">
        <f t="shared" si="1187"/>
        <v>0</v>
      </c>
      <c r="BK7570" s="158" t="str">
        <f t="shared" si="1188"/>
        <v/>
      </c>
    </row>
    <row r="7571" spans="1:63" ht="12" customHeight="1" x14ac:dyDescent="0.2">
      <c r="A7571" s="8"/>
      <c r="B7571" s="7"/>
      <c r="C7571" s="7"/>
      <c r="D7571" s="7"/>
      <c r="E7571" s="7"/>
      <c r="F7571" s="7"/>
      <c r="G7571" s="7"/>
      <c r="H7571" s="7"/>
      <c r="I7571" s="10"/>
      <c r="J7571" s="25"/>
      <c r="K7571" s="250"/>
      <c r="L7571" s="31"/>
      <c r="M7571" s="9"/>
      <c r="N7571" s="11" t="s">
        <v>25</v>
      </c>
      <c r="O7571" s="39"/>
      <c r="P7571" s="47"/>
      <c r="Q7571" s="13"/>
      <c r="R7571" s="248">
        <f t="shared" si="1180"/>
        <v>0</v>
      </c>
      <c r="S7571" s="248">
        <f t="shared" si="1181"/>
        <v>0</v>
      </c>
      <c r="T7571" s="248">
        <f t="shared" si="1182"/>
        <v>0</v>
      </c>
      <c r="U7571" s="248">
        <f t="shared" si="1183"/>
        <v>0</v>
      </c>
      <c r="V7571" s="13"/>
      <c r="W7571" s="7"/>
      <c r="AT7571" s="130"/>
      <c r="BF7571" s="33">
        <f t="shared" si="1189"/>
        <v>41242</v>
      </c>
      <c r="BG7571" s="34">
        <f t="shared" si="1184"/>
        <v>82.88000000000001</v>
      </c>
      <c r="BH7571" s="32">
        <f t="shared" si="1185"/>
        <v>1</v>
      </c>
      <c r="BI7571" s="32">
        <f t="shared" si="1186"/>
        <v>0</v>
      </c>
      <c r="BJ7571" s="69">
        <f t="shared" si="1187"/>
        <v>0</v>
      </c>
      <c r="BK7571" s="158" t="str">
        <f t="shared" si="1188"/>
        <v/>
      </c>
    </row>
    <row r="7572" spans="1:63" ht="12" customHeight="1" x14ac:dyDescent="0.2">
      <c r="A7572" s="8"/>
      <c r="B7572" s="7"/>
      <c r="C7572" s="7"/>
      <c r="D7572" s="7"/>
      <c r="E7572" s="7"/>
      <c r="F7572" s="7"/>
      <c r="G7572" s="7"/>
      <c r="H7572" s="7"/>
      <c r="I7572" s="10"/>
      <c r="J7572" s="25"/>
      <c r="K7572" s="250"/>
      <c r="L7572" s="31"/>
      <c r="M7572" s="9"/>
      <c r="N7572" s="11" t="s">
        <v>25</v>
      </c>
      <c r="O7572" s="39"/>
      <c r="P7572" s="47"/>
      <c r="Q7572" s="13"/>
      <c r="R7572" s="248">
        <f t="shared" si="1180"/>
        <v>0</v>
      </c>
      <c r="S7572" s="248">
        <f t="shared" si="1181"/>
        <v>0</v>
      </c>
      <c r="T7572" s="248">
        <f t="shared" si="1182"/>
        <v>0</v>
      </c>
      <c r="U7572" s="248">
        <f t="shared" si="1183"/>
        <v>0</v>
      </c>
      <c r="V7572" s="13"/>
      <c r="W7572" s="7"/>
      <c r="AT7572" s="130"/>
      <c r="BF7572" s="33">
        <f t="shared" si="1189"/>
        <v>41242</v>
      </c>
      <c r="BG7572" s="34">
        <f t="shared" si="1184"/>
        <v>82.88000000000001</v>
      </c>
      <c r="BH7572" s="32">
        <f t="shared" si="1185"/>
        <v>1</v>
      </c>
      <c r="BI7572" s="32">
        <f t="shared" si="1186"/>
        <v>0</v>
      </c>
      <c r="BJ7572" s="69">
        <f t="shared" si="1187"/>
        <v>0</v>
      </c>
      <c r="BK7572" s="158" t="str">
        <f t="shared" si="1188"/>
        <v/>
      </c>
    </row>
    <row r="7573" spans="1:63" ht="12" customHeight="1" x14ac:dyDescent="0.2">
      <c r="A7573" s="8"/>
      <c r="B7573" s="7"/>
      <c r="C7573" s="7"/>
      <c r="D7573" s="7"/>
      <c r="E7573" s="7"/>
      <c r="F7573" s="7"/>
      <c r="G7573" s="7"/>
      <c r="H7573" s="7"/>
      <c r="I7573" s="10"/>
      <c r="J7573" s="25"/>
      <c r="K7573" s="250"/>
      <c r="L7573" s="31"/>
      <c r="M7573" s="9"/>
      <c r="N7573" s="11" t="s">
        <v>25</v>
      </c>
      <c r="O7573" s="39"/>
      <c r="P7573" s="47"/>
      <c r="Q7573" s="13"/>
      <c r="R7573" s="248">
        <f t="shared" si="1180"/>
        <v>0</v>
      </c>
      <c r="S7573" s="248">
        <f t="shared" si="1181"/>
        <v>0</v>
      </c>
      <c r="T7573" s="248">
        <f t="shared" si="1182"/>
        <v>0</v>
      </c>
      <c r="U7573" s="248">
        <f t="shared" si="1183"/>
        <v>0</v>
      </c>
      <c r="V7573" s="13"/>
      <c r="W7573" s="7"/>
      <c r="AT7573" s="130"/>
      <c r="BF7573" s="33">
        <f t="shared" si="1189"/>
        <v>41242</v>
      </c>
      <c r="BG7573" s="34">
        <f t="shared" si="1184"/>
        <v>82.88000000000001</v>
      </c>
      <c r="BH7573" s="32">
        <f t="shared" si="1185"/>
        <v>1</v>
      </c>
      <c r="BI7573" s="32">
        <f t="shared" si="1186"/>
        <v>0</v>
      </c>
      <c r="BJ7573" s="69">
        <f t="shared" si="1187"/>
        <v>0</v>
      </c>
      <c r="BK7573" s="158" t="str">
        <f t="shared" si="1188"/>
        <v/>
      </c>
    </row>
    <row r="7574" spans="1:63" ht="12" customHeight="1" x14ac:dyDescent="0.2">
      <c r="A7574" s="8"/>
      <c r="B7574" s="7"/>
      <c r="C7574" s="7"/>
      <c r="D7574" s="7"/>
      <c r="E7574" s="7"/>
      <c r="F7574" s="7"/>
      <c r="G7574" s="7"/>
      <c r="H7574" s="7"/>
      <c r="I7574" s="10"/>
      <c r="J7574" s="25"/>
      <c r="K7574" s="250"/>
      <c r="L7574" s="31"/>
      <c r="M7574" s="9"/>
      <c r="N7574" s="11" t="s">
        <v>25</v>
      </c>
      <c r="O7574" s="39"/>
      <c r="P7574" s="47"/>
      <c r="Q7574" s="13"/>
      <c r="R7574" s="248">
        <f t="shared" si="1180"/>
        <v>0</v>
      </c>
      <c r="S7574" s="248">
        <f t="shared" si="1181"/>
        <v>0</v>
      </c>
      <c r="T7574" s="248">
        <f t="shared" si="1182"/>
        <v>0</v>
      </c>
      <c r="U7574" s="248">
        <f t="shared" si="1183"/>
        <v>0</v>
      </c>
      <c r="V7574" s="13"/>
      <c r="W7574" s="7"/>
      <c r="AT7574" s="130"/>
      <c r="BF7574" s="33">
        <f t="shared" si="1189"/>
        <v>41242</v>
      </c>
      <c r="BG7574" s="34">
        <f t="shared" si="1184"/>
        <v>82.88000000000001</v>
      </c>
      <c r="BH7574" s="32">
        <f t="shared" si="1185"/>
        <v>1</v>
      </c>
      <c r="BI7574" s="32">
        <f t="shared" si="1186"/>
        <v>0</v>
      </c>
      <c r="BJ7574" s="69">
        <f t="shared" si="1187"/>
        <v>0</v>
      </c>
      <c r="BK7574" s="158" t="str">
        <f t="shared" si="1188"/>
        <v/>
      </c>
    </row>
    <row r="7575" spans="1:63" ht="12" customHeight="1" x14ac:dyDescent="0.2">
      <c r="A7575" s="8"/>
      <c r="B7575" s="7"/>
      <c r="C7575" s="7"/>
      <c r="D7575" s="7"/>
      <c r="E7575" s="7"/>
      <c r="F7575" s="7"/>
      <c r="G7575" s="7"/>
      <c r="H7575" s="7"/>
      <c r="I7575" s="10"/>
      <c r="J7575" s="25"/>
      <c r="K7575" s="250"/>
      <c r="L7575" s="31"/>
      <c r="M7575" s="9"/>
      <c r="N7575" s="11" t="s">
        <v>25</v>
      </c>
      <c r="O7575" s="39"/>
      <c r="P7575" s="47"/>
      <c r="Q7575" s="13"/>
      <c r="R7575" s="248">
        <f t="shared" si="1180"/>
        <v>0</v>
      </c>
      <c r="S7575" s="248">
        <f t="shared" si="1181"/>
        <v>0</v>
      </c>
      <c r="T7575" s="248">
        <f t="shared" si="1182"/>
        <v>0</v>
      </c>
      <c r="U7575" s="248">
        <f t="shared" si="1183"/>
        <v>0</v>
      </c>
      <c r="V7575" s="13"/>
      <c r="W7575" s="7"/>
      <c r="AT7575" s="130"/>
      <c r="BF7575" s="33">
        <f t="shared" si="1189"/>
        <v>41242</v>
      </c>
      <c r="BG7575" s="34">
        <f t="shared" si="1184"/>
        <v>82.88000000000001</v>
      </c>
      <c r="BH7575" s="32">
        <f t="shared" si="1185"/>
        <v>1</v>
      </c>
      <c r="BI7575" s="32">
        <f t="shared" si="1186"/>
        <v>0</v>
      </c>
      <c r="BJ7575" s="69">
        <f t="shared" si="1187"/>
        <v>0</v>
      </c>
      <c r="BK7575" s="158" t="str">
        <f t="shared" si="1188"/>
        <v/>
      </c>
    </row>
    <row r="7576" spans="1:63" ht="12" customHeight="1" x14ac:dyDescent="0.2">
      <c r="A7576" s="8"/>
      <c r="B7576" s="7"/>
      <c r="C7576" s="7"/>
      <c r="D7576" s="7"/>
      <c r="E7576" s="7"/>
      <c r="F7576" s="7"/>
      <c r="G7576" s="7"/>
      <c r="H7576" s="7"/>
      <c r="I7576" s="10"/>
      <c r="J7576" s="25"/>
      <c r="K7576" s="250"/>
      <c r="L7576" s="31"/>
      <c r="M7576" s="9"/>
      <c r="N7576" s="11" t="s">
        <v>25</v>
      </c>
      <c r="O7576" s="39"/>
      <c r="P7576" s="47"/>
      <c r="Q7576" s="13"/>
      <c r="R7576" s="248">
        <f t="shared" si="1180"/>
        <v>0</v>
      </c>
      <c r="S7576" s="248">
        <f t="shared" si="1181"/>
        <v>0</v>
      </c>
      <c r="T7576" s="248">
        <f t="shared" si="1182"/>
        <v>0</v>
      </c>
      <c r="U7576" s="248">
        <f t="shared" si="1183"/>
        <v>0</v>
      </c>
      <c r="V7576" s="13"/>
      <c r="W7576" s="7"/>
      <c r="AT7576" s="130"/>
      <c r="BF7576" s="33">
        <f t="shared" si="1189"/>
        <v>41242</v>
      </c>
      <c r="BG7576" s="34">
        <f t="shared" si="1184"/>
        <v>82.88000000000001</v>
      </c>
      <c r="BH7576" s="32">
        <f t="shared" si="1185"/>
        <v>1</v>
      </c>
      <c r="BI7576" s="32">
        <f t="shared" si="1186"/>
        <v>0</v>
      </c>
      <c r="BJ7576" s="69">
        <f t="shared" si="1187"/>
        <v>0</v>
      </c>
      <c r="BK7576" s="158" t="str">
        <f t="shared" si="1188"/>
        <v/>
      </c>
    </row>
    <row r="7577" spans="1:63" ht="12" customHeight="1" x14ac:dyDescent="0.2">
      <c r="A7577" s="8"/>
      <c r="B7577" s="7"/>
      <c r="C7577" s="7"/>
      <c r="D7577" s="7"/>
      <c r="E7577" s="7"/>
      <c r="F7577" s="7"/>
      <c r="G7577" s="7"/>
      <c r="H7577" s="7"/>
      <c r="I7577" s="10"/>
      <c r="J7577" s="25"/>
      <c r="K7577" s="250"/>
      <c r="L7577" s="31"/>
      <c r="M7577" s="9"/>
      <c r="N7577" s="11" t="s">
        <v>25</v>
      </c>
      <c r="O7577" s="39"/>
      <c r="P7577" s="47"/>
      <c r="Q7577" s="13"/>
      <c r="R7577" s="248">
        <f t="shared" si="1180"/>
        <v>0</v>
      </c>
      <c r="S7577" s="248">
        <f t="shared" si="1181"/>
        <v>0</v>
      </c>
      <c r="T7577" s="248">
        <f t="shared" si="1182"/>
        <v>0</v>
      </c>
      <c r="U7577" s="248">
        <f t="shared" si="1183"/>
        <v>0</v>
      </c>
      <c r="V7577" s="13"/>
      <c r="W7577" s="7"/>
      <c r="AT7577" s="130"/>
      <c r="BF7577" s="33">
        <f t="shared" si="1189"/>
        <v>41242</v>
      </c>
      <c r="BG7577" s="34">
        <f t="shared" si="1184"/>
        <v>82.88000000000001</v>
      </c>
      <c r="BH7577" s="32">
        <f t="shared" si="1185"/>
        <v>1</v>
      </c>
      <c r="BI7577" s="32">
        <f t="shared" si="1186"/>
        <v>0</v>
      </c>
      <c r="BJ7577" s="69">
        <f t="shared" si="1187"/>
        <v>0</v>
      </c>
      <c r="BK7577" s="158" t="str">
        <f t="shared" si="1188"/>
        <v/>
      </c>
    </row>
    <row r="7578" spans="1:63" ht="12" customHeight="1" x14ac:dyDescent="0.2">
      <c r="A7578" s="8"/>
      <c r="B7578" s="7"/>
      <c r="C7578" s="7"/>
      <c r="D7578" s="7"/>
      <c r="E7578" s="7"/>
      <c r="F7578" s="7"/>
      <c r="G7578" s="7"/>
      <c r="H7578" s="7"/>
      <c r="I7578" s="10"/>
      <c r="J7578" s="25"/>
      <c r="K7578" s="250"/>
      <c r="L7578" s="31"/>
      <c r="M7578" s="9"/>
      <c r="N7578" s="11" t="s">
        <v>25</v>
      </c>
      <c r="O7578" s="39"/>
      <c r="P7578" s="47"/>
      <c r="Q7578" s="13"/>
      <c r="R7578" s="248">
        <f t="shared" si="1180"/>
        <v>0</v>
      </c>
      <c r="S7578" s="248">
        <f t="shared" si="1181"/>
        <v>0</v>
      </c>
      <c r="T7578" s="248">
        <f t="shared" si="1182"/>
        <v>0</v>
      </c>
      <c r="U7578" s="248">
        <f t="shared" si="1183"/>
        <v>0</v>
      </c>
      <c r="V7578" s="13"/>
      <c r="W7578" s="7"/>
      <c r="AT7578" s="130"/>
      <c r="BF7578" s="33">
        <f t="shared" si="1189"/>
        <v>41242</v>
      </c>
      <c r="BG7578" s="34">
        <f t="shared" si="1184"/>
        <v>82.88000000000001</v>
      </c>
      <c r="BH7578" s="32">
        <f t="shared" si="1185"/>
        <v>1</v>
      </c>
      <c r="BI7578" s="32">
        <f t="shared" si="1186"/>
        <v>0</v>
      </c>
      <c r="BJ7578" s="69">
        <f t="shared" si="1187"/>
        <v>0</v>
      </c>
      <c r="BK7578" s="158" t="str">
        <f t="shared" si="1188"/>
        <v/>
      </c>
    </row>
    <row r="7579" spans="1:63" ht="12" customHeight="1" x14ac:dyDescent="0.2">
      <c r="A7579" s="8"/>
      <c r="B7579" s="7"/>
      <c r="C7579" s="7"/>
      <c r="D7579" s="7"/>
      <c r="E7579" s="7"/>
      <c r="F7579" s="7"/>
      <c r="G7579" s="7"/>
      <c r="H7579" s="7"/>
      <c r="I7579" s="10"/>
      <c r="J7579" s="25"/>
      <c r="K7579" s="250"/>
      <c r="L7579" s="31"/>
      <c r="M7579" s="9"/>
      <c r="N7579" s="11" t="s">
        <v>25</v>
      </c>
      <c r="O7579" s="39"/>
      <c r="P7579" s="47"/>
      <c r="Q7579" s="13"/>
      <c r="R7579" s="248">
        <f t="shared" si="1180"/>
        <v>0</v>
      </c>
      <c r="S7579" s="248">
        <f t="shared" si="1181"/>
        <v>0</v>
      </c>
      <c r="T7579" s="248">
        <f t="shared" si="1182"/>
        <v>0</v>
      </c>
      <c r="U7579" s="248">
        <f t="shared" si="1183"/>
        <v>0</v>
      </c>
      <c r="V7579" s="13"/>
      <c r="W7579" s="7"/>
      <c r="AT7579" s="130"/>
      <c r="BF7579" s="33">
        <f t="shared" si="1189"/>
        <v>41242</v>
      </c>
      <c r="BG7579" s="34">
        <f t="shared" si="1184"/>
        <v>82.88000000000001</v>
      </c>
      <c r="BH7579" s="32">
        <f t="shared" si="1185"/>
        <v>1</v>
      </c>
      <c r="BI7579" s="32">
        <f t="shared" si="1186"/>
        <v>0</v>
      </c>
      <c r="BJ7579" s="69">
        <f t="shared" si="1187"/>
        <v>0</v>
      </c>
      <c r="BK7579" s="158" t="str">
        <f t="shared" si="1188"/>
        <v/>
      </c>
    </row>
    <row r="7580" spans="1:63" ht="12" customHeight="1" x14ac:dyDescent="0.2">
      <c r="A7580" s="8"/>
      <c r="B7580" s="7"/>
      <c r="C7580" s="7"/>
      <c r="D7580" s="7"/>
      <c r="E7580" s="7"/>
      <c r="F7580" s="7"/>
      <c r="G7580" s="7"/>
      <c r="H7580" s="7"/>
      <c r="I7580" s="10"/>
      <c r="J7580" s="25"/>
      <c r="K7580" s="250"/>
      <c r="L7580" s="31"/>
      <c r="M7580" s="9"/>
      <c r="N7580" s="11" t="s">
        <v>25</v>
      </c>
      <c r="O7580" s="39"/>
      <c r="P7580" s="47"/>
      <c r="Q7580" s="13"/>
      <c r="R7580" s="248">
        <f t="shared" si="1180"/>
        <v>0</v>
      </c>
      <c r="S7580" s="248">
        <f t="shared" si="1181"/>
        <v>0</v>
      </c>
      <c r="T7580" s="248">
        <f t="shared" si="1182"/>
        <v>0</v>
      </c>
      <c r="U7580" s="248">
        <f t="shared" si="1183"/>
        <v>0</v>
      </c>
      <c r="V7580" s="13"/>
      <c r="W7580" s="7"/>
      <c r="AT7580" s="130"/>
      <c r="BF7580" s="33">
        <f t="shared" si="1189"/>
        <v>41242</v>
      </c>
      <c r="BG7580" s="34">
        <f t="shared" si="1184"/>
        <v>82.88000000000001</v>
      </c>
      <c r="BH7580" s="32">
        <f t="shared" si="1185"/>
        <v>1</v>
      </c>
      <c r="BI7580" s="32">
        <f t="shared" si="1186"/>
        <v>0</v>
      </c>
      <c r="BJ7580" s="69">
        <f t="shared" si="1187"/>
        <v>0</v>
      </c>
      <c r="BK7580" s="158" t="str">
        <f t="shared" si="1188"/>
        <v/>
      </c>
    </row>
    <row r="7581" spans="1:63" ht="12" customHeight="1" x14ac:dyDescent="0.2">
      <c r="A7581" s="8"/>
      <c r="B7581" s="7"/>
      <c r="C7581" s="7"/>
      <c r="D7581" s="7"/>
      <c r="E7581" s="7"/>
      <c r="F7581" s="7"/>
      <c r="G7581" s="7"/>
      <c r="H7581" s="7"/>
      <c r="I7581" s="10"/>
      <c r="J7581" s="25"/>
      <c r="K7581" s="250"/>
      <c r="L7581" s="31"/>
      <c r="M7581" s="9"/>
      <c r="N7581" s="11" t="s">
        <v>25</v>
      </c>
      <c r="O7581" s="39"/>
      <c r="P7581" s="47"/>
      <c r="Q7581" s="13"/>
      <c r="R7581" s="248">
        <f t="shared" si="1180"/>
        <v>0</v>
      </c>
      <c r="S7581" s="248">
        <f t="shared" si="1181"/>
        <v>0</v>
      </c>
      <c r="T7581" s="248">
        <f t="shared" si="1182"/>
        <v>0</v>
      </c>
      <c r="U7581" s="248">
        <f t="shared" si="1183"/>
        <v>0</v>
      </c>
      <c r="V7581" s="13"/>
      <c r="W7581" s="7"/>
      <c r="AT7581" s="130"/>
      <c r="BF7581" s="33">
        <f t="shared" si="1189"/>
        <v>41242</v>
      </c>
      <c r="BG7581" s="34">
        <f t="shared" si="1184"/>
        <v>82.88000000000001</v>
      </c>
      <c r="BH7581" s="32">
        <f t="shared" si="1185"/>
        <v>1</v>
      </c>
      <c r="BI7581" s="32">
        <f t="shared" si="1186"/>
        <v>0</v>
      </c>
      <c r="BJ7581" s="69">
        <f t="shared" si="1187"/>
        <v>0</v>
      </c>
      <c r="BK7581" s="158" t="str">
        <f t="shared" si="1188"/>
        <v/>
      </c>
    </row>
    <row r="7582" spans="1:63" ht="12" customHeight="1" x14ac:dyDescent="0.2">
      <c r="A7582" s="8"/>
      <c r="B7582" s="7"/>
      <c r="C7582" s="7"/>
      <c r="D7582" s="7"/>
      <c r="E7582" s="7"/>
      <c r="F7582" s="7"/>
      <c r="G7582" s="7"/>
      <c r="H7582" s="7"/>
      <c r="I7582" s="10"/>
      <c r="J7582" s="25"/>
      <c r="K7582" s="250"/>
      <c r="L7582" s="31"/>
      <c r="M7582" s="9"/>
      <c r="N7582" s="11" t="s">
        <v>25</v>
      </c>
      <c r="O7582" s="39"/>
      <c r="P7582" s="47"/>
      <c r="Q7582" s="13"/>
      <c r="R7582" s="248">
        <f t="shared" si="1180"/>
        <v>0</v>
      </c>
      <c r="S7582" s="248">
        <f t="shared" si="1181"/>
        <v>0</v>
      </c>
      <c r="T7582" s="248">
        <f t="shared" si="1182"/>
        <v>0</v>
      </c>
      <c r="U7582" s="248">
        <f t="shared" si="1183"/>
        <v>0</v>
      </c>
      <c r="V7582" s="13"/>
      <c r="W7582" s="7"/>
      <c r="AT7582" s="130"/>
      <c r="BF7582" s="33">
        <f t="shared" si="1189"/>
        <v>41242</v>
      </c>
      <c r="BG7582" s="34">
        <f t="shared" si="1184"/>
        <v>82.88000000000001</v>
      </c>
      <c r="BH7582" s="32">
        <f t="shared" si="1185"/>
        <v>1</v>
      </c>
      <c r="BI7582" s="32">
        <f t="shared" si="1186"/>
        <v>0</v>
      </c>
      <c r="BJ7582" s="69">
        <f t="shared" si="1187"/>
        <v>0</v>
      </c>
      <c r="BK7582" s="158" t="str">
        <f t="shared" si="1188"/>
        <v/>
      </c>
    </row>
    <row r="7583" spans="1:63" ht="12" customHeight="1" x14ac:dyDescent="0.2">
      <c r="A7583" s="8"/>
      <c r="B7583" s="7"/>
      <c r="C7583" s="7"/>
      <c r="D7583" s="7"/>
      <c r="E7583" s="7"/>
      <c r="F7583" s="7"/>
      <c r="G7583" s="7"/>
      <c r="H7583" s="7"/>
      <c r="I7583" s="10"/>
      <c r="J7583" s="25"/>
      <c r="K7583" s="250"/>
      <c r="L7583" s="31"/>
      <c r="M7583" s="9"/>
      <c r="N7583" s="11" t="s">
        <v>25</v>
      </c>
      <c r="O7583" s="39"/>
      <c r="P7583" s="47"/>
      <c r="Q7583" s="13"/>
      <c r="R7583" s="248">
        <f t="shared" si="1180"/>
        <v>0</v>
      </c>
      <c r="S7583" s="248">
        <f t="shared" si="1181"/>
        <v>0</v>
      </c>
      <c r="T7583" s="248">
        <f t="shared" si="1182"/>
        <v>0</v>
      </c>
      <c r="U7583" s="248">
        <f t="shared" si="1183"/>
        <v>0</v>
      </c>
      <c r="V7583" s="13"/>
      <c r="W7583" s="7"/>
      <c r="AT7583" s="130"/>
      <c r="BF7583" s="33">
        <f t="shared" si="1189"/>
        <v>41242</v>
      </c>
      <c r="BG7583" s="34">
        <f t="shared" si="1184"/>
        <v>82.88000000000001</v>
      </c>
      <c r="BH7583" s="32">
        <f t="shared" si="1185"/>
        <v>1</v>
      </c>
      <c r="BI7583" s="32">
        <f t="shared" si="1186"/>
        <v>0</v>
      </c>
      <c r="BJ7583" s="69">
        <f t="shared" si="1187"/>
        <v>0</v>
      </c>
      <c r="BK7583" s="158" t="str">
        <f t="shared" si="1188"/>
        <v/>
      </c>
    </row>
    <row r="7584" spans="1:63" ht="12" customHeight="1" x14ac:dyDescent="0.2">
      <c r="A7584" s="8"/>
      <c r="B7584" s="7"/>
      <c r="C7584" s="7"/>
      <c r="D7584" s="7"/>
      <c r="E7584" s="7"/>
      <c r="F7584" s="7"/>
      <c r="G7584" s="7"/>
      <c r="H7584" s="7"/>
      <c r="I7584" s="10"/>
      <c r="J7584" s="25"/>
      <c r="K7584" s="250"/>
      <c r="L7584" s="31"/>
      <c r="M7584" s="9"/>
      <c r="N7584" s="11" t="s">
        <v>25</v>
      </c>
      <c r="O7584" s="39"/>
      <c r="P7584" s="47"/>
      <c r="Q7584" s="13"/>
      <c r="R7584" s="248">
        <f t="shared" si="1180"/>
        <v>0</v>
      </c>
      <c r="S7584" s="248">
        <f t="shared" si="1181"/>
        <v>0</v>
      </c>
      <c r="T7584" s="248">
        <f t="shared" si="1182"/>
        <v>0</v>
      </c>
      <c r="U7584" s="248">
        <f t="shared" si="1183"/>
        <v>0</v>
      </c>
      <c r="V7584" s="13"/>
      <c r="W7584" s="7"/>
      <c r="AT7584" s="130"/>
      <c r="BF7584" s="33">
        <f t="shared" si="1189"/>
        <v>41242</v>
      </c>
      <c r="BG7584" s="34">
        <f t="shared" si="1184"/>
        <v>82.88000000000001</v>
      </c>
      <c r="BH7584" s="32">
        <f t="shared" si="1185"/>
        <v>1</v>
      </c>
      <c r="BI7584" s="32">
        <f t="shared" si="1186"/>
        <v>0</v>
      </c>
      <c r="BJ7584" s="69">
        <f t="shared" si="1187"/>
        <v>0</v>
      </c>
      <c r="BK7584" s="158" t="str">
        <f t="shared" si="1188"/>
        <v/>
      </c>
    </row>
    <row r="7585" spans="1:63" ht="12" customHeight="1" x14ac:dyDescent="0.2">
      <c r="A7585" s="8"/>
      <c r="B7585" s="7"/>
      <c r="C7585" s="7"/>
      <c r="D7585" s="7"/>
      <c r="E7585" s="7"/>
      <c r="F7585" s="7"/>
      <c r="G7585" s="7"/>
      <c r="H7585" s="7"/>
      <c r="I7585" s="10"/>
      <c r="J7585" s="25"/>
      <c r="K7585" s="250"/>
      <c r="L7585" s="31"/>
      <c r="M7585" s="9"/>
      <c r="N7585" s="11" t="s">
        <v>25</v>
      </c>
      <c r="O7585" s="39"/>
      <c r="P7585" s="47"/>
      <c r="Q7585" s="13"/>
      <c r="R7585" s="248">
        <f t="shared" si="1180"/>
        <v>0</v>
      </c>
      <c r="S7585" s="248">
        <f t="shared" si="1181"/>
        <v>0</v>
      </c>
      <c r="T7585" s="248">
        <f t="shared" si="1182"/>
        <v>0</v>
      </c>
      <c r="U7585" s="248">
        <f t="shared" si="1183"/>
        <v>0</v>
      </c>
      <c r="V7585" s="13"/>
      <c r="W7585" s="7"/>
      <c r="AT7585" s="130"/>
      <c r="BF7585" s="33">
        <f t="shared" si="1189"/>
        <v>41242</v>
      </c>
      <c r="BG7585" s="34">
        <f t="shared" si="1184"/>
        <v>82.88000000000001</v>
      </c>
      <c r="BH7585" s="32">
        <f t="shared" si="1185"/>
        <v>1</v>
      </c>
      <c r="BI7585" s="32">
        <f t="shared" si="1186"/>
        <v>0</v>
      </c>
      <c r="BJ7585" s="69">
        <f t="shared" si="1187"/>
        <v>0</v>
      </c>
      <c r="BK7585" s="158" t="str">
        <f t="shared" si="1188"/>
        <v/>
      </c>
    </row>
    <row r="7586" spans="1:63" ht="12" customHeight="1" x14ac:dyDescent="0.2">
      <c r="A7586" s="8"/>
      <c r="B7586" s="7"/>
      <c r="C7586" s="7"/>
      <c r="D7586" s="7"/>
      <c r="E7586" s="7"/>
      <c r="F7586" s="7"/>
      <c r="G7586" s="7"/>
      <c r="H7586" s="7"/>
      <c r="I7586" s="10"/>
      <c r="J7586" s="25"/>
      <c r="K7586" s="250"/>
      <c r="L7586" s="31"/>
      <c r="M7586" s="9"/>
      <c r="N7586" s="11" t="s">
        <v>25</v>
      </c>
      <c r="O7586" s="39"/>
      <c r="P7586" s="47"/>
      <c r="Q7586" s="13"/>
      <c r="R7586" s="248">
        <f t="shared" si="1180"/>
        <v>0</v>
      </c>
      <c r="S7586" s="248">
        <f t="shared" si="1181"/>
        <v>0</v>
      </c>
      <c r="T7586" s="248">
        <f t="shared" si="1182"/>
        <v>0</v>
      </c>
      <c r="U7586" s="248">
        <f t="shared" si="1183"/>
        <v>0</v>
      </c>
      <c r="V7586" s="13"/>
      <c r="W7586" s="7"/>
      <c r="AT7586" s="130"/>
      <c r="BF7586" s="33">
        <f t="shared" si="1189"/>
        <v>41242</v>
      </c>
      <c r="BG7586" s="34">
        <f t="shared" si="1184"/>
        <v>82.88000000000001</v>
      </c>
      <c r="BH7586" s="32">
        <f t="shared" si="1185"/>
        <v>1</v>
      </c>
      <c r="BI7586" s="32">
        <f t="shared" si="1186"/>
        <v>0</v>
      </c>
      <c r="BJ7586" s="69">
        <f t="shared" si="1187"/>
        <v>0</v>
      </c>
      <c r="BK7586" s="158" t="str">
        <f t="shared" si="1188"/>
        <v/>
      </c>
    </row>
    <row r="7587" spans="1:63" ht="12" customHeight="1" x14ac:dyDescent="0.2">
      <c r="A7587" s="8"/>
      <c r="B7587" s="7"/>
      <c r="C7587" s="7"/>
      <c r="D7587" s="7"/>
      <c r="E7587" s="7"/>
      <c r="F7587" s="7"/>
      <c r="G7587" s="7"/>
      <c r="H7587" s="7"/>
      <c r="I7587" s="10"/>
      <c r="J7587" s="25"/>
      <c r="K7587" s="250"/>
      <c r="L7587" s="31"/>
      <c r="M7587" s="9"/>
      <c r="N7587" s="11" t="s">
        <v>25</v>
      </c>
      <c r="O7587" s="39"/>
      <c r="P7587" s="47"/>
      <c r="Q7587" s="13"/>
      <c r="R7587" s="248">
        <f t="shared" si="1180"/>
        <v>0</v>
      </c>
      <c r="S7587" s="248">
        <f t="shared" si="1181"/>
        <v>0</v>
      </c>
      <c r="T7587" s="248">
        <f t="shared" si="1182"/>
        <v>0</v>
      </c>
      <c r="U7587" s="248">
        <f t="shared" si="1183"/>
        <v>0</v>
      </c>
      <c r="V7587" s="13"/>
      <c r="W7587" s="7"/>
      <c r="AT7587" s="130"/>
      <c r="BF7587" s="33">
        <f t="shared" si="1189"/>
        <v>41242</v>
      </c>
      <c r="BG7587" s="34">
        <f t="shared" si="1184"/>
        <v>82.88000000000001</v>
      </c>
      <c r="BH7587" s="32">
        <f t="shared" si="1185"/>
        <v>1</v>
      </c>
      <c r="BI7587" s="32">
        <f t="shared" si="1186"/>
        <v>0</v>
      </c>
      <c r="BJ7587" s="69">
        <f t="shared" si="1187"/>
        <v>0</v>
      </c>
      <c r="BK7587" s="158" t="str">
        <f t="shared" si="1188"/>
        <v/>
      </c>
    </row>
    <row r="7588" spans="1:63" ht="12" customHeight="1" x14ac:dyDescent="0.2">
      <c r="A7588" s="8"/>
      <c r="B7588" s="7"/>
      <c r="C7588" s="7"/>
      <c r="D7588" s="7"/>
      <c r="E7588" s="7"/>
      <c r="F7588" s="7"/>
      <c r="G7588" s="7"/>
      <c r="H7588" s="7"/>
      <c r="I7588" s="10"/>
      <c r="J7588" s="25"/>
      <c r="K7588" s="250"/>
      <c r="L7588" s="31"/>
      <c r="M7588" s="9"/>
      <c r="N7588" s="11" t="s">
        <v>25</v>
      </c>
      <c r="O7588" s="39"/>
      <c r="P7588" s="47"/>
      <c r="Q7588" s="13"/>
      <c r="R7588" s="248">
        <f t="shared" si="1180"/>
        <v>0</v>
      </c>
      <c r="S7588" s="248">
        <f t="shared" si="1181"/>
        <v>0</v>
      </c>
      <c r="T7588" s="248">
        <f t="shared" si="1182"/>
        <v>0</v>
      </c>
      <c r="U7588" s="248">
        <f t="shared" si="1183"/>
        <v>0</v>
      </c>
      <c r="V7588" s="13"/>
      <c r="W7588" s="7"/>
      <c r="AT7588" s="130"/>
      <c r="BF7588" s="33">
        <f t="shared" si="1189"/>
        <v>41242</v>
      </c>
      <c r="BG7588" s="34">
        <f t="shared" si="1184"/>
        <v>82.88000000000001</v>
      </c>
      <c r="BH7588" s="32">
        <f t="shared" si="1185"/>
        <v>1</v>
      </c>
      <c r="BI7588" s="32">
        <f t="shared" si="1186"/>
        <v>0</v>
      </c>
      <c r="BJ7588" s="69">
        <f t="shared" si="1187"/>
        <v>0</v>
      </c>
      <c r="BK7588" s="158" t="str">
        <f t="shared" si="1188"/>
        <v/>
      </c>
    </row>
    <row r="7589" spans="1:63" ht="12" customHeight="1" x14ac:dyDescent="0.2">
      <c r="A7589" s="8"/>
      <c r="B7589" s="7"/>
      <c r="C7589" s="7"/>
      <c r="D7589" s="7"/>
      <c r="E7589" s="7"/>
      <c r="F7589" s="7"/>
      <c r="G7589" s="7"/>
      <c r="H7589" s="7"/>
      <c r="I7589" s="10"/>
      <c r="J7589" s="25"/>
      <c r="K7589" s="250"/>
      <c r="L7589" s="31"/>
      <c r="M7589" s="9"/>
      <c r="N7589" s="11" t="s">
        <v>25</v>
      </c>
      <c r="O7589" s="39"/>
      <c r="P7589" s="47"/>
      <c r="Q7589" s="13"/>
      <c r="R7589" s="248">
        <f t="shared" si="1180"/>
        <v>0</v>
      </c>
      <c r="S7589" s="248">
        <f t="shared" si="1181"/>
        <v>0</v>
      </c>
      <c r="T7589" s="248">
        <f t="shared" si="1182"/>
        <v>0</v>
      </c>
      <c r="U7589" s="248">
        <f t="shared" si="1183"/>
        <v>0</v>
      </c>
      <c r="V7589" s="13"/>
      <c r="W7589" s="7"/>
      <c r="AT7589" s="130"/>
      <c r="BF7589" s="33">
        <f t="shared" si="1189"/>
        <v>41242</v>
      </c>
      <c r="BG7589" s="34">
        <f t="shared" si="1184"/>
        <v>82.88000000000001</v>
      </c>
      <c r="BH7589" s="32">
        <f t="shared" si="1185"/>
        <v>1</v>
      </c>
      <c r="BI7589" s="32">
        <f t="shared" si="1186"/>
        <v>0</v>
      </c>
      <c r="BJ7589" s="69">
        <f t="shared" si="1187"/>
        <v>0</v>
      </c>
      <c r="BK7589" s="158" t="str">
        <f t="shared" si="1188"/>
        <v/>
      </c>
    </row>
    <row r="7590" spans="1:63" ht="12" customHeight="1" x14ac:dyDescent="0.2">
      <c r="A7590" s="8"/>
      <c r="B7590" s="7"/>
      <c r="C7590" s="7"/>
      <c r="D7590" s="7"/>
      <c r="E7590" s="7"/>
      <c r="F7590" s="7"/>
      <c r="G7590" s="7"/>
      <c r="H7590" s="7"/>
      <c r="I7590" s="10"/>
      <c r="J7590" s="25"/>
      <c r="K7590" s="250"/>
      <c r="L7590" s="31"/>
      <c r="M7590" s="9"/>
      <c r="N7590" s="11" t="s">
        <v>25</v>
      </c>
      <c r="O7590" s="39"/>
      <c r="P7590" s="47"/>
      <c r="Q7590" s="13"/>
      <c r="R7590" s="248">
        <f t="shared" si="1180"/>
        <v>0</v>
      </c>
      <c r="S7590" s="248">
        <f t="shared" si="1181"/>
        <v>0</v>
      </c>
      <c r="T7590" s="248">
        <f t="shared" si="1182"/>
        <v>0</v>
      </c>
      <c r="U7590" s="248">
        <f t="shared" si="1183"/>
        <v>0</v>
      </c>
      <c r="V7590" s="13"/>
      <c r="W7590" s="7"/>
      <c r="AT7590" s="130"/>
      <c r="BF7590" s="33">
        <f t="shared" si="1189"/>
        <v>41242</v>
      </c>
      <c r="BG7590" s="34">
        <f t="shared" si="1184"/>
        <v>82.88000000000001</v>
      </c>
      <c r="BH7590" s="32">
        <f t="shared" si="1185"/>
        <v>1</v>
      </c>
      <c r="BI7590" s="32">
        <f t="shared" si="1186"/>
        <v>0</v>
      </c>
      <c r="BJ7590" s="69">
        <f t="shared" si="1187"/>
        <v>0</v>
      </c>
      <c r="BK7590" s="158" t="str">
        <f t="shared" si="1188"/>
        <v/>
      </c>
    </row>
    <row r="7591" spans="1:63" ht="12" customHeight="1" x14ac:dyDescent="0.2">
      <c r="A7591" s="8"/>
      <c r="B7591" s="7"/>
      <c r="C7591" s="7"/>
      <c r="D7591" s="7"/>
      <c r="E7591" s="7"/>
      <c r="F7591" s="7"/>
      <c r="G7591" s="7"/>
      <c r="H7591" s="7"/>
      <c r="I7591" s="10"/>
      <c r="J7591" s="25"/>
      <c r="K7591" s="250"/>
      <c r="L7591" s="31"/>
      <c r="M7591" s="9"/>
      <c r="N7591" s="11" t="s">
        <v>25</v>
      </c>
      <c r="O7591" s="39"/>
      <c r="P7591" s="47"/>
      <c r="Q7591" s="13"/>
      <c r="R7591" s="248">
        <f t="shared" si="1180"/>
        <v>0</v>
      </c>
      <c r="S7591" s="248">
        <f t="shared" si="1181"/>
        <v>0</v>
      </c>
      <c r="T7591" s="248">
        <f t="shared" si="1182"/>
        <v>0</v>
      </c>
      <c r="U7591" s="248">
        <f t="shared" si="1183"/>
        <v>0</v>
      </c>
      <c r="V7591" s="13"/>
      <c r="W7591" s="7"/>
      <c r="AT7591" s="130"/>
      <c r="BF7591" s="33">
        <f t="shared" si="1189"/>
        <v>41242</v>
      </c>
      <c r="BG7591" s="34">
        <f t="shared" si="1184"/>
        <v>82.88000000000001</v>
      </c>
      <c r="BH7591" s="32">
        <f t="shared" si="1185"/>
        <v>1</v>
      </c>
      <c r="BI7591" s="32">
        <f t="shared" si="1186"/>
        <v>0</v>
      </c>
      <c r="BJ7591" s="69">
        <f t="shared" si="1187"/>
        <v>0</v>
      </c>
      <c r="BK7591" s="158" t="str">
        <f t="shared" si="1188"/>
        <v/>
      </c>
    </row>
    <row r="7592" spans="1:63" ht="12" customHeight="1" x14ac:dyDescent="0.2">
      <c r="A7592" s="8"/>
      <c r="B7592" s="7"/>
      <c r="C7592" s="7"/>
      <c r="D7592" s="7"/>
      <c r="E7592" s="7"/>
      <c r="F7592" s="7"/>
      <c r="G7592" s="7"/>
      <c r="H7592" s="7"/>
      <c r="I7592" s="10"/>
      <c r="J7592" s="25"/>
      <c r="K7592" s="250"/>
      <c r="L7592" s="31"/>
      <c r="M7592" s="9"/>
      <c r="N7592" s="11" t="s">
        <v>25</v>
      </c>
      <c r="O7592" s="39"/>
      <c r="P7592" s="47"/>
      <c r="Q7592" s="13"/>
      <c r="R7592" s="248">
        <f t="shared" si="1180"/>
        <v>0</v>
      </c>
      <c r="S7592" s="248">
        <f t="shared" si="1181"/>
        <v>0</v>
      </c>
      <c r="T7592" s="248">
        <f t="shared" si="1182"/>
        <v>0</v>
      </c>
      <c r="U7592" s="248">
        <f t="shared" si="1183"/>
        <v>0</v>
      </c>
      <c r="V7592" s="13"/>
      <c r="W7592" s="7"/>
      <c r="AT7592" s="130"/>
      <c r="BF7592" s="33">
        <f t="shared" si="1189"/>
        <v>41242</v>
      </c>
      <c r="BG7592" s="34">
        <f t="shared" si="1184"/>
        <v>82.88000000000001</v>
      </c>
      <c r="BH7592" s="32">
        <f t="shared" si="1185"/>
        <v>1</v>
      </c>
      <c r="BI7592" s="32">
        <f t="shared" si="1186"/>
        <v>0</v>
      </c>
      <c r="BJ7592" s="69">
        <f t="shared" si="1187"/>
        <v>0</v>
      </c>
      <c r="BK7592" s="158" t="str">
        <f t="shared" si="1188"/>
        <v/>
      </c>
    </row>
    <row r="7593" spans="1:63" ht="12" customHeight="1" x14ac:dyDescent="0.2">
      <c r="A7593" s="8"/>
      <c r="B7593" s="7"/>
      <c r="C7593" s="7"/>
      <c r="D7593" s="7"/>
      <c r="E7593" s="7"/>
      <c r="F7593" s="7"/>
      <c r="G7593" s="7"/>
      <c r="H7593" s="7"/>
      <c r="I7593" s="10"/>
      <c r="J7593" s="25"/>
      <c r="K7593" s="250"/>
      <c r="L7593" s="31"/>
      <c r="M7593" s="9"/>
      <c r="N7593" s="11" t="s">
        <v>25</v>
      </c>
      <c r="O7593" s="39"/>
      <c r="P7593" s="47"/>
      <c r="Q7593" s="13"/>
      <c r="R7593" s="248">
        <f t="shared" si="1180"/>
        <v>0</v>
      </c>
      <c r="S7593" s="248">
        <f t="shared" si="1181"/>
        <v>0</v>
      </c>
      <c r="T7593" s="248">
        <f t="shared" si="1182"/>
        <v>0</v>
      </c>
      <c r="U7593" s="248">
        <f t="shared" si="1183"/>
        <v>0</v>
      </c>
      <c r="V7593" s="13"/>
      <c r="W7593" s="7"/>
      <c r="AT7593" s="130"/>
      <c r="BF7593" s="33">
        <f t="shared" si="1189"/>
        <v>41242</v>
      </c>
      <c r="BG7593" s="34">
        <f t="shared" si="1184"/>
        <v>82.88000000000001</v>
      </c>
      <c r="BH7593" s="32">
        <f t="shared" si="1185"/>
        <v>1</v>
      </c>
      <c r="BI7593" s="32">
        <f t="shared" si="1186"/>
        <v>0</v>
      </c>
      <c r="BJ7593" s="69">
        <f t="shared" si="1187"/>
        <v>0</v>
      </c>
      <c r="BK7593" s="158" t="str">
        <f t="shared" si="1188"/>
        <v/>
      </c>
    </row>
    <row r="7594" spans="1:63" ht="12" customHeight="1" x14ac:dyDescent="0.2">
      <c r="A7594" s="8"/>
      <c r="B7594" s="7"/>
      <c r="C7594" s="7"/>
      <c r="D7594" s="7"/>
      <c r="E7594" s="7"/>
      <c r="F7594" s="7"/>
      <c r="G7594" s="7"/>
      <c r="H7594" s="7"/>
      <c r="I7594" s="10"/>
      <c r="J7594" s="25"/>
      <c r="K7594" s="250"/>
      <c r="L7594" s="31"/>
      <c r="M7594" s="9"/>
      <c r="N7594" s="11" t="s">
        <v>25</v>
      </c>
      <c r="O7594" s="39"/>
      <c r="P7594" s="47"/>
      <c r="Q7594" s="13"/>
      <c r="R7594" s="248">
        <f t="shared" si="1180"/>
        <v>0</v>
      </c>
      <c r="S7594" s="248">
        <f t="shared" si="1181"/>
        <v>0</v>
      </c>
      <c r="T7594" s="248">
        <f t="shared" si="1182"/>
        <v>0</v>
      </c>
      <c r="U7594" s="248">
        <f t="shared" si="1183"/>
        <v>0</v>
      </c>
      <c r="V7594" s="13"/>
      <c r="W7594" s="7"/>
      <c r="AT7594" s="130"/>
      <c r="BF7594" s="33">
        <f t="shared" si="1189"/>
        <v>41242</v>
      </c>
      <c r="BG7594" s="34">
        <f t="shared" si="1184"/>
        <v>82.88000000000001</v>
      </c>
      <c r="BH7594" s="32">
        <f t="shared" si="1185"/>
        <v>1</v>
      </c>
      <c r="BI7594" s="32">
        <f t="shared" si="1186"/>
        <v>0</v>
      </c>
      <c r="BJ7594" s="69">
        <f t="shared" si="1187"/>
        <v>0</v>
      </c>
      <c r="BK7594" s="158" t="str">
        <f t="shared" si="1188"/>
        <v/>
      </c>
    </row>
    <row r="7595" spans="1:63" ht="12" customHeight="1" x14ac:dyDescent="0.2">
      <c r="A7595" s="8"/>
      <c r="B7595" s="7"/>
      <c r="C7595" s="7"/>
      <c r="D7595" s="7"/>
      <c r="E7595" s="7"/>
      <c r="F7595" s="7"/>
      <c r="G7595" s="7"/>
      <c r="H7595" s="7"/>
      <c r="I7595" s="10"/>
      <c r="J7595" s="25"/>
      <c r="K7595" s="250"/>
      <c r="L7595" s="31"/>
      <c r="M7595" s="9"/>
      <c r="N7595" s="11" t="s">
        <v>25</v>
      </c>
      <c r="O7595" s="39"/>
      <c r="P7595" s="47"/>
      <c r="Q7595" s="13"/>
      <c r="R7595" s="248">
        <f t="shared" si="1180"/>
        <v>0</v>
      </c>
      <c r="S7595" s="248">
        <f t="shared" si="1181"/>
        <v>0</v>
      </c>
      <c r="T7595" s="248">
        <f t="shared" si="1182"/>
        <v>0</v>
      </c>
      <c r="U7595" s="248">
        <f t="shared" si="1183"/>
        <v>0</v>
      </c>
      <c r="V7595" s="13"/>
      <c r="W7595" s="7"/>
      <c r="AT7595" s="130"/>
      <c r="BF7595" s="33">
        <f t="shared" si="1189"/>
        <v>41242</v>
      </c>
      <c r="BG7595" s="34">
        <f t="shared" si="1184"/>
        <v>82.88000000000001</v>
      </c>
      <c r="BH7595" s="32">
        <f t="shared" si="1185"/>
        <v>1</v>
      </c>
      <c r="BI7595" s="32">
        <f t="shared" si="1186"/>
        <v>0</v>
      </c>
      <c r="BJ7595" s="69">
        <f t="shared" si="1187"/>
        <v>0</v>
      </c>
      <c r="BK7595" s="158" t="str">
        <f t="shared" si="1188"/>
        <v/>
      </c>
    </row>
    <row r="7596" spans="1:63" ht="12" customHeight="1" x14ac:dyDescent="0.2">
      <c r="A7596" s="8"/>
      <c r="B7596" s="7"/>
      <c r="C7596" s="7"/>
      <c r="D7596" s="7"/>
      <c r="E7596" s="7"/>
      <c r="F7596" s="7"/>
      <c r="G7596" s="7"/>
      <c r="H7596" s="7"/>
      <c r="I7596" s="10"/>
      <c r="J7596" s="25"/>
      <c r="K7596" s="250"/>
      <c r="L7596" s="31"/>
      <c r="M7596" s="9"/>
      <c r="N7596" s="11" t="s">
        <v>25</v>
      </c>
      <c r="O7596" s="39"/>
      <c r="P7596" s="47"/>
      <c r="Q7596" s="13"/>
      <c r="R7596" s="248">
        <f t="shared" si="1180"/>
        <v>0</v>
      </c>
      <c r="S7596" s="248">
        <f t="shared" si="1181"/>
        <v>0</v>
      </c>
      <c r="T7596" s="248">
        <f t="shared" si="1182"/>
        <v>0</v>
      </c>
      <c r="U7596" s="248">
        <f t="shared" si="1183"/>
        <v>0</v>
      </c>
      <c r="V7596" s="13"/>
      <c r="W7596" s="7"/>
      <c r="AT7596" s="130"/>
      <c r="BF7596" s="33">
        <f t="shared" si="1189"/>
        <v>41242</v>
      </c>
      <c r="BG7596" s="34">
        <f t="shared" si="1184"/>
        <v>82.88000000000001</v>
      </c>
      <c r="BH7596" s="32">
        <f t="shared" si="1185"/>
        <v>1</v>
      </c>
      <c r="BI7596" s="32">
        <f t="shared" si="1186"/>
        <v>0</v>
      </c>
      <c r="BJ7596" s="69">
        <f t="shared" si="1187"/>
        <v>0</v>
      </c>
      <c r="BK7596" s="158" t="str">
        <f t="shared" si="1188"/>
        <v/>
      </c>
    </row>
    <row r="7597" spans="1:63" ht="12" customHeight="1" x14ac:dyDescent="0.2">
      <c r="A7597" s="8"/>
      <c r="B7597" s="7"/>
      <c r="C7597" s="7"/>
      <c r="D7597" s="7"/>
      <c r="E7597" s="7"/>
      <c r="F7597" s="7"/>
      <c r="G7597" s="7"/>
      <c r="H7597" s="7"/>
      <c r="I7597" s="10"/>
      <c r="J7597" s="25"/>
      <c r="K7597" s="250"/>
      <c r="L7597" s="31"/>
      <c r="M7597" s="9"/>
      <c r="N7597" s="11" t="s">
        <v>25</v>
      </c>
      <c r="O7597" s="39"/>
      <c r="P7597" s="47"/>
      <c r="Q7597" s="13"/>
      <c r="R7597" s="248">
        <f t="shared" si="1180"/>
        <v>0</v>
      </c>
      <c r="S7597" s="248">
        <f t="shared" si="1181"/>
        <v>0</v>
      </c>
      <c r="T7597" s="248">
        <f t="shared" si="1182"/>
        <v>0</v>
      </c>
      <c r="U7597" s="248">
        <f t="shared" si="1183"/>
        <v>0</v>
      </c>
      <c r="V7597" s="13"/>
      <c r="W7597" s="7"/>
      <c r="AT7597" s="130"/>
      <c r="BF7597" s="33">
        <f t="shared" si="1189"/>
        <v>41242</v>
      </c>
      <c r="BG7597" s="34">
        <f t="shared" si="1184"/>
        <v>82.88000000000001</v>
      </c>
      <c r="BH7597" s="32">
        <f t="shared" si="1185"/>
        <v>1</v>
      </c>
      <c r="BI7597" s="32">
        <f t="shared" si="1186"/>
        <v>0</v>
      </c>
      <c r="BJ7597" s="69">
        <f t="shared" si="1187"/>
        <v>0</v>
      </c>
      <c r="BK7597" s="158" t="str">
        <f t="shared" si="1188"/>
        <v/>
      </c>
    </row>
    <row r="7598" spans="1:63" ht="12" customHeight="1" x14ac:dyDescent="0.2">
      <c r="A7598" s="8"/>
      <c r="B7598" s="7"/>
      <c r="C7598" s="7"/>
      <c r="D7598" s="7"/>
      <c r="E7598" s="7"/>
      <c r="F7598" s="7"/>
      <c r="G7598" s="7"/>
      <c r="H7598" s="7"/>
      <c r="I7598" s="10"/>
      <c r="J7598" s="25"/>
      <c r="K7598" s="250"/>
      <c r="L7598" s="31"/>
      <c r="M7598" s="9"/>
      <c r="N7598" s="11" t="s">
        <v>25</v>
      </c>
      <c r="O7598" s="39"/>
      <c r="P7598" s="47"/>
      <c r="Q7598" s="13"/>
      <c r="R7598" s="248">
        <f t="shared" si="1180"/>
        <v>0</v>
      </c>
      <c r="S7598" s="248">
        <f t="shared" si="1181"/>
        <v>0</v>
      </c>
      <c r="T7598" s="248">
        <f t="shared" si="1182"/>
        <v>0</v>
      </c>
      <c r="U7598" s="248">
        <f t="shared" si="1183"/>
        <v>0</v>
      </c>
      <c r="V7598" s="13"/>
      <c r="W7598" s="7"/>
      <c r="AT7598" s="130"/>
      <c r="BF7598" s="33">
        <f t="shared" si="1189"/>
        <v>41242</v>
      </c>
      <c r="BG7598" s="34">
        <f t="shared" si="1184"/>
        <v>82.88000000000001</v>
      </c>
      <c r="BH7598" s="32">
        <f t="shared" si="1185"/>
        <v>1</v>
      </c>
      <c r="BI7598" s="32">
        <f t="shared" si="1186"/>
        <v>0</v>
      </c>
      <c r="BJ7598" s="69">
        <f t="shared" si="1187"/>
        <v>0</v>
      </c>
      <c r="BK7598" s="158" t="str">
        <f t="shared" si="1188"/>
        <v/>
      </c>
    </row>
    <row r="7599" spans="1:63" ht="12" customHeight="1" x14ac:dyDescent="0.2">
      <c r="A7599" s="8"/>
      <c r="B7599" s="7"/>
      <c r="C7599" s="7"/>
      <c r="D7599" s="7"/>
      <c r="E7599" s="7"/>
      <c r="F7599" s="7"/>
      <c r="G7599" s="7"/>
      <c r="H7599" s="7"/>
      <c r="I7599" s="10"/>
      <c r="J7599" s="25"/>
      <c r="K7599" s="250"/>
      <c r="L7599" s="31"/>
      <c r="M7599" s="9"/>
      <c r="N7599" s="11" t="s">
        <v>25</v>
      </c>
      <c r="O7599" s="39"/>
      <c r="P7599" s="47"/>
      <c r="Q7599" s="13"/>
      <c r="R7599" s="248">
        <f t="shared" si="1180"/>
        <v>0</v>
      </c>
      <c r="S7599" s="248">
        <f t="shared" si="1181"/>
        <v>0</v>
      </c>
      <c r="T7599" s="248">
        <f t="shared" si="1182"/>
        <v>0</v>
      </c>
      <c r="U7599" s="248">
        <f t="shared" si="1183"/>
        <v>0</v>
      </c>
      <c r="V7599" s="13"/>
      <c r="W7599" s="7"/>
      <c r="AT7599" s="130"/>
      <c r="BF7599" s="33">
        <f t="shared" si="1189"/>
        <v>41242</v>
      </c>
      <c r="BG7599" s="34">
        <f t="shared" si="1184"/>
        <v>82.88000000000001</v>
      </c>
      <c r="BH7599" s="32">
        <f t="shared" si="1185"/>
        <v>1</v>
      </c>
      <c r="BI7599" s="32">
        <f t="shared" si="1186"/>
        <v>0</v>
      </c>
      <c r="BJ7599" s="69">
        <f t="shared" si="1187"/>
        <v>0</v>
      </c>
      <c r="BK7599" s="158" t="str">
        <f t="shared" si="1188"/>
        <v/>
      </c>
    </row>
    <row r="7600" spans="1:63" ht="12" customHeight="1" x14ac:dyDescent="0.2">
      <c r="A7600" s="8"/>
      <c r="B7600" s="7"/>
      <c r="C7600" s="7"/>
      <c r="D7600" s="7"/>
      <c r="E7600" s="7"/>
      <c r="F7600" s="7"/>
      <c r="G7600" s="7"/>
      <c r="H7600" s="7"/>
      <c r="I7600" s="10"/>
      <c r="J7600" s="25"/>
      <c r="K7600" s="250"/>
      <c r="L7600" s="31"/>
      <c r="M7600" s="9"/>
      <c r="N7600" s="11" t="s">
        <v>25</v>
      </c>
      <c r="O7600" s="39"/>
      <c r="P7600" s="47"/>
      <c r="Q7600" s="13"/>
      <c r="R7600" s="248">
        <f t="shared" si="1180"/>
        <v>0</v>
      </c>
      <c r="S7600" s="248">
        <f t="shared" si="1181"/>
        <v>0</v>
      </c>
      <c r="T7600" s="248">
        <f t="shared" si="1182"/>
        <v>0</v>
      </c>
      <c r="U7600" s="248">
        <f t="shared" si="1183"/>
        <v>0</v>
      </c>
      <c r="V7600" s="13"/>
      <c r="W7600" s="7"/>
      <c r="AT7600" s="130"/>
      <c r="BF7600" s="33">
        <f t="shared" si="1189"/>
        <v>41242</v>
      </c>
      <c r="BG7600" s="34">
        <f t="shared" si="1184"/>
        <v>82.88000000000001</v>
      </c>
      <c r="BH7600" s="32">
        <f t="shared" si="1185"/>
        <v>1</v>
      </c>
      <c r="BI7600" s="32">
        <f t="shared" si="1186"/>
        <v>0</v>
      </c>
      <c r="BJ7600" s="69">
        <f t="shared" si="1187"/>
        <v>0</v>
      </c>
      <c r="BK7600" s="158" t="str">
        <f t="shared" si="1188"/>
        <v/>
      </c>
    </row>
    <row r="7601" spans="1:63" ht="12" customHeight="1" x14ac:dyDescent="0.2">
      <c r="A7601" s="8"/>
      <c r="B7601" s="7"/>
      <c r="C7601" s="7"/>
      <c r="D7601" s="7"/>
      <c r="E7601" s="7"/>
      <c r="F7601" s="7"/>
      <c r="G7601" s="7"/>
      <c r="H7601" s="7"/>
      <c r="I7601" s="10"/>
      <c r="J7601" s="25"/>
      <c r="K7601" s="250"/>
      <c r="L7601" s="31"/>
      <c r="M7601" s="9"/>
      <c r="N7601" s="11" t="s">
        <v>25</v>
      </c>
      <c r="O7601" s="39"/>
      <c r="P7601" s="47"/>
      <c r="Q7601" s="13"/>
      <c r="R7601" s="248">
        <f t="shared" si="1180"/>
        <v>0</v>
      </c>
      <c r="S7601" s="248">
        <f t="shared" si="1181"/>
        <v>0</v>
      </c>
      <c r="T7601" s="248">
        <f t="shared" si="1182"/>
        <v>0</v>
      </c>
      <c r="U7601" s="248">
        <f t="shared" si="1183"/>
        <v>0</v>
      </c>
      <c r="V7601" s="13"/>
      <c r="W7601" s="7"/>
      <c r="AT7601" s="130"/>
      <c r="BF7601" s="33">
        <f t="shared" si="1189"/>
        <v>41242</v>
      </c>
      <c r="BG7601" s="34">
        <f t="shared" si="1184"/>
        <v>82.88000000000001</v>
      </c>
      <c r="BH7601" s="32">
        <f t="shared" si="1185"/>
        <v>1</v>
      </c>
      <c r="BI7601" s="32">
        <f t="shared" si="1186"/>
        <v>0</v>
      </c>
      <c r="BJ7601" s="69">
        <f t="shared" si="1187"/>
        <v>0</v>
      </c>
      <c r="BK7601" s="158" t="str">
        <f t="shared" si="1188"/>
        <v/>
      </c>
    </row>
    <row r="7602" spans="1:63" ht="12" customHeight="1" x14ac:dyDescent="0.2">
      <c r="A7602" s="8"/>
      <c r="B7602" s="7"/>
      <c r="C7602" s="7"/>
      <c r="D7602" s="7"/>
      <c r="E7602" s="7"/>
      <c r="F7602" s="7"/>
      <c r="G7602" s="7"/>
      <c r="H7602" s="7"/>
      <c r="I7602" s="10"/>
      <c r="J7602" s="25"/>
      <c r="K7602" s="250"/>
      <c r="L7602" s="31"/>
      <c r="M7602" s="9"/>
      <c r="N7602" s="11" t="s">
        <v>25</v>
      </c>
      <c r="O7602" s="39"/>
      <c r="P7602" s="47"/>
      <c r="Q7602" s="13"/>
      <c r="R7602" s="248">
        <f t="shared" si="1180"/>
        <v>0</v>
      </c>
      <c r="S7602" s="248">
        <f t="shared" si="1181"/>
        <v>0</v>
      </c>
      <c r="T7602" s="248">
        <f t="shared" si="1182"/>
        <v>0</v>
      </c>
      <c r="U7602" s="248">
        <f t="shared" si="1183"/>
        <v>0</v>
      </c>
      <c r="V7602" s="13"/>
      <c r="W7602" s="7"/>
      <c r="AT7602" s="130"/>
      <c r="BF7602" s="33">
        <f t="shared" si="1189"/>
        <v>41242</v>
      </c>
      <c r="BG7602" s="34">
        <f t="shared" si="1184"/>
        <v>82.88000000000001</v>
      </c>
      <c r="BH7602" s="32">
        <f t="shared" si="1185"/>
        <v>1</v>
      </c>
      <c r="BI7602" s="32">
        <f t="shared" si="1186"/>
        <v>0</v>
      </c>
      <c r="BJ7602" s="69">
        <f t="shared" si="1187"/>
        <v>0</v>
      </c>
      <c r="BK7602" s="158" t="str">
        <f t="shared" si="1188"/>
        <v/>
      </c>
    </row>
    <row r="7603" spans="1:63" ht="12" customHeight="1" x14ac:dyDescent="0.2">
      <c r="A7603" s="8"/>
      <c r="B7603" s="7"/>
      <c r="C7603" s="7"/>
      <c r="D7603" s="7"/>
      <c r="E7603" s="7"/>
      <c r="F7603" s="7"/>
      <c r="G7603" s="7"/>
      <c r="H7603" s="7"/>
      <c r="I7603" s="10"/>
      <c r="J7603" s="25"/>
      <c r="K7603" s="250"/>
      <c r="L7603" s="31"/>
      <c r="M7603" s="9"/>
      <c r="N7603" s="11" t="s">
        <v>25</v>
      </c>
      <c r="O7603" s="39"/>
      <c r="P7603" s="47"/>
      <c r="Q7603" s="13"/>
      <c r="R7603" s="248">
        <f t="shared" si="1180"/>
        <v>0</v>
      </c>
      <c r="S7603" s="248">
        <f t="shared" si="1181"/>
        <v>0</v>
      </c>
      <c r="T7603" s="248">
        <f t="shared" si="1182"/>
        <v>0</v>
      </c>
      <c r="U7603" s="248">
        <f t="shared" si="1183"/>
        <v>0</v>
      </c>
      <c r="V7603" s="13"/>
      <c r="W7603" s="7"/>
      <c r="AT7603" s="130"/>
      <c r="BF7603" s="33">
        <f t="shared" si="1189"/>
        <v>41242</v>
      </c>
      <c r="BG7603" s="34">
        <f t="shared" si="1184"/>
        <v>82.88000000000001</v>
      </c>
      <c r="BH7603" s="32">
        <f t="shared" si="1185"/>
        <v>1</v>
      </c>
      <c r="BI7603" s="32">
        <f t="shared" si="1186"/>
        <v>0</v>
      </c>
      <c r="BJ7603" s="69">
        <f t="shared" si="1187"/>
        <v>0</v>
      </c>
      <c r="BK7603" s="158" t="str">
        <f t="shared" si="1188"/>
        <v/>
      </c>
    </row>
    <row r="7604" spans="1:63" ht="12" customHeight="1" x14ac:dyDescent="0.2">
      <c r="A7604" s="8"/>
      <c r="B7604" s="7"/>
      <c r="C7604" s="7"/>
      <c r="D7604" s="7"/>
      <c r="E7604" s="7"/>
      <c r="F7604" s="7"/>
      <c r="G7604" s="7"/>
      <c r="H7604" s="7"/>
      <c r="I7604" s="10"/>
      <c r="J7604" s="25"/>
      <c r="K7604" s="250"/>
      <c r="L7604" s="31"/>
      <c r="M7604" s="9"/>
      <c r="N7604" s="11" t="s">
        <v>25</v>
      </c>
      <c r="O7604" s="39"/>
      <c r="P7604" s="47"/>
      <c r="Q7604" s="13"/>
      <c r="R7604" s="248">
        <f t="shared" si="1180"/>
        <v>0</v>
      </c>
      <c r="S7604" s="248">
        <f t="shared" si="1181"/>
        <v>0</v>
      </c>
      <c r="T7604" s="248">
        <f t="shared" si="1182"/>
        <v>0</v>
      </c>
      <c r="U7604" s="248">
        <f t="shared" si="1183"/>
        <v>0</v>
      </c>
      <c r="V7604" s="13"/>
      <c r="W7604" s="7"/>
      <c r="AT7604" s="130"/>
      <c r="BF7604" s="33">
        <f t="shared" si="1189"/>
        <v>41242</v>
      </c>
      <c r="BG7604" s="34">
        <f t="shared" si="1184"/>
        <v>82.88000000000001</v>
      </c>
      <c r="BH7604" s="32">
        <f t="shared" si="1185"/>
        <v>1</v>
      </c>
      <c r="BI7604" s="32">
        <f t="shared" si="1186"/>
        <v>0</v>
      </c>
      <c r="BJ7604" s="69">
        <f t="shared" si="1187"/>
        <v>0</v>
      </c>
      <c r="BK7604" s="158" t="str">
        <f t="shared" si="1188"/>
        <v/>
      </c>
    </row>
    <row r="7605" spans="1:63" ht="12" customHeight="1" x14ac:dyDescent="0.2">
      <c r="A7605" s="8"/>
      <c r="B7605" s="7"/>
      <c r="C7605" s="7"/>
      <c r="D7605" s="7"/>
      <c r="E7605" s="7"/>
      <c r="F7605" s="7"/>
      <c r="G7605" s="7"/>
      <c r="H7605" s="7"/>
      <c r="I7605" s="10"/>
      <c r="J7605" s="25"/>
      <c r="K7605" s="250"/>
      <c r="L7605" s="31"/>
      <c r="M7605" s="9"/>
      <c r="N7605" s="11" t="s">
        <v>25</v>
      </c>
      <c r="O7605" s="39"/>
      <c r="P7605" s="47"/>
      <c r="Q7605" s="13"/>
      <c r="R7605" s="248">
        <f t="shared" si="1180"/>
        <v>0</v>
      </c>
      <c r="S7605" s="248">
        <f t="shared" si="1181"/>
        <v>0</v>
      </c>
      <c r="T7605" s="248">
        <f t="shared" si="1182"/>
        <v>0</v>
      </c>
      <c r="U7605" s="248">
        <f t="shared" si="1183"/>
        <v>0</v>
      </c>
      <c r="V7605" s="13"/>
      <c r="W7605" s="7"/>
      <c r="AT7605" s="130"/>
      <c r="BF7605" s="33">
        <f t="shared" si="1189"/>
        <v>41242</v>
      </c>
      <c r="BG7605" s="34">
        <f t="shared" si="1184"/>
        <v>82.88000000000001</v>
      </c>
      <c r="BH7605" s="32">
        <f t="shared" si="1185"/>
        <v>1</v>
      </c>
      <c r="BI7605" s="32">
        <f t="shared" si="1186"/>
        <v>0</v>
      </c>
      <c r="BJ7605" s="69">
        <f t="shared" si="1187"/>
        <v>0</v>
      </c>
      <c r="BK7605" s="158" t="str">
        <f t="shared" si="1188"/>
        <v/>
      </c>
    </row>
    <row r="7606" spans="1:63" ht="12" customHeight="1" x14ac:dyDescent="0.2">
      <c r="A7606" s="8"/>
      <c r="B7606" s="7"/>
      <c r="C7606" s="7"/>
      <c r="D7606" s="7"/>
      <c r="E7606" s="7"/>
      <c r="F7606" s="7"/>
      <c r="G7606" s="7"/>
      <c r="H7606" s="7"/>
      <c r="I7606" s="10"/>
      <c r="J7606" s="25"/>
      <c r="K7606" s="250"/>
      <c r="L7606" s="31"/>
      <c r="M7606" s="9"/>
      <c r="N7606" s="11" t="s">
        <v>25</v>
      </c>
      <c r="O7606" s="39"/>
      <c r="P7606" s="47"/>
      <c r="Q7606" s="13"/>
      <c r="R7606" s="248">
        <f t="shared" si="1180"/>
        <v>0</v>
      </c>
      <c r="S7606" s="248">
        <f t="shared" si="1181"/>
        <v>0</v>
      </c>
      <c r="T7606" s="248">
        <f t="shared" si="1182"/>
        <v>0</v>
      </c>
      <c r="U7606" s="248">
        <f t="shared" si="1183"/>
        <v>0</v>
      </c>
      <c r="V7606" s="13"/>
      <c r="W7606" s="7"/>
      <c r="AT7606" s="130"/>
      <c r="BF7606" s="33">
        <f t="shared" si="1189"/>
        <v>41242</v>
      </c>
      <c r="BG7606" s="34">
        <f t="shared" si="1184"/>
        <v>82.88000000000001</v>
      </c>
      <c r="BH7606" s="32">
        <f t="shared" si="1185"/>
        <v>1</v>
      </c>
      <c r="BI7606" s="32">
        <f t="shared" si="1186"/>
        <v>0</v>
      </c>
      <c r="BJ7606" s="69">
        <f t="shared" si="1187"/>
        <v>0</v>
      </c>
      <c r="BK7606" s="158" t="str">
        <f t="shared" si="1188"/>
        <v/>
      </c>
    </row>
    <row r="7607" spans="1:63" ht="12" customHeight="1" x14ac:dyDescent="0.2">
      <c r="A7607" s="8"/>
      <c r="B7607" s="7"/>
      <c r="C7607" s="7"/>
      <c r="D7607" s="7"/>
      <c r="E7607" s="7"/>
      <c r="F7607" s="7"/>
      <c r="G7607" s="7"/>
      <c r="H7607" s="7"/>
      <c r="I7607" s="10"/>
      <c r="J7607" s="25"/>
      <c r="K7607" s="250"/>
      <c r="L7607" s="31"/>
      <c r="M7607" s="9"/>
      <c r="N7607" s="11" t="s">
        <v>25</v>
      </c>
      <c r="O7607" s="39"/>
      <c r="P7607" s="47"/>
      <c r="Q7607" s="13"/>
      <c r="R7607" s="248">
        <f t="shared" si="1180"/>
        <v>0</v>
      </c>
      <c r="S7607" s="248">
        <f t="shared" si="1181"/>
        <v>0</v>
      </c>
      <c r="T7607" s="248">
        <f t="shared" si="1182"/>
        <v>0</v>
      </c>
      <c r="U7607" s="248">
        <f t="shared" si="1183"/>
        <v>0</v>
      </c>
      <c r="V7607" s="13"/>
      <c r="W7607" s="7"/>
      <c r="AT7607" s="130"/>
      <c r="BF7607" s="33">
        <f t="shared" si="1189"/>
        <v>41242</v>
      </c>
      <c r="BG7607" s="34">
        <f t="shared" si="1184"/>
        <v>82.88000000000001</v>
      </c>
      <c r="BH7607" s="32">
        <f t="shared" si="1185"/>
        <v>1</v>
      </c>
      <c r="BI7607" s="32">
        <f t="shared" si="1186"/>
        <v>0</v>
      </c>
      <c r="BJ7607" s="69">
        <f t="shared" si="1187"/>
        <v>0</v>
      </c>
      <c r="BK7607" s="158" t="str">
        <f t="shared" si="1188"/>
        <v/>
      </c>
    </row>
    <row r="7608" spans="1:63" ht="12" customHeight="1" x14ac:dyDescent="0.2">
      <c r="A7608" s="8"/>
      <c r="B7608" s="7"/>
      <c r="C7608" s="7"/>
      <c r="D7608" s="7"/>
      <c r="E7608" s="7"/>
      <c r="F7608" s="7"/>
      <c r="G7608" s="7"/>
      <c r="H7608" s="7"/>
      <c r="I7608" s="10"/>
      <c r="J7608" s="25"/>
      <c r="K7608" s="250"/>
      <c r="L7608" s="31"/>
      <c r="M7608" s="9"/>
      <c r="N7608" s="11" t="s">
        <v>25</v>
      </c>
      <c r="O7608" s="39"/>
      <c r="P7608" s="47"/>
      <c r="Q7608" s="13"/>
      <c r="R7608" s="248">
        <f t="shared" si="1180"/>
        <v>0</v>
      </c>
      <c r="S7608" s="248">
        <f t="shared" si="1181"/>
        <v>0</v>
      </c>
      <c r="T7608" s="248">
        <f t="shared" si="1182"/>
        <v>0</v>
      </c>
      <c r="U7608" s="248">
        <f t="shared" si="1183"/>
        <v>0</v>
      </c>
      <c r="V7608" s="13"/>
      <c r="W7608" s="7"/>
      <c r="AT7608" s="130"/>
      <c r="BF7608" s="33">
        <f t="shared" si="1189"/>
        <v>41242</v>
      </c>
      <c r="BG7608" s="34">
        <f t="shared" si="1184"/>
        <v>82.88000000000001</v>
      </c>
      <c r="BH7608" s="32">
        <f t="shared" si="1185"/>
        <v>1</v>
      </c>
      <c r="BI7608" s="32">
        <f t="shared" si="1186"/>
        <v>0</v>
      </c>
      <c r="BJ7608" s="69">
        <f t="shared" si="1187"/>
        <v>0</v>
      </c>
      <c r="BK7608" s="158" t="str">
        <f t="shared" si="1188"/>
        <v/>
      </c>
    </row>
    <row r="7609" spans="1:63" ht="12" customHeight="1" x14ac:dyDescent="0.2">
      <c r="A7609" s="8"/>
      <c r="B7609" s="7"/>
      <c r="C7609" s="7"/>
      <c r="D7609" s="7"/>
      <c r="E7609" s="7"/>
      <c r="F7609" s="7"/>
      <c r="G7609" s="7"/>
      <c r="H7609" s="7"/>
      <c r="I7609" s="10"/>
      <c r="J7609" s="25"/>
      <c r="K7609" s="250"/>
      <c r="L7609" s="31"/>
      <c r="M7609" s="9"/>
      <c r="N7609" s="11" t="s">
        <v>25</v>
      </c>
      <c r="O7609" s="39"/>
      <c r="P7609" s="47"/>
      <c r="Q7609" s="13"/>
      <c r="R7609" s="248">
        <f t="shared" si="1180"/>
        <v>0</v>
      </c>
      <c r="S7609" s="248">
        <f t="shared" si="1181"/>
        <v>0</v>
      </c>
      <c r="T7609" s="248">
        <f t="shared" si="1182"/>
        <v>0</v>
      </c>
      <c r="U7609" s="248">
        <f t="shared" si="1183"/>
        <v>0</v>
      </c>
      <c r="V7609" s="13"/>
      <c r="W7609" s="7"/>
      <c r="AT7609" s="130"/>
      <c r="BF7609" s="33">
        <f t="shared" si="1189"/>
        <v>41242</v>
      </c>
      <c r="BG7609" s="34">
        <f t="shared" si="1184"/>
        <v>82.88000000000001</v>
      </c>
      <c r="BH7609" s="32">
        <f t="shared" si="1185"/>
        <v>1</v>
      </c>
      <c r="BI7609" s="32">
        <f t="shared" si="1186"/>
        <v>0</v>
      </c>
      <c r="BJ7609" s="69">
        <f t="shared" si="1187"/>
        <v>0</v>
      </c>
      <c r="BK7609" s="158" t="str">
        <f t="shared" si="1188"/>
        <v/>
      </c>
    </row>
    <row r="7610" spans="1:63" ht="12" customHeight="1" x14ac:dyDescent="0.2">
      <c r="A7610" s="8"/>
      <c r="B7610" s="7"/>
      <c r="C7610" s="7"/>
      <c r="D7610" s="7"/>
      <c r="E7610" s="7"/>
      <c r="F7610" s="7"/>
      <c r="G7610" s="7"/>
      <c r="H7610" s="7"/>
      <c r="I7610" s="10"/>
      <c r="J7610" s="25"/>
      <c r="K7610" s="250"/>
      <c r="L7610" s="31"/>
      <c r="M7610" s="9"/>
      <c r="N7610" s="11" t="s">
        <v>25</v>
      </c>
      <c r="O7610" s="39"/>
      <c r="P7610" s="47"/>
      <c r="Q7610" s="13"/>
      <c r="R7610" s="248">
        <f t="shared" si="1180"/>
        <v>0</v>
      </c>
      <c r="S7610" s="248">
        <f t="shared" si="1181"/>
        <v>0</v>
      </c>
      <c r="T7610" s="248">
        <f t="shared" si="1182"/>
        <v>0</v>
      </c>
      <c r="U7610" s="248">
        <f t="shared" si="1183"/>
        <v>0</v>
      </c>
      <c r="V7610" s="13"/>
      <c r="W7610" s="7"/>
      <c r="AT7610" s="130"/>
      <c r="BF7610" s="33">
        <f t="shared" si="1189"/>
        <v>41242</v>
      </c>
      <c r="BG7610" s="34">
        <f t="shared" si="1184"/>
        <v>82.88000000000001</v>
      </c>
      <c r="BH7610" s="32">
        <f t="shared" si="1185"/>
        <v>1</v>
      </c>
      <c r="BI7610" s="32">
        <f t="shared" si="1186"/>
        <v>0</v>
      </c>
      <c r="BJ7610" s="69">
        <f t="shared" si="1187"/>
        <v>0</v>
      </c>
      <c r="BK7610" s="158" t="str">
        <f t="shared" si="1188"/>
        <v/>
      </c>
    </row>
    <row r="7611" spans="1:63" ht="12" customHeight="1" x14ac:dyDescent="0.2">
      <c r="A7611" s="8"/>
      <c r="B7611" s="7"/>
      <c r="C7611" s="7"/>
      <c r="D7611" s="7"/>
      <c r="E7611" s="7"/>
      <c r="F7611" s="7"/>
      <c r="G7611" s="7"/>
      <c r="H7611" s="7"/>
      <c r="I7611" s="10"/>
      <c r="J7611" s="25"/>
      <c r="K7611" s="250"/>
      <c r="L7611" s="31"/>
      <c r="M7611" s="9"/>
      <c r="N7611" s="11" t="s">
        <v>25</v>
      </c>
      <c r="O7611" s="39"/>
      <c r="P7611" s="47"/>
      <c r="Q7611" s="13"/>
      <c r="R7611" s="248">
        <f t="shared" si="1180"/>
        <v>0</v>
      </c>
      <c r="S7611" s="248">
        <f t="shared" si="1181"/>
        <v>0</v>
      </c>
      <c r="T7611" s="248">
        <f t="shared" si="1182"/>
        <v>0</v>
      </c>
      <c r="U7611" s="248">
        <f t="shared" si="1183"/>
        <v>0</v>
      </c>
      <c r="V7611" s="13"/>
      <c r="W7611" s="7"/>
      <c r="AT7611" s="130"/>
      <c r="BF7611" s="33">
        <f t="shared" si="1189"/>
        <v>41242</v>
      </c>
      <c r="BG7611" s="34">
        <f t="shared" si="1184"/>
        <v>82.88000000000001</v>
      </c>
      <c r="BH7611" s="32">
        <f t="shared" si="1185"/>
        <v>1</v>
      </c>
      <c r="BI7611" s="32">
        <f t="shared" si="1186"/>
        <v>0</v>
      </c>
      <c r="BJ7611" s="69">
        <f t="shared" si="1187"/>
        <v>0</v>
      </c>
      <c r="BK7611" s="158" t="str">
        <f t="shared" si="1188"/>
        <v/>
      </c>
    </row>
    <row r="7612" spans="1:63" ht="12" customHeight="1" x14ac:dyDescent="0.2">
      <c r="A7612" s="8"/>
      <c r="B7612" s="7"/>
      <c r="C7612" s="7"/>
      <c r="D7612" s="7"/>
      <c r="E7612" s="7"/>
      <c r="F7612" s="7"/>
      <c r="G7612" s="7"/>
      <c r="H7612" s="7"/>
      <c r="I7612" s="10"/>
      <c r="J7612" s="25"/>
      <c r="K7612" s="250"/>
      <c r="L7612" s="31"/>
      <c r="M7612" s="9"/>
      <c r="N7612" s="11" t="s">
        <v>25</v>
      </c>
      <c r="O7612" s="39"/>
      <c r="P7612" s="47"/>
      <c r="Q7612" s="13"/>
      <c r="R7612" s="248">
        <f t="shared" si="1180"/>
        <v>0</v>
      </c>
      <c r="S7612" s="248">
        <f t="shared" si="1181"/>
        <v>0</v>
      </c>
      <c r="T7612" s="248">
        <f t="shared" si="1182"/>
        <v>0</v>
      </c>
      <c r="U7612" s="248">
        <f t="shared" si="1183"/>
        <v>0</v>
      </c>
      <c r="V7612" s="13"/>
      <c r="W7612" s="7"/>
      <c r="AT7612" s="130"/>
      <c r="BF7612" s="33">
        <f t="shared" si="1189"/>
        <v>41242</v>
      </c>
      <c r="BG7612" s="34">
        <f t="shared" si="1184"/>
        <v>82.88000000000001</v>
      </c>
      <c r="BH7612" s="32">
        <f t="shared" si="1185"/>
        <v>1</v>
      </c>
      <c r="BI7612" s="32">
        <f t="shared" si="1186"/>
        <v>0</v>
      </c>
      <c r="BJ7612" s="69">
        <f t="shared" si="1187"/>
        <v>0</v>
      </c>
      <c r="BK7612" s="158" t="str">
        <f t="shared" si="1188"/>
        <v/>
      </c>
    </row>
    <row r="7613" spans="1:63" ht="12" customHeight="1" x14ac:dyDescent="0.2">
      <c r="A7613" s="8"/>
      <c r="B7613" s="7"/>
      <c r="C7613" s="7"/>
      <c r="D7613" s="7"/>
      <c r="E7613" s="7"/>
      <c r="F7613" s="7"/>
      <c r="G7613" s="7"/>
      <c r="H7613" s="7"/>
      <c r="I7613" s="10"/>
      <c r="J7613" s="25"/>
      <c r="K7613" s="250"/>
      <c r="L7613" s="31"/>
      <c r="M7613" s="9"/>
      <c r="N7613" s="11" t="s">
        <v>25</v>
      </c>
      <c r="O7613" s="39"/>
      <c r="P7613" s="47"/>
      <c r="Q7613" s="13"/>
      <c r="R7613" s="248">
        <f t="shared" si="1180"/>
        <v>0</v>
      </c>
      <c r="S7613" s="248">
        <f t="shared" si="1181"/>
        <v>0</v>
      </c>
      <c r="T7613" s="248">
        <f t="shared" si="1182"/>
        <v>0</v>
      </c>
      <c r="U7613" s="248">
        <f t="shared" si="1183"/>
        <v>0</v>
      </c>
      <c r="V7613" s="13"/>
      <c r="W7613" s="7"/>
      <c r="AT7613" s="130"/>
      <c r="BF7613" s="33">
        <f t="shared" si="1189"/>
        <v>41242</v>
      </c>
      <c r="BG7613" s="34">
        <f t="shared" si="1184"/>
        <v>82.88000000000001</v>
      </c>
      <c r="BH7613" s="32">
        <f t="shared" si="1185"/>
        <v>1</v>
      </c>
      <c r="BI7613" s="32">
        <f t="shared" si="1186"/>
        <v>0</v>
      </c>
      <c r="BJ7613" s="69">
        <f t="shared" si="1187"/>
        <v>0</v>
      </c>
      <c r="BK7613" s="158" t="str">
        <f t="shared" si="1188"/>
        <v/>
      </c>
    </row>
    <row r="7614" spans="1:63" ht="12" customHeight="1" x14ac:dyDescent="0.2">
      <c r="A7614" s="8"/>
      <c r="B7614" s="7"/>
      <c r="C7614" s="7"/>
      <c r="D7614" s="7"/>
      <c r="E7614" s="7"/>
      <c r="F7614" s="7"/>
      <c r="G7614" s="7"/>
      <c r="H7614" s="7"/>
      <c r="I7614" s="10"/>
      <c r="J7614" s="25"/>
      <c r="K7614" s="250"/>
      <c r="L7614" s="31"/>
      <c r="M7614" s="9"/>
      <c r="N7614" s="11" t="s">
        <v>25</v>
      </c>
      <c r="O7614" s="39"/>
      <c r="P7614" s="47"/>
      <c r="Q7614" s="13"/>
      <c r="R7614" s="248">
        <f t="shared" si="1180"/>
        <v>0</v>
      </c>
      <c r="S7614" s="248">
        <f t="shared" si="1181"/>
        <v>0</v>
      </c>
      <c r="T7614" s="248">
        <f t="shared" si="1182"/>
        <v>0</v>
      </c>
      <c r="U7614" s="248">
        <f t="shared" si="1183"/>
        <v>0</v>
      </c>
      <c r="V7614" s="13"/>
      <c r="W7614" s="7"/>
      <c r="AT7614" s="130"/>
      <c r="BF7614" s="33">
        <f t="shared" si="1189"/>
        <v>41242</v>
      </c>
      <c r="BG7614" s="34">
        <f t="shared" si="1184"/>
        <v>82.88000000000001</v>
      </c>
      <c r="BH7614" s="32">
        <f t="shared" si="1185"/>
        <v>1</v>
      </c>
      <c r="BI7614" s="32">
        <f t="shared" si="1186"/>
        <v>0</v>
      </c>
      <c r="BJ7614" s="69">
        <f t="shared" si="1187"/>
        <v>0</v>
      </c>
      <c r="BK7614" s="158" t="str">
        <f t="shared" si="1188"/>
        <v/>
      </c>
    </row>
    <row r="7615" spans="1:63" ht="12" customHeight="1" x14ac:dyDescent="0.2">
      <c r="A7615" s="8"/>
      <c r="B7615" s="7"/>
      <c r="C7615" s="7"/>
      <c r="D7615" s="7"/>
      <c r="E7615" s="7"/>
      <c r="F7615" s="7"/>
      <c r="G7615" s="7"/>
      <c r="H7615" s="7"/>
      <c r="I7615" s="10"/>
      <c r="J7615" s="25"/>
      <c r="K7615" s="250"/>
      <c r="L7615" s="31"/>
      <c r="M7615" s="9"/>
      <c r="N7615" s="11" t="s">
        <v>25</v>
      </c>
      <c r="O7615" s="39"/>
      <c r="P7615" s="47"/>
      <c r="Q7615" s="13"/>
      <c r="R7615" s="248">
        <f t="shared" si="1180"/>
        <v>0</v>
      </c>
      <c r="S7615" s="248">
        <f t="shared" si="1181"/>
        <v>0</v>
      </c>
      <c r="T7615" s="248">
        <f t="shared" si="1182"/>
        <v>0</v>
      </c>
      <c r="U7615" s="248">
        <f t="shared" si="1183"/>
        <v>0</v>
      </c>
      <c r="V7615" s="13"/>
      <c r="W7615" s="7"/>
      <c r="AT7615" s="130"/>
      <c r="BF7615" s="33">
        <f t="shared" si="1189"/>
        <v>41242</v>
      </c>
      <c r="BG7615" s="34">
        <f t="shared" si="1184"/>
        <v>82.88000000000001</v>
      </c>
      <c r="BH7615" s="32">
        <f t="shared" si="1185"/>
        <v>1</v>
      </c>
      <c r="BI7615" s="32">
        <f t="shared" si="1186"/>
        <v>0</v>
      </c>
      <c r="BJ7615" s="69">
        <f t="shared" si="1187"/>
        <v>0</v>
      </c>
      <c r="BK7615" s="158" t="str">
        <f t="shared" si="1188"/>
        <v/>
      </c>
    </row>
    <row r="7616" spans="1:63" ht="12" customHeight="1" x14ac:dyDescent="0.2">
      <c r="A7616" s="8"/>
      <c r="B7616" s="7"/>
      <c r="C7616" s="7"/>
      <c r="D7616" s="7"/>
      <c r="E7616" s="7"/>
      <c r="F7616" s="7"/>
      <c r="G7616" s="7"/>
      <c r="H7616" s="7"/>
      <c r="I7616" s="10"/>
      <c r="J7616" s="25"/>
      <c r="K7616" s="250"/>
      <c r="L7616" s="31"/>
      <c r="M7616" s="9"/>
      <c r="N7616" s="11" t="s">
        <v>25</v>
      </c>
      <c r="O7616" s="39"/>
      <c r="P7616" s="47"/>
      <c r="Q7616" s="13"/>
      <c r="R7616" s="248">
        <f t="shared" si="1180"/>
        <v>0</v>
      </c>
      <c r="S7616" s="248">
        <f t="shared" si="1181"/>
        <v>0</v>
      </c>
      <c r="T7616" s="248">
        <f t="shared" si="1182"/>
        <v>0</v>
      </c>
      <c r="U7616" s="248">
        <f t="shared" si="1183"/>
        <v>0</v>
      </c>
      <c r="V7616" s="13"/>
      <c r="W7616" s="7"/>
      <c r="AT7616" s="130"/>
      <c r="BF7616" s="33">
        <f t="shared" si="1189"/>
        <v>41242</v>
      </c>
      <c r="BG7616" s="34">
        <f t="shared" si="1184"/>
        <v>82.88000000000001</v>
      </c>
      <c r="BH7616" s="32">
        <f t="shared" si="1185"/>
        <v>1</v>
      </c>
      <c r="BI7616" s="32">
        <f t="shared" si="1186"/>
        <v>0</v>
      </c>
      <c r="BJ7616" s="69">
        <f t="shared" si="1187"/>
        <v>0</v>
      </c>
      <c r="BK7616" s="158" t="str">
        <f t="shared" si="1188"/>
        <v/>
      </c>
    </row>
    <row r="7617" spans="1:63" ht="12" customHeight="1" x14ac:dyDescent="0.2">
      <c r="A7617" s="8"/>
      <c r="B7617" s="7"/>
      <c r="C7617" s="7"/>
      <c r="D7617" s="7"/>
      <c r="E7617" s="7"/>
      <c r="F7617" s="7"/>
      <c r="G7617" s="7"/>
      <c r="H7617" s="7"/>
      <c r="I7617" s="10"/>
      <c r="J7617" s="25"/>
      <c r="K7617" s="250"/>
      <c r="L7617" s="31"/>
      <c r="M7617" s="9"/>
      <c r="N7617" s="11" t="s">
        <v>25</v>
      </c>
      <c r="O7617" s="39"/>
      <c r="P7617" s="47"/>
      <c r="Q7617" s="13"/>
      <c r="R7617" s="248">
        <f t="shared" si="1180"/>
        <v>0</v>
      </c>
      <c r="S7617" s="248">
        <f t="shared" si="1181"/>
        <v>0</v>
      </c>
      <c r="T7617" s="248">
        <f t="shared" si="1182"/>
        <v>0</v>
      </c>
      <c r="U7617" s="248">
        <f t="shared" si="1183"/>
        <v>0</v>
      </c>
      <c r="V7617" s="13"/>
      <c r="W7617" s="7"/>
      <c r="AT7617" s="130"/>
      <c r="BF7617" s="33">
        <f t="shared" si="1189"/>
        <v>41242</v>
      </c>
      <c r="BG7617" s="34">
        <f t="shared" si="1184"/>
        <v>82.88000000000001</v>
      </c>
      <c r="BH7617" s="32">
        <f t="shared" si="1185"/>
        <v>1</v>
      </c>
      <c r="BI7617" s="32">
        <f t="shared" si="1186"/>
        <v>0</v>
      </c>
      <c r="BJ7617" s="69">
        <f t="shared" si="1187"/>
        <v>0</v>
      </c>
      <c r="BK7617" s="158" t="str">
        <f t="shared" si="1188"/>
        <v/>
      </c>
    </row>
    <row r="7618" spans="1:63" ht="12" customHeight="1" x14ac:dyDescent="0.2">
      <c r="A7618" s="8"/>
      <c r="B7618" s="7"/>
      <c r="C7618" s="7"/>
      <c r="D7618" s="7"/>
      <c r="E7618" s="7"/>
      <c r="F7618" s="7"/>
      <c r="G7618" s="7"/>
      <c r="H7618" s="7"/>
      <c r="I7618" s="10"/>
      <c r="J7618" s="25"/>
      <c r="K7618" s="250"/>
      <c r="L7618" s="31"/>
      <c r="M7618" s="9"/>
      <c r="N7618" s="11" t="s">
        <v>25</v>
      </c>
      <c r="O7618" s="39"/>
      <c r="P7618" s="47"/>
      <c r="Q7618" s="13"/>
      <c r="R7618" s="248">
        <f t="shared" si="1180"/>
        <v>0</v>
      </c>
      <c r="S7618" s="248">
        <f t="shared" si="1181"/>
        <v>0</v>
      </c>
      <c r="T7618" s="248">
        <f t="shared" si="1182"/>
        <v>0</v>
      </c>
      <c r="U7618" s="248">
        <f t="shared" si="1183"/>
        <v>0</v>
      </c>
      <c r="V7618" s="13"/>
      <c r="W7618" s="7"/>
      <c r="AT7618" s="130"/>
      <c r="BF7618" s="33">
        <f t="shared" si="1189"/>
        <v>41242</v>
      </c>
      <c r="BG7618" s="34">
        <f t="shared" si="1184"/>
        <v>82.88000000000001</v>
      </c>
      <c r="BH7618" s="32">
        <f t="shared" si="1185"/>
        <v>1</v>
      </c>
      <c r="BI7618" s="32">
        <f t="shared" si="1186"/>
        <v>0</v>
      </c>
      <c r="BJ7618" s="69">
        <f t="shared" si="1187"/>
        <v>0</v>
      </c>
      <c r="BK7618" s="158" t="str">
        <f t="shared" si="1188"/>
        <v/>
      </c>
    </row>
    <row r="7619" spans="1:63" ht="12" customHeight="1" x14ac:dyDescent="0.2">
      <c r="A7619" s="8"/>
      <c r="B7619" s="7"/>
      <c r="C7619" s="7"/>
      <c r="D7619" s="7"/>
      <c r="E7619" s="7"/>
      <c r="F7619" s="7"/>
      <c r="G7619" s="7"/>
      <c r="H7619" s="7"/>
      <c r="I7619" s="10"/>
      <c r="J7619" s="25"/>
      <c r="K7619" s="250"/>
      <c r="L7619" s="31"/>
      <c r="M7619" s="9"/>
      <c r="N7619" s="11" t="s">
        <v>25</v>
      </c>
      <c r="O7619" s="39"/>
      <c r="P7619" s="47"/>
      <c r="Q7619" s="13"/>
      <c r="R7619" s="248">
        <f t="shared" si="1180"/>
        <v>0</v>
      </c>
      <c r="S7619" s="248">
        <f t="shared" si="1181"/>
        <v>0</v>
      </c>
      <c r="T7619" s="248">
        <f t="shared" si="1182"/>
        <v>0</v>
      </c>
      <c r="U7619" s="248">
        <f t="shared" si="1183"/>
        <v>0</v>
      </c>
      <c r="V7619" s="13"/>
      <c r="W7619" s="7"/>
      <c r="AT7619" s="130"/>
      <c r="BF7619" s="33">
        <f t="shared" si="1189"/>
        <v>41242</v>
      </c>
      <c r="BG7619" s="34">
        <f t="shared" si="1184"/>
        <v>82.88000000000001</v>
      </c>
      <c r="BH7619" s="32">
        <f t="shared" si="1185"/>
        <v>1</v>
      </c>
      <c r="BI7619" s="32">
        <f t="shared" si="1186"/>
        <v>0</v>
      </c>
      <c r="BJ7619" s="69">
        <f t="shared" si="1187"/>
        <v>0</v>
      </c>
      <c r="BK7619" s="158" t="str">
        <f t="shared" si="1188"/>
        <v/>
      </c>
    </row>
    <row r="7620" spans="1:63" ht="12" customHeight="1" x14ac:dyDescent="0.2">
      <c r="A7620" s="8"/>
      <c r="B7620" s="7"/>
      <c r="C7620" s="7"/>
      <c r="D7620" s="7"/>
      <c r="E7620" s="7"/>
      <c r="F7620" s="7"/>
      <c r="G7620" s="7"/>
      <c r="H7620" s="7"/>
      <c r="I7620" s="10"/>
      <c r="J7620" s="25"/>
      <c r="K7620" s="250"/>
      <c r="L7620" s="31"/>
      <c r="M7620" s="9"/>
      <c r="N7620" s="11" t="s">
        <v>25</v>
      </c>
      <c r="O7620" s="39"/>
      <c r="P7620" s="47"/>
      <c r="Q7620" s="13"/>
      <c r="R7620" s="248">
        <f t="shared" si="1180"/>
        <v>0</v>
      </c>
      <c r="S7620" s="248">
        <f t="shared" si="1181"/>
        <v>0</v>
      </c>
      <c r="T7620" s="248">
        <f t="shared" si="1182"/>
        <v>0</v>
      </c>
      <c r="U7620" s="248">
        <f t="shared" si="1183"/>
        <v>0</v>
      </c>
      <c r="V7620" s="13"/>
      <c r="W7620" s="7"/>
      <c r="AT7620" s="130"/>
      <c r="BF7620" s="33">
        <f t="shared" si="1189"/>
        <v>41242</v>
      </c>
      <c r="BG7620" s="34">
        <f t="shared" si="1184"/>
        <v>82.88000000000001</v>
      </c>
      <c r="BH7620" s="32">
        <f t="shared" si="1185"/>
        <v>1</v>
      </c>
      <c r="BI7620" s="32">
        <f t="shared" si="1186"/>
        <v>0</v>
      </c>
      <c r="BJ7620" s="69">
        <f t="shared" si="1187"/>
        <v>0</v>
      </c>
      <c r="BK7620" s="158" t="str">
        <f t="shared" si="1188"/>
        <v/>
      </c>
    </row>
    <row r="7621" spans="1:63" ht="12" customHeight="1" x14ac:dyDescent="0.2">
      <c r="A7621" s="8"/>
      <c r="B7621" s="7"/>
      <c r="C7621" s="7"/>
      <c r="D7621" s="7"/>
      <c r="E7621" s="7"/>
      <c r="F7621" s="7"/>
      <c r="G7621" s="7"/>
      <c r="H7621" s="7"/>
      <c r="I7621" s="10"/>
      <c r="J7621" s="25"/>
      <c r="K7621" s="250"/>
      <c r="L7621" s="31"/>
      <c r="M7621" s="9"/>
      <c r="N7621" s="11" t="s">
        <v>25</v>
      </c>
      <c r="O7621" s="39"/>
      <c r="P7621" s="47"/>
      <c r="Q7621" s="13"/>
      <c r="R7621" s="248">
        <f t="shared" si="1180"/>
        <v>0</v>
      </c>
      <c r="S7621" s="248">
        <f t="shared" si="1181"/>
        <v>0</v>
      </c>
      <c r="T7621" s="248">
        <f t="shared" si="1182"/>
        <v>0</v>
      </c>
      <c r="U7621" s="248">
        <f t="shared" si="1183"/>
        <v>0</v>
      </c>
      <c r="V7621" s="13"/>
      <c r="W7621" s="7"/>
      <c r="AT7621" s="130"/>
      <c r="BF7621" s="33">
        <f t="shared" si="1189"/>
        <v>41242</v>
      </c>
      <c r="BG7621" s="34">
        <f t="shared" si="1184"/>
        <v>82.88000000000001</v>
      </c>
      <c r="BH7621" s="32">
        <f t="shared" si="1185"/>
        <v>1</v>
      </c>
      <c r="BI7621" s="32">
        <f t="shared" si="1186"/>
        <v>0</v>
      </c>
      <c r="BJ7621" s="69">
        <f t="shared" si="1187"/>
        <v>0</v>
      </c>
      <c r="BK7621" s="158" t="str">
        <f t="shared" si="1188"/>
        <v/>
      </c>
    </row>
    <row r="7622" spans="1:63" ht="12" customHeight="1" x14ac:dyDescent="0.2">
      <c r="A7622" s="8"/>
      <c r="B7622" s="7"/>
      <c r="C7622" s="7"/>
      <c r="D7622" s="7"/>
      <c r="E7622" s="7"/>
      <c r="F7622" s="7"/>
      <c r="G7622" s="7"/>
      <c r="H7622" s="7"/>
      <c r="I7622" s="10"/>
      <c r="J7622" s="25"/>
      <c r="K7622" s="250"/>
      <c r="L7622" s="31"/>
      <c r="M7622" s="9"/>
      <c r="N7622" s="11" t="s">
        <v>25</v>
      </c>
      <c r="O7622" s="39"/>
      <c r="P7622" s="47"/>
      <c r="Q7622" s="13"/>
      <c r="R7622" s="248">
        <f t="shared" si="1180"/>
        <v>0</v>
      </c>
      <c r="S7622" s="248">
        <f t="shared" si="1181"/>
        <v>0</v>
      </c>
      <c r="T7622" s="248">
        <f t="shared" si="1182"/>
        <v>0</v>
      </c>
      <c r="U7622" s="248">
        <f t="shared" si="1183"/>
        <v>0</v>
      </c>
      <c r="V7622" s="13"/>
      <c r="W7622" s="7"/>
      <c r="AT7622" s="130"/>
      <c r="BF7622" s="33">
        <f t="shared" si="1189"/>
        <v>41242</v>
      </c>
      <c r="BG7622" s="34">
        <f t="shared" si="1184"/>
        <v>82.88000000000001</v>
      </c>
      <c r="BH7622" s="32">
        <f t="shared" si="1185"/>
        <v>1</v>
      </c>
      <c r="BI7622" s="32">
        <f t="shared" si="1186"/>
        <v>0</v>
      </c>
      <c r="BJ7622" s="69">
        <f t="shared" si="1187"/>
        <v>0</v>
      </c>
      <c r="BK7622" s="158" t="str">
        <f t="shared" si="1188"/>
        <v/>
      </c>
    </row>
    <row r="7623" spans="1:63" ht="12" customHeight="1" x14ac:dyDescent="0.2">
      <c r="A7623" s="8"/>
      <c r="B7623" s="7"/>
      <c r="C7623" s="7"/>
      <c r="D7623" s="7"/>
      <c r="E7623" s="7"/>
      <c r="F7623" s="7"/>
      <c r="G7623" s="7"/>
      <c r="H7623" s="7"/>
      <c r="I7623" s="10"/>
      <c r="J7623" s="25"/>
      <c r="K7623" s="250"/>
      <c r="L7623" s="31"/>
      <c r="M7623" s="9"/>
      <c r="N7623" s="11" t="s">
        <v>25</v>
      </c>
      <c r="O7623" s="39"/>
      <c r="P7623" s="47"/>
      <c r="Q7623" s="13"/>
      <c r="R7623" s="248">
        <f t="shared" si="1180"/>
        <v>0</v>
      </c>
      <c r="S7623" s="248">
        <f t="shared" si="1181"/>
        <v>0</v>
      </c>
      <c r="T7623" s="248">
        <f t="shared" si="1182"/>
        <v>0</v>
      </c>
      <c r="U7623" s="248">
        <f t="shared" si="1183"/>
        <v>0</v>
      </c>
      <c r="V7623" s="13"/>
      <c r="W7623" s="7"/>
      <c r="AT7623" s="130"/>
      <c r="BF7623" s="33">
        <f t="shared" si="1189"/>
        <v>41242</v>
      </c>
      <c r="BG7623" s="34">
        <f t="shared" si="1184"/>
        <v>82.88000000000001</v>
      </c>
      <c r="BH7623" s="32">
        <f t="shared" si="1185"/>
        <v>1</v>
      </c>
      <c r="BI7623" s="32">
        <f t="shared" si="1186"/>
        <v>0</v>
      </c>
      <c r="BJ7623" s="69">
        <f t="shared" si="1187"/>
        <v>0</v>
      </c>
      <c r="BK7623" s="158" t="str">
        <f t="shared" si="1188"/>
        <v/>
      </c>
    </row>
    <row r="7624" spans="1:63" ht="12" customHeight="1" x14ac:dyDescent="0.2">
      <c r="A7624" s="8"/>
      <c r="B7624" s="7"/>
      <c r="C7624" s="7"/>
      <c r="D7624" s="7"/>
      <c r="E7624" s="7"/>
      <c r="F7624" s="7"/>
      <c r="G7624" s="7"/>
      <c r="H7624" s="7"/>
      <c r="I7624" s="10"/>
      <c r="J7624" s="25"/>
      <c r="K7624" s="250"/>
      <c r="L7624" s="31"/>
      <c r="M7624" s="9"/>
      <c r="N7624" s="11" t="s">
        <v>25</v>
      </c>
      <c r="O7624" s="39"/>
      <c r="P7624" s="47"/>
      <c r="Q7624" s="13"/>
      <c r="R7624" s="248">
        <f t="shared" si="1180"/>
        <v>0</v>
      </c>
      <c r="S7624" s="248">
        <f t="shared" si="1181"/>
        <v>0</v>
      </c>
      <c r="T7624" s="248">
        <f t="shared" si="1182"/>
        <v>0</v>
      </c>
      <c r="U7624" s="248">
        <f t="shared" si="1183"/>
        <v>0</v>
      </c>
      <c r="V7624" s="13"/>
      <c r="W7624" s="7"/>
      <c r="AT7624" s="130"/>
      <c r="BF7624" s="33">
        <f t="shared" si="1189"/>
        <v>41242</v>
      </c>
      <c r="BG7624" s="34">
        <f t="shared" si="1184"/>
        <v>82.88000000000001</v>
      </c>
      <c r="BH7624" s="32">
        <f t="shared" si="1185"/>
        <v>1</v>
      </c>
      <c r="BI7624" s="32">
        <f t="shared" si="1186"/>
        <v>0</v>
      </c>
      <c r="BJ7624" s="69">
        <f t="shared" si="1187"/>
        <v>0</v>
      </c>
      <c r="BK7624" s="158" t="str">
        <f t="shared" si="1188"/>
        <v/>
      </c>
    </row>
    <row r="7625" spans="1:63" ht="12" customHeight="1" x14ac:dyDescent="0.2">
      <c r="A7625" s="8"/>
      <c r="B7625" s="7"/>
      <c r="C7625" s="7"/>
      <c r="D7625" s="7"/>
      <c r="E7625" s="7"/>
      <c r="F7625" s="7"/>
      <c r="G7625" s="7"/>
      <c r="H7625" s="7"/>
      <c r="I7625" s="10"/>
      <c r="J7625" s="25"/>
      <c r="K7625" s="250"/>
      <c r="L7625" s="31"/>
      <c r="M7625" s="9"/>
      <c r="N7625" s="11" t="s">
        <v>25</v>
      </c>
      <c r="O7625" s="39"/>
      <c r="P7625" s="47"/>
      <c r="Q7625" s="13"/>
      <c r="R7625" s="248">
        <f t="shared" si="1180"/>
        <v>0</v>
      </c>
      <c r="S7625" s="248">
        <f t="shared" si="1181"/>
        <v>0</v>
      </c>
      <c r="T7625" s="248">
        <f t="shared" si="1182"/>
        <v>0</v>
      </c>
      <c r="U7625" s="248">
        <f t="shared" si="1183"/>
        <v>0</v>
      </c>
      <c r="V7625" s="13"/>
      <c r="W7625" s="7"/>
      <c r="AT7625" s="130"/>
      <c r="BF7625" s="33">
        <f t="shared" si="1189"/>
        <v>41242</v>
      </c>
      <c r="BG7625" s="34">
        <f t="shared" si="1184"/>
        <v>82.88000000000001</v>
      </c>
      <c r="BH7625" s="32">
        <f t="shared" si="1185"/>
        <v>1</v>
      </c>
      <c r="BI7625" s="32">
        <f t="shared" si="1186"/>
        <v>0</v>
      </c>
      <c r="BJ7625" s="69">
        <f t="shared" si="1187"/>
        <v>0</v>
      </c>
      <c r="BK7625" s="158" t="str">
        <f t="shared" si="1188"/>
        <v/>
      </c>
    </row>
    <row r="7626" spans="1:63" ht="12" customHeight="1" x14ac:dyDescent="0.2">
      <c r="A7626" s="8"/>
      <c r="B7626" s="7"/>
      <c r="C7626" s="7"/>
      <c r="D7626" s="7"/>
      <c r="E7626" s="7"/>
      <c r="F7626" s="7"/>
      <c r="G7626" s="7"/>
      <c r="H7626" s="7"/>
      <c r="I7626" s="10"/>
      <c r="J7626" s="25"/>
      <c r="K7626" s="250"/>
      <c r="L7626" s="31"/>
      <c r="M7626" s="9"/>
      <c r="N7626" s="11" t="s">
        <v>25</v>
      </c>
      <c r="O7626" s="39"/>
      <c r="P7626" s="47"/>
      <c r="Q7626" s="13"/>
      <c r="R7626" s="248">
        <f t="shared" si="1180"/>
        <v>0</v>
      </c>
      <c r="S7626" s="248">
        <f t="shared" si="1181"/>
        <v>0</v>
      </c>
      <c r="T7626" s="248">
        <f t="shared" si="1182"/>
        <v>0</v>
      </c>
      <c r="U7626" s="248">
        <f t="shared" si="1183"/>
        <v>0</v>
      </c>
      <c r="V7626" s="13"/>
      <c r="W7626" s="7"/>
      <c r="AT7626" s="130"/>
      <c r="BF7626" s="33">
        <f t="shared" si="1189"/>
        <v>41242</v>
      </c>
      <c r="BG7626" s="34">
        <f t="shared" si="1184"/>
        <v>82.88000000000001</v>
      </c>
      <c r="BH7626" s="32">
        <f t="shared" si="1185"/>
        <v>1</v>
      </c>
      <c r="BI7626" s="32">
        <f t="shared" si="1186"/>
        <v>0</v>
      </c>
      <c r="BJ7626" s="69">
        <f t="shared" si="1187"/>
        <v>0</v>
      </c>
      <c r="BK7626" s="158" t="str">
        <f t="shared" si="1188"/>
        <v/>
      </c>
    </row>
    <row r="7627" spans="1:63" ht="12" customHeight="1" x14ac:dyDescent="0.2">
      <c r="A7627" s="8"/>
      <c r="B7627" s="7"/>
      <c r="C7627" s="7"/>
      <c r="D7627" s="7"/>
      <c r="E7627" s="7"/>
      <c r="F7627" s="7"/>
      <c r="G7627" s="7"/>
      <c r="H7627" s="7"/>
      <c r="I7627" s="10"/>
      <c r="J7627" s="25"/>
      <c r="K7627" s="250"/>
      <c r="L7627" s="31"/>
      <c r="M7627" s="9"/>
      <c r="N7627" s="11" t="s">
        <v>25</v>
      </c>
      <c r="O7627" s="39"/>
      <c r="P7627" s="47"/>
      <c r="Q7627" s="13"/>
      <c r="R7627" s="248">
        <f t="shared" ref="R7627:R7690" si="1190">IF(N7627&lt;&gt;"M",ROUND(IF(M7627&lt;&gt;"Y",IF(P7627&lt;&gt;"Y",K7627,K7627*(BH7627-1)),0),ROUNDING),"")</f>
        <v>0</v>
      </c>
      <c r="S7627" s="248">
        <f t="shared" ref="S7627:S7690" si="1191">IF(N7627&lt;&gt;"M",ROUND(IF(O7627&gt;0,IF(M7627="Y",BI7627*(1-O7627),IF(BI7627&gt;R7627,R7627 + (BI7627 - R7627)*(1-O7627),BI7627)),BI7627),ROUNDING),"")</f>
        <v>0</v>
      </c>
      <c r="T7627" s="248">
        <f t="shared" ref="T7627:T7690" si="1192">IF(N7627&lt;&gt;"M",ROUND(IF(O7627&gt;0,IF(M7627="Y",BJ7627*(1-O7627),IF(BJ7627&gt;R7627,R7627 + (BJ7627 - R7627)*(1-O7627),BJ7627)),BJ7627),ROUNDING),"")</f>
        <v>0</v>
      </c>
      <c r="U7627" s="248">
        <f t="shared" ref="U7627:U7690" si="1193">IF(N7627&lt;&gt;"M",ROUND(IF(OR(N7627="P",N7627=""),0,IF(OR(M7627="N",M7627=""),T7627-R7627,T7627)),ROUNDING),"")</f>
        <v>0</v>
      </c>
      <c r="V7627" s="13"/>
      <c r="W7627" s="7"/>
      <c r="AT7627" s="130"/>
      <c r="BF7627" s="33">
        <f t="shared" si="1189"/>
        <v>41242</v>
      </c>
      <c r="BG7627" s="34">
        <f t="shared" ref="BG7627:BG7690" si="1194">IF(N7627&lt;&gt;"M",BG7626+U7627,BG7626)</f>
        <v>82.88000000000001</v>
      </c>
      <c r="BH7627" s="32">
        <f t="shared" ref="BH7627:BH7690" si="1195">IF(L7627&lt;&gt;"",IF(ODDS_TYPE=1,L7627,IF(ODDS_TYPE=2,IF(L7627&gt;0,1+L7627/100,IF(L7627&lt;0,1-100/L7627,1)),IF(ODDS_TYPE=3,1+L7627,IF(ODDS_TYPE=4,1+L7627,IF(ODDS_TYPE=5,IF(L7627&gt;0,1+L7627,1-1/L7627),IF(ODDS_TYPE=6,IF(L7627&gt;=0,L7627+1,1-1/L7627),1)))))),1)</f>
        <v>1</v>
      </c>
      <c r="BI7627" s="32">
        <f t="shared" ref="BI7627:BI7690" si="1196">IF(P7627&lt;&gt;"Y",IF(M7627&lt;&gt;"Y",K7627*BH7627,K7627*BH7627 - K7627),IF(M7627&lt;&gt;"Y",K7627*BH7627,K7627))</f>
        <v>0</v>
      </c>
      <c r="BJ7627" s="69">
        <f t="shared" ref="BJ7627:BJ7690" si="1197">IF(P7627&lt;&gt;"Y",
IF(M7627&lt;&gt;"Y",
IF(N7627="Y",K7627*BH7627,IF(N7627="P",0,IF(OR(N7627="R",N7627="PU"),K7627,IF(N7627="H",K7627*BH7627*0.5,IF(N7627="HW",K7627*0.5*(1 + BH7627),IF(N7627="HL",K7627*0.5,0)))))),
IF(N7627="Y",K7627*BH7627 - K7627,IF(N7627="P",0,IF(OR(N7627="R",N7627="PU"),0,IF(N7627="H",IF(BH7627&gt;2,0.5*K7627*BH7627 - K7627,0),IF(N7627="HW",K7627*0.5*(1 + BH7627) - K7627,IF(N7627="HL",0,0))))))),
IF(M7627&lt;&gt;"Y",
IF(N7627="Y",K7627*BH7627,IF(N7627="P",0,IF(OR(N7627="R",N7627="PU"),K7627*(BH7627-1),IF(N7627="H",K7627*BH7627*0.5,IF(N7627="HW",K7627*(BH7627-1)*0.5,IF(N7627="HL",K7627*BH7627 - K7627*0.5,0)))))),
IF(N7627="Y",K7627,IF(N7627="P",0,IF(OR(N7627="R",N7627="PU"),0,IF(N7627="H",IF(BH7627&lt;2,K7627*BH7627*0.5 - K7627*(BH7627-1),0),IF(N7627="HW",0,IF(N7627="HL",K7627*0.5,0)))))))
)</f>
        <v>0</v>
      </c>
      <c r="BK7627" s="158" t="str">
        <f t="shared" ref="BK7627:BK7690" si="1198">IF(FILT_M=1,IF(LEN(C7627)&gt;0,C7627,""),IF(FILT_M=2,IF(LEN(E7627)&gt;0,E7627,""),IF(FILT_M=3,IF(LEN(F7627)&gt;0,F7627,""),IF(FILT_M=4,IF(LEN(G7627)&gt;0,G7627,""),""))))</f>
        <v/>
      </c>
    </row>
    <row r="7628" spans="1:63" ht="12" customHeight="1" x14ac:dyDescent="0.2">
      <c r="A7628" s="8"/>
      <c r="B7628" s="7"/>
      <c r="C7628" s="7"/>
      <c r="D7628" s="7"/>
      <c r="E7628" s="7"/>
      <c r="F7628" s="7"/>
      <c r="G7628" s="7"/>
      <c r="H7628" s="7"/>
      <c r="I7628" s="10"/>
      <c r="J7628" s="25"/>
      <c r="K7628" s="250"/>
      <c r="L7628" s="31"/>
      <c r="M7628" s="9"/>
      <c r="N7628" s="11" t="s">
        <v>25</v>
      </c>
      <c r="O7628" s="39"/>
      <c r="P7628" s="47"/>
      <c r="Q7628" s="13"/>
      <c r="R7628" s="248">
        <f t="shared" si="1190"/>
        <v>0</v>
      </c>
      <c r="S7628" s="248">
        <f t="shared" si="1191"/>
        <v>0</v>
      </c>
      <c r="T7628" s="248">
        <f t="shared" si="1192"/>
        <v>0</v>
      </c>
      <c r="U7628" s="248">
        <f t="shared" si="1193"/>
        <v>0</v>
      </c>
      <c r="V7628" s="13"/>
      <c r="W7628" s="7"/>
      <c r="AT7628" s="130"/>
      <c r="BF7628" s="33">
        <f t="shared" ref="BF7628:BF7691" si="1199">IF(A7628&gt;2,A7628,BF7627)</f>
        <v>41242</v>
      </c>
      <c r="BG7628" s="34">
        <f t="shared" si="1194"/>
        <v>82.88000000000001</v>
      </c>
      <c r="BH7628" s="32">
        <f t="shared" si="1195"/>
        <v>1</v>
      </c>
      <c r="BI7628" s="32">
        <f t="shared" si="1196"/>
        <v>0</v>
      </c>
      <c r="BJ7628" s="69">
        <f t="shared" si="1197"/>
        <v>0</v>
      </c>
      <c r="BK7628" s="158" t="str">
        <f t="shared" si="1198"/>
        <v/>
      </c>
    </row>
    <row r="7629" spans="1:63" ht="12" customHeight="1" x14ac:dyDescent="0.2">
      <c r="A7629" s="8"/>
      <c r="B7629" s="7"/>
      <c r="C7629" s="7"/>
      <c r="D7629" s="7"/>
      <c r="E7629" s="7"/>
      <c r="F7629" s="7"/>
      <c r="G7629" s="7"/>
      <c r="H7629" s="7"/>
      <c r="I7629" s="10"/>
      <c r="J7629" s="25"/>
      <c r="K7629" s="250"/>
      <c r="L7629" s="31"/>
      <c r="M7629" s="9"/>
      <c r="N7629" s="11" t="s">
        <v>25</v>
      </c>
      <c r="O7629" s="39"/>
      <c r="P7629" s="47"/>
      <c r="Q7629" s="13"/>
      <c r="R7629" s="248">
        <f t="shared" si="1190"/>
        <v>0</v>
      </c>
      <c r="S7629" s="248">
        <f t="shared" si="1191"/>
        <v>0</v>
      </c>
      <c r="T7629" s="248">
        <f t="shared" si="1192"/>
        <v>0</v>
      </c>
      <c r="U7629" s="248">
        <f t="shared" si="1193"/>
        <v>0</v>
      </c>
      <c r="V7629" s="13"/>
      <c r="W7629" s="7"/>
      <c r="AT7629" s="130"/>
      <c r="BF7629" s="33">
        <f t="shared" si="1199"/>
        <v>41242</v>
      </c>
      <c r="BG7629" s="34">
        <f t="shared" si="1194"/>
        <v>82.88000000000001</v>
      </c>
      <c r="BH7629" s="32">
        <f t="shared" si="1195"/>
        <v>1</v>
      </c>
      <c r="BI7629" s="32">
        <f t="shared" si="1196"/>
        <v>0</v>
      </c>
      <c r="BJ7629" s="69">
        <f t="shared" si="1197"/>
        <v>0</v>
      </c>
      <c r="BK7629" s="158" t="str">
        <f t="shared" si="1198"/>
        <v/>
      </c>
    </row>
    <row r="7630" spans="1:63" ht="12" customHeight="1" x14ac:dyDescent="0.2">
      <c r="A7630" s="8"/>
      <c r="B7630" s="7"/>
      <c r="C7630" s="7"/>
      <c r="D7630" s="7"/>
      <c r="E7630" s="7"/>
      <c r="F7630" s="7"/>
      <c r="G7630" s="7"/>
      <c r="H7630" s="7"/>
      <c r="I7630" s="10"/>
      <c r="J7630" s="25"/>
      <c r="K7630" s="250"/>
      <c r="L7630" s="31"/>
      <c r="M7630" s="9"/>
      <c r="N7630" s="11" t="s">
        <v>25</v>
      </c>
      <c r="O7630" s="39"/>
      <c r="P7630" s="47"/>
      <c r="Q7630" s="13"/>
      <c r="R7630" s="248">
        <f t="shared" si="1190"/>
        <v>0</v>
      </c>
      <c r="S7630" s="248">
        <f t="shared" si="1191"/>
        <v>0</v>
      </c>
      <c r="T7630" s="248">
        <f t="shared" si="1192"/>
        <v>0</v>
      </c>
      <c r="U7630" s="248">
        <f t="shared" si="1193"/>
        <v>0</v>
      </c>
      <c r="V7630" s="13"/>
      <c r="W7630" s="7"/>
      <c r="AT7630" s="130"/>
      <c r="BF7630" s="33">
        <f t="shared" si="1199"/>
        <v>41242</v>
      </c>
      <c r="BG7630" s="34">
        <f t="shared" si="1194"/>
        <v>82.88000000000001</v>
      </c>
      <c r="BH7630" s="32">
        <f t="shared" si="1195"/>
        <v>1</v>
      </c>
      <c r="BI7630" s="32">
        <f t="shared" si="1196"/>
        <v>0</v>
      </c>
      <c r="BJ7630" s="69">
        <f t="shared" si="1197"/>
        <v>0</v>
      </c>
      <c r="BK7630" s="158" t="str">
        <f t="shared" si="1198"/>
        <v/>
      </c>
    </row>
    <row r="7631" spans="1:63" ht="12" customHeight="1" x14ac:dyDescent="0.2">
      <c r="A7631" s="8"/>
      <c r="B7631" s="7"/>
      <c r="C7631" s="7"/>
      <c r="D7631" s="7"/>
      <c r="E7631" s="7"/>
      <c r="F7631" s="7"/>
      <c r="G7631" s="7"/>
      <c r="H7631" s="7"/>
      <c r="I7631" s="10"/>
      <c r="J7631" s="25"/>
      <c r="K7631" s="250"/>
      <c r="L7631" s="31"/>
      <c r="M7631" s="9"/>
      <c r="N7631" s="11" t="s">
        <v>25</v>
      </c>
      <c r="O7631" s="39"/>
      <c r="P7631" s="47"/>
      <c r="Q7631" s="13"/>
      <c r="R7631" s="248">
        <f t="shared" si="1190"/>
        <v>0</v>
      </c>
      <c r="S7631" s="248">
        <f t="shared" si="1191"/>
        <v>0</v>
      </c>
      <c r="T7631" s="248">
        <f t="shared" si="1192"/>
        <v>0</v>
      </c>
      <c r="U7631" s="248">
        <f t="shared" si="1193"/>
        <v>0</v>
      </c>
      <c r="V7631" s="13"/>
      <c r="W7631" s="7"/>
      <c r="AT7631" s="130"/>
      <c r="BF7631" s="33">
        <f t="shared" si="1199"/>
        <v>41242</v>
      </c>
      <c r="BG7631" s="34">
        <f t="shared" si="1194"/>
        <v>82.88000000000001</v>
      </c>
      <c r="BH7631" s="32">
        <f t="shared" si="1195"/>
        <v>1</v>
      </c>
      <c r="BI7631" s="32">
        <f t="shared" si="1196"/>
        <v>0</v>
      </c>
      <c r="BJ7631" s="69">
        <f t="shared" si="1197"/>
        <v>0</v>
      </c>
      <c r="BK7631" s="158" t="str">
        <f t="shared" si="1198"/>
        <v/>
      </c>
    </row>
    <row r="7632" spans="1:63" ht="12" customHeight="1" x14ac:dyDescent="0.2">
      <c r="A7632" s="8"/>
      <c r="B7632" s="7"/>
      <c r="C7632" s="7"/>
      <c r="D7632" s="7"/>
      <c r="E7632" s="7"/>
      <c r="F7632" s="7"/>
      <c r="G7632" s="7"/>
      <c r="H7632" s="7"/>
      <c r="I7632" s="10"/>
      <c r="J7632" s="25"/>
      <c r="K7632" s="250"/>
      <c r="L7632" s="31"/>
      <c r="M7632" s="9"/>
      <c r="N7632" s="11" t="s">
        <v>25</v>
      </c>
      <c r="O7632" s="39"/>
      <c r="P7632" s="47"/>
      <c r="Q7632" s="13"/>
      <c r="R7632" s="248">
        <f t="shared" si="1190"/>
        <v>0</v>
      </c>
      <c r="S7632" s="248">
        <f t="shared" si="1191"/>
        <v>0</v>
      </c>
      <c r="T7632" s="248">
        <f t="shared" si="1192"/>
        <v>0</v>
      </c>
      <c r="U7632" s="248">
        <f t="shared" si="1193"/>
        <v>0</v>
      </c>
      <c r="V7632" s="13"/>
      <c r="W7632" s="7"/>
      <c r="AT7632" s="130"/>
      <c r="BF7632" s="33">
        <f t="shared" si="1199"/>
        <v>41242</v>
      </c>
      <c r="BG7632" s="34">
        <f t="shared" si="1194"/>
        <v>82.88000000000001</v>
      </c>
      <c r="BH7632" s="32">
        <f t="shared" si="1195"/>
        <v>1</v>
      </c>
      <c r="BI7632" s="32">
        <f t="shared" si="1196"/>
        <v>0</v>
      </c>
      <c r="BJ7632" s="69">
        <f t="shared" si="1197"/>
        <v>0</v>
      </c>
      <c r="BK7632" s="158" t="str">
        <f t="shared" si="1198"/>
        <v/>
      </c>
    </row>
    <row r="7633" spans="1:63" ht="12" customHeight="1" x14ac:dyDescent="0.2">
      <c r="A7633" s="8"/>
      <c r="B7633" s="7"/>
      <c r="C7633" s="7"/>
      <c r="D7633" s="7"/>
      <c r="E7633" s="7"/>
      <c r="F7633" s="7"/>
      <c r="G7633" s="7"/>
      <c r="H7633" s="7"/>
      <c r="I7633" s="10"/>
      <c r="J7633" s="25"/>
      <c r="K7633" s="250"/>
      <c r="L7633" s="31"/>
      <c r="M7633" s="9"/>
      <c r="N7633" s="11" t="s">
        <v>25</v>
      </c>
      <c r="O7633" s="39"/>
      <c r="P7633" s="47"/>
      <c r="Q7633" s="13"/>
      <c r="R7633" s="248">
        <f t="shared" si="1190"/>
        <v>0</v>
      </c>
      <c r="S7633" s="248">
        <f t="shared" si="1191"/>
        <v>0</v>
      </c>
      <c r="T7633" s="248">
        <f t="shared" si="1192"/>
        <v>0</v>
      </c>
      <c r="U7633" s="248">
        <f t="shared" si="1193"/>
        <v>0</v>
      </c>
      <c r="V7633" s="13"/>
      <c r="W7633" s="7"/>
      <c r="AT7633" s="130"/>
      <c r="BF7633" s="33">
        <f t="shared" si="1199"/>
        <v>41242</v>
      </c>
      <c r="BG7633" s="34">
        <f t="shared" si="1194"/>
        <v>82.88000000000001</v>
      </c>
      <c r="BH7633" s="32">
        <f t="shared" si="1195"/>
        <v>1</v>
      </c>
      <c r="BI7633" s="32">
        <f t="shared" si="1196"/>
        <v>0</v>
      </c>
      <c r="BJ7633" s="69">
        <f t="shared" si="1197"/>
        <v>0</v>
      </c>
      <c r="BK7633" s="158" t="str">
        <f t="shared" si="1198"/>
        <v/>
      </c>
    </row>
    <row r="7634" spans="1:63" ht="12" customHeight="1" x14ac:dyDescent="0.2">
      <c r="A7634" s="8"/>
      <c r="B7634" s="7"/>
      <c r="C7634" s="7"/>
      <c r="D7634" s="7"/>
      <c r="E7634" s="7"/>
      <c r="F7634" s="7"/>
      <c r="G7634" s="7"/>
      <c r="H7634" s="7"/>
      <c r="I7634" s="10"/>
      <c r="J7634" s="25"/>
      <c r="K7634" s="250"/>
      <c r="L7634" s="31"/>
      <c r="M7634" s="9"/>
      <c r="N7634" s="11" t="s">
        <v>25</v>
      </c>
      <c r="O7634" s="39"/>
      <c r="P7634" s="47"/>
      <c r="Q7634" s="13"/>
      <c r="R7634" s="248">
        <f t="shared" si="1190"/>
        <v>0</v>
      </c>
      <c r="S7634" s="248">
        <f t="shared" si="1191"/>
        <v>0</v>
      </c>
      <c r="T7634" s="248">
        <f t="shared" si="1192"/>
        <v>0</v>
      </c>
      <c r="U7634" s="248">
        <f t="shared" si="1193"/>
        <v>0</v>
      </c>
      <c r="V7634" s="13"/>
      <c r="W7634" s="7"/>
      <c r="AT7634" s="130"/>
      <c r="BF7634" s="33">
        <f t="shared" si="1199"/>
        <v>41242</v>
      </c>
      <c r="BG7634" s="34">
        <f t="shared" si="1194"/>
        <v>82.88000000000001</v>
      </c>
      <c r="BH7634" s="32">
        <f t="shared" si="1195"/>
        <v>1</v>
      </c>
      <c r="BI7634" s="32">
        <f t="shared" si="1196"/>
        <v>0</v>
      </c>
      <c r="BJ7634" s="69">
        <f t="shared" si="1197"/>
        <v>0</v>
      </c>
      <c r="BK7634" s="158" t="str">
        <f t="shared" si="1198"/>
        <v/>
      </c>
    </row>
    <row r="7635" spans="1:63" ht="12" customHeight="1" x14ac:dyDescent="0.2">
      <c r="A7635" s="8"/>
      <c r="B7635" s="7"/>
      <c r="C7635" s="7"/>
      <c r="D7635" s="7"/>
      <c r="E7635" s="7"/>
      <c r="F7635" s="7"/>
      <c r="G7635" s="7"/>
      <c r="H7635" s="7"/>
      <c r="I7635" s="10"/>
      <c r="J7635" s="25"/>
      <c r="K7635" s="250"/>
      <c r="L7635" s="31"/>
      <c r="M7635" s="9"/>
      <c r="N7635" s="11" t="s">
        <v>25</v>
      </c>
      <c r="O7635" s="39"/>
      <c r="P7635" s="47"/>
      <c r="Q7635" s="13"/>
      <c r="R7635" s="248">
        <f t="shared" si="1190"/>
        <v>0</v>
      </c>
      <c r="S7635" s="248">
        <f t="shared" si="1191"/>
        <v>0</v>
      </c>
      <c r="T7635" s="248">
        <f t="shared" si="1192"/>
        <v>0</v>
      </c>
      <c r="U7635" s="248">
        <f t="shared" si="1193"/>
        <v>0</v>
      </c>
      <c r="V7635" s="13"/>
      <c r="W7635" s="7"/>
      <c r="AT7635" s="130"/>
      <c r="BF7635" s="33">
        <f t="shared" si="1199"/>
        <v>41242</v>
      </c>
      <c r="BG7635" s="34">
        <f t="shared" si="1194"/>
        <v>82.88000000000001</v>
      </c>
      <c r="BH7635" s="32">
        <f t="shared" si="1195"/>
        <v>1</v>
      </c>
      <c r="BI7635" s="32">
        <f t="shared" si="1196"/>
        <v>0</v>
      </c>
      <c r="BJ7635" s="69">
        <f t="shared" si="1197"/>
        <v>0</v>
      </c>
      <c r="BK7635" s="158" t="str">
        <f t="shared" si="1198"/>
        <v/>
      </c>
    </row>
    <row r="7636" spans="1:63" ht="12" customHeight="1" x14ac:dyDescent="0.2">
      <c r="A7636" s="8"/>
      <c r="B7636" s="7"/>
      <c r="C7636" s="7"/>
      <c r="D7636" s="7"/>
      <c r="E7636" s="7"/>
      <c r="F7636" s="7"/>
      <c r="G7636" s="7"/>
      <c r="H7636" s="7"/>
      <c r="I7636" s="10"/>
      <c r="J7636" s="25"/>
      <c r="K7636" s="250"/>
      <c r="L7636" s="31"/>
      <c r="M7636" s="9"/>
      <c r="N7636" s="11" t="s">
        <v>25</v>
      </c>
      <c r="O7636" s="39"/>
      <c r="P7636" s="47"/>
      <c r="Q7636" s="13"/>
      <c r="R7636" s="248">
        <f t="shared" si="1190"/>
        <v>0</v>
      </c>
      <c r="S7636" s="248">
        <f t="shared" si="1191"/>
        <v>0</v>
      </c>
      <c r="T7636" s="248">
        <f t="shared" si="1192"/>
        <v>0</v>
      </c>
      <c r="U7636" s="248">
        <f t="shared" si="1193"/>
        <v>0</v>
      </c>
      <c r="V7636" s="13"/>
      <c r="W7636" s="7"/>
      <c r="AT7636" s="130"/>
      <c r="BF7636" s="33">
        <f t="shared" si="1199"/>
        <v>41242</v>
      </c>
      <c r="BG7636" s="34">
        <f t="shared" si="1194"/>
        <v>82.88000000000001</v>
      </c>
      <c r="BH7636" s="32">
        <f t="shared" si="1195"/>
        <v>1</v>
      </c>
      <c r="BI7636" s="32">
        <f t="shared" si="1196"/>
        <v>0</v>
      </c>
      <c r="BJ7636" s="69">
        <f t="shared" si="1197"/>
        <v>0</v>
      </c>
      <c r="BK7636" s="158" t="str">
        <f t="shared" si="1198"/>
        <v/>
      </c>
    </row>
    <row r="7637" spans="1:63" ht="12" customHeight="1" x14ac:dyDescent="0.2">
      <c r="A7637" s="8"/>
      <c r="B7637" s="7"/>
      <c r="C7637" s="7"/>
      <c r="D7637" s="7"/>
      <c r="E7637" s="7"/>
      <c r="F7637" s="7"/>
      <c r="G7637" s="7"/>
      <c r="H7637" s="7"/>
      <c r="I7637" s="10"/>
      <c r="J7637" s="25"/>
      <c r="K7637" s="250"/>
      <c r="L7637" s="31"/>
      <c r="M7637" s="9"/>
      <c r="N7637" s="11" t="s">
        <v>25</v>
      </c>
      <c r="O7637" s="39"/>
      <c r="P7637" s="47"/>
      <c r="Q7637" s="13"/>
      <c r="R7637" s="248">
        <f t="shared" si="1190"/>
        <v>0</v>
      </c>
      <c r="S7637" s="248">
        <f t="shared" si="1191"/>
        <v>0</v>
      </c>
      <c r="T7637" s="248">
        <f t="shared" si="1192"/>
        <v>0</v>
      </c>
      <c r="U7637" s="248">
        <f t="shared" si="1193"/>
        <v>0</v>
      </c>
      <c r="V7637" s="13"/>
      <c r="W7637" s="7"/>
      <c r="AT7637" s="130"/>
      <c r="BF7637" s="33">
        <f t="shared" si="1199"/>
        <v>41242</v>
      </c>
      <c r="BG7637" s="34">
        <f t="shared" si="1194"/>
        <v>82.88000000000001</v>
      </c>
      <c r="BH7637" s="32">
        <f t="shared" si="1195"/>
        <v>1</v>
      </c>
      <c r="BI7637" s="32">
        <f t="shared" si="1196"/>
        <v>0</v>
      </c>
      <c r="BJ7637" s="69">
        <f t="shared" si="1197"/>
        <v>0</v>
      </c>
      <c r="BK7637" s="158" t="str">
        <f t="shared" si="1198"/>
        <v/>
      </c>
    </row>
    <row r="7638" spans="1:63" ht="12" customHeight="1" x14ac:dyDescent="0.2">
      <c r="A7638" s="8"/>
      <c r="B7638" s="7"/>
      <c r="C7638" s="7"/>
      <c r="D7638" s="7"/>
      <c r="E7638" s="7"/>
      <c r="F7638" s="7"/>
      <c r="G7638" s="7"/>
      <c r="H7638" s="7"/>
      <c r="I7638" s="10"/>
      <c r="J7638" s="25"/>
      <c r="K7638" s="250"/>
      <c r="L7638" s="31"/>
      <c r="M7638" s="9"/>
      <c r="N7638" s="11" t="s">
        <v>25</v>
      </c>
      <c r="O7638" s="39"/>
      <c r="P7638" s="47"/>
      <c r="Q7638" s="13"/>
      <c r="R7638" s="248">
        <f t="shared" si="1190"/>
        <v>0</v>
      </c>
      <c r="S7638" s="248">
        <f t="shared" si="1191"/>
        <v>0</v>
      </c>
      <c r="T7638" s="248">
        <f t="shared" si="1192"/>
        <v>0</v>
      </c>
      <c r="U7638" s="248">
        <f t="shared" si="1193"/>
        <v>0</v>
      </c>
      <c r="V7638" s="13"/>
      <c r="W7638" s="7"/>
      <c r="AT7638" s="130"/>
      <c r="BF7638" s="33">
        <f t="shared" si="1199"/>
        <v>41242</v>
      </c>
      <c r="BG7638" s="34">
        <f t="shared" si="1194"/>
        <v>82.88000000000001</v>
      </c>
      <c r="BH7638" s="32">
        <f t="shared" si="1195"/>
        <v>1</v>
      </c>
      <c r="BI7638" s="32">
        <f t="shared" si="1196"/>
        <v>0</v>
      </c>
      <c r="BJ7638" s="69">
        <f t="shared" si="1197"/>
        <v>0</v>
      </c>
      <c r="BK7638" s="158" t="str">
        <f t="shared" si="1198"/>
        <v/>
      </c>
    </row>
    <row r="7639" spans="1:63" ht="12" customHeight="1" x14ac:dyDescent="0.2">
      <c r="A7639" s="8"/>
      <c r="B7639" s="7"/>
      <c r="C7639" s="7"/>
      <c r="D7639" s="7"/>
      <c r="E7639" s="7"/>
      <c r="F7639" s="7"/>
      <c r="G7639" s="7"/>
      <c r="H7639" s="7"/>
      <c r="I7639" s="10"/>
      <c r="J7639" s="25"/>
      <c r="K7639" s="250"/>
      <c r="L7639" s="31"/>
      <c r="M7639" s="9"/>
      <c r="N7639" s="11" t="s">
        <v>25</v>
      </c>
      <c r="O7639" s="39"/>
      <c r="P7639" s="47"/>
      <c r="Q7639" s="13"/>
      <c r="R7639" s="248">
        <f t="shared" si="1190"/>
        <v>0</v>
      </c>
      <c r="S7639" s="248">
        <f t="shared" si="1191"/>
        <v>0</v>
      </c>
      <c r="T7639" s="248">
        <f t="shared" si="1192"/>
        <v>0</v>
      </c>
      <c r="U7639" s="248">
        <f t="shared" si="1193"/>
        <v>0</v>
      </c>
      <c r="V7639" s="13"/>
      <c r="W7639" s="7"/>
      <c r="AT7639" s="130"/>
      <c r="BF7639" s="33">
        <f t="shared" si="1199"/>
        <v>41242</v>
      </c>
      <c r="BG7639" s="34">
        <f t="shared" si="1194"/>
        <v>82.88000000000001</v>
      </c>
      <c r="BH7639" s="32">
        <f t="shared" si="1195"/>
        <v>1</v>
      </c>
      <c r="BI7639" s="32">
        <f t="shared" si="1196"/>
        <v>0</v>
      </c>
      <c r="BJ7639" s="69">
        <f t="shared" si="1197"/>
        <v>0</v>
      </c>
      <c r="BK7639" s="158" t="str">
        <f t="shared" si="1198"/>
        <v/>
      </c>
    </row>
    <row r="7640" spans="1:63" ht="12" customHeight="1" x14ac:dyDescent="0.2">
      <c r="A7640" s="8"/>
      <c r="B7640" s="7"/>
      <c r="C7640" s="7"/>
      <c r="D7640" s="7"/>
      <c r="E7640" s="7"/>
      <c r="F7640" s="7"/>
      <c r="G7640" s="7"/>
      <c r="H7640" s="7"/>
      <c r="I7640" s="10"/>
      <c r="J7640" s="25"/>
      <c r="K7640" s="250"/>
      <c r="L7640" s="31"/>
      <c r="M7640" s="9"/>
      <c r="N7640" s="11" t="s">
        <v>25</v>
      </c>
      <c r="O7640" s="39"/>
      <c r="P7640" s="47"/>
      <c r="Q7640" s="13"/>
      <c r="R7640" s="248">
        <f t="shared" si="1190"/>
        <v>0</v>
      </c>
      <c r="S7640" s="248">
        <f t="shared" si="1191"/>
        <v>0</v>
      </c>
      <c r="T7640" s="248">
        <f t="shared" si="1192"/>
        <v>0</v>
      </c>
      <c r="U7640" s="248">
        <f t="shared" si="1193"/>
        <v>0</v>
      </c>
      <c r="V7640" s="13"/>
      <c r="W7640" s="7"/>
      <c r="AT7640" s="130"/>
      <c r="BF7640" s="33">
        <f t="shared" si="1199"/>
        <v>41242</v>
      </c>
      <c r="BG7640" s="34">
        <f t="shared" si="1194"/>
        <v>82.88000000000001</v>
      </c>
      <c r="BH7640" s="32">
        <f t="shared" si="1195"/>
        <v>1</v>
      </c>
      <c r="BI7640" s="32">
        <f t="shared" si="1196"/>
        <v>0</v>
      </c>
      <c r="BJ7640" s="69">
        <f t="shared" si="1197"/>
        <v>0</v>
      </c>
      <c r="BK7640" s="158" t="str">
        <f t="shared" si="1198"/>
        <v/>
      </c>
    </row>
    <row r="7641" spans="1:63" ht="12" customHeight="1" x14ac:dyDescent="0.2">
      <c r="A7641" s="8"/>
      <c r="B7641" s="7"/>
      <c r="C7641" s="7"/>
      <c r="D7641" s="7"/>
      <c r="E7641" s="7"/>
      <c r="F7641" s="7"/>
      <c r="G7641" s="7"/>
      <c r="H7641" s="7"/>
      <c r="I7641" s="10"/>
      <c r="J7641" s="25"/>
      <c r="K7641" s="250"/>
      <c r="L7641" s="31"/>
      <c r="M7641" s="9"/>
      <c r="N7641" s="11" t="s">
        <v>25</v>
      </c>
      <c r="O7641" s="39"/>
      <c r="P7641" s="47"/>
      <c r="Q7641" s="13"/>
      <c r="R7641" s="248">
        <f t="shared" si="1190"/>
        <v>0</v>
      </c>
      <c r="S7641" s="248">
        <f t="shared" si="1191"/>
        <v>0</v>
      </c>
      <c r="T7641" s="248">
        <f t="shared" si="1192"/>
        <v>0</v>
      </c>
      <c r="U7641" s="248">
        <f t="shared" si="1193"/>
        <v>0</v>
      </c>
      <c r="V7641" s="13"/>
      <c r="W7641" s="7"/>
      <c r="AT7641" s="130"/>
      <c r="BF7641" s="33">
        <f t="shared" si="1199"/>
        <v>41242</v>
      </c>
      <c r="BG7641" s="34">
        <f t="shared" si="1194"/>
        <v>82.88000000000001</v>
      </c>
      <c r="BH7641" s="32">
        <f t="shared" si="1195"/>
        <v>1</v>
      </c>
      <c r="BI7641" s="32">
        <f t="shared" si="1196"/>
        <v>0</v>
      </c>
      <c r="BJ7641" s="69">
        <f t="shared" si="1197"/>
        <v>0</v>
      </c>
      <c r="BK7641" s="158" t="str">
        <f t="shared" si="1198"/>
        <v/>
      </c>
    </row>
    <row r="7642" spans="1:63" ht="12" customHeight="1" x14ac:dyDescent="0.2">
      <c r="A7642" s="8"/>
      <c r="B7642" s="7"/>
      <c r="C7642" s="7"/>
      <c r="D7642" s="7"/>
      <c r="E7642" s="7"/>
      <c r="F7642" s="7"/>
      <c r="G7642" s="7"/>
      <c r="H7642" s="7"/>
      <c r="I7642" s="10"/>
      <c r="J7642" s="25"/>
      <c r="K7642" s="250"/>
      <c r="L7642" s="31"/>
      <c r="M7642" s="9"/>
      <c r="N7642" s="11" t="s">
        <v>25</v>
      </c>
      <c r="O7642" s="39"/>
      <c r="P7642" s="47"/>
      <c r="Q7642" s="13"/>
      <c r="R7642" s="248">
        <f t="shared" si="1190"/>
        <v>0</v>
      </c>
      <c r="S7642" s="248">
        <f t="shared" si="1191"/>
        <v>0</v>
      </c>
      <c r="T7642" s="248">
        <f t="shared" si="1192"/>
        <v>0</v>
      </c>
      <c r="U7642" s="248">
        <f t="shared" si="1193"/>
        <v>0</v>
      </c>
      <c r="V7642" s="13"/>
      <c r="W7642" s="7"/>
      <c r="AT7642" s="130"/>
      <c r="BF7642" s="33">
        <f t="shared" si="1199"/>
        <v>41242</v>
      </c>
      <c r="BG7642" s="34">
        <f t="shared" si="1194"/>
        <v>82.88000000000001</v>
      </c>
      <c r="BH7642" s="32">
        <f t="shared" si="1195"/>
        <v>1</v>
      </c>
      <c r="BI7642" s="32">
        <f t="shared" si="1196"/>
        <v>0</v>
      </c>
      <c r="BJ7642" s="69">
        <f t="shared" si="1197"/>
        <v>0</v>
      </c>
      <c r="BK7642" s="158" t="str">
        <f t="shared" si="1198"/>
        <v/>
      </c>
    </row>
    <row r="7643" spans="1:63" ht="12" customHeight="1" x14ac:dyDescent="0.2">
      <c r="A7643" s="8"/>
      <c r="B7643" s="7"/>
      <c r="C7643" s="7"/>
      <c r="D7643" s="7"/>
      <c r="E7643" s="7"/>
      <c r="F7643" s="7"/>
      <c r="G7643" s="7"/>
      <c r="H7643" s="7"/>
      <c r="I7643" s="10"/>
      <c r="J7643" s="25"/>
      <c r="K7643" s="250"/>
      <c r="L7643" s="31"/>
      <c r="M7643" s="9"/>
      <c r="N7643" s="11" t="s">
        <v>25</v>
      </c>
      <c r="O7643" s="39"/>
      <c r="P7643" s="47"/>
      <c r="Q7643" s="13"/>
      <c r="R7643" s="248">
        <f t="shared" si="1190"/>
        <v>0</v>
      </c>
      <c r="S7643" s="248">
        <f t="shared" si="1191"/>
        <v>0</v>
      </c>
      <c r="T7643" s="248">
        <f t="shared" si="1192"/>
        <v>0</v>
      </c>
      <c r="U7643" s="248">
        <f t="shared" si="1193"/>
        <v>0</v>
      </c>
      <c r="V7643" s="13"/>
      <c r="W7643" s="7"/>
      <c r="AT7643" s="130"/>
      <c r="BF7643" s="33">
        <f t="shared" si="1199"/>
        <v>41242</v>
      </c>
      <c r="BG7643" s="34">
        <f t="shared" si="1194"/>
        <v>82.88000000000001</v>
      </c>
      <c r="BH7643" s="32">
        <f t="shared" si="1195"/>
        <v>1</v>
      </c>
      <c r="BI7643" s="32">
        <f t="shared" si="1196"/>
        <v>0</v>
      </c>
      <c r="BJ7643" s="69">
        <f t="shared" si="1197"/>
        <v>0</v>
      </c>
      <c r="BK7643" s="158" t="str">
        <f t="shared" si="1198"/>
        <v/>
      </c>
    </row>
    <row r="7644" spans="1:63" ht="12" customHeight="1" x14ac:dyDescent="0.2">
      <c r="A7644" s="8"/>
      <c r="B7644" s="7"/>
      <c r="C7644" s="7"/>
      <c r="D7644" s="7"/>
      <c r="E7644" s="7"/>
      <c r="F7644" s="7"/>
      <c r="G7644" s="7"/>
      <c r="H7644" s="7"/>
      <c r="I7644" s="10"/>
      <c r="J7644" s="25"/>
      <c r="K7644" s="250"/>
      <c r="L7644" s="31"/>
      <c r="M7644" s="9"/>
      <c r="N7644" s="11" t="s">
        <v>25</v>
      </c>
      <c r="O7644" s="39"/>
      <c r="P7644" s="47"/>
      <c r="Q7644" s="13"/>
      <c r="R7644" s="248">
        <f t="shared" si="1190"/>
        <v>0</v>
      </c>
      <c r="S7644" s="248">
        <f t="shared" si="1191"/>
        <v>0</v>
      </c>
      <c r="T7644" s="248">
        <f t="shared" si="1192"/>
        <v>0</v>
      </c>
      <c r="U7644" s="248">
        <f t="shared" si="1193"/>
        <v>0</v>
      </c>
      <c r="V7644" s="13"/>
      <c r="W7644" s="7"/>
      <c r="AT7644" s="130"/>
      <c r="BF7644" s="33">
        <f t="shared" si="1199"/>
        <v>41242</v>
      </c>
      <c r="BG7644" s="34">
        <f t="shared" si="1194"/>
        <v>82.88000000000001</v>
      </c>
      <c r="BH7644" s="32">
        <f t="shared" si="1195"/>
        <v>1</v>
      </c>
      <c r="BI7644" s="32">
        <f t="shared" si="1196"/>
        <v>0</v>
      </c>
      <c r="BJ7644" s="69">
        <f t="shared" si="1197"/>
        <v>0</v>
      </c>
      <c r="BK7644" s="158" t="str">
        <f t="shared" si="1198"/>
        <v/>
      </c>
    </row>
    <row r="7645" spans="1:63" ht="12" customHeight="1" x14ac:dyDescent="0.2">
      <c r="A7645" s="8"/>
      <c r="B7645" s="7"/>
      <c r="C7645" s="7"/>
      <c r="D7645" s="7"/>
      <c r="E7645" s="7"/>
      <c r="F7645" s="7"/>
      <c r="G7645" s="7"/>
      <c r="H7645" s="7"/>
      <c r="I7645" s="10"/>
      <c r="J7645" s="25"/>
      <c r="K7645" s="250"/>
      <c r="L7645" s="31"/>
      <c r="M7645" s="9"/>
      <c r="N7645" s="11" t="s">
        <v>25</v>
      </c>
      <c r="O7645" s="39"/>
      <c r="P7645" s="47"/>
      <c r="Q7645" s="13"/>
      <c r="R7645" s="248">
        <f t="shared" si="1190"/>
        <v>0</v>
      </c>
      <c r="S7645" s="248">
        <f t="shared" si="1191"/>
        <v>0</v>
      </c>
      <c r="T7645" s="248">
        <f t="shared" si="1192"/>
        <v>0</v>
      </c>
      <c r="U7645" s="248">
        <f t="shared" si="1193"/>
        <v>0</v>
      </c>
      <c r="V7645" s="13"/>
      <c r="W7645" s="7"/>
      <c r="AT7645" s="130"/>
      <c r="BF7645" s="33">
        <f t="shared" si="1199"/>
        <v>41242</v>
      </c>
      <c r="BG7645" s="34">
        <f t="shared" si="1194"/>
        <v>82.88000000000001</v>
      </c>
      <c r="BH7645" s="32">
        <f t="shared" si="1195"/>
        <v>1</v>
      </c>
      <c r="BI7645" s="32">
        <f t="shared" si="1196"/>
        <v>0</v>
      </c>
      <c r="BJ7645" s="69">
        <f t="shared" si="1197"/>
        <v>0</v>
      </c>
      <c r="BK7645" s="158" t="str">
        <f t="shared" si="1198"/>
        <v/>
      </c>
    </row>
    <row r="7646" spans="1:63" ht="12" customHeight="1" x14ac:dyDescent="0.2">
      <c r="A7646" s="8"/>
      <c r="B7646" s="7"/>
      <c r="C7646" s="7"/>
      <c r="D7646" s="7"/>
      <c r="E7646" s="7"/>
      <c r="F7646" s="7"/>
      <c r="G7646" s="7"/>
      <c r="H7646" s="7"/>
      <c r="I7646" s="10"/>
      <c r="J7646" s="25"/>
      <c r="K7646" s="250"/>
      <c r="L7646" s="31"/>
      <c r="M7646" s="9"/>
      <c r="N7646" s="11" t="s">
        <v>25</v>
      </c>
      <c r="O7646" s="39"/>
      <c r="P7646" s="47"/>
      <c r="Q7646" s="13"/>
      <c r="R7646" s="248">
        <f t="shared" si="1190"/>
        <v>0</v>
      </c>
      <c r="S7646" s="248">
        <f t="shared" si="1191"/>
        <v>0</v>
      </c>
      <c r="T7646" s="248">
        <f t="shared" si="1192"/>
        <v>0</v>
      </c>
      <c r="U7646" s="248">
        <f t="shared" si="1193"/>
        <v>0</v>
      </c>
      <c r="V7646" s="13"/>
      <c r="W7646" s="7"/>
      <c r="AT7646" s="130"/>
      <c r="BF7646" s="33">
        <f t="shared" si="1199"/>
        <v>41242</v>
      </c>
      <c r="BG7646" s="34">
        <f t="shared" si="1194"/>
        <v>82.88000000000001</v>
      </c>
      <c r="BH7646" s="32">
        <f t="shared" si="1195"/>
        <v>1</v>
      </c>
      <c r="BI7646" s="32">
        <f t="shared" si="1196"/>
        <v>0</v>
      </c>
      <c r="BJ7646" s="69">
        <f t="shared" si="1197"/>
        <v>0</v>
      </c>
      <c r="BK7646" s="158" t="str">
        <f t="shared" si="1198"/>
        <v/>
      </c>
    </row>
    <row r="7647" spans="1:63" ht="12" customHeight="1" x14ac:dyDescent="0.2">
      <c r="A7647" s="8"/>
      <c r="B7647" s="7"/>
      <c r="C7647" s="7"/>
      <c r="D7647" s="7"/>
      <c r="E7647" s="7"/>
      <c r="F7647" s="7"/>
      <c r="G7647" s="7"/>
      <c r="H7647" s="7"/>
      <c r="I7647" s="10"/>
      <c r="J7647" s="25"/>
      <c r="K7647" s="250"/>
      <c r="L7647" s="31"/>
      <c r="M7647" s="9"/>
      <c r="N7647" s="11" t="s">
        <v>25</v>
      </c>
      <c r="O7647" s="39"/>
      <c r="P7647" s="47"/>
      <c r="Q7647" s="13"/>
      <c r="R7647" s="248">
        <f t="shared" si="1190"/>
        <v>0</v>
      </c>
      <c r="S7647" s="248">
        <f t="shared" si="1191"/>
        <v>0</v>
      </c>
      <c r="T7647" s="248">
        <f t="shared" si="1192"/>
        <v>0</v>
      </c>
      <c r="U7647" s="248">
        <f t="shared" si="1193"/>
        <v>0</v>
      </c>
      <c r="V7647" s="13"/>
      <c r="W7647" s="7"/>
      <c r="AT7647" s="130"/>
      <c r="BF7647" s="33">
        <f t="shared" si="1199"/>
        <v>41242</v>
      </c>
      <c r="BG7647" s="34">
        <f t="shared" si="1194"/>
        <v>82.88000000000001</v>
      </c>
      <c r="BH7647" s="32">
        <f t="shared" si="1195"/>
        <v>1</v>
      </c>
      <c r="BI7647" s="32">
        <f t="shared" si="1196"/>
        <v>0</v>
      </c>
      <c r="BJ7647" s="69">
        <f t="shared" si="1197"/>
        <v>0</v>
      </c>
      <c r="BK7647" s="158" t="str">
        <f t="shared" si="1198"/>
        <v/>
      </c>
    </row>
    <row r="7648" spans="1:63" ht="12" customHeight="1" x14ac:dyDescent="0.2">
      <c r="A7648" s="8"/>
      <c r="B7648" s="7"/>
      <c r="C7648" s="7"/>
      <c r="D7648" s="7"/>
      <c r="E7648" s="7"/>
      <c r="F7648" s="7"/>
      <c r="G7648" s="7"/>
      <c r="H7648" s="7"/>
      <c r="I7648" s="10"/>
      <c r="J7648" s="25"/>
      <c r="K7648" s="250"/>
      <c r="L7648" s="31"/>
      <c r="M7648" s="9"/>
      <c r="N7648" s="11" t="s">
        <v>25</v>
      </c>
      <c r="O7648" s="39"/>
      <c r="P7648" s="47"/>
      <c r="Q7648" s="13"/>
      <c r="R7648" s="248">
        <f t="shared" si="1190"/>
        <v>0</v>
      </c>
      <c r="S7648" s="248">
        <f t="shared" si="1191"/>
        <v>0</v>
      </c>
      <c r="T7648" s="248">
        <f t="shared" si="1192"/>
        <v>0</v>
      </c>
      <c r="U7648" s="248">
        <f t="shared" si="1193"/>
        <v>0</v>
      </c>
      <c r="V7648" s="13"/>
      <c r="W7648" s="7"/>
      <c r="AT7648" s="130"/>
      <c r="BF7648" s="33">
        <f t="shared" si="1199"/>
        <v>41242</v>
      </c>
      <c r="BG7648" s="34">
        <f t="shared" si="1194"/>
        <v>82.88000000000001</v>
      </c>
      <c r="BH7648" s="32">
        <f t="shared" si="1195"/>
        <v>1</v>
      </c>
      <c r="BI7648" s="32">
        <f t="shared" si="1196"/>
        <v>0</v>
      </c>
      <c r="BJ7648" s="69">
        <f t="shared" si="1197"/>
        <v>0</v>
      </c>
      <c r="BK7648" s="158" t="str">
        <f t="shared" si="1198"/>
        <v/>
      </c>
    </row>
    <row r="7649" spans="1:63" ht="12" customHeight="1" x14ac:dyDescent="0.2">
      <c r="A7649" s="8"/>
      <c r="B7649" s="7"/>
      <c r="C7649" s="7"/>
      <c r="D7649" s="7"/>
      <c r="E7649" s="7"/>
      <c r="F7649" s="7"/>
      <c r="G7649" s="7"/>
      <c r="H7649" s="7"/>
      <c r="I7649" s="10"/>
      <c r="J7649" s="25"/>
      <c r="K7649" s="250"/>
      <c r="L7649" s="31"/>
      <c r="M7649" s="9"/>
      <c r="N7649" s="11" t="s">
        <v>25</v>
      </c>
      <c r="O7649" s="39"/>
      <c r="P7649" s="47"/>
      <c r="Q7649" s="13"/>
      <c r="R7649" s="248">
        <f t="shared" si="1190"/>
        <v>0</v>
      </c>
      <c r="S7649" s="248">
        <f t="shared" si="1191"/>
        <v>0</v>
      </c>
      <c r="T7649" s="248">
        <f t="shared" si="1192"/>
        <v>0</v>
      </c>
      <c r="U7649" s="248">
        <f t="shared" si="1193"/>
        <v>0</v>
      </c>
      <c r="V7649" s="13"/>
      <c r="W7649" s="7"/>
      <c r="AT7649" s="130"/>
      <c r="BF7649" s="33">
        <f t="shared" si="1199"/>
        <v>41242</v>
      </c>
      <c r="BG7649" s="34">
        <f t="shared" si="1194"/>
        <v>82.88000000000001</v>
      </c>
      <c r="BH7649" s="32">
        <f t="shared" si="1195"/>
        <v>1</v>
      </c>
      <c r="BI7649" s="32">
        <f t="shared" si="1196"/>
        <v>0</v>
      </c>
      <c r="BJ7649" s="69">
        <f t="shared" si="1197"/>
        <v>0</v>
      </c>
      <c r="BK7649" s="158" t="str">
        <f t="shared" si="1198"/>
        <v/>
      </c>
    </row>
    <row r="7650" spans="1:63" ht="12" customHeight="1" x14ac:dyDescent="0.2">
      <c r="A7650" s="8"/>
      <c r="B7650" s="7"/>
      <c r="C7650" s="7"/>
      <c r="D7650" s="7"/>
      <c r="E7650" s="7"/>
      <c r="F7650" s="7"/>
      <c r="G7650" s="7"/>
      <c r="H7650" s="7"/>
      <c r="I7650" s="10"/>
      <c r="J7650" s="25"/>
      <c r="K7650" s="250"/>
      <c r="L7650" s="31"/>
      <c r="M7650" s="9"/>
      <c r="N7650" s="11" t="s">
        <v>25</v>
      </c>
      <c r="O7650" s="39"/>
      <c r="P7650" s="47"/>
      <c r="Q7650" s="13"/>
      <c r="R7650" s="248">
        <f t="shared" si="1190"/>
        <v>0</v>
      </c>
      <c r="S7650" s="248">
        <f t="shared" si="1191"/>
        <v>0</v>
      </c>
      <c r="T7650" s="248">
        <f t="shared" si="1192"/>
        <v>0</v>
      </c>
      <c r="U7650" s="248">
        <f t="shared" si="1193"/>
        <v>0</v>
      </c>
      <c r="V7650" s="13"/>
      <c r="W7650" s="7"/>
      <c r="AT7650" s="130"/>
      <c r="BF7650" s="33">
        <f t="shared" si="1199"/>
        <v>41242</v>
      </c>
      <c r="BG7650" s="34">
        <f t="shared" si="1194"/>
        <v>82.88000000000001</v>
      </c>
      <c r="BH7650" s="32">
        <f t="shared" si="1195"/>
        <v>1</v>
      </c>
      <c r="BI7650" s="32">
        <f t="shared" si="1196"/>
        <v>0</v>
      </c>
      <c r="BJ7650" s="69">
        <f t="shared" si="1197"/>
        <v>0</v>
      </c>
      <c r="BK7650" s="158" t="str">
        <f t="shared" si="1198"/>
        <v/>
      </c>
    </row>
    <row r="7651" spans="1:63" ht="12" customHeight="1" x14ac:dyDescent="0.2">
      <c r="A7651" s="8"/>
      <c r="B7651" s="7"/>
      <c r="C7651" s="7"/>
      <c r="D7651" s="7"/>
      <c r="E7651" s="7"/>
      <c r="F7651" s="7"/>
      <c r="G7651" s="7"/>
      <c r="H7651" s="7"/>
      <c r="I7651" s="10"/>
      <c r="J7651" s="25"/>
      <c r="K7651" s="250"/>
      <c r="L7651" s="31"/>
      <c r="M7651" s="9"/>
      <c r="N7651" s="11" t="s">
        <v>25</v>
      </c>
      <c r="O7651" s="39"/>
      <c r="P7651" s="47"/>
      <c r="Q7651" s="13"/>
      <c r="R7651" s="248">
        <f t="shared" si="1190"/>
        <v>0</v>
      </c>
      <c r="S7651" s="248">
        <f t="shared" si="1191"/>
        <v>0</v>
      </c>
      <c r="T7651" s="248">
        <f t="shared" si="1192"/>
        <v>0</v>
      </c>
      <c r="U7651" s="248">
        <f t="shared" si="1193"/>
        <v>0</v>
      </c>
      <c r="V7651" s="13"/>
      <c r="W7651" s="7"/>
      <c r="AT7651" s="130"/>
      <c r="BF7651" s="33">
        <f t="shared" si="1199"/>
        <v>41242</v>
      </c>
      <c r="BG7651" s="34">
        <f t="shared" si="1194"/>
        <v>82.88000000000001</v>
      </c>
      <c r="BH7651" s="32">
        <f t="shared" si="1195"/>
        <v>1</v>
      </c>
      <c r="BI7651" s="32">
        <f t="shared" si="1196"/>
        <v>0</v>
      </c>
      <c r="BJ7651" s="69">
        <f t="shared" si="1197"/>
        <v>0</v>
      </c>
      <c r="BK7651" s="158" t="str">
        <f t="shared" si="1198"/>
        <v/>
      </c>
    </row>
    <row r="7652" spans="1:63" ht="12" customHeight="1" x14ac:dyDescent="0.2">
      <c r="A7652" s="8"/>
      <c r="B7652" s="7"/>
      <c r="C7652" s="7"/>
      <c r="D7652" s="7"/>
      <c r="E7652" s="7"/>
      <c r="F7652" s="7"/>
      <c r="G7652" s="7"/>
      <c r="H7652" s="7"/>
      <c r="I7652" s="10"/>
      <c r="J7652" s="25"/>
      <c r="K7652" s="250"/>
      <c r="L7652" s="31"/>
      <c r="M7652" s="9"/>
      <c r="N7652" s="11" t="s">
        <v>25</v>
      </c>
      <c r="O7652" s="39"/>
      <c r="P7652" s="47"/>
      <c r="Q7652" s="13"/>
      <c r="R7652" s="248">
        <f t="shared" si="1190"/>
        <v>0</v>
      </c>
      <c r="S7652" s="248">
        <f t="shared" si="1191"/>
        <v>0</v>
      </c>
      <c r="T7652" s="248">
        <f t="shared" si="1192"/>
        <v>0</v>
      </c>
      <c r="U7652" s="248">
        <f t="shared" si="1193"/>
        <v>0</v>
      </c>
      <c r="V7652" s="13"/>
      <c r="W7652" s="7"/>
      <c r="AT7652" s="130"/>
      <c r="BF7652" s="33">
        <f t="shared" si="1199"/>
        <v>41242</v>
      </c>
      <c r="BG7652" s="34">
        <f t="shared" si="1194"/>
        <v>82.88000000000001</v>
      </c>
      <c r="BH7652" s="32">
        <f t="shared" si="1195"/>
        <v>1</v>
      </c>
      <c r="BI7652" s="32">
        <f t="shared" si="1196"/>
        <v>0</v>
      </c>
      <c r="BJ7652" s="69">
        <f t="shared" si="1197"/>
        <v>0</v>
      </c>
      <c r="BK7652" s="158" t="str">
        <f t="shared" si="1198"/>
        <v/>
      </c>
    </row>
    <row r="7653" spans="1:63" ht="12" customHeight="1" x14ac:dyDescent="0.2">
      <c r="A7653" s="8"/>
      <c r="B7653" s="7"/>
      <c r="C7653" s="7"/>
      <c r="D7653" s="7"/>
      <c r="E7653" s="7"/>
      <c r="F7653" s="7"/>
      <c r="G7653" s="7"/>
      <c r="H7653" s="7"/>
      <c r="I7653" s="10"/>
      <c r="J7653" s="25"/>
      <c r="K7653" s="250"/>
      <c r="L7653" s="31"/>
      <c r="M7653" s="9"/>
      <c r="N7653" s="11" t="s">
        <v>25</v>
      </c>
      <c r="O7653" s="39"/>
      <c r="P7653" s="47"/>
      <c r="Q7653" s="13"/>
      <c r="R7653" s="248">
        <f t="shared" si="1190"/>
        <v>0</v>
      </c>
      <c r="S7653" s="248">
        <f t="shared" si="1191"/>
        <v>0</v>
      </c>
      <c r="T7653" s="248">
        <f t="shared" si="1192"/>
        <v>0</v>
      </c>
      <c r="U7653" s="248">
        <f t="shared" si="1193"/>
        <v>0</v>
      </c>
      <c r="V7653" s="13"/>
      <c r="W7653" s="7"/>
      <c r="AT7653" s="130"/>
      <c r="BF7653" s="33">
        <f t="shared" si="1199"/>
        <v>41242</v>
      </c>
      <c r="BG7653" s="34">
        <f t="shared" si="1194"/>
        <v>82.88000000000001</v>
      </c>
      <c r="BH7653" s="32">
        <f t="shared" si="1195"/>
        <v>1</v>
      </c>
      <c r="BI7653" s="32">
        <f t="shared" si="1196"/>
        <v>0</v>
      </c>
      <c r="BJ7653" s="69">
        <f t="shared" si="1197"/>
        <v>0</v>
      </c>
      <c r="BK7653" s="158" t="str">
        <f t="shared" si="1198"/>
        <v/>
      </c>
    </row>
    <row r="7654" spans="1:63" ht="12" customHeight="1" x14ac:dyDescent="0.2">
      <c r="A7654" s="8"/>
      <c r="B7654" s="7"/>
      <c r="C7654" s="7"/>
      <c r="D7654" s="7"/>
      <c r="E7654" s="7"/>
      <c r="F7654" s="7"/>
      <c r="G7654" s="7"/>
      <c r="H7654" s="7"/>
      <c r="I7654" s="10"/>
      <c r="J7654" s="25"/>
      <c r="K7654" s="250"/>
      <c r="L7654" s="31"/>
      <c r="M7654" s="9"/>
      <c r="N7654" s="11" t="s">
        <v>25</v>
      </c>
      <c r="O7654" s="39"/>
      <c r="P7654" s="47"/>
      <c r="Q7654" s="13"/>
      <c r="R7654" s="248">
        <f t="shared" si="1190"/>
        <v>0</v>
      </c>
      <c r="S7654" s="248">
        <f t="shared" si="1191"/>
        <v>0</v>
      </c>
      <c r="T7654" s="248">
        <f t="shared" si="1192"/>
        <v>0</v>
      </c>
      <c r="U7654" s="248">
        <f t="shared" si="1193"/>
        <v>0</v>
      </c>
      <c r="V7654" s="13"/>
      <c r="W7654" s="7"/>
      <c r="AT7654" s="130"/>
      <c r="BF7654" s="33">
        <f t="shared" si="1199"/>
        <v>41242</v>
      </c>
      <c r="BG7654" s="34">
        <f t="shared" si="1194"/>
        <v>82.88000000000001</v>
      </c>
      <c r="BH7654" s="32">
        <f t="shared" si="1195"/>
        <v>1</v>
      </c>
      <c r="BI7654" s="32">
        <f t="shared" si="1196"/>
        <v>0</v>
      </c>
      <c r="BJ7654" s="69">
        <f t="shared" si="1197"/>
        <v>0</v>
      </c>
      <c r="BK7654" s="158" t="str">
        <f t="shared" si="1198"/>
        <v/>
      </c>
    </row>
    <row r="7655" spans="1:63" ht="12" customHeight="1" x14ac:dyDescent="0.2">
      <c r="A7655" s="8"/>
      <c r="B7655" s="7"/>
      <c r="C7655" s="7"/>
      <c r="D7655" s="7"/>
      <c r="E7655" s="7"/>
      <c r="F7655" s="7"/>
      <c r="G7655" s="7"/>
      <c r="H7655" s="7"/>
      <c r="I7655" s="10"/>
      <c r="J7655" s="25"/>
      <c r="K7655" s="250"/>
      <c r="L7655" s="31"/>
      <c r="M7655" s="9"/>
      <c r="N7655" s="11" t="s">
        <v>25</v>
      </c>
      <c r="O7655" s="39"/>
      <c r="P7655" s="47"/>
      <c r="Q7655" s="13"/>
      <c r="R7655" s="248">
        <f t="shared" si="1190"/>
        <v>0</v>
      </c>
      <c r="S7655" s="248">
        <f t="shared" si="1191"/>
        <v>0</v>
      </c>
      <c r="T7655" s="248">
        <f t="shared" si="1192"/>
        <v>0</v>
      </c>
      <c r="U7655" s="248">
        <f t="shared" si="1193"/>
        <v>0</v>
      </c>
      <c r="V7655" s="13"/>
      <c r="W7655" s="7"/>
      <c r="AT7655" s="130"/>
      <c r="BF7655" s="33">
        <f t="shared" si="1199"/>
        <v>41242</v>
      </c>
      <c r="BG7655" s="34">
        <f t="shared" si="1194"/>
        <v>82.88000000000001</v>
      </c>
      <c r="BH7655" s="32">
        <f t="shared" si="1195"/>
        <v>1</v>
      </c>
      <c r="BI7655" s="32">
        <f t="shared" si="1196"/>
        <v>0</v>
      </c>
      <c r="BJ7655" s="69">
        <f t="shared" si="1197"/>
        <v>0</v>
      </c>
      <c r="BK7655" s="158" t="str">
        <f t="shared" si="1198"/>
        <v/>
      </c>
    </row>
    <row r="7656" spans="1:63" ht="12" customHeight="1" x14ac:dyDescent="0.2">
      <c r="A7656" s="8"/>
      <c r="B7656" s="7"/>
      <c r="C7656" s="7"/>
      <c r="D7656" s="7"/>
      <c r="E7656" s="7"/>
      <c r="F7656" s="7"/>
      <c r="G7656" s="7"/>
      <c r="H7656" s="7"/>
      <c r="I7656" s="10"/>
      <c r="J7656" s="25"/>
      <c r="K7656" s="250"/>
      <c r="L7656" s="31"/>
      <c r="M7656" s="9"/>
      <c r="N7656" s="11" t="s">
        <v>25</v>
      </c>
      <c r="O7656" s="39"/>
      <c r="P7656" s="47"/>
      <c r="Q7656" s="13"/>
      <c r="R7656" s="248">
        <f t="shared" si="1190"/>
        <v>0</v>
      </c>
      <c r="S7656" s="248">
        <f t="shared" si="1191"/>
        <v>0</v>
      </c>
      <c r="T7656" s="248">
        <f t="shared" si="1192"/>
        <v>0</v>
      </c>
      <c r="U7656" s="248">
        <f t="shared" si="1193"/>
        <v>0</v>
      </c>
      <c r="V7656" s="13"/>
      <c r="W7656" s="7"/>
      <c r="AT7656" s="130"/>
      <c r="BF7656" s="33">
        <f t="shared" si="1199"/>
        <v>41242</v>
      </c>
      <c r="BG7656" s="34">
        <f t="shared" si="1194"/>
        <v>82.88000000000001</v>
      </c>
      <c r="BH7656" s="32">
        <f t="shared" si="1195"/>
        <v>1</v>
      </c>
      <c r="BI7656" s="32">
        <f t="shared" si="1196"/>
        <v>0</v>
      </c>
      <c r="BJ7656" s="69">
        <f t="shared" si="1197"/>
        <v>0</v>
      </c>
      <c r="BK7656" s="158" t="str">
        <f t="shared" si="1198"/>
        <v/>
      </c>
    </row>
    <row r="7657" spans="1:63" ht="12" customHeight="1" x14ac:dyDescent="0.2">
      <c r="A7657" s="8"/>
      <c r="B7657" s="7"/>
      <c r="C7657" s="7"/>
      <c r="D7657" s="7"/>
      <c r="E7657" s="7"/>
      <c r="F7657" s="7"/>
      <c r="G7657" s="7"/>
      <c r="H7657" s="7"/>
      <c r="I7657" s="10"/>
      <c r="J7657" s="25"/>
      <c r="K7657" s="250"/>
      <c r="L7657" s="31"/>
      <c r="M7657" s="9"/>
      <c r="N7657" s="11" t="s">
        <v>25</v>
      </c>
      <c r="O7657" s="39"/>
      <c r="P7657" s="47"/>
      <c r="Q7657" s="13"/>
      <c r="R7657" s="248">
        <f t="shared" si="1190"/>
        <v>0</v>
      </c>
      <c r="S7657" s="248">
        <f t="shared" si="1191"/>
        <v>0</v>
      </c>
      <c r="T7657" s="248">
        <f t="shared" si="1192"/>
        <v>0</v>
      </c>
      <c r="U7657" s="248">
        <f t="shared" si="1193"/>
        <v>0</v>
      </c>
      <c r="V7657" s="13"/>
      <c r="W7657" s="7"/>
      <c r="AT7657" s="130"/>
      <c r="BF7657" s="33">
        <f t="shared" si="1199"/>
        <v>41242</v>
      </c>
      <c r="BG7657" s="34">
        <f t="shared" si="1194"/>
        <v>82.88000000000001</v>
      </c>
      <c r="BH7657" s="32">
        <f t="shared" si="1195"/>
        <v>1</v>
      </c>
      <c r="BI7657" s="32">
        <f t="shared" si="1196"/>
        <v>0</v>
      </c>
      <c r="BJ7657" s="69">
        <f t="shared" si="1197"/>
        <v>0</v>
      </c>
      <c r="BK7657" s="158" t="str">
        <f t="shared" si="1198"/>
        <v/>
      </c>
    </row>
    <row r="7658" spans="1:63" ht="12" customHeight="1" x14ac:dyDescent="0.2">
      <c r="A7658" s="8"/>
      <c r="B7658" s="7"/>
      <c r="C7658" s="7"/>
      <c r="D7658" s="7"/>
      <c r="E7658" s="7"/>
      <c r="F7658" s="7"/>
      <c r="G7658" s="7"/>
      <c r="H7658" s="7"/>
      <c r="I7658" s="10"/>
      <c r="J7658" s="25"/>
      <c r="K7658" s="250"/>
      <c r="L7658" s="31"/>
      <c r="M7658" s="9"/>
      <c r="N7658" s="11" t="s">
        <v>25</v>
      </c>
      <c r="O7658" s="39"/>
      <c r="P7658" s="47"/>
      <c r="Q7658" s="13"/>
      <c r="R7658" s="248">
        <f t="shared" si="1190"/>
        <v>0</v>
      </c>
      <c r="S7658" s="248">
        <f t="shared" si="1191"/>
        <v>0</v>
      </c>
      <c r="T7658" s="248">
        <f t="shared" si="1192"/>
        <v>0</v>
      </c>
      <c r="U7658" s="248">
        <f t="shared" si="1193"/>
        <v>0</v>
      </c>
      <c r="V7658" s="13"/>
      <c r="W7658" s="7"/>
      <c r="AT7658" s="130"/>
      <c r="BF7658" s="33">
        <f t="shared" si="1199"/>
        <v>41242</v>
      </c>
      <c r="BG7658" s="34">
        <f t="shared" si="1194"/>
        <v>82.88000000000001</v>
      </c>
      <c r="BH7658" s="32">
        <f t="shared" si="1195"/>
        <v>1</v>
      </c>
      <c r="BI7658" s="32">
        <f t="shared" si="1196"/>
        <v>0</v>
      </c>
      <c r="BJ7658" s="69">
        <f t="shared" si="1197"/>
        <v>0</v>
      </c>
      <c r="BK7658" s="158" t="str">
        <f t="shared" si="1198"/>
        <v/>
      </c>
    </row>
    <row r="7659" spans="1:63" ht="12" customHeight="1" x14ac:dyDescent="0.2">
      <c r="A7659" s="8"/>
      <c r="B7659" s="7"/>
      <c r="C7659" s="7"/>
      <c r="D7659" s="7"/>
      <c r="E7659" s="7"/>
      <c r="F7659" s="7"/>
      <c r="G7659" s="7"/>
      <c r="H7659" s="7"/>
      <c r="I7659" s="10"/>
      <c r="J7659" s="25"/>
      <c r="K7659" s="250"/>
      <c r="L7659" s="31"/>
      <c r="M7659" s="9"/>
      <c r="N7659" s="11" t="s">
        <v>25</v>
      </c>
      <c r="O7659" s="39"/>
      <c r="P7659" s="47"/>
      <c r="Q7659" s="13"/>
      <c r="R7659" s="248">
        <f t="shared" si="1190"/>
        <v>0</v>
      </c>
      <c r="S7659" s="248">
        <f t="shared" si="1191"/>
        <v>0</v>
      </c>
      <c r="T7659" s="248">
        <f t="shared" si="1192"/>
        <v>0</v>
      </c>
      <c r="U7659" s="248">
        <f t="shared" si="1193"/>
        <v>0</v>
      </c>
      <c r="V7659" s="13"/>
      <c r="W7659" s="7"/>
      <c r="AT7659" s="130"/>
      <c r="BF7659" s="33">
        <f t="shared" si="1199"/>
        <v>41242</v>
      </c>
      <c r="BG7659" s="34">
        <f t="shared" si="1194"/>
        <v>82.88000000000001</v>
      </c>
      <c r="BH7659" s="32">
        <f t="shared" si="1195"/>
        <v>1</v>
      </c>
      <c r="BI7659" s="32">
        <f t="shared" si="1196"/>
        <v>0</v>
      </c>
      <c r="BJ7659" s="69">
        <f t="shared" si="1197"/>
        <v>0</v>
      </c>
      <c r="BK7659" s="158" t="str">
        <f t="shared" si="1198"/>
        <v/>
      </c>
    </row>
    <row r="7660" spans="1:63" ht="12" customHeight="1" x14ac:dyDescent="0.2">
      <c r="A7660" s="8"/>
      <c r="B7660" s="7"/>
      <c r="C7660" s="7"/>
      <c r="D7660" s="7"/>
      <c r="E7660" s="7"/>
      <c r="F7660" s="7"/>
      <c r="G7660" s="7"/>
      <c r="H7660" s="7"/>
      <c r="I7660" s="10"/>
      <c r="J7660" s="25"/>
      <c r="K7660" s="250"/>
      <c r="L7660" s="31"/>
      <c r="M7660" s="9"/>
      <c r="N7660" s="11" t="s">
        <v>25</v>
      </c>
      <c r="O7660" s="39"/>
      <c r="P7660" s="47"/>
      <c r="Q7660" s="13"/>
      <c r="R7660" s="248">
        <f t="shared" si="1190"/>
        <v>0</v>
      </c>
      <c r="S7660" s="248">
        <f t="shared" si="1191"/>
        <v>0</v>
      </c>
      <c r="T7660" s="248">
        <f t="shared" si="1192"/>
        <v>0</v>
      </c>
      <c r="U7660" s="248">
        <f t="shared" si="1193"/>
        <v>0</v>
      </c>
      <c r="V7660" s="13"/>
      <c r="W7660" s="7"/>
      <c r="AT7660" s="130"/>
      <c r="BF7660" s="33">
        <f t="shared" si="1199"/>
        <v>41242</v>
      </c>
      <c r="BG7660" s="34">
        <f t="shared" si="1194"/>
        <v>82.88000000000001</v>
      </c>
      <c r="BH7660" s="32">
        <f t="shared" si="1195"/>
        <v>1</v>
      </c>
      <c r="BI7660" s="32">
        <f t="shared" si="1196"/>
        <v>0</v>
      </c>
      <c r="BJ7660" s="69">
        <f t="shared" si="1197"/>
        <v>0</v>
      </c>
      <c r="BK7660" s="158" t="str">
        <f t="shared" si="1198"/>
        <v/>
      </c>
    </row>
    <row r="7661" spans="1:63" ht="12" customHeight="1" x14ac:dyDescent="0.2">
      <c r="A7661" s="8"/>
      <c r="B7661" s="7"/>
      <c r="C7661" s="7"/>
      <c r="D7661" s="7"/>
      <c r="E7661" s="7"/>
      <c r="F7661" s="7"/>
      <c r="G7661" s="7"/>
      <c r="H7661" s="7"/>
      <c r="I7661" s="10"/>
      <c r="J7661" s="25"/>
      <c r="K7661" s="250"/>
      <c r="L7661" s="31"/>
      <c r="M7661" s="9"/>
      <c r="N7661" s="11" t="s">
        <v>25</v>
      </c>
      <c r="O7661" s="39"/>
      <c r="P7661" s="47"/>
      <c r="Q7661" s="13"/>
      <c r="R7661" s="248">
        <f t="shared" si="1190"/>
        <v>0</v>
      </c>
      <c r="S7661" s="248">
        <f t="shared" si="1191"/>
        <v>0</v>
      </c>
      <c r="T7661" s="248">
        <f t="shared" si="1192"/>
        <v>0</v>
      </c>
      <c r="U7661" s="248">
        <f t="shared" si="1193"/>
        <v>0</v>
      </c>
      <c r="V7661" s="13"/>
      <c r="W7661" s="7"/>
      <c r="AT7661" s="130"/>
      <c r="BF7661" s="33">
        <f t="shared" si="1199"/>
        <v>41242</v>
      </c>
      <c r="BG7661" s="34">
        <f t="shared" si="1194"/>
        <v>82.88000000000001</v>
      </c>
      <c r="BH7661" s="32">
        <f t="shared" si="1195"/>
        <v>1</v>
      </c>
      <c r="BI7661" s="32">
        <f t="shared" si="1196"/>
        <v>0</v>
      </c>
      <c r="BJ7661" s="69">
        <f t="shared" si="1197"/>
        <v>0</v>
      </c>
      <c r="BK7661" s="158" t="str">
        <f t="shared" si="1198"/>
        <v/>
      </c>
    </row>
    <row r="7662" spans="1:63" ht="12" customHeight="1" x14ac:dyDescent="0.2">
      <c r="A7662" s="8"/>
      <c r="B7662" s="7"/>
      <c r="C7662" s="7"/>
      <c r="D7662" s="7"/>
      <c r="E7662" s="7"/>
      <c r="F7662" s="7"/>
      <c r="G7662" s="7"/>
      <c r="H7662" s="7"/>
      <c r="I7662" s="10"/>
      <c r="J7662" s="25"/>
      <c r="K7662" s="250"/>
      <c r="L7662" s="31"/>
      <c r="M7662" s="9"/>
      <c r="N7662" s="11" t="s">
        <v>25</v>
      </c>
      <c r="O7662" s="39"/>
      <c r="P7662" s="47"/>
      <c r="Q7662" s="13"/>
      <c r="R7662" s="248">
        <f t="shared" si="1190"/>
        <v>0</v>
      </c>
      <c r="S7662" s="248">
        <f t="shared" si="1191"/>
        <v>0</v>
      </c>
      <c r="T7662" s="248">
        <f t="shared" si="1192"/>
        <v>0</v>
      </c>
      <c r="U7662" s="248">
        <f t="shared" si="1193"/>
        <v>0</v>
      </c>
      <c r="V7662" s="13"/>
      <c r="W7662" s="7"/>
      <c r="AT7662" s="130"/>
      <c r="BF7662" s="33">
        <f t="shared" si="1199"/>
        <v>41242</v>
      </c>
      <c r="BG7662" s="34">
        <f t="shared" si="1194"/>
        <v>82.88000000000001</v>
      </c>
      <c r="BH7662" s="32">
        <f t="shared" si="1195"/>
        <v>1</v>
      </c>
      <c r="BI7662" s="32">
        <f t="shared" si="1196"/>
        <v>0</v>
      </c>
      <c r="BJ7662" s="69">
        <f t="shared" si="1197"/>
        <v>0</v>
      </c>
      <c r="BK7662" s="158" t="str">
        <f t="shared" si="1198"/>
        <v/>
      </c>
    </row>
    <row r="7663" spans="1:63" ht="12" customHeight="1" x14ac:dyDescent="0.2">
      <c r="A7663" s="8"/>
      <c r="B7663" s="7"/>
      <c r="C7663" s="7"/>
      <c r="D7663" s="7"/>
      <c r="E7663" s="7"/>
      <c r="F7663" s="7"/>
      <c r="G7663" s="7"/>
      <c r="H7663" s="7"/>
      <c r="I7663" s="10"/>
      <c r="J7663" s="25"/>
      <c r="K7663" s="250"/>
      <c r="L7663" s="31"/>
      <c r="M7663" s="9"/>
      <c r="N7663" s="11" t="s">
        <v>25</v>
      </c>
      <c r="O7663" s="39"/>
      <c r="P7663" s="47"/>
      <c r="Q7663" s="13"/>
      <c r="R7663" s="248">
        <f t="shared" si="1190"/>
        <v>0</v>
      </c>
      <c r="S7663" s="248">
        <f t="shared" si="1191"/>
        <v>0</v>
      </c>
      <c r="T7663" s="248">
        <f t="shared" si="1192"/>
        <v>0</v>
      </c>
      <c r="U7663" s="248">
        <f t="shared" si="1193"/>
        <v>0</v>
      </c>
      <c r="V7663" s="13"/>
      <c r="W7663" s="7"/>
      <c r="AT7663" s="130"/>
      <c r="BF7663" s="33">
        <f t="shared" si="1199"/>
        <v>41242</v>
      </c>
      <c r="BG7663" s="34">
        <f t="shared" si="1194"/>
        <v>82.88000000000001</v>
      </c>
      <c r="BH7663" s="32">
        <f t="shared" si="1195"/>
        <v>1</v>
      </c>
      <c r="BI7663" s="32">
        <f t="shared" si="1196"/>
        <v>0</v>
      </c>
      <c r="BJ7663" s="69">
        <f t="shared" si="1197"/>
        <v>0</v>
      </c>
      <c r="BK7663" s="158" t="str">
        <f t="shared" si="1198"/>
        <v/>
      </c>
    </row>
    <row r="7664" spans="1:63" ht="12" customHeight="1" x14ac:dyDescent="0.2">
      <c r="A7664" s="8"/>
      <c r="B7664" s="7"/>
      <c r="C7664" s="7"/>
      <c r="D7664" s="7"/>
      <c r="E7664" s="7"/>
      <c r="F7664" s="7"/>
      <c r="G7664" s="7"/>
      <c r="H7664" s="7"/>
      <c r="I7664" s="10"/>
      <c r="J7664" s="25"/>
      <c r="K7664" s="250"/>
      <c r="L7664" s="31"/>
      <c r="M7664" s="9"/>
      <c r="N7664" s="11" t="s">
        <v>25</v>
      </c>
      <c r="O7664" s="39"/>
      <c r="P7664" s="47"/>
      <c r="Q7664" s="13"/>
      <c r="R7664" s="248">
        <f t="shared" si="1190"/>
        <v>0</v>
      </c>
      <c r="S7664" s="248">
        <f t="shared" si="1191"/>
        <v>0</v>
      </c>
      <c r="T7664" s="248">
        <f t="shared" si="1192"/>
        <v>0</v>
      </c>
      <c r="U7664" s="248">
        <f t="shared" si="1193"/>
        <v>0</v>
      </c>
      <c r="V7664" s="13"/>
      <c r="W7664" s="7"/>
      <c r="AT7664" s="130"/>
      <c r="BF7664" s="33">
        <f t="shared" si="1199"/>
        <v>41242</v>
      </c>
      <c r="BG7664" s="34">
        <f t="shared" si="1194"/>
        <v>82.88000000000001</v>
      </c>
      <c r="BH7664" s="32">
        <f t="shared" si="1195"/>
        <v>1</v>
      </c>
      <c r="BI7664" s="32">
        <f t="shared" si="1196"/>
        <v>0</v>
      </c>
      <c r="BJ7664" s="69">
        <f t="shared" si="1197"/>
        <v>0</v>
      </c>
      <c r="BK7664" s="158" t="str">
        <f t="shared" si="1198"/>
        <v/>
      </c>
    </row>
    <row r="7665" spans="1:63" ht="12" customHeight="1" x14ac:dyDescent="0.2">
      <c r="A7665" s="8"/>
      <c r="B7665" s="7"/>
      <c r="C7665" s="7"/>
      <c r="D7665" s="7"/>
      <c r="E7665" s="7"/>
      <c r="F7665" s="7"/>
      <c r="G7665" s="7"/>
      <c r="H7665" s="7"/>
      <c r="I7665" s="10"/>
      <c r="J7665" s="25"/>
      <c r="K7665" s="250"/>
      <c r="L7665" s="31"/>
      <c r="M7665" s="9"/>
      <c r="N7665" s="11" t="s">
        <v>25</v>
      </c>
      <c r="O7665" s="39"/>
      <c r="P7665" s="47"/>
      <c r="Q7665" s="13"/>
      <c r="R7665" s="248">
        <f t="shared" si="1190"/>
        <v>0</v>
      </c>
      <c r="S7665" s="248">
        <f t="shared" si="1191"/>
        <v>0</v>
      </c>
      <c r="T7665" s="248">
        <f t="shared" si="1192"/>
        <v>0</v>
      </c>
      <c r="U7665" s="248">
        <f t="shared" si="1193"/>
        <v>0</v>
      </c>
      <c r="V7665" s="13"/>
      <c r="W7665" s="7"/>
      <c r="AT7665" s="130"/>
      <c r="BF7665" s="33">
        <f t="shared" si="1199"/>
        <v>41242</v>
      </c>
      <c r="BG7665" s="34">
        <f t="shared" si="1194"/>
        <v>82.88000000000001</v>
      </c>
      <c r="BH7665" s="32">
        <f t="shared" si="1195"/>
        <v>1</v>
      </c>
      <c r="BI7665" s="32">
        <f t="shared" si="1196"/>
        <v>0</v>
      </c>
      <c r="BJ7665" s="69">
        <f t="shared" si="1197"/>
        <v>0</v>
      </c>
      <c r="BK7665" s="158" t="str">
        <f t="shared" si="1198"/>
        <v/>
      </c>
    </row>
    <row r="7666" spans="1:63" ht="12" customHeight="1" x14ac:dyDescent="0.2">
      <c r="A7666" s="8"/>
      <c r="B7666" s="7"/>
      <c r="C7666" s="7"/>
      <c r="D7666" s="7"/>
      <c r="E7666" s="7"/>
      <c r="F7666" s="7"/>
      <c r="G7666" s="7"/>
      <c r="H7666" s="7"/>
      <c r="I7666" s="10"/>
      <c r="J7666" s="25"/>
      <c r="K7666" s="250"/>
      <c r="L7666" s="31"/>
      <c r="M7666" s="9"/>
      <c r="N7666" s="11" t="s">
        <v>25</v>
      </c>
      <c r="O7666" s="39"/>
      <c r="P7666" s="47"/>
      <c r="Q7666" s="13"/>
      <c r="R7666" s="248">
        <f t="shared" si="1190"/>
        <v>0</v>
      </c>
      <c r="S7666" s="248">
        <f t="shared" si="1191"/>
        <v>0</v>
      </c>
      <c r="T7666" s="248">
        <f t="shared" si="1192"/>
        <v>0</v>
      </c>
      <c r="U7666" s="248">
        <f t="shared" si="1193"/>
        <v>0</v>
      </c>
      <c r="V7666" s="13"/>
      <c r="W7666" s="7"/>
      <c r="AT7666" s="130"/>
      <c r="BF7666" s="33">
        <f t="shared" si="1199"/>
        <v>41242</v>
      </c>
      <c r="BG7666" s="34">
        <f t="shared" si="1194"/>
        <v>82.88000000000001</v>
      </c>
      <c r="BH7666" s="32">
        <f t="shared" si="1195"/>
        <v>1</v>
      </c>
      <c r="BI7666" s="32">
        <f t="shared" si="1196"/>
        <v>0</v>
      </c>
      <c r="BJ7666" s="69">
        <f t="shared" si="1197"/>
        <v>0</v>
      </c>
      <c r="BK7666" s="158" t="str">
        <f t="shared" si="1198"/>
        <v/>
      </c>
    </row>
    <row r="7667" spans="1:63" ht="12" customHeight="1" x14ac:dyDescent="0.2">
      <c r="A7667" s="8"/>
      <c r="B7667" s="7"/>
      <c r="C7667" s="7"/>
      <c r="D7667" s="7"/>
      <c r="E7667" s="7"/>
      <c r="F7667" s="7"/>
      <c r="G7667" s="7"/>
      <c r="H7667" s="7"/>
      <c r="I7667" s="10"/>
      <c r="J7667" s="25"/>
      <c r="K7667" s="250"/>
      <c r="L7667" s="31"/>
      <c r="M7667" s="9"/>
      <c r="N7667" s="11" t="s">
        <v>25</v>
      </c>
      <c r="O7667" s="39"/>
      <c r="P7667" s="47"/>
      <c r="Q7667" s="13"/>
      <c r="R7667" s="248">
        <f t="shared" si="1190"/>
        <v>0</v>
      </c>
      <c r="S7667" s="248">
        <f t="shared" si="1191"/>
        <v>0</v>
      </c>
      <c r="T7667" s="248">
        <f t="shared" si="1192"/>
        <v>0</v>
      </c>
      <c r="U7667" s="248">
        <f t="shared" si="1193"/>
        <v>0</v>
      </c>
      <c r="V7667" s="13"/>
      <c r="W7667" s="7"/>
      <c r="AT7667" s="130"/>
      <c r="BF7667" s="33">
        <f t="shared" si="1199"/>
        <v>41242</v>
      </c>
      <c r="BG7667" s="34">
        <f t="shared" si="1194"/>
        <v>82.88000000000001</v>
      </c>
      <c r="BH7667" s="32">
        <f t="shared" si="1195"/>
        <v>1</v>
      </c>
      <c r="BI7667" s="32">
        <f t="shared" si="1196"/>
        <v>0</v>
      </c>
      <c r="BJ7667" s="69">
        <f t="shared" si="1197"/>
        <v>0</v>
      </c>
      <c r="BK7667" s="158" t="str">
        <f t="shared" si="1198"/>
        <v/>
      </c>
    </row>
    <row r="7668" spans="1:63" ht="12" customHeight="1" x14ac:dyDescent="0.2">
      <c r="A7668" s="8"/>
      <c r="B7668" s="7"/>
      <c r="C7668" s="7"/>
      <c r="D7668" s="7"/>
      <c r="E7668" s="7"/>
      <c r="F7668" s="7"/>
      <c r="G7668" s="7"/>
      <c r="H7668" s="7"/>
      <c r="I7668" s="10"/>
      <c r="J7668" s="25"/>
      <c r="K7668" s="250"/>
      <c r="L7668" s="31"/>
      <c r="M7668" s="9"/>
      <c r="N7668" s="11" t="s">
        <v>25</v>
      </c>
      <c r="O7668" s="39"/>
      <c r="P7668" s="47"/>
      <c r="Q7668" s="13"/>
      <c r="R7668" s="248">
        <f t="shared" si="1190"/>
        <v>0</v>
      </c>
      <c r="S7668" s="248">
        <f t="shared" si="1191"/>
        <v>0</v>
      </c>
      <c r="T7668" s="248">
        <f t="shared" si="1192"/>
        <v>0</v>
      </c>
      <c r="U7668" s="248">
        <f t="shared" si="1193"/>
        <v>0</v>
      </c>
      <c r="V7668" s="13"/>
      <c r="W7668" s="7"/>
      <c r="AT7668" s="130"/>
      <c r="BF7668" s="33">
        <f t="shared" si="1199"/>
        <v>41242</v>
      </c>
      <c r="BG7668" s="34">
        <f t="shared" si="1194"/>
        <v>82.88000000000001</v>
      </c>
      <c r="BH7668" s="32">
        <f t="shared" si="1195"/>
        <v>1</v>
      </c>
      <c r="BI7668" s="32">
        <f t="shared" si="1196"/>
        <v>0</v>
      </c>
      <c r="BJ7668" s="69">
        <f t="shared" si="1197"/>
        <v>0</v>
      </c>
      <c r="BK7668" s="158" t="str">
        <f t="shared" si="1198"/>
        <v/>
      </c>
    </row>
    <row r="7669" spans="1:63" ht="12" customHeight="1" x14ac:dyDescent="0.2">
      <c r="A7669" s="8"/>
      <c r="B7669" s="7"/>
      <c r="C7669" s="7"/>
      <c r="D7669" s="7"/>
      <c r="E7669" s="7"/>
      <c r="F7669" s="7"/>
      <c r="G7669" s="7"/>
      <c r="H7669" s="7"/>
      <c r="I7669" s="10"/>
      <c r="J7669" s="25"/>
      <c r="K7669" s="250"/>
      <c r="L7669" s="31"/>
      <c r="M7669" s="9"/>
      <c r="N7669" s="11" t="s">
        <v>25</v>
      </c>
      <c r="O7669" s="39"/>
      <c r="P7669" s="47"/>
      <c r="Q7669" s="13"/>
      <c r="R7669" s="248">
        <f t="shared" si="1190"/>
        <v>0</v>
      </c>
      <c r="S7669" s="248">
        <f t="shared" si="1191"/>
        <v>0</v>
      </c>
      <c r="T7669" s="248">
        <f t="shared" si="1192"/>
        <v>0</v>
      </c>
      <c r="U7669" s="248">
        <f t="shared" si="1193"/>
        <v>0</v>
      </c>
      <c r="V7669" s="13"/>
      <c r="W7669" s="7"/>
      <c r="AT7669" s="130"/>
      <c r="BF7669" s="33">
        <f t="shared" si="1199"/>
        <v>41242</v>
      </c>
      <c r="BG7669" s="34">
        <f t="shared" si="1194"/>
        <v>82.88000000000001</v>
      </c>
      <c r="BH7669" s="32">
        <f t="shared" si="1195"/>
        <v>1</v>
      </c>
      <c r="BI7669" s="32">
        <f t="shared" si="1196"/>
        <v>0</v>
      </c>
      <c r="BJ7669" s="69">
        <f t="shared" si="1197"/>
        <v>0</v>
      </c>
      <c r="BK7669" s="158" t="str">
        <f t="shared" si="1198"/>
        <v/>
      </c>
    </row>
    <row r="7670" spans="1:63" ht="12" customHeight="1" x14ac:dyDescent="0.2">
      <c r="A7670" s="8"/>
      <c r="B7670" s="7"/>
      <c r="C7670" s="7"/>
      <c r="D7670" s="7"/>
      <c r="E7670" s="7"/>
      <c r="F7670" s="7"/>
      <c r="G7670" s="7"/>
      <c r="H7670" s="7"/>
      <c r="I7670" s="10"/>
      <c r="J7670" s="25"/>
      <c r="K7670" s="250"/>
      <c r="L7670" s="31"/>
      <c r="M7670" s="9"/>
      <c r="N7670" s="11" t="s">
        <v>25</v>
      </c>
      <c r="O7670" s="39"/>
      <c r="P7670" s="47"/>
      <c r="Q7670" s="13"/>
      <c r="R7670" s="248">
        <f t="shared" si="1190"/>
        <v>0</v>
      </c>
      <c r="S7670" s="248">
        <f t="shared" si="1191"/>
        <v>0</v>
      </c>
      <c r="T7670" s="248">
        <f t="shared" si="1192"/>
        <v>0</v>
      </c>
      <c r="U7670" s="248">
        <f t="shared" si="1193"/>
        <v>0</v>
      </c>
      <c r="V7670" s="13"/>
      <c r="W7670" s="7"/>
      <c r="AT7670" s="130"/>
      <c r="BF7670" s="33">
        <f t="shared" si="1199"/>
        <v>41242</v>
      </c>
      <c r="BG7670" s="34">
        <f t="shared" si="1194"/>
        <v>82.88000000000001</v>
      </c>
      <c r="BH7670" s="32">
        <f t="shared" si="1195"/>
        <v>1</v>
      </c>
      <c r="BI7670" s="32">
        <f t="shared" si="1196"/>
        <v>0</v>
      </c>
      <c r="BJ7670" s="69">
        <f t="shared" si="1197"/>
        <v>0</v>
      </c>
      <c r="BK7670" s="158" t="str">
        <f t="shared" si="1198"/>
        <v/>
      </c>
    </row>
    <row r="7671" spans="1:63" ht="12" customHeight="1" x14ac:dyDescent="0.2">
      <c r="A7671" s="8"/>
      <c r="B7671" s="7"/>
      <c r="C7671" s="7"/>
      <c r="D7671" s="7"/>
      <c r="E7671" s="7"/>
      <c r="F7671" s="7"/>
      <c r="G7671" s="7"/>
      <c r="H7671" s="7"/>
      <c r="I7671" s="10"/>
      <c r="J7671" s="25"/>
      <c r="K7671" s="250"/>
      <c r="L7671" s="31"/>
      <c r="M7671" s="9"/>
      <c r="N7671" s="11" t="s">
        <v>25</v>
      </c>
      <c r="O7671" s="39"/>
      <c r="P7671" s="47"/>
      <c r="Q7671" s="13"/>
      <c r="R7671" s="248">
        <f t="shared" si="1190"/>
        <v>0</v>
      </c>
      <c r="S7671" s="248">
        <f t="shared" si="1191"/>
        <v>0</v>
      </c>
      <c r="T7671" s="248">
        <f t="shared" si="1192"/>
        <v>0</v>
      </c>
      <c r="U7671" s="248">
        <f t="shared" si="1193"/>
        <v>0</v>
      </c>
      <c r="V7671" s="13"/>
      <c r="W7671" s="7"/>
      <c r="AT7671" s="130"/>
      <c r="BF7671" s="33">
        <f t="shared" si="1199"/>
        <v>41242</v>
      </c>
      <c r="BG7671" s="34">
        <f t="shared" si="1194"/>
        <v>82.88000000000001</v>
      </c>
      <c r="BH7671" s="32">
        <f t="shared" si="1195"/>
        <v>1</v>
      </c>
      <c r="BI7671" s="32">
        <f t="shared" si="1196"/>
        <v>0</v>
      </c>
      <c r="BJ7671" s="69">
        <f t="shared" si="1197"/>
        <v>0</v>
      </c>
      <c r="BK7671" s="158" t="str">
        <f t="shared" si="1198"/>
        <v/>
      </c>
    </row>
    <row r="7672" spans="1:63" ht="12" customHeight="1" x14ac:dyDescent="0.2">
      <c r="A7672" s="8"/>
      <c r="B7672" s="7"/>
      <c r="C7672" s="7"/>
      <c r="D7672" s="7"/>
      <c r="E7672" s="7"/>
      <c r="F7672" s="7"/>
      <c r="G7672" s="7"/>
      <c r="H7672" s="7"/>
      <c r="I7672" s="10"/>
      <c r="J7672" s="25"/>
      <c r="K7672" s="250"/>
      <c r="L7672" s="31"/>
      <c r="M7672" s="9"/>
      <c r="N7672" s="11" t="s">
        <v>25</v>
      </c>
      <c r="O7672" s="39"/>
      <c r="P7672" s="47"/>
      <c r="Q7672" s="13"/>
      <c r="R7672" s="248">
        <f t="shared" si="1190"/>
        <v>0</v>
      </c>
      <c r="S7672" s="248">
        <f t="shared" si="1191"/>
        <v>0</v>
      </c>
      <c r="T7672" s="248">
        <f t="shared" si="1192"/>
        <v>0</v>
      </c>
      <c r="U7672" s="248">
        <f t="shared" si="1193"/>
        <v>0</v>
      </c>
      <c r="V7672" s="13"/>
      <c r="W7672" s="7"/>
      <c r="AT7672" s="130"/>
      <c r="BF7672" s="33">
        <f t="shared" si="1199"/>
        <v>41242</v>
      </c>
      <c r="BG7672" s="34">
        <f t="shared" si="1194"/>
        <v>82.88000000000001</v>
      </c>
      <c r="BH7672" s="32">
        <f t="shared" si="1195"/>
        <v>1</v>
      </c>
      <c r="BI7672" s="32">
        <f t="shared" si="1196"/>
        <v>0</v>
      </c>
      <c r="BJ7672" s="69">
        <f t="shared" si="1197"/>
        <v>0</v>
      </c>
      <c r="BK7672" s="158" t="str">
        <f t="shared" si="1198"/>
        <v/>
      </c>
    </row>
    <row r="7673" spans="1:63" ht="12" customHeight="1" x14ac:dyDescent="0.2">
      <c r="A7673" s="8"/>
      <c r="B7673" s="7"/>
      <c r="C7673" s="7"/>
      <c r="D7673" s="7"/>
      <c r="E7673" s="7"/>
      <c r="F7673" s="7"/>
      <c r="G7673" s="7"/>
      <c r="H7673" s="7"/>
      <c r="I7673" s="10"/>
      <c r="J7673" s="25"/>
      <c r="K7673" s="250"/>
      <c r="L7673" s="31"/>
      <c r="M7673" s="9"/>
      <c r="N7673" s="11" t="s">
        <v>25</v>
      </c>
      <c r="O7673" s="39"/>
      <c r="P7673" s="47"/>
      <c r="Q7673" s="13"/>
      <c r="R7673" s="248">
        <f t="shared" si="1190"/>
        <v>0</v>
      </c>
      <c r="S7673" s="248">
        <f t="shared" si="1191"/>
        <v>0</v>
      </c>
      <c r="T7673" s="248">
        <f t="shared" si="1192"/>
        <v>0</v>
      </c>
      <c r="U7673" s="248">
        <f t="shared" si="1193"/>
        <v>0</v>
      </c>
      <c r="V7673" s="13"/>
      <c r="W7673" s="7"/>
      <c r="AT7673" s="130"/>
      <c r="BF7673" s="33">
        <f t="shared" si="1199"/>
        <v>41242</v>
      </c>
      <c r="BG7673" s="34">
        <f t="shared" si="1194"/>
        <v>82.88000000000001</v>
      </c>
      <c r="BH7673" s="32">
        <f t="shared" si="1195"/>
        <v>1</v>
      </c>
      <c r="BI7673" s="32">
        <f t="shared" si="1196"/>
        <v>0</v>
      </c>
      <c r="BJ7673" s="69">
        <f t="shared" si="1197"/>
        <v>0</v>
      </c>
      <c r="BK7673" s="158" t="str">
        <f t="shared" si="1198"/>
        <v/>
      </c>
    </row>
    <row r="7674" spans="1:63" ht="12" customHeight="1" x14ac:dyDescent="0.2">
      <c r="A7674" s="8"/>
      <c r="B7674" s="7"/>
      <c r="C7674" s="7"/>
      <c r="D7674" s="7"/>
      <c r="E7674" s="7"/>
      <c r="F7674" s="7"/>
      <c r="G7674" s="7"/>
      <c r="H7674" s="7"/>
      <c r="I7674" s="10"/>
      <c r="J7674" s="25"/>
      <c r="K7674" s="250"/>
      <c r="L7674" s="31"/>
      <c r="M7674" s="9"/>
      <c r="N7674" s="11" t="s">
        <v>25</v>
      </c>
      <c r="O7674" s="39"/>
      <c r="P7674" s="47"/>
      <c r="Q7674" s="13"/>
      <c r="R7674" s="248">
        <f t="shared" si="1190"/>
        <v>0</v>
      </c>
      <c r="S7674" s="248">
        <f t="shared" si="1191"/>
        <v>0</v>
      </c>
      <c r="T7674" s="248">
        <f t="shared" si="1192"/>
        <v>0</v>
      </c>
      <c r="U7674" s="248">
        <f t="shared" si="1193"/>
        <v>0</v>
      </c>
      <c r="V7674" s="13"/>
      <c r="W7674" s="7"/>
      <c r="AT7674" s="130"/>
      <c r="BF7674" s="33">
        <f t="shared" si="1199"/>
        <v>41242</v>
      </c>
      <c r="BG7674" s="34">
        <f t="shared" si="1194"/>
        <v>82.88000000000001</v>
      </c>
      <c r="BH7674" s="32">
        <f t="shared" si="1195"/>
        <v>1</v>
      </c>
      <c r="BI7674" s="32">
        <f t="shared" si="1196"/>
        <v>0</v>
      </c>
      <c r="BJ7674" s="69">
        <f t="shared" si="1197"/>
        <v>0</v>
      </c>
      <c r="BK7674" s="158" t="str">
        <f t="shared" si="1198"/>
        <v/>
      </c>
    </row>
    <row r="7675" spans="1:63" ht="12" customHeight="1" x14ac:dyDescent="0.2">
      <c r="A7675" s="8"/>
      <c r="B7675" s="7"/>
      <c r="C7675" s="7"/>
      <c r="D7675" s="7"/>
      <c r="E7675" s="7"/>
      <c r="F7675" s="7"/>
      <c r="G7675" s="7"/>
      <c r="H7675" s="7"/>
      <c r="I7675" s="10"/>
      <c r="J7675" s="25"/>
      <c r="K7675" s="250"/>
      <c r="L7675" s="31"/>
      <c r="M7675" s="9"/>
      <c r="N7675" s="11" t="s">
        <v>25</v>
      </c>
      <c r="O7675" s="39"/>
      <c r="P7675" s="47"/>
      <c r="Q7675" s="13"/>
      <c r="R7675" s="248">
        <f t="shared" si="1190"/>
        <v>0</v>
      </c>
      <c r="S7675" s="248">
        <f t="shared" si="1191"/>
        <v>0</v>
      </c>
      <c r="T7675" s="248">
        <f t="shared" si="1192"/>
        <v>0</v>
      </c>
      <c r="U7675" s="248">
        <f t="shared" si="1193"/>
        <v>0</v>
      </c>
      <c r="V7675" s="13"/>
      <c r="W7675" s="7"/>
      <c r="AT7675" s="130"/>
      <c r="BF7675" s="33">
        <f t="shared" si="1199"/>
        <v>41242</v>
      </c>
      <c r="BG7675" s="34">
        <f t="shared" si="1194"/>
        <v>82.88000000000001</v>
      </c>
      <c r="BH7675" s="32">
        <f t="shared" si="1195"/>
        <v>1</v>
      </c>
      <c r="BI7675" s="32">
        <f t="shared" si="1196"/>
        <v>0</v>
      </c>
      <c r="BJ7675" s="69">
        <f t="shared" si="1197"/>
        <v>0</v>
      </c>
      <c r="BK7675" s="158" t="str">
        <f t="shared" si="1198"/>
        <v/>
      </c>
    </row>
    <row r="7676" spans="1:63" ht="12" customHeight="1" x14ac:dyDescent="0.2">
      <c r="A7676" s="8"/>
      <c r="B7676" s="7"/>
      <c r="C7676" s="7"/>
      <c r="D7676" s="7"/>
      <c r="E7676" s="7"/>
      <c r="F7676" s="7"/>
      <c r="G7676" s="7"/>
      <c r="H7676" s="7"/>
      <c r="I7676" s="10"/>
      <c r="J7676" s="25"/>
      <c r="K7676" s="250"/>
      <c r="L7676" s="31"/>
      <c r="M7676" s="9"/>
      <c r="N7676" s="11" t="s">
        <v>25</v>
      </c>
      <c r="O7676" s="39"/>
      <c r="P7676" s="47"/>
      <c r="Q7676" s="13"/>
      <c r="R7676" s="248">
        <f t="shared" si="1190"/>
        <v>0</v>
      </c>
      <c r="S7676" s="248">
        <f t="shared" si="1191"/>
        <v>0</v>
      </c>
      <c r="T7676" s="248">
        <f t="shared" si="1192"/>
        <v>0</v>
      </c>
      <c r="U7676" s="248">
        <f t="shared" si="1193"/>
        <v>0</v>
      </c>
      <c r="V7676" s="13"/>
      <c r="W7676" s="7"/>
      <c r="AT7676" s="130"/>
      <c r="BF7676" s="33">
        <f t="shared" si="1199"/>
        <v>41242</v>
      </c>
      <c r="BG7676" s="34">
        <f t="shared" si="1194"/>
        <v>82.88000000000001</v>
      </c>
      <c r="BH7676" s="32">
        <f t="shared" si="1195"/>
        <v>1</v>
      </c>
      <c r="BI7676" s="32">
        <f t="shared" si="1196"/>
        <v>0</v>
      </c>
      <c r="BJ7676" s="69">
        <f t="shared" si="1197"/>
        <v>0</v>
      </c>
      <c r="BK7676" s="158" t="str">
        <f t="shared" si="1198"/>
        <v/>
      </c>
    </row>
    <row r="7677" spans="1:63" ht="12" customHeight="1" x14ac:dyDescent="0.2">
      <c r="A7677" s="8"/>
      <c r="B7677" s="7"/>
      <c r="C7677" s="7"/>
      <c r="D7677" s="7"/>
      <c r="E7677" s="7"/>
      <c r="F7677" s="7"/>
      <c r="G7677" s="7"/>
      <c r="H7677" s="7"/>
      <c r="I7677" s="10"/>
      <c r="J7677" s="25"/>
      <c r="K7677" s="250"/>
      <c r="L7677" s="31"/>
      <c r="M7677" s="9"/>
      <c r="N7677" s="11" t="s">
        <v>25</v>
      </c>
      <c r="O7677" s="39"/>
      <c r="P7677" s="47"/>
      <c r="Q7677" s="13"/>
      <c r="R7677" s="248">
        <f t="shared" si="1190"/>
        <v>0</v>
      </c>
      <c r="S7677" s="248">
        <f t="shared" si="1191"/>
        <v>0</v>
      </c>
      <c r="T7677" s="248">
        <f t="shared" si="1192"/>
        <v>0</v>
      </c>
      <c r="U7677" s="248">
        <f t="shared" si="1193"/>
        <v>0</v>
      </c>
      <c r="V7677" s="13"/>
      <c r="W7677" s="7"/>
      <c r="AT7677" s="130"/>
      <c r="BF7677" s="33">
        <f t="shared" si="1199"/>
        <v>41242</v>
      </c>
      <c r="BG7677" s="34">
        <f t="shared" si="1194"/>
        <v>82.88000000000001</v>
      </c>
      <c r="BH7677" s="32">
        <f t="shared" si="1195"/>
        <v>1</v>
      </c>
      <c r="BI7677" s="32">
        <f t="shared" si="1196"/>
        <v>0</v>
      </c>
      <c r="BJ7677" s="69">
        <f t="shared" si="1197"/>
        <v>0</v>
      </c>
      <c r="BK7677" s="158" t="str">
        <f t="shared" si="1198"/>
        <v/>
      </c>
    </row>
    <row r="7678" spans="1:63" ht="12" customHeight="1" x14ac:dyDescent="0.2">
      <c r="A7678" s="8"/>
      <c r="B7678" s="7"/>
      <c r="C7678" s="7"/>
      <c r="D7678" s="7"/>
      <c r="E7678" s="7"/>
      <c r="F7678" s="7"/>
      <c r="G7678" s="7"/>
      <c r="H7678" s="7"/>
      <c r="I7678" s="10"/>
      <c r="J7678" s="25"/>
      <c r="K7678" s="250"/>
      <c r="L7678" s="31"/>
      <c r="M7678" s="9"/>
      <c r="N7678" s="11" t="s">
        <v>25</v>
      </c>
      <c r="O7678" s="39"/>
      <c r="P7678" s="47"/>
      <c r="Q7678" s="13"/>
      <c r="R7678" s="248">
        <f t="shared" si="1190"/>
        <v>0</v>
      </c>
      <c r="S7678" s="248">
        <f t="shared" si="1191"/>
        <v>0</v>
      </c>
      <c r="T7678" s="248">
        <f t="shared" si="1192"/>
        <v>0</v>
      </c>
      <c r="U7678" s="248">
        <f t="shared" si="1193"/>
        <v>0</v>
      </c>
      <c r="V7678" s="13"/>
      <c r="W7678" s="7"/>
      <c r="AT7678" s="130"/>
      <c r="BF7678" s="33">
        <f t="shared" si="1199"/>
        <v>41242</v>
      </c>
      <c r="BG7678" s="34">
        <f t="shared" si="1194"/>
        <v>82.88000000000001</v>
      </c>
      <c r="BH7678" s="32">
        <f t="shared" si="1195"/>
        <v>1</v>
      </c>
      <c r="BI7678" s="32">
        <f t="shared" si="1196"/>
        <v>0</v>
      </c>
      <c r="BJ7678" s="69">
        <f t="shared" si="1197"/>
        <v>0</v>
      </c>
      <c r="BK7678" s="158" t="str">
        <f t="shared" si="1198"/>
        <v/>
      </c>
    </row>
    <row r="7679" spans="1:63" ht="12" customHeight="1" x14ac:dyDescent="0.2">
      <c r="A7679" s="8"/>
      <c r="B7679" s="7"/>
      <c r="C7679" s="7"/>
      <c r="D7679" s="7"/>
      <c r="E7679" s="7"/>
      <c r="F7679" s="7"/>
      <c r="G7679" s="7"/>
      <c r="H7679" s="7"/>
      <c r="I7679" s="10"/>
      <c r="J7679" s="25"/>
      <c r="K7679" s="250"/>
      <c r="L7679" s="31"/>
      <c r="M7679" s="9"/>
      <c r="N7679" s="11" t="s">
        <v>25</v>
      </c>
      <c r="O7679" s="39"/>
      <c r="P7679" s="47"/>
      <c r="Q7679" s="13"/>
      <c r="R7679" s="248">
        <f t="shared" si="1190"/>
        <v>0</v>
      </c>
      <c r="S7679" s="248">
        <f t="shared" si="1191"/>
        <v>0</v>
      </c>
      <c r="T7679" s="248">
        <f t="shared" si="1192"/>
        <v>0</v>
      </c>
      <c r="U7679" s="248">
        <f t="shared" si="1193"/>
        <v>0</v>
      </c>
      <c r="V7679" s="13"/>
      <c r="W7679" s="7"/>
      <c r="AT7679" s="130"/>
      <c r="BF7679" s="33">
        <f t="shared" si="1199"/>
        <v>41242</v>
      </c>
      <c r="BG7679" s="34">
        <f t="shared" si="1194"/>
        <v>82.88000000000001</v>
      </c>
      <c r="BH7679" s="32">
        <f t="shared" si="1195"/>
        <v>1</v>
      </c>
      <c r="BI7679" s="32">
        <f t="shared" si="1196"/>
        <v>0</v>
      </c>
      <c r="BJ7679" s="69">
        <f t="shared" si="1197"/>
        <v>0</v>
      </c>
      <c r="BK7679" s="158" t="str">
        <f t="shared" si="1198"/>
        <v/>
      </c>
    </row>
    <row r="7680" spans="1:63" ht="12" customHeight="1" x14ac:dyDescent="0.2">
      <c r="A7680" s="8"/>
      <c r="B7680" s="7"/>
      <c r="C7680" s="7"/>
      <c r="D7680" s="7"/>
      <c r="E7680" s="7"/>
      <c r="F7680" s="7"/>
      <c r="G7680" s="7"/>
      <c r="H7680" s="7"/>
      <c r="I7680" s="10"/>
      <c r="J7680" s="25"/>
      <c r="K7680" s="250"/>
      <c r="L7680" s="31"/>
      <c r="M7680" s="9"/>
      <c r="N7680" s="11" t="s">
        <v>25</v>
      </c>
      <c r="O7680" s="39"/>
      <c r="P7680" s="47"/>
      <c r="Q7680" s="13"/>
      <c r="R7680" s="248">
        <f t="shared" si="1190"/>
        <v>0</v>
      </c>
      <c r="S7680" s="248">
        <f t="shared" si="1191"/>
        <v>0</v>
      </c>
      <c r="T7680" s="248">
        <f t="shared" si="1192"/>
        <v>0</v>
      </c>
      <c r="U7680" s="248">
        <f t="shared" si="1193"/>
        <v>0</v>
      </c>
      <c r="V7680" s="13"/>
      <c r="W7680" s="7"/>
      <c r="AT7680" s="130"/>
      <c r="BF7680" s="33">
        <f t="shared" si="1199"/>
        <v>41242</v>
      </c>
      <c r="BG7680" s="34">
        <f t="shared" si="1194"/>
        <v>82.88000000000001</v>
      </c>
      <c r="BH7680" s="32">
        <f t="shared" si="1195"/>
        <v>1</v>
      </c>
      <c r="BI7680" s="32">
        <f t="shared" si="1196"/>
        <v>0</v>
      </c>
      <c r="BJ7680" s="69">
        <f t="shared" si="1197"/>
        <v>0</v>
      </c>
      <c r="BK7680" s="158" t="str">
        <f t="shared" si="1198"/>
        <v/>
      </c>
    </row>
    <row r="7681" spans="1:63" ht="12" customHeight="1" x14ac:dyDescent="0.2">
      <c r="A7681" s="8"/>
      <c r="B7681" s="7"/>
      <c r="C7681" s="7"/>
      <c r="D7681" s="7"/>
      <c r="E7681" s="7"/>
      <c r="F7681" s="7"/>
      <c r="G7681" s="7"/>
      <c r="H7681" s="7"/>
      <c r="I7681" s="10"/>
      <c r="J7681" s="25"/>
      <c r="K7681" s="250"/>
      <c r="L7681" s="31"/>
      <c r="M7681" s="9"/>
      <c r="N7681" s="11" t="s">
        <v>25</v>
      </c>
      <c r="O7681" s="39"/>
      <c r="P7681" s="47"/>
      <c r="Q7681" s="13"/>
      <c r="R7681" s="248">
        <f t="shared" si="1190"/>
        <v>0</v>
      </c>
      <c r="S7681" s="248">
        <f t="shared" si="1191"/>
        <v>0</v>
      </c>
      <c r="T7681" s="248">
        <f t="shared" si="1192"/>
        <v>0</v>
      </c>
      <c r="U7681" s="248">
        <f t="shared" si="1193"/>
        <v>0</v>
      </c>
      <c r="V7681" s="13"/>
      <c r="W7681" s="7"/>
      <c r="AT7681" s="130"/>
      <c r="BF7681" s="33">
        <f t="shared" si="1199"/>
        <v>41242</v>
      </c>
      <c r="BG7681" s="34">
        <f t="shared" si="1194"/>
        <v>82.88000000000001</v>
      </c>
      <c r="BH7681" s="32">
        <f t="shared" si="1195"/>
        <v>1</v>
      </c>
      <c r="BI7681" s="32">
        <f t="shared" si="1196"/>
        <v>0</v>
      </c>
      <c r="BJ7681" s="69">
        <f t="shared" si="1197"/>
        <v>0</v>
      </c>
      <c r="BK7681" s="158" t="str">
        <f t="shared" si="1198"/>
        <v/>
      </c>
    </row>
    <row r="7682" spans="1:63" ht="12" customHeight="1" x14ac:dyDescent="0.2">
      <c r="A7682" s="8"/>
      <c r="B7682" s="7"/>
      <c r="C7682" s="7"/>
      <c r="D7682" s="7"/>
      <c r="E7682" s="7"/>
      <c r="F7682" s="7"/>
      <c r="G7682" s="7"/>
      <c r="H7682" s="7"/>
      <c r="I7682" s="10"/>
      <c r="J7682" s="25"/>
      <c r="K7682" s="250"/>
      <c r="L7682" s="31"/>
      <c r="M7682" s="9"/>
      <c r="N7682" s="11" t="s">
        <v>25</v>
      </c>
      <c r="O7682" s="39"/>
      <c r="P7682" s="47"/>
      <c r="Q7682" s="13"/>
      <c r="R7682" s="248">
        <f t="shared" si="1190"/>
        <v>0</v>
      </c>
      <c r="S7682" s="248">
        <f t="shared" si="1191"/>
        <v>0</v>
      </c>
      <c r="T7682" s="248">
        <f t="shared" si="1192"/>
        <v>0</v>
      </c>
      <c r="U7682" s="248">
        <f t="shared" si="1193"/>
        <v>0</v>
      </c>
      <c r="V7682" s="13"/>
      <c r="W7682" s="7"/>
      <c r="AT7682" s="130"/>
      <c r="BF7682" s="33">
        <f t="shared" si="1199"/>
        <v>41242</v>
      </c>
      <c r="BG7682" s="34">
        <f t="shared" si="1194"/>
        <v>82.88000000000001</v>
      </c>
      <c r="BH7682" s="32">
        <f t="shared" si="1195"/>
        <v>1</v>
      </c>
      <c r="BI7682" s="32">
        <f t="shared" si="1196"/>
        <v>0</v>
      </c>
      <c r="BJ7682" s="69">
        <f t="shared" si="1197"/>
        <v>0</v>
      </c>
      <c r="BK7682" s="158" t="str">
        <f t="shared" si="1198"/>
        <v/>
      </c>
    </row>
    <row r="7683" spans="1:63" ht="12" customHeight="1" x14ac:dyDescent="0.2">
      <c r="A7683" s="8"/>
      <c r="B7683" s="7"/>
      <c r="C7683" s="7"/>
      <c r="D7683" s="7"/>
      <c r="E7683" s="7"/>
      <c r="F7683" s="7"/>
      <c r="G7683" s="7"/>
      <c r="H7683" s="7"/>
      <c r="I7683" s="10"/>
      <c r="J7683" s="25"/>
      <c r="K7683" s="250"/>
      <c r="L7683" s="31"/>
      <c r="M7683" s="9"/>
      <c r="N7683" s="11" t="s">
        <v>25</v>
      </c>
      <c r="O7683" s="39"/>
      <c r="P7683" s="47"/>
      <c r="Q7683" s="13"/>
      <c r="R7683" s="248">
        <f t="shared" si="1190"/>
        <v>0</v>
      </c>
      <c r="S7683" s="248">
        <f t="shared" si="1191"/>
        <v>0</v>
      </c>
      <c r="T7683" s="248">
        <f t="shared" si="1192"/>
        <v>0</v>
      </c>
      <c r="U7683" s="248">
        <f t="shared" si="1193"/>
        <v>0</v>
      </c>
      <c r="V7683" s="13"/>
      <c r="W7683" s="7"/>
      <c r="AT7683" s="130"/>
      <c r="BF7683" s="33">
        <f t="shared" si="1199"/>
        <v>41242</v>
      </c>
      <c r="BG7683" s="34">
        <f t="shared" si="1194"/>
        <v>82.88000000000001</v>
      </c>
      <c r="BH7683" s="32">
        <f t="shared" si="1195"/>
        <v>1</v>
      </c>
      <c r="BI7683" s="32">
        <f t="shared" si="1196"/>
        <v>0</v>
      </c>
      <c r="BJ7683" s="69">
        <f t="shared" si="1197"/>
        <v>0</v>
      </c>
      <c r="BK7683" s="158" t="str">
        <f t="shared" si="1198"/>
        <v/>
      </c>
    </row>
    <row r="7684" spans="1:63" ht="12" customHeight="1" x14ac:dyDescent="0.2">
      <c r="A7684" s="8"/>
      <c r="B7684" s="7"/>
      <c r="C7684" s="7"/>
      <c r="D7684" s="7"/>
      <c r="E7684" s="7"/>
      <c r="F7684" s="7"/>
      <c r="G7684" s="7"/>
      <c r="H7684" s="7"/>
      <c r="I7684" s="10"/>
      <c r="J7684" s="25"/>
      <c r="K7684" s="250"/>
      <c r="L7684" s="31"/>
      <c r="M7684" s="9"/>
      <c r="N7684" s="11" t="s">
        <v>25</v>
      </c>
      <c r="O7684" s="39"/>
      <c r="P7684" s="47"/>
      <c r="Q7684" s="13"/>
      <c r="R7684" s="248">
        <f t="shared" si="1190"/>
        <v>0</v>
      </c>
      <c r="S7684" s="248">
        <f t="shared" si="1191"/>
        <v>0</v>
      </c>
      <c r="T7684" s="248">
        <f t="shared" si="1192"/>
        <v>0</v>
      </c>
      <c r="U7684" s="248">
        <f t="shared" si="1193"/>
        <v>0</v>
      </c>
      <c r="V7684" s="13"/>
      <c r="W7684" s="7"/>
      <c r="AT7684" s="130"/>
      <c r="BF7684" s="33">
        <f t="shared" si="1199"/>
        <v>41242</v>
      </c>
      <c r="BG7684" s="34">
        <f t="shared" si="1194"/>
        <v>82.88000000000001</v>
      </c>
      <c r="BH7684" s="32">
        <f t="shared" si="1195"/>
        <v>1</v>
      </c>
      <c r="BI7684" s="32">
        <f t="shared" si="1196"/>
        <v>0</v>
      </c>
      <c r="BJ7684" s="69">
        <f t="shared" si="1197"/>
        <v>0</v>
      </c>
      <c r="BK7684" s="158" t="str">
        <f t="shared" si="1198"/>
        <v/>
      </c>
    </row>
    <row r="7685" spans="1:63" ht="12" customHeight="1" x14ac:dyDescent="0.2">
      <c r="A7685" s="8"/>
      <c r="B7685" s="7"/>
      <c r="C7685" s="7"/>
      <c r="D7685" s="7"/>
      <c r="E7685" s="7"/>
      <c r="F7685" s="7"/>
      <c r="G7685" s="7"/>
      <c r="H7685" s="7"/>
      <c r="I7685" s="10"/>
      <c r="J7685" s="25"/>
      <c r="K7685" s="250"/>
      <c r="L7685" s="31"/>
      <c r="M7685" s="9"/>
      <c r="N7685" s="11" t="s">
        <v>25</v>
      </c>
      <c r="O7685" s="39"/>
      <c r="P7685" s="47"/>
      <c r="Q7685" s="13"/>
      <c r="R7685" s="248">
        <f t="shared" si="1190"/>
        <v>0</v>
      </c>
      <c r="S7685" s="248">
        <f t="shared" si="1191"/>
        <v>0</v>
      </c>
      <c r="T7685" s="248">
        <f t="shared" si="1192"/>
        <v>0</v>
      </c>
      <c r="U7685" s="248">
        <f t="shared" si="1193"/>
        <v>0</v>
      </c>
      <c r="V7685" s="13"/>
      <c r="W7685" s="7"/>
      <c r="AT7685" s="130"/>
      <c r="BF7685" s="33">
        <f t="shared" si="1199"/>
        <v>41242</v>
      </c>
      <c r="BG7685" s="34">
        <f t="shared" si="1194"/>
        <v>82.88000000000001</v>
      </c>
      <c r="BH7685" s="32">
        <f t="shared" si="1195"/>
        <v>1</v>
      </c>
      <c r="BI7685" s="32">
        <f t="shared" si="1196"/>
        <v>0</v>
      </c>
      <c r="BJ7685" s="69">
        <f t="shared" si="1197"/>
        <v>0</v>
      </c>
      <c r="BK7685" s="158" t="str">
        <f t="shared" si="1198"/>
        <v/>
      </c>
    </row>
    <row r="7686" spans="1:63" ht="12" customHeight="1" x14ac:dyDescent="0.2">
      <c r="A7686" s="8"/>
      <c r="B7686" s="7"/>
      <c r="C7686" s="7"/>
      <c r="D7686" s="7"/>
      <c r="E7686" s="7"/>
      <c r="F7686" s="7"/>
      <c r="G7686" s="7"/>
      <c r="H7686" s="7"/>
      <c r="I7686" s="10"/>
      <c r="J7686" s="25"/>
      <c r="K7686" s="250"/>
      <c r="L7686" s="31"/>
      <c r="M7686" s="9"/>
      <c r="N7686" s="11" t="s">
        <v>25</v>
      </c>
      <c r="O7686" s="39"/>
      <c r="P7686" s="47"/>
      <c r="Q7686" s="13"/>
      <c r="R7686" s="248">
        <f t="shared" si="1190"/>
        <v>0</v>
      </c>
      <c r="S7686" s="248">
        <f t="shared" si="1191"/>
        <v>0</v>
      </c>
      <c r="T7686" s="248">
        <f t="shared" si="1192"/>
        <v>0</v>
      </c>
      <c r="U7686" s="248">
        <f t="shared" si="1193"/>
        <v>0</v>
      </c>
      <c r="V7686" s="13"/>
      <c r="W7686" s="7"/>
      <c r="AT7686" s="130"/>
      <c r="BF7686" s="33">
        <f t="shared" si="1199"/>
        <v>41242</v>
      </c>
      <c r="BG7686" s="34">
        <f t="shared" si="1194"/>
        <v>82.88000000000001</v>
      </c>
      <c r="BH7686" s="32">
        <f t="shared" si="1195"/>
        <v>1</v>
      </c>
      <c r="BI7686" s="32">
        <f t="shared" si="1196"/>
        <v>0</v>
      </c>
      <c r="BJ7686" s="69">
        <f t="shared" si="1197"/>
        <v>0</v>
      </c>
      <c r="BK7686" s="158" t="str">
        <f t="shared" si="1198"/>
        <v/>
      </c>
    </row>
    <row r="7687" spans="1:63" ht="12" customHeight="1" x14ac:dyDescent="0.2">
      <c r="A7687" s="8"/>
      <c r="B7687" s="7"/>
      <c r="C7687" s="7"/>
      <c r="D7687" s="7"/>
      <c r="E7687" s="7"/>
      <c r="F7687" s="7"/>
      <c r="G7687" s="7"/>
      <c r="H7687" s="7"/>
      <c r="I7687" s="10"/>
      <c r="J7687" s="25"/>
      <c r="K7687" s="250"/>
      <c r="L7687" s="31"/>
      <c r="M7687" s="9"/>
      <c r="N7687" s="11" t="s">
        <v>25</v>
      </c>
      <c r="O7687" s="39"/>
      <c r="P7687" s="47"/>
      <c r="Q7687" s="13"/>
      <c r="R7687" s="248">
        <f t="shared" si="1190"/>
        <v>0</v>
      </c>
      <c r="S7687" s="248">
        <f t="shared" si="1191"/>
        <v>0</v>
      </c>
      <c r="T7687" s="248">
        <f t="shared" si="1192"/>
        <v>0</v>
      </c>
      <c r="U7687" s="248">
        <f t="shared" si="1193"/>
        <v>0</v>
      </c>
      <c r="V7687" s="13"/>
      <c r="W7687" s="7"/>
      <c r="AT7687" s="130"/>
      <c r="BF7687" s="33">
        <f t="shared" si="1199"/>
        <v>41242</v>
      </c>
      <c r="BG7687" s="34">
        <f t="shared" si="1194"/>
        <v>82.88000000000001</v>
      </c>
      <c r="BH7687" s="32">
        <f t="shared" si="1195"/>
        <v>1</v>
      </c>
      <c r="BI7687" s="32">
        <f t="shared" si="1196"/>
        <v>0</v>
      </c>
      <c r="BJ7687" s="69">
        <f t="shared" si="1197"/>
        <v>0</v>
      </c>
      <c r="BK7687" s="158" t="str">
        <f t="shared" si="1198"/>
        <v/>
      </c>
    </row>
    <row r="7688" spans="1:63" ht="12" customHeight="1" x14ac:dyDescent="0.2">
      <c r="A7688" s="8"/>
      <c r="B7688" s="7"/>
      <c r="C7688" s="7"/>
      <c r="D7688" s="7"/>
      <c r="E7688" s="7"/>
      <c r="F7688" s="7"/>
      <c r="G7688" s="7"/>
      <c r="H7688" s="7"/>
      <c r="I7688" s="10"/>
      <c r="J7688" s="25"/>
      <c r="K7688" s="250"/>
      <c r="L7688" s="31"/>
      <c r="M7688" s="9"/>
      <c r="N7688" s="11" t="s">
        <v>25</v>
      </c>
      <c r="O7688" s="39"/>
      <c r="P7688" s="47"/>
      <c r="Q7688" s="13"/>
      <c r="R7688" s="248">
        <f t="shared" si="1190"/>
        <v>0</v>
      </c>
      <c r="S7688" s="248">
        <f t="shared" si="1191"/>
        <v>0</v>
      </c>
      <c r="T7688" s="248">
        <f t="shared" si="1192"/>
        <v>0</v>
      </c>
      <c r="U7688" s="248">
        <f t="shared" si="1193"/>
        <v>0</v>
      </c>
      <c r="V7688" s="13"/>
      <c r="W7688" s="7"/>
      <c r="AT7688" s="130"/>
      <c r="BF7688" s="33">
        <f t="shared" si="1199"/>
        <v>41242</v>
      </c>
      <c r="BG7688" s="34">
        <f t="shared" si="1194"/>
        <v>82.88000000000001</v>
      </c>
      <c r="BH7688" s="32">
        <f t="shared" si="1195"/>
        <v>1</v>
      </c>
      <c r="BI7688" s="32">
        <f t="shared" si="1196"/>
        <v>0</v>
      </c>
      <c r="BJ7688" s="69">
        <f t="shared" si="1197"/>
        <v>0</v>
      </c>
      <c r="BK7688" s="158" t="str">
        <f t="shared" si="1198"/>
        <v/>
      </c>
    </row>
    <row r="7689" spans="1:63" ht="12" customHeight="1" x14ac:dyDescent="0.2">
      <c r="A7689" s="8"/>
      <c r="B7689" s="7"/>
      <c r="C7689" s="7"/>
      <c r="D7689" s="7"/>
      <c r="E7689" s="7"/>
      <c r="F7689" s="7"/>
      <c r="G7689" s="7"/>
      <c r="H7689" s="7"/>
      <c r="I7689" s="10"/>
      <c r="J7689" s="25"/>
      <c r="K7689" s="250"/>
      <c r="L7689" s="31"/>
      <c r="M7689" s="9"/>
      <c r="N7689" s="11" t="s">
        <v>25</v>
      </c>
      <c r="O7689" s="39"/>
      <c r="P7689" s="47"/>
      <c r="Q7689" s="13"/>
      <c r="R7689" s="248">
        <f t="shared" si="1190"/>
        <v>0</v>
      </c>
      <c r="S7689" s="248">
        <f t="shared" si="1191"/>
        <v>0</v>
      </c>
      <c r="T7689" s="248">
        <f t="shared" si="1192"/>
        <v>0</v>
      </c>
      <c r="U7689" s="248">
        <f t="shared" si="1193"/>
        <v>0</v>
      </c>
      <c r="V7689" s="13"/>
      <c r="W7689" s="7"/>
      <c r="AT7689" s="130"/>
      <c r="BF7689" s="33">
        <f t="shared" si="1199"/>
        <v>41242</v>
      </c>
      <c r="BG7689" s="34">
        <f t="shared" si="1194"/>
        <v>82.88000000000001</v>
      </c>
      <c r="BH7689" s="32">
        <f t="shared" si="1195"/>
        <v>1</v>
      </c>
      <c r="BI7689" s="32">
        <f t="shared" si="1196"/>
        <v>0</v>
      </c>
      <c r="BJ7689" s="69">
        <f t="shared" si="1197"/>
        <v>0</v>
      </c>
      <c r="BK7689" s="158" t="str">
        <f t="shared" si="1198"/>
        <v/>
      </c>
    </row>
    <row r="7690" spans="1:63" ht="12" customHeight="1" x14ac:dyDescent="0.2">
      <c r="A7690" s="8"/>
      <c r="B7690" s="7"/>
      <c r="C7690" s="7"/>
      <c r="D7690" s="7"/>
      <c r="E7690" s="7"/>
      <c r="F7690" s="7"/>
      <c r="G7690" s="7"/>
      <c r="H7690" s="7"/>
      <c r="I7690" s="10"/>
      <c r="J7690" s="25"/>
      <c r="K7690" s="250"/>
      <c r="L7690" s="31"/>
      <c r="M7690" s="9"/>
      <c r="N7690" s="11" t="s">
        <v>25</v>
      </c>
      <c r="O7690" s="39"/>
      <c r="P7690" s="47"/>
      <c r="Q7690" s="13"/>
      <c r="R7690" s="248">
        <f t="shared" si="1190"/>
        <v>0</v>
      </c>
      <c r="S7690" s="248">
        <f t="shared" si="1191"/>
        <v>0</v>
      </c>
      <c r="T7690" s="248">
        <f t="shared" si="1192"/>
        <v>0</v>
      </c>
      <c r="U7690" s="248">
        <f t="shared" si="1193"/>
        <v>0</v>
      </c>
      <c r="V7690" s="13"/>
      <c r="W7690" s="7"/>
      <c r="AT7690" s="130"/>
      <c r="BF7690" s="33">
        <f t="shared" si="1199"/>
        <v>41242</v>
      </c>
      <c r="BG7690" s="34">
        <f t="shared" si="1194"/>
        <v>82.88000000000001</v>
      </c>
      <c r="BH7690" s="32">
        <f t="shared" si="1195"/>
        <v>1</v>
      </c>
      <c r="BI7690" s="32">
        <f t="shared" si="1196"/>
        <v>0</v>
      </c>
      <c r="BJ7690" s="69">
        <f t="shared" si="1197"/>
        <v>0</v>
      </c>
      <c r="BK7690" s="158" t="str">
        <f t="shared" si="1198"/>
        <v/>
      </c>
    </row>
    <row r="7691" spans="1:63" ht="12" customHeight="1" x14ac:dyDescent="0.2">
      <c r="A7691" s="8"/>
      <c r="B7691" s="7"/>
      <c r="C7691" s="7"/>
      <c r="D7691" s="7"/>
      <c r="E7691" s="7"/>
      <c r="F7691" s="7"/>
      <c r="G7691" s="7"/>
      <c r="H7691" s="7"/>
      <c r="I7691" s="10"/>
      <c r="J7691" s="25"/>
      <c r="K7691" s="250"/>
      <c r="L7691" s="31"/>
      <c r="M7691" s="9"/>
      <c r="N7691" s="11" t="s">
        <v>25</v>
      </c>
      <c r="O7691" s="39"/>
      <c r="P7691" s="47"/>
      <c r="Q7691" s="13"/>
      <c r="R7691" s="248">
        <f t="shared" ref="R7691:R7754" si="1200">IF(N7691&lt;&gt;"M",ROUND(IF(M7691&lt;&gt;"Y",IF(P7691&lt;&gt;"Y",K7691,K7691*(BH7691-1)),0),ROUNDING),"")</f>
        <v>0</v>
      </c>
      <c r="S7691" s="248">
        <f t="shared" ref="S7691:S7754" si="1201">IF(N7691&lt;&gt;"M",ROUND(IF(O7691&gt;0,IF(M7691="Y",BI7691*(1-O7691),IF(BI7691&gt;R7691,R7691 + (BI7691 - R7691)*(1-O7691),BI7691)),BI7691),ROUNDING),"")</f>
        <v>0</v>
      </c>
      <c r="T7691" s="248">
        <f t="shared" ref="T7691:T7754" si="1202">IF(N7691&lt;&gt;"M",ROUND(IF(O7691&gt;0,IF(M7691="Y",BJ7691*(1-O7691),IF(BJ7691&gt;R7691,R7691 + (BJ7691 - R7691)*(1-O7691),BJ7691)),BJ7691),ROUNDING),"")</f>
        <v>0</v>
      </c>
      <c r="U7691" s="248">
        <f t="shared" ref="U7691:U7754" si="1203">IF(N7691&lt;&gt;"M",ROUND(IF(OR(N7691="P",N7691=""),0,IF(OR(M7691="N",M7691=""),T7691-R7691,T7691)),ROUNDING),"")</f>
        <v>0</v>
      </c>
      <c r="V7691" s="13"/>
      <c r="W7691" s="7"/>
      <c r="AT7691" s="130"/>
      <c r="BF7691" s="33">
        <f t="shared" si="1199"/>
        <v>41242</v>
      </c>
      <c r="BG7691" s="34">
        <f t="shared" ref="BG7691:BG7754" si="1204">IF(N7691&lt;&gt;"M",BG7690+U7691,BG7690)</f>
        <v>82.88000000000001</v>
      </c>
      <c r="BH7691" s="32">
        <f t="shared" ref="BH7691:BH7754" si="1205">IF(L7691&lt;&gt;"",IF(ODDS_TYPE=1,L7691,IF(ODDS_TYPE=2,IF(L7691&gt;0,1+L7691/100,IF(L7691&lt;0,1-100/L7691,1)),IF(ODDS_TYPE=3,1+L7691,IF(ODDS_TYPE=4,1+L7691,IF(ODDS_TYPE=5,IF(L7691&gt;0,1+L7691,1-1/L7691),IF(ODDS_TYPE=6,IF(L7691&gt;=0,L7691+1,1-1/L7691),1)))))),1)</f>
        <v>1</v>
      </c>
      <c r="BI7691" s="32">
        <f t="shared" ref="BI7691:BI7754" si="1206">IF(P7691&lt;&gt;"Y",IF(M7691&lt;&gt;"Y",K7691*BH7691,K7691*BH7691 - K7691),IF(M7691&lt;&gt;"Y",K7691*BH7691,K7691))</f>
        <v>0</v>
      </c>
      <c r="BJ7691" s="69">
        <f t="shared" ref="BJ7691:BJ7754" si="1207">IF(P7691&lt;&gt;"Y",
IF(M7691&lt;&gt;"Y",
IF(N7691="Y",K7691*BH7691,IF(N7691="P",0,IF(OR(N7691="R",N7691="PU"),K7691,IF(N7691="H",K7691*BH7691*0.5,IF(N7691="HW",K7691*0.5*(1 + BH7691),IF(N7691="HL",K7691*0.5,0)))))),
IF(N7691="Y",K7691*BH7691 - K7691,IF(N7691="P",0,IF(OR(N7691="R",N7691="PU"),0,IF(N7691="H",IF(BH7691&gt;2,0.5*K7691*BH7691 - K7691,0),IF(N7691="HW",K7691*0.5*(1 + BH7691) - K7691,IF(N7691="HL",0,0))))))),
IF(M7691&lt;&gt;"Y",
IF(N7691="Y",K7691*BH7691,IF(N7691="P",0,IF(OR(N7691="R",N7691="PU"),K7691*(BH7691-1),IF(N7691="H",K7691*BH7691*0.5,IF(N7691="HW",K7691*(BH7691-1)*0.5,IF(N7691="HL",K7691*BH7691 - K7691*0.5,0)))))),
IF(N7691="Y",K7691,IF(N7691="P",0,IF(OR(N7691="R",N7691="PU"),0,IF(N7691="H",IF(BH7691&lt;2,K7691*BH7691*0.5 - K7691*(BH7691-1),0),IF(N7691="HW",0,IF(N7691="HL",K7691*0.5,0)))))))
)</f>
        <v>0</v>
      </c>
      <c r="BK7691" s="158" t="str">
        <f t="shared" ref="BK7691:BK7754" si="1208">IF(FILT_M=1,IF(LEN(C7691)&gt;0,C7691,""),IF(FILT_M=2,IF(LEN(E7691)&gt;0,E7691,""),IF(FILT_M=3,IF(LEN(F7691)&gt;0,F7691,""),IF(FILT_M=4,IF(LEN(G7691)&gt;0,G7691,""),""))))</f>
        <v/>
      </c>
    </row>
    <row r="7692" spans="1:63" ht="12" customHeight="1" x14ac:dyDescent="0.2">
      <c r="A7692" s="8"/>
      <c r="B7692" s="7"/>
      <c r="C7692" s="7"/>
      <c r="D7692" s="7"/>
      <c r="E7692" s="7"/>
      <c r="F7692" s="7"/>
      <c r="G7692" s="7"/>
      <c r="H7692" s="7"/>
      <c r="I7692" s="10"/>
      <c r="J7692" s="25"/>
      <c r="K7692" s="250"/>
      <c r="L7692" s="31"/>
      <c r="M7692" s="9"/>
      <c r="N7692" s="11" t="s">
        <v>25</v>
      </c>
      <c r="O7692" s="39"/>
      <c r="P7692" s="47"/>
      <c r="Q7692" s="13"/>
      <c r="R7692" s="248">
        <f t="shared" si="1200"/>
        <v>0</v>
      </c>
      <c r="S7692" s="248">
        <f t="shared" si="1201"/>
        <v>0</v>
      </c>
      <c r="T7692" s="248">
        <f t="shared" si="1202"/>
        <v>0</v>
      </c>
      <c r="U7692" s="248">
        <f t="shared" si="1203"/>
        <v>0</v>
      </c>
      <c r="V7692" s="13"/>
      <c r="W7692" s="7"/>
      <c r="AT7692" s="130"/>
      <c r="BF7692" s="33">
        <f t="shared" ref="BF7692:BF7755" si="1209">IF(A7692&gt;2,A7692,BF7691)</f>
        <v>41242</v>
      </c>
      <c r="BG7692" s="34">
        <f t="shared" si="1204"/>
        <v>82.88000000000001</v>
      </c>
      <c r="BH7692" s="32">
        <f t="shared" si="1205"/>
        <v>1</v>
      </c>
      <c r="BI7692" s="32">
        <f t="shared" si="1206"/>
        <v>0</v>
      </c>
      <c r="BJ7692" s="69">
        <f t="shared" si="1207"/>
        <v>0</v>
      </c>
      <c r="BK7692" s="158" t="str">
        <f t="shared" si="1208"/>
        <v/>
      </c>
    </row>
    <row r="7693" spans="1:63" ht="12" customHeight="1" x14ac:dyDescent="0.2">
      <c r="A7693" s="8"/>
      <c r="B7693" s="7"/>
      <c r="C7693" s="7"/>
      <c r="D7693" s="7"/>
      <c r="E7693" s="7"/>
      <c r="F7693" s="7"/>
      <c r="G7693" s="7"/>
      <c r="H7693" s="7"/>
      <c r="I7693" s="10"/>
      <c r="J7693" s="25"/>
      <c r="K7693" s="250"/>
      <c r="L7693" s="31"/>
      <c r="M7693" s="9"/>
      <c r="N7693" s="11" t="s">
        <v>25</v>
      </c>
      <c r="O7693" s="39"/>
      <c r="P7693" s="47"/>
      <c r="Q7693" s="13"/>
      <c r="R7693" s="248">
        <f t="shared" si="1200"/>
        <v>0</v>
      </c>
      <c r="S7693" s="248">
        <f t="shared" si="1201"/>
        <v>0</v>
      </c>
      <c r="T7693" s="248">
        <f t="shared" si="1202"/>
        <v>0</v>
      </c>
      <c r="U7693" s="248">
        <f t="shared" si="1203"/>
        <v>0</v>
      </c>
      <c r="V7693" s="13"/>
      <c r="W7693" s="7"/>
      <c r="AT7693" s="130"/>
      <c r="BF7693" s="33">
        <f t="shared" si="1209"/>
        <v>41242</v>
      </c>
      <c r="BG7693" s="34">
        <f t="shared" si="1204"/>
        <v>82.88000000000001</v>
      </c>
      <c r="BH7693" s="32">
        <f t="shared" si="1205"/>
        <v>1</v>
      </c>
      <c r="BI7693" s="32">
        <f t="shared" si="1206"/>
        <v>0</v>
      </c>
      <c r="BJ7693" s="69">
        <f t="shared" si="1207"/>
        <v>0</v>
      </c>
      <c r="BK7693" s="158" t="str">
        <f t="shared" si="1208"/>
        <v/>
      </c>
    </row>
    <row r="7694" spans="1:63" ht="12" customHeight="1" x14ac:dyDescent="0.2">
      <c r="A7694" s="8"/>
      <c r="B7694" s="7"/>
      <c r="C7694" s="7"/>
      <c r="D7694" s="7"/>
      <c r="E7694" s="7"/>
      <c r="F7694" s="7"/>
      <c r="G7694" s="7"/>
      <c r="H7694" s="7"/>
      <c r="I7694" s="10"/>
      <c r="J7694" s="25"/>
      <c r="K7694" s="250"/>
      <c r="L7694" s="31"/>
      <c r="M7694" s="9"/>
      <c r="N7694" s="11" t="s">
        <v>25</v>
      </c>
      <c r="O7694" s="39"/>
      <c r="P7694" s="47"/>
      <c r="Q7694" s="13"/>
      <c r="R7694" s="248">
        <f t="shared" si="1200"/>
        <v>0</v>
      </c>
      <c r="S7694" s="248">
        <f t="shared" si="1201"/>
        <v>0</v>
      </c>
      <c r="T7694" s="248">
        <f t="shared" si="1202"/>
        <v>0</v>
      </c>
      <c r="U7694" s="248">
        <f t="shared" si="1203"/>
        <v>0</v>
      </c>
      <c r="V7694" s="13"/>
      <c r="W7694" s="7"/>
      <c r="AT7694" s="130"/>
      <c r="BF7694" s="33">
        <f t="shared" si="1209"/>
        <v>41242</v>
      </c>
      <c r="BG7694" s="34">
        <f t="shared" si="1204"/>
        <v>82.88000000000001</v>
      </c>
      <c r="BH7694" s="32">
        <f t="shared" si="1205"/>
        <v>1</v>
      </c>
      <c r="BI7694" s="32">
        <f t="shared" si="1206"/>
        <v>0</v>
      </c>
      <c r="BJ7694" s="69">
        <f t="shared" si="1207"/>
        <v>0</v>
      </c>
      <c r="BK7694" s="158" t="str">
        <f t="shared" si="1208"/>
        <v/>
      </c>
    </row>
    <row r="7695" spans="1:63" ht="12" customHeight="1" x14ac:dyDescent="0.2">
      <c r="A7695" s="8"/>
      <c r="B7695" s="7"/>
      <c r="C7695" s="7"/>
      <c r="D7695" s="7"/>
      <c r="E7695" s="7"/>
      <c r="F7695" s="7"/>
      <c r="G7695" s="7"/>
      <c r="H7695" s="7"/>
      <c r="I7695" s="10"/>
      <c r="J7695" s="25"/>
      <c r="K7695" s="250"/>
      <c r="L7695" s="31"/>
      <c r="M7695" s="9"/>
      <c r="N7695" s="11" t="s">
        <v>25</v>
      </c>
      <c r="O7695" s="39"/>
      <c r="P7695" s="47"/>
      <c r="Q7695" s="13"/>
      <c r="R7695" s="248">
        <f t="shared" si="1200"/>
        <v>0</v>
      </c>
      <c r="S7695" s="248">
        <f t="shared" si="1201"/>
        <v>0</v>
      </c>
      <c r="T7695" s="248">
        <f t="shared" si="1202"/>
        <v>0</v>
      </c>
      <c r="U7695" s="248">
        <f t="shared" si="1203"/>
        <v>0</v>
      </c>
      <c r="V7695" s="13"/>
      <c r="W7695" s="7"/>
      <c r="AT7695" s="130"/>
      <c r="BF7695" s="33">
        <f t="shared" si="1209"/>
        <v>41242</v>
      </c>
      <c r="BG7695" s="34">
        <f t="shared" si="1204"/>
        <v>82.88000000000001</v>
      </c>
      <c r="BH7695" s="32">
        <f t="shared" si="1205"/>
        <v>1</v>
      </c>
      <c r="BI7695" s="32">
        <f t="shared" si="1206"/>
        <v>0</v>
      </c>
      <c r="BJ7695" s="69">
        <f t="shared" si="1207"/>
        <v>0</v>
      </c>
      <c r="BK7695" s="158" t="str">
        <f t="shared" si="1208"/>
        <v/>
      </c>
    </row>
    <row r="7696" spans="1:63" ht="12" customHeight="1" x14ac:dyDescent="0.2">
      <c r="A7696" s="8"/>
      <c r="B7696" s="7"/>
      <c r="C7696" s="7"/>
      <c r="D7696" s="7"/>
      <c r="E7696" s="7"/>
      <c r="F7696" s="7"/>
      <c r="G7696" s="7"/>
      <c r="H7696" s="7"/>
      <c r="I7696" s="10"/>
      <c r="J7696" s="25"/>
      <c r="K7696" s="250"/>
      <c r="L7696" s="31"/>
      <c r="M7696" s="9"/>
      <c r="N7696" s="11" t="s">
        <v>25</v>
      </c>
      <c r="O7696" s="39"/>
      <c r="P7696" s="47"/>
      <c r="Q7696" s="13"/>
      <c r="R7696" s="248">
        <f t="shared" si="1200"/>
        <v>0</v>
      </c>
      <c r="S7696" s="248">
        <f t="shared" si="1201"/>
        <v>0</v>
      </c>
      <c r="T7696" s="248">
        <f t="shared" si="1202"/>
        <v>0</v>
      </c>
      <c r="U7696" s="248">
        <f t="shared" si="1203"/>
        <v>0</v>
      </c>
      <c r="V7696" s="13"/>
      <c r="W7696" s="7"/>
      <c r="AT7696" s="130"/>
      <c r="BF7696" s="33">
        <f t="shared" si="1209"/>
        <v>41242</v>
      </c>
      <c r="BG7696" s="34">
        <f t="shared" si="1204"/>
        <v>82.88000000000001</v>
      </c>
      <c r="BH7696" s="32">
        <f t="shared" si="1205"/>
        <v>1</v>
      </c>
      <c r="BI7696" s="32">
        <f t="shared" si="1206"/>
        <v>0</v>
      </c>
      <c r="BJ7696" s="69">
        <f t="shared" si="1207"/>
        <v>0</v>
      </c>
      <c r="BK7696" s="158" t="str">
        <f t="shared" si="1208"/>
        <v/>
      </c>
    </row>
    <row r="7697" spans="1:63" ht="12" customHeight="1" x14ac:dyDescent="0.2">
      <c r="A7697" s="8"/>
      <c r="B7697" s="7"/>
      <c r="C7697" s="7"/>
      <c r="D7697" s="7"/>
      <c r="E7697" s="7"/>
      <c r="F7697" s="7"/>
      <c r="G7697" s="7"/>
      <c r="H7697" s="7"/>
      <c r="I7697" s="10"/>
      <c r="J7697" s="25"/>
      <c r="K7697" s="250"/>
      <c r="L7697" s="31"/>
      <c r="M7697" s="9"/>
      <c r="N7697" s="11" t="s">
        <v>25</v>
      </c>
      <c r="O7697" s="39"/>
      <c r="P7697" s="47"/>
      <c r="Q7697" s="13"/>
      <c r="R7697" s="248">
        <f t="shared" si="1200"/>
        <v>0</v>
      </c>
      <c r="S7697" s="248">
        <f t="shared" si="1201"/>
        <v>0</v>
      </c>
      <c r="T7697" s="248">
        <f t="shared" si="1202"/>
        <v>0</v>
      </c>
      <c r="U7697" s="248">
        <f t="shared" si="1203"/>
        <v>0</v>
      </c>
      <c r="V7697" s="13"/>
      <c r="W7697" s="7"/>
      <c r="AT7697" s="130"/>
      <c r="BF7697" s="33">
        <f t="shared" si="1209"/>
        <v>41242</v>
      </c>
      <c r="BG7697" s="34">
        <f t="shared" si="1204"/>
        <v>82.88000000000001</v>
      </c>
      <c r="BH7697" s="32">
        <f t="shared" si="1205"/>
        <v>1</v>
      </c>
      <c r="BI7697" s="32">
        <f t="shared" si="1206"/>
        <v>0</v>
      </c>
      <c r="BJ7697" s="69">
        <f t="shared" si="1207"/>
        <v>0</v>
      </c>
      <c r="BK7697" s="158" t="str">
        <f t="shared" si="1208"/>
        <v/>
      </c>
    </row>
    <row r="7698" spans="1:63" ht="12" customHeight="1" x14ac:dyDescent="0.2">
      <c r="A7698" s="8"/>
      <c r="B7698" s="7"/>
      <c r="C7698" s="7"/>
      <c r="D7698" s="7"/>
      <c r="E7698" s="7"/>
      <c r="F7698" s="7"/>
      <c r="G7698" s="7"/>
      <c r="H7698" s="7"/>
      <c r="I7698" s="10"/>
      <c r="J7698" s="25"/>
      <c r="K7698" s="250"/>
      <c r="L7698" s="31"/>
      <c r="M7698" s="9"/>
      <c r="N7698" s="11" t="s">
        <v>25</v>
      </c>
      <c r="O7698" s="39"/>
      <c r="P7698" s="47"/>
      <c r="Q7698" s="13"/>
      <c r="R7698" s="248">
        <f t="shared" si="1200"/>
        <v>0</v>
      </c>
      <c r="S7698" s="248">
        <f t="shared" si="1201"/>
        <v>0</v>
      </c>
      <c r="T7698" s="248">
        <f t="shared" si="1202"/>
        <v>0</v>
      </c>
      <c r="U7698" s="248">
        <f t="shared" si="1203"/>
        <v>0</v>
      </c>
      <c r="V7698" s="13"/>
      <c r="W7698" s="7"/>
      <c r="AT7698" s="130"/>
      <c r="BF7698" s="33">
        <f t="shared" si="1209"/>
        <v>41242</v>
      </c>
      <c r="BG7698" s="34">
        <f t="shared" si="1204"/>
        <v>82.88000000000001</v>
      </c>
      <c r="BH7698" s="32">
        <f t="shared" si="1205"/>
        <v>1</v>
      </c>
      <c r="BI7698" s="32">
        <f t="shared" si="1206"/>
        <v>0</v>
      </c>
      <c r="BJ7698" s="69">
        <f t="shared" si="1207"/>
        <v>0</v>
      </c>
      <c r="BK7698" s="158" t="str">
        <f t="shared" si="1208"/>
        <v/>
      </c>
    </row>
    <row r="7699" spans="1:63" ht="12" customHeight="1" x14ac:dyDescent="0.2">
      <c r="A7699" s="8"/>
      <c r="B7699" s="7"/>
      <c r="C7699" s="7"/>
      <c r="D7699" s="7"/>
      <c r="E7699" s="7"/>
      <c r="F7699" s="7"/>
      <c r="G7699" s="7"/>
      <c r="H7699" s="7"/>
      <c r="I7699" s="10"/>
      <c r="J7699" s="25"/>
      <c r="K7699" s="250"/>
      <c r="L7699" s="31"/>
      <c r="M7699" s="9"/>
      <c r="N7699" s="11" t="s">
        <v>25</v>
      </c>
      <c r="O7699" s="39"/>
      <c r="P7699" s="47"/>
      <c r="Q7699" s="13"/>
      <c r="R7699" s="248">
        <f t="shared" si="1200"/>
        <v>0</v>
      </c>
      <c r="S7699" s="248">
        <f t="shared" si="1201"/>
        <v>0</v>
      </c>
      <c r="T7699" s="248">
        <f t="shared" si="1202"/>
        <v>0</v>
      </c>
      <c r="U7699" s="248">
        <f t="shared" si="1203"/>
        <v>0</v>
      </c>
      <c r="V7699" s="13"/>
      <c r="W7699" s="7"/>
      <c r="AT7699" s="130"/>
      <c r="BF7699" s="33">
        <f t="shared" si="1209"/>
        <v>41242</v>
      </c>
      <c r="BG7699" s="34">
        <f t="shared" si="1204"/>
        <v>82.88000000000001</v>
      </c>
      <c r="BH7699" s="32">
        <f t="shared" si="1205"/>
        <v>1</v>
      </c>
      <c r="BI7699" s="32">
        <f t="shared" si="1206"/>
        <v>0</v>
      </c>
      <c r="BJ7699" s="69">
        <f t="shared" si="1207"/>
        <v>0</v>
      </c>
      <c r="BK7699" s="158" t="str">
        <f t="shared" si="1208"/>
        <v/>
      </c>
    </row>
    <row r="7700" spans="1:63" ht="12" customHeight="1" x14ac:dyDescent="0.2">
      <c r="A7700" s="8"/>
      <c r="B7700" s="7"/>
      <c r="C7700" s="7"/>
      <c r="D7700" s="7"/>
      <c r="E7700" s="7"/>
      <c r="F7700" s="7"/>
      <c r="G7700" s="7"/>
      <c r="H7700" s="7"/>
      <c r="I7700" s="10"/>
      <c r="J7700" s="25"/>
      <c r="K7700" s="250"/>
      <c r="L7700" s="31"/>
      <c r="M7700" s="9"/>
      <c r="N7700" s="11" t="s">
        <v>25</v>
      </c>
      <c r="O7700" s="39"/>
      <c r="P7700" s="47"/>
      <c r="Q7700" s="13"/>
      <c r="R7700" s="248">
        <f t="shared" si="1200"/>
        <v>0</v>
      </c>
      <c r="S7700" s="248">
        <f t="shared" si="1201"/>
        <v>0</v>
      </c>
      <c r="T7700" s="248">
        <f t="shared" si="1202"/>
        <v>0</v>
      </c>
      <c r="U7700" s="248">
        <f t="shared" si="1203"/>
        <v>0</v>
      </c>
      <c r="V7700" s="13"/>
      <c r="W7700" s="7"/>
      <c r="AT7700" s="130"/>
      <c r="BF7700" s="33">
        <f t="shared" si="1209"/>
        <v>41242</v>
      </c>
      <c r="BG7700" s="34">
        <f t="shared" si="1204"/>
        <v>82.88000000000001</v>
      </c>
      <c r="BH7700" s="32">
        <f t="shared" si="1205"/>
        <v>1</v>
      </c>
      <c r="BI7700" s="32">
        <f t="shared" si="1206"/>
        <v>0</v>
      </c>
      <c r="BJ7700" s="69">
        <f t="shared" si="1207"/>
        <v>0</v>
      </c>
      <c r="BK7700" s="158" t="str">
        <f t="shared" si="1208"/>
        <v/>
      </c>
    </row>
    <row r="7701" spans="1:63" ht="12" customHeight="1" x14ac:dyDescent="0.2">
      <c r="A7701" s="8"/>
      <c r="B7701" s="7"/>
      <c r="C7701" s="7"/>
      <c r="D7701" s="7"/>
      <c r="E7701" s="7"/>
      <c r="F7701" s="7"/>
      <c r="G7701" s="7"/>
      <c r="H7701" s="7"/>
      <c r="I7701" s="10"/>
      <c r="J7701" s="25"/>
      <c r="K7701" s="250"/>
      <c r="L7701" s="31"/>
      <c r="M7701" s="9"/>
      <c r="N7701" s="11" t="s">
        <v>25</v>
      </c>
      <c r="O7701" s="39"/>
      <c r="P7701" s="47"/>
      <c r="Q7701" s="13"/>
      <c r="R7701" s="248">
        <f t="shared" si="1200"/>
        <v>0</v>
      </c>
      <c r="S7701" s="248">
        <f t="shared" si="1201"/>
        <v>0</v>
      </c>
      <c r="T7701" s="248">
        <f t="shared" si="1202"/>
        <v>0</v>
      </c>
      <c r="U7701" s="248">
        <f t="shared" si="1203"/>
        <v>0</v>
      </c>
      <c r="V7701" s="13"/>
      <c r="W7701" s="7"/>
      <c r="AT7701" s="130"/>
      <c r="BF7701" s="33">
        <f t="shared" si="1209"/>
        <v>41242</v>
      </c>
      <c r="BG7701" s="34">
        <f t="shared" si="1204"/>
        <v>82.88000000000001</v>
      </c>
      <c r="BH7701" s="32">
        <f t="shared" si="1205"/>
        <v>1</v>
      </c>
      <c r="BI7701" s="32">
        <f t="shared" si="1206"/>
        <v>0</v>
      </c>
      <c r="BJ7701" s="69">
        <f t="shared" si="1207"/>
        <v>0</v>
      </c>
      <c r="BK7701" s="158" t="str">
        <f t="shared" si="1208"/>
        <v/>
      </c>
    </row>
    <row r="7702" spans="1:63" ht="12" customHeight="1" x14ac:dyDescent="0.2">
      <c r="A7702" s="8"/>
      <c r="B7702" s="7"/>
      <c r="C7702" s="7"/>
      <c r="D7702" s="7"/>
      <c r="E7702" s="7"/>
      <c r="F7702" s="7"/>
      <c r="G7702" s="7"/>
      <c r="H7702" s="7"/>
      <c r="I7702" s="10"/>
      <c r="J7702" s="25"/>
      <c r="K7702" s="250"/>
      <c r="L7702" s="31"/>
      <c r="M7702" s="9"/>
      <c r="N7702" s="11" t="s">
        <v>25</v>
      </c>
      <c r="O7702" s="39"/>
      <c r="P7702" s="47"/>
      <c r="Q7702" s="13"/>
      <c r="R7702" s="248">
        <f t="shared" si="1200"/>
        <v>0</v>
      </c>
      <c r="S7702" s="248">
        <f t="shared" si="1201"/>
        <v>0</v>
      </c>
      <c r="T7702" s="248">
        <f t="shared" si="1202"/>
        <v>0</v>
      </c>
      <c r="U7702" s="248">
        <f t="shared" si="1203"/>
        <v>0</v>
      </c>
      <c r="V7702" s="13"/>
      <c r="W7702" s="7"/>
      <c r="AT7702" s="130"/>
      <c r="BF7702" s="33">
        <f t="shared" si="1209"/>
        <v>41242</v>
      </c>
      <c r="BG7702" s="34">
        <f t="shared" si="1204"/>
        <v>82.88000000000001</v>
      </c>
      <c r="BH7702" s="32">
        <f t="shared" si="1205"/>
        <v>1</v>
      </c>
      <c r="BI7702" s="32">
        <f t="shared" si="1206"/>
        <v>0</v>
      </c>
      <c r="BJ7702" s="69">
        <f t="shared" si="1207"/>
        <v>0</v>
      </c>
      <c r="BK7702" s="158" t="str">
        <f t="shared" si="1208"/>
        <v/>
      </c>
    </row>
    <row r="7703" spans="1:63" ht="12" customHeight="1" x14ac:dyDescent="0.2">
      <c r="A7703" s="8"/>
      <c r="B7703" s="7"/>
      <c r="C7703" s="7"/>
      <c r="D7703" s="7"/>
      <c r="E7703" s="7"/>
      <c r="F7703" s="7"/>
      <c r="G7703" s="7"/>
      <c r="H7703" s="7"/>
      <c r="I7703" s="10"/>
      <c r="J7703" s="25"/>
      <c r="K7703" s="250"/>
      <c r="L7703" s="31"/>
      <c r="M7703" s="9"/>
      <c r="N7703" s="11" t="s">
        <v>25</v>
      </c>
      <c r="O7703" s="39"/>
      <c r="P7703" s="47"/>
      <c r="Q7703" s="13"/>
      <c r="R7703" s="248">
        <f t="shared" si="1200"/>
        <v>0</v>
      </c>
      <c r="S7703" s="248">
        <f t="shared" si="1201"/>
        <v>0</v>
      </c>
      <c r="T7703" s="248">
        <f t="shared" si="1202"/>
        <v>0</v>
      </c>
      <c r="U7703" s="248">
        <f t="shared" si="1203"/>
        <v>0</v>
      </c>
      <c r="V7703" s="13"/>
      <c r="W7703" s="7"/>
      <c r="AT7703" s="130"/>
      <c r="BF7703" s="33">
        <f t="shared" si="1209"/>
        <v>41242</v>
      </c>
      <c r="BG7703" s="34">
        <f t="shared" si="1204"/>
        <v>82.88000000000001</v>
      </c>
      <c r="BH7703" s="32">
        <f t="shared" si="1205"/>
        <v>1</v>
      </c>
      <c r="BI7703" s="32">
        <f t="shared" si="1206"/>
        <v>0</v>
      </c>
      <c r="BJ7703" s="69">
        <f t="shared" si="1207"/>
        <v>0</v>
      </c>
      <c r="BK7703" s="158" t="str">
        <f t="shared" si="1208"/>
        <v/>
      </c>
    </row>
    <row r="7704" spans="1:63" ht="12" customHeight="1" x14ac:dyDescent="0.2">
      <c r="A7704" s="8"/>
      <c r="B7704" s="7"/>
      <c r="C7704" s="7"/>
      <c r="D7704" s="7"/>
      <c r="E7704" s="7"/>
      <c r="F7704" s="7"/>
      <c r="G7704" s="7"/>
      <c r="H7704" s="7"/>
      <c r="I7704" s="10"/>
      <c r="J7704" s="25"/>
      <c r="K7704" s="250"/>
      <c r="L7704" s="31"/>
      <c r="M7704" s="9"/>
      <c r="N7704" s="11" t="s">
        <v>25</v>
      </c>
      <c r="O7704" s="39"/>
      <c r="P7704" s="47"/>
      <c r="Q7704" s="13"/>
      <c r="R7704" s="248">
        <f t="shared" si="1200"/>
        <v>0</v>
      </c>
      <c r="S7704" s="248">
        <f t="shared" si="1201"/>
        <v>0</v>
      </c>
      <c r="T7704" s="248">
        <f t="shared" si="1202"/>
        <v>0</v>
      </c>
      <c r="U7704" s="248">
        <f t="shared" si="1203"/>
        <v>0</v>
      </c>
      <c r="V7704" s="13"/>
      <c r="W7704" s="7"/>
      <c r="AT7704" s="130"/>
      <c r="BF7704" s="33">
        <f t="shared" si="1209"/>
        <v>41242</v>
      </c>
      <c r="BG7704" s="34">
        <f t="shared" si="1204"/>
        <v>82.88000000000001</v>
      </c>
      <c r="BH7704" s="32">
        <f t="shared" si="1205"/>
        <v>1</v>
      </c>
      <c r="BI7704" s="32">
        <f t="shared" si="1206"/>
        <v>0</v>
      </c>
      <c r="BJ7704" s="69">
        <f t="shared" si="1207"/>
        <v>0</v>
      </c>
      <c r="BK7704" s="158" t="str">
        <f t="shared" si="1208"/>
        <v/>
      </c>
    </row>
    <row r="7705" spans="1:63" ht="12" customHeight="1" x14ac:dyDescent="0.2">
      <c r="A7705" s="8"/>
      <c r="B7705" s="7"/>
      <c r="C7705" s="7"/>
      <c r="D7705" s="7"/>
      <c r="E7705" s="7"/>
      <c r="F7705" s="7"/>
      <c r="G7705" s="7"/>
      <c r="H7705" s="7"/>
      <c r="I7705" s="10"/>
      <c r="J7705" s="25"/>
      <c r="K7705" s="250"/>
      <c r="L7705" s="31"/>
      <c r="M7705" s="9"/>
      <c r="N7705" s="11" t="s">
        <v>25</v>
      </c>
      <c r="O7705" s="39"/>
      <c r="P7705" s="47"/>
      <c r="Q7705" s="13"/>
      <c r="R7705" s="248">
        <f t="shared" si="1200"/>
        <v>0</v>
      </c>
      <c r="S7705" s="248">
        <f t="shared" si="1201"/>
        <v>0</v>
      </c>
      <c r="T7705" s="248">
        <f t="shared" si="1202"/>
        <v>0</v>
      </c>
      <c r="U7705" s="248">
        <f t="shared" si="1203"/>
        <v>0</v>
      </c>
      <c r="V7705" s="13"/>
      <c r="W7705" s="7"/>
      <c r="AT7705" s="130"/>
      <c r="BF7705" s="33">
        <f t="shared" si="1209"/>
        <v>41242</v>
      </c>
      <c r="BG7705" s="34">
        <f t="shared" si="1204"/>
        <v>82.88000000000001</v>
      </c>
      <c r="BH7705" s="32">
        <f t="shared" si="1205"/>
        <v>1</v>
      </c>
      <c r="BI7705" s="32">
        <f t="shared" si="1206"/>
        <v>0</v>
      </c>
      <c r="BJ7705" s="69">
        <f t="shared" si="1207"/>
        <v>0</v>
      </c>
      <c r="BK7705" s="158" t="str">
        <f t="shared" si="1208"/>
        <v/>
      </c>
    </row>
    <row r="7706" spans="1:63" ht="12" customHeight="1" x14ac:dyDescent="0.2">
      <c r="A7706" s="8"/>
      <c r="B7706" s="7"/>
      <c r="C7706" s="7"/>
      <c r="D7706" s="7"/>
      <c r="E7706" s="7"/>
      <c r="F7706" s="7"/>
      <c r="G7706" s="7"/>
      <c r="H7706" s="7"/>
      <c r="I7706" s="10"/>
      <c r="J7706" s="25"/>
      <c r="K7706" s="250"/>
      <c r="L7706" s="31"/>
      <c r="M7706" s="9"/>
      <c r="N7706" s="11" t="s">
        <v>25</v>
      </c>
      <c r="O7706" s="39"/>
      <c r="P7706" s="47"/>
      <c r="Q7706" s="13"/>
      <c r="R7706" s="248">
        <f t="shared" si="1200"/>
        <v>0</v>
      </c>
      <c r="S7706" s="248">
        <f t="shared" si="1201"/>
        <v>0</v>
      </c>
      <c r="T7706" s="248">
        <f t="shared" si="1202"/>
        <v>0</v>
      </c>
      <c r="U7706" s="248">
        <f t="shared" si="1203"/>
        <v>0</v>
      </c>
      <c r="V7706" s="13"/>
      <c r="W7706" s="7"/>
      <c r="AT7706" s="130"/>
      <c r="BF7706" s="33">
        <f t="shared" si="1209"/>
        <v>41242</v>
      </c>
      <c r="BG7706" s="34">
        <f t="shared" si="1204"/>
        <v>82.88000000000001</v>
      </c>
      <c r="BH7706" s="32">
        <f t="shared" si="1205"/>
        <v>1</v>
      </c>
      <c r="BI7706" s="32">
        <f t="shared" si="1206"/>
        <v>0</v>
      </c>
      <c r="BJ7706" s="69">
        <f t="shared" si="1207"/>
        <v>0</v>
      </c>
      <c r="BK7706" s="158" t="str">
        <f t="shared" si="1208"/>
        <v/>
      </c>
    </row>
    <row r="7707" spans="1:63" ht="12" customHeight="1" x14ac:dyDescent="0.2">
      <c r="A7707" s="8"/>
      <c r="B7707" s="7"/>
      <c r="C7707" s="7"/>
      <c r="D7707" s="7"/>
      <c r="E7707" s="7"/>
      <c r="F7707" s="7"/>
      <c r="G7707" s="7"/>
      <c r="H7707" s="7"/>
      <c r="I7707" s="10"/>
      <c r="J7707" s="25"/>
      <c r="K7707" s="250"/>
      <c r="L7707" s="31"/>
      <c r="M7707" s="9"/>
      <c r="N7707" s="11" t="s">
        <v>25</v>
      </c>
      <c r="O7707" s="39"/>
      <c r="P7707" s="47"/>
      <c r="Q7707" s="13"/>
      <c r="R7707" s="248">
        <f t="shared" si="1200"/>
        <v>0</v>
      </c>
      <c r="S7707" s="248">
        <f t="shared" si="1201"/>
        <v>0</v>
      </c>
      <c r="T7707" s="248">
        <f t="shared" si="1202"/>
        <v>0</v>
      </c>
      <c r="U7707" s="248">
        <f t="shared" si="1203"/>
        <v>0</v>
      </c>
      <c r="V7707" s="13"/>
      <c r="W7707" s="7"/>
      <c r="AT7707" s="130"/>
      <c r="BF7707" s="33">
        <f t="shared" si="1209"/>
        <v>41242</v>
      </c>
      <c r="BG7707" s="34">
        <f t="shared" si="1204"/>
        <v>82.88000000000001</v>
      </c>
      <c r="BH7707" s="32">
        <f t="shared" si="1205"/>
        <v>1</v>
      </c>
      <c r="BI7707" s="32">
        <f t="shared" si="1206"/>
        <v>0</v>
      </c>
      <c r="BJ7707" s="69">
        <f t="shared" si="1207"/>
        <v>0</v>
      </c>
      <c r="BK7707" s="158" t="str">
        <f t="shared" si="1208"/>
        <v/>
      </c>
    </row>
    <row r="7708" spans="1:63" ht="12" customHeight="1" x14ac:dyDescent="0.2">
      <c r="A7708" s="8"/>
      <c r="B7708" s="7"/>
      <c r="C7708" s="7"/>
      <c r="D7708" s="7"/>
      <c r="E7708" s="7"/>
      <c r="F7708" s="7"/>
      <c r="G7708" s="7"/>
      <c r="H7708" s="7"/>
      <c r="I7708" s="10"/>
      <c r="J7708" s="25"/>
      <c r="K7708" s="250"/>
      <c r="L7708" s="31"/>
      <c r="M7708" s="9"/>
      <c r="N7708" s="11" t="s">
        <v>25</v>
      </c>
      <c r="O7708" s="39"/>
      <c r="P7708" s="47"/>
      <c r="Q7708" s="13"/>
      <c r="R7708" s="248">
        <f t="shared" si="1200"/>
        <v>0</v>
      </c>
      <c r="S7708" s="248">
        <f t="shared" si="1201"/>
        <v>0</v>
      </c>
      <c r="T7708" s="248">
        <f t="shared" si="1202"/>
        <v>0</v>
      </c>
      <c r="U7708" s="248">
        <f t="shared" si="1203"/>
        <v>0</v>
      </c>
      <c r="V7708" s="13"/>
      <c r="W7708" s="7"/>
      <c r="AT7708" s="130"/>
      <c r="BF7708" s="33">
        <f t="shared" si="1209"/>
        <v>41242</v>
      </c>
      <c r="BG7708" s="34">
        <f t="shared" si="1204"/>
        <v>82.88000000000001</v>
      </c>
      <c r="BH7708" s="32">
        <f t="shared" si="1205"/>
        <v>1</v>
      </c>
      <c r="BI7708" s="32">
        <f t="shared" si="1206"/>
        <v>0</v>
      </c>
      <c r="BJ7708" s="69">
        <f t="shared" si="1207"/>
        <v>0</v>
      </c>
      <c r="BK7708" s="158" t="str">
        <f t="shared" si="1208"/>
        <v/>
      </c>
    </row>
    <row r="7709" spans="1:63" ht="12" customHeight="1" x14ac:dyDescent="0.2">
      <c r="A7709" s="8"/>
      <c r="B7709" s="7"/>
      <c r="C7709" s="7"/>
      <c r="D7709" s="7"/>
      <c r="E7709" s="7"/>
      <c r="F7709" s="7"/>
      <c r="G7709" s="7"/>
      <c r="H7709" s="7"/>
      <c r="I7709" s="10"/>
      <c r="J7709" s="25"/>
      <c r="K7709" s="250"/>
      <c r="L7709" s="31"/>
      <c r="M7709" s="9"/>
      <c r="N7709" s="11" t="s">
        <v>25</v>
      </c>
      <c r="O7709" s="39"/>
      <c r="P7709" s="47"/>
      <c r="Q7709" s="13"/>
      <c r="R7709" s="248">
        <f t="shared" si="1200"/>
        <v>0</v>
      </c>
      <c r="S7709" s="248">
        <f t="shared" si="1201"/>
        <v>0</v>
      </c>
      <c r="T7709" s="248">
        <f t="shared" si="1202"/>
        <v>0</v>
      </c>
      <c r="U7709" s="248">
        <f t="shared" si="1203"/>
        <v>0</v>
      </c>
      <c r="V7709" s="13"/>
      <c r="W7709" s="7"/>
      <c r="AT7709" s="130"/>
      <c r="BF7709" s="33">
        <f t="shared" si="1209"/>
        <v>41242</v>
      </c>
      <c r="BG7709" s="34">
        <f t="shared" si="1204"/>
        <v>82.88000000000001</v>
      </c>
      <c r="BH7709" s="32">
        <f t="shared" si="1205"/>
        <v>1</v>
      </c>
      <c r="BI7709" s="32">
        <f t="shared" si="1206"/>
        <v>0</v>
      </c>
      <c r="BJ7709" s="69">
        <f t="shared" si="1207"/>
        <v>0</v>
      </c>
      <c r="BK7709" s="158" t="str">
        <f t="shared" si="1208"/>
        <v/>
      </c>
    </row>
    <row r="7710" spans="1:63" ht="12" customHeight="1" x14ac:dyDescent="0.2">
      <c r="A7710" s="8"/>
      <c r="B7710" s="7"/>
      <c r="C7710" s="7"/>
      <c r="D7710" s="7"/>
      <c r="E7710" s="7"/>
      <c r="F7710" s="7"/>
      <c r="G7710" s="7"/>
      <c r="H7710" s="7"/>
      <c r="I7710" s="10"/>
      <c r="J7710" s="25"/>
      <c r="K7710" s="250"/>
      <c r="L7710" s="31"/>
      <c r="M7710" s="9"/>
      <c r="N7710" s="11" t="s">
        <v>25</v>
      </c>
      <c r="O7710" s="39"/>
      <c r="P7710" s="47"/>
      <c r="Q7710" s="13"/>
      <c r="R7710" s="248">
        <f t="shared" si="1200"/>
        <v>0</v>
      </c>
      <c r="S7710" s="248">
        <f t="shared" si="1201"/>
        <v>0</v>
      </c>
      <c r="T7710" s="248">
        <f t="shared" si="1202"/>
        <v>0</v>
      </c>
      <c r="U7710" s="248">
        <f t="shared" si="1203"/>
        <v>0</v>
      </c>
      <c r="V7710" s="13"/>
      <c r="W7710" s="7"/>
      <c r="AT7710" s="130"/>
      <c r="BF7710" s="33">
        <f t="shared" si="1209"/>
        <v>41242</v>
      </c>
      <c r="BG7710" s="34">
        <f t="shared" si="1204"/>
        <v>82.88000000000001</v>
      </c>
      <c r="BH7710" s="32">
        <f t="shared" si="1205"/>
        <v>1</v>
      </c>
      <c r="BI7710" s="32">
        <f t="shared" si="1206"/>
        <v>0</v>
      </c>
      <c r="BJ7710" s="69">
        <f t="shared" si="1207"/>
        <v>0</v>
      </c>
      <c r="BK7710" s="158" t="str">
        <f t="shared" si="1208"/>
        <v/>
      </c>
    </row>
    <row r="7711" spans="1:63" ht="12" customHeight="1" x14ac:dyDescent="0.2">
      <c r="A7711" s="8"/>
      <c r="B7711" s="7"/>
      <c r="C7711" s="7"/>
      <c r="D7711" s="7"/>
      <c r="E7711" s="7"/>
      <c r="F7711" s="7"/>
      <c r="G7711" s="7"/>
      <c r="H7711" s="7"/>
      <c r="I7711" s="10"/>
      <c r="J7711" s="25"/>
      <c r="K7711" s="250"/>
      <c r="L7711" s="31"/>
      <c r="M7711" s="9"/>
      <c r="N7711" s="11" t="s">
        <v>25</v>
      </c>
      <c r="O7711" s="39"/>
      <c r="P7711" s="47"/>
      <c r="Q7711" s="13"/>
      <c r="R7711" s="248">
        <f t="shared" si="1200"/>
        <v>0</v>
      </c>
      <c r="S7711" s="248">
        <f t="shared" si="1201"/>
        <v>0</v>
      </c>
      <c r="T7711" s="248">
        <f t="shared" si="1202"/>
        <v>0</v>
      </c>
      <c r="U7711" s="248">
        <f t="shared" si="1203"/>
        <v>0</v>
      </c>
      <c r="V7711" s="13"/>
      <c r="W7711" s="7"/>
      <c r="AT7711" s="130"/>
      <c r="BF7711" s="33">
        <f t="shared" si="1209"/>
        <v>41242</v>
      </c>
      <c r="BG7711" s="34">
        <f t="shared" si="1204"/>
        <v>82.88000000000001</v>
      </c>
      <c r="BH7711" s="32">
        <f t="shared" si="1205"/>
        <v>1</v>
      </c>
      <c r="BI7711" s="32">
        <f t="shared" si="1206"/>
        <v>0</v>
      </c>
      <c r="BJ7711" s="69">
        <f t="shared" si="1207"/>
        <v>0</v>
      </c>
      <c r="BK7711" s="158" t="str">
        <f t="shared" si="1208"/>
        <v/>
      </c>
    </row>
    <row r="7712" spans="1:63" ht="12" customHeight="1" x14ac:dyDescent="0.2">
      <c r="A7712" s="8"/>
      <c r="B7712" s="7"/>
      <c r="C7712" s="7"/>
      <c r="D7712" s="7"/>
      <c r="E7712" s="7"/>
      <c r="F7712" s="7"/>
      <c r="G7712" s="7"/>
      <c r="H7712" s="7"/>
      <c r="I7712" s="10"/>
      <c r="J7712" s="25"/>
      <c r="K7712" s="250"/>
      <c r="L7712" s="31"/>
      <c r="M7712" s="9"/>
      <c r="N7712" s="11" t="s">
        <v>25</v>
      </c>
      <c r="O7712" s="39"/>
      <c r="P7712" s="47"/>
      <c r="Q7712" s="13"/>
      <c r="R7712" s="248">
        <f t="shared" si="1200"/>
        <v>0</v>
      </c>
      <c r="S7712" s="248">
        <f t="shared" si="1201"/>
        <v>0</v>
      </c>
      <c r="T7712" s="248">
        <f t="shared" si="1202"/>
        <v>0</v>
      </c>
      <c r="U7712" s="248">
        <f t="shared" si="1203"/>
        <v>0</v>
      </c>
      <c r="V7712" s="13"/>
      <c r="W7712" s="7"/>
      <c r="AT7712" s="130"/>
      <c r="BF7712" s="33">
        <f t="shared" si="1209"/>
        <v>41242</v>
      </c>
      <c r="BG7712" s="34">
        <f t="shared" si="1204"/>
        <v>82.88000000000001</v>
      </c>
      <c r="BH7712" s="32">
        <f t="shared" si="1205"/>
        <v>1</v>
      </c>
      <c r="BI7712" s="32">
        <f t="shared" si="1206"/>
        <v>0</v>
      </c>
      <c r="BJ7712" s="69">
        <f t="shared" si="1207"/>
        <v>0</v>
      </c>
      <c r="BK7712" s="158" t="str">
        <f t="shared" si="1208"/>
        <v/>
      </c>
    </row>
    <row r="7713" spans="1:63" ht="12" customHeight="1" x14ac:dyDescent="0.2">
      <c r="A7713" s="8"/>
      <c r="B7713" s="7"/>
      <c r="C7713" s="7"/>
      <c r="D7713" s="7"/>
      <c r="E7713" s="7"/>
      <c r="F7713" s="7"/>
      <c r="G7713" s="7"/>
      <c r="H7713" s="7"/>
      <c r="I7713" s="10"/>
      <c r="J7713" s="25"/>
      <c r="K7713" s="250"/>
      <c r="L7713" s="31"/>
      <c r="M7713" s="9"/>
      <c r="N7713" s="11" t="s">
        <v>25</v>
      </c>
      <c r="O7713" s="39"/>
      <c r="P7713" s="47"/>
      <c r="Q7713" s="13"/>
      <c r="R7713" s="248">
        <f t="shared" si="1200"/>
        <v>0</v>
      </c>
      <c r="S7713" s="248">
        <f t="shared" si="1201"/>
        <v>0</v>
      </c>
      <c r="T7713" s="248">
        <f t="shared" si="1202"/>
        <v>0</v>
      </c>
      <c r="U7713" s="248">
        <f t="shared" si="1203"/>
        <v>0</v>
      </c>
      <c r="V7713" s="13"/>
      <c r="W7713" s="7"/>
      <c r="AT7713" s="130"/>
      <c r="BF7713" s="33">
        <f t="shared" si="1209"/>
        <v>41242</v>
      </c>
      <c r="BG7713" s="34">
        <f t="shared" si="1204"/>
        <v>82.88000000000001</v>
      </c>
      <c r="BH7713" s="32">
        <f t="shared" si="1205"/>
        <v>1</v>
      </c>
      <c r="BI7713" s="32">
        <f t="shared" si="1206"/>
        <v>0</v>
      </c>
      <c r="BJ7713" s="69">
        <f t="shared" si="1207"/>
        <v>0</v>
      </c>
      <c r="BK7713" s="158" t="str">
        <f t="shared" si="1208"/>
        <v/>
      </c>
    </row>
    <row r="7714" spans="1:63" ht="12" customHeight="1" x14ac:dyDescent="0.2">
      <c r="A7714" s="8"/>
      <c r="B7714" s="7"/>
      <c r="C7714" s="7"/>
      <c r="D7714" s="7"/>
      <c r="E7714" s="7"/>
      <c r="F7714" s="7"/>
      <c r="G7714" s="7"/>
      <c r="H7714" s="7"/>
      <c r="I7714" s="10"/>
      <c r="J7714" s="25"/>
      <c r="K7714" s="250"/>
      <c r="L7714" s="31"/>
      <c r="M7714" s="9"/>
      <c r="N7714" s="11" t="s">
        <v>25</v>
      </c>
      <c r="O7714" s="39"/>
      <c r="P7714" s="47"/>
      <c r="Q7714" s="13"/>
      <c r="R7714" s="248">
        <f t="shared" si="1200"/>
        <v>0</v>
      </c>
      <c r="S7714" s="248">
        <f t="shared" si="1201"/>
        <v>0</v>
      </c>
      <c r="T7714" s="248">
        <f t="shared" si="1202"/>
        <v>0</v>
      </c>
      <c r="U7714" s="248">
        <f t="shared" si="1203"/>
        <v>0</v>
      </c>
      <c r="V7714" s="13"/>
      <c r="W7714" s="7"/>
      <c r="AT7714" s="130"/>
      <c r="BF7714" s="33">
        <f t="shared" si="1209"/>
        <v>41242</v>
      </c>
      <c r="BG7714" s="34">
        <f t="shared" si="1204"/>
        <v>82.88000000000001</v>
      </c>
      <c r="BH7714" s="32">
        <f t="shared" si="1205"/>
        <v>1</v>
      </c>
      <c r="BI7714" s="32">
        <f t="shared" si="1206"/>
        <v>0</v>
      </c>
      <c r="BJ7714" s="69">
        <f t="shared" si="1207"/>
        <v>0</v>
      </c>
      <c r="BK7714" s="158" t="str">
        <f t="shared" si="1208"/>
        <v/>
      </c>
    </row>
    <row r="7715" spans="1:63" ht="12" customHeight="1" x14ac:dyDescent="0.2">
      <c r="A7715" s="8"/>
      <c r="B7715" s="7"/>
      <c r="C7715" s="7"/>
      <c r="D7715" s="7"/>
      <c r="E7715" s="7"/>
      <c r="F7715" s="7"/>
      <c r="G7715" s="7"/>
      <c r="H7715" s="7"/>
      <c r="I7715" s="10"/>
      <c r="J7715" s="25"/>
      <c r="K7715" s="250"/>
      <c r="L7715" s="31"/>
      <c r="M7715" s="9"/>
      <c r="N7715" s="11" t="s">
        <v>25</v>
      </c>
      <c r="O7715" s="39"/>
      <c r="P7715" s="47"/>
      <c r="Q7715" s="13"/>
      <c r="R7715" s="248">
        <f t="shared" si="1200"/>
        <v>0</v>
      </c>
      <c r="S7715" s="248">
        <f t="shared" si="1201"/>
        <v>0</v>
      </c>
      <c r="T7715" s="248">
        <f t="shared" si="1202"/>
        <v>0</v>
      </c>
      <c r="U7715" s="248">
        <f t="shared" si="1203"/>
        <v>0</v>
      </c>
      <c r="V7715" s="13"/>
      <c r="W7715" s="7"/>
      <c r="AT7715" s="130"/>
      <c r="BF7715" s="33">
        <f t="shared" si="1209"/>
        <v>41242</v>
      </c>
      <c r="BG7715" s="34">
        <f t="shared" si="1204"/>
        <v>82.88000000000001</v>
      </c>
      <c r="BH7715" s="32">
        <f t="shared" si="1205"/>
        <v>1</v>
      </c>
      <c r="BI7715" s="32">
        <f t="shared" si="1206"/>
        <v>0</v>
      </c>
      <c r="BJ7715" s="69">
        <f t="shared" si="1207"/>
        <v>0</v>
      </c>
      <c r="BK7715" s="158" t="str">
        <f t="shared" si="1208"/>
        <v/>
      </c>
    </row>
    <row r="7716" spans="1:63" ht="12" customHeight="1" x14ac:dyDescent="0.2">
      <c r="A7716" s="8"/>
      <c r="B7716" s="7"/>
      <c r="C7716" s="7"/>
      <c r="D7716" s="7"/>
      <c r="E7716" s="7"/>
      <c r="F7716" s="7"/>
      <c r="G7716" s="7"/>
      <c r="H7716" s="7"/>
      <c r="I7716" s="10"/>
      <c r="J7716" s="25"/>
      <c r="K7716" s="250"/>
      <c r="L7716" s="31"/>
      <c r="M7716" s="9"/>
      <c r="N7716" s="11" t="s">
        <v>25</v>
      </c>
      <c r="O7716" s="39"/>
      <c r="P7716" s="47"/>
      <c r="Q7716" s="13"/>
      <c r="R7716" s="248">
        <f t="shared" si="1200"/>
        <v>0</v>
      </c>
      <c r="S7716" s="248">
        <f t="shared" si="1201"/>
        <v>0</v>
      </c>
      <c r="T7716" s="248">
        <f t="shared" si="1202"/>
        <v>0</v>
      </c>
      <c r="U7716" s="248">
        <f t="shared" si="1203"/>
        <v>0</v>
      </c>
      <c r="V7716" s="13"/>
      <c r="W7716" s="7"/>
      <c r="AT7716" s="130"/>
      <c r="BF7716" s="33">
        <f t="shared" si="1209"/>
        <v>41242</v>
      </c>
      <c r="BG7716" s="34">
        <f t="shared" si="1204"/>
        <v>82.88000000000001</v>
      </c>
      <c r="BH7716" s="32">
        <f t="shared" si="1205"/>
        <v>1</v>
      </c>
      <c r="BI7716" s="32">
        <f t="shared" si="1206"/>
        <v>0</v>
      </c>
      <c r="BJ7716" s="69">
        <f t="shared" si="1207"/>
        <v>0</v>
      </c>
      <c r="BK7716" s="158" t="str">
        <f t="shared" si="1208"/>
        <v/>
      </c>
    </row>
    <row r="7717" spans="1:63" ht="12" customHeight="1" x14ac:dyDescent="0.2">
      <c r="A7717" s="8"/>
      <c r="B7717" s="7"/>
      <c r="C7717" s="7"/>
      <c r="D7717" s="7"/>
      <c r="E7717" s="7"/>
      <c r="F7717" s="7"/>
      <c r="G7717" s="7"/>
      <c r="H7717" s="7"/>
      <c r="I7717" s="10"/>
      <c r="J7717" s="25"/>
      <c r="K7717" s="250"/>
      <c r="L7717" s="31"/>
      <c r="M7717" s="9"/>
      <c r="N7717" s="11" t="s">
        <v>25</v>
      </c>
      <c r="O7717" s="39"/>
      <c r="P7717" s="47"/>
      <c r="Q7717" s="13"/>
      <c r="R7717" s="248">
        <f t="shared" si="1200"/>
        <v>0</v>
      </c>
      <c r="S7717" s="248">
        <f t="shared" si="1201"/>
        <v>0</v>
      </c>
      <c r="T7717" s="248">
        <f t="shared" si="1202"/>
        <v>0</v>
      </c>
      <c r="U7717" s="248">
        <f t="shared" si="1203"/>
        <v>0</v>
      </c>
      <c r="V7717" s="13"/>
      <c r="W7717" s="7"/>
      <c r="AT7717" s="130"/>
      <c r="BF7717" s="33">
        <f t="shared" si="1209"/>
        <v>41242</v>
      </c>
      <c r="BG7717" s="34">
        <f t="shared" si="1204"/>
        <v>82.88000000000001</v>
      </c>
      <c r="BH7717" s="32">
        <f t="shared" si="1205"/>
        <v>1</v>
      </c>
      <c r="BI7717" s="32">
        <f t="shared" si="1206"/>
        <v>0</v>
      </c>
      <c r="BJ7717" s="69">
        <f t="shared" si="1207"/>
        <v>0</v>
      </c>
      <c r="BK7717" s="158" t="str">
        <f t="shared" si="1208"/>
        <v/>
      </c>
    </row>
    <row r="7718" spans="1:63" ht="12" customHeight="1" x14ac:dyDescent="0.2">
      <c r="A7718" s="8"/>
      <c r="B7718" s="7"/>
      <c r="C7718" s="7"/>
      <c r="D7718" s="7"/>
      <c r="E7718" s="7"/>
      <c r="F7718" s="7"/>
      <c r="G7718" s="7"/>
      <c r="H7718" s="7"/>
      <c r="I7718" s="10"/>
      <c r="J7718" s="25"/>
      <c r="K7718" s="250"/>
      <c r="L7718" s="31"/>
      <c r="M7718" s="9"/>
      <c r="N7718" s="11" t="s">
        <v>25</v>
      </c>
      <c r="O7718" s="39"/>
      <c r="P7718" s="47"/>
      <c r="Q7718" s="13"/>
      <c r="R7718" s="248">
        <f t="shared" si="1200"/>
        <v>0</v>
      </c>
      <c r="S7718" s="248">
        <f t="shared" si="1201"/>
        <v>0</v>
      </c>
      <c r="T7718" s="248">
        <f t="shared" si="1202"/>
        <v>0</v>
      </c>
      <c r="U7718" s="248">
        <f t="shared" si="1203"/>
        <v>0</v>
      </c>
      <c r="V7718" s="13"/>
      <c r="W7718" s="7"/>
      <c r="AT7718" s="130"/>
      <c r="BF7718" s="33">
        <f t="shared" si="1209"/>
        <v>41242</v>
      </c>
      <c r="BG7718" s="34">
        <f t="shared" si="1204"/>
        <v>82.88000000000001</v>
      </c>
      <c r="BH7718" s="32">
        <f t="shared" si="1205"/>
        <v>1</v>
      </c>
      <c r="BI7718" s="32">
        <f t="shared" si="1206"/>
        <v>0</v>
      </c>
      <c r="BJ7718" s="69">
        <f t="shared" si="1207"/>
        <v>0</v>
      </c>
      <c r="BK7718" s="158" t="str">
        <f t="shared" si="1208"/>
        <v/>
      </c>
    </row>
    <row r="7719" spans="1:63" ht="12" customHeight="1" x14ac:dyDescent="0.2">
      <c r="A7719" s="8"/>
      <c r="B7719" s="7"/>
      <c r="C7719" s="7"/>
      <c r="D7719" s="7"/>
      <c r="E7719" s="7"/>
      <c r="F7719" s="7"/>
      <c r="G7719" s="7"/>
      <c r="H7719" s="7"/>
      <c r="I7719" s="10"/>
      <c r="J7719" s="25"/>
      <c r="K7719" s="250"/>
      <c r="L7719" s="31"/>
      <c r="M7719" s="9"/>
      <c r="N7719" s="11" t="s">
        <v>25</v>
      </c>
      <c r="O7719" s="39"/>
      <c r="P7719" s="47"/>
      <c r="Q7719" s="13"/>
      <c r="R7719" s="248">
        <f t="shared" si="1200"/>
        <v>0</v>
      </c>
      <c r="S7719" s="248">
        <f t="shared" si="1201"/>
        <v>0</v>
      </c>
      <c r="T7719" s="248">
        <f t="shared" si="1202"/>
        <v>0</v>
      </c>
      <c r="U7719" s="248">
        <f t="shared" si="1203"/>
        <v>0</v>
      </c>
      <c r="V7719" s="13"/>
      <c r="W7719" s="7"/>
      <c r="AT7719" s="130"/>
      <c r="BF7719" s="33">
        <f t="shared" si="1209"/>
        <v>41242</v>
      </c>
      <c r="BG7719" s="34">
        <f t="shared" si="1204"/>
        <v>82.88000000000001</v>
      </c>
      <c r="BH7719" s="32">
        <f t="shared" si="1205"/>
        <v>1</v>
      </c>
      <c r="BI7719" s="32">
        <f t="shared" si="1206"/>
        <v>0</v>
      </c>
      <c r="BJ7719" s="69">
        <f t="shared" si="1207"/>
        <v>0</v>
      </c>
      <c r="BK7719" s="158" t="str">
        <f t="shared" si="1208"/>
        <v/>
      </c>
    </row>
    <row r="7720" spans="1:63" ht="12" customHeight="1" x14ac:dyDescent="0.2">
      <c r="A7720" s="8"/>
      <c r="B7720" s="7"/>
      <c r="C7720" s="7"/>
      <c r="D7720" s="7"/>
      <c r="E7720" s="7"/>
      <c r="F7720" s="7"/>
      <c r="G7720" s="7"/>
      <c r="H7720" s="7"/>
      <c r="I7720" s="10"/>
      <c r="J7720" s="25"/>
      <c r="K7720" s="250"/>
      <c r="L7720" s="31"/>
      <c r="M7720" s="9"/>
      <c r="N7720" s="11" t="s">
        <v>25</v>
      </c>
      <c r="O7720" s="39"/>
      <c r="P7720" s="47"/>
      <c r="Q7720" s="13"/>
      <c r="R7720" s="248">
        <f t="shared" si="1200"/>
        <v>0</v>
      </c>
      <c r="S7720" s="248">
        <f t="shared" si="1201"/>
        <v>0</v>
      </c>
      <c r="T7720" s="248">
        <f t="shared" si="1202"/>
        <v>0</v>
      </c>
      <c r="U7720" s="248">
        <f t="shared" si="1203"/>
        <v>0</v>
      </c>
      <c r="V7720" s="13"/>
      <c r="W7720" s="7"/>
      <c r="AT7720" s="130"/>
      <c r="BF7720" s="33">
        <f t="shared" si="1209"/>
        <v>41242</v>
      </c>
      <c r="BG7720" s="34">
        <f t="shared" si="1204"/>
        <v>82.88000000000001</v>
      </c>
      <c r="BH7720" s="32">
        <f t="shared" si="1205"/>
        <v>1</v>
      </c>
      <c r="BI7720" s="32">
        <f t="shared" si="1206"/>
        <v>0</v>
      </c>
      <c r="BJ7720" s="69">
        <f t="shared" si="1207"/>
        <v>0</v>
      </c>
      <c r="BK7720" s="158" t="str">
        <f t="shared" si="1208"/>
        <v/>
      </c>
    </row>
    <row r="7721" spans="1:63" ht="12" customHeight="1" x14ac:dyDescent="0.2">
      <c r="A7721" s="8"/>
      <c r="B7721" s="7"/>
      <c r="C7721" s="7"/>
      <c r="D7721" s="7"/>
      <c r="E7721" s="7"/>
      <c r="F7721" s="7"/>
      <c r="G7721" s="7"/>
      <c r="H7721" s="7"/>
      <c r="I7721" s="10"/>
      <c r="J7721" s="25"/>
      <c r="K7721" s="250"/>
      <c r="L7721" s="31"/>
      <c r="M7721" s="9"/>
      <c r="N7721" s="11" t="s">
        <v>25</v>
      </c>
      <c r="O7721" s="39"/>
      <c r="P7721" s="47"/>
      <c r="Q7721" s="13"/>
      <c r="R7721" s="248">
        <f t="shared" si="1200"/>
        <v>0</v>
      </c>
      <c r="S7721" s="248">
        <f t="shared" si="1201"/>
        <v>0</v>
      </c>
      <c r="T7721" s="248">
        <f t="shared" si="1202"/>
        <v>0</v>
      </c>
      <c r="U7721" s="248">
        <f t="shared" si="1203"/>
        <v>0</v>
      </c>
      <c r="V7721" s="13"/>
      <c r="W7721" s="7"/>
      <c r="AT7721" s="130"/>
      <c r="BF7721" s="33">
        <f t="shared" si="1209"/>
        <v>41242</v>
      </c>
      <c r="BG7721" s="34">
        <f t="shared" si="1204"/>
        <v>82.88000000000001</v>
      </c>
      <c r="BH7721" s="32">
        <f t="shared" si="1205"/>
        <v>1</v>
      </c>
      <c r="BI7721" s="32">
        <f t="shared" si="1206"/>
        <v>0</v>
      </c>
      <c r="BJ7721" s="69">
        <f t="shared" si="1207"/>
        <v>0</v>
      </c>
      <c r="BK7721" s="158" t="str">
        <f t="shared" si="1208"/>
        <v/>
      </c>
    </row>
    <row r="7722" spans="1:63" ht="12" customHeight="1" x14ac:dyDescent="0.2">
      <c r="A7722" s="8"/>
      <c r="B7722" s="7"/>
      <c r="C7722" s="7"/>
      <c r="D7722" s="7"/>
      <c r="E7722" s="7"/>
      <c r="F7722" s="7"/>
      <c r="G7722" s="7"/>
      <c r="H7722" s="7"/>
      <c r="I7722" s="10"/>
      <c r="J7722" s="25"/>
      <c r="K7722" s="250"/>
      <c r="L7722" s="31"/>
      <c r="M7722" s="9"/>
      <c r="N7722" s="11" t="s">
        <v>25</v>
      </c>
      <c r="O7722" s="39"/>
      <c r="P7722" s="47"/>
      <c r="Q7722" s="13"/>
      <c r="R7722" s="248">
        <f t="shared" si="1200"/>
        <v>0</v>
      </c>
      <c r="S7722" s="248">
        <f t="shared" si="1201"/>
        <v>0</v>
      </c>
      <c r="T7722" s="248">
        <f t="shared" si="1202"/>
        <v>0</v>
      </c>
      <c r="U7722" s="248">
        <f t="shared" si="1203"/>
        <v>0</v>
      </c>
      <c r="V7722" s="13"/>
      <c r="W7722" s="7"/>
      <c r="AT7722" s="130"/>
      <c r="BF7722" s="33">
        <f t="shared" si="1209"/>
        <v>41242</v>
      </c>
      <c r="BG7722" s="34">
        <f t="shared" si="1204"/>
        <v>82.88000000000001</v>
      </c>
      <c r="BH7722" s="32">
        <f t="shared" si="1205"/>
        <v>1</v>
      </c>
      <c r="BI7722" s="32">
        <f t="shared" si="1206"/>
        <v>0</v>
      </c>
      <c r="BJ7722" s="69">
        <f t="shared" si="1207"/>
        <v>0</v>
      </c>
      <c r="BK7722" s="158" t="str">
        <f t="shared" si="1208"/>
        <v/>
      </c>
    </row>
    <row r="7723" spans="1:63" ht="12" customHeight="1" x14ac:dyDescent="0.2">
      <c r="A7723" s="8"/>
      <c r="B7723" s="7"/>
      <c r="C7723" s="7"/>
      <c r="D7723" s="7"/>
      <c r="E7723" s="7"/>
      <c r="F7723" s="7"/>
      <c r="G7723" s="7"/>
      <c r="H7723" s="7"/>
      <c r="I7723" s="10"/>
      <c r="J7723" s="25"/>
      <c r="K7723" s="250"/>
      <c r="L7723" s="31"/>
      <c r="M7723" s="9"/>
      <c r="N7723" s="11" t="s">
        <v>25</v>
      </c>
      <c r="O7723" s="39"/>
      <c r="P7723" s="47"/>
      <c r="Q7723" s="13"/>
      <c r="R7723" s="248">
        <f t="shared" si="1200"/>
        <v>0</v>
      </c>
      <c r="S7723" s="248">
        <f t="shared" si="1201"/>
        <v>0</v>
      </c>
      <c r="T7723" s="248">
        <f t="shared" si="1202"/>
        <v>0</v>
      </c>
      <c r="U7723" s="248">
        <f t="shared" si="1203"/>
        <v>0</v>
      </c>
      <c r="V7723" s="13"/>
      <c r="W7723" s="7"/>
      <c r="AT7723" s="130"/>
      <c r="BF7723" s="33">
        <f t="shared" si="1209"/>
        <v>41242</v>
      </c>
      <c r="BG7723" s="34">
        <f t="shared" si="1204"/>
        <v>82.88000000000001</v>
      </c>
      <c r="BH7723" s="32">
        <f t="shared" si="1205"/>
        <v>1</v>
      </c>
      <c r="BI7723" s="32">
        <f t="shared" si="1206"/>
        <v>0</v>
      </c>
      <c r="BJ7723" s="69">
        <f t="shared" si="1207"/>
        <v>0</v>
      </c>
      <c r="BK7723" s="158" t="str">
        <f t="shared" si="1208"/>
        <v/>
      </c>
    </row>
    <row r="7724" spans="1:63" ht="12" customHeight="1" x14ac:dyDescent="0.2">
      <c r="A7724" s="8"/>
      <c r="B7724" s="7"/>
      <c r="C7724" s="7"/>
      <c r="D7724" s="7"/>
      <c r="E7724" s="7"/>
      <c r="F7724" s="7"/>
      <c r="G7724" s="7"/>
      <c r="H7724" s="7"/>
      <c r="I7724" s="10"/>
      <c r="J7724" s="25"/>
      <c r="K7724" s="250"/>
      <c r="L7724" s="31"/>
      <c r="M7724" s="9"/>
      <c r="N7724" s="11" t="s">
        <v>25</v>
      </c>
      <c r="O7724" s="39"/>
      <c r="P7724" s="47"/>
      <c r="Q7724" s="13"/>
      <c r="R7724" s="248">
        <f t="shared" si="1200"/>
        <v>0</v>
      </c>
      <c r="S7724" s="248">
        <f t="shared" si="1201"/>
        <v>0</v>
      </c>
      <c r="T7724" s="248">
        <f t="shared" si="1202"/>
        <v>0</v>
      </c>
      <c r="U7724" s="248">
        <f t="shared" si="1203"/>
        <v>0</v>
      </c>
      <c r="V7724" s="13"/>
      <c r="W7724" s="7"/>
      <c r="AT7724" s="130"/>
      <c r="BF7724" s="33">
        <f t="shared" si="1209"/>
        <v>41242</v>
      </c>
      <c r="BG7724" s="34">
        <f t="shared" si="1204"/>
        <v>82.88000000000001</v>
      </c>
      <c r="BH7724" s="32">
        <f t="shared" si="1205"/>
        <v>1</v>
      </c>
      <c r="BI7724" s="32">
        <f t="shared" si="1206"/>
        <v>0</v>
      </c>
      <c r="BJ7724" s="69">
        <f t="shared" si="1207"/>
        <v>0</v>
      </c>
      <c r="BK7724" s="158" t="str">
        <f t="shared" si="1208"/>
        <v/>
      </c>
    </row>
    <row r="7725" spans="1:63" ht="12" customHeight="1" x14ac:dyDescent="0.2">
      <c r="A7725" s="8"/>
      <c r="B7725" s="7"/>
      <c r="C7725" s="7"/>
      <c r="D7725" s="7"/>
      <c r="E7725" s="7"/>
      <c r="F7725" s="7"/>
      <c r="G7725" s="7"/>
      <c r="H7725" s="7"/>
      <c r="I7725" s="10"/>
      <c r="J7725" s="25"/>
      <c r="K7725" s="250"/>
      <c r="L7725" s="31"/>
      <c r="M7725" s="9"/>
      <c r="N7725" s="11" t="s">
        <v>25</v>
      </c>
      <c r="O7725" s="39"/>
      <c r="P7725" s="47"/>
      <c r="Q7725" s="13"/>
      <c r="R7725" s="248">
        <f t="shared" si="1200"/>
        <v>0</v>
      </c>
      <c r="S7725" s="248">
        <f t="shared" si="1201"/>
        <v>0</v>
      </c>
      <c r="T7725" s="248">
        <f t="shared" si="1202"/>
        <v>0</v>
      </c>
      <c r="U7725" s="248">
        <f t="shared" si="1203"/>
        <v>0</v>
      </c>
      <c r="V7725" s="13"/>
      <c r="W7725" s="7"/>
      <c r="AT7725" s="130"/>
      <c r="BF7725" s="33">
        <f t="shared" si="1209"/>
        <v>41242</v>
      </c>
      <c r="BG7725" s="34">
        <f t="shared" si="1204"/>
        <v>82.88000000000001</v>
      </c>
      <c r="BH7725" s="32">
        <f t="shared" si="1205"/>
        <v>1</v>
      </c>
      <c r="BI7725" s="32">
        <f t="shared" si="1206"/>
        <v>0</v>
      </c>
      <c r="BJ7725" s="69">
        <f t="shared" si="1207"/>
        <v>0</v>
      </c>
      <c r="BK7725" s="158" t="str">
        <f t="shared" si="1208"/>
        <v/>
      </c>
    </row>
    <row r="7726" spans="1:63" ht="12" customHeight="1" x14ac:dyDescent="0.2">
      <c r="A7726" s="8"/>
      <c r="B7726" s="7"/>
      <c r="C7726" s="7"/>
      <c r="D7726" s="7"/>
      <c r="E7726" s="7"/>
      <c r="F7726" s="7"/>
      <c r="G7726" s="7"/>
      <c r="H7726" s="7"/>
      <c r="I7726" s="10"/>
      <c r="J7726" s="25"/>
      <c r="K7726" s="250"/>
      <c r="L7726" s="31"/>
      <c r="M7726" s="9"/>
      <c r="N7726" s="11" t="s">
        <v>25</v>
      </c>
      <c r="O7726" s="39"/>
      <c r="P7726" s="47"/>
      <c r="Q7726" s="13"/>
      <c r="R7726" s="248">
        <f t="shared" si="1200"/>
        <v>0</v>
      </c>
      <c r="S7726" s="248">
        <f t="shared" si="1201"/>
        <v>0</v>
      </c>
      <c r="T7726" s="248">
        <f t="shared" si="1202"/>
        <v>0</v>
      </c>
      <c r="U7726" s="248">
        <f t="shared" si="1203"/>
        <v>0</v>
      </c>
      <c r="V7726" s="13"/>
      <c r="W7726" s="7"/>
      <c r="AT7726" s="130"/>
      <c r="BF7726" s="33">
        <f t="shared" si="1209"/>
        <v>41242</v>
      </c>
      <c r="BG7726" s="34">
        <f t="shared" si="1204"/>
        <v>82.88000000000001</v>
      </c>
      <c r="BH7726" s="32">
        <f t="shared" si="1205"/>
        <v>1</v>
      </c>
      <c r="BI7726" s="32">
        <f t="shared" si="1206"/>
        <v>0</v>
      </c>
      <c r="BJ7726" s="69">
        <f t="shared" si="1207"/>
        <v>0</v>
      </c>
      <c r="BK7726" s="158" t="str">
        <f t="shared" si="1208"/>
        <v/>
      </c>
    </row>
    <row r="7727" spans="1:63" ht="12" customHeight="1" x14ac:dyDescent="0.2">
      <c r="A7727" s="8"/>
      <c r="B7727" s="7"/>
      <c r="C7727" s="7"/>
      <c r="D7727" s="7"/>
      <c r="E7727" s="7"/>
      <c r="F7727" s="7"/>
      <c r="G7727" s="7"/>
      <c r="H7727" s="7"/>
      <c r="I7727" s="10"/>
      <c r="J7727" s="25"/>
      <c r="K7727" s="250"/>
      <c r="L7727" s="31"/>
      <c r="M7727" s="9"/>
      <c r="N7727" s="11" t="s">
        <v>25</v>
      </c>
      <c r="O7727" s="39"/>
      <c r="P7727" s="47"/>
      <c r="Q7727" s="13"/>
      <c r="R7727" s="248">
        <f t="shared" si="1200"/>
        <v>0</v>
      </c>
      <c r="S7727" s="248">
        <f t="shared" si="1201"/>
        <v>0</v>
      </c>
      <c r="T7727" s="248">
        <f t="shared" si="1202"/>
        <v>0</v>
      </c>
      <c r="U7727" s="248">
        <f t="shared" si="1203"/>
        <v>0</v>
      </c>
      <c r="V7727" s="13"/>
      <c r="W7727" s="7"/>
      <c r="AT7727" s="130"/>
      <c r="BF7727" s="33">
        <f t="shared" si="1209"/>
        <v>41242</v>
      </c>
      <c r="BG7727" s="34">
        <f t="shared" si="1204"/>
        <v>82.88000000000001</v>
      </c>
      <c r="BH7727" s="32">
        <f t="shared" si="1205"/>
        <v>1</v>
      </c>
      <c r="BI7727" s="32">
        <f t="shared" si="1206"/>
        <v>0</v>
      </c>
      <c r="BJ7727" s="69">
        <f t="shared" si="1207"/>
        <v>0</v>
      </c>
      <c r="BK7727" s="158" t="str">
        <f t="shared" si="1208"/>
        <v/>
      </c>
    </row>
    <row r="7728" spans="1:63" ht="12" customHeight="1" x14ac:dyDescent="0.2">
      <c r="A7728" s="8"/>
      <c r="B7728" s="7"/>
      <c r="C7728" s="7"/>
      <c r="D7728" s="7"/>
      <c r="E7728" s="7"/>
      <c r="F7728" s="7"/>
      <c r="G7728" s="7"/>
      <c r="H7728" s="7"/>
      <c r="I7728" s="10"/>
      <c r="J7728" s="25"/>
      <c r="K7728" s="250"/>
      <c r="L7728" s="31"/>
      <c r="M7728" s="9"/>
      <c r="N7728" s="11" t="s">
        <v>25</v>
      </c>
      <c r="O7728" s="39"/>
      <c r="P7728" s="47"/>
      <c r="Q7728" s="13"/>
      <c r="R7728" s="248">
        <f t="shared" si="1200"/>
        <v>0</v>
      </c>
      <c r="S7728" s="248">
        <f t="shared" si="1201"/>
        <v>0</v>
      </c>
      <c r="T7728" s="248">
        <f t="shared" si="1202"/>
        <v>0</v>
      </c>
      <c r="U7728" s="248">
        <f t="shared" si="1203"/>
        <v>0</v>
      </c>
      <c r="V7728" s="13"/>
      <c r="W7728" s="7"/>
      <c r="AT7728" s="130"/>
      <c r="BF7728" s="33">
        <f t="shared" si="1209"/>
        <v>41242</v>
      </c>
      <c r="BG7728" s="34">
        <f t="shared" si="1204"/>
        <v>82.88000000000001</v>
      </c>
      <c r="BH7728" s="32">
        <f t="shared" si="1205"/>
        <v>1</v>
      </c>
      <c r="BI7728" s="32">
        <f t="shared" si="1206"/>
        <v>0</v>
      </c>
      <c r="BJ7728" s="69">
        <f t="shared" si="1207"/>
        <v>0</v>
      </c>
      <c r="BK7728" s="158" t="str">
        <f t="shared" si="1208"/>
        <v/>
      </c>
    </row>
    <row r="7729" spans="1:63" ht="12" customHeight="1" x14ac:dyDescent="0.2">
      <c r="A7729" s="8"/>
      <c r="B7729" s="7"/>
      <c r="C7729" s="7"/>
      <c r="D7729" s="7"/>
      <c r="E7729" s="7"/>
      <c r="F7729" s="7"/>
      <c r="G7729" s="7"/>
      <c r="H7729" s="7"/>
      <c r="I7729" s="10"/>
      <c r="J7729" s="25"/>
      <c r="K7729" s="250"/>
      <c r="L7729" s="31"/>
      <c r="M7729" s="9"/>
      <c r="N7729" s="11" t="s">
        <v>25</v>
      </c>
      <c r="O7729" s="39"/>
      <c r="P7729" s="47"/>
      <c r="Q7729" s="13"/>
      <c r="R7729" s="248">
        <f t="shared" si="1200"/>
        <v>0</v>
      </c>
      <c r="S7729" s="248">
        <f t="shared" si="1201"/>
        <v>0</v>
      </c>
      <c r="T7729" s="248">
        <f t="shared" si="1202"/>
        <v>0</v>
      </c>
      <c r="U7729" s="248">
        <f t="shared" si="1203"/>
        <v>0</v>
      </c>
      <c r="V7729" s="13"/>
      <c r="W7729" s="7"/>
      <c r="AT7729" s="130"/>
      <c r="BF7729" s="33">
        <f t="shared" si="1209"/>
        <v>41242</v>
      </c>
      <c r="BG7729" s="34">
        <f t="shared" si="1204"/>
        <v>82.88000000000001</v>
      </c>
      <c r="BH7729" s="32">
        <f t="shared" si="1205"/>
        <v>1</v>
      </c>
      <c r="BI7729" s="32">
        <f t="shared" si="1206"/>
        <v>0</v>
      </c>
      <c r="BJ7729" s="69">
        <f t="shared" si="1207"/>
        <v>0</v>
      </c>
      <c r="BK7729" s="158" t="str">
        <f t="shared" si="1208"/>
        <v/>
      </c>
    </row>
    <row r="7730" spans="1:63" ht="12" customHeight="1" x14ac:dyDescent="0.2">
      <c r="A7730" s="8"/>
      <c r="B7730" s="7"/>
      <c r="C7730" s="7"/>
      <c r="D7730" s="7"/>
      <c r="E7730" s="7"/>
      <c r="F7730" s="7"/>
      <c r="G7730" s="7"/>
      <c r="H7730" s="7"/>
      <c r="I7730" s="10"/>
      <c r="J7730" s="25"/>
      <c r="K7730" s="250"/>
      <c r="L7730" s="31"/>
      <c r="M7730" s="9"/>
      <c r="N7730" s="11" t="s">
        <v>25</v>
      </c>
      <c r="O7730" s="39"/>
      <c r="P7730" s="47"/>
      <c r="Q7730" s="13"/>
      <c r="R7730" s="248">
        <f t="shared" si="1200"/>
        <v>0</v>
      </c>
      <c r="S7730" s="248">
        <f t="shared" si="1201"/>
        <v>0</v>
      </c>
      <c r="T7730" s="248">
        <f t="shared" si="1202"/>
        <v>0</v>
      </c>
      <c r="U7730" s="248">
        <f t="shared" si="1203"/>
        <v>0</v>
      </c>
      <c r="V7730" s="13"/>
      <c r="W7730" s="7"/>
      <c r="AT7730" s="130"/>
      <c r="BF7730" s="33">
        <f t="shared" si="1209"/>
        <v>41242</v>
      </c>
      <c r="BG7730" s="34">
        <f t="shared" si="1204"/>
        <v>82.88000000000001</v>
      </c>
      <c r="BH7730" s="32">
        <f t="shared" si="1205"/>
        <v>1</v>
      </c>
      <c r="BI7730" s="32">
        <f t="shared" si="1206"/>
        <v>0</v>
      </c>
      <c r="BJ7730" s="69">
        <f t="shared" si="1207"/>
        <v>0</v>
      </c>
      <c r="BK7730" s="158" t="str">
        <f t="shared" si="1208"/>
        <v/>
      </c>
    </row>
    <row r="7731" spans="1:63" ht="12" customHeight="1" x14ac:dyDescent="0.2">
      <c r="A7731" s="8"/>
      <c r="B7731" s="7"/>
      <c r="C7731" s="7"/>
      <c r="D7731" s="7"/>
      <c r="E7731" s="7"/>
      <c r="F7731" s="7"/>
      <c r="G7731" s="7"/>
      <c r="H7731" s="7"/>
      <c r="I7731" s="10"/>
      <c r="J7731" s="25"/>
      <c r="K7731" s="250"/>
      <c r="L7731" s="31"/>
      <c r="M7731" s="9"/>
      <c r="N7731" s="11" t="s">
        <v>25</v>
      </c>
      <c r="O7731" s="39"/>
      <c r="P7731" s="47"/>
      <c r="Q7731" s="13"/>
      <c r="R7731" s="248">
        <f t="shared" si="1200"/>
        <v>0</v>
      </c>
      <c r="S7731" s="248">
        <f t="shared" si="1201"/>
        <v>0</v>
      </c>
      <c r="T7731" s="248">
        <f t="shared" si="1202"/>
        <v>0</v>
      </c>
      <c r="U7731" s="248">
        <f t="shared" si="1203"/>
        <v>0</v>
      </c>
      <c r="V7731" s="13"/>
      <c r="W7731" s="7"/>
      <c r="AT7731" s="130"/>
      <c r="BF7731" s="33">
        <f t="shared" si="1209"/>
        <v>41242</v>
      </c>
      <c r="BG7731" s="34">
        <f t="shared" si="1204"/>
        <v>82.88000000000001</v>
      </c>
      <c r="BH7731" s="32">
        <f t="shared" si="1205"/>
        <v>1</v>
      </c>
      <c r="BI7731" s="32">
        <f t="shared" si="1206"/>
        <v>0</v>
      </c>
      <c r="BJ7731" s="69">
        <f t="shared" si="1207"/>
        <v>0</v>
      </c>
      <c r="BK7731" s="158" t="str">
        <f t="shared" si="1208"/>
        <v/>
      </c>
    </row>
    <row r="7732" spans="1:63" ht="12" customHeight="1" x14ac:dyDescent="0.2">
      <c r="A7732" s="8"/>
      <c r="B7732" s="7"/>
      <c r="C7732" s="7"/>
      <c r="D7732" s="7"/>
      <c r="E7732" s="7"/>
      <c r="F7732" s="7"/>
      <c r="G7732" s="7"/>
      <c r="H7732" s="7"/>
      <c r="I7732" s="10"/>
      <c r="J7732" s="25"/>
      <c r="K7732" s="250"/>
      <c r="L7732" s="31"/>
      <c r="M7732" s="9"/>
      <c r="N7732" s="11" t="s">
        <v>25</v>
      </c>
      <c r="O7732" s="39"/>
      <c r="P7732" s="47"/>
      <c r="Q7732" s="13"/>
      <c r="R7732" s="248">
        <f t="shared" si="1200"/>
        <v>0</v>
      </c>
      <c r="S7732" s="248">
        <f t="shared" si="1201"/>
        <v>0</v>
      </c>
      <c r="T7732" s="248">
        <f t="shared" si="1202"/>
        <v>0</v>
      </c>
      <c r="U7732" s="248">
        <f t="shared" si="1203"/>
        <v>0</v>
      </c>
      <c r="V7732" s="13"/>
      <c r="W7732" s="7"/>
      <c r="AT7732" s="130"/>
      <c r="BF7732" s="33">
        <f t="shared" si="1209"/>
        <v>41242</v>
      </c>
      <c r="BG7732" s="34">
        <f t="shared" si="1204"/>
        <v>82.88000000000001</v>
      </c>
      <c r="BH7732" s="32">
        <f t="shared" si="1205"/>
        <v>1</v>
      </c>
      <c r="BI7732" s="32">
        <f t="shared" si="1206"/>
        <v>0</v>
      </c>
      <c r="BJ7732" s="69">
        <f t="shared" si="1207"/>
        <v>0</v>
      </c>
      <c r="BK7732" s="158" t="str">
        <f t="shared" si="1208"/>
        <v/>
      </c>
    </row>
    <row r="7733" spans="1:63" ht="12" customHeight="1" x14ac:dyDescent="0.2">
      <c r="A7733" s="8"/>
      <c r="B7733" s="7"/>
      <c r="C7733" s="7"/>
      <c r="D7733" s="7"/>
      <c r="E7733" s="7"/>
      <c r="F7733" s="7"/>
      <c r="G7733" s="7"/>
      <c r="H7733" s="7"/>
      <c r="I7733" s="10"/>
      <c r="J7733" s="25"/>
      <c r="K7733" s="250"/>
      <c r="L7733" s="31"/>
      <c r="M7733" s="9"/>
      <c r="N7733" s="11" t="s">
        <v>25</v>
      </c>
      <c r="O7733" s="39"/>
      <c r="P7733" s="47"/>
      <c r="Q7733" s="13"/>
      <c r="R7733" s="248">
        <f t="shared" si="1200"/>
        <v>0</v>
      </c>
      <c r="S7733" s="248">
        <f t="shared" si="1201"/>
        <v>0</v>
      </c>
      <c r="T7733" s="248">
        <f t="shared" si="1202"/>
        <v>0</v>
      </c>
      <c r="U7733" s="248">
        <f t="shared" si="1203"/>
        <v>0</v>
      </c>
      <c r="V7733" s="13"/>
      <c r="W7733" s="7"/>
      <c r="AT7733" s="130"/>
      <c r="BF7733" s="33">
        <f t="shared" si="1209"/>
        <v>41242</v>
      </c>
      <c r="BG7733" s="34">
        <f t="shared" si="1204"/>
        <v>82.88000000000001</v>
      </c>
      <c r="BH7733" s="32">
        <f t="shared" si="1205"/>
        <v>1</v>
      </c>
      <c r="BI7733" s="32">
        <f t="shared" si="1206"/>
        <v>0</v>
      </c>
      <c r="BJ7733" s="69">
        <f t="shared" si="1207"/>
        <v>0</v>
      </c>
      <c r="BK7733" s="158" t="str">
        <f t="shared" si="1208"/>
        <v/>
      </c>
    </row>
    <row r="7734" spans="1:63" ht="12" customHeight="1" x14ac:dyDescent="0.2">
      <c r="A7734" s="8"/>
      <c r="B7734" s="7"/>
      <c r="C7734" s="7"/>
      <c r="D7734" s="7"/>
      <c r="E7734" s="7"/>
      <c r="F7734" s="7"/>
      <c r="G7734" s="7"/>
      <c r="H7734" s="7"/>
      <c r="I7734" s="10"/>
      <c r="J7734" s="25"/>
      <c r="K7734" s="250"/>
      <c r="L7734" s="31"/>
      <c r="M7734" s="9"/>
      <c r="N7734" s="11" t="s">
        <v>25</v>
      </c>
      <c r="O7734" s="39"/>
      <c r="P7734" s="47"/>
      <c r="Q7734" s="13"/>
      <c r="R7734" s="248">
        <f t="shared" si="1200"/>
        <v>0</v>
      </c>
      <c r="S7734" s="248">
        <f t="shared" si="1201"/>
        <v>0</v>
      </c>
      <c r="T7734" s="248">
        <f t="shared" si="1202"/>
        <v>0</v>
      </c>
      <c r="U7734" s="248">
        <f t="shared" si="1203"/>
        <v>0</v>
      </c>
      <c r="V7734" s="13"/>
      <c r="W7734" s="7"/>
      <c r="AT7734" s="130"/>
      <c r="BF7734" s="33">
        <f t="shared" si="1209"/>
        <v>41242</v>
      </c>
      <c r="BG7734" s="34">
        <f t="shared" si="1204"/>
        <v>82.88000000000001</v>
      </c>
      <c r="BH7734" s="32">
        <f t="shared" si="1205"/>
        <v>1</v>
      </c>
      <c r="BI7734" s="32">
        <f t="shared" si="1206"/>
        <v>0</v>
      </c>
      <c r="BJ7734" s="69">
        <f t="shared" si="1207"/>
        <v>0</v>
      </c>
      <c r="BK7734" s="158" t="str">
        <f t="shared" si="1208"/>
        <v/>
      </c>
    </row>
    <row r="7735" spans="1:63" ht="12" customHeight="1" x14ac:dyDescent="0.2">
      <c r="A7735" s="8"/>
      <c r="B7735" s="7"/>
      <c r="C7735" s="7"/>
      <c r="D7735" s="7"/>
      <c r="E7735" s="7"/>
      <c r="F7735" s="7"/>
      <c r="G7735" s="7"/>
      <c r="H7735" s="7"/>
      <c r="I7735" s="10"/>
      <c r="J7735" s="25"/>
      <c r="K7735" s="250"/>
      <c r="L7735" s="31"/>
      <c r="M7735" s="9"/>
      <c r="N7735" s="11" t="s">
        <v>25</v>
      </c>
      <c r="O7735" s="39"/>
      <c r="P7735" s="47"/>
      <c r="Q7735" s="13"/>
      <c r="R7735" s="248">
        <f t="shared" si="1200"/>
        <v>0</v>
      </c>
      <c r="S7735" s="248">
        <f t="shared" si="1201"/>
        <v>0</v>
      </c>
      <c r="T7735" s="248">
        <f t="shared" si="1202"/>
        <v>0</v>
      </c>
      <c r="U7735" s="248">
        <f t="shared" si="1203"/>
        <v>0</v>
      </c>
      <c r="V7735" s="13"/>
      <c r="W7735" s="7"/>
      <c r="AT7735" s="130"/>
      <c r="BF7735" s="33">
        <f t="shared" si="1209"/>
        <v>41242</v>
      </c>
      <c r="BG7735" s="34">
        <f t="shared" si="1204"/>
        <v>82.88000000000001</v>
      </c>
      <c r="BH7735" s="32">
        <f t="shared" si="1205"/>
        <v>1</v>
      </c>
      <c r="BI7735" s="32">
        <f t="shared" si="1206"/>
        <v>0</v>
      </c>
      <c r="BJ7735" s="69">
        <f t="shared" si="1207"/>
        <v>0</v>
      </c>
      <c r="BK7735" s="158" t="str">
        <f t="shared" si="1208"/>
        <v/>
      </c>
    </row>
    <row r="7736" spans="1:63" ht="12" customHeight="1" x14ac:dyDescent="0.2">
      <c r="A7736" s="8"/>
      <c r="B7736" s="7"/>
      <c r="C7736" s="7"/>
      <c r="D7736" s="7"/>
      <c r="E7736" s="7"/>
      <c r="F7736" s="7"/>
      <c r="G7736" s="7"/>
      <c r="H7736" s="7"/>
      <c r="I7736" s="10"/>
      <c r="J7736" s="25"/>
      <c r="K7736" s="250"/>
      <c r="L7736" s="31"/>
      <c r="M7736" s="9"/>
      <c r="N7736" s="11" t="s">
        <v>25</v>
      </c>
      <c r="O7736" s="39"/>
      <c r="P7736" s="47"/>
      <c r="Q7736" s="13"/>
      <c r="R7736" s="248">
        <f t="shared" si="1200"/>
        <v>0</v>
      </c>
      <c r="S7736" s="248">
        <f t="shared" si="1201"/>
        <v>0</v>
      </c>
      <c r="T7736" s="248">
        <f t="shared" si="1202"/>
        <v>0</v>
      </c>
      <c r="U7736" s="248">
        <f t="shared" si="1203"/>
        <v>0</v>
      </c>
      <c r="V7736" s="13"/>
      <c r="W7736" s="7"/>
      <c r="AT7736" s="130"/>
      <c r="BF7736" s="33">
        <f t="shared" si="1209"/>
        <v>41242</v>
      </c>
      <c r="BG7736" s="34">
        <f t="shared" si="1204"/>
        <v>82.88000000000001</v>
      </c>
      <c r="BH7736" s="32">
        <f t="shared" si="1205"/>
        <v>1</v>
      </c>
      <c r="BI7736" s="32">
        <f t="shared" si="1206"/>
        <v>0</v>
      </c>
      <c r="BJ7736" s="69">
        <f t="shared" si="1207"/>
        <v>0</v>
      </c>
      <c r="BK7736" s="158" t="str">
        <f t="shared" si="1208"/>
        <v/>
      </c>
    </row>
    <row r="7737" spans="1:63" ht="12" customHeight="1" x14ac:dyDescent="0.2">
      <c r="A7737" s="8"/>
      <c r="B7737" s="7"/>
      <c r="C7737" s="7"/>
      <c r="D7737" s="7"/>
      <c r="E7737" s="7"/>
      <c r="F7737" s="7"/>
      <c r="G7737" s="7"/>
      <c r="H7737" s="7"/>
      <c r="I7737" s="10"/>
      <c r="J7737" s="25"/>
      <c r="K7737" s="250"/>
      <c r="L7737" s="31"/>
      <c r="M7737" s="9"/>
      <c r="N7737" s="11" t="s">
        <v>25</v>
      </c>
      <c r="O7737" s="39"/>
      <c r="P7737" s="47"/>
      <c r="Q7737" s="13"/>
      <c r="R7737" s="248">
        <f t="shared" si="1200"/>
        <v>0</v>
      </c>
      <c r="S7737" s="248">
        <f t="shared" si="1201"/>
        <v>0</v>
      </c>
      <c r="T7737" s="248">
        <f t="shared" si="1202"/>
        <v>0</v>
      </c>
      <c r="U7737" s="248">
        <f t="shared" si="1203"/>
        <v>0</v>
      </c>
      <c r="V7737" s="13"/>
      <c r="W7737" s="7"/>
      <c r="AT7737" s="130"/>
      <c r="BF7737" s="33">
        <f t="shared" si="1209"/>
        <v>41242</v>
      </c>
      <c r="BG7737" s="34">
        <f t="shared" si="1204"/>
        <v>82.88000000000001</v>
      </c>
      <c r="BH7737" s="32">
        <f t="shared" si="1205"/>
        <v>1</v>
      </c>
      <c r="BI7737" s="32">
        <f t="shared" si="1206"/>
        <v>0</v>
      </c>
      <c r="BJ7737" s="69">
        <f t="shared" si="1207"/>
        <v>0</v>
      </c>
      <c r="BK7737" s="158" t="str">
        <f t="shared" si="1208"/>
        <v/>
      </c>
    </row>
    <row r="7738" spans="1:63" ht="12" customHeight="1" x14ac:dyDescent="0.2">
      <c r="A7738" s="8"/>
      <c r="B7738" s="7"/>
      <c r="C7738" s="7"/>
      <c r="D7738" s="7"/>
      <c r="E7738" s="7"/>
      <c r="F7738" s="7"/>
      <c r="G7738" s="7"/>
      <c r="H7738" s="7"/>
      <c r="I7738" s="10"/>
      <c r="J7738" s="25"/>
      <c r="K7738" s="250"/>
      <c r="L7738" s="31"/>
      <c r="M7738" s="9"/>
      <c r="N7738" s="11" t="s">
        <v>25</v>
      </c>
      <c r="O7738" s="39"/>
      <c r="P7738" s="47"/>
      <c r="Q7738" s="13"/>
      <c r="R7738" s="248">
        <f t="shared" si="1200"/>
        <v>0</v>
      </c>
      <c r="S7738" s="248">
        <f t="shared" si="1201"/>
        <v>0</v>
      </c>
      <c r="T7738" s="248">
        <f t="shared" si="1202"/>
        <v>0</v>
      </c>
      <c r="U7738" s="248">
        <f t="shared" si="1203"/>
        <v>0</v>
      </c>
      <c r="V7738" s="13"/>
      <c r="W7738" s="7"/>
      <c r="AT7738" s="130"/>
      <c r="BF7738" s="33">
        <f t="shared" si="1209"/>
        <v>41242</v>
      </c>
      <c r="BG7738" s="34">
        <f t="shared" si="1204"/>
        <v>82.88000000000001</v>
      </c>
      <c r="BH7738" s="32">
        <f t="shared" si="1205"/>
        <v>1</v>
      </c>
      <c r="BI7738" s="32">
        <f t="shared" si="1206"/>
        <v>0</v>
      </c>
      <c r="BJ7738" s="69">
        <f t="shared" si="1207"/>
        <v>0</v>
      </c>
      <c r="BK7738" s="158" t="str">
        <f t="shared" si="1208"/>
        <v/>
      </c>
    </row>
    <row r="7739" spans="1:63" ht="12" customHeight="1" x14ac:dyDescent="0.2">
      <c r="A7739" s="8"/>
      <c r="B7739" s="7"/>
      <c r="C7739" s="7"/>
      <c r="D7739" s="7"/>
      <c r="E7739" s="7"/>
      <c r="F7739" s="7"/>
      <c r="G7739" s="7"/>
      <c r="H7739" s="7"/>
      <c r="I7739" s="10"/>
      <c r="J7739" s="25"/>
      <c r="K7739" s="250"/>
      <c r="L7739" s="31"/>
      <c r="M7739" s="9"/>
      <c r="N7739" s="11" t="s">
        <v>25</v>
      </c>
      <c r="O7739" s="39"/>
      <c r="P7739" s="47"/>
      <c r="Q7739" s="13"/>
      <c r="R7739" s="248">
        <f t="shared" si="1200"/>
        <v>0</v>
      </c>
      <c r="S7739" s="248">
        <f t="shared" si="1201"/>
        <v>0</v>
      </c>
      <c r="T7739" s="248">
        <f t="shared" si="1202"/>
        <v>0</v>
      </c>
      <c r="U7739" s="248">
        <f t="shared" si="1203"/>
        <v>0</v>
      </c>
      <c r="V7739" s="13"/>
      <c r="W7739" s="7"/>
      <c r="AT7739" s="130"/>
      <c r="BF7739" s="33">
        <f t="shared" si="1209"/>
        <v>41242</v>
      </c>
      <c r="BG7739" s="34">
        <f t="shared" si="1204"/>
        <v>82.88000000000001</v>
      </c>
      <c r="BH7739" s="32">
        <f t="shared" si="1205"/>
        <v>1</v>
      </c>
      <c r="BI7739" s="32">
        <f t="shared" si="1206"/>
        <v>0</v>
      </c>
      <c r="BJ7739" s="69">
        <f t="shared" si="1207"/>
        <v>0</v>
      </c>
      <c r="BK7739" s="158" t="str">
        <f t="shared" si="1208"/>
        <v/>
      </c>
    </row>
    <row r="7740" spans="1:63" ht="12" customHeight="1" x14ac:dyDescent="0.2">
      <c r="A7740" s="8"/>
      <c r="B7740" s="7"/>
      <c r="C7740" s="7"/>
      <c r="D7740" s="7"/>
      <c r="E7740" s="7"/>
      <c r="F7740" s="7"/>
      <c r="G7740" s="7"/>
      <c r="H7740" s="7"/>
      <c r="I7740" s="10"/>
      <c r="J7740" s="25"/>
      <c r="K7740" s="250"/>
      <c r="L7740" s="31"/>
      <c r="M7740" s="9"/>
      <c r="N7740" s="11" t="s">
        <v>25</v>
      </c>
      <c r="O7740" s="39"/>
      <c r="P7740" s="47"/>
      <c r="Q7740" s="13"/>
      <c r="R7740" s="248">
        <f t="shared" si="1200"/>
        <v>0</v>
      </c>
      <c r="S7740" s="248">
        <f t="shared" si="1201"/>
        <v>0</v>
      </c>
      <c r="T7740" s="248">
        <f t="shared" si="1202"/>
        <v>0</v>
      </c>
      <c r="U7740" s="248">
        <f t="shared" si="1203"/>
        <v>0</v>
      </c>
      <c r="V7740" s="13"/>
      <c r="W7740" s="7"/>
      <c r="AT7740" s="130"/>
      <c r="BF7740" s="33">
        <f t="shared" si="1209"/>
        <v>41242</v>
      </c>
      <c r="BG7740" s="34">
        <f t="shared" si="1204"/>
        <v>82.88000000000001</v>
      </c>
      <c r="BH7740" s="32">
        <f t="shared" si="1205"/>
        <v>1</v>
      </c>
      <c r="BI7740" s="32">
        <f t="shared" si="1206"/>
        <v>0</v>
      </c>
      <c r="BJ7740" s="69">
        <f t="shared" si="1207"/>
        <v>0</v>
      </c>
      <c r="BK7740" s="158" t="str">
        <f t="shared" si="1208"/>
        <v/>
      </c>
    </row>
    <row r="7741" spans="1:63" ht="12" customHeight="1" x14ac:dyDescent="0.2">
      <c r="A7741" s="8"/>
      <c r="B7741" s="7"/>
      <c r="C7741" s="7"/>
      <c r="D7741" s="7"/>
      <c r="E7741" s="7"/>
      <c r="F7741" s="7"/>
      <c r="G7741" s="7"/>
      <c r="H7741" s="7"/>
      <c r="I7741" s="10"/>
      <c r="J7741" s="25"/>
      <c r="K7741" s="250"/>
      <c r="L7741" s="31"/>
      <c r="M7741" s="9"/>
      <c r="N7741" s="11" t="s">
        <v>25</v>
      </c>
      <c r="O7741" s="39"/>
      <c r="P7741" s="47"/>
      <c r="Q7741" s="13"/>
      <c r="R7741" s="248">
        <f t="shared" si="1200"/>
        <v>0</v>
      </c>
      <c r="S7741" s="248">
        <f t="shared" si="1201"/>
        <v>0</v>
      </c>
      <c r="T7741" s="248">
        <f t="shared" si="1202"/>
        <v>0</v>
      </c>
      <c r="U7741" s="248">
        <f t="shared" si="1203"/>
        <v>0</v>
      </c>
      <c r="V7741" s="13"/>
      <c r="W7741" s="7"/>
      <c r="AT7741" s="130"/>
      <c r="BF7741" s="33">
        <f t="shared" si="1209"/>
        <v>41242</v>
      </c>
      <c r="BG7741" s="34">
        <f t="shared" si="1204"/>
        <v>82.88000000000001</v>
      </c>
      <c r="BH7741" s="32">
        <f t="shared" si="1205"/>
        <v>1</v>
      </c>
      <c r="BI7741" s="32">
        <f t="shared" si="1206"/>
        <v>0</v>
      </c>
      <c r="BJ7741" s="69">
        <f t="shared" si="1207"/>
        <v>0</v>
      </c>
      <c r="BK7741" s="158" t="str">
        <f t="shared" si="1208"/>
        <v/>
      </c>
    </row>
    <row r="7742" spans="1:63" ht="12" customHeight="1" x14ac:dyDescent="0.2">
      <c r="A7742" s="8"/>
      <c r="B7742" s="7"/>
      <c r="C7742" s="7"/>
      <c r="D7742" s="7"/>
      <c r="E7742" s="7"/>
      <c r="F7742" s="7"/>
      <c r="G7742" s="7"/>
      <c r="H7742" s="7"/>
      <c r="I7742" s="10"/>
      <c r="J7742" s="25"/>
      <c r="K7742" s="250"/>
      <c r="L7742" s="31"/>
      <c r="M7742" s="9"/>
      <c r="N7742" s="11" t="s">
        <v>25</v>
      </c>
      <c r="O7742" s="39"/>
      <c r="P7742" s="47"/>
      <c r="Q7742" s="13"/>
      <c r="R7742" s="248">
        <f t="shared" si="1200"/>
        <v>0</v>
      </c>
      <c r="S7742" s="248">
        <f t="shared" si="1201"/>
        <v>0</v>
      </c>
      <c r="T7742" s="248">
        <f t="shared" si="1202"/>
        <v>0</v>
      </c>
      <c r="U7742" s="248">
        <f t="shared" si="1203"/>
        <v>0</v>
      </c>
      <c r="V7742" s="13"/>
      <c r="W7742" s="7"/>
      <c r="AT7742" s="130"/>
      <c r="BF7742" s="33">
        <f t="shared" si="1209"/>
        <v>41242</v>
      </c>
      <c r="BG7742" s="34">
        <f t="shared" si="1204"/>
        <v>82.88000000000001</v>
      </c>
      <c r="BH7742" s="32">
        <f t="shared" si="1205"/>
        <v>1</v>
      </c>
      <c r="BI7742" s="32">
        <f t="shared" si="1206"/>
        <v>0</v>
      </c>
      <c r="BJ7742" s="69">
        <f t="shared" si="1207"/>
        <v>0</v>
      </c>
      <c r="BK7742" s="158" t="str">
        <f t="shared" si="1208"/>
        <v/>
      </c>
    </row>
    <row r="7743" spans="1:63" ht="12" customHeight="1" x14ac:dyDescent="0.2">
      <c r="A7743" s="8"/>
      <c r="B7743" s="7"/>
      <c r="C7743" s="7"/>
      <c r="D7743" s="7"/>
      <c r="E7743" s="7"/>
      <c r="F7743" s="7"/>
      <c r="G7743" s="7"/>
      <c r="H7743" s="7"/>
      <c r="I7743" s="10"/>
      <c r="J7743" s="25"/>
      <c r="K7743" s="250"/>
      <c r="L7743" s="31"/>
      <c r="M7743" s="9"/>
      <c r="N7743" s="11" t="s">
        <v>25</v>
      </c>
      <c r="O7743" s="39"/>
      <c r="P7743" s="47"/>
      <c r="Q7743" s="13"/>
      <c r="R7743" s="248">
        <f t="shared" si="1200"/>
        <v>0</v>
      </c>
      <c r="S7743" s="248">
        <f t="shared" si="1201"/>
        <v>0</v>
      </c>
      <c r="T7743" s="248">
        <f t="shared" si="1202"/>
        <v>0</v>
      </c>
      <c r="U7743" s="248">
        <f t="shared" si="1203"/>
        <v>0</v>
      </c>
      <c r="V7743" s="13"/>
      <c r="W7743" s="7"/>
      <c r="AT7743" s="130"/>
      <c r="BF7743" s="33">
        <f t="shared" si="1209"/>
        <v>41242</v>
      </c>
      <c r="BG7743" s="34">
        <f t="shared" si="1204"/>
        <v>82.88000000000001</v>
      </c>
      <c r="BH7743" s="32">
        <f t="shared" si="1205"/>
        <v>1</v>
      </c>
      <c r="BI7743" s="32">
        <f t="shared" si="1206"/>
        <v>0</v>
      </c>
      <c r="BJ7743" s="69">
        <f t="shared" si="1207"/>
        <v>0</v>
      </c>
      <c r="BK7743" s="158" t="str">
        <f t="shared" si="1208"/>
        <v/>
      </c>
    </row>
    <row r="7744" spans="1:63" ht="12" customHeight="1" x14ac:dyDescent="0.2">
      <c r="A7744" s="8"/>
      <c r="B7744" s="7"/>
      <c r="C7744" s="7"/>
      <c r="D7744" s="7"/>
      <c r="E7744" s="7"/>
      <c r="F7744" s="7"/>
      <c r="G7744" s="7"/>
      <c r="H7744" s="7"/>
      <c r="I7744" s="10"/>
      <c r="J7744" s="25"/>
      <c r="K7744" s="250"/>
      <c r="L7744" s="31"/>
      <c r="M7744" s="9"/>
      <c r="N7744" s="11" t="s">
        <v>25</v>
      </c>
      <c r="O7744" s="39"/>
      <c r="P7744" s="47"/>
      <c r="Q7744" s="13"/>
      <c r="R7744" s="248">
        <f t="shared" si="1200"/>
        <v>0</v>
      </c>
      <c r="S7744" s="248">
        <f t="shared" si="1201"/>
        <v>0</v>
      </c>
      <c r="T7744" s="248">
        <f t="shared" si="1202"/>
        <v>0</v>
      </c>
      <c r="U7744" s="248">
        <f t="shared" si="1203"/>
        <v>0</v>
      </c>
      <c r="V7744" s="13"/>
      <c r="W7744" s="7"/>
      <c r="AT7744" s="130"/>
      <c r="BF7744" s="33">
        <f t="shared" si="1209"/>
        <v>41242</v>
      </c>
      <c r="BG7744" s="34">
        <f t="shared" si="1204"/>
        <v>82.88000000000001</v>
      </c>
      <c r="BH7744" s="32">
        <f t="shared" si="1205"/>
        <v>1</v>
      </c>
      <c r="BI7744" s="32">
        <f t="shared" si="1206"/>
        <v>0</v>
      </c>
      <c r="BJ7744" s="69">
        <f t="shared" si="1207"/>
        <v>0</v>
      </c>
      <c r="BK7744" s="158" t="str">
        <f t="shared" si="1208"/>
        <v/>
      </c>
    </row>
    <row r="7745" spans="1:63" ht="12" customHeight="1" x14ac:dyDescent="0.2">
      <c r="A7745" s="8"/>
      <c r="B7745" s="7"/>
      <c r="C7745" s="7"/>
      <c r="D7745" s="7"/>
      <c r="E7745" s="7"/>
      <c r="F7745" s="7"/>
      <c r="G7745" s="7"/>
      <c r="H7745" s="7"/>
      <c r="I7745" s="10"/>
      <c r="J7745" s="25"/>
      <c r="K7745" s="250"/>
      <c r="L7745" s="31"/>
      <c r="M7745" s="9"/>
      <c r="N7745" s="11" t="s">
        <v>25</v>
      </c>
      <c r="O7745" s="39"/>
      <c r="P7745" s="47"/>
      <c r="Q7745" s="13"/>
      <c r="R7745" s="248">
        <f t="shared" si="1200"/>
        <v>0</v>
      </c>
      <c r="S7745" s="248">
        <f t="shared" si="1201"/>
        <v>0</v>
      </c>
      <c r="T7745" s="248">
        <f t="shared" si="1202"/>
        <v>0</v>
      </c>
      <c r="U7745" s="248">
        <f t="shared" si="1203"/>
        <v>0</v>
      </c>
      <c r="V7745" s="13"/>
      <c r="W7745" s="7"/>
      <c r="AT7745" s="130"/>
      <c r="BF7745" s="33">
        <f t="shared" si="1209"/>
        <v>41242</v>
      </c>
      <c r="BG7745" s="34">
        <f t="shared" si="1204"/>
        <v>82.88000000000001</v>
      </c>
      <c r="BH7745" s="32">
        <f t="shared" si="1205"/>
        <v>1</v>
      </c>
      <c r="BI7745" s="32">
        <f t="shared" si="1206"/>
        <v>0</v>
      </c>
      <c r="BJ7745" s="69">
        <f t="shared" si="1207"/>
        <v>0</v>
      </c>
      <c r="BK7745" s="158" t="str">
        <f t="shared" si="1208"/>
        <v/>
      </c>
    </row>
    <row r="7746" spans="1:63" ht="12" customHeight="1" x14ac:dyDescent="0.2">
      <c r="A7746" s="8"/>
      <c r="B7746" s="7"/>
      <c r="C7746" s="7"/>
      <c r="D7746" s="7"/>
      <c r="E7746" s="7"/>
      <c r="F7746" s="7"/>
      <c r="G7746" s="7"/>
      <c r="H7746" s="7"/>
      <c r="I7746" s="10"/>
      <c r="J7746" s="25"/>
      <c r="K7746" s="250"/>
      <c r="L7746" s="31"/>
      <c r="M7746" s="9"/>
      <c r="N7746" s="11" t="s">
        <v>25</v>
      </c>
      <c r="O7746" s="39"/>
      <c r="P7746" s="47"/>
      <c r="Q7746" s="13"/>
      <c r="R7746" s="248">
        <f t="shared" si="1200"/>
        <v>0</v>
      </c>
      <c r="S7746" s="248">
        <f t="shared" si="1201"/>
        <v>0</v>
      </c>
      <c r="T7746" s="248">
        <f t="shared" si="1202"/>
        <v>0</v>
      </c>
      <c r="U7746" s="248">
        <f t="shared" si="1203"/>
        <v>0</v>
      </c>
      <c r="V7746" s="13"/>
      <c r="W7746" s="7"/>
      <c r="AT7746" s="130"/>
      <c r="BF7746" s="33">
        <f t="shared" si="1209"/>
        <v>41242</v>
      </c>
      <c r="BG7746" s="34">
        <f t="shared" si="1204"/>
        <v>82.88000000000001</v>
      </c>
      <c r="BH7746" s="32">
        <f t="shared" si="1205"/>
        <v>1</v>
      </c>
      <c r="BI7746" s="32">
        <f t="shared" si="1206"/>
        <v>0</v>
      </c>
      <c r="BJ7746" s="69">
        <f t="shared" si="1207"/>
        <v>0</v>
      </c>
      <c r="BK7746" s="158" t="str">
        <f t="shared" si="1208"/>
        <v/>
      </c>
    </row>
    <row r="7747" spans="1:63" ht="12" customHeight="1" x14ac:dyDescent="0.2">
      <c r="A7747" s="8"/>
      <c r="B7747" s="7"/>
      <c r="C7747" s="7"/>
      <c r="D7747" s="7"/>
      <c r="E7747" s="7"/>
      <c r="F7747" s="7"/>
      <c r="G7747" s="7"/>
      <c r="H7747" s="7"/>
      <c r="I7747" s="10"/>
      <c r="J7747" s="25"/>
      <c r="K7747" s="250"/>
      <c r="L7747" s="31"/>
      <c r="M7747" s="9"/>
      <c r="N7747" s="11" t="s">
        <v>25</v>
      </c>
      <c r="O7747" s="39"/>
      <c r="P7747" s="47"/>
      <c r="Q7747" s="13"/>
      <c r="R7747" s="248">
        <f t="shared" si="1200"/>
        <v>0</v>
      </c>
      <c r="S7747" s="248">
        <f t="shared" si="1201"/>
        <v>0</v>
      </c>
      <c r="T7747" s="248">
        <f t="shared" si="1202"/>
        <v>0</v>
      </c>
      <c r="U7747" s="248">
        <f t="shared" si="1203"/>
        <v>0</v>
      </c>
      <c r="V7747" s="13"/>
      <c r="W7747" s="7"/>
      <c r="AT7747" s="130"/>
      <c r="BF7747" s="33">
        <f t="shared" si="1209"/>
        <v>41242</v>
      </c>
      <c r="BG7747" s="34">
        <f t="shared" si="1204"/>
        <v>82.88000000000001</v>
      </c>
      <c r="BH7747" s="32">
        <f t="shared" si="1205"/>
        <v>1</v>
      </c>
      <c r="BI7747" s="32">
        <f t="shared" si="1206"/>
        <v>0</v>
      </c>
      <c r="BJ7747" s="69">
        <f t="shared" si="1207"/>
        <v>0</v>
      </c>
      <c r="BK7747" s="158" t="str">
        <f t="shared" si="1208"/>
        <v/>
      </c>
    </row>
    <row r="7748" spans="1:63" ht="12" customHeight="1" x14ac:dyDescent="0.2">
      <c r="A7748" s="8"/>
      <c r="B7748" s="7"/>
      <c r="C7748" s="7"/>
      <c r="D7748" s="7"/>
      <c r="E7748" s="7"/>
      <c r="F7748" s="7"/>
      <c r="G7748" s="7"/>
      <c r="H7748" s="7"/>
      <c r="I7748" s="10"/>
      <c r="J7748" s="25"/>
      <c r="K7748" s="250"/>
      <c r="L7748" s="31"/>
      <c r="M7748" s="9"/>
      <c r="N7748" s="11" t="s">
        <v>25</v>
      </c>
      <c r="O7748" s="39"/>
      <c r="P7748" s="47"/>
      <c r="Q7748" s="13"/>
      <c r="R7748" s="248">
        <f t="shared" si="1200"/>
        <v>0</v>
      </c>
      <c r="S7748" s="248">
        <f t="shared" si="1201"/>
        <v>0</v>
      </c>
      <c r="T7748" s="248">
        <f t="shared" si="1202"/>
        <v>0</v>
      </c>
      <c r="U7748" s="248">
        <f t="shared" si="1203"/>
        <v>0</v>
      </c>
      <c r="V7748" s="13"/>
      <c r="W7748" s="7"/>
      <c r="AT7748" s="130"/>
      <c r="BF7748" s="33">
        <f t="shared" si="1209"/>
        <v>41242</v>
      </c>
      <c r="BG7748" s="34">
        <f t="shared" si="1204"/>
        <v>82.88000000000001</v>
      </c>
      <c r="BH7748" s="32">
        <f t="shared" si="1205"/>
        <v>1</v>
      </c>
      <c r="BI7748" s="32">
        <f t="shared" si="1206"/>
        <v>0</v>
      </c>
      <c r="BJ7748" s="69">
        <f t="shared" si="1207"/>
        <v>0</v>
      </c>
      <c r="BK7748" s="158" t="str">
        <f t="shared" si="1208"/>
        <v/>
      </c>
    </row>
    <row r="7749" spans="1:63" ht="12" customHeight="1" x14ac:dyDescent="0.2">
      <c r="A7749" s="8"/>
      <c r="B7749" s="7"/>
      <c r="C7749" s="7"/>
      <c r="D7749" s="7"/>
      <c r="E7749" s="7"/>
      <c r="F7749" s="7"/>
      <c r="G7749" s="7"/>
      <c r="H7749" s="7"/>
      <c r="I7749" s="10"/>
      <c r="J7749" s="25"/>
      <c r="K7749" s="250"/>
      <c r="L7749" s="31"/>
      <c r="M7749" s="9"/>
      <c r="N7749" s="11" t="s">
        <v>25</v>
      </c>
      <c r="O7749" s="39"/>
      <c r="P7749" s="47"/>
      <c r="Q7749" s="13"/>
      <c r="R7749" s="248">
        <f t="shared" si="1200"/>
        <v>0</v>
      </c>
      <c r="S7749" s="248">
        <f t="shared" si="1201"/>
        <v>0</v>
      </c>
      <c r="T7749" s="248">
        <f t="shared" si="1202"/>
        <v>0</v>
      </c>
      <c r="U7749" s="248">
        <f t="shared" si="1203"/>
        <v>0</v>
      </c>
      <c r="V7749" s="13"/>
      <c r="W7749" s="7"/>
      <c r="AT7749" s="130"/>
      <c r="BF7749" s="33">
        <f t="shared" si="1209"/>
        <v>41242</v>
      </c>
      <c r="BG7749" s="34">
        <f t="shared" si="1204"/>
        <v>82.88000000000001</v>
      </c>
      <c r="BH7749" s="32">
        <f t="shared" si="1205"/>
        <v>1</v>
      </c>
      <c r="BI7749" s="32">
        <f t="shared" si="1206"/>
        <v>0</v>
      </c>
      <c r="BJ7749" s="69">
        <f t="shared" si="1207"/>
        <v>0</v>
      </c>
      <c r="BK7749" s="158" t="str">
        <f t="shared" si="1208"/>
        <v/>
      </c>
    </row>
    <row r="7750" spans="1:63" ht="12" customHeight="1" x14ac:dyDescent="0.2">
      <c r="A7750" s="8"/>
      <c r="B7750" s="7"/>
      <c r="C7750" s="7"/>
      <c r="D7750" s="7"/>
      <c r="E7750" s="7"/>
      <c r="F7750" s="7"/>
      <c r="G7750" s="7"/>
      <c r="H7750" s="7"/>
      <c r="I7750" s="10"/>
      <c r="J7750" s="25"/>
      <c r="K7750" s="250"/>
      <c r="L7750" s="31"/>
      <c r="M7750" s="9"/>
      <c r="N7750" s="11" t="s">
        <v>25</v>
      </c>
      <c r="O7750" s="39"/>
      <c r="P7750" s="47"/>
      <c r="Q7750" s="13"/>
      <c r="R7750" s="248">
        <f t="shared" si="1200"/>
        <v>0</v>
      </c>
      <c r="S7750" s="248">
        <f t="shared" si="1201"/>
        <v>0</v>
      </c>
      <c r="T7750" s="248">
        <f t="shared" si="1202"/>
        <v>0</v>
      </c>
      <c r="U7750" s="248">
        <f t="shared" si="1203"/>
        <v>0</v>
      </c>
      <c r="V7750" s="13"/>
      <c r="W7750" s="7"/>
      <c r="AT7750" s="130"/>
      <c r="BF7750" s="33">
        <f t="shared" si="1209"/>
        <v>41242</v>
      </c>
      <c r="BG7750" s="34">
        <f t="shared" si="1204"/>
        <v>82.88000000000001</v>
      </c>
      <c r="BH7750" s="32">
        <f t="shared" si="1205"/>
        <v>1</v>
      </c>
      <c r="BI7750" s="32">
        <f t="shared" si="1206"/>
        <v>0</v>
      </c>
      <c r="BJ7750" s="69">
        <f t="shared" si="1207"/>
        <v>0</v>
      </c>
      <c r="BK7750" s="158" t="str">
        <f t="shared" si="1208"/>
        <v/>
      </c>
    </row>
    <row r="7751" spans="1:63" ht="12" customHeight="1" x14ac:dyDescent="0.2">
      <c r="A7751" s="8"/>
      <c r="B7751" s="7"/>
      <c r="C7751" s="7"/>
      <c r="D7751" s="7"/>
      <c r="E7751" s="7"/>
      <c r="F7751" s="7"/>
      <c r="G7751" s="7"/>
      <c r="H7751" s="7"/>
      <c r="I7751" s="10"/>
      <c r="J7751" s="25"/>
      <c r="K7751" s="250"/>
      <c r="L7751" s="31"/>
      <c r="M7751" s="9"/>
      <c r="N7751" s="11" t="s">
        <v>25</v>
      </c>
      <c r="O7751" s="39"/>
      <c r="P7751" s="47"/>
      <c r="Q7751" s="13"/>
      <c r="R7751" s="248">
        <f t="shared" si="1200"/>
        <v>0</v>
      </c>
      <c r="S7751" s="248">
        <f t="shared" si="1201"/>
        <v>0</v>
      </c>
      <c r="T7751" s="248">
        <f t="shared" si="1202"/>
        <v>0</v>
      </c>
      <c r="U7751" s="248">
        <f t="shared" si="1203"/>
        <v>0</v>
      </c>
      <c r="V7751" s="13"/>
      <c r="W7751" s="7"/>
      <c r="AT7751" s="130"/>
      <c r="BF7751" s="33">
        <f t="shared" si="1209"/>
        <v>41242</v>
      </c>
      <c r="BG7751" s="34">
        <f t="shared" si="1204"/>
        <v>82.88000000000001</v>
      </c>
      <c r="BH7751" s="32">
        <f t="shared" si="1205"/>
        <v>1</v>
      </c>
      <c r="BI7751" s="32">
        <f t="shared" si="1206"/>
        <v>0</v>
      </c>
      <c r="BJ7751" s="69">
        <f t="shared" si="1207"/>
        <v>0</v>
      </c>
      <c r="BK7751" s="158" t="str">
        <f t="shared" si="1208"/>
        <v/>
      </c>
    </row>
    <row r="7752" spans="1:63" ht="12" customHeight="1" x14ac:dyDescent="0.2">
      <c r="A7752" s="8"/>
      <c r="B7752" s="7"/>
      <c r="C7752" s="7"/>
      <c r="D7752" s="7"/>
      <c r="E7752" s="7"/>
      <c r="F7752" s="7"/>
      <c r="G7752" s="7"/>
      <c r="H7752" s="7"/>
      <c r="I7752" s="10"/>
      <c r="J7752" s="25"/>
      <c r="K7752" s="250"/>
      <c r="L7752" s="31"/>
      <c r="M7752" s="9"/>
      <c r="N7752" s="11" t="s">
        <v>25</v>
      </c>
      <c r="O7752" s="39"/>
      <c r="P7752" s="47"/>
      <c r="Q7752" s="13"/>
      <c r="R7752" s="248">
        <f t="shared" si="1200"/>
        <v>0</v>
      </c>
      <c r="S7752" s="248">
        <f t="shared" si="1201"/>
        <v>0</v>
      </c>
      <c r="T7752" s="248">
        <f t="shared" si="1202"/>
        <v>0</v>
      </c>
      <c r="U7752" s="248">
        <f t="shared" si="1203"/>
        <v>0</v>
      </c>
      <c r="V7752" s="13"/>
      <c r="W7752" s="7"/>
      <c r="AT7752" s="130"/>
      <c r="BF7752" s="33">
        <f t="shared" si="1209"/>
        <v>41242</v>
      </c>
      <c r="BG7752" s="34">
        <f t="shared" si="1204"/>
        <v>82.88000000000001</v>
      </c>
      <c r="BH7752" s="32">
        <f t="shared" si="1205"/>
        <v>1</v>
      </c>
      <c r="BI7752" s="32">
        <f t="shared" si="1206"/>
        <v>0</v>
      </c>
      <c r="BJ7752" s="69">
        <f t="shared" si="1207"/>
        <v>0</v>
      </c>
      <c r="BK7752" s="158" t="str">
        <f t="shared" si="1208"/>
        <v/>
      </c>
    </row>
    <row r="7753" spans="1:63" ht="12" customHeight="1" x14ac:dyDescent="0.2">
      <c r="A7753" s="8"/>
      <c r="B7753" s="7"/>
      <c r="C7753" s="7"/>
      <c r="D7753" s="7"/>
      <c r="E7753" s="7"/>
      <c r="F7753" s="7"/>
      <c r="G7753" s="7"/>
      <c r="H7753" s="7"/>
      <c r="I7753" s="10"/>
      <c r="J7753" s="25"/>
      <c r="K7753" s="250"/>
      <c r="L7753" s="31"/>
      <c r="M7753" s="9"/>
      <c r="N7753" s="11" t="s">
        <v>25</v>
      </c>
      <c r="O7753" s="39"/>
      <c r="P7753" s="47"/>
      <c r="Q7753" s="13"/>
      <c r="R7753" s="248">
        <f t="shared" si="1200"/>
        <v>0</v>
      </c>
      <c r="S7753" s="248">
        <f t="shared" si="1201"/>
        <v>0</v>
      </c>
      <c r="T7753" s="248">
        <f t="shared" si="1202"/>
        <v>0</v>
      </c>
      <c r="U7753" s="248">
        <f t="shared" si="1203"/>
        <v>0</v>
      </c>
      <c r="V7753" s="13"/>
      <c r="W7753" s="7"/>
      <c r="AT7753" s="130"/>
      <c r="BF7753" s="33">
        <f t="shared" si="1209"/>
        <v>41242</v>
      </c>
      <c r="BG7753" s="34">
        <f t="shared" si="1204"/>
        <v>82.88000000000001</v>
      </c>
      <c r="BH7753" s="32">
        <f t="shared" si="1205"/>
        <v>1</v>
      </c>
      <c r="BI7753" s="32">
        <f t="shared" si="1206"/>
        <v>0</v>
      </c>
      <c r="BJ7753" s="69">
        <f t="shared" si="1207"/>
        <v>0</v>
      </c>
      <c r="BK7753" s="158" t="str">
        <f t="shared" si="1208"/>
        <v/>
      </c>
    </row>
    <row r="7754" spans="1:63" ht="12" customHeight="1" x14ac:dyDescent="0.2">
      <c r="A7754" s="8"/>
      <c r="B7754" s="7"/>
      <c r="C7754" s="7"/>
      <c r="D7754" s="7"/>
      <c r="E7754" s="7"/>
      <c r="F7754" s="7"/>
      <c r="G7754" s="7"/>
      <c r="H7754" s="7"/>
      <c r="I7754" s="10"/>
      <c r="J7754" s="25"/>
      <c r="K7754" s="250"/>
      <c r="L7754" s="31"/>
      <c r="M7754" s="9"/>
      <c r="N7754" s="11" t="s">
        <v>25</v>
      </c>
      <c r="O7754" s="39"/>
      <c r="P7754" s="47"/>
      <c r="Q7754" s="13"/>
      <c r="R7754" s="248">
        <f t="shared" si="1200"/>
        <v>0</v>
      </c>
      <c r="S7754" s="248">
        <f t="shared" si="1201"/>
        <v>0</v>
      </c>
      <c r="T7754" s="248">
        <f t="shared" si="1202"/>
        <v>0</v>
      </c>
      <c r="U7754" s="248">
        <f t="shared" si="1203"/>
        <v>0</v>
      </c>
      <c r="V7754" s="13"/>
      <c r="W7754" s="7"/>
      <c r="AT7754" s="130"/>
      <c r="BF7754" s="33">
        <f t="shared" si="1209"/>
        <v>41242</v>
      </c>
      <c r="BG7754" s="34">
        <f t="shared" si="1204"/>
        <v>82.88000000000001</v>
      </c>
      <c r="BH7754" s="32">
        <f t="shared" si="1205"/>
        <v>1</v>
      </c>
      <c r="BI7754" s="32">
        <f t="shared" si="1206"/>
        <v>0</v>
      </c>
      <c r="BJ7754" s="69">
        <f t="shared" si="1207"/>
        <v>0</v>
      </c>
      <c r="BK7754" s="158" t="str">
        <f t="shared" si="1208"/>
        <v/>
      </c>
    </row>
    <row r="7755" spans="1:63" ht="12" customHeight="1" x14ac:dyDescent="0.2">
      <c r="A7755" s="8"/>
      <c r="B7755" s="7"/>
      <c r="C7755" s="7"/>
      <c r="D7755" s="7"/>
      <c r="E7755" s="7"/>
      <c r="F7755" s="7"/>
      <c r="G7755" s="7"/>
      <c r="H7755" s="7"/>
      <c r="I7755" s="10"/>
      <c r="J7755" s="25"/>
      <c r="K7755" s="250"/>
      <c r="L7755" s="31"/>
      <c r="M7755" s="9"/>
      <c r="N7755" s="11" t="s">
        <v>25</v>
      </c>
      <c r="O7755" s="39"/>
      <c r="P7755" s="47"/>
      <c r="Q7755" s="13"/>
      <c r="R7755" s="248">
        <f t="shared" ref="R7755:R7818" si="1210">IF(N7755&lt;&gt;"M",ROUND(IF(M7755&lt;&gt;"Y",IF(P7755&lt;&gt;"Y",K7755,K7755*(BH7755-1)),0),ROUNDING),"")</f>
        <v>0</v>
      </c>
      <c r="S7755" s="248">
        <f t="shared" ref="S7755:S7818" si="1211">IF(N7755&lt;&gt;"M",ROUND(IF(O7755&gt;0,IF(M7755="Y",BI7755*(1-O7755),IF(BI7755&gt;R7755,R7755 + (BI7755 - R7755)*(1-O7755),BI7755)),BI7755),ROUNDING),"")</f>
        <v>0</v>
      </c>
      <c r="T7755" s="248">
        <f t="shared" ref="T7755:T7818" si="1212">IF(N7755&lt;&gt;"M",ROUND(IF(O7755&gt;0,IF(M7755="Y",BJ7755*(1-O7755),IF(BJ7755&gt;R7755,R7755 + (BJ7755 - R7755)*(1-O7755),BJ7755)),BJ7755),ROUNDING),"")</f>
        <v>0</v>
      </c>
      <c r="U7755" s="248">
        <f t="shared" ref="U7755:U7818" si="1213">IF(N7755&lt;&gt;"M",ROUND(IF(OR(N7755="P",N7755=""),0,IF(OR(M7755="N",M7755=""),T7755-R7755,T7755)),ROUNDING),"")</f>
        <v>0</v>
      </c>
      <c r="V7755" s="13"/>
      <c r="W7755" s="7"/>
      <c r="AT7755" s="130"/>
      <c r="BF7755" s="33">
        <f t="shared" si="1209"/>
        <v>41242</v>
      </c>
      <c r="BG7755" s="34">
        <f t="shared" ref="BG7755:BG7818" si="1214">IF(N7755&lt;&gt;"M",BG7754+U7755,BG7754)</f>
        <v>82.88000000000001</v>
      </c>
      <c r="BH7755" s="32">
        <f t="shared" ref="BH7755:BH7818" si="1215">IF(L7755&lt;&gt;"",IF(ODDS_TYPE=1,L7755,IF(ODDS_TYPE=2,IF(L7755&gt;0,1+L7755/100,IF(L7755&lt;0,1-100/L7755,1)),IF(ODDS_TYPE=3,1+L7755,IF(ODDS_TYPE=4,1+L7755,IF(ODDS_TYPE=5,IF(L7755&gt;0,1+L7755,1-1/L7755),IF(ODDS_TYPE=6,IF(L7755&gt;=0,L7755+1,1-1/L7755),1)))))),1)</f>
        <v>1</v>
      </c>
      <c r="BI7755" s="32">
        <f t="shared" ref="BI7755:BI7818" si="1216">IF(P7755&lt;&gt;"Y",IF(M7755&lt;&gt;"Y",K7755*BH7755,K7755*BH7755 - K7755),IF(M7755&lt;&gt;"Y",K7755*BH7755,K7755))</f>
        <v>0</v>
      </c>
      <c r="BJ7755" s="69">
        <f t="shared" ref="BJ7755:BJ7818" si="1217">IF(P7755&lt;&gt;"Y",
IF(M7755&lt;&gt;"Y",
IF(N7755="Y",K7755*BH7755,IF(N7755="P",0,IF(OR(N7755="R",N7755="PU"),K7755,IF(N7755="H",K7755*BH7755*0.5,IF(N7755="HW",K7755*0.5*(1 + BH7755),IF(N7755="HL",K7755*0.5,0)))))),
IF(N7755="Y",K7755*BH7755 - K7755,IF(N7755="P",0,IF(OR(N7755="R",N7755="PU"),0,IF(N7755="H",IF(BH7755&gt;2,0.5*K7755*BH7755 - K7755,0),IF(N7755="HW",K7755*0.5*(1 + BH7755) - K7755,IF(N7755="HL",0,0))))))),
IF(M7755&lt;&gt;"Y",
IF(N7755="Y",K7755*BH7755,IF(N7755="P",0,IF(OR(N7755="R",N7755="PU"),K7755*(BH7755-1),IF(N7755="H",K7755*BH7755*0.5,IF(N7755="HW",K7755*(BH7755-1)*0.5,IF(N7755="HL",K7755*BH7755 - K7755*0.5,0)))))),
IF(N7755="Y",K7755,IF(N7755="P",0,IF(OR(N7755="R",N7755="PU"),0,IF(N7755="H",IF(BH7755&lt;2,K7755*BH7755*0.5 - K7755*(BH7755-1),0),IF(N7755="HW",0,IF(N7755="HL",K7755*0.5,0)))))))
)</f>
        <v>0</v>
      </c>
      <c r="BK7755" s="158" t="str">
        <f t="shared" ref="BK7755:BK7818" si="1218">IF(FILT_M=1,IF(LEN(C7755)&gt;0,C7755,""),IF(FILT_M=2,IF(LEN(E7755)&gt;0,E7755,""),IF(FILT_M=3,IF(LEN(F7755)&gt;0,F7755,""),IF(FILT_M=4,IF(LEN(G7755)&gt;0,G7755,""),""))))</f>
        <v/>
      </c>
    </row>
    <row r="7756" spans="1:63" ht="12" customHeight="1" x14ac:dyDescent="0.2">
      <c r="A7756" s="8"/>
      <c r="B7756" s="7"/>
      <c r="C7756" s="7"/>
      <c r="D7756" s="7"/>
      <c r="E7756" s="7"/>
      <c r="F7756" s="7"/>
      <c r="G7756" s="7"/>
      <c r="H7756" s="7"/>
      <c r="I7756" s="10"/>
      <c r="J7756" s="25"/>
      <c r="K7756" s="250"/>
      <c r="L7756" s="31"/>
      <c r="M7756" s="9"/>
      <c r="N7756" s="11" t="s">
        <v>25</v>
      </c>
      <c r="O7756" s="39"/>
      <c r="P7756" s="47"/>
      <c r="Q7756" s="13"/>
      <c r="R7756" s="248">
        <f t="shared" si="1210"/>
        <v>0</v>
      </c>
      <c r="S7756" s="248">
        <f t="shared" si="1211"/>
        <v>0</v>
      </c>
      <c r="T7756" s="248">
        <f t="shared" si="1212"/>
        <v>0</v>
      </c>
      <c r="U7756" s="248">
        <f t="shared" si="1213"/>
        <v>0</v>
      </c>
      <c r="V7756" s="13"/>
      <c r="W7756" s="7"/>
      <c r="AT7756" s="130"/>
      <c r="BF7756" s="33">
        <f t="shared" ref="BF7756:BF7819" si="1219">IF(A7756&gt;2,A7756,BF7755)</f>
        <v>41242</v>
      </c>
      <c r="BG7756" s="34">
        <f t="shared" si="1214"/>
        <v>82.88000000000001</v>
      </c>
      <c r="BH7756" s="32">
        <f t="shared" si="1215"/>
        <v>1</v>
      </c>
      <c r="BI7756" s="32">
        <f t="shared" si="1216"/>
        <v>0</v>
      </c>
      <c r="BJ7756" s="69">
        <f t="shared" si="1217"/>
        <v>0</v>
      </c>
      <c r="BK7756" s="158" t="str">
        <f t="shared" si="1218"/>
        <v/>
      </c>
    </row>
    <row r="7757" spans="1:63" ht="12" customHeight="1" x14ac:dyDescent="0.2">
      <c r="A7757" s="8"/>
      <c r="B7757" s="7"/>
      <c r="C7757" s="7"/>
      <c r="D7757" s="7"/>
      <c r="E7757" s="7"/>
      <c r="F7757" s="7"/>
      <c r="G7757" s="7"/>
      <c r="H7757" s="7"/>
      <c r="I7757" s="10"/>
      <c r="J7757" s="25"/>
      <c r="K7757" s="250"/>
      <c r="L7757" s="31"/>
      <c r="M7757" s="9"/>
      <c r="N7757" s="11" t="s">
        <v>25</v>
      </c>
      <c r="O7757" s="39"/>
      <c r="P7757" s="47"/>
      <c r="Q7757" s="13"/>
      <c r="R7757" s="248">
        <f t="shared" si="1210"/>
        <v>0</v>
      </c>
      <c r="S7757" s="248">
        <f t="shared" si="1211"/>
        <v>0</v>
      </c>
      <c r="T7757" s="248">
        <f t="shared" si="1212"/>
        <v>0</v>
      </c>
      <c r="U7757" s="248">
        <f t="shared" si="1213"/>
        <v>0</v>
      </c>
      <c r="V7757" s="13"/>
      <c r="W7757" s="7"/>
      <c r="AT7757" s="130"/>
      <c r="BF7757" s="33">
        <f t="shared" si="1219"/>
        <v>41242</v>
      </c>
      <c r="BG7757" s="34">
        <f t="shared" si="1214"/>
        <v>82.88000000000001</v>
      </c>
      <c r="BH7757" s="32">
        <f t="shared" si="1215"/>
        <v>1</v>
      </c>
      <c r="BI7757" s="32">
        <f t="shared" si="1216"/>
        <v>0</v>
      </c>
      <c r="BJ7757" s="69">
        <f t="shared" si="1217"/>
        <v>0</v>
      </c>
      <c r="BK7757" s="158" t="str">
        <f t="shared" si="1218"/>
        <v/>
      </c>
    </row>
    <row r="7758" spans="1:63" ht="12" customHeight="1" x14ac:dyDescent="0.2">
      <c r="A7758" s="8"/>
      <c r="B7758" s="7"/>
      <c r="C7758" s="7"/>
      <c r="D7758" s="7"/>
      <c r="E7758" s="7"/>
      <c r="F7758" s="7"/>
      <c r="G7758" s="7"/>
      <c r="H7758" s="7"/>
      <c r="I7758" s="10"/>
      <c r="J7758" s="25"/>
      <c r="K7758" s="250"/>
      <c r="L7758" s="31"/>
      <c r="M7758" s="9"/>
      <c r="N7758" s="11" t="s">
        <v>25</v>
      </c>
      <c r="O7758" s="39"/>
      <c r="P7758" s="47"/>
      <c r="Q7758" s="13"/>
      <c r="R7758" s="248">
        <f t="shared" si="1210"/>
        <v>0</v>
      </c>
      <c r="S7758" s="248">
        <f t="shared" si="1211"/>
        <v>0</v>
      </c>
      <c r="T7758" s="248">
        <f t="shared" si="1212"/>
        <v>0</v>
      </c>
      <c r="U7758" s="248">
        <f t="shared" si="1213"/>
        <v>0</v>
      </c>
      <c r="V7758" s="13"/>
      <c r="W7758" s="7"/>
      <c r="AT7758" s="130"/>
      <c r="BF7758" s="33">
        <f t="shared" si="1219"/>
        <v>41242</v>
      </c>
      <c r="BG7758" s="34">
        <f t="shared" si="1214"/>
        <v>82.88000000000001</v>
      </c>
      <c r="BH7758" s="32">
        <f t="shared" si="1215"/>
        <v>1</v>
      </c>
      <c r="BI7758" s="32">
        <f t="shared" si="1216"/>
        <v>0</v>
      </c>
      <c r="BJ7758" s="69">
        <f t="shared" si="1217"/>
        <v>0</v>
      </c>
      <c r="BK7758" s="158" t="str">
        <f t="shared" si="1218"/>
        <v/>
      </c>
    </row>
    <row r="7759" spans="1:63" ht="12" customHeight="1" x14ac:dyDescent="0.2">
      <c r="A7759" s="8"/>
      <c r="B7759" s="7"/>
      <c r="C7759" s="7"/>
      <c r="D7759" s="7"/>
      <c r="E7759" s="7"/>
      <c r="F7759" s="7"/>
      <c r="G7759" s="7"/>
      <c r="H7759" s="7"/>
      <c r="I7759" s="10"/>
      <c r="J7759" s="25"/>
      <c r="K7759" s="250"/>
      <c r="L7759" s="31"/>
      <c r="M7759" s="9"/>
      <c r="N7759" s="11" t="s">
        <v>25</v>
      </c>
      <c r="O7759" s="39"/>
      <c r="P7759" s="47"/>
      <c r="Q7759" s="13"/>
      <c r="R7759" s="248">
        <f t="shared" si="1210"/>
        <v>0</v>
      </c>
      <c r="S7759" s="248">
        <f t="shared" si="1211"/>
        <v>0</v>
      </c>
      <c r="T7759" s="248">
        <f t="shared" si="1212"/>
        <v>0</v>
      </c>
      <c r="U7759" s="248">
        <f t="shared" si="1213"/>
        <v>0</v>
      </c>
      <c r="V7759" s="13"/>
      <c r="W7759" s="7"/>
      <c r="AT7759" s="130"/>
      <c r="BF7759" s="33">
        <f t="shared" si="1219"/>
        <v>41242</v>
      </c>
      <c r="BG7759" s="34">
        <f t="shared" si="1214"/>
        <v>82.88000000000001</v>
      </c>
      <c r="BH7759" s="32">
        <f t="shared" si="1215"/>
        <v>1</v>
      </c>
      <c r="BI7759" s="32">
        <f t="shared" si="1216"/>
        <v>0</v>
      </c>
      <c r="BJ7759" s="69">
        <f t="shared" si="1217"/>
        <v>0</v>
      </c>
      <c r="BK7759" s="158" t="str">
        <f t="shared" si="1218"/>
        <v/>
      </c>
    </row>
    <row r="7760" spans="1:63" ht="12" customHeight="1" x14ac:dyDescent="0.2">
      <c r="A7760" s="8"/>
      <c r="B7760" s="7"/>
      <c r="C7760" s="7"/>
      <c r="D7760" s="7"/>
      <c r="E7760" s="7"/>
      <c r="F7760" s="7"/>
      <c r="G7760" s="7"/>
      <c r="H7760" s="7"/>
      <c r="I7760" s="10"/>
      <c r="J7760" s="25"/>
      <c r="K7760" s="250"/>
      <c r="L7760" s="31"/>
      <c r="M7760" s="9"/>
      <c r="N7760" s="11" t="s">
        <v>25</v>
      </c>
      <c r="O7760" s="39"/>
      <c r="P7760" s="47"/>
      <c r="Q7760" s="13"/>
      <c r="R7760" s="248">
        <f t="shared" si="1210"/>
        <v>0</v>
      </c>
      <c r="S7760" s="248">
        <f t="shared" si="1211"/>
        <v>0</v>
      </c>
      <c r="T7760" s="248">
        <f t="shared" si="1212"/>
        <v>0</v>
      </c>
      <c r="U7760" s="248">
        <f t="shared" si="1213"/>
        <v>0</v>
      </c>
      <c r="V7760" s="13"/>
      <c r="W7760" s="7"/>
      <c r="AT7760" s="130"/>
      <c r="BF7760" s="33">
        <f t="shared" si="1219"/>
        <v>41242</v>
      </c>
      <c r="BG7760" s="34">
        <f t="shared" si="1214"/>
        <v>82.88000000000001</v>
      </c>
      <c r="BH7760" s="32">
        <f t="shared" si="1215"/>
        <v>1</v>
      </c>
      <c r="BI7760" s="32">
        <f t="shared" si="1216"/>
        <v>0</v>
      </c>
      <c r="BJ7760" s="69">
        <f t="shared" si="1217"/>
        <v>0</v>
      </c>
      <c r="BK7760" s="158" t="str">
        <f t="shared" si="1218"/>
        <v/>
      </c>
    </row>
    <row r="7761" spans="1:63" ht="12" customHeight="1" x14ac:dyDescent="0.2">
      <c r="A7761" s="8"/>
      <c r="B7761" s="7"/>
      <c r="C7761" s="7"/>
      <c r="D7761" s="7"/>
      <c r="E7761" s="7"/>
      <c r="F7761" s="7"/>
      <c r="G7761" s="7"/>
      <c r="H7761" s="7"/>
      <c r="I7761" s="10"/>
      <c r="J7761" s="25"/>
      <c r="K7761" s="250"/>
      <c r="L7761" s="31"/>
      <c r="M7761" s="9"/>
      <c r="N7761" s="11" t="s">
        <v>25</v>
      </c>
      <c r="O7761" s="39"/>
      <c r="P7761" s="47"/>
      <c r="Q7761" s="13"/>
      <c r="R7761" s="248">
        <f t="shared" si="1210"/>
        <v>0</v>
      </c>
      <c r="S7761" s="248">
        <f t="shared" si="1211"/>
        <v>0</v>
      </c>
      <c r="T7761" s="248">
        <f t="shared" si="1212"/>
        <v>0</v>
      </c>
      <c r="U7761" s="248">
        <f t="shared" si="1213"/>
        <v>0</v>
      </c>
      <c r="V7761" s="13"/>
      <c r="W7761" s="7"/>
      <c r="AT7761" s="130"/>
      <c r="BF7761" s="33">
        <f t="shared" si="1219"/>
        <v>41242</v>
      </c>
      <c r="BG7761" s="34">
        <f t="shared" si="1214"/>
        <v>82.88000000000001</v>
      </c>
      <c r="BH7761" s="32">
        <f t="shared" si="1215"/>
        <v>1</v>
      </c>
      <c r="BI7761" s="32">
        <f t="shared" si="1216"/>
        <v>0</v>
      </c>
      <c r="BJ7761" s="69">
        <f t="shared" si="1217"/>
        <v>0</v>
      </c>
      <c r="BK7761" s="158" t="str">
        <f t="shared" si="1218"/>
        <v/>
      </c>
    </row>
    <row r="7762" spans="1:63" ht="12" customHeight="1" x14ac:dyDescent="0.2">
      <c r="A7762" s="8"/>
      <c r="B7762" s="7"/>
      <c r="C7762" s="7"/>
      <c r="D7762" s="7"/>
      <c r="E7762" s="7"/>
      <c r="F7762" s="7"/>
      <c r="G7762" s="7"/>
      <c r="H7762" s="7"/>
      <c r="I7762" s="10"/>
      <c r="J7762" s="25"/>
      <c r="K7762" s="250"/>
      <c r="L7762" s="31"/>
      <c r="M7762" s="9"/>
      <c r="N7762" s="11" t="s">
        <v>25</v>
      </c>
      <c r="O7762" s="39"/>
      <c r="P7762" s="47"/>
      <c r="Q7762" s="13"/>
      <c r="R7762" s="248">
        <f t="shared" si="1210"/>
        <v>0</v>
      </c>
      <c r="S7762" s="248">
        <f t="shared" si="1211"/>
        <v>0</v>
      </c>
      <c r="T7762" s="248">
        <f t="shared" si="1212"/>
        <v>0</v>
      </c>
      <c r="U7762" s="248">
        <f t="shared" si="1213"/>
        <v>0</v>
      </c>
      <c r="V7762" s="13"/>
      <c r="W7762" s="7"/>
      <c r="AT7762" s="130"/>
      <c r="BF7762" s="33">
        <f t="shared" si="1219"/>
        <v>41242</v>
      </c>
      <c r="BG7762" s="34">
        <f t="shared" si="1214"/>
        <v>82.88000000000001</v>
      </c>
      <c r="BH7762" s="32">
        <f t="shared" si="1215"/>
        <v>1</v>
      </c>
      <c r="BI7762" s="32">
        <f t="shared" si="1216"/>
        <v>0</v>
      </c>
      <c r="BJ7762" s="69">
        <f t="shared" si="1217"/>
        <v>0</v>
      </c>
      <c r="BK7762" s="158" t="str">
        <f t="shared" si="1218"/>
        <v/>
      </c>
    </row>
    <row r="7763" spans="1:63" ht="12" customHeight="1" x14ac:dyDescent="0.2">
      <c r="A7763" s="8"/>
      <c r="B7763" s="7"/>
      <c r="C7763" s="7"/>
      <c r="D7763" s="7"/>
      <c r="E7763" s="7"/>
      <c r="F7763" s="7"/>
      <c r="G7763" s="7"/>
      <c r="H7763" s="7"/>
      <c r="I7763" s="10"/>
      <c r="J7763" s="25"/>
      <c r="K7763" s="250"/>
      <c r="L7763" s="31"/>
      <c r="M7763" s="9"/>
      <c r="N7763" s="11" t="s">
        <v>25</v>
      </c>
      <c r="O7763" s="39"/>
      <c r="P7763" s="47"/>
      <c r="Q7763" s="13"/>
      <c r="R7763" s="248">
        <f t="shared" si="1210"/>
        <v>0</v>
      </c>
      <c r="S7763" s="248">
        <f t="shared" si="1211"/>
        <v>0</v>
      </c>
      <c r="T7763" s="248">
        <f t="shared" si="1212"/>
        <v>0</v>
      </c>
      <c r="U7763" s="248">
        <f t="shared" si="1213"/>
        <v>0</v>
      </c>
      <c r="V7763" s="13"/>
      <c r="W7763" s="7"/>
      <c r="AT7763" s="130"/>
      <c r="BF7763" s="33">
        <f t="shared" si="1219"/>
        <v>41242</v>
      </c>
      <c r="BG7763" s="34">
        <f t="shared" si="1214"/>
        <v>82.88000000000001</v>
      </c>
      <c r="BH7763" s="32">
        <f t="shared" si="1215"/>
        <v>1</v>
      </c>
      <c r="BI7763" s="32">
        <f t="shared" si="1216"/>
        <v>0</v>
      </c>
      <c r="BJ7763" s="69">
        <f t="shared" si="1217"/>
        <v>0</v>
      </c>
      <c r="BK7763" s="158" t="str">
        <f t="shared" si="1218"/>
        <v/>
      </c>
    </row>
    <row r="7764" spans="1:63" ht="12" customHeight="1" x14ac:dyDescent="0.2">
      <c r="A7764" s="8"/>
      <c r="B7764" s="7"/>
      <c r="C7764" s="7"/>
      <c r="D7764" s="7"/>
      <c r="E7764" s="7"/>
      <c r="F7764" s="7"/>
      <c r="G7764" s="7"/>
      <c r="H7764" s="7"/>
      <c r="I7764" s="10"/>
      <c r="J7764" s="25"/>
      <c r="K7764" s="250"/>
      <c r="L7764" s="31"/>
      <c r="M7764" s="9"/>
      <c r="N7764" s="11" t="s">
        <v>25</v>
      </c>
      <c r="O7764" s="39"/>
      <c r="P7764" s="47"/>
      <c r="Q7764" s="13"/>
      <c r="R7764" s="248">
        <f t="shared" si="1210"/>
        <v>0</v>
      </c>
      <c r="S7764" s="248">
        <f t="shared" si="1211"/>
        <v>0</v>
      </c>
      <c r="T7764" s="248">
        <f t="shared" si="1212"/>
        <v>0</v>
      </c>
      <c r="U7764" s="248">
        <f t="shared" si="1213"/>
        <v>0</v>
      </c>
      <c r="V7764" s="13"/>
      <c r="W7764" s="7"/>
      <c r="AT7764" s="130"/>
      <c r="BF7764" s="33">
        <f t="shared" si="1219"/>
        <v>41242</v>
      </c>
      <c r="BG7764" s="34">
        <f t="shared" si="1214"/>
        <v>82.88000000000001</v>
      </c>
      <c r="BH7764" s="32">
        <f t="shared" si="1215"/>
        <v>1</v>
      </c>
      <c r="BI7764" s="32">
        <f t="shared" si="1216"/>
        <v>0</v>
      </c>
      <c r="BJ7764" s="69">
        <f t="shared" si="1217"/>
        <v>0</v>
      </c>
      <c r="BK7764" s="158" t="str">
        <f t="shared" si="1218"/>
        <v/>
      </c>
    </row>
    <row r="7765" spans="1:63" ht="12" customHeight="1" x14ac:dyDescent="0.2">
      <c r="A7765" s="8"/>
      <c r="B7765" s="7"/>
      <c r="C7765" s="7"/>
      <c r="D7765" s="7"/>
      <c r="E7765" s="7"/>
      <c r="F7765" s="7"/>
      <c r="G7765" s="7"/>
      <c r="H7765" s="7"/>
      <c r="I7765" s="10"/>
      <c r="J7765" s="25"/>
      <c r="K7765" s="250"/>
      <c r="L7765" s="31"/>
      <c r="M7765" s="9"/>
      <c r="N7765" s="11" t="s">
        <v>25</v>
      </c>
      <c r="O7765" s="39"/>
      <c r="P7765" s="47"/>
      <c r="Q7765" s="13"/>
      <c r="R7765" s="248">
        <f t="shared" si="1210"/>
        <v>0</v>
      </c>
      <c r="S7765" s="248">
        <f t="shared" si="1211"/>
        <v>0</v>
      </c>
      <c r="T7765" s="248">
        <f t="shared" si="1212"/>
        <v>0</v>
      </c>
      <c r="U7765" s="248">
        <f t="shared" si="1213"/>
        <v>0</v>
      </c>
      <c r="V7765" s="13"/>
      <c r="W7765" s="7"/>
      <c r="AT7765" s="130"/>
      <c r="BF7765" s="33">
        <f t="shared" si="1219"/>
        <v>41242</v>
      </c>
      <c r="BG7765" s="34">
        <f t="shared" si="1214"/>
        <v>82.88000000000001</v>
      </c>
      <c r="BH7765" s="32">
        <f t="shared" si="1215"/>
        <v>1</v>
      </c>
      <c r="BI7765" s="32">
        <f t="shared" si="1216"/>
        <v>0</v>
      </c>
      <c r="BJ7765" s="69">
        <f t="shared" si="1217"/>
        <v>0</v>
      </c>
      <c r="BK7765" s="158" t="str">
        <f t="shared" si="1218"/>
        <v/>
      </c>
    </row>
    <row r="7766" spans="1:63" ht="12" customHeight="1" x14ac:dyDescent="0.2">
      <c r="A7766" s="8"/>
      <c r="B7766" s="7"/>
      <c r="C7766" s="7"/>
      <c r="D7766" s="7"/>
      <c r="E7766" s="7"/>
      <c r="F7766" s="7"/>
      <c r="G7766" s="7"/>
      <c r="H7766" s="7"/>
      <c r="I7766" s="10"/>
      <c r="J7766" s="25"/>
      <c r="K7766" s="250"/>
      <c r="L7766" s="31"/>
      <c r="M7766" s="9"/>
      <c r="N7766" s="11" t="s">
        <v>25</v>
      </c>
      <c r="O7766" s="39"/>
      <c r="P7766" s="47"/>
      <c r="Q7766" s="13"/>
      <c r="R7766" s="248">
        <f t="shared" si="1210"/>
        <v>0</v>
      </c>
      <c r="S7766" s="248">
        <f t="shared" si="1211"/>
        <v>0</v>
      </c>
      <c r="T7766" s="248">
        <f t="shared" si="1212"/>
        <v>0</v>
      </c>
      <c r="U7766" s="248">
        <f t="shared" si="1213"/>
        <v>0</v>
      </c>
      <c r="V7766" s="13"/>
      <c r="W7766" s="7"/>
      <c r="AT7766" s="130"/>
      <c r="BF7766" s="33">
        <f t="shared" si="1219"/>
        <v>41242</v>
      </c>
      <c r="BG7766" s="34">
        <f t="shared" si="1214"/>
        <v>82.88000000000001</v>
      </c>
      <c r="BH7766" s="32">
        <f t="shared" si="1215"/>
        <v>1</v>
      </c>
      <c r="BI7766" s="32">
        <f t="shared" si="1216"/>
        <v>0</v>
      </c>
      <c r="BJ7766" s="69">
        <f t="shared" si="1217"/>
        <v>0</v>
      </c>
      <c r="BK7766" s="158" t="str">
        <f t="shared" si="1218"/>
        <v/>
      </c>
    </row>
    <row r="7767" spans="1:63" ht="12" customHeight="1" x14ac:dyDescent="0.2">
      <c r="A7767" s="8"/>
      <c r="B7767" s="7"/>
      <c r="C7767" s="7"/>
      <c r="D7767" s="7"/>
      <c r="E7767" s="7"/>
      <c r="F7767" s="7"/>
      <c r="G7767" s="7"/>
      <c r="H7767" s="7"/>
      <c r="I7767" s="10"/>
      <c r="J7767" s="25"/>
      <c r="K7767" s="250"/>
      <c r="L7767" s="31"/>
      <c r="M7767" s="9"/>
      <c r="N7767" s="11" t="s">
        <v>25</v>
      </c>
      <c r="O7767" s="39"/>
      <c r="P7767" s="47"/>
      <c r="Q7767" s="13"/>
      <c r="R7767" s="248">
        <f t="shared" si="1210"/>
        <v>0</v>
      </c>
      <c r="S7767" s="248">
        <f t="shared" si="1211"/>
        <v>0</v>
      </c>
      <c r="T7767" s="248">
        <f t="shared" si="1212"/>
        <v>0</v>
      </c>
      <c r="U7767" s="248">
        <f t="shared" si="1213"/>
        <v>0</v>
      </c>
      <c r="V7767" s="13"/>
      <c r="W7767" s="7"/>
      <c r="AT7767" s="130"/>
      <c r="BF7767" s="33">
        <f t="shared" si="1219"/>
        <v>41242</v>
      </c>
      <c r="BG7767" s="34">
        <f t="shared" si="1214"/>
        <v>82.88000000000001</v>
      </c>
      <c r="BH7767" s="32">
        <f t="shared" si="1215"/>
        <v>1</v>
      </c>
      <c r="BI7767" s="32">
        <f t="shared" si="1216"/>
        <v>0</v>
      </c>
      <c r="BJ7767" s="69">
        <f t="shared" si="1217"/>
        <v>0</v>
      </c>
      <c r="BK7767" s="158" t="str">
        <f t="shared" si="1218"/>
        <v/>
      </c>
    </row>
    <row r="7768" spans="1:63" ht="12" customHeight="1" x14ac:dyDescent="0.2">
      <c r="A7768" s="8"/>
      <c r="B7768" s="7"/>
      <c r="C7768" s="7"/>
      <c r="D7768" s="7"/>
      <c r="E7768" s="7"/>
      <c r="F7768" s="7"/>
      <c r="G7768" s="7"/>
      <c r="H7768" s="7"/>
      <c r="I7768" s="10"/>
      <c r="J7768" s="25"/>
      <c r="K7768" s="250"/>
      <c r="L7768" s="31"/>
      <c r="M7768" s="9"/>
      <c r="N7768" s="11" t="s">
        <v>25</v>
      </c>
      <c r="O7768" s="39"/>
      <c r="P7768" s="47"/>
      <c r="Q7768" s="13"/>
      <c r="R7768" s="248">
        <f t="shared" si="1210"/>
        <v>0</v>
      </c>
      <c r="S7768" s="248">
        <f t="shared" si="1211"/>
        <v>0</v>
      </c>
      <c r="T7768" s="248">
        <f t="shared" si="1212"/>
        <v>0</v>
      </c>
      <c r="U7768" s="248">
        <f t="shared" si="1213"/>
        <v>0</v>
      </c>
      <c r="V7768" s="13"/>
      <c r="W7768" s="7"/>
      <c r="AT7768" s="130"/>
      <c r="BF7768" s="33">
        <f t="shared" si="1219"/>
        <v>41242</v>
      </c>
      <c r="BG7768" s="34">
        <f t="shared" si="1214"/>
        <v>82.88000000000001</v>
      </c>
      <c r="BH7768" s="32">
        <f t="shared" si="1215"/>
        <v>1</v>
      </c>
      <c r="BI7768" s="32">
        <f t="shared" si="1216"/>
        <v>0</v>
      </c>
      <c r="BJ7768" s="69">
        <f t="shared" si="1217"/>
        <v>0</v>
      </c>
      <c r="BK7768" s="158" t="str">
        <f t="shared" si="1218"/>
        <v/>
      </c>
    </row>
    <row r="7769" spans="1:63" ht="12" customHeight="1" x14ac:dyDescent="0.2">
      <c r="A7769" s="8"/>
      <c r="B7769" s="7"/>
      <c r="C7769" s="7"/>
      <c r="D7769" s="7"/>
      <c r="E7769" s="7"/>
      <c r="F7769" s="7"/>
      <c r="G7769" s="7"/>
      <c r="H7769" s="7"/>
      <c r="I7769" s="10"/>
      <c r="J7769" s="25"/>
      <c r="K7769" s="250"/>
      <c r="L7769" s="31"/>
      <c r="M7769" s="9"/>
      <c r="N7769" s="11" t="s">
        <v>25</v>
      </c>
      <c r="O7769" s="39"/>
      <c r="P7769" s="47"/>
      <c r="Q7769" s="13"/>
      <c r="R7769" s="248">
        <f t="shared" si="1210"/>
        <v>0</v>
      </c>
      <c r="S7769" s="248">
        <f t="shared" si="1211"/>
        <v>0</v>
      </c>
      <c r="T7769" s="248">
        <f t="shared" si="1212"/>
        <v>0</v>
      </c>
      <c r="U7769" s="248">
        <f t="shared" si="1213"/>
        <v>0</v>
      </c>
      <c r="V7769" s="13"/>
      <c r="W7769" s="7"/>
      <c r="AT7769" s="130"/>
      <c r="BF7769" s="33">
        <f t="shared" si="1219"/>
        <v>41242</v>
      </c>
      <c r="BG7769" s="34">
        <f t="shared" si="1214"/>
        <v>82.88000000000001</v>
      </c>
      <c r="BH7769" s="32">
        <f t="shared" si="1215"/>
        <v>1</v>
      </c>
      <c r="BI7769" s="32">
        <f t="shared" si="1216"/>
        <v>0</v>
      </c>
      <c r="BJ7769" s="69">
        <f t="shared" si="1217"/>
        <v>0</v>
      </c>
      <c r="BK7769" s="158" t="str">
        <f t="shared" si="1218"/>
        <v/>
      </c>
    </row>
    <row r="7770" spans="1:63" ht="12" customHeight="1" x14ac:dyDescent="0.2">
      <c r="A7770" s="8"/>
      <c r="B7770" s="7"/>
      <c r="C7770" s="7"/>
      <c r="D7770" s="7"/>
      <c r="E7770" s="7"/>
      <c r="F7770" s="7"/>
      <c r="G7770" s="7"/>
      <c r="H7770" s="7"/>
      <c r="I7770" s="10"/>
      <c r="J7770" s="25"/>
      <c r="K7770" s="250"/>
      <c r="L7770" s="31"/>
      <c r="M7770" s="9"/>
      <c r="N7770" s="11" t="s">
        <v>25</v>
      </c>
      <c r="O7770" s="39"/>
      <c r="P7770" s="47"/>
      <c r="Q7770" s="13"/>
      <c r="R7770" s="248">
        <f t="shared" si="1210"/>
        <v>0</v>
      </c>
      <c r="S7770" s="248">
        <f t="shared" si="1211"/>
        <v>0</v>
      </c>
      <c r="T7770" s="248">
        <f t="shared" si="1212"/>
        <v>0</v>
      </c>
      <c r="U7770" s="248">
        <f t="shared" si="1213"/>
        <v>0</v>
      </c>
      <c r="V7770" s="13"/>
      <c r="W7770" s="7"/>
      <c r="AT7770" s="130"/>
      <c r="BF7770" s="33">
        <f t="shared" si="1219"/>
        <v>41242</v>
      </c>
      <c r="BG7770" s="34">
        <f t="shared" si="1214"/>
        <v>82.88000000000001</v>
      </c>
      <c r="BH7770" s="32">
        <f t="shared" si="1215"/>
        <v>1</v>
      </c>
      <c r="BI7770" s="32">
        <f t="shared" si="1216"/>
        <v>0</v>
      </c>
      <c r="BJ7770" s="69">
        <f t="shared" si="1217"/>
        <v>0</v>
      </c>
      <c r="BK7770" s="158" t="str">
        <f t="shared" si="1218"/>
        <v/>
      </c>
    </row>
    <row r="7771" spans="1:63" ht="12" customHeight="1" x14ac:dyDescent="0.2">
      <c r="A7771" s="8"/>
      <c r="B7771" s="7"/>
      <c r="C7771" s="7"/>
      <c r="D7771" s="7"/>
      <c r="E7771" s="7"/>
      <c r="F7771" s="7"/>
      <c r="G7771" s="7"/>
      <c r="H7771" s="7"/>
      <c r="I7771" s="10"/>
      <c r="J7771" s="25"/>
      <c r="K7771" s="250"/>
      <c r="L7771" s="31"/>
      <c r="M7771" s="9"/>
      <c r="N7771" s="11" t="s">
        <v>25</v>
      </c>
      <c r="O7771" s="39"/>
      <c r="P7771" s="47"/>
      <c r="Q7771" s="13"/>
      <c r="R7771" s="248">
        <f t="shared" si="1210"/>
        <v>0</v>
      </c>
      <c r="S7771" s="248">
        <f t="shared" si="1211"/>
        <v>0</v>
      </c>
      <c r="T7771" s="248">
        <f t="shared" si="1212"/>
        <v>0</v>
      </c>
      <c r="U7771" s="248">
        <f t="shared" si="1213"/>
        <v>0</v>
      </c>
      <c r="V7771" s="13"/>
      <c r="W7771" s="7"/>
      <c r="AT7771" s="130"/>
      <c r="BF7771" s="33">
        <f t="shared" si="1219"/>
        <v>41242</v>
      </c>
      <c r="BG7771" s="34">
        <f t="shared" si="1214"/>
        <v>82.88000000000001</v>
      </c>
      <c r="BH7771" s="32">
        <f t="shared" si="1215"/>
        <v>1</v>
      </c>
      <c r="BI7771" s="32">
        <f t="shared" si="1216"/>
        <v>0</v>
      </c>
      <c r="BJ7771" s="69">
        <f t="shared" si="1217"/>
        <v>0</v>
      </c>
      <c r="BK7771" s="158" t="str">
        <f t="shared" si="1218"/>
        <v/>
      </c>
    </row>
    <row r="7772" spans="1:63" ht="12" customHeight="1" x14ac:dyDescent="0.2">
      <c r="A7772" s="8"/>
      <c r="B7772" s="7"/>
      <c r="C7772" s="7"/>
      <c r="D7772" s="7"/>
      <c r="E7772" s="7"/>
      <c r="F7772" s="7"/>
      <c r="G7772" s="7"/>
      <c r="H7772" s="7"/>
      <c r="I7772" s="10"/>
      <c r="J7772" s="25"/>
      <c r="K7772" s="250"/>
      <c r="L7772" s="31"/>
      <c r="M7772" s="9"/>
      <c r="N7772" s="11" t="s">
        <v>25</v>
      </c>
      <c r="O7772" s="39"/>
      <c r="P7772" s="47"/>
      <c r="Q7772" s="13"/>
      <c r="R7772" s="248">
        <f t="shared" si="1210"/>
        <v>0</v>
      </c>
      <c r="S7772" s="248">
        <f t="shared" si="1211"/>
        <v>0</v>
      </c>
      <c r="T7772" s="248">
        <f t="shared" si="1212"/>
        <v>0</v>
      </c>
      <c r="U7772" s="248">
        <f t="shared" si="1213"/>
        <v>0</v>
      </c>
      <c r="V7772" s="13"/>
      <c r="W7772" s="7"/>
      <c r="AT7772" s="130"/>
      <c r="BF7772" s="33">
        <f t="shared" si="1219"/>
        <v>41242</v>
      </c>
      <c r="BG7772" s="34">
        <f t="shared" si="1214"/>
        <v>82.88000000000001</v>
      </c>
      <c r="BH7772" s="32">
        <f t="shared" si="1215"/>
        <v>1</v>
      </c>
      <c r="BI7772" s="32">
        <f t="shared" si="1216"/>
        <v>0</v>
      </c>
      <c r="BJ7772" s="69">
        <f t="shared" si="1217"/>
        <v>0</v>
      </c>
      <c r="BK7772" s="158" t="str">
        <f t="shared" si="1218"/>
        <v/>
      </c>
    </row>
    <row r="7773" spans="1:63" ht="12" customHeight="1" x14ac:dyDescent="0.2">
      <c r="A7773" s="8"/>
      <c r="B7773" s="7"/>
      <c r="C7773" s="7"/>
      <c r="D7773" s="7"/>
      <c r="E7773" s="7"/>
      <c r="F7773" s="7"/>
      <c r="G7773" s="7"/>
      <c r="H7773" s="7"/>
      <c r="I7773" s="10"/>
      <c r="J7773" s="25"/>
      <c r="K7773" s="250"/>
      <c r="L7773" s="31"/>
      <c r="M7773" s="9"/>
      <c r="N7773" s="11" t="s">
        <v>25</v>
      </c>
      <c r="O7773" s="39"/>
      <c r="P7773" s="47"/>
      <c r="Q7773" s="13"/>
      <c r="R7773" s="248">
        <f t="shared" si="1210"/>
        <v>0</v>
      </c>
      <c r="S7773" s="248">
        <f t="shared" si="1211"/>
        <v>0</v>
      </c>
      <c r="T7773" s="248">
        <f t="shared" si="1212"/>
        <v>0</v>
      </c>
      <c r="U7773" s="248">
        <f t="shared" si="1213"/>
        <v>0</v>
      </c>
      <c r="V7773" s="13"/>
      <c r="W7773" s="7"/>
      <c r="AT7773" s="130"/>
      <c r="BF7773" s="33">
        <f t="shared" si="1219"/>
        <v>41242</v>
      </c>
      <c r="BG7773" s="34">
        <f t="shared" si="1214"/>
        <v>82.88000000000001</v>
      </c>
      <c r="BH7773" s="32">
        <f t="shared" si="1215"/>
        <v>1</v>
      </c>
      <c r="BI7773" s="32">
        <f t="shared" si="1216"/>
        <v>0</v>
      </c>
      <c r="BJ7773" s="69">
        <f t="shared" si="1217"/>
        <v>0</v>
      </c>
      <c r="BK7773" s="158" t="str">
        <f t="shared" si="1218"/>
        <v/>
      </c>
    </row>
    <row r="7774" spans="1:63" ht="12" customHeight="1" x14ac:dyDescent="0.2">
      <c r="A7774" s="8"/>
      <c r="B7774" s="7"/>
      <c r="C7774" s="7"/>
      <c r="D7774" s="7"/>
      <c r="E7774" s="7"/>
      <c r="F7774" s="7"/>
      <c r="G7774" s="7"/>
      <c r="H7774" s="7"/>
      <c r="I7774" s="10"/>
      <c r="J7774" s="25"/>
      <c r="K7774" s="250"/>
      <c r="L7774" s="31"/>
      <c r="M7774" s="9"/>
      <c r="N7774" s="11" t="s">
        <v>25</v>
      </c>
      <c r="O7774" s="39"/>
      <c r="P7774" s="47"/>
      <c r="Q7774" s="13"/>
      <c r="R7774" s="248">
        <f t="shared" si="1210"/>
        <v>0</v>
      </c>
      <c r="S7774" s="248">
        <f t="shared" si="1211"/>
        <v>0</v>
      </c>
      <c r="T7774" s="248">
        <f t="shared" si="1212"/>
        <v>0</v>
      </c>
      <c r="U7774" s="248">
        <f t="shared" si="1213"/>
        <v>0</v>
      </c>
      <c r="V7774" s="13"/>
      <c r="W7774" s="7"/>
      <c r="AT7774" s="130"/>
      <c r="BF7774" s="33">
        <f t="shared" si="1219"/>
        <v>41242</v>
      </c>
      <c r="BG7774" s="34">
        <f t="shared" si="1214"/>
        <v>82.88000000000001</v>
      </c>
      <c r="BH7774" s="32">
        <f t="shared" si="1215"/>
        <v>1</v>
      </c>
      <c r="BI7774" s="32">
        <f t="shared" si="1216"/>
        <v>0</v>
      </c>
      <c r="BJ7774" s="69">
        <f t="shared" si="1217"/>
        <v>0</v>
      </c>
      <c r="BK7774" s="158" t="str">
        <f t="shared" si="1218"/>
        <v/>
      </c>
    </row>
    <row r="7775" spans="1:63" ht="12" customHeight="1" x14ac:dyDescent="0.2">
      <c r="A7775" s="8"/>
      <c r="B7775" s="7"/>
      <c r="C7775" s="7"/>
      <c r="D7775" s="7"/>
      <c r="E7775" s="7"/>
      <c r="F7775" s="7"/>
      <c r="G7775" s="7"/>
      <c r="H7775" s="7"/>
      <c r="I7775" s="10"/>
      <c r="J7775" s="25"/>
      <c r="K7775" s="250"/>
      <c r="L7775" s="31"/>
      <c r="M7775" s="9"/>
      <c r="N7775" s="11" t="s">
        <v>25</v>
      </c>
      <c r="O7775" s="39"/>
      <c r="P7775" s="47"/>
      <c r="Q7775" s="13"/>
      <c r="R7775" s="248">
        <f t="shared" si="1210"/>
        <v>0</v>
      </c>
      <c r="S7775" s="248">
        <f t="shared" si="1211"/>
        <v>0</v>
      </c>
      <c r="T7775" s="248">
        <f t="shared" si="1212"/>
        <v>0</v>
      </c>
      <c r="U7775" s="248">
        <f t="shared" si="1213"/>
        <v>0</v>
      </c>
      <c r="V7775" s="13"/>
      <c r="W7775" s="7"/>
      <c r="AT7775" s="130"/>
      <c r="BF7775" s="33">
        <f t="shared" si="1219"/>
        <v>41242</v>
      </c>
      <c r="BG7775" s="34">
        <f t="shared" si="1214"/>
        <v>82.88000000000001</v>
      </c>
      <c r="BH7775" s="32">
        <f t="shared" si="1215"/>
        <v>1</v>
      </c>
      <c r="BI7775" s="32">
        <f t="shared" si="1216"/>
        <v>0</v>
      </c>
      <c r="BJ7775" s="69">
        <f t="shared" si="1217"/>
        <v>0</v>
      </c>
      <c r="BK7775" s="158" t="str">
        <f t="shared" si="1218"/>
        <v/>
      </c>
    </row>
    <row r="7776" spans="1:63" ht="12" customHeight="1" x14ac:dyDescent="0.2">
      <c r="A7776" s="8"/>
      <c r="B7776" s="7"/>
      <c r="C7776" s="7"/>
      <c r="D7776" s="7"/>
      <c r="E7776" s="7"/>
      <c r="F7776" s="7"/>
      <c r="G7776" s="7"/>
      <c r="H7776" s="7"/>
      <c r="I7776" s="10"/>
      <c r="J7776" s="25"/>
      <c r="K7776" s="250"/>
      <c r="L7776" s="31"/>
      <c r="M7776" s="9"/>
      <c r="N7776" s="11" t="s">
        <v>25</v>
      </c>
      <c r="O7776" s="39"/>
      <c r="P7776" s="47"/>
      <c r="Q7776" s="13"/>
      <c r="R7776" s="248">
        <f t="shared" si="1210"/>
        <v>0</v>
      </c>
      <c r="S7776" s="248">
        <f t="shared" si="1211"/>
        <v>0</v>
      </c>
      <c r="T7776" s="248">
        <f t="shared" si="1212"/>
        <v>0</v>
      </c>
      <c r="U7776" s="248">
        <f t="shared" si="1213"/>
        <v>0</v>
      </c>
      <c r="V7776" s="13"/>
      <c r="W7776" s="7"/>
      <c r="AT7776" s="130"/>
      <c r="BF7776" s="33">
        <f t="shared" si="1219"/>
        <v>41242</v>
      </c>
      <c r="BG7776" s="34">
        <f t="shared" si="1214"/>
        <v>82.88000000000001</v>
      </c>
      <c r="BH7776" s="32">
        <f t="shared" si="1215"/>
        <v>1</v>
      </c>
      <c r="BI7776" s="32">
        <f t="shared" si="1216"/>
        <v>0</v>
      </c>
      <c r="BJ7776" s="69">
        <f t="shared" si="1217"/>
        <v>0</v>
      </c>
      <c r="BK7776" s="158" t="str">
        <f t="shared" si="1218"/>
        <v/>
      </c>
    </row>
    <row r="7777" spans="1:63" ht="12" customHeight="1" x14ac:dyDescent="0.2">
      <c r="A7777" s="8"/>
      <c r="B7777" s="7"/>
      <c r="C7777" s="7"/>
      <c r="D7777" s="7"/>
      <c r="E7777" s="7"/>
      <c r="F7777" s="7"/>
      <c r="G7777" s="7"/>
      <c r="H7777" s="7"/>
      <c r="I7777" s="10"/>
      <c r="J7777" s="25"/>
      <c r="K7777" s="250"/>
      <c r="L7777" s="31"/>
      <c r="M7777" s="9"/>
      <c r="N7777" s="11" t="s">
        <v>25</v>
      </c>
      <c r="O7777" s="39"/>
      <c r="P7777" s="47"/>
      <c r="Q7777" s="13"/>
      <c r="R7777" s="248">
        <f t="shared" si="1210"/>
        <v>0</v>
      </c>
      <c r="S7777" s="248">
        <f t="shared" si="1211"/>
        <v>0</v>
      </c>
      <c r="T7777" s="248">
        <f t="shared" si="1212"/>
        <v>0</v>
      </c>
      <c r="U7777" s="248">
        <f t="shared" si="1213"/>
        <v>0</v>
      </c>
      <c r="V7777" s="13"/>
      <c r="W7777" s="7"/>
      <c r="AT7777" s="130"/>
      <c r="BF7777" s="33">
        <f t="shared" si="1219"/>
        <v>41242</v>
      </c>
      <c r="BG7777" s="34">
        <f t="shared" si="1214"/>
        <v>82.88000000000001</v>
      </c>
      <c r="BH7777" s="32">
        <f t="shared" si="1215"/>
        <v>1</v>
      </c>
      <c r="BI7777" s="32">
        <f t="shared" si="1216"/>
        <v>0</v>
      </c>
      <c r="BJ7777" s="69">
        <f t="shared" si="1217"/>
        <v>0</v>
      </c>
      <c r="BK7777" s="158" t="str">
        <f t="shared" si="1218"/>
        <v/>
      </c>
    </row>
    <row r="7778" spans="1:63" ht="12" customHeight="1" x14ac:dyDescent="0.2">
      <c r="A7778" s="8"/>
      <c r="B7778" s="7"/>
      <c r="C7778" s="7"/>
      <c r="D7778" s="7"/>
      <c r="E7778" s="7"/>
      <c r="F7778" s="7"/>
      <c r="G7778" s="7"/>
      <c r="H7778" s="7"/>
      <c r="I7778" s="10"/>
      <c r="J7778" s="25"/>
      <c r="K7778" s="250"/>
      <c r="L7778" s="31"/>
      <c r="M7778" s="9"/>
      <c r="N7778" s="11" t="s">
        <v>25</v>
      </c>
      <c r="O7778" s="39"/>
      <c r="P7778" s="47"/>
      <c r="Q7778" s="13"/>
      <c r="R7778" s="248">
        <f t="shared" si="1210"/>
        <v>0</v>
      </c>
      <c r="S7778" s="248">
        <f t="shared" si="1211"/>
        <v>0</v>
      </c>
      <c r="T7778" s="248">
        <f t="shared" si="1212"/>
        <v>0</v>
      </c>
      <c r="U7778" s="248">
        <f t="shared" si="1213"/>
        <v>0</v>
      </c>
      <c r="V7778" s="13"/>
      <c r="W7778" s="7"/>
      <c r="AT7778" s="130"/>
      <c r="BF7778" s="33">
        <f t="shared" si="1219"/>
        <v>41242</v>
      </c>
      <c r="BG7778" s="34">
        <f t="shared" si="1214"/>
        <v>82.88000000000001</v>
      </c>
      <c r="BH7778" s="32">
        <f t="shared" si="1215"/>
        <v>1</v>
      </c>
      <c r="BI7778" s="32">
        <f t="shared" si="1216"/>
        <v>0</v>
      </c>
      <c r="BJ7778" s="69">
        <f t="shared" si="1217"/>
        <v>0</v>
      </c>
      <c r="BK7778" s="158" t="str">
        <f t="shared" si="1218"/>
        <v/>
      </c>
    </row>
    <row r="7779" spans="1:63" ht="12" customHeight="1" x14ac:dyDescent="0.2">
      <c r="A7779" s="8"/>
      <c r="B7779" s="7"/>
      <c r="C7779" s="7"/>
      <c r="D7779" s="7"/>
      <c r="E7779" s="7"/>
      <c r="F7779" s="7"/>
      <c r="G7779" s="7"/>
      <c r="H7779" s="7"/>
      <c r="I7779" s="10"/>
      <c r="J7779" s="25"/>
      <c r="K7779" s="250"/>
      <c r="L7779" s="31"/>
      <c r="M7779" s="9"/>
      <c r="N7779" s="11" t="s">
        <v>25</v>
      </c>
      <c r="O7779" s="39"/>
      <c r="P7779" s="47"/>
      <c r="Q7779" s="13"/>
      <c r="R7779" s="248">
        <f t="shared" si="1210"/>
        <v>0</v>
      </c>
      <c r="S7779" s="248">
        <f t="shared" si="1211"/>
        <v>0</v>
      </c>
      <c r="T7779" s="248">
        <f t="shared" si="1212"/>
        <v>0</v>
      </c>
      <c r="U7779" s="248">
        <f t="shared" si="1213"/>
        <v>0</v>
      </c>
      <c r="V7779" s="13"/>
      <c r="W7779" s="7"/>
      <c r="AT7779" s="130"/>
      <c r="BF7779" s="33">
        <f t="shared" si="1219"/>
        <v>41242</v>
      </c>
      <c r="BG7779" s="34">
        <f t="shared" si="1214"/>
        <v>82.88000000000001</v>
      </c>
      <c r="BH7779" s="32">
        <f t="shared" si="1215"/>
        <v>1</v>
      </c>
      <c r="BI7779" s="32">
        <f t="shared" si="1216"/>
        <v>0</v>
      </c>
      <c r="BJ7779" s="69">
        <f t="shared" si="1217"/>
        <v>0</v>
      </c>
      <c r="BK7779" s="158" t="str">
        <f t="shared" si="1218"/>
        <v/>
      </c>
    </row>
    <row r="7780" spans="1:63" ht="12" customHeight="1" x14ac:dyDescent="0.2">
      <c r="A7780" s="8"/>
      <c r="B7780" s="7"/>
      <c r="C7780" s="7"/>
      <c r="D7780" s="7"/>
      <c r="E7780" s="7"/>
      <c r="F7780" s="7"/>
      <c r="G7780" s="7"/>
      <c r="H7780" s="7"/>
      <c r="I7780" s="10"/>
      <c r="J7780" s="25"/>
      <c r="K7780" s="250"/>
      <c r="L7780" s="31"/>
      <c r="M7780" s="9"/>
      <c r="N7780" s="11" t="s">
        <v>25</v>
      </c>
      <c r="O7780" s="39"/>
      <c r="P7780" s="47"/>
      <c r="Q7780" s="13"/>
      <c r="R7780" s="248">
        <f t="shared" si="1210"/>
        <v>0</v>
      </c>
      <c r="S7780" s="248">
        <f t="shared" si="1211"/>
        <v>0</v>
      </c>
      <c r="T7780" s="248">
        <f t="shared" si="1212"/>
        <v>0</v>
      </c>
      <c r="U7780" s="248">
        <f t="shared" si="1213"/>
        <v>0</v>
      </c>
      <c r="V7780" s="13"/>
      <c r="W7780" s="7"/>
      <c r="AT7780" s="130"/>
      <c r="BF7780" s="33">
        <f t="shared" si="1219"/>
        <v>41242</v>
      </c>
      <c r="BG7780" s="34">
        <f t="shared" si="1214"/>
        <v>82.88000000000001</v>
      </c>
      <c r="BH7780" s="32">
        <f t="shared" si="1215"/>
        <v>1</v>
      </c>
      <c r="BI7780" s="32">
        <f t="shared" si="1216"/>
        <v>0</v>
      </c>
      <c r="BJ7780" s="69">
        <f t="shared" si="1217"/>
        <v>0</v>
      </c>
      <c r="BK7780" s="158" t="str">
        <f t="shared" si="1218"/>
        <v/>
      </c>
    </row>
    <row r="7781" spans="1:63" ht="12" customHeight="1" x14ac:dyDescent="0.2">
      <c r="A7781" s="8"/>
      <c r="B7781" s="7"/>
      <c r="C7781" s="7"/>
      <c r="D7781" s="7"/>
      <c r="E7781" s="7"/>
      <c r="F7781" s="7"/>
      <c r="G7781" s="7"/>
      <c r="H7781" s="7"/>
      <c r="I7781" s="10"/>
      <c r="J7781" s="25"/>
      <c r="K7781" s="250"/>
      <c r="L7781" s="31"/>
      <c r="M7781" s="9"/>
      <c r="N7781" s="11" t="s">
        <v>25</v>
      </c>
      <c r="O7781" s="39"/>
      <c r="P7781" s="47"/>
      <c r="Q7781" s="13"/>
      <c r="R7781" s="248">
        <f t="shared" si="1210"/>
        <v>0</v>
      </c>
      <c r="S7781" s="248">
        <f t="shared" si="1211"/>
        <v>0</v>
      </c>
      <c r="T7781" s="248">
        <f t="shared" si="1212"/>
        <v>0</v>
      </c>
      <c r="U7781" s="248">
        <f t="shared" si="1213"/>
        <v>0</v>
      </c>
      <c r="V7781" s="13"/>
      <c r="W7781" s="7"/>
      <c r="AT7781" s="130"/>
      <c r="BF7781" s="33">
        <f t="shared" si="1219"/>
        <v>41242</v>
      </c>
      <c r="BG7781" s="34">
        <f t="shared" si="1214"/>
        <v>82.88000000000001</v>
      </c>
      <c r="BH7781" s="32">
        <f t="shared" si="1215"/>
        <v>1</v>
      </c>
      <c r="BI7781" s="32">
        <f t="shared" si="1216"/>
        <v>0</v>
      </c>
      <c r="BJ7781" s="69">
        <f t="shared" si="1217"/>
        <v>0</v>
      </c>
      <c r="BK7781" s="158" t="str">
        <f t="shared" si="1218"/>
        <v/>
      </c>
    </row>
    <row r="7782" spans="1:63" ht="12" customHeight="1" x14ac:dyDescent="0.2">
      <c r="A7782" s="8"/>
      <c r="B7782" s="7"/>
      <c r="C7782" s="7"/>
      <c r="D7782" s="7"/>
      <c r="E7782" s="7"/>
      <c r="F7782" s="7"/>
      <c r="G7782" s="7"/>
      <c r="H7782" s="7"/>
      <c r="I7782" s="10"/>
      <c r="J7782" s="25"/>
      <c r="K7782" s="250"/>
      <c r="L7782" s="31"/>
      <c r="M7782" s="9"/>
      <c r="N7782" s="11" t="s">
        <v>25</v>
      </c>
      <c r="O7782" s="39"/>
      <c r="P7782" s="47"/>
      <c r="Q7782" s="13"/>
      <c r="R7782" s="248">
        <f t="shared" si="1210"/>
        <v>0</v>
      </c>
      <c r="S7782" s="248">
        <f t="shared" si="1211"/>
        <v>0</v>
      </c>
      <c r="T7782" s="248">
        <f t="shared" si="1212"/>
        <v>0</v>
      </c>
      <c r="U7782" s="248">
        <f t="shared" si="1213"/>
        <v>0</v>
      </c>
      <c r="V7782" s="13"/>
      <c r="W7782" s="7"/>
      <c r="AT7782" s="130"/>
      <c r="BF7782" s="33">
        <f t="shared" si="1219"/>
        <v>41242</v>
      </c>
      <c r="BG7782" s="34">
        <f t="shared" si="1214"/>
        <v>82.88000000000001</v>
      </c>
      <c r="BH7782" s="32">
        <f t="shared" si="1215"/>
        <v>1</v>
      </c>
      <c r="BI7782" s="32">
        <f t="shared" si="1216"/>
        <v>0</v>
      </c>
      <c r="BJ7782" s="69">
        <f t="shared" si="1217"/>
        <v>0</v>
      </c>
      <c r="BK7782" s="158" t="str">
        <f t="shared" si="1218"/>
        <v/>
      </c>
    </row>
    <row r="7783" spans="1:63" ht="12" customHeight="1" x14ac:dyDescent="0.2">
      <c r="A7783" s="8"/>
      <c r="B7783" s="7"/>
      <c r="C7783" s="7"/>
      <c r="D7783" s="7"/>
      <c r="E7783" s="7"/>
      <c r="F7783" s="7"/>
      <c r="G7783" s="7"/>
      <c r="H7783" s="7"/>
      <c r="I7783" s="10"/>
      <c r="J7783" s="25"/>
      <c r="K7783" s="250"/>
      <c r="L7783" s="31"/>
      <c r="M7783" s="9"/>
      <c r="N7783" s="11" t="s">
        <v>25</v>
      </c>
      <c r="O7783" s="39"/>
      <c r="P7783" s="47"/>
      <c r="Q7783" s="13"/>
      <c r="R7783" s="248">
        <f t="shared" si="1210"/>
        <v>0</v>
      </c>
      <c r="S7783" s="248">
        <f t="shared" si="1211"/>
        <v>0</v>
      </c>
      <c r="T7783" s="248">
        <f t="shared" si="1212"/>
        <v>0</v>
      </c>
      <c r="U7783" s="248">
        <f t="shared" si="1213"/>
        <v>0</v>
      </c>
      <c r="V7783" s="13"/>
      <c r="W7783" s="7"/>
      <c r="AT7783" s="130"/>
      <c r="BF7783" s="33">
        <f t="shared" si="1219"/>
        <v>41242</v>
      </c>
      <c r="BG7783" s="34">
        <f t="shared" si="1214"/>
        <v>82.88000000000001</v>
      </c>
      <c r="BH7783" s="32">
        <f t="shared" si="1215"/>
        <v>1</v>
      </c>
      <c r="BI7783" s="32">
        <f t="shared" si="1216"/>
        <v>0</v>
      </c>
      <c r="BJ7783" s="69">
        <f t="shared" si="1217"/>
        <v>0</v>
      </c>
      <c r="BK7783" s="158" t="str">
        <f t="shared" si="1218"/>
        <v/>
      </c>
    </row>
    <row r="7784" spans="1:63" ht="12" customHeight="1" x14ac:dyDescent="0.2">
      <c r="A7784" s="8"/>
      <c r="B7784" s="7"/>
      <c r="C7784" s="7"/>
      <c r="D7784" s="7"/>
      <c r="E7784" s="7"/>
      <c r="F7784" s="7"/>
      <c r="G7784" s="7"/>
      <c r="H7784" s="7"/>
      <c r="I7784" s="10"/>
      <c r="J7784" s="25"/>
      <c r="K7784" s="250"/>
      <c r="L7784" s="31"/>
      <c r="M7784" s="9"/>
      <c r="N7784" s="11" t="s">
        <v>25</v>
      </c>
      <c r="O7784" s="39"/>
      <c r="P7784" s="47"/>
      <c r="Q7784" s="13"/>
      <c r="R7784" s="248">
        <f t="shared" si="1210"/>
        <v>0</v>
      </c>
      <c r="S7784" s="248">
        <f t="shared" si="1211"/>
        <v>0</v>
      </c>
      <c r="T7784" s="248">
        <f t="shared" si="1212"/>
        <v>0</v>
      </c>
      <c r="U7784" s="248">
        <f t="shared" si="1213"/>
        <v>0</v>
      </c>
      <c r="V7784" s="13"/>
      <c r="W7784" s="7"/>
      <c r="AT7784" s="130"/>
      <c r="BF7784" s="33">
        <f t="shared" si="1219"/>
        <v>41242</v>
      </c>
      <c r="BG7784" s="34">
        <f t="shared" si="1214"/>
        <v>82.88000000000001</v>
      </c>
      <c r="BH7784" s="32">
        <f t="shared" si="1215"/>
        <v>1</v>
      </c>
      <c r="BI7784" s="32">
        <f t="shared" si="1216"/>
        <v>0</v>
      </c>
      <c r="BJ7784" s="69">
        <f t="shared" si="1217"/>
        <v>0</v>
      </c>
      <c r="BK7784" s="158" t="str">
        <f t="shared" si="1218"/>
        <v/>
      </c>
    </row>
    <row r="7785" spans="1:63" ht="12" customHeight="1" x14ac:dyDescent="0.2">
      <c r="A7785" s="8"/>
      <c r="B7785" s="7"/>
      <c r="C7785" s="7"/>
      <c r="D7785" s="7"/>
      <c r="E7785" s="7"/>
      <c r="F7785" s="7"/>
      <c r="G7785" s="7"/>
      <c r="H7785" s="7"/>
      <c r="I7785" s="10"/>
      <c r="J7785" s="25"/>
      <c r="K7785" s="250"/>
      <c r="L7785" s="31"/>
      <c r="M7785" s="9"/>
      <c r="N7785" s="11" t="s">
        <v>25</v>
      </c>
      <c r="O7785" s="39"/>
      <c r="P7785" s="47"/>
      <c r="Q7785" s="13"/>
      <c r="R7785" s="248">
        <f t="shared" si="1210"/>
        <v>0</v>
      </c>
      <c r="S7785" s="248">
        <f t="shared" si="1211"/>
        <v>0</v>
      </c>
      <c r="T7785" s="248">
        <f t="shared" si="1212"/>
        <v>0</v>
      </c>
      <c r="U7785" s="248">
        <f t="shared" si="1213"/>
        <v>0</v>
      </c>
      <c r="V7785" s="13"/>
      <c r="W7785" s="7"/>
      <c r="AT7785" s="130"/>
      <c r="BF7785" s="33">
        <f t="shared" si="1219"/>
        <v>41242</v>
      </c>
      <c r="BG7785" s="34">
        <f t="shared" si="1214"/>
        <v>82.88000000000001</v>
      </c>
      <c r="BH7785" s="32">
        <f t="shared" si="1215"/>
        <v>1</v>
      </c>
      <c r="BI7785" s="32">
        <f t="shared" si="1216"/>
        <v>0</v>
      </c>
      <c r="BJ7785" s="69">
        <f t="shared" si="1217"/>
        <v>0</v>
      </c>
      <c r="BK7785" s="158" t="str">
        <f t="shared" si="1218"/>
        <v/>
      </c>
    </row>
    <row r="7786" spans="1:63" ht="12" customHeight="1" x14ac:dyDescent="0.2">
      <c r="A7786" s="8"/>
      <c r="B7786" s="7"/>
      <c r="C7786" s="7"/>
      <c r="D7786" s="7"/>
      <c r="E7786" s="7"/>
      <c r="F7786" s="7"/>
      <c r="G7786" s="7"/>
      <c r="H7786" s="7"/>
      <c r="I7786" s="10"/>
      <c r="J7786" s="25"/>
      <c r="K7786" s="250"/>
      <c r="L7786" s="31"/>
      <c r="M7786" s="9"/>
      <c r="N7786" s="11" t="s">
        <v>25</v>
      </c>
      <c r="O7786" s="39"/>
      <c r="P7786" s="47"/>
      <c r="Q7786" s="13"/>
      <c r="R7786" s="248">
        <f t="shared" si="1210"/>
        <v>0</v>
      </c>
      <c r="S7786" s="248">
        <f t="shared" si="1211"/>
        <v>0</v>
      </c>
      <c r="T7786" s="248">
        <f t="shared" si="1212"/>
        <v>0</v>
      </c>
      <c r="U7786" s="248">
        <f t="shared" si="1213"/>
        <v>0</v>
      </c>
      <c r="V7786" s="13"/>
      <c r="W7786" s="7"/>
      <c r="AT7786" s="130"/>
      <c r="BF7786" s="33">
        <f t="shared" si="1219"/>
        <v>41242</v>
      </c>
      <c r="BG7786" s="34">
        <f t="shared" si="1214"/>
        <v>82.88000000000001</v>
      </c>
      <c r="BH7786" s="32">
        <f t="shared" si="1215"/>
        <v>1</v>
      </c>
      <c r="BI7786" s="32">
        <f t="shared" si="1216"/>
        <v>0</v>
      </c>
      <c r="BJ7786" s="69">
        <f t="shared" si="1217"/>
        <v>0</v>
      </c>
      <c r="BK7786" s="158" t="str">
        <f t="shared" si="1218"/>
        <v/>
      </c>
    </row>
    <row r="7787" spans="1:63" ht="12" customHeight="1" x14ac:dyDescent="0.2">
      <c r="A7787" s="8"/>
      <c r="B7787" s="7"/>
      <c r="C7787" s="7"/>
      <c r="D7787" s="7"/>
      <c r="E7787" s="7"/>
      <c r="F7787" s="7"/>
      <c r="G7787" s="7"/>
      <c r="H7787" s="7"/>
      <c r="I7787" s="10"/>
      <c r="J7787" s="25"/>
      <c r="K7787" s="250"/>
      <c r="L7787" s="31"/>
      <c r="M7787" s="9"/>
      <c r="N7787" s="11" t="s">
        <v>25</v>
      </c>
      <c r="O7787" s="39"/>
      <c r="P7787" s="47"/>
      <c r="Q7787" s="13"/>
      <c r="R7787" s="248">
        <f t="shared" si="1210"/>
        <v>0</v>
      </c>
      <c r="S7787" s="248">
        <f t="shared" si="1211"/>
        <v>0</v>
      </c>
      <c r="T7787" s="248">
        <f t="shared" si="1212"/>
        <v>0</v>
      </c>
      <c r="U7787" s="248">
        <f t="shared" si="1213"/>
        <v>0</v>
      </c>
      <c r="V7787" s="13"/>
      <c r="W7787" s="7"/>
      <c r="AT7787" s="130"/>
      <c r="BF7787" s="33">
        <f t="shared" si="1219"/>
        <v>41242</v>
      </c>
      <c r="BG7787" s="34">
        <f t="shared" si="1214"/>
        <v>82.88000000000001</v>
      </c>
      <c r="BH7787" s="32">
        <f t="shared" si="1215"/>
        <v>1</v>
      </c>
      <c r="BI7787" s="32">
        <f t="shared" si="1216"/>
        <v>0</v>
      </c>
      <c r="BJ7787" s="69">
        <f t="shared" si="1217"/>
        <v>0</v>
      </c>
      <c r="BK7787" s="158" t="str">
        <f t="shared" si="1218"/>
        <v/>
      </c>
    </row>
    <row r="7788" spans="1:63" ht="12" customHeight="1" x14ac:dyDescent="0.2">
      <c r="A7788" s="8"/>
      <c r="B7788" s="7"/>
      <c r="C7788" s="7"/>
      <c r="D7788" s="7"/>
      <c r="E7788" s="7"/>
      <c r="F7788" s="7"/>
      <c r="G7788" s="7"/>
      <c r="H7788" s="7"/>
      <c r="I7788" s="10"/>
      <c r="J7788" s="25"/>
      <c r="K7788" s="250"/>
      <c r="L7788" s="31"/>
      <c r="M7788" s="9"/>
      <c r="N7788" s="11" t="s">
        <v>25</v>
      </c>
      <c r="O7788" s="39"/>
      <c r="P7788" s="47"/>
      <c r="Q7788" s="13"/>
      <c r="R7788" s="248">
        <f t="shared" si="1210"/>
        <v>0</v>
      </c>
      <c r="S7788" s="248">
        <f t="shared" si="1211"/>
        <v>0</v>
      </c>
      <c r="T7788" s="248">
        <f t="shared" si="1212"/>
        <v>0</v>
      </c>
      <c r="U7788" s="248">
        <f t="shared" si="1213"/>
        <v>0</v>
      </c>
      <c r="V7788" s="13"/>
      <c r="W7788" s="7"/>
      <c r="AT7788" s="130"/>
      <c r="BF7788" s="33">
        <f t="shared" si="1219"/>
        <v>41242</v>
      </c>
      <c r="BG7788" s="34">
        <f t="shared" si="1214"/>
        <v>82.88000000000001</v>
      </c>
      <c r="BH7788" s="32">
        <f t="shared" si="1215"/>
        <v>1</v>
      </c>
      <c r="BI7788" s="32">
        <f t="shared" si="1216"/>
        <v>0</v>
      </c>
      <c r="BJ7788" s="69">
        <f t="shared" si="1217"/>
        <v>0</v>
      </c>
      <c r="BK7788" s="158" t="str">
        <f t="shared" si="1218"/>
        <v/>
      </c>
    </row>
    <row r="7789" spans="1:63" ht="12" customHeight="1" x14ac:dyDescent="0.2">
      <c r="A7789" s="8"/>
      <c r="B7789" s="7"/>
      <c r="C7789" s="7"/>
      <c r="D7789" s="7"/>
      <c r="E7789" s="7"/>
      <c r="F7789" s="7"/>
      <c r="G7789" s="7"/>
      <c r="H7789" s="7"/>
      <c r="I7789" s="10"/>
      <c r="J7789" s="25"/>
      <c r="K7789" s="250"/>
      <c r="L7789" s="31"/>
      <c r="M7789" s="9"/>
      <c r="N7789" s="11" t="s">
        <v>25</v>
      </c>
      <c r="O7789" s="39"/>
      <c r="P7789" s="47"/>
      <c r="Q7789" s="13"/>
      <c r="R7789" s="248">
        <f t="shared" si="1210"/>
        <v>0</v>
      </c>
      <c r="S7789" s="248">
        <f t="shared" si="1211"/>
        <v>0</v>
      </c>
      <c r="T7789" s="248">
        <f t="shared" si="1212"/>
        <v>0</v>
      </c>
      <c r="U7789" s="248">
        <f t="shared" si="1213"/>
        <v>0</v>
      </c>
      <c r="V7789" s="13"/>
      <c r="W7789" s="7"/>
      <c r="AT7789" s="130"/>
      <c r="BF7789" s="33">
        <f t="shared" si="1219"/>
        <v>41242</v>
      </c>
      <c r="BG7789" s="34">
        <f t="shared" si="1214"/>
        <v>82.88000000000001</v>
      </c>
      <c r="BH7789" s="32">
        <f t="shared" si="1215"/>
        <v>1</v>
      </c>
      <c r="BI7789" s="32">
        <f t="shared" si="1216"/>
        <v>0</v>
      </c>
      <c r="BJ7789" s="69">
        <f t="shared" si="1217"/>
        <v>0</v>
      </c>
      <c r="BK7789" s="158" t="str">
        <f t="shared" si="1218"/>
        <v/>
      </c>
    </row>
    <row r="7790" spans="1:63" ht="12" customHeight="1" x14ac:dyDescent="0.2">
      <c r="A7790" s="8"/>
      <c r="B7790" s="7"/>
      <c r="C7790" s="7"/>
      <c r="D7790" s="7"/>
      <c r="E7790" s="7"/>
      <c r="F7790" s="7"/>
      <c r="G7790" s="7"/>
      <c r="H7790" s="7"/>
      <c r="I7790" s="10"/>
      <c r="J7790" s="25"/>
      <c r="K7790" s="250"/>
      <c r="L7790" s="31"/>
      <c r="M7790" s="9"/>
      <c r="N7790" s="11" t="s">
        <v>25</v>
      </c>
      <c r="O7790" s="39"/>
      <c r="P7790" s="47"/>
      <c r="Q7790" s="13"/>
      <c r="R7790" s="248">
        <f t="shared" si="1210"/>
        <v>0</v>
      </c>
      <c r="S7790" s="248">
        <f t="shared" si="1211"/>
        <v>0</v>
      </c>
      <c r="T7790" s="248">
        <f t="shared" si="1212"/>
        <v>0</v>
      </c>
      <c r="U7790" s="248">
        <f t="shared" si="1213"/>
        <v>0</v>
      </c>
      <c r="V7790" s="13"/>
      <c r="W7790" s="7"/>
      <c r="AT7790" s="130"/>
      <c r="BF7790" s="33">
        <f t="shared" si="1219"/>
        <v>41242</v>
      </c>
      <c r="BG7790" s="34">
        <f t="shared" si="1214"/>
        <v>82.88000000000001</v>
      </c>
      <c r="BH7790" s="32">
        <f t="shared" si="1215"/>
        <v>1</v>
      </c>
      <c r="BI7790" s="32">
        <f t="shared" si="1216"/>
        <v>0</v>
      </c>
      <c r="BJ7790" s="69">
        <f t="shared" si="1217"/>
        <v>0</v>
      </c>
      <c r="BK7790" s="158" t="str">
        <f t="shared" si="1218"/>
        <v/>
      </c>
    </row>
    <row r="7791" spans="1:63" ht="12" customHeight="1" x14ac:dyDescent="0.2">
      <c r="A7791" s="8"/>
      <c r="B7791" s="7"/>
      <c r="C7791" s="7"/>
      <c r="D7791" s="7"/>
      <c r="E7791" s="7"/>
      <c r="F7791" s="7"/>
      <c r="G7791" s="7"/>
      <c r="H7791" s="7"/>
      <c r="I7791" s="10"/>
      <c r="J7791" s="25"/>
      <c r="K7791" s="250"/>
      <c r="L7791" s="31"/>
      <c r="M7791" s="9"/>
      <c r="N7791" s="11" t="s">
        <v>25</v>
      </c>
      <c r="O7791" s="39"/>
      <c r="P7791" s="47"/>
      <c r="Q7791" s="13"/>
      <c r="R7791" s="248">
        <f t="shared" si="1210"/>
        <v>0</v>
      </c>
      <c r="S7791" s="248">
        <f t="shared" si="1211"/>
        <v>0</v>
      </c>
      <c r="T7791" s="248">
        <f t="shared" si="1212"/>
        <v>0</v>
      </c>
      <c r="U7791" s="248">
        <f t="shared" si="1213"/>
        <v>0</v>
      </c>
      <c r="V7791" s="13"/>
      <c r="W7791" s="7"/>
      <c r="AT7791" s="130"/>
      <c r="BF7791" s="33">
        <f t="shared" si="1219"/>
        <v>41242</v>
      </c>
      <c r="BG7791" s="34">
        <f t="shared" si="1214"/>
        <v>82.88000000000001</v>
      </c>
      <c r="BH7791" s="32">
        <f t="shared" si="1215"/>
        <v>1</v>
      </c>
      <c r="BI7791" s="32">
        <f t="shared" si="1216"/>
        <v>0</v>
      </c>
      <c r="BJ7791" s="69">
        <f t="shared" si="1217"/>
        <v>0</v>
      </c>
      <c r="BK7791" s="158" t="str">
        <f t="shared" si="1218"/>
        <v/>
      </c>
    </row>
    <row r="7792" spans="1:63" ht="12" customHeight="1" x14ac:dyDescent="0.2">
      <c r="A7792" s="8"/>
      <c r="B7792" s="7"/>
      <c r="C7792" s="7"/>
      <c r="D7792" s="7"/>
      <c r="E7792" s="7"/>
      <c r="F7792" s="7"/>
      <c r="G7792" s="7"/>
      <c r="H7792" s="7"/>
      <c r="I7792" s="10"/>
      <c r="J7792" s="25"/>
      <c r="K7792" s="250"/>
      <c r="L7792" s="31"/>
      <c r="M7792" s="9"/>
      <c r="N7792" s="11" t="s">
        <v>25</v>
      </c>
      <c r="O7792" s="39"/>
      <c r="P7792" s="47"/>
      <c r="Q7792" s="13"/>
      <c r="R7792" s="248">
        <f t="shared" si="1210"/>
        <v>0</v>
      </c>
      <c r="S7792" s="248">
        <f t="shared" si="1211"/>
        <v>0</v>
      </c>
      <c r="T7792" s="248">
        <f t="shared" si="1212"/>
        <v>0</v>
      </c>
      <c r="U7792" s="248">
        <f t="shared" si="1213"/>
        <v>0</v>
      </c>
      <c r="V7792" s="13"/>
      <c r="W7792" s="7"/>
      <c r="AT7792" s="130"/>
      <c r="BF7792" s="33">
        <f t="shared" si="1219"/>
        <v>41242</v>
      </c>
      <c r="BG7792" s="34">
        <f t="shared" si="1214"/>
        <v>82.88000000000001</v>
      </c>
      <c r="BH7792" s="32">
        <f t="shared" si="1215"/>
        <v>1</v>
      </c>
      <c r="BI7792" s="32">
        <f t="shared" si="1216"/>
        <v>0</v>
      </c>
      <c r="BJ7792" s="69">
        <f t="shared" si="1217"/>
        <v>0</v>
      </c>
      <c r="BK7792" s="158" t="str">
        <f t="shared" si="1218"/>
        <v/>
      </c>
    </row>
    <row r="7793" spans="1:63" ht="12" customHeight="1" x14ac:dyDescent="0.2">
      <c r="A7793" s="8"/>
      <c r="B7793" s="7"/>
      <c r="C7793" s="7"/>
      <c r="D7793" s="7"/>
      <c r="E7793" s="7"/>
      <c r="F7793" s="7"/>
      <c r="G7793" s="7"/>
      <c r="H7793" s="7"/>
      <c r="I7793" s="10"/>
      <c r="J7793" s="25"/>
      <c r="K7793" s="250"/>
      <c r="L7793" s="31"/>
      <c r="M7793" s="9"/>
      <c r="N7793" s="11" t="s">
        <v>25</v>
      </c>
      <c r="O7793" s="39"/>
      <c r="P7793" s="47"/>
      <c r="Q7793" s="13"/>
      <c r="R7793" s="248">
        <f t="shared" si="1210"/>
        <v>0</v>
      </c>
      <c r="S7793" s="248">
        <f t="shared" si="1211"/>
        <v>0</v>
      </c>
      <c r="T7793" s="248">
        <f t="shared" si="1212"/>
        <v>0</v>
      </c>
      <c r="U7793" s="248">
        <f t="shared" si="1213"/>
        <v>0</v>
      </c>
      <c r="V7793" s="13"/>
      <c r="W7793" s="7"/>
      <c r="AT7793" s="130"/>
      <c r="BF7793" s="33">
        <f t="shared" si="1219"/>
        <v>41242</v>
      </c>
      <c r="BG7793" s="34">
        <f t="shared" si="1214"/>
        <v>82.88000000000001</v>
      </c>
      <c r="BH7793" s="32">
        <f t="shared" si="1215"/>
        <v>1</v>
      </c>
      <c r="BI7793" s="32">
        <f t="shared" si="1216"/>
        <v>0</v>
      </c>
      <c r="BJ7793" s="69">
        <f t="shared" si="1217"/>
        <v>0</v>
      </c>
      <c r="BK7793" s="158" t="str">
        <f t="shared" si="1218"/>
        <v/>
      </c>
    </row>
    <row r="7794" spans="1:63" ht="12" customHeight="1" x14ac:dyDescent="0.2">
      <c r="A7794" s="8"/>
      <c r="B7794" s="7"/>
      <c r="C7794" s="7"/>
      <c r="D7794" s="7"/>
      <c r="E7794" s="7"/>
      <c r="F7794" s="7"/>
      <c r="G7794" s="7"/>
      <c r="H7794" s="7"/>
      <c r="I7794" s="10"/>
      <c r="J7794" s="25"/>
      <c r="K7794" s="250"/>
      <c r="L7794" s="31"/>
      <c r="M7794" s="9"/>
      <c r="N7794" s="11" t="s">
        <v>25</v>
      </c>
      <c r="O7794" s="39"/>
      <c r="P7794" s="47"/>
      <c r="Q7794" s="13"/>
      <c r="R7794" s="248">
        <f t="shared" si="1210"/>
        <v>0</v>
      </c>
      <c r="S7794" s="248">
        <f t="shared" si="1211"/>
        <v>0</v>
      </c>
      <c r="T7794" s="248">
        <f t="shared" si="1212"/>
        <v>0</v>
      </c>
      <c r="U7794" s="248">
        <f t="shared" si="1213"/>
        <v>0</v>
      </c>
      <c r="V7794" s="13"/>
      <c r="W7794" s="7"/>
      <c r="AT7794" s="130"/>
      <c r="BF7794" s="33">
        <f t="shared" si="1219"/>
        <v>41242</v>
      </c>
      <c r="BG7794" s="34">
        <f t="shared" si="1214"/>
        <v>82.88000000000001</v>
      </c>
      <c r="BH7794" s="32">
        <f t="shared" si="1215"/>
        <v>1</v>
      </c>
      <c r="BI7794" s="32">
        <f t="shared" si="1216"/>
        <v>0</v>
      </c>
      <c r="BJ7794" s="69">
        <f t="shared" si="1217"/>
        <v>0</v>
      </c>
      <c r="BK7794" s="158" t="str">
        <f t="shared" si="1218"/>
        <v/>
      </c>
    </row>
    <row r="7795" spans="1:63" ht="12" customHeight="1" x14ac:dyDescent="0.2">
      <c r="A7795" s="8"/>
      <c r="B7795" s="7"/>
      <c r="C7795" s="7"/>
      <c r="D7795" s="7"/>
      <c r="E7795" s="7"/>
      <c r="F7795" s="7"/>
      <c r="G7795" s="7"/>
      <c r="H7795" s="7"/>
      <c r="I7795" s="10"/>
      <c r="J7795" s="25"/>
      <c r="K7795" s="250"/>
      <c r="L7795" s="31"/>
      <c r="M7795" s="9"/>
      <c r="N7795" s="11" t="s">
        <v>25</v>
      </c>
      <c r="O7795" s="39"/>
      <c r="P7795" s="47"/>
      <c r="Q7795" s="13"/>
      <c r="R7795" s="248">
        <f t="shared" si="1210"/>
        <v>0</v>
      </c>
      <c r="S7795" s="248">
        <f t="shared" si="1211"/>
        <v>0</v>
      </c>
      <c r="T7795" s="248">
        <f t="shared" si="1212"/>
        <v>0</v>
      </c>
      <c r="U7795" s="248">
        <f t="shared" si="1213"/>
        <v>0</v>
      </c>
      <c r="V7795" s="13"/>
      <c r="W7795" s="7"/>
      <c r="AT7795" s="130"/>
      <c r="BF7795" s="33">
        <f t="shared" si="1219"/>
        <v>41242</v>
      </c>
      <c r="BG7795" s="34">
        <f t="shared" si="1214"/>
        <v>82.88000000000001</v>
      </c>
      <c r="BH7795" s="32">
        <f t="shared" si="1215"/>
        <v>1</v>
      </c>
      <c r="BI7795" s="32">
        <f t="shared" si="1216"/>
        <v>0</v>
      </c>
      <c r="BJ7795" s="69">
        <f t="shared" si="1217"/>
        <v>0</v>
      </c>
      <c r="BK7795" s="158" t="str">
        <f t="shared" si="1218"/>
        <v/>
      </c>
    </row>
    <row r="7796" spans="1:63" ht="12" customHeight="1" x14ac:dyDescent="0.2">
      <c r="A7796" s="8"/>
      <c r="B7796" s="7"/>
      <c r="C7796" s="7"/>
      <c r="D7796" s="7"/>
      <c r="E7796" s="7"/>
      <c r="F7796" s="7"/>
      <c r="G7796" s="7"/>
      <c r="H7796" s="7"/>
      <c r="I7796" s="10"/>
      <c r="J7796" s="25"/>
      <c r="K7796" s="250"/>
      <c r="L7796" s="31"/>
      <c r="M7796" s="9"/>
      <c r="N7796" s="11" t="s">
        <v>25</v>
      </c>
      <c r="O7796" s="39"/>
      <c r="P7796" s="47"/>
      <c r="Q7796" s="13"/>
      <c r="R7796" s="248">
        <f t="shared" si="1210"/>
        <v>0</v>
      </c>
      <c r="S7796" s="248">
        <f t="shared" si="1211"/>
        <v>0</v>
      </c>
      <c r="T7796" s="248">
        <f t="shared" si="1212"/>
        <v>0</v>
      </c>
      <c r="U7796" s="248">
        <f t="shared" si="1213"/>
        <v>0</v>
      </c>
      <c r="V7796" s="13"/>
      <c r="W7796" s="7"/>
      <c r="AT7796" s="130"/>
      <c r="BF7796" s="33">
        <f t="shared" si="1219"/>
        <v>41242</v>
      </c>
      <c r="BG7796" s="34">
        <f t="shared" si="1214"/>
        <v>82.88000000000001</v>
      </c>
      <c r="BH7796" s="32">
        <f t="shared" si="1215"/>
        <v>1</v>
      </c>
      <c r="BI7796" s="32">
        <f t="shared" si="1216"/>
        <v>0</v>
      </c>
      <c r="BJ7796" s="69">
        <f t="shared" si="1217"/>
        <v>0</v>
      </c>
      <c r="BK7796" s="158" t="str">
        <f t="shared" si="1218"/>
        <v/>
      </c>
    </row>
    <row r="7797" spans="1:63" ht="12" customHeight="1" x14ac:dyDescent="0.2">
      <c r="A7797" s="8"/>
      <c r="B7797" s="7"/>
      <c r="C7797" s="7"/>
      <c r="D7797" s="7"/>
      <c r="E7797" s="7"/>
      <c r="F7797" s="7"/>
      <c r="G7797" s="7"/>
      <c r="H7797" s="7"/>
      <c r="I7797" s="10"/>
      <c r="J7797" s="25"/>
      <c r="K7797" s="250"/>
      <c r="L7797" s="31"/>
      <c r="M7797" s="9"/>
      <c r="N7797" s="11" t="s">
        <v>25</v>
      </c>
      <c r="O7797" s="39"/>
      <c r="P7797" s="47"/>
      <c r="Q7797" s="13"/>
      <c r="R7797" s="248">
        <f t="shared" si="1210"/>
        <v>0</v>
      </c>
      <c r="S7797" s="248">
        <f t="shared" si="1211"/>
        <v>0</v>
      </c>
      <c r="T7797" s="248">
        <f t="shared" si="1212"/>
        <v>0</v>
      </c>
      <c r="U7797" s="248">
        <f t="shared" si="1213"/>
        <v>0</v>
      </c>
      <c r="V7797" s="13"/>
      <c r="W7797" s="7"/>
      <c r="AT7797" s="130"/>
      <c r="BF7797" s="33">
        <f t="shared" si="1219"/>
        <v>41242</v>
      </c>
      <c r="BG7797" s="34">
        <f t="shared" si="1214"/>
        <v>82.88000000000001</v>
      </c>
      <c r="BH7797" s="32">
        <f t="shared" si="1215"/>
        <v>1</v>
      </c>
      <c r="BI7797" s="32">
        <f t="shared" si="1216"/>
        <v>0</v>
      </c>
      <c r="BJ7797" s="69">
        <f t="shared" si="1217"/>
        <v>0</v>
      </c>
      <c r="BK7797" s="158" t="str">
        <f t="shared" si="1218"/>
        <v/>
      </c>
    </row>
    <row r="7798" spans="1:63" ht="12" customHeight="1" x14ac:dyDescent="0.2">
      <c r="A7798" s="8"/>
      <c r="B7798" s="7"/>
      <c r="C7798" s="7"/>
      <c r="D7798" s="7"/>
      <c r="E7798" s="7"/>
      <c r="F7798" s="7"/>
      <c r="G7798" s="7"/>
      <c r="H7798" s="7"/>
      <c r="I7798" s="10"/>
      <c r="J7798" s="25"/>
      <c r="K7798" s="250"/>
      <c r="L7798" s="31"/>
      <c r="M7798" s="9"/>
      <c r="N7798" s="11" t="s">
        <v>25</v>
      </c>
      <c r="O7798" s="39"/>
      <c r="P7798" s="47"/>
      <c r="Q7798" s="13"/>
      <c r="R7798" s="248">
        <f t="shared" si="1210"/>
        <v>0</v>
      </c>
      <c r="S7798" s="248">
        <f t="shared" si="1211"/>
        <v>0</v>
      </c>
      <c r="T7798" s="248">
        <f t="shared" si="1212"/>
        <v>0</v>
      </c>
      <c r="U7798" s="248">
        <f t="shared" si="1213"/>
        <v>0</v>
      </c>
      <c r="V7798" s="13"/>
      <c r="W7798" s="7"/>
      <c r="AT7798" s="130"/>
      <c r="BF7798" s="33">
        <f t="shared" si="1219"/>
        <v>41242</v>
      </c>
      <c r="BG7798" s="34">
        <f t="shared" si="1214"/>
        <v>82.88000000000001</v>
      </c>
      <c r="BH7798" s="32">
        <f t="shared" si="1215"/>
        <v>1</v>
      </c>
      <c r="BI7798" s="32">
        <f t="shared" si="1216"/>
        <v>0</v>
      </c>
      <c r="BJ7798" s="69">
        <f t="shared" si="1217"/>
        <v>0</v>
      </c>
      <c r="BK7798" s="158" t="str">
        <f t="shared" si="1218"/>
        <v/>
      </c>
    </row>
    <row r="7799" spans="1:63" ht="12" customHeight="1" x14ac:dyDescent="0.2">
      <c r="A7799" s="8"/>
      <c r="B7799" s="7"/>
      <c r="C7799" s="7"/>
      <c r="D7799" s="7"/>
      <c r="E7799" s="7"/>
      <c r="F7799" s="7"/>
      <c r="G7799" s="7"/>
      <c r="H7799" s="7"/>
      <c r="I7799" s="10"/>
      <c r="J7799" s="25"/>
      <c r="K7799" s="250"/>
      <c r="L7799" s="31"/>
      <c r="M7799" s="9"/>
      <c r="N7799" s="11" t="s">
        <v>25</v>
      </c>
      <c r="O7799" s="39"/>
      <c r="P7799" s="47"/>
      <c r="Q7799" s="13"/>
      <c r="R7799" s="248">
        <f t="shared" si="1210"/>
        <v>0</v>
      </c>
      <c r="S7799" s="248">
        <f t="shared" si="1211"/>
        <v>0</v>
      </c>
      <c r="T7799" s="248">
        <f t="shared" si="1212"/>
        <v>0</v>
      </c>
      <c r="U7799" s="248">
        <f t="shared" si="1213"/>
        <v>0</v>
      </c>
      <c r="V7799" s="13"/>
      <c r="W7799" s="7"/>
      <c r="AT7799" s="130"/>
      <c r="BF7799" s="33">
        <f t="shared" si="1219"/>
        <v>41242</v>
      </c>
      <c r="BG7799" s="34">
        <f t="shared" si="1214"/>
        <v>82.88000000000001</v>
      </c>
      <c r="BH7799" s="32">
        <f t="shared" si="1215"/>
        <v>1</v>
      </c>
      <c r="BI7799" s="32">
        <f t="shared" si="1216"/>
        <v>0</v>
      </c>
      <c r="BJ7799" s="69">
        <f t="shared" si="1217"/>
        <v>0</v>
      </c>
      <c r="BK7799" s="158" t="str">
        <f t="shared" si="1218"/>
        <v/>
      </c>
    </row>
    <row r="7800" spans="1:63" ht="12" customHeight="1" x14ac:dyDescent="0.2">
      <c r="A7800" s="8"/>
      <c r="B7800" s="7"/>
      <c r="C7800" s="7"/>
      <c r="D7800" s="7"/>
      <c r="E7800" s="7"/>
      <c r="F7800" s="7"/>
      <c r="G7800" s="7"/>
      <c r="H7800" s="7"/>
      <c r="I7800" s="10"/>
      <c r="J7800" s="25"/>
      <c r="K7800" s="250"/>
      <c r="L7800" s="31"/>
      <c r="M7800" s="9"/>
      <c r="N7800" s="11" t="s">
        <v>25</v>
      </c>
      <c r="O7800" s="39"/>
      <c r="P7800" s="47"/>
      <c r="Q7800" s="13"/>
      <c r="R7800" s="248">
        <f t="shared" si="1210"/>
        <v>0</v>
      </c>
      <c r="S7800" s="248">
        <f t="shared" si="1211"/>
        <v>0</v>
      </c>
      <c r="T7800" s="248">
        <f t="shared" si="1212"/>
        <v>0</v>
      </c>
      <c r="U7800" s="248">
        <f t="shared" si="1213"/>
        <v>0</v>
      </c>
      <c r="V7800" s="13"/>
      <c r="W7800" s="7"/>
      <c r="AT7800" s="130"/>
      <c r="BF7800" s="33">
        <f t="shared" si="1219"/>
        <v>41242</v>
      </c>
      <c r="BG7800" s="34">
        <f t="shared" si="1214"/>
        <v>82.88000000000001</v>
      </c>
      <c r="BH7800" s="32">
        <f t="shared" si="1215"/>
        <v>1</v>
      </c>
      <c r="BI7800" s="32">
        <f t="shared" si="1216"/>
        <v>0</v>
      </c>
      <c r="BJ7800" s="69">
        <f t="shared" si="1217"/>
        <v>0</v>
      </c>
      <c r="BK7800" s="158" t="str">
        <f t="shared" si="1218"/>
        <v/>
      </c>
    </row>
    <row r="7801" spans="1:63" ht="12" customHeight="1" x14ac:dyDescent="0.2">
      <c r="A7801" s="8"/>
      <c r="B7801" s="7"/>
      <c r="C7801" s="7"/>
      <c r="D7801" s="7"/>
      <c r="E7801" s="7"/>
      <c r="F7801" s="7"/>
      <c r="G7801" s="7"/>
      <c r="H7801" s="7"/>
      <c r="I7801" s="10"/>
      <c r="J7801" s="25"/>
      <c r="K7801" s="250"/>
      <c r="L7801" s="31"/>
      <c r="M7801" s="9"/>
      <c r="N7801" s="11" t="s">
        <v>25</v>
      </c>
      <c r="O7801" s="39"/>
      <c r="P7801" s="47"/>
      <c r="Q7801" s="13"/>
      <c r="R7801" s="248">
        <f t="shared" si="1210"/>
        <v>0</v>
      </c>
      <c r="S7801" s="248">
        <f t="shared" si="1211"/>
        <v>0</v>
      </c>
      <c r="T7801" s="248">
        <f t="shared" si="1212"/>
        <v>0</v>
      </c>
      <c r="U7801" s="248">
        <f t="shared" si="1213"/>
        <v>0</v>
      </c>
      <c r="V7801" s="13"/>
      <c r="W7801" s="7"/>
      <c r="AT7801" s="130"/>
      <c r="BF7801" s="33">
        <f t="shared" si="1219"/>
        <v>41242</v>
      </c>
      <c r="BG7801" s="34">
        <f t="shared" si="1214"/>
        <v>82.88000000000001</v>
      </c>
      <c r="BH7801" s="32">
        <f t="shared" si="1215"/>
        <v>1</v>
      </c>
      <c r="BI7801" s="32">
        <f t="shared" si="1216"/>
        <v>0</v>
      </c>
      <c r="BJ7801" s="69">
        <f t="shared" si="1217"/>
        <v>0</v>
      </c>
      <c r="BK7801" s="158" t="str">
        <f t="shared" si="1218"/>
        <v/>
      </c>
    </row>
    <row r="7802" spans="1:63" ht="12" customHeight="1" x14ac:dyDescent="0.2">
      <c r="A7802" s="8"/>
      <c r="B7802" s="7"/>
      <c r="C7802" s="7"/>
      <c r="D7802" s="7"/>
      <c r="E7802" s="7"/>
      <c r="F7802" s="7"/>
      <c r="G7802" s="7"/>
      <c r="H7802" s="7"/>
      <c r="I7802" s="10"/>
      <c r="J7802" s="25"/>
      <c r="K7802" s="250"/>
      <c r="L7802" s="31"/>
      <c r="M7802" s="9"/>
      <c r="N7802" s="11" t="s">
        <v>25</v>
      </c>
      <c r="O7802" s="39"/>
      <c r="P7802" s="47"/>
      <c r="Q7802" s="13"/>
      <c r="R7802" s="248">
        <f t="shared" si="1210"/>
        <v>0</v>
      </c>
      <c r="S7802" s="248">
        <f t="shared" si="1211"/>
        <v>0</v>
      </c>
      <c r="T7802" s="248">
        <f t="shared" si="1212"/>
        <v>0</v>
      </c>
      <c r="U7802" s="248">
        <f t="shared" si="1213"/>
        <v>0</v>
      </c>
      <c r="V7802" s="13"/>
      <c r="W7802" s="7"/>
      <c r="AT7802" s="130"/>
      <c r="BF7802" s="33">
        <f t="shared" si="1219"/>
        <v>41242</v>
      </c>
      <c r="BG7802" s="34">
        <f t="shared" si="1214"/>
        <v>82.88000000000001</v>
      </c>
      <c r="BH7802" s="32">
        <f t="shared" si="1215"/>
        <v>1</v>
      </c>
      <c r="BI7802" s="32">
        <f t="shared" si="1216"/>
        <v>0</v>
      </c>
      <c r="BJ7802" s="69">
        <f t="shared" si="1217"/>
        <v>0</v>
      </c>
      <c r="BK7802" s="158" t="str">
        <f t="shared" si="1218"/>
        <v/>
      </c>
    </row>
    <row r="7803" spans="1:63" ht="12" customHeight="1" x14ac:dyDescent="0.2">
      <c r="A7803" s="8"/>
      <c r="B7803" s="7"/>
      <c r="C7803" s="7"/>
      <c r="D7803" s="7"/>
      <c r="E7803" s="7"/>
      <c r="F7803" s="7"/>
      <c r="G7803" s="7"/>
      <c r="H7803" s="7"/>
      <c r="I7803" s="10"/>
      <c r="J7803" s="25"/>
      <c r="K7803" s="250"/>
      <c r="L7803" s="31"/>
      <c r="M7803" s="9"/>
      <c r="N7803" s="11" t="s">
        <v>25</v>
      </c>
      <c r="O7803" s="39"/>
      <c r="P7803" s="47"/>
      <c r="Q7803" s="13"/>
      <c r="R7803" s="248">
        <f t="shared" si="1210"/>
        <v>0</v>
      </c>
      <c r="S7803" s="248">
        <f t="shared" si="1211"/>
        <v>0</v>
      </c>
      <c r="T7803" s="248">
        <f t="shared" si="1212"/>
        <v>0</v>
      </c>
      <c r="U7803" s="248">
        <f t="shared" si="1213"/>
        <v>0</v>
      </c>
      <c r="V7803" s="13"/>
      <c r="W7803" s="7"/>
      <c r="AT7803" s="130"/>
      <c r="BF7803" s="33">
        <f t="shared" si="1219"/>
        <v>41242</v>
      </c>
      <c r="BG7803" s="34">
        <f t="shared" si="1214"/>
        <v>82.88000000000001</v>
      </c>
      <c r="BH7803" s="32">
        <f t="shared" si="1215"/>
        <v>1</v>
      </c>
      <c r="BI7803" s="32">
        <f t="shared" si="1216"/>
        <v>0</v>
      </c>
      <c r="BJ7803" s="69">
        <f t="shared" si="1217"/>
        <v>0</v>
      </c>
      <c r="BK7803" s="158" t="str">
        <f t="shared" si="1218"/>
        <v/>
      </c>
    </row>
    <row r="7804" spans="1:63" ht="12" customHeight="1" x14ac:dyDescent="0.2">
      <c r="A7804" s="8"/>
      <c r="B7804" s="7"/>
      <c r="C7804" s="7"/>
      <c r="D7804" s="7"/>
      <c r="E7804" s="7"/>
      <c r="F7804" s="7"/>
      <c r="G7804" s="7"/>
      <c r="H7804" s="7"/>
      <c r="I7804" s="10"/>
      <c r="J7804" s="25"/>
      <c r="K7804" s="250"/>
      <c r="L7804" s="31"/>
      <c r="M7804" s="9"/>
      <c r="N7804" s="11" t="s">
        <v>25</v>
      </c>
      <c r="O7804" s="39"/>
      <c r="P7804" s="47"/>
      <c r="Q7804" s="13"/>
      <c r="R7804" s="248">
        <f t="shared" si="1210"/>
        <v>0</v>
      </c>
      <c r="S7804" s="248">
        <f t="shared" si="1211"/>
        <v>0</v>
      </c>
      <c r="T7804" s="248">
        <f t="shared" si="1212"/>
        <v>0</v>
      </c>
      <c r="U7804" s="248">
        <f t="shared" si="1213"/>
        <v>0</v>
      </c>
      <c r="V7804" s="13"/>
      <c r="W7804" s="7"/>
      <c r="AT7804" s="130"/>
      <c r="BF7804" s="33">
        <f t="shared" si="1219"/>
        <v>41242</v>
      </c>
      <c r="BG7804" s="34">
        <f t="shared" si="1214"/>
        <v>82.88000000000001</v>
      </c>
      <c r="BH7804" s="32">
        <f t="shared" si="1215"/>
        <v>1</v>
      </c>
      <c r="BI7804" s="32">
        <f t="shared" si="1216"/>
        <v>0</v>
      </c>
      <c r="BJ7804" s="69">
        <f t="shared" si="1217"/>
        <v>0</v>
      </c>
      <c r="BK7804" s="158" t="str">
        <f t="shared" si="1218"/>
        <v/>
      </c>
    </row>
    <row r="7805" spans="1:63" ht="12" customHeight="1" x14ac:dyDescent="0.2">
      <c r="A7805" s="8"/>
      <c r="B7805" s="7"/>
      <c r="C7805" s="7"/>
      <c r="D7805" s="7"/>
      <c r="E7805" s="7"/>
      <c r="F7805" s="7"/>
      <c r="G7805" s="7"/>
      <c r="H7805" s="7"/>
      <c r="I7805" s="10"/>
      <c r="J7805" s="25"/>
      <c r="K7805" s="250"/>
      <c r="L7805" s="31"/>
      <c r="M7805" s="9"/>
      <c r="N7805" s="11" t="s">
        <v>25</v>
      </c>
      <c r="O7805" s="39"/>
      <c r="P7805" s="47"/>
      <c r="Q7805" s="13"/>
      <c r="R7805" s="248">
        <f t="shared" si="1210"/>
        <v>0</v>
      </c>
      <c r="S7805" s="248">
        <f t="shared" si="1211"/>
        <v>0</v>
      </c>
      <c r="T7805" s="248">
        <f t="shared" si="1212"/>
        <v>0</v>
      </c>
      <c r="U7805" s="248">
        <f t="shared" si="1213"/>
        <v>0</v>
      </c>
      <c r="V7805" s="13"/>
      <c r="W7805" s="7"/>
      <c r="AT7805" s="130"/>
      <c r="BF7805" s="33">
        <f t="shared" si="1219"/>
        <v>41242</v>
      </c>
      <c r="BG7805" s="34">
        <f t="shared" si="1214"/>
        <v>82.88000000000001</v>
      </c>
      <c r="BH7805" s="32">
        <f t="shared" si="1215"/>
        <v>1</v>
      </c>
      <c r="BI7805" s="32">
        <f t="shared" si="1216"/>
        <v>0</v>
      </c>
      <c r="BJ7805" s="69">
        <f t="shared" si="1217"/>
        <v>0</v>
      </c>
      <c r="BK7805" s="158" t="str">
        <f t="shared" si="1218"/>
        <v/>
      </c>
    </row>
    <row r="7806" spans="1:63" ht="12" customHeight="1" x14ac:dyDescent="0.2">
      <c r="A7806" s="8"/>
      <c r="B7806" s="7"/>
      <c r="C7806" s="7"/>
      <c r="D7806" s="7"/>
      <c r="E7806" s="7"/>
      <c r="F7806" s="7"/>
      <c r="G7806" s="7"/>
      <c r="H7806" s="7"/>
      <c r="I7806" s="10"/>
      <c r="J7806" s="25"/>
      <c r="K7806" s="250"/>
      <c r="L7806" s="31"/>
      <c r="M7806" s="9"/>
      <c r="N7806" s="11" t="s">
        <v>25</v>
      </c>
      <c r="O7806" s="39"/>
      <c r="P7806" s="47"/>
      <c r="Q7806" s="13"/>
      <c r="R7806" s="248">
        <f t="shared" si="1210"/>
        <v>0</v>
      </c>
      <c r="S7806" s="248">
        <f t="shared" si="1211"/>
        <v>0</v>
      </c>
      <c r="T7806" s="248">
        <f t="shared" si="1212"/>
        <v>0</v>
      </c>
      <c r="U7806" s="248">
        <f t="shared" si="1213"/>
        <v>0</v>
      </c>
      <c r="V7806" s="13"/>
      <c r="W7806" s="7"/>
      <c r="AT7806" s="130"/>
      <c r="BF7806" s="33">
        <f t="shared" si="1219"/>
        <v>41242</v>
      </c>
      <c r="BG7806" s="34">
        <f t="shared" si="1214"/>
        <v>82.88000000000001</v>
      </c>
      <c r="BH7806" s="32">
        <f t="shared" si="1215"/>
        <v>1</v>
      </c>
      <c r="BI7806" s="32">
        <f t="shared" si="1216"/>
        <v>0</v>
      </c>
      <c r="BJ7806" s="69">
        <f t="shared" si="1217"/>
        <v>0</v>
      </c>
      <c r="BK7806" s="158" t="str">
        <f t="shared" si="1218"/>
        <v/>
      </c>
    </row>
    <row r="7807" spans="1:63" ht="12" customHeight="1" x14ac:dyDescent="0.2">
      <c r="A7807" s="8"/>
      <c r="B7807" s="7"/>
      <c r="C7807" s="7"/>
      <c r="D7807" s="7"/>
      <c r="E7807" s="7"/>
      <c r="F7807" s="7"/>
      <c r="G7807" s="7"/>
      <c r="H7807" s="7"/>
      <c r="I7807" s="10"/>
      <c r="J7807" s="25"/>
      <c r="K7807" s="250"/>
      <c r="L7807" s="31"/>
      <c r="M7807" s="9"/>
      <c r="N7807" s="11" t="s">
        <v>25</v>
      </c>
      <c r="O7807" s="39"/>
      <c r="P7807" s="47"/>
      <c r="Q7807" s="13"/>
      <c r="R7807" s="248">
        <f t="shared" si="1210"/>
        <v>0</v>
      </c>
      <c r="S7807" s="248">
        <f t="shared" si="1211"/>
        <v>0</v>
      </c>
      <c r="T7807" s="248">
        <f t="shared" si="1212"/>
        <v>0</v>
      </c>
      <c r="U7807" s="248">
        <f t="shared" si="1213"/>
        <v>0</v>
      </c>
      <c r="V7807" s="13"/>
      <c r="W7807" s="7"/>
      <c r="AT7807" s="130"/>
      <c r="BF7807" s="33">
        <f t="shared" si="1219"/>
        <v>41242</v>
      </c>
      <c r="BG7807" s="34">
        <f t="shared" si="1214"/>
        <v>82.88000000000001</v>
      </c>
      <c r="BH7807" s="32">
        <f t="shared" si="1215"/>
        <v>1</v>
      </c>
      <c r="BI7807" s="32">
        <f t="shared" si="1216"/>
        <v>0</v>
      </c>
      <c r="BJ7807" s="69">
        <f t="shared" si="1217"/>
        <v>0</v>
      </c>
      <c r="BK7807" s="158" t="str">
        <f t="shared" si="1218"/>
        <v/>
      </c>
    </row>
    <row r="7808" spans="1:63" ht="12" customHeight="1" x14ac:dyDescent="0.2">
      <c r="A7808" s="8"/>
      <c r="B7808" s="7"/>
      <c r="C7808" s="7"/>
      <c r="D7808" s="7"/>
      <c r="E7808" s="7"/>
      <c r="F7808" s="7"/>
      <c r="G7808" s="7"/>
      <c r="H7808" s="7"/>
      <c r="I7808" s="10"/>
      <c r="J7808" s="25"/>
      <c r="K7808" s="250"/>
      <c r="L7808" s="31"/>
      <c r="M7808" s="9"/>
      <c r="N7808" s="11" t="s">
        <v>25</v>
      </c>
      <c r="O7808" s="39"/>
      <c r="P7808" s="47"/>
      <c r="Q7808" s="13"/>
      <c r="R7808" s="248">
        <f t="shared" si="1210"/>
        <v>0</v>
      </c>
      <c r="S7808" s="248">
        <f t="shared" si="1211"/>
        <v>0</v>
      </c>
      <c r="T7808" s="248">
        <f t="shared" si="1212"/>
        <v>0</v>
      </c>
      <c r="U7808" s="248">
        <f t="shared" si="1213"/>
        <v>0</v>
      </c>
      <c r="V7808" s="13"/>
      <c r="W7808" s="7"/>
      <c r="AT7808" s="130"/>
      <c r="BF7808" s="33">
        <f t="shared" si="1219"/>
        <v>41242</v>
      </c>
      <c r="BG7808" s="34">
        <f t="shared" si="1214"/>
        <v>82.88000000000001</v>
      </c>
      <c r="BH7808" s="32">
        <f t="shared" si="1215"/>
        <v>1</v>
      </c>
      <c r="BI7808" s="32">
        <f t="shared" si="1216"/>
        <v>0</v>
      </c>
      <c r="BJ7808" s="69">
        <f t="shared" si="1217"/>
        <v>0</v>
      </c>
      <c r="BK7808" s="158" t="str">
        <f t="shared" si="1218"/>
        <v/>
      </c>
    </row>
    <row r="7809" spans="1:63" ht="12" customHeight="1" x14ac:dyDescent="0.2">
      <c r="A7809" s="8"/>
      <c r="B7809" s="7"/>
      <c r="C7809" s="7"/>
      <c r="D7809" s="7"/>
      <c r="E7809" s="7"/>
      <c r="F7809" s="7"/>
      <c r="G7809" s="7"/>
      <c r="H7809" s="7"/>
      <c r="I7809" s="10"/>
      <c r="J7809" s="25"/>
      <c r="K7809" s="250"/>
      <c r="L7809" s="31"/>
      <c r="M7809" s="9"/>
      <c r="N7809" s="11" t="s">
        <v>25</v>
      </c>
      <c r="O7809" s="39"/>
      <c r="P7809" s="47"/>
      <c r="Q7809" s="13"/>
      <c r="R7809" s="248">
        <f t="shared" si="1210"/>
        <v>0</v>
      </c>
      <c r="S7809" s="248">
        <f t="shared" si="1211"/>
        <v>0</v>
      </c>
      <c r="T7809" s="248">
        <f t="shared" si="1212"/>
        <v>0</v>
      </c>
      <c r="U7809" s="248">
        <f t="shared" si="1213"/>
        <v>0</v>
      </c>
      <c r="V7809" s="13"/>
      <c r="W7809" s="7"/>
      <c r="AT7809" s="130"/>
      <c r="BF7809" s="33">
        <f t="shared" si="1219"/>
        <v>41242</v>
      </c>
      <c r="BG7809" s="34">
        <f t="shared" si="1214"/>
        <v>82.88000000000001</v>
      </c>
      <c r="BH7809" s="32">
        <f t="shared" si="1215"/>
        <v>1</v>
      </c>
      <c r="BI7809" s="32">
        <f t="shared" si="1216"/>
        <v>0</v>
      </c>
      <c r="BJ7809" s="69">
        <f t="shared" si="1217"/>
        <v>0</v>
      </c>
      <c r="BK7809" s="158" t="str">
        <f t="shared" si="1218"/>
        <v/>
      </c>
    </row>
    <row r="7810" spans="1:63" ht="12" customHeight="1" x14ac:dyDescent="0.2">
      <c r="A7810" s="8"/>
      <c r="B7810" s="7"/>
      <c r="C7810" s="7"/>
      <c r="D7810" s="7"/>
      <c r="E7810" s="7"/>
      <c r="F7810" s="7"/>
      <c r="G7810" s="7"/>
      <c r="H7810" s="7"/>
      <c r="I7810" s="10"/>
      <c r="J7810" s="25"/>
      <c r="K7810" s="250"/>
      <c r="L7810" s="31"/>
      <c r="M7810" s="9"/>
      <c r="N7810" s="11" t="s">
        <v>25</v>
      </c>
      <c r="O7810" s="39"/>
      <c r="P7810" s="47"/>
      <c r="Q7810" s="13"/>
      <c r="R7810" s="248">
        <f t="shared" si="1210"/>
        <v>0</v>
      </c>
      <c r="S7810" s="248">
        <f t="shared" si="1211"/>
        <v>0</v>
      </c>
      <c r="T7810" s="248">
        <f t="shared" si="1212"/>
        <v>0</v>
      </c>
      <c r="U7810" s="248">
        <f t="shared" si="1213"/>
        <v>0</v>
      </c>
      <c r="V7810" s="13"/>
      <c r="W7810" s="7"/>
      <c r="AT7810" s="130"/>
      <c r="BF7810" s="33">
        <f t="shared" si="1219"/>
        <v>41242</v>
      </c>
      <c r="BG7810" s="34">
        <f t="shared" si="1214"/>
        <v>82.88000000000001</v>
      </c>
      <c r="BH7810" s="32">
        <f t="shared" si="1215"/>
        <v>1</v>
      </c>
      <c r="BI7810" s="32">
        <f t="shared" si="1216"/>
        <v>0</v>
      </c>
      <c r="BJ7810" s="69">
        <f t="shared" si="1217"/>
        <v>0</v>
      </c>
      <c r="BK7810" s="158" t="str">
        <f t="shared" si="1218"/>
        <v/>
      </c>
    </row>
    <row r="7811" spans="1:63" ht="12" customHeight="1" x14ac:dyDescent="0.2">
      <c r="A7811" s="8"/>
      <c r="B7811" s="7"/>
      <c r="C7811" s="7"/>
      <c r="D7811" s="7"/>
      <c r="E7811" s="7"/>
      <c r="F7811" s="7"/>
      <c r="G7811" s="7"/>
      <c r="H7811" s="7"/>
      <c r="I7811" s="10"/>
      <c r="J7811" s="25"/>
      <c r="K7811" s="250"/>
      <c r="L7811" s="31"/>
      <c r="M7811" s="9"/>
      <c r="N7811" s="11" t="s">
        <v>25</v>
      </c>
      <c r="O7811" s="39"/>
      <c r="P7811" s="47"/>
      <c r="Q7811" s="13"/>
      <c r="R7811" s="248">
        <f t="shared" si="1210"/>
        <v>0</v>
      </c>
      <c r="S7811" s="248">
        <f t="shared" si="1211"/>
        <v>0</v>
      </c>
      <c r="T7811" s="248">
        <f t="shared" si="1212"/>
        <v>0</v>
      </c>
      <c r="U7811" s="248">
        <f t="shared" si="1213"/>
        <v>0</v>
      </c>
      <c r="V7811" s="13"/>
      <c r="W7811" s="7"/>
      <c r="AT7811" s="130"/>
      <c r="BF7811" s="33">
        <f t="shared" si="1219"/>
        <v>41242</v>
      </c>
      <c r="BG7811" s="34">
        <f t="shared" si="1214"/>
        <v>82.88000000000001</v>
      </c>
      <c r="BH7811" s="32">
        <f t="shared" si="1215"/>
        <v>1</v>
      </c>
      <c r="BI7811" s="32">
        <f t="shared" si="1216"/>
        <v>0</v>
      </c>
      <c r="BJ7811" s="69">
        <f t="shared" si="1217"/>
        <v>0</v>
      </c>
      <c r="BK7811" s="158" t="str">
        <f t="shared" si="1218"/>
        <v/>
      </c>
    </row>
    <row r="7812" spans="1:63" ht="12" customHeight="1" x14ac:dyDescent="0.2">
      <c r="A7812" s="8"/>
      <c r="B7812" s="7"/>
      <c r="C7812" s="7"/>
      <c r="D7812" s="7"/>
      <c r="E7812" s="7"/>
      <c r="F7812" s="7"/>
      <c r="G7812" s="7"/>
      <c r="H7812" s="7"/>
      <c r="I7812" s="10"/>
      <c r="J7812" s="25"/>
      <c r="K7812" s="250"/>
      <c r="L7812" s="31"/>
      <c r="M7812" s="9"/>
      <c r="N7812" s="11" t="s">
        <v>25</v>
      </c>
      <c r="O7812" s="39"/>
      <c r="P7812" s="47"/>
      <c r="Q7812" s="13"/>
      <c r="R7812" s="248">
        <f t="shared" si="1210"/>
        <v>0</v>
      </c>
      <c r="S7812" s="248">
        <f t="shared" si="1211"/>
        <v>0</v>
      </c>
      <c r="T7812" s="248">
        <f t="shared" si="1212"/>
        <v>0</v>
      </c>
      <c r="U7812" s="248">
        <f t="shared" si="1213"/>
        <v>0</v>
      </c>
      <c r="V7812" s="13"/>
      <c r="W7812" s="7"/>
      <c r="AT7812" s="130"/>
      <c r="BF7812" s="33">
        <f t="shared" si="1219"/>
        <v>41242</v>
      </c>
      <c r="BG7812" s="34">
        <f t="shared" si="1214"/>
        <v>82.88000000000001</v>
      </c>
      <c r="BH7812" s="32">
        <f t="shared" si="1215"/>
        <v>1</v>
      </c>
      <c r="BI7812" s="32">
        <f t="shared" si="1216"/>
        <v>0</v>
      </c>
      <c r="BJ7812" s="69">
        <f t="shared" si="1217"/>
        <v>0</v>
      </c>
      <c r="BK7812" s="158" t="str">
        <f t="shared" si="1218"/>
        <v/>
      </c>
    </row>
    <row r="7813" spans="1:63" ht="12" customHeight="1" x14ac:dyDescent="0.2">
      <c r="A7813" s="8"/>
      <c r="B7813" s="7"/>
      <c r="C7813" s="7"/>
      <c r="D7813" s="7"/>
      <c r="E7813" s="7"/>
      <c r="F7813" s="7"/>
      <c r="G7813" s="7"/>
      <c r="H7813" s="7"/>
      <c r="I7813" s="10"/>
      <c r="J7813" s="25"/>
      <c r="K7813" s="250"/>
      <c r="L7813" s="31"/>
      <c r="M7813" s="9"/>
      <c r="N7813" s="11" t="s">
        <v>25</v>
      </c>
      <c r="O7813" s="39"/>
      <c r="P7813" s="47"/>
      <c r="Q7813" s="13"/>
      <c r="R7813" s="248">
        <f t="shared" si="1210"/>
        <v>0</v>
      </c>
      <c r="S7813" s="248">
        <f t="shared" si="1211"/>
        <v>0</v>
      </c>
      <c r="T7813" s="248">
        <f t="shared" si="1212"/>
        <v>0</v>
      </c>
      <c r="U7813" s="248">
        <f t="shared" si="1213"/>
        <v>0</v>
      </c>
      <c r="V7813" s="13"/>
      <c r="W7813" s="7"/>
      <c r="AT7813" s="130"/>
      <c r="BF7813" s="33">
        <f t="shared" si="1219"/>
        <v>41242</v>
      </c>
      <c r="BG7813" s="34">
        <f t="shared" si="1214"/>
        <v>82.88000000000001</v>
      </c>
      <c r="BH7813" s="32">
        <f t="shared" si="1215"/>
        <v>1</v>
      </c>
      <c r="BI7813" s="32">
        <f t="shared" si="1216"/>
        <v>0</v>
      </c>
      <c r="BJ7813" s="69">
        <f t="shared" si="1217"/>
        <v>0</v>
      </c>
      <c r="BK7813" s="158" t="str">
        <f t="shared" si="1218"/>
        <v/>
      </c>
    </row>
    <row r="7814" spans="1:63" ht="12" customHeight="1" x14ac:dyDescent="0.2">
      <c r="A7814" s="8"/>
      <c r="B7814" s="7"/>
      <c r="C7814" s="7"/>
      <c r="D7814" s="7"/>
      <c r="E7814" s="7"/>
      <c r="F7814" s="7"/>
      <c r="G7814" s="7"/>
      <c r="H7814" s="7"/>
      <c r="I7814" s="10"/>
      <c r="J7814" s="25"/>
      <c r="K7814" s="250"/>
      <c r="L7814" s="31"/>
      <c r="M7814" s="9"/>
      <c r="N7814" s="11" t="s">
        <v>25</v>
      </c>
      <c r="O7814" s="39"/>
      <c r="P7814" s="47"/>
      <c r="Q7814" s="13"/>
      <c r="R7814" s="248">
        <f t="shared" si="1210"/>
        <v>0</v>
      </c>
      <c r="S7814" s="248">
        <f t="shared" si="1211"/>
        <v>0</v>
      </c>
      <c r="T7814" s="248">
        <f t="shared" si="1212"/>
        <v>0</v>
      </c>
      <c r="U7814" s="248">
        <f t="shared" si="1213"/>
        <v>0</v>
      </c>
      <c r="V7814" s="13"/>
      <c r="W7814" s="7"/>
      <c r="AT7814" s="130"/>
      <c r="BF7814" s="33">
        <f t="shared" si="1219"/>
        <v>41242</v>
      </c>
      <c r="BG7814" s="34">
        <f t="shared" si="1214"/>
        <v>82.88000000000001</v>
      </c>
      <c r="BH7814" s="32">
        <f t="shared" si="1215"/>
        <v>1</v>
      </c>
      <c r="BI7814" s="32">
        <f t="shared" si="1216"/>
        <v>0</v>
      </c>
      <c r="BJ7814" s="69">
        <f t="shared" si="1217"/>
        <v>0</v>
      </c>
      <c r="BK7814" s="158" t="str">
        <f t="shared" si="1218"/>
        <v/>
      </c>
    </row>
    <row r="7815" spans="1:63" ht="12" customHeight="1" x14ac:dyDescent="0.2">
      <c r="A7815" s="8"/>
      <c r="B7815" s="7"/>
      <c r="C7815" s="7"/>
      <c r="D7815" s="7"/>
      <c r="E7815" s="7"/>
      <c r="F7815" s="7"/>
      <c r="G7815" s="7"/>
      <c r="H7815" s="7"/>
      <c r="I7815" s="10"/>
      <c r="J7815" s="25"/>
      <c r="K7815" s="250"/>
      <c r="L7815" s="31"/>
      <c r="M7815" s="9"/>
      <c r="N7815" s="11" t="s">
        <v>25</v>
      </c>
      <c r="O7815" s="39"/>
      <c r="P7815" s="47"/>
      <c r="Q7815" s="13"/>
      <c r="R7815" s="248">
        <f t="shared" si="1210"/>
        <v>0</v>
      </c>
      <c r="S7815" s="248">
        <f t="shared" si="1211"/>
        <v>0</v>
      </c>
      <c r="T7815" s="248">
        <f t="shared" si="1212"/>
        <v>0</v>
      </c>
      <c r="U7815" s="248">
        <f t="shared" si="1213"/>
        <v>0</v>
      </c>
      <c r="V7815" s="13"/>
      <c r="W7815" s="7"/>
      <c r="AT7815" s="130"/>
      <c r="BF7815" s="33">
        <f t="shared" si="1219"/>
        <v>41242</v>
      </c>
      <c r="BG7815" s="34">
        <f t="shared" si="1214"/>
        <v>82.88000000000001</v>
      </c>
      <c r="BH7815" s="32">
        <f t="shared" si="1215"/>
        <v>1</v>
      </c>
      <c r="BI7815" s="32">
        <f t="shared" si="1216"/>
        <v>0</v>
      </c>
      <c r="BJ7815" s="69">
        <f t="shared" si="1217"/>
        <v>0</v>
      </c>
      <c r="BK7815" s="158" t="str">
        <f t="shared" si="1218"/>
        <v/>
      </c>
    </row>
    <row r="7816" spans="1:63" ht="12" customHeight="1" x14ac:dyDescent="0.2">
      <c r="A7816" s="8"/>
      <c r="B7816" s="7"/>
      <c r="C7816" s="7"/>
      <c r="D7816" s="7"/>
      <c r="E7816" s="7"/>
      <c r="F7816" s="7"/>
      <c r="G7816" s="7"/>
      <c r="H7816" s="7"/>
      <c r="I7816" s="10"/>
      <c r="J7816" s="25"/>
      <c r="K7816" s="250"/>
      <c r="L7816" s="31"/>
      <c r="M7816" s="9"/>
      <c r="N7816" s="11" t="s">
        <v>25</v>
      </c>
      <c r="O7816" s="39"/>
      <c r="P7816" s="47"/>
      <c r="Q7816" s="13"/>
      <c r="R7816" s="248">
        <f t="shared" si="1210"/>
        <v>0</v>
      </c>
      <c r="S7816" s="248">
        <f t="shared" si="1211"/>
        <v>0</v>
      </c>
      <c r="T7816" s="248">
        <f t="shared" si="1212"/>
        <v>0</v>
      </c>
      <c r="U7816" s="248">
        <f t="shared" si="1213"/>
        <v>0</v>
      </c>
      <c r="V7816" s="13"/>
      <c r="W7816" s="7"/>
      <c r="AT7816" s="130"/>
      <c r="BF7816" s="33">
        <f t="shared" si="1219"/>
        <v>41242</v>
      </c>
      <c r="BG7816" s="34">
        <f t="shared" si="1214"/>
        <v>82.88000000000001</v>
      </c>
      <c r="BH7816" s="32">
        <f t="shared" si="1215"/>
        <v>1</v>
      </c>
      <c r="BI7816" s="32">
        <f t="shared" si="1216"/>
        <v>0</v>
      </c>
      <c r="BJ7816" s="69">
        <f t="shared" si="1217"/>
        <v>0</v>
      </c>
      <c r="BK7816" s="158" t="str">
        <f t="shared" si="1218"/>
        <v/>
      </c>
    </row>
    <row r="7817" spans="1:63" ht="12" customHeight="1" x14ac:dyDescent="0.2">
      <c r="A7817" s="8"/>
      <c r="B7817" s="7"/>
      <c r="C7817" s="7"/>
      <c r="D7817" s="7"/>
      <c r="E7817" s="7"/>
      <c r="F7817" s="7"/>
      <c r="G7817" s="7"/>
      <c r="H7817" s="7"/>
      <c r="I7817" s="10"/>
      <c r="J7817" s="25"/>
      <c r="K7817" s="250"/>
      <c r="L7817" s="31"/>
      <c r="M7817" s="9"/>
      <c r="N7817" s="11" t="s">
        <v>25</v>
      </c>
      <c r="O7817" s="39"/>
      <c r="P7817" s="47"/>
      <c r="Q7817" s="13"/>
      <c r="R7817" s="248">
        <f t="shared" si="1210"/>
        <v>0</v>
      </c>
      <c r="S7817" s="248">
        <f t="shared" si="1211"/>
        <v>0</v>
      </c>
      <c r="T7817" s="248">
        <f t="shared" si="1212"/>
        <v>0</v>
      </c>
      <c r="U7817" s="248">
        <f t="shared" si="1213"/>
        <v>0</v>
      </c>
      <c r="V7817" s="13"/>
      <c r="W7817" s="7"/>
      <c r="AT7817" s="130"/>
      <c r="BF7817" s="33">
        <f t="shared" si="1219"/>
        <v>41242</v>
      </c>
      <c r="BG7817" s="34">
        <f t="shared" si="1214"/>
        <v>82.88000000000001</v>
      </c>
      <c r="BH7817" s="32">
        <f t="shared" si="1215"/>
        <v>1</v>
      </c>
      <c r="BI7817" s="32">
        <f t="shared" si="1216"/>
        <v>0</v>
      </c>
      <c r="BJ7817" s="69">
        <f t="shared" si="1217"/>
        <v>0</v>
      </c>
      <c r="BK7817" s="158" t="str">
        <f t="shared" si="1218"/>
        <v/>
      </c>
    </row>
    <row r="7818" spans="1:63" ht="12" customHeight="1" x14ac:dyDescent="0.2">
      <c r="A7818" s="8"/>
      <c r="B7818" s="7"/>
      <c r="C7818" s="7"/>
      <c r="D7818" s="7"/>
      <c r="E7818" s="7"/>
      <c r="F7818" s="7"/>
      <c r="G7818" s="7"/>
      <c r="H7818" s="7"/>
      <c r="I7818" s="10"/>
      <c r="J7818" s="25"/>
      <c r="K7818" s="250"/>
      <c r="L7818" s="31"/>
      <c r="M7818" s="9"/>
      <c r="N7818" s="11" t="s">
        <v>25</v>
      </c>
      <c r="O7818" s="39"/>
      <c r="P7818" s="47"/>
      <c r="Q7818" s="13"/>
      <c r="R7818" s="248">
        <f t="shared" si="1210"/>
        <v>0</v>
      </c>
      <c r="S7818" s="248">
        <f t="shared" si="1211"/>
        <v>0</v>
      </c>
      <c r="T7818" s="248">
        <f t="shared" si="1212"/>
        <v>0</v>
      </c>
      <c r="U7818" s="248">
        <f t="shared" si="1213"/>
        <v>0</v>
      </c>
      <c r="V7818" s="13"/>
      <c r="W7818" s="7"/>
      <c r="AT7818" s="130"/>
      <c r="BF7818" s="33">
        <f t="shared" si="1219"/>
        <v>41242</v>
      </c>
      <c r="BG7818" s="34">
        <f t="shared" si="1214"/>
        <v>82.88000000000001</v>
      </c>
      <c r="BH7818" s="32">
        <f t="shared" si="1215"/>
        <v>1</v>
      </c>
      <c r="BI7818" s="32">
        <f t="shared" si="1216"/>
        <v>0</v>
      </c>
      <c r="BJ7818" s="69">
        <f t="shared" si="1217"/>
        <v>0</v>
      </c>
      <c r="BK7818" s="158" t="str">
        <f t="shared" si="1218"/>
        <v/>
      </c>
    </row>
    <row r="7819" spans="1:63" ht="12" customHeight="1" x14ac:dyDescent="0.2">
      <c r="A7819" s="8"/>
      <c r="B7819" s="7"/>
      <c r="C7819" s="7"/>
      <c r="D7819" s="7"/>
      <c r="E7819" s="7"/>
      <c r="F7819" s="7"/>
      <c r="G7819" s="7"/>
      <c r="H7819" s="7"/>
      <c r="I7819" s="10"/>
      <c r="J7819" s="25"/>
      <c r="K7819" s="250"/>
      <c r="L7819" s="31"/>
      <c r="M7819" s="9"/>
      <c r="N7819" s="11" t="s">
        <v>25</v>
      </c>
      <c r="O7819" s="39"/>
      <c r="P7819" s="47"/>
      <c r="Q7819" s="13"/>
      <c r="R7819" s="248">
        <f t="shared" ref="R7819:R7882" si="1220">IF(N7819&lt;&gt;"M",ROUND(IF(M7819&lt;&gt;"Y",IF(P7819&lt;&gt;"Y",K7819,K7819*(BH7819-1)),0),ROUNDING),"")</f>
        <v>0</v>
      </c>
      <c r="S7819" s="248">
        <f t="shared" ref="S7819:S7882" si="1221">IF(N7819&lt;&gt;"M",ROUND(IF(O7819&gt;0,IF(M7819="Y",BI7819*(1-O7819),IF(BI7819&gt;R7819,R7819 + (BI7819 - R7819)*(1-O7819),BI7819)),BI7819),ROUNDING),"")</f>
        <v>0</v>
      </c>
      <c r="T7819" s="248">
        <f t="shared" ref="T7819:T7882" si="1222">IF(N7819&lt;&gt;"M",ROUND(IF(O7819&gt;0,IF(M7819="Y",BJ7819*(1-O7819),IF(BJ7819&gt;R7819,R7819 + (BJ7819 - R7819)*(1-O7819),BJ7819)),BJ7819),ROUNDING),"")</f>
        <v>0</v>
      </c>
      <c r="U7819" s="248">
        <f t="shared" ref="U7819:U7882" si="1223">IF(N7819&lt;&gt;"M",ROUND(IF(OR(N7819="P",N7819=""),0,IF(OR(M7819="N",M7819=""),T7819-R7819,T7819)),ROUNDING),"")</f>
        <v>0</v>
      </c>
      <c r="V7819" s="13"/>
      <c r="W7819" s="7"/>
      <c r="AT7819" s="130"/>
      <c r="BF7819" s="33">
        <f t="shared" si="1219"/>
        <v>41242</v>
      </c>
      <c r="BG7819" s="34">
        <f t="shared" ref="BG7819:BG7882" si="1224">IF(N7819&lt;&gt;"M",BG7818+U7819,BG7818)</f>
        <v>82.88000000000001</v>
      </c>
      <c r="BH7819" s="32">
        <f t="shared" ref="BH7819:BH7882" si="1225">IF(L7819&lt;&gt;"",IF(ODDS_TYPE=1,L7819,IF(ODDS_TYPE=2,IF(L7819&gt;0,1+L7819/100,IF(L7819&lt;0,1-100/L7819,1)),IF(ODDS_TYPE=3,1+L7819,IF(ODDS_TYPE=4,1+L7819,IF(ODDS_TYPE=5,IF(L7819&gt;0,1+L7819,1-1/L7819),IF(ODDS_TYPE=6,IF(L7819&gt;=0,L7819+1,1-1/L7819),1)))))),1)</f>
        <v>1</v>
      </c>
      <c r="BI7819" s="32">
        <f t="shared" ref="BI7819:BI7882" si="1226">IF(P7819&lt;&gt;"Y",IF(M7819&lt;&gt;"Y",K7819*BH7819,K7819*BH7819 - K7819),IF(M7819&lt;&gt;"Y",K7819*BH7819,K7819))</f>
        <v>0</v>
      </c>
      <c r="BJ7819" s="69">
        <f t="shared" ref="BJ7819:BJ7882" si="1227">IF(P7819&lt;&gt;"Y",
IF(M7819&lt;&gt;"Y",
IF(N7819="Y",K7819*BH7819,IF(N7819="P",0,IF(OR(N7819="R",N7819="PU"),K7819,IF(N7819="H",K7819*BH7819*0.5,IF(N7819="HW",K7819*0.5*(1 + BH7819),IF(N7819="HL",K7819*0.5,0)))))),
IF(N7819="Y",K7819*BH7819 - K7819,IF(N7819="P",0,IF(OR(N7819="R",N7819="PU"),0,IF(N7819="H",IF(BH7819&gt;2,0.5*K7819*BH7819 - K7819,0),IF(N7819="HW",K7819*0.5*(1 + BH7819) - K7819,IF(N7819="HL",0,0))))))),
IF(M7819&lt;&gt;"Y",
IF(N7819="Y",K7819*BH7819,IF(N7819="P",0,IF(OR(N7819="R",N7819="PU"),K7819*(BH7819-1),IF(N7819="H",K7819*BH7819*0.5,IF(N7819="HW",K7819*(BH7819-1)*0.5,IF(N7819="HL",K7819*BH7819 - K7819*0.5,0)))))),
IF(N7819="Y",K7819,IF(N7819="P",0,IF(OR(N7819="R",N7819="PU"),0,IF(N7819="H",IF(BH7819&lt;2,K7819*BH7819*0.5 - K7819*(BH7819-1),0),IF(N7819="HW",0,IF(N7819="HL",K7819*0.5,0)))))))
)</f>
        <v>0</v>
      </c>
      <c r="BK7819" s="158" t="str">
        <f t="shared" ref="BK7819:BK7882" si="1228">IF(FILT_M=1,IF(LEN(C7819)&gt;0,C7819,""),IF(FILT_M=2,IF(LEN(E7819)&gt;0,E7819,""),IF(FILT_M=3,IF(LEN(F7819)&gt;0,F7819,""),IF(FILT_M=4,IF(LEN(G7819)&gt;0,G7819,""),""))))</f>
        <v/>
      </c>
    </row>
    <row r="7820" spans="1:63" ht="12" customHeight="1" x14ac:dyDescent="0.2">
      <c r="A7820" s="8"/>
      <c r="B7820" s="7"/>
      <c r="C7820" s="7"/>
      <c r="D7820" s="7"/>
      <c r="E7820" s="7"/>
      <c r="F7820" s="7"/>
      <c r="G7820" s="7"/>
      <c r="H7820" s="7"/>
      <c r="I7820" s="10"/>
      <c r="J7820" s="25"/>
      <c r="K7820" s="250"/>
      <c r="L7820" s="31"/>
      <c r="M7820" s="9"/>
      <c r="N7820" s="11" t="s">
        <v>25</v>
      </c>
      <c r="O7820" s="39"/>
      <c r="P7820" s="47"/>
      <c r="Q7820" s="13"/>
      <c r="R7820" s="248">
        <f t="shared" si="1220"/>
        <v>0</v>
      </c>
      <c r="S7820" s="248">
        <f t="shared" si="1221"/>
        <v>0</v>
      </c>
      <c r="T7820" s="248">
        <f t="shared" si="1222"/>
        <v>0</v>
      </c>
      <c r="U7820" s="248">
        <f t="shared" si="1223"/>
        <v>0</v>
      </c>
      <c r="V7820" s="13"/>
      <c r="W7820" s="7"/>
      <c r="AT7820" s="130"/>
      <c r="BF7820" s="33">
        <f t="shared" ref="BF7820:BF7883" si="1229">IF(A7820&gt;2,A7820,BF7819)</f>
        <v>41242</v>
      </c>
      <c r="BG7820" s="34">
        <f t="shared" si="1224"/>
        <v>82.88000000000001</v>
      </c>
      <c r="BH7820" s="32">
        <f t="shared" si="1225"/>
        <v>1</v>
      </c>
      <c r="BI7820" s="32">
        <f t="shared" si="1226"/>
        <v>0</v>
      </c>
      <c r="BJ7820" s="69">
        <f t="shared" si="1227"/>
        <v>0</v>
      </c>
      <c r="BK7820" s="158" t="str">
        <f t="shared" si="1228"/>
        <v/>
      </c>
    </row>
    <row r="7821" spans="1:63" ht="12" customHeight="1" x14ac:dyDescent="0.2">
      <c r="A7821" s="8"/>
      <c r="B7821" s="7"/>
      <c r="C7821" s="7"/>
      <c r="D7821" s="7"/>
      <c r="E7821" s="7"/>
      <c r="F7821" s="7"/>
      <c r="G7821" s="7"/>
      <c r="H7821" s="7"/>
      <c r="I7821" s="10"/>
      <c r="J7821" s="25"/>
      <c r="K7821" s="250"/>
      <c r="L7821" s="31"/>
      <c r="M7821" s="9"/>
      <c r="N7821" s="11" t="s">
        <v>25</v>
      </c>
      <c r="O7821" s="39"/>
      <c r="P7821" s="47"/>
      <c r="Q7821" s="13"/>
      <c r="R7821" s="248">
        <f t="shared" si="1220"/>
        <v>0</v>
      </c>
      <c r="S7821" s="248">
        <f t="shared" si="1221"/>
        <v>0</v>
      </c>
      <c r="T7821" s="248">
        <f t="shared" si="1222"/>
        <v>0</v>
      </c>
      <c r="U7821" s="248">
        <f t="shared" si="1223"/>
        <v>0</v>
      </c>
      <c r="V7821" s="13"/>
      <c r="W7821" s="7"/>
      <c r="AT7821" s="130"/>
      <c r="BF7821" s="33">
        <f t="shared" si="1229"/>
        <v>41242</v>
      </c>
      <c r="BG7821" s="34">
        <f t="shared" si="1224"/>
        <v>82.88000000000001</v>
      </c>
      <c r="BH7821" s="32">
        <f t="shared" si="1225"/>
        <v>1</v>
      </c>
      <c r="BI7821" s="32">
        <f t="shared" si="1226"/>
        <v>0</v>
      </c>
      <c r="BJ7821" s="69">
        <f t="shared" si="1227"/>
        <v>0</v>
      </c>
      <c r="BK7821" s="158" t="str">
        <f t="shared" si="1228"/>
        <v/>
      </c>
    </row>
    <row r="7822" spans="1:63" ht="12" customHeight="1" x14ac:dyDescent="0.2">
      <c r="A7822" s="8"/>
      <c r="B7822" s="7"/>
      <c r="C7822" s="7"/>
      <c r="D7822" s="7"/>
      <c r="E7822" s="7"/>
      <c r="F7822" s="7"/>
      <c r="G7822" s="7"/>
      <c r="H7822" s="7"/>
      <c r="I7822" s="10"/>
      <c r="J7822" s="25"/>
      <c r="K7822" s="250"/>
      <c r="L7822" s="31"/>
      <c r="M7822" s="9"/>
      <c r="N7822" s="11" t="s">
        <v>25</v>
      </c>
      <c r="O7822" s="39"/>
      <c r="P7822" s="47"/>
      <c r="Q7822" s="13"/>
      <c r="R7822" s="248">
        <f t="shared" si="1220"/>
        <v>0</v>
      </c>
      <c r="S7822" s="248">
        <f t="shared" si="1221"/>
        <v>0</v>
      </c>
      <c r="T7822" s="248">
        <f t="shared" si="1222"/>
        <v>0</v>
      </c>
      <c r="U7822" s="248">
        <f t="shared" si="1223"/>
        <v>0</v>
      </c>
      <c r="V7822" s="13"/>
      <c r="W7822" s="7"/>
      <c r="AT7822" s="130"/>
      <c r="BF7822" s="33">
        <f t="shared" si="1229"/>
        <v>41242</v>
      </c>
      <c r="BG7822" s="34">
        <f t="shared" si="1224"/>
        <v>82.88000000000001</v>
      </c>
      <c r="BH7822" s="32">
        <f t="shared" si="1225"/>
        <v>1</v>
      </c>
      <c r="BI7822" s="32">
        <f t="shared" si="1226"/>
        <v>0</v>
      </c>
      <c r="BJ7822" s="69">
        <f t="shared" si="1227"/>
        <v>0</v>
      </c>
      <c r="BK7822" s="158" t="str">
        <f t="shared" si="1228"/>
        <v/>
      </c>
    </row>
    <row r="7823" spans="1:63" ht="12" customHeight="1" x14ac:dyDescent="0.2">
      <c r="A7823" s="8"/>
      <c r="B7823" s="7"/>
      <c r="C7823" s="7"/>
      <c r="D7823" s="7"/>
      <c r="E7823" s="7"/>
      <c r="F7823" s="7"/>
      <c r="G7823" s="7"/>
      <c r="H7823" s="7"/>
      <c r="I7823" s="10"/>
      <c r="J7823" s="25"/>
      <c r="K7823" s="250"/>
      <c r="L7823" s="31"/>
      <c r="M7823" s="9"/>
      <c r="N7823" s="11" t="s">
        <v>25</v>
      </c>
      <c r="O7823" s="39"/>
      <c r="P7823" s="47"/>
      <c r="Q7823" s="13"/>
      <c r="R7823" s="248">
        <f t="shared" si="1220"/>
        <v>0</v>
      </c>
      <c r="S7823" s="248">
        <f t="shared" si="1221"/>
        <v>0</v>
      </c>
      <c r="T7823" s="248">
        <f t="shared" si="1222"/>
        <v>0</v>
      </c>
      <c r="U7823" s="248">
        <f t="shared" si="1223"/>
        <v>0</v>
      </c>
      <c r="V7823" s="13"/>
      <c r="W7823" s="7"/>
      <c r="AT7823" s="130"/>
      <c r="BF7823" s="33">
        <f t="shared" si="1229"/>
        <v>41242</v>
      </c>
      <c r="BG7823" s="34">
        <f t="shared" si="1224"/>
        <v>82.88000000000001</v>
      </c>
      <c r="BH7823" s="32">
        <f t="shared" si="1225"/>
        <v>1</v>
      </c>
      <c r="BI7823" s="32">
        <f t="shared" si="1226"/>
        <v>0</v>
      </c>
      <c r="BJ7823" s="69">
        <f t="shared" si="1227"/>
        <v>0</v>
      </c>
      <c r="BK7823" s="158" t="str">
        <f t="shared" si="1228"/>
        <v/>
      </c>
    </row>
    <row r="7824" spans="1:63" ht="12" customHeight="1" x14ac:dyDescent="0.2">
      <c r="A7824" s="8"/>
      <c r="B7824" s="7"/>
      <c r="C7824" s="7"/>
      <c r="D7824" s="7"/>
      <c r="E7824" s="7"/>
      <c r="F7824" s="7"/>
      <c r="G7824" s="7"/>
      <c r="H7824" s="7"/>
      <c r="I7824" s="10"/>
      <c r="J7824" s="25"/>
      <c r="K7824" s="250"/>
      <c r="L7824" s="31"/>
      <c r="M7824" s="9"/>
      <c r="N7824" s="11" t="s">
        <v>25</v>
      </c>
      <c r="O7824" s="39"/>
      <c r="P7824" s="47"/>
      <c r="Q7824" s="13"/>
      <c r="R7824" s="248">
        <f t="shared" si="1220"/>
        <v>0</v>
      </c>
      <c r="S7824" s="248">
        <f t="shared" si="1221"/>
        <v>0</v>
      </c>
      <c r="T7824" s="248">
        <f t="shared" si="1222"/>
        <v>0</v>
      </c>
      <c r="U7824" s="248">
        <f t="shared" si="1223"/>
        <v>0</v>
      </c>
      <c r="V7824" s="13"/>
      <c r="W7824" s="7"/>
      <c r="AT7824" s="130"/>
      <c r="BF7824" s="33">
        <f t="shared" si="1229"/>
        <v>41242</v>
      </c>
      <c r="BG7824" s="34">
        <f t="shared" si="1224"/>
        <v>82.88000000000001</v>
      </c>
      <c r="BH7824" s="32">
        <f t="shared" si="1225"/>
        <v>1</v>
      </c>
      <c r="BI7824" s="32">
        <f t="shared" si="1226"/>
        <v>0</v>
      </c>
      <c r="BJ7824" s="69">
        <f t="shared" si="1227"/>
        <v>0</v>
      </c>
      <c r="BK7824" s="158" t="str">
        <f t="shared" si="1228"/>
        <v/>
      </c>
    </row>
    <row r="7825" spans="1:63" ht="12" customHeight="1" x14ac:dyDescent="0.2">
      <c r="A7825" s="8"/>
      <c r="B7825" s="7"/>
      <c r="C7825" s="7"/>
      <c r="D7825" s="7"/>
      <c r="E7825" s="7"/>
      <c r="F7825" s="7"/>
      <c r="G7825" s="7"/>
      <c r="H7825" s="7"/>
      <c r="I7825" s="10"/>
      <c r="J7825" s="25"/>
      <c r="K7825" s="250"/>
      <c r="L7825" s="31"/>
      <c r="M7825" s="9"/>
      <c r="N7825" s="11" t="s">
        <v>25</v>
      </c>
      <c r="O7825" s="39"/>
      <c r="P7825" s="47"/>
      <c r="Q7825" s="13"/>
      <c r="R7825" s="248">
        <f t="shared" si="1220"/>
        <v>0</v>
      </c>
      <c r="S7825" s="248">
        <f t="shared" si="1221"/>
        <v>0</v>
      </c>
      <c r="T7825" s="248">
        <f t="shared" si="1222"/>
        <v>0</v>
      </c>
      <c r="U7825" s="248">
        <f t="shared" si="1223"/>
        <v>0</v>
      </c>
      <c r="V7825" s="13"/>
      <c r="W7825" s="7"/>
      <c r="AT7825" s="130"/>
      <c r="BF7825" s="33">
        <f t="shared" si="1229"/>
        <v>41242</v>
      </c>
      <c r="BG7825" s="34">
        <f t="shared" si="1224"/>
        <v>82.88000000000001</v>
      </c>
      <c r="BH7825" s="32">
        <f t="shared" si="1225"/>
        <v>1</v>
      </c>
      <c r="BI7825" s="32">
        <f t="shared" si="1226"/>
        <v>0</v>
      </c>
      <c r="BJ7825" s="69">
        <f t="shared" si="1227"/>
        <v>0</v>
      </c>
      <c r="BK7825" s="158" t="str">
        <f t="shared" si="1228"/>
        <v/>
      </c>
    </row>
    <row r="7826" spans="1:63" ht="12" customHeight="1" x14ac:dyDescent="0.2">
      <c r="A7826" s="8"/>
      <c r="B7826" s="7"/>
      <c r="C7826" s="7"/>
      <c r="D7826" s="7"/>
      <c r="E7826" s="7"/>
      <c r="F7826" s="7"/>
      <c r="G7826" s="7"/>
      <c r="H7826" s="7"/>
      <c r="I7826" s="10"/>
      <c r="J7826" s="25"/>
      <c r="K7826" s="250"/>
      <c r="L7826" s="31"/>
      <c r="M7826" s="9"/>
      <c r="N7826" s="11" t="s">
        <v>25</v>
      </c>
      <c r="O7826" s="39"/>
      <c r="P7826" s="47"/>
      <c r="Q7826" s="13"/>
      <c r="R7826" s="248">
        <f t="shared" si="1220"/>
        <v>0</v>
      </c>
      <c r="S7826" s="248">
        <f t="shared" si="1221"/>
        <v>0</v>
      </c>
      <c r="T7826" s="248">
        <f t="shared" si="1222"/>
        <v>0</v>
      </c>
      <c r="U7826" s="248">
        <f t="shared" si="1223"/>
        <v>0</v>
      </c>
      <c r="V7826" s="13"/>
      <c r="W7826" s="7"/>
      <c r="AT7826" s="130"/>
      <c r="BF7826" s="33">
        <f t="shared" si="1229"/>
        <v>41242</v>
      </c>
      <c r="BG7826" s="34">
        <f t="shared" si="1224"/>
        <v>82.88000000000001</v>
      </c>
      <c r="BH7826" s="32">
        <f t="shared" si="1225"/>
        <v>1</v>
      </c>
      <c r="BI7826" s="32">
        <f t="shared" si="1226"/>
        <v>0</v>
      </c>
      <c r="BJ7826" s="69">
        <f t="shared" si="1227"/>
        <v>0</v>
      </c>
      <c r="BK7826" s="158" t="str">
        <f t="shared" si="1228"/>
        <v/>
      </c>
    </row>
    <row r="7827" spans="1:63" ht="12" customHeight="1" x14ac:dyDescent="0.2">
      <c r="A7827" s="8"/>
      <c r="B7827" s="7"/>
      <c r="C7827" s="7"/>
      <c r="D7827" s="7"/>
      <c r="E7827" s="7"/>
      <c r="F7827" s="7"/>
      <c r="G7827" s="7"/>
      <c r="H7827" s="7"/>
      <c r="I7827" s="10"/>
      <c r="J7827" s="25"/>
      <c r="K7827" s="250"/>
      <c r="L7827" s="31"/>
      <c r="M7827" s="9"/>
      <c r="N7827" s="11" t="s">
        <v>25</v>
      </c>
      <c r="O7827" s="39"/>
      <c r="P7827" s="47"/>
      <c r="Q7827" s="13"/>
      <c r="R7827" s="248">
        <f t="shared" si="1220"/>
        <v>0</v>
      </c>
      <c r="S7827" s="248">
        <f t="shared" si="1221"/>
        <v>0</v>
      </c>
      <c r="T7827" s="248">
        <f t="shared" si="1222"/>
        <v>0</v>
      </c>
      <c r="U7827" s="248">
        <f t="shared" si="1223"/>
        <v>0</v>
      </c>
      <c r="V7827" s="13"/>
      <c r="W7827" s="7"/>
      <c r="AT7827" s="130"/>
      <c r="BF7827" s="33">
        <f t="shared" si="1229"/>
        <v>41242</v>
      </c>
      <c r="BG7827" s="34">
        <f t="shared" si="1224"/>
        <v>82.88000000000001</v>
      </c>
      <c r="BH7827" s="32">
        <f t="shared" si="1225"/>
        <v>1</v>
      </c>
      <c r="BI7827" s="32">
        <f t="shared" si="1226"/>
        <v>0</v>
      </c>
      <c r="BJ7827" s="69">
        <f t="shared" si="1227"/>
        <v>0</v>
      </c>
      <c r="BK7827" s="158" t="str">
        <f t="shared" si="1228"/>
        <v/>
      </c>
    </row>
    <row r="7828" spans="1:63" ht="12" customHeight="1" x14ac:dyDescent="0.2">
      <c r="A7828" s="8"/>
      <c r="B7828" s="7"/>
      <c r="C7828" s="7"/>
      <c r="D7828" s="7"/>
      <c r="E7828" s="7"/>
      <c r="F7828" s="7"/>
      <c r="G7828" s="7"/>
      <c r="H7828" s="7"/>
      <c r="I7828" s="10"/>
      <c r="J7828" s="25"/>
      <c r="K7828" s="250"/>
      <c r="L7828" s="31"/>
      <c r="M7828" s="9"/>
      <c r="N7828" s="11" t="s">
        <v>25</v>
      </c>
      <c r="O7828" s="39"/>
      <c r="P7828" s="47"/>
      <c r="Q7828" s="13"/>
      <c r="R7828" s="248">
        <f t="shared" si="1220"/>
        <v>0</v>
      </c>
      <c r="S7828" s="248">
        <f t="shared" si="1221"/>
        <v>0</v>
      </c>
      <c r="T7828" s="248">
        <f t="shared" si="1222"/>
        <v>0</v>
      </c>
      <c r="U7828" s="248">
        <f t="shared" si="1223"/>
        <v>0</v>
      </c>
      <c r="V7828" s="13"/>
      <c r="W7828" s="7"/>
      <c r="AT7828" s="130"/>
      <c r="BF7828" s="33">
        <f t="shared" si="1229"/>
        <v>41242</v>
      </c>
      <c r="BG7828" s="34">
        <f t="shared" si="1224"/>
        <v>82.88000000000001</v>
      </c>
      <c r="BH7828" s="32">
        <f t="shared" si="1225"/>
        <v>1</v>
      </c>
      <c r="BI7828" s="32">
        <f t="shared" si="1226"/>
        <v>0</v>
      </c>
      <c r="BJ7828" s="69">
        <f t="shared" si="1227"/>
        <v>0</v>
      </c>
      <c r="BK7828" s="158" t="str">
        <f t="shared" si="1228"/>
        <v/>
      </c>
    </row>
    <row r="7829" spans="1:63" ht="12" customHeight="1" x14ac:dyDescent="0.2">
      <c r="A7829" s="8"/>
      <c r="B7829" s="7"/>
      <c r="C7829" s="7"/>
      <c r="D7829" s="7"/>
      <c r="E7829" s="7"/>
      <c r="F7829" s="7"/>
      <c r="G7829" s="7"/>
      <c r="H7829" s="7"/>
      <c r="I7829" s="10"/>
      <c r="J7829" s="25"/>
      <c r="K7829" s="250"/>
      <c r="L7829" s="31"/>
      <c r="M7829" s="9"/>
      <c r="N7829" s="11" t="s">
        <v>25</v>
      </c>
      <c r="O7829" s="39"/>
      <c r="P7829" s="47"/>
      <c r="Q7829" s="13"/>
      <c r="R7829" s="248">
        <f t="shared" si="1220"/>
        <v>0</v>
      </c>
      <c r="S7829" s="248">
        <f t="shared" si="1221"/>
        <v>0</v>
      </c>
      <c r="T7829" s="248">
        <f t="shared" si="1222"/>
        <v>0</v>
      </c>
      <c r="U7829" s="248">
        <f t="shared" si="1223"/>
        <v>0</v>
      </c>
      <c r="V7829" s="13"/>
      <c r="W7829" s="7"/>
      <c r="AT7829" s="130"/>
      <c r="BF7829" s="33">
        <f t="shared" si="1229"/>
        <v>41242</v>
      </c>
      <c r="BG7829" s="34">
        <f t="shared" si="1224"/>
        <v>82.88000000000001</v>
      </c>
      <c r="BH7829" s="32">
        <f t="shared" si="1225"/>
        <v>1</v>
      </c>
      <c r="BI7829" s="32">
        <f t="shared" si="1226"/>
        <v>0</v>
      </c>
      <c r="BJ7829" s="69">
        <f t="shared" si="1227"/>
        <v>0</v>
      </c>
      <c r="BK7829" s="158" t="str">
        <f t="shared" si="1228"/>
        <v/>
      </c>
    </row>
    <row r="7830" spans="1:63" ht="12" customHeight="1" x14ac:dyDescent="0.2">
      <c r="A7830" s="8"/>
      <c r="B7830" s="7"/>
      <c r="C7830" s="7"/>
      <c r="D7830" s="7"/>
      <c r="E7830" s="7"/>
      <c r="F7830" s="7"/>
      <c r="G7830" s="7"/>
      <c r="H7830" s="7"/>
      <c r="I7830" s="10"/>
      <c r="J7830" s="25"/>
      <c r="K7830" s="250"/>
      <c r="L7830" s="31"/>
      <c r="M7830" s="9"/>
      <c r="N7830" s="11" t="s">
        <v>25</v>
      </c>
      <c r="O7830" s="39"/>
      <c r="P7830" s="47"/>
      <c r="Q7830" s="13"/>
      <c r="R7830" s="248">
        <f t="shared" si="1220"/>
        <v>0</v>
      </c>
      <c r="S7830" s="248">
        <f t="shared" si="1221"/>
        <v>0</v>
      </c>
      <c r="T7830" s="248">
        <f t="shared" si="1222"/>
        <v>0</v>
      </c>
      <c r="U7830" s="248">
        <f t="shared" si="1223"/>
        <v>0</v>
      </c>
      <c r="V7830" s="13"/>
      <c r="W7830" s="7"/>
      <c r="AT7830" s="130"/>
      <c r="BF7830" s="33">
        <f t="shared" si="1229"/>
        <v>41242</v>
      </c>
      <c r="BG7830" s="34">
        <f t="shared" si="1224"/>
        <v>82.88000000000001</v>
      </c>
      <c r="BH7830" s="32">
        <f t="shared" si="1225"/>
        <v>1</v>
      </c>
      <c r="BI7830" s="32">
        <f t="shared" si="1226"/>
        <v>0</v>
      </c>
      <c r="BJ7830" s="69">
        <f t="shared" si="1227"/>
        <v>0</v>
      </c>
      <c r="BK7830" s="158" t="str">
        <f t="shared" si="1228"/>
        <v/>
      </c>
    </row>
    <row r="7831" spans="1:63" ht="12" customHeight="1" x14ac:dyDescent="0.2">
      <c r="A7831" s="8"/>
      <c r="B7831" s="7"/>
      <c r="C7831" s="7"/>
      <c r="D7831" s="7"/>
      <c r="E7831" s="7"/>
      <c r="F7831" s="7"/>
      <c r="G7831" s="7"/>
      <c r="H7831" s="7"/>
      <c r="I7831" s="10"/>
      <c r="J7831" s="25"/>
      <c r="K7831" s="250"/>
      <c r="L7831" s="31"/>
      <c r="M7831" s="9"/>
      <c r="N7831" s="11" t="s">
        <v>25</v>
      </c>
      <c r="O7831" s="39"/>
      <c r="P7831" s="47"/>
      <c r="Q7831" s="13"/>
      <c r="R7831" s="248">
        <f t="shared" si="1220"/>
        <v>0</v>
      </c>
      <c r="S7831" s="248">
        <f t="shared" si="1221"/>
        <v>0</v>
      </c>
      <c r="T7831" s="248">
        <f t="shared" si="1222"/>
        <v>0</v>
      </c>
      <c r="U7831" s="248">
        <f t="shared" si="1223"/>
        <v>0</v>
      </c>
      <c r="V7831" s="13"/>
      <c r="W7831" s="7"/>
      <c r="AT7831" s="130"/>
      <c r="BF7831" s="33">
        <f t="shared" si="1229"/>
        <v>41242</v>
      </c>
      <c r="BG7831" s="34">
        <f t="shared" si="1224"/>
        <v>82.88000000000001</v>
      </c>
      <c r="BH7831" s="32">
        <f t="shared" si="1225"/>
        <v>1</v>
      </c>
      <c r="BI7831" s="32">
        <f t="shared" si="1226"/>
        <v>0</v>
      </c>
      <c r="BJ7831" s="69">
        <f t="shared" si="1227"/>
        <v>0</v>
      </c>
      <c r="BK7831" s="158" t="str">
        <f t="shared" si="1228"/>
        <v/>
      </c>
    </row>
    <row r="7832" spans="1:63" ht="12" customHeight="1" x14ac:dyDescent="0.2">
      <c r="A7832" s="8"/>
      <c r="B7832" s="7"/>
      <c r="C7832" s="7"/>
      <c r="D7832" s="7"/>
      <c r="E7832" s="7"/>
      <c r="F7832" s="7"/>
      <c r="G7832" s="7"/>
      <c r="H7832" s="7"/>
      <c r="I7832" s="10"/>
      <c r="J7832" s="25"/>
      <c r="K7832" s="250"/>
      <c r="L7832" s="31"/>
      <c r="M7832" s="9"/>
      <c r="N7832" s="11" t="s">
        <v>25</v>
      </c>
      <c r="O7832" s="39"/>
      <c r="P7832" s="47"/>
      <c r="Q7832" s="13"/>
      <c r="R7832" s="248">
        <f t="shared" si="1220"/>
        <v>0</v>
      </c>
      <c r="S7832" s="248">
        <f t="shared" si="1221"/>
        <v>0</v>
      </c>
      <c r="T7832" s="248">
        <f t="shared" si="1222"/>
        <v>0</v>
      </c>
      <c r="U7832" s="248">
        <f t="shared" si="1223"/>
        <v>0</v>
      </c>
      <c r="V7832" s="13"/>
      <c r="W7832" s="7"/>
      <c r="AT7832" s="130"/>
      <c r="BF7832" s="33">
        <f t="shared" si="1229"/>
        <v>41242</v>
      </c>
      <c r="BG7832" s="34">
        <f t="shared" si="1224"/>
        <v>82.88000000000001</v>
      </c>
      <c r="BH7832" s="32">
        <f t="shared" si="1225"/>
        <v>1</v>
      </c>
      <c r="BI7832" s="32">
        <f t="shared" si="1226"/>
        <v>0</v>
      </c>
      <c r="BJ7832" s="69">
        <f t="shared" si="1227"/>
        <v>0</v>
      </c>
      <c r="BK7832" s="158" t="str">
        <f t="shared" si="1228"/>
        <v/>
      </c>
    </row>
    <row r="7833" spans="1:63" ht="12" customHeight="1" x14ac:dyDescent="0.2">
      <c r="A7833" s="8"/>
      <c r="B7833" s="7"/>
      <c r="C7833" s="7"/>
      <c r="D7833" s="7"/>
      <c r="E7833" s="7"/>
      <c r="F7833" s="7"/>
      <c r="G7833" s="7"/>
      <c r="H7833" s="7"/>
      <c r="I7833" s="10"/>
      <c r="J7833" s="25"/>
      <c r="K7833" s="250"/>
      <c r="L7833" s="31"/>
      <c r="M7833" s="9"/>
      <c r="N7833" s="11" t="s">
        <v>25</v>
      </c>
      <c r="O7833" s="39"/>
      <c r="P7833" s="47"/>
      <c r="Q7833" s="13"/>
      <c r="R7833" s="248">
        <f t="shared" si="1220"/>
        <v>0</v>
      </c>
      <c r="S7833" s="248">
        <f t="shared" si="1221"/>
        <v>0</v>
      </c>
      <c r="T7833" s="248">
        <f t="shared" si="1222"/>
        <v>0</v>
      </c>
      <c r="U7833" s="248">
        <f t="shared" si="1223"/>
        <v>0</v>
      </c>
      <c r="V7833" s="13"/>
      <c r="W7833" s="7"/>
      <c r="AT7833" s="130"/>
      <c r="BF7833" s="33">
        <f t="shared" si="1229"/>
        <v>41242</v>
      </c>
      <c r="BG7833" s="34">
        <f t="shared" si="1224"/>
        <v>82.88000000000001</v>
      </c>
      <c r="BH7833" s="32">
        <f t="shared" si="1225"/>
        <v>1</v>
      </c>
      <c r="BI7833" s="32">
        <f t="shared" si="1226"/>
        <v>0</v>
      </c>
      <c r="BJ7833" s="69">
        <f t="shared" si="1227"/>
        <v>0</v>
      </c>
      <c r="BK7833" s="158" t="str">
        <f t="shared" si="1228"/>
        <v/>
      </c>
    </row>
    <row r="7834" spans="1:63" ht="12" customHeight="1" x14ac:dyDescent="0.2">
      <c r="A7834" s="8"/>
      <c r="B7834" s="7"/>
      <c r="C7834" s="7"/>
      <c r="D7834" s="7"/>
      <c r="E7834" s="7"/>
      <c r="F7834" s="7"/>
      <c r="G7834" s="7"/>
      <c r="H7834" s="7"/>
      <c r="I7834" s="10"/>
      <c r="J7834" s="25"/>
      <c r="K7834" s="250"/>
      <c r="L7834" s="31"/>
      <c r="M7834" s="9"/>
      <c r="N7834" s="11" t="s">
        <v>25</v>
      </c>
      <c r="O7834" s="39"/>
      <c r="P7834" s="47"/>
      <c r="Q7834" s="13"/>
      <c r="R7834" s="248">
        <f t="shared" si="1220"/>
        <v>0</v>
      </c>
      <c r="S7834" s="248">
        <f t="shared" si="1221"/>
        <v>0</v>
      </c>
      <c r="T7834" s="248">
        <f t="shared" si="1222"/>
        <v>0</v>
      </c>
      <c r="U7834" s="248">
        <f t="shared" si="1223"/>
        <v>0</v>
      </c>
      <c r="V7834" s="13"/>
      <c r="W7834" s="7"/>
      <c r="AT7834" s="130"/>
      <c r="BF7834" s="33">
        <f t="shared" si="1229"/>
        <v>41242</v>
      </c>
      <c r="BG7834" s="34">
        <f t="shared" si="1224"/>
        <v>82.88000000000001</v>
      </c>
      <c r="BH7834" s="32">
        <f t="shared" si="1225"/>
        <v>1</v>
      </c>
      <c r="BI7834" s="32">
        <f t="shared" si="1226"/>
        <v>0</v>
      </c>
      <c r="BJ7834" s="69">
        <f t="shared" si="1227"/>
        <v>0</v>
      </c>
      <c r="BK7834" s="158" t="str">
        <f t="shared" si="1228"/>
        <v/>
      </c>
    </row>
    <row r="7835" spans="1:63" ht="12" customHeight="1" x14ac:dyDescent="0.2">
      <c r="A7835" s="8"/>
      <c r="B7835" s="7"/>
      <c r="C7835" s="7"/>
      <c r="D7835" s="7"/>
      <c r="E7835" s="7"/>
      <c r="F7835" s="7"/>
      <c r="G7835" s="7"/>
      <c r="H7835" s="7"/>
      <c r="I7835" s="10"/>
      <c r="J7835" s="25"/>
      <c r="K7835" s="250"/>
      <c r="L7835" s="31"/>
      <c r="M7835" s="9"/>
      <c r="N7835" s="11" t="s">
        <v>25</v>
      </c>
      <c r="O7835" s="39"/>
      <c r="P7835" s="47"/>
      <c r="Q7835" s="13"/>
      <c r="R7835" s="248">
        <f t="shared" si="1220"/>
        <v>0</v>
      </c>
      <c r="S7835" s="248">
        <f t="shared" si="1221"/>
        <v>0</v>
      </c>
      <c r="T7835" s="248">
        <f t="shared" si="1222"/>
        <v>0</v>
      </c>
      <c r="U7835" s="248">
        <f t="shared" si="1223"/>
        <v>0</v>
      </c>
      <c r="V7835" s="13"/>
      <c r="W7835" s="7"/>
      <c r="AT7835" s="130"/>
      <c r="BF7835" s="33">
        <f t="shared" si="1229"/>
        <v>41242</v>
      </c>
      <c r="BG7835" s="34">
        <f t="shared" si="1224"/>
        <v>82.88000000000001</v>
      </c>
      <c r="BH7835" s="32">
        <f t="shared" si="1225"/>
        <v>1</v>
      </c>
      <c r="BI7835" s="32">
        <f t="shared" si="1226"/>
        <v>0</v>
      </c>
      <c r="BJ7835" s="69">
        <f t="shared" si="1227"/>
        <v>0</v>
      </c>
      <c r="BK7835" s="158" t="str">
        <f t="shared" si="1228"/>
        <v/>
      </c>
    </row>
    <row r="7836" spans="1:63" ht="12" customHeight="1" x14ac:dyDescent="0.2">
      <c r="A7836" s="8"/>
      <c r="B7836" s="7"/>
      <c r="C7836" s="7"/>
      <c r="D7836" s="7"/>
      <c r="E7836" s="7"/>
      <c r="F7836" s="7"/>
      <c r="G7836" s="7"/>
      <c r="H7836" s="7"/>
      <c r="I7836" s="10"/>
      <c r="J7836" s="25"/>
      <c r="K7836" s="250"/>
      <c r="L7836" s="31"/>
      <c r="M7836" s="9"/>
      <c r="N7836" s="11" t="s">
        <v>25</v>
      </c>
      <c r="O7836" s="39"/>
      <c r="P7836" s="47"/>
      <c r="Q7836" s="13"/>
      <c r="R7836" s="248">
        <f t="shared" si="1220"/>
        <v>0</v>
      </c>
      <c r="S7836" s="248">
        <f t="shared" si="1221"/>
        <v>0</v>
      </c>
      <c r="T7836" s="248">
        <f t="shared" si="1222"/>
        <v>0</v>
      </c>
      <c r="U7836" s="248">
        <f t="shared" si="1223"/>
        <v>0</v>
      </c>
      <c r="V7836" s="13"/>
      <c r="W7836" s="7"/>
      <c r="AT7836" s="130"/>
      <c r="BF7836" s="33">
        <f t="shared" si="1229"/>
        <v>41242</v>
      </c>
      <c r="BG7836" s="34">
        <f t="shared" si="1224"/>
        <v>82.88000000000001</v>
      </c>
      <c r="BH7836" s="32">
        <f t="shared" si="1225"/>
        <v>1</v>
      </c>
      <c r="BI7836" s="32">
        <f t="shared" si="1226"/>
        <v>0</v>
      </c>
      <c r="BJ7836" s="69">
        <f t="shared" si="1227"/>
        <v>0</v>
      </c>
      <c r="BK7836" s="158" t="str">
        <f t="shared" si="1228"/>
        <v/>
      </c>
    </row>
    <row r="7837" spans="1:63" ht="12" customHeight="1" x14ac:dyDescent="0.2">
      <c r="A7837" s="8"/>
      <c r="B7837" s="7"/>
      <c r="C7837" s="7"/>
      <c r="D7837" s="7"/>
      <c r="E7837" s="7"/>
      <c r="F7837" s="7"/>
      <c r="G7837" s="7"/>
      <c r="H7837" s="7"/>
      <c r="I7837" s="10"/>
      <c r="J7837" s="25"/>
      <c r="K7837" s="250"/>
      <c r="L7837" s="31"/>
      <c r="M7837" s="9"/>
      <c r="N7837" s="11" t="s">
        <v>25</v>
      </c>
      <c r="O7837" s="39"/>
      <c r="P7837" s="47"/>
      <c r="Q7837" s="13"/>
      <c r="R7837" s="248">
        <f t="shared" si="1220"/>
        <v>0</v>
      </c>
      <c r="S7837" s="248">
        <f t="shared" si="1221"/>
        <v>0</v>
      </c>
      <c r="T7837" s="248">
        <f t="shared" si="1222"/>
        <v>0</v>
      </c>
      <c r="U7837" s="248">
        <f t="shared" si="1223"/>
        <v>0</v>
      </c>
      <c r="V7837" s="13"/>
      <c r="W7837" s="7"/>
      <c r="AT7837" s="130"/>
      <c r="BF7837" s="33">
        <f t="shared" si="1229"/>
        <v>41242</v>
      </c>
      <c r="BG7837" s="34">
        <f t="shared" si="1224"/>
        <v>82.88000000000001</v>
      </c>
      <c r="BH7837" s="32">
        <f t="shared" si="1225"/>
        <v>1</v>
      </c>
      <c r="BI7837" s="32">
        <f t="shared" si="1226"/>
        <v>0</v>
      </c>
      <c r="BJ7837" s="69">
        <f t="shared" si="1227"/>
        <v>0</v>
      </c>
      <c r="BK7837" s="158" t="str">
        <f t="shared" si="1228"/>
        <v/>
      </c>
    </row>
    <row r="7838" spans="1:63" ht="12" customHeight="1" x14ac:dyDescent="0.2">
      <c r="A7838" s="8"/>
      <c r="B7838" s="7"/>
      <c r="C7838" s="7"/>
      <c r="D7838" s="7"/>
      <c r="E7838" s="7"/>
      <c r="F7838" s="7"/>
      <c r="G7838" s="7"/>
      <c r="H7838" s="7"/>
      <c r="I7838" s="10"/>
      <c r="J7838" s="25"/>
      <c r="K7838" s="250"/>
      <c r="L7838" s="31"/>
      <c r="M7838" s="9"/>
      <c r="N7838" s="11" t="s">
        <v>25</v>
      </c>
      <c r="O7838" s="39"/>
      <c r="P7838" s="47"/>
      <c r="Q7838" s="13"/>
      <c r="R7838" s="248">
        <f t="shared" si="1220"/>
        <v>0</v>
      </c>
      <c r="S7838" s="248">
        <f t="shared" si="1221"/>
        <v>0</v>
      </c>
      <c r="T7838" s="248">
        <f t="shared" si="1222"/>
        <v>0</v>
      </c>
      <c r="U7838" s="248">
        <f t="shared" si="1223"/>
        <v>0</v>
      </c>
      <c r="V7838" s="13"/>
      <c r="W7838" s="7"/>
      <c r="AT7838" s="130"/>
      <c r="BF7838" s="33">
        <f t="shared" si="1229"/>
        <v>41242</v>
      </c>
      <c r="BG7838" s="34">
        <f t="shared" si="1224"/>
        <v>82.88000000000001</v>
      </c>
      <c r="BH7838" s="32">
        <f t="shared" si="1225"/>
        <v>1</v>
      </c>
      <c r="BI7838" s="32">
        <f t="shared" si="1226"/>
        <v>0</v>
      </c>
      <c r="BJ7838" s="69">
        <f t="shared" si="1227"/>
        <v>0</v>
      </c>
      <c r="BK7838" s="158" t="str">
        <f t="shared" si="1228"/>
        <v/>
      </c>
    </row>
    <row r="7839" spans="1:63" ht="12" customHeight="1" x14ac:dyDescent="0.2">
      <c r="A7839" s="8"/>
      <c r="B7839" s="7"/>
      <c r="C7839" s="7"/>
      <c r="D7839" s="7"/>
      <c r="E7839" s="7"/>
      <c r="F7839" s="7"/>
      <c r="G7839" s="7"/>
      <c r="H7839" s="7"/>
      <c r="I7839" s="10"/>
      <c r="J7839" s="25"/>
      <c r="K7839" s="250"/>
      <c r="L7839" s="31"/>
      <c r="M7839" s="9"/>
      <c r="N7839" s="11" t="s">
        <v>25</v>
      </c>
      <c r="O7839" s="39"/>
      <c r="P7839" s="47"/>
      <c r="Q7839" s="13"/>
      <c r="R7839" s="248">
        <f t="shared" si="1220"/>
        <v>0</v>
      </c>
      <c r="S7839" s="248">
        <f t="shared" si="1221"/>
        <v>0</v>
      </c>
      <c r="T7839" s="248">
        <f t="shared" si="1222"/>
        <v>0</v>
      </c>
      <c r="U7839" s="248">
        <f t="shared" si="1223"/>
        <v>0</v>
      </c>
      <c r="V7839" s="13"/>
      <c r="W7839" s="7"/>
      <c r="AT7839" s="130"/>
      <c r="BF7839" s="33">
        <f t="shared" si="1229"/>
        <v>41242</v>
      </c>
      <c r="BG7839" s="34">
        <f t="shared" si="1224"/>
        <v>82.88000000000001</v>
      </c>
      <c r="BH7839" s="32">
        <f t="shared" si="1225"/>
        <v>1</v>
      </c>
      <c r="BI7839" s="32">
        <f t="shared" si="1226"/>
        <v>0</v>
      </c>
      <c r="BJ7839" s="69">
        <f t="shared" si="1227"/>
        <v>0</v>
      </c>
      <c r="BK7839" s="158" t="str">
        <f t="shared" si="1228"/>
        <v/>
      </c>
    </row>
    <row r="7840" spans="1:63" ht="12" customHeight="1" x14ac:dyDescent="0.2">
      <c r="A7840" s="8"/>
      <c r="B7840" s="7"/>
      <c r="C7840" s="7"/>
      <c r="D7840" s="7"/>
      <c r="E7840" s="7"/>
      <c r="F7840" s="7"/>
      <c r="G7840" s="7"/>
      <c r="H7840" s="7"/>
      <c r="I7840" s="10"/>
      <c r="J7840" s="25"/>
      <c r="K7840" s="250"/>
      <c r="L7840" s="31"/>
      <c r="M7840" s="9"/>
      <c r="N7840" s="11" t="s">
        <v>25</v>
      </c>
      <c r="O7840" s="39"/>
      <c r="P7840" s="47"/>
      <c r="Q7840" s="13"/>
      <c r="R7840" s="248">
        <f t="shared" si="1220"/>
        <v>0</v>
      </c>
      <c r="S7840" s="248">
        <f t="shared" si="1221"/>
        <v>0</v>
      </c>
      <c r="T7840" s="248">
        <f t="shared" si="1222"/>
        <v>0</v>
      </c>
      <c r="U7840" s="248">
        <f t="shared" si="1223"/>
        <v>0</v>
      </c>
      <c r="V7840" s="13"/>
      <c r="W7840" s="7"/>
      <c r="AT7840" s="130"/>
      <c r="BF7840" s="33">
        <f t="shared" si="1229"/>
        <v>41242</v>
      </c>
      <c r="BG7840" s="34">
        <f t="shared" si="1224"/>
        <v>82.88000000000001</v>
      </c>
      <c r="BH7840" s="32">
        <f t="shared" si="1225"/>
        <v>1</v>
      </c>
      <c r="BI7840" s="32">
        <f t="shared" si="1226"/>
        <v>0</v>
      </c>
      <c r="BJ7840" s="69">
        <f t="shared" si="1227"/>
        <v>0</v>
      </c>
      <c r="BK7840" s="158" t="str">
        <f t="shared" si="1228"/>
        <v/>
      </c>
    </row>
    <row r="7841" spans="1:63" ht="12" customHeight="1" x14ac:dyDescent="0.2">
      <c r="A7841" s="8"/>
      <c r="B7841" s="7"/>
      <c r="C7841" s="7"/>
      <c r="D7841" s="7"/>
      <c r="E7841" s="7"/>
      <c r="F7841" s="7"/>
      <c r="G7841" s="7"/>
      <c r="H7841" s="7"/>
      <c r="I7841" s="10"/>
      <c r="J7841" s="25"/>
      <c r="K7841" s="250"/>
      <c r="L7841" s="31"/>
      <c r="M7841" s="9"/>
      <c r="N7841" s="11" t="s">
        <v>25</v>
      </c>
      <c r="O7841" s="39"/>
      <c r="P7841" s="47"/>
      <c r="Q7841" s="13"/>
      <c r="R7841" s="248">
        <f t="shared" si="1220"/>
        <v>0</v>
      </c>
      <c r="S7841" s="248">
        <f t="shared" si="1221"/>
        <v>0</v>
      </c>
      <c r="T7841" s="248">
        <f t="shared" si="1222"/>
        <v>0</v>
      </c>
      <c r="U7841" s="248">
        <f t="shared" si="1223"/>
        <v>0</v>
      </c>
      <c r="V7841" s="13"/>
      <c r="W7841" s="7"/>
      <c r="AT7841" s="130"/>
      <c r="BF7841" s="33">
        <f t="shared" si="1229"/>
        <v>41242</v>
      </c>
      <c r="BG7841" s="34">
        <f t="shared" si="1224"/>
        <v>82.88000000000001</v>
      </c>
      <c r="BH7841" s="32">
        <f t="shared" si="1225"/>
        <v>1</v>
      </c>
      <c r="BI7841" s="32">
        <f t="shared" si="1226"/>
        <v>0</v>
      </c>
      <c r="BJ7841" s="69">
        <f t="shared" si="1227"/>
        <v>0</v>
      </c>
      <c r="BK7841" s="158" t="str">
        <f t="shared" si="1228"/>
        <v/>
      </c>
    </row>
    <row r="7842" spans="1:63" ht="12" customHeight="1" x14ac:dyDescent="0.2">
      <c r="A7842" s="8"/>
      <c r="B7842" s="7"/>
      <c r="C7842" s="7"/>
      <c r="D7842" s="7"/>
      <c r="E7842" s="7"/>
      <c r="F7842" s="7"/>
      <c r="G7842" s="7"/>
      <c r="H7842" s="7"/>
      <c r="I7842" s="10"/>
      <c r="J7842" s="25"/>
      <c r="K7842" s="250"/>
      <c r="L7842" s="31"/>
      <c r="M7842" s="9"/>
      <c r="N7842" s="11" t="s">
        <v>25</v>
      </c>
      <c r="O7842" s="39"/>
      <c r="P7842" s="47"/>
      <c r="Q7842" s="13"/>
      <c r="R7842" s="248">
        <f t="shared" si="1220"/>
        <v>0</v>
      </c>
      <c r="S7842" s="248">
        <f t="shared" si="1221"/>
        <v>0</v>
      </c>
      <c r="T7842" s="248">
        <f t="shared" si="1222"/>
        <v>0</v>
      </c>
      <c r="U7842" s="248">
        <f t="shared" si="1223"/>
        <v>0</v>
      </c>
      <c r="V7842" s="13"/>
      <c r="W7842" s="7"/>
      <c r="AT7842" s="130"/>
      <c r="BF7842" s="33">
        <f t="shared" si="1229"/>
        <v>41242</v>
      </c>
      <c r="BG7842" s="34">
        <f t="shared" si="1224"/>
        <v>82.88000000000001</v>
      </c>
      <c r="BH7842" s="32">
        <f t="shared" si="1225"/>
        <v>1</v>
      </c>
      <c r="BI7842" s="32">
        <f t="shared" si="1226"/>
        <v>0</v>
      </c>
      <c r="BJ7842" s="69">
        <f t="shared" si="1227"/>
        <v>0</v>
      </c>
      <c r="BK7842" s="158" t="str">
        <f t="shared" si="1228"/>
        <v/>
      </c>
    </row>
    <row r="7843" spans="1:63" ht="12" customHeight="1" x14ac:dyDescent="0.2">
      <c r="A7843" s="8"/>
      <c r="B7843" s="7"/>
      <c r="C7843" s="7"/>
      <c r="D7843" s="7"/>
      <c r="E7843" s="7"/>
      <c r="F7843" s="7"/>
      <c r="G7843" s="7"/>
      <c r="H7843" s="7"/>
      <c r="I7843" s="10"/>
      <c r="J7843" s="25"/>
      <c r="K7843" s="250"/>
      <c r="L7843" s="31"/>
      <c r="M7843" s="9"/>
      <c r="N7843" s="11" t="s">
        <v>25</v>
      </c>
      <c r="O7843" s="39"/>
      <c r="P7843" s="47"/>
      <c r="Q7843" s="13"/>
      <c r="R7843" s="248">
        <f t="shared" si="1220"/>
        <v>0</v>
      </c>
      <c r="S7843" s="248">
        <f t="shared" si="1221"/>
        <v>0</v>
      </c>
      <c r="T7843" s="248">
        <f t="shared" si="1222"/>
        <v>0</v>
      </c>
      <c r="U7843" s="248">
        <f t="shared" si="1223"/>
        <v>0</v>
      </c>
      <c r="V7843" s="13"/>
      <c r="W7843" s="7"/>
      <c r="AT7843" s="130"/>
      <c r="BF7843" s="33">
        <f t="shared" si="1229"/>
        <v>41242</v>
      </c>
      <c r="BG7843" s="34">
        <f t="shared" si="1224"/>
        <v>82.88000000000001</v>
      </c>
      <c r="BH7843" s="32">
        <f t="shared" si="1225"/>
        <v>1</v>
      </c>
      <c r="BI7843" s="32">
        <f t="shared" si="1226"/>
        <v>0</v>
      </c>
      <c r="BJ7843" s="69">
        <f t="shared" si="1227"/>
        <v>0</v>
      </c>
      <c r="BK7843" s="158" t="str">
        <f t="shared" si="1228"/>
        <v/>
      </c>
    </row>
    <row r="7844" spans="1:63" ht="12" customHeight="1" x14ac:dyDescent="0.2">
      <c r="A7844" s="8"/>
      <c r="B7844" s="7"/>
      <c r="C7844" s="7"/>
      <c r="D7844" s="7"/>
      <c r="E7844" s="7"/>
      <c r="F7844" s="7"/>
      <c r="G7844" s="7"/>
      <c r="H7844" s="7"/>
      <c r="I7844" s="10"/>
      <c r="J7844" s="25"/>
      <c r="K7844" s="250"/>
      <c r="L7844" s="31"/>
      <c r="M7844" s="9"/>
      <c r="N7844" s="11" t="s">
        <v>25</v>
      </c>
      <c r="O7844" s="39"/>
      <c r="P7844" s="47"/>
      <c r="Q7844" s="13"/>
      <c r="R7844" s="248">
        <f t="shared" si="1220"/>
        <v>0</v>
      </c>
      <c r="S7844" s="248">
        <f t="shared" si="1221"/>
        <v>0</v>
      </c>
      <c r="T7844" s="248">
        <f t="shared" si="1222"/>
        <v>0</v>
      </c>
      <c r="U7844" s="248">
        <f t="shared" si="1223"/>
        <v>0</v>
      </c>
      <c r="V7844" s="13"/>
      <c r="W7844" s="7"/>
      <c r="AT7844" s="130"/>
      <c r="BF7844" s="33">
        <f t="shared" si="1229"/>
        <v>41242</v>
      </c>
      <c r="BG7844" s="34">
        <f t="shared" si="1224"/>
        <v>82.88000000000001</v>
      </c>
      <c r="BH7844" s="32">
        <f t="shared" si="1225"/>
        <v>1</v>
      </c>
      <c r="BI7844" s="32">
        <f t="shared" si="1226"/>
        <v>0</v>
      </c>
      <c r="BJ7844" s="69">
        <f t="shared" si="1227"/>
        <v>0</v>
      </c>
      <c r="BK7844" s="158" t="str">
        <f t="shared" si="1228"/>
        <v/>
      </c>
    </row>
    <row r="7845" spans="1:63" ht="12" customHeight="1" x14ac:dyDescent="0.2">
      <c r="A7845" s="8"/>
      <c r="B7845" s="7"/>
      <c r="C7845" s="7"/>
      <c r="D7845" s="7"/>
      <c r="E7845" s="7"/>
      <c r="F7845" s="7"/>
      <c r="G7845" s="7"/>
      <c r="H7845" s="7"/>
      <c r="I7845" s="10"/>
      <c r="J7845" s="25"/>
      <c r="K7845" s="250"/>
      <c r="L7845" s="31"/>
      <c r="M7845" s="9"/>
      <c r="N7845" s="11" t="s">
        <v>25</v>
      </c>
      <c r="O7845" s="39"/>
      <c r="P7845" s="47"/>
      <c r="Q7845" s="13"/>
      <c r="R7845" s="248">
        <f t="shared" si="1220"/>
        <v>0</v>
      </c>
      <c r="S7845" s="248">
        <f t="shared" si="1221"/>
        <v>0</v>
      </c>
      <c r="T7845" s="248">
        <f t="shared" si="1222"/>
        <v>0</v>
      </c>
      <c r="U7845" s="248">
        <f t="shared" si="1223"/>
        <v>0</v>
      </c>
      <c r="V7845" s="13"/>
      <c r="W7845" s="7"/>
      <c r="AT7845" s="130"/>
      <c r="BF7845" s="33">
        <f t="shared" si="1229"/>
        <v>41242</v>
      </c>
      <c r="BG7845" s="34">
        <f t="shared" si="1224"/>
        <v>82.88000000000001</v>
      </c>
      <c r="BH7845" s="32">
        <f t="shared" si="1225"/>
        <v>1</v>
      </c>
      <c r="BI7845" s="32">
        <f t="shared" si="1226"/>
        <v>0</v>
      </c>
      <c r="BJ7845" s="69">
        <f t="shared" si="1227"/>
        <v>0</v>
      </c>
      <c r="BK7845" s="158" t="str">
        <f t="shared" si="1228"/>
        <v/>
      </c>
    </row>
    <row r="7846" spans="1:63" ht="12" customHeight="1" x14ac:dyDescent="0.2">
      <c r="A7846" s="8"/>
      <c r="B7846" s="7"/>
      <c r="C7846" s="7"/>
      <c r="D7846" s="7"/>
      <c r="E7846" s="7"/>
      <c r="F7846" s="7"/>
      <c r="G7846" s="7"/>
      <c r="H7846" s="7"/>
      <c r="I7846" s="10"/>
      <c r="J7846" s="25"/>
      <c r="K7846" s="250"/>
      <c r="L7846" s="31"/>
      <c r="M7846" s="9"/>
      <c r="N7846" s="11" t="s">
        <v>25</v>
      </c>
      <c r="O7846" s="39"/>
      <c r="P7846" s="47"/>
      <c r="Q7846" s="13"/>
      <c r="R7846" s="248">
        <f t="shared" si="1220"/>
        <v>0</v>
      </c>
      <c r="S7846" s="248">
        <f t="shared" si="1221"/>
        <v>0</v>
      </c>
      <c r="T7846" s="248">
        <f t="shared" si="1222"/>
        <v>0</v>
      </c>
      <c r="U7846" s="248">
        <f t="shared" si="1223"/>
        <v>0</v>
      </c>
      <c r="V7846" s="13"/>
      <c r="W7846" s="7"/>
      <c r="AT7846" s="130"/>
      <c r="BF7846" s="33">
        <f t="shared" si="1229"/>
        <v>41242</v>
      </c>
      <c r="BG7846" s="34">
        <f t="shared" si="1224"/>
        <v>82.88000000000001</v>
      </c>
      <c r="BH7846" s="32">
        <f t="shared" si="1225"/>
        <v>1</v>
      </c>
      <c r="BI7846" s="32">
        <f t="shared" si="1226"/>
        <v>0</v>
      </c>
      <c r="BJ7846" s="69">
        <f t="shared" si="1227"/>
        <v>0</v>
      </c>
      <c r="BK7846" s="158" t="str">
        <f t="shared" si="1228"/>
        <v/>
      </c>
    </row>
    <row r="7847" spans="1:63" ht="12" customHeight="1" x14ac:dyDescent="0.2">
      <c r="A7847" s="8"/>
      <c r="B7847" s="7"/>
      <c r="C7847" s="7"/>
      <c r="D7847" s="7"/>
      <c r="E7847" s="7"/>
      <c r="F7847" s="7"/>
      <c r="G7847" s="7"/>
      <c r="H7847" s="7"/>
      <c r="I7847" s="10"/>
      <c r="J7847" s="25"/>
      <c r="K7847" s="250"/>
      <c r="L7847" s="31"/>
      <c r="M7847" s="9"/>
      <c r="N7847" s="11" t="s">
        <v>25</v>
      </c>
      <c r="O7847" s="39"/>
      <c r="P7847" s="47"/>
      <c r="Q7847" s="13"/>
      <c r="R7847" s="248">
        <f t="shared" si="1220"/>
        <v>0</v>
      </c>
      <c r="S7847" s="248">
        <f t="shared" si="1221"/>
        <v>0</v>
      </c>
      <c r="T7847" s="248">
        <f t="shared" si="1222"/>
        <v>0</v>
      </c>
      <c r="U7847" s="248">
        <f t="shared" si="1223"/>
        <v>0</v>
      </c>
      <c r="V7847" s="13"/>
      <c r="W7847" s="7"/>
      <c r="AT7847" s="130"/>
      <c r="BF7847" s="33">
        <f t="shared" si="1229"/>
        <v>41242</v>
      </c>
      <c r="BG7847" s="34">
        <f t="shared" si="1224"/>
        <v>82.88000000000001</v>
      </c>
      <c r="BH7847" s="32">
        <f t="shared" si="1225"/>
        <v>1</v>
      </c>
      <c r="BI7847" s="32">
        <f t="shared" si="1226"/>
        <v>0</v>
      </c>
      <c r="BJ7847" s="69">
        <f t="shared" si="1227"/>
        <v>0</v>
      </c>
      <c r="BK7847" s="158" t="str">
        <f t="shared" si="1228"/>
        <v/>
      </c>
    </row>
    <row r="7848" spans="1:63" ht="12" customHeight="1" x14ac:dyDescent="0.2">
      <c r="A7848" s="8"/>
      <c r="B7848" s="7"/>
      <c r="C7848" s="7"/>
      <c r="D7848" s="7"/>
      <c r="E7848" s="7"/>
      <c r="F7848" s="7"/>
      <c r="G7848" s="7"/>
      <c r="H7848" s="7"/>
      <c r="I7848" s="10"/>
      <c r="J7848" s="25"/>
      <c r="K7848" s="250"/>
      <c r="L7848" s="31"/>
      <c r="M7848" s="9"/>
      <c r="N7848" s="11" t="s">
        <v>25</v>
      </c>
      <c r="O7848" s="39"/>
      <c r="P7848" s="47"/>
      <c r="Q7848" s="13"/>
      <c r="R7848" s="248">
        <f t="shared" si="1220"/>
        <v>0</v>
      </c>
      <c r="S7848" s="248">
        <f t="shared" si="1221"/>
        <v>0</v>
      </c>
      <c r="T7848" s="248">
        <f t="shared" si="1222"/>
        <v>0</v>
      </c>
      <c r="U7848" s="248">
        <f t="shared" si="1223"/>
        <v>0</v>
      </c>
      <c r="V7848" s="13"/>
      <c r="W7848" s="7"/>
      <c r="AT7848" s="130"/>
      <c r="BF7848" s="33">
        <f t="shared" si="1229"/>
        <v>41242</v>
      </c>
      <c r="BG7848" s="34">
        <f t="shared" si="1224"/>
        <v>82.88000000000001</v>
      </c>
      <c r="BH7848" s="32">
        <f t="shared" si="1225"/>
        <v>1</v>
      </c>
      <c r="BI7848" s="32">
        <f t="shared" si="1226"/>
        <v>0</v>
      </c>
      <c r="BJ7848" s="69">
        <f t="shared" si="1227"/>
        <v>0</v>
      </c>
      <c r="BK7848" s="158" t="str">
        <f t="shared" si="1228"/>
        <v/>
      </c>
    </row>
    <row r="7849" spans="1:63" ht="12" customHeight="1" x14ac:dyDescent="0.2">
      <c r="A7849" s="8"/>
      <c r="B7849" s="7"/>
      <c r="C7849" s="7"/>
      <c r="D7849" s="7"/>
      <c r="E7849" s="7"/>
      <c r="F7849" s="7"/>
      <c r="G7849" s="7"/>
      <c r="H7849" s="7"/>
      <c r="I7849" s="10"/>
      <c r="J7849" s="25"/>
      <c r="K7849" s="250"/>
      <c r="L7849" s="31"/>
      <c r="M7849" s="9"/>
      <c r="N7849" s="11" t="s">
        <v>25</v>
      </c>
      <c r="O7849" s="39"/>
      <c r="P7849" s="47"/>
      <c r="Q7849" s="13"/>
      <c r="R7849" s="248">
        <f t="shared" si="1220"/>
        <v>0</v>
      </c>
      <c r="S7849" s="248">
        <f t="shared" si="1221"/>
        <v>0</v>
      </c>
      <c r="T7849" s="248">
        <f t="shared" si="1222"/>
        <v>0</v>
      </c>
      <c r="U7849" s="248">
        <f t="shared" si="1223"/>
        <v>0</v>
      </c>
      <c r="V7849" s="13"/>
      <c r="W7849" s="7"/>
      <c r="AT7849" s="130"/>
      <c r="BF7849" s="33">
        <f t="shared" si="1229"/>
        <v>41242</v>
      </c>
      <c r="BG7849" s="34">
        <f t="shared" si="1224"/>
        <v>82.88000000000001</v>
      </c>
      <c r="BH7849" s="32">
        <f t="shared" si="1225"/>
        <v>1</v>
      </c>
      <c r="BI7849" s="32">
        <f t="shared" si="1226"/>
        <v>0</v>
      </c>
      <c r="BJ7849" s="69">
        <f t="shared" si="1227"/>
        <v>0</v>
      </c>
      <c r="BK7849" s="158" t="str">
        <f t="shared" si="1228"/>
        <v/>
      </c>
    </row>
    <row r="7850" spans="1:63" ht="12" customHeight="1" x14ac:dyDescent="0.2">
      <c r="A7850" s="8"/>
      <c r="B7850" s="7"/>
      <c r="C7850" s="7"/>
      <c r="D7850" s="7"/>
      <c r="E7850" s="7"/>
      <c r="F7850" s="7"/>
      <c r="G7850" s="7"/>
      <c r="H7850" s="7"/>
      <c r="I7850" s="10"/>
      <c r="J7850" s="25"/>
      <c r="K7850" s="250"/>
      <c r="L7850" s="31"/>
      <c r="M7850" s="9"/>
      <c r="N7850" s="11" t="s">
        <v>25</v>
      </c>
      <c r="O7850" s="39"/>
      <c r="P7850" s="47"/>
      <c r="Q7850" s="13"/>
      <c r="R7850" s="248">
        <f t="shared" si="1220"/>
        <v>0</v>
      </c>
      <c r="S7850" s="248">
        <f t="shared" si="1221"/>
        <v>0</v>
      </c>
      <c r="T7850" s="248">
        <f t="shared" si="1222"/>
        <v>0</v>
      </c>
      <c r="U7850" s="248">
        <f t="shared" si="1223"/>
        <v>0</v>
      </c>
      <c r="V7850" s="13"/>
      <c r="W7850" s="7"/>
      <c r="AT7850" s="130"/>
      <c r="BF7850" s="33">
        <f t="shared" si="1229"/>
        <v>41242</v>
      </c>
      <c r="BG7850" s="34">
        <f t="shared" si="1224"/>
        <v>82.88000000000001</v>
      </c>
      <c r="BH7850" s="32">
        <f t="shared" si="1225"/>
        <v>1</v>
      </c>
      <c r="BI7850" s="32">
        <f t="shared" si="1226"/>
        <v>0</v>
      </c>
      <c r="BJ7850" s="69">
        <f t="shared" si="1227"/>
        <v>0</v>
      </c>
      <c r="BK7850" s="158" t="str">
        <f t="shared" si="1228"/>
        <v/>
      </c>
    </row>
    <row r="7851" spans="1:63" ht="12" customHeight="1" x14ac:dyDescent="0.2">
      <c r="A7851" s="8"/>
      <c r="B7851" s="7"/>
      <c r="C7851" s="7"/>
      <c r="D7851" s="7"/>
      <c r="E7851" s="7"/>
      <c r="F7851" s="7"/>
      <c r="G7851" s="7"/>
      <c r="H7851" s="7"/>
      <c r="I7851" s="10"/>
      <c r="J7851" s="25"/>
      <c r="K7851" s="250"/>
      <c r="L7851" s="31"/>
      <c r="M7851" s="9"/>
      <c r="N7851" s="11" t="s">
        <v>25</v>
      </c>
      <c r="O7851" s="39"/>
      <c r="P7851" s="47"/>
      <c r="Q7851" s="13"/>
      <c r="R7851" s="248">
        <f t="shared" si="1220"/>
        <v>0</v>
      </c>
      <c r="S7851" s="248">
        <f t="shared" si="1221"/>
        <v>0</v>
      </c>
      <c r="T7851" s="248">
        <f t="shared" si="1222"/>
        <v>0</v>
      </c>
      <c r="U7851" s="248">
        <f t="shared" si="1223"/>
        <v>0</v>
      </c>
      <c r="V7851" s="13"/>
      <c r="W7851" s="7"/>
      <c r="AT7851" s="130"/>
      <c r="BF7851" s="33">
        <f t="shared" si="1229"/>
        <v>41242</v>
      </c>
      <c r="BG7851" s="34">
        <f t="shared" si="1224"/>
        <v>82.88000000000001</v>
      </c>
      <c r="BH7851" s="32">
        <f t="shared" si="1225"/>
        <v>1</v>
      </c>
      <c r="BI7851" s="32">
        <f t="shared" si="1226"/>
        <v>0</v>
      </c>
      <c r="BJ7851" s="69">
        <f t="shared" si="1227"/>
        <v>0</v>
      </c>
      <c r="BK7851" s="158" t="str">
        <f t="shared" si="1228"/>
        <v/>
      </c>
    </row>
    <row r="7852" spans="1:63" ht="12" customHeight="1" x14ac:dyDescent="0.2">
      <c r="A7852" s="8"/>
      <c r="B7852" s="7"/>
      <c r="C7852" s="7"/>
      <c r="D7852" s="7"/>
      <c r="E7852" s="7"/>
      <c r="F7852" s="7"/>
      <c r="G7852" s="7"/>
      <c r="H7852" s="7"/>
      <c r="I7852" s="10"/>
      <c r="J7852" s="25"/>
      <c r="K7852" s="250"/>
      <c r="L7852" s="31"/>
      <c r="M7852" s="9"/>
      <c r="N7852" s="11" t="s">
        <v>25</v>
      </c>
      <c r="O7852" s="39"/>
      <c r="P7852" s="47"/>
      <c r="Q7852" s="13"/>
      <c r="R7852" s="248">
        <f t="shared" si="1220"/>
        <v>0</v>
      </c>
      <c r="S7852" s="248">
        <f t="shared" si="1221"/>
        <v>0</v>
      </c>
      <c r="T7852" s="248">
        <f t="shared" si="1222"/>
        <v>0</v>
      </c>
      <c r="U7852" s="248">
        <f t="shared" si="1223"/>
        <v>0</v>
      </c>
      <c r="V7852" s="13"/>
      <c r="W7852" s="7"/>
      <c r="AT7852" s="130"/>
      <c r="BF7852" s="33">
        <f t="shared" si="1229"/>
        <v>41242</v>
      </c>
      <c r="BG7852" s="34">
        <f t="shared" si="1224"/>
        <v>82.88000000000001</v>
      </c>
      <c r="BH7852" s="32">
        <f t="shared" si="1225"/>
        <v>1</v>
      </c>
      <c r="BI7852" s="32">
        <f t="shared" si="1226"/>
        <v>0</v>
      </c>
      <c r="BJ7852" s="69">
        <f t="shared" si="1227"/>
        <v>0</v>
      </c>
      <c r="BK7852" s="158" t="str">
        <f t="shared" si="1228"/>
        <v/>
      </c>
    </row>
    <row r="7853" spans="1:63" ht="12" customHeight="1" x14ac:dyDescent="0.2">
      <c r="A7853" s="8"/>
      <c r="B7853" s="7"/>
      <c r="C7853" s="7"/>
      <c r="D7853" s="7"/>
      <c r="E7853" s="7"/>
      <c r="F7853" s="7"/>
      <c r="G7853" s="7"/>
      <c r="H7853" s="7"/>
      <c r="I7853" s="10"/>
      <c r="J7853" s="25"/>
      <c r="K7853" s="250"/>
      <c r="L7853" s="31"/>
      <c r="M7853" s="9"/>
      <c r="N7853" s="11" t="s">
        <v>25</v>
      </c>
      <c r="O7853" s="39"/>
      <c r="P7853" s="47"/>
      <c r="Q7853" s="13"/>
      <c r="R7853" s="248">
        <f t="shared" si="1220"/>
        <v>0</v>
      </c>
      <c r="S7853" s="248">
        <f t="shared" si="1221"/>
        <v>0</v>
      </c>
      <c r="T7853" s="248">
        <f t="shared" si="1222"/>
        <v>0</v>
      </c>
      <c r="U7853" s="248">
        <f t="shared" si="1223"/>
        <v>0</v>
      </c>
      <c r="V7853" s="13"/>
      <c r="W7853" s="7"/>
      <c r="AT7853" s="130"/>
      <c r="BF7853" s="33">
        <f t="shared" si="1229"/>
        <v>41242</v>
      </c>
      <c r="BG7853" s="34">
        <f t="shared" si="1224"/>
        <v>82.88000000000001</v>
      </c>
      <c r="BH7853" s="32">
        <f t="shared" si="1225"/>
        <v>1</v>
      </c>
      <c r="BI7853" s="32">
        <f t="shared" si="1226"/>
        <v>0</v>
      </c>
      <c r="BJ7853" s="69">
        <f t="shared" si="1227"/>
        <v>0</v>
      </c>
      <c r="BK7853" s="158" t="str">
        <f t="shared" si="1228"/>
        <v/>
      </c>
    </row>
    <row r="7854" spans="1:63" ht="12" customHeight="1" x14ac:dyDescent="0.2">
      <c r="A7854" s="8"/>
      <c r="B7854" s="7"/>
      <c r="C7854" s="7"/>
      <c r="D7854" s="7"/>
      <c r="E7854" s="7"/>
      <c r="F7854" s="7"/>
      <c r="G7854" s="7"/>
      <c r="H7854" s="7"/>
      <c r="I7854" s="10"/>
      <c r="J7854" s="25"/>
      <c r="K7854" s="250"/>
      <c r="L7854" s="31"/>
      <c r="M7854" s="9"/>
      <c r="N7854" s="11" t="s">
        <v>25</v>
      </c>
      <c r="O7854" s="39"/>
      <c r="P7854" s="47"/>
      <c r="Q7854" s="13"/>
      <c r="R7854" s="248">
        <f t="shared" si="1220"/>
        <v>0</v>
      </c>
      <c r="S7854" s="248">
        <f t="shared" si="1221"/>
        <v>0</v>
      </c>
      <c r="T7854" s="248">
        <f t="shared" si="1222"/>
        <v>0</v>
      </c>
      <c r="U7854" s="248">
        <f t="shared" si="1223"/>
        <v>0</v>
      </c>
      <c r="V7854" s="13"/>
      <c r="W7854" s="7"/>
      <c r="AT7854" s="130"/>
      <c r="BF7854" s="33">
        <f t="shared" si="1229"/>
        <v>41242</v>
      </c>
      <c r="BG7854" s="34">
        <f t="shared" si="1224"/>
        <v>82.88000000000001</v>
      </c>
      <c r="BH7854" s="32">
        <f t="shared" si="1225"/>
        <v>1</v>
      </c>
      <c r="BI7854" s="32">
        <f t="shared" si="1226"/>
        <v>0</v>
      </c>
      <c r="BJ7854" s="69">
        <f t="shared" si="1227"/>
        <v>0</v>
      </c>
      <c r="BK7854" s="158" t="str">
        <f t="shared" si="1228"/>
        <v/>
      </c>
    </row>
    <row r="7855" spans="1:63" ht="12" customHeight="1" x14ac:dyDescent="0.2">
      <c r="A7855" s="8"/>
      <c r="B7855" s="7"/>
      <c r="C7855" s="7"/>
      <c r="D7855" s="7"/>
      <c r="E7855" s="7"/>
      <c r="F7855" s="7"/>
      <c r="G7855" s="7"/>
      <c r="H7855" s="7"/>
      <c r="I7855" s="10"/>
      <c r="J7855" s="25"/>
      <c r="K7855" s="250"/>
      <c r="L7855" s="31"/>
      <c r="M7855" s="9"/>
      <c r="N7855" s="11" t="s">
        <v>25</v>
      </c>
      <c r="O7855" s="39"/>
      <c r="P7855" s="47"/>
      <c r="Q7855" s="13"/>
      <c r="R7855" s="248">
        <f t="shared" si="1220"/>
        <v>0</v>
      </c>
      <c r="S7855" s="248">
        <f t="shared" si="1221"/>
        <v>0</v>
      </c>
      <c r="T7855" s="248">
        <f t="shared" si="1222"/>
        <v>0</v>
      </c>
      <c r="U7855" s="248">
        <f t="shared" si="1223"/>
        <v>0</v>
      </c>
      <c r="V7855" s="13"/>
      <c r="W7855" s="7"/>
      <c r="AT7855" s="130"/>
      <c r="BF7855" s="33">
        <f t="shared" si="1229"/>
        <v>41242</v>
      </c>
      <c r="BG7855" s="34">
        <f t="shared" si="1224"/>
        <v>82.88000000000001</v>
      </c>
      <c r="BH7855" s="32">
        <f t="shared" si="1225"/>
        <v>1</v>
      </c>
      <c r="BI7855" s="32">
        <f t="shared" si="1226"/>
        <v>0</v>
      </c>
      <c r="BJ7855" s="69">
        <f t="shared" si="1227"/>
        <v>0</v>
      </c>
      <c r="BK7855" s="158" t="str">
        <f t="shared" si="1228"/>
        <v/>
      </c>
    </row>
    <row r="7856" spans="1:63" ht="12" customHeight="1" x14ac:dyDescent="0.2">
      <c r="A7856" s="8"/>
      <c r="B7856" s="7"/>
      <c r="C7856" s="7"/>
      <c r="D7856" s="7"/>
      <c r="E7856" s="7"/>
      <c r="F7856" s="7"/>
      <c r="G7856" s="7"/>
      <c r="H7856" s="7"/>
      <c r="I7856" s="10"/>
      <c r="J7856" s="25"/>
      <c r="K7856" s="250"/>
      <c r="L7856" s="31"/>
      <c r="M7856" s="9"/>
      <c r="N7856" s="11" t="s">
        <v>25</v>
      </c>
      <c r="O7856" s="39"/>
      <c r="P7856" s="47"/>
      <c r="Q7856" s="13"/>
      <c r="R7856" s="248">
        <f t="shared" si="1220"/>
        <v>0</v>
      </c>
      <c r="S7856" s="248">
        <f t="shared" si="1221"/>
        <v>0</v>
      </c>
      <c r="T7856" s="248">
        <f t="shared" si="1222"/>
        <v>0</v>
      </c>
      <c r="U7856" s="248">
        <f t="shared" si="1223"/>
        <v>0</v>
      </c>
      <c r="V7856" s="13"/>
      <c r="W7856" s="7"/>
      <c r="AT7856" s="130"/>
      <c r="BF7856" s="33">
        <f t="shared" si="1229"/>
        <v>41242</v>
      </c>
      <c r="BG7856" s="34">
        <f t="shared" si="1224"/>
        <v>82.88000000000001</v>
      </c>
      <c r="BH7856" s="32">
        <f t="shared" si="1225"/>
        <v>1</v>
      </c>
      <c r="BI7856" s="32">
        <f t="shared" si="1226"/>
        <v>0</v>
      </c>
      <c r="BJ7856" s="69">
        <f t="shared" si="1227"/>
        <v>0</v>
      </c>
      <c r="BK7856" s="158" t="str">
        <f t="shared" si="1228"/>
        <v/>
      </c>
    </row>
    <row r="7857" spans="1:63" ht="12" customHeight="1" x14ac:dyDescent="0.2">
      <c r="A7857" s="8"/>
      <c r="B7857" s="7"/>
      <c r="C7857" s="7"/>
      <c r="D7857" s="7"/>
      <c r="E7857" s="7"/>
      <c r="F7857" s="7"/>
      <c r="G7857" s="7"/>
      <c r="H7857" s="7"/>
      <c r="I7857" s="10"/>
      <c r="J7857" s="25"/>
      <c r="K7857" s="250"/>
      <c r="L7857" s="31"/>
      <c r="M7857" s="9"/>
      <c r="N7857" s="11" t="s">
        <v>25</v>
      </c>
      <c r="O7857" s="39"/>
      <c r="P7857" s="47"/>
      <c r="Q7857" s="13"/>
      <c r="R7857" s="248">
        <f t="shared" si="1220"/>
        <v>0</v>
      </c>
      <c r="S7857" s="248">
        <f t="shared" si="1221"/>
        <v>0</v>
      </c>
      <c r="T7857" s="248">
        <f t="shared" si="1222"/>
        <v>0</v>
      </c>
      <c r="U7857" s="248">
        <f t="shared" si="1223"/>
        <v>0</v>
      </c>
      <c r="V7857" s="13"/>
      <c r="W7857" s="7"/>
      <c r="AT7857" s="130"/>
      <c r="BF7857" s="33">
        <f t="shared" si="1229"/>
        <v>41242</v>
      </c>
      <c r="BG7857" s="34">
        <f t="shared" si="1224"/>
        <v>82.88000000000001</v>
      </c>
      <c r="BH7857" s="32">
        <f t="shared" si="1225"/>
        <v>1</v>
      </c>
      <c r="BI7857" s="32">
        <f t="shared" si="1226"/>
        <v>0</v>
      </c>
      <c r="BJ7857" s="69">
        <f t="shared" si="1227"/>
        <v>0</v>
      </c>
      <c r="BK7857" s="158" t="str">
        <f t="shared" si="1228"/>
        <v/>
      </c>
    </row>
    <row r="7858" spans="1:63" ht="12" customHeight="1" x14ac:dyDescent="0.2">
      <c r="A7858" s="8"/>
      <c r="B7858" s="7"/>
      <c r="C7858" s="7"/>
      <c r="D7858" s="7"/>
      <c r="E7858" s="7"/>
      <c r="F7858" s="7"/>
      <c r="G7858" s="7"/>
      <c r="H7858" s="7"/>
      <c r="I7858" s="10"/>
      <c r="J7858" s="25"/>
      <c r="K7858" s="250"/>
      <c r="L7858" s="31"/>
      <c r="M7858" s="9"/>
      <c r="N7858" s="11" t="s">
        <v>25</v>
      </c>
      <c r="O7858" s="39"/>
      <c r="P7858" s="47"/>
      <c r="Q7858" s="13"/>
      <c r="R7858" s="248">
        <f t="shared" si="1220"/>
        <v>0</v>
      </c>
      <c r="S7858" s="248">
        <f t="shared" si="1221"/>
        <v>0</v>
      </c>
      <c r="T7858" s="248">
        <f t="shared" si="1222"/>
        <v>0</v>
      </c>
      <c r="U7858" s="248">
        <f t="shared" si="1223"/>
        <v>0</v>
      </c>
      <c r="V7858" s="13"/>
      <c r="W7858" s="7"/>
      <c r="AT7858" s="130"/>
      <c r="BF7858" s="33">
        <f t="shared" si="1229"/>
        <v>41242</v>
      </c>
      <c r="BG7858" s="34">
        <f t="shared" si="1224"/>
        <v>82.88000000000001</v>
      </c>
      <c r="BH7858" s="32">
        <f t="shared" si="1225"/>
        <v>1</v>
      </c>
      <c r="BI7858" s="32">
        <f t="shared" si="1226"/>
        <v>0</v>
      </c>
      <c r="BJ7858" s="69">
        <f t="shared" si="1227"/>
        <v>0</v>
      </c>
      <c r="BK7858" s="158" t="str">
        <f t="shared" si="1228"/>
        <v/>
      </c>
    </row>
    <row r="7859" spans="1:63" ht="12" customHeight="1" x14ac:dyDescent="0.2">
      <c r="A7859" s="8"/>
      <c r="B7859" s="7"/>
      <c r="C7859" s="7"/>
      <c r="D7859" s="7"/>
      <c r="E7859" s="7"/>
      <c r="F7859" s="7"/>
      <c r="G7859" s="7"/>
      <c r="H7859" s="7"/>
      <c r="I7859" s="10"/>
      <c r="J7859" s="25"/>
      <c r="K7859" s="250"/>
      <c r="L7859" s="31"/>
      <c r="M7859" s="9"/>
      <c r="N7859" s="11" t="s">
        <v>25</v>
      </c>
      <c r="O7859" s="39"/>
      <c r="P7859" s="47"/>
      <c r="Q7859" s="13"/>
      <c r="R7859" s="248">
        <f t="shared" si="1220"/>
        <v>0</v>
      </c>
      <c r="S7859" s="248">
        <f t="shared" si="1221"/>
        <v>0</v>
      </c>
      <c r="T7859" s="248">
        <f t="shared" si="1222"/>
        <v>0</v>
      </c>
      <c r="U7859" s="248">
        <f t="shared" si="1223"/>
        <v>0</v>
      </c>
      <c r="V7859" s="13"/>
      <c r="W7859" s="7"/>
      <c r="AT7859" s="130"/>
      <c r="BF7859" s="33">
        <f t="shared" si="1229"/>
        <v>41242</v>
      </c>
      <c r="BG7859" s="34">
        <f t="shared" si="1224"/>
        <v>82.88000000000001</v>
      </c>
      <c r="BH7859" s="32">
        <f t="shared" si="1225"/>
        <v>1</v>
      </c>
      <c r="BI7859" s="32">
        <f t="shared" si="1226"/>
        <v>0</v>
      </c>
      <c r="BJ7859" s="69">
        <f t="shared" si="1227"/>
        <v>0</v>
      </c>
      <c r="BK7859" s="158" t="str">
        <f t="shared" si="1228"/>
        <v/>
      </c>
    </row>
    <row r="7860" spans="1:63" ht="12" customHeight="1" x14ac:dyDescent="0.2">
      <c r="A7860" s="8"/>
      <c r="B7860" s="7"/>
      <c r="C7860" s="7"/>
      <c r="D7860" s="7"/>
      <c r="E7860" s="7"/>
      <c r="F7860" s="7"/>
      <c r="G7860" s="7"/>
      <c r="H7860" s="7"/>
      <c r="I7860" s="10"/>
      <c r="J7860" s="25"/>
      <c r="K7860" s="250"/>
      <c r="L7860" s="31"/>
      <c r="M7860" s="9"/>
      <c r="N7860" s="11" t="s">
        <v>25</v>
      </c>
      <c r="O7860" s="39"/>
      <c r="P7860" s="47"/>
      <c r="Q7860" s="13"/>
      <c r="R7860" s="248">
        <f t="shared" si="1220"/>
        <v>0</v>
      </c>
      <c r="S7860" s="248">
        <f t="shared" si="1221"/>
        <v>0</v>
      </c>
      <c r="T7860" s="248">
        <f t="shared" si="1222"/>
        <v>0</v>
      </c>
      <c r="U7860" s="248">
        <f t="shared" si="1223"/>
        <v>0</v>
      </c>
      <c r="V7860" s="13"/>
      <c r="W7860" s="7"/>
      <c r="AT7860" s="130"/>
      <c r="BF7860" s="33">
        <f t="shared" si="1229"/>
        <v>41242</v>
      </c>
      <c r="BG7860" s="34">
        <f t="shared" si="1224"/>
        <v>82.88000000000001</v>
      </c>
      <c r="BH7860" s="32">
        <f t="shared" si="1225"/>
        <v>1</v>
      </c>
      <c r="BI7860" s="32">
        <f t="shared" si="1226"/>
        <v>0</v>
      </c>
      <c r="BJ7860" s="69">
        <f t="shared" si="1227"/>
        <v>0</v>
      </c>
      <c r="BK7860" s="158" t="str">
        <f t="shared" si="1228"/>
        <v/>
      </c>
    </row>
    <row r="7861" spans="1:63" ht="12" customHeight="1" x14ac:dyDescent="0.2">
      <c r="A7861" s="8"/>
      <c r="B7861" s="7"/>
      <c r="C7861" s="7"/>
      <c r="D7861" s="7"/>
      <c r="E7861" s="7"/>
      <c r="F7861" s="7"/>
      <c r="G7861" s="7"/>
      <c r="H7861" s="7"/>
      <c r="I7861" s="10"/>
      <c r="J7861" s="25"/>
      <c r="K7861" s="250"/>
      <c r="L7861" s="31"/>
      <c r="M7861" s="9"/>
      <c r="N7861" s="11" t="s">
        <v>25</v>
      </c>
      <c r="O7861" s="39"/>
      <c r="P7861" s="47"/>
      <c r="Q7861" s="13"/>
      <c r="R7861" s="248">
        <f t="shared" si="1220"/>
        <v>0</v>
      </c>
      <c r="S7861" s="248">
        <f t="shared" si="1221"/>
        <v>0</v>
      </c>
      <c r="T7861" s="248">
        <f t="shared" si="1222"/>
        <v>0</v>
      </c>
      <c r="U7861" s="248">
        <f t="shared" si="1223"/>
        <v>0</v>
      </c>
      <c r="V7861" s="13"/>
      <c r="W7861" s="7"/>
      <c r="AT7861" s="130"/>
      <c r="BF7861" s="33">
        <f t="shared" si="1229"/>
        <v>41242</v>
      </c>
      <c r="BG7861" s="34">
        <f t="shared" si="1224"/>
        <v>82.88000000000001</v>
      </c>
      <c r="BH7861" s="32">
        <f t="shared" si="1225"/>
        <v>1</v>
      </c>
      <c r="BI7861" s="32">
        <f t="shared" si="1226"/>
        <v>0</v>
      </c>
      <c r="BJ7861" s="69">
        <f t="shared" si="1227"/>
        <v>0</v>
      </c>
      <c r="BK7861" s="158" t="str">
        <f t="shared" si="1228"/>
        <v/>
      </c>
    </row>
    <row r="7862" spans="1:63" ht="12" customHeight="1" x14ac:dyDescent="0.2">
      <c r="A7862" s="8"/>
      <c r="B7862" s="7"/>
      <c r="C7862" s="7"/>
      <c r="D7862" s="7"/>
      <c r="E7862" s="7"/>
      <c r="F7862" s="7"/>
      <c r="G7862" s="7"/>
      <c r="H7862" s="7"/>
      <c r="I7862" s="10"/>
      <c r="J7862" s="25"/>
      <c r="K7862" s="250"/>
      <c r="L7862" s="31"/>
      <c r="M7862" s="9"/>
      <c r="N7862" s="11" t="s">
        <v>25</v>
      </c>
      <c r="O7862" s="39"/>
      <c r="P7862" s="47"/>
      <c r="Q7862" s="13"/>
      <c r="R7862" s="248">
        <f t="shared" si="1220"/>
        <v>0</v>
      </c>
      <c r="S7862" s="248">
        <f t="shared" si="1221"/>
        <v>0</v>
      </c>
      <c r="T7862" s="248">
        <f t="shared" si="1222"/>
        <v>0</v>
      </c>
      <c r="U7862" s="248">
        <f t="shared" si="1223"/>
        <v>0</v>
      </c>
      <c r="V7862" s="13"/>
      <c r="W7862" s="7"/>
      <c r="AT7862" s="130"/>
      <c r="BF7862" s="33">
        <f t="shared" si="1229"/>
        <v>41242</v>
      </c>
      <c r="BG7862" s="34">
        <f t="shared" si="1224"/>
        <v>82.88000000000001</v>
      </c>
      <c r="BH7862" s="32">
        <f t="shared" si="1225"/>
        <v>1</v>
      </c>
      <c r="BI7862" s="32">
        <f t="shared" si="1226"/>
        <v>0</v>
      </c>
      <c r="BJ7862" s="69">
        <f t="shared" si="1227"/>
        <v>0</v>
      </c>
      <c r="BK7862" s="158" t="str">
        <f t="shared" si="1228"/>
        <v/>
      </c>
    </row>
    <row r="7863" spans="1:63" ht="12" customHeight="1" x14ac:dyDescent="0.2">
      <c r="A7863" s="8"/>
      <c r="B7863" s="7"/>
      <c r="C7863" s="7"/>
      <c r="D7863" s="7"/>
      <c r="E7863" s="7"/>
      <c r="F7863" s="7"/>
      <c r="G7863" s="7"/>
      <c r="H7863" s="7"/>
      <c r="I7863" s="10"/>
      <c r="J7863" s="25"/>
      <c r="K7863" s="250"/>
      <c r="L7863" s="31"/>
      <c r="M7863" s="9"/>
      <c r="N7863" s="11" t="s">
        <v>25</v>
      </c>
      <c r="O7863" s="39"/>
      <c r="P7863" s="47"/>
      <c r="Q7863" s="13"/>
      <c r="R7863" s="248">
        <f t="shared" si="1220"/>
        <v>0</v>
      </c>
      <c r="S7863" s="248">
        <f t="shared" si="1221"/>
        <v>0</v>
      </c>
      <c r="T7863" s="248">
        <f t="shared" si="1222"/>
        <v>0</v>
      </c>
      <c r="U7863" s="248">
        <f t="shared" si="1223"/>
        <v>0</v>
      </c>
      <c r="V7863" s="13"/>
      <c r="W7863" s="7"/>
      <c r="AT7863" s="130"/>
      <c r="BF7863" s="33">
        <f t="shared" si="1229"/>
        <v>41242</v>
      </c>
      <c r="BG7863" s="34">
        <f t="shared" si="1224"/>
        <v>82.88000000000001</v>
      </c>
      <c r="BH7863" s="32">
        <f t="shared" si="1225"/>
        <v>1</v>
      </c>
      <c r="BI7863" s="32">
        <f t="shared" si="1226"/>
        <v>0</v>
      </c>
      <c r="BJ7863" s="69">
        <f t="shared" si="1227"/>
        <v>0</v>
      </c>
      <c r="BK7863" s="158" t="str">
        <f t="shared" si="1228"/>
        <v/>
      </c>
    </row>
    <row r="7864" spans="1:63" ht="12" customHeight="1" x14ac:dyDescent="0.2">
      <c r="A7864" s="8"/>
      <c r="B7864" s="7"/>
      <c r="C7864" s="7"/>
      <c r="D7864" s="7"/>
      <c r="E7864" s="7"/>
      <c r="F7864" s="7"/>
      <c r="G7864" s="7"/>
      <c r="H7864" s="7"/>
      <c r="I7864" s="10"/>
      <c r="J7864" s="25"/>
      <c r="K7864" s="250"/>
      <c r="L7864" s="31"/>
      <c r="M7864" s="9"/>
      <c r="N7864" s="11" t="s">
        <v>25</v>
      </c>
      <c r="O7864" s="39"/>
      <c r="P7864" s="47"/>
      <c r="Q7864" s="13"/>
      <c r="R7864" s="248">
        <f t="shared" si="1220"/>
        <v>0</v>
      </c>
      <c r="S7864" s="248">
        <f t="shared" si="1221"/>
        <v>0</v>
      </c>
      <c r="T7864" s="248">
        <f t="shared" si="1222"/>
        <v>0</v>
      </c>
      <c r="U7864" s="248">
        <f t="shared" si="1223"/>
        <v>0</v>
      </c>
      <c r="V7864" s="13"/>
      <c r="W7864" s="7"/>
      <c r="AT7864" s="130"/>
      <c r="BF7864" s="33">
        <f t="shared" si="1229"/>
        <v>41242</v>
      </c>
      <c r="BG7864" s="34">
        <f t="shared" si="1224"/>
        <v>82.88000000000001</v>
      </c>
      <c r="BH7864" s="32">
        <f t="shared" si="1225"/>
        <v>1</v>
      </c>
      <c r="BI7864" s="32">
        <f t="shared" si="1226"/>
        <v>0</v>
      </c>
      <c r="BJ7864" s="69">
        <f t="shared" si="1227"/>
        <v>0</v>
      </c>
      <c r="BK7864" s="158" t="str">
        <f t="shared" si="1228"/>
        <v/>
      </c>
    </row>
    <row r="7865" spans="1:63" ht="12" customHeight="1" x14ac:dyDescent="0.2">
      <c r="A7865" s="8"/>
      <c r="B7865" s="7"/>
      <c r="C7865" s="7"/>
      <c r="D7865" s="7"/>
      <c r="E7865" s="7"/>
      <c r="F7865" s="7"/>
      <c r="G7865" s="7"/>
      <c r="H7865" s="7"/>
      <c r="I7865" s="10"/>
      <c r="J7865" s="25"/>
      <c r="K7865" s="250"/>
      <c r="L7865" s="31"/>
      <c r="M7865" s="9"/>
      <c r="N7865" s="11" t="s">
        <v>25</v>
      </c>
      <c r="O7865" s="39"/>
      <c r="P7865" s="47"/>
      <c r="Q7865" s="13"/>
      <c r="R7865" s="248">
        <f t="shared" si="1220"/>
        <v>0</v>
      </c>
      <c r="S7865" s="248">
        <f t="shared" si="1221"/>
        <v>0</v>
      </c>
      <c r="T7865" s="248">
        <f t="shared" si="1222"/>
        <v>0</v>
      </c>
      <c r="U7865" s="248">
        <f t="shared" si="1223"/>
        <v>0</v>
      </c>
      <c r="V7865" s="13"/>
      <c r="W7865" s="7"/>
      <c r="AT7865" s="130"/>
      <c r="BF7865" s="33">
        <f t="shared" si="1229"/>
        <v>41242</v>
      </c>
      <c r="BG7865" s="34">
        <f t="shared" si="1224"/>
        <v>82.88000000000001</v>
      </c>
      <c r="BH7865" s="32">
        <f t="shared" si="1225"/>
        <v>1</v>
      </c>
      <c r="BI7865" s="32">
        <f t="shared" si="1226"/>
        <v>0</v>
      </c>
      <c r="BJ7865" s="69">
        <f t="shared" si="1227"/>
        <v>0</v>
      </c>
      <c r="BK7865" s="158" t="str">
        <f t="shared" si="1228"/>
        <v/>
      </c>
    </row>
    <row r="7866" spans="1:63" ht="12" customHeight="1" x14ac:dyDescent="0.2">
      <c r="A7866" s="8"/>
      <c r="B7866" s="7"/>
      <c r="C7866" s="7"/>
      <c r="D7866" s="7"/>
      <c r="E7866" s="7"/>
      <c r="F7866" s="7"/>
      <c r="G7866" s="7"/>
      <c r="H7866" s="7"/>
      <c r="I7866" s="10"/>
      <c r="J7866" s="25"/>
      <c r="K7866" s="250"/>
      <c r="L7866" s="31"/>
      <c r="M7866" s="9"/>
      <c r="N7866" s="11" t="s">
        <v>25</v>
      </c>
      <c r="O7866" s="39"/>
      <c r="P7866" s="47"/>
      <c r="Q7866" s="13"/>
      <c r="R7866" s="248">
        <f t="shared" si="1220"/>
        <v>0</v>
      </c>
      <c r="S7866" s="248">
        <f t="shared" si="1221"/>
        <v>0</v>
      </c>
      <c r="T7866" s="248">
        <f t="shared" si="1222"/>
        <v>0</v>
      </c>
      <c r="U7866" s="248">
        <f t="shared" si="1223"/>
        <v>0</v>
      </c>
      <c r="V7866" s="13"/>
      <c r="W7866" s="7"/>
      <c r="AT7866" s="130"/>
      <c r="BF7866" s="33">
        <f t="shared" si="1229"/>
        <v>41242</v>
      </c>
      <c r="BG7866" s="34">
        <f t="shared" si="1224"/>
        <v>82.88000000000001</v>
      </c>
      <c r="BH7866" s="32">
        <f t="shared" si="1225"/>
        <v>1</v>
      </c>
      <c r="BI7866" s="32">
        <f t="shared" si="1226"/>
        <v>0</v>
      </c>
      <c r="BJ7866" s="69">
        <f t="shared" si="1227"/>
        <v>0</v>
      </c>
      <c r="BK7866" s="158" t="str">
        <f t="shared" si="1228"/>
        <v/>
      </c>
    </row>
    <row r="7867" spans="1:63" ht="12" customHeight="1" x14ac:dyDescent="0.2">
      <c r="A7867" s="8"/>
      <c r="B7867" s="7"/>
      <c r="C7867" s="7"/>
      <c r="D7867" s="7"/>
      <c r="E7867" s="7"/>
      <c r="F7867" s="7"/>
      <c r="G7867" s="7"/>
      <c r="H7867" s="7"/>
      <c r="I7867" s="10"/>
      <c r="J7867" s="25"/>
      <c r="K7867" s="250"/>
      <c r="L7867" s="31"/>
      <c r="M7867" s="9"/>
      <c r="N7867" s="11" t="s">
        <v>25</v>
      </c>
      <c r="O7867" s="39"/>
      <c r="P7867" s="47"/>
      <c r="Q7867" s="13"/>
      <c r="R7867" s="248">
        <f t="shared" si="1220"/>
        <v>0</v>
      </c>
      <c r="S7867" s="248">
        <f t="shared" si="1221"/>
        <v>0</v>
      </c>
      <c r="T7867" s="248">
        <f t="shared" si="1222"/>
        <v>0</v>
      </c>
      <c r="U7867" s="248">
        <f t="shared" si="1223"/>
        <v>0</v>
      </c>
      <c r="V7867" s="13"/>
      <c r="W7867" s="7"/>
      <c r="AT7867" s="130"/>
      <c r="BF7867" s="33">
        <f t="shared" si="1229"/>
        <v>41242</v>
      </c>
      <c r="BG7867" s="34">
        <f t="shared" si="1224"/>
        <v>82.88000000000001</v>
      </c>
      <c r="BH7867" s="32">
        <f t="shared" si="1225"/>
        <v>1</v>
      </c>
      <c r="BI7867" s="32">
        <f t="shared" si="1226"/>
        <v>0</v>
      </c>
      <c r="BJ7867" s="69">
        <f t="shared" si="1227"/>
        <v>0</v>
      </c>
      <c r="BK7867" s="158" t="str">
        <f t="shared" si="1228"/>
        <v/>
      </c>
    </row>
    <row r="7868" spans="1:63" ht="12" customHeight="1" x14ac:dyDescent="0.2">
      <c r="A7868" s="8"/>
      <c r="B7868" s="7"/>
      <c r="C7868" s="7"/>
      <c r="D7868" s="7"/>
      <c r="E7868" s="7"/>
      <c r="F7868" s="7"/>
      <c r="G7868" s="7"/>
      <c r="H7868" s="7"/>
      <c r="I7868" s="10"/>
      <c r="J7868" s="25"/>
      <c r="K7868" s="250"/>
      <c r="L7868" s="31"/>
      <c r="M7868" s="9"/>
      <c r="N7868" s="11" t="s">
        <v>25</v>
      </c>
      <c r="O7868" s="39"/>
      <c r="P7868" s="47"/>
      <c r="Q7868" s="13"/>
      <c r="R7868" s="248">
        <f t="shared" si="1220"/>
        <v>0</v>
      </c>
      <c r="S7868" s="248">
        <f t="shared" si="1221"/>
        <v>0</v>
      </c>
      <c r="T7868" s="248">
        <f t="shared" si="1222"/>
        <v>0</v>
      </c>
      <c r="U7868" s="248">
        <f t="shared" si="1223"/>
        <v>0</v>
      </c>
      <c r="V7868" s="13"/>
      <c r="W7868" s="7"/>
      <c r="AT7868" s="130"/>
      <c r="BF7868" s="33">
        <f t="shared" si="1229"/>
        <v>41242</v>
      </c>
      <c r="BG7868" s="34">
        <f t="shared" si="1224"/>
        <v>82.88000000000001</v>
      </c>
      <c r="BH7868" s="32">
        <f t="shared" si="1225"/>
        <v>1</v>
      </c>
      <c r="BI7868" s="32">
        <f t="shared" si="1226"/>
        <v>0</v>
      </c>
      <c r="BJ7868" s="69">
        <f t="shared" si="1227"/>
        <v>0</v>
      </c>
      <c r="BK7868" s="158" t="str">
        <f t="shared" si="1228"/>
        <v/>
      </c>
    </row>
    <row r="7869" spans="1:63" ht="12" customHeight="1" x14ac:dyDescent="0.2">
      <c r="A7869" s="8"/>
      <c r="B7869" s="7"/>
      <c r="C7869" s="7"/>
      <c r="D7869" s="7"/>
      <c r="E7869" s="7"/>
      <c r="F7869" s="7"/>
      <c r="G7869" s="7"/>
      <c r="H7869" s="7"/>
      <c r="I7869" s="10"/>
      <c r="J7869" s="25"/>
      <c r="K7869" s="250"/>
      <c r="L7869" s="31"/>
      <c r="M7869" s="9"/>
      <c r="N7869" s="11" t="s">
        <v>25</v>
      </c>
      <c r="O7869" s="39"/>
      <c r="P7869" s="47"/>
      <c r="Q7869" s="13"/>
      <c r="R7869" s="248">
        <f t="shared" si="1220"/>
        <v>0</v>
      </c>
      <c r="S7869" s="248">
        <f t="shared" si="1221"/>
        <v>0</v>
      </c>
      <c r="T7869" s="248">
        <f t="shared" si="1222"/>
        <v>0</v>
      </c>
      <c r="U7869" s="248">
        <f t="shared" si="1223"/>
        <v>0</v>
      </c>
      <c r="V7869" s="13"/>
      <c r="W7869" s="7"/>
      <c r="AT7869" s="130"/>
      <c r="BF7869" s="33">
        <f t="shared" si="1229"/>
        <v>41242</v>
      </c>
      <c r="BG7869" s="34">
        <f t="shared" si="1224"/>
        <v>82.88000000000001</v>
      </c>
      <c r="BH7869" s="32">
        <f t="shared" si="1225"/>
        <v>1</v>
      </c>
      <c r="BI7869" s="32">
        <f t="shared" si="1226"/>
        <v>0</v>
      </c>
      <c r="BJ7869" s="69">
        <f t="shared" si="1227"/>
        <v>0</v>
      </c>
      <c r="BK7869" s="158" t="str">
        <f t="shared" si="1228"/>
        <v/>
      </c>
    </row>
    <row r="7870" spans="1:63" ht="12" customHeight="1" x14ac:dyDescent="0.2">
      <c r="A7870" s="8"/>
      <c r="B7870" s="7"/>
      <c r="C7870" s="7"/>
      <c r="D7870" s="7"/>
      <c r="E7870" s="7"/>
      <c r="F7870" s="7"/>
      <c r="G7870" s="7"/>
      <c r="H7870" s="7"/>
      <c r="I7870" s="10"/>
      <c r="J7870" s="25"/>
      <c r="K7870" s="250"/>
      <c r="L7870" s="31"/>
      <c r="M7870" s="9"/>
      <c r="N7870" s="11" t="s">
        <v>25</v>
      </c>
      <c r="O7870" s="39"/>
      <c r="P7870" s="47"/>
      <c r="Q7870" s="13"/>
      <c r="R7870" s="248">
        <f t="shared" si="1220"/>
        <v>0</v>
      </c>
      <c r="S7870" s="248">
        <f t="shared" si="1221"/>
        <v>0</v>
      </c>
      <c r="T7870" s="248">
        <f t="shared" si="1222"/>
        <v>0</v>
      </c>
      <c r="U7870" s="248">
        <f t="shared" si="1223"/>
        <v>0</v>
      </c>
      <c r="V7870" s="13"/>
      <c r="W7870" s="7"/>
      <c r="AT7870" s="130"/>
      <c r="BF7870" s="33">
        <f t="shared" si="1229"/>
        <v>41242</v>
      </c>
      <c r="BG7870" s="34">
        <f t="shared" si="1224"/>
        <v>82.88000000000001</v>
      </c>
      <c r="BH7870" s="32">
        <f t="shared" si="1225"/>
        <v>1</v>
      </c>
      <c r="BI7870" s="32">
        <f t="shared" si="1226"/>
        <v>0</v>
      </c>
      <c r="BJ7870" s="69">
        <f t="shared" si="1227"/>
        <v>0</v>
      </c>
      <c r="BK7870" s="158" t="str">
        <f t="shared" si="1228"/>
        <v/>
      </c>
    </row>
    <row r="7871" spans="1:63" ht="12" customHeight="1" x14ac:dyDescent="0.2">
      <c r="A7871" s="8"/>
      <c r="B7871" s="7"/>
      <c r="C7871" s="7"/>
      <c r="D7871" s="7"/>
      <c r="E7871" s="7"/>
      <c r="F7871" s="7"/>
      <c r="G7871" s="7"/>
      <c r="H7871" s="7"/>
      <c r="I7871" s="10"/>
      <c r="J7871" s="25"/>
      <c r="K7871" s="250"/>
      <c r="L7871" s="31"/>
      <c r="M7871" s="9"/>
      <c r="N7871" s="11" t="s">
        <v>25</v>
      </c>
      <c r="O7871" s="39"/>
      <c r="P7871" s="47"/>
      <c r="Q7871" s="13"/>
      <c r="R7871" s="248">
        <f t="shared" si="1220"/>
        <v>0</v>
      </c>
      <c r="S7871" s="248">
        <f t="shared" si="1221"/>
        <v>0</v>
      </c>
      <c r="T7871" s="248">
        <f t="shared" si="1222"/>
        <v>0</v>
      </c>
      <c r="U7871" s="248">
        <f t="shared" si="1223"/>
        <v>0</v>
      </c>
      <c r="V7871" s="13"/>
      <c r="W7871" s="7"/>
      <c r="AT7871" s="130"/>
      <c r="BF7871" s="33">
        <f t="shared" si="1229"/>
        <v>41242</v>
      </c>
      <c r="BG7871" s="34">
        <f t="shared" si="1224"/>
        <v>82.88000000000001</v>
      </c>
      <c r="BH7871" s="32">
        <f t="shared" si="1225"/>
        <v>1</v>
      </c>
      <c r="BI7871" s="32">
        <f t="shared" si="1226"/>
        <v>0</v>
      </c>
      <c r="BJ7871" s="69">
        <f t="shared" si="1227"/>
        <v>0</v>
      </c>
      <c r="BK7871" s="158" t="str">
        <f t="shared" si="1228"/>
        <v/>
      </c>
    </row>
    <row r="7872" spans="1:63" ht="12" customHeight="1" x14ac:dyDescent="0.2">
      <c r="A7872" s="8"/>
      <c r="B7872" s="7"/>
      <c r="C7872" s="7"/>
      <c r="D7872" s="7"/>
      <c r="E7872" s="7"/>
      <c r="F7872" s="7"/>
      <c r="G7872" s="7"/>
      <c r="H7872" s="7"/>
      <c r="I7872" s="10"/>
      <c r="J7872" s="25"/>
      <c r="K7872" s="250"/>
      <c r="L7872" s="31"/>
      <c r="M7872" s="9"/>
      <c r="N7872" s="11" t="s">
        <v>25</v>
      </c>
      <c r="O7872" s="39"/>
      <c r="P7872" s="47"/>
      <c r="Q7872" s="13"/>
      <c r="R7872" s="248">
        <f t="shared" si="1220"/>
        <v>0</v>
      </c>
      <c r="S7872" s="248">
        <f t="shared" si="1221"/>
        <v>0</v>
      </c>
      <c r="T7872" s="248">
        <f t="shared" si="1222"/>
        <v>0</v>
      </c>
      <c r="U7872" s="248">
        <f t="shared" si="1223"/>
        <v>0</v>
      </c>
      <c r="V7872" s="13"/>
      <c r="W7872" s="7"/>
      <c r="AT7872" s="130"/>
      <c r="BF7872" s="33">
        <f t="shared" si="1229"/>
        <v>41242</v>
      </c>
      <c r="BG7872" s="34">
        <f t="shared" si="1224"/>
        <v>82.88000000000001</v>
      </c>
      <c r="BH7872" s="32">
        <f t="shared" si="1225"/>
        <v>1</v>
      </c>
      <c r="BI7872" s="32">
        <f t="shared" si="1226"/>
        <v>0</v>
      </c>
      <c r="BJ7872" s="69">
        <f t="shared" si="1227"/>
        <v>0</v>
      </c>
      <c r="BK7872" s="158" t="str">
        <f t="shared" si="1228"/>
        <v/>
      </c>
    </row>
    <row r="7873" spans="1:63" ht="12" customHeight="1" x14ac:dyDescent="0.2">
      <c r="A7873" s="8"/>
      <c r="B7873" s="7"/>
      <c r="C7873" s="7"/>
      <c r="D7873" s="7"/>
      <c r="E7873" s="7"/>
      <c r="F7873" s="7"/>
      <c r="G7873" s="7"/>
      <c r="H7873" s="7"/>
      <c r="I7873" s="10"/>
      <c r="J7873" s="25"/>
      <c r="K7873" s="250"/>
      <c r="L7873" s="31"/>
      <c r="M7873" s="9"/>
      <c r="N7873" s="11" t="s">
        <v>25</v>
      </c>
      <c r="O7873" s="39"/>
      <c r="P7873" s="47"/>
      <c r="Q7873" s="13"/>
      <c r="R7873" s="248">
        <f t="shared" si="1220"/>
        <v>0</v>
      </c>
      <c r="S7873" s="248">
        <f t="shared" si="1221"/>
        <v>0</v>
      </c>
      <c r="T7873" s="248">
        <f t="shared" si="1222"/>
        <v>0</v>
      </c>
      <c r="U7873" s="248">
        <f t="shared" si="1223"/>
        <v>0</v>
      </c>
      <c r="V7873" s="13"/>
      <c r="W7873" s="7"/>
      <c r="AT7873" s="130"/>
      <c r="BF7873" s="33">
        <f t="shared" si="1229"/>
        <v>41242</v>
      </c>
      <c r="BG7873" s="34">
        <f t="shared" si="1224"/>
        <v>82.88000000000001</v>
      </c>
      <c r="BH7873" s="32">
        <f t="shared" si="1225"/>
        <v>1</v>
      </c>
      <c r="BI7873" s="32">
        <f t="shared" si="1226"/>
        <v>0</v>
      </c>
      <c r="BJ7873" s="69">
        <f t="shared" si="1227"/>
        <v>0</v>
      </c>
      <c r="BK7873" s="158" t="str">
        <f t="shared" si="1228"/>
        <v/>
      </c>
    </row>
    <row r="7874" spans="1:63" ht="12" customHeight="1" x14ac:dyDescent="0.2">
      <c r="A7874" s="8"/>
      <c r="B7874" s="7"/>
      <c r="C7874" s="7"/>
      <c r="D7874" s="7"/>
      <c r="E7874" s="7"/>
      <c r="F7874" s="7"/>
      <c r="G7874" s="7"/>
      <c r="H7874" s="7"/>
      <c r="I7874" s="10"/>
      <c r="J7874" s="25"/>
      <c r="K7874" s="250"/>
      <c r="L7874" s="31"/>
      <c r="M7874" s="9"/>
      <c r="N7874" s="11" t="s">
        <v>25</v>
      </c>
      <c r="O7874" s="39"/>
      <c r="P7874" s="47"/>
      <c r="Q7874" s="13"/>
      <c r="R7874" s="248">
        <f t="shared" si="1220"/>
        <v>0</v>
      </c>
      <c r="S7874" s="248">
        <f t="shared" si="1221"/>
        <v>0</v>
      </c>
      <c r="T7874" s="248">
        <f t="shared" si="1222"/>
        <v>0</v>
      </c>
      <c r="U7874" s="248">
        <f t="shared" si="1223"/>
        <v>0</v>
      </c>
      <c r="V7874" s="13"/>
      <c r="W7874" s="7"/>
      <c r="AT7874" s="130"/>
      <c r="BF7874" s="33">
        <f t="shared" si="1229"/>
        <v>41242</v>
      </c>
      <c r="BG7874" s="34">
        <f t="shared" si="1224"/>
        <v>82.88000000000001</v>
      </c>
      <c r="BH7874" s="32">
        <f t="shared" si="1225"/>
        <v>1</v>
      </c>
      <c r="BI7874" s="32">
        <f t="shared" si="1226"/>
        <v>0</v>
      </c>
      <c r="BJ7874" s="69">
        <f t="shared" si="1227"/>
        <v>0</v>
      </c>
      <c r="BK7874" s="158" t="str">
        <f t="shared" si="1228"/>
        <v/>
      </c>
    </row>
    <row r="7875" spans="1:63" ht="12" customHeight="1" x14ac:dyDescent="0.2">
      <c r="A7875" s="8"/>
      <c r="B7875" s="7"/>
      <c r="C7875" s="7"/>
      <c r="D7875" s="7"/>
      <c r="E7875" s="7"/>
      <c r="F7875" s="7"/>
      <c r="G7875" s="7"/>
      <c r="H7875" s="7"/>
      <c r="I7875" s="10"/>
      <c r="J7875" s="25"/>
      <c r="K7875" s="250"/>
      <c r="L7875" s="31"/>
      <c r="M7875" s="9"/>
      <c r="N7875" s="11" t="s">
        <v>25</v>
      </c>
      <c r="O7875" s="39"/>
      <c r="P7875" s="47"/>
      <c r="Q7875" s="13"/>
      <c r="R7875" s="248">
        <f t="shared" si="1220"/>
        <v>0</v>
      </c>
      <c r="S7875" s="248">
        <f t="shared" si="1221"/>
        <v>0</v>
      </c>
      <c r="T7875" s="248">
        <f t="shared" si="1222"/>
        <v>0</v>
      </c>
      <c r="U7875" s="248">
        <f t="shared" si="1223"/>
        <v>0</v>
      </c>
      <c r="V7875" s="13"/>
      <c r="W7875" s="7"/>
      <c r="AT7875" s="130"/>
      <c r="BF7875" s="33">
        <f t="shared" si="1229"/>
        <v>41242</v>
      </c>
      <c r="BG7875" s="34">
        <f t="shared" si="1224"/>
        <v>82.88000000000001</v>
      </c>
      <c r="BH7875" s="32">
        <f t="shared" si="1225"/>
        <v>1</v>
      </c>
      <c r="BI7875" s="32">
        <f t="shared" si="1226"/>
        <v>0</v>
      </c>
      <c r="BJ7875" s="69">
        <f t="shared" si="1227"/>
        <v>0</v>
      </c>
      <c r="BK7875" s="158" t="str">
        <f t="shared" si="1228"/>
        <v/>
      </c>
    </row>
    <row r="7876" spans="1:63" ht="12" customHeight="1" x14ac:dyDescent="0.2">
      <c r="A7876" s="8"/>
      <c r="B7876" s="7"/>
      <c r="C7876" s="7"/>
      <c r="D7876" s="7"/>
      <c r="E7876" s="7"/>
      <c r="F7876" s="7"/>
      <c r="G7876" s="7"/>
      <c r="H7876" s="7"/>
      <c r="I7876" s="10"/>
      <c r="J7876" s="25"/>
      <c r="K7876" s="250"/>
      <c r="L7876" s="31"/>
      <c r="M7876" s="9"/>
      <c r="N7876" s="11" t="s">
        <v>25</v>
      </c>
      <c r="O7876" s="39"/>
      <c r="P7876" s="47"/>
      <c r="Q7876" s="13"/>
      <c r="R7876" s="248">
        <f t="shared" si="1220"/>
        <v>0</v>
      </c>
      <c r="S7876" s="248">
        <f t="shared" si="1221"/>
        <v>0</v>
      </c>
      <c r="T7876" s="248">
        <f t="shared" si="1222"/>
        <v>0</v>
      </c>
      <c r="U7876" s="248">
        <f t="shared" si="1223"/>
        <v>0</v>
      </c>
      <c r="V7876" s="13"/>
      <c r="W7876" s="7"/>
      <c r="AT7876" s="130"/>
      <c r="BF7876" s="33">
        <f t="shared" si="1229"/>
        <v>41242</v>
      </c>
      <c r="BG7876" s="34">
        <f t="shared" si="1224"/>
        <v>82.88000000000001</v>
      </c>
      <c r="BH7876" s="32">
        <f t="shared" si="1225"/>
        <v>1</v>
      </c>
      <c r="BI7876" s="32">
        <f t="shared" si="1226"/>
        <v>0</v>
      </c>
      <c r="BJ7876" s="69">
        <f t="shared" si="1227"/>
        <v>0</v>
      </c>
      <c r="BK7876" s="158" t="str">
        <f t="shared" si="1228"/>
        <v/>
      </c>
    </row>
    <row r="7877" spans="1:63" ht="12" customHeight="1" x14ac:dyDescent="0.2">
      <c r="A7877" s="8"/>
      <c r="B7877" s="7"/>
      <c r="C7877" s="7"/>
      <c r="D7877" s="7"/>
      <c r="E7877" s="7"/>
      <c r="F7877" s="7"/>
      <c r="G7877" s="7"/>
      <c r="H7877" s="7"/>
      <c r="I7877" s="10"/>
      <c r="J7877" s="25"/>
      <c r="K7877" s="250"/>
      <c r="L7877" s="31"/>
      <c r="M7877" s="9"/>
      <c r="N7877" s="11" t="s">
        <v>25</v>
      </c>
      <c r="O7877" s="39"/>
      <c r="P7877" s="47"/>
      <c r="Q7877" s="13"/>
      <c r="R7877" s="248">
        <f t="shared" si="1220"/>
        <v>0</v>
      </c>
      <c r="S7877" s="248">
        <f t="shared" si="1221"/>
        <v>0</v>
      </c>
      <c r="T7877" s="248">
        <f t="shared" si="1222"/>
        <v>0</v>
      </c>
      <c r="U7877" s="248">
        <f t="shared" si="1223"/>
        <v>0</v>
      </c>
      <c r="V7877" s="13"/>
      <c r="W7877" s="7"/>
      <c r="AT7877" s="130"/>
      <c r="BF7877" s="33">
        <f t="shared" si="1229"/>
        <v>41242</v>
      </c>
      <c r="BG7877" s="34">
        <f t="shared" si="1224"/>
        <v>82.88000000000001</v>
      </c>
      <c r="BH7877" s="32">
        <f t="shared" si="1225"/>
        <v>1</v>
      </c>
      <c r="BI7877" s="32">
        <f t="shared" si="1226"/>
        <v>0</v>
      </c>
      <c r="BJ7877" s="69">
        <f t="shared" si="1227"/>
        <v>0</v>
      </c>
      <c r="BK7877" s="158" t="str">
        <f t="shared" si="1228"/>
        <v/>
      </c>
    </row>
    <row r="7878" spans="1:63" ht="12" customHeight="1" x14ac:dyDescent="0.2">
      <c r="A7878" s="8"/>
      <c r="B7878" s="7"/>
      <c r="C7878" s="7"/>
      <c r="D7878" s="7"/>
      <c r="E7878" s="7"/>
      <c r="F7878" s="7"/>
      <c r="G7878" s="7"/>
      <c r="H7878" s="7"/>
      <c r="I7878" s="10"/>
      <c r="J7878" s="25"/>
      <c r="K7878" s="250"/>
      <c r="L7878" s="31"/>
      <c r="M7878" s="9"/>
      <c r="N7878" s="11" t="s">
        <v>25</v>
      </c>
      <c r="O7878" s="39"/>
      <c r="P7878" s="47"/>
      <c r="Q7878" s="13"/>
      <c r="R7878" s="248">
        <f t="shared" si="1220"/>
        <v>0</v>
      </c>
      <c r="S7878" s="248">
        <f t="shared" si="1221"/>
        <v>0</v>
      </c>
      <c r="T7878" s="248">
        <f t="shared" si="1222"/>
        <v>0</v>
      </c>
      <c r="U7878" s="248">
        <f t="shared" si="1223"/>
        <v>0</v>
      </c>
      <c r="V7878" s="13"/>
      <c r="W7878" s="7"/>
      <c r="AT7878" s="130"/>
      <c r="BF7878" s="33">
        <f t="shared" si="1229"/>
        <v>41242</v>
      </c>
      <c r="BG7878" s="34">
        <f t="shared" si="1224"/>
        <v>82.88000000000001</v>
      </c>
      <c r="BH7878" s="32">
        <f t="shared" si="1225"/>
        <v>1</v>
      </c>
      <c r="BI7878" s="32">
        <f t="shared" si="1226"/>
        <v>0</v>
      </c>
      <c r="BJ7878" s="69">
        <f t="shared" si="1227"/>
        <v>0</v>
      </c>
      <c r="BK7878" s="158" t="str">
        <f t="shared" si="1228"/>
        <v/>
      </c>
    </row>
    <row r="7879" spans="1:63" ht="12" customHeight="1" x14ac:dyDescent="0.2">
      <c r="A7879" s="8"/>
      <c r="B7879" s="7"/>
      <c r="C7879" s="7"/>
      <c r="D7879" s="7"/>
      <c r="E7879" s="7"/>
      <c r="F7879" s="7"/>
      <c r="G7879" s="7"/>
      <c r="H7879" s="7"/>
      <c r="I7879" s="10"/>
      <c r="J7879" s="25"/>
      <c r="K7879" s="250"/>
      <c r="L7879" s="31"/>
      <c r="M7879" s="9"/>
      <c r="N7879" s="11" t="s">
        <v>25</v>
      </c>
      <c r="O7879" s="39"/>
      <c r="P7879" s="47"/>
      <c r="Q7879" s="13"/>
      <c r="R7879" s="248">
        <f t="shared" si="1220"/>
        <v>0</v>
      </c>
      <c r="S7879" s="248">
        <f t="shared" si="1221"/>
        <v>0</v>
      </c>
      <c r="T7879" s="248">
        <f t="shared" si="1222"/>
        <v>0</v>
      </c>
      <c r="U7879" s="248">
        <f t="shared" si="1223"/>
        <v>0</v>
      </c>
      <c r="V7879" s="13"/>
      <c r="W7879" s="7"/>
      <c r="AT7879" s="130"/>
      <c r="BF7879" s="33">
        <f t="shared" si="1229"/>
        <v>41242</v>
      </c>
      <c r="BG7879" s="34">
        <f t="shared" si="1224"/>
        <v>82.88000000000001</v>
      </c>
      <c r="BH7879" s="32">
        <f t="shared" si="1225"/>
        <v>1</v>
      </c>
      <c r="BI7879" s="32">
        <f t="shared" si="1226"/>
        <v>0</v>
      </c>
      <c r="BJ7879" s="69">
        <f t="shared" si="1227"/>
        <v>0</v>
      </c>
      <c r="BK7879" s="158" t="str">
        <f t="shared" si="1228"/>
        <v/>
      </c>
    </row>
    <row r="7880" spans="1:63" ht="12" customHeight="1" x14ac:dyDescent="0.2">
      <c r="A7880" s="8"/>
      <c r="B7880" s="7"/>
      <c r="C7880" s="7"/>
      <c r="D7880" s="7"/>
      <c r="E7880" s="7"/>
      <c r="F7880" s="7"/>
      <c r="G7880" s="7"/>
      <c r="H7880" s="7"/>
      <c r="I7880" s="10"/>
      <c r="J7880" s="25"/>
      <c r="K7880" s="250"/>
      <c r="L7880" s="31"/>
      <c r="M7880" s="9"/>
      <c r="N7880" s="11" t="s">
        <v>25</v>
      </c>
      <c r="O7880" s="39"/>
      <c r="P7880" s="47"/>
      <c r="Q7880" s="13"/>
      <c r="R7880" s="248">
        <f t="shared" si="1220"/>
        <v>0</v>
      </c>
      <c r="S7880" s="248">
        <f t="shared" si="1221"/>
        <v>0</v>
      </c>
      <c r="T7880" s="248">
        <f t="shared" si="1222"/>
        <v>0</v>
      </c>
      <c r="U7880" s="248">
        <f t="shared" si="1223"/>
        <v>0</v>
      </c>
      <c r="V7880" s="13"/>
      <c r="W7880" s="7"/>
      <c r="AT7880" s="130"/>
      <c r="BF7880" s="33">
        <f t="shared" si="1229"/>
        <v>41242</v>
      </c>
      <c r="BG7880" s="34">
        <f t="shared" si="1224"/>
        <v>82.88000000000001</v>
      </c>
      <c r="BH7880" s="32">
        <f t="shared" si="1225"/>
        <v>1</v>
      </c>
      <c r="BI7880" s="32">
        <f t="shared" si="1226"/>
        <v>0</v>
      </c>
      <c r="BJ7880" s="69">
        <f t="shared" si="1227"/>
        <v>0</v>
      </c>
      <c r="BK7880" s="158" t="str">
        <f t="shared" si="1228"/>
        <v/>
      </c>
    </row>
    <row r="7881" spans="1:63" ht="12" customHeight="1" x14ac:dyDescent="0.2">
      <c r="A7881" s="8"/>
      <c r="B7881" s="7"/>
      <c r="C7881" s="7"/>
      <c r="D7881" s="7"/>
      <c r="E7881" s="7"/>
      <c r="F7881" s="7"/>
      <c r="G7881" s="7"/>
      <c r="H7881" s="7"/>
      <c r="I7881" s="10"/>
      <c r="J7881" s="25"/>
      <c r="K7881" s="250"/>
      <c r="L7881" s="31"/>
      <c r="M7881" s="9"/>
      <c r="N7881" s="11" t="s">
        <v>25</v>
      </c>
      <c r="O7881" s="39"/>
      <c r="P7881" s="47"/>
      <c r="Q7881" s="13"/>
      <c r="R7881" s="248">
        <f t="shared" si="1220"/>
        <v>0</v>
      </c>
      <c r="S7881" s="248">
        <f t="shared" si="1221"/>
        <v>0</v>
      </c>
      <c r="T7881" s="248">
        <f t="shared" si="1222"/>
        <v>0</v>
      </c>
      <c r="U7881" s="248">
        <f t="shared" si="1223"/>
        <v>0</v>
      </c>
      <c r="V7881" s="13"/>
      <c r="W7881" s="7"/>
      <c r="AT7881" s="130"/>
      <c r="BF7881" s="33">
        <f t="shared" si="1229"/>
        <v>41242</v>
      </c>
      <c r="BG7881" s="34">
        <f t="shared" si="1224"/>
        <v>82.88000000000001</v>
      </c>
      <c r="BH7881" s="32">
        <f t="shared" si="1225"/>
        <v>1</v>
      </c>
      <c r="BI7881" s="32">
        <f t="shared" si="1226"/>
        <v>0</v>
      </c>
      <c r="BJ7881" s="69">
        <f t="shared" si="1227"/>
        <v>0</v>
      </c>
      <c r="BK7881" s="158" t="str">
        <f t="shared" si="1228"/>
        <v/>
      </c>
    </row>
    <row r="7882" spans="1:63" ht="12" customHeight="1" x14ac:dyDescent="0.2">
      <c r="A7882" s="8"/>
      <c r="B7882" s="7"/>
      <c r="C7882" s="7"/>
      <c r="D7882" s="7"/>
      <c r="E7882" s="7"/>
      <c r="F7882" s="7"/>
      <c r="G7882" s="7"/>
      <c r="H7882" s="7"/>
      <c r="I7882" s="10"/>
      <c r="J7882" s="25"/>
      <c r="K7882" s="250"/>
      <c r="L7882" s="31"/>
      <c r="M7882" s="9"/>
      <c r="N7882" s="11" t="s">
        <v>25</v>
      </c>
      <c r="O7882" s="39"/>
      <c r="P7882" s="47"/>
      <c r="Q7882" s="13"/>
      <c r="R7882" s="248">
        <f t="shared" si="1220"/>
        <v>0</v>
      </c>
      <c r="S7882" s="248">
        <f t="shared" si="1221"/>
        <v>0</v>
      </c>
      <c r="T7882" s="248">
        <f t="shared" si="1222"/>
        <v>0</v>
      </c>
      <c r="U7882" s="248">
        <f t="shared" si="1223"/>
        <v>0</v>
      </c>
      <c r="V7882" s="13"/>
      <c r="W7882" s="7"/>
      <c r="AT7882" s="130"/>
      <c r="BF7882" s="33">
        <f t="shared" si="1229"/>
        <v>41242</v>
      </c>
      <c r="BG7882" s="34">
        <f t="shared" si="1224"/>
        <v>82.88000000000001</v>
      </c>
      <c r="BH7882" s="32">
        <f t="shared" si="1225"/>
        <v>1</v>
      </c>
      <c r="BI7882" s="32">
        <f t="shared" si="1226"/>
        <v>0</v>
      </c>
      <c r="BJ7882" s="69">
        <f t="shared" si="1227"/>
        <v>0</v>
      </c>
      <c r="BK7882" s="158" t="str">
        <f t="shared" si="1228"/>
        <v/>
      </c>
    </row>
    <row r="7883" spans="1:63" ht="12" customHeight="1" x14ac:dyDescent="0.2">
      <c r="A7883" s="8"/>
      <c r="B7883" s="7"/>
      <c r="C7883" s="7"/>
      <c r="D7883" s="7"/>
      <c r="E7883" s="7"/>
      <c r="F7883" s="7"/>
      <c r="G7883" s="7"/>
      <c r="H7883" s="7"/>
      <c r="I7883" s="10"/>
      <c r="J7883" s="25"/>
      <c r="K7883" s="250"/>
      <c r="L7883" s="31"/>
      <c r="M7883" s="9"/>
      <c r="N7883" s="11" t="s">
        <v>25</v>
      </c>
      <c r="O7883" s="39"/>
      <c r="P7883" s="47"/>
      <c r="Q7883" s="13"/>
      <c r="R7883" s="248">
        <f t="shared" ref="R7883:R7946" si="1230">IF(N7883&lt;&gt;"M",ROUND(IF(M7883&lt;&gt;"Y",IF(P7883&lt;&gt;"Y",K7883,K7883*(BH7883-1)),0),ROUNDING),"")</f>
        <v>0</v>
      </c>
      <c r="S7883" s="248">
        <f t="shared" ref="S7883:S7946" si="1231">IF(N7883&lt;&gt;"M",ROUND(IF(O7883&gt;0,IF(M7883="Y",BI7883*(1-O7883),IF(BI7883&gt;R7883,R7883 + (BI7883 - R7883)*(1-O7883),BI7883)),BI7883),ROUNDING),"")</f>
        <v>0</v>
      </c>
      <c r="T7883" s="248">
        <f t="shared" ref="T7883:T7946" si="1232">IF(N7883&lt;&gt;"M",ROUND(IF(O7883&gt;0,IF(M7883="Y",BJ7883*(1-O7883),IF(BJ7883&gt;R7883,R7883 + (BJ7883 - R7883)*(1-O7883),BJ7883)),BJ7883),ROUNDING),"")</f>
        <v>0</v>
      </c>
      <c r="U7883" s="248">
        <f t="shared" ref="U7883:U7946" si="1233">IF(N7883&lt;&gt;"M",ROUND(IF(OR(N7883="P",N7883=""),0,IF(OR(M7883="N",M7883=""),T7883-R7883,T7883)),ROUNDING),"")</f>
        <v>0</v>
      </c>
      <c r="V7883" s="13"/>
      <c r="W7883" s="7"/>
      <c r="AT7883" s="130"/>
      <c r="BF7883" s="33">
        <f t="shared" si="1229"/>
        <v>41242</v>
      </c>
      <c r="BG7883" s="34">
        <f t="shared" ref="BG7883:BG7946" si="1234">IF(N7883&lt;&gt;"M",BG7882+U7883,BG7882)</f>
        <v>82.88000000000001</v>
      </c>
      <c r="BH7883" s="32">
        <f t="shared" ref="BH7883:BH7946" si="1235">IF(L7883&lt;&gt;"",IF(ODDS_TYPE=1,L7883,IF(ODDS_TYPE=2,IF(L7883&gt;0,1+L7883/100,IF(L7883&lt;0,1-100/L7883,1)),IF(ODDS_TYPE=3,1+L7883,IF(ODDS_TYPE=4,1+L7883,IF(ODDS_TYPE=5,IF(L7883&gt;0,1+L7883,1-1/L7883),IF(ODDS_TYPE=6,IF(L7883&gt;=0,L7883+1,1-1/L7883),1)))))),1)</f>
        <v>1</v>
      </c>
      <c r="BI7883" s="32">
        <f t="shared" ref="BI7883:BI7946" si="1236">IF(P7883&lt;&gt;"Y",IF(M7883&lt;&gt;"Y",K7883*BH7883,K7883*BH7883 - K7883),IF(M7883&lt;&gt;"Y",K7883*BH7883,K7883))</f>
        <v>0</v>
      </c>
      <c r="BJ7883" s="69">
        <f t="shared" ref="BJ7883:BJ7946" si="1237">IF(P7883&lt;&gt;"Y",
IF(M7883&lt;&gt;"Y",
IF(N7883="Y",K7883*BH7883,IF(N7883="P",0,IF(OR(N7883="R",N7883="PU"),K7883,IF(N7883="H",K7883*BH7883*0.5,IF(N7883="HW",K7883*0.5*(1 + BH7883),IF(N7883="HL",K7883*0.5,0)))))),
IF(N7883="Y",K7883*BH7883 - K7883,IF(N7883="P",0,IF(OR(N7883="R",N7883="PU"),0,IF(N7883="H",IF(BH7883&gt;2,0.5*K7883*BH7883 - K7883,0),IF(N7883="HW",K7883*0.5*(1 + BH7883) - K7883,IF(N7883="HL",0,0))))))),
IF(M7883&lt;&gt;"Y",
IF(N7883="Y",K7883*BH7883,IF(N7883="P",0,IF(OR(N7883="R",N7883="PU"),K7883*(BH7883-1),IF(N7883="H",K7883*BH7883*0.5,IF(N7883="HW",K7883*(BH7883-1)*0.5,IF(N7883="HL",K7883*BH7883 - K7883*0.5,0)))))),
IF(N7883="Y",K7883,IF(N7883="P",0,IF(OR(N7883="R",N7883="PU"),0,IF(N7883="H",IF(BH7883&lt;2,K7883*BH7883*0.5 - K7883*(BH7883-1),0),IF(N7883="HW",0,IF(N7883="HL",K7883*0.5,0)))))))
)</f>
        <v>0</v>
      </c>
      <c r="BK7883" s="158" t="str">
        <f t="shared" ref="BK7883:BK7946" si="1238">IF(FILT_M=1,IF(LEN(C7883)&gt;0,C7883,""),IF(FILT_M=2,IF(LEN(E7883)&gt;0,E7883,""),IF(FILT_M=3,IF(LEN(F7883)&gt;0,F7883,""),IF(FILT_M=4,IF(LEN(G7883)&gt;0,G7883,""),""))))</f>
        <v/>
      </c>
    </row>
    <row r="7884" spans="1:63" ht="12" customHeight="1" x14ac:dyDescent="0.2">
      <c r="A7884" s="8"/>
      <c r="B7884" s="7"/>
      <c r="C7884" s="7"/>
      <c r="D7884" s="7"/>
      <c r="E7884" s="7"/>
      <c r="F7884" s="7"/>
      <c r="G7884" s="7"/>
      <c r="H7884" s="7"/>
      <c r="I7884" s="10"/>
      <c r="J7884" s="25"/>
      <c r="K7884" s="250"/>
      <c r="L7884" s="31"/>
      <c r="M7884" s="9"/>
      <c r="N7884" s="11" t="s">
        <v>25</v>
      </c>
      <c r="O7884" s="39"/>
      <c r="P7884" s="47"/>
      <c r="Q7884" s="13"/>
      <c r="R7884" s="248">
        <f t="shared" si="1230"/>
        <v>0</v>
      </c>
      <c r="S7884" s="248">
        <f t="shared" si="1231"/>
        <v>0</v>
      </c>
      <c r="T7884" s="248">
        <f t="shared" si="1232"/>
        <v>0</v>
      </c>
      <c r="U7884" s="248">
        <f t="shared" si="1233"/>
        <v>0</v>
      </c>
      <c r="V7884" s="13"/>
      <c r="W7884" s="7"/>
      <c r="AT7884" s="130"/>
      <c r="BF7884" s="33">
        <f t="shared" ref="BF7884:BF7947" si="1239">IF(A7884&gt;2,A7884,BF7883)</f>
        <v>41242</v>
      </c>
      <c r="BG7884" s="34">
        <f t="shared" si="1234"/>
        <v>82.88000000000001</v>
      </c>
      <c r="BH7884" s="32">
        <f t="shared" si="1235"/>
        <v>1</v>
      </c>
      <c r="BI7884" s="32">
        <f t="shared" si="1236"/>
        <v>0</v>
      </c>
      <c r="BJ7884" s="69">
        <f t="shared" si="1237"/>
        <v>0</v>
      </c>
      <c r="BK7884" s="158" t="str">
        <f t="shared" si="1238"/>
        <v/>
      </c>
    </row>
    <row r="7885" spans="1:63" ht="12" customHeight="1" x14ac:dyDescent="0.2">
      <c r="A7885" s="8"/>
      <c r="B7885" s="7"/>
      <c r="C7885" s="7"/>
      <c r="D7885" s="7"/>
      <c r="E7885" s="7"/>
      <c r="F7885" s="7"/>
      <c r="G7885" s="7"/>
      <c r="H7885" s="7"/>
      <c r="I7885" s="10"/>
      <c r="J7885" s="25"/>
      <c r="K7885" s="250"/>
      <c r="L7885" s="31"/>
      <c r="M7885" s="9"/>
      <c r="N7885" s="11" t="s">
        <v>25</v>
      </c>
      <c r="O7885" s="39"/>
      <c r="P7885" s="47"/>
      <c r="Q7885" s="13"/>
      <c r="R7885" s="248">
        <f t="shared" si="1230"/>
        <v>0</v>
      </c>
      <c r="S7885" s="248">
        <f t="shared" si="1231"/>
        <v>0</v>
      </c>
      <c r="T7885" s="248">
        <f t="shared" si="1232"/>
        <v>0</v>
      </c>
      <c r="U7885" s="248">
        <f t="shared" si="1233"/>
        <v>0</v>
      </c>
      <c r="V7885" s="13"/>
      <c r="W7885" s="7"/>
      <c r="AT7885" s="130"/>
      <c r="BF7885" s="33">
        <f t="shared" si="1239"/>
        <v>41242</v>
      </c>
      <c r="BG7885" s="34">
        <f t="shared" si="1234"/>
        <v>82.88000000000001</v>
      </c>
      <c r="BH7885" s="32">
        <f t="shared" si="1235"/>
        <v>1</v>
      </c>
      <c r="BI7885" s="32">
        <f t="shared" si="1236"/>
        <v>0</v>
      </c>
      <c r="BJ7885" s="69">
        <f t="shared" si="1237"/>
        <v>0</v>
      </c>
      <c r="BK7885" s="158" t="str">
        <f t="shared" si="1238"/>
        <v/>
      </c>
    </row>
    <row r="7886" spans="1:63" ht="12" customHeight="1" x14ac:dyDescent="0.2">
      <c r="A7886" s="8"/>
      <c r="B7886" s="7"/>
      <c r="C7886" s="7"/>
      <c r="D7886" s="7"/>
      <c r="E7886" s="7"/>
      <c r="F7886" s="7"/>
      <c r="G7886" s="7"/>
      <c r="H7886" s="7"/>
      <c r="I7886" s="10"/>
      <c r="J7886" s="25"/>
      <c r="K7886" s="250"/>
      <c r="L7886" s="31"/>
      <c r="M7886" s="9"/>
      <c r="N7886" s="11" t="s">
        <v>25</v>
      </c>
      <c r="O7886" s="39"/>
      <c r="P7886" s="47"/>
      <c r="Q7886" s="13"/>
      <c r="R7886" s="248">
        <f t="shared" si="1230"/>
        <v>0</v>
      </c>
      <c r="S7886" s="248">
        <f t="shared" si="1231"/>
        <v>0</v>
      </c>
      <c r="T7886" s="248">
        <f t="shared" si="1232"/>
        <v>0</v>
      </c>
      <c r="U7886" s="248">
        <f t="shared" si="1233"/>
        <v>0</v>
      </c>
      <c r="V7886" s="13"/>
      <c r="W7886" s="7"/>
      <c r="AT7886" s="130"/>
      <c r="BF7886" s="33">
        <f t="shared" si="1239"/>
        <v>41242</v>
      </c>
      <c r="BG7886" s="34">
        <f t="shared" si="1234"/>
        <v>82.88000000000001</v>
      </c>
      <c r="BH7886" s="32">
        <f t="shared" si="1235"/>
        <v>1</v>
      </c>
      <c r="BI7886" s="32">
        <f t="shared" si="1236"/>
        <v>0</v>
      </c>
      <c r="BJ7886" s="69">
        <f t="shared" si="1237"/>
        <v>0</v>
      </c>
      <c r="BK7886" s="158" t="str">
        <f t="shared" si="1238"/>
        <v/>
      </c>
    </row>
    <row r="7887" spans="1:63" ht="12" customHeight="1" x14ac:dyDescent="0.2">
      <c r="A7887" s="8"/>
      <c r="B7887" s="7"/>
      <c r="C7887" s="7"/>
      <c r="D7887" s="7"/>
      <c r="E7887" s="7"/>
      <c r="F7887" s="7"/>
      <c r="G7887" s="7"/>
      <c r="H7887" s="7"/>
      <c r="I7887" s="10"/>
      <c r="J7887" s="25"/>
      <c r="K7887" s="250"/>
      <c r="L7887" s="31"/>
      <c r="M7887" s="9"/>
      <c r="N7887" s="11" t="s">
        <v>25</v>
      </c>
      <c r="O7887" s="39"/>
      <c r="P7887" s="47"/>
      <c r="Q7887" s="13"/>
      <c r="R7887" s="248">
        <f t="shared" si="1230"/>
        <v>0</v>
      </c>
      <c r="S7887" s="248">
        <f t="shared" si="1231"/>
        <v>0</v>
      </c>
      <c r="T7887" s="248">
        <f t="shared" si="1232"/>
        <v>0</v>
      </c>
      <c r="U7887" s="248">
        <f t="shared" si="1233"/>
        <v>0</v>
      </c>
      <c r="V7887" s="13"/>
      <c r="W7887" s="7"/>
      <c r="AT7887" s="130"/>
      <c r="BF7887" s="33">
        <f t="shared" si="1239"/>
        <v>41242</v>
      </c>
      <c r="BG7887" s="34">
        <f t="shared" si="1234"/>
        <v>82.88000000000001</v>
      </c>
      <c r="BH7887" s="32">
        <f t="shared" si="1235"/>
        <v>1</v>
      </c>
      <c r="BI7887" s="32">
        <f t="shared" si="1236"/>
        <v>0</v>
      </c>
      <c r="BJ7887" s="69">
        <f t="shared" si="1237"/>
        <v>0</v>
      </c>
      <c r="BK7887" s="158" t="str">
        <f t="shared" si="1238"/>
        <v/>
      </c>
    </row>
    <row r="7888" spans="1:63" ht="12" customHeight="1" x14ac:dyDescent="0.2">
      <c r="A7888" s="8"/>
      <c r="B7888" s="7"/>
      <c r="C7888" s="7"/>
      <c r="D7888" s="7"/>
      <c r="E7888" s="7"/>
      <c r="F7888" s="7"/>
      <c r="G7888" s="7"/>
      <c r="H7888" s="7"/>
      <c r="I7888" s="10"/>
      <c r="J7888" s="25"/>
      <c r="K7888" s="250"/>
      <c r="L7888" s="31"/>
      <c r="M7888" s="9"/>
      <c r="N7888" s="11" t="s">
        <v>25</v>
      </c>
      <c r="O7888" s="39"/>
      <c r="P7888" s="47"/>
      <c r="Q7888" s="13"/>
      <c r="R7888" s="248">
        <f t="shared" si="1230"/>
        <v>0</v>
      </c>
      <c r="S7888" s="248">
        <f t="shared" si="1231"/>
        <v>0</v>
      </c>
      <c r="T7888" s="248">
        <f t="shared" si="1232"/>
        <v>0</v>
      </c>
      <c r="U7888" s="248">
        <f t="shared" si="1233"/>
        <v>0</v>
      </c>
      <c r="V7888" s="13"/>
      <c r="W7888" s="7"/>
      <c r="AT7888" s="130"/>
      <c r="BF7888" s="33">
        <f t="shared" si="1239"/>
        <v>41242</v>
      </c>
      <c r="BG7888" s="34">
        <f t="shared" si="1234"/>
        <v>82.88000000000001</v>
      </c>
      <c r="BH7888" s="32">
        <f t="shared" si="1235"/>
        <v>1</v>
      </c>
      <c r="BI7888" s="32">
        <f t="shared" si="1236"/>
        <v>0</v>
      </c>
      <c r="BJ7888" s="69">
        <f t="shared" si="1237"/>
        <v>0</v>
      </c>
      <c r="BK7888" s="158" t="str">
        <f t="shared" si="1238"/>
        <v/>
      </c>
    </row>
    <row r="7889" spans="1:63" ht="12" customHeight="1" x14ac:dyDescent="0.2">
      <c r="A7889" s="8"/>
      <c r="B7889" s="7"/>
      <c r="C7889" s="7"/>
      <c r="D7889" s="7"/>
      <c r="E7889" s="7"/>
      <c r="F7889" s="7"/>
      <c r="G7889" s="7"/>
      <c r="H7889" s="7"/>
      <c r="I7889" s="10"/>
      <c r="J7889" s="25"/>
      <c r="K7889" s="250"/>
      <c r="L7889" s="31"/>
      <c r="M7889" s="9"/>
      <c r="N7889" s="11" t="s">
        <v>25</v>
      </c>
      <c r="O7889" s="39"/>
      <c r="P7889" s="47"/>
      <c r="Q7889" s="13"/>
      <c r="R7889" s="248">
        <f t="shared" si="1230"/>
        <v>0</v>
      </c>
      <c r="S7889" s="248">
        <f t="shared" si="1231"/>
        <v>0</v>
      </c>
      <c r="T7889" s="248">
        <f t="shared" si="1232"/>
        <v>0</v>
      </c>
      <c r="U7889" s="248">
        <f t="shared" si="1233"/>
        <v>0</v>
      </c>
      <c r="V7889" s="13"/>
      <c r="W7889" s="7"/>
      <c r="AT7889" s="130"/>
      <c r="BF7889" s="33">
        <f t="shared" si="1239"/>
        <v>41242</v>
      </c>
      <c r="BG7889" s="34">
        <f t="shared" si="1234"/>
        <v>82.88000000000001</v>
      </c>
      <c r="BH7889" s="32">
        <f t="shared" si="1235"/>
        <v>1</v>
      </c>
      <c r="BI7889" s="32">
        <f t="shared" si="1236"/>
        <v>0</v>
      </c>
      <c r="BJ7889" s="69">
        <f t="shared" si="1237"/>
        <v>0</v>
      </c>
      <c r="BK7889" s="158" t="str">
        <f t="shared" si="1238"/>
        <v/>
      </c>
    </row>
    <row r="7890" spans="1:63" ht="12" customHeight="1" x14ac:dyDescent="0.2">
      <c r="A7890" s="8"/>
      <c r="B7890" s="7"/>
      <c r="C7890" s="7"/>
      <c r="D7890" s="7"/>
      <c r="E7890" s="7"/>
      <c r="F7890" s="7"/>
      <c r="G7890" s="7"/>
      <c r="H7890" s="7"/>
      <c r="I7890" s="10"/>
      <c r="J7890" s="25"/>
      <c r="K7890" s="250"/>
      <c r="L7890" s="31"/>
      <c r="M7890" s="9"/>
      <c r="N7890" s="11" t="s">
        <v>25</v>
      </c>
      <c r="O7890" s="39"/>
      <c r="P7890" s="47"/>
      <c r="Q7890" s="13"/>
      <c r="R7890" s="248">
        <f t="shared" si="1230"/>
        <v>0</v>
      </c>
      <c r="S7890" s="248">
        <f t="shared" si="1231"/>
        <v>0</v>
      </c>
      <c r="T7890" s="248">
        <f t="shared" si="1232"/>
        <v>0</v>
      </c>
      <c r="U7890" s="248">
        <f t="shared" si="1233"/>
        <v>0</v>
      </c>
      <c r="V7890" s="13"/>
      <c r="W7890" s="7"/>
      <c r="AT7890" s="130"/>
      <c r="BF7890" s="33">
        <f t="shared" si="1239"/>
        <v>41242</v>
      </c>
      <c r="BG7890" s="34">
        <f t="shared" si="1234"/>
        <v>82.88000000000001</v>
      </c>
      <c r="BH7890" s="32">
        <f t="shared" si="1235"/>
        <v>1</v>
      </c>
      <c r="BI7890" s="32">
        <f t="shared" si="1236"/>
        <v>0</v>
      </c>
      <c r="BJ7890" s="69">
        <f t="shared" si="1237"/>
        <v>0</v>
      </c>
      <c r="BK7890" s="158" t="str">
        <f t="shared" si="1238"/>
        <v/>
      </c>
    </row>
    <row r="7891" spans="1:63" ht="12" customHeight="1" x14ac:dyDescent="0.2">
      <c r="A7891" s="8"/>
      <c r="B7891" s="7"/>
      <c r="C7891" s="7"/>
      <c r="D7891" s="7"/>
      <c r="E7891" s="7"/>
      <c r="F7891" s="7"/>
      <c r="G7891" s="7"/>
      <c r="H7891" s="7"/>
      <c r="I7891" s="10"/>
      <c r="J7891" s="25"/>
      <c r="K7891" s="250"/>
      <c r="L7891" s="31"/>
      <c r="M7891" s="9"/>
      <c r="N7891" s="11" t="s">
        <v>25</v>
      </c>
      <c r="O7891" s="39"/>
      <c r="P7891" s="47"/>
      <c r="Q7891" s="13"/>
      <c r="R7891" s="248">
        <f t="shared" si="1230"/>
        <v>0</v>
      </c>
      <c r="S7891" s="248">
        <f t="shared" si="1231"/>
        <v>0</v>
      </c>
      <c r="T7891" s="248">
        <f t="shared" si="1232"/>
        <v>0</v>
      </c>
      <c r="U7891" s="248">
        <f t="shared" si="1233"/>
        <v>0</v>
      </c>
      <c r="V7891" s="13"/>
      <c r="W7891" s="7"/>
      <c r="AT7891" s="130"/>
      <c r="BF7891" s="33">
        <f t="shared" si="1239"/>
        <v>41242</v>
      </c>
      <c r="BG7891" s="34">
        <f t="shared" si="1234"/>
        <v>82.88000000000001</v>
      </c>
      <c r="BH7891" s="32">
        <f t="shared" si="1235"/>
        <v>1</v>
      </c>
      <c r="BI7891" s="32">
        <f t="shared" si="1236"/>
        <v>0</v>
      </c>
      <c r="BJ7891" s="69">
        <f t="shared" si="1237"/>
        <v>0</v>
      </c>
      <c r="BK7891" s="158" t="str">
        <f t="shared" si="1238"/>
        <v/>
      </c>
    </row>
    <row r="7892" spans="1:63" ht="12" customHeight="1" x14ac:dyDescent="0.2">
      <c r="A7892" s="8"/>
      <c r="B7892" s="7"/>
      <c r="C7892" s="7"/>
      <c r="D7892" s="7"/>
      <c r="E7892" s="7"/>
      <c r="F7892" s="7"/>
      <c r="G7892" s="7"/>
      <c r="H7892" s="7"/>
      <c r="I7892" s="10"/>
      <c r="J7892" s="25"/>
      <c r="K7892" s="250"/>
      <c r="L7892" s="31"/>
      <c r="M7892" s="9"/>
      <c r="N7892" s="11" t="s">
        <v>25</v>
      </c>
      <c r="O7892" s="39"/>
      <c r="P7892" s="47"/>
      <c r="Q7892" s="13"/>
      <c r="R7892" s="248">
        <f t="shared" si="1230"/>
        <v>0</v>
      </c>
      <c r="S7892" s="248">
        <f t="shared" si="1231"/>
        <v>0</v>
      </c>
      <c r="T7892" s="248">
        <f t="shared" si="1232"/>
        <v>0</v>
      </c>
      <c r="U7892" s="248">
        <f t="shared" si="1233"/>
        <v>0</v>
      </c>
      <c r="V7892" s="13"/>
      <c r="W7892" s="7"/>
      <c r="AT7892" s="130"/>
      <c r="BF7892" s="33">
        <f t="shared" si="1239"/>
        <v>41242</v>
      </c>
      <c r="BG7892" s="34">
        <f t="shared" si="1234"/>
        <v>82.88000000000001</v>
      </c>
      <c r="BH7892" s="32">
        <f t="shared" si="1235"/>
        <v>1</v>
      </c>
      <c r="BI7892" s="32">
        <f t="shared" si="1236"/>
        <v>0</v>
      </c>
      <c r="BJ7892" s="69">
        <f t="shared" si="1237"/>
        <v>0</v>
      </c>
      <c r="BK7892" s="158" t="str">
        <f t="shared" si="1238"/>
        <v/>
      </c>
    </row>
    <row r="7893" spans="1:63" ht="12" customHeight="1" x14ac:dyDescent="0.2">
      <c r="A7893" s="8"/>
      <c r="B7893" s="7"/>
      <c r="C7893" s="7"/>
      <c r="D7893" s="7"/>
      <c r="E7893" s="7"/>
      <c r="F7893" s="7"/>
      <c r="G7893" s="7"/>
      <c r="H7893" s="7"/>
      <c r="I7893" s="10"/>
      <c r="J7893" s="25"/>
      <c r="K7893" s="250"/>
      <c r="L7893" s="31"/>
      <c r="M7893" s="9"/>
      <c r="N7893" s="11" t="s">
        <v>25</v>
      </c>
      <c r="O7893" s="39"/>
      <c r="P7893" s="47"/>
      <c r="Q7893" s="13"/>
      <c r="R7893" s="248">
        <f t="shared" si="1230"/>
        <v>0</v>
      </c>
      <c r="S7893" s="248">
        <f t="shared" si="1231"/>
        <v>0</v>
      </c>
      <c r="T7893" s="248">
        <f t="shared" si="1232"/>
        <v>0</v>
      </c>
      <c r="U7893" s="248">
        <f t="shared" si="1233"/>
        <v>0</v>
      </c>
      <c r="V7893" s="13"/>
      <c r="W7893" s="7"/>
      <c r="AT7893" s="130"/>
      <c r="BF7893" s="33">
        <f t="shared" si="1239"/>
        <v>41242</v>
      </c>
      <c r="BG7893" s="34">
        <f t="shared" si="1234"/>
        <v>82.88000000000001</v>
      </c>
      <c r="BH7893" s="32">
        <f t="shared" si="1235"/>
        <v>1</v>
      </c>
      <c r="BI7893" s="32">
        <f t="shared" si="1236"/>
        <v>0</v>
      </c>
      <c r="BJ7893" s="69">
        <f t="shared" si="1237"/>
        <v>0</v>
      </c>
      <c r="BK7893" s="158" t="str">
        <f t="shared" si="1238"/>
        <v/>
      </c>
    </row>
    <row r="7894" spans="1:63" ht="12" customHeight="1" x14ac:dyDescent="0.2">
      <c r="A7894" s="8"/>
      <c r="B7894" s="7"/>
      <c r="C7894" s="7"/>
      <c r="D7894" s="7"/>
      <c r="E7894" s="7"/>
      <c r="F7894" s="7"/>
      <c r="G7894" s="7"/>
      <c r="H7894" s="7"/>
      <c r="I7894" s="10"/>
      <c r="J7894" s="25"/>
      <c r="K7894" s="250"/>
      <c r="L7894" s="31"/>
      <c r="M7894" s="9"/>
      <c r="N7894" s="11" t="s">
        <v>25</v>
      </c>
      <c r="O7894" s="39"/>
      <c r="P7894" s="47"/>
      <c r="Q7894" s="13"/>
      <c r="R7894" s="248">
        <f t="shared" si="1230"/>
        <v>0</v>
      </c>
      <c r="S7894" s="248">
        <f t="shared" si="1231"/>
        <v>0</v>
      </c>
      <c r="T7894" s="248">
        <f t="shared" si="1232"/>
        <v>0</v>
      </c>
      <c r="U7894" s="248">
        <f t="shared" si="1233"/>
        <v>0</v>
      </c>
      <c r="V7894" s="13"/>
      <c r="W7894" s="7"/>
      <c r="AT7894" s="130"/>
      <c r="BF7894" s="33">
        <f t="shared" si="1239"/>
        <v>41242</v>
      </c>
      <c r="BG7894" s="34">
        <f t="shared" si="1234"/>
        <v>82.88000000000001</v>
      </c>
      <c r="BH7894" s="32">
        <f t="shared" si="1235"/>
        <v>1</v>
      </c>
      <c r="BI7894" s="32">
        <f t="shared" si="1236"/>
        <v>0</v>
      </c>
      <c r="BJ7894" s="69">
        <f t="shared" si="1237"/>
        <v>0</v>
      </c>
      <c r="BK7894" s="158" t="str">
        <f t="shared" si="1238"/>
        <v/>
      </c>
    </row>
    <row r="7895" spans="1:63" ht="12" customHeight="1" x14ac:dyDescent="0.2">
      <c r="A7895" s="8"/>
      <c r="B7895" s="7"/>
      <c r="C7895" s="7"/>
      <c r="D7895" s="7"/>
      <c r="E7895" s="7"/>
      <c r="F7895" s="7"/>
      <c r="G7895" s="7"/>
      <c r="H7895" s="7"/>
      <c r="I7895" s="10"/>
      <c r="J7895" s="25"/>
      <c r="K7895" s="250"/>
      <c r="L7895" s="31"/>
      <c r="M7895" s="9"/>
      <c r="N7895" s="11" t="s">
        <v>25</v>
      </c>
      <c r="O7895" s="39"/>
      <c r="P7895" s="47"/>
      <c r="Q7895" s="13"/>
      <c r="R7895" s="248">
        <f t="shared" si="1230"/>
        <v>0</v>
      </c>
      <c r="S7895" s="248">
        <f t="shared" si="1231"/>
        <v>0</v>
      </c>
      <c r="T7895" s="248">
        <f t="shared" si="1232"/>
        <v>0</v>
      </c>
      <c r="U7895" s="248">
        <f t="shared" si="1233"/>
        <v>0</v>
      </c>
      <c r="V7895" s="13"/>
      <c r="W7895" s="7"/>
      <c r="AT7895" s="130"/>
      <c r="BF7895" s="33">
        <f t="shared" si="1239"/>
        <v>41242</v>
      </c>
      <c r="BG7895" s="34">
        <f t="shared" si="1234"/>
        <v>82.88000000000001</v>
      </c>
      <c r="BH7895" s="32">
        <f t="shared" si="1235"/>
        <v>1</v>
      </c>
      <c r="BI7895" s="32">
        <f t="shared" si="1236"/>
        <v>0</v>
      </c>
      <c r="BJ7895" s="69">
        <f t="shared" si="1237"/>
        <v>0</v>
      </c>
      <c r="BK7895" s="158" t="str">
        <f t="shared" si="1238"/>
        <v/>
      </c>
    </row>
    <row r="7896" spans="1:63" ht="12" customHeight="1" x14ac:dyDescent="0.2">
      <c r="A7896" s="8"/>
      <c r="B7896" s="7"/>
      <c r="C7896" s="7"/>
      <c r="D7896" s="7"/>
      <c r="E7896" s="7"/>
      <c r="F7896" s="7"/>
      <c r="G7896" s="7"/>
      <c r="H7896" s="7"/>
      <c r="I7896" s="10"/>
      <c r="J7896" s="25"/>
      <c r="K7896" s="250"/>
      <c r="L7896" s="31"/>
      <c r="M7896" s="9"/>
      <c r="N7896" s="11" t="s">
        <v>25</v>
      </c>
      <c r="O7896" s="39"/>
      <c r="P7896" s="47"/>
      <c r="Q7896" s="13"/>
      <c r="R7896" s="248">
        <f t="shared" si="1230"/>
        <v>0</v>
      </c>
      <c r="S7896" s="248">
        <f t="shared" si="1231"/>
        <v>0</v>
      </c>
      <c r="T7896" s="248">
        <f t="shared" si="1232"/>
        <v>0</v>
      </c>
      <c r="U7896" s="248">
        <f t="shared" si="1233"/>
        <v>0</v>
      </c>
      <c r="V7896" s="13"/>
      <c r="W7896" s="7"/>
      <c r="AT7896" s="130"/>
      <c r="BF7896" s="33">
        <f t="shared" si="1239"/>
        <v>41242</v>
      </c>
      <c r="BG7896" s="34">
        <f t="shared" si="1234"/>
        <v>82.88000000000001</v>
      </c>
      <c r="BH7896" s="32">
        <f t="shared" si="1235"/>
        <v>1</v>
      </c>
      <c r="BI7896" s="32">
        <f t="shared" si="1236"/>
        <v>0</v>
      </c>
      <c r="BJ7896" s="69">
        <f t="shared" si="1237"/>
        <v>0</v>
      </c>
      <c r="BK7896" s="158" t="str">
        <f t="shared" si="1238"/>
        <v/>
      </c>
    </row>
    <row r="7897" spans="1:63" ht="12" customHeight="1" x14ac:dyDescent="0.2">
      <c r="A7897" s="8"/>
      <c r="B7897" s="7"/>
      <c r="C7897" s="7"/>
      <c r="D7897" s="7"/>
      <c r="E7897" s="7"/>
      <c r="F7897" s="7"/>
      <c r="G7897" s="7"/>
      <c r="H7897" s="7"/>
      <c r="I7897" s="10"/>
      <c r="J7897" s="25"/>
      <c r="K7897" s="250"/>
      <c r="L7897" s="31"/>
      <c r="M7897" s="9"/>
      <c r="N7897" s="11" t="s">
        <v>25</v>
      </c>
      <c r="O7897" s="39"/>
      <c r="P7897" s="47"/>
      <c r="Q7897" s="13"/>
      <c r="R7897" s="248">
        <f t="shared" si="1230"/>
        <v>0</v>
      </c>
      <c r="S7897" s="248">
        <f t="shared" si="1231"/>
        <v>0</v>
      </c>
      <c r="T7897" s="248">
        <f t="shared" si="1232"/>
        <v>0</v>
      </c>
      <c r="U7897" s="248">
        <f t="shared" si="1233"/>
        <v>0</v>
      </c>
      <c r="V7897" s="13"/>
      <c r="W7897" s="7"/>
      <c r="AT7897" s="130"/>
      <c r="BF7897" s="33">
        <f t="shared" si="1239"/>
        <v>41242</v>
      </c>
      <c r="BG7897" s="34">
        <f t="shared" si="1234"/>
        <v>82.88000000000001</v>
      </c>
      <c r="BH7897" s="32">
        <f t="shared" si="1235"/>
        <v>1</v>
      </c>
      <c r="BI7897" s="32">
        <f t="shared" si="1236"/>
        <v>0</v>
      </c>
      <c r="BJ7897" s="69">
        <f t="shared" si="1237"/>
        <v>0</v>
      </c>
      <c r="BK7897" s="158" t="str">
        <f t="shared" si="1238"/>
        <v/>
      </c>
    </row>
    <row r="7898" spans="1:63" ht="12" customHeight="1" x14ac:dyDescent="0.2">
      <c r="A7898" s="8"/>
      <c r="B7898" s="7"/>
      <c r="C7898" s="7"/>
      <c r="D7898" s="7"/>
      <c r="E7898" s="7"/>
      <c r="F7898" s="7"/>
      <c r="G7898" s="7"/>
      <c r="H7898" s="7"/>
      <c r="I7898" s="10"/>
      <c r="J7898" s="25"/>
      <c r="K7898" s="250"/>
      <c r="L7898" s="31"/>
      <c r="M7898" s="9"/>
      <c r="N7898" s="11" t="s">
        <v>25</v>
      </c>
      <c r="O7898" s="39"/>
      <c r="P7898" s="47"/>
      <c r="Q7898" s="13"/>
      <c r="R7898" s="248">
        <f t="shared" si="1230"/>
        <v>0</v>
      </c>
      <c r="S7898" s="248">
        <f t="shared" si="1231"/>
        <v>0</v>
      </c>
      <c r="T7898" s="248">
        <f t="shared" si="1232"/>
        <v>0</v>
      </c>
      <c r="U7898" s="248">
        <f t="shared" si="1233"/>
        <v>0</v>
      </c>
      <c r="V7898" s="13"/>
      <c r="W7898" s="7"/>
      <c r="AT7898" s="130"/>
      <c r="BF7898" s="33">
        <f t="shared" si="1239"/>
        <v>41242</v>
      </c>
      <c r="BG7898" s="34">
        <f t="shared" si="1234"/>
        <v>82.88000000000001</v>
      </c>
      <c r="BH7898" s="32">
        <f t="shared" si="1235"/>
        <v>1</v>
      </c>
      <c r="BI7898" s="32">
        <f t="shared" si="1236"/>
        <v>0</v>
      </c>
      <c r="BJ7898" s="69">
        <f t="shared" si="1237"/>
        <v>0</v>
      </c>
      <c r="BK7898" s="158" t="str">
        <f t="shared" si="1238"/>
        <v/>
      </c>
    </row>
    <row r="7899" spans="1:63" ht="12" customHeight="1" x14ac:dyDescent="0.2">
      <c r="A7899" s="8"/>
      <c r="B7899" s="7"/>
      <c r="C7899" s="7"/>
      <c r="D7899" s="7"/>
      <c r="E7899" s="7"/>
      <c r="F7899" s="7"/>
      <c r="G7899" s="7"/>
      <c r="H7899" s="7"/>
      <c r="I7899" s="10"/>
      <c r="J7899" s="25"/>
      <c r="K7899" s="250"/>
      <c r="L7899" s="31"/>
      <c r="M7899" s="9"/>
      <c r="N7899" s="11" t="s">
        <v>25</v>
      </c>
      <c r="O7899" s="39"/>
      <c r="P7899" s="47"/>
      <c r="Q7899" s="13"/>
      <c r="R7899" s="248">
        <f t="shared" si="1230"/>
        <v>0</v>
      </c>
      <c r="S7899" s="248">
        <f t="shared" si="1231"/>
        <v>0</v>
      </c>
      <c r="T7899" s="248">
        <f t="shared" si="1232"/>
        <v>0</v>
      </c>
      <c r="U7899" s="248">
        <f t="shared" si="1233"/>
        <v>0</v>
      </c>
      <c r="V7899" s="13"/>
      <c r="W7899" s="7"/>
      <c r="AT7899" s="130"/>
      <c r="BF7899" s="33">
        <f t="shared" si="1239"/>
        <v>41242</v>
      </c>
      <c r="BG7899" s="34">
        <f t="shared" si="1234"/>
        <v>82.88000000000001</v>
      </c>
      <c r="BH7899" s="32">
        <f t="shared" si="1235"/>
        <v>1</v>
      </c>
      <c r="BI7899" s="32">
        <f t="shared" si="1236"/>
        <v>0</v>
      </c>
      <c r="BJ7899" s="69">
        <f t="shared" si="1237"/>
        <v>0</v>
      </c>
      <c r="BK7899" s="158" t="str">
        <f t="shared" si="1238"/>
        <v/>
      </c>
    </row>
    <row r="7900" spans="1:63" ht="12" customHeight="1" x14ac:dyDescent="0.2">
      <c r="A7900" s="8"/>
      <c r="B7900" s="7"/>
      <c r="C7900" s="7"/>
      <c r="D7900" s="7"/>
      <c r="E7900" s="7"/>
      <c r="F7900" s="7"/>
      <c r="G7900" s="7"/>
      <c r="H7900" s="7"/>
      <c r="I7900" s="10"/>
      <c r="J7900" s="25"/>
      <c r="K7900" s="250"/>
      <c r="L7900" s="31"/>
      <c r="M7900" s="9"/>
      <c r="N7900" s="11" t="s">
        <v>25</v>
      </c>
      <c r="O7900" s="39"/>
      <c r="P7900" s="47"/>
      <c r="Q7900" s="13"/>
      <c r="R7900" s="248">
        <f t="shared" si="1230"/>
        <v>0</v>
      </c>
      <c r="S7900" s="248">
        <f t="shared" si="1231"/>
        <v>0</v>
      </c>
      <c r="T7900" s="248">
        <f t="shared" si="1232"/>
        <v>0</v>
      </c>
      <c r="U7900" s="248">
        <f t="shared" si="1233"/>
        <v>0</v>
      </c>
      <c r="V7900" s="13"/>
      <c r="W7900" s="7"/>
      <c r="AT7900" s="130"/>
      <c r="BF7900" s="33">
        <f t="shared" si="1239"/>
        <v>41242</v>
      </c>
      <c r="BG7900" s="34">
        <f t="shared" si="1234"/>
        <v>82.88000000000001</v>
      </c>
      <c r="BH7900" s="32">
        <f t="shared" si="1235"/>
        <v>1</v>
      </c>
      <c r="BI7900" s="32">
        <f t="shared" si="1236"/>
        <v>0</v>
      </c>
      <c r="BJ7900" s="69">
        <f t="shared" si="1237"/>
        <v>0</v>
      </c>
      <c r="BK7900" s="158" t="str">
        <f t="shared" si="1238"/>
        <v/>
      </c>
    </row>
    <row r="7901" spans="1:63" ht="12" customHeight="1" x14ac:dyDescent="0.2">
      <c r="A7901" s="8"/>
      <c r="B7901" s="7"/>
      <c r="C7901" s="7"/>
      <c r="D7901" s="7"/>
      <c r="E7901" s="7"/>
      <c r="F7901" s="7"/>
      <c r="G7901" s="7"/>
      <c r="H7901" s="7"/>
      <c r="I7901" s="10"/>
      <c r="J7901" s="25"/>
      <c r="K7901" s="250"/>
      <c r="L7901" s="31"/>
      <c r="M7901" s="9"/>
      <c r="N7901" s="11" t="s">
        <v>25</v>
      </c>
      <c r="O7901" s="39"/>
      <c r="P7901" s="47"/>
      <c r="Q7901" s="13"/>
      <c r="R7901" s="248">
        <f t="shared" si="1230"/>
        <v>0</v>
      </c>
      <c r="S7901" s="248">
        <f t="shared" si="1231"/>
        <v>0</v>
      </c>
      <c r="T7901" s="248">
        <f t="shared" si="1232"/>
        <v>0</v>
      </c>
      <c r="U7901" s="248">
        <f t="shared" si="1233"/>
        <v>0</v>
      </c>
      <c r="V7901" s="13"/>
      <c r="W7901" s="7"/>
      <c r="AT7901" s="130"/>
      <c r="BF7901" s="33">
        <f t="shared" si="1239"/>
        <v>41242</v>
      </c>
      <c r="BG7901" s="34">
        <f t="shared" si="1234"/>
        <v>82.88000000000001</v>
      </c>
      <c r="BH7901" s="32">
        <f t="shared" si="1235"/>
        <v>1</v>
      </c>
      <c r="BI7901" s="32">
        <f t="shared" si="1236"/>
        <v>0</v>
      </c>
      <c r="BJ7901" s="69">
        <f t="shared" si="1237"/>
        <v>0</v>
      </c>
      <c r="BK7901" s="158" t="str">
        <f t="shared" si="1238"/>
        <v/>
      </c>
    </row>
    <row r="7902" spans="1:63" ht="12" customHeight="1" x14ac:dyDescent="0.2">
      <c r="A7902" s="8"/>
      <c r="B7902" s="7"/>
      <c r="C7902" s="7"/>
      <c r="D7902" s="7"/>
      <c r="E7902" s="7"/>
      <c r="F7902" s="7"/>
      <c r="G7902" s="7"/>
      <c r="H7902" s="7"/>
      <c r="I7902" s="10"/>
      <c r="J7902" s="25"/>
      <c r="K7902" s="250"/>
      <c r="L7902" s="31"/>
      <c r="M7902" s="9"/>
      <c r="N7902" s="11" t="s">
        <v>25</v>
      </c>
      <c r="O7902" s="39"/>
      <c r="P7902" s="47"/>
      <c r="Q7902" s="13"/>
      <c r="R7902" s="248">
        <f t="shared" si="1230"/>
        <v>0</v>
      </c>
      <c r="S7902" s="248">
        <f t="shared" si="1231"/>
        <v>0</v>
      </c>
      <c r="T7902" s="248">
        <f t="shared" si="1232"/>
        <v>0</v>
      </c>
      <c r="U7902" s="248">
        <f t="shared" si="1233"/>
        <v>0</v>
      </c>
      <c r="V7902" s="13"/>
      <c r="W7902" s="7"/>
      <c r="AT7902" s="130"/>
      <c r="BF7902" s="33">
        <f t="shared" si="1239"/>
        <v>41242</v>
      </c>
      <c r="BG7902" s="34">
        <f t="shared" si="1234"/>
        <v>82.88000000000001</v>
      </c>
      <c r="BH7902" s="32">
        <f t="shared" si="1235"/>
        <v>1</v>
      </c>
      <c r="BI7902" s="32">
        <f t="shared" si="1236"/>
        <v>0</v>
      </c>
      <c r="BJ7902" s="69">
        <f t="shared" si="1237"/>
        <v>0</v>
      </c>
      <c r="BK7902" s="158" t="str">
        <f t="shared" si="1238"/>
        <v/>
      </c>
    </row>
    <row r="7903" spans="1:63" ht="12" customHeight="1" x14ac:dyDescent="0.2">
      <c r="A7903" s="8"/>
      <c r="B7903" s="7"/>
      <c r="C7903" s="7"/>
      <c r="D7903" s="7"/>
      <c r="E7903" s="7"/>
      <c r="F7903" s="7"/>
      <c r="G7903" s="7"/>
      <c r="H7903" s="7"/>
      <c r="I7903" s="10"/>
      <c r="J7903" s="25"/>
      <c r="K7903" s="250"/>
      <c r="L7903" s="31"/>
      <c r="M7903" s="9"/>
      <c r="N7903" s="11" t="s">
        <v>25</v>
      </c>
      <c r="O7903" s="39"/>
      <c r="P7903" s="47"/>
      <c r="Q7903" s="13"/>
      <c r="R7903" s="248">
        <f t="shared" si="1230"/>
        <v>0</v>
      </c>
      <c r="S7903" s="248">
        <f t="shared" si="1231"/>
        <v>0</v>
      </c>
      <c r="T7903" s="248">
        <f t="shared" si="1232"/>
        <v>0</v>
      </c>
      <c r="U7903" s="248">
        <f t="shared" si="1233"/>
        <v>0</v>
      </c>
      <c r="V7903" s="13"/>
      <c r="W7903" s="7"/>
      <c r="AT7903" s="130"/>
      <c r="BF7903" s="33">
        <f t="shared" si="1239"/>
        <v>41242</v>
      </c>
      <c r="BG7903" s="34">
        <f t="shared" si="1234"/>
        <v>82.88000000000001</v>
      </c>
      <c r="BH7903" s="32">
        <f t="shared" si="1235"/>
        <v>1</v>
      </c>
      <c r="BI7903" s="32">
        <f t="shared" si="1236"/>
        <v>0</v>
      </c>
      <c r="BJ7903" s="69">
        <f t="shared" si="1237"/>
        <v>0</v>
      </c>
      <c r="BK7903" s="158" t="str">
        <f t="shared" si="1238"/>
        <v/>
      </c>
    </row>
    <row r="7904" spans="1:63" ht="12" customHeight="1" x14ac:dyDescent="0.2">
      <c r="A7904" s="8"/>
      <c r="B7904" s="7"/>
      <c r="C7904" s="7"/>
      <c r="D7904" s="7"/>
      <c r="E7904" s="7"/>
      <c r="F7904" s="7"/>
      <c r="G7904" s="7"/>
      <c r="H7904" s="7"/>
      <c r="I7904" s="10"/>
      <c r="J7904" s="25"/>
      <c r="K7904" s="250"/>
      <c r="L7904" s="31"/>
      <c r="M7904" s="9"/>
      <c r="N7904" s="11" t="s">
        <v>25</v>
      </c>
      <c r="O7904" s="39"/>
      <c r="P7904" s="47"/>
      <c r="Q7904" s="13"/>
      <c r="R7904" s="248">
        <f t="shared" si="1230"/>
        <v>0</v>
      </c>
      <c r="S7904" s="248">
        <f t="shared" si="1231"/>
        <v>0</v>
      </c>
      <c r="T7904" s="248">
        <f t="shared" si="1232"/>
        <v>0</v>
      </c>
      <c r="U7904" s="248">
        <f t="shared" si="1233"/>
        <v>0</v>
      </c>
      <c r="V7904" s="13"/>
      <c r="W7904" s="7"/>
      <c r="AT7904" s="130"/>
      <c r="BF7904" s="33">
        <f t="shared" si="1239"/>
        <v>41242</v>
      </c>
      <c r="BG7904" s="34">
        <f t="shared" si="1234"/>
        <v>82.88000000000001</v>
      </c>
      <c r="BH7904" s="32">
        <f t="shared" si="1235"/>
        <v>1</v>
      </c>
      <c r="BI7904" s="32">
        <f t="shared" si="1236"/>
        <v>0</v>
      </c>
      <c r="BJ7904" s="69">
        <f t="shared" si="1237"/>
        <v>0</v>
      </c>
      <c r="BK7904" s="158" t="str">
        <f t="shared" si="1238"/>
        <v/>
      </c>
    </row>
    <row r="7905" spans="1:63" ht="12" customHeight="1" x14ac:dyDescent="0.2">
      <c r="A7905" s="8"/>
      <c r="B7905" s="7"/>
      <c r="C7905" s="7"/>
      <c r="D7905" s="7"/>
      <c r="E7905" s="7"/>
      <c r="F7905" s="7"/>
      <c r="G7905" s="7"/>
      <c r="H7905" s="7"/>
      <c r="I7905" s="10"/>
      <c r="J7905" s="25"/>
      <c r="K7905" s="250"/>
      <c r="L7905" s="31"/>
      <c r="M7905" s="9"/>
      <c r="N7905" s="11" t="s">
        <v>25</v>
      </c>
      <c r="O7905" s="39"/>
      <c r="P7905" s="47"/>
      <c r="Q7905" s="13"/>
      <c r="R7905" s="248">
        <f t="shared" si="1230"/>
        <v>0</v>
      </c>
      <c r="S7905" s="248">
        <f t="shared" si="1231"/>
        <v>0</v>
      </c>
      <c r="T7905" s="248">
        <f t="shared" si="1232"/>
        <v>0</v>
      </c>
      <c r="U7905" s="248">
        <f t="shared" si="1233"/>
        <v>0</v>
      </c>
      <c r="V7905" s="13"/>
      <c r="W7905" s="7"/>
      <c r="AT7905" s="130"/>
      <c r="BF7905" s="33">
        <f t="shared" si="1239"/>
        <v>41242</v>
      </c>
      <c r="BG7905" s="34">
        <f t="shared" si="1234"/>
        <v>82.88000000000001</v>
      </c>
      <c r="BH7905" s="32">
        <f t="shared" si="1235"/>
        <v>1</v>
      </c>
      <c r="BI7905" s="32">
        <f t="shared" si="1236"/>
        <v>0</v>
      </c>
      <c r="BJ7905" s="69">
        <f t="shared" si="1237"/>
        <v>0</v>
      </c>
      <c r="BK7905" s="158" t="str">
        <f t="shared" si="1238"/>
        <v/>
      </c>
    </row>
    <row r="7906" spans="1:63" ht="12" customHeight="1" x14ac:dyDescent="0.2">
      <c r="A7906" s="8"/>
      <c r="B7906" s="7"/>
      <c r="C7906" s="7"/>
      <c r="D7906" s="7"/>
      <c r="E7906" s="7"/>
      <c r="F7906" s="7"/>
      <c r="G7906" s="7"/>
      <c r="H7906" s="7"/>
      <c r="I7906" s="10"/>
      <c r="J7906" s="25"/>
      <c r="K7906" s="250"/>
      <c r="L7906" s="31"/>
      <c r="M7906" s="9"/>
      <c r="N7906" s="11" t="s">
        <v>25</v>
      </c>
      <c r="O7906" s="39"/>
      <c r="P7906" s="47"/>
      <c r="Q7906" s="13"/>
      <c r="R7906" s="248">
        <f t="shared" si="1230"/>
        <v>0</v>
      </c>
      <c r="S7906" s="248">
        <f t="shared" si="1231"/>
        <v>0</v>
      </c>
      <c r="T7906" s="248">
        <f t="shared" si="1232"/>
        <v>0</v>
      </c>
      <c r="U7906" s="248">
        <f t="shared" si="1233"/>
        <v>0</v>
      </c>
      <c r="V7906" s="13"/>
      <c r="W7906" s="7"/>
      <c r="AT7906" s="130"/>
      <c r="BF7906" s="33">
        <f t="shared" si="1239"/>
        <v>41242</v>
      </c>
      <c r="BG7906" s="34">
        <f t="shared" si="1234"/>
        <v>82.88000000000001</v>
      </c>
      <c r="BH7906" s="32">
        <f t="shared" si="1235"/>
        <v>1</v>
      </c>
      <c r="BI7906" s="32">
        <f t="shared" si="1236"/>
        <v>0</v>
      </c>
      <c r="BJ7906" s="69">
        <f t="shared" si="1237"/>
        <v>0</v>
      </c>
      <c r="BK7906" s="158" t="str">
        <f t="shared" si="1238"/>
        <v/>
      </c>
    </row>
    <row r="7907" spans="1:63" ht="12" customHeight="1" x14ac:dyDescent="0.2">
      <c r="A7907" s="8"/>
      <c r="B7907" s="7"/>
      <c r="C7907" s="7"/>
      <c r="D7907" s="7"/>
      <c r="E7907" s="7"/>
      <c r="F7907" s="7"/>
      <c r="G7907" s="7"/>
      <c r="H7907" s="7"/>
      <c r="I7907" s="10"/>
      <c r="J7907" s="25"/>
      <c r="K7907" s="250"/>
      <c r="L7907" s="31"/>
      <c r="M7907" s="9"/>
      <c r="N7907" s="11" t="s">
        <v>25</v>
      </c>
      <c r="O7907" s="39"/>
      <c r="P7907" s="47"/>
      <c r="Q7907" s="13"/>
      <c r="R7907" s="248">
        <f t="shared" si="1230"/>
        <v>0</v>
      </c>
      <c r="S7907" s="248">
        <f t="shared" si="1231"/>
        <v>0</v>
      </c>
      <c r="T7907" s="248">
        <f t="shared" si="1232"/>
        <v>0</v>
      </c>
      <c r="U7907" s="248">
        <f t="shared" si="1233"/>
        <v>0</v>
      </c>
      <c r="V7907" s="13"/>
      <c r="W7907" s="7"/>
      <c r="AT7907" s="130"/>
      <c r="BF7907" s="33">
        <f t="shared" si="1239"/>
        <v>41242</v>
      </c>
      <c r="BG7907" s="34">
        <f t="shared" si="1234"/>
        <v>82.88000000000001</v>
      </c>
      <c r="BH7907" s="32">
        <f t="shared" si="1235"/>
        <v>1</v>
      </c>
      <c r="BI7907" s="32">
        <f t="shared" si="1236"/>
        <v>0</v>
      </c>
      <c r="BJ7907" s="69">
        <f t="shared" si="1237"/>
        <v>0</v>
      </c>
      <c r="BK7907" s="158" t="str">
        <f t="shared" si="1238"/>
        <v/>
      </c>
    </row>
    <row r="7908" spans="1:63" ht="12" customHeight="1" x14ac:dyDescent="0.2">
      <c r="A7908" s="8"/>
      <c r="B7908" s="7"/>
      <c r="C7908" s="7"/>
      <c r="D7908" s="7"/>
      <c r="E7908" s="7"/>
      <c r="F7908" s="7"/>
      <c r="G7908" s="7"/>
      <c r="H7908" s="7"/>
      <c r="I7908" s="10"/>
      <c r="J7908" s="25"/>
      <c r="K7908" s="250"/>
      <c r="L7908" s="31"/>
      <c r="M7908" s="9"/>
      <c r="N7908" s="11" t="s">
        <v>25</v>
      </c>
      <c r="O7908" s="39"/>
      <c r="P7908" s="47"/>
      <c r="Q7908" s="13"/>
      <c r="R7908" s="248">
        <f t="shared" si="1230"/>
        <v>0</v>
      </c>
      <c r="S7908" s="248">
        <f t="shared" si="1231"/>
        <v>0</v>
      </c>
      <c r="T7908" s="248">
        <f t="shared" si="1232"/>
        <v>0</v>
      </c>
      <c r="U7908" s="248">
        <f t="shared" si="1233"/>
        <v>0</v>
      </c>
      <c r="V7908" s="13"/>
      <c r="W7908" s="7"/>
      <c r="AT7908" s="130"/>
      <c r="BF7908" s="33">
        <f t="shared" si="1239"/>
        <v>41242</v>
      </c>
      <c r="BG7908" s="34">
        <f t="shared" si="1234"/>
        <v>82.88000000000001</v>
      </c>
      <c r="BH7908" s="32">
        <f t="shared" si="1235"/>
        <v>1</v>
      </c>
      <c r="BI7908" s="32">
        <f t="shared" si="1236"/>
        <v>0</v>
      </c>
      <c r="BJ7908" s="69">
        <f t="shared" si="1237"/>
        <v>0</v>
      </c>
      <c r="BK7908" s="158" t="str">
        <f t="shared" si="1238"/>
        <v/>
      </c>
    </row>
    <row r="7909" spans="1:63" ht="12" customHeight="1" x14ac:dyDescent="0.2">
      <c r="A7909" s="8"/>
      <c r="B7909" s="7"/>
      <c r="C7909" s="7"/>
      <c r="D7909" s="7"/>
      <c r="E7909" s="7"/>
      <c r="F7909" s="7"/>
      <c r="G7909" s="7"/>
      <c r="H7909" s="7"/>
      <c r="I7909" s="10"/>
      <c r="J7909" s="25"/>
      <c r="K7909" s="250"/>
      <c r="L7909" s="31"/>
      <c r="M7909" s="9"/>
      <c r="N7909" s="11" t="s">
        <v>25</v>
      </c>
      <c r="O7909" s="39"/>
      <c r="P7909" s="47"/>
      <c r="Q7909" s="13"/>
      <c r="R7909" s="248">
        <f t="shared" si="1230"/>
        <v>0</v>
      </c>
      <c r="S7909" s="248">
        <f t="shared" si="1231"/>
        <v>0</v>
      </c>
      <c r="T7909" s="248">
        <f t="shared" si="1232"/>
        <v>0</v>
      </c>
      <c r="U7909" s="248">
        <f t="shared" si="1233"/>
        <v>0</v>
      </c>
      <c r="V7909" s="13"/>
      <c r="W7909" s="7"/>
      <c r="AT7909" s="130"/>
      <c r="BF7909" s="33">
        <f t="shared" si="1239"/>
        <v>41242</v>
      </c>
      <c r="BG7909" s="34">
        <f t="shared" si="1234"/>
        <v>82.88000000000001</v>
      </c>
      <c r="BH7909" s="32">
        <f t="shared" si="1235"/>
        <v>1</v>
      </c>
      <c r="BI7909" s="32">
        <f t="shared" si="1236"/>
        <v>0</v>
      </c>
      <c r="BJ7909" s="69">
        <f t="shared" si="1237"/>
        <v>0</v>
      </c>
      <c r="BK7909" s="158" t="str">
        <f t="shared" si="1238"/>
        <v/>
      </c>
    </row>
    <row r="7910" spans="1:63" ht="12" customHeight="1" x14ac:dyDescent="0.2">
      <c r="A7910" s="8"/>
      <c r="B7910" s="7"/>
      <c r="C7910" s="7"/>
      <c r="D7910" s="7"/>
      <c r="E7910" s="7"/>
      <c r="F7910" s="7"/>
      <c r="G7910" s="7"/>
      <c r="H7910" s="7"/>
      <c r="I7910" s="10"/>
      <c r="J7910" s="25"/>
      <c r="K7910" s="250"/>
      <c r="L7910" s="31"/>
      <c r="M7910" s="9"/>
      <c r="N7910" s="11" t="s">
        <v>25</v>
      </c>
      <c r="O7910" s="39"/>
      <c r="P7910" s="47"/>
      <c r="Q7910" s="13"/>
      <c r="R7910" s="248">
        <f t="shared" si="1230"/>
        <v>0</v>
      </c>
      <c r="S7910" s="248">
        <f t="shared" si="1231"/>
        <v>0</v>
      </c>
      <c r="T7910" s="248">
        <f t="shared" si="1232"/>
        <v>0</v>
      </c>
      <c r="U7910" s="248">
        <f t="shared" si="1233"/>
        <v>0</v>
      </c>
      <c r="V7910" s="13"/>
      <c r="W7910" s="7"/>
      <c r="AT7910" s="130"/>
      <c r="BF7910" s="33">
        <f t="shared" si="1239"/>
        <v>41242</v>
      </c>
      <c r="BG7910" s="34">
        <f t="shared" si="1234"/>
        <v>82.88000000000001</v>
      </c>
      <c r="BH7910" s="32">
        <f t="shared" si="1235"/>
        <v>1</v>
      </c>
      <c r="BI7910" s="32">
        <f t="shared" si="1236"/>
        <v>0</v>
      </c>
      <c r="BJ7910" s="69">
        <f t="shared" si="1237"/>
        <v>0</v>
      </c>
      <c r="BK7910" s="158" t="str">
        <f t="shared" si="1238"/>
        <v/>
      </c>
    </row>
    <row r="7911" spans="1:63" ht="12" customHeight="1" x14ac:dyDescent="0.2">
      <c r="A7911" s="8"/>
      <c r="B7911" s="7"/>
      <c r="C7911" s="7"/>
      <c r="D7911" s="7"/>
      <c r="E7911" s="7"/>
      <c r="F7911" s="7"/>
      <c r="G7911" s="7"/>
      <c r="H7911" s="7"/>
      <c r="I7911" s="10"/>
      <c r="J7911" s="25"/>
      <c r="K7911" s="250"/>
      <c r="L7911" s="31"/>
      <c r="M7911" s="9"/>
      <c r="N7911" s="11" t="s">
        <v>25</v>
      </c>
      <c r="O7911" s="39"/>
      <c r="P7911" s="47"/>
      <c r="Q7911" s="13"/>
      <c r="R7911" s="248">
        <f t="shared" si="1230"/>
        <v>0</v>
      </c>
      <c r="S7911" s="248">
        <f t="shared" si="1231"/>
        <v>0</v>
      </c>
      <c r="T7911" s="248">
        <f t="shared" si="1232"/>
        <v>0</v>
      </c>
      <c r="U7911" s="248">
        <f t="shared" si="1233"/>
        <v>0</v>
      </c>
      <c r="V7911" s="13"/>
      <c r="W7911" s="7"/>
      <c r="AT7911" s="130"/>
      <c r="BF7911" s="33">
        <f t="shared" si="1239"/>
        <v>41242</v>
      </c>
      <c r="BG7911" s="34">
        <f t="shared" si="1234"/>
        <v>82.88000000000001</v>
      </c>
      <c r="BH7911" s="32">
        <f t="shared" si="1235"/>
        <v>1</v>
      </c>
      <c r="BI7911" s="32">
        <f t="shared" si="1236"/>
        <v>0</v>
      </c>
      <c r="BJ7911" s="69">
        <f t="shared" si="1237"/>
        <v>0</v>
      </c>
      <c r="BK7911" s="158" t="str">
        <f t="shared" si="1238"/>
        <v/>
      </c>
    </row>
    <row r="7912" spans="1:63" ht="12" customHeight="1" x14ac:dyDescent="0.2">
      <c r="A7912" s="8"/>
      <c r="B7912" s="7"/>
      <c r="C7912" s="7"/>
      <c r="D7912" s="7"/>
      <c r="E7912" s="7"/>
      <c r="F7912" s="7"/>
      <c r="G7912" s="7"/>
      <c r="H7912" s="7"/>
      <c r="I7912" s="10"/>
      <c r="J7912" s="25"/>
      <c r="K7912" s="250"/>
      <c r="L7912" s="31"/>
      <c r="M7912" s="9"/>
      <c r="N7912" s="11" t="s">
        <v>25</v>
      </c>
      <c r="O7912" s="39"/>
      <c r="P7912" s="47"/>
      <c r="Q7912" s="13"/>
      <c r="R7912" s="248">
        <f t="shared" si="1230"/>
        <v>0</v>
      </c>
      <c r="S7912" s="248">
        <f t="shared" si="1231"/>
        <v>0</v>
      </c>
      <c r="T7912" s="248">
        <f t="shared" si="1232"/>
        <v>0</v>
      </c>
      <c r="U7912" s="248">
        <f t="shared" si="1233"/>
        <v>0</v>
      </c>
      <c r="V7912" s="13"/>
      <c r="W7912" s="7"/>
      <c r="AT7912" s="130"/>
      <c r="BF7912" s="33">
        <f t="shared" si="1239"/>
        <v>41242</v>
      </c>
      <c r="BG7912" s="34">
        <f t="shared" si="1234"/>
        <v>82.88000000000001</v>
      </c>
      <c r="BH7912" s="32">
        <f t="shared" si="1235"/>
        <v>1</v>
      </c>
      <c r="BI7912" s="32">
        <f t="shared" si="1236"/>
        <v>0</v>
      </c>
      <c r="BJ7912" s="69">
        <f t="shared" si="1237"/>
        <v>0</v>
      </c>
      <c r="BK7912" s="158" t="str">
        <f t="shared" si="1238"/>
        <v/>
      </c>
    </row>
    <row r="7913" spans="1:63" ht="12" customHeight="1" x14ac:dyDescent="0.2">
      <c r="A7913" s="8"/>
      <c r="B7913" s="7"/>
      <c r="C7913" s="7"/>
      <c r="D7913" s="7"/>
      <c r="E7913" s="7"/>
      <c r="F7913" s="7"/>
      <c r="G7913" s="7"/>
      <c r="H7913" s="7"/>
      <c r="I7913" s="10"/>
      <c r="J7913" s="25"/>
      <c r="K7913" s="250"/>
      <c r="L7913" s="31"/>
      <c r="M7913" s="9"/>
      <c r="N7913" s="11" t="s">
        <v>25</v>
      </c>
      <c r="O7913" s="39"/>
      <c r="P7913" s="47"/>
      <c r="Q7913" s="13"/>
      <c r="R7913" s="248">
        <f t="shared" si="1230"/>
        <v>0</v>
      </c>
      <c r="S7913" s="248">
        <f t="shared" si="1231"/>
        <v>0</v>
      </c>
      <c r="T7913" s="248">
        <f t="shared" si="1232"/>
        <v>0</v>
      </c>
      <c r="U7913" s="248">
        <f t="shared" si="1233"/>
        <v>0</v>
      </c>
      <c r="V7913" s="13"/>
      <c r="W7913" s="7"/>
      <c r="AT7913" s="130"/>
      <c r="BF7913" s="33">
        <f t="shared" si="1239"/>
        <v>41242</v>
      </c>
      <c r="BG7913" s="34">
        <f t="shared" si="1234"/>
        <v>82.88000000000001</v>
      </c>
      <c r="BH7913" s="32">
        <f t="shared" si="1235"/>
        <v>1</v>
      </c>
      <c r="BI7913" s="32">
        <f t="shared" si="1236"/>
        <v>0</v>
      </c>
      <c r="BJ7913" s="69">
        <f t="shared" si="1237"/>
        <v>0</v>
      </c>
      <c r="BK7913" s="158" t="str">
        <f t="shared" si="1238"/>
        <v/>
      </c>
    </row>
    <row r="7914" spans="1:63" ht="12" customHeight="1" x14ac:dyDescent="0.2">
      <c r="A7914" s="8"/>
      <c r="B7914" s="7"/>
      <c r="C7914" s="7"/>
      <c r="D7914" s="7"/>
      <c r="E7914" s="7"/>
      <c r="F7914" s="7"/>
      <c r="G7914" s="7"/>
      <c r="H7914" s="7"/>
      <c r="I7914" s="10"/>
      <c r="J7914" s="25"/>
      <c r="K7914" s="250"/>
      <c r="L7914" s="31"/>
      <c r="M7914" s="9"/>
      <c r="N7914" s="11" t="s">
        <v>25</v>
      </c>
      <c r="O7914" s="39"/>
      <c r="P7914" s="47"/>
      <c r="Q7914" s="13"/>
      <c r="R7914" s="248">
        <f t="shared" si="1230"/>
        <v>0</v>
      </c>
      <c r="S7914" s="248">
        <f t="shared" si="1231"/>
        <v>0</v>
      </c>
      <c r="T7914" s="248">
        <f t="shared" si="1232"/>
        <v>0</v>
      </c>
      <c r="U7914" s="248">
        <f t="shared" si="1233"/>
        <v>0</v>
      </c>
      <c r="V7914" s="13"/>
      <c r="W7914" s="7"/>
      <c r="AT7914" s="130"/>
      <c r="BF7914" s="33">
        <f t="shared" si="1239"/>
        <v>41242</v>
      </c>
      <c r="BG7914" s="34">
        <f t="shared" si="1234"/>
        <v>82.88000000000001</v>
      </c>
      <c r="BH7914" s="32">
        <f t="shared" si="1235"/>
        <v>1</v>
      </c>
      <c r="BI7914" s="32">
        <f t="shared" si="1236"/>
        <v>0</v>
      </c>
      <c r="BJ7914" s="69">
        <f t="shared" si="1237"/>
        <v>0</v>
      </c>
      <c r="BK7914" s="158" t="str">
        <f t="shared" si="1238"/>
        <v/>
      </c>
    </row>
    <row r="7915" spans="1:63" ht="12" customHeight="1" x14ac:dyDescent="0.2">
      <c r="A7915" s="8"/>
      <c r="B7915" s="7"/>
      <c r="C7915" s="7"/>
      <c r="D7915" s="7"/>
      <c r="E7915" s="7"/>
      <c r="F7915" s="7"/>
      <c r="G7915" s="7"/>
      <c r="H7915" s="7"/>
      <c r="I7915" s="10"/>
      <c r="J7915" s="25"/>
      <c r="K7915" s="250"/>
      <c r="L7915" s="31"/>
      <c r="M7915" s="9"/>
      <c r="N7915" s="11" t="s">
        <v>25</v>
      </c>
      <c r="O7915" s="39"/>
      <c r="P7915" s="47"/>
      <c r="Q7915" s="13"/>
      <c r="R7915" s="248">
        <f t="shared" si="1230"/>
        <v>0</v>
      </c>
      <c r="S7915" s="248">
        <f t="shared" si="1231"/>
        <v>0</v>
      </c>
      <c r="T7915" s="248">
        <f t="shared" si="1232"/>
        <v>0</v>
      </c>
      <c r="U7915" s="248">
        <f t="shared" si="1233"/>
        <v>0</v>
      </c>
      <c r="V7915" s="13"/>
      <c r="W7915" s="7"/>
      <c r="AT7915" s="130"/>
      <c r="BF7915" s="33">
        <f t="shared" si="1239"/>
        <v>41242</v>
      </c>
      <c r="BG7915" s="34">
        <f t="shared" si="1234"/>
        <v>82.88000000000001</v>
      </c>
      <c r="BH7915" s="32">
        <f t="shared" si="1235"/>
        <v>1</v>
      </c>
      <c r="BI7915" s="32">
        <f t="shared" si="1236"/>
        <v>0</v>
      </c>
      <c r="BJ7915" s="69">
        <f t="shared" si="1237"/>
        <v>0</v>
      </c>
      <c r="BK7915" s="158" t="str">
        <f t="shared" si="1238"/>
        <v/>
      </c>
    </row>
    <row r="7916" spans="1:63" ht="12" customHeight="1" x14ac:dyDescent="0.2">
      <c r="A7916" s="8"/>
      <c r="B7916" s="7"/>
      <c r="C7916" s="7"/>
      <c r="D7916" s="7"/>
      <c r="E7916" s="7"/>
      <c r="F7916" s="7"/>
      <c r="G7916" s="7"/>
      <c r="H7916" s="7"/>
      <c r="I7916" s="10"/>
      <c r="J7916" s="25"/>
      <c r="K7916" s="250"/>
      <c r="L7916" s="31"/>
      <c r="M7916" s="9"/>
      <c r="N7916" s="11" t="s">
        <v>25</v>
      </c>
      <c r="O7916" s="39"/>
      <c r="P7916" s="47"/>
      <c r="Q7916" s="13"/>
      <c r="R7916" s="248">
        <f t="shared" si="1230"/>
        <v>0</v>
      </c>
      <c r="S7916" s="248">
        <f t="shared" si="1231"/>
        <v>0</v>
      </c>
      <c r="T7916" s="248">
        <f t="shared" si="1232"/>
        <v>0</v>
      </c>
      <c r="U7916" s="248">
        <f t="shared" si="1233"/>
        <v>0</v>
      </c>
      <c r="V7916" s="13"/>
      <c r="W7916" s="7"/>
      <c r="AT7916" s="130"/>
      <c r="BF7916" s="33">
        <f t="shared" si="1239"/>
        <v>41242</v>
      </c>
      <c r="BG7916" s="34">
        <f t="shared" si="1234"/>
        <v>82.88000000000001</v>
      </c>
      <c r="BH7916" s="32">
        <f t="shared" si="1235"/>
        <v>1</v>
      </c>
      <c r="BI7916" s="32">
        <f t="shared" si="1236"/>
        <v>0</v>
      </c>
      <c r="BJ7916" s="69">
        <f t="shared" si="1237"/>
        <v>0</v>
      </c>
      <c r="BK7916" s="158" t="str">
        <f t="shared" si="1238"/>
        <v/>
      </c>
    </row>
    <row r="7917" spans="1:63" ht="12" customHeight="1" x14ac:dyDescent="0.2">
      <c r="A7917" s="8"/>
      <c r="B7917" s="7"/>
      <c r="C7917" s="7"/>
      <c r="D7917" s="7"/>
      <c r="E7917" s="7"/>
      <c r="F7917" s="7"/>
      <c r="G7917" s="7"/>
      <c r="H7917" s="7"/>
      <c r="I7917" s="10"/>
      <c r="J7917" s="25"/>
      <c r="K7917" s="250"/>
      <c r="L7917" s="31"/>
      <c r="M7917" s="9"/>
      <c r="N7917" s="11" t="s">
        <v>25</v>
      </c>
      <c r="O7917" s="39"/>
      <c r="P7917" s="47"/>
      <c r="Q7917" s="13"/>
      <c r="R7917" s="248">
        <f t="shared" si="1230"/>
        <v>0</v>
      </c>
      <c r="S7917" s="248">
        <f t="shared" si="1231"/>
        <v>0</v>
      </c>
      <c r="T7917" s="248">
        <f t="shared" si="1232"/>
        <v>0</v>
      </c>
      <c r="U7917" s="248">
        <f t="shared" si="1233"/>
        <v>0</v>
      </c>
      <c r="V7917" s="13"/>
      <c r="W7917" s="7"/>
      <c r="AT7917" s="130"/>
      <c r="BF7917" s="33">
        <f t="shared" si="1239"/>
        <v>41242</v>
      </c>
      <c r="BG7917" s="34">
        <f t="shared" si="1234"/>
        <v>82.88000000000001</v>
      </c>
      <c r="BH7917" s="32">
        <f t="shared" si="1235"/>
        <v>1</v>
      </c>
      <c r="BI7917" s="32">
        <f t="shared" si="1236"/>
        <v>0</v>
      </c>
      <c r="BJ7917" s="69">
        <f t="shared" si="1237"/>
        <v>0</v>
      </c>
      <c r="BK7917" s="158" t="str">
        <f t="shared" si="1238"/>
        <v/>
      </c>
    </row>
    <row r="7918" spans="1:63" ht="12" customHeight="1" x14ac:dyDescent="0.2">
      <c r="A7918" s="8"/>
      <c r="B7918" s="7"/>
      <c r="C7918" s="7"/>
      <c r="D7918" s="7"/>
      <c r="E7918" s="7"/>
      <c r="F7918" s="7"/>
      <c r="G7918" s="7"/>
      <c r="H7918" s="7"/>
      <c r="I7918" s="10"/>
      <c r="J7918" s="25"/>
      <c r="K7918" s="250"/>
      <c r="L7918" s="31"/>
      <c r="M7918" s="9"/>
      <c r="N7918" s="11" t="s">
        <v>25</v>
      </c>
      <c r="O7918" s="39"/>
      <c r="P7918" s="47"/>
      <c r="Q7918" s="13"/>
      <c r="R7918" s="248">
        <f t="shared" si="1230"/>
        <v>0</v>
      </c>
      <c r="S7918" s="248">
        <f t="shared" si="1231"/>
        <v>0</v>
      </c>
      <c r="T7918" s="248">
        <f t="shared" si="1232"/>
        <v>0</v>
      </c>
      <c r="U7918" s="248">
        <f t="shared" si="1233"/>
        <v>0</v>
      </c>
      <c r="V7918" s="13"/>
      <c r="W7918" s="7"/>
      <c r="AT7918" s="130"/>
      <c r="BF7918" s="33">
        <f t="shared" si="1239"/>
        <v>41242</v>
      </c>
      <c r="BG7918" s="34">
        <f t="shared" si="1234"/>
        <v>82.88000000000001</v>
      </c>
      <c r="BH7918" s="32">
        <f t="shared" si="1235"/>
        <v>1</v>
      </c>
      <c r="BI7918" s="32">
        <f t="shared" si="1236"/>
        <v>0</v>
      </c>
      <c r="BJ7918" s="69">
        <f t="shared" si="1237"/>
        <v>0</v>
      </c>
      <c r="BK7918" s="158" t="str">
        <f t="shared" si="1238"/>
        <v/>
      </c>
    </row>
    <row r="7919" spans="1:63" ht="12" customHeight="1" x14ac:dyDescent="0.2">
      <c r="A7919" s="8"/>
      <c r="B7919" s="7"/>
      <c r="C7919" s="7"/>
      <c r="D7919" s="7"/>
      <c r="E7919" s="7"/>
      <c r="F7919" s="7"/>
      <c r="G7919" s="7"/>
      <c r="H7919" s="7"/>
      <c r="I7919" s="10"/>
      <c r="J7919" s="25"/>
      <c r="K7919" s="250"/>
      <c r="L7919" s="31"/>
      <c r="M7919" s="9"/>
      <c r="N7919" s="11" t="s">
        <v>25</v>
      </c>
      <c r="O7919" s="39"/>
      <c r="P7919" s="47"/>
      <c r="Q7919" s="13"/>
      <c r="R7919" s="248">
        <f t="shared" si="1230"/>
        <v>0</v>
      </c>
      <c r="S7919" s="248">
        <f t="shared" si="1231"/>
        <v>0</v>
      </c>
      <c r="T7919" s="248">
        <f t="shared" si="1232"/>
        <v>0</v>
      </c>
      <c r="U7919" s="248">
        <f t="shared" si="1233"/>
        <v>0</v>
      </c>
      <c r="V7919" s="13"/>
      <c r="W7919" s="7"/>
      <c r="AT7919" s="130"/>
      <c r="BF7919" s="33">
        <f t="shared" si="1239"/>
        <v>41242</v>
      </c>
      <c r="BG7919" s="34">
        <f t="shared" si="1234"/>
        <v>82.88000000000001</v>
      </c>
      <c r="BH7919" s="32">
        <f t="shared" si="1235"/>
        <v>1</v>
      </c>
      <c r="BI7919" s="32">
        <f t="shared" si="1236"/>
        <v>0</v>
      </c>
      <c r="BJ7919" s="69">
        <f t="shared" si="1237"/>
        <v>0</v>
      </c>
      <c r="BK7919" s="158" t="str">
        <f t="shared" si="1238"/>
        <v/>
      </c>
    </row>
    <row r="7920" spans="1:63" ht="12" customHeight="1" x14ac:dyDescent="0.2">
      <c r="A7920" s="8"/>
      <c r="B7920" s="7"/>
      <c r="C7920" s="7"/>
      <c r="D7920" s="7"/>
      <c r="E7920" s="7"/>
      <c r="F7920" s="7"/>
      <c r="G7920" s="7"/>
      <c r="H7920" s="7"/>
      <c r="I7920" s="10"/>
      <c r="J7920" s="25"/>
      <c r="K7920" s="250"/>
      <c r="L7920" s="31"/>
      <c r="M7920" s="9"/>
      <c r="N7920" s="11" t="s">
        <v>25</v>
      </c>
      <c r="O7920" s="39"/>
      <c r="P7920" s="47"/>
      <c r="Q7920" s="13"/>
      <c r="R7920" s="248">
        <f t="shared" si="1230"/>
        <v>0</v>
      </c>
      <c r="S7920" s="248">
        <f t="shared" si="1231"/>
        <v>0</v>
      </c>
      <c r="T7920" s="248">
        <f t="shared" si="1232"/>
        <v>0</v>
      </c>
      <c r="U7920" s="248">
        <f t="shared" si="1233"/>
        <v>0</v>
      </c>
      <c r="V7920" s="13"/>
      <c r="W7920" s="7"/>
      <c r="AT7920" s="130"/>
      <c r="BF7920" s="33">
        <f t="shared" si="1239"/>
        <v>41242</v>
      </c>
      <c r="BG7920" s="34">
        <f t="shared" si="1234"/>
        <v>82.88000000000001</v>
      </c>
      <c r="BH7920" s="32">
        <f t="shared" si="1235"/>
        <v>1</v>
      </c>
      <c r="BI7920" s="32">
        <f t="shared" si="1236"/>
        <v>0</v>
      </c>
      <c r="BJ7920" s="69">
        <f t="shared" si="1237"/>
        <v>0</v>
      </c>
      <c r="BK7920" s="158" t="str">
        <f t="shared" si="1238"/>
        <v/>
      </c>
    </row>
    <row r="7921" spans="1:63" ht="12" customHeight="1" x14ac:dyDescent="0.2">
      <c r="A7921" s="8"/>
      <c r="B7921" s="7"/>
      <c r="C7921" s="7"/>
      <c r="D7921" s="7"/>
      <c r="E7921" s="7"/>
      <c r="F7921" s="7"/>
      <c r="G7921" s="7"/>
      <c r="H7921" s="7"/>
      <c r="I7921" s="10"/>
      <c r="J7921" s="25"/>
      <c r="K7921" s="250"/>
      <c r="L7921" s="31"/>
      <c r="M7921" s="9"/>
      <c r="N7921" s="11" t="s">
        <v>25</v>
      </c>
      <c r="O7921" s="39"/>
      <c r="P7921" s="47"/>
      <c r="Q7921" s="13"/>
      <c r="R7921" s="248">
        <f t="shared" si="1230"/>
        <v>0</v>
      </c>
      <c r="S7921" s="248">
        <f t="shared" si="1231"/>
        <v>0</v>
      </c>
      <c r="T7921" s="248">
        <f t="shared" si="1232"/>
        <v>0</v>
      </c>
      <c r="U7921" s="248">
        <f t="shared" si="1233"/>
        <v>0</v>
      </c>
      <c r="V7921" s="13"/>
      <c r="W7921" s="7"/>
      <c r="AT7921" s="130"/>
      <c r="BF7921" s="33">
        <f t="shared" si="1239"/>
        <v>41242</v>
      </c>
      <c r="BG7921" s="34">
        <f t="shared" si="1234"/>
        <v>82.88000000000001</v>
      </c>
      <c r="BH7921" s="32">
        <f t="shared" si="1235"/>
        <v>1</v>
      </c>
      <c r="BI7921" s="32">
        <f t="shared" si="1236"/>
        <v>0</v>
      </c>
      <c r="BJ7921" s="69">
        <f t="shared" si="1237"/>
        <v>0</v>
      </c>
      <c r="BK7921" s="158" t="str">
        <f t="shared" si="1238"/>
        <v/>
      </c>
    </row>
    <row r="7922" spans="1:63" ht="12" customHeight="1" x14ac:dyDescent="0.2">
      <c r="A7922" s="8"/>
      <c r="B7922" s="7"/>
      <c r="C7922" s="7"/>
      <c r="D7922" s="7"/>
      <c r="E7922" s="7"/>
      <c r="F7922" s="7"/>
      <c r="G7922" s="7"/>
      <c r="H7922" s="7"/>
      <c r="I7922" s="10"/>
      <c r="J7922" s="25"/>
      <c r="K7922" s="250"/>
      <c r="L7922" s="31"/>
      <c r="M7922" s="9"/>
      <c r="N7922" s="11" t="s">
        <v>25</v>
      </c>
      <c r="O7922" s="39"/>
      <c r="P7922" s="47"/>
      <c r="Q7922" s="13"/>
      <c r="R7922" s="248">
        <f t="shared" si="1230"/>
        <v>0</v>
      </c>
      <c r="S7922" s="248">
        <f t="shared" si="1231"/>
        <v>0</v>
      </c>
      <c r="T7922" s="248">
        <f t="shared" si="1232"/>
        <v>0</v>
      </c>
      <c r="U7922" s="248">
        <f t="shared" si="1233"/>
        <v>0</v>
      </c>
      <c r="V7922" s="13"/>
      <c r="W7922" s="7"/>
      <c r="AT7922" s="130"/>
      <c r="BF7922" s="33">
        <f t="shared" si="1239"/>
        <v>41242</v>
      </c>
      <c r="BG7922" s="34">
        <f t="shared" si="1234"/>
        <v>82.88000000000001</v>
      </c>
      <c r="BH7922" s="32">
        <f t="shared" si="1235"/>
        <v>1</v>
      </c>
      <c r="BI7922" s="32">
        <f t="shared" si="1236"/>
        <v>0</v>
      </c>
      <c r="BJ7922" s="69">
        <f t="shared" si="1237"/>
        <v>0</v>
      </c>
      <c r="BK7922" s="158" t="str">
        <f t="shared" si="1238"/>
        <v/>
      </c>
    </row>
    <row r="7923" spans="1:63" ht="12" customHeight="1" x14ac:dyDescent="0.2">
      <c r="A7923" s="8"/>
      <c r="B7923" s="7"/>
      <c r="C7923" s="7"/>
      <c r="D7923" s="7"/>
      <c r="E7923" s="7"/>
      <c r="F7923" s="7"/>
      <c r="G7923" s="7"/>
      <c r="H7923" s="7"/>
      <c r="I7923" s="10"/>
      <c r="J7923" s="25"/>
      <c r="K7923" s="250"/>
      <c r="L7923" s="31"/>
      <c r="M7923" s="9"/>
      <c r="N7923" s="11" t="s">
        <v>25</v>
      </c>
      <c r="O7923" s="39"/>
      <c r="P7923" s="47"/>
      <c r="Q7923" s="13"/>
      <c r="R7923" s="248">
        <f t="shared" si="1230"/>
        <v>0</v>
      </c>
      <c r="S7923" s="248">
        <f t="shared" si="1231"/>
        <v>0</v>
      </c>
      <c r="T7923" s="248">
        <f t="shared" si="1232"/>
        <v>0</v>
      </c>
      <c r="U7923" s="248">
        <f t="shared" si="1233"/>
        <v>0</v>
      </c>
      <c r="V7923" s="13"/>
      <c r="W7923" s="7"/>
      <c r="AT7923" s="130"/>
      <c r="BF7923" s="33">
        <f t="shared" si="1239"/>
        <v>41242</v>
      </c>
      <c r="BG7923" s="34">
        <f t="shared" si="1234"/>
        <v>82.88000000000001</v>
      </c>
      <c r="BH7923" s="32">
        <f t="shared" si="1235"/>
        <v>1</v>
      </c>
      <c r="BI7923" s="32">
        <f t="shared" si="1236"/>
        <v>0</v>
      </c>
      <c r="BJ7923" s="69">
        <f t="shared" si="1237"/>
        <v>0</v>
      </c>
      <c r="BK7923" s="158" t="str">
        <f t="shared" si="1238"/>
        <v/>
      </c>
    </row>
    <row r="7924" spans="1:63" ht="12" customHeight="1" x14ac:dyDescent="0.2">
      <c r="A7924" s="8"/>
      <c r="B7924" s="7"/>
      <c r="C7924" s="7"/>
      <c r="D7924" s="7"/>
      <c r="E7924" s="7"/>
      <c r="F7924" s="7"/>
      <c r="G7924" s="7"/>
      <c r="H7924" s="7"/>
      <c r="I7924" s="10"/>
      <c r="J7924" s="25"/>
      <c r="K7924" s="250"/>
      <c r="L7924" s="31"/>
      <c r="M7924" s="9"/>
      <c r="N7924" s="11" t="s">
        <v>25</v>
      </c>
      <c r="O7924" s="39"/>
      <c r="P7924" s="47"/>
      <c r="Q7924" s="13"/>
      <c r="R7924" s="248">
        <f t="shared" si="1230"/>
        <v>0</v>
      </c>
      <c r="S7924" s="248">
        <f t="shared" si="1231"/>
        <v>0</v>
      </c>
      <c r="T7924" s="248">
        <f t="shared" si="1232"/>
        <v>0</v>
      </c>
      <c r="U7924" s="248">
        <f t="shared" si="1233"/>
        <v>0</v>
      </c>
      <c r="V7924" s="13"/>
      <c r="W7924" s="7"/>
      <c r="AT7924" s="130"/>
      <c r="BF7924" s="33">
        <f t="shared" si="1239"/>
        <v>41242</v>
      </c>
      <c r="BG7924" s="34">
        <f t="shared" si="1234"/>
        <v>82.88000000000001</v>
      </c>
      <c r="BH7924" s="32">
        <f t="shared" si="1235"/>
        <v>1</v>
      </c>
      <c r="BI7924" s="32">
        <f t="shared" si="1236"/>
        <v>0</v>
      </c>
      <c r="BJ7924" s="69">
        <f t="shared" si="1237"/>
        <v>0</v>
      </c>
      <c r="BK7924" s="158" t="str">
        <f t="shared" si="1238"/>
        <v/>
      </c>
    </row>
    <row r="7925" spans="1:63" ht="12" customHeight="1" x14ac:dyDescent="0.2">
      <c r="A7925" s="8"/>
      <c r="B7925" s="7"/>
      <c r="C7925" s="7"/>
      <c r="D7925" s="7"/>
      <c r="E7925" s="7"/>
      <c r="F7925" s="7"/>
      <c r="G7925" s="7"/>
      <c r="H7925" s="7"/>
      <c r="I7925" s="10"/>
      <c r="J7925" s="25"/>
      <c r="K7925" s="250"/>
      <c r="L7925" s="31"/>
      <c r="M7925" s="9"/>
      <c r="N7925" s="11" t="s">
        <v>25</v>
      </c>
      <c r="O7925" s="39"/>
      <c r="P7925" s="47"/>
      <c r="Q7925" s="13"/>
      <c r="R7925" s="248">
        <f t="shared" si="1230"/>
        <v>0</v>
      </c>
      <c r="S7925" s="248">
        <f t="shared" si="1231"/>
        <v>0</v>
      </c>
      <c r="T7925" s="248">
        <f t="shared" si="1232"/>
        <v>0</v>
      </c>
      <c r="U7925" s="248">
        <f t="shared" si="1233"/>
        <v>0</v>
      </c>
      <c r="V7925" s="13"/>
      <c r="W7925" s="7"/>
      <c r="AT7925" s="130"/>
      <c r="BF7925" s="33">
        <f t="shared" si="1239"/>
        <v>41242</v>
      </c>
      <c r="BG7925" s="34">
        <f t="shared" si="1234"/>
        <v>82.88000000000001</v>
      </c>
      <c r="BH7925" s="32">
        <f t="shared" si="1235"/>
        <v>1</v>
      </c>
      <c r="BI7925" s="32">
        <f t="shared" si="1236"/>
        <v>0</v>
      </c>
      <c r="BJ7925" s="69">
        <f t="shared" si="1237"/>
        <v>0</v>
      </c>
      <c r="BK7925" s="158" t="str">
        <f t="shared" si="1238"/>
        <v/>
      </c>
    </row>
    <row r="7926" spans="1:63" ht="12" customHeight="1" x14ac:dyDescent="0.2">
      <c r="A7926" s="8"/>
      <c r="B7926" s="7"/>
      <c r="C7926" s="7"/>
      <c r="D7926" s="7"/>
      <c r="E7926" s="7"/>
      <c r="F7926" s="7"/>
      <c r="G7926" s="7"/>
      <c r="H7926" s="7"/>
      <c r="I7926" s="10"/>
      <c r="J7926" s="25"/>
      <c r="K7926" s="250"/>
      <c r="L7926" s="31"/>
      <c r="M7926" s="9"/>
      <c r="N7926" s="11" t="s">
        <v>25</v>
      </c>
      <c r="O7926" s="39"/>
      <c r="P7926" s="47"/>
      <c r="Q7926" s="13"/>
      <c r="R7926" s="248">
        <f t="shared" si="1230"/>
        <v>0</v>
      </c>
      <c r="S7926" s="248">
        <f t="shared" si="1231"/>
        <v>0</v>
      </c>
      <c r="T7926" s="248">
        <f t="shared" si="1232"/>
        <v>0</v>
      </c>
      <c r="U7926" s="248">
        <f t="shared" si="1233"/>
        <v>0</v>
      </c>
      <c r="V7926" s="13"/>
      <c r="W7926" s="7"/>
      <c r="AT7926" s="130"/>
      <c r="BF7926" s="33">
        <f t="shared" si="1239"/>
        <v>41242</v>
      </c>
      <c r="BG7926" s="34">
        <f t="shared" si="1234"/>
        <v>82.88000000000001</v>
      </c>
      <c r="BH7926" s="32">
        <f t="shared" si="1235"/>
        <v>1</v>
      </c>
      <c r="BI7926" s="32">
        <f t="shared" si="1236"/>
        <v>0</v>
      </c>
      <c r="BJ7926" s="69">
        <f t="shared" si="1237"/>
        <v>0</v>
      </c>
      <c r="BK7926" s="158" t="str">
        <f t="shared" si="1238"/>
        <v/>
      </c>
    </row>
    <row r="7927" spans="1:63" ht="12" customHeight="1" x14ac:dyDescent="0.2">
      <c r="A7927" s="8"/>
      <c r="B7927" s="7"/>
      <c r="C7927" s="7"/>
      <c r="D7927" s="7"/>
      <c r="E7927" s="7"/>
      <c r="F7927" s="7"/>
      <c r="G7927" s="7"/>
      <c r="H7927" s="7"/>
      <c r="I7927" s="10"/>
      <c r="J7927" s="25"/>
      <c r="K7927" s="250"/>
      <c r="L7927" s="31"/>
      <c r="M7927" s="9"/>
      <c r="N7927" s="11" t="s">
        <v>25</v>
      </c>
      <c r="O7927" s="39"/>
      <c r="P7927" s="47"/>
      <c r="Q7927" s="13"/>
      <c r="R7927" s="248">
        <f t="shared" si="1230"/>
        <v>0</v>
      </c>
      <c r="S7927" s="248">
        <f t="shared" si="1231"/>
        <v>0</v>
      </c>
      <c r="T7927" s="248">
        <f t="shared" si="1232"/>
        <v>0</v>
      </c>
      <c r="U7927" s="248">
        <f t="shared" si="1233"/>
        <v>0</v>
      </c>
      <c r="V7927" s="13"/>
      <c r="W7927" s="7"/>
      <c r="AT7927" s="130"/>
      <c r="BF7927" s="33">
        <f t="shared" si="1239"/>
        <v>41242</v>
      </c>
      <c r="BG7927" s="34">
        <f t="shared" si="1234"/>
        <v>82.88000000000001</v>
      </c>
      <c r="BH7927" s="32">
        <f t="shared" si="1235"/>
        <v>1</v>
      </c>
      <c r="BI7927" s="32">
        <f t="shared" si="1236"/>
        <v>0</v>
      </c>
      <c r="BJ7927" s="69">
        <f t="shared" si="1237"/>
        <v>0</v>
      </c>
      <c r="BK7927" s="158" t="str">
        <f t="shared" si="1238"/>
        <v/>
      </c>
    </row>
    <row r="7928" spans="1:63" ht="12" customHeight="1" x14ac:dyDescent="0.2">
      <c r="A7928" s="8"/>
      <c r="B7928" s="7"/>
      <c r="C7928" s="7"/>
      <c r="D7928" s="7"/>
      <c r="E7928" s="7"/>
      <c r="F7928" s="7"/>
      <c r="G7928" s="7"/>
      <c r="H7928" s="7"/>
      <c r="I7928" s="10"/>
      <c r="J7928" s="25"/>
      <c r="K7928" s="250"/>
      <c r="L7928" s="31"/>
      <c r="M7928" s="9"/>
      <c r="N7928" s="11" t="s">
        <v>25</v>
      </c>
      <c r="O7928" s="39"/>
      <c r="P7928" s="47"/>
      <c r="Q7928" s="13"/>
      <c r="R7928" s="248">
        <f t="shared" si="1230"/>
        <v>0</v>
      </c>
      <c r="S7928" s="248">
        <f t="shared" si="1231"/>
        <v>0</v>
      </c>
      <c r="T7928" s="248">
        <f t="shared" si="1232"/>
        <v>0</v>
      </c>
      <c r="U7928" s="248">
        <f t="shared" si="1233"/>
        <v>0</v>
      </c>
      <c r="V7928" s="13"/>
      <c r="W7928" s="7"/>
      <c r="AT7928" s="130"/>
      <c r="BF7928" s="33">
        <f t="shared" si="1239"/>
        <v>41242</v>
      </c>
      <c r="BG7928" s="34">
        <f t="shared" si="1234"/>
        <v>82.88000000000001</v>
      </c>
      <c r="BH7928" s="32">
        <f t="shared" si="1235"/>
        <v>1</v>
      </c>
      <c r="BI7928" s="32">
        <f t="shared" si="1236"/>
        <v>0</v>
      </c>
      <c r="BJ7928" s="69">
        <f t="shared" si="1237"/>
        <v>0</v>
      </c>
      <c r="BK7928" s="158" t="str">
        <f t="shared" si="1238"/>
        <v/>
      </c>
    </row>
    <row r="7929" spans="1:63" ht="12" customHeight="1" x14ac:dyDescent="0.2">
      <c r="A7929" s="8"/>
      <c r="B7929" s="7"/>
      <c r="C7929" s="7"/>
      <c r="D7929" s="7"/>
      <c r="E7929" s="7"/>
      <c r="F7929" s="7"/>
      <c r="G7929" s="7"/>
      <c r="H7929" s="7"/>
      <c r="I7929" s="10"/>
      <c r="J7929" s="25"/>
      <c r="K7929" s="250"/>
      <c r="L7929" s="31"/>
      <c r="M7929" s="9"/>
      <c r="N7929" s="11" t="s">
        <v>25</v>
      </c>
      <c r="O7929" s="39"/>
      <c r="P7929" s="47"/>
      <c r="Q7929" s="13"/>
      <c r="R7929" s="248">
        <f t="shared" si="1230"/>
        <v>0</v>
      </c>
      <c r="S7929" s="248">
        <f t="shared" si="1231"/>
        <v>0</v>
      </c>
      <c r="T7929" s="248">
        <f t="shared" si="1232"/>
        <v>0</v>
      </c>
      <c r="U7929" s="248">
        <f t="shared" si="1233"/>
        <v>0</v>
      </c>
      <c r="V7929" s="13"/>
      <c r="W7929" s="7"/>
      <c r="AT7929" s="130"/>
      <c r="BF7929" s="33">
        <f t="shared" si="1239"/>
        <v>41242</v>
      </c>
      <c r="BG7929" s="34">
        <f t="shared" si="1234"/>
        <v>82.88000000000001</v>
      </c>
      <c r="BH7929" s="32">
        <f t="shared" si="1235"/>
        <v>1</v>
      </c>
      <c r="BI7929" s="32">
        <f t="shared" si="1236"/>
        <v>0</v>
      </c>
      <c r="BJ7929" s="69">
        <f t="shared" si="1237"/>
        <v>0</v>
      </c>
      <c r="BK7929" s="158" t="str">
        <f t="shared" si="1238"/>
        <v/>
      </c>
    </row>
    <row r="7930" spans="1:63" ht="12" customHeight="1" x14ac:dyDescent="0.2">
      <c r="A7930" s="8"/>
      <c r="B7930" s="7"/>
      <c r="C7930" s="7"/>
      <c r="D7930" s="7"/>
      <c r="E7930" s="7"/>
      <c r="F7930" s="7"/>
      <c r="G7930" s="7"/>
      <c r="H7930" s="7"/>
      <c r="I7930" s="10"/>
      <c r="J7930" s="25"/>
      <c r="K7930" s="250"/>
      <c r="L7930" s="31"/>
      <c r="M7930" s="9"/>
      <c r="N7930" s="11" t="s">
        <v>25</v>
      </c>
      <c r="O7930" s="39"/>
      <c r="P7930" s="47"/>
      <c r="Q7930" s="13"/>
      <c r="R7930" s="248">
        <f t="shared" si="1230"/>
        <v>0</v>
      </c>
      <c r="S7930" s="248">
        <f t="shared" si="1231"/>
        <v>0</v>
      </c>
      <c r="T7930" s="248">
        <f t="shared" si="1232"/>
        <v>0</v>
      </c>
      <c r="U7930" s="248">
        <f t="shared" si="1233"/>
        <v>0</v>
      </c>
      <c r="V7930" s="13"/>
      <c r="W7930" s="7"/>
      <c r="AT7930" s="130"/>
      <c r="BF7930" s="33">
        <f t="shared" si="1239"/>
        <v>41242</v>
      </c>
      <c r="BG7930" s="34">
        <f t="shared" si="1234"/>
        <v>82.88000000000001</v>
      </c>
      <c r="BH7930" s="32">
        <f t="shared" si="1235"/>
        <v>1</v>
      </c>
      <c r="BI7930" s="32">
        <f t="shared" si="1236"/>
        <v>0</v>
      </c>
      <c r="BJ7930" s="69">
        <f t="shared" si="1237"/>
        <v>0</v>
      </c>
      <c r="BK7930" s="158" t="str">
        <f t="shared" si="1238"/>
        <v/>
      </c>
    </row>
    <row r="7931" spans="1:63" ht="12" customHeight="1" x14ac:dyDescent="0.2">
      <c r="A7931" s="8"/>
      <c r="B7931" s="7"/>
      <c r="C7931" s="7"/>
      <c r="D7931" s="7"/>
      <c r="E7931" s="7"/>
      <c r="F7931" s="7"/>
      <c r="G7931" s="7"/>
      <c r="H7931" s="7"/>
      <c r="I7931" s="10"/>
      <c r="J7931" s="25"/>
      <c r="K7931" s="250"/>
      <c r="L7931" s="31"/>
      <c r="M7931" s="9"/>
      <c r="N7931" s="11" t="s">
        <v>25</v>
      </c>
      <c r="O7931" s="39"/>
      <c r="P7931" s="47"/>
      <c r="Q7931" s="13"/>
      <c r="R7931" s="248">
        <f t="shared" si="1230"/>
        <v>0</v>
      </c>
      <c r="S7931" s="248">
        <f t="shared" si="1231"/>
        <v>0</v>
      </c>
      <c r="T7931" s="248">
        <f t="shared" si="1232"/>
        <v>0</v>
      </c>
      <c r="U7931" s="248">
        <f t="shared" si="1233"/>
        <v>0</v>
      </c>
      <c r="V7931" s="13"/>
      <c r="W7931" s="7"/>
      <c r="AT7931" s="130"/>
      <c r="BF7931" s="33">
        <f t="shared" si="1239"/>
        <v>41242</v>
      </c>
      <c r="BG7931" s="34">
        <f t="shared" si="1234"/>
        <v>82.88000000000001</v>
      </c>
      <c r="BH7931" s="32">
        <f t="shared" si="1235"/>
        <v>1</v>
      </c>
      <c r="BI7931" s="32">
        <f t="shared" si="1236"/>
        <v>0</v>
      </c>
      <c r="BJ7931" s="69">
        <f t="shared" si="1237"/>
        <v>0</v>
      </c>
      <c r="BK7931" s="158" t="str">
        <f t="shared" si="1238"/>
        <v/>
      </c>
    </row>
    <row r="7932" spans="1:63" ht="12" customHeight="1" x14ac:dyDescent="0.2">
      <c r="A7932" s="8"/>
      <c r="B7932" s="7"/>
      <c r="C7932" s="7"/>
      <c r="D7932" s="7"/>
      <c r="E7932" s="7"/>
      <c r="F7932" s="7"/>
      <c r="G7932" s="7"/>
      <c r="H7932" s="7"/>
      <c r="I7932" s="10"/>
      <c r="J7932" s="25"/>
      <c r="K7932" s="250"/>
      <c r="L7932" s="31"/>
      <c r="M7932" s="9"/>
      <c r="N7932" s="11" t="s">
        <v>25</v>
      </c>
      <c r="O7932" s="39"/>
      <c r="P7932" s="47"/>
      <c r="Q7932" s="13"/>
      <c r="R7932" s="248">
        <f t="shared" si="1230"/>
        <v>0</v>
      </c>
      <c r="S7932" s="248">
        <f t="shared" si="1231"/>
        <v>0</v>
      </c>
      <c r="T7932" s="248">
        <f t="shared" si="1232"/>
        <v>0</v>
      </c>
      <c r="U7932" s="248">
        <f t="shared" si="1233"/>
        <v>0</v>
      </c>
      <c r="V7932" s="13"/>
      <c r="W7932" s="7"/>
      <c r="AT7932" s="130"/>
      <c r="BF7932" s="33">
        <f t="shared" si="1239"/>
        <v>41242</v>
      </c>
      <c r="BG7932" s="34">
        <f t="shared" si="1234"/>
        <v>82.88000000000001</v>
      </c>
      <c r="BH7932" s="32">
        <f t="shared" si="1235"/>
        <v>1</v>
      </c>
      <c r="BI7932" s="32">
        <f t="shared" si="1236"/>
        <v>0</v>
      </c>
      <c r="BJ7932" s="69">
        <f t="shared" si="1237"/>
        <v>0</v>
      </c>
      <c r="BK7932" s="158" t="str">
        <f t="shared" si="1238"/>
        <v/>
      </c>
    </row>
    <row r="7933" spans="1:63" ht="12" customHeight="1" x14ac:dyDescent="0.2">
      <c r="A7933" s="8"/>
      <c r="B7933" s="7"/>
      <c r="C7933" s="7"/>
      <c r="D7933" s="7"/>
      <c r="E7933" s="7"/>
      <c r="F7933" s="7"/>
      <c r="G7933" s="7"/>
      <c r="H7933" s="7"/>
      <c r="I7933" s="10"/>
      <c r="J7933" s="25"/>
      <c r="K7933" s="250"/>
      <c r="L7933" s="31"/>
      <c r="M7933" s="9"/>
      <c r="N7933" s="11" t="s">
        <v>25</v>
      </c>
      <c r="O7933" s="39"/>
      <c r="P7933" s="47"/>
      <c r="Q7933" s="13"/>
      <c r="R7933" s="248">
        <f t="shared" si="1230"/>
        <v>0</v>
      </c>
      <c r="S7933" s="248">
        <f t="shared" si="1231"/>
        <v>0</v>
      </c>
      <c r="T7933" s="248">
        <f t="shared" si="1232"/>
        <v>0</v>
      </c>
      <c r="U7933" s="248">
        <f t="shared" si="1233"/>
        <v>0</v>
      </c>
      <c r="V7933" s="13"/>
      <c r="W7933" s="7"/>
      <c r="AT7933" s="130"/>
      <c r="BF7933" s="33">
        <f t="shared" si="1239"/>
        <v>41242</v>
      </c>
      <c r="BG7933" s="34">
        <f t="shared" si="1234"/>
        <v>82.88000000000001</v>
      </c>
      <c r="BH7933" s="32">
        <f t="shared" si="1235"/>
        <v>1</v>
      </c>
      <c r="BI7933" s="32">
        <f t="shared" si="1236"/>
        <v>0</v>
      </c>
      <c r="BJ7933" s="69">
        <f t="shared" si="1237"/>
        <v>0</v>
      </c>
      <c r="BK7933" s="158" t="str">
        <f t="shared" si="1238"/>
        <v/>
      </c>
    </row>
    <row r="7934" spans="1:63" ht="12" customHeight="1" x14ac:dyDescent="0.2">
      <c r="A7934" s="8"/>
      <c r="B7934" s="7"/>
      <c r="C7934" s="7"/>
      <c r="D7934" s="7"/>
      <c r="E7934" s="7"/>
      <c r="F7934" s="7"/>
      <c r="G7934" s="7"/>
      <c r="H7934" s="7"/>
      <c r="I7934" s="10"/>
      <c r="J7934" s="25"/>
      <c r="K7934" s="250"/>
      <c r="L7934" s="31"/>
      <c r="M7934" s="9"/>
      <c r="N7934" s="11" t="s">
        <v>25</v>
      </c>
      <c r="O7934" s="39"/>
      <c r="P7934" s="47"/>
      <c r="Q7934" s="13"/>
      <c r="R7934" s="248">
        <f t="shared" si="1230"/>
        <v>0</v>
      </c>
      <c r="S7934" s="248">
        <f t="shared" si="1231"/>
        <v>0</v>
      </c>
      <c r="T7934" s="248">
        <f t="shared" si="1232"/>
        <v>0</v>
      </c>
      <c r="U7934" s="248">
        <f t="shared" si="1233"/>
        <v>0</v>
      </c>
      <c r="V7934" s="13"/>
      <c r="W7934" s="7"/>
      <c r="AT7934" s="130"/>
      <c r="BF7934" s="33">
        <f t="shared" si="1239"/>
        <v>41242</v>
      </c>
      <c r="BG7934" s="34">
        <f t="shared" si="1234"/>
        <v>82.88000000000001</v>
      </c>
      <c r="BH7934" s="32">
        <f t="shared" si="1235"/>
        <v>1</v>
      </c>
      <c r="BI7934" s="32">
        <f t="shared" si="1236"/>
        <v>0</v>
      </c>
      <c r="BJ7934" s="69">
        <f t="shared" si="1237"/>
        <v>0</v>
      </c>
      <c r="BK7934" s="158" t="str">
        <f t="shared" si="1238"/>
        <v/>
      </c>
    </row>
    <row r="7935" spans="1:63" ht="12" customHeight="1" x14ac:dyDescent="0.2">
      <c r="A7935" s="8"/>
      <c r="B7935" s="7"/>
      <c r="C7935" s="7"/>
      <c r="D7935" s="7"/>
      <c r="E7935" s="7"/>
      <c r="F7935" s="7"/>
      <c r="G7935" s="7"/>
      <c r="H7935" s="7"/>
      <c r="I7935" s="10"/>
      <c r="J7935" s="25"/>
      <c r="K7935" s="250"/>
      <c r="L7935" s="31"/>
      <c r="M7935" s="9"/>
      <c r="N7935" s="11" t="s">
        <v>25</v>
      </c>
      <c r="O7935" s="39"/>
      <c r="P7935" s="47"/>
      <c r="Q7935" s="13"/>
      <c r="R7935" s="248">
        <f t="shared" si="1230"/>
        <v>0</v>
      </c>
      <c r="S7935" s="248">
        <f t="shared" si="1231"/>
        <v>0</v>
      </c>
      <c r="T7935" s="248">
        <f t="shared" si="1232"/>
        <v>0</v>
      </c>
      <c r="U7935" s="248">
        <f t="shared" si="1233"/>
        <v>0</v>
      </c>
      <c r="V7935" s="13"/>
      <c r="W7935" s="7"/>
      <c r="AT7935" s="130"/>
      <c r="BF7935" s="33">
        <f t="shared" si="1239"/>
        <v>41242</v>
      </c>
      <c r="BG7935" s="34">
        <f t="shared" si="1234"/>
        <v>82.88000000000001</v>
      </c>
      <c r="BH7935" s="32">
        <f t="shared" si="1235"/>
        <v>1</v>
      </c>
      <c r="BI7935" s="32">
        <f t="shared" si="1236"/>
        <v>0</v>
      </c>
      <c r="BJ7935" s="69">
        <f t="shared" si="1237"/>
        <v>0</v>
      </c>
      <c r="BK7935" s="158" t="str">
        <f t="shared" si="1238"/>
        <v/>
      </c>
    </row>
    <row r="7936" spans="1:63" ht="12" customHeight="1" x14ac:dyDescent="0.2">
      <c r="A7936" s="8"/>
      <c r="B7936" s="7"/>
      <c r="C7936" s="7"/>
      <c r="D7936" s="7"/>
      <c r="E7936" s="7"/>
      <c r="F7936" s="7"/>
      <c r="G7936" s="7"/>
      <c r="H7936" s="7"/>
      <c r="I7936" s="10"/>
      <c r="J7936" s="25"/>
      <c r="K7936" s="250"/>
      <c r="L7936" s="31"/>
      <c r="M7936" s="9"/>
      <c r="N7936" s="11" t="s">
        <v>25</v>
      </c>
      <c r="O7936" s="39"/>
      <c r="P7936" s="47"/>
      <c r="Q7936" s="13"/>
      <c r="R7936" s="248">
        <f t="shared" si="1230"/>
        <v>0</v>
      </c>
      <c r="S7936" s="248">
        <f t="shared" si="1231"/>
        <v>0</v>
      </c>
      <c r="T7936" s="248">
        <f t="shared" si="1232"/>
        <v>0</v>
      </c>
      <c r="U7936" s="248">
        <f t="shared" si="1233"/>
        <v>0</v>
      </c>
      <c r="V7936" s="13"/>
      <c r="W7936" s="7"/>
      <c r="AT7936" s="130"/>
      <c r="BF7936" s="33">
        <f t="shared" si="1239"/>
        <v>41242</v>
      </c>
      <c r="BG7936" s="34">
        <f t="shared" si="1234"/>
        <v>82.88000000000001</v>
      </c>
      <c r="BH7936" s="32">
        <f t="shared" si="1235"/>
        <v>1</v>
      </c>
      <c r="BI7936" s="32">
        <f t="shared" si="1236"/>
        <v>0</v>
      </c>
      <c r="BJ7936" s="69">
        <f t="shared" si="1237"/>
        <v>0</v>
      </c>
      <c r="BK7936" s="158" t="str">
        <f t="shared" si="1238"/>
        <v/>
      </c>
    </row>
    <row r="7937" spans="1:63" ht="12" customHeight="1" x14ac:dyDescent="0.2">
      <c r="A7937" s="8"/>
      <c r="B7937" s="7"/>
      <c r="C7937" s="7"/>
      <c r="D7937" s="7"/>
      <c r="E7937" s="7"/>
      <c r="F7937" s="7"/>
      <c r="G7937" s="7"/>
      <c r="H7937" s="7"/>
      <c r="I7937" s="10"/>
      <c r="J7937" s="25"/>
      <c r="K7937" s="250"/>
      <c r="L7937" s="31"/>
      <c r="M7937" s="9"/>
      <c r="N7937" s="11" t="s">
        <v>25</v>
      </c>
      <c r="O7937" s="39"/>
      <c r="P7937" s="47"/>
      <c r="Q7937" s="13"/>
      <c r="R7937" s="248">
        <f t="shared" si="1230"/>
        <v>0</v>
      </c>
      <c r="S7937" s="248">
        <f t="shared" si="1231"/>
        <v>0</v>
      </c>
      <c r="T7937" s="248">
        <f t="shared" si="1232"/>
        <v>0</v>
      </c>
      <c r="U7937" s="248">
        <f t="shared" si="1233"/>
        <v>0</v>
      </c>
      <c r="V7937" s="13"/>
      <c r="W7937" s="7"/>
      <c r="AT7937" s="130"/>
      <c r="BF7937" s="33">
        <f t="shared" si="1239"/>
        <v>41242</v>
      </c>
      <c r="BG7937" s="34">
        <f t="shared" si="1234"/>
        <v>82.88000000000001</v>
      </c>
      <c r="BH7937" s="32">
        <f t="shared" si="1235"/>
        <v>1</v>
      </c>
      <c r="BI7937" s="32">
        <f t="shared" si="1236"/>
        <v>0</v>
      </c>
      <c r="BJ7937" s="69">
        <f t="shared" si="1237"/>
        <v>0</v>
      </c>
      <c r="BK7937" s="158" t="str">
        <f t="shared" si="1238"/>
        <v/>
      </c>
    </row>
    <row r="7938" spans="1:63" ht="12" customHeight="1" x14ac:dyDescent="0.2">
      <c r="A7938" s="8"/>
      <c r="B7938" s="7"/>
      <c r="C7938" s="7"/>
      <c r="D7938" s="7"/>
      <c r="E7938" s="7"/>
      <c r="F7938" s="7"/>
      <c r="G7938" s="7"/>
      <c r="H7938" s="7"/>
      <c r="I7938" s="10"/>
      <c r="J7938" s="25"/>
      <c r="K7938" s="250"/>
      <c r="L7938" s="31"/>
      <c r="M7938" s="9"/>
      <c r="N7938" s="11" t="s">
        <v>25</v>
      </c>
      <c r="O7938" s="39"/>
      <c r="P7938" s="47"/>
      <c r="Q7938" s="13"/>
      <c r="R7938" s="248">
        <f t="shared" si="1230"/>
        <v>0</v>
      </c>
      <c r="S7938" s="248">
        <f t="shared" si="1231"/>
        <v>0</v>
      </c>
      <c r="T7938" s="248">
        <f t="shared" si="1232"/>
        <v>0</v>
      </c>
      <c r="U7938" s="248">
        <f t="shared" si="1233"/>
        <v>0</v>
      </c>
      <c r="V7938" s="13"/>
      <c r="W7938" s="7"/>
      <c r="AT7938" s="130"/>
      <c r="BF7938" s="33">
        <f t="shared" si="1239"/>
        <v>41242</v>
      </c>
      <c r="BG7938" s="34">
        <f t="shared" si="1234"/>
        <v>82.88000000000001</v>
      </c>
      <c r="BH7938" s="32">
        <f t="shared" si="1235"/>
        <v>1</v>
      </c>
      <c r="BI7938" s="32">
        <f t="shared" si="1236"/>
        <v>0</v>
      </c>
      <c r="BJ7938" s="69">
        <f t="shared" si="1237"/>
        <v>0</v>
      </c>
      <c r="BK7938" s="158" t="str">
        <f t="shared" si="1238"/>
        <v/>
      </c>
    </row>
    <row r="7939" spans="1:63" ht="12" customHeight="1" x14ac:dyDescent="0.2">
      <c r="A7939" s="8"/>
      <c r="B7939" s="7"/>
      <c r="C7939" s="7"/>
      <c r="D7939" s="7"/>
      <c r="E7939" s="7"/>
      <c r="F7939" s="7"/>
      <c r="G7939" s="7"/>
      <c r="H7939" s="7"/>
      <c r="I7939" s="10"/>
      <c r="J7939" s="25"/>
      <c r="K7939" s="250"/>
      <c r="L7939" s="31"/>
      <c r="M7939" s="9"/>
      <c r="N7939" s="11" t="s">
        <v>25</v>
      </c>
      <c r="O7939" s="39"/>
      <c r="P7939" s="47"/>
      <c r="Q7939" s="13"/>
      <c r="R7939" s="248">
        <f t="shared" si="1230"/>
        <v>0</v>
      </c>
      <c r="S7939" s="248">
        <f t="shared" si="1231"/>
        <v>0</v>
      </c>
      <c r="T7939" s="248">
        <f t="shared" si="1232"/>
        <v>0</v>
      </c>
      <c r="U7939" s="248">
        <f t="shared" si="1233"/>
        <v>0</v>
      </c>
      <c r="V7939" s="13"/>
      <c r="W7939" s="7"/>
      <c r="AT7939" s="130"/>
      <c r="BF7939" s="33">
        <f t="shared" si="1239"/>
        <v>41242</v>
      </c>
      <c r="BG7939" s="34">
        <f t="shared" si="1234"/>
        <v>82.88000000000001</v>
      </c>
      <c r="BH7939" s="32">
        <f t="shared" si="1235"/>
        <v>1</v>
      </c>
      <c r="BI7939" s="32">
        <f t="shared" si="1236"/>
        <v>0</v>
      </c>
      <c r="BJ7939" s="69">
        <f t="shared" si="1237"/>
        <v>0</v>
      </c>
      <c r="BK7939" s="158" t="str">
        <f t="shared" si="1238"/>
        <v/>
      </c>
    </row>
    <row r="7940" spans="1:63" ht="12" customHeight="1" x14ac:dyDescent="0.2">
      <c r="A7940" s="8"/>
      <c r="B7940" s="7"/>
      <c r="C7940" s="7"/>
      <c r="D7940" s="7"/>
      <c r="E7940" s="7"/>
      <c r="F7940" s="7"/>
      <c r="G7940" s="7"/>
      <c r="H7940" s="7"/>
      <c r="I7940" s="10"/>
      <c r="J7940" s="25"/>
      <c r="K7940" s="250"/>
      <c r="L7940" s="31"/>
      <c r="M7940" s="9"/>
      <c r="N7940" s="11" t="s">
        <v>25</v>
      </c>
      <c r="O7940" s="39"/>
      <c r="P7940" s="47"/>
      <c r="Q7940" s="13"/>
      <c r="R7940" s="248">
        <f t="shared" si="1230"/>
        <v>0</v>
      </c>
      <c r="S7940" s="248">
        <f t="shared" si="1231"/>
        <v>0</v>
      </c>
      <c r="T7940" s="248">
        <f t="shared" si="1232"/>
        <v>0</v>
      </c>
      <c r="U7940" s="248">
        <f t="shared" si="1233"/>
        <v>0</v>
      </c>
      <c r="V7940" s="13"/>
      <c r="W7940" s="7"/>
      <c r="AT7940" s="130"/>
      <c r="BF7940" s="33">
        <f t="shared" si="1239"/>
        <v>41242</v>
      </c>
      <c r="BG7940" s="34">
        <f t="shared" si="1234"/>
        <v>82.88000000000001</v>
      </c>
      <c r="BH7940" s="32">
        <f t="shared" si="1235"/>
        <v>1</v>
      </c>
      <c r="BI7940" s="32">
        <f t="shared" si="1236"/>
        <v>0</v>
      </c>
      <c r="BJ7940" s="69">
        <f t="shared" si="1237"/>
        <v>0</v>
      </c>
      <c r="BK7940" s="158" t="str">
        <f t="shared" si="1238"/>
        <v/>
      </c>
    </row>
    <row r="7941" spans="1:63" ht="12" customHeight="1" x14ac:dyDescent="0.2">
      <c r="A7941" s="8"/>
      <c r="B7941" s="7"/>
      <c r="C7941" s="7"/>
      <c r="D7941" s="7"/>
      <c r="E7941" s="7"/>
      <c r="F7941" s="7"/>
      <c r="G7941" s="7"/>
      <c r="H7941" s="7"/>
      <c r="I7941" s="10"/>
      <c r="J7941" s="25"/>
      <c r="K7941" s="250"/>
      <c r="L7941" s="31"/>
      <c r="M7941" s="9"/>
      <c r="N7941" s="11" t="s">
        <v>25</v>
      </c>
      <c r="O7941" s="39"/>
      <c r="P7941" s="47"/>
      <c r="Q7941" s="13"/>
      <c r="R7941" s="248">
        <f t="shared" si="1230"/>
        <v>0</v>
      </c>
      <c r="S7941" s="248">
        <f t="shared" si="1231"/>
        <v>0</v>
      </c>
      <c r="T7941" s="248">
        <f t="shared" si="1232"/>
        <v>0</v>
      </c>
      <c r="U7941" s="248">
        <f t="shared" si="1233"/>
        <v>0</v>
      </c>
      <c r="V7941" s="13"/>
      <c r="W7941" s="7"/>
      <c r="AT7941" s="130"/>
      <c r="BF7941" s="33">
        <f t="shared" si="1239"/>
        <v>41242</v>
      </c>
      <c r="BG7941" s="34">
        <f t="shared" si="1234"/>
        <v>82.88000000000001</v>
      </c>
      <c r="BH7941" s="32">
        <f t="shared" si="1235"/>
        <v>1</v>
      </c>
      <c r="BI7941" s="32">
        <f t="shared" si="1236"/>
        <v>0</v>
      </c>
      <c r="BJ7941" s="69">
        <f t="shared" si="1237"/>
        <v>0</v>
      </c>
      <c r="BK7941" s="158" t="str">
        <f t="shared" si="1238"/>
        <v/>
      </c>
    </row>
    <row r="7942" spans="1:63" ht="12" customHeight="1" x14ac:dyDescent="0.2">
      <c r="A7942" s="8"/>
      <c r="B7942" s="7"/>
      <c r="C7942" s="7"/>
      <c r="D7942" s="7"/>
      <c r="E7942" s="7"/>
      <c r="F7942" s="7"/>
      <c r="G7942" s="7"/>
      <c r="H7942" s="7"/>
      <c r="I7942" s="10"/>
      <c r="J7942" s="25"/>
      <c r="K7942" s="250"/>
      <c r="L7942" s="31"/>
      <c r="M7942" s="9"/>
      <c r="N7942" s="11" t="s">
        <v>25</v>
      </c>
      <c r="O7942" s="39"/>
      <c r="P7942" s="47"/>
      <c r="Q7942" s="13"/>
      <c r="R7942" s="248">
        <f t="shared" si="1230"/>
        <v>0</v>
      </c>
      <c r="S7942" s="248">
        <f t="shared" si="1231"/>
        <v>0</v>
      </c>
      <c r="T7942" s="248">
        <f t="shared" si="1232"/>
        <v>0</v>
      </c>
      <c r="U7942" s="248">
        <f t="shared" si="1233"/>
        <v>0</v>
      </c>
      <c r="V7942" s="13"/>
      <c r="W7942" s="7"/>
      <c r="AT7942" s="130"/>
      <c r="BF7942" s="33">
        <f t="shared" si="1239"/>
        <v>41242</v>
      </c>
      <c r="BG7942" s="34">
        <f t="shared" si="1234"/>
        <v>82.88000000000001</v>
      </c>
      <c r="BH7942" s="32">
        <f t="shared" si="1235"/>
        <v>1</v>
      </c>
      <c r="BI7942" s="32">
        <f t="shared" si="1236"/>
        <v>0</v>
      </c>
      <c r="BJ7942" s="69">
        <f t="shared" si="1237"/>
        <v>0</v>
      </c>
      <c r="BK7942" s="158" t="str">
        <f t="shared" si="1238"/>
        <v/>
      </c>
    </row>
    <row r="7943" spans="1:63" ht="12" customHeight="1" x14ac:dyDescent="0.2">
      <c r="A7943" s="8"/>
      <c r="B7943" s="7"/>
      <c r="C7943" s="7"/>
      <c r="D7943" s="7"/>
      <c r="E7943" s="7"/>
      <c r="F7943" s="7"/>
      <c r="G7943" s="7"/>
      <c r="H7943" s="7"/>
      <c r="I7943" s="10"/>
      <c r="J7943" s="25"/>
      <c r="K7943" s="250"/>
      <c r="L7943" s="31"/>
      <c r="M7943" s="9"/>
      <c r="N7943" s="11" t="s">
        <v>25</v>
      </c>
      <c r="O7943" s="39"/>
      <c r="P7943" s="47"/>
      <c r="Q7943" s="13"/>
      <c r="R7943" s="248">
        <f t="shared" si="1230"/>
        <v>0</v>
      </c>
      <c r="S7943" s="248">
        <f t="shared" si="1231"/>
        <v>0</v>
      </c>
      <c r="T7943" s="248">
        <f t="shared" si="1232"/>
        <v>0</v>
      </c>
      <c r="U7943" s="248">
        <f t="shared" si="1233"/>
        <v>0</v>
      </c>
      <c r="V7943" s="13"/>
      <c r="W7943" s="7"/>
      <c r="AT7943" s="130"/>
      <c r="BF7943" s="33">
        <f t="shared" si="1239"/>
        <v>41242</v>
      </c>
      <c r="BG7943" s="34">
        <f t="shared" si="1234"/>
        <v>82.88000000000001</v>
      </c>
      <c r="BH7943" s="32">
        <f t="shared" si="1235"/>
        <v>1</v>
      </c>
      <c r="BI7943" s="32">
        <f t="shared" si="1236"/>
        <v>0</v>
      </c>
      <c r="BJ7943" s="69">
        <f t="shared" si="1237"/>
        <v>0</v>
      </c>
      <c r="BK7943" s="158" t="str">
        <f t="shared" si="1238"/>
        <v/>
      </c>
    </row>
    <row r="7944" spans="1:63" ht="12" customHeight="1" x14ac:dyDescent="0.2">
      <c r="A7944" s="8"/>
      <c r="B7944" s="7"/>
      <c r="C7944" s="7"/>
      <c r="D7944" s="7"/>
      <c r="E7944" s="7"/>
      <c r="F7944" s="7"/>
      <c r="G7944" s="7"/>
      <c r="H7944" s="7"/>
      <c r="I7944" s="10"/>
      <c r="J7944" s="25"/>
      <c r="K7944" s="250"/>
      <c r="L7944" s="31"/>
      <c r="M7944" s="9"/>
      <c r="N7944" s="11" t="s">
        <v>25</v>
      </c>
      <c r="O7944" s="39"/>
      <c r="P7944" s="47"/>
      <c r="Q7944" s="13"/>
      <c r="R7944" s="248">
        <f t="shared" si="1230"/>
        <v>0</v>
      </c>
      <c r="S7944" s="248">
        <f t="shared" si="1231"/>
        <v>0</v>
      </c>
      <c r="T7944" s="248">
        <f t="shared" si="1232"/>
        <v>0</v>
      </c>
      <c r="U7944" s="248">
        <f t="shared" si="1233"/>
        <v>0</v>
      </c>
      <c r="V7944" s="13"/>
      <c r="W7944" s="7"/>
      <c r="AT7944" s="130"/>
      <c r="BF7944" s="33">
        <f t="shared" si="1239"/>
        <v>41242</v>
      </c>
      <c r="BG7944" s="34">
        <f t="shared" si="1234"/>
        <v>82.88000000000001</v>
      </c>
      <c r="BH7944" s="32">
        <f t="shared" si="1235"/>
        <v>1</v>
      </c>
      <c r="BI7944" s="32">
        <f t="shared" si="1236"/>
        <v>0</v>
      </c>
      <c r="BJ7944" s="69">
        <f t="shared" si="1237"/>
        <v>0</v>
      </c>
      <c r="BK7944" s="158" t="str">
        <f t="shared" si="1238"/>
        <v/>
      </c>
    </row>
    <row r="7945" spans="1:63" ht="12" customHeight="1" x14ac:dyDescent="0.2">
      <c r="A7945" s="8"/>
      <c r="B7945" s="7"/>
      <c r="C7945" s="7"/>
      <c r="D7945" s="7"/>
      <c r="E7945" s="7"/>
      <c r="F7945" s="7"/>
      <c r="G7945" s="7"/>
      <c r="H7945" s="7"/>
      <c r="I7945" s="10"/>
      <c r="J7945" s="25"/>
      <c r="K7945" s="250"/>
      <c r="L7945" s="31"/>
      <c r="M7945" s="9"/>
      <c r="N7945" s="11" t="s">
        <v>25</v>
      </c>
      <c r="O7945" s="39"/>
      <c r="P7945" s="47"/>
      <c r="Q7945" s="13"/>
      <c r="R7945" s="248">
        <f t="shared" si="1230"/>
        <v>0</v>
      </c>
      <c r="S7945" s="248">
        <f t="shared" si="1231"/>
        <v>0</v>
      </c>
      <c r="T7945" s="248">
        <f t="shared" si="1232"/>
        <v>0</v>
      </c>
      <c r="U7945" s="248">
        <f t="shared" si="1233"/>
        <v>0</v>
      </c>
      <c r="V7945" s="13"/>
      <c r="W7945" s="7"/>
      <c r="AT7945" s="130"/>
      <c r="BF7945" s="33">
        <f t="shared" si="1239"/>
        <v>41242</v>
      </c>
      <c r="BG7945" s="34">
        <f t="shared" si="1234"/>
        <v>82.88000000000001</v>
      </c>
      <c r="BH7945" s="32">
        <f t="shared" si="1235"/>
        <v>1</v>
      </c>
      <c r="BI7945" s="32">
        <f t="shared" si="1236"/>
        <v>0</v>
      </c>
      <c r="BJ7945" s="69">
        <f t="shared" si="1237"/>
        <v>0</v>
      </c>
      <c r="BK7945" s="158" t="str">
        <f t="shared" si="1238"/>
        <v/>
      </c>
    </row>
    <row r="7946" spans="1:63" ht="12" customHeight="1" x14ac:dyDescent="0.2">
      <c r="A7946" s="8"/>
      <c r="B7946" s="7"/>
      <c r="C7946" s="7"/>
      <c r="D7946" s="7"/>
      <c r="E7946" s="7"/>
      <c r="F7946" s="7"/>
      <c r="G7946" s="7"/>
      <c r="H7946" s="7"/>
      <c r="I7946" s="10"/>
      <c r="J7946" s="25"/>
      <c r="K7946" s="250"/>
      <c r="L7946" s="31"/>
      <c r="M7946" s="9"/>
      <c r="N7946" s="11" t="s">
        <v>25</v>
      </c>
      <c r="O7946" s="39"/>
      <c r="P7946" s="47"/>
      <c r="Q7946" s="13"/>
      <c r="R7946" s="248">
        <f t="shared" si="1230"/>
        <v>0</v>
      </c>
      <c r="S7946" s="248">
        <f t="shared" si="1231"/>
        <v>0</v>
      </c>
      <c r="T7946" s="248">
        <f t="shared" si="1232"/>
        <v>0</v>
      </c>
      <c r="U7946" s="248">
        <f t="shared" si="1233"/>
        <v>0</v>
      </c>
      <c r="V7946" s="13"/>
      <c r="W7946" s="7"/>
      <c r="AT7946" s="130"/>
      <c r="BF7946" s="33">
        <f t="shared" si="1239"/>
        <v>41242</v>
      </c>
      <c r="BG7946" s="34">
        <f t="shared" si="1234"/>
        <v>82.88000000000001</v>
      </c>
      <c r="BH7946" s="32">
        <f t="shared" si="1235"/>
        <v>1</v>
      </c>
      <c r="BI7946" s="32">
        <f t="shared" si="1236"/>
        <v>0</v>
      </c>
      <c r="BJ7946" s="69">
        <f t="shared" si="1237"/>
        <v>0</v>
      </c>
      <c r="BK7946" s="158" t="str">
        <f t="shared" si="1238"/>
        <v/>
      </c>
    </row>
    <row r="7947" spans="1:63" ht="12" customHeight="1" x14ac:dyDescent="0.2">
      <c r="A7947" s="8"/>
      <c r="B7947" s="7"/>
      <c r="C7947" s="7"/>
      <c r="D7947" s="7"/>
      <c r="E7947" s="7"/>
      <c r="F7947" s="7"/>
      <c r="G7947" s="7"/>
      <c r="H7947" s="7"/>
      <c r="I7947" s="10"/>
      <c r="J7947" s="25"/>
      <c r="K7947" s="250"/>
      <c r="L7947" s="31"/>
      <c r="M7947" s="9"/>
      <c r="N7947" s="11" t="s">
        <v>25</v>
      </c>
      <c r="O7947" s="39"/>
      <c r="P7947" s="47"/>
      <c r="Q7947" s="13"/>
      <c r="R7947" s="248">
        <f t="shared" ref="R7947:R8010" si="1240">IF(N7947&lt;&gt;"M",ROUND(IF(M7947&lt;&gt;"Y",IF(P7947&lt;&gt;"Y",K7947,K7947*(BH7947-1)),0),ROUNDING),"")</f>
        <v>0</v>
      </c>
      <c r="S7947" s="248">
        <f t="shared" ref="S7947:S8010" si="1241">IF(N7947&lt;&gt;"M",ROUND(IF(O7947&gt;0,IF(M7947="Y",BI7947*(1-O7947),IF(BI7947&gt;R7947,R7947 + (BI7947 - R7947)*(1-O7947),BI7947)),BI7947),ROUNDING),"")</f>
        <v>0</v>
      </c>
      <c r="T7947" s="248">
        <f t="shared" ref="T7947:T8010" si="1242">IF(N7947&lt;&gt;"M",ROUND(IF(O7947&gt;0,IF(M7947="Y",BJ7947*(1-O7947),IF(BJ7947&gt;R7947,R7947 + (BJ7947 - R7947)*(1-O7947),BJ7947)),BJ7947),ROUNDING),"")</f>
        <v>0</v>
      </c>
      <c r="U7947" s="248">
        <f t="shared" ref="U7947:U8010" si="1243">IF(N7947&lt;&gt;"M",ROUND(IF(OR(N7947="P",N7947=""),0,IF(OR(M7947="N",M7947=""),T7947-R7947,T7947)),ROUNDING),"")</f>
        <v>0</v>
      </c>
      <c r="V7947" s="13"/>
      <c r="W7947" s="7"/>
      <c r="AT7947" s="130"/>
      <c r="BF7947" s="33">
        <f t="shared" si="1239"/>
        <v>41242</v>
      </c>
      <c r="BG7947" s="34">
        <f t="shared" ref="BG7947:BG8010" si="1244">IF(N7947&lt;&gt;"M",BG7946+U7947,BG7946)</f>
        <v>82.88000000000001</v>
      </c>
      <c r="BH7947" s="32">
        <f t="shared" ref="BH7947:BH8010" si="1245">IF(L7947&lt;&gt;"",IF(ODDS_TYPE=1,L7947,IF(ODDS_TYPE=2,IF(L7947&gt;0,1+L7947/100,IF(L7947&lt;0,1-100/L7947,1)),IF(ODDS_TYPE=3,1+L7947,IF(ODDS_TYPE=4,1+L7947,IF(ODDS_TYPE=5,IF(L7947&gt;0,1+L7947,1-1/L7947),IF(ODDS_TYPE=6,IF(L7947&gt;=0,L7947+1,1-1/L7947),1)))))),1)</f>
        <v>1</v>
      </c>
      <c r="BI7947" s="32">
        <f t="shared" ref="BI7947:BI8010" si="1246">IF(P7947&lt;&gt;"Y",IF(M7947&lt;&gt;"Y",K7947*BH7947,K7947*BH7947 - K7947),IF(M7947&lt;&gt;"Y",K7947*BH7947,K7947))</f>
        <v>0</v>
      </c>
      <c r="BJ7947" s="69">
        <f t="shared" ref="BJ7947:BJ8010" si="1247">IF(P7947&lt;&gt;"Y",
IF(M7947&lt;&gt;"Y",
IF(N7947="Y",K7947*BH7947,IF(N7947="P",0,IF(OR(N7947="R",N7947="PU"),K7947,IF(N7947="H",K7947*BH7947*0.5,IF(N7947="HW",K7947*0.5*(1 + BH7947),IF(N7947="HL",K7947*0.5,0)))))),
IF(N7947="Y",K7947*BH7947 - K7947,IF(N7947="P",0,IF(OR(N7947="R",N7947="PU"),0,IF(N7947="H",IF(BH7947&gt;2,0.5*K7947*BH7947 - K7947,0),IF(N7947="HW",K7947*0.5*(1 + BH7947) - K7947,IF(N7947="HL",0,0))))))),
IF(M7947&lt;&gt;"Y",
IF(N7947="Y",K7947*BH7947,IF(N7947="P",0,IF(OR(N7947="R",N7947="PU"),K7947*(BH7947-1),IF(N7947="H",K7947*BH7947*0.5,IF(N7947="HW",K7947*(BH7947-1)*0.5,IF(N7947="HL",K7947*BH7947 - K7947*0.5,0)))))),
IF(N7947="Y",K7947,IF(N7947="P",0,IF(OR(N7947="R",N7947="PU"),0,IF(N7947="H",IF(BH7947&lt;2,K7947*BH7947*0.5 - K7947*(BH7947-1),0),IF(N7947="HW",0,IF(N7947="HL",K7947*0.5,0)))))))
)</f>
        <v>0</v>
      </c>
      <c r="BK7947" s="158" t="str">
        <f t="shared" ref="BK7947:BK8010" si="1248">IF(FILT_M=1,IF(LEN(C7947)&gt;0,C7947,""),IF(FILT_M=2,IF(LEN(E7947)&gt;0,E7947,""),IF(FILT_M=3,IF(LEN(F7947)&gt;0,F7947,""),IF(FILT_M=4,IF(LEN(G7947)&gt;0,G7947,""),""))))</f>
        <v/>
      </c>
    </row>
    <row r="7948" spans="1:63" ht="12" customHeight="1" x14ac:dyDescent="0.2">
      <c r="A7948" s="8"/>
      <c r="B7948" s="7"/>
      <c r="C7948" s="7"/>
      <c r="D7948" s="7"/>
      <c r="E7948" s="7"/>
      <c r="F7948" s="7"/>
      <c r="G7948" s="7"/>
      <c r="H7948" s="7"/>
      <c r="I7948" s="10"/>
      <c r="J7948" s="25"/>
      <c r="K7948" s="250"/>
      <c r="L7948" s="31"/>
      <c r="M7948" s="9"/>
      <c r="N7948" s="11" t="s">
        <v>25</v>
      </c>
      <c r="O7948" s="39"/>
      <c r="P7948" s="47"/>
      <c r="Q7948" s="13"/>
      <c r="R7948" s="248">
        <f t="shared" si="1240"/>
        <v>0</v>
      </c>
      <c r="S7948" s="248">
        <f t="shared" si="1241"/>
        <v>0</v>
      </c>
      <c r="T7948" s="248">
        <f t="shared" si="1242"/>
        <v>0</v>
      </c>
      <c r="U7948" s="248">
        <f t="shared" si="1243"/>
        <v>0</v>
      </c>
      <c r="V7948" s="13"/>
      <c r="W7948" s="7"/>
      <c r="AT7948" s="130"/>
      <c r="BF7948" s="33">
        <f t="shared" ref="BF7948:BF8011" si="1249">IF(A7948&gt;2,A7948,BF7947)</f>
        <v>41242</v>
      </c>
      <c r="BG7948" s="34">
        <f t="shared" si="1244"/>
        <v>82.88000000000001</v>
      </c>
      <c r="BH7948" s="32">
        <f t="shared" si="1245"/>
        <v>1</v>
      </c>
      <c r="BI7948" s="32">
        <f t="shared" si="1246"/>
        <v>0</v>
      </c>
      <c r="BJ7948" s="69">
        <f t="shared" si="1247"/>
        <v>0</v>
      </c>
      <c r="BK7948" s="158" t="str">
        <f t="shared" si="1248"/>
        <v/>
      </c>
    </row>
    <row r="7949" spans="1:63" ht="12" customHeight="1" x14ac:dyDescent="0.2">
      <c r="A7949" s="8"/>
      <c r="B7949" s="7"/>
      <c r="C7949" s="7"/>
      <c r="D7949" s="7"/>
      <c r="E7949" s="7"/>
      <c r="F7949" s="7"/>
      <c r="G7949" s="7"/>
      <c r="H7949" s="7"/>
      <c r="I7949" s="10"/>
      <c r="J7949" s="25"/>
      <c r="K7949" s="250"/>
      <c r="L7949" s="31"/>
      <c r="M7949" s="9"/>
      <c r="N7949" s="11" t="s">
        <v>25</v>
      </c>
      <c r="O7949" s="39"/>
      <c r="P7949" s="47"/>
      <c r="Q7949" s="13"/>
      <c r="R7949" s="248">
        <f t="shared" si="1240"/>
        <v>0</v>
      </c>
      <c r="S7949" s="248">
        <f t="shared" si="1241"/>
        <v>0</v>
      </c>
      <c r="T7949" s="248">
        <f t="shared" si="1242"/>
        <v>0</v>
      </c>
      <c r="U7949" s="248">
        <f t="shared" si="1243"/>
        <v>0</v>
      </c>
      <c r="V7949" s="13"/>
      <c r="W7949" s="7"/>
      <c r="AT7949" s="130"/>
      <c r="BF7949" s="33">
        <f t="shared" si="1249"/>
        <v>41242</v>
      </c>
      <c r="BG7949" s="34">
        <f t="shared" si="1244"/>
        <v>82.88000000000001</v>
      </c>
      <c r="BH7949" s="32">
        <f t="shared" si="1245"/>
        <v>1</v>
      </c>
      <c r="BI7949" s="32">
        <f t="shared" si="1246"/>
        <v>0</v>
      </c>
      <c r="BJ7949" s="69">
        <f t="shared" si="1247"/>
        <v>0</v>
      </c>
      <c r="BK7949" s="158" t="str">
        <f t="shared" si="1248"/>
        <v/>
      </c>
    </row>
    <row r="7950" spans="1:63" ht="12" customHeight="1" x14ac:dyDescent="0.2">
      <c r="A7950" s="8"/>
      <c r="B7950" s="7"/>
      <c r="C7950" s="7"/>
      <c r="D7950" s="7"/>
      <c r="E7950" s="7"/>
      <c r="F7950" s="7"/>
      <c r="G7950" s="7"/>
      <c r="H7950" s="7"/>
      <c r="I7950" s="10"/>
      <c r="J7950" s="25"/>
      <c r="K7950" s="250"/>
      <c r="L7950" s="31"/>
      <c r="M7950" s="9"/>
      <c r="N7950" s="11" t="s">
        <v>25</v>
      </c>
      <c r="O7950" s="39"/>
      <c r="P7950" s="47"/>
      <c r="Q7950" s="13"/>
      <c r="R7950" s="248">
        <f t="shared" si="1240"/>
        <v>0</v>
      </c>
      <c r="S7950" s="248">
        <f t="shared" si="1241"/>
        <v>0</v>
      </c>
      <c r="T7950" s="248">
        <f t="shared" si="1242"/>
        <v>0</v>
      </c>
      <c r="U7950" s="248">
        <f t="shared" si="1243"/>
        <v>0</v>
      </c>
      <c r="V7950" s="13"/>
      <c r="W7950" s="7"/>
      <c r="AT7950" s="130"/>
      <c r="BF7950" s="33">
        <f t="shared" si="1249"/>
        <v>41242</v>
      </c>
      <c r="BG7950" s="34">
        <f t="shared" si="1244"/>
        <v>82.88000000000001</v>
      </c>
      <c r="BH7950" s="32">
        <f t="shared" si="1245"/>
        <v>1</v>
      </c>
      <c r="BI7950" s="32">
        <f t="shared" si="1246"/>
        <v>0</v>
      </c>
      <c r="BJ7950" s="69">
        <f t="shared" si="1247"/>
        <v>0</v>
      </c>
      <c r="BK7950" s="158" t="str">
        <f t="shared" si="1248"/>
        <v/>
      </c>
    </row>
    <row r="7951" spans="1:63" ht="12" customHeight="1" x14ac:dyDescent="0.2">
      <c r="A7951" s="8"/>
      <c r="B7951" s="7"/>
      <c r="C7951" s="7"/>
      <c r="D7951" s="7"/>
      <c r="E7951" s="7"/>
      <c r="F7951" s="7"/>
      <c r="G7951" s="7"/>
      <c r="H7951" s="7"/>
      <c r="I7951" s="10"/>
      <c r="J7951" s="25"/>
      <c r="K7951" s="250"/>
      <c r="L7951" s="31"/>
      <c r="M7951" s="9"/>
      <c r="N7951" s="11" t="s">
        <v>25</v>
      </c>
      <c r="O7951" s="39"/>
      <c r="P7951" s="47"/>
      <c r="Q7951" s="13"/>
      <c r="R7951" s="248">
        <f t="shared" si="1240"/>
        <v>0</v>
      </c>
      <c r="S7951" s="248">
        <f t="shared" si="1241"/>
        <v>0</v>
      </c>
      <c r="T7951" s="248">
        <f t="shared" si="1242"/>
        <v>0</v>
      </c>
      <c r="U7951" s="248">
        <f t="shared" si="1243"/>
        <v>0</v>
      </c>
      <c r="V7951" s="13"/>
      <c r="W7951" s="7"/>
      <c r="AT7951" s="130"/>
      <c r="BF7951" s="33">
        <f t="shared" si="1249"/>
        <v>41242</v>
      </c>
      <c r="BG7951" s="34">
        <f t="shared" si="1244"/>
        <v>82.88000000000001</v>
      </c>
      <c r="BH7951" s="32">
        <f t="shared" si="1245"/>
        <v>1</v>
      </c>
      <c r="BI7951" s="32">
        <f t="shared" si="1246"/>
        <v>0</v>
      </c>
      <c r="BJ7951" s="69">
        <f t="shared" si="1247"/>
        <v>0</v>
      </c>
      <c r="BK7951" s="158" t="str">
        <f t="shared" si="1248"/>
        <v/>
      </c>
    </row>
    <row r="7952" spans="1:63" ht="12" customHeight="1" x14ac:dyDescent="0.2">
      <c r="A7952" s="8"/>
      <c r="B7952" s="7"/>
      <c r="C7952" s="7"/>
      <c r="D7952" s="7"/>
      <c r="E7952" s="7"/>
      <c r="F7952" s="7"/>
      <c r="G7952" s="7"/>
      <c r="H7952" s="7"/>
      <c r="I7952" s="10"/>
      <c r="J7952" s="25"/>
      <c r="K7952" s="250"/>
      <c r="L7952" s="31"/>
      <c r="M7952" s="9"/>
      <c r="N7952" s="11" t="s">
        <v>25</v>
      </c>
      <c r="O7952" s="39"/>
      <c r="P7952" s="47"/>
      <c r="Q7952" s="13"/>
      <c r="R7952" s="248">
        <f t="shared" si="1240"/>
        <v>0</v>
      </c>
      <c r="S7952" s="248">
        <f t="shared" si="1241"/>
        <v>0</v>
      </c>
      <c r="T7952" s="248">
        <f t="shared" si="1242"/>
        <v>0</v>
      </c>
      <c r="U7952" s="248">
        <f t="shared" si="1243"/>
        <v>0</v>
      </c>
      <c r="V7952" s="13"/>
      <c r="W7952" s="7"/>
      <c r="AT7952" s="130"/>
      <c r="BF7952" s="33">
        <f t="shared" si="1249"/>
        <v>41242</v>
      </c>
      <c r="BG7952" s="34">
        <f t="shared" si="1244"/>
        <v>82.88000000000001</v>
      </c>
      <c r="BH7952" s="32">
        <f t="shared" si="1245"/>
        <v>1</v>
      </c>
      <c r="BI7952" s="32">
        <f t="shared" si="1246"/>
        <v>0</v>
      </c>
      <c r="BJ7952" s="69">
        <f t="shared" si="1247"/>
        <v>0</v>
      </c>
      <c r="BK7952" s="158" t="str">
        <f t="shared" si="1248"/>
        <v/>
      </c>
    </row>
    <row r="7953" spans="1:63" ht="12" customHeight="1" x14ac:dyDescent="0.2">
      <c r="A7953" s="8"/>
      <c r="B7953" s="7"/>
      <c r="C7953" s="7"/>
      <c r="D7953" s="7"/>
      <c r="E7953" s="7"/>
      <c r="F7953" s="7"/>
      <c r="G7953" s="7"/>
      <c r="H7953" s="7"/>
      <c r="I7953" s="10"/>
      <c r="J7953" s="25"/>
      <c r="K7953" s="250"/>
      <c r="L7953" s="31"/>
      <c r="M7953" s="9"/>
      <c r="N7953" s="11" t="s">
        <v>25</v>
      </c>
      <c r="O7953" s="39"/>
      <c r="P7953" s="47"/>
      <c r="Q7953" s="13"/>
      <c r="R7953" s="248">
        <f t="shared" si="1240"/>
        <v>0</v>
      </c>
      <c r="S7953" s="248">
        <f t="shared" si="1241"/>
        <v>0</v>
      </c>
      <c r="T7953" s="248">
        <f t="shared" si="1242"/>
        <v>0</v>
      </c>
      <c r="U7953" s="248">
        <f t="shared" si="1243"/>
        <v>0</v>
      </c>
      <c r="V7953" s="13"/>
      <c r="W7953" s="7"/>
      <c r="AT7953" s="130"/>
      <c r="BF7953" s="33">
        <f t="shared" si="1249"/>
        <v>41242</v>
      </c>
      <c r="BG7953" s="34">
        <f t="shared" si="1244"/>
        <v>82.88000000000001</v>
      </c>
      <c r="BH7953" s="32">
        <f t="shared" si="1245"/>
        <v>1</v>
      </c>
      <c r="BI7953" s="32">
        <f t="shared" si="1246"/>
        <v>0</v>
      </c>
      <c r="BJ7953" s="69">
        <f t="shared" si="1247"/>
        <v>0</v>
      </c>
      <c r="BK7953" s="158" t="str">
        <f t="shared" si="1248"/>
        <v/>
      </c>
    </row>
    <row r="7954" spans="1:63" ht="12" customHeight="1" x14ac:dyDescent="0.2">
      <c r="A7954" s="8"/>
      <c r="B7954" s="7"/>
      <c r="C7954" s="7"/>
      <c r="D7954" s="7"/>
      <c r="E7954" s="7"/>
      <c r="F7954" s="7"/>
      <c r="G7954" s="7"/>
      <c r="H7954" s="7"/>
      <c r="I7954" s="10"/>
      <c r="J7954" s="25"/>
      <c r="K7954" s="250"/>
      <c r="L7954" s="31"/>
      <c r="M7954" s="9"/>
      <c r="N7954" s="11" t="s">
        <v>25</v>
      </c>
      <c r="O7954" s="39"/>
      <c r="P7954" s="47"/>
      <c r="Q7954" s="13"/>
      <c r="R7954" s="248">
        <f t="shared" si="1240"/>
        <v>0</v>
      </c>
      <c r="S7954" s="248">
        <f t="shared" si="1241"/>
        <v>0</v>
      </c>
      <c r="T7954" s="248">
        <f t="shared" si="1242"/>
        <v>0</v>
      </c>
      <c r="U7954" s="248">
        <f t="shared" si="1243"/>
        <v>0</v>
      </c>
      <c r="V7954" s="13"/>
      <c r="W7954" s="7"/>
      <c r="AT7954" s="130"/>
      <c r="BF7954" s="33">
        <f t="shared" si="1249"/>
        <v>41242</v>
      </c>
      <c r="BG7954" s="34">
        <f t="shared" si="1244"/>
        <v>82.88000000000001</v>
      </c>
      <c r="BH7954" s="32">
        <f t="shared" si="1245"/>
        <v>1</v>
      </c>
      <c r="BI7954" s="32">
        <f t="shared" si="1246"/>
        <v>0</v>
      </c>
      <c r="BJ7954" s="69">
        <f t="shared" si="1247"/>
        <v>0</v>
      </c>
      <c r="BK7954" s="158" t="str">
        <f t="shared" si="1248"/>
        <v/>
      </c>
    </row>
    <row r="7955" spans="1:63" ht="12" customHeight="1" x14ac:dyDescent="0.2">
      <c r="A7955" s="8"/>
      <c r="B7955" s="7"/>
      <c r="C7955" s="7"/>
      <c r="D7955" s="7"/>
      <c r="E7955" s="7"/>
      <c r="F7955" s="7"/>
      <c r="G7955" s="7"/>
      <c r="H7955" s="7"/>
      <c r="I7955" s="10"/>
      <c r="J7955" s="25"/>
      <c r="K7955" s="250"/>
      <c r="L7955" s="31"/>
      <c r="M7955" s="9"/>
      <c r="N7955" s="11" t="s">
        <v>25</v>
      </c>
      <c r="O7955" s="39"/>
      <c r="P7955" s="47"/>
      <c r="Q7955" s="13"/>
      <c r="R7955" s="248">
        <f t="shared" si="1240"/>
        <v>0</v>
      </c>
      <c r="S7955" s="248">
        <f t="shared" si="1241"/>
        <v>0</v>
      </c>
      <c r="T7955" s="248">
        <f t="shared" si="1242"/>
        <v>0</v>
      </c>
      <c r="U7955" s="248">
        <f t="shared" si="1243"/>
        <v>0</v>
      </c>
      <c r="V7955" s="13"/>
      <c r="W7955" s="7"/>
      <c r="AT7955" s="130"/>
      <c r="BF7955" s="33">
        <f t="shared" si="1249"/>
        <v>41242</v>
      </c>
      <c r="BG7955" s="34">
        <f t="shared" si="1244"/>
        <v>82.88000000000001</v>
      </c>
      <c r="BH7955" s="32">
        <f t="shared" si="1245"/>
        <v>1</v>
      </c>
      <c r="BI7955" s="32">
        <f t="shared" si="1246"/>
        <v>0</v>
      </c>
      <c r="BJ7955" s="69">
        <f t="shared" si="1247"/>
        <v>0</v>
      </c>
      <c r="BK7955" s="158" t="str">
        <f t="shared" si="1248"/>
        <v/>
      </c>
    </row>
    <row r="7956" spans="1:63" ht="12" customHeight="1" x14ac:dyDescent="0.2">
      <c r="A7956" s="8"/>
      <c r="B7956" s="7"/>
      <c r="C7956" s="7"/>
      <c r="D7956" s="7"/>
      <c r="E7956" s="7"/>
      <c r="F7956" s="7"/>
      <c r="G7956" s="7"/>
      <c r="H7956" s="7"/>
      <c r="I7956" s="10"/>
      <c r="J7956" s="25"/>
      <c r="K7956" s="250"/>
      <c r="L7956" s="31"/>
      <c r="M7956" s="9"/>
      <c r="N7956" s="11" t="s">
        <v>25</v>
      </c>
      <c r="O7956" s="39"/>
      <c r="P7956" s="47"/>
      <c r="Q7956" s="13"/>
      <c r="R7956" s="248">
        <f t="shared" si="1240"/>
        <v>0</v>
      </c>
      <c r="S7956" s="248">
        <f t="shared" si="1241"/>
        <v>0</v>
      </c>
      <c r="T7956" s="248">
        <f t="shared" si="1242"/>
        <v>0</v>
      </c>
      <c r="U7956" s="248">
        <f t="shared" si="1243"/>
        <v>0</v>
      </c>
      <c r="V7956" s="13"/>
      <c r="W7956" s="7"/>
      <c r="AT7956" s="130"/>
      <c r="BF7956" s="33">
        <f t="shared" si="1249"/>
        <v>41242</v>
      </c>
      <c r="BG7956" s="34">
        <f t="shared" si="1244"/>
        <v>82.88000000000001</v>
      </c>
      <c r="BH7956" s="32">
        <f t="shared" si="1245"/>
        <v>1</v>
      </c>
      <c r="BI7956" s="32">
        <f t="shared" si="1246"/>
        <v>0</v>
      </c>
      <c r="BJ7956" s="69">
        <f t="shared" si="1247"/>
        <v>0</v>
      </c>
      <c r="BK7956" s="158" t="str">
        <f t="shared" si="1248"/>
        <v/>
      </c>
    </row>
    <row r="7957" spans="1:63" ht="12" customHeight="1" x14ac:dyDescent="0.2">
      <c r="A7957" s="8"/>
      <c r="B7957" s="7"/>
      <c r="C7957" s="7"/>
      <c r="D7957" s="7"/>
      <c r="E7957" s="7"/>
      <c r="F7957" s="7"/>
      <c r="G7957" s="7"/>
      <c r="H7957" s="7"/>
      <c r="I7957" s="10"/>
      <c r="J7957" s="25"/>
      <c r="K7957" s="250"/>
      <c r="L7957" s="31"/>
      <c r="M7957" s="9"/>
      <c r="N7957" s="11" t="s">
        <v>25</v>
      </c>
      <c r="O7957" s="39"/>
      <c r="P7957" s="47"/>
      <c r="Q7957" s="13"/>
      <c r="R7957" s="248">
        <f t="shared" si="1240"/>
        <v>0</v>
      </c>
      <c r="S7957" s="248">
        <f t="shared" si="1241"/>
        <v>0</v>
      </c>
      <c r="T7957" s="248">
        <f t="shared" si="1242"/>
        <v>0</v>
      </c>
      <c r="U7957" s="248">
        <f t="shared" si="1243"/>
        <v>0</v>
      </c>
      <c r="V7957" s="13"/>
      <c r="W7957" s="7"/>
      <c r="AT7957" s="130"/>
      <c r="BF7957" s="33">
        <f t="shared" si="1249"/>
        <v>41242</v>
      </c>
      <c r="BG7957" s="34">
        <f t="shared" si="1244"/>
        <v>82.88000000000001</v>
      </c>
      <c r="BH7957" s="32">
        <f t="shared" si="1245"/>
        <v>1</v>
      </c>
      <c r="BI7957" s="32">
        <f t="shared" si="1246"/>
        <v>0</v>
      </c>
      <c r="BJ7957" s="69">
        <f t="shared" si="1247"/>
        <v>0</v>
      </c>
      <c r="BK7957" s="158" t="str">
        <f t="shared" si="1248"/>
        <v/>
      </c>
    </row>
    <row r="7958" spans="1:63" ht="12" customHeight="1" x14ac:dyDescent="0.2">
      <c r="A7958" s="8"/>
      <c r="B7958" s="7"/>
      <c r="C7958" s="7"/>
      <c r="D7958" s="7"/>
      <c r="E7958" s="7"/>
      <c r="F7958" s="7"/>
      <c r="G7958" s="7"/>
      <c r="H7958" s="7"/>
      <c r="I7958" s="10"/>
      <c r="J7958" s="25"/>
      <c r="K7958" s="250"/>
      <c r="L7958" s="31"/>
      <c r="M7958" s="9"/>
      <c r="N7958" s="11" t="s">
        <v>25</v>
      </c>
      <c r="O7958" s="39"/>
      <c r="P7958" s="47"/>
      <c r="Q7958" s="13"/>
      <c r="R7958" s="248">
        <f t="shared" si="1240"/>
        <v>0</v>
      </c>
      <c r="S7958" s="248">
        <f t="shared" si="1241"/>
        <v>0</v>
      </c>
      <c r="T7958" s="248">
        <f t="shared" si="1242"/>
        <v>0</v>
      </c>
      <c r="U7958" s="248">
        <f t="shared" si="1243"/>
        <v>0</v>
      </c>
      <c r="V7958" s="13"/>
      <c r="W7958" s="7"/>
      <c r="AT7958" s="130"/>
      <c r="BF7958" s="33">
        <f t="shared" si="1249"/>
        <v>41242</v>
      </c>
      <c r="BG7958" s="34">
        <f t="shared" si="1244"/>
        <v>82.88000000000001</v>
      </c>
      <c r="BH7958" s="32">
        <f t="shared" si="1245"/>
        <v>1</v>
      </c>
      <c r="BI7958" s="32">
        <f t="shared" si="1246"/>
        <v>0</v>
      </c>
      <c r="BJ7958" s="69">
        <f t="shared" si="1247"/>
        <v>0</v>
      </c>
      <c r="BK7958" s="158" t="str">
        <f t="shared" si="1248"/>
        <v/>
      </c>
    </row>
    <row r="7959" spans="1:63" ht="12" customHeight="1" x14ac:dyDescent="0.2">
      <c r="A7959" s="8"/>
      <c r="B7959" s="7"/>
      <c r="C7959" s="7"/>
      <c r="D7959" s="7"/>
      <c r="E7959" s="7"/>
      <c r="F7959" s="7"/>
      <c r="G7959" s="7"/>
      <c r="H7959" s="7"/>
      <c r="I7959" s="10"/>
      <c r="J7959" s="25"/>
      <c r="K7959" s="250"/>
      <c r="L7959" s="31"/>
      <c r="M7959" s="9"/>
      <c r="N7959" s="11" t="s">
        <v>25</v>
      </c>
      <c r="O7959" s="39"/>
      <c r="P7959" s="47"/>
      <c r="Q7959" s="13"/>
      <c r="R7959" s="248">
        <f t="shared" si="1240"/>
        <v>0</v>
      </c>
      <c r="S7959" s="248">
        <f t="shared" si="1241"/>
        <v>0</v>
      </c>
      <c r="T7959" s="248">
        <f t="shared" si="1242"/>
        <v>0</v>
      </c>
      <c r="U7959" s="248">
        <f t="shared" si="1243"/>
        <v>0</v>
      </c>
      <c r="V7959" s="13"/>
      <c r="W7959" s="7"/>
      <c r="AT7959" s="130"/>
      <c r="BF7959" s="33">
        <f t="shared" si="1249"/>
        <v>41242</v>
      </c>
      <c r="BG7959" s="34">
        <f t="shared" si="1244"/>
        <v>82.88000000000001</v>
      </c>
      <c r="BH7959" s="32">
        <f t="shared" si="1245"/>
        <v>1</v>
      </c>
      <c r="BI7959" s="32">
        <f t="shared" si="1246"/>
        <v>0</v>
      </c>
      <c r="BJ7959" s="69">
        <f t="shared" si="1247"/>
        <v>0</v>
      </c>
      <c r="BK7959" s="158" t="str">
        <f t="shared" si="1248"/>
        <v/>
      </c>
    </row>
    <row r="7960" spans="1:63" ht="12" customHeight="1" x14ac:dyDescent="0.2">
      <c r="A7960" s="8"/>
      <c r="B7960" s="7"/>
      <c r="C7960" s="7"/>
      <c r="D7960" s="7"/>
      <c r="E7960" s="7"/>
      <c r="F7960" s="7"/>
      <c r="G7960" s="7"/>
      <c r="H7960" s="7"/>
      <c r="I7960" s="10"/>
      <c r="J7960" s="25"/>
      <c r="K7960" s="250"/>
      <c r="L7960" s="31"/>
      <c r="M7960" s="9"/>
      <c r="N7960" s="11" t="s">
        <v>25</v>
      </c>
      <c r="O7960" s="39"/>
      <c r="P7960" s="47"/>
      <c r="Q7960" s="13"/>
      <c r="R7960" s="248">
        <f t="shared" si="1240"/>
        <v>0</v>
      </c>
      <c r="S7960" s="248">
        <f t="shared" si="1241"/>
        <v>0</v>
      </c>
      <c r="T7960" s="248">
        <f t="shared" si="1242"/>
        <v>0</v>
      </c>
      <c r="U7960" s="248">
        <f t="shared" si="1243"/>
        <v>0</v>
      </c>
      <c r="V7960" s="13"/>
      <c r="W7960" s="7"/>
      <c r="AT7960" s="130"/>
      <c r="BF7960" s="33">
        <f t="shared" si="1249"/>
        <v>41242</v>
      </c>
      <c r="BG7960" s="34">
        <f t="shared" si="1244"/>
        <v>82.88000000000001</v>
      </c>
      <c r="BH7960" s="32">
        <f t="shared" si="1245"/>
        <v>1</v>
      </c>
      <c r="BI7960" s="32">
        <f t="shared" si="1246"/>
        <v>0</v>
      </c>
      <c r="BJ7960" s="69">
        <f t="shared" si="1247"/>
        <v>0</v>
      </c>
      <c r="BK7960" s="158" t="str">
        <f t="shared" si="1248"/>
        <v/>
      </c>
    </row>
    <row r="7961" spans="1:63" ht="12" customHeight="1" x14ac:dyDescent="0.2">
      <c r="A7961" s="8"/>
      <c r="B7961" s="7"/>
      <c r="C7961" s="7"/>
      <c r="D7961" s="7"/>
      <c r="E7961" s="7"/>
      <c r="F7961" s="7"/>
      <c r="G7961" s="7"/>
      <c r="H7961" s="7"/>
      <c r="I7961" s="10"/>
      <c r="J7961" s="25"/>
      <c r="K7961" s="250"/>
      <c r="L7961" s="31"/>
      <c r="M7961" s="9"/>
      <c r="N7961" s="11" t="s">
        <v>25</v>
      </c>
      <c r="O7961" s="39"/>
      <c r="P7961" s="47"/>
      <c r="Q7961" s="13"/>
      <c r="R7961" s="248">
        <f t="shared" si="1240"/>
        <v>0</v>
      </c>
      <c r="S7961" s="248">
        <f t="shared" si="1241"/>
        <v>0</v>
      </c>
      <c r="T7961" s="248">
        <f t="shared" si="1242"/>
        <v>0</v>
      </c>
      <c r="U7961" s="248">
        <f t="shared" si="1243"/>
        <v>0</v>
      </c>
      <c r="V7961" s="13"/>
      <c r="W7961" s="7"/>
      <c r="AT7961" s="130"/>
      <c r="BF7961" s="33">
        <f t="shared" si="1249"/>
        <v>41242</v>
      </c>
      <c r="BG7961" s="34">
        <f t="shared" si="1244"/>
        <v>82.88000000000001</v>
      </c>
      <c r="BH7961" s="32">
        <f t="shared" si="1245"/>
        <v>1</v>
      </c>
      <c r="BI7961" s="32">
        <f t="shared" si="1246"/>
        <v>0</v>
      </c>
      <c r="BJ7961" s="69">
        <f t="shared" si="1247"/>
        <v>0</v>
      </c>
      <c r="BK7961" s="158" t="str">
        <f t="shared" si="1248"/>
        <v/>
      </c>
    </row>
    <row r="7962" spans="1:63" ht="12" customHeight="1" x14ac:dyDescent="0.2">
      <c r="A7962" s="8"/>
      <c r="B7962" s="7"/>
      <c r="C7962" s="7"/>
      <c r="D7962" s="7"/>
      <c r="E7962" s="7"/>
      <c r="F7962" s="7"/>
      <c r="G7962" s="7"/>
      <c r="H7962" s="7"/>
      <c r="I7962" s="10"/>
      <c r="J7962" s="25"/>
      <c r="K7962" s="250"/>
      <c r="L7962" s="31"/>
      <c r="M7962" s="9"/>
      <c r="N7962" s="11" t="s">
        <v>25</v>
      </c>
      <c r="O7962" s="39"/>
      <c r="P7962" s="47"/>
      <c r="Q7962" s="13"/>
      <c r="R7962" s="248">
        <f t="shared" si="1240"/>
        <v>0</v>
      </c>
      <c r="S7962" s="248">
        <f t="shared" si="1241"/>
        <v>0</v>
      </c>
      <c r="T7962" s="248">
        <f t="shared" si="1242"/>
        <v>0</v>
      </c>
      <c r="U7962" s="248">
        <f t="shared" si="1243"/>
        <v>0</v>
      </c>
      <c r="V7962" s="13"/>
      <c r="W7962" s="7"/>
      <c r="AT7962" s="130"/>
      <c r="BF7962" s="33">
        <f t="shared" si="1249"/>
        <v>41242</v>
      </c>
      <c r="BG7962" s="34">
        <f t="shared" si="1244"/>
        <v>82.88000000000001</v>
      </c>
      <c r="BH7962" s="32">
        <f t="shared" si="1245"/>
        <v>1</v>
      </c>
      <c r="BI7962" s="32">
        <f t="shared" si="1246"/>
        <v>0</v>
      </c>
      <c r="BJ7962" s="69">
        <f t="shared" si="1247"/>
        <v>0</v>
      </c>
      <c r="BK7962" s="158" t="str">
        <f t="shared" si="1248"/>
        <v/>
      </c>
    </row>
    <row r="7963" spans="1:63" ht="12" customHeight="1" x14ac:dyDescent="0.2">
      <c r="A7963" s="8"/>
      <c r="B7963" s="7"/>
      <c r="C7963" s="7"/>
      <c r="D7963" s="7"/>
      <c r="E7963" s="7"/>
      <c r="F7963" s="7"/>
      <c r="G7963" s="7"/>
      <c r="H7963" s="7"/>
      <c r="I7963" s="10"/>
      <c r="J7963" s="25"/>
      <c r="K7963" s="250"/>
      <c r="L7963" s="31"/>
      <c r="M7963" s="9"/>
      <c r="N7963" s="11" t="s">
        <v>25</v>
      </c>
      <c r="O7963" s="39"/>
      <c r="P7963" s="47"/>
      <c r="Q7963" s="13"/>
      <c r="R7963" s="248">
        <f t="shared" si="1240"/>
        <v>0</v>
      </c>
      <c r="S7963" s="248">
        <f t="shared" si="1241"/>
        <v>0</v>
      </c>
      <c r="T7963" s="248">
        <f t="shared" si="1242"/>
        <v>0</v>
      </c>
      <c r="U7963" s="248">
        <f t="shared" si="1243"/>
        <v>0</v>
      </c>
      <c r="V7963" s="13"/>
      <c r="W7963" s="7"/>
      <c r="AT7963" s="130"/>
      <c r="BF7963" s="33">
        <f t="shared" si="1249"/>
        <v>41242</v>
      </c>
      <c r="BG7963" s="34">
        <f t="shared" si="1244"/>
        <v>82.88000000000001</v>
      </c>
      <c r="BH7963" s="32">
        <f t="shared" si="1245"/>
        <v>1</v>
      </c>
      <c r="BI7963" s="32">
        <f t="shared" si="1246"/>
        <v>0</v>
      </c>
      <c r="BJ7963" s="69">
        <f t="shared" si="1247"/>
        <v>0</v>
      </c>
      <c r="BK7963" s="158" t="str">
        <f t="shared" si="1248"/>
        <v/>
      </c>
    </row>
    <row r="7964" spans="1:63" ht="12" customHeight="1" x14ac:dyDescent="0.2">
      <c r="A7964" s="8"/>
      <c r="B7964" s="7"/>
      <c r="C7964" s="7"/>
      <c r="D7964" s="7"/>
      <c r="E7964" s="7"/>
      <c r="F7964" s="7"/>
      <c r="G7964" s="7"/>
      <c r="H7964" s="7"/>
      <c r="I7964" s="10"/>
      <c r="J7964" s="25"/>
      <c r="K7964" s="250"/>
      <c r="L7964" s="31"/>
      <c r="M7964" s="9"/>
      <c r="N7964" s="11" t="s">
        <v>25</v>
      </c>
      <c r="O7964" s="39"/>
      <c r="P7964" s="47"/>
      <c r="Q7964" s="13"/>
      <c r="R7964" s="248">
        <f t="shared" si="1240"/>
        <v>0</v>
      </c>
      <c r="S7964" s="248">
        <f t="shared" si="1241"/>
        <v>0</v>
      </c>
      <c r="T7964" s="248">
        <f t="shared" si="1242"/>
        <v>0</v>
      </c>
      <c r="U7964" s="248">
        <f t="shared" si="1243"/>
        <v>0</v>
      </c>
      <c r="V7964" s="13"/>
      <c r="W7964" s="7"/>
      <c r="AT7964" s="130"/>
      <c r="BF7964" s="33">
        <f t="shared" si="1249"/>
        <v>41242</v>
      </c>
      <c r="BG7964" s="34">
        <f t="shared" si="1244"/>
        <v>82.88000000000001</v>
      </c>
      <c r="BH7964" s="32">
        <f t="shared" si="1245"/>
        <v>1</v>
      </c>
      <c r="BI7964" s="32">
        <f t="shared" si="1246"/>
        <v>0</v>
      </c>
      <c r="BJ7964" s="69">
        <f t="shared" si="1247"/>
        <v>0</v>
      </c>
      <c r="BK7964" s="158" t="str">
        <f t="shared" si="1248"/>
        <v/>
      </c>
    </row>
    <row r="7965" spans="1:63" ht="12" customHeight="1" x14ac:dyDescent="0.2">
      <c r="A7965" s="8"/>
      <c r="B7965" s="7"/>
      <c r="C7965" s="7"/>
      <c r="D7965" s="7"/>
      <c r="E7965" s="7"/>
      <c r="F7965" s="7"/>
      <c r="G7965" s="7"/>
      <c r="H7965" s="7"/>
      <c r="I7965" s="10"/>
      <c r="J7965" s="25"/>
      <c r="K7965" s="250"/>
      <c r="L7965" s="31"/>
      <c r="M7965" s="9"/>
      <c r="N7965" s="11" t="s">
        <v>25</v>
      </c>
      <c r="O7965" s="39"/>
      <c r="P7965" s="47"/>
      <c r="Q7965" s="13"/>
      <c r="R7965" s="248">
        <f t="shared" si="1240"/>
        <v>0</v>
      </c>
      <c r="S7965" s="248">
        <f t="shared" si="1241"/>
        <v>0</v>
      </c>
      <c r="T7965" s="248">
        <f t="shared" si="1242"/>
        <v>0</v>
      </c>
      <c r="U7965" s="248">
        <f t="shared" si="1243"/>
        <v>0</v>
      </c>
      <c r="V7965" s="13"/>
      <c r="W7965" s="7"/>
      <c r="AT7965" s="130"/>
      <c r="BF7965" s="33">
        <f t="shared" si="1249"/>
        <v>41242</v>
      </c>
      <c r="BG7965" s="34">
        <f t="shared" si="1244"/>
        <v>82.88000000000001</v>
      </c>
      <c r="BH7965" s="32">
        <f t="shared" si="1245"/>
        <v>1</v>
      </c>
      <c r="BI7965" s="32">
        <f t="shared" si="1246"/>
        <v>0</v>
      </c>
      <c r="BJ7965" s="69">
        <f t="shared" si="1247"/>
        <v>0</v>
      </c>
      <c r="BK7965" s="158" t="str">
        <f t="shared" si="1248"/>
        <v/>
      </c>
    </row>
    <row r="7966" spans="1:63" ht="12" customHeight="1" x14ac:dyDescent="0.2">
      <c r="A7966" s="8"/>
      <c r="B7966" s="7"/>
      <c r="C7966" s="7"/>
      <c r="D7966" s="7"/>
      <c r="E7966" s="7"/>
      <c r="F7966" s="7"/>
      <c r="G7966" s="7"/>
      <c r="H7966" s="7"/>
      <c r="I7966" s="10"/>
      <c r="J7966" s="25"/>
      <c r="K7966" s="250"/>
      <c r="L7966" s="31"/>
      <c r="M7966" s="9"/>
      <c r="N7966" s="11" t="s">
        <v>25</v>
      </c>
      <c r="O7966" s="39"/>
      <c r="P7966" s="47"/>
      <c r="Q7966" s="13"/>
      <c r="R7966" s="248">
        <f t="shared" si="1240"/>
        <v>0</v>
      </c>
      <c r="S7966" s="248">
        <f t="shared" si="1241"/>
        <v>0</v>
      </c>
      <c r="T7966" s="248">
        <f t="shared" si="1242"/>
        <v>0</v>
      </c>
      <c r="U7966" s="248">
        <f t="shared" si="1243"/>
        <v>0</v>
      </c>
      <c r="V7966" s="13"/>
      <c r="W7966" s="7"/>
      <c r="AT7966" s="130"/>
      <c r="BF7966" s="33">
        <f t="shared" si="1249"/>
        <v>41242</v>
      </c>
      <c r="BG7966" s="34">
        <f t="shared" si="1244"/>
        <v>82.88000000000001</v>
      </c>
      <c r="BH7966" s="32">
        <f t="shared" si="1245"/>
        <v>1</v>
      </c>
      <c r="BI7966" s="32">
        <f t="shared" si="1246"/>
        <v>0</v>
      </c>
      <c r="BJ7966" s="69">
        <f t="shared" si="1247"/>
        <v>0</v>
      </c>
      <c r="BK7966" s="158" t="str">
        <f t="shared" si="1248"/>
        <v/>
      </c>
    </row>
    <row r="7967" spans="1:63" ht="12" customHeight="1" x14ac:dyDescent="0.2">
      <c r="A7967" s="8"/>
      <c r="B7967" s="7"/>
      <c r="C7967" s="7"/>
      <c r="D7967" s="7"/>
      <c r="E7967" s="7"/>
      <c r="F7967" s="7"/>
      <c r="G7967" s="7"/>
      <c r="H7967" s="7"/>
      <c r="I7967" s="10"/>
      <c r="J7967" s="25"/>
      <c r="K7967" s="250"/>
      <c r="L7967" s="31"/>
      <c r="M7967" s="9"/>
      <c r="N7967" s="11" t="s">
        <v>25</v>
      </c>
      <c r="O7967" s="39"/>
      <c r="P7967" s="47"/>
      <c r="Q7967" s="13"/>
      <c r="R7967" s="248">
        <f t="shared" si="1240"/>
        <v>0</v>
      </c>
      <c r="S7967" s="248">
        <f t="shared" si="1241"/>
        <v>0</v>
      </c>
      <c r="T7967" s="248">
        <f t="shared" si="1242"/>
        <v>0</v>
      </c>
      <c r="U7967" s="248">
        <f t="shared" si="1243"/>
        <v>0</v>
      </c>
      <c r="V7967" s="13"/>
      <c r="W7967" s="7"/>
      <c r="AT7967" s="130"/>
      <c r="BF7967" s="33">
        <f t="shared" si="1249"/>
        <v>41242</v>
      </c>
      <c r="BG7967" s="34">
        <f t="shared" si="1244"/>
        <v>82.88000000000001</v>
      </c>
      <c r="BH7967" s="32">
        <f t="shared" si="1245"/>
        <v>1</v>
      </c>
      <c r="BI7967" s="32">
        <f t="shared" si="1246"/>
        <v>0</v>
      </c>
      <c r="BJ7967" s="69">
        <f t="shared" si="1247"/>
        <v>0</v>
      </c>
      <c r="BK7967" s="158" t="str">
        <f t="shared" si="1248"/>
        <v/>
      </c>
    </row>
    <row r="7968" spans="1:63" ht="12" customHeight="1" x14ac:dyDescent="0.2">
      <c r="A7968" s="8"/>
      <c r="B7968" s="7"/>
      <c r="C7968" s="7"/>
      <c r="D7968" s="7"/>
      <c r="E7968" s="7"/>
      <c r="F7968" s="7"/>
      <c r="G7968" s="7"/>
      <c r="H7968" s="7"/>
      <c r="I7968" s="10"/>
      <c r="J7968" s="25"/>
      <c r="K7968" s="250"/>
      <c r="L7968" s="31"/>
      <c r="M7968" s="9"/>
      <c r="N7968" s="11" t="s">
        <v>25</v>
      </c>
      <c r="O7968" s="39"/>
      <c r="P7968" s="47"/>
      <c r="Q7968" s="13"/>
      <c r="R7968" s="248">
        <f t="shared" si="1240"/>
        <v>0</v>
      </c>
      <c r="S7968" s="248">
        <f t="shared" si="1241"/>
        <v>0</v>
      </c>
      <c r="T7968" s="248">
        <f t="shared" si="1242"/>
        <v>0</v>
      </c>
      <c r="U7968" s="248">
        <f t="shared" si="1243"/>
        <v>0</v>
      </c>
      <c r="V7968" s="13"/>
      <c r="W7968" s="7"/>
      <c r="AT7968" s="130"/>
      <c r="BF7968" s="33">
        <f t="shared" si="1249"/>
        <v>41242</v>
      </c>
      <c r="BG7968" s="34">
        <f t="shared" si="1244"/>
        <v>82.88000000000001</v>
      </c>
      <c r="BH7968" s="32">
        <f t="shared" si="1245"/>
        <v>1</v>
      </c>
      <c r="BI7968" s="32">
        <f t="shared" si="1246"/>
        <v>0</v>
      </c>
      <c r="BJ7968" s="69">
        <f t="shared" si="1247"/>
        <v>0</v>
      </c>
      <c r="BK7968" s="158" t="str">
        <f t="shared" si="1248"/>
        <v/>
      </c>
    </row>
    <row r="7969" spans="1:63" ht="12" customHeight="1" x14ac:dyDescent="0.2">
      <c r="A7969" s="8"/>
      <c r="B7969" s="7"/>
      <c r="C7969" s="7"/>
      <c r="D7969" s="7"/>
      <c r="E7969" s="7"/>
      <c r="F7969" s="7"/>
      <c r="G7969" s="7"/>
      <c r="H7969" s="7"/>
      <c r="I7969" s="10"/>
      <c r="J7969" s="25"/>
      <c r="K7969" s="250"/>
      <c r="L7969" s="31"/>
      <c r="M7969" s="9"/>
      <c r="N7969" s="11" t="s">
        <v>25</v>
      </c>
      <c r="O7969" s="39"/>
      <c r="P7969" s="47"/>
      <c r="Q7969" s="13"/>
      <c r="R7969" s="248">
        <f t="shared" si="1240"/>
        <v>0</v>
      </c>
      <c r="S7969" s="248">
        <f t="shared" si="1241"/>
        <v>0</v>
      </c>
      <c r="T7969" s="248">
        <f t="shared" si="1242"/>
        <v>0</v>
      </c>
      <c r="U7969" s="248">
        <f t="shared" si="1243"/>
        <v>0</v>
      </c>
      <c r="V7969" s="13"/>
      <c r="W7969" s="7"/>
      <c r="AT7969" s="130"/>
      <c r="BF7969" s="33">
        <f t="shared" si="1249"/>
        <v>41242</v>
      </c>
      <c r="BG7969" s="34">
        <f t="shared" si="1244"/>
        <v>82.88000000000001</v>
      </c>
      <c r="BH7969" s="32">
        <f t="shared" si="1245"/>
        <v>1</v>
      </c>
      <c r="BI7969" s="32">
        <f t="shared" si="1246"/>
        <v>0</v>
      </c>
      <c r="BJ7969" s="69">
        <f t="shared" si="1247"/>
        <v>0</v>
      </c>
      <c r="BK7969" s="158" t="str">
        <f t="shared" si="1248"/>
        <v/>
      </c>
    </row>
    <row r="7970" spans="1:63" ht="12" customHeight="1" x14ac:dyDescent="0.2">
      <c r="A7970" s="8"/>
      <c r="B7970" s="7"/>
      <c r="C7970" s="7"/>
      <c r="D7970" s="7"/>
      <c r="E7970" s="7"/>
      <c r="F7970" s="7"/>
      <c r="G7970" s="7"/>
      <c r="H7970" s="7"/>
      <c r="I7970" s="10"/>
      <c r="J7970" s="25"/>
      <c r="K7970" s="250"/>
      <c r="L7970" s="31"/>
      <c r="M7970" s="9"/>
      <c r="N7970" s="11" t="s">
        <v>25</v>
      </c>
      <c r="O7970" s="39"/>
      <c r="P7970" s="47"/>
      <c r="Q7970" s="13"/>
      <c r="R7970" s="248">
        <f t="shared" si="1240"/>
        <v>0</v>
      </c>
      <c r="S7970" s="248">
        <f t="shared" si="1241"/>
        <v>0</v>
      </c>
      <c r="T7970" s="248">
        <f t="shared" si="1242"/>
        <v>0</v>
      </c>
      <c r="U7970" s="248">
        <f t="shared" si="1243"/>
        <v>0</v>
      </c>
      <c r="V7970" s="13"/>
      <c r="W7970" s="7"/>
      <c r="AT7970" s="130"/>
      <c r="BF7970" s="33">
        <f t="shared" si="1249"/>
        <v>41242</v>
      </c>
      <c r="BG7970" s="34">
        <f t="shared" si="1244"/>
        <v>82.88000000000001</v>
      </c>
      <c r="BH7970" s="32">
        <f t="shared" si="1245"/>
        <v>1</v>
      </c>
      <c r="BI7970" s="32">
        <f t="shared" si="1246"/>
        <v>0</v>
      </c>
      <c r="BJ7970" s="69">
        <f t="shared" si="1247"/>
        <v>0</v>
      </c>
      <c r="BK7970" s="158" t="str">
        <f t="shared" si="1248"/>
        <v/>
      </c>
    </row>
    <row r="7971" spans="1:63" ht="12" customHeight="1" x14ac:dyDescent="0.2">
      <c r="A7971" s="8"/>
      <c r="B7971" s="7"/>
      <c r="C7971" s="7"/>
      <c r="D7971" s="7"/>
      <c r="E7971" s="7"/>
      <c r="F7971" s="7"/>
      <c r="G7971" s="7"/>
      <c r="H7971" s="7"/>
      <c r="I7971" s="10"/>
      <c r="J7971" s="25"/>
      <c r="K7971" s="250"/>
      <c r="L7971" s="31"/>
      <c r="M7971" s="9"/>
      <c r="N7971" s="11" t="s">
        <v>25</v>
      </c>
      <c r="O7971" s="39"/>
      <c r="P7971" s="47"/>
      <c r="Q7971" s="13"/>
      <c r="R7971" s="248">
        <f t="shared" si="1240"/>
        <v>0</v>
      </c>
      <c r="S7971" s="248">
        <f t="shared" si="1241"/>
        <v>0</v>
      </c>
      <c r="T7971" s="248">
        <f t="shared" si="1242"/>
        <v>0</v>
      </c>
      <c r="U7971" s="248">
        <f t="shared" si="1243"/>
        <v>0</v>
      </c>
      <c r="V7971" s="13"/>
      <c r="W7971" s="7"/>
      <c r="AT7971" s="130"/>
      <c r="BF7971" s="33">
        <f t="shared" si="1249"/>
        <v>41242</v>
      </c>
      <c r="BG7971" s="34">
        <f t="shared" si="1244"/>
        <v>82.88000000000001</v>
      </c>
      <c r="BH7971" s="32">
        <f t="shared" si="1245"/>
        <v>1</v>
      </c>
      <c r="BI7971" s="32">
        <f t="shared" si="1246"/>
        <v>0</v>
      </c>
      <c r="BJ7971" s="69">
        <f t="shared" si="1247"/>
        <v>0</v>
      </c>
      <c r="BK7971" s="158" t="str">
        <f t="shared" si="1248"/>
        <v/>
      </c>
    </row>
    <row r="7972" spans="1:63" ht="12" customHeight="1" x14ac:dyDescent="0.2">
      <c r="A7972" s="8"/>
      <c r="B7972" s="7"/>
      <c r="C7972" s="7"/>
      <c r="D7972" s="7"/>
      <c r="E7972" s="7"/>
      <c r="F7972" s="7"/>
      <c r="G7972" s="7"/>
      <c r="H7972" s="7"/>
      <c r="I7972" s="10"/>
      <c r="J7972" s="25"/>
      <c r="K7972" s="250"/>
      <c r="L7972" s="31"/>
      <c r="M7972" s="9"/>
      <c r="N7972" s="11" t="s">
        <v>25</v>
      </c>
      <c r="O7972" s="39"/>
      <c r="P7972" s="47"/>
      <c r="Q7972" s="13"/>
      <c r="R7972" s="248">
        <f t="shared" si="1240"/>
        <v>0</v>
      </c>
      <c r="S7972" s="248">
        <f t="shared" si="1241"/>
        <v>0</v>
      </c>
      <c r="T7972" s="248">
        <f t="shared" si="1242"/>
        <v>0</v>
      </c>
      <c r="U7972" s="248">
        <f t="shared" si="1243"/>
        <v>0</v>
      </c>
      <c r="V7972" s="13"/>
      <c r="W7972" s="7"/>
      <c r="AT7972" s="130"/>
      <c r="BF7972" s="33">
        <f t="shared" si="1249"/>
        <v>41242</v>
      </c>
      <c r="BG7972" s="34">
        <f t="shared" si="1244"/>
        <v>82.88000000000001</v>
      </c>
      <c r="BH7972" s="32">
        <f t="shared" si="1245"/>
        <v>1</v>
      </c>
      <c r="BI7972" s="32">
        <f t="shared" si="1246"/>
        <v>0</v>
      </c>
      <c r="BJ7972" s="69">
        <f t="shared" si="1247"/>
        <v>0</v>
      </c>
      <c r="BK7972" s="158" t="str">
        <f t="shared" si="1248"/>
        <v/>
      </c>
    </row>
    <row r="7973" spans="1:63" ht="12" customHeight="1" x14ac:dyDescent="0.2">
      <c r="A7973" s="8"/>
      <c r="B7973" s="7"/>
      <c r="C7973" s="7"/>
      <c r="D7973" s="7"/>
      <c r="E7973" s="7"/>
      <c r="F7973" s="7"/>
      <c r="G7973" s="7"/>
      <c r="H7973" s="7"/>
      <c r="I7973" s="10"/>
      <c r="J7973" s="25"/>
      <c r="K7973" s="250"/>
      <c r="L7973" s="31"/>
      <c r="M7973" s="9"/>
      <c r="N7973" s="11" t="s">
        <v>25</v>
      </c>
      <c r="O7973" s="39"/>
      <c r="P7973" s="47"/>
      <c r="Q7973" s="13"/>
      <c r="R7973" s="248">
        <f t="shared" si="1240"/>
        <v>0</v>
      </c>
      <c r="S7973" s="248">
        <f t="shared" si="1241"/>
        <v>0</v>
      </c>
      <c r="T7973" s="248">
        <f t="shared" si="1242"/>
        <v>0</v>
      </c>
      <c r="U7973" s="248">
        <f t="shared" si="1243"/>
        <v>0</v>
      </c>
      <c r="V7973" s="13"/>
      <c r="W7973" s="7"/>
      <c r="AT7973" s="130"/>
      <c r="BF7973" s="33">
        <f t="shared" si="1249"/>
        <v>41242</v>
      </c>
      <c r="BG7973" s="34">
        <f t="shared" si="1244"/>
        <v>82.88000000000001</v>
      </c>
      <c r="BH7973" s="32">
        <f t="shared" si="1245"/>
        <v>1</v>
      </c>
      <c r="BI7973" s="32">
        <f t="shared" si="1246"/>
        <v>0</v>
      </c>
      <c r="BJ7973" s="69">
        <f t="shared" si="1247"/>
        <v>0</v>
      </c>
      <c r="BK7973" s="158" t="str">
        <f t="shared" si="1248"/>
        <v/>
      </c>
    </row>
    <row r="7974" spans="1:63" ht="12" customHeight="1" x14ac:dyDescent="0.2">
      <c r="A7974" s="8"/>
      <c r="B7974" s="7"/>
      <c r="C7974" s="7"/>
      <c r="D7974" s="7"/>
      <c r="E7974" s="7"/>
      <c r="F7974" s="7"/>
      <c r="G7974" s="7"/>
      <c r="H7974" s="7"/>
      <c r="I7974" s="10"/>
      <c r="J7974" s="25"/>
      <c r="K7974" s="250"/>
      <c r="L7974" s="31"/>
      <c r="M7974" s="9"/>
      <c r="N7974" s="11" t="s">
        <v>25</v>
      </c>
      <c r="O7974" s="39"/>
      <c r="P7974" s="47"/>
      <c r="Q7974" s="13"/>
      <c r="R7974" s="248">
        <f t="shared" si="1240"/>
        <v>0</v>
      </c>
      <c r="S7974" s="248">
        <f t="shared" si="1241"/>
        <v>0</v>
      </c>
      <c r="T7974" s="248">
        <f t="shared" si="1242"/>
        <v>0</v>
      </c>
      <c r="U7974" s="248">
        <f t="shared" si="1243"/>
        <v>0</v>
      </c>
      <c r="V7974" s="13"/>
      <c r="W7974" s="7"/>
      <c r="AT7974" s="130"/>
      <c r="BF7974" s="33">
        <f t="shared" si="1249"/>
        <v>41242</v>
      </c>
      <c r="BG7974" s="34">
        <f t="shared" si="1244"/>
        <v>82.88000000000001</v>
      </c>
      <c r="BH7974" s="32">
        <f t="shared" si="1245"/>
        <v>1</v>
      </c>
      <c r="BI7974" s="32">
        <f t="shared" si="1246"/>
        <v>0</v>
      </c>
      <c r="BJ7974" s="69">
        <f t="shared" si="1247"/>
        <v>0</v>
      </c>
      <c r="BK7974" s="158" t="str">
        <f t="shared" si="1248"/>
        <v/>
      </c>
    </row>
    <row r="7975" spans="1:63" ht="12" customHeight="1" x14ac:dyDescent="0.2">
      <c r="A7975" s="8"/>
      <c r="B7975" s="7"/>
      <c r="C7975" s="7"/>
      <c r="D7975" s="7"/>
      <c r="E7975" s="7"/>
      <c r="F7975" s="7"/>
      <c r="G7975" s="7"/>
      <c r="H7975" s="7"/>
      <c r="I7975" s="10"/>
      <c r="J7975" s="25"/>
      <c r="K7975" s="250"/>
      <c r="L7975" s="31"/>
      <c r="M7975" s="9"/>
      <c r="N7975" s="11" t="s">
        <v>25</v>
      </c>
      <c r="O7975" s="39"/>
      <c r="P7975" s="47"/>
      <c r="Q7975" s="13"/>
      <c r="R7975" s="248">
        <f t="shared" si="1240"/>
        <v>0</v>
      </c>
      <c r="S7975" s="248">
        <f t="shared" si="1241"/>
        <v>0</v>
      </c>
      <c r="T7975" s="248">
        <f t="shared" si="1242"/>
        <v>0</v>
      </c>
      <c r="U7975" s="248">
        <f t="shared" si="1243"/>
        <v>0</v>
      </c>
      <c r="V7975" s="13"/>
      <c r="W7975" s="7"/>
      <c r="AT7975" s="130"/>
      <c r="BF7975" s="33">
        <f t="shared" si="1249"/>
        <v>41242</v>
      </c>
      <c r="BG7975" s="34">
        <f t="shared" si="1244"/>
        <v>82.88000000000001</v>
      </c>
      <c r="BH7975" s="32">
        <f t="shared" si="1245"/>
        <v>1</v>
      </c>
      <c r="BI7975" s="32">
        <f t="shared" si="1246"/>
        <v>0</v>
      </c>
      <c r="BJ7975" s="69">
        <f t="shared" si="1247"/>
        <v>0</v>
      </c>
      <c r="BK7975" s="158" t="str">
        <f t="shared" si="1248"/>
        <v/>
      </c>
    </row>
    <row r="7976" spans="1:63" ht="12" customHeight="1" x14ac:dyDescent="0.2">
      <c r="A7976" s="8"/>
      <c r="B7976" s="7"/>
      <c r="C7976" s="7"/>
      <c r="D7976" s="7"/>
      <c r="E7976" s="7"/>
      <c r="F7976" s="7"/>
      <c r="G7976" s="7"/>
      <c r="H7976" s="7"/>
      <c r="I7976" s="10"/>
      <c r="J7976" s="25"/>
      <c r="K7976" s="250"/>
      <c r="L7976" s="31"/>
      <c r="M7976" s="9"/>
      <c r="N7976" s="11" t="s">
        <v>25</v>
      </c>
      <c r="O7976" s="39"/>
      <c r="P7976" s="47"/>
      <c r="Q7976" s="13"/>
      <c r="R7976" s="248">
        <f t="shared" si="1240"/>
        <v>0</v>
      </c>
      <c r="S7976" s="248">
        <f t="shared" si="1241"/>
        <v>0</v>
      </c>
      <c r="T7976" s="248">
        <f t="shared" si="1242"/>
        <v>0</v>
      </c>
      <c r="U7976" s="248">
        <f t="shared" si="1243"/>
        <v>0</v>
      </c>
      <c r="V7976" s="13"/>
      <c r="W7976" s="7"/>
      <c r="AT7976" s="130"/>
      <c r="BF7976" s="33">
        <f t="shared" si="1249"/>
        <v>41242</v>
      </c>
      <c r="BG7976" s="34">
        <f t="shared" si="1244"/>
        <v>82.88000000000001</v>
      </c>
      <c r="BH7976" s="32">
        <f t="shared" si="1245"/>
        <v>1</v>
      </c>
      <c r="BI7976" s="32">
        <f t="shared" si="1246"/>
        <v>0</v>
      </c>
      <c r="BJ7976" s="69">
        <f t="shared" si="1247"/>
        <v>0</v>
      </c>
      <c r="BK7976" s="158" t="str">
        <f t="shared" si="1248"/>
        <v/>
      </c>
    </row>
    <row r="7977" spans="1:63" ht="12" customHeight="1" x14ac:dyDescent="0.2">
      <c r="A7977" s="8"/>
      <c r="B7977" s="7"/>
      <c r="C7977" s="7"/>
      <c r="D7977" s="7"/>
      <c r="E7977" s="7"/>
      <c r="F7977" s="7"/>
      <c r="G7977" s="7"/>
      <c r="H7977" s="7"/>
      <c r="I7977" s="10"/>
      <c r="J7977" s="25"/>
      <c r="K7977" s="250"/>
      <c r="L7977" s="31"/>
      <c r="M7977" s="9"/>
      <c r="N7977" s="11" t="s">
        <v>25</v>
      </c>
      <c r="O7977" s="39"/>
      <c r="P7977" s="47"/>
      <c r="Q7977" s="13"/>
      <c r="R7977" s="248">
        <f t="shared" si="1240"/>
        <v>0</v>
      </c>
      <c r="S7977" s="248">
        <f t="shared" si="1241"/>
        <v>0</v>
      </c>
      <c r="T7977" s="248">
        <f t="shared" si="1242"/>
        <v>0</v>
      </c>
      <c r="U7977" s="248">
        <f t="shared" si="1243"/>
        <v>0</v>
      </c>
      <c r="V7977" s="13"/>
      <c r="W7977" s="7"/>
      <c r="AT7977" s="130"/>
      <c r="BF7977" s="33">
        <f t="shared" si="1249"/>
        <v>41242</v>
      </c>
      <c r="BG7977" s="34">
        <f t="shared" si="1244"/>
        <v>82.88000000000001</v>
      </c>
      <c r="BH7977" s="32">
        <f t="shared" si="1245"/>
        <v>1</v>
      </c>
      <c r="BI7977" s="32">
        <f t="shared" si="1246"/>
        <v>0</v>
      </c>
      <c r="BJ7977" s="69">
        <f t="shared" si="1247"/>
        <v>0</v>
      </c>
      <c r="BK7977" s="158" t="str">
        <f t="shared" si="1248"/>
        <v/>
      </c>
    </row>
    <row r="7978" spans="1:63" ht="12" customHeight="1" x14ac:dyDescent="0.2">
      <c r="A7978" s="8"/>
      <c r="B7978" s="7"/>
      <c r="C7978" s="7"/>
      <c r="D7978" s="7"/>
      <c r="E7978" s="7"/>
      <c r="F7978" s="7"/>
      <c r="G7978" s="7"/>
      <c r="H7978" s="7"/>
      <c r="I7978" s="10"/>
      <c r="J7978" s="25"/>
      <c r="K7978" s="250"/>
      <c r="L7978" s="31"/>
      <c r="M7978" s="9"/>
      <c r="N7978" s="11" t="s">
        <v>25</v>
      </c>
      <c r="O7978" s="39"/>
      <c r="P7978" s="47"/>
      <c r="Q7978" s="13"/>
      <c r="R7978" s="248">
        <f t="shared" si="1240"/>
        <v>0</v>
      </c>
      <c r="S7978" s="248">
        <f t="shared" si="1241"/>
        <v>0</v>
      </c>
      <c r="T7978" s="248">
        <f t="shared" si="1242"/>
        <v>0</v>
      </c>
      <c r="U7978" s="248">
        <f t="shared" si="1243"/>
        <v>0</v>
      </c>
      <c r="V7978" s="13"/>
      <c r="W7978" s="7"/>
      <c r="AT7978" s="130"/>
      <c r="BF7978" s="33">
        <f t="shared" si="1249"/>
        <v>41242</v>
      </c>
      <c r="BG7978" s="34">
        <f t="shared" si="1244"/>
        <v>82.88000000000001</v>
      </c>
      <c r="BH7978" s="32">
        <f t="shared" si="1245"/>
        <v>1</v>
      </c>
      <c r="BI7978" s="32">
        <f t="shared" si="1246"/>
        <v>0</v>
      </c>
      <c r="BJ7978" s="69">
        <f t="shared" si="1247"/>
        <v>0</v>
      </c>
      <c r="BK7978" s="158" t="str">
        <f t="shared" si="1248"/>
        <v/>
      </c>
    </row>
    <row r="7979" spans="1:63" ht="12" customHeight="1" x14ac:dyDescent="0.2">
      <c r="A7979" s="8"/>
      <c r="B7979" s="7"/>
      <c r="C7979" s="7"/>
      <c r="D7979" s="7"/>
      <c r="E7979" s="7"/>
      <c r="F7979" s="7"/>
      <c r="G7979" s="7"/>
      <c r="H7979" s="7"/>
      <c r="I7979" s="10"/>
      <c r="J7979" s="25"/>
      <c r="K7979" s="250"/>
      <c r="L7979" s="31"/>
      <c r="M7979" s="9"/>
      <c r="N7979" s="11" t="s">
        <v>25</v>
      </c>
      <c r="O7979" s="39"/>
      <c r="P7979" s="47"/>
      <c r="Q7979" s="13"/>
      <c r="R7979" s="248">
        <f t="shared" si="1240"/>
        <v>0</v>
      </c>
      <c r="S7979" s="248">
        <f t="shared" si="1241"/>
        <v>0</v>
      </c>
      <c r="T7979" s="248">
        <f t="shared" si="1242"/>
        <v>0</v>
      </c>
      <c r="U7979" s="248">
        <f t="shared" si="1243"/>
        <v>0</v>
      </c>
      <c r="V7979" s="13"/>
      <c r="W7979" s="7"/>
      <c r="AT7979" s="130"/>
      <c r="BF7979" s="33">
        <f t="shared" si="1249"/>
        <v>41242</v>
      </c>
      <c r="BG7979" s="34">
        <f t="shared" si="1244"/>
        <v>82.88000000000001</v>
      </c>
      <c r="BH7979" s="32">
        <f t="shared" si="1245"/>
        <v>1</v>
      </c>
      <c r="BI7979" s="32">
        <f t="shared" si="1246"/>
        <v>0</v>
      </c>
      <c r="BJ7979" s="69">
        <f t="shared" si="1247"/>
        <v>0</v>
      </c>
      <c r="BK7979" s="158" t="str">
        <f t="shared" si="1248"/>
        <v/>
      </c>
    </row>
    <row r="7980" spans="1:63" ht="12" customHeight="1" x14ac:dyDescent="0.2">
      <c r="A7980" s="8"/>
      <c r="B7980" s="7"/>
      <c r="C7980" s="7"/>
      <c r="D7980" s="7"/>
      <c r="E7980" s="7"/>
      <c r="F7980" s="7"/>
      <c r="G7980" s="7"/>
      <c r="H7980" s="7"/>
      <c r="I7980" s="10"/>
      <c r="J7980" s="25"/>
      <c r="K7980" s="250"/>
      <c r="L7980" s="31"/>
      <c r="M7980" s="9"/>
      <c r="N7980" s="11" t="s">
        <v>25</v>
      </c>
      <c r="O7980" s="39"/>
      <c r="P7980" s="47"/>
      <c r="Q7980" s="13"/>
      <c r="R7980" s="248">
        <f t="shared" si="1240"/>
        <v>0</v>
      </c>
      <c r="S7980" s="248">
        <f t="shared" si="1241"/>
        <v>0</v>
      </c>
      <c r="T7980" s="248">
        <f t="shared" si="1242"/>
        <v>0</v>
      </c>
      <c r="U7980" s="248">
        <f t="shared" si="1243"/>
        <v>0</v>
      </c>
      <c r="V7980" s="13"/>
      <c r="W7980" s="7"/>
      <c r="AT7980" s="130"/>
      <c r="BF7980" s="33">
        <f t="shared" si="1249"/>
        <v>41242</v>
      </c>
      <c r="BG7980" s="34">
        <f t="shared" si="1244"/>
        <v>82.88000000000001</v>
      </c>
      <c r="BH7980" s="32">
        <f t="shared" si="1245"/>
        <v>1</v>
      </c>
      <c r="BI7980" s="32">
        <f t="shared" si="1246"/>
        <v>0</v>
      </c>
      <c r="BJ7980" s="69">
        <f t="shared" si="1247"/>
        <v>0</v>
      </c>
      <c r="BK7980" s="158" t="str">
        <f t="shared" si="1248"/>
        <v/>
      </c>
    </row>
    <row r="7981" spans="1:63" ht="12" customHeight="1" x14ac:dyDescent="0.2">
      <c r="A7981" s="8"/>
      <c r="B7981" s="7"/>
      <c r="C7981" s="7"/>
      <c r="D7981" s="7"/>
      <c r="E7981" s="7"/>
      <c r="F7981" s="7"/>
      <c r="G7981" s="7"/>
      <c r="H7981" s="7"/>
      <c r="I7981" s="10"/>
      <c r="J7981" s="25"/>
      <c r="K7981" s="250"/>
      <c r="L7981" s="31"/>
      <c r="M7981" s="9"/>
      <c r="N7981" s="11" t="s">
        <v>25</v>
      </c>
      <c r="O7981" s="39"/>
      <c r="P7981" s="47"/>
      <c r="Q7981" s="13"/>
      <c r="R7981" s="248">
        <f t="shared" si="1240"/>
        <v>0</v>
      </c>
      <c r="S7981" s="248">
        <f t="shared" si="1241"/>
        <v>0</v>
      </c>
      <c r="T7981" s="248">
        <f t="shared" si="1242"/>
        <v>0</v>
      </c>
      <c r="U7981" s="248">
        <f t="shared" si="1243"/>
        <v>0</v>
      </c>
      <c r="V7981" s="13"/>
      <c r="W7981" s="7"/>
      <c r="AT7981" s="130"/>
      <c r="BF7981" s="33">
        <f t="shared" si="1249"/>
        <v>41242</v>
      </c>
      <c r="BG7981" s="34">
        <f t="shared" si="1244"/>
        <v>82.88000000000001</v>
      </c>
      <c r="BH7981" s="32">
        <f t="shared" si="1245"/>
        <v>1</v>
      </c>
      <c r="BI7981" s="32">
        <f t="shared" si="1246"/>
        <v>0</v>
      </c>
      <c r="BJ7981" s="69">
        <f t="shared" si="1247"/>
        <v>0</v>
      </c>
      <c r="BK7981" s="158" t="str">
        <f t="shared" si="1248"/>
        <v/>
      </c>
    </row>
    <row r="7982" spans="1:63" ht="12" customHeight="1" x14ac:dyDescent="0.2">
      <c r="A7982" s="8"/>
      <c r="B7982" s="7"/>
      <c r="C7982" s="7"/>
      <c r="D7982" s="7"/>
      <c r="E7982" s="7"/>
      <c r="F7982" s="7"/>
      <c r="G7982" s="7"/>
      <c r="H7982" s="7"/>
      <c r="I7982" s="10"/>
      <c r="J7982" s="25"/>
      <c r="K7982" s="250"/>
      <c r="L7982" s="31"/>
      <c r="M7982" s="9"/>
      <c r="N7982" s="11" t="s">
        <v>25</v>
      </c>
      <c r="O7982" s="39"/>
      <c r="P7982" s="47"/>
      <c r="Q7982" s="13"/>
      <c r="R7982" s="248">
        <f t="shared" si="1240"/>
        <v>0</v>
      </c>
      <c r="S7982" s="248">
        <f t="shared" si="1241"/>
        <v>0</v>
      </c>
      <c r="T7982" s="248">
        <f t="shared" si="1242"/>
        <v>0</v>
      </c>
      <c r="U7982" s="248">
        <f t="shared" si="1243"/>
        <v>0</v>
      </c>
      <c r="V7982" s="13"/>
      <c r="W7982" s="7"/>
      <c r="AT7982" s="130"/>
      <c r="BF7982" s="33">
        <f t="shared" si="1249"/>
        <v>41242</v>
      </c>
      <c r="BG7982" s="34">
        <f t="shared" si="1244"/>
        <v>82.88000000000001</v>
      </c>
      <c r="BH7982" s="32">
        <f t="shared" si="1245"/>
        <v>1</v>
      </c>
      <c r="BI7982" s="32">
        <f t="shared" si="1246"/>
        <v>0</v>
      </c>
      <c r="BJ7982" s="69">
        <f t="shared" si="1247"/>
        <v>0</v>
      </c>
      <c r="BK7982" s="158" t="str">
        <f t="shared" si="1248"/>
        <v/>
      </c>
    </row>
    <row r="7983" spans="1:63" ht="12" customHeight="1" x14ac:dyDescent="0.2">
      <c r="A7983" s="8"/>
      <c r="B7983" s="7"/>
      <c r="C7983" s="7"/>
      <c r="D7983" s="7"/>
      <c r="E7983" s="7"/>
      <c r="F7983" s="7"/>
      <c r="G7983" s="7"/>
      <c r="H7983" s="7"/>
      <c r="I7983" s="10"/>
      <c r="J7983" s="25"/>
      <c r="K7983" s="250"/>
      <c r="L7983" s="31"/>
      <c r="M7983" s="9"/>
      <c r="N7983" s="11" t="s">
        <v>25</v>
      </c>
      <c r="O7983" s="39"/>
      <c r="P7983" s="47"/>
      <c r="Q7983" s="13"/>
      <c r="R7983" s="248">
        <f t="shared" si="1240"/>
        <v>0</v>
      </c>
      <c r="S7983" s="248">
        <f t="shared" si="1241"/>
        <v>0</v>
      </c>
      <c r="T7983" s="248">
        <f t="shared" si="1242"/>
        <v>0</v>
      </c>
      <c r="U7983" s="248">
        <f t="shared" si="1243"/>
        <v>0</v>
      </c>
      <c r="V7983" s="13"/>
      <c r="W7983" s="7"/>
      <c r="AT7983" s="130"/>
      <c r="BF7983" s="33">
        <f t="shared" si="1249"/>
        <v>41242</v>
      </c>
      <c r="BG7983" s="34">
        <f t="shared" si="1244"/>
        <v>82.88000000000001</v>
      </c>
      <c r="BH7983" s="32">
        <f t="shared" si="1245"/>
        <v>1</v>
      </c>
      <c r="BI7983" s="32">
        <f t="shared" si="1246"/>
        <v>0</v>
      </c>
      <c r="BJ7983" s="69">
        <f t="shared" si="1247"/>
        <v>0</v>
      </c>
      <c r="BK7983" s="158" t="str">
        <f t="shared" si="1248"/>
        <v/>
      </c>
    </row>
    <row r="7984" spans="1:63" ht="12" customHeight="1" x14ac:dyDescent="0.2">
      <c r="A7984" s="8"/>
      <c r="B7984" s="7"/>
      <c r="C7984" s="7"/>
      <c r="D7984" s="7"/>
      <c r="E7984" s="7"/>
      <c r="F7984" s="7"/>
      <c r="G7984" s="7"/>
      <c r="H7984" s="7"/>
      <c r="I7984" s="10"/>
      <c r="J7984" s="25"/>
      <c r="K7984" s="250"/>
      <c r="L7984" s="31"/>
      <c r="M7984" s="9"/>
      <c r="N7984" s="11" t="s">
        <v>25</v>
      </c>
      <c r="O7984" s="39"/>
      <c r="P7984" s="47"/>
      <c r="Q7984" s="13"/>
      <c r="R7984" s="248">
        <f t="shared" si="1240"/>
        <v>0</v>
      </c>
      <c r="S7984" s="248">
        <f t="shared" si="1241"/>
        <v>0</v>
      </c>
      <c r="T7984" s="248">
        <f t="shared" si="1242"/>
        <v>0</v>
      </c>
      <c r="U7984" s="248">
        <f t="shared" si="1243"/>
        <v>0</v>
      </c>
      <c r="V7984" s="13"/>
      <c r="W7984" s="7"/>
      <c r="AT7984" s="130"/>
      <c r="BF7984" s="33">
        <f t="shared" si="1249"/>
        <v>41242</v>
      </c>
      <c r="BG7984" s="34">
        <f t="shared" si="1244"/>
        <v>82.88000000000001</v>
      </c>
      <c r="BH7984" s="32">
        <f t="shared" si="1245"/>
        <v>1</v>
      </c>
      <c r="BI7984" s="32">
        <f t="shared" si="1246"/>
        <v>0</v>
      </c>
      <c r="BJ7984" s="69">
        <f t="shared" si="1247"/>
        <v>0</v>
      </c>
      <c r="BK7984" s="158" t="str">
        <f t="shared" si="1248"/>
        <v/>
      </c>
    </row>
    <row r="7985" spans="1:63" ht="12" customHeight="1" x14ac:dyDescent="0.2">
      <c r="A7985" s="8"/>
      <c r="B7985" s="7"/>
      <c r="C7985" s="7"/>
      <c r="D7985" s="7"/>
      <c r="E7985" s="7"/>
      <c r="F7985" s="7"/>
      <c r="G7985" s="7"/>
      <c r="H7985" s="7"/>
      <c r="I7985" s="10"/>
      <c r="J7985" s="25"/>
      <c r="K7985" s="250"/>
      <c r="L7985" s="31"/>
      <c r="M7985" s="9"/>
      <c r="N7985" s="11" t="s">
        <v>25</v>
      </c>
      <c r="O7985" s="39"/>
      <c r="P7985" s="47"/>
      <c r="Q7985" s="13"/>
      <c r="R7985" s="248">
        <f t="shared" si="1240"/>
        <v>0</v>
      </c>
      <c r="S7985" s="248">
        <f t="shared" si="1241"/>
        <v>0</v>
      </c>
      <c r="T7985" s="248">
        <f t="shared" si="1242"/>
        <v>0</v>
      </c>
      <c r="U7985" s="248">
        <f t="shared" si="1243"/>
        <v>0</v>
      </c>
      <c r="V7985" s="13"/>
      <c r="W7985" s="7"/>
      <c r="AT7985" s="130"/>
      <c r="BF7985" s="33">
        <f t="shared" si="1249"/>
        <v>41242</v>
      </c>
      <c r="BG7985" s="34">
        <f t="shared" si="1244"/>
        <v>82.88000000000001</v>
      </c>
      <c r="BH7985" s="32">
        <f t="shared" si="1245"/>
        <v>1</v>
      </c>
      <c r="BI7985" s="32">
        <f t="shared" si="1246"/>
        <v>0</v>
      </c>
      <c r="BJ7985" s="69">
        <f t="shared" si="1247"/>
        <v>0</v>
      </c>
      <c r="BK7985" s="158" t="str">
        <f t="shared" si="1248"/>
        <v/>
      </c>
    </row>
    <row r="7986" spans="1:63" ht="12" customHeight="1" x14ac:dyDescent="0.2">
      <c r="A7986" s="8"/>
      <c r="B7986" s="7"/>
      <c r="C7986" s="7"/>
      <c r="D7986" s="7"/>
      <c r="E7986" s="7"/>
      <c r="F7986" s="7"/>
      <c r="G7986" s="7"/>
      <c r="H7986" s="7"/>
      <c r="I7986" s="10"/>
      <c r="J7986" s="25"/>
      <c r="K7986" s="250"/>
      <c r="L7986" s="31"/>
      <c r="M7986" s="9"/>
      <c r="N7986" s="11" t="s">
        <v>25</v>
      </c>
      <c r="O7986" s="39"/>
      <c r="P7986" s="47"/>
      <c r="Q7986" s="13"/>
      <c r="R7986" s="248">
        <f t="shared" si="1240"/>
        <v>0</v>
      </c>
      <c r="S7986" s="248">
        <f t="shared" si="1241"/>
        <v>0</v>
      </c>
      <c r="T7986" s="248">
        <f t="shared" si="1242"/>
        <v>0</v>
      </c>
      <c r="U7986" s="248">
        <f t="shared" si="1243"/>
        <v>0</v>
      </c>
      <c r="V7986" s="13"/>
      <c r="W7986" s="7"/>
      <c r="AT7986" s="130"/>
      <c r="BF7986" s="33">
        <f t="shared" si="1249"/>
        <v>41242</v>
      </c>
      <c r="BG7986" s="34">
        <f t="shared" si="1244"/>
        <v>82.88000000000001</v>
      </c>
      <c r="BH7986" s="32">
        <f t="shared" si="1245"/>
        <v>1</v>
      </c>
      <c r="BI7986" s="32">
        <f t="shared" si="1246"/>
        <v>0</v>
      </c>
      <c r="BJ7986" s="69">
        <f t="shared" si="1247"/>
        <v>0</v>
      </c>
      <c r="BK7986" s="158" t="str">
        <f t="shared" si="1248"/>
        <v/>
      </c>
    </row>
    <row r="7987" spans="1:63" ht="12" customHeight="1" x14ac:dyDescent="0.2">
      <c r="A7987" s="8"/>
      <c r="B7987" s="7"/>
      <c r="C7987" s="7"/>
      <c r="D7987" s="7"/>
      <c r="E7987" s="7"/>
      <c r="F7987" s="7"/>
      <c r="G7987" s="7"/>
      <c r="H7987" s="7"/>
      <c r="I7987" s="10"/>
      <c r="J7987" s="25"/>
      <c r="K7987" s="250"/>
      <c r="L7987" s="31"/>
      <c r="M7987" s="9"/>
      <c r="N7987" s="11" t="s">
        <v>25</v>
      </c>
      <c r="O7987" s="39"/>
      <c r="P7987" s="47"/>
      <c r="Q7987" s="13"/>
      <c r="R7987" s="248">
        <f t="shared" si="1240"/>
        <v>0</v>
      </c>
      <c r="S7987" s="248">
        <f t="shared" si="1241"/>
        <v>0</v>
      </c>
      <c r="T7987" s="248">
        <f t="shared" si="1242"/>
        <v>0</v>
      </c>
      <c r="U7987" s="248">
        <f t="shared" si="1243"/>
        <v>0</v>
      </c>
      <c r="V7987" s="13"/>
      <c r="W7987" s="7"/>
      <c r="AT7987" s="130"/>
      <c r="BF7987" s="33">
        <f t="shared" si="1249"/>
        <v>41242</v>
      </c>
      <c r="BG7987" s="34">
        <f t="shared" si="1244"/>
        <v>82.88000000000001</v>
      </c>
      <c r="BH7987" s="32">
        <f t="shared" si="1245"/>
        <v>1</v>
      </c>
      <c r="BI7987" s="32">
        <f t="shared" si="1246"/>
        <v>0</v>
      </c>
      <c r="BJ7987" s="69">
        <f t="shared" si="1247"/>
        <v>0</v>
      </c>
      <c r="BK7987" s="158" t="str">
        <f t="shared" si="1248"/>
        <v/>
      </c>
    </row>
    <row r="7988" spans="1:63" ht="12" customHeight="1" x14ac:dyDescent="0.2">
      <c r="A7988" s="8"/>
      <c r="B7988" s="7"/>
      <c r="C7988" s="7"/>
      <c r="D7988" s="7"/>
      <c r="E7988" s="7"/>
      <c r="F7988" s="7"/>
      <c r="G7988" s="7"/>
      <c r="H7988" s="7"/>
      <c r="I7988" s="10"/>
      <c r="J7988" s="25"/>
      <c r="K7988" s="250"/>
      <c r="L7988" s="31"/>
      <c r="M7988" s="9"/>
      <c r="N7988" s="11" t="s">
        <v>25</v>
      </c>
      <c r="O7988" s="39"/>
      <c r="P7988" s="47"/>
      <c r="Q7988" s="13"/>
      <c r="R7988" s="248">
        <f t="shared" si="1240"/>
        <v>0</v>
      </c>
      <c r="S7988" s="248">
        <f t="shared" si="1241"/>
        <v>0</v>
      </c>
      <c r="T7988" s="248">
        <f t="shared" si="1242"/>
        <v>0</v>
      </c>
      <c r="U7988" s="248">
        <f t="shared" si="1243"/>
        <v>0</v>
      </c>
      <c r="V7988" s="13"/>
      <c r="W7988" s="7"/>
      <c r="AT7988" s="130"/>
      <c r="BF7988" s="33">
        <f t="shared" si="1249"/>
        <v>41242</v>
      </c>
      <c r="BG7988" s="34">
        <f t="shared" si="1244"/>
        <v>82.88000000000001</v>
      </c>
      <c r="BH7988" s="32">
        <f t="shared" si="1245"/>
        <v>1</v>
      </c>
      <c r="BI7988" s="32">
        <f t="shared" si="1246"/>
        <v>0</v>
      </c>
      <c r="BJ7988" s="69">
        <f t="shared" si="1247"/>
        <v>0</v>
      </c>
      <c r="BK7988" s="158" t="str">
        <f t="shared" si="1248"/>
        <v/>
      </c>
    </row>
    <row r="7989" spans="1:63" ht="12" customHeight="1" x14ac:dyDescent="0.2">
      <c r="A7989" s="8"/>
      <c r="B7989" s="7"/>
      <c r="C7989" s="7"/>
      <c r="D7989" s="7"/>
      <c r="E7989" s="7"/>
      <c r="F7989" s="7"/>
      <c r="G7989" s="7"/>
      <c r="H7989" s="7"/>
      <c r="I7989" s="10"/>
      <c r="J7989" s="25"/>
      <c r="K7989" s="250"/>
      <c r="L7989" s="31"/>
      <c r="M7989" s="9"/>
      <c r="N7989" s="11" t="s">
        <v>25</v>
      </c>
      <c r="O7989" s="39"/>
      <c r="P7989" s="47"/>
      <c r="Q7989" s="13"/>
      <c r="R7989" s="248">
        <f t="shared" si="1240"/>
        <v>0</v>
      </c>
      <c r="S7989" s="248">
        <f t="shared" si="1241"/>
        <v>0</v>
      </c>
      <c r="T7989" s="248">
        <f t="shared" si="1242"/>
        <v>0</v>
      </c>
      <c r="U7989" s="248">
        <f t="shared" si="1243"/>
        <v>0</v>
      </c>
      <c r="V7989" s="13"/>
      <c r="W7989" s="7"/>
      <c r="AT7989" s="130"/>
      <c r="BF7989" s="33">
        <f t="shared" si="1249"/>
        <v>41242</v>
      </c>
      <c r="BG7989" s="34">
        <f t="shared" si="1244"/>
        <v>82.88000000000001</v>
      </c>
      <c r="BH7989" s="32">
        <f t="shared" si="1245"/>
        <v>1</v>
      </c>
      <c r="BI7989" s="32">
        <f t="shared" si="1246"/>
        <v>0</v>
      </c>
      <c r="BJ7989" s="69">
        <f t="shared" si="1247"/>
        <v>0</v>
      </c>
      <c r="BK7989" s="158" t="str">
        <f t="shared" si="1248"/>
        <v/>
      </c>
    </row>
    <row r="7990" spans="1:63" ht="12" customHeight="1" x14ac:dyDescent="0.2">
      <c r="A7990" s="8"/>
      <c r="B7990" s="7"/>
      <c r="C7990" s="7"/>
      <c r="D7990" s="7"/>
      <c r="E7990" s="7"/>
      <c r="F7990" s="7"/>
      <c r="G7990" s="7"/>
      <c r="H7990" s="7"/>
      <c r="I7990" s="10"/>
      <c r="J7990" s="25"/>
      <c r="K7990" s="250"/>
      <c r="L7990" s="31"/>
      <c r="M7990" s="9"/>
      <c r="N7990" s="11" t="s">
        <v>25</v>
      </c>
      <c r="O7990" s="39"/>
      <c r="P7990" s="47"/>
      <c r="Q7990" s="13"/>
      <c r="R7990" s="248">
        <f t="shared" si="1240"/>
        <v>0</v>
      </c>
      <c r="S7990" s="248">
        <f t="shared" si="1241"/>
        <v>0</v>
      </c>
      <c r="T7990" s="248">
        <f t="shared" si="1242"/>
        <v>0</v>
      </c>
      <c r="U7990" s="248">
        <f t="shared" si="1243"/>
        <v>0</v>
      </c>
      <c r="V7990" s="13"/>
      <c r="W7990" s="7"/>
      <c r="AT7990" s="130"/>
      <c r="BF7990" s="33">
        <f t="shared" si="1249"/>
        <v>41242</v>
      </c>
      <c r="BG7990" s="34">
        <f t="shared" si="1244"/>
        <v>82.88000000000001</v>
      </c>
      <c r="BH7990" s="32">
        <f t="shared" si="1245"/>
        <v>1</v>
      </c>
      <c r="BI7990" s="32">
        <f t="shared" si="1246"/>
        <v>0</v>
      </c>
      <c r="BJ7990" s="69">
        <f t="shared" si="1247"/>
        <v>0</v>
      </c>
      <c r="BK7990" s="158" t="str">
        <f t="shared" si="1248"/>
        <v/>
      </c>
    </row>
    <row r="7991" spans="1:63" ht="12" customHeight="1" x14ac:dyDescent="0.2">
      <c r="A7991" s="8"/>
      <c r="B7991" s="7"/>
      <c r="C7991" s="7"/>
      <c r="D7991" s="7"/>
      <c r="E7991" s="7"/>
      <c r="F7991" s="7"/>
      <c r="G7991" s="7"/>
      <c r="H7991" s="7"/>
      <c r="I7991" s="10"/>
      <c r="J7991" s="25"/>
      <c r="K7991" s="250"/>
      <c r="L7991" s="31"/>
      <c r="M7991" s="9"/>
      <c r="N7991" s="11" t="s">
        <v>25</v>
      </c>
      <c r="O7991" s="39"/>
      <c r="P7991" s="47"/>
      <c r="Q7991" s="13"/>
      <c r="R7991" s="248">
        <f t="shared" si="1240"/>
        <v>0</v>
      </c>
      <c r="S7991" s="248">
        <f t="shared" si="1241"/>
        <v>0</v>
      </c>
      <c r="T7991" s="248">
        <f t="shared" si="1242"/>
        <v>0</v>
      </c>
      <c r="U7991" s="248">
        <f t="shared" si="1243"/>
        <v>0</v>
      </c>
      <c r="V7991" s="13"/>
      <c r="W7991" s="7"/>
      <c r="AT7991" s="130"/>
      <c r="BF7991" s="33">
        <f t="shared" si="1249"/>
        <v>41242</v>
      </c>
      <c r="BG7991" s="34">
        <f t="shared" si="1244"/>
        <v>82.88000000000001</v>
      </c>
      <c r="BH7991" s="32">
        <f t="shared" si="1245"/>
        <v>1</v>
      </c>
      <c r="BI7991" s="32">
        <f t="shared" si="1246"/>
        <v>0</v>
      </c>
      <c r="BJ7991" s="69">
        <f t="shared" si="1247"/>
        <v>0</v>
      </c>
      <c r="BK7991" s="158" t="str">
        <f t="shared" si="1248"/>
        <v/>
      </c>
    </row>
    <row r="7992" spans="1:63" ht="12" customHeight="1" x14ac:dyDescent="0.2">
      <c r="A7992" s="8"/>
      <c r="B7992" s="7"/>
      <c r="C7992" s="7"/>
      <c r="D7992" s="7"/>
      <c r="E7992" s="7"/>
      <c r="F7992" s="7"/>
      <c r="G7992" s="7"/>
      <c r="H7992" s="7"/>
      <c r="I7992" s="10"/>
      <c r="J7992" s="25"/>
      <c r="K7992" s="250"/>
      <c r="L7992" s="31"/>
      <c r="M7992" s="9"/>
      <c r="N7992" s="11" t="s">
        <v>25</v>
      </c>
      <c r="O7992" s="39"/>
      <c r="P7992" s="47"/>
      <c r="Q7992" s="13"/>
      <c r="R7992" s="248">
        <f t="shared" si="1240"/>
        <v>0</v>
      </c>
      <c r="S7992" s="248">
        <f t="shared" si="1241"/>
        <v>0</v>
      </c>
      <c r="T7992" s="248">
        <f t="shared" si="1242"/>
        <v>0</v>
      </c>
      <c r="U7992" s="248">
        <f t="shared" si="1243"/>
        <v>0</v>
      </c>
      <c r="V7992" s="13"/>
      <c r="W7992" s="7"/>
      <c r="AT7992" s="130"/>
      <c r="BF7992" s="33">
        <f t="shared" si="1249"/>
        <v>41242</v>
      </c>
      <c r="BG7992" s="34">
        <f t="shared" si="1244"/>
        <v>82.88000000000001</v>
      </c>
      <c r="BH7992" s="32">
        <f t="shared" si="1245"/>
        <v>1</v>
      </c>
      <c r="BI7992" s="32">
        <f t="shared" si="1246"/>
        <v>0</v>
      </c>
      <c r="BJ7992" s="69">
        <f t="shared" si="1247"/>
        <v>0</v>
      </c>
      <c r="BK7992" s="158" t="str">
        <f t="shared" si="1248"/>
        <v/>
      </c>
    </row>
    <row r="7993" spans="1:63" ht="12" customHeight="1" x14ac:dyDescent="0.2">
      <c r="A7993" s="8"/>
      <c r="B7993" s="7"/>
      <c r="C7993" s="7"/>
      <c r="D7993" s="7"/>
      <c r="E7993" s="7"/>
      <c r="F7993" s="7"/>
      <c r="G7993" s="7"/>
      <c r="H7993" s="7"/>
      <c r="I7993" s="10"/>
      <c r="J7993" s="25"/>
      <c r="K7993" s="250"/>
      <c r="L7993" s="31"/>
      <c r="M7993" s="9"/>
      <c r="N7993" s="11" t="s">
        <v>25</v>
      </c>
      <c r="O7993" s="39"/>
      <c r="P7993" s="47"/>
      <c r="Q7993" s="13"/>
      <c r="R7993" s="248">
        <f t="shared" si="1240"/>
        <v>0</v>
      </c>
      <c r="S7993" s="248">
        <f t="shared" si="1241"/>
        <v>0</v>
      </c>
      <c r="T7993" s="248">
        <f t="shared" si="1242"/>
        <v>0</v>
      </c>
      <c r="U7993" s="248">
        <f t="shared" si="1243"/>
        <v>0</v>
      </c>
      <c r="V7993" s="13"/>
      <c r="W7993" s="7"/>
      <c r="AT7993" s="130"/>
      <c r="BF7993" s="33">
        <f t="shared" si="1249"/>
        <v>41242</v>
      </c>
      <c r="BG7993" s="34">
        <f t="shared" si="1244"/>
        <v>82.88000000000001</v>
      </c>
      <c r="BH7993" s="32">
        <f t="shared" si="1245"/>
        <v>1</v>
      </c>
      <c r="BI7993" s="32">
        <f t="shared" si="1246"/>
        <v>0</v>
      </c>
      <c r="BJ7993" s="69">
        <f t="shared" si="1247"/>
        <v>0</v>
      </c>
      <c r="BK7993" s="158" t="str">
        <f t="shared" si="1248"/>
        <v/>
      </c>
    </row>
    <row r="7994" spans="1:63" ht="12" customHeight="1" x14ac:dyDescent="0.2">
      <c r="A7994" s="8"/>
      <c r="B7994" s="7"/>
      <c r="C7994" s="7"/>
      <c r="D7994" s="7"/>
      <c r="E7994" s="7"/>
      <c r="F7994" s="7"/>
      <c r="G7994" s="7"/>
      <c r="H7994" s="7"/>
      <c r="I7994" s="10"/>
      <c r="J7994" s="25"/>
      <c r="K7994" s="250"/>
      <c r="L7994" s="31"/>
      <c r="M7994" s="9"/>
      <c r="N7994" s="11" t="s">
        <v>25</v>
      </c>
      <c r="O7994" s="39"/>
      <c r="P7994" s="47"/>
      <c r="Q7994" s="13"/>
      <c r="R7994" s="248">
        <f t="shared" si="1240"/>
        <v>0</v>
      </c>
      <c r="S7994" s="248">
        <f t="shared" si="1241"/>
        <v>0</v>
      </c>
      <c r="T7994" s="248">
        <f t="shared" si="1242"/>
        <v>0</v>
      </c>
      <c r="U7994" s="248">
        <f t="shared" si="1243"/>
        <v>0</v>
      </c>
      <c r="V7994" s="13"/>
      <c r="W7994" s="7"/>
      <c r="AT7994" s="130"/>
      <c r="BF7994" s="33">
        <f t="shared" si="1249"/>
        <v>41242</v>
      </c>
      <c r="BG7994" s="34">
        <f t="shared" si="1244"/>
        <v>82.88000000000001</v>
      </c>
      <c r="BH7994" s="32">
        <f t="shared" si="1245"/>
        <v>1</v>
      </c>
      <c r="BI7994" s="32">
        <f t="shared" si="1246"/>
        <v>0</v>
      </c>
      <c r="BJ7994" s="69">
        <f t="shared" si="1247"/>
        <v>0</v>
      </c>
      <c r="BK7994" s="158" t="str">
        <f t="shared" si="1248"/>
        <v/>
      </c>
    </row>
    <row r="7995" spans="1:63" ht="12" customHeight="1" x14ac:dyDescent="0.2">
      <c r="A7995" s="8"/>
      <c r="B7995" s="7"/>
      <c r="C7995" s="7"/>
      <c r="D7995" s="7"/>
      <c r="E7995" s="7"/>
      <c r="F7995" s="7"/>
      <c r="G7995" s="7"/>
      <c r="H7995" s="7"/>
      <c r="I7995" s="10"/>
      <c r="J7995" s="25"/>
      <c r="K7995" s="250"/>
      <c r="L7995" s="31"/>
      <c r="M7995" s="9"/>
      <c r="N7995" s="11" t="s">
        <v>25</v>
      </c>
      <c r="O7995" s="39"/>
      <c r="P7995" s="47"/>
      <c r="Q7995" s="13"/>
      <c r="R7995" s="248">
        <f t="shared" si="1240"/>
        <v>0</v>
      </c>
      <c r="S7995" s="248">
        <f t="shared" si="1241"/>
        <v>0</v>
      </c>
      <c r="T7995" s="248">
        <f t="shared" si="1242"/>
        <v>0</v>
      </c>
      <c r="U7995" s="248">
        <f t="shared" si="1243"/>
        <v>0</v>
      </c>
      <c r="V7995" s="13"/>
      <c r="W7995" s="7"/>
      <c r="AT7995" s="130"/>
      <c r="BF7995" s="33">
        <f t="shared" si="1249"/>
        <v>41242</v>
      </c>
      <c r="BG7995" s="34">
        <f t="shared" si="1244"/>
        <v>82.88000000000001</v>
      </c>
      <c r="BH7995" s="32">
        <f t="shared" si="1245"/>
        <v>1</v>
      </c>
      <c r="BI7995" s="32">
        <f t="shared" si="1246"/>
        <v>0</v>
      </c>
      <c r="BJ7995" s="69">
        <f t="shared" si="1247"/>
        <v>0</v>
      </c>
      <c r="BK7995" s="158" t="str">
        <f t="shared" si="1248"/>
        <v/>
      </c>
    </row>
    <row r="7996" spans="1:63" ht="12" customHeight="1" x14ac:dyDescent="0.2">
      <c r="A7996" s="8"/>
      <c r="B7996" s="7"/>
      <c r="C7996" s="7"/>
      <c r="D7996" s="7"/>
      <c r="E7996" s="7"/>
      <c r="F7996" s="7"/>
      <c r="G7996" s="7"/>
      <c r="H7996" s="7"/>
      <c r="I7996" s="10"/>
      <c r="J7996" s="25"/>
      <c r="K7996" s="250"/>
      <c r="L7996" s="31"/>
      <c r="M7996" s="9"/>
      <c r="N7996" s="11" t="s">
        <v>25</v>
      </c>
      <c r="O7996" s="39"/>
      <c r="P7996" s="47"/>
      <c r="Q7996" s="13"/>
      <c r="R7996" s="248">
        <f t="shared" si="1240"/>
        <v>0</v>
      </c>
      <c r="S7996" s="248">
        <f t="shared" si="1241"/>
        <v>0</v>
      </c>
      <c r="T7996" s="248">
        <f t="shared" si="1242"/>
        <v>0</v>
      </c>
      <c r="U7996" s="248">
        <f t="shared" si="1243"/>
        <v>0</v>
      </c>
      <c r="V7996" s="13"/>
      <c r="W7996" s="7"/>
      <c r="AT7996" s="130"/>
      <c r="BF7996" s="33">
        <f t="shared" si="1249"/>
        <v>41242</v>
      </c>
      <c r="BG7996" s="34">
        <f t="shared" si="1244"/>
        <v>82.88000000000001</v>
      </c>
      <c r="BH7996" s="32">
        <f t="shared" si="1245"/>
        <v>1</v>
      </c>
      <c r="BI7996" s="32">
        <f t="shared" si="1246"/>
        <v>0</v>
      </c>
      <c r="BJ7996" s="69">
        <f t="shared" si="1247"/>
        <v>0</v>
      </c>
      <c r="BK7996" s="158" t="str">
        <f t="shared" si="1248"/>
        <v/>
      </c>
    </row>
    <row r="7997" spans="1:63" ht="12" customHeight="1" x14ac:dyDescent="0.2">
      <c r="A7997" s="8"/>
      <c r="B7997" s="7"/>
      <c r="C7997" s="7"/>
      <c r="D7997" s="7"/>
      <c r="E7997" s="7"/>
      <c r="F7997" s="7"/>
      <c r="G7997" s="7"/>
      <c r="H7997" s="7"/>
      <c r="I7997" s="10"/>
      <c r="J7997" s="25"/>
      <c r="K7997" s="250"/>
      <c r="L7997" s="31"/>
      <c r="M7997" s="9"/>
      <c r="N7997" s="11" t="s">
        <v>25</v>
      </c>
      <c r="O7997" s="39"/>
      <c r="P7997" s="47"/>
      <c r="Q7997" s="13"/>
      <c r="R7997" s="248">
        <f t="shared" si="1240"/>
        <v>0</v>
      </c>
      <c r="S7997" s="248">
        <f t="shared" si="1241"/>
        <v>0</v>
      </c>
      <c r="T7997" s="248">
        <f t="shared" si="1242"/>
        <v>0</v>
      </c>
      <c r="U7997" s="248">
        <f t="shared" si="1243"/>
        <v>0</v>
      </c>
      <c r="V7997" s="13"/>
      <c r="W7997" s="7"/>
      <c r="AT7997" s="130"/>
      <c r="BF7997" s="33">
        <f t="shared" si="1249"/>
        <v>41242</v>
      </c>
      <c r="BG7997" s="34">
        <f t="shared" si="1244"/>
        <v>82.88000000000001</v>
      </c>
      <c r="BH7997" s="32">
        <f t="shared" si="1245"/>
        <v>1</v>
      </c>
      <c r="BI7997" s="32">
        <f t="shared" si="1246"/>
        <v>0</v>
      </c>
      <c r="BJ7997" s="69">
        <f t="shared" si="1247"/>
        <v>0</v>
      </c>
      <c r="BK7997" s="158" t="str">
        <f t="shared" si="1248"/>
        <v/>
      </c>
    </row>
    <row r="7998" spans="1:63" ht="12" customHeight="1" x14ac:dyDescent="0.2">
      <c r="A7998" s="8"/>
      <c r="B7998" s="7"/>
      <c r="C7998" s="7"/>
      <c r="D7998" s="7"/>
      <c r="E7998" s="7"/>
      <c r="F7998" s="7"/>
      <c r="G7998" s="7"/>
      <c r="H7998" s="7"/>
      <c r="I7998" s="10"/>
      <c r="J7998" s="25"/>
      <c r="K7998" s="250"/>
      <c r="L7998" s="31"/>
      <c r="M7998" s="9"/>
      <c r="N7998" s="11" t="s">
        <v>25</v>
      </c>
      <c r="O7998" s="39"/>
      <c r="P7998" s="47"/>
      <c r="Q7998" s="13"/>
      <c r="R7998" s="248">
        <f t="shared" si="1240"/>
        <v>0</v>
      </c>
      <c r="S7998" s="248">
        <f t="shared" si="1241"/>
        <v>0</v>
      </c>
      <c r="T7998" s="248">
        <f t="shared" si="1242"/>
        <v>0</v>
      </c>
      <c r="U7998" s="248">
        <f t="shared" si="1243"/>
        <v>0</v>
      </c>
      <c r="V7998" s="13"/>
      <c r="W7998" s="7"/>
      <c r="AT7998" s="130"/>
      <c r="BF7998" s="33">
        <f t="shared" si="1249"/>
        <v>41242</v>
      </c>
      <c r="BG7998" s="34">
        <f t="shared" si="1244"/>
        <v>82.88000000000001</v>
      </c>
      <c r="BH7998" s="32">
        <f t="shared" si="1245"/>
        <v>1</v>
      </c>
      <c r="BI7998" s="32">
        <f t="shared" si="1246"/>
        <v>0</v>
      </c>
      <c r="BJ7998" s="69">
        <f t="shared" si="1247"/>
        <v>0</v>
      </c>
      <c r="BK7998" s="158" t="str">
        <f t="shared" si="1248"/>
        <v/>
      </c>
    </row>
    <row r="7999" spans="1:63" ht="12" customHeight="1" x14ac:dyDescent="0.2">
      <c r="A7999" s="8"/>
      <c r="B7999" s="7"/>
      <c r="C7999" s="7"/>
      <c r="D7999" s="7"/>
      <c r="E7999" s="7"/>
      <c r="F7999" s="7"/>
      <c r="G7999" s="7"/>
      <c r="H7999" s="7"/>
      <c r="I7999" s="10"/>
      <c r="J7999" s="25"/>
      <c r="K7999" s="250"/>
      <c r="L7999" s="31"/>
      <c r="M7999" s="9"/>
      <c r="N7999" s="11" t="s">
        <v>25</v>
      </c>
      <c r="O7999" s="39"/>
      <c r="P7999" s="47"/>
      <c r="Q7999" s="13"/>
      <c r="R7999" s="248">
        <f t="shared" si="1240"/>
        <v>0</v>
      </c>
      <c r="S7999" s="248">
        <f t="shared" si="1241"/>
        <v>0</v>
      </c>
      <c r="T7999" s="248">
        <f t="shared" si="1242"/>
        <v>0</v>
      </c>
      <c r="U7999" s="248">
        <f t="shared" si="1243"/>
        <v>0</v>
      </c>
      <c r="V7999" s="13"/>
      <c r="W7999" s="7"/>
      <c r="AT7999" s="130"/>
      <c r="BF7999" s="33">
        <f t="shared" si="1249"/>
        <v>41242</v>
      </c>
      <c r="BG7999" s="34">
        <f t="shared" si="1244"/>
        <v>82.88000000000001</v>
      </c>
      <c r="BH7999" s="32">
        <f t="shared" si="1245"/>
        <v>1</v>
      </c>
      <c r="BI7999" s="32">
        <f t="shared" si="1246"/>
        <v>0</v>
      </c>
      <c r="BJ7999" s="69">
        <f t="shared" si="1247"/>
        <v>0</v>
      </c>
      <c r="BK7999" s="158" t="str">
        <f t="shared" si="1248"/>
        <v/>
      </c>
    </row>
    <row r="8000" spans="1:63" ht="12" customHeight="1" x14ac:dyDescent="0.2">
      <c r="A8000" s="8"/>
      <c r="B8000" s="7"/>
      <c r="C8000" s="7"/>
      <c r="D8000" s="7"/>
      <c r="E8000" s="7"/>
      <c r="F8000" s="7"/>
      <c r="G8000" s="7"/>
      <c r="H8000" s="7"/>
      <c r="I8000" s="10"/>
      <c r="J8000" s="25"/>
      <c r="K8000" s="250"/>
      <c r="L8000" s="31"/>
      <c r="M8000" s="9"/>
      <c r="N8000" s="11" t="s">
        <v>25</v>
      </c>
      <c r="O8000" s="39"/>
      <c r="P8000" s="47"/>
      <c r="Q8000" s="13"/>
      <c r="R8000" s="248">
        <f t="shared" si="1240"/>
        <v>0</v>
      </c>
      <c r="S8000" s="248">
        <f t="shared" si="1241"/>
        <v>0</v>
      </c>
      <c r="T8000" s="248">
        <f t="shared" si="1242"/>
        <v>0</v>
      </c>
      <c r="U8000" s="248">
        <f t="shared" si="1243"/>
        <v>0</v>
      </c>
      <c r="V8000" s="13"/>
      <c r="W8000" s="7"/>
      <c r="AT8000" s="130"/>
      <c r="BF8000" s="33">
        <f t="shared" si="1249"/>
        <v>41242</v>
      </c>
      <c r="BG8000" s="34">
        <f t="shared" si="1244"/>
        <v>82.88000000000001</v>
      </c>
      <c r="BH8000" s="32">
        <f t="shared" si="1245"/>
        <v>1</v>
      </c>
      <c r="BI8000" s="32">
        <f t="shared" si="1246"/>
        <v>0</v>
      </c>
      <c r="BJ8000" s="69">
        <f t="shared" si="1247"/>
        <v>0</v>
      </c>
      <c r="BK8000" s="158" t="str">
        <f t="shared" si="1248"/>
        <v/>
      </c>
    </row>
    <row r="8001" spans="1:63" ht="12" customHeight="1" x14ac:dyDescent="0.2">
      <c r="A8001" s="8"/>
      <c r="B8001" s="7"/>
      <c r="C8001" s="7"/>
      <c r="D8001" s="7"/>
      <c r="E8001" s="7"/>
      <c r="F8001" s="7"/>
      <c r="G8001" s="7"/>
      <c r="H8001" s="7"/>
      <c r="I8001" s="10"/>
      <c r="J8001" s="25"/>
      <c r="K8001" s="250"/>
      <c r="L8001" s="31"/>
      <c r="M8001" s="9"/>
      <c r="N8001" s="11" t="s">
        <v>25</v>
      </c>
      <c r="O8001" s="39"/>
      <c r="P8001" s="47"/>
      <c r="Q8001" s="13"/>
      <c r="R8001" s="248">
        <f t="shared" si="1240"/>
        <v>0</v>
      </c>
      <c r="S8001" s="248">
        <f t="shared" si="1241"/>
        <v>0</v>
      </c>
      <c r="T8001" s="248">
        <f t="shared" si="1242"/>
        <v>0</v>
      </c>
      <c r="U8001" s="248">
        <f t="shared" si="1243"/>
        <v>0</v>
      </c>
      <c r="V8001" s="13"/>
      <c r="W8001" s="7"/>
      <c r="AT8001" s="130"/>
      <c r="BF8001" s="33">
        <f t="shared" si="1249"/>
        <v>41242</v>
      </c>
      <c r="BG8001" s="34">
        <f t="shared" si="1244"/>
        <v>82.88000000000001</v>
      </c>
      <c r="BH8001" s="32">
        <f t="shared" si="1245"/>
        <v>1</v>
      </c>
      <c r="BI8001" s="32">
        <f t="shared" si="1246"/>
        <v>0</v>
      </c>
      <c r="BJ8001" s="69">
        <f t="shared" si="1247"/>
        <v>0</v>
      </c>
      <c r="BK8001" s="158" t="str">
        <f t="shared" si="1248"/>
        <v/>
      </c>
    </row>
    <row r="8002" spans="1:63" ht="12" customHeight="1" x14ac:dyDescent="0.2">
      <c r="A8002" s="8"/>
      <c r="B8002" s="7"/>
      <c r="C8002" s="7"/>
      <c r="D8002" s="7"/>
      <c r="E8002" s="7"/>
      <c r="F8002" s="7"/>
      <c r="G8002" s="7"/>
      <c r="H8002" s="7"/>
      <c r="I8002" s="10"/>
      <c r="J8002" s="25"/>
      <c r="K8002" s="250"/>
      <c r="L8002" s="31"/>
      <c r="M8002" s="9"/>
      <c r="N8002" s="11" t="s">
        <v>25</v>
      </c>
      <c r="O8002" s="39"/>
      <c r="P8002" s="47"/>
      <c r="Q8002" s="13"/>
      <c r="R8002" s="248">
        <f t="shared" si="1240"/>
        <v>0</v>
      </c>
      <c r="S8002" s="248">
        <f t="shared" si="1241"/>
        <v>0</v>
      </c>
      <c r="T8002" s="248">
        <f t="shared" si="1242"/>
        <v>0</v>
      </c>
      <c r="U8002" s="248">
        <f t="shared" si="1243"/>
        <v>0</v>
      </c>
      <c r="V8002" s="13"/>
      <c r="W8002" s="7"/>
      <c r="AT8002" s="130"/>
      <c r="BF8002" s="33">
        <f t="shared" si="1249"/>
        <v>41242</v>
      </c>
      <c r="BG8002" s="34">
        <f t="shared" si="1244"/>
        <v>82.88000000000001</v>
      </c>
      <c r="BH8002" s="32">
        <f t="shared" si="1245"/>
        <v>1</v>
      </c>
      <c r="BI8002" s="32">
        <f t="shared" si="1246"/>
        <v>0</v>
      </c>
      <c r="BJ8002" s="69">
        <f t="shared" si="1247"/>
        <v>0</v>
      </c>
      <c r="BK8002" s="158" t="str">
        <f t="shared" si="1248"/>
        <v/>
      </c>
    </row>
    <row r="8003" spans="1:63" ht="12" customHeight="1" x14ac:dyDescent="0.2">
      <c r="A8003" s="8"/>
      <c r="B8003" s="7"/>
      <c r="C8003" s="7"/>
      <c r="D8003" s="7"/>
      <c r="E8003" s="7"/>
      <c r="F8003" s="7"/>
      <c r="G8003" s="7"/>
      <c r="H8003" s="7"/>
      <c r="I8003" s="10"/>
      <c r="J8003" s="25"/>
      <c r="K8003" s="250"/>
      <c r="L8003" s="31"/>
      <c r="M8003" s="9"/>
      <c r="N8003" s="11" t="s">
        <v>25</v>
      </c>
      <c r="O8003" s="39"/>
      <c r="P8003" s="47"/>
      <c r="Q8003" s="13"/>
      <c r="R8003" s="248">
        <f t="shared" si="1240"/>
        <v>0</v>
      </c>
      <c r="S8003" s="248">
        <f t="shared" si="1241"/>
        <v>0</v>
      </c>
      <c r="T8003" s="248">
        <f t="shared" si="1242"/>
        <v>0</v>
      </c>
      <c r="U8003" s="248">
        <f t="shared" si="1243"/>
        <v>0</v>
      </c>
      <c r="V8003" s="13"/>
      <c r="W8003" s="7"/>
      <c r="AT8003" s="130"/>
      <c r="BF8003" s="33">
        <f t="shared" si="1249"/>
        <v>41242</v>
      </c>
      <c r="BG8003" s="34">
        <f t="shared" si="1244"/>
        <v>82.88000000000001</v>
      </c>
      <c r="BH8003" s="32">
        <f t="shared" si="1245"/>
        <v>1</v>
      </c>
      <c r="BI8003" s="32">
        <f t="shared" si="1246"/>
        <v>0</v>
      </c>
      <c r="BJ8003" s="69">
        <f t="shared" si="1247"/>
        <v>0</v>
      </c>
      <c r="BK8003" s="158" t="str">
        <f t="shared" si="1248"/>
        <v/>
      </c>
    </row>
    <row r="8004" spans="1:63" ht="12" customHeight="1" x14ac:dyDescent="0.2">
      <c r="A8004" s="8"/>
      <c r="B8004" s="7"/>
      <c r="C8004" s="7"/>
      <c r="D8004" s="7"/>
      <c r="E8004" s="7"/>
      <c r="F8004" s="7"/>
      <c r="G8004" s="7"/>
      <c r="H8004" s="7"/>
      <c r="I8004" s="10"/>
      <c r="J8004" s="25"/>
      <c r="K8004" s="250"/>
      <c r="L8004" s="31"/>
      <c r="M8004" s="9"/>
      <c r="N8004" s="11" t="s">
        <v>25</v>
      </c>
      <c r="O8004" s="39"/>
      <c r="P8004" s="47"/>
      <c r="Q8004" s="13"/>
      <c r="R8004" s="248">
        <f t="shared" si="1240"/>
        <v>0</v>
      </c>
      <c r="S8004" s="248">
        <f t="shared" si="1241"/>
        <v>0</v>
      </c>
      <c r="T8004" s="248">
        <f t="shared" si="1242"/>
        <v>0</v>
      </c>
      <c r="U8004" s="248">
        <f t="shared" si="1243"/>
        <v>0</v>
      </c>
      <c r="V8004" s="13"/>
      <c r="W8004" s="7"/>
      <c r="AT8004" s="130"/>
      <c r="BF8004" s="33">
        <f t="shared" si="1249"/>
        <v>41242</v>
      </c>
      <c r="BG8004" s="34">
        <f t="shared" si="1244"/>
        <v>82.88000000000001</v>
      </c>
      <c r="BH8004" s="32">
        <f t="shared" si="1245"/>
        <v>1</v>
      </c>
      <c r="BI8004" s="32">
        <f t="shared" si="1246"/>
        <v>0</v>
      </c>
      <c r="BJ8004" s="69">
        <f t="shared" si="1247"/>
        <v>0</v>
      </c>
      <c r="BK8004" s="158" t="str">
        <f t="shared" si="1248"/>
        <v/>
      </c>
    </row>
    <row r="8005" spans="1:63" ht="12" customHeight="1" x14ac:dyDescent="0.2">
      <c r="A8005" s="8"/>
      <c r="B8005" s="7"/>
      <c r="C8005" s="7"/>
      <c r="D8005" s="7"/>
      <c r="E8005" s="7"/>
      <c r="F8005" s="7"/>
      <c r="G8005" s="7"/>
      <c r="H8005" s="7"/>
      <c r="I8005" s="10"/>
      <c r="J8005" s="25"/>
      <c r="K8005" s="250"/>
      <c r="L8005" s="31"/>
      <c r="M8005" s="9"/>
      <c r="N8005" s="11" t="s">
        <v>25</v>
      </c>
      <c r="O8005" s="39"/>
      <c r="P8005" s="47"/>
      <c r="Q8005" s="13"/>
      <c r="R8005" s="248">
        <f t="shared" si="1240"/>
        <v>0</v>
      </c>
      <c r="S8005" s="248">
        <f t="shared" si="1241"/>
        <v>0</v>
      </c>
      <c r="T8005" s="248">
        <f t="shared" si="1242"/>
        <v>0</v>
      </c>
      <c r="U8005" s="248">
        <f t="shared" si="1243"/>
        <v>0</v>
      </c>
      <c r="V8005" s="13"/>
      <c r="W8005" s="7"/>
      <c r="AT8005" s="130"/>
      <c r="BF8005" s="33">
        <f t="shared" si="1249"/>
        <v>41242</v>
      </c>
      <c r="BG8005" s="34">
        <f t="shared" si="1244"/>
        <v>82.88000000000001</v>
      </c>
      <c r="BH8005" s="32">
        <f t="shared" si="1245"/>
        <v>1</v>
      </c>
      <c r="BI8005" s="32">
        <f t="shared" si="1246"/>
        <v>0</v>
      </c>
      <c r="BJ8005" s="69">
        <f t="shared" si="1247"/>
        <v>0</v>
      </c>
      <c r="BK8005" s="158" t="str">
        <f t="shared" si="1248"/>
        <v/>
      </c>
    </row>
    <row r="8006" spans="1:63" ht="12" customHeight="1" x14ac:dyDescent="0.2">
      <c r="A8006" s="8"/>
      <c r="B8006" s="7"/>
      <c r="C8006" s="7"/>
      <c r="D8006" s="7"/>
      <c r="E8006" s="7"/>
      <c r="F8006" s="7"/>
      <c r="G8006" s="7"/>
      <c r="H8006" s="7"/>
      <c r="I8006" s="10"/>
      <c r="J8006" s="25"/>
      <c r="K8006" s="250"/>
      <c r="L8006" s="31"/>
      <c r="M8006" s="9"/>
      <c r="N8006" s="11" t="s">
        <v>25</v>
      </c>
      <c r="O8006" s="39"/>
      <c r="P8006" s="47"/>
      <c r="Q8006" s="13"/>
      <c r="R8006" s="248">
        <f t="shared" si="1240"/>
        <v>0</v>
      </c>
      <c r="S8006" s="248">
        <f t="shared" si="1241"/>
        <v>0</v>
      </c>
      <c r="T8006" s="248">
        <f t="shared" si="1242"/>
        <v>0</v>
      </c>
      <c r="U8006" s="248">
        <f t="shared" si="1243"/>
        <v>0</v>
      </c>
      <c r="V8006" s="13"/>
      <c r="W8006" s="7"/>
      <c r="AT8006" s="130"/>
      <c r="BF8006" s="33">
        <f t="shared" si="1249"/>
        <v>41242</v>
      </c>
      <c r="BG8006" s="34">
        <f t="shared" si="1244"/>
        <v>82.88000000000001</v>
      </c>
      <c r="BH8006" s="32">
        <f t="shared" si="1245"/>
        <v>1</v>
      </c>
      <c r="BI8006" s="32">
        <f t="shared" si="1246"/>
        <v>0</v>
      </c>
      <c r="BJ8006" s="69">
        <f t="shared" si="1247"/>
        <v>0</v>
      </c>
      <c r="BK8006" s="158" t="str">
        <f t="shared" si="1248"/>
        <v/>
      </c>
    </row>
    <row r="8007" spans="1:63" ht="12" customHeight="1" x14ac:dyDescent="0.2">
      <c r="A8007" s="8"/>
      <c r="B8007" s="7"/>
      <c r="C8007" s="7"/>
      <c r="D8007" s="7"/>
      <c r="E8007" s="7"/>
      <c r="F8007" s="7"/>
      <c r="G8007" s="7"/>
      <c r="H8007" s="7"/>
      <c r="I8007" s="10"/>
      <c r="J8007" s="25"/>
      <c r="K8007" s="250"/>
      <c r="L8007" s="31"/>
      <c r="M8007" s="9"/>
      <c r="N8007" s="11" t="s">
        <v>25</v>
      </c>
      <c r="O8007" s="39"/>
      <c r="P8007" s="47"/>
      <c r="Q8007" s="13"/>
      <c r="R8007" s="248">
        <f t="shared" si="1240"/>
        <v>0</v>
      </c>
      <c r="S8007" s="248">
        <f t="shared" si="1241"/>
        <v>0</v>
      </c>
      <c r="T8007" s="248">
        <f t="shared" si="1242"/>
        <v>0</v>
      </c>
      <c r="U8007" s="248">
        <f t="shared" si="1243"/>
        <v>0</v>
      </c>
      <c r="V8007" s="13"/>
      <c r="W8007" s="7"/>
      <c r="AT8007" s="130"/>
      <c r="BF8007" s="33">
        <f t="shared" si="1249"/>
        <v>41242</v>
      </c>
      <c r="BG8007" s="34">
        <f t="shared" si="1244"/>
        <v>82.88000000000001</v>
      </c>
      <c r="BH8007" s="32">
        <f t="shared" si="1245"/>
        <v>1</v>
      </c>
      <c r="BI8007" s="32">
        <f t="shared" si="1246"/>
        <v>0</v>
      </c>
      <c r="BJ8007" s="69">
        <f t="shared" si="1247"/>
        <v>0</v>
      </c>
      <c r="BK8007" s="158" t="str">
        <f t="shared" si="1248"/>
        <v/>
      </c>
    </row>
    <row r="8008" spans="1:63" ht="12" customHeight="1" x14ac:dyDescent="0.2">
      <c r="A8008" s="8"/>
      <c r="B8008" s="7"/>
      <c r="C8008" s="7"/>
      <c r="D8008" s="7"/>
      <c r="E8008" s="7"/>
      <c r="F8008" s="7"/>
      <c r="G8008" s="7"/>
      <c r="H8008" s="7"/>
      <c r="I8008" s="10"/>
      <c r="J8008" s="25"/>
      <c r="K8008" s="250"/>
      <c r="L8008" s="31"/>
      <c r="M8008" s="9"/>
      <c r="N8008" s="11" t="s">
        <v>25</v>
      </c>
      <c r="O8008" s="39"/>
      <c r="P8008" s="47"/>
      <c r="Q8008" s="13"/>
      <c r="R8008" s="248">
        <f t="shared" si="1240"/>
        <v>0</v>
      </c>
      <c r="S8008" s="248">
        <f t="shared" si="1241"/>
        <v>0</v>
      </c>
      <c r="T8008" s="248">
        <f t="shared" si="1242"/>
        <v>0</v>
      </c>
      <c r="U8008" s="248">
        <f t="shared" si="1243"/>
        <v>0</v>
      </c>
      <c r="V8008" s="13"/>
      <c r="W8008" s="7"/>
      <c r="AT8008" s="130"/>
      <c r="BF8008" s="33">
        <f t="shared" si="1249"/>
        <v>41242</v>
      </c>
      <c r="BG8008" s="34">
        <f t="shared" si="1244"/>
        <v>82.88000000000001</v>
      </c>
      <c r="BH8008" s="32">
        <f t="shared" si="1245"/>
        <v>1</v>
      </c>
      <c r="BI8008" s="32">
        <f t="shared" si="1246"/>
        <v>0</v>
      </c>
      <c r="BJ8008" s="69">
        <f t="shared" si="1247"/>
        <v>0</v>
      </c>
      <c r="BK8008" s="158" t="str">
        <f t="shared" si="1248"/>
        <v/>
      </c>
    </row>
    <row r="8009" spans="1:63" ht="12" customHeight="1" x14ac:dyDescent="0.2">
      <c r="A8009" s="8"/>
      <c r="B8009" s="7"/>
      <c r="C8009" s="7"/>
      <c r="D8009" s="7"/>
      <c r="E8009" s="7"/>
      <c r="F8009" s="7"/>
      <c r="G8009" s="7"/>
      <c r="H8009" s="7"/>
      <c r="I8009" s="10"/>
      <c r="J8009" s="25"/>
      <c r="K8009" s="250"/>
      <c r="L8009" s="31"/>
      <c r="M8009" s="9"/>
      <c r="N8009" s="11" t="s">
        <v>25</v>
      </c>
      <c r="O8009" s="39"/>
      <c r="P8009" s="47"/>
      <c r="Q8009" s="13"/>
      <c r="R8009" s="248">
        <f t="shared" si="1240"/>
        <v>0</v>
      </c>
      <c r="S8009" s="248">
        <f t="shared" si="1241"/>
        <v>0</v>
      </c>
      <c r="T8009" s="248">
        <f t="shared" si="1242"/>
        <v>0</v>
      </c>
      <c r="U8009" s="248">
        <f t="shared" si="1243"/>
        <v>0</v>
      </c>
      <c r="V8009" s="13"/>
      <c r="W8009" s="7"/>
      <c r="AT8009" s="130"/>
      <c r="BF8009" s="33">
        <f t="shared" si="1249"/>
        <v>41242</v>
      </c>
      <c r="BG8009" s="34">
        <f t="shared" si="1244"/>
        <v>82.88000000000001</v>
      </c>
      <c r="BH8009" s="32">
        <f t="shared" si="1245"/>
        <v>1</v>
      </c>
      <c r="BI8009" s="32">
        <f t="shared" si="1246"/>
        <v>0</v>
      </c>
      <c r="BJ8009" s="69">
        <f t="shared" si="1247"/>
        <v>0</v>
      </c>
      <c r="BK8009" s="158" t="str">
        <f t="shared" si="1248"/>
        <v/>
      </c>
    </row>
    <row r="8010" spans="1:63" ht="12" customHeight="1" x14ac:dyDescent="0.2">
      <c r="A8010" s="8"/>
      <c r="B8010" s="7"/>
      <c r="C8010" s="7"/>
      <c r="D8010" s="7"/>
      <c r="E8010" s="7"/>
      <c r="F8010" s="7"/>
      <c r="G8010" s="7"/>
      <c r="H8010" s="7"/>
      <c r="I8010" s="10"/>
      <c r="J8010" s="25"/>
      <c r="K8010" s="250"/>
      <c r="L8010" s="31"/>
      <c r="M8010" s="9"/>
      <c r="N8010" s="11" t="s">
        <v>25</v>
      </c>
      <c r="O8010" s="39"/>
      <c r="P8010" s="47"/>
      <c r="Q8010" s="13"/>
      <c r="R8010" s="248">
        <f t="shared" si="1240"/>
        <v>0</v>
      </c>
      <c r="S8010" s="248">
        <f t="shared" si="1241"/>
        <v>0</v>
      </c>
      <c r="T8010" s="248">
        <f t="shared" si="1242"/>
        <v>0</v>
      </c>
      <c r="U8010" s="248">
        <f t="shared" si="1243"/>
        <v>0</v>
      </c>
      <c r="V8010" s="13"/>
      <c r="W8010" s="7"/>
      <c r="AT8010" s="130"/>
      <c r="BF8010" s="33">
        <f t="shared" si="1249"/>
        <v>41242</v>
      </c>
      <c r="BG8010" s="34">
        <f t="shared" si="1244"/>
        <v>82.88000000000001</v>
      </c>
      <c r="BH8010" s="32">
        <f t="shared" si="1245"/>
        <v>1</v>
      </c>
      <c r="BI8010" s="32">
        <f t="shared" si="1246"/>
        <v>0</v>
      </c>
      <c r="BJ8010" s="69">
        <f t="shared" si="1247"/>
        <v>0</v>
      </c>
      <c r="BK8010" s="158" t="str">
        <f t="shared" si="1248"/>
        <v/>
      </c>
    </row>
    <row r="8011" spans="1:63" ht="12" customHeight="1" x14ac:dyDescent="0.2">
      <c r="A8011" s="8"/>
      <c r="B8011" s="7"/>
      <c r="C8011" s="7"/>
      <c r="D8011" s="7"/>
      <c r="E8011" s="7"/>
      <c r="F8011" s="7"/>
      <c r="G8011" s="7"/>
      <c r="H8011" s="7"/>
      <c r="I8011" s="10"/>
      <c r="J8011" s="25"/>
      <c r="K8011" s="250"/>
      <c r="L8011" s="31"/>
      <c r="M8011" s="9"/>
      <c r="N8011" s="11" t="s">
        <v>25</v>
      </c>
      <c r="O8011" s="39"/>
      <c r="P8011" s="47"/>
      <c r="Q8011" s="13"/>
      <c r="R8011" s="248">
        <f t="shared" ref="R8011:R8074" si="1250">IF(N8011&lt;&gt;"M",ROUND(IF(M8011&lt;&gt;"Y",IF(P8011&lt;&gt;"Y",K8011,K8011*(BH8011-1)),0),ROUNDING),"")</f>
        <v>0</v>
      </c>
      <c r="S8011" s="248">
        <f t="shared" ref="S8011:S8074" si="1251">IF(N8011&lt;&gt;"M",ROUND(IF(O8011&gt;0,IF(M8011="Y",BI8011*(1-O8011),IF(BI8011&gt;R8011,R8011 + (BI8011 - R8011)*(1-O8011),BI8011)),BI8011),ROUNDING),"")</f>
        <v>0</v>
      </c>
      <c r="T8011" s="248">
        <f t="shared" ref="T8011:T8074" si="1252">IF(N8011&lt;&gt;"M",ROUND(IF(O8011&gt;0,IF(M8011="Y",BJ8011*(1-O8011),IF(BJ8011&gt;R8011,R8011 + (BJ8011 - R8011)*(1-O8011),BJ8011)),BJ8011),ROUNDING),"")</f>
        <v>0</v>
      </c>
      <c r="U8011" s="248">
        <f t="shared" ref="U8011:U8074" si="1253">IF(N8011&lt;&gt;"M",ROUND(IF(OR(N8011="P",N8011=""),0,IF(OR(M8011="N",M8011=""),T8011-R8011,T8011)),ROUNDING),"")</f>
        <v>0</v>
      </c>
      <c r="V8011" s="13"/>
      <c r="W8011" s="7"/>
      <c r="AT8011" s="130"/>
      <c r="BF8011" s="33">
        <f t="shared" si="1249"/>
        <v>41242</v>
      </c>
      <c r="BG8011" s="34">
        <f t="shared" ref="BG8011:BG8074" si="1254">IF(N8011&lt;&gt;"M",BG8010+U8011,BG8010)</f>
        <v>82.88000000000001</v>
      </c>
      <c r="BH8011" s="32">
        <f t="shared" ref="BH8011:BH8074" si="1255">IF(L8011&lt;&gt;"",IF(ODDS_TYPE=1,L8011,IF(ODDS_TYPE=2,IF(L8011&gt;0,1+L8011/100,IF(L8011&lt;0,1-100/L8011,1)),IF(ODDS_TYPE=3,1+L8011,IF(ODDS_TYPE=4,1+L8011,IF(ODDS_TYPE=5,IF(L8011&gt;0,1+L8011,1-1/L8011),IF(ODDS_TYPE=6,IF(L8011&gt;=0,L8011+1,1-1/L8011),1)))))),1)</f>
        <v>1</v>
      </c>
      <c r="BI8011" s="32">
        <f t="shared" ref="BI8011:BI8074" si="1256">IF(P8011&lt;&gt;"Y",IF(M8011&lt;&gt;"Y",K8011*BH8011,K8011*BH8011 - K8011),IF(M8011&lt;&gt;"Y",K8011*BH8011,K8011))</f>
        <v>0</v>
      </c>
      <c r="BJ8011" s="69">
        <f t="shared" ref="BJ8011:BJ8074" si="1257">IF(P8011&lt;&gt;"Y",
IF(M8011&lt;&gt;"Y",
IF(N8011="Y",K8011*BH8011,IF(N8011="P",0,IF(OR(N8011="R",N8011="PU"),K8011,IF(N8011="H",K8011*BH8011*0.5,IF(N8011="HW",K8011*0.5*(1 + BH8011),IF(N8011="HL",K8011*0.5,0)))))),
IF(N8011="Y",K8011*BH8011 - K8011,IF(N8011="P",0,IF(OR(N8011="R",N8011="PU"),0,IF(N8011="H",IF(BH8011&gt;2,0.5*K8011*BH8011 - K8011,0),IF(N8011="HW",K8011*0.5*(1 + BH8011) - K8011,IF(N8011="HL",0,0))))))),
IF(M8011&lt;&gt;"Y",
IF(N8011="Y",K8011*BH8011,IF(N8011="P",0,IF(OR(N8011="R",N8011="PU"),K8011*(BH8011-1),IF(N8011="H",K8011*BH8011*0.5,IF(N8011="HW",K8011*(BH8011-1)*0.5,IF(N8011="HL",K8011*BH8011 - K8011*0.5,0)))))),
IF(N8011="Y",K8011,IF(N8011="P",0,IF(OR(N8011="R",N8011="PU"),0,IF(N8011="H",IF(BH8011&lt;2,K8011*BH8011*0.5 - K8011*(BH8011-1),0),IF(N8011="HW",0,IF(N8011="HL",K8011*0.5,0)))))))
)</f>
        <v>0</v>
      </c>
      <c r="BK8011" s="158" t="str">
        <f t="shared" ref="BK8011:BK8074" si="1258">IF(FILT_M=1,IF(LEN(C8011)&gt;0,C8011,""),IF(FILT_M=2,IF(LEN(E8011)&gt;0,E8011,""),IF(FILT_M=3,IF(LEN(F8011)&gt;0,F8011,""),IF(FILT_M=4,IF(LEN(G8011)&gt;0,G8011,""),""))))</f>
        <v/>
      </c>
    </row>
    <row r="8012" spans="1:63" ht="12" customHeight="1" x14ac:dyDescent="0.2">
      <c r="A8012" s="8"/>
      <c r="B8012" s="7"/>
      <c r="C8012" s="7"/>
      <c r="D8012" s="7"/>
      <c r="E8012" s="7"/>
      <c r="F8012" s="7"/>
      <c r="G8012" s="7"/>
      <c r="H8012" s="7"/>
      <c r="I8012" s="10"/>
      <c r="J8012" s="25"/>
      <c r="K8012" s="250"/>
      <c r="L8012" s="31"/>
      <c r="M8012" s="9"/>
      <c r="N8012" s="11" t="s">
        <v>25</v>
      </c>
      <c r="O8012" s="39"/>
      <c r="P8012" s="47"/>
      <c r="Q8012" s="13"/>
      <c r="R8012" s="248">
        <f t="shared" si="1250"/>
        <v>0</v>
      </c>
      <c r="S8012" s="248">
        <f t="shared" si="1251"/>
        <v>0</v>
      </c>
      <c r="T8012" s="248">
        <f t="shared" si="1252"/>
        <v>0</v>
      </c>
      <c r="U8012" s="248">
        <f t="shared" si="1253"/>
        <v>0</v>
      </c>
      <c r="V8012" s="13"/>
      <c r="W8012" s="7"/>
      <c r="AT8012" s="130"/>
      <c r="BF8012" s="33">
        <f t="shared" ref="BF8012:BF8075" si="1259">IF(A8012&gt;2,A8012,BF8011)</f>
        <v>41242</v>
      </c>
      <c r="BG8012" s="34">
        <f t="shared" si="1254"/>
        <v>82.88000000000001</v>
      </c>
      <c r="BH8012" s="32">
        <f t="shared" si="1255"/>
        <v>1</v>
      </c>
      <c r="BI8012" s="32">
        <f t="shared" si="1256"/>
        <v>0</v>
      </c>
      <c r="BJ8012" s="69">
        <f t="shared" si="1257"/>
        <v>0</v>
      </c>
      <c r="BK8012" s="158" t="str">
        <f t="shared" si="1258"/>
        <v/>
      </c>
    </row>
    <row r="8013" spans="1:63" ht="12" customHeight="1" x14ac:dyDescent="0.2">
      <c r="A8013" s="8"/>
      <c r="B8013" s="7"/>
      <c r="C8013" s="7"/>
      <c r="D8013" s="7"/>
      <c r="E8013" s="7"/>
      <c r="F8013" s="7"/>
      <c r="G8013" s="7"/>
      <c r="H8013" s="7"/>
      <c r="I8013" s="10"/>
      <c r="J8013" s="25"/>
      <c r="K8013" s="250"/>
      <c r="L8013" s="31"/>
      <c r="M8013" s="9"/>
      <c r="N8013" s="11" t="s">
        <v>25</v>
      </c>
      <c r="O8013" s="39"/>
      <c r="P8013" s="47"/>
      <c r="Q8013" s="13"/>
      <c r="R8013" s="248">
        <f t="shared" si="1250"/>
        <v>0</v>
      </c>
      <c r="S8013" s="248">
        <f t="shared" si="1251"/>
        <v>0</v>
      </c>
      <c r="T8013" s="248">
        <f t="shared" si="1252"/>
        <v>0</v>
      </c>
      <c r="U8013" s="248">
        <f t="shared" si="1253"/>
        <v>0</v>
      </c>
      <c r="V8013" s="13"/>
      <c r="W8013" s="7"/>
      <c r="AT8013" s="130"/>
      <c r="BF8013" s="33">
        <f t="shared" si="1259"/>
        <v>41242</v>
      </c>
      <c r="BG8013" s="34">
        <f t="shared" si="1254"/>
        <v>82.88000000000001</v>
      </c>
      <c r="BH8013" s="32">
        <f t="shared" si="1255"/>
        <v>1</v>
      </c>
      <c r="BI8013" s="32">
        <f t="shared" si="1256"/>
        <v>0</v>
      </c>
      <c r="BJ8013" s="69">
        <f t="shared" si="1257"/>
        <v>0</v>
      </c>
      <c r="BK8013" s="158" t="str">
        <f t="shared" si="1258"/>
        <v/>
      </c>
    </row>
    <row r="8014" spans="1:63" ht="12" customHeight="1" x14ac:dyDescent="0.2">
      <c r="A8014" s="8"/>
      <c r="B8014" s="7"/>
      <c r="C8014" s="7"/>
      <c r="D8014" s="7"/>
      <c r="E8014" s="7"/>
      <c r="F8014" s="7"/>
      <c r="G8014" s="7"/>
      <c r="H8014" s="7"/>
      <c r="I8014" s="10"/>
      <c r="J8014" s="25"/>
      <c r="K8014" s="250"/>
      <c r="L8014" s="31"/>
      <c r="M8014" s="9"/>
      <c r="N8014" s="11" t="s">
        <v>25</v>
      </c>
      <c r="O8014" s="39"/>
      <c r="P8014" s="47"/>
      <c r="Q8014" s="13"/>
      <c r="R8014" s="248">
        <f t="shared" si="1250"/>
        <v>0</v>
      </c>
      <c r="S8014" s="248">
        <f t="shared" si="1251"/>
        <v>0</v>
      </c>
      <c r="T8014" s="248">
        <f t="shared" si="1252"/>
        <v>0</v>
      </c>
      <c r="U8014" s="248">
        <f t="shared" si="1253"/>
        <v>0</v>
      </c>
      <c r="V8014" s="13"/>
      <c r="W8014" s="7"/>
      <c r="AT8014" s="130"/>
      <c r="BF8014" s="33">
        <f t="shared" si="1259"/>
        <v>41242</v>
      </c>
      <c r="BG8014" s="34">
        <f t="shared" si="1254"/>
        <v>82.88000000000001</v>
      </c>
      <c r="BH8014" s="32">
        <f t="shared" si="1255"/>
        <v>1</v>
      </c>
      <c r="BI8014" s="32">
        <f t="shared" si="1256"/>
        <v>0</v>
      </c>
      <c r="BJ8014" s="69">
        <f t="shared" si="1257"/>
        <v>0</v>
      </c>
      <c r="BK8014" s="158" t="str">
        <f t="shared" si="1258"/>
        <v/>
      </c>
    </row>
    <row r="8015" spans="1:63" ht="12" customHeight="1" x14ac:dyDescent="0.2">
      <c r="A8015" s="8"/>
      <c r="B8015" s="7"/>
      <c r="C8015" s="7"/>
      <c r="D8015" s="7"/>
      <c r="E8015" s="7"/>
      <c r="F8015" s="7"/>
      <c r="G8015" s="7"/>
      <c r="H8015" s="7"/>
      <c r="I8015" s="10"/>
      <c r="J8015" s="25"/>
      <c r="K8015" s="250"/>
      <c r="L8015" s="31"/>
      <c r="M8015" s="9"/>
      <c r="N8015" s="11" t="s">
        <v>25</v>
      </c>
      <c r="O8015" s="39"/>
      <c r="P8015" s="47"/>
      <c r="Q8015" s="13"/>
      <c r="R8015" s="248">
        <f t="shared" si="1250"/>
        <v>0</v>
      </c>
      <c r="S8015" s="248">
        <f t="shared" si="1251"/>
        <v>0</v>
      </c>
      <c r="T8015" s="248">
        <f t="shared" si="1252"/>
        <v>0</v>
      </c>
      <c r="U8015" s="248">
        <f t="shared" si="1253"/>
        <v>0</v>
      </c>
      <c r="V8015" s="13"/>
      <c r="W8015" s="7"/>
      <c r="AT8015" s="130"/>
      <c r="BF8015" s="33">
        <f t="shared" si="1259"/>
        <v>41242</v>
      </c>
      <c r="BG8015" s="34">
        <f t="shared" si="1254"/>
        <v>82.88000000000001</v>
      </c>
      <c r="BH8015" s="32">
        <f t="shared" si="1255"/>
        <v>1</v>
      </c>
      <c r="BI8015" s="32">
        <f t="shared" si="1256"/>
        <v>0</v>
      </c>
      <c r="BJ8015" s="69">
        <f t="shared" si="1257"/>
        <v>0</v>
      </c>
      <c r="BK8015" s="158" t="str">
        <f t="shared" si="1258"/>
        <v/>
      </c>
    </row>
    <row r="8016" spans="1:63" ht="12" customHeight="1" x14ac:dyDescent="0.2">
      <c r="A8016" s="8"/>
      <c r="B8016" s="7"/>
      <c r="C8016" s="7"/>
      <c r="D8016" s="7"/>
      <c r="E8016" s="7"/>
      <c r="F8016" s="7"/>
      <c r="G8016" s="7"/>
      <c r="H8016" s="7"/>
      <c r="I8016" s="10"/>
      <c r="J8016" s="25"/>
      <c r="K8016" s="250"/>
      <c r="L8016" s="31"/>
      <c r="M8016" s="9"/>
      <c r="N8016" s="11" t="s">
        <v>25</v>
      </c>
      <c r="O8016" s="39"/>
      <c r="P8016" s="47"/>
      <c r="Q8016" s="13"/>
      <c r="R8016" s="248">
        <f t="shared" si="1250"/>
        <v>0</v>
      </c>
      <c r="S8016" s="248">
        <f t="shared" si="1251"/>
        <v>0</v>
      </c>
      <c r="T8016" s="248">
        <f t="shared" si="1252"/>
        <v>0</v>
      </c>
      <c r="U8016" s="248">
        <f t="shared" si="1253"/>
        <v>0</v>
      </c>
      <c r="V8016" s="13"/>
      <c r="W8016" s="7"/>
      <c r="AT8016" s="130"/>
      <c r="BF8016" s="33">
        <f t="shared" si="1259"/>
        <v>41242</v>
      </c>
      <c r="BG8016" s="34">
        <f t="shared" si="1254"/>
        <v>82.88000000000001</v>
      </c>
      <c r="BH8016" s="32">
        <f t="shared" si="1255"/>
        <v>1</v>
      </c>
      <c r="BI8016" s="32">
        <f t="shared" si="1256"/>
        <v>0</v>
      </c>
      <c r="BJ8016" s="69">
        <f t="shared" si="1257"/>
        <v>0</v>
      </c>
      <c r="BK8016" s="158" t="str">
        <f t="shared" si="1258"/>
        <v/>
      </c>
    </row>
    <row r="8017" spans="1:63" ht="12" customHeight="1" x14ac:dyDescent="0.2">
      <c r="A8017" s="8"/>
      <c r="B8017" s="7"/>
      <c r="C8017" s="7"/>
      <c r="D8017" s="7"/>
      <c r="E8017" s="7"/>
      <c r="F8017" s="7"/>
      <c r="G8017" s="7"/>
      <c r="H8017" s="7"/>
      <c r="I8017" s="10"/>
      <c r="J8017" s="25"/>
      <c r="K8017" s="250"/>
      <c r="L8017" s="31"/>
      <c r="M8017" s="9"/>
      <c r="N8017" s="11" t="s">
        <v>25</v>
      </c>
      <c r="O8017" s="39"/>
      <c r="P8017" s="47"/>
      <c r="Q8017" s="13"/>
      <c r="R8017" s="248">
        <f t="shared" si="1250"/>
        <v>0</v>
      </c>
      <c r="S8017" s="248">
        <f t="shared" si="1251"/>
        <v>0</v>
      </c>
      <c r="T8017" s="248">
        <f t="shared" si="1252"/>
        <v>0</v>
      </c>
      <c r="U8017" s="248">
        <f t="shared" si="1253"/>
        <v>0</v>
      </c>
      <c r="V8017" s="13"/>
      <c r="W8017" s="7"/>
      <c r="AT8017" s="130"/>
      <c r="BF8017" s="33">
        <f t="shared" si="1259"/>
        <v>41242</v>
      </c>
      <c r="BG8017" s="34">
        <f t="shared" si="1254"/>
        <v>82.88000000000001</v>
      </c>
      <c r="BH8017" s="32">
        <f t="shared" si="1255"/>
        <v>1</v>
      </c>
      <c r="BI8017" s="32">
        <f t="shared" si="1256"/>
        <v>0</v>
      </c>
      <c r="BJ8017" s="69">
        <f t="shared" si="1257"/>
        <v>0</v>
      </c>
      <c r="BK8017" s="158" t="str">
        <f t="shared" si="1258"/>
        <v/>
      </c>
    </row>
    <row r="8018" spans="1:63" ht="12" customHeight="1" x14ac:dyDescent="0.2">
      <c r="A8018" s="8"/>
      <c r="B8018" s="7"/>
      <c r="C8018" s="7"/>
      <c r="D8018" s="7"/>
      <c r="E8018" s="7"/>
      <c r="F8018" s="7"/>
      <c r="G8018" s="7"/>
      <c r="H8018" s="7"/>
      <c r="I8018" s="10"/>
      <c r="J8018" s="25"/>
      <c r="K8018" s="250"/>
      <c r="L8018" s="31"/>
      <c r="M8018" s="9"/>
      <c r="N8018" s="11" t="s">
        <v>25</v>
      </c>
      <c r="O8018" s="39"/>
      <c r="P8018" s="47"/>
      <c r="Q8018" s="13"/>
      <c r="R8018" s="248">
        <f t="shared" si="1250"/>
        <v>0</v>
      </c>
      <c r="S8018" s="248">
        <f t="shared" si="1251"/>
        <v>0</v>
      </c>
      <c r="T8018" s="248">
        <f t="shared" si="1252"/>
        <v>0</v>
      </c>
      <c r="U8018" s="248">
        <f t="shared" si="1253"/>
        <v>0</v>
      </c>
      <c r="V8018" s="13"/>
      <c r="W8018" s="7"/>
      <c r="AT8018" s="130"/>
      <c r="BF8018" s="33">
        <f t="shared" si="1259"/>
        <v>41242</v>
      </c>
      <c r="BG8018" s="34">
        <f t="shared" si="1254"/>
        <v>82.88000000000001</v>
      </c>
      <c r="BH8018" s="32">
        <f t="shared" si="1255"/>
        <v>1</v>
      </c>
      <c r="BI8018" s="32">
        <f t="shared" si="1256"/>
        <v>0</v>
      </c>
      <c r="BJ8018" s="69">
        <f t="shared" si="1257"/>
        <v>0</v>
      </c>
      <c r="BK8018" s="158" t="str">
        <f t="shared" si="1258"/>
        <v/>
      </c>
    </row>
    <row r="8019" spans="1:63" ht="12" customHeight="1" x14ac:dyDescent="0.2">
      <c r="A8019" s="8"/>
      <c r="B8019" s="7"/>
      <c r="C8019" s="7"/>
      <c r="D8019" s="7"/>
      <c r="E8019" s="7"/>
      <c r="F8019" s="7"/>
      <c r="G8019" s="7"/>
      <c r="H8019" s="7"/>
      <c r="I8019" s="10"/>
      <c r="J8019" s="25"/>
      <c r="K8019" s="250"/>
      <c r="L8019" s="31"/>
      <c r="M8019" s="9"/>
      <c r="N8019" s="11" t="s">
        <v>25</v>
      </c>
      <c r="O8019" s="39"/>
      <c r="P8019" s="47"/>
      <c r="Q8019" s="13"/>
      <c r="R8019" s="248">
        <f t="shared" si="1250"/>
        <v>0</v>
      </c>
      <c r="S8019" s="248">
        <f t="shared" si="1251"/>
        <v>0</v>
      </c>
      <c r="T8019" s="248">
        <f t="shared" si="1252"/>
        <v>0</v>
      </c>
      <c r="U8019" s="248">
        <f t="shared" si="1253"/>
        <v>0</v>
      </c>
      <c r="V8019" s="13"/>
      <c r="W8019" s="7"/>
      <c r="AT8019" s="130"/>
      <c r="BF8019" s="33">
        <f t="shared" si="1259"/>
        <v>41242</v>
      </c>
      <c r="BG8019" s="34">
        <f t="shared" si="1254"/>
        <v>82.88000000000001</v>
      </c>
      <c r="BH8019" s="32">
        <f t="shared" si="1255"/>
        <v>1</v>
      </c>
      <c r="BI8019" s="32">
        <f t="shared" si="1256"/>
        <v>0</v>
      </c>
      <c r="BJ8019" s="69">
        <f t="shared" si="1257"/>
        <v>0</v>
      </c>
      <c r="BK8019" s="158" t="str">
        <f t="shared" si="1258"/>
        <v/>
      </c>
    </row>
    <row r="8020" spans="1:63" ht="12" customHeight="1" x14ac:dyDescent="0.2">
      <c r="A8020" s="8"/>
      <c r="B8020" s="7"/>
      <c r="C8020" s="7"/>
      <c r="D8020" s="7"/>
      <c r="E8020" s="7"/>
      <c r="F8020" s="7"/>
      <c r="G8020" s="7"/>
      <c r="H8020" s="7"/>
      <c r="I8020" s="10"/>
      <c r="J8020" s="25"/>
      <c r="K8020" s="250"/>
      <c r="L8020" s="31"/>
      <c r="M8020" s="9"/>
      <c r="N8020" s="11" t="s">
        <v>25</v>
      </c>
      <c r="O8020" s="39"/>
      <c r="P8020" s="47"/>
      <c r="Q8020" s="13"/>
      <c r="R8020" s="248">
        <f t="shared" si="1250"/>
        <v>0</v>
      </c>
      <c r="S8020" s="248">
        <f t="shared" si="1251"/>
        <v>0</v>
      </c>
      <c r="T8020" s="248">
        <f t="shared" si="1252"/>
        <v>0</v>
      </c>
      <c r="U8020" s="248">
        <f t="shared" si="1253"/>
        <v>0</v>
      </c>
      <c r="V8020" s="13"/>
      <c r="W8020" s="7"/>
      <c r="AT8020" s="130"/>
      <c r="BF8020" s="33">
        <f t="shared" si="1259"/>
        <v>41242</v>
      </c>
      <c r="BG8020" s="34">
        <f t="shared" si="1254"/>
        <v>82.88000000000001</v>
      </c>
      <c r="BH8020" s="32">
        <f t="shared" si="1255"/>
        <v>1</v>
      </c>
      <c r="BI8020" s="32">
        <f t="shared" si="1256"/>
        <v>0</v>
      </c>
      <c r="BJ8020" s="69">
        <f t="shared" si="1257"/>
        <v>0</v>
      </c>
      <c r="BK8020" s="158" t="str">
        <f t="shared" si="1258"/>
        <v/>
      </c>
    </row>
    <row r="8021" spans="1:63" ht="12" customHeight="1" x14ac:dyDescent="0.2">
      <c r="A8021" s="8"/>
      <c r="B8021" s="7"/>
      <c r="C8021" s="7"/>
      <c r="D8021" s="7"/>
      <c r="E8021" s="7"/>
      <c r="F8021" s="7"/>
      <c r="G8021" s="7"/>
      <c r="H8021" s="7"/>
      <c r="I8021" s="10"/>
      <c r="J8021" s="25"/>
      <c r="K8021" s="250"/>
      <c r="L8021" s="31"/>
      <c r="M8021" s="9"/>
      <c r="N8021" s="11" t="s">
        <v>25</v>
      </c>
      <c r="O8021" s="39"/>
      <c r="P8021" s="47"/>
      <c r="Q8021" s="13"/>
      <c r="R8021" s="248">
        <f t="shared" si="1250"/>
        <v>0</v>
      </c>
      <c r="S8021" s="248">
        <f t="shared" si="1251"/>
        <v>0</v>
      </c>
      <c r="T8021" s="248">
        <f t="shared" si="1252"/>
        <v>0</v>
      </c>
      <c r="U8021" s="248">
        <f t="shared" si="1253"/>
        <v>0</v>
      </c>
      <c r="V8021" s="13"/>
      <c r="W8021" s="7"/>
      <c r="AT8021" s="130"/>
      <c r="BF8021" s="33">
        <f t="shared" si="1259"/>
        <v>41242</v>
      </c>
      <c r="BG8021" s="34">
        <f t="shared" si="1254"/>
        <v>82.88000000000001</v>
      </c>
      <c r="BH8021" s="32">
        <f t="shared" si="1255"/>
        <v>1</v>
      </c>
      <c r="BI8021" s="32">
        <f t="shared" si="1256"/>
        <v>0</v>
      </c>
      <c r="BJ8021" s="69">
        <f t="shared" si="1257"/>
        <v>0</v>
      </c>
      <c r="BK8021" s="158" t="str">
        <f t="shared" si="1258"/>
        <v/>
      </c>
    </row>
    <row r="8022" spans="1:63" ht="12" customHeight="1" x14ac:dyDescent="0.2">
      <c r="A8022" s="8"/>
      <c r="B8022" s="7"/>
      <c r="C8022" s="7"/>
      <c r="D8022" s="7"/>
      <c r="E8022" s="7"/>
      <c r="F8022" s="7"/>
      <c r="G8022" s="7"/>
      <c r="H8022" s="7"/>
      <c r="I8022" s="10"/>
      <c r="J8022" s="25"/>
      <c r="K8022" s="250"/>
      <c r="L8022" s="31"/>
      <c r="M8022" s="9"/>
      <c r="N8022" s="11" t="s">
        <v>25</v>
      </c>
      <c r="O8022" s="39"/>
      <c r="P8022" s="47"/>
      <c r="Q8022" s="13"/>
      <c r="R8022" s="248">
        <f t="shared" si="1250"/>
        <v>0</v>
      </c>
      <c r="S8022" s="248">
        <f t="shared" si="1251"/>
        <v>0</v>
      </c>
      <c r="T8022" s="248">
        <f t="shared" si="1252"/>
        <v>0</v>
      </c>
      <c r="U8022" s="248">
        <f t="shared" si="1253"/>
        <v>0</v>
      </c>
      <c r="V8022" s="13"/>
      <c r="W8022" s="7"/>
      <c r="AT8022" s="130"/>
      <c r="BF8022" s="33">
        <f t="shared" si="1259"/>
        <v>41242</v>
      </c>
      <c r="BG8022" s="34">
        <f t="shared" si="1254"/>
        <v>82.88000000000001</v>
      </c>
      <c r="BH8022" s="32">
        <f t="shared" si="1255"/>
        <v>1</v>
      </c>
      <c r="BI8022" s="32">
        <f t="shared" si="1256"/>
        <v>0</v>
      </c>
      <c r="BJ8022" s="69">
        <f t="shared" si="1257"/>
        <v>0</v>
      </c>
      <c r="BK8022" s="158" t="str">
        <f t="shared" si="1258"/>
        <v/>
      </c>
    </row>
    <row r="8023" spans="1:63" ht="12" customHeight="1" x14ac:dyDescent="0.2">
      <c r="A8023" s="8"/>
      <c r="B8023" s="7"/>
      <c r="C8023" s="7"/>
      <c r="D8023" s="7"/>
      <c r="E8023" s="7"/>
      <c r="F8023" s="7"/>
      <c r="G8023" s="7"/>
      <c r="H8023" s="7"/>
      <c r="I8023" s="10"/>
      <c r="J8023" s="25"/>
      <c r="K8023" s="250"/>
      <c r="L8023" s="31"/>
      <c r="M8023" s="9"/>
      <c r="N8023" s="11" t="s">
        <v>25</v>
      </c>
      <c r="O8023" s="39"/>
      <c r="P8023" s="47"/>
      <c r="Q8023" s="13"/>
      <c r="R8023" s="248">
        <f t="shared" si="1250"/>
        <v>0</v>
      </c>
      <c r="S8023" s="248">
        <f t="shared" si="1251"/>
        <v>0</v>
      </c>
      <c r="T8023" s="248">
        <f t="shared" si="1252"/>
        <v>0</v>
      </c>
      <c r="U8023" s="248">
        <f t="shared" si="1253"/>
        <v>0</v>
      </c>
      <c r="V8023" s="13"/>
      <c r="W8023" s="7"/>
      <c r="AT8023" s="130"/>
      <c r="BF8023" s="33">
        <f t="shared" si="1259"/>
        <v>41242</v>
      </c>
      <c r="BG8023" s="34">
        <f t="shared" si="1254"/>
        <v>82.88000000000001</v>
      </c>
      <c r="BH8023" s="32">
        <f t="shared" si="1255"/>
        <v>1</v>
      </c>
      <c r="BI8023" s="32">
        <f t="shared" si="1256"/>
        <v>0</v>
      </c>
      <c r="BJ8023" s="69">
        <f t="shared" si="1257"/>
        <v>0</v>
      </c>
      <c r="BK8023" s="158" t="str">
        <f t="shared" si="1258"/>
        <v/>
      </c>
    </row>
    <row r="8024" spans="1:63" ht="12" customHeight="1" x14ac:dyDescent="0.2">
      <c r="A8024" s="8"/>
      <c r="B8024" s="7"/>
      <c r="C8024" s="7"/>
      <c r="D8024" s="7"/>
      <c r="E8024" s="7"/>
      <c r="F8024" s="7"/>
      <c r="G8024" s="7"/>
      <c r="H8024" s="7"/>
      <c r="I8024" s="10"/>
      <c r="J8024" s="25"/>
      <c r="K8024" s="250"/>
      <c r="L8024" s="31"/>
      <c r="M8024" s="9"/>
      <c r="N8024" s="11" t="s">
        <v>25</v>
      </c>
      <c r="O8024" s="39"/>
      <c r="P8024" s="47"/>
      <c r="Q8024" s="13"/>
      <c r="R8024" s="248">
        <f t="shared" si="1250"/>
        <v>0</v>
      </c>
      <c r="S8024" s="248">
        <f t="shared" si="1251"/>
        <v>0</v>
      </c>
      <c r="T8024" s="248">
        <f t="shared" si="1252"/>
        <v>0</v>
      </c>
      <c r="U8024" s="248">
        <f t="shared" si="1253"/>
        <v>0</v>
      </c>
      <c r="V8024" s="13"/>
      <c r="W8024" s="7"/>
      <c r="AT8024" s="130"/>
      <c r="BF8024" s="33">
        <f t="shared" si="1259"/>
        <v>41242</v>
      </c>
      <c r="BG8024" s="34">
        <f t="shared" si="1254"/>
        <v>82.88000000000001</v>
      </c>
      <c r="BH8024" s="32">
        <f t="shared" si="1255"/>
        <v>1</v>
      </c>
      <c r="BI8024" s="32">
        <f t="shared" si="1256"/>
        <v>0</v>
      </c>
      <c r="BJ8024" s="69">
        <f t="shared" si="1257"/>
        <v>0</v>
      </c>
      <c r="BK8024" s="158" t="str">
        <f t="shared" si="1258"/>
        <v/>
      </c>
    </row>
    <row r="8025" spans="1:63" ht="12" customHeight="1" x14ac:dyDescent="0.2">
      <c r="A8025" s="8"/>
      <c r="B8025" s="7"/>
      <c r="C8025" s="7"/>
      <c r="D8025" s="7"/>
      <c r="E8025" s="7"/>
      <c r="F8025" s="7"/>
      <c r="G8025" s="7"/>
      <c r="H8025" s="7"/>
      <c r="I8025" s="10"/>
      <c r="J8025" s="25"/>
      <c r="K8025" s="250"/>
      <c r="L8025" s="31"/>
      <c r="M8025" s="9"/>
      <c r="N8025" s="11" t="s">
        <v>25</v>
      </c>
      <c r="O8025" s="39"/>
      <c r="P8025" s="47"/>
      <c r="Q8025" s="13"/>
      <c r="R8025" s="248">
        <f t="shared" si="1250"/>
        <v>0</v>
      </c>
      <c r="S8025" s="248">
        <f t="shared" si="1251"/>
        <v>0</v>
      </c>
      <c r="T8025" s="248">
        <f t="shared" si="1252"/>
        <v>0</v>
      </c>
      <c r="U8025" s="248">
        <f t="shared" si="1253"/>
        <v>0</v>
      </c>
      <c r="V8025" s="13"/>
      <c r="W8025" s="7"/>
      <c r="AT8025" s="130"/>
      <c r="BF8025" s="33">
        <f t="shared" si="1259"/>
        <v>41242</v>
      </c>
      <c r="BG8025" s="34">
        <f t="shared" si="1254"/>
        <v>82.88000000000001</v>
      </c>
      <c r="BH8025" s="32">
        <f t="shared" si="1255"/>
        <v>1</v>
      </c>
      <c r="BI8025" s="32">
        <f t="shared" si="1256"/>
        <v>0</v>
      </c>
      <c r="BJ8025" s="69">
        <f t="shared" si="1257"/>
        <v>0</v>
      </c>
      <c r="BK8025" s="158" t="str">
        <f t="shared" si="1258"/>
        <v/>
      </c>
    </row>
    <row r="8026" spans="1:63" ht="12" customHeight="1" x14ac:dyDescent="0.2">
      <c r="A8026" s="8"/>
      <c r="B8026" s="7"/>
      <c r="C8026" s="7"/>
      <c r="D8026" s="7"/>
      <c r="E8026" s="7"/>
      <c r="F8026" s="7"/>
      <c r="G8026" s="7"/>
      <c r="H8026" s="7"/>
      <c r="I8026" s="10"/>
      <c r="J8026" s="25"/>
      <c r="K8026" s="250"/>
      <c r="L8026" s="31"/>
      <c r="M8026" s="9"/>
      <c r="N8026" s="11" t="s">
        <v>25</v>
      </c>
      <c r="O8026" s="39"/>
      <c r="P8026" s="47"/>
      <c r="Q8026" s="13"/>
      <c r="R8026" s="248">
        <f t="shared" si="1250"/>
        <v>0</v>
      </c>
      <c r="S8026" s="248">
        <f t="shared" si="1251"/>
        <v>0</v>
      </c>
      <c r="T8026" s="248">
        <f t="shared" si="1252"/>
        <v>0</v>
      </c>
      <c r="U8026" s="248">
        <f t="shared" si="1253"/>
        <v>0</v>
      </c>
      <c r="V8026" s="13"/>
      <c r="W8026" s="7"/>
      <c r="AT8026" s="130"/>
      <c r="BF8026" s="33">
        <f t="shared" si="1259"/>
        <v>41242</v>
      </c>
      <c r="BG8026" s="34">
        <f t="shared" si="1254"/>
        <v>82.88000000000001</v>
      </c>
      <c r="BH8026" s="32">
        <f t="shared" si="1255"/>
        <v>1</v>
      </c>
      <c r="BI8026" s="32">
        <f t="shared" si="1256"/>
        <v>0</v>
      </c>
      <c r="BJ8026" s="69">
        <f t="shared" si="1257"/>
        <v>0</v>
      </c>
      <c r="BK8026" s="158" t="str">
        <f t="shared" si="1258"/>
        <v/>
      </c>
    </row>
    <row r="8027" spans="1:63" ht="12" customHeight="1" x14ac:dyDescent="0.2">
      <c r="A8027" s="8"/>
      <c r="B8027" s="7"/>
      <c r="C8027" s="7"/>
      <c r="D8027" s="7"/>
      <c r="E8027" s="7"/>
      <c r="F8027" s="7"/>
      <c r="G8027" s="7"/>
      <c r="H8027" s="7"/>
      <c r="I8027" s="10"/>
      <c r="J8027" s="25"/>
      <c r="K8027" s="250"/>
      <c r="L8027" s="31"/>
      <c r="M8027" s="9"/>
      <c r="N8027" s="11" t="s">
        <v>25</v>
      </c>
      <c r="O8027" s="39"/>
      <c r="P8027" s="47"/>
      <c r="Q8027" s="13"/>
      <c r="R8027" s="248">
        <f t="shared" si="1250"/>
        <v>0</v>
      </c>
      <c r="S8027" s="248">
        <f t="shared" si="1251"/>
        <v>0</v>
      </c>
      <c r="T8027" s="248">
        <f t="shared" si="1252"/>
        <v>0</v>
      </c>
      <c r="U8027" s="248">
        <f t="shared" si="1253"/>
        <v>0</v>
      </c>
      <c r="V8027" s="13"/>
      <c r="W8027" s="7"/>
      <c r="AT8027" s="130"/>
      <c r="BF8027" s="33">
        <f t="shared" si="1259"/>
        <v>41242</v>
      </c>
      <c r="BG8027" s="34">
        <f t="shared" si="1254"/>
        <v>82.88000000000001</v>
      </c>
      <c r="BH8027" s="32">
        <f t="shared" si="1255"/>
        <v>1</v>
      </c>
      <c r="BI8027" s="32">
        <f t="shared" si="1256"/>
        <v>0</v>
      </c>
      <c r="BJ8027" s="69">
        <f t="shared" si="1257"/>
        <v>0</v>
      </c>
      <c r="BK8027" s="158" t="str">
        <f t="shared" si="1258"/>
        <v/>
      </c>
    </row>
    <row r="8028" spans="1:63" ht="12" customHeight="1" x14ac:dyDescent="0.2">
      <c r="A8028" s="8"/>
      <c r="B8028" s="7"/>
      <c r="C8028" s="7"/>
      <c r="D8028" s="7"/>
      <c r="E8028" s="7"/>
      <c r="F8028" s="7"/>
      <c r="G8028" s="7"/>
      <c r="H8028" s="7"/>
      <c r="I8028" s="10"/>
      <c r="J8028" s="25"/>
      <c r="K8028" s="250"/>
      <c r="L8028" s="31"/>
      <c r="M8028" s="9"/>
      <c r="N8028" s="11" t="s">
        <v>25</v>
      </c>
      <c r="O8028" s="39"/>
      <c r="P8028" s="47"/>
      <c r="Q8028" s="13"/>
      <c r="R8028" s="248">
        <f t="shared" si="1250"/>
        <v>0</v>
      </c>
      <c r="S8028" s="248">
        <f t="shared" si="1251"/>
        <v>0</v>
      </c>
      <c r="T8028" s="248">
        <f t="shared" si="1252"/>
        <v>0</v>
      </c>
      <c r="U8028" s="248">
        <f t="shared" si="1253"/>
        <v>0</v>
      </c>
      <c r="V8028" s="13"/>
      <c r="W8028" s="7"/>
      <c r="AT8028" s="130"/>
      <c r="BF8028" s="33">
        <f t="shared" si="1259"/>
        <v>41242</v>
      </c>
      <c r="BG8028" s="34">
        <f t="shared" si="1254"/>
        <v>82.88000000000001</v>
      </c>
      <c r="BH8028" s="32">
        <f t="shared" si="1255"/>
        <v>1</v>
      </c>
      <c r="BI8028" s="32">
        <f t="shared" si="1256"/>
        <v>0</v>
      </c>
      <c r="BJ8028" s="69">
        <f t="shared" si="1257"/>
        <v>0</v>
      </c>
      <c r="BK8028" s="158" t="str">
        <f t="shared" si="1258"/>
        <v/>
      </c>
    </row>
    <row r="8029" spans="1:63" ht="12" customHeight="1" x14ac:dyDescent="0.2">
      <c r="A8029" s="8"/>
      <c r="B8029" s="7"/>
      <c r="C8029" s="7"/>
      <c r="D8029" s="7"/>
      <c r="E8029" s="7"/>
      <c r="F8029" s="7"/>
      <c r="G8029" s="7"/>
      <c r="H8029" s="7"/>
      <c r="I8029" s="10"/>
      <c r="J8029" s="25"/>
      <c r="K8029" s="250"/>
      <c r="L8029" s="31"/>
      <c r="M8029" s="9"/>
      <c r="N8029" s="11" t="s">
        <v>25</v>
      </c>
      <c r="O8029" s="39"/>
      <c r="P8029" s="47"/>
      <c r="Q8029" s="13"/>
      <c r="R8029" s="248">
        <f t="shared" si="1250"/>
        <v>0</v>
      </c>
      <c r="S8029" s="248">
        <f t="shared" si="1251"/>
        <v>0</v>
      </c>
      <c r="T8029" s="248">
        <f t="shared" si="1252"/>
        <v>0</v>
      </c>
      <c r="U8029" s="248">
        <f t="shared" si="1253"/>
        <v>0</v>
      </c>
      <c r="V8029" s="13"/>
      <c r="W8029" s="7"/>
      <c r="AT8029" s="130"/>
      <c r="BF8029" s="33">
        <f t="shared" si="1259"/>
        <v>41242</v>
      </c>
      <c r="BG8029" s="34">
        <f t="shared" si="1254"/>
        <v>82.88000000000001</v>
      </c>
      <c r="BH8029" s="32">
        <f t="shared" si="1255"/>
        <v>1</v>
      </c>
      <c r="BI8029" s="32">
        <f t="shared" si="1256"/>
        <v>0</v>
      </c>
      <c r="BJ8029" s="69">
        <f t="shared" si="1257"/>
        <v>0</v>
      </c>
      <c r="BK8029" s="158" t="str">
        <f t="shared" si="1258"/>
        <v/>
      </c>
    </row>
    <row r="8030" spans="1:63" ht="12" customHeight="1" x14ac:dyDescent="0.2">
      <c r="A8030" s="8"/>
      <c r="B8030" s="7"/>
      <c r="C8030" s="7"/>
      <c r="D8030" s="7"/>
      <c r="E8030" s="7"/>
      <c r="F8030" s="7"/>
      <c r="G8030" s="7"/>
      <c r="H8030" s="7"/>
      <c r="I8030" s="10"/>
      <c r="J8030" s="25"/>
      <c r="K8030" s="250"/>
      <c r="L8030" s="31"/>
      <c r="M8030" s="9"/>
      <c r="N8030" s="11" t="s">
        <v>25</v>
      </c>
      <c r="O8030" s="39"/>
      <c r="P8030" s="47"/>
      <c r="Q8030" s="13"/>
      <c r="R8030" s="248">
        <f t="shared" si="1250"/>
        <v>0</v>
      </c>
      <c r="S8030" s="248">
        <f t="shared" si="1251"/>
        <v>0</v>
      </c>
      <c r="T8030" s="248">
        <f t="shared" si="1252"/>
        <v>0</v>
      </c>
      <c r="U8030" s="248">
        <f t="shared" si="1253"/>
        <v>0</v>
      </c>
      <c r="V8030" s="13"/>
      <c r="W8030" s="7"/>
      <c r="AT8030" s="130"/>
      <c r="BF8030" s="33">
        <f t="shared" si="1259"/>
        <v>41242</v>
      </c>
      <c r="BG8030" s="34">
        <f t="shared" si="1254"/>
        <v>82.88000000000001</v>
      </c>
      <c r="BH8030" s="32">
        <f t="shared" si="1255"/>
        <v>1</v>
      </c>
      <c r="BI8030" s="32">
        <f t="shared" si="1256"/>
        <v>0</v>
      </c>
      <c r="BJ8030" s="69">
        <f t="shared" si="1257"/>
        <v>0</v>
      </c>
      <c r="BK8030" s="158" t="str">
        <f t="shared" si="1258"/>
        <v/>
      </c>
    </row>
    <row r="8031" spans="1:63" ht="12" customHeight="1" x14ac:dyDescent="0.2">
      <c r="A8031" s="8"/>
      <c r="B8031" s="7"/>
      <c r="C8031" s="7"/>
      <c r="D8031" s="7"/>
      <c r="E8031" s="7"/>
      <c r="F8031" s="7"/>
      <c r="G8031" s="7"/>
      <c r="H8031" s="7"/>
      <c r="I8031" s="10"/>
      <c r="J8031" s="25"/>
      <c r="K8031" s="250"/>
      <c r="L8031" s="31"/>
      <c r="M8031" s="9"/>
      <c r="N8031" s="11" t="s">
        <v>25</v>
      </c>
      <c r="O8031" s="39"/>
      <c r="P8031" s="47"/>
      <c r="Q8031" s="13"/>
      <c r="R8031" s="248">
        <f t="shared" si="1250"/>
        <v>0</v>
      </c>
      <c r="S8031" s="248">
        <f t="shared" si="1251"/>
        <v>0</v>
      </c>
      <c r="T8031" s="248">
        <f t="shared" si="1252"/>
        <v>0</v>
      </c>
      <c r="U8031" s="248">
        <f t="shared" si="1253"/>
        <v>0</v>
      </c>
      <c r="V8031" s="13"/>
      <c r="W8031" s="7"/>
      <c r="AT8031" s="130"/>
      <c r="BF8031" s="33">
        <f t="shared" si="1259"/>
        <v>41242</v>
      </c>
      <c r="BG8031" s="34">
        <f t="shared" si="1254"/>
        <v>82.88000000000001</v>
      </c>
      <c r="BH8031" s="32">
        <f t="shared" si="1255"/>
        <v>1</v>
      </c>
      <c r="BI8031" s="32">
        <f t="shared" si="1256"/>
        <v>0</v>
      </c>
      <c r="BJ8031" s="69">
        <f t="shared" si="1257"/>
        <v>0</v>
      </c>
      <c r="BK8031" s="158" t="str">
        <f t="shared" si="1258"/>
        <v/>
      </c>
    </row>
    <row r="8032" spans="1:63" ht="12" customHeight="1" x14ac:dyDescent="0.2">
      <c r="A8032" s="8"/>
      <c r="B8032" s="7"/>
      <c r="C8032" s="7"/>
      <c r="D8032" s="7"/>
      <c r="E8032" s="7"/>
      <c r="F8032" s="7"/>
      <c r="G8032" s="7"/>
      <c r="H8032" s="7"/>
      <c r="I8032" s="10"/>
      <c r="J8032" s="25"/>
      <c r="K8032" s="250"/>
      <c r="L8032" s="31"/>
      <c r="M8032" s="9"/>
      <c r="N8032" s="11" t="s">
        <v>25</v>
      </c>
      <c r="O8032" s="39"/>
      <c r="P8032" s="47"/>
      <c r="Q8032" s="13"/>
      <c r="R8032" s="248">
        <f t="shared" si="1250"/>
        <v>0</v>
      </c>
      <c r="S8032" s="248">
        <f t="shared" si="1251"/>
        <v>0</v>
      </c>
      <c r="T8032" s="248">
        <f t="shared" si="1252"/>
        <v>0</v>
      </c>
      <c r="U8032" s="248">
        <f t="shared" si="1253"/>
        <v>0</v>
      </c>
      <c r="V8032" s="13"/>
      <c r="W8032" s="7"/>
      <c r="AT8032" s="130"/>
      <c r="BF8032" s="33">
        <f t="shared" si="1259"/>
        <v>41242</v>
      </c>
      <c r="BG8032" s="34">
        <f t="shared" si="1254"/>
        <v>82.88000000000001</v>
      </c>
      <c r="BH8032" s="32">
        <f t="shared" si="1255"/>
        <v>1</v>
      </c>
      <c r="BI8032" s="32">
        <f t="shared" si="1256"/>
        <v>0</v>
      </c>
      <c r="BJ8032" s="69">
        <f t="shared" si="1257"/>
        <v>0</v>
      </c>
      <c r="BK8032" s="158" t="str">
        <f t="shared" si="1258"/>
        <v/>
      </c>
    </row>
    <row r="8033" spans="1:63" ht="12" customHeight="1" x14ac:dyDescent="0.2">
      <c r="A8033" s="8"/>
      <c r="B8033" s="7"/>
      <c r="C8033" s="7"/>
      <c r="D8033" s="7"/>
      <c r="E8033" s="7"/>
      <c r="F8033" s="7"/>
      <c r="G8033" s="7"/>
      <c r="H8033" s="7"/>
      <c r="I8033" s="10"/>
      <c r="J8033" s="25"/>
      <c r="K8033" s="250"/>
      <c r="L8033" s="31"/>
      <c r="M8033" s="9"/>
      <c r="N8033" s="11" t="s">
        <v>25</v>
      </c>
      <c r="O8033" s="39"/>
      <c r="P8033" s="47"/>
      <c r="Q8033" s="13"/>
      <c r="R8033" s="248">
        <f t="shared" si="1250"/>
        <v>0</v>
      </c>
      <c r="S8033" s="248">
        <f t="shared" si="1251"/>
        <v>0</v>
      </c>
      <c r="T8033" s="248">
        <f t="shared" si="1252"/>
        <v>0</v>
      </c>
      <c r="U8033" s="248">
        <f t="shared" si="1253"/>
        <v>0</v>
      </c>
      <c r="V8033" s="13"/>
      <c r="W8033" s="7"/>
      <c r="AT8033" s="130"/>
      <c r="BF8033" s="33">
        <f t="shared" si="1259"/>
        <v>41242</v>
      </c>
      <c r="BG8033" s="34">
        <f t="shared" si="1254"/>
        <v>82.88000000000001</v>
      </c>
      <c r="BH8033" s="32">
        <f t="shared" si="1255"/>
        <v>1</v>
      </c>
      <c r="BI8033" s="32">
        <f t="shared" si="1256"/>
        <v>0</v>
      </c>
      <c r="BJ8033" s="69">
        <f t="shared" si="1257"/>
        <v>0</v>
      </c>
      <c r="BK8033" s="158" t="str">
        <f t="shared" si="1258"/>
        <v/>
      </c>
    </row>
    <row r="8034" spans="1:63" ht="12" customHeight="1" x14ac:dyDescent="0.2">
      <c r="A8034" s="8"/>
      <c r="B8034" s="7"/>
      <c r="C8034" s="7"/>
      <c r="D8034" s="7"/>
      <c r="E8034" s="7"/>
      <c r="F8034" s="7"/>
      <c r="G8034" s="7"/>
      <c r="H8034" s="7"/>
      <c r="I8034" s="10"/>
      <c r="J8034" s="25"/>
      <c r="K8034" s="250"/>
      <c r="L8034" s="31"/>
      <c r="M8034" s="9"/>
      <c r="N8034" s="11" t="s">
        <v>25</v>
      </c>
      <c r="O8034" s="39"/>
      <c r="P8034" s="47"/>
      <c r="Q8034" s="13"/>
      <c r="R8034" s="248">
        <f t="shared" si="1250"/>
        <v>0</v>
      </c>
      <c r="S8034" s="248">
        <f t="shared" si="1251"/>
        <v>0</v>
      </c>
      <c r="T8034" s="248">
        <f t="shared" si="1252"/>
        <v>0</v>
      </c>
      <c r="U8034" s="248">
        <f t="shared" si="1253"/>
        <v>0</v>
      </c>
      <c r="V8034" s="13"/>
      <c r="W8034" s="7"/>
      <c r="AT8034" s="130"/>
      <c r="BF8034" s="33">
        <f t="shared" si="1259"/>
        <v>41242</v>
      </c>
      <c r="BG8034" s="34">
        <f t="shared" si="1254"/>
        <v>82.88000000000001</v>
      </c>
      <c r="BH8034" s="32">
        <f t="shared" si="1255"/>
        <v>1</v>
      </c>
      <c r="BI8034" s="32">
        <f t="shared" si="1256"/>
        <v>0</v>
      </c>
      <c r="BJ8034" s="69">
        <f t="shared" si="1257"/>
        <v>0</v>
      </c>
      <c r="BK8034" s="158" t="str">
        <f t="shared" si="1258"/>
        <v/>
      </c>
    </row>
    <row r="8035" spans="1:63" ht="12" customHeight="1" x14ac:dyDescent="0.2">
      <c r="A8035" s="8"/>
      <c r="B8035" s="7"/>
      <c r="C8035" s="7"/>
      <c r="D8035" s="7"/>
      <c r="E8035" s="7"/>
      <c r="F8035" s="7"/>
      <c r="G8035" s="7"/>
      <c r="H8035" s="7"/>
      <c r="I8035" s="10"/>
      <c r="J8035" s="25"/>
      <c r="K8035" s="250"/>
      <c r="L8035" s="31"/>
      <c r="M8035" s="9"/>
      <c r="N8035" s="11" t="s">
        <v>25</v>
      </c>
      <c r="O8035" s="39"/>
      <c r="P8035" s="47"/>
      <c r="Q8035" s="13"/>
      <c r="R8035" s="248">
        <f t="shared" si="1250"/>
        <v>0</v>
      </c>
      <c r="S8035" s="248">
        <f t="shared" si="1251"/>
        <v>0</v>
      </c>
      <c r="T8035" s="248">
        <f t="shared" si="1252"/>
        <v>0</v>
      </c>
      <c r="U8035" s="248">
        <f t="shared" si="1253"/>
        <v>0</v>
      </c>
      <c r="V8035" s="13"/>
      <c r="W8035" s="7"/>
      <c r="AT8035" s="130"/>
      <c r="BF8035" s="33">
        <f t="shared" si="1259"/>
        <v>41242</v>
      </c>
      <c r="BG8035" s="34">
        <f t="shared" si="1254"/>
        <v>82.88000000000001</v>
      </c>
      <c r="BH8035" s="32">
        <f t="shared" si="1255"/>
        <v>1</v>
      </c>
      <c r="BI8035" s="32">
        <f t="shared" si="1256"/>
        <v>0</v>
      </c>
      <c r="BJ8035" s="69">
        <f t="shared" si="1257"/>
        <v>0</v>
      </c>
      <c r="BK8035" s="158" t="str">
        <f t="shared" si="1258"/>
        <v/>
      </c>
    </row>
    <row r="8036" spans="1:63" ht="12" customHeight="1" x14ac:dyDescent="0.2">
      <c r="A8036" s="8"/>
      <c r="B8036" s="7"/>
      <c r="C8036" s="7"/>
      <c r="D8036" s="7"/>
      <c r="E8036" s="7"/>
      <c r="F8036" s="7"/>
      <c r="G8036" s="7"/>
      <c r="H8036" s="7"/>
      <c r="I8036" s="10"/>
      <c r="J8036" s="25"/>
      <c r="K8036" s="250"/>
      <c r="L8036" s="31"/>
      <c r="M8036" s="9"/>
      <c r="N8036" s="11" t="s">
        <v>25</v>
      </c>
      <c r="O8036" s="39"/>
      <c r="P8036" s="47"/>
      <c r="Q8036" s="13"/>
      <c r="R8036" s="248">
        <f t="shared" si="1250"/>
        <v>0</v>
      </c>
      <c r="S8036" s="248">
        <f t="shared" si="1251"/>
        <v>0</v>
      </c>
      <c r="T8036" s="248">
        <f t="shared" si="1252"/>
        <v>0</v>
      </c>
      <c r="U8036" s="248">
        <f t="shared" si="1253"/>
        <v>0</v>
      </c>
      <c r="V8036" s="13"/>
      <c r="W8036" s="7"/>
      <c r="AT8036" s="130"/>
      <c r="BF8036" s="33">
        <f t="shared" si="1259"/>
        <v>41242</v>
      </c>
      <c r="BG8036" s="34">
        <f t="shared" si="1254"/>
        <v>82.88000000000001</v>
      </c>
      <c r="BH8036" s="32">
        <f t="shared" si="1255"/>
        <v>1</v>
      </c>
      <c r="BI8036" s="32">
        <f t="shared" si="1256"/>
        <v>0</v>
      </c>
      <c r="BJ8036" s="69">
        <f t="shared" si="1257"/>
        <v>0</v>
      </c>
      <c r="BK8036" s="158" t="str">
        <f t="shared" si="1258"/>
        <v/>
      </c>
    </row>
    <row r="8037" spans="1:63" ht="12" customHeight="1" x14ac:dyDescent="0.2">
      <c r="A8037" s="8"/>
      <c r="B8037" s="7"/>
      <c r="C8037" s="7"/>
      <c r="D8037" s="7"/>
      <c r="E8037" s="7"/>
      <c r="F8037" s="7"/>
      <c r="G8037" s="7"/>
      <c r="H8037" s="7"/>
      <c r="I8037" s="10"/>
      <c r="J8037" s="25"/>
      <c r="K8037" s="250"/>
      <c r="L8037" s="31"/>
      <c r="M8037" s="9"/>
      <c r="N8037" s="11" t="s">
        <v>25</v>
      </c>
      <c r="O8037" s="39"/>
      <c r="P8037" s="47"/>
      <c r="Q8037" s="13"/>
      <c r="R8037" s="248">
        <f t="shared" si="1250"/>
        <v>0</v>
      </c>
      <c r="S8037" s="248">
        <f t="shared" si="1251"/>
        <v>0</v>
      </c>
      <c r="T8037" s="248">
        <f t="shared" si="1252"/>
        <v>0</v>
      </c>
      <c r="U8037" s="248">
        <f t="shared" si="1253"/>
        <v>0</v>
      </c>
      <c r="V8037" s="13"/>
      <c r="W8037" s="7"/>
      <c r="AT8037" s="130"/>
      <c r="BF8037" s="33">
        <f t="shared" si="1259"/>
        <v>41242</v>
      </c>
      <c r="BG8037" s="34">
        <f t="shared" si="1254"/>
        <v>82.88000000000001</v>
      </c>
      <c r="BH8037" s="32">
        <f t="shared" si="1255"/>
        <v>1</v>
      </c>
      <c r="BI8037" s="32">
        <f t="shared" si="1256"/>
        <v>0</v>
      </c>
      <c r="BJ8037" s="69">
        <f t="shared" si="1257"/>
        <v>0</v>
      </c>
      <c r="BK8037" s="158" t="str">
        <f t="shared" si="1258"/>
        <v/>
      </c>
    </row>
    <row r="8038" spans="1:63" ht="12" customHeight="1" x14ac:dyDescent="0.2">
      <c r="A8038" s="8"/>
      <c r="B8038" s="7"/>
      <c r="C8038" s="7"/>
      <c r="D8038" s="7"/>
      <c r="E8038" s="7"/>
      <c r="F8038" s="7"/>
      <c r="G8038" s="7"/>
      <c r="H8038" s="7"/>
      <c r="I8038" s="10"/>
      <c r="J8038" s="25"/>
      <c r="K8038" s="250"/>
      <c r="L8038" s="31"/>
      <c r="M8038" s="9"/>
      <c r="N8038" s="11" t="s">
        <v>25</v>
      </c>
      <c r="O8038" s="39"/>
      <c r="P8038" s="47"/>
      <c r="Q8038" s="13"/>
      <c r="R8038" s="248">
        <f t="shared" si="1250"/>
        <v>0</v>
      </c>
      <c r="S8038" s="248">
        <f t="shared" si="1251"/>
        <v>0</v>
      </c>
      <c r="T8038" s="248">
        <f t="shared" si="1252"/>
        <v>0</v>
      </c>
      <c r="U8038" s="248">
        <f t="shared" si="1253"/>
        <v>0</v>
      </c>
      <c r="V8038" s="13"/>
      <c r="W8038" s="7"/>
      <c r="AT8038" s="130"/>
      <c r="BF8038" s="33">
        <f t="shared" si="1259"/>
        <v>41242</v>
      </c>
      <c r="BG8038" s="34">
        <f t="shared" si="1254"/>
        <v>82.88000000000001</v>
      </c>
      <c r="BH8038" s="32">
        <f t="shared" si="1255"/>
        <v>1</v>
      </c>
      <c r="BI8038" s="32">
        <f t="shared" si="1256"/>
        <v>0</v>
      </c>
      <c r="BJ8038" s="69">
        <f t="shared" si="1257"/>
        <v>0</v>
      </c>
      <c r="BK8038" s="158" t="str">
        <f t="shared" si="1258"/>
        <v/>
      </c>
    </row>
    <row r="8039" spans="1:63" ht="12" customHeight="1" x14ac:dyDescent="0.2">
      <c r="A8039" s="8"/>
      <c r="B8039" s="7"/>
      <c r="C8039" s="7"/>
      <c r="D8039" s="7"/>
      <c r="E8039" s="7"/>
      <c r="F8039" s="7"/>
      <c r="G8039" s="7"/>
      <c r="H8039" s="7"/>
      <c r="I8039" s="10"/>
      <c r="J8039" s="25"/>
      <c r="K8039" s="250"/>
      <c r="L8039" s="31"/>
      <c r="M8039" s="9"/>
      <c r="N8039" s="11" t="s">
        <v>25</v>
      </c>
      <c r="O8039" s="39"/>
      <c r="P8039" s="47"/>
      <c r="Q8039" s="13"/>
      <c r="R8039" s="248">
        <f t="shared" si="1250"/>
        <v>0</v>
      </c>
      <c r="S8039" s="248">
        <f t="shared" si="1251"/>
        <v>0</v>
      </c>
      <c r="T8039" s="248">
        <f t="shared" si="1252"/>
        <v>0</v>
      </c>
      <c r="U8039" s="248">
        <f t="shared" si="1253"/>
        <v>0</v>
      </c>
      <c r="V8039" s="13"/>
      <c r="W8039" s="7"/>
      <c r="AT8039" s="130"/>
      <c r="BF8039" s="33">
        <f t="shared" si="1259"/>
        <v>41242</v>
      </c>
      <c r="BG8039" s="34">
        <f t="shared" si="1254"/>
        <v>82.88000000000001</v>
      </c>
      <c r="BH8039" s="32">
        <f t="shared" si="1255"/>
        <v>1</v>
      </c>
      <c r="BI8039" s="32">
        <f t="shared" si="1256"/>
        <v>0</v>
      </c>
      <c r="BJ8039" s="69">
        <f t="shared" si="1257"/>
        <v>0</v>
      </c>
      <c r="BK8039" s="158" t="str">
        <f t="shared" si="1258"/>
        <v/>
      </c>
    </row>
    <row r="8040" spans="1:63" ht="12" customHeight="1" x14ac:dyDescent="0.2">
      <c r="A8040" s="8"/>
      <c r="B8040" s="7"/>
      <c r="C8040" s="7"/>
      <c r="D8040" s="7"/>
      <c r="E8040" s="7"/>
      <c r="F8040" s="7"/>
      <c r="G8040" s="7"/>
      <c r="H8040" s="7"/>
      <c r="I8040" s="10"/>
      <c r="J8040" s="25"/>
      <c r="K8040" s="250"/>
      <c r="L8040" s="31"/>
      <c r="M8040" s="9"/>
      <c r="N8040" s="11" t="s">
        <v>25</v>
      </c>
      <c r="O8040" s="39"/>
      <c r="P8040" s="47"/>
      <c r="Q8040" s="13"/>
      <c r="R8040" s="248">
        <f t="shared" si="1250"/>
        <v>0</v>
      </c>
      <c r="S8040" s="248">
        <f t="shared" si="1251"/>
        <v>0</v>
      </c>
      <c r="T8040" s="248">
        <f t="shared" si="1252"/>
        <v>0</v>
      </c>
      <c r="U8040" s="248">
        <f t="shared" si="1253"/>
        <v>0</v>
      </c>
      <c r="V8040" s="13"/>
      <c r="W8040" s="7"/>
      <c r="AT8040" s="130"/>
      <c r="BF8040" s="33">
        <f t="shared" si="1259"/>
        <v>41242</v>
      </c>
      <c r="BG8040" s="34">
        <f t="shared" si="1254"/>
        <v>82.88000000000001</v>
      </c>
      <c r="BH8040" s="32">
        <f t="shared" si="1255"/>
        <v>1</v>
      </c>
      <c r="BI8040" s="32">
        <f t="shared" si="1256"/>
        <v>0</v>
      </c>
      <c r="BJ8040" s="69">
        <f t="shared" si="1257"/>
        <v>0</v>
      </c>
      <c r="BK8040" s="158" t="str">
        <f t="shared" si="1258"/>
        <v/>
      </c>
    </row>
    <row r="8041" spans="1:63" ht="12" customHeight="1" x14ac:dyDescent="0.2">
      <c r="A8041" s="8"/>
      <c r="B8041" s="7"/>
      <c r="C8041" s="7"/>
      <c r="D8041" s="7"/>
      <c r="E8041" s="7"/>
      <c r="F8041" s="7"/>
      <c r="G8041" s="7"/>
      <c r="H8041" s="7"/>
      <c r="I8041" s="10"/>
      <c r="J8041" s="25"/>
      <c r="K8041" s="250"/>
      <c r="L8041" s="31"/>
      <c r="M8041" s="9"/>
      <c r="N8041" s="11" t="s">
        <v>25</v>
      </c>
      <c r="O8041" s="39"/>
      <c r="P8041" s="47"/>
      <c r="Q8041" s="13"/>
      <c r="R8041" s="248">
        <f t="shared" si="1250"/>
        <v>0</v>
      </c>
      <c r="S8041" s="248">
        <f t="shared" si="1251"/>
        <v>0</v>
      </c>
      <c r="T8041" s="248">
        <f t="shared" si="1252"/>
        <v>0</v>
      </c>
      <c r="U8041" s="248">
        <f t="shared" si="1253"/>
        <v>0</v>
      </c>
      <c r="V8041" s="13"/>
      <c r="W8041" s="7"/>
      <c r="AT8041" s="130"/>
      <c r="BF8041" s="33">
        <f t="shared" si="1259"/>
        <v>41242</v>
      </c>
      <c r="BG8041" s="34">
        <f t="shared" si="1254"/>
        <v>82.88000000000001</v>
      </c>
      <c r="BH8041" s="32">
        <f t="shared" si="1255"/>
        <v>1</v>
      </c>
      <c r="BI8041" s="32">
        <f t="shared" si="1256"/>
        <v>0</v>
      </c>
      <c r="BJ8041" s="69">
        <f t="shared" si="1257"/>
        <v>0</v>
      </c>
      <c r="BK8041" s="158" t="str">
        <f t="shared" si="1258"/>
        <v/>
      </c>
    </row>
    <row r="8042" spans="1:63" ht="12" customHeight="1" x14ac:dyDescent="0.2">
      <c r="A8042" s="8"/>
      <c r="B8042" s="7"/>
      <c r="C8042" s="7"/>
      <c r="D8042" s="7"/>
      <c r="E8042" s="7"/>
      <c r="F8042" s="7"/>
      <c r="G8042" s="7"/>
      <c r="H8042" s="7"/>
      <c r="I8042" s="10"/>
      <c r="J8042" s="25"/>
      <c r="K8042" s="250"/>
      <c r="L8042" s="31"/>
      <c r="M8042" s="9"/>
      <c r="N8042" s="11" t="s">
        <v>25</v>
      </c>
      <c r="O8042" s="39"/>
      <c r="P8042" s="47"/>
      <c r="Q8042" s="13"/>
      <c r="R8042" s="248">
        <f t="shared" si="1250"/>
        <v>0</v>
      </c>
      <c r="S8042" s="248">
        <f t="shared" si="1251"/>
        <v>0</v>
      </c>
      <c r="T8042" s="248">
        <f t="shared" si="1252"/>
        <v>0</v>
      </c>
      <c r="U8042" s="248">
        <f t="shared" si="1253"/>
        <v>0</v>
      </c>
      <c r="V8042" s="13"/>
      <c r="W8042" s="7"/>
      <c r="AT8042" s="130"/>
      <c r="BF8042" s="33">
        <f t="shared" si="1259"/>
        <v>41242</v>
      </c>
      <c r="BG8042" s="34">
        <f t="shared" si="1254"/>
        <v>82.88000000000001</v>
      </c>
      <c r="BH8042" s="32">
        <f t="shared" si="1255"/>
        <v>1</v>
      </c>
      <c r="BI8042" s="32">
        <f t="shared" si="1256"/>
        <v>0</v>
      </c>
      <c r="BJ8042" s="69">
        <f t="shared" si="1257"/>
        <v>0</v>
      </c>
      <c r="BK8042" s="158" t="str">
        <f t="shared" si="1258"/>
        <v/>
      </c>
    </row>
    <row r="8043" spans="1:63" ht="12" customHeight="1" x14ac:dyDescent="0.2">
      <c r="A8043" s="8"/>
      <c r="B8043" s="7"/>
      <c r="C8043" s="7"/>
      <c r="D8043" s="7"/>
      <c r="E8043" s="7"/>
      <c r="F8043" s="7"/>
      <c r="G8043" s="7"/>
      <c r="H8043" s="7"/>
      <c r="I8043" s="10"/>
      <c r="J8043" s="25"/>
      <c r="K8043" s="250"/>
      <c r="L8043" s="31"/>
      <c r="M8043" s="9"/>
      <c r="N8043" s="11" t="s">
        <v>25</v>
      </c>
      <c r="O8043" s="39"/>
      <c r="P8043" s="47"/>
      <c r="Q8043" s="13"/>
      <c r="R8043" s="248">
        <f t="shared" si="1250"/>
        <v>0</v>
      </c>
      <c r="S8043" s="248">
        <f t="shared" si="1251"/>
        <v>0</v>
      </c>
      <c r="T8043" s="248">
        <f t="shared" si="1252"/>
        <v>0</v>
      </c>
      <c r="U8043" s="248">
        <f t="shared" si="1253"/>
        <v>0</v>
      </c>
      <c r="V8043" s="13"/>
      <c r="W8043" s="7"/>
      <c r="AT8043" s="130"/>
      <c r="BF8043" s="33">
        <f t="shared" si="1259"/>
        <v>41242</v>
      </c>
      <c r="BG8043" s="34">
        <f t="shared" si="1254"/>
        <v>82.88000000000001</v>
      </c>
      <c r="BH8043" s="32">
        <f t="shared" si="1255"/>
        <v>1</v>
      </c>
      <c r="BI8043" s="32">
        <f t="shared" si="1256"/>
        <v>0</v>
      </c>
      <c r="BJ8043" s="69">
        <f t="shared" si="1257"/>
        <v>0</v>
      </c>
      <c r="BK8043" s="158" t="str">
        <f t="shared" si="1258"/>
        <v/>
      </c>
    </row>
    <row r="8044" spans="1:63" ht="12" customHeight="1" x14ac:dyDescent="0.2">
      <c r="A8044" s="8"/>
      <c r="B8044" s="7"/>
      <c r="C8044" s="7"/>
      <c r="D8044" s="7"/>
      <c r="E8044" s="7"/>
      <c r="F8044" s="7"/>
      <c r="G8044" s="7"/>
      <c r="H8044" s="7"/>
      <c r="I8044" s="10"/>
      <c r="J8044" s="25"/>
      <c r="K8044" s="250"/>
      <c r="L8044" s="31"/>
      <c r="M8044" s="9"/>
      <c r="N8044" s="11" t="s">
        <v>25</v>
      </c>
      <c r="O8044" s="39"/>
      <c r="P8044" s="47"/>
      <c r="Q8044" s="13"/>
      <c r="R8044" s="248">
        <f t="shared" si="1250"/>
        <v>0</v>
      </c>
      <c r="S8044" s="248">
        <f t="shared" si="1251"/>
        <v>0</v>
      </c>
      <c r="T8044" s="248">
        <f t="shared" si="1252"/>
        <v>0</v>
      </c>
      <c r="U8044" s="248">
        <f t="shared" si="1253"/>
        <v>0</v>
      </c>
      <c r="V8044" s="13"/>
      <c r="W8044" s="7"/>
      <c r="AT8044" s="130"/>
      <c r="BF8044" s="33">
        <f t="shared" si="1259"/>
        <v>41242</v>
      </c>
      <c r="BG8044" s="34">
        <f t="shared" si="1254"/>
        <v>82.88000000000001</v>
      </c>
      <c r="BH8044" s="32">
        <f t="shared" si="1255"/>
        <v>1</v>
      </c>
      <c r="BI8044" s="32">
        <f t="shared" si="1256"/>
        <v>0</v>
      </c>
      <c r="BJ8044" s="69">
        <f t="shared" si="1257"/>
        <v>0</v>
      </c>
      <c r="BK8044" s="158" t="str">
        <f t="shared" si="1258"/>
        <v/>
      </c>
    </row>
    <row r="8045" spans="1:63" ht="12" customHeight="1" x14ac:dyDescent="0.2">
      <c r="A8045" s="8"/>
      <c r="B8045" s="7"/>
      <c r="C8045" s="7"/>
      <c r="D8045" s="7"/>
      <c r="E8045" s="7"/>
      <c r="F8045" s="7"/>
      <c r="G8045" s="7"/>
      <c r="H8045" s="7"/>
      <c r="I8045" s="10"/>
      <c r="J8045" s="25"/>
      <c r="K8045" s="250"/>
      <c r="L8045" s="31"/>
      <c r="M8045" s="9"/>
      <c r="N8045" s="11" t="s">
        <v>25</v>
      </c>
      <c r="O8045" s="39"/>
      <c r="P8045" s="47"/>
      <c r="Q8045" s="13"/>
      <c r="R8045" s="248">
        <f t="shared" si="1250"/>
        <v>0</v>
      </c>
      <c r="S8045" s="248">
        <f t="shared" si="1251"/>
        <v>0</v>
      </c>
      <c r="T8045" s="248">
        <f t="shared" si="1252"/>
        <v>0</v>
      </c>
      <c r="U8045" s="248">
        <f t="shared" si="1253"/>
        <v>0</v>
      </c>
      <c r="V8045" s="13"/>
      <c r="W8045" s="7"/>
      <c r="AT8045" s="130"/>
      <c r="BF8045" s="33">
        <f t="shared" si="1259"/>
        <v>41242</v>
      </c>
      <c r="BG8045" s="34">
        <f t="shared" si="1254"/>
        <v>82.88000000000001</v>
      </c>
      <c r="BH8045" s="32">
        <f t="shared" si="1255"/>
        <v>1</v>
      </c>
      <c r="BI8045" s="32">
        <f t="shared" si="1256"/>
        <v>0</v>
      </c>
      <c r="BJ8045" s="69">
        <f t="shared" si="1257"/>
        <v>0</v>
      </c>
      <c r="BK8045" s="158" t="str">
        <f t="shared" si="1258"/>
        <v/>
      </c>
    </row>
    <row r="8046" spans="1:63" ht="12" customHeight="1" x14ac:dyDescent="0.2">
      <c r="A8046" s="8"/>
      <c r="B8046" s="7"/>
      <c r="C8046" s="7"/>
      <c r="D8046" s="7"/>
      <c r="E8046" s="7"/>
      <c r="F8046" s="7"/>
      <c r="G8046" s="7"/>
      <c r="H8046" s="7"/>
      <c r="I8046" s="10"/>
      <c r="J8046" s="25"/>
      <c r="K8046" s="250"/>
      <c r="L8046" s="31"/>
      <c r="M8046" s="9"/>
      <c r="N8046" s="11" t="s">
        <v>25</v>
      </c>
      <c r="O8046" s="39"/>
      <c r="P8046" s="47"/>
      <c r="Q8046" s="13"/>
      <c r="R8046" s="248">
        <f t="shared" si="1250"/>
        <v>0</v>
      </c>
      <c r="S8046" s="248">
        <f t="shared" si="1251"/>
        <v>0</v>
      </c>
      <c r="T8046" s="248">
        <f t="shared" si="1252"/>
        <v>0</v>
      </c>
      <c r="U8046" s="248">
        <f t="shared" si="1253"/>
        <v>0</v>
      </c>
      <c r="V8046" s="13"/>
      <c r="W8046" s="7"/>
      <c r="AT8046" s="130"/>
      <c r="BF8046" s="33">
        <f t="shared" si="1259"/>
        <v>41242</v>
      </c>
      <c r="BG8046" s="34">
        <f t="shared" si="1254"/>
        <v>82.88000000000001</v>
      </c>
      <c r="BH8046" s="32">
        <f t="shared" si="1255"/>
        <v>1</v>
      </c>
      <c r="BI8046" s="32">
        <f t="shared" si="1256"/>
        <v>0</v>
      </c>
      <c r="BJ8046" s="69">
        <f t="shared" si="1257"/>
        <v>0</v>
      </c>
      <c r="BK8046" s="158" t="str">
        <f t="shared" si="1258"/>
        <v/>
      </c>
    </row>
    <row r="8047" spans="1:63" ht="12" customHeight="1" x14ac:dyDescent="0.2">
      <c r="A8047" s="8"/>
      <c r="B8047" s="7"/>
      <c r="C8047" s="7"/>
      <c r="D8047" s="7"/>
      <c r="E8047" s="7"/>
      <c r="F8047" s="7"/>
      <c r="G8047" s="7"/>
      <c r="H8047" s="7"/>
      <c r="I8047" s="10"/>
      <c r="J8047" s="25"/>
      <c r="K8047" s="250"/>
      <c r="L8047" s="31"/>
      <c r="M8047" s="9"/>
      <c r="N8047" s="11" t="s">
        <v>25</v>
      </c>
      <c r="O8047" s="39"/>
      <c r="P8047" s="47"/>
      <c r="Q8047" s="13"/>
      <c r="R8047" s="248">
        <f t="shared" si="1250"/>
        <v>0</v>
      </c>
      <c r="S8047" s="248">
        <f t="shared" si="1251"/>
        <v>0</v>
      </c>
      <c r="T8047" s="248">
        <f t="shared" si="1252"/>
        <v>0</v>
      </c>
      <c r="U8047" s="248">
        <f t="shared" si="1253"/>
        <v>0</v>
      </c>
      <c r="V8047" s="13"/>
      <c r="W8047" s="7"/>
      <c r="AT8047" s="130"/>
      <c r="BF8047" s="33">
        <f t="shared" si="1259"/>
        <v>41242</v>
      </c>
      <c r="BG8047" s="34">
        <f t="shared" si="1254"/>
        <v>82.88000000000001</v>
      </c>
      <c r="BH8047" s="32">
        <f t="shared" si="1255"/>
        <v>1</v>
      </c>
      <c r="BI8047" s="32">
        <f t="shared" si="1256"/>
        <v>0</v>
      </c>
      <c r="BJ8047" s="69">
        <f t="shared" si="1257"/>
        <v>0</v>
      </c>
      <c r="BK8047" s="158" t="str">
        <f t="shared" si="1258"/>
        <v/>
      </c>
    </row>
    <row r="8048" spans="1:63" ht="12" customHeight="1" x14ac:dyDescent="0.2">
      <c r="A8048" s="8"/>
      <c r="B8048" s="7"/>
      <c r="C8048" s="7"/>
      <c r="D8048" s="7"/>
      <c r="E8048" s="7"/>
      <c r="F8048" s="7"/>
      <c r="G8048" s="7"/>
      <c r="H8048" s="7"/>
      <c r="I8048" s="10"/>
      <c r="J8048" s="25"/>
      <c r="K8048" s="250"/>
      <c r="L8048" s="31"/>
      <c r="M8048" s="9"/>
      <c r="N8048" s="11" t="s">
        <v>25</v>
      </c>
      <c r="O8048" s="39"/>
      <c r="P8048" s="47"/>
      <c r="Q8048" s="13"/>
      <c r="R8048" s="248">
        <f t="shared" si="1250"/>
        <v>0</v>
      </c>
      <c r="S8048" s="248">
        <f t="shared" si="1251"/>
        <v>0</v>
      </c>
      <c r="T8048" s="248">
        <f t="shared" si="1252"/>
        <v>0</v>
      </c>
      <c r="U8048" s="248">
        <f t="shared" si="1253"/>
        <v>0</v>
      </c>
      <c r="V8048" s="13"/>
      <c r="W8048" s="7"/>
      <c r="AT8048" s="130"/>
      <c r="BF8048" s="33">
        <f t="shared" si="1259"/>
        <v>41242</v>
      </c>
      <c r="BG8048" s="34">
        <f t="shared" si="1254"/>
        <v>82.88000000000001</v>
      </c>
      <c r="BH8048" s="32">
        <f t="shared" si="1255"/>
        <v>1</v>
      </c>
      <c r="BI8048" s="32">
        <f t="shared" si="1256"/>
        <v>0</v>
      </c>
      <c r="BJ8048" s="69">
        <f t="shared" si="1257"/>
        <v>0</v>
      </c>
      <c r="BK8048" s="158" t="str">
        <f t="shared" si="1258"/>
        <v/>
      </c>
    </row>
    <row r="8049" spans="1:63" ht="12" customHeight="1" x14ac:dyDescent="0.2">
      <c r="A8049" s="8"/>
      <c r="B8049" s="7"/>
      <c r="C8049" s="7"/>
      <c r="D8049" s="7"/>
      <c r="E8049" s="7"/>
      <c r="F8049" s="7"/>
      <c r="G8049" s="7"/>
      <c r="H8049" s="7"/>
      <c r="I8049" s="10"/>
      <c r="J8049" s="25"/>
      <c r="K8049" s="250"/>
      <c r="L8049" s="31"/>
      <c r="M8049" s="9"/>
      <c r="N8049" s="11" t="s">
        <v>25</v>
      </c>
      <c r="O8049" s="39"/>
      <c r="P8049" s="47"/>
      <c r="Q8049" s="13"/>
      <c r="R8049" s="248">
        <f t="shared" si="1250"/>
        <v>0</v>
      </c>
      <c r="S8049" s="248">
        <f t="shared" si="1251"/>
        <v>0</v>
      </c>
      <c r="T8049" s="248">
        <f t="shared" si="1252"/>
        <v>0</v>
      </c>
      <c r="U8049" s="248">
        <f t="shared" si="1253"/>
        <v>0</v>
      </c>
      <c r="V8049" s="13"/>
      <c r="W8049" s="7"/>
      <c r="AT8049" s="130"/>
      <c r="BF8049" s="33">
        <f t="shared" si="1259"/>
        <v>41242</v>
      </c>
      <c r="BG8049" s="34">
        <f t="shared" si="1254"/>
        <v>82.88000000000001</v>
      </c>
      <c r="BH8049" s="32">
        <f t="shared" si="1255"/>
        <v>1</v>
      </c>
      <c r="BI8049" s="32">
        <f t="shared" si="1256"/>
        <v>0</v>
      </c>
      <c r="BJ8049" s="69">
        <f t="shared" si="1257"/>
        <v>0</v>
      </c>
      <c r="BK8049" s="158" t="str">
        <f t="shared" si="1258"/>
        <v/>
      </c>
    </row>
    <row r="8050" spans="1:63" ht="12" customHeight="1" x14ac:dyDescent="0.2">
      <c r="A8050" s="8"/>
      <c r="B8050" s="7"/>
      <c r="C8050" s="7"/>
      <c r="D8050" s="7"/>
      <c r="E8050" s="7"/>
      <c r="F8050" s="7"/>
      <c r="G8050" s="7"/>
      <c r="H8050" s="7"/>
      <c r="I8050" s="10"/>
      <c r="J8050" s="25"/>
      <c r="K8050" s="250"/>
      <c r="L8050" s="31"/>
      <c r="M8050" s="9"/>
      <c r="N8050" s="11" t="s">
        <v>25</v>
      </c>
      <c r="O8050" s="39"/>
      <c r="P8050" s="47"/>
      <c r="Q8050" s="13"/>
      <c r="R8050" s="248">
        <f t="shared" si="1250"/>
        <v>0</v>
      </c>
      <c r="S8050" s="248">
        <f t="shared" si="1251"/>
        <v>0</v>
      </c>
      <c r="T8050" s="248">
        <f t="shared" si="1252"/>
        <v>0</v>
      </c>
      <c r="U8050" s="248">
        <f t="shared" si="1253"/>
        <v>0</v>
      </c>
      <c r="V8050" s="13"/>
      <c r="W8050" s="7"/>
      <c r="AT8050" s="130"/>
      <c r="BF8050" s="33">
        <f t="shared" si="1259"/>
        <v>41242</v>
      </c>
      <c r="BG8050" s="34">
        <f t="shared" si="1254"/>
        <v>82.88000000000001</v>
      </c>
      <c r="BH8050" s="32">
        <f t="shared" si="1255"/>
        <v>1</v>
      </c>
      <c r="BI8050" s="32">
        <f t="shared" si="1256"/>
        <v>0</v>
      </c>
      <c r="BJ8050" s="69">
        <f t="shared" si="1257"/>
        <v>0</v>
      </c>
      <c r="BK8050" s="158" t="str">
        <f t="shared" si="1258"/>
        <v/>
      </c>
    </row>
    <row r="8051" spans="1:63" ht="12" customHeight="1" x14ac:dyDescent="0.2">
      <c r="A8051" s="8"/>
      <c r="B8051" s="7"/>
      <c r="C8051" s="7"/>
      <c r="D8051" s="7"/>
      <c r="E8051" s="7"/>
      <c r="F8051" s="7"/>
      <c r="G8051" s="7"/>
      <c r="H8051" s="7"/>
      <c r="I8051" s="10"/>
      <c r="J8051" s="25"/>
      <c r="K8051" s="250"/>
      <c r="L8051" s="31"/>
      <c r="M8051" s="9"/>
      <c r="N8051" s="11" t="s">
        <v>25</v>
      </c>
      <c r="O8051" s="39"/>
      <c r="P8051" s="47"/>
      <c r="Q8051" s="13"/>
      <c r="R8051" s="248">
        <f t="shared" si="1250"/>
        <v>0</v>
      </c>
      <c r="S8051" s="248">
        <f t="shared" si="1251"/>
        <v>0</v>
      </c>
      <c r="T8051" s="248">
        <f t="shared" si="1252"/>
        <v>0</v>
      </c>
      <c r="U8051" s="248">
        <f t="shared" si="1253"/>
        <v>0</v>
      </c>
      <c r="V8051" s="13"/>
      <c r="W8051" s="7"/>
      <c r="AT8051" s="130"/>
      <c r="BF8051" s="33">
        <f t="shared" si="1259"/>
        <v>41242</v>
      </c>
      <c r="BG8051" s="34">
        <f t="shared" si="1254"/>
        <v>82.88000000000001</v>
      </c>
      <c r="BH8051" s="32">
        <f t="shared" si="1255"/>
        <v>1</v>
      </c>
      <c r="BI8051" s="32">
        <f t="shared" si="1256"/>
        <v>0</v>
      </c>
      <c r="BJ8051" s="69">
        <f t="shared" si="1257"/>
        <v>0</v>
      </c>
      <c r="BK8051" s="158" t="str">
        <f t="shared" si="1258"/>
        <v/>
      </c>
    </row>
    <row r="8052" spans="1:63" ht="12" customHeight="1" x14ac:dyDescent="0.2">
      <c r="A8052" s="8"/>
      <c r="B8052" s="7"/>
      <c r="C8052" s="7"/>
      <c r="D8052" s="7"/>
      <c r="E8052" s="7"/>
      <c r="F8052" s="7"/>
      <c r="G8052" s="7"/>
      <c r="H8052" s="7"/>
      <c r="I8052" s="10"/>
      <c r="J8052" s="25"/>
      <c r="K8052" s="250"/>
      <c r="L8052" s="31"/>
      <c r="M8052" s="9"/>
      <c r="N8052" s="11" t="s">
        <v>25</v>
      </c>
      <c r="O8052" s="39"/>
      <c r="P8052" s="47"/>
      <c r="Q8052" s="13"/>
      <c r="R8052" s="248">
        <f t="shared" si="1250"/>
        <v>0</v>
      </c>
      <c r="S8052" s="248">
        <f t="shared" si="1251"/>
        <v>0</v>
      </c>
      <c r="T8052" s="248">
        <f t="shared" si="1252"/>
        <v>0</v>
      </c>
      <c r="U8052" s="248">
        <f t="shared" si="1253"/>
        <v>0</v>
      </c>
      <c r="V8052" s="13"/>
      <c r="W8052" s="7"/>
      <c r="AT8052" s="130"/>
      <c r="BF8052" s="33">
        <f t="shared" si="1259"/>
        <v>41242</v>
      </c>
      <c r="BG8052" s="34">
        <f t="shared" si="1254"/>
        <v>82.88000000000001</v>
      </c>
      <c r="BH8052" s="32">
        <f t="shared" si="1255"/>
        <v>1</v>
      </c>
      <c r="BI8052" s="32">
        <f t="shared" si="1256"/>
        <v>0</v>
      </c>
      <c r="BJ8052" s="69">
        <f t="shared" si="1257"/>
        <v>0</v>
      </c>
      <c r="BK8052" s="158" t="str">
        <f t="shared" si="1258"/>
        <v/>
      </c>
    </row>
    <row r="8053" spans="1:63" ht="12" customHeight="1" x14ac:dyDescent="0.2">
      <c r="A8053" s="8"/>
      <c r="B8053" s="7"/>
      <c r="C8053" s="7"/>
      <c r="D8053" s="7"/>
      <c r="E8053" s="7"/>
      <c r="F8053" s="7"/>
      <c r="G8053" s="7"/>
      <c r="H8053" s="7"/>
      <c r="I8053" s="10"/>
      <c r="J8053" s="25"/>
      <c r="K8053" s="250"/>
      <c r="L8053" s="31"/>
      <c r="M8053" s="9"/>
      <c r="N8053" s="11" t="s">
        <v>25</v>
      </c>
      <c r="O8053" s="39"/>
      <c r="P8053" s="47"/>
      <c r="Q8053" s="13"/>
      <c r="R8053" s="248">
        <f t="shared" si="1250"/>
        <v>0</v>
      </c>
      <c r="S8053" s="248">
        <f t="shared" si="1251"/>
        <v>0</v>
      </c>
      <c r="T8053" s="248">
        <f t="shared" si="1252"/>
        <v>0</v>
      </c>
      <c r="U8053" s="248">
        <f t="shared" si="1253"/>
        <v>0</v>
      </c>
      <c r="V8053" s="13"/>
      <c r="W8053" s="7"/>
      <c r="AT8053" s="130"/>
      <c r="BF8053" s="33">
        <f t="shared" si="1259"/>
        <v>41242</v>
      </c>
      <c r="BG8053" s="34">
        <f t="shared" si="1254"/>
        <v>82.88000000000001</v>
      </c>
      <c r="BH8053" s="32">
        <f t="shared" si="1255"/>
        <v>1</v>
      </c>
      <c r="BI8053" s="32">
        <f t="shared" si="1256"/>
        <v>0</v>
      </c>
      <c r="BJ8053" s="69">
        <f t="shared" si="1257"/>
        <v>0</v>
      </c>
      <c r="BK8053" s="158" t="str">
        <f t="shared" si="1258"/>
        <v/>
      </c>
    </row>
    <row r="8054" spans="1:63" ht="12" customHeight="1" x14ac:dyDescent="0.2">
      <c r="A8054" s="8"/>
      <c r="B8054" s="7"/>
      <c r="C8054" s="7"/>
      <c r="D8054" s="7"/>
      <c r="E8054" s="7"/>
      <c r="F8054" s="7"/>
      <c r="G8054" s="7"/>
      <c r="H8054" s="7"/>
      <c r="I8054" s="10"/>
      <c r="J8054" s="25"/>
      <c r="K8054" s="250"/>
      <c r="L8054" s="31"/>
      <c r="M8054" s="9"/>
      <c r="N8054" s="11" t="s">
        <v>25</v>
      </c>
      <c r="O8054" s="39"/>
      <c r="P8054" s="47"/>
      <c r="Q8054" s="13"/>
      <c r="R8054" s="248">
        <f t="shared" si="1250"/>
        <v>0</v>
      </c>
      <c r="S8054" s="248">
        <f t="shared" si="1251"/>
        <v>0</v>
      </c>
      <c r="T8054" s="248">
        <f t="shared" si="1252"/>
        <v>0</v>
      </c>
      <c r="U8054" s="248">
        <f t="shared" si="1253"/>
        <v>0</v>
      </c>
      <c r="V8054" s="13"/>
      <c r="W8054" s="7"/>
      <c r="AT8054" s="130"/>
      <c r="BF8054" s="33">
        <f t="shared" si="1259"/>
        <v>41242</v>
      </c>
      <c r="BG8054" s="34">
        <f t="shared" si="1254"/>
        <v>82.88000000000001</v>
      </c>
      <c r="BH8054" s="32">
        <f t="shared" si="1255"/>
        <v>1</v>
      </c>
      <c r="BI8054" s="32">
        <f t="shared" si="1256"/>
        <v>0</v>
      </c>
      <c r="BJ8054" s="69">
        <f t="shared" si="1257"/>
        <v>0</v>
      </c>
      <c r="BK8054" s="158" t="str">
        <f t="shared" si="1258"/>
        <v/>
      </c>
    </row>
    <row r="8055" spans="1:63" ht="12" customHeight="1" x14ac:dyDescent="0.2">
      <c r="A8055" s="8"/>
      <c r="B8055" s="7"/>
      <c r="C8055" s="7"/>
      <c r="D8055" s="7"/>
      <c r="E8055" s="7"/>
      <c r="F8055" s="7"/>
      <c r="G8055" s="7"/>
      <c r="H8055" s="7"/>
      <c r="I8055" s="10"/>
      <c r="J8055" s="25"/>
      <c r="K8055" s="250"/>
      <c r="L8055" s="31"/>
      <c r="M8055" s="9"/>
      <c r="N8055" s="11" t="s">
        <v>25</v>
      </c>
      <c r="O8055" s="39"/>
      <c r="P8055" s="47"/>
      <c r="Q8055" s="13"/>
      <c r="R8055" s="248">
        <f t="shared" si="1250"/>
        <v>0</v>
      </c>
      <c r="S8055" s="248">
        <f t="shared" si="1251"/>
        <v>0</v>
      </c>
      <c r="T8055" s="248">
        <f t="shared" si="1252"/>
        <v>0</v>
      </c>
      <c r="U8055" s="248">
        <f t="shared" si="1253"/>
        <v>0</v>
      </c>
      <c r="V8055" s="13"/>
      <c r="W8055" s="7"/>
      <c r="AT8055" s="130"/>
      <c r="BF8055" s="33">
        <f t="shared" si="1259"/>
        <v>41242</v>
      </c>
      <c r="BG8055" s="34">
        <f t="shared" si="1254"/>
        <v>82.88000000000001</v>
      </c>
      <c r="BH8055" s="32">
        <f t="shared" si="1255"/>
        <v>1</v>
      </c>
      <c r="BI8055" s="32">
        <f t="shared" si="1256"/>
        <v>0</v>
      </c>
      <c r="BJ8055" s="69">
        <f t="shared" si="1257"/>
        <v>0</v>
      </c>
      <c r="BK8055" s="158" t="str">
        <f t="shared" si="1258"/>
        <v/>
      </c>
    </row>
    <row r="8056" spans="1:63" ht="12" customHeight="1" x14ac:dyDescent="0.2">
      <c r="A8056" s="8"/>
      <c r="B8056" s="7"/>
      <c r="C8056" s="7"/>
      <c r="D8056" s="7"/>
      <c r="E8056" s="7"/>
      <c r="F8056" s="7"/>
      <c r="G8056" s="7"/>
      <c r="H8056" s="7"/>
      <c r="I8056" s="10"/>
      <c r="J8056" s="25"/>
      <c r="K8056" s="250"/>
      <c r="L8056" s="31"/>
      <c r="M8056" s="9"/>
      <c r="N8056" s="11" t="s">
        <v>25</v>
      </c>
      <c r="O8056" s="39"/>
      <c r="P8056" s="47"/>
      <c r="Q8056" s="13"/>
      <c r="R8056" s="248">
        <f t="shared" si="1250"/>
        <v>0</v>
      </c>
      <c r="S8056" s="248">
        <f t="shared" si="1251"/>
        <v>0</v>
      </c>
      <c r="T8056" s="248">
        <f t="shared" si="1252"/>
        <v>0</v>
      </c>
      <c r="U8056" s="248">
        <f t="shared" si="1253"/>
        <v>0</v>
      </c>
      <c r="V8056" s="13"/>
      <c r="W8056" s="7"/>
      <c r="AT8056" s="130"/>
      <c r="BF8056" s="33">
        <f t="shared" si="1259"/>
        <v>41242</v>
      </c>
      <c r="BG8056" s="34">
        <f t="shared" si="1254"/>
        <v>82.88000000000001</v>
      </c>
      <c r="BH8056" s="32">
        <f t="shared" si="1255"/>
        <v>1</v>
      </c>
      <c r="BI8056" s="32">
        <f t="shared" si="1256"/>
        <v>0</v>
      </c>
      <c r="BJ8056" s="69">
        <f t="shared" si="1257"/>
        <v>0</v>
      </c>
      <c r="BK8056" s="158" t="str">
        <f t="shared" si="1258"/>
        <v/>
      </c>
    </row>
    <row r="8057" spans="1:63" ht="12" customHeight="1" x14ac:dyDescent="0.2">
      <c r="A8057" s="8"/>
      <c r="B8057" s="7"/>
      <c r="C8057" s="7"/>
      <c r="D8057" s="7"/>
      <c r="E8057" s="7"/>
      <c r="F8057" s="7"/>
      <c r="G8057" s="7"/>
      <c r="H8057" s="7"/>
      <c r="I8057" s="10"/>
      <c r="J8057" s="25"/>
      <c r="K8057" s="250"/>
      <c r="L8057" s="31"/>
      <c r="M8057" s="9"/>
      <c r="N8057" s="11" t="s">
        <v>25</v>
      </c>
      <c r="O8057" s="39"/>
      <c r="P8057" s="47"/>
      <c r="Q8057" s="13"/>
      <c r="R8057" s="248">
        <f t="shared" si="1250"/>
        <v>0</v>
      </c>
      <c r="S8057" s="248">
        <f t="shared" si="1251"/>
        <v>0</v>
      </c>
      <c r="T8057" s="248">
        <f t="shared" si="1252"/>
        <v>0</v>
      </c>
      <c r="U8057" s="248">
        <f t="shared" si="1253"/>
        <v>0</v>
      </c>
      <c r="V8057" s="13"/>
      <c r="W8057" s="7"/>
      <c r="AT8057" s="130"/>
      <c r="BF8057" s="33">
        <f t="shared" si="1259"/>
        <v>41242</v>
      </c>
      <c r="BG8057" s="34">
        <f t="shared" si="1254"/>
        <v>82.88000000000001</v>
      </c>
      <c r="BH8057" s="32">
        <f t="shared" si="1255"/>
        <v>1</v>
      </c>
      <c r="BI8057" s="32">
        <f t="shared" si="1256"/>
        <v>0</v>
      </c>
      <c r="BJ8057" s="69">
        <f t="shared" si="1257"/>
        <v>0</v>
      </c>
      <c r="BK8057" s="158" t="str">
        <f t="shared" si="1258"/>
        <v/>
      </c>
    </row>
    <row r="8058" spans="1:63" ht="12" customHeight="1" x14ac:dyDescent="0.2">
      <c r="A8058" s="8"/>
      <c r="B8058" s="7"/>
      <c r="C8058" s="7"/>
      <c r="D8058" s="7"/>
      <c r="E8058" s="7"/>
      <c r="F8058" s="7"/>
      <c r="G8058" s="7"/>
      <c r="H8058" s="7"/>
      <c r="I8058" s="10"/>
      <c r="J8058" s="25"/>
      <c r="K8058" s="250"/>
      <c r="L8058" s="31"/>
      <c r="M8058" s="9"/>
      <c r="N8058" s="11" t="s">
        <v>25</v>
      </c>
      <c r="O8058" s="39"/>
      <c r="P8058" s="47"/>
      <c r="Q8058" s="13"/>
      <c r="R8058" s="248">
        <f t="shared" si="1250"/>
        <v>0</v>
      </c>
      <c r="S8058" s="248">
        <f t="shared" si="1251"/>
        <v>0</v>
      </c>
      <c r="T8058" s="248">
        <f t="shared" si="1252"/>
        <v>0</v>
      </c>
      <c r="U8058" s="248">
        <f t="shared" si="1253"/>
        <v>0</v>
      </c>
      <c r="V8058" s="13"/>
      <c r="W8058" s="7"/>
      <c r="AT8058" s="130"/>
      <c r="BF8058" s="33">
        <f t="shared" si="1259"/>
        <v>41242</v>
      </c>
      <c r="BG8058" s="34">
        <f t="shared" si="1254"/>
        <v>82.88000000000001</v>
      </c>
      <c r="BH8058" s="32">
        <f t="shared" si="1255"/>
        <v>1</v>
      </c>
      <c r="BI8058" s="32">
        <f t="shared" si="1256"/>
        <v>0</v>
      </c>
      <c r="BJ8058" s="69">
        <f t="shared" si="1257"/>
        <v>0</v>
      </c>
      <c r="BK8058" s="158" t="str">
        <f t="shared" si="1258"/>
        <v/>
      </c>
    </row>
    <row r="8059" spans="1:63" ht="12" customHeight="1" x14ac:dyDescent="0.2">
      <c r="A8059" s="8"/>
      <c r="B8059" s="7"/>
      <c r="C8059" s="7"/>
      <c r="D8059" s="7"/>
      <c r="E8059" s="7"/>
      <c r="F8059" s="7"/>
      <c r="G8059" s="7"/>
      <c r="H8059" s="7"/>
      <c r="I8059" s="10"/>
      <c r="J8059" s="25"/>
      <c r="K8059" s="250"/>
      <c r="L8059" s="31"/>
      <c r="M8059" s="9"/>
      <c r="N8059" s="11" t="s">
        <v>25</v>
      </c>
      <c r="O8059" s="39"/>
      <c r="P8059" s="47"/>
      <c r="Q8059" s="13"/>
      <c r="R8059" s="248">
        <f t="shared" si="1250"/>
        <v>0</v>
      </c>
      <c r="S8059" s="248">
        <f t="shared" si="1251"/>
        <v>0</v>
      </c>
      <c r="T8059" s="248">
        <f t="shared" si="1252"/>
        <v>0</v>
      </c>
      <c r="U8059" s="248">
        <f t="shared" si="1253"/>
        <v>0</v>
      </c>
      <c r="V8059" s="13"/>
      <c r="W8059" s="7"/>
      <c r="AT8059" s="130"/>
      <c r="BF8059" s="33">
        <f t="shared" si="1259"/>
        <v>41242</v>
      </c>
      <c r="BG8059" s="34">
        <f t="shared" si="1254"/>
        <v>82.88000000000001</v>
      </c>
      <c r="BH8059" s="32">
        <f t="shared" si="1255"/>
        <v>1</v>
      </c>
      <c r="BI8059" s="32">
        <f t="shared" si="1256"/>
        <v>0</v>
      </c>
      <c r="BJ8059" s="69">
        <f t="shared" si="1257"/>
        <v>0</v>
      </c>
      <c r="BK8059" s="158" t="str">
        <f t="shared" si="1258"/>
        <v/>
      </c>
    </row>
    <row r="8060" spans="1:63" ht="12" customHeight="1" x14ac:dyDescent="0.2">
      <c r="A8060" s="8"/>
      <c r="B8060" s="7"/>
      <c r="C8060" s="7"/>
      <c r="D8060" s="7"/>
      <c r="E8060" s="7"/>
      <c r="F8060" s="7"/>
      <c r="G8060" s="7"/>
      <c r="H8060" s="7"/>
      <c r="I8060" s="10"/>
      <c r="J8060" s="25"/>
      <c r="K8060" s="250"/>
      <c r="L8060" s="31"/>
      <c r="M8060" s="9"/>
      <c r="N8060" s="11" t="s">
        <v>25</v>
      </c>
      <c r="O8060" s="39"/>
      <c r="P8060" s="47"/>
      <c r="Q8060" s="13"/>
      <c r="R8060" s="248">
        <f t="shared" si="1250"/>
        <v>0</v>
      </c>
      <c r="S8060" s="248">
        <f t="shared" si="1251"/>
        <v>0</v>
      </c>
      <c r="T8060" s="248">
        <f t="shared" si="1252"/>
        <v>0</v>
      </c>
      <c r="U8060" s="248">
        <f t="shared" si="1253"/>
        <v>0</v>
      </c>
      <c r="V8060" s="13"/>
      <c r="W8060" s="7"/>
      <c r="AT8060" s="130"/>
      <c r="BF8060" s="33">
        <f t="shared" si="1259"/>
        <v>41242</v>
      </c>
      <c r="BG8060" s="34">
        <f t="shared" si="1254"/>
        <v>82.88000000000001</v>
      </c>
      <c r="BH8060" s="32">
        <f t="shared" si="1255"/>
        <v>1</v>
      </c>
      <c r="BI8060" s="32">
        <f t="shared" si="1256"/>
        <v>0</v>
      </c>
      <c r="BJ8060" s="69">
        <f t="shared" si="1257"/>
        <v>0</v>
      </c>
      <c r="BK8060" s="158" t="str">
        <f t="shared" si="1258"/>
        <v/>
      </c>
    </row>
    <row r="8061" spans="1:63" ht="12" customHeight="1" x14ac:dyDescent="0.2">
      <c r="A8061" s="8"/>
      <c r="B8061" s="7"/>
      <c r="C8061" s="7"/>
      <c r="D8061" s="7"/>
      <c r="E8061" s="7"/>
      <c r="F8061" s="7"/>
      <c r="G8061" s="7"/>
      <c r="H8061" s="7"/>
      <c r="I8061" s="10"/>
      <c r="J8061" s="25"/>
      <c r="K8061" s="250"/>
      <c r="L8061" s="31"/>
      <c r="M8061" s="9"/>
      <c r="N8061" s="11" t="s">
        <v>25</v>
      </c>
      <c r="O8061" s="39"/>
      <c r="P8061" s="47"/>
      <c r="Q8061" s="13"/>
      <c r="R8061" s="248">
        <f t="shared" si="1250"/>
        <v>0</v>
      </c>
      <c r="S8061" s="248">
        <f t="shared" si="1251"/>
        <v>0</v>
      </c>
      <c r="T8061" s="248">
        <f t="shared" si="1252"/>
        <v>0</v>
      </c>
      <c r="U8061" s="248">
        <f t="shared" si="1253"/>
        <v>0</v>
      </c>
      <c r="V8061" s="13"/>
      <c r="W8061" s="7"/>
      <c r="AT8061" s="130"/>
      <c r="BF8061" s="33">
        <f t="shared" si="1259"/>
        <v>41242</v>
      </c>
      <c r="BG8061" s="34">
        <f t="shared" si="1254"/>
        <v>82.88000000000001</v>
      </c>
      <c r="BH8061" s="32">
        <f t="shared" si="1255"/>
        <v>1</v>
      </c>
      <c r="BI8061" s="32">
        <f t="shared" si="1256"/>
        <v>0</v>
      </c>
      <c r="BJ8061" s="69">
        <f t="shared" si="1257"/>
        <v>0</v>
      </c>
      <c r="BK8061" s="158" t="str">
        <f t="shared" si="1258"/>
        <v/>
      </c>
    </row>
    <row r="8062" spans="1:63" ht="12" customHeight="1" x14ac:dyDescent="0.2">
      <c r="A8062" s="8"/>
      <c r="B8062" s="7"/>
      <c r="C8062" s="7"/>
      <c r="D8062" s="7"/>
      <c r="E8062" s="7"/>
      <c r="F8062" s="7"/>
      <c r="G8062" s="7"/>
      <c r="H8062" s="7"/>
      <c r="I8062" s="10"/>
      <c r="J8062" s="25"/>
      <c r="K8062" s="250"/>
      <c r="L8062" s="31"/>
      <c r="M8062" s="9"/>
      <c r="N8062" s="11" t="s">
        <v>25</v>
      </c>
      <c r="O8062" s="39"/>
      <c r="P8062" s="47"/>
      <c r="Q8062" s="13"/>
      <c r="R8062" s="248">
        <f t="shared" si="1250"/>
        <v>0</v>
      </c>
      <c r="S8062" s="248">
        <f t="shared" si="1251"/>
        <v>0</v>
      </c>
      <c r="T8062" s="248">
        <f t="shared" si="1252"/>
        <v>0</v>
      </c>
      <c r="U8062" s="248">
        <f t="shared" si="1253"/>
        <v>0</v>
      </c>
      <c r="V8062" s="13"/>
      <c r="W8062" s="7"/>
      <c r="AT8062" s="130"/>
      <c r="BF8062" s="33">
        <f t="shared" si="1259"/>
        <v>41242</v>
      </c>
      <c r="BG8062" s="34">
        <f t="shared" si="1254"/>
        <v>82.88000000000001</v>
      </c>
      <c r="BH8062" s="32">
        <f t="shared" si="1255"/>
        <v>1</v>
      </c>
      <c r="BI8062" s="32">
        <f t="shared" si="1256"/>
        <v>0</v>
      </c>
      <c r="BJ8062" s="69">
        <f t="shared" si="1257"/>
        <v>0</v>
      </c>
      <c r="BK8062" s="158" t="str">
        <f t="shared" si="1258"/>
        <v/>
      </c>
    </row>
    <row r="8063" spans="1:63" ht="12" customHeight="1" x14ac:dyDescent="0.2">
      <c r="A8063" s="8"/>
      <c r="B8063" s="7"/>
      <c r="C8063" s="7"/>
      <c r="D8063" s="7"/>
      <c r="E8063" s="7"/>
      <c r="F8063" s="7"/>
      <c r="G8063" s="7"/>
      <c r="H8063" s="7"/>
      <c r="I8063" s="10"/>
      <c r="J8063" s="25"/>
      <c r="K8063" s="250"/>
      <c r="L8063" s="31"/>
      <c r="M8063" s="9"/>
      <c r="N8063" s="11" t="s">
        <v>25</v>
      </c>
      <c r="O8063" s="39"/>
      <c r="P8063" s="47"/>
      <c r="Q8063" s="13"/>
      <c r="R8063" s="248">
        <f t="shared" si="1250"/>
        <v>0</v>
      </c>
      <c r="S8063" s="248">
        <f t="shared" si="1251"/>
        <v>0</v>
      </c>
      <c r="T8063" s="248">
        <f t="shared" si="1252"/>
        <v>0</v>
      </c>
      <c r="U8063" s="248">
        <f t="shared" si="1253"/>
        <v>0</v>
      </c>
      <c r="V8063" s="13"/>
      <c r="W8063" s="7"/>
      <c r="AT8063" s="130"/>
      <c r="BF8063" s="33">
        <f t="shared" si="1259"/>
        <v>41242</v>
      </c>
      <c r="BG8063" s="34">
        <f t="shared" si="1254"/>
        <v>82.88000000000001</v>
      </c>
      <c r="BH8063" s="32">
        <f t="shared" si="1255"/>
        <v>1</v>
      </c>
      <c r="BI8063" s="32">
        <f t="shared" si="1256"/>
        <v>0</v>
      </c>
      <c r="BJ8063" s="69">
        <f t="shared" si="1257"/>
        <v>0</v>
      </c>
      <c r="BK8063" s="158" t="str">
        <f t="shared" si="1258"/>
        <v/>
      </c>
    </row>
    <row r="8064" spans="1:63" ht="12" customHeight="1" x14ac:dyDescent="0.2">
      <c r="A8064" s="8"/>
      <c r="B8064" s="7"/>
      <c r="C8064" s="7"/>
      <c r="D8064" s="7"/>
      <c r="E8064" s="7"/>
      <c r="F8064" s="7"/>
      <c r="G8064" s="7"/>
      <c r="H8064" s="7"/>
      <c r="I8064" s="10"/>
      <c r="J8064" s="25"/>
      <c r="K8064" s="250"/>
      <c r="L8064" s="31"/>
      <c r="M8064" s="9"/>
      <c r="N8064" s="11" t="s">
        <v>25</v>
      </c>
      <c r="O8064" s="39"/>
      <c r="P8064" s="47"/>
      <c r="Q8064" s="13"/>
      <c r="R8064" s="248">
        <f t="shared" si="1250"/>
        <v>0</v>
      </c>
      <c r="S8064" s="248">
        <f t="shared" si="1251"/>
        <v>0</v>
      </c>
      <c r="T8064" s="248">
        <f t="shared" si="1252"/>
        <v>0</v>
      </c>
      <c r="U8064" s="248">
        <f t="shared" si="1253"/>
        <v>0</v>
      </c>
      <c r="V8064" s="13"/>
      <c r="W8064" s="7"/>
      <c r="AT8064" s="130"/>
      <c r="BF8064" s="33">
        <f t="shared" si="1259"/>
        <v>41242</v>
      </c>
      <c r="BG8064" s="34">
        <f t="shared" si="1254"/>
        <v>82.88000000000001</v>
      </c>
      <c r="BH8064" s="32">
        <f t="shared" si="1255"/>
        <v>1</v>
      </c>
      <c r="BI8064" s="32">
        <f t="shared" si="1256"/>
        <v>0</v>
      </c>
      <c r="BJ8064" s="69">
        <f t="shared" si="1257"/>
        <v>0</v>
      </c>
      <c r="BK8064" s="158" t="str">
        <f t="shared" si="1258"/>
        <v/>
      </c>
    </row>
    <row r="8065" spans="1:63" ht="12" customHeight="1" x14ac:dyDescent="0.2">
      <c r="A8065" s="8"/>
      <c r="B8065" s="7"/>
      <c r="C8065" s="7"/>
      <c r="D8065" s="7"/>
      <c r="E8065" s="7"/>
      <c r="F8065" s="7"/>
      <c r="G8065" s="7"/>
      <c r="H8065" s="7"/>
      <c r="I8065" s="10"/>
      <c r="J8065" s="25"/>
      <c r="K8065" s="250"/>
      <c r="L8065" s="31"/>
      <c r="M8065" s="9"/>
      <c r="N8065" s="11" t="s">
        <v>25</v>
      </c>
      <c r="O8065" s="39"/>
      <c r="P8065" s="47"/>
      <c r="Q8065" s="13"/>
      <c r="R8065" s="248">
        <f t="shared" si="1250"/>
        <v>0</v>
      </c>
      <c r="S8065" s="248">
        <f t="shared" si="1251"/>
        <v>0</v>
      </c>
      <c r="T8065" s="248">
        <f t="shared" si="1252"/>
        <v>0</v>
      </c>
      <c r="U8065" s="248">
        <f t="shared" si="1253"/>
        <v>0</v>
      </c>
      <c r="V8065" s="13"/>
      <c r="W8065" s="7"/>
      <c r="AT8065" s="130"/>
      <c r="BF8065" s="33">
        <f t="shared" si="1259"/>
        <v>41242</v>
      </c>
      <c r="BG8065" s="34">
        <f t="shared" si="1254"/>
        <v>82.88000000000001</v>
      </c>
      <c r="BH8065" s="32">
        <f t="shared" si="1255"/>
        <v>1</v>
      </c>
      <c r="BI8065" s="32">
        <f t="shared" si="1256"/>
        <v>0</v>
      </c>
      <c r="BJ8065" s="69">
        <f t="shared" si="1257"/>
        <v>0</v>
      </c>
      <c r="BK8065" s="158" t="str">
        <f t="shared" si="1258"/>
        <v/>
      </c>
    </row>
    <row r="8066" spans="1:63" ht="12" customHeight="1" x14ac:dyDescent="0.2">
      <c r="A8066" s="8"/>
      <c r="B8066" s="7"/>
      <c r="C8066" s="7"/>
      <c r="D8066" s="7"/>
      <c r="E8066" s="7"/>
      <c r="F8066" s="7"/>
      <c r="G8066" s="7"/>
      <c r="H8066" s="7"/>
      <c r="I8066" s="10"/>
      <c r="J8066" s="25"/>
      <c r="K8066" s="250"/>
      <c r="L8066" s="31"/>
      <c r="M8066" s="9"/>
      <c r="N8066" s="11" t="s">
        <v>25</v>
      </c>
      <c r="O8066" s="39"/>
      <c r="P8066" s="47"/>
      <c r="Q8066" s="13"/>
      <c r="R8066" s="248">
        <f t="shared" si="1250"/>
        <v>0</v>
      </c>
      <c r="S8066" s="248">
        <f t="shared" si="1251"/>
        <v>0</v>
      </c>
      <c r="T8066" s="248">
        <f t="shared" si="1252"/>
        <v>0</v>
      </c>
      <c r="U8066" s="248">
        <f t="shared" si="1253"/>
        <v>0</v>
      </c>
      <c r="V8066" s="13"/>
      <c r="W8066" s="7"/>
      <c r="AT8066" s="130"/>
      <c r="BF8066" s="33">
        <f t="shared" si="1259"/>
        <v>41242</v>
      </c>
      <c r="BG8066" s="34">
        <f t="shared" si="1254"/>
        <v>82.88000000000001</v>
      </c>
      <c r="BH8066" s="32">
        <f t="shared" si="1255"/>
        <v>1</v>
      </c>
      <c r="BI8066" s="32">
        <f t="shared" si="1256"/>
        <v>0</v>
      </c>
      <c r="BJ8066" s="69">
        <f t="shared" si="1257"/>
        <v>0</v>
      </c>
      <c r="BK8066" s="158" t="str">
        <f t="shared" si="1258"/>
        <v/>
      </c>
    </row>
    <row r="8067" spans="1:63" ht="12" customHeight="1" x14ac:dyDescent="0.2">
      <c r="A8067" s="8"/>
      <c r="B8067" s="7"/>
      <c r="C8067" s="7"/>
      <c r="D8067" s="7"/>
      <c r="E8067" s="7"/>
      <c r="F8067" s="7"/>
      <c r="G8067" s="7"/>
      <c r="H8067" s="7"/>
      <c r="I8067" s="10"/>
      <c r="J8067" s="25"/>
      <c r="K8067" s="250"/>
      <c r="L8067" s="31"/>
      <c r="M8067" s="9"/>
      <c r="N8067" s="11" t="s">
        <v>25</v>
      </c>
      <c r="O8067" s="39"/>
      <c r="P8067" s="47"/>
      <c r="Q8067" s="13"/>
      <c r="R8067" s="248">
        <f t="shared" si="1250"/>
        <v>0</v>
      </c>
      <c r="S8067" s="248">
        <f t="shared" si="1251"/>
        <v>0</v>
      </c>
      <c r="T8067" s="248">
        <f t="shared" si="1252"/>
        <v>0</v>
      </c>
      <c r="U8067" s="248">
        <f t="shared" si="1253"/>
        <v>0</v>
      </c>
      <c r="V8067" s="13"/>
      <c r="W8067" s="7"/>
      <c r="AT8067" s="130"/>
      <c r="BF8067" s="33">
        <f t="shared" si="1259"/>
        <v>41242</v>
      </c>
      <c r="BG8067" s="34">
        <f t="shared" si="1254"/>
        <v>82.88000000000001</v>
      </c>
      <c r="BH8067" s="32">
        <f t="shared" si="1255"/>
        <v>1</v>
      </c>
      <c r="BI8067" s="32">
        <f t="shared" si="1256"/>
        <v>0</v>
      </c>
      <c r="BJ8067" s="69">
        <f t="shared" si="1257"/>
        <v>0</v>
      </c>
      <c r="BK8067" s="158" t="str">
        <f t="shared" si="1258"/>
        <v/>
      </c>
    </row>
    <row r="8068" spans="1:63" ht="12" customHeight="1" x14ac:dyDescent="0.2">
      <c r="A8068" s="8"/>
      <c r="B8068" s="7"/>
      <c r="C8068" s="7"/>
      <c r="D8068" s="7"/>
      <c r="E8068" s="7"/>
      <c r="F8068" s="7"/>
      <c r="G8068" s="7"/>
      <c r="H8068" s="7"/>
      <c r="I8068" s="10"/>
      <c r="J8068" s="25"/>
      <c r="K8068" s="250"/>
      <c r="L8068" s="31"/>
      <c r="M8068" s="9"/>
      <c r="N8068" s="11" t="s">
        <v>25</v>
      </c>
      <c r="O8068" s="39"/>
      <c r="P8068" s="47"/>
      <c r="Q8068" s="13"/>
      <c r="R8068" s="248">
        <f t="shared" si="1250"/>
        <v>0</v>
      </c>
      <c r="S8068" s="248">
        <f t="shared" si="1251"/>
        <v>0</v>
      </c>
      <c r="T8068" s="248">
        <f t="shared" si="1252"/>
        <v>0</v>
      </c>
      <c r="U8068" s="248">
        <f t="shared" si="1253"/>
        <v>0</v>
      </c>
      <c r="V8068" s="13"/>
      <c r="W8068" s="7"/>
      <c r="AT8068" s="130"/>
      <c r="BF8068" s="33">
        <f t="shared" si="1259"/>
        <v>41242</v>
      </c>
      <c r="BG8068" s="34">
        <f t="shared" si="1254"/>
        <v>82.88000000000001</v>
      </c>
      <c r="BH8068" s="32">
        <f t="shared" si="1255"/>
        <v>1</v>
      </c>
      <c r="BI8068" s="32">
        <f t="shared" si="1256"/>
        <v>0</v>
      </c>
      <c r="BJ8068" s="69">
        <f t="shared" si="1257"/>
        <v>0</v>
      </c>
      <c r="BK8068" s="158" t="str">
        <f t="shared" si="1258"/>
        <v/>
      </c>
    </row>
    <row r="8069" spans="1:63" ht="12" customHeight="1" x14ac:dyDescent="0.2">
      <c r="A8069" s="8"/>
      <c r="B8069" s="7"/>
      <c r="C8069" s="7"/>
      <c r="D8069" s="7"/>
      <c r="E8069" s="7"/>
      <c r="F8069" s="7"/>
      <c r="G8069" s="7"/>
      <c r="H8069" s="7"/>
      <c r="I8069" s="10"/>
      <c r="J8069" s="25"/>
      <c r="K8069" s="250"/>
      <c r="L8069" s="31"/>
      <c r="M8069" s="9"/>
      <c r="N8069" s="11" t="s">
        <v>25</v>
      </c>
      <c r="O8069" s="39"/>
      <c r="P8069" s="47"/>
      <c r="Q8069" s="13"/>
      <c r="R8069" s="248">
        <f t="shared" si="1250"/>
        <v>0</v>
      </c>
      <c r="S8069" s="248">
        <f t="shared" si="1251"/>
        <v>0</v>
      </c>
      <c r="T8069" s="248">
        <f t="shared" si="1252"/>
        <v>0</v>
      </c>
      <c r="U8069" s="248">
        <f t="shared" si="1253"/>
        <v>0</v>
      </c>
      <c r="V8069" s="13"/>
      <c r="W8069" s="7"/>
      <c r="AT8069" s="130"/>
      <c r="BF8069" s="33">
        <f t="shared" si="1259"/>
        <v>41242</v>
      </c>
      <c r="BG8069" s="34">
        <f t="shared" si="1254"/>
        <v>82.88000000000001</v>
      </c>
      <c r="BH8069" s="32">
        <f t="shared" si="1255"/>
        <v>1</v>
      </c>
      <c r="BI8069" s="32">
        <f t="shared" si="1256"/>
        <v>0</v>
      </c>
      <c r="BJ8069" s="69">
        <f t="shared" si="1257"/>
        <v>0</v>
      </c>
      <c r="BK8069" s="158" t="str">
        <f t="shared" si="1258"/>
        <v/>
      </c>
    </row>
    <row r="8070" spans="1:63" ht="12" customHeight="1" x14ac:dyDescent="0.2">
      <c r="A8070" s="8"/>
      <c r="B8070" s="7"/>
      <c r="C8070" s="7"/>
      <c r="D8070" s="7"/>
      <c r="E8070" s="7"/>
      <c r="F8070" s="7"/>
      <c r="G8070" s="7"/>
      <c r="H8070" s="7"/>
      <c r="I8070" s="10"/>
      <c r="J8070" s="25"/>
      <c r="K8070" s="250"/>
      <c r="L8070" s="31"/>
      <c r="M8070" s="9"/>
      <c r="N8070" s="11" t="s">
        <v>25</v>
      </c>
      <c r="O8070" s="39"/>
      <c r="P8070" s="47"/>
      <c r="Q8070" s="13"/>
      <c r="R8070" s="248">
        <f t="shared" si="1250"/>
        <v>0</v>
      </c>
      <c r="S8070" s="248">
        <f t="shared" si="1251"/>
        <v>0</v>
      </c>
      <c r="T8070" s="248">
        <f t="shared" si="1252"/>
        <v>0</v>
      </c>
      <c r="U8070" s="248">
        <f t="shared" si="1253"/>
        <v>0</v>
      </c>
      <c r="V8070" s="13"/>
      <c r="W8070" s="7"/>
      <c r="AT8070" s="130"/>
      <c r="BF8070" s="33">
        <f t="shared" si="1259"/>
        <v>41242</v>
      </c>
      <c r="BG8070" s="34">
        <f t="shared" si="1254"/>
        <v>82.88000000000001</v>
      </c>
      <c r="BH8070" s="32">
        <f t="shared" si="1255"/>
        <v>1</v>
      </c>
      <c r="BI8070" s="32">
        <f t="shared" si="1256"/>
        <v>0</v>
      </c>
      <c r="BJ8070" s="69">
        <f t="shared" si="1257"/>
        <v>0</v>
      </c>
      <c r="BK8070" s="158" t="str">
        <f t="shared" si="1258"/>
        <v/>
      </c>
    </row>
    <row r="8071" spans="1:63" ht="12" customHeight="1" x14ac:dyDescent="0.2">
      <c r="A8071" s="8"/>
      <c r="B8071" s="7"/>
      <c r="C8071" s="7"/>
      <c r="D8071" s="7"/>
      <c r="E8071" s="7"/>
      <c r="F8071" s="7"/>
      <c r="G8071" s="7"/>
      <c r="H8071" s="7"/>
      <c r="I8071" s="10"/>
      <c r="J8071" s="25"/>
      <c r="K8071" s="250"/>
      <c r="L8071" s="31"/>
      <c r="M8071" s="9"/>
      <c r="N8071" s="11" t="s">
        <v>25</v>
      </c>
      <c r="O8071" s="39"/>
      <c r="P8071" s="47"/>
      <c r="Q8071" s="13"/>
      <c r="R8071" s="248">
        <f t="shared" si="1250"/>
        <v>0</v>
      </c>
      <c r="S8071" s="248">
        <f t="shared" si="1251"/>
        <v>0</v>
      </c>
      <c r="T8071" s="248">
        <f t="shared" si="1252"/>
        <v>0</v>
      </c>
      <c r="U8071" s="248">
        <f t="shared" si="1253"/>
        <v>0</v>
      </c>
      <c r="V8071" s="13"/>
      <c r="W8071" s="7"/>
      <c r="AT8071" s="130"/>
      <c r="BF8071" s="33">
        <f t="shared" si="1259"/>
        <v>41242</v>
      </c>
      <c r="BG8071" s="34">
        <f t="shared" si="1254"/>
        <v>82.88000000000001</v>
      </c>
      <c r="BH8071" s="32">
        <f t="shared" si="1255"/>
        <v>1</v>
      </c>
      <c r="BI8071" s="32">
        <f t="shared" si="1256"/>
        <v>0</v>
      </c>
      <c r="BJ8071" s="69">
        <f t="shared" si="1257"/>
        <v>0</v>
      </c>
      <c r="BK8071" s="158" t="str">
        <f t="shared" si="1258"/>
        <v/>
      </c>
    </row>
    <row r="8072" spans="1:63" ht="12" customHeight="1" x14ac:dyDescent="0.2">
      <c r="A8072" s="8"/>
      <c r="B8072" s="7"/>
      <c r="C8072" s="7"/>
      <c r="D8072" s="7"/>
      <c r="E8072" s="7"/>
      <c r="F8072" s="7"/>
      <c r="G8072" s="7"/>
      <c r="H8072" s="7"/>
      <c r="I8072" s="10"/>
      <c r="J8072" s="25"/>
      <c r="K8072" s="250"/>
      <c r="L8072" s="31"/>
      <c r="M8072" s="9"/>
      <c r="N8072" s="11" t="s">
        <v>25</v>
      </c>
      <c r="O8072" s="39"/>
      <c r="P8072" s="47"/>
      <c r="Q8072" s="13"/>
      <c r="R8072" s="248">
        <f t="shared" si="1250"/>
        <v>0</v>
      </c>
      <c r="S8072" s="248">
        <f t="shared" si="1251"/>
        <v>0</v>
      </c>
      <c r="T8072" s="248">
        <f t="shared" si="1252"/>
        <v>0</v>
      </c>
      <c r="U8072" s="248">
        <f t="shared" si="1253"/>
        <v>0</v>
      </c>
      <c r="V8072" s="13"/>
      <c r="W8072" s="7"/>
      <c r="AT8072" s="130"/>
      <c r="BF8072" s="33">
        <f t="shared" si="1259"/>
        <v>41242</v>
      </c>
      <c r="BG8072" s="34">
        <f t="shared" si="1254"/>
        <v>82.88000000000001</v>
      </c>
      <c r="BH8072" s="32">
        <f t="shared" si="1255"/>
        <v>1</v>
      </c>
      <c r="BI8072" s="32">
        <f t="shared" si="1256"/>
        <v>0</v>
      </c>
      <c r="BJ8072" s="69">
        <f t="shared" si="1257"/>
        <v>0</v>
      </c>
      <c r="BK8072" s="158" t="str">
        <f t="shared" si="1258"/>
        <v/>
      </c>
    </row>
    <row r="8073" spans="1:63" ht="12" customHeight="1" x14ac:dyDescent="0.2">
      <c r="A8073" s="8"/>
      <c r="B8073" s="7"/>
      <c r="C8073" s="7"/>
      <c r="D8073" s="7"/>
      <c r="E8073" s="7"/>
      <c r="F8073" s="7"/>
      <c r="G8073" s="7"/>
      <c r="H8073" s="7"/>
      <c r="I8073" s="10"/>
      <c r="J8073" s="25"/>
      <c r="K8073" s="250"/>
      <c r="L8073" s="31"/>
      <c r="M8073" s="9"/>
      <c r="N8073" s="11" t="s">
        <v>25</v>
      </c>
      <c r="O8073" s="39"/>
      <c r="P8073" s="47"/>
      <c r="Q8073" s="13"/>
      <c r="R8073" s="248">
        <f t="shared" si="1250"/>
        <v>0</v>
      </c>
      <c r="S8073" s="248">
        <f t="shared" si="1251"/>
        <v>0</v>
      </c>
      <c r="T8073" s="248">
        <f t="shared" si="1252"/>
        <v>0</v>
      </c>
      <c r="U8073" s="248">
        <f t="shared" si="1253"/>
        <v>0</v>
      </c>
      <c r="V8073" s="13"/>
      <c r="W8073" s="7"/>
      <c r="AT8073" s="130"/>
      <c r="BF8073" s="33">
        <f t="shared" si="1259"/>
        <v>41242</v>
      </c>
      <c r="BG8073" s="34">
        <f t="shared" si="1254"/>
        <v>82.88000000000001</v>
      </c>
      <c r="BH8073" s="32">
        <f t="shared" si="1255"/>
        <v>1</v>
      </c>
      <c r="BI8073" s="32">
        <f t="shared" si="1256"/>
        <v>0</v>
      </c>
      <c r="BJ8073" s="69">
        <f t="shared" si="1257"/>
        <v>0</v>
      </c>
      <c r="BK8073" s="158" t="str">
        <f t="shared" si="1258"/>
        <v/>
      </c>
    </row>
    <row r="8074" spans="1:63" ht="12" customHeight="1" x14ac:dyDescent="0.2">
      <c r="A8074" s="8"/>
      <c r="B8074" s="7"/>
      <c r="C8074" s="7"/>
      <c r="D8074" s="7"/>
      <c r="E8074" s="7"/>
      <c r="F8074" s="7"/>
      <c r="G8074" s="7"/>
      <c r="H8074" s="7"/>
      <c r="I8074" s="10"/>
      <c r="J8074" s="25"/>
      <c r="K8074" s="250"/>
      <c r="L8074" s="31"/>
      <c r="M8074" s="9"/>
      <c r="N8074" s="11" t="s">
        <v>25</v>
      </c>
      <c r="O8074" s="39"/>
      <c r="P8074" s="47"/>
      <c r="Q8074" s="13"/>
      <c r="R8074" s="248">
        <f t="shared" si="1250"/>
        <v>0</v>
      </c>
      <c r="S8074" s="248">
        <f t="shared" si="1251"/>
        <v>0</v>
      </c>
      <c r="T8074" s="248">
        <f t="shared" si="1252"/>
        <v>0</v>
      </c>
      <c r="U8074" s="248">
        <f t="shared" si="1253"/>
        <v>0</v>
      </c>
      <c r="V8074" s="13"/>
      <c r="W8074" s="7"/>
      <c r="AT8074" s="130"/>
      <c r="BF8074" s="33">
        <f t="shared" si="1259"/>
        <v>41242</v>
      </c>
      <c r="BG8074" s="34">
        <f t="shared" si="1254"/>
        <v>82.88000000000001</v>
      </c>
      <c r="BH8074" s="32">
        <f t="shared" si="1255"/>
        <v>1</v>
      </c>
      <c r="BI8074" s="32">
        <f t="shared" si="1256"/>
        <v>0</v>
      </c>
      <c r="BJ8074" s="69">
        <f t="shared" si="1257"/>
        <v>0</v>
      </c>
      <c r="BK8074" s="158" t="str">
        <f t="shared" si="1258"/>
        <v/>
      </c>
    </row>
    <row r="8075" spans="1:63" ht="12" customHeight="1" x14ac:dyDescent="0.2">
      <c r="A8075" s="8"/>
      <c r="B8075" s="7"/>
      <c r="C8075" s="7"/>
      <c r="D8075" s="7"/>
      <c r="E8075" s="7"/>
      <c r="F8075" s="7"/>
      <c r="G8075" s="7"/>
      <c r="H8075" s="7"/>
      <c r="I8075" s="10"/>
      <c r="J8075" s="25"/>
      <c r="K8075" s="250"/>
      <c r="L8075" s="31"/>
      <c r="M8075" s="9"/>
      <c r="N8075" s="11" t="s">
        <v>25</v>
      </c>
      <c r="O8075" s="39"/>
      <c r="P8075" s="47"/>
      <c r="Q8075" s="13"/>
      <c r="R8075" s="248">
        <f t="shared" ref="R8075:R8138" si="1260">IF(N8075&lt;&gt;"M",ROUND(IF(M8075&lt;&gt;"Y",IF(P8075&lt;&gt;"Y",K8075,K8075*(BH8075-1)),0),ROUNDING),"")</f>
        <v>0</v>
      </c>
      <c r="S8075" s="248">
        <f t="shared" ref="S8075:S8138" si="1261">IF(N8075&lt;&gt;"M",ROUND(IF(O8075&gt;0,IF(M8075="Y",BI8075*(1-O8075),IF(BI8075&gt;R8075,R8075 + (BI8075 - R8075)*(1-O8075),BI8075)),BI8075),ROUNDING),"")</f>
        <v>0</v>
      </c>
      <c r="T8075" s="248">
        <f t="shared" ref="T8075:T8138" si="1262">IF(N8075&lt;&gt;"M",ROUND(IF(O8075&gt;0,IF(M8075="Y",BJ8075*(1-O8075),IF(BJ8075&gt;R8075,R8075 + (BJ8075 - R8075)*(1-O8075),BJ8075)),BJ8075),ROUNDING),"")</f>
        <v>0</v>
      </c>
      <c r="U8075" s="248">
        <f t="shared" ref="U8075:U8138" si="1263">IF(N8075&lt;&gt;"M",ROUND(IF(OR(N8075="P",N8075=""),0,IF(OR(M8075="N",M8075=""),T8075-R8075,T8075)),ROUNDING),"")</f>
        <v>0</v>
      </c>
      <c r="V8075" s="13"/>
      <c r="W8075" s="7"/>
      <c r="AT8075" s="130"/>
      <c r="BF8075" s="33">
        <f t="shared" si="1259"/>
        <v>41242</v>
      </c>
      <c r="BG8075" s="34">
        <f t="shared" ref="BG8075:BG8138" si="1264">IF(N8075&lt;&gt;"M",BG8074+U8075,BG8074)</f>
        <v>82.88000000000001</v>
      </c>
      <c r="BH8075" s="32">
        <f t="shared" ref="BH8075:BH8138" si="1265">IF(L8075&lt;&gt;"",IF(ODDS_TYPE=1,L8075,IF(ODDS_TYPE=2,IF(L8075&gt;0,1+L8075/100,IF(L8075&lt;0,1-100/L8075,1)),IF(ODDS_TYPE=3,1+L8075,IF(ODDS_TYPE=4,1+L8075,IF(ODDS_TYPE=5,IF(L8075&gt;0,1+L8075,1-1/L8075),IF(ODDS_TYPE=6,IF(L8075&gt;=0,L8075+1,1-1/L8075),1)))))),1)</f>
        <v>1</v>
      </c>
      <c r="BI8075" s="32">
        <f t="shared" ref="BI8075:BI8138" si="1266">IF(P8075&lt;&gt;"Y",IF(M8075&lt;&gt;"Y",K8075*BH8075,K8075*BH8075 - K8075),IF(M8075&lt;&gt;"Y",K8075*BH8075,K8075))</f>
        <v>0</v>
      </c>
      <c r="BJ8075" s="69">
        <f t="shared" ref="BJ8075:BJ8138" si="1267">IF(P8075&lt;&gt;"Y",
IF(M8075&lt;&gt;"Y",
IF(N8075="Y",K8075*BH8075,IF(N8075="P",0,IF(OR(N8075="R",N8075="PU"),K8075,IF(N8075="H",K8075*BH8075*0.5,IF(N8075="HW",K8075*0.5*(1 + BH8075),IF(N8075="HL",K8075*0.5,0)))))),
IF(N8075="Y",K8075*BH8075 - K8075,IF(N8075="P",0,IF(OR(N8075="R",N8075="PU"),0,IF(N8075="H",IF(BH8075&gt;2,0.5*K8075*BH8075 - K8075,0),IF(N8075="HW",K8075*0.5*(1 + BH8075) - K8075,IF(N8075="HL",0,0))))))),
IF(M8075&lt;&gt;"Y",
IF(N8075="Y",K8075*BH8075,IF(N8075="P",0,IF(OR(N8075="R",N8075="PU"),K8075*(BH8075-1),IF(N8075="H",K8075*BH8075*0.5,IF(N8075="HW",K8075*(BH8075-1)*0.5,IF(N8075="HL",K8075*BH8075 - K8075*0.5,0)))))),
IF(N8075="Y",K8075,IF(N8075="P",0,IF(OR(N8075="R",N8075="PU"),0,IF(N8075="H",IF(BH8075&lt;2,K8075*BH8075*0.5 - K8075*(BH8075-1),0),IF(N8075="HW",0,IF(N8075="HL",K8075*0.5,0)))))))
)</f>
        <v>0</v>
      </c>
      <c r="BK8075" s="158" t="str">
        <f t="shared" ref="BK8075:BK8138" si="1268">IF(FILT_M=1,IF(LEN(C8075)&gt;0,C8075,""),IF(FILT_M=2,IF(LEN(E8075)&gt;0,E8075,""),IF(FILT_M=3,IF(LEN(F8075)&gt;0,F8075,""),IF(FILT_M=4,IF(LEN(G8075)&gt;0,G8075,""),""))))</f>
        <v/>
      </c>
    </row>
    <row r="8076" spans="1:63" ht="12" customHeight="1" x14ac:dyDescent="0.2">
      <c r="A8076" s="8"/>
      <c r="B8076" s="7"/>
      <c r="C8076" s="7"/>
      <c r="D8076" s="7"/>
      <c r="E8076" s="7"/>
      <c r="F8076" s="7"/>
      <c r="G8076" s="7"/>
      <c r="H8076" s="7"/>
      <c r="I8076" s="10"/>
      <c r="J8076" s="25"/>
      <c r="K8076" s="250"/>
      <c r="L8076" s="31"/>
      <c r="M8076" s="9"/>
      <c r="N8076" s="11" t="s">
        <v>25</v>
      </c>
      <c r="O8076" s="39"/>
      <c r="P8076" s="47"/>
      <c r="Q8076" s="13"/>
      <c r="R8076" s="248">
        <f t="shared" si="1260"/>
        <v>0</v>
      </c>
      <c r="S8076" s="248">
        <f t="shared" si="1261"/>
        <v>0</v>
      </c>
      <c r="T8076" s="248">
        <f t="shared" si="1262"/>
        <v>0</v>
      </c>
      <c r="U8076" s="248">
        <f t="shared" si="1263"/>
        <v>0</v>
      </c>
      <c r="V8076" s="13"/>
      <c r="W8076" s="7"/>
      <c r="AT8076" s="130"/>
      <c r="BF8076" s="33">
        <f t="shared" ref="BF8076:BF8139" si="1269">IF(A8076&gt;2,A8076,BF8075)</f>
        <v>41242</v>
      </c>
      <c r="BG8076" s="34">
        <f t="shared" si="1264"/>
        <v>82.88000000000001</v>
      </c>
      <c r="BH8076" s="32">
        <f t="shared" si="1265"/>
        <v>1</v>
      </c>
      <c r="BI8076" s="32">
        <f t="shared" si="1266"/>
        <v>0</v>
      </c>
      <c r="BJ8076" s="69">
        <f t="shared" si="1267"/>
        <v>0</v>
      </c>
      <c r="BK8076" s="158" t="str">
        <f t="shared" si="1268"/>
        <v/>
      </c>
    </row>
    <row r="8077" spans="1:63" ht="12" customHeight="1" x14ac:dyDescent="0.2">
      <c r="A8077" s="8"/>
      <c r="B8077" s="7"/>
      <c r="C8077" s="7"/>
      <c r="D8077" s="7"/>
      <c r="E8077" s="7"/>
      <c r="F8077" s="7"/>
      <c r="G8077" s="7"/>
      <c r="H8077" s="7"/>
      <c r="I8077" s="10"/>
      <c r="J8077" s="25"/>
      <c r="K8077" s="250"/>
      <c r="L8077" s="31"/>
      <c r="M8077" s="9"/>
      <c r="N8077" s="11" t="s">
        <v>25</v>
      </c>
      <c r="O8077" s="39"/>
      <c r="P8077" s="47"/>
      <c r="Q8077" s="13"/>
      <c r="R8077" s="248">
        <f t="shared" si="1260"/>
        <v>0</v>
      </c>
      <c r="S8077" s="248">
        <f t="shared" si="1261"/>
        <v>0</v>
      </c>
      <c r="T8077" s="248">
        <f t="shared" si="1262"/>
        <v>0</v>
      </c>
      <c r="U8077" s="248">
        <f t="shared" si="1263"/>
        <v>0</v>
      </c>
      <c r="V8077" s="13"/>
      <c r="W8077" s="7"/>
      <c r="AT8077" s="130"/>
      <c r="BF8077" s="33">
        <f t="shared" si="1269"/>
        <v>41242</v>
      </c>
      <c r="BG8077" s="34">
        <f t="shared" si="1264"/>
        <v>82.88000000000001</v>
      </c>
      <c r="BH8077" s="32">
        <f t="shared" si="1265"/>
        <v>1</v>
      </c>
      <c r="BI8077" s="32">
        <f t="shared" si="1266"/>
        <v>0</v>
      </c>
      <c r="BJ8077" s="69">
        <f t="shared" si="1267"/>
        <v>0</v>
      </c>
      <c r="BK8077" s="158" t="str">
        <f t="shared" si="1268"/>
        <v/>
      </c>
    </row>
    <row r="8078" spans="1:63" ht="12" customHeight="1" x14ac:dyDescent="0.2">
      <c r="A8078" s="8"/>
      <c r="B8078" s="7"/>
      <c r="C8078" s="7"/>
      <c r="D8078" s="7"/>
      <c r="E8078" s="7"/>
      <c r="F8078" s="7"/>
      <c r="G8078" s="7"/>
      <c r="H8078" s="7"/>
      <c r="I8078" s="10"/>
      <c r="J8078" s="25"/>
      <c r="K8078" s="250"/>
      <c r="L8078" s="31"/>
      <c r="M8078" s="9"/>
      <c r="N8078" s="11" t="s">
        <v>25</v>
      </c>
      <c r="O8078" s="39"/>
      <c r="P8078" s="47"/>
      <c r="Q8078" s="13"/>
      <c r="R8078" s="248">
        <f t="shared" si="1260"/>
        <v>0</v>
      </c>
      <c r="S8078" s="248">
        <f t="shared" si="1261"/>
        <v>0</v>
      </c>
      <c r="T8078" s="248">
        <f t="shared" si="1262"/>
        <v>0</v>
      </c>
      <c r="U8078" s="248">
        <f t="shared" si="1263"/>
        <v>0</v>
      </c>
      <c r="V8078" s="13"/>
      <c r="W8078" s="7"/>
      <c r="AT8078" s="130"/>
      <c r="BF8078" s="33">
        <f t="shared" si="1269"/>
        <v>41242</v>
      </c>
      <c r="BG8078" s="34">
        <f t="shared" si="1264"/>
        <v>82.88000000000001</v>
      </c>
      <c r="BH8078" s="32">
        <f t="shared" si="1265"/>
        <v>1</v>
      </c>
      <c r="BI8078" s="32">
        <f t="shared" si="1266"/>
        <v>0</v>
      </c>
      <c r="BJ8078" s="69">
        <f t="shared" si="1267"/>
        <v>0</v>
      </c>
      <c r="BK8078" s="158" t="str">
        <f t="shared" si="1268"/>
        <v/>
      </c>
    </row>
    <row r="8079" spans="1:63" ht="12" customHeight="1" x14ac:dyDescent="0.2">
      <c r="A8079" s="8"/>
      <c r="B8079" s="7"/>
      <c r="C8079" s="7"/>
      <c r="D8079" s="7"/>
      <c r="E8079" s="7"/>
      <c r="F8079" s="7"/>
      <c r="G8079" s="7"/>
      <c r="H8079" s="7"/>
      <c r="I8079" s="10"/>
      <c r="J8079" s="25"/>
      <c r="K8079" s="250"/>
      <c r="L8079" s="31"/>
      <c r="M8079" s="9"/>
      <c r="N8079" s="11" t="s">
        <v>25</v>
      </c>
      <c r="O8079" s="39"/>
      <c r="P8079" s="47"/>
      <c r="Q8079" s="13"/>
      <c r="R8079" s="248">
        <f t="shared" si="1260"/>
        <v>0</v>
      </c>
      <c r="S8079" s="248">
        <f t="shared" si="1261"/>
        <v>0</v>
      </c>
      <c r="T8079" s="248">
        <f t="shared" si="1262"/>
        <v>0</v>
      </c>
      <c r="U8079" s="248">
        <f t="shared" si="1263"/>
        <v>0</v>
      </c>
      <c r="V8079" s="13"/>
      <c r="W8079" s="7"/>
      <c r="AT8079" s="130"/>
      <c r="BF8079" s="33">
        <f t="shared" si="1269"/>
        <v>41242</v>
      </c>
      <c r="BG8079" s="34">
        <f t="shared" si="1264"/>
        <v>82.88000000000001</v>
      </c>
      <c r="BH8079" s="32">
        <f t="shared" si="1265"/>
        <v>1</v>
      </c>
      <c r="BI8079" s="32">
        <f t="shared" si="1266"/>
        <v>0</v>
      </c>
      <c r="BJ8079" s="69">
        <f t="shared" si="1267"/>
        <v>0</v>
      </c>
      <c r="BK8079" s="158" t="str">
        <f t="shared" si="1268"/>
        <v/>
      </c>
    </row>
    <row r="8080" spans="1:63" ht="12" customHeight="1" x14ac:dyDescent="0.2">
      <c r="A8080" s="8"/>
      <c r="B8080" s="7"/>
      <c r="C8080" s="7"/>
      <c r="D8080" s="7"/>
      <c r="E8080" s="7"/>
      <c r="F8080" s="7"/>
      <c r="G8080" s="7"/>
      <c r="H8080" s="7"/>
      <c r="I8080" s="10"/>
      <c r="J8080" s="25"/>
      <c r="K8080" s="250"/>
      <c r="L8080" s="31"/>
      <c r="M8080" s="9"/>
      <c r="N8080" s="11" t="s">
        <v>25</v>
      </c>
      <c r="O8080" s="39"/>
      <c r="P8080" s="47"/>
      <c r="Q8080" s="13"/>
      <c r="R8080" s="248">
        <f t="shared" si="1260"/>
        <v>0</v>
      </c>
      <c r="S8080" s="248">
        <f t="shared" si="1261"/>
        <v>0</v>
      </c>
      <c r="T8080" s="248">
        <f t="shared" si="1262"/>
        <v>0</v>
      </c>
      <c r="U8080" s="248">
        <f t="shared" si="1263"/>
        <v>0</v>
      </c>
      <c r="V8080" s="13"/>
      <c r="W8080" s="7"/>
      <c r="AT8080" s="130"/>
      <c r="BF8080" s="33">
        <f t="shared" si="1269"/>
        <v>41242</v>
      </c>
      <c r="BG8080" s="34">
        <f t="shared" si="1264"/>
        <v>82.88000000000001</v>
      </c>
      <c r="BH8080" s="32">
        <f t="shared" si="1265"/>
        <v>1</v>
      </c>
      <c r="BI8080" s="32">
        <f t="shared" si="1266"/>
        <v>0</v>
      </c>
      <c r="BJ8080" s="69">
        <f t="shared" si="1267"/>
        <v>0</v>
      </c>
      <c r="BK8080" s="158" t="str">
        <f t="shared" si="1268"/>
        <v/>
      </c>
    </row>
    <row r="8081" spans="1:63" ht="12" customHeight="1" x14ac:dyDescent="0.2">
      <c r="A8081" s="8"/>
      <c r="B8081" s="7"/>
      <c r="C8081" s="7"/>
      <c r="D8081" s="7"/>
      <c r="E8081" s="7"/>
      <c r="F8081" s="7"/>
      <c r="G8081" s="7"/>
      <c r="H8081" s="7"/>
      <c r="I8081" s="10"/>
      <c r="J8081" s="25"/>
      <c r="K8081" s="250"/>
      <c r="L8081" s="31"/>
      <c r="M8081" s="9"/>
      <c r="N8081" s="11" t="s">
        <v>25</v>
      </c>
      <c r="O8081" s="39"/>
      <c r="P8081" s="47"/>
      <c r="Q8081" s="13"/>
      <c r="R8081" s="248">
        <f t="shared" si="1260"/>
        <v>0</v>
      </c>
      <c r="S8081" s="248">
        <f t="shared" si="1261"/>
        <v>0</v>
      </c>
      <c r="T8081" s="248">
        <f t="shared" si="1262"/>
        <v>0</v>
      </c>
      <c r="U8081" s="248">
        <f t="shared" si="1263"/>
        <v>0</v>
      </c>
      <c r="V8081" s="13"/>
      <c r="W8081" s="7"/>
      <c r="AT8081" s="130"/>
      <c r="BF8081" s="33">
        <f t="shared" si="1269"/>
        <v>41242</v>
      </c>
      <c r="BG8081" s="34">
        <f t="shared" si="1264"/>
        <v>82.88000000000001</v>
      </c>
      <c r="BH8081" s="32">
        <f t="shared" si="1265"/>
        <v>1</v>
      </c>
      <c r="BI8081" s="32">
        <f t="shared" si="1266"/>
        <v>0</v>
      </c>
      <c r="BJ8081" s="69">
        <f t="shared" si="1267"/>
        <v>0</v>
      </c>
      <c r="BK8081" s="158" t="str">
        <f t="shared" si="1268"/>
        <v/>
      </c>
    </row>
    <row r="8082" spans="1:63" ht="12" customHeight="1" x14ac:dyDescent="0.2">
      <c r="A8082" s="8"/>
      <c r="B8082" s="7"/>
      <c r="C8082" s="7"/>
      <c r="D8082" s="7"/>
      <c r="E8082" s="7"/>
      <c r="F8082" s="7"/>
      <c r="G8082" s="7"/>
      <c r="H8082" s="7"/>
      <c r="I8082" s="10"/>
      <c r="J8082" s="25"/>
      <c r="K8082" s="250"/>
      <c r="L8082" s="31"/>
      <c r="M8082" s="9"/>
      <c r="N8082" s="11" t="s">
        <v>25</v>
      </c>
      <c r="O8082" s="39"/>
      <c r="P8082" s="47"/>
      <c r="Q8082" s="13"/>
      <c r="R8082" s="248">
        <f t="shared" si="1260"/>
        <v>0</v>
      </c>
      <c r="S8082" s="248">
        <f t="shared" si="1261"/>
        <v>0</v>
      </c>
      <c r="T8082" s="248">
        <f t="shared" si="1262"/>
        <v>0</v>
      </c>
      <c r="U8082" s="248">
        <f t="shared" si="1263"/>
        <v>0</v>
      </c>
      <c r="V8082" s="13"/>
      <c r="W8082" s="7"/>
      <c r="AT8082" s="130"/>
      <c r="BF8082" s="33">
        <f t="shared" si="1269"/>
        <v>41242</v>
      </c>
      <c r="BG8082" s="34">
        <f t="shared" si="1264"/>
        <v>82.88000000000001</v>
      </c>
      <c r="BH8082" s="32">
        <f t="shared" si="1265"/>
        <v>1</v>
      </c>
      <c r="BI8082" s="32">
        <f t="shared" si="1266"/>
        <v>0</v>
      </c>
      <c r="BJ8082" s="69">
        <f t="shared" si="1267"/>
        <v>0</v>
      </c>
      <c r="BK8082" s="158" t="str">
        <f t="shared" si="1268"/>
        <v/>
      </c>
    </row>
    <row r="8083" spans="1:63" ht="12" customHeight="1" x14ac:dyDescent="0.2">
      <c r="A8083" s="8"/>
      <c r="B8083" s="7"/>
      <c r="C8083" s="7"/>
      <c r="D8083" s="7"/>
      <c r="E8083" s="7"/>
      <c r="F8083" s="7"/>
      <c r="G8083" s="7"/>
      <c r="H8083" s="7"/>
      <c r="I8083" s="10"/>
      <c r="J8083" s="25"/>
      <c r="K8083" s="250"/>
      <c r="L8083" s="31"/>
      <c r="M8083" s="9"/>
      <c r="N8083" s="11" t="s">
        <v>25</v>
      </c>
      <c r="O8083" s="39"/>
      <c r="P8083" s="47"/>
      <c r="Q8083" s="13"/>
      <c r="R8083" s="248">
        <f t="shared" si="1260"/>
        <v>0</v>
      </c>
      <c r="S8083" s="248">
        <f t="shared" si="1261"/>
        <v>0</v>
      </c>
      <c r="T8083" s="248">
        <f t="shared" si="1262"/>
        <v>0</v>
      </c>
      <c r="U8083" s="248">
        <f t="shared" si="1263"/>
        <v>0</v>
      </c>
      <c r="V8083" s="13"/>
      <c r="W8083" s="7"/>
      <c r="AT8083" s="130"/>
      <c r="BF8083" s="33">
        <f t="shared" si="1269"/>
        <v>41242</v>
      </c>
      <c r="BG8083" s="34">
        <f t="shared" si="1264"/>
        <v>82.88000000000001</v>
      </c>
      <c r="BH8083" s="32">
        <f t="shared" si="1265"/>
        <v>1</v>
      </c>
      <c r="BI8083" s="32">
        <f t="shared" si="1266"/>
        <v>0</v>
      </c>
      <c r="BJ8083" s="69">
        <f t="shared" si="1267"/>
        <v>0</v>
      </c>
      <c r="BK8083" s="158" t="str">
        <f t="shared" si="1268"/>
        <v/>
      </c>
    </row>
    <row r="8084" spans="1:63" ht="12" customHeight="1" x14ac:dyDescent="0.2">
      <c r="A8084" s="8"/>
      <c r="B8084" s="7"/>
      <c r="C8084" s="7"/>
      <c r="D8084" s="7"/>
      <c r="E8084" s="7"/>
      <c r="F8084" s="7"/>
      <c r="G8084" s="7"/>
      <c r="H8084" s="7"/>
      <c r="I8084" s="10"/>
      <c r="J8084" s="25"/>
      <c r="K8084" s="250"/>
      <c r="L8084" s="31"/>
      <c r="M8084" s="9"/>
      <c r="N8084" s="11" t="s">
        <v>25</v>
      </c>
      <c r="O8084" s="39"/>
      <c r="P8084" s="47"/>
      <c r="Q8084" s="13"/>
      <c r="R8084" s="248">
        <f t="shared" si="1260"/>
        <v>0</v>
      </c>
      <c r="S8084" s="248">
        <f t="shared" si="1261"/>
        <v>0</v>
      </c>
      <c r="T8084" s="248">
        <f t="shared" si="1262"/>
        <v>0</v>
      </c>
      <c r="U8084" s="248">
        <f t="shared" si="1263"/>
        <v>0</v>
      </c>
      <c r="V8084" s="13"/>
      <c r="W8084" s="7"/>
      <c r="AT8084" s="130"/>
      <c r="BF8084" s="33">
        <f t="shared" si="1269"/>
        <v>41242</v>
      </c>
      <c r="BG8084" s="34">
        <f t="shared" si="1264"/>
        <v>82.88000000000001</v>
      </c>
      <c r="BH8084" s="32">
        <f t="shared" si="1265"/>
        <v>1</v>
      </c>
      <c r="BI8084" s="32">
        <f t="shared" si="1266"/>
        <v>0</v>
      </c>
      <c r="BJ8084" s="69">
        <f t="shared" si="1267"/>
        <v>0</v>
      </c>
      <c r="BK8084" s="158" t="str">
        <f t="shared" si="1268"/>
        <v/>
      </c>
    </row>
    <row r="8085" spans="1:63" ht="12" customHeight="1" x14ac:dyDescent="0.2">
      <c r="A8085" s="8"/>
      <c r="B8085" s="7"/>
      <c r="C8085" s="7"/>
      <c r="D8085" s="7"/>
      <c r="E8085" s="7"/>
      <c r="F8085" s="7"/>
      <c r="G8085" s="7"/>
      <c r="H8085" s="7"/>
      <c r="I8085" s="10"/>
      <c r="J8085" s="25"/>
      <c r="K8085" s="250"/>
      <c r="L8085" s="31"/>
      <c r="M8085" s="9"/>
      <c r="N8085" s="11" t="s">
        <v>25</v>
      </c>
      <c r="O8085" s="39"/>
      <c r="P8085" s="47"/>
      <c r="Q8085" s="13"/>
      <c r="R8085" s="248">
        <f t="shared" si="1260"/>
        <v>0</v>
      </c>
      <c r="S8085" s="248">
        <f t="shared" si="1261"/>
        <v>0</v>
      </c>
      <c r="T8085" s="248">
        <f t="shared" si="1262"/>
        <v>0</v>
      </c>
      <c r="U8085" s="248">
        <f t="shared" si="1263"/>
        <v>0</v>
      </c>
      <c r="V8085" s="13"/>
      <c r="W8085" s="7"/>
      <c r="AT8085" s="130"/>
      <c r="BF8085" s="33">
        <f t="shared" si="1269"/>
        <v>41242</v>
      </c>
      <c r="BG8085" s="34">
        <f t="shared" si="1264"/>
        <v>82.88000000000001</v>
      </c>
      <c r="BH8085" s="32">
        <f t="shared" si="1265"/>
        <v>1</v>
      </c>
      <c r="BI8085" s="32">
        <f t="shared" si="1266"/>
        <v>0</v>
      </c>
      <c r="BJ8085" s="69">
        <f t="shared" si="1267"/>
        <v>0</v>
      </c>
      <c r="BK8085" s="158" t="str">
        <f t="shared" si="1268"/>
        <v/>
      </c>
    </row>
    <row r="8086" spans="1:63" ht="12" customHeight="1" x14ac:dyDescent="0.2">
      <c r="A8086" s="8"/>
      <c r="B8086" s="7"/>
      <c r="C8086" s="7"/>
      <c r="D8086" s="7"/>
      <c r="E8086" s="7"/>
      <c r="F8086" s="7"/>
      <c r="G8086" s="7"/>
      <c r="H8086" s="7"/>
      <c r="I8086" s="10"/>
      <c r="J8086" s="25"/>
      <c r="K8086" s="250"/>
      <c r="L8086" s="31"/>
      <c r="M8086" s="9"/>
      <c r="N8086" s="11" t="s">
        <v>25</v>
      </c>
      <c r="O8086" s="39"/>
      <c r="P8086" s="47"/>
      <c r="Q8086" s="13"/>
      <c r="R8086" s="248">
        <f t="shared" si="1260"/>
        <v>0</v>
      </c>
      <c r="S8086" s="248">
        <f t="shared" si="1261"/>
        <v>0</v>
      </c>
      <c r="T8086" s="248">
        <f t="shared" si="1262"/>
        <v>0</v>
      </c>
      <c r="U8086" s="248">
        <f t="shared" si="1263"/>
        <v>0</v>
      </c>
      <c r="V8086" s="13"/>
      <c r="W8086" s="7"/>
      <c r="AT8086" s="130"/>
      <c r="BF8086" s="33">
        <f t="shared" si="1269"/>
        <v>41242</v>
      </c>
      <c r="BG8086" s="34">
        <f t="shared" si="1264"/>
        <v>82.88000000000001</v>
      </c>
      <c r="BH8086" s="32">
        <f t="shared" si="1265"/>
        <v>1</v>
      </c>
      <c r="BI8086" s="32">
        <f t="shared" si="1266"/>
        <v>0</v>
      </c>
      <c r="BJ8086" s="69">
        <f t="shared" si="1267"/>
        <v>0</v>
      </c>
      <c r="BK8086" s="158" t="str">
        <f t="shared" si="1268"/>
        <v/>
      </c>
    </row>
    <row r="8087" spans="1:63" ht="12" customHeight="1" x14ac:dyDescent="0.2">
      <c r="A8087" s="8"/>
      <c r="B8087" s="7"/>
      <c r="C8087" s="7"/>
      <c r="D8087" s="7"/>
      <c r="E8087" s="7"/>
      <c r="F8087" s="7"/>
      <c r="G8087" s="7"/>
      <c r="H8087" s="7"/>
      <c r="I8087" s="10"/>
      <c r="J8087" s="25"/>
      <c r="K8087" s="250"/>
      <c r="L8087" s="31"/>
      <c r="M8087" s="9"/>
      <c r="N8087" s="11" t="s">
        <v>25</v>
      </c>
      <c r="O8087" s="39"/>
      <c r="P8087" s="47"/>
      <c r="Q8087" s="13"/>
      <c r="R8087" s="248">
        <f t="shared" si="1260"/>
        <v>0</v>
      </c>
      <c r="S8087" s="248">
        <f t="shared" si="1261"/>
        <v>0</v>
      </c>
      <c r="T8087" s="248">
        <f t="shared" si="1262"/>
        <v>0</v>
      </c>
      <c r="U8087" s="248">
        <f t="shared" si="1263"/>
        <v>0</v>
      </c>
      <c r="V8087" s="13"/>
      <c r="W8087" s="7"/>
      <c r="AT8087" s="130"/>
      <c r="BF8087" s="33">
        <f t="shared" si="1269"/>
        <v>41242</v>
      </c>
      <c r="BG8087" s="34">
        <f t="shared" si="1264"/>
        <v>82.88000000000001</v>
      </c>
      <c r="BH8087" s="32">
        <f t="shared" si="1265"/>
        <v>1</v>
      </c>
      <c r="BI8087" s="32">
        <f t="shared" si="1266"/>
        <v>0</v>
      </c>
      <c r="BJ8087" s="69">
        <f t="shared" si="1267"/>
        <v>0</v>
      </c>
      <c r="BK8087" s="158" t="str">
        <f t="shared" si="1268"/>
        <v/>
      </c>
    </row>
    <row r="8088" spans="1:63" ht="12" customHeight="1" x14ac:dyDescent="0.2">
      <c r="A8088" s="8"/>
      <c r="B8088" s="7"/>
      <c r="C8088" s="7"/>
      <c r="D8088" s="7"/>
      <c r="E8088" s="7"/>
      <c r="F8088" s="7"/>
      <c r="G8088" s="7"/>
      <c r="H8088" s="7"/>
      <c r="I8088" s="10"/>
      <c r="J8088" s="25"/>
      <c r="K8088" s="250"/>
      <c r="L8088" s="31"/>
      <c r="M8088" s="9"/>
      <c r="N8088" s="11" t="s">
        <v>25</v>
      </c>
      <c r="O8088" s="39"/>
      <c r="P8088" s="47"/>
      <c r="Q8088" s="13"/>
      <c r="R8088" s="248">
        <f t="shared" si="1260"/>
        <v>0</v>
      </c>
      <c r="S8088" s="248">
        <f t="shared" si="1261"/>
        <v>0</v>
      </c>
      <c r="T8088" s="248">
        <f t="shared" si="1262"/>
        <v>0</v>
      </c>
      <c r="U8088" s="248">
        <f t="shared" si="1263"/>
        <v>0</v>
      </c>
      <c r="V8088" s="13"/>
      <c r="W8088" s="7"/>
      <c r="AT8088" s="130"/>
      <c r="BF8088" s="33">
        <f t="shared" si="1269"/>
        <v>41242</v>
      </c>
      <c r="BG8088" s="34">
        <f t="shared" si="1264"/>
        <v>82.88000000000001</v>
      </c>
      <c r="BH8088" s="32">
        <f t="shared" si="1265"/>
        <v>1</v>
      </c>
      <c r="BI8088" s="32">
        <f t="shared" si="1266"/>
        <v>0</v>
      </c>
      <c r="BJ8088" s="69">
        <f t="shared" si="1267"/>
        <v>0</v>
      </c>
      <c r="BK8088" s="158" t="str">
        <f t="shared" si="1268"/>
        <v/>
      </c>
    </row>
    <row r="8089" spans="1:63" ht="12" customHeight="1" x14ac:dyDescent="0.2">
      <c r="A8089" s="8"/>
      <c r="B8089" s="7"/>
      <c r="C8089" s="7"/>
      <c r="D8089" s="7"/>
      <c r="E8089" s="7"/>
      <c r="F8089" s="7"/>
      <c r="G8089" s="7"/>
      <c r="H8089" s="7"/>
      <c r="I8089" s="10"/>
      <c r="J8089" s="25"/>
      <c r="K8089" s="250"/>
      <c r="L8089" s="31"/>
      <c r="M8089" s="9"/>
      <c r="N8089" s="11" t="s">
        <v>25</v>
      </c>
      <c r="O8089" s="39"/>
      <c r="P8089" s="47"/>
      <c r="Q8089" s="13"/>
      <c r="R8089" s="248">
        <f t="shared" si="1260"/>
        <v>0</v>
      </c>
      <c r="S8089" s="248">
        <f t="shared" si="1261"/>
        <v>0</v>
      </c>
      <c r="T8089" s="248">
        <f t="shared" si="1262"/>
        <v>0</v>
      </c>
      <c r="U8089" s="248">
        <f t="shared" si="1263"/>
        <v>0</v>
      </c>
      <c r="V8089" s="13"/>
      <c r="W8089" s="7"/>
      <c r="AT8089" s="130"/>
      <c r="BF8089" s="33">
        <f t="shared" si="1269"/>
        <v>41242</v>
      </c>
      <c r="BG8089" s="34">
        <f t="shared" si="1264"/>
        <v>82.88000000000001</v>
      </c>
      <c r="BH8089" s="32">
        <f t="shared" si="1265"/>
        <v>1</v>
      </c>
      <c r="BI8089" s="32">
        <f t="shared" si="1266"/>
        <v>0</v>
      </c>
      <c r="BJ8089" s="69">
        <f t="shared" si="1267"/>
        <v>0</v>
      </c>
      <c r="BK8089" s="158" t="str">
        <f t="shared" si="1268"/>
        <v/>
      </c>
    </row>
    <row r="8090" spans="1:63" ht="12" customHeight="1" x14ac:dyDescent="0.2">
      <c r="A8090" s="8"/>
      <c r="B8090" s="7"/>
      <c r="C8090" s="7"/>
      <c r="D8090" s="7"/>
      <c r="E8090" s="7"/>
      <c r="F8090" s="7"/>
      <c r="G8090" s="7"/>
      <c r="H8090" s="7"/>
      <c r="I8090" s="10"/>
      <c r="J8090" s="25"/>
      <c r="K8090" s="250"/>
      <c r="L8090" s="31"/>
      <c r="M8090" s="9"/>
      <c r="N8090" s="11" t="s">
        <v>25</v>
      </c>
      <c r="O8090" s="39"/>
      <c r="P8090" s="47"/>
      <c r="Q8090" s="13"/>
      <c r="R8090" s="248">
        <f t="shared" si="1260"/>
        <v>0</v>
      </c>
      <c r="S8090" s="248">
        <f t="shared" si="1261"/>
        <v>0</v>
      </c>
      <c r="T8090" s="248">
        <f t="shared" si="1262"/>
        <v>0</v>
      </c>
      <c r="U8090" s="248">
        <f t="shared" si="1263"/>
        <v>0</v>
      </c>
      <c r="V8090" s="13"/>
      <c r="W8090" s="7"/>
      <c r="AT8090" s="130"/>
      <c r="BF8090" s="33">
        <f t="shared" si="1269"/>
        <v>41242</v>
      </c>
      <c r="BG8090" s="34">
        <f t="shared" si="1264"/>
        <v>82.88000000000001</v>
      </c>
      <c r="BH8090" s="32">
        <f t="shared" si="1265"/>
        <v>1</v>
      </c>
      <c r="BI8090" s="32">
        <f t="shared" si="1266"/>
        <v>0</v>
      </c>
      <c r="BJ8090" s="69">
        <f t="shared" si="1267"/>
        <v>0</v>
      </c>
      <c r="BK8090" s="158" t="str">
        <f t="shared" si="1268"/>
        <v/>
      </c>
    </row>
    <row r="8091" spans="1:63" ht="12" customHeight="1" x14ac:dyDescent="0.2">
      <c r="A8091" s="8"/>
      <c r="B8091" s="7"/>
      <c r="C8091" s="7"/>
      <c r="D8091" s="7"/>
      <c r="E8091" s="7"/>
      <c r="F8091" s="7"/>
      <c r="G8091" s="7"/>
      <c r="H8091" s="7"/>
      <c r="I8091" s="10"/>
      <c r="J8091" s="25"/>
      <c r="K8091" s="250"/>
      <c r="L8091" s="31"/>
      <c r="M8091" s="9"/>
      <c r="N8091" s="11" t="s">
        <v>25</v>
      </c>
      <c r="O8091" s="39"/>
      <c r="P8091" s="47"/>
      <c r="Q8091" s="13"/>
      <c r="R8091" s="248">
        <f t="shared" si="1260"/>
        <v>0</v>
      </c>
      <c r="S8091" s="248">
        <f t="shared" si="1261"/>
        <v>0</v>
      </c>
      <c r="T8091" s="248">
        <f t="shared" si="1262"/>
        <v>0</v>
      </c>
      <c r="U8091" s="248">
        <f t="shared" si="1263"/>
        <v>0</v>
      </c>
      <c r="V8091" s="13"/>
      <c r="W8091" s="7"/>
      <c r="AT8091" s="130"/>
      <c r="BF8091" s="33">
        <f t="shared" si="1269"/>
        <v>41242</v>
      </c>
      <c r="BG8091" s="34">
        <f t="shared" si="1264"/>
        <v>82.88000000000001</v>
      </c>
      <c r="BH8091" s="32">
        <f t="shared" si="1265"/>
        <v>1</v>
      </c>
      <c r="BI8091" s="32">
        <f t="shared" si="1266"/>
        <v>0</v>
      </c>
      <c r="BJ8091" s="69">
        <f t="shared" si="1267"/>
        <v>0</v>
      </c>
      <c r="BK8091" s="158" t="str">
        <f t="shared" si="1268"/>
        <v/>
      </c>
    </row>
    <row r="8092" spans="1:63" ht="12" customHeight="1" x14ac:dyDescent="0.2">
      <c r="A8092" s="8"/>
      <c r="B8092" s="7"/>
      <c r="C8092" s="7"/>
      <c r="D8092" s="7"/>
      <c r="E8092" s="7"/>
      <c r="F8092" s="7"/>
      <c r="G8092" s="7"/>
      <c r="H8092" s="7"/>
      <c r="I8092" s="10"/>
      <c r="J8092" s="25"/>
      <c r="K8092" s="250"/>
      <c r="L8092" s="31"/>
      <c r="M8092" s="9"/>
      <c r="N8092" s="11" t="s">
        <v>25</v>
      </c>
      <c r="O8092" s="39"/>
      <c r="P8092" s="47"/>
      <c r="Q8092" s="13"/>
      <c r="R8092" s="248">
        <f t="shared" si="1260"/>
        <v>0</v>
      </c>
      <c r="S8092" s="248">
        <f t="shared" si="1261"/>
        <v>0</v>
      </c>
      <c r="T8092" s="248">
        <f t="shared" si="1262"/>
        <v>0</v>
      </c>
      <c r="U8092" s="248">
        <f t="shared" si="1263"/>
        <v>0</v>
      </c>
      <c r="V8092" s="13"/>
      <c r="W8092" s="7"/>
      <c r="AT8092" s="130"/>
      <c r="BF8092" s="33">
        <f t="shared" si="1269"/>
        <v>41242</v>
      </c>
      <c r="BG8092" s="34">
        <f t="shared" si="1264"/>
        <v>82.88000000000001</v>
      </c>
      <c r="BH8092" s="32">
        <f t="shared" si="1265"/>
        <v>1</v>
      </c>
      <c r="BI8092" s="32">
        <f t="shared" si="1266"/>
        <v>0</v>
      </c>
      <c r="BJ8092" s="69">
        <f t="shared" si="1267"/>
        <v>0</v>
      </c>
      <c r="BK8092" s="158" t="str">
        <f t="shared" si="1268"/>
        <v/>
      </c>
    </row>
    <row r="8093" spans="1:63" ht="12" customHeight="1" x14ac:dyDescent="0.2">
      <c r="A8093" s="8"/>
      <c r="B8093" s="7"/>
      <c r="C8093" s="7"/>
      <c r="D8093" s="7"/>
      <c r="E8093" s="7"/>
      <c r="F8093" s="7"/>
      <c r="G8093" s="7"/>
      <c r="H8093" s="7"/>
      <c r="I8093" s="10"/>
      <c r="J8093" s="25"/>
      <c r="K8093" s="250"/>
      <c r="L8093" s="31"/>
      <c r="M8093" s="9"/>
      <c r="N8093" s="11" t="s">
        <v>25</v>
      </c>
      <c r="O8093" s="39"/>
      <c r="P8093" s="47"/>
      <c r="Q8093" s="13"/>
      <c r="R8093" s="248">
        <f t="shared" si="1260"/>
        <v>0</v>
      </c>
      <c r="S8093" s="248">
        <f t="shared" si="1261"/>
        <v>0</v>
      </c>
      <c r="T8093" s="248">
        <f t="shared" si="1262"/>
        <v>0</v>
      </c>
      <c r="U8093" s="248">
        <f t="shared" si="1263"/>
        <v>0</v>
      </c>
      <c r="V8093" s="13"/>
      <c r="W8093" s="7"/>
      <c r="AT8093" s="130"/>
      <c r="BF8093" s="33">
        <f t="shared" si="1269"/>
        <v>41242</v>
      </c>
      <c r="BG8093" s="34">
        <f t="shared" si="1264"/>
        <v>82.88000000000001</v>
      </c>
      <c r="BH8093" s="32">
        <f t="shared" si="1265"/>
        <v>1</v>
      </c>
      <c r="BI8093" s="32">
        <f t="shared" si="1266"/>
        <v>0</v>
      </c>
      <c r="BJ8093" s="69">
        <f t="shared" si="1267"/>
        <v>0</v>
      </c>
      <c r="BK8093" s="158" t="str">
        <f t="shared" si="1268"/>
        <v/>
      </c>
    </row>
    <row r="8094" spans="1:63" ht="12" customHeight="1" x14ac:dyDescent="0.2">
      <c r="A8094" s="8"/>
      <c r="B8094" s="7"/>
      <c r="C8094" s="7"/>
      <c r="D8094" s="7"/>
      <c r="E8094" s="7"/>
      <c r="F8094" s="7"/>
      <c r="G8094" s="7"/>
      <c r="H8094" s="7"/>
      <c r="I8094" s="10"/>
      <c r="J8094" s="25"/>
      <c r="K8094" s="250"/>
      <c r="L8094" s="31"/>
      <c r="M8094" s="9"/>
      <c r="N8094" s="11" t="s">
        <v>25</v>
      </c>
      <c r="O8094" s="39"/>
      <c r="P8094" s="47"/>
      <c r="Q8094" s="13"/>
      <c r="R8094" s="248">
        <f t="shared" si="1260"/>
        <v>0</v>
      </c>
      <c r="S8094" s="248">
        <f t="shared" si="1261"/>
        <v>0</v>
      </c>
      <c r="T8094" s="248">
        <f t="shared" si="1262"/>
        <v>0</v>
      </c>
      <c r="U8094" s="248">
        <f t="shared" si="1263"/>
        <v>0</v>
      </c>
      <c r="V8094" s="13"/>
      <c r="W8094" s="7"/>
      <c r="AT8094" s="130"/>
      <c r="BF8094" s="33">
        <f t="shared" si="1269"/>
        <v>41242</v>
      </c>
      <c r="BG8094" s="34">
        <f t="shared" si="1264"/>
        <v>82.88000000000001</v>
      </c>
      <c r="BH8094" s="32">
        <f t="shared" si="1265"/>
        <v>1</v>
      </c>
      <c r="BI8094" s="32">
        <f t="shared" si="1266"/>
        <v>0</v>
      </c>
      <c r="BJ8094" s="69">
        <f t="shared" si="1267"/>
        <v>0</v>
      </c>
      <c r="BK8094" s="158" t="str">
        <f t="shared" si="1268"/>
        <v/>
      </c>
    </row>
    <row r="8095" spans="1:63" ht="12" customHeight="1" x14ac:dyDescent="0.2">
      <c r="A8095" s="8"/>
      <c r="B8095" s="7"/>
      <c r="C8095" s="7"/>
      <c r="D8095" s="7"/>
      <c r="E8095" s="7"/>
      <c r="F8095" s="7"/>
      <c r="G8095" s="7"/>
      <c r="H8095" s="7"/>
      <c r="I8095" s="10"/>
      <c r="J8095" s="25"/>
      <c r="K8095" s="250"/>
      <c r="L8095" s="31"/>
      <c r="M8095" s="9"/>
      <c r="N8095" s="11" t="s">
        <v>25</v>
      </c>
      <c r="O8095" s="39"/>
      <c r="P8095" s="47"/>
      <c r="Q8095" s="13"/>
      <c r="R8095" s="248">
        <f t="shared" si="1260"/>
        <v>0</v>
      </c>
      <c r="S8095" s="248">
        <f t="shared" si="1261"/>
        <v>0</v>
      </c>
      <c r="T8095" s="248">
        <f t="shared" si="1262"/>
        <v>0</v>
      </c>
      <c r="U8095" s="248">
        <f t="shared" si="1263"/>
        <v>0</v>
      </c>
      <c r="V8095" s="13"/>
      <c r="W8095" s="7"/>
      <c r="AT8095" s="130"/>
      <c r="BF8095" s="33">
        <f t="shared" si="1269"/>
        <v>41242</v>
      </c>
      <c r="BG8095" s="34">
        <f t="shared" si="1264"/>
        <v>82.88000000000001</v>
      </c>
      <c r="BH8095" s="32">
        <f t="shared" si="1265"/>
        <v>1</v>
      </c>
      <c r="BI8095" s="32">
        <f t="shared" si="1266"/>
        <v>0</v>
      </c>
      <c r="BJ8095" s="69">
        <f t="shared" si="1267"/>
        <v>0</v>
      </c>
      <c r="BK8095" s="158" t="str">
        <f t="shared" si="1268"/>
        <v/>
      </c>
    </row>
    <row r="8096" spans="1:63" ht="12" customHeight="1" x14ac:dyDescent="0.2">
      <c r="A8096" s="8"/>
      <c r="B8096" s="7"/>
      <c r="C8096" s="7"/>
      <c r="D8096" s="7"/>
      <c r="E8096" s="7"/>
      <c r="F8096" s="7"/>
      <c r="G8096" s="7"/>
      <c r="H8096" s="7"/>
      <c r="I8096" s="10"/>
      <c r="J8096" s="25"/>
      <c r="K8096" s="250"/>
      <c r="L8096" s="31"/>
      <c r="M8096" s="9"/>
      <c r="N8096" s="11" t="s">
        <v>25</v>
      </c>
      <c r="O8096" s="39"/>
      <c r="P8096" s="47"/>
      <c r="Q8096" s="13"/>
      <c r="R8096" s="248">
        <f t="shared" si="1260"/>
        <v>0</v>
      </c>
      <c r="S8096" s="248">
        <f t="shared" si="1261"/>
        <v>0</v>
      </c>
      <c r="T8096" s="248">
        <f t="shared" si="1262"/>
        <v>0</v>
      </c>
      <c r="U8096" s="248">
        <f t="shared" si="1263"/>
        <v>0</v>
      </c>
      <c r="V8096" s="13"/>
      <c r="W8096" s="7"/>
      <c r="AT8096" s="130"/>
      <c r="BF8096" s="33">
        <f t="shared" si="1269"/>
        <v>41242</v>
      </c>
      <c r="BG8096" s="34">
        <f t="shared" si="1264"/>
        <v>82.88000000000001</v>
      </c>
      <c r="BH8096" s="32">
        <f t="shared" si="1265"/>
        <v>1</v>
      </c>
      <c r="BI8096" s="32">
        <f t="shared" si="1266"/>
        <v>0</v>
      </c>
      <c r="BJ8096" s="69">
        <f t="shared" si="1267"/>
        <v>0</v>
      </c>
      <c r="BK8096" s="158" t="str">
        <f t="shared" si="1268"/>
        <v/>
      </c>
    </row>
    <row r="8097" spans="1:63" ht="12" customHeight="1" x14ac:dyDescent="0.2">
      <c r="A8097" s="8"/>
      <c r="B8097" s="7"/>
      <c r="C8097" s="7"/>
      <c r="D8097" s="7"/>
      <c r="E8097" s="7"/>
      <c r="F8097" s="7"/>
      <c r="G8097" s="7"/>
      <c r="H8097" s="7"/>
      <c r="I8097" s="10"/>
      <c r="J8097" s="25"/>
      <c r="K8097" s="250"/>
      <c r="L8097" s="31"/>
      <c r="M8097" s="9"/>
      <c r="N8097" s="11" t="s">
        <v>25</v>
      </c>
      <c r="O8097" s="39"/>
      <c r="P8097" s="47"/>
      <c r="Q8097" s="13"/>
      <c r="R8097" s="248">
        <f t="shared" si="1260"/>
        <v>0</v>
      </c>
      <c r="S8097" s="248">
        <f t="shared" si="1261"/>
        <v>0</v>
      </c>
      <c r="T8097" s="248">
        <f t="shared" si="1262"/>
        <v>0</v>
      </c>
      <c r="U8097" s="248">
        <f t="shared" si="1263"/>
        <v>0</v>
      </c>
      <c r="V8097" s="13"/>
      <c r="W8097" s="7"/>
      <c r="AT8097" s="130"/>
      <c r="BF8097" s="33">
        <f t="shared" si="1269"/>
        <v>41242</v>
      </c>
      <c r="BG8097" s="34">
        <f t="shared" si="1264"/>
        <v>82.88000000000001</v>
      </c>
      <c r="BH8097" s="32">
        <f t="shared" si="1265"/>
        <v>1</v>
      </c>
      <c r="BI8097" s="32">
        <f t="shared" si="1266"/>
        <v>0</v>
      </c>
      <c r="BJ8097" s="69">
        <f t="shared" si="1267"/>
        <v>0</v>
      </c>
      <c r="BK8097" s="158" t="str">
        <f t="shared" si="1268"/>
        <v/>
      </c>
    </row>
    <row r="8098" spans="1:63" ht="12" customHeight="1" x14ac:dyDescent="0.2">
      <c r="A8098" s="8"/>
      <c r="B8098" s="7"/>
      <c r="C8098" s="7"/>
      <c r="D8098" s="7"/>
      <c r="E8098" s="7"/>
      <c r="F8098" s="7"/>
      <c r="G8098" s="7"/>
      <c r="H8098" s="7"/>
      <c r="I8098" s="10"/>
      <c r="J8098" s="25"/>
      <c r="K8098" s="250"/>
      <c r="L8098" s="31"/>
      <c r="M8098" s="9"/>
      <c r="N8098" s="11" t="s">
        <v>25</v>
      </c>
      <c r="O8098" s="39"/>
      <c r="P8098" s="47"/>
      <c r="Q8098" s="13"/>
      <c r="R8098" s="248">
        <f t="shared" si="1260"/>
        <v>0</v>
      </c>
      <c r="S8098" s="248">
        <f t="shared" si="1261"/>
        <v>0</v>
      </c>
      <c r="T8098" s="248">
        <f t="shared" si="1262"/>
        <v>0</v>
      </c>
      <c r="U8098" s="248">
        <f t="shared" si="1263"/>
        <v>0</v>
      </c>
      <c r="V8098" s="13"/>
      <c r="W8098" s="7"/>
      <c r="AT8098" s="130"/>
      <c r="BF8098" s="33">
        <f t="shared" si="1269"/>
        <v>41242</v>
      </c>
      <c r="BG8098" s="34">
        <f t="shared" si="1264"/>
        <v>82.88000000000001</v>
      </c>
      <c r="BH8098" s="32">
        <f t="shared" si="1265"/>
        <v>1</v>
      </c>
      <c r="BI8098" s="32">
        <f t="shared" si="1266"/>
        <v>0</v>
      </c>
      <c r="BJ8098" s="69">
        <f t="shared" si="1267"/>
        <v>0</v>
      </c>
      <c r="BK8098" s="158" t="str">
        <f t="shared" si="1268"/>
        <v/>
      </c>
    </row>
    <row r="8099" spans="1:63" ht="12" customHeight="1" x14ac:dyDescent="0.2">
      <c r="A8099" s="8"/>
      <c r="B8099" s="7"/>
      <c r="C8099" s="7"/>
      <c r="D8099" s="7"/>
      <c r="E8099" s="7"/>
      <c r="F8099" s="7"/>
      <c r="G8099" s="7"/>
      <c r="H8099" s="7"/>
      <c r="I8099" s="10"/>
      <c r="J8099" s="25"/>
      <c r="K8099" s="250"/>
      <c r="L8099" s="31"/>
      <c r="M8099" s="9"/>
      <c r="N8099" s="11" t="s">
        <v>25</v>
      </c>
      <c r="O8099" s="39"/>
      <c r="P8099" s="47"/>
      <c r="Q8099" s="13"/>
      <c r="R8099" s="248">
        <f t="shared" si="1260"/>
        <v>0</v>
      </c>
      <c r="S8099" s="248">
        <f t="shared" si="1261"/>
        <v>0</v>
      </c>
      <c r="T8099" s="248">
        <f t="shared" si="1262"/>
        <v>0</v>
      </c>
      <c r="U8099" s="248">
        <f t="shared" si="1263"/>
        <v>0</v>
      </c>
      <c r="V8099" s="13"/>
      <c r="W8099" s="7"/>
      <c r="AT8099" s="130"/>
      <c r="BF8099" s="33">
        <f t="shared" si="1269"/>
        <v>41242</v>
      </c>
      <c r="BG8099" s="34">
        <f t="shared" si="1264"/>
        <v>82.88000000000001</v>
      </c>
      <c r="BH8099" s="32">
        <f t="shared" si="1265"/>
        <v>1</v>
      </c>
      <c r="BI8099" s="32">
        <f t="shared" si="1266"/>
        <v>0</v>
      </c>
      <c r="BJ8099" s="69">
        <f t="shared" si="1267"/>
        <v>0</v>
      </c>
      <c r="BK8099" s="158" t="str">
        <f t="shared" si="1268"/>
        <v/>
      </c>
    </row>
    <row r="8100" spans="1:63" ht="12" customHeight="1" x14ac:dyDescent="0.2">
      <c r="A8100" s="8"/>
      <c r="B8100" s="7"/>
      <c r="C8100" s="7"/>
      <c r="D8100" s="7"/>
      <c r="E8100" s="7"/>
      <c r="F8100" s="7"/>
      <c r="G8100" s="7"/>
      <c r="H8100" s="7"/>
      <c r="I8100" s="10"/>
      <c r="J8100" s="25"/>
      <c r="K8100" s="250"/>
      <c r="L8100" s="31"/>
      <c r="M8100" s="9"/>
      <c r="N8100" s="11" t="s">
        <v>25</v>
      </c>
      <c r="O8100" s="39"/>
      <c r="P8100" s="47"/>
      <c r="Q8100" s="13"/>
      <c r="R8100" s="248">
        <f t="shared" si="1260"/>
        <v>0</v>
      </c>
      <c r="S8100" s="248">
        <f t="shared" si="1261"/>
        <v>0</v>
      </c>
      <c r="T8100" s="248">
        <f t="shared" si="1262"/>
        <v>0</v>
      </c>
      <c r="U8100" s="248">
        <f t="shared" si="1263"/>
        <v>0</v>
      </c>
      <c r="V8100" s="13"/>
      <c r="W8100" s="7"/>
      <c r="AT8100" s="130"/>
      <c r="BF8100" s="33">
        <f t="shared" si="1269"/>
        <v>41242</v>
      </c>
      <c r="BG8100" s="34">
        <f t="shared" si="1264"/>
        <v>82.88000000000001</v>
      </c>
      <c r="BH8100" s="32">
        <f t="shared" si="1265"/>
        <v>1</v>
      </c>
      <c r="BI8100" s="32">
        <f t="shared" si="1266"/>
        <v>0</v>
      </c>
      <c r="BJ8100" s="69">
        <f t="shared" si="1267"/>
        <v>0</v>
      </c>
      <c r="BK8100" s="158" t="str">
        <f t="shared" si="1268"/>
        <v/>
      </c>
    </row>
    <row r="8101" spans="1:63" ht="12" customHeight="1" x14ac:dyDescent="0.2">
      <c r="A8101" s="8"/>
      <c r="B8101" s="7"/>
      <c r="C8101" s="7"/>
      <c r="D8101" s="7"/>
      <c r="E8101" s="7"/>
      <c r="F8101" s="7"/>
      <c r="G8101" s="7"/>
      <c r="H8101" s="7"/>
      <c r="I8101" s="10"/>
      <c r="J8101" s="25"/>
      <c r="K8101" s="250"/>
      <c r="L8101" s="31"/>
      <c r="M8101" s="9"/>
      <c r="N8101" s="11" t="s">
        <v>25</v>
      </c>
      <c r="O8101" s="39"/>
      <c r="P8101" s="47"/>
      <c r="Q8101" s="13"/>
      <c r="R8101" s="248">
        <f t="shared" si="1260"/>
        <v>0</v>
      </c>
      <c r="S8101" s="248">
        <f t="shared" si="1261"/>
        <v>0</v>
      </c>
      <c r="T8101" s="248">
        <f t="shared" si="1262"/>
        <v>0</v>
      </c>
      <c r="U8101" s="248">
        <f t="shared" si="1263"/>
        <v>0</v>
      </c>
      <c r="V8101" s="13"/>
      <c r="W8101" s="7"/>
      <c r="AT8101" s="130"/>
      <c r="BF8101" s="33">
        <f t="shared" si="1269"/>
        <v>41242</v>
      </c>
      <c r="BG8101" s="34">
        <f t="shared" si="1264"/>
        <v>82.88000000000001</v>
      </c>
      <c r="BH8101" s="32">
        <f t="shared" si="1265"/>
        <v>1</v>
      </c>
      <c r="BI8101" s="32">
        <f t="shared" si="1266"/>
        <v>0</v>
      </c>
      <c r="BJ8101" s="69">
        <f t="shared" si="1267"/>
        <v>0</v>
      </c>
      <c r="BK8101" s="158" t="str">
        <f t="shared" si="1268"/>
        <v/>
      </c>
    </row>
    <row r="8102" spans="1:63" ht="12" customHeight="1" x14ac:dyDescent="0.2">
      <c r="A8102" s="8"/>
      <c r="B8102" s="7"/>
      <c r="C8102" s="7"/>
      <c r="D8102" s="7"/>
      <c r="E8102" s="7"/>
      <c r="F8102" s="7"/>
      <c r="G8102" s="7"/>
      <c r="H8102" s="7"/>
      <c r="I8102" s="10"/>
      <c r="J8102" s="25"/>
      <c r="K8102" s="250"/>
      <c r="L8102" s="31"/>
      <c r="M8102" s="9"/>
      <c r="N8102" s="11" t="s">
        <v>25</v>
      </c>
      <c r="O8102" s="39"/>
      <c r="P8102" s="47"/>
      <c r="Q8102" s="13"/>
      <c r="R8102" s="248">
        <f t="shared" si="1260"/>
        <v>0</v>
      </c>
      <c r="S8102" s="248">
        <f t="shared" si="1261"/>
        <v>0</v>
      </c>
      <c r="T8102" s="248">
        <f t="shared" si="1262"/>
        <v>0</v>
      </c>
      <c r="U8102" s="248">
        <f t="shared" si="1263"/>
        <v>0</v>
      </c>
      <c r="V8102" s="13"/>
      <c r="W8102" s="7"/>
      <c r="AT8102" s="130"/>
      <c r="BF8102" s="33">
        <f t="shared" si="1269"/>
        <v>41242</v>
      </c>
      <c r="BG8102" s="34">
        <f t="shared" si="1264"/>
        <v>82.88000000000001</v>
      </c>
      <c r="BH8102" s="32">
        <f t="shared" si="1265"/>
        <v>1</v>
      </c>
      <c r="BI8102" s="32">
        <f t="shared" si="1266"/>
        <v>0</v>
      </c>
      <c r="BJ8102" s="69">
        <f t="shared" si="1267"/>
        <v>0</v>
      </c>
      <c r="BK8102" s="158" t="str">
        <f t="shared" si="1268"/>
        <v/>
      </c>
    </row>
    <row r="8103" spans="1:63" ht="12" customHeight="1" x14ac:dyDescent="0.2">
      <c r="A8103" s="8"/>
      <c r="B8103" s="7"/>
      <c r="C8103" s="7"/>
      <c r="D8103" s="7"/>
      <c r="E8103" s="7"/>
      <c r="F8103" s="7"/>
      <c r="G8103" s="7"/>
      <c r="H8103" s="7"/>
      <c r="I8103" s="10"/>
      <c r="J8103" s="25"/>
      <c r="K8103" s="250"/>
      <c r="L8103" s="31"/>
      <c r="M8103" s="9"/>
      <c r="N8103" s="11" t="s">
        <v>25</v>
      </c>
      <c r="O8103" s="39"/>
      <c r="P8103" s="47"/>
      <c r="Q8103" s="13"/>
      <c r="R8103" s="248">
        <f t="shared" si="1260"/>
        <v>0</v>
      </c>
      <c r="S8103" s="248">
        <f t="shared" si="1261"/>
        <v>0</v>
      </c>
      <c r="T8103" s="248">
        <f t="shared" si="1262"/>
        <v>0</v>
      </c>
      <c r="U8103" s="248">
        <f t="shared" si="1263"/>
        <v>0</v>
      </c>
      <c r="V8103" s="13"/>
      <c r="W8103" s="7"/>
      <c r="AT8103" s="130"/>
      <c r="BF8103" s="33">
        <f t="shared" si="1269"/>
        <v>41242</v>
      </c>
      <c r="BG8103" s="34">
        <f t="shared" si="1264"/>
        <v>82.88000000000001</v>
      </c>
      <c r="BH8103" s="32">
        <f t="shared" si="1265"/>
        <v>1</v>
      </c>
      <c r="BI8103" s="32">
        <f t="shared" si="1266"/>
        <v>0</v>
      </c>
      <c r="BJ8103" s="69">
        <f t="shared" si="1267"/>
        <v>0</v>
      </c>
      <c r="BK8103" s="158" t="str">
        <f t="shared" si="1268"/>
        <v/>
      </c>
    </row>
    <row r="8104" spans="1:63" ht="12" customHeight="1" x14ac:dyDescent="0.2">
      <c r="A8104" s="8"/>
      <c r="B8104" s="7"/>
      <c r="C8104" s="7"/>
      <c r="D8104" s="7"/>
      <c r="E8104" s="7"/>
      <c r="F8104" s="7"/>
      <c r="G8104" s="7"/>
      <c r="H8104" s="7"/>
      <c r="I8104" s="10"/>
      <c r="J8104" s="25"/>
      <c r="K8104" s="250"/>
      <c r="L8104" s="31"/>
      <c r="M8104" s="9"/>
      <c r="N8104" s="11" t="s">
        <v>25</v>
      </c>
      <c r="O8104" s="39"/>
      <c r="P8104" s="47"/>
      <c r="Q8104" s="13"/>
      <c r="R8104" s="248">
        <f t="shared" si="1260"/>
        <v>0</v>
      </c>
      <c r="S8104" s="248">
        <f t="shared" si="1261"/>
        <v>0</v>
      </c>
      <c r="T8104" s="248">
        <f t="shared" si="1262"/>
        <v>0</v>
      </c>
      <c r="U8104" s="248">
        <f t="shared" si="1263"/>
        <v>0</v>
      </c>
      <c r="V8104" s="13"/>
      <c r="W8104" s="7"/>
      <c r="AT8104" s="130"/>
      <c r="BF8104" s="33">
        <f t="shared" si="1269"/>
        <v>41242</v>
      </c>
      <c r="BG8104" s="34">
        <f t="shared" si="1264"/>
        <v>82.88000000000001</v>
      </c>
      <c r="BH8104" s="32">
        <f t="shared" si="1265"/>
        <v>1</v>
      </c>
      <c r="BI8104" s="32">
        <f t="shared" si="1266"/>
        <v>0</v>
      </c>
      <c r="BJ8104" s="69">
        <f t="shared" si="1267"/>
        <v>0</v>
      </c>
      <c r="BK8104" s="158" t="str">
        <f t="shared" si="1268"/>
        <v/>
      </c>
    </row>
    <row r="8105" spans="1:63" ht="12" customHeight="1" x14ac:dyDescent="0.2">
      <c r="A8105" s="8"/>
      <c r="B8105" s="7"/>
      <c r="C8105" s="7"/>
      <c r="D8105" s="7"/>
      <c r="E8105" s="7"/>
      <c r="F8105" s="7"/>
      <c r="G8105" s="7"/>
      <c r="H8105" s="7"/>
      <c r="I8105" s="10"/>
      <c r="J8105" s="25"/>
      <c r="K8105" s="250"/>
      <c r="L8105" s="31"/>
      <c r="M8105" s="9"/>
      <c r="N8105" s="11" t="s">
        <v>25</v>
      </c>
      <c r="O8105" s="39"/>
      <c r="P8105" s="47"/>
      <c r="Q8105" s="13"/>
      <c r="R8105" s="248">
        <f t="shared" si="1260"/>
        <v>0</v>
      </c>
      <c r="S8105" s="248">
        <f t="shared" si="1261"/>
        <v>0</v>
      </c>
      <c r="T8105" s="248">
        <f t="shared" si="1262"/>
        <v>0</v>
      </c>
      <c r="U8105" s="248">
        <f t="shared" si="1263"/>
        <v>0</v>
      </c>
      <c r="V8105" s="13"/>
      <c r="W8105" s="7"/>
      <c r="AT8105" s="130"/>
      <c r="BF8105" s="33">
        <f t="shared" si="1269"/>
        <v>41242</v>
      </c>
      <c r="BG8105" s="34">
        <f t="shared" si="1264"/>
        <v>82.88000000000001</v>
      </c>
      <c r="BH8105" s="32">
        <f t="shared" si="1265"/>
        <v>1</v>
      </c>
      <c r="BI8105" s="32">
        <f t="shared" si="1266"/>
        <v>0</v>
      </c>
      <c r="BJ8105" s="69">
        <f t="shared" si="1267"/>
        <v>0</v>
      </c>
      <c r="BK8105" s="158" t="str">
        <f t="shared" si="1268"/>
        <v/>
      </c>
    </row>
    <row r="8106" spans="1:63" ht="12" customHeight="1" x14ac:dyDescent="0.2">
      <c r="A8106" s="8"/>
      <c r="B8106" s="7"/>
      <c r="C8106" s="7"/>
      <c r="D8106" s="7"/>
      <c r="E8106" s="7"/>
      <c r="F8106" s="7"/>
      <c r="G8106" s="7"/>
      <c r="H8106" s="7"/>
      <c r="I8106" s="10"/>
      <c r="J8106" s="25"/>
      <c r="K8106" s="250"/>
      <c r="L8106" s="31"/>
      <c r="M8106" s="9"/>
      <c r="N8106" s="11" t="s">
        <v>25</v>
      </c>
      <c r="O8106" s="39"/>
      <c r="P8106" s="47"/>
      <c r="Q8106" s="13"/>
      <c r="R8106" s="248">
        <f t="shared" si="1260"/>
        <v>0</v>
      </c>
      <c r="S8106" s="248">
        <f t="shared" si="1261"/>
        <v>0</v>
      </c>
      <c r="T8106" s="248">
        <f t="shared" si="1262"/>
        <v>0</v>
      </c>
      <c r="U8106" s="248">
        <f t="shared" si="1263"/>
        <v>0</v>
      </c>
      <c r="V8106" s="13"/>
      <c r="W8106" s="7"/>
      <c r="AT8106" s="130"/>
      <c r="BF8106" s="33">
        <f t="shared" si="1269"/>
        <v>41242</v>
      </c>
      <c r="BG8106" s="34">
        <f t="shared" si="1264"/>
        <v>82.88000000000001</v>
      </c>
      <c r="BH8106" s="32">
        <f t="shared" si="1265"/>
        <v>1</v>
      </c>
      <c r="BI8106" s="32">
        <f t="shared" si="1266"/>
        <v>0</v>
      </c>
      <c r="BJ8106" s="69">
        <f t="shared" si="1267"/>
        <v>0</v>
      </c>
      <c r="BK8106" s="158" t="str">
        <f t="shared" si="1268"/>
        <v/>
      </c>
    </row>
    <row r="8107" spans="1:63" ht="12" customHeight="1" x14ac:dyDescent="0.2">
      <c r="A8107" s="8"/>
      <c r="B8107" s="7"/>
      <c r="C8107" s="7"/>
      <c r="D8107" s="7"/>
      <c r="E8107" s="7"/>
      <c r="F8107" s="7"/>
      <c r="G8107" s="7"/>
      <c r="H8107" s="7"/>
      <c r="I8107" s="10"/>
      <c r="J8107" s="25"/>
      <c r="K8107" s="250"/>
      <c r="L8107" s="31"/>
      <c r="M8107" s="9"/>
      <c r="N8107" s="11" t="s">
        <v>25</v>
      </c>
      <c r="O8107" s="39"/>
      <c r="P8107" s="47"/>
      <c r="Q8107" s="13"/>
      <c r="R8107" s="248">
        <f t="shared" si="1260"/>
        <v>0</v>
      </c>
      <c r="S8107" s="248">
        <f t="shared" si="1261"/>
        <v>0</v>
      </c>
      <c r="T8107" s="248">
        <f t="shared" si="1262"/>
        <v>0</v>
      </c>
      <c r="U8107" s="248">
        <f t="shared" si="1263"/>
        <v>0</v>
      </c>
      <c r="V8107" s="13"/>
      <c r="W8107" s="7"/>
      <c r="AT8107" s="130"/>
      <c r="BF8107" s="33">
        <f t="shared" si="1269"/>
        <v>41242</v>
      </c>
      <c r="BG8107" s="34">
        <f t="shared" si="1264"/>
        <v>82.88000000000001</v>
      </c>
      <c r="BH8107" s="32">
        <f t="shared" si="1265"/>
        <v>1</v>
      </c>
      <c r="BI8107" s="32">
        <f t="shared" si="1266"/>
        <v>0</v>
      </c>
      <c r="BJ8107" s="69">
        <f t="shared" si="1267"/>
        <v>0</v>
      </c>
      <c r="BK8107" s="158" t="str">
        <f t="shared" si="1268"/>
        <v/>
      </c>
    </row>
    <row r="8108" spans="1:63" ht="12" customHeight="1" x14ac:dyDescent="0.2">
      <c r="A8108" s="8"/>
      <c r="B8108" s="7"/>
      <c r="C8108" s="7"/>
      <c r="D8108" s="7"/>
      <c r="E8108" s="7"/>
      <c r="F8108" s="7"/>
      <c r="G8108" s="7"/>
      <c r="H8108" s="7"/>
      <c r="I8108" s="10"/>
      <c r="J8108" s="25"/>
      <c r="K8108" s="250"/>
      <c r="L8108" s="31"/>
      <c r="M8108" s="9"/>
      <c r="N8108" s="11" t="s">
        <v>25</v>
      </c>
      <c r="O8108" s="39"/>
      <c r="P8108" s="47"/>
      <c r="Q8108" s="13"/>
      <c r="R8108" s="248">
        <f t="shared" si="1260"/>
        <v>0</v>
      </c>
      <c r="S8108" s="248">
        <f t="shared" si="1261"/>
        <v>0</v>
      </c>
      <c r="T8108" s="248">
        <f t="shared" si="1262"/>
        <v>0</v>
      </c>
      <c r="U8108" s="248">
        <f t="shared" si="1263"/>
        <v>0</v>
      </c>
      <c r="V8108" s="13"/>
      <c r="W8108" s="7"/>
      <c r="AT8108" s="130"/>
      <c r="BF8108" s="33">
        <f t="shared" si="1269"/>
        <v>41242</v>
      </c>
      <c r="BG8108" s="34">
        <f t="shared" si="1264"/>
        <v>82.88000000000001</v>
      </c>
      <c r="BH8108" s="32">
        <f t="shared" si="1265"/>
        <v>1</v>
      </c>
      <c r="BI8108" s="32">
        <f t="shared" si="1266"/>
        <v>0</v>
      </c>
      <c r="BJ8108" s="69">
        <f t="shared" si="1267"/>
        <v>0</v>
      </c>
      <c r="BK8108" s="158" t="str">
        <f t="shared" si="1268"/>
        <v/>
      </c>
    </row>
    <row r="8109" spans="1:63" ht="12" customHeight="1" x14ac:dyDescent="0.2">
      <c r="A8109" s="8"/>
      <c r="B8109" s="7"/>
      <c r="C8109" s="7"/>
      <c r="D8109" s="7"/>
      <c r="E8109" s="7"/>
      <c r="F8109" s="7"/>
      <c r="G8109" s="7"/>
      <c r="H8109" s="7"/>
      <c r="I8109" s="10"/>
      <c r="J8109" s="25"/>
      <c r="K8109" s="250"/>
      <c r="L8109" s="31"/>
      <c r="M8109" s="9"/>
      <c r="N8109" s="11" t="s">
        <v>25</v>
      </c>
      <c r="O8109" s="39"/>
      <c r="P8109" s="47"/>
      <c r="Q8109" s="13"/>
      <c r="R8109" s="248">
        <f t="shared" si="1260"/>
        <v>0</v>
      </c>
      <c r="S8109" s="248">
        <f t="shared" si="1261"/>
        <v>0</v>
      </c>
      <c r="T8109" s="248">
        <f t="shared" si="1262"/>
        <v>0</v>
      </c>
      <c r="U8109" s="248">
        <f t="shared" si="1263"/>
        <v>0</v>
      </c>
      <c r="V8109" s="13"/>
      <c r="W8109" s="7"/>
      <c r="AT8109" s="130"/>
      <c r="BF8109" s="33">
        <f t="shared" si="1269"/>
        <v>41242</v>
      </c>
      <c r="BG8109" s="34">
        <f t="shared" si="1264"/>
        <v>82.88000000000001</v>
      </c>
      <c r="BH8109" s="32">
        <f t="shared" si="1265"/>
        <v>1</v>
      </c>
      <c r="BI8109" s="32">
        <f t="shared" si="1266"/>
        <v>0</v>
      </c>
      <c r="BJ8109" s="69">
        <f t="shared" si="1267"/>
        <v>0</v>
      </c>
      <c r="BK8109" s="158" t="str">
        <f t="shared" si="1268"/>
        <v/>
      </c>
    </row>
    <row r="8110" spans="1:63" ht="12" customHeight="1" x14ac:dyDescent="0.2">
      <c r="A8110" s="8"/>
      <c r="B8110" s="7"/>
      <c r="C8110" s="7"/>
      <c r="D8110" s="7"/>
      <c r="E8110" s="7"/>
      <c r="F8110" s="7"/>
      <c r="G8110" s="7"/>
      <c r="H8110" s="7"/>
      <c r="I8110" s="10"/>
      <c r="J8110" s="25"/>
      <c r="K8110" s="250"/>
      <c r="L8110" s="31"/>
      <c r="M8110" s="9"/>
      <c r="N8110" s="11" t="s">
        <v>25</v>
      </c>
      <c r="O8110" s="39"/>
      <c r="P8110" s="47"/>
      <c r="Q8110" s="13"/>
      <c r="R8110" s="248">
        <f t="shared" si="1260"/>
        <v>0</v>
      </c>
      <c r="S8110" s="248">
        <f t="shared" si="1261"/>
        <v>0</v>
      </c>
      <c r="T8110" s="248">
        <f t="shared" si="1262"/>
        <v>0</v>
      </c>
      <c r="U8110" s="248">
        <f t="shared" si="1263"/>
        <v>0</v>
      </c>
      <c r="V8110" s="13"/>
      <c r="W8110" s="7"/>
      <c r="AT8110" s="130"/>
      <c r="BF8110" s="33">
        <f t="shared" si="1269"/>
        <v>41242</v>
      </c>
      <c r="BG8110" s="34">
        <f t="shared" si="1264"/>
        <v>82.88000000000001</v>
      </c>
      <c r="BH8110" s="32">
        <f t="shared" si="1265"/>
        <v>1</v>
      </c>
      <c r="BI8110" s="32">
        <f t="shared" si="1266"/>
        <v>0</v>
      </c>
      <c r="BJ8110" s="69">
        <f t="shared" si="1267"/>
        <v>0</v>
      </c>
      <c r="BK8110" s="158" t="str">
        <f t="shared" si="1268"/>
        <v/>
      </c>
    </row>
    <row r="8111" spans="1:63" ht="12" customHeight="1" x14ac:dyDescent="0.2">
      <c r="A8111" s="8"/>
      <c r="B8111" s="7"/>
      <c r="C8111" s="7"/>
      <c r="D8111" s="7"/>
      <c r="E8111" s="7"/>
      <c r="F8111" s="7"/>
      <c r="G8111" s="7"/>
      <c r="H8111" s="7"/>
      <c r="I8111" s="10"/>
      <c r="J8111" s="25"/>
      <c r="K8111" s="250"/>
      <c r="L8111" s="31"/>
      <c r="M8111" s="9"/>
      <c r="N8111" s="11" t="s">
        <v>25</v>
      </c>
      <c r="O8111" s="39"/>
      <c r="P8111" s="47"/>
      <c r="Q8111" s="13"/>
      <c r="R8111" s="248">
        <f t="shared" si="1260"/>
        <v>0</v>
      </c>
      <c r="S8111" s="248">
        <f t="shared" si="1261"/>
        <v>0</v>
      </c>
      <c r="T8111" s="248">
        <f t="shared" si="1262"/>
        <v>0</v>
      </c>
      <c r="U8111" s="248">
        <f t="shared" si="1263"/>
        <v>0</v>
      </c>
      <c r="V8111" s="13"/>
      <c r="W8111" s="7"/>
      <c r="AT8111" s="130"/>
      <c r="BF8111" s="33">
        <f t="shared" si="1269"/>
        <v>41242</v>
      </c>
      <c r="BG8111" s="34">
        <f t="shared" si="1264"/>
        <v>82.88000000000001</v>
      </c>
      <c r="BH8111" s="32">
        <f t="shared" si="1265"/>
        <v>1</v>
      </c>
      <c r="BI8111" s="32">
        <f t="shared" si="1266"/>
        <v>0</v>
      </c>
      <c r="BJ8111" s="69">
        <f t="shared" si="1267"/>
        <v>0</v>
      </c>
      <c r="BK8111" s="158" t="str">
        <f t="shared" si="1268"/>
        <v/>
      </c>
    </row>
    <row r="8112" spans="1:63" ht="12" customHeight="1" x14ac:dyDescent="0.2">
      <c r="A8112" s="8"/>
      <c r="B8112" s="7"/>
      <c r="C8112" s="7"/>
      <c r="D8112" s="7"/>
      <c r="E8112" s="7"/>
      <c r="F8112" s="7"/>
      <c r="G8112" s="7"/>
      <c r="H8112" s="7"/>
      <c r="I8112" s="10"/>
      <c r="J8112" s="25"/>
      <c r="K8112" s="250"/>
      <c r="L8112" s="31"/>
      <c r="M8112" s="9"/>
      <c r="N8112" s="11" t="s">
        <v>25</v>
      </c>
      <c r="O8112" s="39"/>
      <c r="P8112" s="47"/>
      <c r="Q8112" s="13"/>
      <c r="R8112" s="248">
        <f t="shared" si="1260"/>
        <v>0</v>
      </c>
      <c r="S8112" s="248">
        <f t="shared" si="1261"/>
        <v>0</v>
      </c>
      <c r="T8112" s="248">
        <f t="shared" si="1262"/>
        <v>0</v>
      </c>
      <c r="U8112" s="248">
        <f t="shared" si="1263"/>
        <v>0</v>
      </c>
      <c r="V8112" s="13"/>
      <c r="W8112" s="7"/>
      <c r="AT8112" s="130"/>
      <c r="BF8112" s="33">
        <f t="shared" si="1269"/>
        <v>41242</v>
      </c>
      <c r="BG8112" s="34">
        <f t="shared" si="1264"/>
        <v>82.88000000000001</v>
      </c>
      <c r="BH8112" s="32">
        <f t="shared" si="1265"/>
        <v>1</v>
      </c>
      <c r="BI8112" s="32">
        <f t="shared" si="1266"/>
        <v>0</v>
      </c>
      <c r="BJ8112" s="69">
        <f t="shared" si="1267"/>
        <v>0</v>
      </c>
      <c r="BK8112" s="158" t="str">
        <f t="shared" si="1268"/>
        <v/>
      </c>
    </row>
    <row r="8113" spans="1:63" ht="12" customHeight="1" x14ac:dyDescent="0.2">
      <c r="A8113" s="8"/>
      <c r="B8113" s="7"/>
      <c r="C8113" s="7"/>
      <c r="D8113" s="7"/>
      <c r="E8113" s="7"/>
      <c r="F8113" s="7"/>
      <c r="G8113" s="7"/>
      <c r="H8113" s="7"/>
      <c r="I8113" s="10"/>
      <c r="J8113" s="25"/>
      <c r="K8113" s="250"/>
      <c r="L8113" s="31"/>
      <c r="M8113" s="9"/>
      <c r="N8113" s="11" t="s">
        <v>25</v>
      </c>
      <c r="O8113" s="39"/>
      <c r="P8113" s="47"/>
      <c r="Q8113" s="13"/>
      <c r="R8113" s="248">
        <f t="shared" si="1260"/>
        <v>0</v>
      </c>
      <c r="S8113" s="248">
        <f t="shared" si="1261"/>
        <v>0</v>
      </c>
      <c r="T8113" s="248">
        <f t="shared" si="1262"/>
        <v>0</v>
      </c>
      <c r="U8113" s="248">
        <f t="shared" si="1263"/>
        <v>0</v>
      </c>
      <c r="V8113" s="13"/>
      <c r="W8113" s="7"/>
      <c r="AT8113" s="130"/>
      <c r="BF8113" s="33">
        <f t="shared" si="1269"/>
        <v>41242</v>
      </c>
      <c r="BG8113" s="34">
        <f t="shared" si="1264"/>
        <v>82.88000000000001</v>
      </c>
      <c r="BH8113" s="32">
        <f t="shared" si="1265"/>
        <v>1</v>
      </c>
      <c r="BI8113" s="32">
        <f t="shared" si="1266"/>
        <v>0</v>
      </c>
      <c r="BJ8113" s="69">
        <f t="shared" si="1267"/>
        <v>0</v>
      </c>
      <c r="BK8113" s="158" t="str">
        <f t="shared" si="1268"/>
        <v/>
      </c>
    </row>
    <row r="8114" spans="1:63" ht="12" customHeight="1" x14ac:dyDescent="0.2">
      <c r="A8114" s="8"/>
      <c r="B8114" s="7"/>
      <c r="C8114" s="7"/>
      <c r="D8114" s="7"/>
      <c r="E8114" s="7"/>
      <c r="F8114" s="7"/>
      <c r="G8114" s="7"/>
      <c r="H8114" s="7"/>
      <c r="I8114" s="10"/>
      <c r="J8114" s="25"/>
      <c r="K8114" s="250"/>
      <c r="L8114" s="31"/>
      <c r="M8114" s="9"/>
      <c r="N8114" s="11" t="s">
        <v>25</v>
      </c>
      <c r="O8114" s="39"/>
      <c r="P8114" s="47"/>
      <c r="Q8114" s="13"/>
      <c r="R8114" s="248">
        <f t="shared" si="1260"/>
        <v>0</v>
      </c>
      <c r="S8114" s="248">
        <f t="shared" si="1261"/>
        <v>0</v>
      </c>
      <c r="T8114" s="248">
        <f t="shared" si="1262"/>
        <v>0</v>
      </c>
      <c r="U8114" s="248">
        <f t="shared" si="1263"/>
        <v>0</v>
      </c>
      <c r="V8114" s="13"/>
      <c r="W8114" s="7"/>
      <c r="AT8114" s="130"/>
      <c r="BF8114" s="33">
        <f t="shared" si="1269"/>
        <v>41242</v>
      </c>
      <c r="BG8114" s="34">
        <f t="shared" si="1264"/>
        <v>82.88000000000001</v>
      </c>
      <c r="BH8114" s="32">
        <f t="shared" si="1265"/>
        <v>1</v>
      </c>
      <c r="BI8114" s="32">
        <f t="shared" si="1266"/>
        <v>0</v>
      </c>
      <c r="BJ8114" s="69">
        <f t="shared" si="1267"/>
        <v>0</v>
      </c>
      <c r="BK8114" s="158" t="str">
        <f t="shared" si="1268"/>
        <v/>
      </c>
    </row>
    <row r="8115" spans="1:63" ht="12" customHeight="1" x14ac:dyDescent="0.2">
      <c r="A8115" s="8"/>
      <c r="B8115" s="7"/>
      <c r="C8115" s="7"/>
      <c r="D8115" s="7"/>
      <c r="E8115" s="7"/>
      <c r="F8115" s="7"/>
      <c r="G8115" s="7"/>
      <c r="H8115" s="7"/>
      <c r="I8115" s="10"/>
      <c r="J8115" s="25"/>
      <c r="K8115" s="250"/>
      <c r="L8115" s="31"/>
      <c r="M8115" s="9"/>
      <c r="N8115" s="11" t="s">
        <v>25</v>
      </c>
      <c r="O8115" s="39"/>
      <c r="P8115" s="47"/>
      <c r="Q8115" s="13"/>
      <c r="R8115" s="248">
        <f t="shared" si="1260"/>
        <v>0</v>
      </c>
      <c r="S8115" s="248">
        <f t="shared" si="1261"/>
        <v>0</v>
      </c>
      <c r="T8115" s="248">
        <f t="shared" si="1262"/>
        <v>0</v>
      </c>
      <c r="U8115" s="248">
        <f t="shared" si="1263"/>
        <v>0</v>
      </c>
      <c r="V8115" s="13"/>
      <c r="W8115" s="7"/>
      <c r="AT8115" s="130"/>
      <c r="BF8115" s="33">
        <f t="shared" si="1269"/>
        <v>41242</v>
      </c>
      <c r="BG8115" s="34">
        <f t="shared" si="1264"/>
        <v>82.88000000000001</v>
      </c>
      <c r="BH8115" s="32">
        <f t="shared" si="1265"/>
        <v>1</v>
      </c>
      <c r="BI8115" s="32">
        <f t="shared" si="1266"/>
        <v>0</v>
      </c>
      <c r="BJ8115" s="69">
        <f t="shared" si="1267"/>
        <v>0</v>
      </c>
      <c r="BK8115" s="158" t="str">
        <f t="shared" si="1268"/>
        <v/>
      </c>
    </row>
    <row r="8116" spans="1:63" ht="12" customHeight="1" x14ac:dyDescent="0.2">
      <c r="A8116" s="8"/>
      <c r="B8116" s="7"/>
      <c r="C8116" s="7"/>
      <c r="D8116" s="7"/>
      <c r="E8116" s="7"/>
      <c r="F8116" s="7"/>
      <c r="G8116" s="7"/>
      <c r="H8116" s="7"/>
      <c r="I8116" s="10"/>
      <c r="J8116" s="25"/>
      <c r="K8116" s="250"/>
      <c r="L8116" s="31"/>
      <c r="M8116" s="9"/>
      <c r="N8116" s="11" t="s">
        <v>25</v>
      </c>
      <c r="O8116" s="39"/>
      <c r="P8116" s="47"/>
      <c r="Q8116" s="13"/>
      <c r="R8116" s="248">
        <f t="shared" si="1260"/>
        <v>0</v>
      </c>
      <c r="S8116" s="248">
        <f t="shared" si="1261"/>
        <v>0</v>
      </c>
      <c r="T8116" s="248">
        <f t="shared" si="1262"/>
        <v>0</v>
      </c>
      <c r="U8116" s="248">
        <f t="shared" si="1263"/>
        <v>0</v>
      </c>
      <c r="V8116" s="13"/>
      <c r="W8116" s="7"/>
      <c r="AT8116" s="130"/>
      <c r="BF8116" s="33">
        <f t="shared" si="1269"/>
        <v>41242</v>
      </c>
      <c r="BG8116" s="34">
        <f t="shared" si="1264"/>
        <v>82.88000000000001</v>
      </c>
      <c r="BH8116" s="32">
        <f t="shared" si="1265"/>
        <v>1</v>
      </c>
      <c r="BI8116" s="32">
        <f t="shared" si="1266"/>
        <v>0</v>
      </c>
      <c r="BJ8116" s="69">
        <f t="shared" si="1267"/>
        <v>0</v>
      </c>
      <c r="BK8116" s="158" t="str">
        <f t="shared" si="1268"/>
        <v/>
      </c>
    </row>
    <row r="8117" spans="1:63" ht="12" customHeight="1" x14ac:dyDescent="0.2">
      <c r="A8117" s="8"/>
      <c r="B8117" s="7"/>
      <c r="C8117" s="7"/>
      <c r="D8117" s="7"/>
      <c r="E8117" s="7"/>
      <c r="F8117" s="7"/>
      <c r="G8117" s="7"/>
      <c r="H8117" s="7"/>
      <c r="I8117" s="10"/>
      <c r="J8117" s="25"/>
      <c r="K8117" s="250"/>
      <c r="L8117" s="31"/>
      <c r="M8117" s="9"/>
      <c r="N8117" s="11" t="s">
        <v>25</v>
      </c>
      <c r="O8117" s="39"/>
      <c r="P8117" s="47"/>
      <c r="Q8117" s="13"/>
      <c r="R8117" s="248">
        <f t="shared" si="1260"/>
        <v>0</v>
      </c>
      <c r="S8117" s="248">
        <f t="shared" si="1261"/>
        <v>0</v>
      </c>
      <c r="T8117" s="248">
        <f t="shared" si="1262"/>
        <v>0</v>
      </c>
      <c r="U8117" s="248">
        <f t="shared" si="1263"/>
        <v>0</v>
      </c>
      <c r="V8117" s="13"/>
      <c r="W8117" s="7"/>
      <c r="AT8117" s="130"/>
      <c r="BF8117" s="33">
        <f t="shared" si="1269"/>
        <v>41242</v>
      </c>
      <c r="BG8117" s="34">
        <f t="shared" si="1264"/>
        <v>82.88000000000001</v>
      </c>
      <c r="BH8117" s="32">
        <f t="shared" si="1265"/>
        <v>1</v>
      </c>
      <c r="BI8117" s="32">
        <f t="shared" si="1266"/>
        <v>0</v>
      </c>
      <c r="BJ8117" s="69">
        <f t="shared" si="1267"/>
        <v>0</v>
      </c>
      <c r="BK8117" s="158" t="str">
        <f t="shared" si="1268"/>
        <v/>
      </c>
    </row>
    <row r="8118" spans="1:63" ht="12" customHeight="1" x14ac:dyDescent="0.2">
      <c r="A8118" s="8"/>
      <c r="B8118" s="7"/>
      <c r="C8118" s="7"/>
      <c r="D8118" s="7"/>
      <c r="E8118" s="7"/>
      <c r="F8118" s="7"/>
      <c r="G8118" s="7"/>
      <c r="H8118" s="7"/>
      <c r="I8118" s="10"/>
      <c r="J8118" s="25"/>
      <c r="K8118" s="250"/>
      <c r="L8118" s="31"/>
      <c r="M8118" s="9"/>
      <c r="N8118" s="11" t="s">
        <v>25</v>
      </c>
      <c r="O8118" s="39"/>
      <c r="P8118" s="47"/>
      <c r="Q8118" s="13"/>
      <c r="R8118" s="248">
        <f t="shared" si="1260"/>
        <v>0</v>
      </c>
      <c r="S8118" s="248">
        <f t="shared" si="1261"/>
        <v>0</v>
      </c>
      <c r="T8118" s="248">
        <f t="shared" si="1262"/>
        <v>0</v>
      </c>
      <c r="U8118" s="248">
        <f t="shared" si="1263"/>
        <v>0</v>
      </c>
      <c r="V8118" s="13"/>
      <c r="W8118" s="7"/>
      <c r="AT8118" s="130"/>
      <c r="BF8118" s="33">
        <f t="shared" si="1269"/>
        <v>41242</v>
      </c>
      <c r="BG8118" s="34">
        <f t="shared" si="1264"/>
        <v>82.88000000000001</v>
      </c>
      <c r="BH8118" s="32">
        <f t="shared" si="1265"/>
        <v>1</v>
      </c>
      <c r="BI8118" s="32">
        <f t="shared" si="1266"/>
        <v>0</v>
      </c>
      <c r="BJ8118" s="69">
        <f t="shared" si="1267"/>
        <v>0</v>
      </c>
      <c r="BK8118" s="158" t="str">
        <f t="shared" si="1268"/>
        <v/>
      </c>
    </row>
    <row r="8119" spans="1:63" ht="12" customHeight="1" x14ac:dyDescent="0.2">
      <c r="A8119" s="8"/>
      <c r="B8119" s="7"/>
      <c r="C8119" s="7"/>
      <c r="D8119" s="7"/>
      <c r="E8119" s="7"/>
      <c r="F8119" s="7"/>
      <c r="G8119" s="7"/>
      <c r="H8119" s="7"/>
      <c r="I8119" s="10"/>
      <c r="J8119" s="25"/>
      <c r="K8119" s="250"/>
      <c r="L8119" s="31"/>
      <c r="M8119" s="9"/>
      <c r="N8119" s="11" t="s">
        <v>25</v>
      </c>
      <c r="O8119" s="39"/>
      <c r="P8119" s="47"/>
      <c r="Q8119" s="13"/>
      <c r="R8119" s="248">
        <f t="shared" si="1260"/>
        <v>0</v>
      </c>
      <c r="S8119" s="248">
        <f t="shared" si="1261"/>
        <v>0</v>
      </c>
      <c r="T8119" s="248">
        <f t="shared" si="1262"/>
        <v>0</v>
      </c>
      <c r="U8119" s="248">
        <f t="shared" si="1263"/>
        <v>0</v>
      </c>
      <c r="V8119" s="13"/>
      <c r="W8119" s="7"/>
      <c r="AT8119" s="130"/>
      <c r="BF8119" s="33">
        <f t="shared" si="1269"/>
        <v>41242</v>
      </c>
      <c r="BG8119" s="34">
        <f t="shared" si="1264"/>
        <v>82.88000000000001</v>
      </c>
      <c r="BH8119" s="32">
        <f t="shared" si="1265"/>
        <v>1</v>
      </c>
      <c r="BI8119" s="32">
        <f t="shared" si="1266"/>
        <v>0</v>
      </c>
      <c r="BJ8119" s="69">
        <f t="shared" si="1267"/>
        <v>0</v>
      </c>
      <c r="BK8119" s="158" t="str">
        <f t="shared" si="1268"/>
        <v/>
      </c>
    </row>
    <row r="8120" spans="1:63" ht="12" customHeight="1" x14ac:dyDescent="0.2">
      <c r="A8120" s="8"/>
      <c r="B8120" s="7"/>
      <c r="C8120" s="7"/>
      <c r="D8120" s="7"/>
      <c r="E8120" s="7"/>
      <c r="F8120" s="7"/>
      <c r="G8120" s="7"/>
      <c r="H8120" s="7"/>
      <c r="I8120" s="10"/>
      <c r="J8120" s="25"/>
      <c r="K8120" s="250"/>
      <c r="L8120" s="31"/>
      <c r="M8120" s="9"/>
      <c r="N8120" s="11" t="s">
        <v>25</v>
      </c>
      <c r="O8120" s="39"/>
      <c r="P8120" s="47"/>
      <c r="Q8120" s="13"/>
      <c r="R8120" s="248">
        <f t="shared" si="1260"/>
        <v>0</v>
      </c>
      <c r="S8120" s="248">
        <f t="shared" si="1261"/>
        <v>0</v>
      </c>
      <c r="T8120" s="248">
        <f t="shared" si="1262"/>
        <v>0</v>
      </c>
      <c r="U8120" s="248">
        <f t="shared" si="1263"/>
        <v>0</v>
      </c>
      <c r="V8120" s="13"/>
      <c r="W8120" s="7"/>
      <c r="AT8120" s="130"/>
      <c r="BF8120" s="33">
        <f t="shared" si="1269"/>
        <v>41242</v>
      </c>
      <c r="BG8120" s="34">
        <f t="shared" si="1264"/>
        <v>82.88000000000001</v>
      </c>
      <c r="BH8120" s="32">
        <f t="shared" si="1265"/>
        <v>1</v>
      </c>
      <c r="BI8120" s="32">
        <f t="shared" si="1266"/>
        <v>0</v>
      </c>
      <c r="BJ8120" s="69">
        <f t="shared" si="1267"/>
        <v>0</v>
      </c>
      <c r="BK8120" s="158" t="str">
        <f t="shared" si="1268"/>
        <v/>
      </c>
    </row>
    <row r="8121" spans="1:63" ht="12" customHeight="1" x14ac:dyDescent="0.2">
      <c r="A8121" s="8"/>
      <c r="B8121" s="7"/>
      <c r="C8121" s="7"/>
      <c r="D8121" s="7"/>
      <c r="E8121" s="7"/>
      <c r="F8121" s="7"/>
      <c r="G8121" s="7"/>
      <c r="H8121" s="7"/>
      <c r="I8121" s="10"/>
      <c r="J8121" s="25"/>
      <c r="K8121" s="250"/>
      <c r="L8121" s="31"/>
      <c r="M8121" s="9"/>
      <c r="N8121" s="11" t="s">
        <v>25</v>
      </c>
      <c r="O8121" s="39"/>
      <c r="P8121" s="47"/>
      <c r="Q8121" s="13"/>
      <c r="R8121" s="248">
        <f t="shared" si="1260"/>
        <v>0</v>
      </c>
      <c r="S8121" s="248">
        <f t="shared" si="1261"/>
        <v>0</v>
      </c>
      <c r="T8121" s="248">
        <f t="shared" si="1262"/>
        <v>0</v>
      </c>
      <c r="U8121" s="248">
        <f t="shared" si="1263"/>
        <v>0</v>
      </c>
      <c r="V8121" s="13"/>
      <c r="W8121" s="7"/>
      <c r="AT8121" s="130"/>
      <c r="BF8121" s="33">
        <f t="shared" si="1269"/>
        <v>41242</v>
      </c>
      <c r="BG8121" s="34">
        <f t="shared" si="1264"/>
        <v>82.88000000000001</v>
      </c>
      <c r="BH8121" s="32">
        <f t="shared" si="1265"/>
        <v>1</v>
      </c>
      <c r="BI8121" s="32">
        <f t="shared" si="1266"/>
        <v>0</v>
      </c>
      <c r="BJ8121" s="69">
        <f t="shared" si="1267"/>
        <v>0</v>
      </c>
      <c r="BK8121" s="158" t="str">
        <f t="shared" si="1268"/>
        <v/>
      </c>
    </row>
    <row r="8122" spans="1:63" ht="12" customHeight="1" x14ac:dyDescent="0.2">
      <c r="A8122" s="8"/>
      <c r="B8122" s="7"/>
      <c r="C8122" s="7"/>
      <c r="D8122" s="7"/>
      <c r="E8122" s="7"/>
      <c r="F8122" s="7"/>
      <c r="G8122" s="7"/>
      <c r="H8122" s="7"/>
      <c r="I8122" s="10"/>
      <c r="J8122" s="25"/>
      <c r="K8122" s="250"/>
      <c r="L8122" s="31"/>
      <c r="M8122" s="9"/>
      <c r="N8122" s="11" t="s">
        <v>25</v>
      </c>
      <c r="O8122" s="39"/>
      <c r="P8122" s="47"/>
      <c r="Q8122" s="13"/>
      <c r="R8122" s="248">
        <f t="shared" si="1260"/>
        <v>0</v>
      </c>
      <c r="S8122" s="248">
        <f t="shared" si="1261"/>
        <v>0</v>
      </c>
      <c r="T8122" s="248">
        <f t="shared" si="1262"/>
        <v>0</v>
      </c>
      <c r="U8122" s="248">
        <f t="shared" si="1263"/>
        <v>0</v>
      </c>
      <c r="V8122" s="13"/>
      <c r="W8122" s="7"/>
      <c r="AT8122" s="130"/>
      <c r="BF8122" s="33">
        <f t="shared" si="1269"/>
        <v>41242</v>
      </c>
      <c r="BG8122" s="34">
        <f t="shared" si="1264"/>
        <v>82.88000000000001</v>
      </c>
      <c r="BH8122" s="32">
        <f t="shared" si="1265"/>
        <v>1</v>
      </c>
      <c r="BI8122" s="32">
        <f t="shared" si="1266"/>
        <v>0</v>
      </c>
      <c r="BJ8122" s="69">
        <f t="shared" si="1267"/>
        <v>0</v>
      </c>
      <c r="BK8122" s="158" t="str">
        <f t="shared" si="1268"/>
        <v/>
      </c>
    </row>
    <row r="8123" spans="1:63" ht="12" customHeight="1" x14ac:dyDescent="0.2">
      <c r="A8123" s="8"/>
      <c r="B8123" s="7"/>
      <c r="C8123" s="7"/>
      <c r="D8123" s="7"/>
      <c r="E8123" s="7"/>
      <c r="F8123" s="7"/>
      <c r="G8123" s="7"/>
      <c r="H8123" s="7"/>
      <c r="I8123" s="10"/>
      <c r="J8123" s="25"/>
      <c r="K8123" s="250"/>
      <c r="L8123" s="31"/>
      <c r="M8123" s="9"/>
      <c r="N8123" s="11" t="s">
        <v>25</v>
      </c>
      <c r="O8123" s="39"/>
      <c r="P8123" s="47"/>
      <c r="Q8123" s="13"/>
      <c r="R8123" s="248">
        <f t="shared" si="1260"/>
        <v>0</v>
      </c>
      <c r="S8123" s="248">
        <f t="shared" si="1261"/>
        <v>0</v>
      </c>
      <c r="T8123" s="248">
        <f t="shared" si="1262"/>
        <v>0</v>
      </c>
      <c r="U8123" s="248">
        <f t="shared" si="1263"/>
        <v>0</v>
      </c>
      <c r="V8123" s="13"/>
      <c r="W8123" s="7"/>
      <c r="AT8123" s="130"/>
      <c r="BF8123" s="33">
        <f t="shared" si="1269"/>
        <v>41242</v>
      </c>
      <c r="BG8123" s="34">
        <f t="shared" si="1264"/>
        <v>82.88000000000001</v>
      </c>
      <c r="BH8123" s="32">
        <f t="shared" si="1265"/>
        <v>1</v>
      </c>
      <c r="BI8123" s="32">
        <f t="shared" si="1266"/>
        <v>0</v>
      </c>
      <c r="BJ8123" s="69">
        <f t="shared" si="1267"/>
        <v>0</v>
      </c>
      <c r="BK8123" s="158" t="str">
        <f t="shared" si="1268"/>
        <v/>
      </c>
    </row>
    <row r="8124" spans="1:63" ht="12" customHeight="1" x14ac:dyDescent="0.2">
      <c r="A8124" s="8"/>
      <c r="B8124" s="7"/>
      <c r="C8124" s="7"/>
      <c r="D8124" s="7"/>
      <c r="E8124" s="7"/>
      <c r="F8124" s="7"/>
      <c r="G8124" s="7"/>
      <c r="H8124" s="7"/>
      <c r="I8124" s="10"/>
      <c r="J8124" s="25"/>
      <c r="K8124" s="250"/>
      <c r="L8124" s="31"/>
      <c r="M8124" s="9"/>
      <c r="N8124" s="11" t="s">
        <v>25</v>
      </c>
      <c r="O8124" s="39"/>
      <c r="P8124" s="47"/>
      <c r="Q8124" s="13"/>
      <c r="R8124" s="248">
        <f t="shared" si="1260"/>
        <v>0</v>
      </c>
      <c r="S8124" s="248">
        <f t="shared" si="1261"/>
        <v>0</v>
      </c>
      <c r="T8124" s="248">
        <f t="shared" si="1262"/>
        <v>0</v>
      </c>
      <c r="U8124" s="248">
        <f t="shared" si="1263"/>
        <v>0</v>
      </c>
      <c r="V8124" s="13"/>
      <c r="W8124" s="7"/>
      <c r="AT8124" s="130"/>
      <c r="BF8124" s="33">
        <f t="shared" si="1269"/>
        <v>41242</v>
      </c>
      <c r="BG8124" s="34">
        <f t="shared" si="1264"/>
        <v>82.88000000000001</v>
      </c>
      <c r="BH8124" s="32">
        <f t="shared" si="1265"/>
        <v>1</v>
      </c>
      <c r="BI8124" s="32">
        <f t="shared" si="1266"/>
        <v>0</v>
      </c>
      <c r="BJ8124" s="69">
        <f t="shared" si="1267"/>
        <v>0</v>
      </c>
      <c r="BK8124" s="158" t="str">
        <f t="shared" si="1268"/>
        <v/>
      </c>
    </row>
    <row r="8125" spans="1:63" ht="12" customHeight="1" x14ac:dyDescent="0.2">
      <c r="A8125" s="8"/>
      <c r="B8125" s="7"/>
      <c r="C8125" s="7"/>
      <c r="D8125" s="7"/>
      <c r="E8125" s="7"/>
      <c r="F8125" s="7"/>
      <c r="G8125" s="7"/>
      <c r="H8125" s="7"/>
      <c r="I8125" s="10"/>
      <c r="J8125" s="25"/>
      <c r="K8125" s="250"/>
      <c r="L8125" s="31"/>
      <c r="M8125" s="9"/>
      <c r="N8125" s="11" t="s">
        <v>25</v>
      </c>
      <c r="O8125" s="39"/>
      <c r="P8125" s="47"/>
      <c r="Q8125" s="13"/>
      <c r="R8125" s="248">
        <f t="shared" si="1260"/>
        <v>0</v>
      </c>
      <c r="S8125" s="248">
        <f t="shared" si="1261"/>
        <v>0</v>
      </c>
      <c r="T8125" s="248">
        <f t="shared" si="1262"/>
        <v>0</v>
      </c>
      <c r="U8125" s="248">
        <f t="shared" si="1263"/>
        <v>0</v>
      </c>
      <c r="V8125" s="13"/>
      <c r="W8125" s="7"/>
      <c r="AT8125" s="130"/>
      <c r="BF8125" s="33">
        <f t="shared" si="1269"/>
        <v>41242</v>
      </c>
      <c r="BG8125" s="34">
        <f t="shared" si="1264"/>
        <v>82.88000000000001</v>
      </c>
      <c r="BH8125" s="32">
        <f t="shared" si="1265"/>
        <v>1</v>
      </c>
      <c r="BI8125" s="32">
        <f t="shared" si="1266"/>
        <v>0</v>
      </c>
      <c r="BJ8125" s="69">
        <f t="shared" si="1267"/>
        <v>0</v>
      </c>
      <c r="BK8125" s="158" t="str">
        <f t="shared" si="1268"/>
        <v/>
      </c>
    </row>
    <row r="8126" spans="1:63" ht="12" customHeight="1" x14ac:dyDescent="0.2">
      <c r="A8126" s="8"/>
      <c r="B8126" s="7"/>
      <c r="C8126" s="7"/>
      <c r="D8126" s="7"/>
      <c r="E8126" s="7"/>
      <c r="F8126" s="7"/>
      <c r="G8126" s="7"/>
      <c r="H8126" s="7"/>
      <c r="I8126" s="10"/>
      <c r="J8126" s="25"/>
      <c r="K8126" s="250"/>
      <c r="L8126" s="31"/>
      <c r="M8126" s="9"/>
      <c r="N8126" s="11" t="s">
        <v>25</v>
      </c>
      <c r="O8126" s="39"/>
      <c r="P8126" s="47"/>
      <c r="Q8126" s="13"/>
      <c r="R8126" s="248">
        <f t="shared" si="1260"/>
        <v>0</v>
      </c>
      <c r="S8126" s="248">
        <f t="shared" si="1261"/>
        <v>0</v>
      </c>
      <c r="T8126" s="248">
        <f t="shared" si="1262"/>
        <v>0</v>
      </c>
      <c r="U8126" s="248">
        <f t="shared" si="1263"/>
        <v>0</v>
      </c>
      <c r="V8126" s="13"/>
      <c r="W8126" s="7"/>
      <c r="AT8126" s="130"/>
      <c r="BF8126" s="33">
        <f t="shared" si="1269"/>
        <v>41242</v>
      </c>
      <c r="BG8126" s="34">
        <f t="shared" si="1264"/>
        <v>82.88000000000001</v>
      </c>
      <c r="BH8126" s="32">
        <f t="shared" si="1265"/>
        <v>1</v>
      </c>
      <c r="BI8126" s="32">
        <f t="shared" si="1266"/>
        <v>0</v>
      </c>
      <c r="BJ8126" s="69">
        <f t="shared" si="1267"/>
        <v>0</v>
      </c>
      <c r="BK8126" s="158" t="str">
        <f t="shared" si="1268"/>
        <v/>
      </c>
    </row>
    <row r="8127" spans="1:63" ht="12" customHeight="1" x14ac:dyDescent="0.2">
      <c r="A8127" s="8"/>
      <c r="B8127" s="7"/>
      <c r="C8127" s="7"/>
      <c r="D8127" s="7"/>
      <c r="E8127" s="7"/>
      <c r="F8127" s="7"/>
      <c r="G8127" s="7"/>
      <c r="H8127" s="7"/>
      <c r="I8127" s="10"/>
      <c r="J8127" s="25"/>
      <c r="K8127" s="250"/>
      <c r="L8127" s="31"/>
      <c r="M8127" s="9"/>
      <c r="N8127" s="11" t="s">
        <v>25</v>
      </c>
      <c r="O8127" s="39"/>
      <c r="P8127" s="47"/>
      <c r="Q8127" s="13"/>
      <c r="R8127" s="248">
        <f t="shared" si="1260"/>
        <v>0</v>
      </c>
      <c r="S8127" s="248">
        <f t="shared" si="1261"/>
        <v>0</v>
      </c>
      <c r="T8127" s="248">
        <f t="shared" si="1262"/>
        <v>0</v>
      </c>
      <c r="U8127" s="248">
        <f t="shared" si="1263"/>
        <v>0</v>
      </c>
      <c r="V8127" s="13"/>
      <c r="W8127" s="7"/>
      <c r="AT8127" s="130"/>
      <c r="BF8127" s="33">
        <f t="shared" si="1269"/>
        <v>41242</v>
      </c>
      <c r="BG8127" s="34">
        <f t="shared" si="1264"/>
        <v>82.88000000000001</v>
      </c>
      <c r="BH8127" s="32">
        <f t="shared" si="1265"/>
        <v>1</v>
      </c>
      <c r="BI8127" s="32">
        <f t="shared" si="1266"/>
        <v>0</v>
      </c>
      <c r="BJ8127" s="69">
        <f t="shared" si="1267"/>
        <v>0</v>
      </c>
      <c r="BK8127" s="158" t="str">
        <f t="shared" si="1268"/>
        <v/>
      </c>
    </row>
    <row r="8128" spans="1:63" ht="12" customHeight="1" x14ac:dyDescent="0.2">
      <c r="A8128" s="8"/>
      <c r="B8128" s="7"/>
      <c r="C8128" s="7"/>
      <c r="D8128" s="7"/>
      <c r="E8128" s="7"/>
      <c r="F8128" s="7"/>
      <c r="G8128" s="7"/>
      <c r="H8128" s="7"/>
      <c r="I8128" s="10"/>
      <c r="J8128" s="25"/>
      <c r="K8128" s="250"/>
      <c r="L8128" s="31"/>
      <c r="M8128" s="9"/>
      <c r="N8128" s="11" t="s">
        <v>25</v>
      </c>
      <c r="O8128" s="39"/>
      <c r="P8128" s="47"/>
      <c r="Q8128" s="13"/>
      <c r="R8128" s="248">
        <f t="shared" si="1260"/>
        <v>0</v>
      </c>
      <c r="S8128" s="248">
        <f t="shared" si="1261"/>
        <v>0</v>
      </c>
      <c r="T8128" s="248">
        <f t="shared" si="1262"/>
        <v>0</v>
      </c>
      <c r="U8128" s="248">
        <f t="shared" si="1263"/>
        <v>0</v>
      </c>
      <c r="V8128" s="13"/>
      <c r="W8128" s="7"/>
      <c r="AT8128" s="130"/>
      <c r="BF8128" s="33">
        <f t="shared" si="1269"/>
        <v>41242</v>
      </c>
      <c r="BG8128" s="34">
        <f t="shared" si="1264"/>
        <v>82.88000000000001</v>
      </c>
      <c r="BH8128" s="32">
        <f t="shared" si="1265"/>
        <v>1</v>
      </c>
      <c r="BI8128" s="32">
        <f t="shared" si="1266"/>
        <v>0</v>
      </c>
      <c r="BJ8128" s="69">
        <f t="shared" si="1267"/>
        <v>0</v>
      </c>
      <c r="BK8128" s="158" t="str">
        <f t="shared" si="1268"/>
        <v/>
      </c>
    </row>
    <row r="8129" spans="1:63" ht="12" customHeight="1" x14ac:dyDescent="0.2">
      <c r="A8129" s="8"/>
      <c r="B8129" s="7"/>
      <c r="C8129" s="7"/>
      <c r="D8129" s="7"/>
      <c r="E8129" s="7"/>
      <c r="F8129" s="7"/>
      <c r="G8129" s="7"/>
      <c r="H8129" s="7"/>
      <c r="I8129" s="10"/>
      <c r="J8129" s="25"/>
      <c r="K8129" s="250"/>
      <c r="L8129" s="31"/>
      <c r="M8129" s="9"/>
      <c r="N8129" s="11" t="s">
        <v>25</v>
      </c>
      <c r="O8129" s="39"/>
      <c r="P8129" s="47"/>
      <c r="Q8129" s="13"/>
      <c r="R8129" s="248">
        <f t="shared" si="1260"/>
        <v>0</v>
      </c>
      <c r="S8129" s="248">
        <f t="shared" si="1261"/>
        <v>0</v>
      </c>
      <c r="T8129" s="248">
        <f t="shared" si="1262"/>
        <v>0</v>
      </c>
      <c r="U8129" s="248">
        <f t="shared" si="1263"/>
        <v>0</v>
      </c>
      <c r="V8129" s="13"/>
      <c r="W8129" s="7"/>
      <c r="AT8129" s="130"/>
      <c r="BF8129" s="33">
        <f t="shared" si="1269"/>
        <v>41242</v>
      </c>
      <c r="BG8129" s="34">
        <f t="shared" si="1264"/>
        <v>82.88000000000001</v>
      </c>
      <c r="BH8129" s="32">
        <f t="shared" si="1265"/>
        <v>1</v>
      </c>
      <c r="BI8129" s="32">
        <f t="shared" si="1266"/>
        <v>0</v>
      </c>
      <c r="BJ8129" s="69">
        <f t="shared" si="1267"/>
        <v>0</v>
      </c>
      <c r="BK8129" s="158" t="str">
        <f t="shared" si="1268"/>
        <v/>
      </c>
    </row>
    <row r="8130" spans="1:63" ht="12" customHeight="1" x14ac:dyDescent="0.2">
      <c r="A8130" s="8"/>
      <c r="B8130" s="7"/>
      <c r="C8130" s="7"/>
      <c r="D8130" s="7"/>
      <c r="E8130" s="7"/>
      <c r="F8130" s="7"/>
      <c r="G8130" s="7"/>
      <c r="H8130" s="7"/>
      <c r="I8130" s="10"/>
      <c r="J8130" s="25"/>
      <c r="K8130" s="250"/>
      <c r="L8130" s="31"/>
      <c r="M8130" s="9"/>
      <c r="N8130" s="11" t="s">
        <v>25</v>
      </c>
      <c r="O8130" s="39"/>
      <c r="P8130" s="47"/>
      <c r="Q8130" s="13"/>
      <c r="R8130" s="248">
        <f t="shared" si="1260"/>
        <v>0</v>
      </c>
      <c r="S8130" s="248">
        <f t="shared" si="1261"/>
        <v>0</v>
      </c>
      <c r="T8130" s="248">
        <f t="shared" si="1262"/>
        <v>0</v>
      </c>
      <c r="U8130" s="248">
        <f t="shared" si="1263"/>
        <v>0</v>
      </c>
      <c r="V8130" s="13"/>
      <c r="W8130" s="7"/>
      <c r="AT8130" s="130"/>
      <c r="BF8130" s="33">
        <f t="shared" si="1269"/>
        <v>41242</v>
      </c>
      <c r="BG8130" s="34">
        <f t="shared" si="1264"/>
        <v>82.88000000000001</v>
      </c>
      <c r="BH8130" s="32">
        <f t="shared" si="1265"/>
        <v>1</v>
      </c>
      <c r="BI8130" s="32">
        <f t="shared" si="1266"/>
        <v>0</v>
      </c>
      <c r="BJ8130" s="69">
        <f t="shared" si="1267"/>
        <v>0</v>
      </c>
      <c r="BK8130" s="158" t="str">
        <f t="shared" si="1268"/>
        <v/>
      </c>
    </row>
    <row r="8131" spans="1:63" ht="12" customHeight="1" x14ac:dyDescent="0.2">
      <c r="A8131" s="8"/>
      <c r="B8131" s="7"/>
      <c r="C8131" s="7"/>
      <c r="D8131" s="7"/>
      <c r="E8131" s="7"/>
      <c r="F8131" s="7"/>
      <c r="G8131" s="7"/>
      <c r="H8131" s="7"/>
      <c r="I8131" s="10"/>
      <c r="J8131" s="25"/>
      <c r="K8131" s="250"/>
      <c r="L8131" s="31"/>
      <c r="M8131" s="9"/>
      <c r="N8131" s="11" t="s">
        <v>25</v>
      </c>
      <c r="O8131" s="39"/>
      <c r="P8131" s="47"/>
      <c r="Q8131" s="13"/>
      <c r="R8131" s="248">
        <f t="shared" si="1260"/>
        <v>0</v>
      </c>
      <c r="S8131" s="248">
        <f t="shared" si="1261"/>
        <v>0</v>
      </c>
      <c r="T8131" s="248">
        <f t="shared" si="1262"/>
        <v>0</v>
      </c>
      <c r="U8131" s="248">
        <f t="shared" si="1263"/>
        <v>0</v>
      </c>
      <c r="V8131" s="13"/>
      <c r="W8131" s="7"/>
      <c r="AT8131" s="130"/>
      <c r="BF8131" s="33">
        <f t="shared" si="1269"/>
        <v>41242</v>
      </c>
      <c r="BG8131" s="34">
        <f t="shared" si="1264"/>
        <v>82.88000000000001</v>
      </c>
      <c r="BH8131" s="32">
        <f t="shared" si="1265"/>
        <v>1</v>
      </c>
      <c r="BI8131" s="32">
        <f t="shared" si="1266"/>
        <v>0</v>
      </c>
      <c r="BJ8131" s="69">
        <f t="shared" si="1267"/>
        <v>0</v>
      </c>
      <c r="BK8131" s="158" t="str">
        <f t="shared" si="1268"/>
        <v/>
      </c>
    </row>
    <row r="8132" spans="1:63" ht="12" customHeight="1" x14ac:dyDescent="0.2">
      <c r="A8132" s="8"/>
      <c r="B8132" s="7"/>
      <c r="C8132" s="7"/>
      <c r="D8132" s="7"/>
      <c r="E8132" s="7"/>
      <c r="F8132" s="7"/>
      <c r="G8132" s="7"/>
      <c r="H8132" s="7"/>
      <c r="I8132" s="10"/>
      <c r="J8132" s="25"/>
      <c r="K8132" s="250"/>
      <c r="L8132" s="31"/>
      <c r="M8132" s="9"/>
      <c r="N8132" s="11" t="s">
        <v>25</v>
      </c>
      <c r="O8132" s="39"/>
      <c r="P8132" s="47"/>
      <c r="Q8132" s="13"/>
      <c r="R8132" s="248">
        <f t="shared" si="1260"/>
        <v>0</v>
      </c>
      <c r="S8132" s="248">
        <f t="shared" si="1261"/>
        <v>0</v>
      </c>
      <c r="T8132" s="248">
        <f t="shared" si="1262"/>
        <v>0</v>
      </c>
      <c r="U8132" s="248">
        <f t="shared" si="1263"/>
        <v>0</v>
      </c>
      <c r="V8132" s="13"/>
      <c r="W8132" s="7"/>
      <c r="AT8132" s="130"/>
      <c r="BF8132" s="33">
        <f t="shared" si="1269"/>
        <v>41242</v>
      </c>
      <c r="BG8132" s="34">
        <f t="shared" si="1264"/>
        <v>82.88000000000001</v>
      </c>
      <c r="BH8132" s="32">
        <f t="shared" si="1265"/>
        <v>1</v>
      </c>
      <c r="BI8132" s="32">
        <f t="shared" si="1266"/>
        <v>0</v>
      </c>
      <c r="BJ8132" s="69">
        <f t="shared" si="1267"/>
        <v>0</v>
      </c>
      <c r="BK8132" s="158" t="str">
        <f t="shared" si="1268"/>
        <v/>
      </c>
    </row>
    <row r="8133" spans="1:63" ht="12" customHeight="1" x14ac:dyDescent="0.2">
      <c r="A8133" s="8"/>
      <c r="B8133" s="7"/>
      <c r="C8133" s="7"/>
      <c r="D8133" s="7"/>
      <c r="E8133" s="7"/>
      <c r="F8133" s="7"/>
      <c r="G8133" s="7"/>
      <c r="H8133" s="7"/>
      <c r="I8133" s="10"/>
      <c r="J8133" s="25"/>
      <c r="K8133" s="250"/>
      <c r="L8133" s="31"/>
      <c r="M8133" s="9"/>
      <c r="N8133" s="11" t="s">
        <v>25</v>
      </c>
      <c r="O8133" s="39"/>
      <c r="P8133" s="47"/>
      <c r="Q8133" s="13"/>
      <c r="R8133" s="248">
        <f t="shared" si="1260"/>
        <v>0</v>
      </c>
      <c r="S8133" s="248">
        <f t="shared" si="1261"/>
        <v>0</v>
      </c>
      <c r="T8133" s="248">
        <f t="shared" si="1262"/>
        <v>0</v>
      </c>
      <c r="U8133" s="248">
        <f t="shared" si="1263"/>
        <v>0</v>
      </c>
      <c r="V8133" s="13"/>
      <c r="W8133" s="7"/>
      <c r="AT8133" s="130"/>
      <c r="BF8133" s="33">
        <f t="shared" si="1269"/>
        <v>41242</v>
      </c>
      <c r="BG8133" s="34">
        <f t="shared" si="1264"/>
        <v>82.88000000000001</v>
      </c>
      <c r="BH8133" s="32">
        <f t="shared" si="1265"/>
        <v>1</v>
      </c>
      <c r="BI8133" s="32">
        <f t="shared" si="1266"/>
        <v>0</v>
      </c>
      <c r="BJ8133" s="69">
        <f t="shared" si="1267"/>
        <v>0</v>
      </c>
      <c r="BK8133" s="158" t="str">
        <f t="shared" si="1268"/>
        <v/>
      </c>
    </row>
    <row r="8134" spans="1:63" ht="12" customHeight="1" x14ac:dyDescent="0.2">
      <c r="A8134" s="8"/>
      <c r="B8134" s="7"/>
      <c r="C8134" s="7"/>
      <c r="D8134" s="7"/>
      <c r="E8134" s="7"/>
      <c r="F8134" s="7"/>
      <c r="G8134" s="7"/>
      <c r="H8134" s="7"/>
      <c r="I8134" s="10"/>
      <c r="J8134" s="25"/>
      <c r="K8134" s="250"/>
      <c r="L8134" s="31"/>
      <c r="M8134" s="9"/>
      <c r="N8134" s="11" t="s">
        <v>25</v>
      </c>
      <c r="O8134" s="39"/>
      <c r="P8134" s="47"/>
      <c r="Q8134" s="13"/>
      <c r="R8134" s="248">
        <f t="shared" si="1260"/>
        <v>0</v>
      </c>
      <c r="S8134" s="248">
        <f t="shared" si="1261"/>
        <v>0</v>
      </c>
      <c r="T8134" s="248">
        <f t="shared" si="1262"/>
        <v>0</v>
      </c>
      <c r="U8134" s="248">
        <f t="shared" si="1263"/>
        <v>0</v>
      </c>
      <c r="V8134" s="13"/>
      <c r="W8134" s="7"/>
      <c r="AT8134" s="130"/>
      <c r="BF8134" s="33">
        <f t="shared" si="1269"/>
        <v>41242</v>
      </c>
      <c r="BG8134" s="34">
        <f t="shared" si="1264"/>
        <v>82.88000000000001</v>
      </c>
      <c r="BH8134" s="32">
        <f t="shared" si="1265"/>
        <v>1</v>
      </c>
      <c r="BI8134" s="32">
        <f t="shared" si="1266"/>
        <v>0</v>
      </c>
      <c r="BJ8134" s="69">
        <f t="shared" si="1267"/>
        <v>0</v>
      </c>
      <c r="BK8134" s="158" t="str">
        <f t="shared" si="1268"/>
        <v/>
      </c>
    </row>
    <row r="8135" spans="1:63" ht="12" customHeight="1" x14ac:dyDescent="0.2">
      <c r="A8135" s="8"/>
      <c r="B8135" s="7"/>
      <c r="C8135" s="7"/>
      <c r="D8135" s="7"/>
      <c r="E8135" s="7"/>
      <c r="F8135" s="7"/>
      <c r="G8135" s="7"/>
      <c r="H8135" s="7"/>
      <c r="I8135" s="10"/>
      <c r="J8135" s="25"/>
      <c r="K8135" s="250"/>
      <c r="L8135" s="31"/>
      <c r="M8135" s="9"/>
      <c r="N8135" s="11" t="s">
        <v>25</v>
      </c>
      <c r="O8135" s="39"/>
      <c r="P8135" s="47"/>
      <c r="Q8135" s="13"/>
      <c r="R8135" s="248">
        <f t="shared" si="1260"/>
        <v>0</v>
      </c>
      <c r="S8135" s="248">
        <f t="shared" si="1261"/>
        <v>0</v>
      </c>
      <c r="T8135" s="248">
        <f t="shared" si="1262"/>
        <v>0</v>
      </c>
      <c r="U8135" s="248">
        <f t="shared" si="1263"/>
        <v>0</v>
      </c>
      <c r="V8135" s="13"/>
      <c r="W8135" s="7"/>
      <c r="AT8135" s="130"/>
      <c r="BF8135" s="33">
        <f t="shared" si="1269"/>
        <v>41242</v>
      </c>
      <c r="BG8135" s="34">
        <f t="shared" si="1264"/>
        <v>82.88000000000001</v>
      </c>
      <c r="BH8135" s="32">
        <f t="shared" si="1265"/>
        <v>1</v>
      </c>
      <c r="BI8135" s="32">
        <f t="shared" si="1266"/>
        <v>0</v>
      </c>
      <c r="BJ8135" s="69">
        <f t="shared" si="1267"/>
        <v>0</v>
      </c>
      <c r="BK8135" s="158" t="str">
        <f t="shared" si="1268"/>
        <v/>
      </c>
    </row>
    <row r="8136" spans="1:63" ht="12" customHeight="1" x14ac:dyDescent="0.2">
      <c r="A8136" s="8"/>
      <c r="B8136" s="7"/>
      <c r="C8136" s="7"/>
      <c r="D8136" s="7"/>
      <c r="E8136" s="7"/>
      <c r="F8136" s="7"/>
      <c r="G8136" s="7"/>
      <c r="H8136" s="7"/>
      <c r="I8136" s="10"/>
      <c r="J8136" s="25"/>
      <c r="K8136" s="250"/>
      <c r="L8136" s="31"/>
      <c r="M8136" s="9"/>
      <c r="N8136" s="11" t="s">
        <v>25</v>
      </c>
      <c r="O8136" s="39"/>
      <c r="P8136" s="47"/>
      <c r="Q8136" s="13"/>
      <c r="R8136" s="248">
        <f t="shared" si="1260"/>
        <v>0</v>
      </c>
      <c r="S8136" s="248">
        <f t="shared" si="1261"/>
        <v>0</v>
      </c>
      <c r="T8136" s="248">
        <f t="shared" si="1262"/>
        <v>0</v>
      </c>
      <c r="U8136" s="248">
        <f t="shared" si="1263"/>
        <v>0</v>
      </c>
      <c r="V8136" s="13"/>
      <c r="W8136" s="7"/>
      <c r="AT8136" s="130"/>
      <c r="BF8136" s="33">
        <f t="shared" si="1269"/>
        <v>41242</v>
      </c>
      <c r="BG8136" s="34">
        <f t="shared" si="1264"/>
        <v>82.88000000000001</v>
      </c>
      <c r="BH8136" s="32">
        <f t="shared" si="1265"/>
        <v>1</v>
      </c>
      <c r="BI8136" s="32">
        <f t="shared" si="1266"/>
        <v>0</v>
      </c>
      <c r="BJ8136" s="69">
        <f t="shared" si="1267"/>
        <v>0</v>
      </c>
      <c r="BK8136" s="158" t="str">
        <f t="shared" si="1268"/>
        <v/>
      </c>
    </row>
    <row r="8137" spans="1:63" ht="12" customHeight="1" x14ac:dyDescent="0.2">
      <c r="A8137" s="8"/>
      <c r="B8137" s="7"/>
      <c r="C8137" s="7"/>
      <c r="D8137" s="7"/>
      <c r="E8137" s="7"/>
      <c r="F8137" s="7"/>
      <c r="G8137" s="7"/>
      <c r="H8137" s="7"/>
      <c r="I8137" s="10"/>
      <c r="J8137" s="25"/>
      <c r="K8137" s="250"/>
      <c r="L8137" s="31"/>
      <c r="M8137" s="9"/>
      <c r="N8137" s="11" t="s">
        <v>25</v>
      </c>
      <c r="O8137" s="39"/>
      <c r="P8137" s="47"/>
      <c r="Q8137" s="13"/>
      <c r="R8137" s="248">
        <f t="shared" si="1260"/>
        <v>0</v>
      </c>
      <c r="S8137" s="248">
        <f t="shared" si="1261"/>
        <v>0</v>
      </c>
      <c r="T8137" s="248">
        <f t="shared" si="1262"/>
        <v>0</v>
      </c>
      <c r="U8137" s="248">
        <f t="shared" si="1263"/>
        <v>0</v>
      </c>
      <c r="V8137" s="13"/>
      <c r="W8137" s="7"/>
      <c r="AT8137" s="130"/>
      <c r="BF8137" s="33">
        <f t="shared" si="1269"/>
        <v>41242</v>
      </c>
      <c r="BG8137" s="34">
        <f t="shared" si="1264"/>
        <v>82.88000000000001</v>
      </c>
      <c r="BH8137" s="32">
        <f t="shared" si="1265"/>
        <v>1</v>
      </c>
      <c r="BI8137" s="32">
        <f t="shared" si="1266"/>
        <v>0</v>
      </c>
      <c r="BJ8137" s="69">
        <f t="shared" si="1267"/>
        <v>0</v>
      </c>
      <c r="BK8137" s="158" t="str">
        <f t="shared" si="1268"/>
        <v/>
      </c>
    </row>
    <row r="8138" spans="1:63" ht="12" customHeight="1" x14ac:dyDescent="0.2">
      <c r="A8138" s="8"/>
      <c r="B8138" s="7"/>
      <c r="C8138" s="7"/>
      <c r="D8138" s="7"/>
      <c r="E8138" s="7"/>
      <c r="F8138" s="7"/>
      <c r="G8138" s="7"/>
      <c r="H8138" s="7"/>
      <c r="I8138" s="10"/>
      <c r="J8138" s="25"/>
      <c r="K8138" s="250"/>
      <c r="L8138" s="31"/>
      <c r="M8138" s="9"/>
      <c r="N8138" s="11" t="s">
        <v>25</v>
      </c>
      <c r="O8138" s="39"/>
      <c r="P8138" s="47"/>
      <c r="Q8138" s="13"/>
      <c r="R8138" s="248">
        <f t="shared" si="1260"/>
        <v>0</v>
      </c>
      <c r="S8138" s="248">
        <f t="shared" si="1261"/>
        <v>0</v>
      </c>
      <c r="T8138" s="248">
        <f t="shared" si="1262"/>
        <v>0</v>
      </c>
      <c r="U8138" s="248">
        <f t="shared" si="1263"/>
        <v>0</v>
      </c>
      <c r="V8138" s="13"/>
      <c r="W8138" s="7"/>
      <c r="AT8138" s="130"/>
      <c r="BF8138" s="33">
        <f t="shared" si="1269"/>
        <v>41242</v>
      </c>
      <c r="BG8138" s="34">
        <f t="shared" si="1264"/>
        <v>82.88000000000001</v>
      </c>
      <c r="BH8138" s="32">
        <f t="shared" si="1265"/>
        <v>1</v>
      </c>
      <c r="BI8138" s="32">
        <f t="shared" si="1266"/>
        <v>0</v>
      </c>
      <c r="BJ8138" s="69">
        <f t="shared" si="1267"/>
        <v>0</v>
      </c>
      <c r="BK8138" s="158" t="str">
        <f t="shared" si="1268"/>
        <v/>
      </c>
    </row>
    <row r="8139" spans="1:63" ht="12" customHeight="1" x14ac:dyDescent="0.2">
      <c r="A8139" s="8"/>
      <c r="B8139" s="7"/>
      <c r="C8139" s="7"/>
      <c r="D8139" s="7"/>
      <c r="E8139" s="7"/>
      <c r="F8139" s="7"/>
      <c r="G8139" s="7"/>
      <c r="H8139" s="7"/>
      <c r="I8139" s="10"/>
      <c r="J8139" s="25"/>
      <c r="K8139" s="250"/>
      <c r="L8139" s="31"/>
      <c r="M8139" s="9"/>
      <c r="N8139" s="11" t="s">
        <v>25</v>
      </c>
      <c r="O8139" s="39"/>
      <c r="P8139" s="47"/>
      <c r="Q8139" s="13"/>
      <c r="R8139" s="248">
        <f t="shared" ref="R8139:R8202" si="1270">IF(N8139&lt;&gt;"M",ROUND(IF(M8139&lt;&gt;"Y",IF(P8139&lt;&gt;"Y",K8139,K8139*(BH8139-1)),0),ROUNDING),"")</f>
        <v>0</v>
      </c>
      <c r="S8139" s="248">
        <f t="shared" ref="S8139:S8202" si="1271">IF(N8139&lt;&gt;"M",ROUND(IF(O8139&gt;0,IF(M8139="Y",BI8139*(1-O8139),IF(BI8139&gt;R8139,R8139 + (BI8139 - R8139)*(1-O8139),BI8139)),BI8139),ROUNDING),"")</f>
        <v>0</v>
      </c>
      <c r="T8139" s="248">
        <f t="shared" ref="T8139:T8202" si="1272">IF(N8139&lt;&gt;"M",ROUND(IF(O8139&gt;0,IF(M8139="Y",BJ8139*(1-O8139),IF(BJ8139&gt;R8139,R8139 + (BJ8139 - R8139)*(1-O8139),BJ8139)),BJ8139),ROUNDING),"")</f>
        <v>0</v>
      </c>
      <c r="U8139" s="248">
        <f t="shared" ref="U8139:U8202" si="1273">IF(N8139&lt;&gt;"M",ROUND(IF(OR(N8139="P",N8139=""),0,IF(OR(M8139="N",M8139=""),T8139-R8139,T8139)),ROUNDING),"")</f>
        <v>0</v>
      </c>
      <c r="V8139" s="13"/>
      <c r="W8139" s="7"/>
      <c r="AT8139" s="130"/>
      <c r="BF8139" s="33">
        <f t="shared" si="1269"/>
        <v>41242</v>
      </c>
      <c r="BG8139" s="34">
        <f t="shared" ref="BG8139:BG8202" si="1274">IF(N8139&lt;&gt;"M",BG8138+U8139,BG8138)</f>
        <v>82.88000000000001</v>
      </c>
      <c r="BH8139" s="32">
        <f t="shared" ref="BH8139:BH8202" si="1275">IF(L8139&lt;&gt;"",IF(ODDS_TYPE=1,L8139,IF(ODDS_TYPE=2,IF(L8139&gt;0,1+L8139/100,IF(L8139&lt;0,1-100/L8139,1)),IF(ODDS_TYPE=3,1+L8139,IF(ODDS_TYPE=4,1+L8139,IF(ODDS_TYPE=5,IF(L8139&gt;0,1+L8139,1-1/L8139),IF(ODDS_TYPE=6,IF(L8139&gt;=0,L8139+1,1-1/L8139),1)))))),1)</f>
        <v>1</v>
      </c>
      <c r="BI8139" s="32">
        <f t="shared" ref="BI8139:BI8202" si="1276">IF(P8139&lt;&gt;"Y",IF(M8139&lt;&gt;"Y",K8139*BH8139,K8139*BH8139 - K8139),IF(M8139&lt;&gt;"Y",K8139*BH8139,K8139))</f>
        <v>0</v>
      </c>
      <c r="BJ8139" s="69">
        <f t="shared" ref="BJ8139:BJ8202" si="1277">IF(P8139&lt;&gt;"Y",
IF(M8139&lt;&gt;"Y",
IF(N8139="Y",K8139*BH8139,IF(N8139="P",0,IF(OR(N8139="R",N8139="PU"),K8139,IF(N8139="H",K8139*BH8139*0.5,IF(N8139="HW",K8139*0.5*(1 + BH8139),IF(N8139="HL",K8139*0.5,0)))))),
IF(N8139="Y",K8139*BH8139 - K8139,IF(N8139="P",0,IF(OR(N8139="R",N8139="PU"),0,IF(N8139="H",IF(BH8139&gt;2,0.5*K8139*BH8139 - K8139,0),IF(N8139="HW",K8139*0.5*(1 + BH8139) - K8139,IF(N8139="HL",0,0))))))),
IF(M8139&lt;&gt;"Y",
IF(N8139="Y",K8139*BH8139,IF(N8139="P",0,IF(OR(N8139="R",N8139="PU"),K8139*(BH8139-1),IF(N8139="H",K8139*BH8139*0.5,IF(N8139="HW",K8139*(BH8139-1)*0.5,IF(N8139="HL",K8139*BH8139 - K8139*0.5,0)))))),
IF(N8139="Y",K8139,IF(N8139="P",0,IF(OR(N8139="R",N8139="PU"),0,IF(N8139="H",IF(BH8139&lt;2,K8139*BH8139*0.5 - K8139*(BH8139-1),0),IF(N8139="HW",0,IF(N8139="HL",K8139*0.5,0)))))))
)</f>
        <v>0</v>
      </c>
      <c r="BK8139" s="158" t="str">
        <f t="shared" ref="BK8139:BK8202" si="1278">IF(FILT_M=1,IF(LEN(C8139)&gt;0,C8139,""),IF(FILT_M=2,IF(LEN(E8139)&gt;0,E8139,""),IF(FILT_M=3,IF(LEN(F8139)&gt;0,F8139,""),IF(FILT_M=4,IF(LEN(G8139)&gt;0,G8139,""),""))))</f>
        <v/>
      </c>
    </row>
    <row r="8140" spans="1:63" ht="12" customHeight="1" x14ac:dyDescent="0.2">
      <c r="A8140" s="8"/>
      <c r="B8140" s="7"/>
      <c r="C8140" s="7"/>
      <c r="D8140" s="7"/>
      <c r="E8140" s="7"/>
      <c r="F8140" s="7"/>
      <c r="G8140" s="7"/>
      <c r="H8140" s="7"/>
      <c r="I8140" s="10"/>
      <c r="J8140" s="25"/>
      <c r="K8140" s="250"/>
      <c r="L8140" s="31"/>
      <c r="M8140" s="9"/>
      <c r="N8140" s="11" t="s">
        <v>25</v>
      </c>
      <c r="O8140" s="39"/>
      <c r="P8140" s="47"/>
      <c r="Q8140" s="13"/>
      <c r="R8140" s="248">
        <f t="shared" si="1270"/>
        <v>0</v>
      </c>
      <c r="S8140" s="248">
        <f t="shared" si="1271"/>
        <v>0</v>
      </c>
      <c r="T8140" s="248">
        <f t="shared" si="1272"/>
        <v>0</v>
      </c>
      <c r="U8140" s="248">
        <f t="shared" si="1273"/>
        <v>0</v>
      </c>
      <c r="V8140" s="13"/>
      <c r="W8140" s="7"/>
      <c r="AT8140" s="130"/>
      <c r="BF8140" s="33">
        <f t="shared" ref="BF8140:BF8203" si="1279">IF(A8140&gt;2,A8140,BF8139)</f>
        <v>41242</v>
      </c>
      <c r="BG8140" s="34">
        <f t="shared" si="1274"/>
        <v>82.88000000000001</v>
      </c>
      <c r="BH8140" s="32">
        <f t="shared" si="1275"/>
        <v>1</v>
      </c>
      <c r="BI8140" s="32">
        <f t="shared" si="1276"/>
        <v>0</v>
      </c>
      <c r="BJ8140" s="69">
        <f t="shared" si="1277"/>
        <v>0</v>
      </c>
      <c r="BK8140" s="158" t="str">
        <f t="shared" si="1278"/>
        <v/>
      </c>
    </row>
    <row r="8141" spans="1:63" ht="12" customHeight="1" x14ac:dyDescent="0.2">
      <c r="A8141" s="8"/>
      <c r="B8141" s="7"/>
      <c r="C8141" s="7"/>
      <c r="D8141" s="7"/>
      <c r="E8141" s="7"/>
      <c r="F8141" s="7"/>
      <c r="G8141" s="7"/>
      <c r="H8141" s="7"/>
      <c r="I8141" s="10"/>
      <c r="J8141" s="25"/>
      <c r="K8141" s="250"/>
      <c r="L8141" s="31"/>
      <c r="M8141" s="9"/>
      <c r="N8141" s="11" t="s">
        <v>25</v>
      </c>
      <c r="O8141" s="39"/>
      <c r="P8141" s="47"/>
      <c r="Q8141" s="13"/>
      <c r="R8141" s="248">
        <f t="shared" si="1270"/>
        <v>0</v>
      </c>
      <c r="S8141" s="248">
        <f t="shared" si="1271"/>
        <v>0</v>
      </c>
      <c r="T8141" s="248">
        <f t="shared" si="1272"/>
        <v>0</v>
      </c>
      <c r="U8141" s="248">
        <f t="shared" si="1273"/>
        <v>0</v>
      </c>
      <c r="V8141" s="13"/>
      <c r="W8141" s="7"/>
      <c r="AT8141" s="130"/>
      <c r="BF8141" s="33">
        <f t="shared" si="1279"/>
        <v>41242</v>
      </c>
      <c r="BG8141" s="34">
        <f t="shared" si="1274"/>
        <v>82.88000000000001</v>
      </c>
      <c r="BH8141" s="32">
        <f t="shared" si="1275"/>
        <v>1</v>
      </c>
      <c r="BI8141" s="32">
        <f t="shared" si="1276"/>
        <v>0</v>
      </c>
      <c r="BJ8141" s="69">
        <f t="shared" si="1277"/>
        <v>0</v>
      </c>
      <c r="BK8141" s="158" t="str">
        <f t="shared" si="1278"/>
        <v/>
      </c>
    </row>
    <row r="8142" spans="1:63" ht="12" customHeight="1" x14ac:dyDescent="0.2">
      <c r="A8142" s="8"/>
      <c r="B8142" s="7"/>
      <c r="C8142" s="7"/>
      <c r="D8142" s="7"/>
      <c r="E8142" s="7"/>
      <c r="F8142" s="7"/>
      <c r="G8142" s="7"/>
      <c r="H8142" s="7"/>
      <c r="I8142" s="10"/>
      <c r="J8142" s="25"/>
      <c r="K8142" s="250"/>
      <c r="L8142" s="31"/>
      <c r="M8142" s="9"/>
      <c r="N8142" s="11" t="s">
        <v>25</v>
      </c>
      <c r="O8142" s="39"/>
      <c r="P8142" s="47"/>
      <c r="Q8142" s="13"/>
      <c r="R8142" s="248">
        <f t="shared" si="1270"/>
        <v>0</v>
      </c>
      <c r="S8142" s="248">
        <f t="shared" si="1271"/>
        <v>0</v>
      </c>
      <c r="T8142" s="248">
        <f t="shared" si="1272"/>
        <v>0</v>
      </c>
      <c r="U8142" s="248">
        <f t="shared" si="1273"/>
        <v>0</v>
      </c>
      <c r="V8142" s="13"/>
      <c r="W8142" s="7"/>
      <c r="AT8142" s="130"/>
      <c r="BF8142" s="33">
        <f t="shared" si="1279"/>
        <v>41242</v>
      </c>
      <c r="BG8142" s="34">
        <f t="shared" si="1274"/>
        <v>82.88000000000001</v>
      </c>
      <c r="BH8142" s="32">
        <f t="shared" si="1275"/>
        <v>1</v>
      </c>
      <c r="BI8142" s="32">
        <f t="shared" si="1276"/>
        <v>0</v>
      </c>
      <c r="BJ8142" s="69">
        <f t="shared" si="1277"/>
        <v>0</v>
      </c>
      <c r="BK8142" s="158" t="str">
        <f t="shared" si="1278"/>
        <v/>
      </c>
    </row>
    <row r="8143" spans="1:63" ht="12" customHeight="1" x14ac:dyDescent="0.2">
      <c r="A8143" s="8"/>
      <c r="B8143" s="7"/>
      <c r="C8143" s="7"/>
      <c r="D8143" s="7"/>
      <c r="E8143" s="7"/>
      <c r="F8143" s="7"/>
      <c r="G8143" s="7"/>
      <c r="H8143" s="7"/>
      <c r="I8143" s="10"/>
      <c r="J8143" s="25"/>
      <c r="K8143" s="250"/>
      <c r="L8143" s="31"/>
      <c r="M8143" s="9"/>
      <c r="N8143" s="11" t="s">
        <v>25</v>
      </c>
      <c r="O8143" s="39"/>
      <c r="P8143" s="47"/>
      <c r="Q8143" s="13"/>
      <c r="R8143" s="248">
        <f t="shared" si="1270"/>
        <v>0</v>
      </c>
      <c r="S8143" s="248">
        <f t="shared" si="1271"/>
        <v>0</v>
      </c>
      <c r="T8143" s="248">
        <f t="shared" si="1272"/>
        <v>0</v>
      </c>
      <c r="U8143" s="248">
        <f t="shared" si="1273"/>
        <v>0</v>
      </c>
      <c r="V8143" s="13"/>
      <c r="W8143" s="7"/>
      <c r="AT8143" s="130"/>
      <c r="BF8143" s="33">
        <f t="shared" si="1279"/>
        <v>41242</v>
      </c>
      <c r="BG8143" s="34">
        <f t="shared" si="1274"/>
        <v>82.88000000000001</v>
      </c>
      <c r="BH8143" s="32">
        <f t="shared" si="1275"/>
        <v>1</v>
      </c>
      <c r="BI8143" s="32">
        <f t="shared" si="1276"/>
        <v>0</v>
      </c>
      <c r="BJ8143" s="69">
        <f t="shared" si="1277"/>
        <v>0</v>
      </c>
      <c r="BK8143" s="158" t="str">
        <f t="shared" si="1278"/>
        <v/>
      </c>
    </row>
    <row r="8144" spans="1:63" ht="12" customHeight="1" x14ac:dyDescent="0.2">
      <c r="A8144" s="8"/>
      <c r="B8144" s="7"/>
      <c r="C8144" s="7"/>
      <c r="D8144" s="7"/>
      <c r="E8144" s="7"/>
      <c r="F8144" s="7"/>
      <c r="G8144" s="7"/>
      <c r="H8144" s="7"/>
      <c r="I8144" s="10"/>
      <c r="J8144" s="25"/>
      <c r="K8144" s="250"/>
      <c r="L8144" s="31"/>
      <c r="M8144" s="9"/>
      <c r="N8144" s="11" t="s">
        <v>25</v>
      </c>
      <c r="O8144" s="39"/>
      <c r="P8144" s="47"/>
      <c r="Q8144" s="13"/>
      <c r="R8144" s="248">
        <f t="shared" si="1270"/>
        <v>0</v>
      </c>
      <c r="S8144" s="248">
        <f t="shared" si="1271"/>
        <v>0</v>
      </c>
      <c r="T8144" s="248">
        <f t="shared" si="1272"/>
        <v>0</v>
      </c>
      <c r="U8144" s="248">
        <f t="shared" si="1273"/>
        <v>0</v>
      </c>
      <c r="V8144" s="13"/>
      <c r="W8144" s="7"/>
      <c r="AT8144" s="130"/>
      <c r="BF8144" s="33">
        <f t="shared" si="1279"/>
        <v>41242</v>
      </c>
      <c r="BG8144" s="34">
        <f t="shared" si="1274"/>
        <v>82.88000000000001</v>
      </c>
      <c r="BH8144" s="32">
        <f t="shared" si="1275"/>
        <v>1</v>
      </c>
      <c r="BI8144" s="32">
        <f t="shared" si="1276"/>
        <v>0</v>
      </c>
      <c r="BJ8144" s="69">
        <f t="shared" si="1277"/>
        <v>0</v>
      </c>
      <c r="BK8144" s="158" t="str">
        <f t="shared" si="1278"/>
        <v/>
      </c>
    </row>
    <row r="8145" spans="1:63" ht="12" customHeight="1" x14ac:dyDescent="0.2">
      <c r="A8145" s="8"/>
      <c r="B8145" s="7"/>
      <c r="C8145" s="7"/>
      <c r="D8145" s="7"/>
      <c r="E8145" s="7"/>
      <c r="F8145" s="7"/>
      <c r="G8145" s="7"/>
      <c r="H8145" s="7"/>
      <c r="I8145" s="10"/>
      <c r="J8145" s="25"/>
      <c r="K8145" s="250"/>
      <c r="L8145" s="31"/>
      <c r="M8145" s="9"/>
      <c r="N8145" s="11" t="s">
        <v>25</v>
      </c>
      <c r="O8145" s="39"/>
      <c r="P8145" s="47"/>
      <c r="Q8145" s="13"/>
      <c r="R8145" s="248">
        <f t="shared" si="1270"/>
        <v>0</v>
      </c>
      <c r="S8145" s="248">
        <f t="shared" si="1271"/>
        <v>0</v>
      </c>
      <c r="T8145" s="248">
        <f t="shared" si="1272"/>
        <v>0</v>
      </c>
      <c r="U8145" s="248">
        <f t="shared" si="1273"/>
        <v>0</v>
      </c>
      <c r="V8145" s="13"/>
      <c r="W8145" s="7"/>
      <c r="AT8145" s="130"/>
      <c r="BF8145" s="33">
        <f t="shared" si="1279"/>
        <v>41242</v>
      </c>
      <c r="BG8145" s="34">
        <f t="shared" si="1274"/>
        <v>82.88000000000001</v>
      </c>
      <c r="BH8145" s="32">
        <f t="shared" si="1275"/>
        <v>1</v>
      </c>
      <c r="BI8145" s="32">
        <f t="shared" si="1276"/>
        <v>0</v>
      </c>
      <c r="BJ8145" s="69">
        <f t="shared" si="1277"/>
        <v>0</v>
      </c>
      <c r="BK8145" s="158" t="str">
        <f t="shared" si="1278"/>
        <v/>
      </c>
    </row>
    <row r="8146" spans="1:63" ht="12" customHeight="1" x14ac:dyDescent="0.2">
      <c r="A8146" s="8"/>
      <c r="B8146" s="7"/>
      <c r="C8146" s="7"/>
      <c r="D8146" s="7"/>
      <c r="E8146" s="7"/>
      <c r="F8146" s="7"/>
      <c r="G8146" s="7"/>
      <c r="H8146" s="7"/>
      <c r="I8146" s="10"/>
      <c r="J8146" s="25"/>
      <c r="K8146" s="250"/>
      <c r="L8146" s="31"/>
      <c r="M8146" s="9"/>
      <c r="N8146" s="11" t="s">
        <v>25</v>
      </c>
      <c r="O8146" s="39"/>
      <c r="P8146" s="47"/>
      <c r="Q8146" s="13"/>
      <c r="R8146" s="248">
        <f t="shared" si="1270"/>
        <v>0</v>
      </c>
      <c r="S8146" s="248">
        <f t="shared" si="1271"/>
        <v>0</v>
      </c>
      <c r="T8146" s="248">
        <f t="shared" si="1272"/>
        <v>0</v>
      </c>
      <c r="U8146" s="248">
        <f t="shared" si="1273"/>
        <v>0</v>
      </c>
      <c r="V8146" s="13"/>
      <c r="W8146" s="7"/>
      <c r="AT8146" s="130"/>
      <c r="BF8146" s="33">
        <f t="shared" si="1279"/>
        <v>41242</v>
      </c>
      <c r="BG8146" s="34">
        <f t="shared" si="1274"/>
        <v>82.88000000000001</v>
      </c>
      <c r="BH8146" s="32">
        <f t="shared" si="1275"/>
        <v>1</v>
      </c>
      <c r="BI8146" s="32">
        <f t="shared" si="1276"/>
        <v>0</v>
      </c>
      <c r="BJ8146" s="69">
        <f t="shared" si="1277"/>
        <v>0</v>
      </c>
      <c r="BK8146" s="158" t="str">
        <f t="shared" si="1278"/>
        <v/>
      </c>
    </row>
    <row r="8147" spans="1:63" ht="12" customHeight="1" x14ac:dyDescent="0.2">
      <c r="A8147" s="8"/>
      <c r="B8147" s="7"/>
      <c r="C8147" s="7"/>
      <c r="D8147" s="7"/>
      <c r="E8147" s="7"/>
      <c r="F8147" s="7"/>
      <c r="G8147" s="7"/>
      <c r="H8147" s="7"/>
      <c r="I8147" s="10"/>
      <c r="J8147" s="25"/>
      <c r="K8147" s="250"/>
      <c r="L8147" s="31"/>
      <c r="M8147" s="9"/>
      <c r="N8147" s="11" t="s">
        <v>25</v>
      </c>
      <c r="O8147" s="39"/>
      <c r="P8147" s="47"/>
      <c r="Q8147" s="13"/>
      <c r="R8147" s="248">
        <f t="shared" si="1270"/>
        <v>0</v>
      </c>
      <c r="S8147" s="248">
        <f t="shared" si="1271"/>
        <v>0</v>
      </c>
      <c r="T8147" s="248">
        <f t="shared" si="1272"/>
        <v>0</v>
      </c>
      <c r="U8147" s="248">
        <f t="shared" si="1273"/>
        <v>0</v>
      </c>
      <c r="V8147" s="13"/>
      <c r="W8147" s="7"/>
      <c r="AT8147" s="130"/>
      <c r="BF8147" s="33">
        <f t="shared" si="1279"/>
        <v>41242</v>
      </c>
      <c r="BG8147" s="34">
        <f t="shared" si="1274"/>
        <v>82.88000000000001</v>
      </c>
      <c r="BH8147" s="32">
        <f t="shared" si="1275"/>
        <v>1</v>
      </c>
      <c r="BI8147" s="32">
        <f t="shared" si="1276"/>
        <v>0</v>
      </c>
      <c r="BJ8147" s="69">
        <f t="shared" si="1277"/>
        <v>0</v>
      </c>
      <c r="BK8147" s="158" t="str">
        <f t="shared" si="1278"/>
        <v/>
      </c>
    </row>
    <row r="8148" spans="1:63" ht="12" customHeight="1" x14ac:dyDescent="0.2">
      <c r="A8148" s="8"/>
      <c r="B8148" s="7"/>
      <c r="C8148" s="7"/>
      <c r="D8148" s="7"/>
      <c r="E8148" s="7"/>
      <c r="F8148" s="7"/>
      <c r="G8148" s="7"/>
      <c r="H8148" s="7"/>
      <c r="I8148" s="10"/>
      <c r="J8148" s="25"/>
      <c r="K8148" s="250"/>
      <c r="L8148" s="31"/>
      <c r="M8148" s="9"/>
      <c r="N8148" s="11" t="s">
        <v>25</v>
      </c>
      <c r="O8148" s="39"/>
      <c r="P8148" s="47"/>
      <c r="Q8148" s="13"/>
      <c r="R8148" s="248">
        <f t="shared" si="1270"/>
        <v>0</v>
      </c>
      <c r="S8148" s="248">
        <f t="shared" si="1271"/>
        <v>0</v>
      </c>
      <c r="T8148" s="248">
        <f t="shared" si="1272"/>
        <v>0</v>
      </c>
      <c r="U8148" s="248">
        <f t="shared" si="1273"/>
        <v>0</v>
      </c>
      <c r="V8148" s="13"/>
      <c r="W8148" s="7"/>
      <c r="AT8148" s="130"/>
      <c r="BF8148" s="33">
        <f t="shared" si="1279"/>
        <v>41242</v>
      </c>
      <c r="BG8148" s="34">
        <f t="shared" si="1274"/>
        <v>82.88000000000001</v>
      </c>
      <c r="BH8148" s="32">
        <f t="shared" si="1275"/>
        <v>1</v>
      </c>
      <c r="BI8148" s="32">
        <f t="shared" si="1276"/>
        <v>0</v>
      </c>
      <c r="BJ8148" s="69">
        <f t="shared" si="1277"/>
        <v>0</v>
      </c>
      <c r="BK8148" s="158" t="str">
        <f t="shared" si="1278"/>
        <v/>
      </c>
    </row>
    <row r="8149" spans="1:63" ht="12" customHeight="1" x14ac:dyDescent="0.2">
      <c r="A8149" s="8"/>
      <c r="B8149" s="7"/>
      <c r="C8149" s="7"/>
      <c r="D8149" s="7"/>
      <c r="E8149" s="7"/>
      <c r="F8149" s="7"/>
      <c r="G8149" s="7"/>
      <c r="H8149" s="7"/>
      <c r="I8149" s="10"/>
      <c r="J8149" s="25"/>
      <c r="K8149" s="250"/>
      <c r="L8149" s="31"/>
      <c r="M8149" s="9"/>
      <c r="N8149" s="11" t="s">
        <v>25</v>
      </c>
      <c r="O8149" s="39"/>
      <c r="P8149" s="47"/>
      <c r="Q8149" s="13"/>
      <c r="R8149" s="248">
        <f t="shared" si="1270"/>
        <v>0</v>
      </c>
      <c r="S8149" s="248">
        <f t="shared" si="1271"/>
        <v>0</v>
      </c>
      <c r="T8149" s="248">
        <f t="shared" si="1272"/>
        <v>0</v>
      </c>
      <c r="U8149" s="248">
        <f t="shared" si="1273"/>
        <v>0</v>
      </c>
      <c r="V8149" s="13"/>
      <c r="W8149" s="7"/>
      <c r="AT8149" s="130"/>
      <c r="BF8149" s="33">
        <f t="shared" si="1279"/>
        <v>41242</v>
      </c>
      <c r="BG8149" s="34">
        <f t="shared" si="1274"/>
        <v>82.88000000000001</v>
      </c>
      <c r="BH8149" s="32">
        <f t="shared" si="1275"/>
        <v>1</v>
      </c>
      <c r="BI8149" s="32">
        <f t="shared" si="1276"/>
        <v>0</v>
      </c>
      <c r="BJ8149" s="69">
        <f t="shared" si="1277"/>
        <v>0</v>
      </c>
      <c r="BK8149" s="158" t="str">
        <f t="shared" si="1278"/>
        <v/>
      </c>
    </row>
    <row r="8150" spans="1:63" ht="12" customHeight="1" x14ac:dyDescent="0.2">
      <c r="A8150" s="8"/>
      <c r="B8150" s="7"/>
      <c r="C8150" s="7"/>
      <c r="D8150" s="7"/>
      <c r="E8150" s="7"/>
      <c r="F8150" s="7"/>
      <c r="G8150" s="7"/>
      <c r="H8150" s="7"/>
      <c r="I8150" s="10"/>
      <c r="J8150" s="25"/>
      <c r="K8150" s="250"/>
      <c r="L8150" s="31"/>
      <c r="M8150" s="9"/>
      <c r="N8150" s="11" t="s">
        <v>25</v>
      </c>
      <c r="O8150" s="39"/>
      <c r="P8150" s="47"/>
      <c r="Q8150" s="13"/>
      <c r="R8150" s="248">
        <f t="shared" si="1270"/>
        <v>0</v>
      </c>
      <c r="S8150" s="248">
        <f t="shared" si="1271"/>
        <v>0</v>
      </c>
      <c r="T8150" s="248">
        <f t="shared" si="1272"/>
        <v>0</v>
      </c>
      <c r="U8150" s="248">
        <f t="shared" si="1273"/>
        <v>0</v>
      </c>
      <c r="V8150" s="13"/>
      <c r="W8150" s="7"/>
      <c r="AT8150" s="130"/>
      <c r="BF8150" s="33">
        <f t="shared" si="1279"/>
        <v>41242</v>
      </c>
      <c r="BG8150" s="34">
        <f t="shared" si="1274"/>
        <v>82.88000000000001</v>
      </c>
      <c r="BH8150" s="32">
        <f t="shared" si="1275"/>
        <v>1</v>
      </c>
      <c r="BI8150" s="32">
        <f t="shared" si="1276"/>
        <v>0</v>
      </c>
      <c r="BJ8150" s="69">
        <f t="shared" si="1277"/>
        <v>0</v>
      </c>
      <c r="BK8150" s="158" t="str">
        <f t="shared" si="1278"/>
        <v/>
      </c>
    </row>
    <row r="8151" spans="1:63" ht="12" customHeight="1" x14ac:dyDescent="0.2">
      <c r="A8151" s="8"/>
      <c r="B8151" s="7"/>
      <c r="C8151" s="7"/>
      <c r="D8151" s="7"/>
      <c r="E8151" s="7"/>
      <c r="F8151" s="7"/>
      <c r="G8151" s="7"/>
      <c r="H8151" s="7"/>
      <c r="I8151" s="10"/>
      <c r="J8151" s="25"/>
      <c r="K8151" s="250"/>
      <c r="L8151" s="31"/>
      <c r="M8151" s="9"/>
      <c r="N8151" s="11" t="s">
        <v>25</v>
      </c>
      <c r="O8151" s="39"/>
      <c r="P8151" s="47"/>
      <c r="Q8151" s="13"/>
      <c r="R8151" s="248">
        <f t="shared" si="1270"/>
        <v>0</v>
      </c>
      <c r="S8151" s="248">
        <f t="shared" si="1271"/>
        <v>0</v>
      </c>
      <c r="T8151" s="248">
        <f t="shared" si="1272"/>
        <v>0</v>
      </c>
      <c r="U8151" s="248">
        <f t="shared" si="1273"/>
        <v>0</v>
      </c>
      <c r="V8151" s="13"/>
      <c r="W8151" s="7"/>
      <c r="AT8151" s="130"/>
      <c r="BF8151" s="33">
        <f t="shared" si="1279"/>
        <v>41242</v>
      </c>
      <c r="BG8151" s="34">
        <f t="shared" si="1274"/>
        <v>82.88000000000001</v>
      </c>
      <c r="BH8151" s="32">
        <f t="shared" si="1275"/>
        <v>1</v>
      </c>
      <c r="BI8151" s="32">
        <f t="shared" si="1276"/>
        <v>0</v>
      </c>
      <c r="BJ8151" s="69">
        <f t="shared" si="1277"/>
        <v>0</v>
      </c>
      <c r="BK8151" s="158" t="str">
        <f t="shared" si="1278"/>
        <v/>
      </c>
    </row>
    <row r="8152" spans="1:63" ht="12" customHeight="1" x14ac:dyDescent="0.2">
      <c r="A8152" s="8"/>
      <c r="B8152" s="7"/>
      <c r="C8152" s="7"/>
      <c r="D8152" s="7"/>
      <c r="E8152" s="7"/>
      <c r="F8152" s="7"/>
      <c r="G8152" s="7"/>
      <c r="H8152" s="7"/>
      <c r="I8152" s="10"/>
      <c r="J8152" s="25"/>
      <c r="K8152" s="250"/>
      <c r="L8152" s="31"/>
      <c r="M8152" s="9"/>
      <c r="N8152" s="11" t="s">
        <v>25</v>
      </c>
      <c r="O8152" s="39"/>
      <c r="P8152" s="47"/>
      <c r="Q8152" s="13"/>
      <c r="R8152" s="248">
        <f t="shared" si="1270"/>
        <v>0</v>
      </c>
      <c r="S8152" s="248">
        <f t="shared" si="1271"/>
        <v>0</v>
      </c>
      <c r="T8152" s="248">
        <f t="shared" si="1272"/>
        <v>0</v>
      </c>
      <c r="U8152" s="248">
        <f t="shared" si="1273"/>
        <v>0</v>
      </c>
      <c r="V8152" s="13"/>
      <c r="W8152" s="7"/>
      <c r="AT8152" s="130"/>
      <c r="BF8152" s="33">
        <f t="shared" si="1279"/>
        <v>41242</v>
      </c>
      <c r="BG8152" s="34">
        <f t="shared" si="1274"/>
        <v>82.88000000000001</v>
      </c>
      <c r="BH8152" s="32">
        <f t="shared" si="1275"/>
        <v>1</v>
      </c>
      <c r="BI8152" s="32">
        <f t="shared" si="1276"/>
        <v>0</v>
      </c>
      <c r="BJ8152" s="69">
        <f t="shared" si="1277"/>
        <v>0</v>
      </c>
      <c r="BK8152" s="158" t="str">
        <f t="shared" si="1278"/>
        <v/>
      </c>
    </row>
    <row r="8153" spans="1:63" ht="12" customHeight="1" x14ac:dyDescent="0.2">
      <c r="A8153" s="8"/>
      <c r="B8153" s="7"/>
      <c r="C8153" s="7"/>
      <c r="D8153" s="7"/>
      <c r="E8153" s="7"/>
      <c r="F8153" s="7"/>
      <c r="G8153" s="7"/>
      <c r="H8153" s="7"/>
      <c r="I8153" s="10"/>
      <c r="J8153" s="25"/>
      <c r="K8153" s="250"/>
      <c r="L8153" s="31"/>
      <c r="M8153" s="9"/>
      <c r="N8153" s="11" t="s">
        <v>25</v>
      </c>
      <c r="O8153" s="39"/>
      <c r="P8153" s="47"/>
      <c r="Q8153" s="13"/>
      <c r="R8153" s="248">
        <f t="shared" si="1270"/>
        <v>0</v>
      </c>
      <c r="S8153" s="248">
        <f t="shared" si="1271"/>
        <v>0</v>
      </c>
      <c r="T8153" s="248">
        <f t="shared" si="1272"/>
        <v>0</v>
      </c>
      <c r="U8153" s="248">
        <f t="shared" si="1273"/>
        <v>0</v>
      </c>
      <c r="V8153" s="13"/>
      <c r="W8153" s="7"/>
      <c r="AT8153" s="130"/>
      <c r="BF8153" s="33">
        <f t="shared" si="1279"/>
        <v>41242</v>
      </c>
      <c r="BG8153" s="34">
        <f t="shared" si="1274"/>
        <v>82.88000000000001</v>
      </c>
      <c r="BH8153" s="32">
        <f t="shared" si="1275"/>
        <v>1</v>
      </c>
      <c r="BI8153" s="32">
        <f t="shared" si="1276"/>
        <v>0</v>
      </c>
      <c r="BJ8153" s="69">
        <f t="shared" si="1277"/>
        <v>0</v>
      </c>
      <c r="BK8153" s="158" t="str">
        <f t="shared" si="1278"/>
        <v/>
      </c>
    </row>
    <row r="8154" spans="1:63" ht="12" customHeight="1" x14ac:dyDescent="0.2">
      <c r="A8154" s="8"/>
      <c r="B8154" s="7"/>
      <c r="C8154" s="7"/>
      <c r="D8154" s="7"/>
      <c r="E8154" s="7"/>
      <c r="F8154" s="7"/>
      <c r="G8154" s="7"/>
      <c r="H8154" s="7"/>
      <c r="I8154" s="10"/>
      <c r="J8154" s="25"/>
      <c r="K8154" s="250"/>
      <c r="L8154" s="31"/>
      <c r="M8154" s="9"/>
      <c r="N8154" s="11" t="s">
        <v>25</v>
      </c>
      <c r="O8154" s="39"/>
      <c r="P8154" s="47"/>
      <c r="Q8154" s="13"/>
      <c r="R8154" s="248">
        <f t="shared" si="1270"/>
        <v>0</v>
      </c>
      <c r="S8154" s="248">
        <f t="shared" si="1271"/>
        <v>0</v>
      </c>
      <c r="T8154" s="248">
        <f t="shared" si="1272"/>
        <v>0</v>
      </c>
      <c r="U8154" s="248">
        <f t="shared" si="1273"/>
        <v>0</v>
      </c>
      <c r="V8154" s="13"/>
      <c r="W8154" s="7"/>
      <c r="AT8154" s="130"/>
      <c r="BF8154" s="33">
        <f t="shared" si="1279"/>
        <v>41242</v>
      </c>
      <c r="BG8154" s="34">
        <f t="shared" si="1274"/>
        <v>82.88000000000001</v>
      </c>
      <c r="BH8154" s="32">
        <f t="shared" si="1275"/>
        <v>1</v>
      </c>
      <c r="BI8154" s="32">
        <f t="shared" si="1276"/>
        <v>0</v>
      </c>
      <c r="BJ8154" s="69">
        <f t="shared" si="1277"/>
        <v>0</v>
      </c>
      <c r="BK8154" s="158" t="str">
        <f t="shared" si="1278"/>
        <v/>
      </c>
    </row>
    <row r="8155" spans="1:63" ht="12" customHeight="1" x14ac:dyDescent="0.2">
      <c r="A8155" s="8"/>
      <c r="B8155" s="7"/>
      <c r="C8155" s="7"/>
      <c r="D8155" s="7"/>
      <c r="E8155" s="7"/>
      <c r="F8155" s="7"/>
      <c r="G8155" s="7"/>
      <c r="H8155" s="7"/>
      <c r="I8155" s="10"/>
      <c r="J8155" s="25"/>
      <c r="K8155" s="250"/>
      <c r="L8155" s="31"/>
      <c r="M8155" s="9"/>
      <c r="N8155" s="11" t="s">
        <v>25</v>
      </c>
      <c r="O8155" s="39"/>
      <c r="P8155" s="47"/>
      <c r="Q8155" s="13"/>
      <c r="R8155" s="248">
        <f t="shared" si="1270"/>
        <v>0</v>
      </c>
      <c r="S8155" s="248">
        <f t="shared" si="1271"/>
        <v>0</v>
      </c>
      <c r="T8155" s="248">
        <f t="shared" si="1272"/>
        <v>0</v>
      </c>
      <c r="U8155" s="248">
        <f t="shared" si="1273"/>
        <v>0</v>
      </c>
      <c r="V8155" s="13"/>
      <c r="W8155" s="7"/>
      <c r="AT8155" s="130"/>
      <c r="BF8155" s="33">
        <f t="shared" si="1279"/>
        <v>41242</v>
      </c>
      <c r="BG8155" s="34">
        <f t="shared" si="1274"/>
        <v>82.88000000000001</v>
      </c>
      <c r="BH8155" s="32">
        <f t="shared" si="1275"/>
        <v>1</v>
      </c>
      <c r="BI8155" s="32">
        <f t="shared" si="1276"/>
        <v>0</v>
      </c>
      <c r="BJ8155" s="69">
        <f t="shared" si="1277"/>
        <v>0</v>
      </c>
      <c r="BK8155" s="158" t="str">
        <f t="shared" si="1278"/>
        <v/>
      </c>
    </row>
    <row r="8156" spans="1:63" ht="12" customHeight="1" x14ac:dyDescent="0.2">
      <c r="A8156" s="8"/>
      <c r="B8156" s="7"/>
      <c r="C8156" s="7"/>
      <c r="D8156" s="7"/>
      <c r="E8156" s="7"/>
      <c r="F8156" s="7"/>
      <c r="G8156" s="7"/>
      <c r="H8156" s="7"/>
      <c r="I8156" s="10"/>
      <c r="J8156" s="25"/>
      <c r="K8156" s="250"/>
      <c r="L8156" s="31"/>
      <c r="M8156" s="9"/>
      <c r="N8156" s="11" t="s">
        <v>25</v>
      </c>
      <c r="O8156" s="39"/>
      <c r="P8156" s="47"/>
      <c r="Q8156" s="13"/>
      <c r="R8156" s="248">
        <f t="shared" si="1270"/>
        <v>0</v>
      </c>
      <c r="S8156" s="248">
        <f t="shared" si="1271"/>
        <v>0</v>
      </c>
      <c r="T8156" s="248">
        <f t="shared" si="1272"/>
        <v>0</v>
      </c>
      <c r="U8156" s="248">
        <f t="shared" si="1273"/>
        <v>0</v>
      </c>
      <c r="V8156" s="13"/>
      <c r="W8156" s="7"/>
      <c r="AT8156" s="130"/>
      <c r="BF8156" s="33">
        <f t="shared" si="1279"/>
        <v>41242</v>
      </c>
      <c r="BG8156" s="34">
        <f t="shared" si="1274"/>
        <v>82.88000000000001</v>
      </c>
      <c r="BH8156" s="32">
        <f t="shared" si="1275"/>
        <v>1</v>
      </c>
      <c r="BI8156" s="32">
        <f t="shared" si="1276"/>
        <v>0</v>
      </c>
      <c r="BJ8156" s="69">
        <f t="shared" si="1277"/>
        <v>0</v>
      </c>
      <c r="BK8156" s="158" t="str">
        <f t="shared" si="1278"/>
        <v/>
      </c>
    </row>
    <row r="8157" spans="1:63" ht="12" customHeight="1" x14ac:dyDescent="0.2">
      <c r="A8157" s="8"/>
      <c r="B8157" s="7"/>
      <c r="C8157" s="7"/>
      <c r="D8157" s="7"/>
      <c r="E8157" s="7"/>
      <c r="F8157" s="7"/>
      <c r="G8157" s="7"/>
      <c r="H8157" s="7"/>
      <c r="I8157" s="10"/>
      <c r="J8157" s="25"/>
      <c r="K8157" s="250"/>
      <c r="L8157" s="31"/>
      <c r="M8157" s="9"/>
      <c r="N8157" s="11" t="s">
        <v>25</v>
      </c>
      <c r="O8157" s="39"/>
      <c r="P8157" s="47"/>
      <c r="Q8157" s="13"/>
      <c r="R8157" s="248">
        <f t="shared" si="1270"/>
        <v>0</v>
      </c>
      <c r="S8157" s="248">
        <f t="shared" si="1271"/>
        <v>0</v>
      </c>
      <c r="T8157" s="248">
        <f t="shared" si="1272"/>
        <v>0</v>
      </c>
      <c r="U8157" s="248">
        <f t="shared" si="1273"/>
        <v>0</v>
      </c>
      <c r="V8157" s="13"/>
      <c r="W8157" s="7"/>
      <c r="AT8157" s="130"/>
      <c r="BF8157" s="33">
        <f t="shared" si="1279"/>
        <v>41242</v>
      </c>
      <c r="BG8157" s="34">
        <f t="shared" si="1274"/>
        <v>82.88000000000001</v>
      </c>
      <c r="BH8157" s="32">
        <f t="shared" si="1275"/>
        <v>1</v>
      </c>
      <c r="BI8157" s="32">
        <f t="shared" si="1276"/>
        <v>0</v>
      </c>
      <c r="BJ8157" s="69">
        <f t="shared" si="1277"/>
        <v>0</v>
      </c>
      <c r="BK8157" s="158" t="str">
        <f t="shared" si="1278"/>
        <v/>
      </c>
    </row>
    <row r="8158" spans="1:63" ht="12" customHeight="1" x14ac:dyDescent="0.2">
      <c r="A8158" s="8"/>
      <c r="B8158" s="7"/>
      <c r="C8158" s="7"/>
      <c r="D8158" s="7"/>
      <c r="E8158" s="7"/>
      <c r="F8158" s="7"/>
      <c r="G8158" s="7"/>
      <c r="H8158" s="7"/>
      <c r="I8158" s="10"/>
      <c r="J8158" s="25"/>
      <c r="K8158" s="250"/>
      <c r="L8158" s="31"/>
      <c r="M8158" s="9"/>
      <c r="N8158" s="11" t="s">
        <v>25</v>
      </c>
      <c r="O8158" s="39"/>
      <c r="P8158" s="47"/>
      <c r="Q8158" s="13"/>
      <c r="R8158" s="248">
        <f t="shared" si="1270"/>
        <v>0</v>
      </c>
      <c r="S8158" s="248">
        <f t="shared" si="1271"/>
        <v>0</v>
      </c>
      <c r="T8158" s="248">
        <f t="shared" si="1272"/>
        <v>0</v>
      </c>
      <c r="U8158" s="248">
        <f t="shared" si="1273"/>
        <v>0</v>
      </c>
      <c r="V8158" s="13"/>
      <c r="W8158" s="7"/>
      <c r="AT8158" s="130"/>
      <c r="BF8158" s="33">
        <f t="shared" si="1279"/>
        <v>41242</v>
      </c>
      <c r="BG8158" s="34">
        <f t="shared" si="1274"/>
        <v>82.88000000000001</v>
      </c>
      <c r="BH8158" s="32">
        <f t="shared" si="1275"/>
        <v>1</v>
      </c>
      <c r="BI8158" s="32">
        <f t="shared" si="1276"/>
        <v>0</v>
      </c>
      <c r="BJ8158" s="69">
        <f t="shared" si="1277"/>
        <v>0</v>
      </c>
      <c r="BK8158" s="158" t="str">
        <f t="shared" si="1278"/>
        <v/>
      </c>
    </row>
    <row r="8159" spans="1:63" ht="12" customHeight="1" x14ac:dyDescent="0.2">
      <c r="A8159" s="8"/>
      <c r="B8159" s="7"/>
      <c r="C8159" s="7"/>
      <c r="D8159" s="7"/>
      <c r="E8159" s="7"/>
      <c r="F8159" s="7"/>
      <c r="G8159" s="7"/>
      <c r="H8159" s="7"/>
      <c r="I8159" s="10"/>
      <c r="J8159" s="25"/>
      <c r="K8159" s="250"/>
      <c r="L8159" s="31"/>
      <c r="M8159" s="9"/>
      <c r="N8159" s="11" t="s">
        <v>25</v>
      </c>
      <c r="O8159" s="39"/>
      <c r="P8159" s="47"/>
      <c r="Q8159" s="13"/>
      <c r="R8159" s="248">
        <f t="shared" si="1270"/>
        <v>0</v>
      </c>
      <c r="S8159" s="248">
        <f t="shared" si="1271"/>
        <v>0</v>
      </c>
      <c r="T8159" s="248">
        <f t="shared" si="1272"/>
        <v>0</v>
      </c>
      <c r="U8159" s="248">
        <f t="shared" si="1273"/>
        <v>0</v>
      </c>
      <c r="V8159" s="13"/>
      <c r="W8159" s="7"/>
      <c r="AT8159" s="130"/>
      <c r="BF8159" s="33">
        <f t="shared" si="1279"/>
        <v>41242</v>
      </c>
      <c r="BG8159" s="34">
        <f t="shared" si="1274"/>
        <v>82.88000000000001</v>
      </c>
      <c r="BH8159" s="32">
        <f t="shared" si="1275"/>
        <v>1</v>
      </c>
      <c r="BI8159" s="32">
        <f t="shared" si="1276"/>
        <v>0</v>
      </c>
      <c r="BJ8159" s="69">
        <f t="shared" si="1277"/>
        <v>0</v>
      </c>
      <c r="BK8159" s="158" t="str">
        <f t="shared" si="1278"/>
        <v/>
      </c>
    </row>
    <row r="8160" spans="1:63" ht="12" customHeight="1" x14ac:dyDescent="0.2">
      <c r="A8160" s="8"/>
      <c r="B8160" s="7"/>
      <c r="C8160" s="7"/>
      <c r="D8160" s="7"/>
      <c r="E8160" s="7"/>
      <c r="F8160" s="7"/>
      <c r="G8160" s="7"/>
      <c r="H8160" s="7"/>
      <c r="I8160" s="10"/>
      <c r="J8160" s="25"/>
      <c r="K8160" s="250"/>
      <c r="L8160" s="31"/>
      <c r="M8160" s="9"/>
      <c r="N8160" s="11" t="s">
        <v>25</v>
      </c>
      <c r="O8160" s="39"/>
      <c r="P8160" s="47"/>
      <c r="Q8160" s="13"/>
      <c r="R8160" s="248">
        <f t="shared" si="1270"/>
        <v>0</v>
      </c>
      <c r="S8160" s="248">
        <f t="shared" si="1271"/>
        <v>0</v>
      </c>
      <c r="T8160" s="248">
        <f t="shared" si="1272"/>
        <v>0</v>
      </c>
      <c r="U8160" s="248">
        <f t="shared" si="1273"/>
        <v>0</v>
      </c>
      <c r="V8160" s="13"/>
      <c r="W8160" s="7"/>
      <c r="AT8160" s="130"/>
      <c r="BF8160" s="33">
        <f t="shared" si="1279"/>
        <v>41242</v>
      </c>
      <c r="BG8160" s="34">
        <f t="shared" si="1274"/>
        <v>82.88000000000001</v>
      </c>
      <c r="BH8160" s="32">
        <f t="shared" si="1275"/>
        <v>1</v>
      </c>
      <c r="BI8160" s="32">
        <f t="shared" si="1276"/>
        <v>0</v>
      </c>
      <c r="BJ8160" s="69">
        <f t="shared" si="1277"/>
        <v>0</v>
      </c>
      <c r="BK8160" s="158" t="str">
        <f t="shared" si="1278"/>
        <v/>
      </c>
    </row>
    <row r="8161" spans="1:63" ht="12" customHeight="1" x14ac:dyDescent="0.2">
      <c r="A8161" s="8"/>
      <c r="B8161" s="7"/>
      <c r="C8161" s="7"/>
      <c r="D8161" s="7"/>
      <c r="E8161" s="7"/>
      <c r="F8161" s="7"/>
      <c r="G8161" s="7"/>
      <c r="H8161" s="7"/>
      <c r="I8161" s="10"/>
      <c r="J8161" s="25"/>
      <c r="K8161" s="250"/>
      <c r="L8161" s="31"/>
      <c r="M8161" s="9"/>
      <c r="N8161" s="11" t="s">
        <v>25</v>
      </c>
      <c r="O8161" s="39"/>
      <c r="P8161" s="47"/>
      <c r="Q8161" s="13"/>
      <c r="R8161" s="248">
        <f t="shared" si="1270"/>
        <v>0</v>
      </c>
      <c r="S8161" s="248">
        <f t="shared" si="1271"/>
        <v>0</v>
      </c>
      <c r="T8161" s="248">
        <f t="shared" si="1272"/>
        <v>0</v>
      </c>
      <c r="U8161" s="248">
        <f t="shared" si="1273"/>
        <v>0</v>
      </c>
      <c r="V8161" s="13"/>
      <c r="W8161" s="7"/>
      <c r="AT8161" s="130"/>
      <c r="BF8161" s="33">
        <f t="shared" si="1279"/>
        <v>41242</v>
      </c>
      <c r="BG8161" s="34">
        <f t="shared" si="1274"/>
        <v>82.88000000000001</v>
      </c>
      <c r="BH8161" s="32">
        <f t="shared" si="1275"/>
        <v>1</v>
      </c>
      <c r="BI8161" s="32">
        <f t="shared" si="1276"/>
        <v>0</v>
      </c>
      <c r="BJ8161" s="69">
        <f t="shared" si="1277"/>
        <v>0</v>
      </c>
      <c r="BK8161" s="158" t="str">
        <f t="shared" si="1278"/>
        <v/>
      </c>
    </row>
    <row r="8162" spans="1:63" ht="12" customHeight="1" x14ac:dyDescent="0.2">
      <c r="A8162" s="8"/>
      <c r="B8162" s="7"/>
      <c r="C8162" s="7"/>
      <c r="D8162" s="7"/>
      <c r="E8162" s="7"/>
      <c r="F8162" s="7"/>
      <c r="G8162" s="7"/>
      <c r="H8162" s="7"/>
      <c r="I8162" s="10"/>
      <c r="J8162" s="25"/>
      <c r="K8162" s="250"/>
      <c r="L8162" s="31"/>
      <c r="M8162" s="9"/>
      <c r="N8162" s="11" t="s">
        <v>25</v>
      </c>
      <c r="O8162" s="39"/>
      <c r="P8162" s="47"/>
      <c r="Q8162" s="13"/>
      <c r="R8162" s="248">
        <f t="shared" si="1270"/>
        <v>0</v>
      </c>
      <c r="S8162" s="248">
        <f t="shared" si="1271"/>
        <v>0</v>
      </c>
      <c r="T8162" s="248">
        <f t="shared" si="1272"/>
        <v>0</v>
      </c>
      <c r="U8162" s="248">
        <f t="shared" si="1273"/>
        <v>0</v>
      </c>
      <c r="V8162" s="13"/>
      <c r="W8162" s="7"/>
      <c r="AT8162" s="130"/>
      <c r="BF8162" s="33">
        <f t="shared" si="1279"/>
        <v>41242</v>
      </c>
      <c r="BG8162" s="34">
        <f t="shared" si="1274"/>
        <v>82.88000000000001</v>
      </c>
      <c r="BH8162" s="32">
        <f t="shared" si="1275"/>
        <v>1</v>
      </c>
      <c r="BI8162" s="32">
        <f t="shared" si="1276"/>
        <v>0</v>
      </c>
      <c r="BJ8162" s="69">
        <f t="shared" si="1277"/>
        <v>0</v>
      </c>
      <c r="BK8162" s="158" t="str">
        <f t="shared" si="1278"/>
        <v/>
      </c>
    </row>
    <row r="8163" spans="1:63" ht="12" customHeight="1" x14ac:dyDescent="0.2">
      <c r="A8163" s="8"/>
      <c r="B8163" s="7"/>
      <c r="C8163" s="7"/>
      <c r="D8163" s="7"/>
      <c r="E8163" s="7"/>
      <c r="F8163" s="7"/>
      <c r="G8163" s="7"/>
      <c r="H8163" s="7"/>
      <c r="I8163" s="10"/>
      <c r="J8163" s="25"/>
      <c r="K8163" s="250"/>
      <c r="L8163" s="31"/>
      <c r="M8163" s="9"/>
      <c r="N8163" s="11" t="s">
        <v>25</v>
      </c>
      <c r="O8163" s="39"/>
      <c r="P8163" s="47"/>
      <c r="Q8163" s="13"/>
      <c r="R8163" s="248">
        <f t="shared" si="1270"/>
        <v>0</v>
      </c>
      <c r="S8163" s="248">
        <f t="shared" si="1271"/>
        <v>0</v>
      </c>
      <c r="T8163" s="248">
        <f t="shared" si="1272"/>
        <v>0</v>
      </c>
      <c r="U8163" s="248">
        <f t="shared" si="1273"/>
        <v>0</v>
      </c>
      <c r="V8163" s="13"/>
      <c r="W8163" s="7"/>
      <c r="AT8163" s="130"/>
      <c r="BF8163" s="33">
        <f t="shared" si="1279"/>
        <v>41242</v>
      </c>
      <c r="BG8163" s="34">
        <f t="shared" si="1274"/>
        <v>82.88000000000001</v>
      </c>
      <c r="BH8163" s="32">
        <f t="shared" si="1275"/>
        <v>1</v>
      </c>
      <c r="BI8163" s="32">
        <f t="shared" si="1276"/>
        <v>0</v>
      </c>
      <c r="BJ8163" s="69">
        <f t="shared" si="1277"/>
        <v>0</v>
      </c>
      <c r="BK8163" s="158" t="str">
        <f t="shared" si="1278"/>
        <v/>
      </c>
    </row>
    <row r="8164" spans="1:63" ht="12" customHeight="1" x14ac:dyDescent="0.2">
      <c r="A8164" s="8"/>
      <c r="B8164" s="7"/>
      <c r="C8164" s="7"/>
      <c r="D8164" s="7"/>
      <c r="E8164" s="7"/>
      <c r="F8164" s="7"/>
      <c r="G8164" s="7"/>
      <c r="H8164" s="7"/>
      <c r="I8164" s="10"/>
      <c r="J8164" s="25"/>
      <c r="K8164" s="250"/>
      <c r="L8164" s="31"/>
      <c r="M8164" s="9"/>
      <c r="N8164" s="11" t="s">
        <v>25</v>
      </c>
      <c r="O8164" s="39"/>
      <c r="P8164" s="47"/>
      <c r="Q8164" s="13"/>
      <c r="R8164" s="248">
        <f t="shared" si="1270"/>
        <v>0</v>
      </c>
      <c r="S8164" s="248">
        <f t="shared" si="1271"/>
        <v>0</v>
      </c>
      <c r="T8164" s="248">
        <f t="shared" si="1272"/>
        <v>0</v>
      </c>
      <c r="U8164" s="248">
        <f t="shared" si="1273"/>
        <v>0</v>
      </c>
      <c r="V8164" s="13"/>
      <c r="W8164" s="7"/>
      <c r="AT8164" s="130"/>
      <c r="BF8164" s="33">
        <f t="shared" si="1279"/>
        <v>41242</v>
      </c>
      <c r="BG8164" s="34">
        <f t="shared" si="1274"/>
        <v>82.88000000000001</v>
      </c>
      <c r="BH8164" s="32">
        <f t="shared" si="1275"/>
        <v>1</v>
      </c>
      <c r="BI8164" s="32">
        <f t="shared" si="1276"/>
        <v>0</v>
      </c>
      <c r="BJ8164" s="69">
        <f t="shared" si="1277"/>
        <v>0</v>
      </c>
      <c r="BK8164" s="158" t="str">
        <f t="shared" si="1278"/>
        <v/>
      </c>
    </row>
    <row r="8165" spans="1:63" ht="12" customHeight="1" x14ac:dyDescent="0.2">
      <c r="A8165" s="8"/>
      <c r="B8165" s="7"/>
      <c r="C8165" s="7"/>
      <c r="D8165" s="7"/>
      <c r="E8165" s="7"/>
      <c r="F8165" s="7"/>
      <c r="G8165" s="7"/>
      <c r="H8165" s="7"/>
      <c r="I8165" s="10"/>
      <c r="J8165" s="25"/>
      <c r="K8165" s="250"/>
      <c r="L8165" s="31"/>
      <c r="M8165" s="9"/>
      <c r="N8165" s="11" t="s">
        <v>25</v>
      </c>
      <c r="O8165" s="39"/>
      <c r="P8165" s="47"/>
      <c r="Q8165" s="13"/>
      <c r="R8165" s="248">
        <f t="shared" si="1270"/>
        <v>0</v>
      </c>
      <c r="S8165" s="248">
        <f t="shared" si="1271"/>
        <v>0</v>
      </c>
      <c r="T8165" s="248">
        <f t="shared" si="1272"/>
        <v>0</v>
      </c>
      <c r="U8165" s="248">
        <f t="shared" si="1273"/>
        <v>0</v>
      </c>
      <c r="V8165" s="13"/>
      <c r="W8165" s="7"/>
      <c r="AT8165" s="130"/>
      <c r="BF8165" s="33">
        <f t="shared" si="1279"/>
        <v>41242</v>
      </c>
      <c r="BG8165" s="34">
        <f t="shared" si="1274"/>
        <v>82.88000000000001</v>
      </c>
      <c r="BH8165" s="32">
        <f t="shared" si="1275"/>
        <v>1</v>
      </c>
      <c r="BI8165" s="32">
        <f t="shared" si="1276"/>
        <v>0</v>
      </c>
      <c r="BJ8165" s="69">
        <f t="shared" si="1277"/>
        <v>0</v>
      </c>
      <c r="BK8165" s="158" t="str">
        <f t="shared" si="1278"/>
        <v/>
      </c>
    </row>
    <row r="8166" spans="1:63" ht="12" customHeight="1" x14ac:dyDescent="0.2">
      <c r="A8166" s="8"/>
      <c r="B8166" s="7"/>
      <c r="C8166" s="7"/>
      <c r="D8166" s="7"/>
      <c r="E8166" s="7"/>
      <c r="F8166" s="7"/>
      <c r="G8166" s="7"/>
      <c r="H8166" s="7"/>
      <c r="I8166" s="10"/>
      <c r="J8166" s="25"/>
      <c r="K8166" s="250"/>
      <c r="L8166" s="31"/>
      <c r="M8166" s="9"/>
      <c r="N8166" s="11" t="s">
        <v>25</v>
      </c>
      <c r="O8166" s="39"/>
      <c r="P8166" s="47"/>
      <c r="Q8166" s="13"/>
      <c r="R8166" s="248">
        <f t="shared" si="1270"/>
        <v>0</v>
      </c>
      <c r="S8166" s="248">
        <f t="shared" si="1271"/>
        <v>0</v>
      </c>
      <c r="T8166" s="248">
        <f t="shared" si="1272"/>
        <v>0</v>
      </c>
      <c r="U8166" s="248">
        <f t="shared" si="1273"/>
        <v>0</v>
      </c>
      <c r="V8166" s="13"/>
      <c r="W8166" s="7"/>
      <c r="AT8166" s="130"/>
      <c r="BF8166" s="33">
        <f t="shared" si="1279"/>
        <v>41242</v>
      </c>
      <c r="BG8166" s="34">
        <f t="shared" si="1274"/>
        <v>82.88000000000001</v>
      </c>
      <c r="BH8166" s="32">
        <f t="shared" si="1275"/>
        <v>1</v>
      </c>
      <c r="BI8166" s="32">
        <f t="shared" si="1276"/>
        <v>0</v>
      </c>
      <c r="BJ8166" s="69">
        <f t="shared" si="1277"/>
        <v>0</v>
      </c>
      <c r="BK8166" s="158" t="str">
        <f t="shared" si="1278"/>
        <v/>
      </c>
    </row>
    <row r="8167" spans="1:63" ht="12" customHeight="1" x14ac:dyDescent="0.2">
      <c r="A8167" s="8"/>
      <c r="B8167" s="7"/>
      <c r="C8167" s="7"/>
      <c r="D8167" s="7"/>
      <c r="E8167" s="7"/>
      <c r="F8167" s="7"/>
      <c r="G8167" s="7"/>
      <c r="H8167" s="7"/>
      <c r="I8167" s="10"/>
      <c r="J8167" s="25"/>
      <c r="K8167" s="250"/>
      <c r="L8167" s="31"/>
      <c r="M8167" s="9"/>
      <c r="N8167" s="11" t="s">
        <v>25</v>
      </c>
      <c r="O8167" s="39"/>
      <c r="P8167" s="47"/>
      <c r="Q8167" s="13"/>
      <c r="R8167" s="248">
        <f t="shared" si="1270"/>
        <v>0</v>
      </c>
      <c r="S8167" s="248">
        <f t="shared" si="1271"/>
        <v>0</v>
      </c>
      <c r="T8167" s="248">
        <f t="shared" si="1272"/>
        <v>0</v>
      </c>
      <c r="U8167" s="248">
        <f t="shared" si="1273"/>
        <v>0</v>
      </c>
      <c r="V8167" s="13"/>
      <c r="W8167" s="7"/>
      <c r="AT8167" s="130"/>
      <c r="BF8167" s="33">
        <f t="shared" si="1279"/>
        <v>41242</v>
      </c>
      <c r="BG8167" s="34">
        <f t="shared" si="1274"/>
        <v>82.88000000000001</v>
      </c>
      <c r="BH8167" s="32">
        <f t="shared" si="1275"/>
        <v>1</v>
      </c>
      <c r="BI8167" s="32">
        <f t="shared" si="1276"/>
        <v>0</v>
      </c>
      <c r="BJ8167" s="69">
        <f t="shared" si="1277"/>
        <v>0</v>
      </c>
      <c r="BK8167" s="158" t="str">
        <f t="shared" si="1278"/>
        <v/>
      </c>
    </row>
    <row r="8168" spans="1:63" ht="12" customHeight="1" x14ac:dyDescent="0.2">
      <c r="A8168" s="8"/>
      <c r="B8168" s="7"/>
      <c r="C8168" s="7"/>
      <c r="D8168" s="7"/>
      <c r="E8168" s="7"/>
      <c r="F8168" s="7"/>
      <c r="G8168" s="7"/>
      <c r="H8168" s="7"/>
      <c r="I8168" s="10"/>
      <c r="J8168" s="25"/>
      <c r="K8168" s="250"/>
      <c r="L8168" s="31"/>
      <c r="M8168" s="9"/>
      <c r="N8168" s="11" t="s">
        <v>25</v>
      </c>
      <c r="O8168" s="39"/>
      <c r="P8168" s="47"/>
      <c r="Q8168" s="13"/>
      <c r="R8168" s="248">
        <f t="shared" si="1270"/>
        <v>0</v>
      </c>
      <c r="S8168" s="248">
        <f t="shared" si="1271"/>
        <v>0</v>
      </c>
      <c r="T8168" s="248">
        <f t="shared" si="1272"/>
        <v>0</v>
      </c>
      <c r="U8168" s="248">
        <f t="shared" si="1273"/>
        <v>0</v>
      </c>
      <c r="V8168" s="13"/>
      <c r="W8168" s="7"/>
      <c r="AT8168" s="130"/>
      <c r="BF8168" s="33">
        <f t="shared" si="1279"/>
        <v>41242</v>
      </c>
      <c r="BG8168" s="34">
        <f t="shared" si="1274"/>
        <v>82.88000000000001</v>
      </c>
      <c r="BH8168" s="32">
        <f t="shared" si="1275"/>
        <v>1</v>
      </c>
      <c r="BI8168" s="32">
        <f t="shared" si="1276"/>
        <v>0</v>
      </c>
      <c r="BJ8168" s="69">
        <f t="shared" si="1277"/>
        <v>0</v>
      </c>
      <c r="BK8168" s="158" t="str">
        <f t="shared" si="1278"/>
        <v/>
      </c>
    </row>
    <row r="8169" spans="1:63" ht="12" customHeight="1" x14ac:dyDescent="0.2">
      <c r="A8169" s="8"/>
      <c r="B8169" s="7"/>
      <c r="C8169" s="7"/>
      <c r="D8169" s="7"/>
      <c r="E8169" s="7"/>
      <c r="F8169" s="7"/>
      <c r="G8169" s="7"/>
      <c r="H8169" s="7"/>
      <c r="I8169" s="10"/>
      <c r="J8169" s="25"/>
      <c r="K8169" s="250"/>
      <c r="L8169" s="31"/>
      <c r="M8169" s="9"/>
      <c r="N8169" s="11" t="s">
        <v>25</v>
      </c>
      <c r="O8169" s="39"/>
      <c r="P8169" s="47"/>
      <c r="Q8169" s="13"/>
      <c r="R8169" s="248">
        <f t="shared" si="1270"/>
        <v>0</v>
      </c>
      <c r="S8169" s="248">
        <f t="shared" si="1271"/>
        <v>0</v>
      </c>
      <c r="T8169" s="248">
        <f t="shared" si="1272"/>
        <v>0</v>
      </c>
      <c r="U8169" s="248">
        <f t="shared" si="1273"/>
        <v>0</v>
      </c>
      <c r="V8169" s="13"/>
      <c r="W8169" s="7"/>
      <c r="AT8169" s="130"/>
      <c r="BF8169" s="33">
        <f t="shared" si="1279"/>
        <v>41242</v>
      </c>
      <c r="BG8169" s="34">
        <f t="shared" si="1274"/>
        <v>82.88000000000001</v>
      </c>
      <c r="BH8169" s="32">
        <f t="shared" si="1275"/>
        <v>1</v>
      </c>
      <c r="BI8169" s="32">
        <f t="shared" si="1276"/>
        <v>0</v>
      </c>
      <c r="BJ8169" s="69">
        <f t="shared" si="1277"/>
        <v>0</v>
      </c>
      <c r="BK8169" s="158" t="str">
        <f t="shared" si="1278"/>
        <v/>
      </c>
    </row>
    <row r="8170" spans="1:63" ht="12" customHeight="1" x14ac:dyDescent="0.2">
      <c r="A8170" s="8"/>
      <c r="B8170" s="7"/>
      <c r="C8170" s="7"/>
      <c r="D8170" s="7"/>
      <c r="E8170" s="7"/>
      <c r="F8170" s="7"/>
      <c r="G8170" s="7"/>
      <c r="H8170" s="7"/>
      <c r="I8170" s="10"/>
      <c r="J8170" s="25"/>
      <c r="K8170" s="250"/>
      <c r="L8170" s="31"/>
      <c r="M8170" s="9"/>
      <c r="N8170" s="11" t="s">
        <v>25</v>
      </c>
      <c r="O8170" s="39"/>
      <c r="P8170" s="47"/>
      <c r="Q8170" s="13"/>
      <c r="R8170" s="248">
        <f t="shared" si="1270"/>
        <v>0</v>
      </c>
      <c r="S8170" s="248">
        <f t="shared" si="1271"/>
        <v>0</v>
      </c>
      <c r="T8170" s="248">
        <f t="shared" si="1272"/>
        <v>0</v>
      </c>
      <c r="U8170" s="248">
        <f t="shared" si="1273"/>
        <v>0</v>
      </c>
      <c r="V8170" s="13"/>
      <c r="W8170" s="7"/>
      <c r="AT8170" s="130"/>
      <c r="BF8170" s="33">
        <f t="shared" si="1279"/>
        <v>41242</v>
      </c>
      <c r="BG8170" s="34">
        <f t="shared" si="1274"/>
        <v>82.88000000000001</v>
      </c>
      <c r="BH8170" s="32">
        <f t="shared" si="1275"/>
        <v>1</v>
      </c>
      <c r="BI8170" s="32">
        <f t="shared" si="1276"/>
        <v>0</v>
      </c>
      <c r="BJ8170" s="69">
        <f t="shared" si="1277"/>
        <v>0</v>
      </c>
      <c r="BK8170" s="158" t="str">
        <f t="shared" si="1278"/>
        <v/>
      </c>
    </row>
    <row r="8171" spans="1:63" ht="12" customHeight="1" x14ac:dyDescent="0.2">
      <c r="A8171" s="8"/>
      <c r="B8171" s="7"/>
      <c r="C8171" s="7"/>
      <c r="D8171" s="7"/>
      <c r="E8171" s="7"/>
      <c r="F8171" s="7"/>
      <c r="G8171" s="7"/>
      <c r="H8171" s="7"/>
      <c r="I8171" s="10"/>
      <c r="J8171" s="25"/>
      <c r="K8171" s="250"/>
      <c r="L8171" s="31"/>
      <c r="M8171" s="9"/>
      <c r="N8171" s="11" t="s">
        <v>25</v>
      </c>
      <c r="O8171" s="39"/>
      <c r="P8171" s="47"/>
      <c r="Q8171" s="13"/>
      <c r="R8171" s="248">
        <f t="shared" si="1270"/>
        <v>0</v>
      </c>
      <c r="S8171" s="248">
        <f t="shared" si="1271"/>
        <v>0</v>
      </c>
      <c r="T8171" s="248">
        <f t="shared" si="1272"/>
        <v>0</v>
      </c>
      <c r="U8171" s="248">
        <f t="shared" si="1273"/>
        <v>0</v>
      </c>
      <c r="V8171" s="13"/>
      <c r="W8171" s="7"/>
      <c r="AT8171" s="130"/>
      <c r="BF8171" s="33">
        <f t="shared" si="1279"/>
        <v>41242</v>
      </c>
      <c r="BG8171" s="34">
        <f t="shared" si="1274"/>
        <v>82.88000000000001</v>
      </c>
      <c r="BH8171" s="32">
        <f t="shared" si="1275"/>
        <v>1</v>
      </c>
      <c r="BI8171" s="32">
        <f t="shared" si="1276"/>
        <v>0</v>
      </c>
      <c r="BJ8171" s="69">
        <f t="shared" si="1277"/>
        <v>0</v>
      </c>
      <c r="BK8171" s="158" t="str">
        <f t="shared" si="1278"/>
        <v/>
      </c>
    </row>
    <row r="8172" spans="1:63" ht="12" customHeight="1" x14ac:dyDescent="0.2">
      <c r="A8172" s="8"/>
      <c r="B8172" s="7"/>
      <c r="C8172" s="7"/>
      <c r="D8172" s="7"/>
      <c r="E8172" s="7"/>
      <c r="F8172" s="7"/>
      <c r="G8172" s="7"/>
      <c r="H8172" s="7"/>
      <c r="I8172" s="10"/>
      <c r="J8172" s="25"/>
      <c r="K8172" s="250"/>
      <c r="L8172" s="31"/>
      <c r="M8172" s="9"/>
      <c r="N8172" s="11" t="s">
        <v>25</v>
      </c>
      <c r="O8172" s="39"/>
      <c r="P8172" s="47"/>
      <c r="Q8172" s="13"/>
      <c r="R8172" s="248">
        <f t="shared" si="1270"/>
        <v>0</v>
      </c>
      <c r="S8172" s="248">
        <f t="shared" si="1271"/>
        <v>0</v>
      </c>
      <c r="T8172" s="248">
        <f t="shared" si="1272"/>
        <v>0</v>
      </c>
      <c r="U8172" s="248">
        <f t="shared" si="1273"/>
        <v>0</v>
      </c>
      <c r="V8172" s="13"/>
      <c r="W8172" s="7"/>
      <c r="AT8172" s="130"/>
      <c r="BF8172" s="33">
        <f t="shared" si="1279"/>
        <v>41242</v>
      </c>
      <c r="BG8172" s="34">
        <f t="shared" si="1274"/>
        <v>82.88000000000001</v>
      </c>
      <c r="BH8172" s="32">
        <f t="shared" si="1275"/>
        <v>1</v>
      </c>
      <c r="BI8172" s="32">
        <f t="shared" si="1276"/>
        <v>0</v>
      </c>
      <c r="BJ8172" s="69">
        <f t="shared" si="1277"/>
        <v>0</v>
      </c>
      <c r="BK8172" s="158" t="str">
        <f t="shared" si="1278"/>
        <v/>
      </c>
    </row>
    <row r="8173" spans="1:63" ht="12" customHeight="1" x14ac:dyDescent="0.2">
      <c r="A8173" s="8"/>
      <c r="B8173" s="7"/>
      <c r="C8173" s="7"/>
      <c r="D8173" s="7"/>
      <c r="E8173" s="7"/>
      <c r="F8173" s="7"/>
      <c r="G8173" s="7"/>
      <c r="H8173" s="7"/>
      <c r="I8173" s="10"/>
      <c r="J8173" s="25"/>
      <c r="K8173" s="250"/>
      <c r="L8173" s="31"/>
      <c r="M8173" s="9"/>
      <c r="N8173" s="11" t="s">
        <v>25</v>
      </c>
      <c r="O8173" s="39"/>
      <c r="P8173" s="47"/>
      <c r="Q8173" s="13"/>
      <c r="R8173" s="248">
        <f t="shared" si="1270"/>
        <v>0</v>
      </c>
      <c r="S8173" s="248">
        <f t="shared" si="1271"/>
        <v>0</v>
      </c>
      <c r="T8173" s="248">
        <f t="shared" si="1272"/>
        <v>0</v>
      </c>
      <c r="U8173" s="248">
        <f t="shared" si="1273"/>
        <v>0</v>
      </c>
      <c r="V8173" s="13"/>
      <c r="W8173" s="7"/>
      <c r="AT8173" s="130"/>
      <c r="BF8173" s="33">
        <f t="shared" si="1279"/>
        <v>41242</v>
      </c>
      <c r="BG8173" s="34">
        <f t="shared" si="1274"/>
        <v>82.88000000000001</v>
      </c>
      <c r="BH8173" s="32">
        <f t="shared" si="1275"/>
        <v>1</v>
      </c>
      <c r="BI8173" s="32">
        <f t="shared" si="1276"/>
        <v>0</v>
      </c>
      <c r="BJ8173" s="69">
        <f t="shared" si="1277"/>
        <v>0</v>
      </c>
      <c r="BK8173" s="158" t="str">
        <f t="shared" si="1278"/>
        <v/>
      </c>
    </row>
    <row r="8174" spans="1:63" ht="12" customHeight="1" x14ac:dyDescent="0.2">
      <c r="A8174" s="8"/>
      <c r="B8174" s="7"/>
      <c r="C8174" s="7"/>
      <c r="D8174" s="7"/>
      <c r="E8174" s="7"/>
      <c r="F8174" s="7"/>
      <c r="G8174" s="7"/>
      <c r="H8174" s="7"/>
      <c r="I8174" s="10"/>
      <c r="J8174" s="25"/>
      <c r="K8174" s="250"/>
      <c r="L8174" s="31"/>
      <c r="M8174" s="9"/>
      <c r="N8174" s="11" t="s">
        <v>25</v>
      </c>
      <c r="O8174" s="39"/>
      <c r="P8174" s="47"/>
      <c r="Q8174" s="13"/>
      <c r="R8174" s="248">
        <f t="shared" si="1270"/>
        <v>0</v>
      </c>
      <c r="S8174" s="248">
        <f t="shared" si="1271"/>
        <v>0</v>
      </c>
      <c r="T8174" s="248">
        <f t="shared" si="1272"/>
        <v>0</v>
      </c>
      <c r="U8174" s="248">
        <f t="shared" si="1273"/>
        <v>0</v>
      </c>
      <c r="V8174" s="13"/>
      <c r="W8174" s="7"/>
      <c r="AT8174" s="130"/>
      <c r="BF8174" s="33">
        <f t="shared" si="1279"/>
        <v>41242</v>
      </c>
      <c r="BG8174" s="34">
        <f t="shared" si="1274"/>
        <v>82.88000000000001</v>
      </c>
      <c r="BH8174" s="32">
        <f t="shared" si="1275"/>
        <v>1</v>
      </c>
      <c r="BI8174" s="32">
        <f t="shared" si="1276"/>
        <v>0</v>
      </c>
      <c r="BJ8174" s="69">
        <f t="shared" si="1277"/>
        <v>0</v>
      </c>
      <c r="BK8174" s="158" t="str">
        <f t="shared" si="1278"/>
        <v/>
      </c>
    </row>
    <row r="8175" spans="1:63" ht="12" customHeight="1" x14ac:dyDescent="0.2">
      <c r="A8175" s="8"/>
      <c r="B8175" s="7"/>
      <c r="C8175" s="7"/>
      <c r="D8175" s="7"/>
      <c r="E8175" s="7"/>
      <c r="F8175" s="7"/>
      <c r="G8175" s="7"/>
      <c r="H8175" s="7"/>
      <c r="I8175" s="10"/>
      <c r="J8175" s="25"/>
      <c r="K8175" s="250"/>
      <c r="L8175" s="31"/>
      <c r="M8175" s="9"/>
      <c r="N8175" s="11" t="s">
        <v>25</v>
      </c>
      <c r="O8175" s="39"/>
      <c r="P8175" s="47"/>
      <c r="Q8175" s="13"/>
      <c r="R8175" s="248">
        <f t="shared" si="1270"/>
        <v>0</v>
      </c>
      <c r="S8175" s="248">
        <f t="shared" si="1271"/>
        <v>0</v>
      </c>
      <c r="T8175" s="248">
        <f t="shared" si="1272"/>
        <v>0</v>
      </c>
      <c r="U8175" s="248">
        <f t="shared" si="1273"/>
        <v>0</v>
      </c>
      <c r="V8175" s="13"/>
      <c r="W8175" s="7"/>
      <c r="AT8175" s="130"/>
      <c r="BF8175" s="33">
        <f t="shared" si="1279"/>
        <v>41242</v>
      </c>
      <c r="BG8175" s="34">
        <f t="shared" si="1274"/>
        <v>82.88000000000001</v>
      </c>
      <c r="BH8175" s="32">
        <f t="shared" si="1275"/>
        <v>1</v>
      </c>
      <c r="BI8175" s="32">
        <f t="shared" si="1276"/>
        <v>0</v>
      </c>
      <c r="BJ8175" s="69">
        <f t="shared" si="1277"/>
        <v>0</v>
      </c>
      <c r="BK8175" s="158" t="str">
        <f t="shared" si="1278"/>
        <v/>
      </c>
    </row>
    <row r="8176" spans="1:63" ht="12" customHeight="1" x14ac:dyDescent="0.2">
      <c r="A8176" s="8"/>
      <c r="B8176" s="7"/>
      <c r="C8176" s="7"/>
      <c r="D8176" s="7"/>
      <c r="E8176" s="7"/>
      <c r="F8176" s="7"/>
      <c r="G8176" s="7"/>
      <c r="H8176" s="7"/>
      <c r="I8176" s="10"/>
      <c r="J8176" s="25"/>
      <c r="K8176" s="250"/>
      <c r="L8176" s="31"/>
      <c r="M8176" s="9"/>
      <c r="N8176" s="11" t="s">
        <v>25</v>
      </c>
      <c r="O8176" s="39"/>
      <c r="P8176" s="47"/>
      <c r="Q8176" s="13"/>
      <c r="R8176" s="248">
        <f t="shared" si="1270"/>
        <v>0</v>
      </c>
      <c r="S8176" s="248">
        <f t="shared" si="1271"/>
        <v>0</v>
      </c>
      <c r="T8176" s="248">
        <f t="shared" si="1272"/>
        <v>0</v>
      </c>
      <c r="U8176" s="248">
        <f t="shared" si="1273"/>
        <v>0</v>
      </c>
      <c r="V8176" s="13"/>
      <c r="W8176" s="7"/>
      <c r="AT8176" s="130"/>
      <c r="BF8176" s="33">
        <f t="shared" si="1279"/>
        <v>41242</v>
      </c>
      <c r="BG8176" s="34">
        <f t="shared" si="1274"/>
        <v>82.88000000000001</v>
      </c>
      <c r="BH8176" s="32">
        <f t="shared" si="1275"/>
        <v>1</v>
      </c>
      <c r="BI8176" s="32">
        <f t="shared" si="1276"/>
        <v>0</v>
      </c>
      <c r="BJ8176" s="69">
        <f t="shared" si="1277"/>
        <v>0</v>
      </c>
      <c r="BK8176" s="158" t="str">
        <f t="shared" si="1278"/>
        <v/>
      </c>
    </row>
    <row r="8177" spans="1:63" ht="12" customHeight="1" x14ac:dyDescent="0.2">
      <c r="A8177" s="8"/>
      <c r="B8177" s="7"/>
      <c r="C8177" s="7"/>
      <c r="D8177" s="7"/>
      <c r="E8177" s="7"/>
      <c r="F8177" s="7"/>
      <c r="G8177" s="7"/>
      <c r="H8177" s="7"/>
      <c r="I8177" s="10"/>
      <c r="J8177" s="25"/>
      <c r="K8177" s="250"/>
      <c r="L8177" s="31"/>
      <c r="M8177" s="9"/>
      <c r="N8177" s="11" t="s">
        <v>25</v>
      </c>
      <c r="O8177" s="39"/>
      <c r="P8177" s="47"/>
      <c r="Q8177" s="13"/>
      <c r="R8177" s="248">
        <f t="shared" si="1270"/>
        <v>0</v>
      </c>
      <c r="S8177" s="248">
        <f t="shared" si="1271"/>
        <v>0</v>
      </c>
      <c r="T8177" s="248">
        <f t="shared" si="1272"/>
        <v>0</v>
      </c>
      <c r="U8177" s="248">
        <f t="shared" si="1273"/>
        <v>0</v>
      </c>
      <c r="V8177" s="13"/>
      <c r="W8177" s="7"/>
      <c r="AT8177" s="130"/>
      <c r="BF8177" s="33">
        <f t="shared" si="1279"/>
        <v>41242</v>
      </c>
      <c r="BG8177" s="34">
        <f t="shared" si="1274"/>
        <v>82.88000000000001</v>
      </c>
      <c r="BH8177" s="32">
        <f t="shared" si="1275"/>
        <v>1</v>
      </c>
      <c r="BI8177" s="32">
        <f t="shared" si="1276"/>
        <v>0</v>
      </c>
      <c r="BJ8177" s="69">
        <f t="shared" si="1277"/>
        <v>0</v>
      </c>
      <c r="BK8177" s="158" t="str">
        <f t="shared" si="1278"/>
        <v/>
      </c>
    </row>
    <row r="8178" spans="1:63" ht="12" customHeight="1" x14ac:dyDescent="0.2">
      <c r="A8178" s="8"/>
      <c r="B8178" s="7"/>
      <c r="C8178" s="7"/>
      <c r="D8178" s="7"/>
      <c r="E8178" s="7"/>
      <c r="F8178" s="7"/>
      <c r="G8178" s="7"/>
      <c r="H8178" s="7"/>
      <c r="I8178" s="10"/>
      <c r="J8178" s="25"/>
      <c r="K8178" s="250"/>
      <c r="L8178" s="31"/>
      <c r="M8178" s="9"/>
      <c r="N8178" s="11" t="s">
        <v>25</v>
      </c>
      <c r="O8178" s="39"/>
      <c r="P8178" s="47"/>
      <c r="Q8178" s="13"/>
      <c r="R8178" s="248">
        <f t="shared" si="1270"/>
        <v>0</v>
      </c>
      <c r="S8178" s="248">
        <f t="shared" si="1271"/>
        <v>0</v>
      </c>
      <c r="T8178" s="248">
        <f t="shared" si="1272"/>
        <v>0</v>
      </c>
      <c r="U8178" s="248">
        <f t="shared" si="1273"/>
        <v>0</v>
      </c>
      <c r="V8178" s="13"/>
      <c r="W8178" s="7"/>
      <c r="AT8178" s="130"/>
      <c r="BF8178" s="33">
        <f t="shared" si="1279"/>
        <v>41242</v>
      </c>
      <c r="BG8178" s="34">
        <f t="shared" si="1274"/>
        <v>82.88000000000001</v>
      </c>
      <c r="BH8178" s="32">
        <f t="shared" si="1275"/>
        <v>1</v>
      </c>
      <c r="BI8178" s="32">
        <f t="shared" si="1276"/>
        <v>0</v>
      </c>
      <c r="BJ8178" s="69">
        <f t="shared" si="1277"/>
        <v>0</v>
      </c>
      <c r="BK8178" s="158" t="str">
        <f t="shared" si="1278"/>
        <v/>
      </c>
    </row>
    <row r="8179" spans="1:63" ht="12" customHeight="1" x14ac:dyDescent="0.2">
      <c r="A8179" s="8"/>
      <c r="B8179" s="7"/>
      <c r="C8179" s="7"/>
      <c r="D8179" s="7"/>
      <c r="E8179" s="7"/>
      <c r="F8179" s="7"/>
      <c r="G8179" s="7"/>
      <c r="H8179" s="7"/>
      <c r="I8179" s="10"/>
      <c r="J8179" s="25"/>
      <c r="K8179" s="250"/>
      <c r="L8179" s="31"/>
      <c r="M8179" s="9"/>
      <c r="N8179" s="11" t="s">
        <v>25</v>
      </c>
      <c r="O8179" s="39"/>
      <c r="P8179" s="47"/>
      <c r="Q8179" s="13"/>
      <c r="R8179" s="248">
        <f t="shared" si="1270"/>
        <v>0</v>
      </c>
      <c r="S8179" s="248">
        <f t="shared" si="1271"/>
        <v>0</v>
      </c>
      <c r="T8179" s="248">
        <f t="shared" si="1272"/>
        <v>0</v>
      </c>
      <c r="U8179" s="248">
        <f t="shared" si="1273"/>
        <v>0</v>
      </c>
      <c r="V8179" s="13"/>
      <c r="W8179" s="7"/>
      <c r="AT8179" s="130"/>
      <c r="BF8179" s="33">
        <f t="shared" si="1279"/>
        <v>41242</v>
      </c>
      <c r="BG8179" s="34">
        <f t="shared" si="1274"/>
        <v>82.88000000000001</v>
      </c>
      <c r="BH8179" s="32">
        <f t="shared" si="1275"/>
        <v>1</v>
      </c>
      <c r="BI8179" s="32">
        <f t="shared" si="1276"/>
        <v>0</v>
      </c>
      <c r="BJ8179" s="69">
        <f t="shared" si="1277"/>
        <v>0</v>
      </c>
      <c r="BK8179" s="158" t="str">
        <f t="shared" si="1278"/>
        <v/>
      </c>
    </row>
    <row r="8180" spans="1:63" ht="12" customHeight="1" x14ac:dyDescent="0.2">
      <c r="A8180" s="8"/>
      <c r="B8180" s="7"/>
      <c r="C8180" s="7"/>
      <c r="D8180" s="7"/>
      <c r="E8180" s="7"/>
      <c r="F8180" s="7"/>
      <c r="G8180" s="7"/>
      <c r="H8180" s="7"/>
      <c r="I8180" s="10"/>
      <c r="J8180" s="25"/>
      <c r="K8180" s="250"/>
      <c r="L8180" s="31"/>
      <c r="M8180" s="9"/>
      <c r="N8180" s="11" t="s">
        <v>25</v>
      </c>
      <c r="O8180" s="39"/>
      <c r="P8180" s="47"/>
      <c r="Q8180" s="13"/>
      <c r="R8180" s="248">
        <f t="shared" si="1270"/>
        <v>0</v>
      </c>
      <c r="S8180" s="248">
        <f t="shared" si="1271"/>
        <v>0</v>
      </c>
      <c r="T8180" s="248">
        <f t="shared" si="1272"/>
        <v>0</v>
      </c>
      <c r="U8180" s="248">
        <f t="shared" si="1273"/>
        <v>0</v>
      </c>
      <c r="V8180" s="13"/>
      <c r="W8180" s="7"/>
      <c r="AT8180" s="130"/>
      <c r="BF8180" s="33">
        <f t="shared" si="1279"/>
        <v>41242</v>
      </c>
      <c r="BG8180" s="34">
        <f t="shared" si="1274"/>
        <v>82.88000000000001</v>
      </c>
      <c r="BH8180" s="32">
        <f t="shared" si="1275"/>
        <v>1</v>
      </c>
      <c r="BI8180" s="32">
        <f t="shared" si="1276"/>
        <v>0</v>
      </c>
      <c r="BJ8180" s="69">
        <f t="shared" si="1277"/>
        <v>0</v>
      </c>
      <c r="BK8180" s="158" t="str">
        <f t="shared" si="1278"/>
        <v/>
      </c>
    </row>
    <row r="8181" spans="1:63" ht="12" customHeight="1" x14ac:dyDescent="0.2">
      <c r="A8181" s="8"/>
      <c r="B8181" s="7"/>
      <c r="C8181" s="7"/>
      <c r="D8181" s="7"/>
      <c r="E8181" s="7"/>
      <c r="F8181" s="7"/>
      <c r="G8181" s="7"/>
      <c r="H8181" s="7"/>
      <c r="I8181" s="10"/>
      <c r="J8181" s="25"/>
      <c r="K8181" s="250"/>
      <c r="L8181" s="31"/>
      <c r="M8181" s="9"/>
      <c r="N8181" s="11" t="s">
        <v>25</v>
      </c>
      <c r="O8181" s="39"/>
      <c r="P8181" s="47"/>
      <c r="Q8181" s="13"/>
      <c r="R8181" s="248">
        <f t="shared" si="1270"/>
        <v>0</v>
      </c>
      <c r="S8181" s="248">
        <f t="shared" si="1271"/>
        <v>0</v>
      </c>
      <c r="T8181" s="248">
        <f t="shared" si="1272"/>
        <v>0</v>
      </c>
      <c r="U8181" s="248">
        <f t="shared" si="1273"/>
        <v>0</v>
      </c>
      <c r="V8181" s="13"/>
      <c r="W8181" s="7"/>
      <c r="AT8181" s="130"/>
      <c r="BF8181" s="33">
        <f t="shared" si="1279"/>
        <v>41242</v>
      </c>
      <c r="BG8181" s="34">
        <f t="shared" si="1274"/>
        <v>82.88000000000001</v>
      </c>
      <c r="BH8181" s="32">
        <f t="shared" si="1275"/>
        <v>1</v>
      </c>
      <c r="BI8181" s="32">
        <f t="shared" si="1276"/>
        <v>0</v>
      </c>
      <c r="BJ8181" s="69">
        <f t="shared" si="1277"/>
        <v>0</v>
      </c>
      <c r="BK8181" s="158" t="str">
        <f t="shared" si="1278"/>
        <v/>
      </c>
    </row>
    <row r="8182" spans="1:63" ht="12" customHeight="1" x14ac:dyDescent="0.2">
      <c r="A8182" s="8"/>
      <c r="B8182" s="7"/>
      <c r="C8182" s="7"/>
      <c r="D8182" s="7"/>
      <c r="E8182" s="7"/>
      <c r="F8182" s="7"/>
      <c r="G8182" s="7"/>
      <c r="H8182" s="7"/>
      <c r="I8182" s="10"/>
      <c r="J8182" s="25"/>
      <c r="K8182" s="250"/>
      <c r="L8182" s="31"/>
      <c r="M8182" s="9"/>
      <c r="N8182" s="11" t="s">
        <v>25</v>
      </c>
      <c r="O8182" s="39"/>
      <c r="P8182" s="47"/>
      <c r="Q8182" s="13"/>
      <c r="R8182" s="248">
        <f t="shared" si="1270"/>
        <v>0</v>
      </c>
      <c r="S8182" s="248">
        <f t="shared" si="1271"/>
        <v>0</v>
      </c>
      <c r="T8182" s="248">
        <f t="shared" si="1272"/>
        <v>0</v>
      </c>
      <c r="U8182" s="248">
        <f t="shared" si="1273"/>
        <v>0</v>
      </c>
      <c r="V8182" s="13"/>
      <c r="W8182" s="7"/>
      <c r="AT8182" s="130"/>
      <c r="BF8182" s="33">
        <f t="shared" si="1279"/>
        <v>41242</v>
      </c>
      <c r="BG8182" s="34">
        <f t="shared" si="1274"/>
        <v>82.88000000000001</v>
      </c>
      <c r="BH8182" s="32">
        <f t="shared" si="1275"/>
        <v>1</v>
      </c>
      <c r="BI8182" s="32">
        <f t="shared" si="1276"/>
        <v>0</v>
      </c>
      <c r="BJ8182" s="69">
        <f t="shared" si="1277"/>
        <v>0</v>
      </c>
      <c r="BK8182" s="158" t="str">
        <f t="shared" si="1278"/>
        <v/>
      </c>
    </row>
    <row r="8183" spans="1:63" ht="12" customHeight="1" x14ac:dyDescent="0.2">
      <c r="A8183" s="8"/>
      <c r="B8183" s="7"/>
      <c r="C8183" s="7"/>
      <c r="D8183" s="7"/>
      <c r="E8183" s="7"/>
      <c r="F8183" s="7"/>
      <c r="G8183" s="7"/>
      <c r="H8183" s="7"/>
      <c r="I8183" s="10"/>
      <c r="J8183" s="25"/>
      <c r="K8183" s="250"/>
      <c r="L8183" s="31"/>
      <c r="M8183" s="9"/>
      <c r="N8183" s="11" t="s">
        <v>25</v>
      </c>
      <c r="O8183" s="39"/>
      <c r="P8183" s="47"/>
      <c r="Q8183" s="13"/>
      <c r="R8183" s="248">
        <f t="shared" si="1270"/>
        <v>0</v>
      </c>
      <c r="S8183" s="248">
        <f t="shared" si="1271"/>
        <v>0</v>
      </c>
      <c r="T8183" s="248">
        <f t="shared" si="1272"/>
        <v>0</v>
      </c>
      <c r="U8183" s="248">
        <f t="shared" si="1273"/>
        <v>0</v>
      </c>
      <c r="V8183" s="13"/>
      <c r="W8183" s="7"/>
      <c r="AT8183" s="130"/>
      <c r="BF8183" s="33">
        <f t="shared" si="1279"/>
        <v>41242</v>
      </c>
      <c r="BG8183" s="34">
        <f t="shared" si="1274"/>
        <v>82.88000000000001</v>
      </c>
      <c r="BH8183" s="32">
        <f t="shared" si="1275"/>
        <v>1</v>
      </c>
      <c r="BI8183" s="32">
        <f t="shared" si="1276"/>
        <v>0</v>
      </c>
      <c r="BJ8183" s="69">
        <f t="shared" si="1277"/>
        <v>0</v>
      </c>
      <c r="BK8183" s="158" t="str">
        <f t="shared" si="1278"/>
        <v/>
      </c>
    </row>
    <row r="8184" spans="1:63" ht="12" customHeight="1" x14ac:dyDescent="0.2">
      <c r="A8184" s="8"/>
      <c r="B8184" s="7"/>
      <c r="C8184" s="7"/>
      <c r="D8184" s="7"/>
      <c r="E8184" s="7"/>
      <c r="F8184" s="7"/>
      <c r="G8184" s="7"/>
      <c r="H8184" s="7"/>
      <c r="I8184" s="10"/>
      <c r="J8184" s="25"/>
      <c r="K8184" s="250"/>
      <c r="L8184" s="31"/>
      <c r="M8184" s="9"/>
      <c r="N8184" s="11" t="s">
        <v>25</v>
      </c>
      <c r="O8184" s="39"/>
      <c r="P8184" s="47"/>
      <c r="Q8184" s="13"/>
      <c r="R8184" s="248">
        <f t="shared" si="1270"/>
        <v>0</v>
      </c>
      <c r="S8184" s="248">
        <f t="shared" si="1271"/>
        <v>0</v>
      </c>
      <c r="T8184" s="248">
        <f t="shared" si="1272"/>
        <v>0</v>
      </c>
      <c r="U8184" s="248">
        <f t="shared" si="1273"/>
        <v>0</v>
      </c>
      <c r="V8184" s="13"/>
      <c r="W8184" s="7"/>
      <c r="AT8184" s="130"/>
      <c r="BF8184" s="33">
        <f t="shared" si="1279"/>
        <v>41242</v>
      </c>
      <c r="BG8184" s="34">
        <f t="shared" si="1274"/>
        <v>82.88000000000001</v>
      </c>
      <c r="BH8184" s="32">
        <f t="shared" si="1275"/>
        <v>1</v>
      </c>
      <c r="BI8184" s="32">
        <f t="shared" si="1276"/>
        <v>0</v>
      </c>
      <c r="BJ8184" s="69">
        <f t="shared" si="1277"/>
        <v>0</v>
      </c>
      <c r="BK8184" s="158" t="str">
        <f t="shared" si="1278"/>
        <v/>
      </c>
    </row>
    <row r="8185" spans="1:63" ht="12" customHeight="1" x14ac:dyDescent="0.2">
      <c r="A8185" s="8"/>
      <c r="B8185" s="7"/>
      <c r="C8185" s="7"/>
      <c r="D8185" s="7"/>
      <c r="E8185" s="7"/>
      <c r="F8185" s="7"/>
      <c r="G8185" s="7"/>
      <c r="H8185" s="7"/>
      <c r="I8185" s="10"/>
      <c r="J8185" s="25"/>
      <c r="K8185" s="250"/>
      <c r="L8185" s="31"/>
      <c r="M8185" s="9"/>
      <c r="N8185" s="11" t="s">
        <v>25</v>
      </c>
      <c r="O8185" s="39"/>
      <c r="P8185" s="47"/>
      <c r="Q8185" s="13"/>
      <c r="R8185" s="248">
        <f t="shared" si="1270"/>
        <v>0</v>
      </c>
      <c r="S8185" s="248">
        <f t="shared" si="1271"/>
        <v>0</v>
      </c>
      <c r="T8185" s="248">
        <f t="shared" si="1272"/>
        <v>0</v>
      </c>
      <c r="U8185" s="248">
        <f t="shared" si="1273"/>
        <v>0</v>
      </c>
      <c r="V8185" s="13"/>
      <c r="W8185" s="7"/>
      <c r="AT8185" s="130"/>
      <c r="BF8185" s="33">
        <f t="shared" si="1279"/>
        <v>41242</v>
      </c>
      <c r="BG8185" s="34">
        <f t="shared" si="1274"/>
        <v>82.88000000000001</v>
      </c>
      <c r="BH8185" s="32">
        <f t="shared" si="1275"/>
        <v>1</v>
      </c>
      <c r="BI8185" s="32">
        <f t="shared" si="1276"/>
        <v>0</v>
      </c>
      <c r="BJ8185" s="69">
        <f t="shared" si="1277"/>
        <v>0</v>
      </c>
      <c r="BK8185" s="158" t="str">
        <f t="shared" si="1278"/>
        <v/>
      </c>
    </row>
    <row r="8186" spans="1:63" ht="12" customHeight="1" x14ac:dyDescent="0.2">
      <c r="A8186" s="8"/>
      <c r="B8186" s="7"/>
      <c r="C8186" s="7"/>
      <c r="D8186" s="7"/>
      <c r="E8186" s="7"/>
      <c r="F8186" s="7"/>
      <c r="G8186" s="7"/>
      <c r="H8186" s="7"/>
      <c r="I8186" s="10"/>
      <c r="J8186" s="25"/>
      <c r="K8186" s="250"/>
      <c r="L8186" s="31"/>
      <c r="M8186" s="9"/>
      <c r="N8186" s="11" t="s">
        <v>25</v>
      </c>
      <c r="O8186" s="39"/>
      <c r="P8186" s="47"/>
      <c r="Q8186" s="13"/>
      <c r="R8186" s="248">
        <f t="shared" si="1270"/>
        <v>0</v>
      </c>
      <c r="S8186" s="248">
        <f t="shared" si="1271"/>
        <v>0</v>
      </c>
      <c r="T8186" s="248">
        <f t="shared" si="1272"/>
        <v>0</v>
      </c>
      <c r="U8186" s="248">
        <f t="shared" si="1273"/>
        <v>0</v>
      </c>
      <c r="V8186" s="13"/>
      <c r="W8186" s="7"/>
      <c r="AT8186" s="130"/>
      <c r="BF8186" s="33">
        <f t="shared" si="1279"/>
        <v>41242</v>
      </c>
      <c r="BG8186" s="34">
        <f t="shared" si="1274"/>
        <v>82.88000000000001</v>
      </c>
      <c r="BH8186" s="32">
        <f t="shared" si="1275"/>
        <v>1</v>
      </c>
      <c r="BI8186" s="32">
        <f t="shared" si="1276"/>
        <v>0</v>
      </c>
      <c r="BJ8186" s="69">
        <f t="shared" si="1277"/>
        <v>0</v>
      </c>
      <c r="BK8186" s="158" t="str">
        <f t="shared" si="1278"/>
        <v/>
      </c>
    </row>
    <row r="8187" spans="1:63" ht="12" customHeight="1" x14ac:dyDescent="0.2">
      <c r="A8187" s="8"/>
      <c r="B8187" s="7"/>
      <c r="C8187" s="7"/>
      <c r="D8187" s="7"/>
      <c r="E8187" s="7"/>
      <c r="F8187" s="7"/>
      <c r="G8187" s="7"/>
      <c r="H8187" s="7"/>
      <c r="I8187" s="10"/>
      <c r="J8187" s="25"/>
      <c r="K8187" s="250"/>
      <c r="L8187" s="31"/>
      <c r="M8187" s="9"/>
      <c r="N8187" s="11" t="s">
        <v>25</v>
      </c>
      <c r="O8187" s="39"/>
      <c r="P8187" s="47"/>
      <c r="Q8187" s="13"/>
      <c r="R8187" s="248">
        <f t="shared" si="1270"/>
        <v>0</v>
      </c>
      <c r="S8187" s="248">
        <f t="shared" si="1271"/>
        <v>0</v>
      </c>
      <c r="T8187" s="248">
        <f t="shared" si="1272"/>
        <v>0</v>
      </c>
      <c r="U8187" s="248">
        <f t="shared" si="1273"/>
        <v>0</v>
      </c>
      <c r="V8187" s="13"/>
      <c r="W8187" s="7"/>
      <c r="AT8187" s="130"/>
      <c r="BF8187" s="33">
        <f t="shared" si="1279"/>
        <v>41242</v>
      </c>
      <c r="BG8187" s="34">
        <f t="shared" si="1274"/>
        <v>82.88000000000001</v>
      </c>
      <c r="BH8187" s="32">
        <f t="shared" si="1275"/>
        <v>1</v>
      </c>
      <c r="BI8187" s="32">
        <f t="shared" si="1276"/>
        <v>0</v>
      </c>
      <c r="BJ8187" s="69">
        <f t="shared" si="1277"/>
        <v>0</v>
      </c>
      <c r="BK8187" s="158" t="str">
        <f t="shared" si="1278"/>
        <v/>
      </c>
    </row>
    <row r="8188" spans="1:63" ht="12" customHeight="1" x14ac:dyDescent="0.2">
      <c r="A8188" s="8"/>
      <c r="B8188" s="7"/>
      <c r="C8188" s="7"/>
      <c r="D8188" s="7"/>
      <c r="E8188" s="7"/>
      <c r="F8188" s="7"/>
      <c r="G8188" s="7"/>
      <c r="H8188" s="7"/>
      <c r="I8188" s="10"/>
      <c r="J8188" s="25"/>
      <c r="K8188" s="250"/>
      <c r="L8188" s="31"/>
      <c r="M8188" s="9"/>
      <c r="N8188" s="11" t="s">
        <v>25</v>
      </c>
      <c r="O8188" s="39"/>
      <c r="P8188" s="47"/>
      <c r="Q8188" s="13"/>
      <c r="R8188" s="248">
        <f t="shared" si="1270"/>
        <v>0</v>
      </c>
      <c r="S8188" s="248">
        <f t="shared" si="1271"/>
        <v>0</v>
      </c>
      <c r="T8188" s="248">
        <f t="shared" si="1272"/>
        <v>0</v>
      </c>
      <c r="U8188" s="248">
        <f t="shared" si="1273"/>
        <v>0</v>
      </c>
      <c r="V8188" s="13"/>
      <c r="W8188" s="7"/>
      <c r="AT8188" s="130"/>
      <c r="BF8188" s="33">
        <f t="shared" si="1279"/>
        <v>41242</v>
      </c>
      <c r="BG8188" s="34">
        <f t="shared" si="1274"/>
        <v>82.88000000000001</v>
      </c>
      <c r="BH8188" s="32">
        <f t="shared" si="1275"/>
        <v>1</v>
      </c>
      <c r="BI8188" s="32">
        <f t="shared" si="1276"/>
        <v>0</v>
      </c>
      <c r="BJ8188" s="69">
        <f t="shared" si="1277"/>
        <v>0</v>
      </c>
      <c r="BK8188" s="158" t="str">
        <f t="shared" si="1278"/>
        <v/>
      </c>
    </row>
    <row r="8189" spans="1:63" ht="12" customHeight="1" x14ac:dyDescent="0.2">
      <c r="A8189" s="8"/>
      <c r="B8189" s="7"/>
      <c r="C8189" s="7"/>
      <c r="D8189" s="7"/>
      <c r="E8189" s="7"/>
      <c r="F8189" s="7"/>
      <c r="G8189" s="7"/>
      <c r="H8189" s="7"/>
      <c r="I8189" s="10"/>
      <c r="J8189" s="25"/>
      <c r="K8189" s="250"/>
      <c r="L8189" s="31"/>
      <c r="M8189" s="9"/>
      <c r="N8189" s="11" t="s">
        <v>25</v>
      </c>
      <c r="O8189" s="39"/>
      <c r="P8189" s="47"/>
      <c r="Q8189" s="13"/>
      <c r="R8189" s="248">
        <f t="shared" si="1270"/>
        <v>0</v>
      </c>
      <c r="S8189" s="248">
        <f t="shared" si="1271"/>
        <v>0</v>
      </c>
      <c r="T8189" s="248">
        <f t="shared" si="1272"/>
        <v>0</v>
      </c>
      <c r="U8189" s="248">
        <f t="shared" si="1273"/>
        <v>0</v>
      </c>
      <c r="V8189" s="13"/>
      <c r="W8189" s="7"/>
      <c r="AT8189" s="130"/>
      <c r="BF8189" s="33">
        <f t="shared" si="1279"/>
        <v>41242</v>
      </c>
      <c r="BG8189" s="34">
        <f t="shared" si="1274"/>
        <v>82.88000000000001</v>
      </c>
      <c r="BH8189" s="32">
        <f t="shared" si="1275"/>
        <v>1</v>
      </c>
      <c r="BI8189" s="32">
        <f t="shared" si="1276"/>
        <v>0</v>
      </c>
      <c r="BJ8189" s="69">
        <f t="shared" si="1277"/>
        <v>0</v>
      </c>
      <c r="BK8189" s="158" t="str">
        <f t="shared" si="1278"/>
        <v/>
      </c>
    </row>
    <row r="8190" spans="1:63" ht="12" customHeight="1" x14ac:dyDescent="0.2">
      <c r="A8190" s="8"/>
      <c r="B8190" s="7"/>
      <c r="C8190" s="7"/>
      <c r="D8190" s="7"/>
      <c r="E8190" s="7"/>
      <c r="F8190" s="7"/>
      <c r="G8190" s="7"/>
      <c r="H8190" s="7"/>
      <c r="I8190" s="10"/>
      <c r="J8190" s="25"/>
      <c r="K8190" s="250"/>
      <c r="L8190" s="31"/>
      <c r="M8190" s="9"/>
      <c r="N8190" s="11" t="s">
        <v>25</v>
      </c>
      <c r="O8190" s="39"/>
      <c r="P8190" s="47"/>
      <c r="Q8190" s="13"/>
      <c r="R8190" s="248">
        <f t="shared" si="1270"/>
        <v>0</v>
      </c>
      <c r="S8190" s="248">
        <f t="shared" si="1271"/>
        <v>0</v>
      </c>
      <c r="T8190" s="248">
        <f t="shared" si="1272"/>
        <v>0</v>
      </c>
      <c r="U8190" s="248">
        <f t="shared" si="1273"/>
        <v>0</v>
      </c>
      <c r="V8190" s="13"/>
      <c r="W8190" s="7"/>
      <c r="AT8190" s="130"/>
      <c r="BF8190" s="33">
        <f t="shared" si="1279"/>
        <v>41242</v>
      </c>
      <c r="BG8190" s="34">
        <f t="shared" si="1274"/>
        <v>82.88000000000001</v>
      </c>
      <c r="BH8190" s="32">
        <f t="shared" si="1275"/>
        <v>1</v>
      </c>
      <c r="BI8190" s="32">
        <f t="shared" si="1276"/>
        <v>0</v>
      </c>
      <c r="BJ8190" s="69">
        <f t="shared" si="1277"/>
        <v>0</v>
      </c>
      <c r="BK8190" s="158" t="str">
        <f t="shared" si="1278"/>
        <v/>
      </c>
    </row>
    <row r="8191" spans="1:63" ht="12" customHeight="1" x14ac:dyDescent="0.2">
      <c r="A8191" s="8"/>
      <c r="B8191" s="7"/>
      <c r="C8191" s="7"/>
      <c r="D8191" s="7"/>
      <c r="E8191" s="7"/>
      <c r="F8191" s="7"/>
      <c r="G8191" s="7"/>
      <c r="H8191" s="7"/>
      <c r="I8191" s="10"/>
      <c r="J8191" s="25"/>
      <c r="K8191" s="250"/>
      <c r="L8191" s="31"/>
      <c r="M8191" s="9"/>
      <c r="N8191" s="11" t="s">
        <v>25</v>
      </c>
      <c r="O8191" s="39"/>
      <c r="P8191" s="47"/>
      <c r="Q8191" s="13"/>
      <c r="R8191" s="248">
        <f t="shared" si="1270"/>
        <v>0</v>
      </c>
      <c r="S8191" s="248">
        <f t="shared" si="1271"/>
        <v>0</v>
      </c>
      <c r="T8191" s="248">
        <f t="shared" si="1272"/>
        <v>0</v>
      </c>
      <c r="U8191" s="248">
        <f t="shared" si="1273"/>
        <v>0</v>
      </c>
      <c r="V8191" s="13"/>
      <c r="W8191" s="7"/>
      <c r="AT8191" s="130"/>
      <c r="BF8191" s="33">
        <f t="shared" si="1279"/>
        <v>41242</v>
      </c>
      <c r="BG8191" s="34">
        <f t="shared" si="1274"/>
        <v>82.88000000000001</v>
      </c>
      <c r="BH8191" s="32">
        <f t="shared" si="1275"/>
        <v>1</v>
      </c>
      <c r="BI8191" s="32">
        <f t="shared" si="1276"/>
        <v>0</v>
      </c>
      <c r="BJ8191" s="69">
        <f t="shared" si="1277"/>
        <v>0</v>
      </c>
      <c r="BK8191" s="158" t="str">
        <f t="shared" si="1278"/>
        <v/>
      </c>
    </row>
    <row r="8192" spans="1:63" ht="12" customHeight="1" x14ac:dyDescent="0.2">
      <c r="A8192" s="8"/>
      <c r="B8192" s="7"/>
      <c r="C8192" s="7"/>
      <c r="D8192" s="7"/>
      <c r="E8192" s="7"/>
      <c r="F8192" s="7"/>
      <c r="G8192" s="7"/>
      <c r="H8192" s="7"/>
      <c r="I8192" s="10"/>
      <c r="J8192" s="25"/>
      <c r="K8192" s="250"/>
      <c r="L8192" s="31"/>
      <c r="M8192" s="9"/>
      <c r="N8192" s="11" t="s">
        <v>25</v>
      </c>
      <c r="O8192" s="39"/>
      <c r="P8192" s="47"/>
      <c r="Q8192" s="13"/>
      <c r="R8192" s="248">
        <f t="shared" si="1270"/>
        <v>0</v>
      </c>
      <c r="S8192" s="248">
        <f t="shared" si="1271"/>
        <v>0</v>
      </c>
      <c r="T8192" s="248">
        <f t="shared" si="1272"/>
        <v>0</v>
      </c>
      <c r="U8192" s="248">
        <f t="shared" si="1273"/>
        <v>0</v>
      </c>
      <c r="V8192" s="13"/>
      <c r="W8192" s="7"/>
      <c r="AT8192" s="130"/>
      <c r="BF8192" s="33">
        <f t="shared" si="1279"/>
        <v>41242</v>
      </c>
      <c r="BG8192" s="34">
        <f t="shared" si="1274"/>
        <v>82.88000000000001</v>
      </c>
      <c r="BH8192" s="32">
        <f t="shared" si="1275"/>
        <v>1</v>
      </c>
      <c r="BI8192" s="32">
        <f t="shared" si="1276"/>
        <v>0</v>
      </c>
      <c r="BJ8192" s="69">
        <f t="shared" si="1277"/>
        <v>0</v>
      </c>
      <c r="BK8192" s="158" t="str">
        <f t="shared" si="1278"/>
        <v/>
      </c>
    </row>
    <row r="8193" spans="1:63" ht="12" customHeight="1" x14ac:dyDescent="0.2">
      <c r="A8193" s="8"/>
      <c r="B8193" s="7"/>
      <c r="C8193" s="7"/>
      <c r="D8193" s="7"/>
      <c r="E8193" s="7"/>
      <c r="F8193" s="7"/>
      <c r="G8193" s="7"/>
      <c r="H8193" s="7"/>
      <c r="I8193" s="10"/>
      <c r="J8193" s="25"/>
      <c r="K8193" s="250"/>
      <c r="L8193" s="31"/>
      <c r="M8193" s="9"/>
      <c r="N8193" s="11" t="s">
        <v>25</v>
      </c>
      <c r="O8193" s="39"/>
      <c r="P8193" s="47"/>
      <c r="Q8193" s="13"/>
      <c r="R8193" s="248">
        <f t="shared" si="1270"/>
        <v>0</v>
      </c>
      <c r="S8193" s="248">
        <f t="shared" si="1271"/>
        <v>0</v>
      </c>
      <c r="T8193" s="248">
        <f t="shared" si="1272"/>
        <v>0</v>
      </c>
      <c r="U8193" s="248">
        <f t="shared" si="1273"/>
        <v>0</v>
      </c>
      <c r="V8193" s="13"/>
      <c r="W8193" s="7"/>
      <c r="AT8193" s="130"/>
      <c r="BF8193" s="33">
        <f t="shared" si="1279"/>
        <v>41242</v>
      </c>
      <c r="BG8193" s="34">
        <f t="shared" si="1274"/>
        <v>82.88000000000001</v>
      </c>
      <c r="BH8193" s="32">
        <f t="shared" si="1275"/>
        <v>1</v>
      </c>
      <c r="BI8193" s="32">
        <f t="shared" si="1276"/>
        <v>0</v>
      </c>
      <c r="BJ8193" s="69">
        <f t="shared" si="1277"/>
        <v>0</v>
      </c>
      <c r="BK8193" s="158" t="str">
        <f t="shared" si="1278"/>
        <v/>
      </c>
    </row>
    <row r="8194" spans="1:63" ht="12" customHeight="1" x14ac:dyDescent="0.2">
      <c r="A8194" s="8"/>
      <c r="B8194" s="7"/>
      <c r="C8194" s="7"/>
      <c r="D8194" s="7"/>
      <c r="E8194" s="7"/>
      <c r="F8194" s="7"/>
      <c r="G8194" s="7"/>
      <c r="H8194" s="7"/>
      <c r="I8194" s="10"/>
      <c r="J8194" s="25"/>
      <c r="K8194" s="250"/>
      <c r="L8194" s="31"/>
      <c r="M8194" s="9"/>
      <c r="N8194" s="11" t="s">
        <v>25</v>
      </c>
      <c r="O8194" s="39"/>
      <c r="P8194" s="47"/>
      <c r="Q8194" s="13"/>
      <c r="R8194" s="248">
        <f t="shared" si="1270"/>
        <v>0</v>
      </c>
      <c r="S8194" s="248">
        <f t="shared" si="1271"/>
        <v>0</v>
      </c>
      <c r="T8194" s="248">
        <f t="shared" si="1272"/>
        <v>0</v>
      </c>
      <c r="U8194" s="248">
        <f t="shared" si="1273"/>
        <v>0</v>
      </c>
      <c r="V8194" s="13"/>
      <c r="W8194" s="7"/>
      <c r="AT8194" s="130"/>
      <c r="BF8194" s="33">
        <f t="shared" si="1279"/>
        <v>41242</v>
      </c>
      <c r="BG8194" s="34">
        <f t="shared" si="1274"/>
        <v>82.88000000000001</v>
      </c>
      <c r="BH8194" s="32">
        <f t="shared" si="1275"/>
        <v>1</v>
      </c>
      <c r="BI8194" s="32">
        <f t="shared" si="1276"/>
        <v>0</v>
      </c>
      <c r="BJ8194" s="69">
        <f t="shared" si="1277"/>
        <v>0</v>
      </c>
      <c r="BK8194" s="158" t="str">
        <f t="shared" si="1278"/>
        <v/>
      </c>
    </row>
    <row r="8195" spans="1:63" ht="12" customHeight="1" x14ac:dyDescent="0.2">
      <c r="A8195" s="8"/>
      <c r="B8195" s="7"/>
      <c r="C8195" s="7"/>
      <c r="D8195" s="7"/>
      <c r="E8195" s="7"/>
      <c r="F8195" s="7"/>
      <c r="G8195" s="7"/>
      <c r="H8195" s="7"/>
      <c r="I8195" s="10"/>
      <c r="J8195" s="25"/>
      <c r="K8195" s="250"/>
      <c r="L8195" s="31"/>
      <c r="M8195" s="9"/>
      <c r="N8195" s="11" t="s">
        <v>25</v>
      </c>
      <c r="O8195" s="39"/>
      <c r="P8195" s="47"/>
      <c r="Q8195" s="13"/>
      <c r="R8195" s="248">
        <f t="shared" si="1270"/>
        <v>0</v>
      </c>
      <c r="S8195" s="248">
        <f t="shared" si="1271"/>
        <v>0</v>
      </c>
      <c r="T8195" s="248">
        <f t="shared" si="1272"/>
        <v>0</v>
      </c>
      <c r="U8195" s="248">
        <f t="shared" si="1273"/>
        <v>0</v>
      </c>
      <c r="V8195" s="13"/>
      <c r="W8195" s="7"/>
      <c r="AT8195" s="130"/>
      <c r="BF8195" s="33">
        <f t="shared" si="1279"/>
        <v>41242</v>
      </c>
      <c r="BG8195" s="34">
        <f t="shared" si="1274"/>
        <v>82.88000000000001</v>
      </c>
      <c r="BH8195" s="32">
        <f t="shared" si="1275"/>
        <v>1</v>
      </c>
      <c r="BI8195" s="32">
        <f t="shared" si="1276"/>
        <v>0</v>
      </c>
      <c r="BJ8195" s="69">
        <f t="shared" si="1277"/>
        <v>0</v>
      </c>
      <c r="BK8195" s="158" t="str">
        <f t="shared" si="1278"/>
        <v/>
      </c>
    </row>
    <row r="8196" spans="1:63" ht="12" customHeight="1" x14ac:dyDescent="0.2">
      <c r="A8196" s="8"/>
      <c r="B8196" s="7"/>
      <c r="C8196" s="7"/>
      <c r="D8196" s="7"/>
      <c r="E8196" s="7"/>
      <c r="F8196" s="7"/>
      <c r="G8196" s="7"/>
      <c r="H8196" s="7"/>
      <c r="I8196" s="10"/>
      <c r="J8196" s="25"/>
      <c r="K8196" s="250"/>
      <c r="L8196" s="31"/>
      <c r="M8196" s="9"/>
      <c r="N8196" s="11" t="s">
        <v>25</v>
      </c>
      <c r="O8196" s="39"/>
      <c r="P8196" s="47"/>
      <c r="Q8196" s="13"/>
      <c r="R8196" s="248">
        <f t="shared" si="1270"/>
        <v>0</v>
      </c>
      <c r="S8196" s="248">
        <f t="shared" si="1271"/>
        <v>0</v>
      </c>
      <c r="T8196" s="248">
        <f t="shared" si="1272"/>
        <v>0</v>
      </c>
      <c r="U8196" s="248">
        <f t="shared" si="1273"/>
        <v>0</v>
      </c>
      <c r="V8196" s="13"/>
      <c r="W8196" s="7"/>
      <c r="AT8196" s="130"/>
      <c r="BF8196" s="33">
        <f t="shared" si="1279"/>
        <v>41242</v>
      </c>
      <c r="BG8196" s="34">
        <f t="shared" si="1274"/>
        <v>82.88000000000001</v>
      </c>
      <c r="BH8196" s="32">
        <f t="shared" si="1275"/>
        <v>1</v>
      </c>
      <c r="BI8196" s="32">
        <f t="shared" si="1276"/>
        <v>0</v>
      </c>
      <c r="BJ8196" s="69">
        <f t="shared" si="1277"/>
        <v>0</v>
      </c>
      <c r="BK8196" s="158" t="str">
        <f t="shared" si="1278"/>
        <v/>
      </c>
    </row>
    <row r="8197" spans="1:63" ht="12" customHeight="1" x14ac:dyDescent="0.2">
      <c r="A8197" s="8"/>
      <c r="B8197" s="7"/>
      <c r="C8197" s="7"/>
      <c r="D8197" s="7"/>
      <c r="E8197" s="7"/>
      <c r="F8197" s="7"/>
      <c r="G8197" s="7"/>
      <c r="H8197" s="7"/>
      <c r="I8197" s="10"/>
      <c r="J8197" s="25"/>
      <c r="K8197" s="250"/>
      <c r="L8197" s="31"/>
      <c r="M8197" s="9"/>
      <c r="N8197" s="11" t="s">
        <v>25</v>
      </c>
      <c r="O8197" s="39"/>
      <c r="P8197" s="47"/>
      <c r="Q8197" s="13"/>
      <c r="R8197" s="248">
        <f t="shared" si="1270"/>
        <v>0</v>
      </c>
      <c r="S8197" s="248">
        <f t="shared" si="1271"/>
        <v>0</v>
      </c>
      <c r="T8197" s="248">
        <f t="shared" si="1272"/>
        <v>0</v>
      </c>
      <c r="U8197" s="248">
        <f t="shared" si="1273"/>
        <v>0</v>
      </c>
      <c r="V8197" s="13"/>
      <c r="W8197" s="7"/>
      <c r="AT8197" s="130"/>
      <c r="BF8197" s="33">
        <f t="shared" si="1279"/>
        <v>41242</v>
      </c>
      <c r="BG8197" s="34">
        <f t="shared" si="1274"/>
        <v>82.88000000000001</v>
      </c>
      <c r="BH8197" s="32">
        <f t="shared" si="1275"/>
        <v>1</v>
      </c>
      <c r="BI8197" s="32">
        <f t="shared" si="1276"/>
        <v>0</v>
      </c>
      <c r="BJ8197" s="69">
        <f t="shared" si="1277"/>
        <v>0</v>
      </c>
      <c r="BK8197" s="158" t="str">
        <f t="shared" si="1278"/>
        <v/>
      </c>
    </row>
    <row r="8198" spans="1:63" ht="12" customHeight="1" x14ac:dyDescent="0.2">
      <c r="A8198" s="8"/>
      <c r="B8198" s="7"/>
      <c r="C8198" s="7"/>
      <c r="D8198" s="7"/>
      <c r="E8198" s="7"/>
      <c r="F8198" s="7"/>
      <c r="G8198" s="7"/>
      <c r="H8198" s="7"/>
      <c r="I8198" s="10"/>
      <c r="J8198" s="25"/>
      <c r="K8198" s="250"/>
      <c r="L8198" s="31"/>
      <c r="M8198" s="9"/>
      <c r="N8198" s="11" t="s">
        <v>25</v>
      </c>
      <c r="O8198" s="39"/>
      <c r="P8198" s="47"/>
      <c r="Q8198" s="13"/>
      <c r="R8198" s="248">
        <f t="shared" si="1270"/>
        <v>0</v>
      </c>
      <c r="S8198" s="248">
        <f t="shared" si="1271"/>
        <v>0</v>
      </c>
      <c r="T8198" s="248">
        <f t="shared" si="1272"/>
        <v>0</v>
      </c>
      <c r="U8198" s="248">
        <f t="shared" si="1273"/>
        <v>0</v>
      </c>
      <c r="V8198" s="13"/>
      <c r="W8198" s="7"/>
      <c r="AT8198" s="130"/>
      <c r="BF8198" s="33">
        <f t="shared" si="1279"/>
        <v>41242</v>
      </c>
      <c r="BG8198" s="34">
        <f t="shared" si="1274"/>
        <v>82.88000000000001</v>
      </c>
      <c r="BH8198" s="32">
        <f t="shared" si="1275"/>
        <v>1</v>
      </c>
      <c r="BI8198" s="32">
        <f t="shared" si="1276"/>
        <v>0</v>
      </c>
      <c r="BJ8198" s="69">
        <f t="shared" si="1277"/>
        <v>0</v>
      </c>
      <c r="BK8198" s="158" t="str">
        <f t="shared" si="1278"/>
        <v/>
      </c>
    </row>
    <row r="8199" spans="1:63" ht="12" customHeight="1" x14ac:dyDescent="0.2">
      <c r="A8199" s="8"/>
      <c r="B8199" s="7"/>
      <c r="C8199" s="7"/>
      <c r="D8199" s="7"/>
      <c r="E8199" s="7"/>
      <c r="F8199" s="7"/>
      <c r="G8199" s="7"/>
      <c r="H8199" s="7"/>
      <c r="I8199" s="10"/>
      <c r="J8199" s="25"/>
      <c r="K8199" s="250"/>
      <c r="L8199" s="31"/>
      <c r="M8199" s="9"/>
      <c r="N8199" s="11" t="s">
        <v>25</v>
      </c>
      <c r="O8199" s="39"/>
      <c r="P8199" s="47"/>
      <c r="Q8199" s="13"/>
      <c r="R8199" s="248">
        <f t="shared" si="1270"/>
        <v>0</v>
      </c>
      <c r="S8199" s="248">
        <f t="shared" si="1271"/>
        <v>0</v>
      </c>
      <c r="T8199" s="248">
        <f t="shared" si="1272"/>
        <v>0</v>
      </c>
      <c r="U8199" s="248">
        <f t="shared" si="1273"/>
        <v>0</v>
      </c>
      <c r="V8199" s="13"/>
      <c r="W8199" s="7"/>
      <c r="AT8199" s="130"/>
      <c r="BF8199" s="33">
        <f t="shared" si="1279"/>
        <v>41242</v>
      </c>
      <c r="BG8199" s="34">
        <f t="shared" si="1274"/>
        <v>82.88000000000001</v>
      </c>
      <c r="BH8199" s="32">
        <f t="shared" si="1275"/>
        <v>1</v>
      </c>
      <c r="BI8199" s="32">
        <f t="shared" si="1276"/>
        <v>0</v>
      </c>
      <c r="BJ8199" s="69">
        <f t="shared" si="1277"/>
        <v>0</v>
      </c>
      <c r="BK8199" s="158" t="str">
        <f t="shared" si="1278"/>
        <v/>
      </c>
    </row>
    <row r="8200" spans="1:63" ht="12" customHeight="1" x14ac:dyDescent="0.2">
      <c r="A8200" s="8"/>
      <c r="B8200" s="7"/>
      <c r="C8200" s="7"/>
      <c r="D8200" s="7"/>
      <c r="E8200" s="7"/>
      <c r="F8200" s="7"/>
      <c r="G8200" s="7"/>
      <c r="H8200" s="7"/>
      <c r="I8200" s="10"/>
      <c r="J8200" s="25"/>
      <c r="K8200" s="250"/>
      <c r="L8200" s="31"/>
      <c r="M8200" s="9"/>
      <c r="N8200" s="11" t="s">
        <v>25</v>
      </c>
      <c r="O8200" s="39"/>
      <c r="P8200" s="47"/>
      <c r="Q8200" s="13"/>
      <c r="R8200" s="248">
        <f t="shared" si="1270"/>
        <v>0</v>
      </c>
      <c r="S8200" s="248">
        <f t="shared" si="1271"/>
        <v>0</v>
      </c>
      <c r="T8200" s="248">
        <f t="shared" si="1272"/>
        <v>0</v>
      </c>
      <c r="U8200" s="248">
        <f t="shared" si="1273"/>
        <v>0</v>
      </c>
      <c r="V8200" s="13"/>
      <c r="W8200" s="7"/>
      <c r="AT8200" s="130"/>
      <c r="BF8200" s="33">
        <f t="shared" si="1279"/>
        <v>41242</v>
      </c>
      <c r="BG8200" s="34">
        <f t="shared" si="1274"/>
        <v>82.88000000000001</v>
      </c>
      <c r="BH8200" s="32">
        <f t="shared" si="1275"/>
        <v>1</v>
      </c>
      <c r="BI8200" s="32">
        <f t="shared" si="1276"/>
        <v>0</v>
      </c>
      <c r="BJ8200" s="69">
        <f t="shared" si="1277"/>
        <v>0</v>
      </c>
      <c r="BK8200" s="158" t="str">
        <f t="shared" si="1278"/>
        <v/>
      </c>
    </row>
    <row r="8201" spans="1:63" ht="12" customHeight="1" x14ac:dyDescent="0.2">
      <c r="A8201" s="8"/>
      <c r="B8201" s="7"/>
      <c r="C8201" s="7"/>
      <c r="D8201" s="7"/>
      <c r="E8201" s="7"/>
      <c r="F8201" s="7"/>
      <c r="G8201" s="7"/>
      <c r="H8201" s="7"/>
      <c r="I8201" s="10"/>
      <c r="J8201" s="25"/>
      <c r="K8201" s="250"/>
      <c r="L8201" s="31"/>
      <c r="M8201" s="9"/>
      <c r="N8201" s="11" t="s">
        <v>25</v>
      </c>
      <c r="O8201" s="39"/>
      <c r="P8201" s="47"/>
      <c r="Q8201" s="13"/>
      <c r="R8201" s="248">
        <f t="shared" si="1270"/>
        <v>0</v>
      </c>
      <c r="S8201" s="248">
        <f t="shared" si="1271"/>
        <v>0</v>
      </c>
      <c r="T8201" s="248">
        <f t="shared" si="1272"/>
        <v>0</v>
      </c>
      <c r="U8201" s="248">
        <f t="shared" si="1273"/>
        <v>0</v>
      </c>
      <c r="V8201" s="13"/>
      <c r="W8201" s="7"/>
      <c r="AT8201" s="130"/>
      <c r="BF8201" s="33">
        <f t="shared" si="1279"/>
        <v>41242</v>
      </c>
      <c r="BG8201" s="34">
        <f t="shared" si="1274"/>
        <v>82.88000000000001</v>
      </c>
      <c r="BH8201" s="32">
        <f t="shared" si="1275"/>
        <v>1</v>
      </c>
      <c r="BI8201" s="32">
        <f t="shared" si="1276"/>
        <v>0</v>
      </c>
      <c r="BJ8201" s="69">
        <f t="shared" si="1277"/>
        <v>0</v>
      </c>
      <c r="BK8201" s="158" t="str">
        <f t="shared" si="1278"/>
        <v/>
      </c>
    </row>
    <row r="8202" spans="1:63" ht="12" customHeight="1" x14ac:dyDescent="0.2">
      <c r="A8202" s="8"/>
      <c r="B8202" s="7"/>
      <c r="C8202" s="7"/>
      <c r="D8202" s="7"/>
      <c r="E8202" s="7"/>
      <c r="F8202" s="7"/>
      <c r="G8202" s="7"/>
      <c r="H8202" s="7"/>
      <c r="I8202" s="10"/>
      <c r="J8202" s="25"/>
      <c r="K8202" s="250"/>
      <c r="L8202" s="31"/>
      <c r="M8202" s="9"/>
      <c r="N8202" s="11" t="s">
        <v>25</v>
      </c>
      <c r="O8202" s="39"/>
      <c r="P8202" s="47"/>
      <c r="Q8202" s="13"/>
      <c r="R8202" s="248">
        <f t="shared" si="1270"/>
        <v>0</v>
      </c>
      <c r="S8202" s="248">
        <f t="shared" si="1271"/>
        <v>0</v>
      </c>
      <c r="T8202" s="248">
        <f t="shared" si="1272"/>
        <v>0</v>
      </c>
      <c r="U8202" s="248">
        <f t="shared" si="1273"/>
        <v>0</v>
      </c>
      <c r="V8202" s="13"/>
      <c r="W8202" s="7"/>
      <c r="AT8202" s="130"/>
      <c r="BF8202" s="33">
        <f t="shared" si="1279"/>
        <v>41242</v>
      </c>
      <c r="BG8202" s="34">
        <f t="shared" si="1274"/>
        <v>82.88000000000001</v>
      </c>
      <c r="BH8202" s="32">
        <f t="shared" si="1275"/>
        <v>1</v>
      </c>
      <c r="BI8202" s="32">
        <f t="shared" si="1276"/>
        <v>0</v>
      </c>
      <c r="BJ8202" s="69">
        <f t="shared" si="1277"/>
        <v>0</v>
      </c>
      <c r="BK8202" s="158" t="str">
        <f t="shared" si="1278"/>
        <v/>
      </c>
    </row>
    <row r="8203" spans="1:63" ht="12" customHeight="1" x14ac:dyDescent="0.2">
      <c r="A8203" s="8"/>
      <c r="B8203" s="7"/>
      <c r="C8203" s="7"/>
      <c r="D8203" s="7"/>
      <c r="E8203" s="7"/>
      <c r="F8203" s="7"/>
      <c r="G8203" s="7"/>
      <c r="H8203" s="7"/>
      <c r="I8203" s="10"/>
      <c r="J8203" s="25"/>
      <c r="K8203" s="250"/>
      <c r="L8203" s="31"/>
      <c r="M8203" s="9"/>
      <c r="N8203" s="11" t="s">
        <v>25</v>
      </c>
      <c r="O8203" s="39"/>
      <c r="P8203" s="47"/>
      <c r="Q8203" s="13"/>
      <c r="R8203" s="248">
        <f t="shared" ref="R8203:R8266" si="1280">IF(N8203&lt;&gt;"M",ROUND(IF(M8203&lt;&gt;"Y",IF(P8203&lt;&gt;"Y",K8203,K8203*(BH8203-1)),0),ROUNDING),"")</f>
        <v>0</v>
      </c>
      <c r="S8203" s="248">
        <f t="shared" ref="S8203:S8266" si="1281">IF(N8203&lt;&gt;"M",ROUND(IF(O8203&gt;0,IF(M8203="Y",BI8203*(1-O8203),IF(BI8203&gt;R8203,R8203 + (BI8203 - R8203)*(1-O8203),BI8203)),BI8203),ROUNDING),"")</f>
        <v>0</v>
      </c>
      <c r="T8203" s="248">
        <f t="shared" ref="T8203:T8266" si="1282">IF(N8203&lt;&gt;"M",ROUND(IF(O8203&gt;0,IF(M8203="Y",BJ8203*(1-O8203),IF(BJ8203&gt;R8203,R8203 + (BJ8203 - R8203)*(1-O8203),BJ8203)),BJ8203),ROUNDING),"")</f>
        <v>0</v>
      </c>
      <c r="U8203" s="248">
        <f t="shared" ref="U8203:U8266" si="1283">IF(N8203&lt;&gt;"M",ROUND(IF(OR(N8203="P",N8203=""),0,IF(OR(M8203="N",M8203=""),T8203-R8203,T8203)),ROUNDING),"")</f>
        <v>0</v>
      </c>
      <c r="V8203" s="13"/>
      <c r="W8203" s="7"/>
      <c r="AT8203" s="130"/>
      <c r="BF8203" s="33">
        <f t="shared" si="1279"/>
        <v>41242</v>
      </c>
      <c r="BG8203" s="34">
        <f t="shared" ref="BG8203:BG8266" si="1284">IF(N8203&lt;&gt;"M",BG8202+U8203,BG8202)</f>
        <v>82.88000000000001</v>
      </c>
      <c r="BH8203" s="32">
        <f t="shared" ref="BH8203:BH8266" si="1285">IF(L8203&lt;&gt;"",IF(ODDS_TYPE=1,L8203,IF(ODDS_TYPE=2,IF(L8203&gt;0,1+L8203/100,IF(L8203&lt;0,1-100/L8203,1)),IF(ODDS_TYPE=3,1+L8203,IF(ODDS_TYPE=4,1+L8203,IF(ODDS_TYPE=5,IF(L8203&gt;0,1+L8203,1-1/L8203),IF(ODDS_TYPE=6,IF(L8203&gt;=0,L8203+1,1-1/L8203),1)))))),1)</f>
        <v>1</v>
      </c>
      <c r="BI8203" s="32">
        <f t="shared" ref="BI8203:BI8266" si="1286">IF(P8203&lt;&gt;"Y",IF(M8203&lt;&gt;"Y",K8203*BH8203,K8203*BH8203 - K8203),IF(M8203&lt;&gt;"Y",K8203*BH8203,K8203))</f>
        <v>0</v>
      </c>
      <c r="BJ8203" s="69">
        <f t="shared" ref="BJ8203:BJ8266" si="1287">IF(P8203&lt;&gt;"Y",
IF(M8203&lt;&gt;"Y",
IF(N8203="Y",K8203*BH8203,IF(N8203="P",0,IF(OR(N8203="R",N8203="PU"),K8203,IF(N8203="H",K8203*BH8203*0.5,IF(N8203="HW",K8203*0.5*(1 + BH8203),IF(N8203="HL",K8203*0.5,0)))))),
IF(N8203="Y",K8203*BH8203 - K8203,IF(N8203="P",0,IF(OR(N8203="R",N8203="PU"),0,IF(N8203="H",IF(BH8203&gt;2,0.5*K8203*BH8203 - K8203,0),IF(N8203="HW",K8203*0.5*(1 + BH8203) - K8203,IF(N8203="HL",0,0))))))),
IF(M8203&lt;&gt;"Y",
IF(N8203="Y",K8203*BH8203,IF(N8203="P",0,IF(OR(N8203="R",N8203="PU"),K8203*(BH8203-1),IF(N8203="H",K8203*BH8203*0.5,IF(N8203="HW",K8203*(BH8203-1)*0.5,IF(N8203="HL",K8203*BH8203 - K8203*0.5,0)))))),
IF(N8203="Y",K8203,IF(N8203="P",0,IF(OR(N8203="R",N8203="PU"),0,IF(N8203="H",IF(BH8203&lt;2,K8203*BH8203*0.5 - K8203*(BH8203-1),0),IF(N8203="HW",0,IF(N8203="HL",K8203*0.5,0)))))))
)</f>
        <v>0</v>
      </c>
      <c r="BK8203" s="158" t="str">
        <f t="shared" ref="BK8203:BK8266" si="1288">IF(FILT_M=1,IF(LEN(C8203)&gt;0,C8203,""),IF(FILT_M=2,IF(LEN(E8203)&gt;0,E8203,""),IF(FILT_M=3,IF(LEN(F8203)&gt;0,F8203,""),IF(FILT_M=4,IF(LEN(G8203)&gt;0,G8203,""),""))))</f>
        <v/>
      </c>
    </row>
    <row r="8204" spans="1:63" ht="12" customHeight="1" x14ac:dyDescent="0.2">
      <c r="A8204" s="8"/>
      <c r="B8204" s="7"/>
      <c r="C8204" s="7"/>
      <c r="D8204" s="7"/>
      <c r="E8204" s="7"/>
      <c r="F8204" s="7"/>
      <c r="G8204" s="7"/>
      <c r="H8204" s="7"/>
      <c r="I8204" s="10"/>
      <c r="J8204" s="25"/>
      <c r="K8204" s="250"/>
      <c r="L8204" s="31"/>
      <c r="M8204" s="9"/>
      <c r="N8204" s="11" t="s">
        <v>25</v>
      </c>
      <c r="O8204" s="39"/>
      <c r="P8204" s="47"/>
      <c r="Q8204" s="13"/>
      <c r="R8204" s="248">
        <f t="shared" si="1280"/>
        <v>0</v>
      </c>
      <c r="S8204" s="248">
        <f t="shared" si="1281"/>
        <v>0</v>
      </c>
      <c r="T8204" s="248">
        <f t="shared" si="1282"/>
        <v>0</v>
      </c>
      <c r="U8204" s="248">
        <f t="shared" si="1283"/>
        <v>0</v>
      </c>
      <c r="V8204" s="13"/>
      <c r="W8204" s="7"/>
      <c r="AT8204" s="130"/>
      <c r="BF8204" s="33">
        <f t="shared" ref="BF8204:BF8267" si="1289">IF(A8204&gt;2,A8204,BF8203)</f>
        <v>41242</v>
      </c>
      <c r="BG8204" s="34">
        <f t="shared" si="1284"/>
        <v>82.88000000000001</v>
      </c>
      <c r="BH8204" s="32">
        <f t="shared" si="1285"/>
        <v>1</v>
      </c>
      <c r="BI8204" s="32">
        <f t="shared" si="1286"/>
        <v>0</v>
      </c>
      <c r="BJ8204" s="69">
        <f t="shared" si="1287"/>
        <v>0</v>
      </c>
      <c r="BK8204" s="158" t="str">
        <f t="shared" si="1288"/>
        <v/>
      </c>
    </row>
    <row r="8205" spans="1:63" ht="12" customHeight="1" x14ac:dyDescent="0.2">
      <c r="A8205" s="8"/>
      <c r="B8205" s="7"/>
      <c r="C8205" s="7"/>
      <c r="D8205" s="7"/>
      <c r="E8205" s="7"/>
      <c r="F8205" s="7"/>
      <c r="G8205" s="7"/>
      <c r="H8205" s="7"/>
      <c r="I8205" s="10"/>
      <c r="J8205" s="25"/>
      <c r="K8205" s="250"/>
      <c r="L8205" s="31"/>
      <c r="M8205" s="9"/>
      <c r="N8205" s="11" t="s">
        <v>25</v>
      </c>
      <c r="O8205" s="39"/>
      <c r="P8205" s="47"/>
      <c r="Q8205" s="13"/>
      <c r="R8205" s="248">
        <f t="shared" si="1280"/>
        <v>0</v>
      </c>
      <c r="S8205" s="248">
        <f t="shared" si="1281"/>
        <v>0</v>
      </c>
      <c r="T8205" s="248">
        <f t="shared" si="1282"/>
        <v>0</v>
      </c>
      <c r="U8205" s="248">
        <f t="shared" si="1283"/>
        <v>0</v>
      </c>
      <c r="V8205" s="13"/>
      <c r="W8205" s="7"/>
      <c r="AT8205" s="130"/>
      <c r="BF8205" s="33">
        <f t="shared" si="1289"/>
        <v>41242</v>
      </c>
      <c r="BG8205" s="34">
        <f t="shared" si="1284"/>
        <v>82.88000000000001</v>
      </c>
      <c r="BH8205" s="32">
        <f t="shared" si="1285"/>
        <v>1</v>
      </c>
      <c r="BI8205" s="32">
        <f t="shared" si="1286"/>
        <v>0</v>
      </c>
      <c r="BJ8205" s="69">
        <f t="shared" si="1287"/>
        <v>0</v>
      </c>
      <c r="BK8205" s="158" t="str">
        <f t="shared" si="1288"/>
        <v/>
      </c>
    </row>
    <row r="8206" spans="1:63" ht="12" customHeight="1" x14ac:dyDescent="0.2">
      <c r="A8206" s="8"/>
      <c r="B8206" s="7"/>
      <c r="C8206" s="7"/>
      <c r="D8206" s="7"/>
      <c r="E8206" s="7"/>
      <c r="F8206" s="7"/>
      <c r="G8206" s="7"/>
      <c r="H8206" s="7"/>
      <c r="I8206" s="10"/>
      <c r="J8206" s="25"/>
      <c r="K8206" s="250"/>
      <c r="L8206" s="31"/>
      <c r="M8206" s="9"/>
      <c r="N8206" s="11" t="s">
        <v>25</v>
      </c>
      <c r="O8206" s="39"/>
      <c r="P8206" s="47"/>
      <c r="Q8206" s="13"/>
      <c r="R8206" s="248">
        <f t="shared" si="1280"/>
        <v>0</v>
      </c>
      <c r="S8206" s="248">
        <f t="shared" si="1281"/>
        <v>0</v>
      </c>
      <c r="T8206" s="248">
        <f t="shared" si="1282"/>
        <v>0</v>
      </c>
      <c r="U8206" s="248">
        <f t="shared" si="1283"/>
        <v>0</v>
      </c>
      <c r="V8206" s="13"/>
      <c r="W8206" s="7"/>
      <c r="AT8206" s="130"/>
      <c r="BF8206" s="33">
        <f t="shared" si="1289"/>
        <v>41242</v>
      </c>
      <c r="BG8206" s="34">
        <f t="shared" si="1284"/>
        <v>82.88000000000001</v>
      </c>
      <c r="BH8206" s="32">
        <f t="shared" si="1285"/>
        <v>1</v>
      </c>
      <c r="BI8206" s="32">
        <f t="shared" si="1286"/>
        <v>0</v>
      </c>
      <c r="BJ8206" s="69">
        <f t="shared" si="1287"/>
        <v>0</v>
      </c>
      <c r="BK8206" s="158" t="str">
        <f t="shared" si="1288"/>
        <v/>
      </c>
    </row>
    <row r="8207" spans="1:63" ht="12" customHeight="1" x14ac:dyDescent="0.2">
      <c r="A8207" s="8"/>
      <c r="B8207" s="7"/>
      <c r="C8207" s="7"/>
      <c r="D8207" s="7"/>
      <c r="E8207" s="7"/>
      <c r="F8207" s="7"/>
      <c r="G8207" s="7"/>
      <c r="H8207" s="7"/>
      <c r="I8207" s="10"/>
      <c r="J8207" s="25"/>
      <c r="K8207" s="250"/>
      <c r="L8207" s="31"/>
      <c r="M8207" s="9"/>
      <c r="N8207" s="11" t="s">
        <v>25</v>
      </c>
      <c r="O8207" s="39"/>
      <c r="P8207" s="47"/>
      <c r="Q8207" s="13"/>
      <c r="R8207" s="248">
        <f t="shared" si="1280"/>
        <v>0</v>
      </c>
      <c r="S8207" s="248">
        <f t="shared" si="1281"/>
        <v>0</v>
      </c>
      <c r="T8207" s="248">
        <f t="shared" si="1282"/>
        <v>0</v>
      </c>
      <c r="U8207" s="248">
        <f t="shared" si="1283"/>
        <v>0</v>
      </c>
      <c r="V8207" s="13"/>
      <c r="W8207" s="7"/>
      <c r="AT8207" s="130"/>
      <c r="BF8207" s="33">
        <f t="shared" si="1289"/>
        <v>41242</v>
      </c>
      <c r="BG8207" s="34">
        <f t="shared" si="1284"/>
        <v>82.88000000000001</v>
      </c>
      <c r="BH8207" s="32">
        <f t="shared" si="1285"/>
        <v>1</v>
      </c>
      <c r="BI8207" s="32">
        <f t="shared" si="1286"/>
        <v>0</v>
      </c>
      <c r="BJ8207" s="69">
        <f t="shared" si="1287"/>
        <v>0</v>
      </c>
      <c r="BK8207" s="158" t="str">
        <f t="shared" si="1288"/>
        <v/>
      </c>
    </row>
    <row r="8208" spans="1:63" ht="12" customHeight="1" x14ac:dyDescent="0.2">
      <c r="A8208" s="8"/>
      <c r="B8208" s="7"/>
      <c r="C8208" s="7"/>
      <c r="D8208" s="7"/>
      <c r="E8208" s="7"/>
      <c r="F8208" s="7"/>
      <c r="G8208" s="7"/>
      <c r="H8208" s="7"/>
      <c r="I8208" s="10"/>
      <c r="J8208" s="25"/>
      <c r="K8208" s="250"/>
      <c r="L8208" s="31"/>
      <c r="M8208" s="9"/>
      <c r="N8208" s="11" t="s">
        <v>25</v>
      </c>
      <c r="O8208" s="39"/>
      <c r="P8208" s="47"/>
      <c r="Q8208" s="13"/>
      <c r="R8208" s="248">
        <f t="shared" si="1280"/>
        <v>0</v>
      </c>
      <c r="S8208" s="248">
        <f t="shared" si="1281"/>
        <v>0</v>
      </c>
      <c r="T8208" s="248">
        <f t="shared" si="1282"/>
        <v>0</v>
      </c>
      <c r="U8208" s="248">
        <f t="shared" si="1283"/>
        <v>0</v>
      </c>
      <c r="V8208" s="13"/>
      <c r="W8208" s="7"/>
      <c r="AT8208" s="130"/>
      <c r="BF8208" s="33">
        <f t="shared" si="1289"/>
        <v>41242</v>
      </c>
      <c r="BG8208" s="34">
        <f t="shared" si="1284"/>
        <v>82.88000000000001</v>
      </c>
      <c r="BH8208" s="32">
        <f t="shared" si="1285"/>
        <v>1</v>
      </c>
      <c r="BI8208" s="32">
        <f t="shared" si="1286"/>
        <v>0</v>
      </c>
      <c r="BJ8208" s="69">
        <f t="shared" si="1287"/>
        <v>0</v>
      </c>
      <c r="BK8208" s="158" t="str">
        <f t="shared" si="1288"/>
        <v/>
      </c>
    </row>
    <row r="8209" spans="1:63" ht="12" customHeight="1" x14ac:dyDescent="0.2">
      <c r="A8209" s="8"/>
      <c r="B8209" s="7"/>
      <c r="C8209" s="7"/>
      <c r="D8209" s="7"/>
      <c r="E8209" s="7"/>
      <c r="F8209" s="7"/>
      <c r="G8209" s="7"/>
      <c r="H8209" s="7"/>
      <c r="I8209" s="10"/>
      <c r="J8209" s="25"/>
      <c r="K8209" s="250"/>
      <c r="L8209" s="31"/>
      <c r="M8209" s="9"/>
      <c r="N8209" s="11" t="s">
        <v>25</v>
      </c>
      <c r="O8209" s="39"/>
      <c r="P8209" s="47"/>
      <c r="Q8209" s="13"/>
      <c r="R8209" s="248">
        <f t="shared" si="1280"/>
        <v>0</v>
      </c>
      <c r="S8209" s="248">
        <f t="shared" si="1281"/>
        <v>0</v>
      </c>
      <c r="T8209" s="248">
        <f t="shared" si="1282"/>
        <v>0</v>
      </c>
      <c r="U8209" s="248">
        <f t="shared" si="1283"/>
        <v>0</v>
      </c>
      <c r="V8209" s="13"/>
      <c r="W8209" s="7"/>
      <c r="AT8209" s="130"/>
      <c r="BF8209" s="33">
        <f t="shared" si="1289"/>
        <v>41242</v>
      </c>
      <c r="BG8209" s="34">
        <f t="shared" si="1284"/>
        <v>82.88000000000001</v>
      </c>
      <c r="BH8209" s="32">
        <f t="shared" si="1285"/>
        <v>1</v>
      </c>
      <c r="BI8209" s="32">
        <f t="shared" si="1286"/>
        <v>0</v>
      </c>
      <c r="BJ8209" s="69">
        <f t="shared" si="1287"/>
        <v>0</v>
      </c>
      <c r="BK8209" s="158" t="str">
        <f t="shared" si="1288"/>
        <v/>
      </c>
    </row>
    <row r="8210" spans="1:63" ht="12" customHeight="1" x14ac:dyDescent="0.2">
      <c r="A8210" s="8"/>
      <c r="B8210" s="7"/>
      <c r="C8210" s="7"/>
      <c r="D8210" s="7"/>
      <c r="E8210" s="7"/>
      <c r="F8210" s="7"/>
      <c r="G8210" s="7"/>
      <c r="H8210" s="7"/>
      <c r="I8210" s="10"/>
      <c r="J8210" s="25"/>
      <c r="K8210" s="250"/>
      <c r="L8210" s="31"/>
      <c r="M8210" s="9"/>
      <c r="N8210" s="11" t="s">
        <v>25</v>
      </c>
      <c r="O8210" s="39"/>
      <c r="P8210" s="47"/>
      <c r="Q8210" s="13"/>
      <c r="R8210" s="248">
        <f t="shared" si="1280"/>
        <v>0</v>
      </c>
      <c r="S8210" s="248">
        <f t="shared" si="1281"/>
        <v>0</v>
      </c>
      <c r="T8210" s="248">
        <f t="shared" si="1282"/>
        <v>0</v>
      </c>
      <c r="U8210" s="248">
        <f t="shared" si="1283"/>
        <v>0</v>
      </c>
      <c r="V8210" s="13"/>
      <c r="W8210" s="7"/>
      <c r="AT8210" s="130"/>
      <c r="BF8210" s="33">
        <f t="shared" si="1289"/>
        <v>41242</v>
      </c>
      <c r="BG8210" s="34">
        <f t="shared" si="1284"/>
        <v>82.88000000000001</v>
      </c>
      <c r="BH8210" s="32">
        <f t="shared" si="1285"/>
        <v>1</v>
      </c>
      <c r="BI8210" s="32">
        <f t="shared" si="1286"/>
        <v>0</v>
      </c>
      <c r="BJ8210" s="69">
        <f t="shared" si="1287"/>
        <v>0</v>
      </c>
      <c r="BK8210" s="158" t="str">
        <f t="shared" si="1288"/>
        <v/>
      </c>
    </row>
    <row r="8211" spans="1:63" ht="12" customHeight="1" x14ac:dyDescent="0.2">
      <c r="A8211" s="8"/>
      <c r="B8211" s="7"/>
      <c r="C8211" s="7"/>
      <c r="D8211" s="7"/>
      <c r="E8211" s="7"/>
      <c r="F8211" s="7"/>
      <c r="G8211" s="7"/>
      <c r="H8211" s="7"/>
      <c r="I8211" s="10"/>
      <c r="J8211" s="25"/>
      <c r="K8211" s="250"/>
      <c r="L8211" s="31"/>
      <c r="M8211" s="9"/>
      <c r="N8211" s="11" t="s">
        <v>25</v>
      </c>
      <c r="O8211" s="39"/>
      <c r="P8211" s="47"/>
      <c r="Q8211" s="13"/>
      <c r="R8211" s="248">
        <f t="shared" si="1280"/>
        <v>0</v>
      </c>
      <c r="S8211" s="248">
        <f t="shared" si="1281"/>
        <v>0</v>
      </c>
      <c r="T8211" s="248">
        <f t="shared" si="1282"/>
        <v>0</v>
      </c>
      <c r="U8211" s="248">
        <f t="shared" si="1283"/>
        <v>0</v>
      </c>
      <c r="V8211" s="13"/>
      <c r="W8211" s="7"/>
      <c r="AT8211" s="130"/>
      <c r="BF8211" s="33">
        <f t="shared" si="1289"/>
        <v>41242</v>
      </c>
      <c r="BG8211" s="34">
        <f t="shared" si="1284"/>
        <v>82.88000000000001</v>
      </c>
      <c r="BH8211" s="32">
        <f t="shared" si="1285"/>
        <v>1</v>
      </c>
      <c r="BI8211" s="32">
        <f t="shared" si="1286"/>
        <v>0</v>
      </c>
      <c r="BJ8211" s="69">
        <f t="shared" si="1287"/>
        <v>0</v>
      </c>
      <c r="BK8211" s="158" t="str">
        <f t="shared" si="1288"/>
        <v/>
      </c>
    </row>
    <row r="8212" spans="1:63" ht="12" customHeight="1" x14ac:dyDescent="0.2">
      <c r="A8212" s="8"/>
      <c r="B8212" s="7"/>
      <c r="C8212" s="7"/>
      <c r="D8212" s="7"/>
      <c r="E8212" s="7"/>
      <c r="F8212" s="7"/>
      <c r="G8212" s="7"/>
      <c r="H8212" s="7"/>
      <c r="I8212" s="10"/>
      <c r="J8212" s="25"/>
      <c r="K8212" s="250"/>
      <c r="L8212" s="31"/>
      <c r="M8212" s="9"/>
      <c r="N8212" s="11" t="s">
        <v>25</v>
      </c>
      <c r="O8212" s="39"/>
      <c r="P8212" s="47"/>
      <c r="Q8212" s="13"/>
      <c r="R8212" s="248">
        <f t="shared" si="1280"/>
        <v>0</v>
      </c>
      <c r="S8212" s="248">
        <f t="shared" si="1281"/>
        <v>0</v>
      </c>
      <c r="T8212" s="248">
        <f t="shared" si="1282"/>
        <v>0</v>
      </c>
      <c r="U8212" s="248">
        <f t="shared" si="1283"/>
        <v>0</v>
      </c>
      <c r="V8212" s="13"/>
      <c r="W8212" s="7"/>
      <c r="AT8212" s="130"/>
      <c r="BF8212" s="33">
        <f t="shared" si="1289"/>
        <v>41242</v>
      </c>
      <c r="BG8212" s="34">
        <f t="shared" si="1284"/>
        <v>82.88000000000001</v>
      </c>
      <c r="BH8212" s="32">
        <f t="shared" si="1285"/>
        <v>1</v>
      </c>
      <c r="BI8212" s="32">
        <f t="shared" si="1286"/>
        <v>0</v>
      </c>
      <c r="BJ8212" s="69">
        <f t="shared" si="1287"/>
        <v>0</v>
      </c>
      <c r="BK8212" s="158" t="str">
        <f t="shared" si="1288"/>
        <v/>
      </c>
    </row>
    <row r="8213" spans="1:63" ht="12" customHeight="1" x14ac:dyDescent="0.2">
      <c r="A8213" s="8"/>
      <c r="B8213" s="7"/>
      <c r="C8213" s="7"/>
      <c r="D8213" s="7"/>
      <c r="E8213" s="7"/>
      <c r="F8213" s="7"/>
      <c r="G8213" s="7"/>
      <c r="H8213" s="7"/>
      <c r="I8213" s="10"/>
      <c r="J8213" s="25"/>
      <c r="K8213" s="250"/>
      <c r="L8213" s="31"/>
      <c r="M8213" s="9"/>
      <c r="N8213" s="11" t="s">
        <v>25</v>
      </c>
      <c r="O8213" s="39"/>
      <c r="P8213" s="47"/>
      <c r="Q8213" s="13"/>
      <c r="R8213" s="248">
        <f t="shared" si="1280"/>
        <v>0</v>
      </c>
      <c r="S8213" s="248">
        <f t="shared" si="1281"/>
        <v>0</v>
      </c>
      <c r="T8213" s="248">
        <f t="shared" si="1282"/>
        <v>0</v>
      </c>
      <c r="U8213" s="248">
        <f t="shared" si="1283"/>
        <v>0</v>
      </c>
      <c r="V8213" s="13"/>
      <c r="W8213" s="7"/>
      <c r="AT8213" s="130"/>
      <c r="BF8213" s="33">
        <f t="shared" si="1289"/>
        <v>41242</v>
      </c>
      <c r="BG8213" s="34">
        <f t="shared" si="1284"/>
        <v>82.88000000000001</v>
      </c>
      <c r="BH8213" s="32">
        <f t="shared" si="1285"/>
        <v>1</v>
      </c>
      <c r="BI8213" s="32">
        <f t="shared" si="1286"/>
        <v>0</v>
      </c>
      <c r="BJ8213" s="69">
        <f t="shared" si="1287"/>
        <v>0</v>
      </c>
      <c r="BK8213" s="158" t="str">
        <f t="shared" si="1288"/>
        <v/>
      </c>
    </row>
    <row r="8214" spans="1:63" ht="12" customHeight="1" x14ac:dyDescent="0.2">
      <c r="A8214" s="8"/>
      <c r="B8214" s="7"/>
      <c r="C8214" s="7"/>
      <c r="D8214" s="7"/>
      <c r="E8214" s="7"/>
      <c r="F8214" s="7"/>
      <c r="G8214" s="7"/>
      <c r="H8214" s="7"/>
      <c r="I8214" s="10"/>
      <c r="J8214" s="25"/>
      <c r="K8214" s="250"/>
      <c r="L8214" s="31"/>
      <c r="M8214" s="9"/>
      <c r="N8214" s="11" t="s">
        <v>25</v>
      </c>
      <c r="O8214" s="39"/>
      <c r="P8214" s="47"/>
      <c r="Q8214" s="13"/>
      <c r="R8214" s="248">
        <f t="shared" si="1280"/>
        <v>0</v>
      </c>
      <c r="S8214" s="248">
        <f t="shared" si="1281"/>
        <v>0</v>
      </c>
      <c r="T8214" s="248">
        <f t="shared" si="1282"/>
        <v>0</v>
      </c>
      <c r="U8214" s="248">
        <f t="shared" si="1283"/>
        <v>0</v>
      </c>
      <c r="V8214" s="13"/>
      <c r="W8214" s="7"/>
      <c r="AT8214" s="130"/>
      <c r="BF8214" s="33">
        <f t="shared" si="1289"/>
        <v>41242</v>
      </c>
      <c r="BG8214" s="34">
        <f t="shared" si="1284"/>
        <v>82.88000000000001</v>
      </c>
      <c r="BH8214" s="32">
        <f t="shared" si="1285"/>
        <v>1</v>
      </c>
      <c r="BI8214" s="32">
        <f t="shared" si="1286"/>
        <v>0</v>
      </c>
      <c r="BJ8214" s="69">
        <f t="shared" si="1287"/>
        <v>0</v>
      </c>
      <c r="BK8214" s="158" t="str">
        <f t="shared" si="1288"/>
        <v/>
      </c>
    </row>
    <row r="8215" spans="1:63" ht="12" customHeight="1" x14ac:dyDescent="0.2">
      <c r="A8215" s="8"/>
      <c r="B8215" s="7"/>
      <c r="C8215" s="7"/>
      <c r="D8215" s="7"/>
      <c r="E8215" s="7"/>
      <c r="F8215" s="7"/>
      <c r="G8215" s="7"/>
      <c r="H8215" s="7"/>
      <c r="I8215" s="10"/>
      <c r="J8215" s="25"/>
      <c r="K8215" s="250"/>
      <c r="L8215" s="31"/>
      <c r="M8215" s="9"/>
      <c r="N8215" s="11" t="s">
        <v>25</v>
      </c>
      <c r="O8215" s="39"/>
      <c r="P8215" s="47"/>
      <c r="Q8215" s="13"/>
      <c r="R8215" s="248">
        <f t="shared" si="1280"/>
        <v>0</v>
      </c>
      <c r="S8215" s="248">
        <f t="shared" si="1281"/>
        <v>0</v>
      </c>
      <c r="T8215" s="248">
        <f t="shared" si="1282"/>
        <v>0</v>
      </c>
      <c r="U8215" s="248">
        <f t="shared" si="1283"/>
        <v>0</v>
      </c>
      <c r="V8215" s="13"/>
      <c r="W8215" s="7"/>
      <c r="AT8215" s="130"/>
      <c r="BF8215" s="33">
        <f t="shared" si="1289"/>
        <v>41242</v>
      </c>
      <c r="BG8215" s="34">
        <f t="shared" si="1284"/>
        <v>82.88000000000001</v>
      </c>
      <c r="BH8215" s="32">
        <f t="shared" si="1285"/>
        <v>1</v>
      </c>
      <c r="BI8215" s="32">
        <f t="shared" si="1286"/>
        <v>0</v>
      </c>
      <c r="BJ8215" s="69">
        <f t="shared" si="1287"/>
        <v>0</v>
      </c>
      <c r="BK8215" s="158" t="str">
        <f t="shared" si="1288"/>
        <v/>
      </c>
    </row>
    <row r="8216" spans="1:63" ht="12" customHeight="1" x14ac:dyDescent="0.2">
      <c r="A8216" s="8"/>
      <c r="B8216" s="7"/>
      <c r="C8216" s="7"/>
      <c r="D8216" s="7"/>
      <c r="E8216" s="7"/>
      <c r="F8216" s="7"/>
      <c r="G8216" s="7"/>
      <c r="H8216" s="7"/>
      <c r="I8216" s="10"/>
      <c r="J8216" s="25"/>
      <c r="K8216" s="250"/>
      <c r="L8216" s="31"/>
      <c r="M8216" s="9"/>
      <c r="N8216" s="11" t="s">
        <v>25</v>
      </c>
      <c r="O8216" s="39"/>
      <c r="P8216" s="47"/>
      <c r="Q8216" s="13"/>
      <c r="R8216" s="248">
        <f t="shared" si="1280"/>
        <v>0</v>
      </c>
      <c r="S8216" s="248">
        <f t="shared" si="1281"/>
        <v>0</v>
      </c>
      <c r="T8216" s="248">
        <f t="shared" si="1282"/>
        <v>0</v>
      </c>
      <c r="U8216" s="248">
        <f t="shared" si="1283"/>
        <v>0</v>
      </c>
      <c r="V8216" s="13"/>
      <c r="W8216" s="7"/>
      <c r="AT8216" s="130"/>
      <c r="BF8216" s="33">
        <f t="shared" si="1289"/>
        <v>41242</v>
      </c>
      <c r="BG8216" s="34">
        <f t="shared" si="1284"/>
        <v>82.88000000000001</v>
      </c>
      <c r="BH8216" s="32">
        <f t="shared" si="1285"/>
        <v>1</v>
      </c>
      <c r="BI8216" s="32">
        <f t="shared" si="1286"/>
        <v>0</v>
      </c>
      <c r="BJ8216" s="69">
        <f t="shared" si="1287"/>
        <v>0</v>
      </c>
      <c r="BK8216" s="158" t="str">
        <f t="shared" si="1288"/>
        <v/>
      </c>
    </row>
    <row r="8217" spans="1:63" ht="12" customHeight="1" x14ac:dyDescent="0.2">
      <c r="A8217" s="8"/>
      <c r="B8217" s="7"/>
      <c r="C8217" s="7"/>
      <c r="D8217" s="7"/>
      <c r="E8217" s="7"/>
      <c r="F8217" s="7"/>
      <c r="G8217" s="7"/>
      <c r="H8217" s="7"/>
      <c r="I8217" s="10"/>
      <c r="J8217" s="25"/>
      <c r="K8217" s="250"/>
      <c r="L8217" s="31"/>
      <c r="M8217" s="9"/>
      <c r="N8217" s="11" t="s">
        <v>25</v>
      </c>
      <c r="O8217" s="39"/>
      <c r="P8217" s="47"/>
      <c r="Q8217" s="13"/>
      <c r="R8217" s="248">
        <f t="shared" si="1280"/>
        <v>0</v>
      </c>
      <c r="S8217" s="248">
        <f t="shared" si="1281"/>
        <v>0</v>
      </c>
      <c r="T8217" s="248">
        <f t="shared" si="1282"/>
        <v>0</v>
      </c>
      <c r="U8217" s="248">
        <f t="shared" si="1283"/>
        <v>0</v>
      </c>
      <c r="V8217" s="13"/>
      <c r="W8217" s="7"/>
      <c r="AT8217" s="130"/>
      <c r="BF8217" s="33">
        <f t="shared" si="1289"/>
        <v>41242</v>
      </c>
      <c r="BG8217" s="34">
        <f t="shared" si="1284"/>
        <v>82.88000000000001</v>
      </c>
      <c r="BH8217" s="32">
        <f t="shared" si="1285"/>
        <v>1</v>
      </c>
      <c r="BI8217" s="32">
        <f t="shared" si="1286"/>
        <v>0</v>
      </c>
      <c r="BJ8217" s="69">
        <f t="shared" si="1287"/>
        <v>0</v>
      </c>
      <c r="BK8217" s="158" t="str">
        <f t="shared" si="1288"/>
        <v/>
      </c>
    </row>
    <row r="8218" spans="1:63" ht="12" customHeight="1" x14ac:dyDescent="0.2">
      <c r="A8218" s="8"/>
      <c r="B8218" s="7"/>
      <c r="C8218" s="7"/>
      <c r="D8218" s="7"/>
      <c r="E8218" s="7"/>
      <c r="F8218" s="7"/>
      <c r="G8218" s="7"/>
      <c r="H8218" s="7"/>
      <c r="I8218" s="10"/>
      <c r="J8218" s="25"/>
      <c r="K8218" s="250"/>
      <c r="L8218" s="31"/>
      <c r="M8218" s="9"/>
      <c r="N8218" s="11" t="s">
        <v>25</v>
      </c>
      <c r="O8218" s="39"/>
      <c r="P8218" s="47"/>
      <c r="Q8218" s="13"/>
      <c r="R8218" s="248">
        <f t="shared" si="1280"/>
        <v>0</v>
      </c>
      <c r="S8218" s="248">
        <f t="shared" si="1281"/>
        <v>0</v>
      </c>
      <c r="T8218" s="248">
        <f t="shared" si="1282"/>
        <v>0</v>
      </c>
      <c r="U8218" s="248">
        <f t="shared" si="1283"/>
        <v>0</v>
      </c>
      <c r="V8218" s="13"/>
      <c r="W8218" s="7"/>
      <c r="AT8218" s="130"/>
      <c r="BF8218" s="33">
        <f t="shared" si="1289"/>
        <v>41242</v>
      </c>
      <c r="BG8218" s="34">
        <f t="shared" si="1284"/>
        <v>82.88000000000001</v>
      </c>
      <c r="BH8218" s="32">
        <f t="shared" si="1285"/>
        <v>1</v>
      </c>
      <c r="BI8218" s="32">
        <f t="shared" si="1286"/>
        <v>0</v>
      </c>
      <c r="BJ8218" s="69">
        <f t="shared" si="1287"/>
        <v>0</v>
      </c>
      <c r="BK8218" s="158" t="str">
        <f t="shared" si="1288"/>
        <v/>
      </c>
    </row>
    <row r="8219" spans="1:63" ht="12" customHeight="1" x14ac:dyDescent="0.2">
      <c r="A8219" s="8"/>
      <c r="B8219" s="7"/>
      <c r="C8219" s="7"/>
      <c r="D8219" s="7"/>
      <c r="E8219" s="7"/>
      <c r="F8219" s="7"/>
      <c r="G8219" s="7"/>
      <c r="H8219" s="7"/>
      <c r="I8219" s="10"/>
      <c r="J8219" s="25"/>
      <c r="K8219" s="250"/>
      <c r="L8219" s="31"/>
      <c r="M8219" s="9"/>
      <c r="N8219" s="11" t="s">
        <v>25</v>
      </c>
      <c r="O8219" s="39"/>
      <c r="P8219" s="47"/>
      <c r="Q8219" s="13"/>
      <c r="R8219" s="248">
        <f t="shared" si="1280"/>
        <v>0</v>
      </c>
      <c r="S8219" s="248">
        <f t="shared" si="1281"/>
        <v>0</v>
      </c>
      <c r="T8219" s="248">
        <f t="shared" si="1282"/>
        <v>0</v>
      </c>
      <c r="U8219" s="248">
        <f t="shared" si="1283"/>
        <v>0</v>
      </c>
      <c r="V8219" s="13"/>
      <c r="W8219" s="7"/>
      <c r="AT8219" s="130"/>
      <c r="BF8219" s="33">
        <f t="shared" si="1289"/>
        <v>41242</v>
      </c>
      <c r="BG8219" s="34">
        <f t="shared" si="1284"/>
        <v>82.88000000000001</v>
      </c>
      <c r="BH8219" s="32">
        <f t="shared" si="1285"/>
        <v>1</v>
      </c>
      <c r="BI8219" s="32">
        <f t="shared" si="1286"/>
        <v>0</v>
      </c>
      <c r="BJ8219" s="69">
        <f t="shared" si="1287"/>
        <v>0</v>
      </c>
      <c r="BK8219" s="158" t="str">
        <f t="shared" si="1288"/>
        <v/>
      </c>
    </row>
    <row r="8220" spans="1:63" ht="12" customHeight="1" x14ac:dyDescent="0.2">
      <c r="A8220" s="8"/>
      <c r="B8220" s="7"/>
      <c r="C8220" s="7"/>
      <c r="D8220" s="7"/>
      <c r="E8220" s="7"/>
      <c r="F8220" s="7"/>
      <c r="G8220" s="7"/>
      <c r="H8220" s="7"/>
      <c r="I8220" s="10"/>
      <c r="J8220" s="25"/>
      <c r="K8220" s="250"/>
      <c r="L8220" s="31"/>
      <c r="M8220" s="9"/>
      <c r="N8220" s="11" t="s">
        <v>25</v>
      </c>
      <c r="O8220" s="39"/>
      <c r="P8220" s="47"/>
      <c r="Q8220" s="13"/>
      <c r="R8220" s="248">
        <f t="shared" si="1280"/>
        <v>0</v>
      </c>
      <c r="S8220" s="248">
        <f t="shared" si="1281"/>
        <v>0</v>
      </c>
      <c r="T8220" s="248">
        <f t="shared" si="1282"/>
        <v>0</v>
      </c>
      <c r="U8220" s="248">
        <f t="shared" si="1283"/>
        <v>0</v>
      </c>
      <c r="V8220" s="13"/>
      <c r="W8220" s="7"/>
      <c r="AT8220" s="130"/>
      <c r="BF8220" s="33">
        <f t="shared" si="1289"/>
        <v>41242</v>
      </c>
      <c r="BG8220" s="34">
        <f t="shared" si="1284"/>
        <v>82.88000000000001</v>
      </c>
      <c r="BH8220" s="32">
        <f t="shared" si="1285"/>
        <v>1</v>
      </c>
      <c r="BI8220" s="32">
        <f t="shared" si="1286"/>
        <v>0</v>
      </c>
      <c r="BJ8220" s="69">
        <f t="shared" si="1287"/>
        <v>0</v>
      </c>
      <c r="BK8220" s="158" t="str">
        <f t="shared" si="1288"/>
        <v/>
      </c>
    </row>
    <row r="8221" spans="1:63" ht="12" customHeight="1" x14ac:dyDescent="0.2">
      <c r="A8221" s="8"/>
      <c r="B8221" s="7"/>
      <c r="C8221" s="7"/>
      <c r="D8221" s="7"/>
      <c r="E8221" s="7"/>
      <c r="F8221" s="7"/>
      <c r="G8221" s="7"/>
      <c r="H8221" s="7"/>
      <c r="I8221" s="10"/>
      <c r="J8221" s="25"/>
      <c r="K8221" s="250"/>
      <c r="L8221" s="31"/>
      <c r="M8221" s="9"/>
      <c r="N8221" s="11" t="s">
        <v>25</v>
      </c>
      <c r="O8221" s="39"/>
      <c r="P8221" s="47"/>
      <c r="Q8221" s="13"/>
      <c r="R8221" s="248">
        <f t="shared" si="1280"/>
        <v>0</v>
      </c>
      <c r="S8221" s="248">
        <f t="shared" si="1281"/>
        <v>0</v>
      </c>
      <c r="T8221" s="248">
        <f t="shared" si="1282"/>
        <v>0</v>
      </c>
      <c r="U8221" s="248">
        <f t="shared" si="1283"/>
        <v>0</v>
      </c>
      <c r="V8221" s="13"/>
      <c r="W8221" s="7"/>
      <c r="AT8221" s="130"/>
      <c r="BF8221" s="33">
        <f t="shared" si="1289"/>
        <v>41242</v>
      </c>
      <c r="BG8221" s="34">
        <f t="shared" si="1284"/>
        <v>82.88000000000001</v>
      </c>
      <c r="BH8221" s="32">
        <f t="shared" si="1285"/>
        <v>1</v>
      </c>
      <c r="BI8221" s="32">
        <f t="shared" si="1286"/>
        <v>0</v>
      </c>
      <c r="BJ8221" s="69">
        <f t="shared" si="1287"/>
        <v>0</v>
      </c>
      <c r="BK8221" s="158" t="str">
        <f t="shared" si="1288"/>
        <v/>
      </c>
    </row>
    <row r="8222" spans="1:63" ht="12" customHeight="1" x14ac:dyDescent="0.2">
      <c r="A8222" s="8"/>
      <c r="B8222" s="7"/>
      <c r="C8222" s="7"/>
      <c r="D8222" s="7"/>
      <c r="E8222" s="7"/>
      <c r="F8222" s="7"/>
      <c r="G8222" s="7"/>
      <c r="H8222" s="7"/>
      <c r="I8222" s="10"/>
      <c r="J8222" s="25"/>
      <c r="K8222" s="250"/>
      <c r="L8222" s="31"/>
      <c r="M8222" s="9"/>
      <c r="N8222" s="11" t="s">
        <v>25</v>
      </c>
      <c r="O8222" s="39"/>
      <c r="P8222" s="47"/>
      <c r="Q8222" s="13"/>
      <c r="R8222" s="248">
        <f t="shared" si="1280"/>
        <v>0</v>
      </c>
      <c r="S8222" s="248">
        <f t="shared" si="1281"/>
        <v>0</v>
      </c>
      <c r="T8222" s="248">
        <f t="shared" si="1282"/>
        <v>0</v>
      </c>
      <c r="U8222" s="248">
        <f t="shared" si="1283"/>
        <v>0</v>
      </c>
      <c r="V8222" s="13"/>
      <c r="W8222" s="7"/>
      <c r="AT8222" s="130"/>
      <c r="BF8222" s="33">
        <f t="shared" si="1289"/>
        <v>41242</v>
      </c>
      <c r="BG8222" s="34">
        <f t="shared" si="1284"/>
        <v>82.88000000000001</v>
      </c>
      <c r="BH8222" s="32">
        <f t="shared" si="1285"/>
        <v>1</v>
      </c>
      <c r="BI8222" s="32">
        <f t="shared" si="1286"/>
        <v>0</v>
      </c>
      <c r="BJ8222" s="69">
        <f t="shared" si="1287"/>
        <v>0</v>
      </c>
      <c r="BK8222" s="158" t="str">
        <f t="shared" si="1288"/>
        <v/>
      </c>
    </row>
    <row r="8223" spans="1:63" ht="12" customHeight="1" x14ac:dyDescent="0.2">
      <c r="A8223" s="8"/>
      <c r="B8223" s="7"/>
      <c r="C8223" s="7"/>
      <c r="D8223" s="7"/>
      <c r="E8223" s="7"/>
      <c r="F8223" s="7"/>
      <c r="G8223" s="7"/>
      <c r="H8223" s="7"/>
      <c r="I8223" s="10"/>
      <c r="J8223" s="25"/>
      <c r="K8223" s="250"/>
      <c r="L8223" s="31"/>
      <c r="M8223" s="9"/>
      <c r="N8223" s="11" t="s">
        <v>25</v>
      </c>
      <c r="O8223" s="39"/>
      <c r="P8223" s="47"/>
      <c r="Q8223" s="13"/>
      <c r="R8223" s="248">
        <f t="shared" si="1280"/>
        <v>0</v>
      </c>
      <c r="S8223" s="248">
        <f t="shared" si="1281"/>
        <v>0</v>
      </c>
      <c r="T8223" s="248">
        <f t="shared" si="1282"/>
        <v>0</v>
      </c>
      <c r="U8223" s="248">
        <f t="shared" si="1283"/>
        <v>0</v>
      </c>
      <c r="V8223" s="13"/>
      <c r="W8223" s="7"/>
      <c r="AT8223" s="130"/>
      <c r="BF8223" s="33">
        <f t="shared" si="1289"/>
        <v>41242</v>
      </c>
      <c r="BG8223" s="34">
        <f t="shared" si="1284"/>
        <v>82.88000000000001</v>
      </c>
      <c r="BH8223" s="32">
        <f t="shared" si="1285"/>
        <v>1</v>
      </c>
      <c r="BI8223" s="32">
        <f t="shared" si="1286"/>
        <v>0</v>
      </c>
      <c r="BJ8223" s="69">
        <f t="shared" si="1287"/>
        <v>0</v>
      </c>
      <c r="BK8223" s="158" t="str">
        <f t="shared" si="1288"/>
        <v/>
      </c>
    </row>
    <row r="8224" spans="1:63" ht="12" customHeight="1" x14ac:dyDescent="0.2">
      <c r="A8224" s="8"/>
      <c r="B8224" s="7"/>
      <c r="C8224" s="7"/>
      <c r="D8224" s="7"/>
      <c r="E8224" s="7"/>
      <c r="F8224" s="7"/>
      <c r="G8224" s="7"/>
      <c r="H8224" s="7"/>
      <c r="I8224" s="10"/>
      <c r="J8224" s="25"/>
      <c r="K8224" s="250"/>
      <c r="L8224" s="31"/>
      <c r="M8224" s="9"/>
      <c r="N8224" s="11" t="s">
        <v>25</v>
      </c>
      <c r="O8224" s="39"/>
      <c r="P8224" s="47"/>
      <c r="Q8224" s="13"/>
      <c r="R8224" s="248">
        <f t="shared" si="1280"/>
        <v>0</v>
      </c>
      <c r="S8224" s="248">
        <f t="shared" si="1281"/>
        <v>0</v>
      </c>
      <c r="T8224" s="248">
        <f t="shared" si="1282"/>
        <v>0</v>
      </c>
      <c r="U8224" s="248">
        <f t="shared" si="1283"/>
        <v>0</v>
      </c>
      <c r="V8224" s="13"/>
      <c r="W8224" s="7"/>
      <c r="AT8224" s="130"/>
      <c r="BF8224" s="33">
        <f t="shared" si="1289"/>
        <v>41242</v>
      </c>
      <c r="BG8224" s="34">
        <f t="shared" si="1284"/>
        <v>82.88000000000001</v>
      </c>
      <c r="BH8224" s="32">
        <f t="shared" si="1285"/>
        <v>1</v>
      </c>
      <c r="BI8224" s="32">
        <f t="shared" si="1286"/>
        <v>0</v>
      </c>
      <c r="BJ8224" s="69">
        <f t="shared" si="1287"/>
        <v>0</v>
      </c>
      <c r="BK8224" s="158" t="str">
        <f t="shared" si="1288"/>
        <v/>
      </c>
    </row>
    <row r="8225" spans="1:63" ht="12" customHeight="1" x14ac:dyDescent="0.2">
      <c r="A8225" s="8"/>
      <c r="B8225" s="7"/>
      <c r="C8225" s="7"/>
      <c r="D8225" s="7"/>
      <c r="E8225" s="7"/>
      <c r="F8225" s="7"/>
      <c r="G8225" s="7"/>
      <c r="H8225" s="7"/>
      <c r="I8225" s="10"/>
      <c r="J8225" s="25"/>
      <c r="K8225" s="250"/>
      <c r="L8225" s="31"/>
      <c r="M8225" s="9"/>
      <c r="N8225" s="11" t="s">
        <v>25</v>
      </c>
      <c r="O8225" s="39"/>
      <c r="P8225" s="47"/>
      <c r="Q8225" s="13"/>
      <c r="R8225" s="248">
        <f t="shared" si="1280"/>
        <v>0</v>
      </c>
      <c r="S8225" s="248">
        <f t="shared" si="1281"/>
        <v>0</v>
      </c>
      <c r="T8225" s="248">
        <f t="shared" si="1282"/>
        <v>0</v>
      </c>
      <c r="U8225" s="248">
        <f t="shared" si="1283"/>
        <v>0</v>
      </c>
      <c r="V8225" s="13"/>
      <c r="W8225" s="7"/>
      <c r="AT8225" s="130"/>
      <c r="BF8225" s="33">
        <f t="shared" si="1289"/>
        <v>41242</v>
      </c>
      <c r="BG8225" s="34">
        <f t="shared" si="1284"/>
        <v>82.88000000000001</v>
      </c>
      <c r="BH8225" s="32">
        <f t="shared" si="1285"/>
        <v>1</v>
      </c>
      <c r="BI8225" s="32">
        <f t="shared" si="1286"/>
        <v>0</v>
      </c>
      <c r="BJ8225" s="69">
        <f t="shared" si="1287"/>
        <v>0</v>
      </c>
      <c r="BK8225" s="158" t="str">
        <f t="shared" si="1288"/>
        <v/>
      </c>
    </row>
    <row r="8226" spans="1:63" ht="12" customHeight="1" x14ac:dyDescent="0.2">
      <c r="A8226" s="8"/>
      <c r="B8226" s="7"/>
      <c r="C8226" s="7"/>
      <c r="D8226" s="7"/>
      <c r="E8226" s="7"/>
      <c r="F8226" s="7"/>
      <c r="G8226" s="7"/>
      <c r="H8226" s="7"/>
      <c r="I8226" s="10"/>
      <c r="J8226" s="25"/>
      <c r="K8226" s="250"/>
      <c r="L8226" s="31"/>
      <c r="M8226" s="9"/>
      <c r="N8226" s="11" t="s">
        <v>25</v>
      </c>
      <c r="O8226" s="39"/>
      <c r="P8226" s="47"/>
      <c r="Q8226" s="13"/>
      <c r="R8226" s="248">
        <f t="shared" si="1280"/>
        <v>0</v>
      </c>
      <c r="S8226" s="248">
        <f t="shared" si="1281"/>
        <v>0</v>
      </c>
      <c r="T8226" s="248">
        <f t="shared" si="1282"/>
        <v>0</v>
      </c>
      <c r="U8226" s="248">
        <f t="shared" si="1283"/>
        <v>0</v>
      </c>
      <c r="V8226" s="13"/>
      <c r="W8226" s="7"/>
      <c r="AT8226" s="130"/>
      <c r="BF8226" s="33">
        <f t="shared" si="1289"/>
        <v>41242</v>
      </c>
      <c r="BG8226" s="34">
        <f t="shared" si="1284"/>
        <v>82.88000000000001</v>
      </c>
      <c r="BH8226" s="32">
        <f t="shared" si="1285"/>
        <v>1</v>
      </c>
      <c r="BI8226" s="32">
        <f t="shared" si="1286"/>
        <v>0</v>
      </c>
      <c r="BJ8226" s="69">
        <f t="shared" si="1287"/>
        <v>0</v>
      </c>
      <c r="BK8226" s="158" t="str">
        <f t="shared" si="1288"/>
        <v/>
      </c>
    </row>
    <row r="8227" spans="1:63" ht="12" customHeight="1" x14ac:dyDescent="0.2">
      <c r="A8227" s="8"/>
      <c r="B8227" s="7"/>
      <c r="C8227" s="7"/>
      <c r="D8227" s="7"/>
      <c r="E8227" s="7"/>
      <c r="F8227" s="7"/>
      <c r="G8227" s="7"/>
      <c r="H8227" s="7"/>
      <c r="I8227" s="10"/>
      <c r="J8227" s="25"/>
      <c r="K8227" s="250"/>
      <c r="L8227" s="31"/>
      <c r="M8227" s="9"/>
      <c r="N8227" s="11" t="s">
        <v>25</v>
      </c>
      <c r="O8227" s="39"/>
      <c r="P8227" s="47"/>
      <c r="Q8227" s="13"/>
      <c r="R8227" s="248">
        <f t="shared" si="1280"/>
        <v>0</v>
      </c>
      <c r="S8227" s="248">
        <f t="shared" si="1281"/>
        <v>0</v>
      </c>
      <c r="T8227" s="248">
        <f t="shared" si="1282"/>
        <v>0</v>
      </c>
      <c r="U8227" s="248">
        <f t="shared" si="1283"/>
        <v>0</v>
      </c>
      <c r="V8227" s="13"/>
      <c r="W8227" s="7"/>
      <c r="AT8227" s="130"/>
      <c r="BF8227" s="33">
        <f t="shared" si="1289"/>
        <v>41242</v>
      </c>
      <c r="BG8227" s="34">
        <f t="shared" si="1284"/>
        <v>82.88000000000001</v>
      </c>
      <c r="BH8227" s="32">
        <f t="shared" si="1285"/>
        <v>1</v>
      </c>
      <c r="BI8227" s="32">
        <f t="shared" si="1286"/>
        <v>0</v>
      </c>
      <c r="BJ8227" s="69">
        <f t="shared" si="1287"/>
        <v>0</v>
      </c>
      <c r="BK8227" s="158" t="str">
        <f t="shared" si="1288"/>
        <v/>
      </c>
    </row>
    <row r="8228" spans="1:63" ht="12" customHeight="1" x14ac:dyDescent="0.2">
      <c r="A8228" s="8"/>
      <c r="B8228" s="7"/>
      <c r="C8228" s="7"/>
      <c r="D8228" s="7"/>
      <c r="E8228" s="7"/>
      <c r="F8228" s="7"/>
      <c r="G8228" s="7"/>
      <c r="H8228" s="7"/>
      <c r="I8228" s="10"/>
      <c r="J8228" s="25"/>
      <c r="K8228" s="250"/>
      <c r="L8228" s="31"/>
      <c r="M8228" s="9"/>
      <c r="N8228" s="11" t="s">
        <v>25</v>
      </c>
      <c r="O8228" s="39"/>
      <c r="P8228" s="47"/>
      <c r="Q8228" s="13"/>
      <c r="R8228" s="248">
        <f t="shared" si="1280"/>
        <v>0</v>
      </c>
      <c r="S8228" s="248">
        <f t="shared" si="1281"/>
        <v>0</v>
      </c>
      <c r="T8228" s="248">
        <f t="shared" si="1282"/>
        <v>0</v>
      </c>
      <c r="U8228" s="248">
        <f t="shared" si="1283"/>
        <v>0</v>
      </c>
      <c r="V8228" s="13"/>
      <c r="W8228" s="7"/>
      <c r="AT8228" s="130"/>
      <c r="BF8228" s="33">
        <f t="shared" si="1289"/>
        <v>41242</v>
      </c>
      <c r="BG8228" s="34">
        <f t="shared" si="1284"/>
        <v>82.88000000000001</v>
      </c>
      <c r="BH8228" s="32">
        <f t="shared" si="1285"/>
        <v>1</v>
      </c>
      <c r="BI8228" s="32">
        <f t="shared" si="1286"/>
        <v>0</v>
      </c>
      <c r="BJ8228" s="69">
        <f t="shared" si="1287"/>
        <v>0</v>
      </c>
      <c r="BK8228" s="158" t="str">
        <f t="shared" si="1288"/>
        <v/>
      </c>
    </row>
    <row r="8229" spans="1:63" ht="12" customHeight="1" x14ac:dyDescent="0.2">
      <c r="A8229" s="8"/>
      <c r="B8229" s="7"/>
      <c r="C8229" s="7"/>
      <c r="D8229" s="7"/>
      <c r="E8229" s="7"/>
      <c r="F8229" s="7"/>
      <c r="G8229" s="7"/>
      <c r="H8229" s="7"/>
      <c r="I8229" s="10"/>
      <c r="J8229" s="25"/>
      <c r="K8229" s="250"/>
      <c r="L8229" s="31"/>
      <c r="M8229" s="9"/>
      <c r="N8229" s="11" t="s">
        <v>25</v>
      </c>
      <c r="O8229" s="39"/>
      <c r="P8229" s="47"/>
      <c r="Q8229" s="13"/>
      <c r="R8229" s="248">
        <f t="shared" si="1280"/>
        <v>0</v>
      </c>
      <c r="S8229" s="248">
        <f t="shared" si="1281"/>
        <v>0</v>
      </c>
      <c r="T8229" s="248">
        <f t="shared" si="1282"/>
        <v>0</v>
      </c>
      <c r="U8229" s="248">
        <f t="shared" si="1283"/>
        <v>0</v>
      </c>
      <c r="V8229" s="13"/>
      <c r="W8229" s="7"/>
      <c r="AT8229" s="130"/>
      <c r="BF8229" s="33">
        <f t="shared" si="1289"/>
        <v>41242</v>
      </c>
      <c r="BG8229" s="34">
        <f t="shared" si="1284"/>
        <v>82.88000000000001</v>
      </c>
      <c r="BH8229" s="32">
        <f t="shared" si="1285"/>
        <v>1</v>
      </c>
      <c r="BI8229" s="32">
        <f t="shared" si="1286"/>
        <v>0</v>
      </c>
      <c r="BJ8229" s="69">
        <f t="shared" si="1287"/>
        <v>0</v>
      </c>
      <c r="BK8229" s="158" t="str">
        <f t="shared" si="1288"/>
        <v/>
      </c>
    </row>
    <row r="8230" spans="1:63" ht="12" customHeight="1" x14ac:dyDescent="0.2">
      <c r="A8230" s="8"/>
      <c r="B8230" s="7"/>
      <c r="C8230" s="7"/>
      <c r="D8230" s="7"/>
      <c r="E8230" s="7"/>
      <c r="F8230" s="7"/>
      <c r="G8230" s="7"/>
      <c r="H8230" s="7"/>
      <c r="I8230" s="10"/>
      <c r="J8230" s="25"/>
      <c r="K8230" s="250"/>
      <c r="L8230" s="31"/>
      <c r="M8230" s="9"/>
      <c r="N8230" s="11" t="s">
        <v>25</v>
      </c>
      <c r="O8230" s="39"/>
      <c r="P8230" s="47"/>
      <c r="Q8230" s="13"/>
      <c r="R8230" s="248">
        <f t="shared" si="1280"/>
        <v>0</v>
      </c>
      <c r="S8230" s="248">
        <f t="shared" si="1281"/>
        <v>0</v>
      </c>
      <c r="T8230" s="248">
        <f t="shared" si="1282"/>
        <v>0</v>
      </c>
      <c r="U8230" s="248">
        <f t="shared" si="1283"/>
        <v>0</v>
      </c>
      <c r="V8230" s="13"/>
      <c r="W8230" s="7"/>
      <c r="AT8230" s="130"/>
      <c r="BF8230" s="33">
        <f t="shared" si="1289"/>
        <v>41242</v>
      </c>
      <c r="BG8230" s="34">
        <f t="shared" si="1284"/>
        <v>82.88000000000001</v>
      </c>
      <c r="BH8230" s="32">
        <f t="shared" si="1285"/>
        <v>1</v>
      </c>
      <c r="BI8230" s="32">
        <f t="shared" si="1286"/>
        <v>0</v>
      </c>
      <c r="BJ8230" s="69">
        <f t="shared" si="1287"/>
        <v>0</v>
      </c>
      <c r="BK8230" s="158" t="str">
        <f t="shared" si="1288"/>
        <v/>
      </c>
    </row>
    <row r="8231" spans="1:63" ht="12" customHeight="1" x14ac:dyDescent="0.2">
      <c r="A8231" s="8"/>
      <c r="B8231" s="7"/>
      <c r="C8231" s="7"/>
      <c r="D8231" s="7"/>
      <c r="E8231" s="7"/>
      <c r="F8231" s="7"/>
      <c r="G8231" s="7"/>
      <c r="H8231" s="7"/>
      <c r="I8231" s="10"/>
      <c r="J8231" s="25"/>
      <c r="K8231" s="250"/>
      <c r="L8231" s="31"/>
      <c r="M8231" s="9"/>
      <c r="N8231" s="11" t="s">
        <v>25</v>
      </c>
      <c r="O8231" s="39"/>
      <c r="P8231" s="47"/>
      <c r="Q8231" s="13"/>
      <c r="R8231" s="248">
        <f t="shared" si="1280"/>
        <v>0</v>
      </c>
      <c r="S8231" s="248">
        <f t="shared" si="1281"/>
        <v>0</v>
      </c>
      <c r="T8231" s="248">
        <f t="shared" si="1282"/>
        <v>0</v>
      </c>
      <c r="U8231" s="248">
        <f t="shared" si="1283"/>
        <v>0</v>
      </c>
      <c r="V8231" s="13"/>
      <c r="W8231" s="7"/>
      <c r="AT8231" s="130"/>
      <c r="BF8231" s="33">
        <f t="shared" si="1289"/>
        <v>41242</v>
      </c>
      <c r="BG8231" s="34">
        <f t="shared" si="1284"/>
        <v>82.88000000000001</v>
      </c>
      <c r="BH8231" s="32">
        <f t="shared" si="1285"/>
        <v>1</v>
      </c>
      <c r="BI8231" s="32">
        <f t="shared" si="1286"/>
        <v>0</v>
      </c>
      <c r="BJ8231" s="69">
        <f t="shared" si="1287"/>
        <v>0</v>
      </c>
      <c r="BK8231" s="158" t="str">
        <f t="shared" si="1288"/>
        <v/>
      </c>
    </row>
    <row r="8232" spans="1:63" ht="12" customHeight="1" x14ac:dyDescent="0.2">
      <c r="A8232" s="8"/>
      <c r="B8232" s="7"/>
      <c r="C8232" s="7"/>
      <c r="D8232" s="7"/>
      <c r="E8232" s="7"/>
      <c r="F8232" s="7"/>
      <c r="G8232" s="7"/>
      <c r="H8232" s="7"/>
      <c r="I8232" s="10"/>
      <c r="J8232" s="25"/>
      <c r="K8232" s="250"/>
      <c r="L8232" s="31"/>
      <c r="M8232" s="9"/>
      <c r="N8232" s="11" t="s">
        <v>25</v>
      </c>
      <c r="O8232" s="39"/>
      <c r="P8232" s="47"/>
      <c r="Q8232" s="13"/>
      <c r="R8232" s="248">
        <f t="shared" si="1280"/>
        <v>0</v>
      </c>
      <c r="S8232" s="248">
        <f t="shared" si="1281"/>
        <v>0</v>
      </c>
      <c r="T8232" s="248">
        <f t="shared" si="1282"/>
        <v>0</v>
      </c>
      <c r="U8232" s="248">
        <f t="shared" si="1283"/>
        <v>0</v>
      </c>
      <c r="V8232" s="13"/>
      <c r="W8232" s="7"/>
      <c r="AT8232" s="130"/>
      <c r="BF8232" s="33">
        <f t="shared" si="1289"/>
        <v>41242</v>
      </c>
      <c r="BG8232" s="34">
        <f t="shared" si="1284"/>
        <v>82.88000000000001</v>
      </c>
      <c r="BH8232" s="32">
        <f t="shared" si="1285"/>
        <v>1</v>
      </c>
      <c r="BI8232" s="32">
        <f t="shared" si="1286"/>
        <v>0</v>
      </c>
      <c r="BJ8232" s="69">
        <f t="shared" si="1287"/>
        <v>0</v>
      </c>
      <c r="BK8232" s="158" t="str">
        <f t="shared" si="1288"/>
        <v/>
      </c>
    </row>
    <row r="8233" spans="1:63" ht="12" customHeight="1" x14ac:dyDescent="0.2">
      <c r="A8233" s="8"/>
      <c r="B8233" s="7"/>
      <c r="C8233" s="7"/>
      <c r="D8233" s="7"/>
      <c r="E8233" s="7"/>
      <c r="F8233" s="7"/>
      <c r="G8233" s="7"/>
      <c r="H8233" s="7"/>
      <c r="I8233" s="10"/>
      <c r="J8233" s="25"/>
      <c r="K8233" s="250"/>
      <c r="L8233" s="31"/>
      <c r="M8233" s="9"/>
      <c r="N8233" s="11" t="s">
        <v>25</v>
      </c>
      <c r="O8233" s="39"/>
      <c r="P8233" s="47"/>
      <c r="Q8233" s="13"/>
      <c r="R8233" s="248">
        <f t="shared" si="1280"/>
        <v>0</v>
      </c>
      <c r="S8233" s="248">
        <f t="shared" si="1281"/>
        <v>0</v>
      </c>
      <c r="T8233" s="248">
        <f t="shared" si="1282"/>
        <v>0</v>
      </c>
      <c r="U8233" s="248">
        <f t="shared" si="1283"/>
        <v>0</v>
      </c>
      <c r="V8233" s="13"/>
      <c r="W8233" s="7"/>
      <c r="AT8233" s="130"/>
      <c r="BF8233" s="33">
        <f t="shared" si="1289"/>
        <v>41242</v>
      </c>
      <c r="BG8233" s="34">
        <f t="shared" si="1284"/>
        <v>82.88000000000001</v>
      </c>
      <c r="BH8233" s="32">
        <f t="shared" si="1285"/>
        <v>1</v>
      </c>
      <c r="BI8233" s="32">
        <f t="shared" si="1286"/>
        <v>0</v>
      </c>
      <c r="BJ8233" s="69">
        <f t="shared" si="1287"/>
        <v>0</v>
      </c>
      <c r="BK8233" s="158" t="str">
        <f t="shared" si="1288"/>
        <v/>
      </c>
    </row>
    <row r="8234" spans="1:63" ht="12" customHeight="1" x14ac:dyDescent="0.2">
      <c r="A8234" s="8"/>
      <c r="B8234" s="7"/>
      <c r="C8234" s="7"/>
      <c r="D8234" s="7"/>
      <c r="E8234" s="7"/>
      <c r="F8234" s="7"/>
      <c r="G8234" s="7"/>
      <c r="H8234" s="7"/>
      <c r="I8234" s="10"/>
      <c r="J8234" s="25"/>
      <c r="K8234" s="250"/>
      <c r="L8234" s="31"/>
      <c r="M8234" s="9"/>
      <c r="N8234" s="11" t="s">
        <v>25</v>
      </c>
      <c r="O8234" s="39"/>
      <c r="P8234" s="47"/>
      <c r="Q8234" s="13"/>
      <c r="R8234" s="248">
        <f t="shared" si="1280"/>
        <v>0</v>
      </c>
      <c r="S8234" s="248">
        <f t="shared" si="1281"/>
        <v>0</v>
      </c>
      <c r="T8234" s="248">
        <f t="shared" si="1282"/>
        <v>0</v>
      </c>
      <c r="U8234" s="248">
        <f t="shared" si="1283"/>
        <v>0</v>
      </c>
      <c r="V8234" s="13"/>
      <c r="W8234" s="7"/>
      <c r="AT8234" s="130"/>
      <c r="BF8234" s="33">
        <f t="shared" si="1289"/>
        <v>41242</v>
      </c>
      <c r="BG8234" s="34">
        <f t="shared" si="1284"/>
        <v>82.88000000000001</v>
      </c>
      <c r="BH8234" s="32">
        <f t="shared" si="1285"/>
        <v>1</v>
      </c>
      <c r="BI8234" s="32">
        <f t="shared" si="1286"/>
        <v>0</v>
      </c>
      <c r="BJ8234" s="69">
        <f t="shared" si="1287"/>
        <v>0</v>
      </c>
      <c r="BK8234" s="158" t="str">
        <f t="shared" si="1288"/>
        <v/>
      </c>
    </row>
    <row r="8235" spans="1:63" ht="12" customHeight="1" x14ac:dyDescent="0.2">
      <c r="A8235" s="8"/>
      <c r="B8235" s="7"/>
      <c r="C8235" s="7"/>
      <c r="D8235" s="7"/>
      <c r="E8235" s="7"/>
      <c r="F8235" s="7"/>
      <c r="G8235" s="7"/>
      <c r="H8235" s="7"/>
      <c r="I8235" s="10"/>
      <c r="J8235" s="25"/>
      <c r="K8235" s="250"/>
      <c r="L8235" s="31"/>
      <c r="M8235" s="9"/>
      <c r="N8235" s="11" t="s">
        <v>25</v>
      </c>
      <c r="O8235" s="39"/>
      <c r="P8235" s="47"/>
      <c r="Q8235" s="13"/>
      <c r="R8235" s="248">
        <f t="shared" si="1280"/>
        <v>0</v>
      </c>
      <c r="S8235" s="248">
        <f t="shared" si="1281"/>
        <v>0</v>
      </c>
      <c r="T8235" s="248">
        <f t="shared" si="1282"/>
        <v>0</v>
      </c>
      <c r="U8235" s="248">
        <f t="shared" si="1283"/>
        <v>0</v>
      </c>
      <c r="V8235" s="13"/>
      <c r="W8235" s="7"/>
      <c r="AT8235" s="130"/>
      <c r="BF8235" s="33">
        <f t="shared" si="1289"/>
        <v>41242</v>
      </c>
      <c r="BG8235" s="34">
        <f t="shared" si="1284"/>
        <v>82.88000000000001</v>
      </c>
      <c r="BH8235" s="32">
        <f t="shared" si="1285"/>
        <v>1</v>
      </c>
      <c r="BI8235" s="32">
        <f t="shared" si="1286"/>
        <v>0</v>
      </c>
      <c r="BJ8235" s="69">
        <f t="shared" si="1287"/>
        <v>0</v>
      </c>
      <c r="BK8235" s="158" t="str">
        <f t="shared" si="1288"/>
        <v/>
      </c>
    </row>
    <row r="8236" spans="1:63" ht="12" customHeight="1" x14ac:dyDescent="0.2">
      <c r="A8236" s="8"/>
      <c r="B8236" s="7"/>
      <c r="C8236" s="7"/>
      <c r="D8236" s="7"/>
      <c r="E8236" s="7"/>
      <c r="F8236" s="7"/>
      <c r="G8236" s="7"/>
      <c r="H8236" s="7"/>
      <c r="I8236" s="10"/>
      <c r="J8236" s="25"/>
      <c r="K8236" s="250"/>
      <c r="L8236" s="31"/>
      <c r="M8236" s="9"/>
      <c r="N8236" s="11" t="s">
        <v>25</v>
      </c>
      <c r="O8236" s="39"/>
      <c r="P8236" s="47"/>
      <c r="Q8236" s="13"/>
      <c r="R8236" s="248">
        <f t="shared" si="1280"/>
        <v>0</v>
      </c>
      <c r="S8236" s="248">
        <f t="shared" si="1281"/>
        <v>0</v>
      </c>
      <c r="T8236" s="248">
        <f t="shared" si="1282"/>
        <v>0</v>
      </c>
      <c r="U8236" s="248">
        <f t="shared" si="1283"/>
        <v>0</v>
      </c>
      <c r="V8236" s="13"/>
      <c r="W8236" s="7"/>
      <c r="AT8236" s="130"/>
      <c r="BF8236" s="33">
        <f t="shared" si="1289"/>
        <v>41242</v>
      </c>
      <c r="BG8236" s="34">
        <f t="shared" si="1284"/>
        <v>82.88000000000001</v>
      </c>
      <c r="BH8236" s="32">
        <f t="shared" si="1285"/>
        <v>1</v>
      </c>
      <c r="BI8236" s="32">
        <f t="shared" si="1286"/>
        <v>0</v>
      </c>
      <c r="BJ8236" s="69">
        <f t="shared" si="1287"/>
        <v>0</v>
      </c>
      <c r="BK8236" s="158" t="str">
        <f t="shared" si="1288"/>
        <v/>
      </c>
    </row>
    <row r="8237" spans="1:63" ht="12" customHeight="1" x14ac:dyDescent="0.2">
      <c r="A8237" s="8"/>
      <c r="B8237" s="7"/>
      <c r="C8237" s="7"/>
      <c r="D8237" s="7"/>
      <c r="E8237" s="7"/>
      <c r="F8237" s="7"/>
      <c r="G8237" s="7"/>
      <c r="H8237" s="7"/>
      <c r="I8237" s="10"/>
      <c r="J8237" s="25"/>
      <c r="K8237" s="250"/>
      <c r="L8237" s="31"/>
      <c r="M8237" s="9"/>
      <c r="N8237" s="11" t="s">
        <v>25</v>
      </c>
      <c r="O8237" s="39"/>
      <c r="P8237" s="47"/>
      <c r="Q8237" s="13"/>
      <c r="R8237" s="248">
        <f t="shared" si="1280"/>
        <v>0</v>
      </c>
      <c r="S8237" s="248">
        <f t="shared" si="1281"/>
        <v>0</v>
      </c>
      <c r="T8237" s="248">
        <f t="shared" si="1282"/>
        <v>0</v>
      </c>
      <c r="U8237" s="248">
        <f t="shared" si="1283"/>
        <v>0</v>
      </c>
      <c r="V8237" s="13"/>
      <c r="W8237" s="7"/>
      <c r="AT8237" s="130"/>
      <c r="BF8237" s="33">
        <f t="shared" si="1289"/>
        <v>41242</v>
      </c>
      <c r="BG8237" s="34">
        <f t="shared" si="1284"/>
        <v>82.88000000000001</v>
      </c>
      <c r="BH8237" s="32">
        <f t="shared" si="1285"/>
        <v>1</v>
      </c>
      <c r="BI8237" s="32">
        <f t="shared" si="1286"/>
        <v>0</v>
      </c>
      <c r="BJ8237" s="69">
        <f t="shared" si="1287"/>
        <v>0</v>
      </c>
      <c r="BK8237" s="158" t="str">
        <f t="shared" si="1288"/>
        <v/>
      </c>
    </row>
    <row r="8238" spans="1:63" ht="12" customHeight="1" x14ac:dyDescent="0.2">
      <c r="A8238" s="8"/>
      <c r="B8238" s="7"/>
      <c r="C8238" s="7"/>
      <c r="D8238" s="7"/>
      <c r="E8238" s="7"/>
      <c r="F8238" s="7"/>
      <c r="G8238" s="7"/>
      <c r="H8238" s="7"/>
      <c r="I8238" s="10"/>
      <c r="J8238" s="25"/>
      <c r="K8238" s="250"/>
      <c r="L8238" s="31"/>
      <c r="M8238" s="9"/>
      <c r="N8238" s="11" t="s">
        <v>25</v>
      </c>
      <c r="O8238" s="39"/>
      <c r="P8238" s="47"/>
      <c r="Q8238" s="13"/>
      <c r="R8238" s="248">
        <f t="shared" si="1280"/>
        <v>0</v>
      </c>
      <c r="S8238" s="248">
        <f t="shared" si="1281"/>
        <v>0</v>
      </c>
      <c r="T8238" s="248">
        <f t="shared" si="1282"/>
        <v>0</v>
      </c>
      <c r="U8238" s="248">
        <f t="shared" si="1283"/>
        <v>0</v>
      </c>
      <c r="V8238" s="13"/>
      <c r="W8238" s="7"/>
      <c r="AT8238" s="130"/>
      <c r="BF8238" s="33">
        <f t="shared" si="1289"/>
        <v>41242</v>
      </c>
      <c r="BG8238" s="34">
        <f t="shared" si="1284"/>
        <v>82.88000000000001</v>
      </c>
      <c r="BH8238" s="32">
        <f t="shared" si="1285"/>
        <v>1</v>
      </c>
      <c r="BI8238" s="32">
        <f t="shared" si="1286"/>
        <v>0</v>
      </c>
      <c r="BJ8238" s="69">
        <f t="shared" si="1287"/>
        <v>0</v>
      </c>
      <c r="BK8238" s="158" t="str">
        <f t="shared" si="1288"/>
        <v/>
      </c>
    </row>
    <row r="8239" spans="1:63" ht="12" customHeight="1" x14ac:dyDescent="0.2">
      <c r="A8239" s="8"/>
      <c r="B8239" s="7"/>
      <c r="C8239" s="7"/>
      <c r="D8239" s="7"/>
      <c r="E8239" s="7"/>
      <c r="F8239" s="7"/>
      <c r="G8239" s="7"/>
      <c r="H8239" s="7"/>
      <c r="I8239" s="10"/>
      <c r="J8239" s="25"/>
      <c r="K8239" s="250"/>
      <c r="L8239" s="31"/>
      <c r="M8239" s="9"/>
      <c r="N8239" s="11" t="s">
        <v>25</v>
      </c>
      <c r="O8239" s="39"/>
      <c r="P8239" s="47"/>
      <c r="Q8239" s="13"/>
      <c r="R8239" s="248">
        <f t="shared" si="1280"/>
        <v>0</v>
      </c>
      <c r="S8239" s="248">
        <f t="shared" si="1281"/>
        <v>0</v>
      </c>
      <c r="T8239" s="248">
        <f t="shared" si="1282"/>
        <v>0</v>
      </c>
      <c r="U8239" s="248">
        <f t="shared" si="1283"/>
        <v>0</v>
      </c>
      <c r="V8239" s="13"/>
      <c r="W8239" s="7"/>
      <c r="AT8239" s="130"/>
      <c r="BF8239" s="33">
        <f t="shared" si="1289"/>
        <v>41242</v>
      </c>
      <c r="BG8239" s="34">
        <f t="shared" si="1284"/>
        <v>82.88000000000001</v>
      </c>
      <c r="BH8239" s="32">
        <f t="shared" si="1285"/>
        <v>1</v>
      </c>
      <c r="BI8239" s="32">
        <f t="shared" si="1286"/>
        <v>0</v>
      </c>
      <c r="BJ8239" s="69">
        <f t="shared" si="1287"/>
        <v>0</v>
      </c>
      <c r="BK8239" s="158" t="str">
        <f t="shared" si="1288"/>
        <v/>
      </c>
    </row>
    <row r="8240" spans="1:63" ht="12" customHeight="1" x14ac:dyDescent="0.2">
      <c r="A8240" s="8"/>
      <c r="B8240" s="7"/>
      <c r="C8240" s="7"/>
      <c r="D8240" s="7"/>
      <c r="E8240" s="7"/>
      <c r="F8240" s="7"/>
      <c r="G8240" s="7"/>
      <c r="H8240" s="7"/>
      <c r="I8240" s="10"/>
      <c r="J8240" s="25"/>
      <c r="K8240" s="250"/>
      <c r="L8240" s="31"/>
      <c r="M8240" s="9"/>
      <c r="N8240" s="11" t="s">
        <v>25</v>
      </c>
      <c r="O8240" s="39"/>
      <c r="P8240" s="47"/>
      <c r="Q8240" s="13"/>
      <c r="R8240" s="248">
        <f t="shared" si="1280"/>
        <v>0</v>
      </c>
      <c r="S8240" s="248">
        <f t="shared" si="1281"/>
        <v>0</v>
      </c>
      <c r="T8240" s="248">
        <f t="shared" si="1282"/>
        <v>0</v>
      </c>
      <c r="U8240" s="248">
        <f t="shared" si="1283"/>
        <v>0</v>
      </c>
      <c r="V8240" s="13"/>
      <c r="W8240" s="7"/>
      <c r="AT8240" s="130"/>
      <c r="BF8240" s="33">
        <f t="shared" si="1289"/>
        <v>41242</v>
      </c>
      <c r="BG8240" s="34">
        <f t="shared" si="1284"/>
        <v>82.88000000000001</v>
      </c>
      <c r="BH8240" s="32">
        <f t="shared" si="1285"/>
        <v>1</v>
      </c>
      <c r="BI8240" s="32">
        <f t="shared" si="1286"/>
        <v>0</v>
      </c>
      <c r="BJ8240" s="69">
        <f t="shared" si="1287"/>
        <v>0</v>
      </c>
      <c r="BK8240" s="158" t="str">
        <f t="shared" si="1288"/>
        <v/>
      </c>
    </row>
    <row r="8241" spans="1:63" ht="12" customHeight="1" x14ac:dyDescent="0.2">
      <c r="A8241" s="8"/>
      <c r="B8241" s="7"/>
      <c r="C8241" s="7"/>
      <c r="D8241" s="7"/>
      <c r="E8241" s="7"/>
      <c r="F8241" s="7"/>
      <c r="G8241" s="7"/>
      <c r="H8241" s="7"/>
      <c r="I8241" s="10"/>
      <c r="J8241" s="25"/>
      <c r="K8241" s="250"/>
      <c r="L8241" s="31"/>
      <c r="M8241" s="9"/>
      <c r="N8241" s="11" t="s">
        <v>25</v>
      </c>
      <c r="O8241" s="39"/>
      <c r="P8241" s="47"/>
      <c r="Q8241" s="13"/>
      <c r="R8241" s="248">
        <f t="shared" si="1280"/>
        <v>0</v>
      </c>
      <c r="S8241" s="248">
        <f t="shared" si="1281"/>
        <v>0</v>
      </c>
      <c r="T8241" s="248">
        <f t="shared" si="1282"/>
        <v>0</v>
      </c>
      <c r="U8241" s="248">
        <f t="shared" si="1283"/>
        <v>0</v>
      </c>
      <c r="V8241" s="13"/>
      <c r="W8241" s="7"/>
      <c r="AT8241" s="130"/>
      <c r="BF8241" s="33">
        <f t="shared" si="1289"/>
        <v>41242</v>
      </c>
      <c r="BG8241" s="34">
        <f t="shared" si="1284"/>
        <v>82.88000000000001</v>
      </c>
      <c r="BH8241" s="32">
        <f t="shared" si="1285"/>
        <v>1</v>
      </c>
      <c r="BI8241" s="32">
        <f t="shared" si="1286"/>
        <v>0</v>
      </c>
      <c r="BJ8241" s="69">
        <f t="shared" si="1287"/>
        <v>0</v>
      </c>
      <c r="BK8241" s="158" t="str">
        <f t="shared" si="1288"/>
        <v/>
      </c>
    </row>
    <row r="8242" spans="1:63" ht="12" customHeight="1" x14ac:dyDescent="0.2">
      <c r="A8242" s="8"/>
      <c r="B8242" s="7"/>
      <c r="C8242" s="7"/>
      <c r="D8242" s="7"/>
      <c r="E8242" s="7"/>
      <c r="F8242" s="7"/>
      <c r="G8242" s="7"/>
      <c r="H8242" s="7"/>
      <c r="I8242" s="10"/>
      <c r="J8242" s="25"/>
      <c r="K8242" s="250"/>
      <c r="L8242" s="31"/>
      <c r="M8242" s="9"/>
      <c r="N8242" s="11" t="s">
        <v>25</v>
      </c>
      <c r="O8242" s="39"/>
      <c r="P8242" s="47"/>
      <c r="Q8242" s="13"/>
      <c r="R8242" s="248">
        <f t="shared" si="1280"/>
        <v>0</v>
      </c>
      <c r="S8242" s="248">
        <f t="shared" si="1281"/>
        <v>0</v>
      </c>
      <c r="T8242" s="248">
        <f t="shared" si="1282"/>
        <v>0</v>
      </c>
      <c r="U8242" s="248">
        <f t="shared" si="1283"/>
        <v>0</v>
      </c>
      <c r="V8242" s="13"/>
      <c r="W8242" s="7"/>
      <c r="AT8242" s="130"/>
      <c r="BF8242" s="33">
        <f t="shared" si="1289"/>
        <v>41242</v>
      </c>
      <c r="BG8242" s="34">
        <f t="shared" si="1284"/>
        <v>82.88000000000001</v>
      </c>
      <c r="BH8242" s="32">
        <f t="shared" si="1285"/>
        <v>1</v>
      </c>
      <c r="BI8242" s="32">
        <f t="shared" si="1286"/>
        <v>0</v>
      </c>
      <c r="BJ8242" s="69">
        <f t="shared" si="1287"/>
        <v>0</v>
      </c>
      <c r="BK8242" s="158" t="str">
        <f t="shared" si="1288"/>
        <v/>
      </c>
    </row>
    <row r="8243" spans="1:63" ht="12" customHeight="1" x14ac:dyDescent="0.2">
      <c r="A8243" s="8"/>
      <c r="B8243" s="7"/>
      <c r="C8243" s="7"/>
      <c r="D8243" s="7"/>
      <c r="E8243" s="7"/>
      <c r="F8243" s="7"/>
      <c r="G8243" s="7"/>
      <c r="H8243" s="7"/>
      <c r="I8243" s="10"/>
      <c r="J8243" s="25"/>
      <c r="K8243" s="250"/>
      <c r="L8243" s="31"/>
      <c r="M8243" s="9"/>
      <c r="N8243" s="11" t="s">
        <v>25</v>
      </c>
      <c r="O8243" s="39"/>
      <c r="P8243" s="47"/>
      <c r="Q8243" s="13"/>
      <c r="R8243" s="248">
        <f t="shared" si="1280"/>
        <v>0</v>
      </c>
      <c r="S8243" s="248">
        <f t="shared" si="1281"/>
        <v>0</v>
      </c>
      <c r="T8243" s="248">
        <f t="shared" si="1282"/>
        <v>0</v>
      </c>
      <c r="U8243" s="248">
        <f t="shared" si="1283"/>
        <v>0</v>
      </c>
      <c r="V8243" s="13"/>
      <c r="W8243" s="7"/>
      <c r="AT8243" s="130"/>
      <c r="BF8243" s="33">
        <f t="shared" si="1289"/>
        <v>41242</v>
      </c>
      <c r="BG8243" s="34">
        <f t="shared" si="1284"/>
        <v>82.88000000000001</v>
      </c>
      <c r="BH8243" s="32">
        <f t="shared" si="1285"/>
        <v>1</v>
      </c>
      <c r="BI8243" s="32">
        <f t="shared" si="1286"/>
        <v>0</v>
      </c>
      <c r="BJ8243" s="69">
        <f t="shared" si="1287"/>
        <v>0</v>
      </c>
      <c r="BK8243" s="158" t="str">
        <f t="shared" si="1288"/>
        <v/>
      </c>
    </row>
    <row r="8244" spans="1:63" ht="12" customHeight="1" x14ac:dyDescent="0.2">
      <c r="A8244" s="8"/>
      <c r="B8244" s="7"/>
      <c r="C8244" s="7"/>
      <c r="D8244" s="7"/>
      <c r="E8244" s="7"/>
      <c r="F8244" s="7"/>
      <c r="G8244" s="7"/>
      <c r="H8244" s="7"/>
      <c r="I8244" s="10"/>
      <c r="J8244" s="25"/>
      <c r="K8244" s="250"/>
      <c r="L8244" s="31"/>
      <c r="M8244" s="9"/>
      <c r="N8244" s="11" t="s">
        <v>25</v>
      </c>
      <c r="O8244" s="39"/>
      <c r="P8244" s="47"/>
      <c r="Q8244" s="13"/>
      <c r="R8244" s="248">
        <f t="shared" si="1280"/>
        <v>0</v>
      </c>
      <c r="S8244" s="248">
        <f t="shared" si="1281"/>
        <v>0</v>
      </c>
      <c r="T8244" s="248">
        <f t="shared" si="1282"/>
        <v>0</v>
      </c>
      <c r="U8244" s="248">
        <f t="shared" si="1283"/>
        <v>0</v>
      </c>
      <c r="V8244" s="13"/>
      <c r="W8244" s="7"/>
      <c r="AT8244" s="130"/>
      <c r="BF8244" s="33">
        <f t="shared" si="1289"/>
        <v>41242</v>
      </c>
      <c r="BG8244" s="34">
        <f t="shared" si="1284"/>
        <v>82.88000000000001</v>
      </c>
      <c r="BH8244" s="32">
        <f t="shared" si="1285"/>
        <v>1</v>
      </c>
      <c r="BI8244" s="32">
        <f t="shared" si="1286"/>
        <v>0</v>
      </c>
      <c r="BJ8244" s="69">
        <f t="shared" si="1287"/>
        <v>0</v>
      </c>
      <c r="BK8244" s="158" t="str">
        <f t="shared" si="1288"/>
        <v/>
      </c>
    </row>
    <row r="8245" spans="1:63" ht="12" customHeight="1" x14ac:dyDescent="0.2">
      <c r="A8245" s="8"/>
      <c r="B8245" s="7"/>
      <c r="C8245" s="7"/>
      <c r="D8245" s="7"/>
      <c r="E8245" s="7"/>
      <c r="F8245" s="7"/>
      <c r="G8245" s="7"/>
      <c r="H8245" s="7"/>
      <c r="I8245" s="10"/>
      <c r="J8245" s="25"/>
      <c r="K8245" s="250"/>
      <c r="L8245" s="31"/>
      <c r="M8245" s="9"/>
      <c r="N8245" s="11" t="s">
        <v>25</v>
      </c>
      <c r="O8245" s="39"/>
      <c r="P8245" s="47"/>
      <c r="Q8245" s="13"/>
      <c r="R8245" s="248">
        <f t="shared" si="1280"/>
        <v>0</v>
      </c>
      <c r="S8245" s="248">
        <f t="shared" si="1281"/>
        <v>0</v>
      </c>
      <c r="T8245" s="248">
        <f t="shared" si="1282"/>
        <v>0</v>
      </c>
      <c r="U8245" s="248">
        <f t="shared" si="1283"/>
        <v>0</v>
      </c>
      <c r="V8245" s="13"/>
      <c r="W8245" s="7"/>
      <c r="AT8245" s="130"/>
      <c r="BF8245" s="33">
        <f t="shared" si="1289"/>
        <v>41242</v>
      </c>
      <c r="BG8245" s="34">
        <f t="shared" si="1284"/>
        <v>82.88000000000001</v>
      </c>
      <c r="BH8245" s="32">
        <f t="shared" si="1285"/>
        <v>1</v>
      </c>
      <c r="BI8245" s="32">
        <f t="shared" si="1286"/>
        <v>0</v>
      </c>
      <c r="BJ8245" s="69">
        <f t="shared" si="1287"/>
        <v>0</v>
      </c>
      <c r="BK8245" s="158" t="str">
        <f t="shared" si="1288"/>
        <v/>
      </c>
    </row>
    <row r="8246" spans="1:63" ht="12" customHeight="1" x14ac:dyDescent="0.2">
      <c r="A8246" s="8"/>
      <c r="B8246" s="7"/>
      <c r="C8246" s="7"/>
      <c r="D8246" s="7"/>
      <c r="E8246" s="7"/>
      <c r="F8246" s="7"/>
      <c r="G8246" s="7"/>
      <c r="H8246" s="7"/>
      <c r="I8246" s="10"/>
      <c r="J8246" s="25"/>
      <c r="K8246" s="250"/>
      <c r="L8246" s="31"/>
      <c r="M8246" s="9"/>
      <c r="N8246" s="11" t="s">
        <v>25</v>
      </c>
      <c r="O8246" s="39"/>
      <c r="P8246" s="47"/>
      <c r="Q8246" s="13"/>
      <c r="R8246" s="248">
        <f t="shared" si="1280"/>
        <v>0</v>
      </c>
      <c r="S8246" s="248">
        <f t="shared" si="1281"/>
        <v>0</v>
      </c>
      <c r="T8246" s="248">
        <f t="shared" si="1282"/>
        <v>0</v>
      </c>
      <c r="U8246" s="248">
        <f t="shared" si="1283"/>
        <v>0</v>
      </c>
      <c r="V8246" s="13"/>
      <c r="W8246" s="7"/>
      <c r="AT8246" s="130"/>
      <c r="BF8246" s="33">
        <f t="shared" si="1289"/>
        <v>41242</v>
      </c>
      <c r="BG8246" s="34">
        <f t="shared" si="1284"/>
        <v>82.88000000000001</v>
      </c>
      <c r="BH8246" s="32">
        <f t="shared" si="1285"/>
        <v>1</v>
      </c>
      <c r="BI8246" s="32">
        <f t="shared" si="1286"/>
        <v>0</v>
      </c>
      <c r="BJ8246" s="69">
        <f t="shared" si="1287"/>
        <v>0</v>
      </c>
      <c r="BK8246" s="158" t="str">
        <f t="shared" si="1288"/>
        <v/>
      </c>
    </row>
    <row r="8247" spans="1:63" ht="12" customHeight="1" x14ac:dyDescent="0.2">
      <c r="A8247" s="8"/>
      <c r="B8247" s="7"/>
      <c r="C8247" s="7"/>
      <c r="D8247" s="7"/>
      <c r="E8247" s="7"/>
      <c r="F8247" s="7"/>
      <c r="G8247" s="7"/>
      <c r="H8247" s="7"/>
      <c r="I8247" s="10"/>
      <c r="J8247" s="25"/>
      <c r="K8247" s="250"/>
      <c r="L8247" s="31"/>
      <c r="M8247" s="9"/>
      <c r="N8247" s="11" t="s">
        <v>25</v>
      </c>
      <c r="O8247" s="39"/>
      <c r="P8247" s="47"/>
      <c r="Q8247" s="13"/>
      <c r="R8247" s="248">
        <f t="shared" si="1280"/>
        <v>0</v>
      </c>
      <c r="S8247" s="248">
        <f t="shared" si="1281"/>
        <v>0</v>
      </c>
      <c r="T8247" s="248">
        <f t="shared" si="1282"/>
        <v>0</v>
      </c>
      <c r="U8247" s="248">
        <f t="shared" si="1283"/>
        <v>0</v>
      </c>
      <c r="V8247" s="13"/>
      <c r="W8247" s="7"/>
      <c r="AT8247" s="130"/>
      <c r="BF8247" s="33">
        <f t="shared" si="1289"/>
        <v>41242</v>
      </c>
      <c r="BG8247" s="34">
        <f t="shared" si="1284"/>
        <v>82.88000000000001</v>
      </c>
      <c r="BH8247" s="32">
        <f t="shared" si="1285"/>
        <v>1</v>
      </c>
      <c r="BI8247" s="32">
        <f t="shared" si="1286"/>
        <v>0</v>
      </c>
      <c r="BJ8247" s="69">
        <f t="shared" si="1287"/>
        <v>0</v>
      </c>
      <c r="BK8247" s="158" t="str">
        <f t="shared" si="1288"/>
        <v/>
      </c>
    </row>
    <row r="8248" spans="1:63" ht="12" customHeight="1" x14ac:dyDescent="0.2">
      <c r="A8248" s="8"/>
      <c r="B8248" s="7"/>
      <c r="C8248" s="7"/>
      <c r="D8248" s="7"/>
      <c r="E8248" s="7"/>
      <c r="F8248" s="7"/>
      <c r="G8248" s="7"/>
      <c r="H8248" s="7"/>
      <c r="I8248" s="10"/>
      <c r="J8248" s="25"/>
      <c r="K8248" s="250"/>
      <c r="L8248" s="31"/>
      <c r="M8248" s="9"/>
      <c r="N8248" s="11" t="s">
        <v>25</v>
      </c>
      <c r="O8248" s="39"/>
      <c r="P8248" s="47"/>
      <c r="Q8248" s="13"/>
      <c r="R8248" s="248">
        <f t="shared" si="1280"/>
        <v>0</v>
      </c>
      <c r="S8248" s="248">
        <f t="shared" si="1281"/>
        <v>0</v>
      </c>
      <c r="T8248" s="248">
        <f t="shared" si="1282"/>
        <v>0</v>
      </c>
      <c r="U8248" s="248">
        <f t="shared" si="1283"/>
        <v>0</v>
      </c>
      <c r="V8248" s="13"/>
      <c r="W8248" s="7"/>
      <c r="AT8248" s="130"/>
      <c r="BF8248" s="33">
        <f t="shared" si="1289"/>
        <v>41242</v>
      </c>
      <c r="BG8248" s="34">
        <f t="shared" si="1284"/>
        <v>82.88000000000001</v>
      </c>
      <c r="BH8248" s="32">
        <f t="shared" si="1285"/>
        <v>1</v>
      </c>
      <c r="BI8248" s="32">
        <f t="shared" si="1286"/>
        <v>0</v>
      </c>
      <c r="BJ8248" s="69">
        <f t="shared" si="1287"/>
        <v>0</v>
      </c>
      <c r="BK8248" s="158" t="str">
        <f t="shared" si="1288"/>
        <v/>
      </c>
    </row>
    <row r="8249" spans="1:63" ht="12" customHeight="1" x14ac:dyDescent="0.2">
      <c r="A8249" s="8"/>
      <c r="B8249" s="7"/>
      <c r="C8249" s="7"/>
      <c r="D8249" s="7"/>
      <c r="E8249" s="7"/>
      <c r="F8249" s="7"/>
      <c r="G8249" s="7"/>
      <c r="H8249" s="7"/>
      <c r="I8249" s="10"/>
      <c r="J8249" s="25"/>
      <c r="K8249" s="250"/>
      <c r="L8249" s="31"/>
      <c r="M8249" s="9"/>
      <c r="N8249" s="11" t="s">
        <v>25</v>
      </c>
      <c r="O8249" s="39"/>
      <c r="P8249" s="47"/>
      <c r="Q8249" s="13"/>
      <c r="R8249" s="248">
        <f t="shared" si="1280"/>
        <v>0</v>
      </c>
      <c r="S8249" s="248">
        <f t="shared" si="1281"/>
        <v>0</v>
      </c>
      <c r="T8249" s="248">
        <f t="shared" si="1282"/>
        <v>0</v>
      </c>
      <c r="U8249" s="248">
        <f t="shared" si="1283"/>
        <v>0</v>
      </c>
      <c r="V8249" s="13"/>
      <c r="W8249" s="7"/>
      <c r="AT8249" s="130"/>
      <c r="BF8249" s="33">
        <f t="shared" si="1289"/>
        <v>41242</v>
      </c>
      <c r="BG8249" s="34">
        <f t="shared" si="1284"/>
        <v>82.88000000000001</v>
      </c>
      <c r="BH8249" s="32">
        <f t="shared" si="1285"/>
        <v>1</v>
      </c>
      <c r="BI8249" s="32">
        <f t="shared" si="1286"/>
        <v>0</v>
      </c>
      <c r="BJ8249" s="69">
        <f t="shared" si="1287"/>
        <v>0</v>
      </c>
      <c r="BK8249" s="158" t="str">
        <f t="shared" si="1288"/>
        <v/>
      </c>
    </row>
    <row r="8250" spans="1:63" ht="12" customHeight="1" x14ac:dyDescent="0.2">
      <c r="A8250" s="8"/>
      <c r="B8250" s="7"/>
      <c r="C8250" s="7"/>
      <c r="D8250" s="7"/>
      <c r="E8250" s="7"/>
      <c r="F8250" s="7"/>
      <c r="G8250" s="7"/>
      <c r="H8250" s="7"/>
      <c r="I8250" s="10"/>
      <c r="J8250" s="25"/>
      <c r="K8250" s="250"/>
      <c r="L8250" s="31"/>
      <c r="M8250" s="9"/>
      <c r="N8250" s="11" t="s">
        <v>25</v>
      </c>
      <c r="O8250" s="39"/>
      <c r="P8250" s="47"/>
      <c r="Q8250" s="13"/>
      <c r="R8250" s="248">
        <f t="shared" si="1280"/>
        <v>0</v>
      </c>
      <c r="S8250" s="248">
        <f t="shared" si="1281"/>
        <v>0</v>
      </c>
      <c r="T8250" s="248">
        <f t="shared" si="1282"/>
        <v>0</v>
      </c>
      <c r="U8250" s="248">
        <f t="shared" si="1283"/>
        <v>0</v>
      </c>
      <c r="V8250" s="13"/>
      <c r="W8250" s="7"/>
      <c r="AT8250" s="130"/>
      <c r="BF8250" s="33">
        <f t="shared" si="1289"/>
        <v>41242</v>
      </c>
      <c r="BG8250" s="34">
        <f t="shared" si="1284"/>
        <v>82.88000000000001</v>
      </c>
      <c r="BH8250" s="32">
        <f t="shared" si="1285"/>
        <v>1</v>
      </c>
      <c r="BI8250" s="32">
        <f t="shared" si="1286"/>
        <v>0</v>
      </c>
      <c r="BJ8250" s="69">
        <f t="shared" si="1287"/>
        <v>0</v>
      </c>
      <c r="BK8250" s="158" t="str">
        <f t="shared" si="1288"/>
        <v/>
      </c>
    </row>
    <row r="8251" spans="1:63" ht="12" customHeight="1" x14ac:dyDescent="0.2">
      <c r="A8251" s="8"/>
      <c r="B8251" s="7"/>
      <c r="C8251" s="7"/>
      <c r="D8251" s="7"/>
      <c r="E8251" s="7"/>
      <c r="F8251" s="7"/>
      <c r="G8251" s="7"/>
      <c r="H8251" s="7"/>
      <c r="I8251" s="10"/>
      <c r="J8251" s="25"/>
      <c r="K8251" s="250"/>
      <c r="L8251" s="31"/>
      <c r="M8251" s="9"/>
      <c r="N8251" s="11" t="s">
        <v>25</v>
      </c>
      <c r="O8251" s="39"/>
      <c r="P8251" s="47"/>
      <c r="Q8251" s="13"/>
      <c r="R8251" s="248">
        <f t="shared" si="1280"/>
        <v>0</v>
      </c>
      <c r="S8251" s="248">
        <f t="shared" si="1281"/>
        <v>0</v>
      </c>
      <c r="T8251" s="248">
        <f t="shared" si="1282"/>
        <v>0</v>
      </c>
      <c r="U8251" s="248">
        <f t="shared" si="1283"/>
        <v>0</v>
      </c>
      <c r="V8251" s="13"/>
      <c r="W8251" s="7"/>
      <c r="AT8251" s="130"/>
      <c r="BF8251" s="33">
        <f t="shared" si="1289"/>
        <v>41242</v>
      </c>
      <c r="BG8251" s="34">
        <f t="shared" si="1284"/>
        <v>82.88000000000001</v>
      </c>
      <c r="BH8251" s="32">
        <f t="shared" si="1285"/>
        <v>1</v>
      </c>
      <c r="BI8251" s="32">
        <f t="shared" si="1286"/>
        <v>0</v>
      </c>
      <c r="BJ8251" s="69">
        <f t="shared" si="1287"/>
        <v>0</v>
      </c>
      <c r="BK8251" s="158" t="str">
        <f t="shared" si="1288"/>
        <v/>
      </c>
    </row>
    <row r="8252" spans="1:63" ht="12" customHeight="1" x14ac:dyDescent="0.2">
      <c r="A8252" s="8"/>
      <c r="B8252" s="7"/>
      <c r="C8252" s="7"/>
      <c r="D8252" s="7"/>
      <c r="E8252" s="7"/>
      <c r="F8252" s="7"/>
      <c r="G8252" s="7"/>
      <c r="H8252" s="7"/>
      <c r="I8252" s="10"/>
      <c r="J8252" s="25"/>
      <c r="K8252" s="250"/>
      <c r="L8252" s="31"/>
      <c r="M8252" s="9"/>
      <c r="N8252" s="11" t="s">
        <v>25</v>
      </c>
      <c r="O8252" s="39"/>
      <c r="P8252" s="47"/>
      <c r="Q8252" s="13"/>
      <c r="R8252" s="248">
        <f t="shared" si="1280"/>
        <v>0</v>
      </c>
      <c r="S8252" s="248">
        <f t="shared" si="1281"/>
        <v>0</v>
      </c>
      <c r="T8252" s="248">
        <f t="shared" si="1282"/>
        <v>0</v>
      </c>
      <c r="U8252" s="248">
        <f t="shared" si="1283"/>
        <v>0</v>
      </c>
      <c r="V8252" s="13"/>
      <c r="W8252" s="7"/>
      <c r="AT8252" s="130"/>
      <c r="BF8252" s="33">
        <f t="shared" si="1289"/>
        <v>41242</v>
      </c>
      <c r="BG8252" s="34">
        <f t="shared" si="1284"/>
        <v>82.88000000000001</v>
      </c>
      <c r="BH8252" s="32">
        <f t="shared" si="1285"/>
        <v>1</v>
      </c>
      <c r="BI8252" s="32">
        <f t="shared" si="1286"/>
        <v>0</v>
      </c>
      <c r="BJ8252" s="69">
        <f t="shared" si="1287"/>
        <v>0</v>
      </c>
      <c r="BK8252" s="158" t="str">
        <f t="shared" si="1288"/>
        <v/>
      </c>
    </row>
    <row r="8253" spans="1:63" ht="12" customHeight="1" x14ac:dyDescent="0.2">
      <c r="A8253" s="8"/>
      <c r="B8253" s="7"/>
      <c r="C8253" s="7"/>
      <c r="D8253" s="7"/>
      <c r="E8253" s="7"/>
      <c r="F8253" s="7"/>
      <c r="G8253" s="7"/>
      <c r="H8253" s="7"/>
      <c r="I8253" s="10"/>
      <c r="J8253" s="25"/>
      <c r="K8253" s="250"/>
      <c r="L8253" s="31"/>
      <c r="M8253" s="9"/>
      <c r="N8253" s="11" t="s">
        <v>25</v>
      </c>
      <c r="O8253" s="39"/>
      <c r="P8253" s="47"/>
      <c r="Q8253" s="13"/>
      <c r="R8253" s="248">
        <f t="shared" si="1280"/>
        <v>0</v>
      </c>
      <c r="S8253" s="248">
        <f t="shared" si="1281"/>
        <v>0</v>
      </c>
      <c r="T8253" s="248">
        <f t="shared" si="1282"/>
        <v>0</v>
      </c>
      <c r="U8253" s="248">
        <f t="shared" si="1283"/>
        <v>0</v>
      </c>
      <c r="V8253" s="13"/>
      <c r="W8253" s="7"/>
      <c r="AT8253" s="130"/>
      <c r="BF8253" s="33">
        <f t="shared" si="1289"/>
        <v>41242</v>
      </c>
      <c r="BG8253" s="34">
        <f t="shared" si="1284"/>
        <v>82.88000000000001</v>
      </c>
      <c r="BH8253" s="32">
        <f t="shared" si="1285"/>
        <v>1</v>
      </c>
      <c r="BI8253" s="32">
        <f t="shared" si="1286"/>
        <v>0</v>
      </c>
      <c r="BJ8253" s="69">
        <f t="shared" si="1287"/>
        <v>0</v>
      </c>
      <c r="BK8253" s="158" t="str">
        <f t="shared" si="1288"/>
        <v/>
      </c>
    </row>
    <row r="8254" spans="1:63" ht="12" customHeight="1" x14ac:dyDescent="0.2">
      <c r="A8254" s="8"/>
      <c r="B8254" s="7"/>
      <c r="C8254" s="7"/>
      <c r="D8254" s="7"/>
      <c r="E8254" s="7"/>
      <c r="F8254" s="7"/>
      <c r="G8254" s="7"/>
      <c r="H8254" s="7"/>
      <c r="I8254" s="10"/>
      <c r="J8254" s="25"/>
      <c r="K8254" s="250"/>
      <c r="L8254" s="31"/>
      <c r="M8254" s="9"/>
      <c r="N8254" s="11" t="s">
        <v>25</v>
      </c>
      <c r="O8254" s="39"/>
      <c r="P8254" s="47"/>
      <c r="Q8254" s="13"/>
      <c r="R8254" s="248">
        <f t="shared" si="1280"/>
        <v>0</v>
      </c>
      <c r="S8254" s="248">
        <f t="shared" si="1281"/>
        <v>0</v>
      </c>
      <c r="T8254" s="248">
        <f t="shared" si="1282"/>
        <v>0</v>
      </c>
      <c r="U8254" s="248">
        <f t="shared" si="1283"/>
        <v>0</v>
      </c>
      <c r="V8254" s="13"/>
      <c r="W8254" s="7"/>
      <c r="AT8254" s="130"/>
      <c r="BF8254" s="33">
        <f t="shared" si="1289"/>
        <v>41242</v>
      </c>
      <c r="BG8254" s="34">
        <f t="shared" si="1284"/>
        <v>82.88000000000001</v>
      </c>
      <c r="BH8254" s="32">
        <f t="shared" si="1285"/>
        <v>1</v>
      </c>
      <c r="BI8254" s="32">
        <f t="shared" si="1286"/>
        <v>0</v>
      </c>
      <c r="BJ8254" s="69">
        <f t="shared" si="1287"/>
        <v>0</v>
      </c>
      <c r="BK8254" s="158" t="str">
        <f t="shared" si="1288"/>
        <v/>
      </c>
    </row>
    <row r="8255" spans="1:63" ht="12" customHeight="1" x14ac:dyDescent="0.2">
      <c r="A8255" s="8"/>
      <c r="B8255" s="7"/>
      <c r="C8255" s="7"/>
      <c r="D8255" s="7"/>
      <c r="E8255" s="7"/>
      <c r="F8255" s="7"/>
      <c r="G8255" s="7"/>
      <c r="H8255" s="7"/>
      <c r="I8255" s="10"/>
      <c r="J8255" s="25"/>
      <c r="K8255" s="250"/>
      <c r="L8255" s="31"/>
      <c r="M8255" s="9"/>
      <c r="N8255" s="11" t="s">
        <v>25</v>
      </c>
      <c r="O8255" s="39"/>
      <c r="P8255" s="47"/>
      <c r="Q8255" s="13"/>
      <c r="R8255" s="248">
        <f t="shared" si="1280"/>
        <v>0</v>
      </c>
      <c r="S8255" s="248">
        <f t="shared" si="1281"/>
        <v>0</v>
      </c>
      <c r="T8255" s="248">
        <f t="shared" si="1282"/>
        <v>0</v>
      </c>
      <c r="U8255" s="248">
        <f t="shared" si="1283"/>
        <v>0</v>
      </c>
      <c r="V8255" s="13"/>
      <c r="W8255" s="7"/>
      <c r="AT8255" s="130"/>
      <c r="BF8255" s="33">
        <f t="shared" si="1289"/>
        <v>41242</v>
      </c>
      <c r="BG8255" s="34">
        <f t="shared" si="1284"/>
        <v>82.88000000000001</v>
      </c>
      <c r="BH8255" s="32">
        <f t="shared" si="1285"/>
        <v>1</v>
      </c>
      <c r="BI8255" s="32">
        <f t="shared" si="1286"/>
        <v>0</v>
      </c>
      <c r="BJ8255" s="69">
        <f t="shared" si="1287"/>
        <v>0</v>
      </c>
      <c r="BK8255" s="158" t="str">
        <f t="shared" si="1288"/>
        <v/>
      </c>
    </row>
    <row r="8256" spans="1:63" ht="12" customHeight="1" x14ac:dyDescent="0.2">
      <c r="A8256" s="8"/>
      <c r="B8256" s="7"/>
      <c r="C8256" s="7"/>
      <c r="D8256" s="7"/>
      <c r="E8256" s="7"/>
      <c r="F8256" s="7"/>
      <c r="G8256" s="7"/>
      <c r="H8256" s="7"/>
      <c r="I8256" s="10"/>
      <c r="J8256" s="25"/>
      <c r="K8256" s="250"/>
      <c r="L8256" s="31"/>
      <c r="M8256" s="9"/>
      <c r="N8256" s="11" t="s">
        <v>25</v>
      </c>
      <c r="O8256" s="39"/>
      <c r="P8256" s="47"/>
      <c r="Q8256" s="13"/>
      <c r="R8256" s="248">
        <f t="shared" si="1280"/>
        <v>0</v>
      </c>
      <c r="S8256" s="248">
        <f t="shared" si="1281"/>
        <v>0</v>
      </c>
      <c r="T8256" s="248">
        <f t="shared" si="1282"/>
        <v>0</v>
      </c>
      <c r="U8256" s="248">
        <f t="shared" si="1283"/>
        <v>0</v>
      </c>
      <c r="V8256" s="13"/>
      <c r="W8256" s="7"/>
      <c r="AT8256" s="130"/>
      <c r="BF8256" s="33">
        <f t="shared" si="1289"/>
        <v>41242</v>
      </c>
      <c r="BG8256" s="34">
        <f t="shared" si="1284"/>
        <v>82.88000000000001</v>
      </c>
      <c r="BH8256" s="32">
        <f t="shared" si="1285"/>
        <v>1</v>
      </c>
      <c r="BI8256" s="32">
        <f t="shared" si="1286"/>
        <v>0</v>
      </c>
      <c r="BJ8256" s="69">
        <f t="shared" si="1287"/>
        <v>0</v>
      </c>
      <c r="BK8256" s="158" t="str">
        <f t="shared" si="1288"/>
        <v/>
      </c>
    </row>
    <row r="8257" spans="1:63" ht="12" customHeight="1" x14ac:dyDescent="0.2">
      <c r="A8257" s="8"/>
      <c r="B8257" s="7"/>
      <c r="C8257" s="7"/>
      <c r="D8257" s="7"/>
      <c r="E8257" s="7"/>
      <c r="F8257" s="7"/>
      <c r="G8257" s="7"/>
      <c r="H8257" s="7"/>
      <c r="I8257" s="10"/>
      <c r="J8257" s="25"/>
      <c r="K8257" s="250"/>
      <c r="L8257" s="31"/>
      <c r="M8257" s="9"/>
      <c r="N8257" s="11" t="s">
        <v>25</v>
      </c>
      <c r="O8257" s="39"/>
      <c r="P8257" s="47"/>
      <c r="Q8257" s="13"/>
      <c r="R8257" s="248">
        <f t="shared" si="1280"/>
        <v>0</v>
      </c>
      <c r="S8257" s="248">
        <f t="shared" si="1281"/>
        <v>0</v>
      </c>
      <c r="T8257" s="248">
        <f t="shared" si="1282"/>
        <v>0</v>
      </c>
      <c r="U8257" s="248">
        <f t="shared" si="1283"/>
        <v>0</v>
      </c>
      <c r="V8257" s="13"/>
      <c r="W8257" s="7"/>
      <c r="AT8257" s="130"/>
      <c r="BF8257" s="33">
        <f t="shared" si="1289"/>
        <v>41242</v>
      </c>
      <c r="BG8257" s="34">
        <f t="shared" si="1284"/>
        <v>82.88000000000001</v>
      </c>
      <c r="BH8257" s="32">
        <f t="shared" si="1285"/>
        <v>1</v>
      </c>
      <c r="BI8257" s="32">
        <f t="shared" si="1286"/>
        <v>0</v>
      </c>
      <c r="BJ8257" s="69">
        <f t="shared" si="1287"/>
        <v>0</v>
      </c>
      <c r="BK8257" s="158" t="str">
        <f t="shared" si="1288"/>
        <v/>
      </c>
    </row>
    <row r="8258" spans="1:63" ht="12" customHeight="1" x14ac:dyDescent="0.2">
      <c r="A8258" s="8"/>
      <c r="B8258" s="7"/>
      <c r="C8258" s="7"/>
      <c r="D8258" s="7"/>
      <c r="E8258" s="7"/>
      <c r="F8258" s="7"/>
      <c r="G8258" s="7"/>
      <c r="H8258" s="7"/>
      <c r="I8258" s="10"/>
      <c r="J8258" s="25"/>
      <c r="K8258" s="250"/>
      <c r="L8258" s="31"/>
      <c r="M8258" s="9"/>
      <c r="N8258" s="11" t="s">
        <v>25</v>
      </c>
      <c r="O8258" s="39"/>
      <c r="P8258" s="47"/>
      <c r="Q8258" s="13"/>
      <c r="R8258" s="248">
        <f t="shared" si="1280"/>
        <v>0</v>
      </c>
      <c r="S8258" s="248">
        <f t="shared" si="1281"/>
        <v>0</v>
      </c>
      <c r="T8258" s="248">
        <f t="shared" si="1282"/>
        <v>0</v>
      </c>
      <c r="U8258" s="248">
        <f t="shared" si="1283"/>
        <v>0</v>
      </c>
      <c r="V8258" s="13"/>
      <c r="W8258" s="7"/>
      <c r="AT8258" s="130"/>
      <c r="BF8258" s="33">
        <f t="shared" si="1289"/>
        <v>41242</v>
      </c>
      <c r="BG8258" s="34">
        <f t="shared" si="1284"/>
        <v>82.88000000000001</v>
      </c>
      <c r="BH8258" s="32">
        <f t="shared" si="1285"/>
        <v>1</v>
      </c>
      <c r="BI8258" s="32">
        <f t="shared" si="1286"/>
        <v>0</v>
      </c>
      <c r="BJ8258" s="69">
        <f t="shared" si="1287"/>
        <v>0</v>
      </c>
      <c r="BK8258" s="158" t="str">
        <f t="shared" si="1288"/>
        <v/>
      </c>
    </row>
    <row r="8259" spans="1:63" ht="12" customHeight="1" x14ac:dyDescent="0.2">
      <c r="A8259" s="8"/>
      <c r="B8259" s="7"/>
      <c r="C8259" s="7"/>
      <c r="D8259" s="7"/>
      <c r="E8259" s="7"/>
      <c r="F8259" s="7"/>
      <c r="G8259" s="7"/>
      <c r="H8259" s="7"/>
      <c r="I8259" s="10"/>
      <c r="J8259" s="25"/>
      <c r="K8259" s="250"/>
      <c r="L8259" s="31"/>
      <c r="M8259" s="9"/>
      <c r="N8259" s="11" t="s">
        <v>25</v>
      </c>
      <c r="O8259" s="39"/>
      <c r="P8259" s="47"/>
      <c r="Q8259" s="13"/>
      <c r="R8259" s="248">
        <f t="shared" si="1280"/>
        <v>0</v>
      </c>
      <c r="S8259" s="248">
        <f t="shared" si="1281"/>
        <v>0</v>
      </c>
      <c r="T8259" s="248">
        <f t="shared" si="1282"/>
        <v>0</v>
      </c>
      <c r="U8259" s="248">
        <f t="shared" si="1283"/>
        <v>0</v>
      </c>
      <c r="V8259" s="13"/>
      <c r="W8259" s="7"/>
      <c r="AT8259" s="130"/>
      <c r="BF8259" s="33">
        <f t="shared" si="1289"/>
        <v>41242</v>
      </c>
      <c r="BG8259" s="34">
        <f t="shared" si="1284"/>
        <v>82.88000000000001</v>
      </c>
      <c r="BH8259" s="32">
        <f t="shared" si="1285"/>
        <v>1</v>
      </c>
      <c r="BI8259" s="32">
        <f t="shared" si="1286"/>
        <v>0</v>
      </c>
      <c r="BJ8259" s="69">
        <f t="shared" si="1287"/>
        <v>0</v>
      </c>
      <c r="BK8259" s="158" t="str">
        <f t="shared" si="1288"/>
        <v/>
      </c>
    </row>
    <row r="8260" spans="1:63" ht="12" customHeight="1" x14ac:dyDescent="0.2">
      <c r="A8260" s="8"/>
      <c r="B8260" s="7"/>
      <c r="C8260" s="7"/>
      <c r="D8260" s="7"/>
      <c r="E8260" s="7"/>
      <c r="F8260" s="7"/>
      <c r="G8260" s="7"/>
      <c r="H8260" s="7"/>
      <c r="I8260" s="10"/>
      <c r="J8260" s="25"/>
      <c r="K8260" s="250"/>
      <c r="L8260" s="31"/>
      <c r="M8260" s="9"/>
      <c r="N8260" s="11" t="s">
        <v>25</v>
      </c>
      <c r="O8260" s="39"/>
      <c r="P8260" s="47"/>
      <c r="Q8260" s="13"/>
      <c r="R8260" s="248">
        <f t="shared" si="1280"/>
        <v>0</v>
      </c>
      <c r="S8260" s="248">
        <f t="shared" si="1281"/>
        <v>0</v>
      </c>
      <c r="T8260" s="248">
        <f t="shared" si="1282"/>
        <v>0</v>
      </c>
      <c r="U8260" s="248">
        <f t="shared" si="1283"/>
        <v>0</v>
      </c>
      <c r="V8260" s="13"/>
      <c r="W8260" s="7"/>
      <c r="AT8260" s="130"/>
      <c r="BF8260" s="33">
        <f t="shared" si="1289"/>
        <v>41242</v>
      </c>
      <c r="BG8260" s="34">
        <f t="shared" si="1284"/>
        <v>82.88000000000001</v>
      </c>
      <c r="BH8260" s="32">
        <f t="shared" si="1285"/>
        <v>1</v>
      </c>
      <c r="BI8260" s="32">
        <f t="shared" si="1286"/>
        <v>0</v>
      </c>
      <c r="BJ8260" s="69">
        <f t="shared" si="1287"/>
        <v>0</v>
      </c>
      <c r="BK8260" s="158" t="str">
        <f t="shared" si="1288"/>
        <v/>
      </c>
    </row>
    <row r="8261" spans="1:63" ht="12" customHeight="1" x14ac:dyDescent="0.2">
      <c r="A8261" s="8"/>
      <c r="B8261" s="7"/>
      <c r="C8261" s="7"/>
      <c r="D8261" s="7"/>
      <c r="E8261" s="7"/>
      <c r="F8261" s="7"/>
      <c r="G8261" s="7"/>
      <c r="H8261" s="7"/>
      <c r="I8261" s="10"/>
      <c r="J8261" s="25"/>
      <c r="K8261" s="250"/>
      <c r="L8261" s="31"/>
      <c r="M8261" s="9"/>
      <c r="N8261" s="11" t="s">
        <v>25</v>
      </c>
      <c r="O8261" s="39"/>
      <c r="P8261" s="47"/>
      <c r="Q8261" s="13"/>
      <c r="R8261" s="248">
        <f t="shared" si="1280"/>
        <v>0</v>
      </c>
      <c r="S8261" s="248">
        <f t="shared" si="1281"/>
        <v>0</v>
      </c>
      <c r="T8261" s="248">
        <f t="shared" si="1282"/>
        <v>0</v>
      </c>
      <c r="U8261" s="248">
        <f t="shared" si="1283"/>
        <v>0</v>
      </c>
      <c r="V8261" s="13"/>
      <c r="W8261" s="7"/>
      <c r="AT8261" s="130"/>
      <c r="BF8261" s="33">
        <f t="shared" si="1289"/>
        <v>41242</v>
      </c>
      <c r="BG8261" s="34">
        <f t="shared" si="1284"/>
        <v>82.88000000000001</v>
      </c>
      <c r="BH8261" s="32">
        <f t="shared" si="1285"/>
        <v>1</v>
      </c>
      <c r="BI8261" s="32">
        <f t="shared" si="1286"/>
        <v>0</v>
      </c>
      <c r="BJ8261" s="69">
        <f t="shared" si="1287"/>
        <v>0</v>
      </c>
      <c r="BK8261" s="158" t="str">
        <f t="shared" si="1288"/>
        <v/>
      </c>
    </row>
    <row r="8262" spans="1:63" ht="12" customHeight="1" x14ac:dyDescent="0.2">
      <c r="A8262" s="8"/>
      <c r="B8262" s="7"/>
      <c r="C8262" s="7"/>
      <c r="D8262" s="7"/>
      <c r="E8262" s="7"/>
      <c r="F8262" s="7"/>
      <c r="G8262" s="7"/>
      <c r="H8262" s="7"/>
      <c r="I8262" s="10"/>
      <c r="J8262" s="25"/>
      <c r="K8262" s="250"/>
      <c r="L8262" s="31"/>
      <c r="M8262" s="9"/>
      <c r="N8262" s="11" t="s">
        <v>25</v>
      </c>
      <c r="O8262" s="39"/>
      <c r="P8262" s="47"/>
      <c r="Q8262" s="13"/>
      <c r="R8262" s="248">
        <f t="shared" si="1280"/>
        <v>0</v>
      </c>
      <c r="S8262" s="248">
        <f t="shared" si="1281"/>
        <v>0</v>
      </c>
      <c r="T8262" s="248">
        <f t="shared" si="1282"/>
        <v>0</v>
      </c>
      <c r="U8262" s="248">
        <f t="shared" si="1283"/>
        <v>0</v>
      </c>
      <c r="V8262" s="13"/>
      <c r="W8262" s="7"/>
      <c r="AT8262" s="130"/>
      <c r="BF8262" s="33">
        <f t="shared" si="1289"/>
        <v>41242</v>
      </c>
      <c r="BG8262" s="34">
        <f t="shared" si="1284"/>
        <v>82.88000000000001</v>
      </c>
      <c r="BH8262" s="32">
        <f t="shared" si="1285"/>
        <v>1</v>
      </c>
      <c r="BI8262" s="32">
        <f t="shared" si="1286"/>
        <v>0</v>
      </c>
      <c r="BJ8262" s="69">
        <f t="shared" si="1287"/>
        <v>0</v>
      </c>
      <c r="BK8262" s="158" t="str">
        <f t="shared" si="1288"/>
        <v/>
      </c>
    </row>
    <row r="8263" spans="1:63" ht="12" customHeight="1" x14ac:dyDescent="0.2">
      <c r="A8263" s="8"/>
      <c r="B8263" s="7"/>
      <c r="C8263" s="7"/>
      <c r="D8263" s="7"/>
      <c r="E8263" s="7"/>
      <c r="F8263" s="7"/>
      <c r="G8263" s="7"/>
      <c r="H8263" s="7"/>
      <c r="I8263" s="10"/>
      <c r="J8263" s="25"/>
      <c r="K8263" s="250"/>
      <c r="L8263" s="31"/>
      <c r="M8263" s="9"/>
      <c r="N8263" s="11" t="s">
        <v>25</v>
      </c>
      <c r="O8263" s="39"/>
      <c r="P8263" s="47"/>
      <c r="Q8263" s="13"/>
      <c r="R8263" s="248">
        <f t="shared" si="1280"/>
        <v>0</v>
      </c>
      <c r="S8263" s="248">
        <f t="shared" si="1281"/>
        <v>0</v>
      </c>
      <c r="T8263" s="248">
        <f t="shared" si="1282"/>
        <v>0</v>
      </c>
      <c r="U8263" s="248">
        <f t="shared" si="1283"/>
        <v>0</v>
      </c>
      <c r="V8263" s="13"/>
      <c r="W8263" s="7"/>
      <c r="AT8263" s="130"/>
      <c r="BF8263" s="33">
        <f t="shared" si="1289"/>
        <v>41242</v>
      </c>
      <c r="BG8263" s="34">
        <f t="shared" si="1284"/>
        <v>82.88000000000001</v>
      </c>
      <c r="BH8263" s="32">
        <f t="shared" si="1285"/>
        <v>1</v>
      </c>
      <c r="BI8263" s="32">
        <f t="shared" si="1286"/>
        <v>0</v>
      </c>
      <c r="BJ8263" s="69">
        <f t="shared" si="1287"/>
        <v>0</v>
      </c>
      <c r="BK8263" s="158" t="str">
        <f t="shared" si="1288"/>
        <v/>
      </c>
    </row>
    <row r="8264" spans="1:63" ht="12" customHeight="1" x14ac:dyDescent="0.2">
      <c r="A8264" s="8"/>
      <c r="B8264" s="7"/>
      <c r="C8264" s="7"/>
      <c r="D8264" s="7"/>
      <c r="E8264" s="7"/>
      <c r="F8264" s="7"/>
      <c r="G8264" s="7"/>
      <c r="H8264" s="7"/>
      <c r="I8264" s="10"/>
      <c r="J8264" s="25"/>
      <c r="K8264" s="250"/>
      <c r="L8264" s="31"/>
      <c r="M8264" s="9"/>
      <c r="N8264" s="11" t="s">
        <v>25</v>
      </c>
      <c r="O8264" s="39"/>
      <c r="P8264" s="47"/>
      <c r="Q8264" s="13"/>
      <c r="R8264" s="248">
        <f t="shared" si="1280"/>
        <v>0</v>
      </c>
      <c r="S8264" s="248">
        <f t="shared" si="1281"/>
        <v>0</v>
      </c>
      <c r="T8264" s="248">
        <f t="shared" si="1282"/>
        <v>0</v>
      </c>
      <c r="U8264" s="248">
        <f t="shared" si="1283"/>
        <v>0</v>
      </c>
      <c r="V8264" s="13"/>
      <c r="W8264" s="7"/>
      <c r="AT8264" s="130"/>
      <c r="BF8264" s="33">
        <f t="shared" si="1289"/>
        <v>41242</v>
      </c>
      <c r="BG8264" s="34">
        <f t="shared" si="1284"/>
        <v>82.88000000000001</v>
      </c>
      <c r="BH8264" s="32">
        <f t="shared" si="1285"/>
        <v>1</v>
      </c>
      <c r="BI8264" s="32">
        <f t="shared" si="1286"/>
        <v>0</v>
      </c>
      <c r="BJ8264" s="69">
        <f t="shared" si="1287"/>
        <v>0</v>
      </c>
      <c r="BK8264" s="158" t="str">
        <f t="shared" si="1288"/>
        <v/>
      </c>
    </row>
    <row r="8265" spans="1:63" ht="12" customHeight="1" x14ac:dyDescent="0.2">
      <c r="A8265" s="8"/>
      <c r="B8265" s="7"/>
      <c r="C8265" s="7"/>
      <c r="D8265" s="7"/>
      <c r="E8265" s="7"/>
      <c r="F8265" s="7"/>
      <c r="G8265" s="7"/>
      <c r="H8265" s="7"/>
      <c r="I8265" s="10"/>
      <c r="J8265" s="25"/>
      <c r="K8265" s="250"/>
      <c r="L8265" s="31"/>
      <c r="M8265" s="9"/>
      <c r="N8265" s="11" t="s">
        <v>25</v>
      </c>
      <c r="O8265" s="39"/>
      <c r="P8265" s="47"/>
      <c r="Q8265" s="13"/>
      <c r="R8265" s="248">
        <f t="shared" si="1280"/>
        <v>0</v>
      </c>
      <c r="S8265" s="248">
        <f t="shared" si="1281"/>
        <v>0</v>
      </c>
      <c r="T8265" s="248">
        <f t="shared" si="1282"/>
        <v>0</v>
      </c>
      <c r="U8265" s="248">
        <f t="shared" si="1283"/>
        <v>0</v>
      </c>
      <c r="V8265" s="13"/>
      <c r="W8265" s="7"/>
      <c r="AT8265" s="130"/>
      <c r="BF8265" s="33">
        <f t="shared" si="1289"/>
        <v>41242</v>
      </c>
      <c r="BG8265" s="34">
        <f t="shared" si="1284"/>
        <v>82.88000000000001</v>
      </c>
      <c r="BH8265" s="32">
        <f t="shared" si="1285"/>
        <v>1</v>
      </c>
      <c r="BI8265" s="32">
        <f t="shared" si="1286"/>
        <v>0</v>
      </c>
      <c r="BJ8265" s="69">
        <f t="shared" si="1287"/>
        <v>0</v>
      </c>
      <c r="BK8265" s="158" t="str">
        <f t="shared" si="1288"/>
        <v/>
      </c>
    </row>
    <row r="8266" spans="1:63" ht="12" customHeight="1" x14ac:dyDescent="0.2">
      <c r="A8266" s="8"/>
      <c r="B8266" s="7"/>
      <c r="C8266" s="7"/>
      <c r="D8266" s="7"/>
      <c r="E8266" s="7"/>
      <c r="F8266" s="7"/>
      <c r="G8266" s="7"/>
      <c r="H8266" s="7"/>
      <c r="I8266" s="10"/>
      <c r="J8266" s="25"/>
      <c r="K8266" s="250"/>
      <c r="L8266" s="31"/>
      <c r="M8266" s="9"/>
      <c r="N8266" s="11" t="s">
        <v>25</v>
      </c>
      <c r="O8266" s="39"/>
      <c r="P8266" s="47"/>
      <c r="Q8266" s="13"/>
      <c r="R8266" s="248">
        <f t="shared" si="1280"/>
        <v>0</v>
      </c>
      <c r="S8266" s="248">
        <f t="shared" si="1281"/>
        <v>0</v>
      </c>
      <c r="T8266" s="248">
        <f t="shared" si="1282"/>
        <v>0</v>
      </c>
      <c r="U8266" s="248">
        <f t="shared" si="1283"/>
        <v>0</v>
      </c>
      <c r="V8266" s="13"/>
      <c r="W8266" s="7"/>
      <c r="AT8266" s="130"/>
      <c r="BF8266" s="33">
        <f t="shared" si="1289"/>
        <v>41242</v>
      </c>
      <c r="BG8266" s="34">
        <f t="shared" si="1284"/>
        <v>82.88000000000001</v>
      </c>
      <c r="BH8266" s="32">
        <f t="shared" si="1285"/>
        <v>1</v>
      </c>
      <c r="BI8266" s="32">
        <f t="shared" si="1286"/>
        <v>0</v>
      </c>
      <c r="BJ8266" s="69">
        <f t="shared" si="1287"/>
        <v>0</v>
      </c>
      <c r="BK8266" s="158" t="str">
        <f t="shared" si="1288"/>
        <v/>
      </c>
    </row>
    <row r="8267" spans="1:63" ht="12" customHeight="1" x14ac:dyDescent="0.2">
      <c r="A8267" s="8"/>
      <c r="B8267" s="7"/>
      <c r="C8267" s="7"/>
      <c r="D8267" s="7"/>
      <c r="E8267" s="7"/>
      <c r="F8267" s="7"/>
      <c r="G8267" s="7"/>
      <c r="H8267" s="7"/>
      <c r="I8267" s="10"/>
      <c r="J8267" s="25"/>
      <c r="K8267" s="250"/>
      <c r="L8267" s="31"/>
      <c r="M8267" s="9"/>
      <c r="N8267" s="11" t="s">
        <v>25</v>
      </c>
      <c r="O8267" s="39"/>
      <c r="P8267" s="47"/>
      <c r="Q8267" s="13"/>
      <c r="R8267" s="248">
        <f t="shared" ref="R8267:R8330" si="1290">IF(N8267&lt;&gt;"M",ROUND(IF(M8267&lt;&gt;"Y",IF(P8267&lt;&gt;"Y",K8267,K8267*(BH8267-1)),0),ROUNDING),"")</f>
        <v>0</v>
      </c>
      <c r="S8267" s="248">
        <f t="shared" ref="S8267:S8330" si="1291">IF(N8267&lt;&gt;"M",ROUND(IF(O8267&gt;0,IF(M8267="Y",BI8267*(1-O8267),IF(BI8267&gt;R8267,R8267 + (BI8267 - R8267)*(1-O8267),BI8267)),BI8267),ROUNDING),"")</f>
        <v>0</v>
      </c>
      <c r="T8267" s="248">
        <f t="shared" ref="T8267:T8330" si="1292">IF(N8267&lt;&gt;"M",ROUND(IF(O8267&gt;0,IF(M8267="Y",BJ8267*(1-O8267),IF(BJ8267&gt;R8267,R8267 + (BJ8267 - R8267)*(1-O8267),BJ8267)),BJ8267),ROUNDING),"")</f>
        <v>0</v>
      </c>
      <c r="U8267" s="248">
        <f t="shared" ref="U8267:U8330" si="1293">IF(N8267&lt;&gt;"M",ROUND(IF(OR(N8267="P",N8267=""),0,IF(OR(M8267="N",M8267=""),T8267-R8267,T8267)),ROUNDING),"")</f>
        <v>0</v>
      </c>
      <c r="V8267" s="13"/>
      <c r="W8267" s="7"/>
      <c r="AT8267" s="130"/>
      <c r="BF8267" s="33">
        <f t="shared" si="1289"/>
        <v>41242</v>
      </c>
      <c r="BG8267" s="34">
        <f t="shared" ref="BG8267:BG8330" si="1294">IF(N8267&lt;&gt;"M",BG8266+U8267,BG8266)</f>
        <v>82.88000000000001</v>
      </c>
      <c r="BH8267" s="32">
        <f t="shared" ref="BH8267:BH8330" si="1295">IF(L8267&lt;&gt;"",IF(ODDS_TYPE=1,L8267,IF(ODDS_TYPE=2,IF(L8267&gt;0,1+L8267/100,IF(L8267&lt;0,1-100/L8267,1)),IF(ODDS_TYPE=3,1+L8267,IF(ODDS_TYPE=4,1+L8267,IF(ODDS_TYPE=5,IF(L8267&gt;0,1+L8267,1-1/L8267),IF(ODDS_TYPE=6,IF(L8267&gt;=0,L8267+1,1-1/L8267),1)))))),1)</f>
        <v>1</v>
      </c>
      <c r="BI8267" s="32">
        <f t="shared" ref="BI8267:BI8330" si="1296">IF(P8267&lt;&gt;"Y",IF(M8267&lt;&gt;"Y",K8267*BH8267,K8267*BH8267 - K8267),IF(M8267&lt;&gt;"Y",K8267*BH8267,K8267))</f>
        <v>0</v>
      </c>
      <c r="BJ8267" s="69">
        <f t="shared" ref="BJ8267:BJ8330" si="1297">IF(P8267&lt;&gt;"Y",
IF(M8267&lt;&gt;"Y",
IF(N8267="Y",K8267*BH8267,IF(N8267="P",0,IF(OR(N8267="R",N8267="PU"),K8267,IF(N8267="H",K8267*BH8267*0.5,IF(N8267="HW",K8267*0.5*(1 + BH8267),IF(N8267="HL",K8267*0.5,0)))))),
IF(N8267="Y",K8267*BH8267 - K8267,IF(N8267="P",0,IF(OR(N8267="R",N8267="PU"),0,IF(N8267="H",IF(BH8267&gt;2,0.5*K8267*BH8267 - K8267,0),IF(N8267="HW",K8267*0.5*(1 + BH8267) - K8267,IF(N8267="HL",0,0))))))),
IF(M8267&lt;&gt;"Y",
IF(N8267="Y",K8267*BH8267,IF(N8267="P",0,IF(OR(N8267="R",N8267="PU"),K8267*(BH8267-1),IF(N8267="H",K8267*BH8267*0.5,IF(N8267="HW",K8267*(BH8267-1)*0.5,IF(N8267="HL",K8267*BH8267 - K8267*0.5,0)))))),
IF(N8267="Y",K8267,IF(N8267="P",0,IF(OR(N8267="R",N8267="PU"),0,IF(N8267="H",IF(BH8267&lt;2,K8267*BH8267*0.5 - K8267*(BH8267-1),0),IF(N8267="HW",0,IF(N8267="HL",K8267*0.5,0)))))))
)</f>
        <v>0</v>
      </c>
      <c r="BK8267" s="158" t="str">
        <f t="shared" ref="BK8267:BK8330" si="1298">IF(FILT_M=1,IF(LEN(C8267)&gt;0,C8267,""),IF(FILT_M=2,IF(LEN(E8267)&gt;0,E8267,""),IF(FILT_M=3,IF(LEN(F8267)&gt;0,F8267,""),IF(FILT_M=4,IF(LEN(G8267)&gt;0,G8267,""),""))))</f>
        <v/>
      </c>
    </row>
    <row r="8268" spans="1:63" ht="12" customHeight="1" x14ac:dyDescent="0.2">
      <c r="A8268" s="8"/>
      <c r="B8268" s="7"/>
      <c r="C8268" s="7"/>
      <c r="D8268" s="7"/>
      <c r="E8268" s="7"/>
      <c r="F8268" s="7"/>
      <c r="G8268" s="7"/>
      <c r="H8268" s="7"/>
      <c r="I8268" s="10"/>
      <c r="J8268" s="25"/>
      <c r="K8268" s="250"/>
      <c r="L8268" s="31"/>
      <c r="M8268" s="9"/>
      <c r="N8268" s="11" t="s">
        <v>25</v>
      </c>
      <c r="O8268" s="39"/>
      <c r="P8268" s="47"/>
      <c r="Q8268" s="13"/>
      <c r="R8268" s="248">
        <f t="shared" si="1290"/>
        <v>0</v>
      </c>
      <c r="S8268" s="248">
        <f t="shared" si="1291"/>
        <v>0</v>
      </c>
      <c r="T8268" s="248">
        <f t="shared" si="1292"/>
        <v>0</v>
      </c>
      <c r="U8268" s="248">
        <f t="shared" si="1293"/>
        <v>0</v>
      </c>
      <c r="V8268" s="13"/>
      <c r="W8268" s="7"/>
      <c r="AT8268" s="130"/>
      <c r="BF8268" s="33">
        <f t="shared" ref="BF8268:BF8331" si="1299">IF(A8268&gt;2,A8268,BF8267)</f>
        <v>41242</v>
      </c>
      <c r="BG8268" s="34">
        <f t="shared" si="1294"/>
        <v>82.88000000000001</v>
      </c>
      <c r="BH8268" s="32">
        <f t="shared" si="1295"/>
        <v>1</v>
      </c>
      <c r="BI8268" s="32">
        <f t="shared" si="1296"/>
        <v>0</v>
      </c>
      <c r="BJ8268" s="69">
        <f t="shared" si="1297"/>
        <v>0</v>
      </c>
      <c r="BK8268" s="158" t="str">
        <f t="shared" si="1298"/>
        <v/>
      </c>
    </row>
    <row r="8269" spans="1:63" ht="12" customHeight="1" x14ac:dyDescent="0.2">
      <c r="A8269" s="8"/>
      <c r="B8269" s="7"/>
      <c r="C8269" s="7"/>
      <c r="D8269" s="7"/>
      <c r="E8269" s="7"/>
      <c r="F8269" s="7"/>
      <c r="G8269" s="7"/>
      <c r="H8269" s="7"/>
      <c r="I8269" s="10"/>
      <c r="J8269" s="25"/>
      <c r="K8269" s="250"/>
      <c r="L8269" s="31"/>
      <c r="M8269" s="9"/>
      <c r="N8269" s="11" t="s">
        <v>25</v>
      </c>
      <c r="O8269" s="39"/>
      <c r="P8269" s="47"/>
      <c r="Q8269" s="13"/>
      <c r="R8269" s="248">
        <f t="shared" si="1290"/>
        <v>0</v>
      </c>
      <c r="S8269" s="248">
        <f t="shared" si="1291"/>
        <v>0</v>
      </c>
      <c r="T8269" s="248">
        <f t="shared" si="1292"/>
        <v>0</v>
      </c>
      <c r="U8269" s="248">
        <f t="shared" si="1293"/>
        <v>0</v>
      </c>
      <c r="V8269" s="13"/>
      <c r="W8269" s="7"/>
      <c r="AT8269" s="130"/>
      <c r="BF8269" s="33">
        <f t="shared" si="1299"/>
        <v>41242</v>
      </c>
      <c r="BG8269" s="34">
        <f t="shared" si="1294"/>
        <v>82.88000000000001</v>
      </c>
      <c r="BH8269" s="32">
        <f t="shared" si="1295"/>
        <v>1</v>
      </c>
      <c r="BI8269" s="32">
        <f t="shared" si="1296"/>
        <v>0</v>
      </c>
      <c r="BJ8269" s="69">
        <f t="shared" si="1297"/>
        <v>0</v>
      </c>
      <c r="BK8269" s="158" t="str">
        <f t="shared" si="1298"/>
        <v/>
      </c>
    </row>
    <row r="8270" spans="1:63" ht="12" customHeight="1" x14ac:dyDescent="0.2">
      <c r="A8270" s="8"/>
      <c r="B8270" s="7"/>
      <c r="C8270" s="7"/>
      <c r="D8270" s="7"/>
      <c r="E8270" s="7"/>
      <c r="F8270" s="7"/>
      <c r="G8270" s="7"/>
      <c r="H8270" s="7"/>
      <c r="I8270" s="10"/>
      <c r="J8270" s="25"/>
      <c r="K8270" s="250"/>
      <c r="L8270" s="31"/>
      <c r="M8270" s="9"/>
      <c r="N8270" s="11" t="s">
        <v>25</v>
      </c>
      <c r="O8270" s="39"/>
      <c r="P8270" s="47"/>
      <c r="Q8270" s="13"/>
      <c r="R8270" s="248">
        <f t="shared" si="1290"/>
        <v>0</v>
      </c>
      <c r="S8270" s="248">
        <f t="shared" si="1291"/>
        <v>0</v>
      </c>
      <c r="T8270" s="248">
        <f t="shared" si="1292"/>
        <v>0</v>
      </c>
      <c r="U8270" s="248">
        <f t="shared" si="1293"/>
        <v>0</v>
      </c>
      <c r="V8270" s="13"/>
      <c r="W8270" s="7"/>
      <c r="AT8270" s="130"/>
      <c r="BF8270" s="33">
        <f t="shared" si="1299"/>
        <v>41242</v>
      </c>
      <c r="BG8270" s="34">
        <f t="shared" si="1294"/>
        <v>82.88000000000001</v>
      </c>
      <c r="BH8270" s="32">
        <f t="shared" si="1295"/>
        <v>1</v>
      </c>
      <c r="BI8270" s="32">
        <f t="shared" si="1296"/>
        <v>0</v>
      </c>
      <c r="BJ8270" s="69">
        <f t="shared" si="1297"/>
        <v>0</v>
      </c>
      <c r="BK8270" s="158" t="str">
        <f t="shared" si="1298"/>
        <v/>
      </c>
    </row>
    <row r="8271" spans="1:63" ht="12" customHeight="1" x14ac:dyDescent="0.2">
      <c r="A8271" s="8"/>
      <c r="B8271" s="7"/>
      <c r="C8271" s="7"/>
      <c r="D8271" s="7"/>
      <c r="E8271" s="7"/>
      <c r="F8271" s="7"/>
      <c r="G8271" s="7"/>
      <c r="H8271" s="7"/>
      <c r="I8271" s="10"/>
      <c r="J8271" s="25"/>
      <c r="K8271" s="250"/>
      <c r="L8271" s="31"/>
      <c r="M8271" s="9"/>
      <c r="N8271" s="11" t="s">
        <v>25</v>
      </c>
      <c r="O8271" s="39"/>
      <c r="P8271" s="47"/>
      <c r="Q8271" s="13"/>
      <c r="R8271" s="248">
        <f t="shared" si="1290"/>
        <v>0</v>
      </c>
      <c r="S8271" s="248">
        <f t="shared" si="1291"/>
        <v>0</v>
      </c>
      <c r="T8271" s="248">
        <f t="shared" si="1292"/>
        <v>0</v>
      </c>
      <c r="U8271" s="248">
        <f t="shared" si="1293"/>
        <v>0</v>
      </c>
      <c r="V8271" s="13"/>
      <c r="W8271" s="7"/>
      <c r="AT8271" s="130"/>
      <c r="BF8271" s="33">
        <f t="shared" si="1299"/>
        <v>41242</v>
      </c>
      <c r="BG8271" s="34">
        <f t="shared" si="1294"/>
        <v>82.88000000000001</v>
      </c>
      <c r="BH8271" s="32">
        <f t="shared" si="1295"/>
        <v>1</v>
      </c>
      <c r="BI8271" s="32">
        <f t="shared" si="1296"/>
        <v>0</v>
      </c>
      <c r="BJ8271" s="69">
        <f t="shared" si="1297"/>
        <v>0</v>
      </c>
      <c r="BK8271" s="158" t="str">
        <f t="shared" si="1298"/>
        <v/>
      </c>
    </row>
    <row r="8272" spans="1:63" ht="12" customHeight="1" x14ac:dyDescent="0.2">
      <c r="A8272" s="8"/>
      <c r="B8272" s="7"/>
      <c r="C8272" s="7"/>
      <c r="D8272" s="7"/>
      <c r="E8272" s="7"/>
      <c r="F8272" s="7"/>
      <c r="G8272" s="7"/>
      <c r="H8272" s="7"/>
      <c r="I8272" s="10"/>
      <c r="J8272" s="25"/>
      <c r="K8272" s="250"/>
      <c r="L8272" s="31"/>
      <c r="M8272" s="9"/>
      <c r="N8272" s="11" t="s">
        <v>25</v>
      </c>
      <c r="O8272" s="39"/>
      <c r="P8272" s="47"/>
      <c r="Q8272" s="13"/>
      <c r="R8272" s="248">
        <f t="shared" si="1290"/>
        <v>0</v>
      </c>
      <c r="S8272" s="248">
        <f t="shared" si="1291"/>
        <v>0</v>
      </c>
      <c r="T8272" s="248">
        <f t="shared" si="1292"/>
        <v>0</v>
      </c>
      <c r="U8272" s="248">
        <f t="shared" si="1293"/>
        <v>0</v>
      </c>
      <c r="V8272" s="13"/>
      <c r="W8272" s="7"/>
      <c r="AT8272" s="130"/>
      <c r="BF8272" s="33">
        <f t="shared" si="1299"/>
        <v>41242</v>
      </c>
      <c r="BG8272" s="34">
        <f t="shared" si="1294"/>
        <v>82.88000000000001</v>
      </c>
      <c r="BH8272" s="32">
        <f t="shared" si="1295"/>
        <v>1</v>
      </c>
      <c r="BI8272" s="32">
        <f t="shared" si="1296"/>
        <v>0</v>
      </c>
      <c r="BJ8272" s="69">
        <f t="shared" si="1297"/>
        <v>0</v>
      </c>
      <c r="BK8272" s="158" t="str">
        <f t="shared" si="1298"/>
        <v/>
      </c>
    </row>
    <row r="8273" spans="1:63" ht="12" customHeight="1" x14ac:dyDescent="0.2">
      <c r="A8273" s="8"/>
      <c r="B8273" s="7"/>
      <c r="C8273" s="7"/>
      <c r="D8273" s="7"/>
      <c r="E8273" s="7"/>
      <c r="F8273" s="7"/>
      <c r="G8273" s="7"/>
      <c r="H8273" s="7"/>
      <c r="I8273" s="10"/>
      <c r="J8273" s="25"/>
      <c r="K8273" s="250"/>
      <c r="L8273" s="31"/>
      <c r="M8273" s="9"/>
      <c r="N8273" s="11" t="s">
        <v>25</v>
      </c>
      <c r="O8273" s="39"/>
      <c r="P8273" s="47"/>
      <c r="Q8273" s="13"/>
      <c r="R8273" s="248">
        <f t="shared" si="1290"/>
        <v>0</v>
      </c>
      <c r="S8273" s="248">
        <f t="shared" si="1291"/>
        <v>0</v>
      </c>
      <c r="T8273" s="248">
        <f t="shared" si="1292"/>
        <v>0</v>
      </c>
      <c r="U8273" s="248">
        <f t="shared" si="1293"/>
        <v>0</v>
      </c>
      <c r="V8273" s="13"/>
      <c r="W8273" s="7"/>
      <c r="AT8273" s="130"/>
      <c r="BF8273" s="33">
        <f t="shared" si="1299"/>
        <v>41242</v>
      </c>
      <c r="BG8273" s="34">
        <f t="shared" si="1294"/>
        <v>82.88000000000001</v>
      </c>
      <c r="BH8273" s="32">
        <f t="shared" si="1295"/>
        <v>1</v>
      </c>
      <c r="BI8273" s="32">
        <f t="shared" si="1296"/>
        <v>0</v>
      </c>
      <c r="BJ8273" s="69">
        <f t="shared" si="1297"/>
        <v>0</v>
      </c>
      <c r="BK8273" s="158" t="str">
        <f t="shared" si="1298"/>
        <v/>
      </c>
    </row>
    <row r="8274" spans="1:63" ht="12" customHeight="1" x14ac:dyDescent="0.2">
      <c r="A8274" s="8"/>
      <c r="B8274" s="7"/>
      <c r="C8274" s="7"/>
      <c r="D8274" s="7"/>
      <c r="E8274" s="7"/>
      <c r="F8274" s="7"/>
      <c r="G8274" s="7"/>
      <c r="H8274" s="7"/>
      <c r="I8274" s="10"/>
      <c r="J8274" s="25"/>
      <c r="K8274" s="250"/>
      <c r="L8274" s="31"/>
      <c r="M8274" s="9"/>
      <c r="N8274" s="11" t="s">
        <v>25</v>
      </c>
      <c r="O8274" s="39"/>
      <c r="P8274" s="47"/>
      <c r="Q8274" s="13"/>
      <c r="R8274" s="248">
        <f t="shared" si="1290"/>
        <v>0</v>
      </c>
      <c r="S8274" s="248">
        <f t="shared" si="1291"/>
        <v>0</v>
      </c>
      <c r="T8274" s="248">
        <f t="shared" si="1292"/>
        <v>0</v>
      </c>
      <c r="U8274" s="248">
        <f t="shared" si="1293"/>
        <v>0</v>
      </c>
      <c r="V8274" s="13"/>
      <c r="W8274" s="7"/>
      <c r="AT8274" s="130"/>
      <c r="BF8274" s="33">
        <f t="shared" si="1299"/>
        <v>41242</v>
      </c>
      <c r="BG8274" s="34">
        <f t="shared" si="1294"/>
        <v>82.88000000000001</v>
      </c>
      <c r="BH8274" s="32">
        <f t="shared" si="1295"/>
        <v>1</v>
      </c>
      <c r="BI8274" s="32">
        <f t="shared" si="1296"/>
        <v>0</v>
      </c>
      <c r="BJ8274" s="69">
        <f t="shared" si="1297"/>
        <v>0</v>
      </c>
      <c r="BK8274" s="158" t="str">
        <f t="shared" si="1298"/>
        <v/>
      </c>
    </row>
    <row r="8275" spans="1:63" ht="12" customHeight="1" x14ac:dyDescent="0.2">
      <c r="A8275" s="8"/>
      <c r="B8275" s="7"/>
      <c r="C8275" s="7"/>
      <c r="D8275" s="7"/>
      <c r="E8275" s="7"/>
      <c r="F8275" s="7"/>
      <c r="G8275" s="7"/>
      <c r="H8275" s="7"/>
      <c r="I8275" s="10"/>
      <c r="J8275" s="25"/>
      <c r="K8275" s="250"/>
      <c r="L8275" s="31"/>
      <c r="M8275" s="9"/>
      <c r="N8275" s="11" t="s">
        <v>25</v>
      </c>
      <c r="O8275" s="39"/>
      <c r="P8275" s="47"/>
      <c r="Q8275" s="13"/>
      <c r="R8275" s="248">
        <f t="shared" si="1290"/>
        <v>0</v>
      </c>
      <c r="S8275" s="248">
        <f t="shared" si="1291"/>
        <v>0</v>
      </c>
      <c r="T8275" s="248">
        <f t="shared" si="1292"/>
        <v>0</v>
      </c>
      <c r="U8275" s="248">
        <f t="shared" si="1293"/>
        <v>0</v>
      </c>
      <c r="V8275" s="13"/>
      <c r="W8275" s="7"/>
      <c r="AT8275" s="130"/>
      <c r="BF8275" s="33">
        <f t="shared" si="1299"/>
        <v>41242</v>
      </c>
      <c r="BG8275" s="34">
        <f t="shared" si="1294"/>
        <v>82.88000000000001</v>
      </c>
      <c r="BH8275" s="32">
        <f t="shared" si="1295"/>
        <v>1</v>
      </c>
      <c r="BI8275" s="32">
        <f t="shared" si="1296"/>
        <v>0</v>
      </c>
      <c r="BJ8275" s="69">
        <f t="shared" si="1297"/>
        <v>0</v>
      </c>
      <c r="BK8275" s="158" t="str">
        <f t="shared" si="1298"/>
        <v/>
      </c>
    </row>
    <row r="8276" spans="1:63" ht="12" customHeight="1" x14ac:dyDescent="0.2">
      <c r="A8276" s="8"/>
      <c r="B8276" s="7"/>
      <c r="C8276" s="7"/>
      <c r="D8276" s="7"/>
      <c r="E8276" s="7"/>
      <c r="F8276" s="7"/>
      <c r="G8276" s="7"/>
      <c r="H8276" s="7"/>
      <c r="I8276" s="10"/>
      <c r="J8276" s="25"/>
      <c r="K8276" s="250"/>
      <c r="L8276" s="31"/>
      <c r="M8276" s="9"/>
      <c r="N8276" s="11" t="s">
        <v>25</v>
      </c>
      <c r="O8276" s="39"/>
      <c r="P8276" s="47"/>
      <c r="Q8276" s="13"/>
      <c r="R8276" s="248">
        <f t="shared" si="1290"/>
        <v>0</v>
      </c>
      <c r="S8276" s="248">
        <f t="shared" si="1291"/>
        <v>0</v>
      </c>
      <c r="T8276" s="248">
        <f t="shared" si="1292"/>
        <v>0</v>
      </c>
      <c r="U8276" s="248">
        <f t="shared" si="1293"/>
        <v>0</v>
      </c>
      <c r="V8276" s="13"/>
      <c r="W8276" s="7"/>
      <c r="AT8276" s="130"/>
      <c r="BF8276" s="33">
        <f t="shared" si="1299"/>
        <v>41242</v>
      </c>
      <c r="BG8276" s="34">
        <f t="shared" si="1294"/>
        <v>82.88000000000001</v>
      </c>
      <c r="BH8276" s="32">
        <f t="shared" si="1295"/>
        <v>1</v>
      </c>
      <c r="BI8276" s="32">
        <f t="shared" si="1296"/>
        <v>0</v>
      </c>
      <c r="BJ8276" s="69">
        <f t="shared" si="1297"/>
        <v>0</v>
      </c>
      <c r="BK8276" s="158" t="str">
        <f t="shared" si="1298"/>
        <v/>
      </c>
    </row>
    <row r="8277" spans="1:63" ht="12" customHeight="1" x14ac:dyDescent="0.2">
      <c r="A8277" s="8"/>
      <c r="B8277" s="7"/>
      <c r="C8277" s="7"/>
      <c r="D8277" s="7"/>
      <c r="E8277" s="7"/>
      <c r="F8277" s="7"/>
      <c r="G8277" s="7"/>
      <c r="H8277" s="7"/>
      <c r="I8277" s="10"/>
      <c r="J8277" s="25"/>
      <c r="K8277" s="250"/>
      <c r="L8277" s="31"/>
      <c r="M8277" s="9"/>
      <c r="N8277" s="11" t="s">
        <v>25</v>
      </c>
      <c r="O8277" s="39"/>
      <c r="P8277" s="47"/>
      <c r="Q8277" s="13"/>
      <c r="R8277" s="248">
        <f t="shared" si="1290"/>
        <v>0</v>
      </c>
      <c r="S8277" s="248">
        <f t="shared" si="1291"/>
        <v>0</v>
      </c>
      <c r="T8277" s="248">
        <f t="shared" si="1292"/>
        <v>0</v>
      </c>
      <c r="U8277" s="248">
        <f t="shared" si="1293"/>
        <v>0</v>
      </c>
      <c r="V8277" s="13"/>
      <c r="W8277" s="7"/>
      <c r="AT8277" s="130"/>
      <c r="BF8277" s="33">
        <f t="shared" si="1299"/>
        <v>41242</v>
      </c>
      <c r="BG8277" s="34">
        <f t="shared" si="1294"/>
        <v>82.88000000000001</v>
      </c>
      <c r="BH8277" s="32">
        <f t="shared" si="1295"/>
        <v>1</v>
      </c>
      <c r="BI8277" s="32">
        <f t="shared" si="1296"/>
        <v>0</v>
      </c>
      <c r="BJ8277" s="69">
        <f t="shared" si="1297"/>
        <v>0</v>
      </c>
      <c r="BK8277" s="158" t="str">
        <f t="shared" si="1298"/>
        <v/>
      </c>
    </row>
    <row r="8278" spans="1:63" ht="12" customHeight="1" x14ac:dyDescent="0.2">
      <c r="A8278" s="8"/>
      <c r="B8278" s="7"/>
      <c r="C8278" s="7"/>
      <c r="D8278" s="7"/>
      <c r="E8278" s="7"/>
      <c r="F8278" s="7"/>
      <c r="G8278" s="7"/>
      <c r="H8278" s="7"/>
      <c r="I8278" s="10"/>
      <c r="J8278" s="25"/>
      <c r="K8278" s="250"/>
      <c r="L8278" s="31"/>
      <c r="M8278" s="9"/>
      <c r="N8278" s="11" t="s">
        <v>25</v>
      </c>
      <c r="O8278" s="39"/>
      <c r="P8278" s="47"/>
      <c r="Q8278" s="13"/>
      <c r="R8278" s="248">
        <f t="shared" si="1290"/>
        <v>0</v>
      </c>
      <c r="S8278" s="248">
        <f t="shared" si="1291"/>
        <v>0</v>
      </c>
      <c r="T8278" s="248">
        <f t="shared" si="1292"/>
        <v>0</v>
      </c>
      <c r="U8278" s="248">
        <f t="shared" si="1293"/>
        <v>0</v>
      </c>
      <c r="V8278" s="13"/>
      <c r="W8278" s="7"/>
      <c r="AT8278" s="130"/>
      <c r="BF8278" s="33">
        <f t="shared" si="1299"/>
        <v>41242</v>
      </c>
      <c r="BG8278" s="34">
        <f t="shared" si="1294"/>
        <v>82.88000000000001</v>
      </c>
      <c r="BH8278" s="32">
        <f t="shared" si="1295"/>
        <v>1</v>
      </c>
      <c r="BI8278" s="32">
        <f t="shared" si="1296"/>
        <v>0</v>
      </c>
      <c r="BJ8278" s="69">
        <f t="shared" si="1297"/>
        <v>0</v>
      </c>
      <c r="BK8278" s="158" t="str">
        <f t="shared" si="1298"/>
        <v/>
      </c>
    </row>
    <row r="8279" spans="1:63" ht="12" customHeight="1" x14ac:dyDescent="0.2">
      <c r="A8279" s="8"/>
      <c r="B8279" s="7"/>
      <c r="C8279" s="7"/>
      <c r="D8279" s="7"/>
      <c r="E8279" s="7"/>
      <c r="F8279" s="7"/>
      <c r="G8279" s="7"/>
      <c r="H8279" s="7"/>
      <c r="I8279" s="10"/>
      <c r="J8279" s="25"/>
      <c r="K8279" s="250"/>
      <c r="L8279" s="31"/>
      <c r="M8279" s="9"/>
      <c r="N8279" s="11" t="s">
        <v>25</v>
      </c>
      <c r="O8279" s="39"/>
      <c r="P8279" s="47"/>
      <c r="Q8279" s="13"/>
      <c r="R8279" s="248">
        <f t="shared" si="1290"/>
        <v>0</v>
      </c>
      <c r="S8279" s="248">
        <f t="shared" si="1291"/>
        <v>0</v>
      </c>
      <c r="T8279" s="248">
        <f t="shared" si="1292"/>
        <v>0</v>
      </c>
      <c r="U8279" s="248">
        <f t="shared" si="1293"/>
        <v>0</v>
      </c>
      <c r="V8279" s="13"/>
      <c r="W8279" s="7"/>
      <c r="AT8279" s="130"/>
      <c r="BF8279" s="33">
        <f t="shared" si="1299"/>
        <v>41242</v>
      </c>
      <c r="BG8279" s="34">
        <f t="shared" si="1294"/>
        <v>82.88000000000001</v>
      </c>
      <c r="BH8279" s="32">
        <f t="shared" si="1295"/>
        <v>1</v>
      </c>
      <c r="BI8279" s="32">
        <f t="shared" si="1296"/>
        <v>0</v>
      </c>
      <c r="BJ8279" s="69">
        <f t="shared" si="1297"/>
        <v>0</v>
      </c>
      <c r="BK8279" s="158" t="str">
        <f t="shared" si="1298"/>
        <v/>
      </c>
    </row>
    <row r="8280" spans="1:63" ht="12" customHeight="1" x14ac:dyDescent="0.2">
      <c r="A8280" s="8"/>
      <c r="B8280" s="7"/>
      <c r="C8280" s="7"/>
      <c r="D8280" s="7"/>
      <c r="E8280" s="7"/>
      <c r="F8280" s="7"/>
      <c r="G8280" s="7"/>
      <c r="H8280" s="7"/>
      <c r="I8280" s="10"/>
      <c r="J8280" s="25"/>
      <c r="K8280" s="250"/>
      <c r="L8280" s="31"/>
      <c r="M8280" s="9"/>
      <c r="N8280" s="11" t="s">
        <v>25</v>
      </c>
      <c r="O8280" s="39"/>
      <c r="P8280" s="47"/>
      <c r="Q8280" s="13"/>
      <c r="R8280" s="248">
        <f t="shared" si="1290"/>
        <v>0</v>
      </c>
      <c r="S8280" s="248">
        <f t="shared" si="1291"/>
        <v>0</v>
      </c>
      <c r="T8280" s="248">
        <f t="shared" si="1292"/>
        <v>0</v>
      </c>
      <c r="U8280" s="248">
        <f t="shared" si="1293"/>
        <v>0</v>
      </c>
      <c r="V8280" s="13"/>
      <c r="W8280" s="7"/>
      <c r="AT8280" s="130"/>
      <c r="BF8280" s="33">
        <f t="shared" si="1299"/>
        <v>41242</v>
      </c>
      <c r="BG8280" s="34">
        <f t="shared" si="1294"/>
        <v>82.88000000000001</v>
      </c>
      <c r="BH8280" s="32">
        <f t="shared" si="1295"/>
        <v>1</v>
      </c>
      <c r="BI8280" s="32">
        <f t="shared" si="1296"/>
        <v>0</v>
      </c>
      <c r="BJ8280" s="69">
        <f t="shared" si="1297"/>
        <v>0</v>
      </c>
      <c r="BK8280" s="158" t="str">
        <f t="shared" si="1298"/>
        <v/>
      </c>
    </row>
    <row r="8281" spans="1:63" ht="12" customHeight="1" x14ac:dyDescent="0.2">
      <c r="A8281" s="8"/>
      <c r="B8281" s="7"/>
      <c r="C8281" s="7"/>
      <c r="D8281" s="7"/>
      <c r="E8281" s="7"/>
      <c r="F8281" s="7"/>
      <c r="G8281" s="7"/>
      <c r="H8281" s="7"/>
      <c r="I8281" s="10"/>
      <c r="J8281" s="25"/>
      <c r="K8281" s="250"/>
      <c r="L8281" s="31"/>
      <c r="M8281" s="9"/>
      <c r="N8281" s="11" t="s">
        <v>25</v>
      </c>
      <c r="O8281" s="39"/>
      <c r="P8281" s="47"/>
      <c r="Q8281" s="13"/>
      <c r="R8281" s="248">
        <f t="shared" si="1290"/>
        <v>0</v>
      </c>
      <c r="S8281" s="248">
        <f t="shared" si="1291"/>
        <v>0</v>
      </c>
      <c r="T8281" s="248">
        <f t="shared" si="1292"/>
        <v>0</v>
      </c>
      <c r="U8281" s="248">
        <f t="shared" si="1293"/>
        <v>0</v>
      </c>
      <c r="V8281" s="13"/>
      <c r="W8281" s="7"/>
      <c r="AT8281" s="130"/>
      <c r="BF8281" s="33">
        <f t="shared" si="1299"/>
        <v>41242</v>
      </c>
      <c r="BG8281" s="34">
        <f t="shared" si="1294"/>
        <v>82.88000000000001</v>
      </c>
      <c r="BH8281" s="32">
        <f t="shared" si="1295"/>
        <v>1</v>
      </c>
      <c r="BI8281" s="32">
        <f t="shared" si="1296"/>
        <v>0</v>
      </c>
      <c r="BJ8281" s="69">
        <f t="shared" si="1297"/>
        <v>0</v>
      </c>
      <c r="BK8281" s="158" t="str">
        <f t="shared" si="1298"/>
        <v/>
      </c>
    </row>
    <row r="8282" spans="1:63" ht="12" customHeight="1" x14ac:dyDescent="0.2">
      <c r="A8282" s="8"/>
      <c r="B8282" s="7"/>
      <c r="C8282" s="7"/>
      <c r="D8282" s="7"/>
      <c r="E8282" s="7"/>
      <c r="F8282" s="7"/>
      <c r="G8282" s="7"/>
      <c r="H8282" s="7"/>
      <c r="I8282" s="10"/>
      <c r="J8282" s="25"/>
      <c r="K8282" s="250"/>
      <c r="L8282" s="31"/>
      <c r="M8282" s="9"/>
      <c r="N8282" s="11" t="s">
        <v>25</v>
      </c>
      <c r="O8282" s="39"/>
      <c r="P8282" s="47"/>
      <c r="Q8282" s="13"/>
      <c r="R8282" s="248">
        <f t="shared" si="1290"/>
        <v>0</v>
      </c>
      <c r="S8282" s="248">
        <f t="shared" si="1291"/>
        <v>0</v>
      </c>
      <c r="T8282" s="248">
        <f t="shared" si="1292"/>
        <v>0</v>
      </c>
      <c r="U8282" s="248">
        <f t="shared" si="1293"/>
        <v>0</v>
      </c>
      <c r="V8282" s="13"/>
      <c r="W8282" s="7"/>
      <c r="AT8282" s="130"/>
      <c r="BF8282" s="33">
        <f t="shared" si="1299"/>
        <v>41242</v>
      </c>
      <c r="BG8282" s="34">
        <f t="shared" si="1294"/>
        <v>82.88000000000001</v>
      </c>
      <c r="BH8282" s="32">
        <f t="shared" si="1295"/>
        <v>1</v>
      </c>
      <c r="BI8282" s="32">
        <f t="shared" si="1296"/>
        <v>0</v>
      </c>
      <c r="BJ8282" s="69">
        <f t="shared" si="1297"/>
        <v>0</v>
      </c>
      <c r="BK8282" s="158" t="str">
        <f t="shared" si="1298"/>
        <v/>
      </c>
    </row>
    <row r="8283" spans="1:63" ht="12" customHeight="1" x14ac:dyDescent="0.2">
      <c r="A8283" s="8"/>
      <c r="B8283" s="7"/>
      <c r="C8283" s="7"/>
      <c r="D8283" s="7"/>
      <c r="E8283" s="7"/>
      <c r="F8283" s="7"/>
      <c r="G8283" s="7"/>
      <c r="H8283" s="7"/>
      <c r="I8283" s="10"/>
      <c r="J8283" s="25"/>
      <c r="K8283" s="250"/>
      <c r="L8283" s="31"/>
      <c r="M8283" s="9"/>
      <c r="N8283" s="11" t="s">
        <v>25</v>
      </c>
      <c r="O8283" s="39"/>
      <c r="P8283" s="47"/>
      <c r="Q8283" s="13"/>
      <c r="R8283" s="248">
        <f t="shared" si="1290"/>
        <v>0</v>
      </c>
      <c r="S8283" s="248">
        <f t="shared" si="1291"/>
        <v>0</v>
      </c>
      <c r="T8283" s="248">
        <f t="shared" si="1292"/>
        <v>0</v>
      </c>
      <c r="U8283" s="248">
        <f t="shared" si="1293"/>
        <v>0</v>
      </c>
      <c r="V8283" s="13"/>
      <c r="W8283" s="7"/>
      <c r="AT8283" s="130"/>
      <c r="BF8283" s="33">
        <f t="shared" si="1299"/>
        <v>41242</v>
      </c>
      <c r="BG8283" s="34">
        <f t="shared" si="1294"/>
        <v>82.88000000000001</v>
      </c>
      <c r="BH8283" s="32">
        <f t="shared" si="1295"/>
        <v>1</v>
      </c>
      <c r="BI8283" s="32">
        <f t="shared" si="1296"/>
        <v>0</v>
      </c>
      <c r="BJ8283" s="69">
        <f t="shared" si="1297"/>
        <v>0</v>
      </c>
      <c r="BK8283" s="158" t="str">
        <f t="shared" si="1298"/>
        <v/>
      </c>
    </row>
    <row r="8284" spans="1:63" ht="12" customHeight="1" x14ac:dyDescent="0.2">
      <c r="A8284" s="8"/>
      <c r="B8284" s="7"/>
      <c r="C8284" s="7"/>
      <c r="D8284" s="7"/>
      <c r="E8284" s="7"/>
      <c r="F8284" s="7"/>
      <c r="G8284" s="7"/>
      <c r="H8284" s="7"/>
      <c r="I8284" s="10"/>
      <c r="J8284" s="25"/>
      <c r="K8284" s="250"/>
      <c r="L8284" s="31"/>
      <c r="M8284" s="9"/>
      <c r="N8284" s="11" t="s">
        <v>25</v>
      </c>
      <c r="O8284" s="39"/>
      <c r="P8284" s="47"/>
      <c r="Q8284" s="13"/>
      <c r="R8284" s="248">
        <f t="shared" si="1290"/>
        <v>0</v>
      </c>
      <c r="S8284" s="248">
        <f t="shared" si="1291"/>
        <v>0</v>
      </c>
      <c r="T8284" s="248">
        <f t="shared" si="1292"/>
        <v>0</v>
      </c>
      <c r="U8284" s="248">
        <f t="shared" si="1293"/>
        <v>0</v>
      </c>
      <c r="V8284" s="13"/>
      <c r="W8284" s="7"/>
      <c r="AT8284" s="130"/>
      <c r="BF8284" s="33">
        <f t="shared" si="1299"/>
        <v>41242</v>
      </c>
      <c r="BG8284" s="34">
        <f t="shared" si="1294"/>
        <v>82.88000000000001</v>
      </c>
      <c r="BH8284" s="32">
        <f t="shared" si="1295"/>
        <v>1</v>
      </c>
      <c r="BI8284" s="32">
        <f t="shared" si="1296"/>
        <v>0</v>
      </c>
      <c r="BJ8284" s="69">
        <f t="shared" si="1297"/>
        <v>0</v>
      </c>
      <c r="BK8284" s="158" t="str">
        <f t="shared" si="1298"/>
        <v/>
      </c>
    </row>
    <row r="8285" spans="1:63" ht="12" customHeight="1" x14ac:dyDescent="0.2">
      <c r="A8285" s="8"/>
      <c r="B8285" s="7"/>
      <c r="C8285" s="7"/>
      <c r="D8285" s="7"/>
      <c r="E8285" s="7"/>
      <c r="F8285" s="7"/>
      <c r="G8285" s="7"/>
      <c r="H8285" s="7"/>
      <c r="I8285" s="10"/>
      <c r="J8285" s="25"/>
      <c r="K8285" s="250"/>
      <c r="L8285" s="31"/>
      <c r="M8285" s="9"/>
      <c r="N8285" s="11" t="s">
        <v>25</v>
      </c>
      <c r="O8285" s="39"/>
      <c r="P8285" s="47"/>
      <c r="Q8285" s="13"/>
      <c r="R8285" s="248">
        <f t="shared" si="1290"/>
        <v>0</v>
      </c>
      <c r="S8285" s="248">
        <f t="shared" si="1291"/>
        <v>0</v>
      </c>
      <c r="T8285" s="248">
        <f t="shared" si="1292"/>
        <v>0</v>
      </c>
      <c r="U8285" s="248">
        <f t="shared" si="1293"/>
        <v>0</v>
      </c>
      <c r="V8285" s="13"/>
      <c r="W8285" s="7"/>
      <c r="AT8285" s="130"/>
      <c r="BF8285" s="33">
        <f t="shared" si="1299"/>
        <v>41242</v>
      </c>
      <c r="BG8285" s="34">
        <f t="shared" si="1294"/>
        <v>82.88000000000001</v>
      </c>
      <c r="BH8285" s="32">
        <f t="shared" si="1295"/>
        <v>1</v>
      </c>
      <c r="BI8285" s="32">
        <f t="shared" si="1296"/>
        <v>0</v>
      </c>
      <c r="BJ8285" s="69">
        <f t="shared" si="1297"/>
        <v>0</v>
      </c>
      <c r="BK8285" s="158" t="str">
        <f t="shared" si="1298"/>
        <v/>
      </c>
    </row>
    <row r="8286" spans="1:63" ht="12" customHeight="1" x14ac:dyDescent="0.2">
      <c r="A8286" s="8"/>
      <c r="B8286" s="7"/>
      <c r="C8286" s="7"/>
      <c r="D8286" s="7"/>
      <c r="E8286" s="7"/>
      <c r="F8286" s="7"/>
      <c r="G8286" s="7"/>
      <c r="H8286" s="7"/>
      <c r="I8286" s="10"/>
      <c r="J8286" s="25"/>
      <c r="K8286" s="250"/>
      <c r="L8286" s="31"/>
      <c r="M8286" s="9"/>
      <c r="N8286" s="11" t="s">
        <v>25</v>
      </c>
      <c r="O8286" s="39"/>
      <c r="P8286" s="47"/>
      <c r="Q8286" s="13"/>
      <c r="R8286" s="248">
        <f t="shared" si="1290"/>
        <v>0</v>
      </c>
      <c r="S8286" s="248">
        <f t="shared" si="1291"/>
        <v>0</v>
      </c>
      <c r="T8286" s="248">
        <f t="shared" si="1292"/>
        <v>0</v>
      </c>
      <c r="U8286" s="248">
        <f t="shared" si="1293"/>
        <v>0</v>
      </c>
      <c r="V8286" s="13"/>
      <c r="W8286" s="7"/>
      <c r="AT8286" s="130"/>
      <c r="BF8286" s="33">
        <f t="shared" si="1299"/>
        <v>41242</v>
      </c>
      <c r="BG8286" s="34">
        <f t="shared" si="1294"/>
        <v>82.88000000000001</v>
      </c>
      <c r="BH8286" s="32">
        <f t="shared" si="1295"/>
        <v>1</v>
      </c>
      <c r="BI8286" s="32">
        <f t="shared" si="1296"/>
        <v>0</v>
      </c>
      <c r="BJ8286" s="69">
        <f t="shared" si="1297"/>
        <v>0</v>
      </c>
      <c r="BK8286" s="158" t="str">
        <f t="shared" si="1298"/>
        <v/>
      </c>
    </row>
    <row r="8287" spans="1:63" ht="12" customHeight="1" x14ac:dyDescent="0.2">
      <c r="A8287" s="8"/>
      <c r="B8287" s="7"/>
      <c r="C8287" s="7"/>
      <c r="D8287" s="7"/>
      <c r="E8287" s="7"/>
      <c r="F8287" s="7"/>
      <c r="G8287" s="7"/>
      <c r="H8287" s="7"/>
      <c r="I8287" s="10"/>
      <c r="J8287" s="25"/>
      <c r="K8287" s="250"/>
      <c r="L8287" s="31"/>
      <c r="M8287" s="9"/>
      <c r="N8287" s="11" t="s">
        <v>25</v>
      </c>
      <c r="O8287" s="39"/>
      <c r="P8287" s="47"/>
      <c r="Q8287" s="13"/>
      <c r="R8287" s="248">
        <f t="shared" si="1290"/>
        <v>0</v>
      </c>
      <c r="S8287" s="248">
        <f t="shared" si="1291"/>
        <v>0</v>
      </c>
      <c r="T8287" s="248">
        <f t="shared" si="1292"/>
        <v>0</v>
      </c>
      <c r="U8287" s="248">
        <f t="shared" si="1293"/>
        <v>0</v>
      </c>
      <c r="V8287" s="13"/>
      <c r="W8287" s="7"/>
      <c r="AT8287" s="130"/>
      <c r="BF8287" s="33">
        <f t="shared" si="1299"/>
        <v>41242</v>
      </c>
      <c r="BG8287" s="34">
        <f t="shared" si="1294"/>
        <v>82.88000000000001</v>
      </c>
      <c r="BH8287" s="32">
        <f t="shared" si="1295"/>
        <v>1</v>
      </c>
      <c r="BI8287" s="32">
        <f t="shared" si="1296"/>
        <v>0</v>
      </c>
      <c r="BJ8287" s="69">
        <f t="shared" si="1297"/>
        <v>0</v>
      </c>
      <c r="BK8287" s="158" t="str">
        <f t="shared" si="1298"/>
        <v/>
      </c>
    </row>
    <row r="8288" spans="1:63" ht="12" customHeight="1" x14ac:dyDescent="0.2">
      <c r="A8288" s="8"/>
      <c r="B8288" s="7"/>
      <c r="C8288" s="7"/>
      <c r="D8288" s="7"/>
      <c r="E8288" s="7"/>
      <c r="F8288" s="7"/>
      <c r="G8288" s="7"/>
      <c r="H8288" s="7"/>
      <c r="I8288" s="10"/>
      <c r="J8288" s="25"/>
      <c r="K8288" s="250"/>
      <c r="L8288" s="31"/>
      <c r="M8288" s="9"/>
      <c r="N8288" s="11" t="s">
        <v>25</v>
      </c>
      <c r="O8288" s="39"/>
      <c r="P8288" s="47"/>
      <c r="Q8288" s="13"/>
      <c r="R8288" s="248">
        <f t="shared" si="1290"/>
        <v>0</v>
      </c>
      <c r="S8288" s="248">
        <f t="shared" si="1291"/>
        <v>0</v>
      </c>
      <c r="T8288" s="248">
        <f t="shared" si="1292"/>
        <v>0</v>
      </c>
      <c r="U8288" s="248">
        <f t="shared" si="1293"/>
        <v>0</v>
      </c>
      <c r="V8288" s="13"/>
      <c r="W8288" s="7"/>
      <c r="AT8288" s="130"/>
      <c r="BF8288" s="33">
        <f t="shared" si="1299"/>
        <v>41242</v>
      </c>
      <c r="BG8288" s="34">
        <f t="shared" si="1294"/>
        <v>82.88000000000001</v>
      </c>
      <c r="BH8288" s="32">
        <f t="shared" si="1295"/>
        <v>1</v>
      </c>
      <c r="BI8288" s="32">
        <f t="shared" si="1296"/>
        <v>0</v>
      </c>
      <c r="BJ8288" s="69">
        <f t="shared" si="1297"/>
        <v>0</v>
      </c>
      <c r="BK8288" s="158" t="str">
        <f t="shared" si="1298"/>
        <v/>
      </c>
    </row>
    <row r="8289" spans="1:63" ht="12" customHeight="1" x14ac:dyDescent="0.2">
      <c r="A8289" s="8"/>
      <c r="B8289" s="7"/>
      <c r="C8289" s="7"/>
      <c r="D8289" s="7"/>
      <c r="E8289" s="7"/>
      <c r="F8289" s="7"/>
      <c r="G8289" s="7"/>
      <c r="H8289" s="7"/>
      <c r="I8289" s="10"/>
      <c r="J8289" s="25"/>
      <c r="K8289" s="250"/>
      <c r="L8289" s="31"/>
      <c r="M8289" s="9"/>
      <c r="N8289" s="11" t="s">
        <v>25</v>
      </c>
      <c r="O8289" s="39"/>
      <c r="P8289" s="47"/>
      <c r="Q8289" s="13"/>
      <c r="R8289" s="248">
        <f t="shared" si="1290"/>
        <v>0</v>
      </c>
      <c r="S8289" s="248">
        <f t="shared" si="1291"/>
        <v>0</v>
      </c>
      <c r="T8289" s="248">
        <f t="shared" si="1292"/>
        <v>0</v>
      </c>
      <c r="U8289" s="248">
        <f t="shared" si="1293"/>
        <v>0</v>
      </c>
      <c r="V8289" s="13"/>
      <c r="W8289" s="7"/>
      <c r="AT8289" s="130"/>
      <c r="BF8289" s="33">
        <f t="shared" si="1299"/>
        <v>41242</v>
      </c>
      <c r="BG8289" s="34">
        <f t="shared" si="1294"/>
        <v>82.88000000000001</v>
      </c>
      <c r="BH8289" s="32">
        <f t="shared" si="1295"/>
        <v>1</v>
      </c>
      <c r="BI8289" s="32">
        <f t="shared" si="1296"/>
        <v>0</v>
      </c>
      <c r="BJ8289" s="69">
        <f t="shared" si="1297"/>
        <v>0</v>
      </c>
      <c r="BK8289" s="158" t="str">
        <f t="shared" si="1298"/>
        <v/>
      </c>
    </row>
    <row r="8290" spans="1:63" ht="12" customHeight="1" x14ac:dyDescent="0.2">
      <c r="A8290" s="8"/>
      <c r="B8290" s="7"/>
      <c r="C8290" s="7"/>
      <c r="D8290" s="7"/>
      <c r="E8290" s="7"/>
      <c r="F8290" s="7"/>
      <c r="G8290" s="7"/>
      <c r="H8290" s="7"/>
      <c r="I8290" s="10"/>
      <c r="J8290" s="25"/>
      <c r="K8290" s="250"/>
      <c r="L8290" s="31"/>
      <c r="M8290" s="9"/>
      <c r="N8290" s="11" t="s">
        <v>25</v>
      </c>
      <c r="O8290" s="39"/>
      <c r="P8290" s="47"/>
      <c r="Q8290" s="13"/>
      <c r="R8290" s="248">
        <f t="shared" si="1290"/>
        <v>0</v>
      </c>
      <c r="S8290" s="248">
        <f t="shared" si="1291"/>
        <v>0</v>
      </c>
      <c r="T8290" s="248">
        <f t="shared" si="1292"/>
        <v>0</v>
      </c>
      <c r="U8290" s="248">
        <f t="shared" si="1293"/>
        <v>0</v>
      </c>
      <c r="V8290" s="13"/>
      <c r="W8290" s="7"/>
      <c r="AT8290" s="130"/>
      <c r="BF8290" s="33">
        <f t="shared" si="1299"/>
        <v>41242</v>
      </c>
      <c r="BG8290" s="34">
        <f t="shared" si="1294"/>
        <v>82.88000000000001</v>
      </c>
      <c r="BH8290" s="32">
        <f t="shared" si="1295"/>
        <v>1</v>
      </c>
      <c r="BI8290" s="32">
        <f t="shared" si="1296"/>
        <v>0</v>
      </c>
      <c r="BJ8290" s="69">
        <f t="shared" si="1297"/>
        <v>0</v>
      </c>
      <c r="BK8290" s="158" t="str">
        <f t="shared" si="1298"/>
        <v/>
      </c>
    </row>
    <row r="8291" spans="1:63" ht="12" customHeight="1" x14ac:dyDescent="0.2">
      <c r="A8291" s="8"/>
      <c r="B8291" s="7"/>
      <c r="C8291" s="7"/>
      <c r="D8291" s="7"/>
      <c r="E8291" s="7"/>
      <c r="F8291" s="7"/>
      <c r="G8291" s="7"/>
      <c r="H8291" s="7"/>
      <c r="I8291" s="10"/>
      <c r="J8291" s="25"/>
      <c r="K8291" s="250"/>
      <c r="L8291" s="31"/>
      <c r="M8291" s="9"/>
      <c r="N8291" s="11" t="s">
        <v>25</v>
      </c>
      <c r="O8291" s="39"/>
      <c r="P8291" s="47"/>
      <c r="Q8291" s="13"/>
      <c r="R8291" s="248">
        <f t="shared" si="1290"/>
        <v>0</v>
      </c>
      <c r="S8291" s="248">
        <f t="shared" si="1291"/>
        <v>0</v>
      </c>
      <c r="T8291" s="248">
        <f t="shared" si="1292"/>
        <v>0</v>
      </c>
      <c r="U8291" s="248">
        <f t="shared" si="1293"/>
        <v>0</v>
      </c>
      <c r="V8291" s="13"/>
      <c r="W8291" s="7"/>
      <c r="AT8291" s="130"/>
      <c r="BF8291" s="33">
        <f t="shared" si="1299"/>
        <v>41242</v>
      </c>
      <c r="BG8291" s="34">
        <f t="shared" si="1294"/>
        <v>82.88000000000001</v>
      </c>
      <c r="BH8291" s="32">
        <f t="shared" si="1295"/>
        <v>1</v>
      </c>
      <c r="BI8291" s="32">
        <f t="shared" si="1296"/>
        <v>0</v>
      </c>
      <c r="BJ8291" s="69">
        <f t="shared" si="1297"/>
        <v>0</v>
      </c>
      <c r="BK8291" s="158" t="str">
        <f t="shared" si="1298"/>
        <v/>
      </c>
    </row>
    <row r="8292" spans="1:63" ht="12" customHeight="1" x14ac:dyDescent="0.2">
      <c r="A8292" s="8"/>
      <c r="B8292" s="7"/>
      <c r="C8292" s="7"/>
      <c r="D8292" s="7"/>
      <c r="E8292" s="7"/>
      <c r="F8292" s="7"/>
      <c r="G8292" s="7"/>
      <c r="H8292" s="7"/>
      <c r="I8292" s="10"/>
      <c r="J8292" s="25"/>
      <c r="K8292" s="250"/>
      <c r="L8292" s="31"/>
      <c r="M8292" s="9"/>
      <c r="N8292" s="11" t="s">
        <v>25</v>
      </c>
      <c r="O8292" s="39"/>
      <c r="P8292" s="47"/>
      <c r="Q8292" s="13"/>
      <c r="R8292" s="248">
        <f t="shared" si="1290"/>
        <v>0</v>
      </c>
      <c r="S8292" s="248">
        <f t="shared" si="1291"/>
        <v>0</v>
      </c>
      <c r="T8292" s="248">
        <f t="shared" si="1292"/>
        <v>0</v>
      </c>
      <c r="U8292" s="248">
        <f t="shared" si="1293"/>
        <v>0</v>
      </c>
      <c r="V8292" s="13"/>
      <c r="W8292" s="7"/>
      <c r="AT8292" s="130"/>
      <c r="BF8292" s="33">
        <f t="shared" si="1299"/>
        <v>41242</v>
      </c>
      <c r="BG8292" s="34">
        <f t="shared" si="1294"/>
        <v>82.88000000000001</v>
      </c>
      <c r="BH8292" s="32">
        <f t="shared" si="1295"/>
        <v>1</v>
      </c>
      <c r="BI8292" s="32">
        <f t="shared" si="1296"/>
        <v>0</v>
      </c>
      <c r="BJ8292" s="69">
        <f t="shared" si="1297"/>
        <v>0</v>
      </c>
      <c r="BK8292" s="158" t="str">
        <f t="shared" si="1298"/>
        <v/>
      </c>
    </row>
    <row r="8293" spans="1:63" ht="12" customHeight="1" x14ac:dyDescent="0.2">
      <c r="A8293" s="8"/>
      <c r="B8293" s="7"/>
      <c r="C8293" s="7"/>
      <c r="D8293" s="7"/>
      <c r="E8293" s="7"/>
      <c r="F8293" s="7"/>
      <c r="G8293" s="7"/>
      <c r="H8293" s="7"/>
      <c r="I8293" s="10"/>
      <c r="J8293" s="25"/>
      <c r="K8293" s="250"/>
      <c r="L8293" s="31"/>
      <c r="M8293" s="9"/>
      <c r="N8293" s="11" t="s">
        <v>25</v>
      </c>
      <c r="O8293" s="39"/>
      <c r="P8293" s="47"/>
      <c r="Q8293" s="13"/>
      <c r="R8293" s="248">
        <f t="shared" si="1290"/>
        <v>0</v>
      </c>
      <c r="S8293" s="248">
        <f t="shared" si="1291"/>
        <v>0</v>
      </c>
      <c r="T8293" s="248">
        <f t="shared" si="1292"/>
        <v>0</v>
      </c>
      <c r="U8293" s="248">
        <f t="shared" si="1293"/>
        <v>0</v>
      </c>
      <c r="V8293" s="13"/>
      <c r="W8293" s="7"/>
      <c r="AT8293" s="130"/>
      <c r="BF8293" s="33">
        <f t="shared" si="1299"/>
        <v>41242</v>
      </c>
      <c r="BG8293" s="34">
        <f t="shared" si="1294"/>
        <v>82.88000000000001</v>
      </c>
      <c r="BH8293" s="32">
        <f t="shared" si="1295"/>
        <v>1</v>
      </c>
      <c r="BI8293" s="32">
        <f t="shared" si="1296"/>
        <v>0</v>
      </c>
      <c r="BJ8293" s="69">
        <f t="shared" si="1297"/>
        <v>0</v>
      </c>
      <c r="BK8293" s="158" t="str">
        <f t="shared" si="1298"/>
        <v/>
      </c>
    </row>
    <row r="8294" spans="1:63" ht="12" customHeight="1" x14ac:dyDescent="0.2">
      <c r="A8294" s="8"/>
      <c r="B8294" s="7"/>
      <c r="C8294" s="7"/>
      <c r="D8294" s="7"/>
      <c r="E8294" s="7"/>
      <c r="F8294" s="7"/>
      <c r="G8294" s="7"/>
      <c r="H8294" s="7"/>
      <c r="I8294" s="10"/>
      <c r="J8294" s="25"/>
      <c r="K8294" s="250"/>
      <c r="L8294" s="31"/>
      <c r="M8294" s="9"/>
      <c r="N8294" s="11" t="s">
        <v>25</v>
      </c>
      <c r="O8294" s="39"/>
      <c r="P8294" s="47"/>
      <c r="Q8294" s="13"/>
      <c r="R8294" s="248">
        <f t="shared" si="1290"/>
        <v>0</v>
      </c>
      <c r="S8294" s="248">
        <f t="shared" si="1291"/>
        <v>0</v>
      </c>
      <c r="T8294" s="248">
        <f t="shared" si="1292"/>
        <v>0</v>
      </c>
      <c r="U8294" s="248">
        <f t="shared" si="1293"/>
        <v>0</v>
      </c>
      <c r="V8294" s="13"/>
      <c r="W8294" s="7"/>
      <c r="AT8294" s="130"/>
      <c r="BF8294" s="33">
        <f t="shared" si="1299"/>
        <v>41242</v>
      </c>
      <c r="BG8294" s="34">
        <f t="shared" si="1294"/>
        <v>82.88000000000001</v>
      </c>
      <c r="BH8294" s="32">
        <f t="shared" si="1295"/>
        <v>1</v>
      </c>
      <c r="BI8294" s="32">
        <f t="shared" si="1296"/>
        <v>0</v>
      </c>
      <c r="BJ8294" s="69">
        <f t="shared" si="1297"/>
        <v>0</v>
      </c>
      <c r="BK8294" s="158" t="str">
        <f t="shared" si="1298"/>
        <v/>
      </c>
    </row>
    <row r="8295" spans="1:63" ht="12" customHeight="1" x14ac:dyDescent="0.2">
      <c r="A8295" s="8"/>
      <c r="B8295" s="7"/>
      <c r="C8295" s="7"/>
      <c r="D8295" s="7"/>
      <c r="E8295" s="7"/>
      <c r="F8295" s="7"/>
      <c r="G8295" s="7"/>
      <c r="H8295" s="7"/>
      <c r="I8295" s="10"/>
      <c r="J8295" s="25"/>
      <c r="K8295" s="250"/>
      <c r="L8295" s="31"/>
      <c r="M8295" s="9"/>
      <c r="N8295" s="11" t="s">
        <v>25</v>
      </c>
      <c r="O8295" s="39"/>
      <c r="P8295" s="47"/>
      <c r="Q8295" s="13"/>
      <c r="R8295" s="248">
        <f t="shared" si="1290"/>
        <v>0</v>
      </c>
      <c r="S8295" s="248">
        <f t="shared" si="1291"/>
        <v>0</v>
      </c>
      <c r="T8295" s="248">
        <f t="shared" si="1292"/>
        <v>0</v>
      </c>
      <c r="U8295" s="248">
        <f t="shared" si="1293"/>
        <v>0</v>
      </c>
      <c r="V8295" s="13"/>
      <c r="W8295" s="7"/>
      <c r="AT8295" s="130"/>
      <c r="BF8295" s="33">
        <f t="shared" si="1299"/>
        <v>41242</v>
      </c>
      <c r="BG8295" s="34">
        <f t="shared" si="1294"/>
        <v>82.88000000000001</v>
      </c>
      <c r="BH8295" s="32">
        <f t="shared" si="1295"/>
        <v>1</v>
      </c>
      <c r="BI8295" s="32">
        <f t="shared" si="1296"/>
        <v>0</v>
      </c>
      <c r="BJ8295" s="69">
        <f t="shared" si="1297"/>
        <v>0</v>
      </c>
      <c r="BK8295" s="158" t="str">
        <f t="shared" si="1298"/>
        <v/>
      </c>
    </row>
    <row r="8296" spans="1:63" ht="12" customHeight="1" x14ac:dyDescent="0.2">
      <c r="A8296" s="8"/>
      <c r="B8296" s="7"/>
      <c r="C8296" s="7"/>
      <c r="D8296" s="7"/>
      <c r="E8296" s="7"/>
      <c r="F8296" s="7"/>
      <c r="G8296" s="7"/>
      <c r="H8296" s="7"/>
      <c r="I8296" s="10"/>
      <c r="J8296" s="25"/>
      <c r="K8296" s="250"/>
      <c r="L8296" s="31"/>
      <c r="M8296" s="9"/>
      <c r="N8296" s="11" t="s">
        <v>25</v>
      </c>
      <c r="O8296" s="39"/>
      <c r="P8296" s="47"/>
      <c r="Q8296" s="13"/>
      <c r="R8296" s="248">
        <f t="shared" si="1290"/>
        <v>0</v>
      </c>
      <c r="S8296" s="248">
        <f t="shared" si="1291"/>
        <v>0</v>
      </c>
      <c r="T8296" s="248">
        <f t="shared" si="1292"/>
        <v>0</v>
      </c>
      <c r="U8296" s="248">
        <f t="shared" si="1293"/>
        <v>0</v>
      </c>
      <c r="V8296" s="13"/>
      <c r="W8296" s="7"/>
      <c r="AT8296" s="130"/>
      <c r="BF8296" s="33">
        <f t="shared" si="1299"/>
        <v>41242</v>
      </c>
      <c r="BG8296" s="34">
        <f t="shared" si="1294"/>
        <v>82.88000000000001</v>
      </c>
      <c r="BH8296" s="32">
        <f t="shared" si="1295"/>
        <v>1</v>
      </c>
      <c r="BI8296" s="32">
        <f t="shared" si="1296"/>
        <v>0</v>
      </c>
      <c r="BJ8296" s="69">
        <f t="shared" si="1297"/>
        <v>0</v>
      </c>
      <c r="BK8296" s="158" t="str">
        <f t="shared" si="1298"/>
        <v/>
      </c>
    </row>
    <row r="8297" spans="1:63" ht="12" customHeight="1" x14ac:dyDescent="0.2">
      <c r="A8297" s="8"/>
      <c r="B8297" s="7"/>
      <c r="C8297" s="7"/>
      <c r="D8297" s="7"/>
      <c r="E8297" s="7"/>
      <c r="F8297" s="7"/>
      <c r="G8297" s="7"/>
      <c r="H8297" s="7"/>
      <c r="I8297" s="10"/>
      <c r="J8297" s="25"/>
      <c r="K8297" s="250"/>
      <c r="L8297" s="31"/>
      <c r="M8297" s="9"/>
      <c r="N8297" s="11" t="s">
        <v>25</v>
      </c>
      <c r="O8297" s="39"/>
      <c r="P8297" s="47"/>
      <c r="Q8297" s="13"/>
      <c r="R8297" s="248">
        <f t="shared" si="1290"/>
        <v>0</v>
      </c>
      <c r="S8297" s="248">
        <f t="shared" si="1291"/>
        <v>0</v>
      </c>
      <c r="T8297" s="248">
        <f t="shared" si="1292"/>
        <v>0</v>
      </c>
      <c r="U8297" s="248">
        <f t="shared" si="1293"/>
        <v>0</v>
      </c>
      <c r="V8297" s="13"/>
      <c r="W8297" s="7"/>
      <c r="AT8297" s="130"/>
      <c r="BF8297" s="33">
        <f t="shared" si="1299"/>
        <v>41242</v>
      </c>
      <c r="BG8297" s="34">
        <f t="shared" si="1294"/>
        <v>82.88000000000001</v>
      </c>
      <c r="BH8297" s="32">
        <f t="shared" si="1295"/>
        <v>1</v>
      </c>
      <c r="BI8297" s="32">
        <f t="shared" si="1296"/>
        <v>0</v>
      </c>
      <c r="BJ8297" s="69">
        <f t="shared" si="1297"/>
        <v>0</v>
      </c>
      <c r="BK8297" s="158" t="str">
        <f t="shared" si="1298"/>
        <v/>
      </c>
    </row>
    <row r="8298" spans="1:63" ht="12" customHeight="1" x14ac:dyDescent="0.2">
      <c r="A8298" s="8"/>
      <c r="B8298" s="7"/>
      <c r="C8298" s="7"/>
      <c r="D8298" s="7"/>
      <c r="E8298" s="7"/>
      <c r="F8298" s="7"/>
      <c r="G8298" s="7"/>
      <c r="H8298" s="7"/>
      <c r="I8298" s="10"/>
      <c r="J8298" s="25"/>
      <c r="K8298" s="250"/>
      <c r="L8298" s="31"/>
      <c r="M8298" s="9"/>
      <c r="N8298" s="11" t="s">
        <v>25</v>
      </c>
      <c r="O8298" s="39"/>
      <c r="P8298" s="47"/>
      <c r="Q8298" s="13"/>
      <c r="R8298" s="248">
        <f t="shared" si="1290"/>
        <v>0</v>
      </c>
      <c r="S8298" s="248">
        <f t="shared" si="1291"/>
        <v>0</v>
      </c>
      <c r="T8298" s="248">
        <f t="shared" si="1292"/>
        <v>0</v>
      </c>
      <c r="U8298" s="248">
        <f t="shared" si="1293"/>
        <v>0</v>
      </c>
      <c r="V8298" s="13"/>
      <c r="W8298" s="7"/>
      <c r="AT8298" s="130"/>
      <c r="BF8298" s="33">
        <f t="shared" si="1299"/>
        <v>41242</v>
      </c>
      <c r="BG8298" s="34">
        <f t="shared" si="1294"/>
        <v>82.88000000000001</v>
      </c>
      <c r="BH8298" s="32">
        <f t="shared" si="1295"/>
        <v>1</v>
      </c>
      <c r="BI8298" s="32">
        <f t="shared" si="1296"/>
        <v>0</v>
      </c>
      <c r="BJ8298" s="69">
        <f t="shared" si="1297"/>
        <v>0</v>
      </c>
      <c r="BK8298" s="158" t="str">
        <f t="shared" si="1298"/>
        <v/>
      </c>
    </row>
    <row r="8299" spans="1:63" ht="12" customHeight="1" x14ac:dyDescent="0.2">
      <c r="A8299" s="8"/>
      <c r="B8299" s="7"/>
      <c r="C8299" s="7"/>
      <c r="D8299" s="7"/>
      <c r="E8299" s="7"/>
      <c r="F8299" s="7"/>
      <c r="G8299" s="7"/>
      <c r="H8299" s="7"/>
      <c r="I8299" s="10"/>
      <c r="J8299" s="25"/>
      <c r="K8299" s="250"/>
      <c r="L8299" s="31"/>
      <c r="M8299" s="9"/>
      <c r="N8299" s="11" t="s">
        <v>25</v>
      </c>
      <c r="O8299" s="39"/>
      <c r="P8299" s="47"/>
      <c r="Q8299" s="13"/>
      <c r="R8299" s="248">
        <f t="shared" si="1290"/>
        <v>0</v>
      </c>
      <c r="S8299" s="248">
        <f t="shared" si="1291"/>
        <v>0</v>
      </c>
      <c r="T8299" s="248">
        <f t="shared" si="1292"/>
        <v>0</v>
      </c>
      <c r="U8299" s="248">
        <f t="shared" si="1293"/>
        <v>0</v>
      </c>
      <c r="V8299" s="13"/>
      <c r="W8299" s="7"/>
      <c r="AT8299" s="130"/>
      <c r="BF8299" s="33">
        <f t="shared" si="1299"/>
        <v>41242</v>
      </c>
      <c r="BG8299" s="34">
        <f t="shared" si="1294"/>
        <v>82.88000000000001</v>
      </c>
      <c r="BH8299" s="32">
        <f t="shared" si="1295"/>
        <v>1</v>
      </c>
      <c r="BI8299" s="32">
        <f t="shared" si="1296"/>
        <v>0</v>
      </c>
      <c r="BJ8299" s="69">
        <f t="shared" si="1297"/>
        <v>0</v>
      </c>
      <c r="BK8299" s="158" t="str">
        <f t="shared" si="1298"/>
        <v/>
      </c>
    </row>
    <row r="8300" spans="1:63" ht="12" customHeight="1" x14ac:dyDescent="0.2">
      <c r="A8300" s="8"/>
      <c r="B8300" s="7"/>
      <c r="C8300" s="7"/>
      <c r="D8300" s="7"/>
      <c r="E8300" s="7"/>
      <c r="F8300" s="7"/>
      <c r="G8300" s="7"/>
      <c r="H8300" s="7"/>
      <c r="I8300" s="10"/>
      <c r="J8300" s="25"/>
      <c r="K8300" s="250"/>
      <c r="L8300" s="31"/>
      <c r="M8300" s="9"/>
      <c r="N8300" s="11" t="s">
        <v>25</v>
      </c>
      <c r="O8300" s="39"/>
      <c r="P8300" s="47"/>
      <c r="Q8300" s="13"/>
      <c r="R8300" s="248">
        <f t="shared" si="1290"/>
        <v>0</v>
      </c>
      <c r="S8300" s="248">
        <f t="shared" si="1291"/>
        <v>0</v>
      </c>
      <c r="T8300" s="248">
        <f t="shared" si="1292"/>
        <v>0</v>
      </c>
      <c r="U8300" s="248">
        <f t="shared" si="1293"/>
        <v>0</v>
      </c>
      <c r="V8300" s="13"/>
      <c r="W8300" s="7"/>
      <c r="AT8300" s="130"/>
      <c r="BF8300" s="33">
        <f t="shared" si="1299"/>
        <v>41242</v>
      </c>
      <c r="BG8300" s="34">
        <f t="shared" si="1294"/>
        <v>82.88000000000001</v>
      </c>
      <c r="BH8300" s="32">
        <f t="shared" si="1295"/>
        <v>1</v>
      </c>
      <c r="BI8300" s="32">
        <f t="shared" si="1296"/>
        <v>0</v>
      </c>
      <c r="BJ8300" s="69">
        <f t="shared" si="1297"/>
        <v>0</v>
      </c>
      <c r="BK8300" s="158" t="str">
        <f t="shared" si="1298"/>
        <v/>
      </c>
    </row>
    <row r="8301" spans="1:63" ht="12" customHeight="1" x14ac:dyDescent="0.2">
      <c r="A8301" s="8"/>
      <c r="B8301" s="7"/>
      <c r="C8301" s="7"/>
      <c r="D8301" s="7"/>
      <c r="E8301" s="7"/>
      <c r="F8301" s="7"/>
      <c r="G8301" s="7"/>
      <c r="H8301" s="7"/>
      <c r="I8301" s="10"/>
      <c r="J8301" s="25"/>
      <c r="K8301" s="250"/>
      <c r="L8301" s="31"/>
      <c r="M8301" s="9"/>
      <c r="N8301" s="11" t="s">
        <v>25</v>
      </c>
      <c r="O8301" s="39"/>
      <c r="P8301" s="47"/>
      <c r="Q8301" s="13"/>
      <c r="R8301" s="248">
        <f t="shared" si="1290"/>
        <v>0</v>
      </c>
      <c r="S8301" s="248">
        <f t="shared" si="1291"/>
        <v>0</v>
      </c>
      <c r="T8301" s="248">
        <f t="shared" si="1292"/>
        <v>0</v>
      </c>
      <c r="U8301" s="248">
        <f t="shared" si="1293"/>
        <v>0</v>
      </c>
      <c r="V8301" s="13"/>
      <c r="W8301" s="7"/>
      <c r="AT8301" s="130"/>
      <c r="BF8301" s="33">
        <f t="shared" si="1299"/>
        <v>41242</v>
      </c>
      <c r="BG8301" s="34">
        <f t="shared" si="1294"/>
        <v>82.88000000000001</v>
      </c>
      <c r="BH8301" s="32">
        <f t="shared" si="1295"/>
        <v>1</v>
      </c>
      <c r="BI8301" s="32">
        <f t="shared" si="1296"/>
        <v>0</v>
      </c>
      <c r="BJ8301" s="69">
        <f t="shared" si="1297"/>
        <v>0</v>
      </c>
      <c r="BK8301" s="158" t="str">
        <f t="shared" si="1298"/>
        <v/>
      </c>
    </row>
    <row r="8302" spans="1:63" ht="12" customHeight="1" x14ac:dyDescent="0.2">
      <c r="A8302" s="8"/>
      <c r="B8302" s="7"/>
      <c r="C8302" s="7"/>
      <c r="D8302" s="7"/>
      <c r="E8302" s="7"/>
      <c r="F8302" s="7"/>
      <c r="G8302" s="7"/>
      <c r="H8302" s="7"/>
      <c r="I8302" s="10"/>
      <c r="J8302" s="25"/>
      <c r="K8302" s="250"/>
      <c r="L8302" s="31"/>
      <c r="M8302" s="9"/>
      <c r="N8302" s="11" t="s">
        <v>25</v>
      </c>
      <c r="O8302" s="39"/>
      <c r="P8302" s="47"/>
      <c r="Q8302" s="13"/>
      <c r="R8302" s="248">
        <f t="shared" si="1290"/>
        <v>0</v>
      </c>
      <c r="S8302" s="248">
        <f t="shared" si="1291"/>
        <v>0</v>
      </c>
      <c r="T8302" s="248">
        <f t="shared" si="1292"/>
        <v>0</v>
      </c>
      <c r="U8302" s="248">
        <f t="shared" si="1293"/>
        <v>0</v>
      </c>
      <c r="V8302" s="13"/>
      <c r="W8302" s="7"/>
      <c r="AT8302" s="130"/>
      <c r="BF8302" s="33">
        <f t="shared" si="1299"/>
        <v>41242</v>
      </c>
      <c r="BG8302" s="34">
        <f t="shared" si="1294"/>
        <v>82.88000000000001</v>
      </c>
      <c r="BH8302" s="32">
        <f t="shared" si="1295"/>
        <v>1</v>
      </c>
      <c r="BI8302" s="32">
        <f t="shared" si="1296"/>
        <v>0</v>
      </c>
      <c r="BJ8302" s="69">
        <f t="shared" si="1297"/>
        <v>0</v>
      </c>
      <c r="BK8302" s="158" t="str">
        <f t="shared" si="1298"/>
        <v/>
      </c>
    </row>
    <row r="8303" spans="1:63" ht="12" customHeight="1" x14ac:dyDescent="0.2">
      <c r="A8303" s="8"/>
      <c r="B8303" s="7"/>
      <c r="C8303" s="7"/>
      <c r="D8303" s="7"/>
      <c r="E8303" s="7"/>
      <c r="F8303" s="7"/>
      <c r="G8303" s="7"/>
      <c r="H8303" s="7"/>
      <c r="I8303" s="10"/>
      <c r="J8303" s="25"/>
      <c r="K8303" s="250"/>
      <c r="L8303" s="31"/>
      <c r="M8303" s="9"/>
      <c r="N8303" s="11" t="s">
        <v>25</v>
      </c>
      <c r="O8303" s="39"/>
      <c r="P8303" s="47"/>
      <c r="Q8303" s="13"/>
      <c r="R8303" s="248">
        <f t="shared" si="1290"/>
        <v>0</v>
      </c>
      <c r="S8303" s="248">
        <f t="shared" si="1291"/>
        <v>0</v>
      </c>
      <c r="T8303" s="248">
        <f t="shared" si="1292"/>
        <v>0</v>
      </c>
      <c r="U8303" s="248">
        <f t="shared" si="1293"/>
        <v>0</v>
      </c>
      <c r="V8303" s="13"/>
      <c r="W8303" s="7"/>
      <c r="AT8303" s="130"/>
      <c r="BF8303" s="33">
        <f t="shared" si="1299"/>
        <v>41242</v>
      </c>
      <c r="BG8303" s="34">
        <f t="shared" si="1294"/>
        <v>82.88000000000001</v>
      </c>
      <c r="BH8303" s="32">
        <f t="shared" si="1295"/>
        <v>1</v>
      </c>
      <c r="BI8303" s="32">
        <f t="shared" si="1296"/>
        <v>0</v>
      </c>
      <c r="BJ8303" s="69">
        <f t="shared" si="1297"/>
        <v>0</v>
      </c>
      <c r="BK8303" s="158" t="str">
        <f t="shared" si="1298"/>
        <v/>
      </c>
    </row>
    <row r="8304" spans="1:63" ht="12" customHeight="1" x14ac:dyDescent="0.2">
      <c r="A8304" s="8"/>
      <c r="B8304" s="7"/>
      <c r="C8304" s="7"/>
      <c r="D8304" s="7"/>
      <c r="E8304" s="7"/>
      <c r="F8304" s="7"/>
      <c r="G8304" s="7"/>
      <c r="H8304" s="7"/>
      <c r="I8304" s="10"/>
      <c r="J8304" s="25"/>
      <c r="K8304" s="250"/>
      <c r="L8304" s="31"/>
      <c r="M8304" s="9"/>
      <c r="N8304" s="11" t="s">
        <v>25</v>
      </c>
      <c r="O8304" s="39"/>
      <c r="P8304" s="47"/>
      <c r="Q8304" s="13"/>
      <c r="R8304" s="248">
        <f t="shared" si="1290"/>
        <v>0</v>
      </c>
      <c r="S8304" s="248">
        <f t="shared" si="1291"/>
        <v>0</v>
      </c>
      <c r="T8304" s="248">
        <f t="shared" si="1292"/>
        <v>0</v>
      </c>
      <c r="U8304" s="248">
        <f t="shared" si="1293"/>
        <v>0</v>
      </c>
      <c r="V8304" s="13"/>
      <c r="W8304" s="7"/>
      <c r="AT8304" s="130"/>
      <c r="BF8304" s="33">
        <f t="shared" si="1299"/>
        <v>41242</v>
      </c>
      <c r="BG8304" s="34">
        <f t="shared" si="1294"/>
        <v>82.88000000000001</v>
      </c>
      <c r="BH8304" s="32">
        <f t="shared" si="1295"/>
        <v>1</v>
      </c>
      <c r="BI8304" s="32">
        <f t="shared" si="1296"/>
        <v>0</v>
      </c>
      <c r="BJ8304" s="69">
        <f t="shared" si="1297"/>
        <v>0</v>
      </c>
      <c r="BK8304" s="158" t="str">
        <f t="shared" si="1298"/>
        <v/>
      </c>
    </row>
    <row r="8305" spans="1:63" ht="12" customHeight="1" x14ac:dyDescent="0.2">
      <c r="A8305" s="8"/>
      <c r="B8305" s="7"/>
      <c r="C8305" s="7"/>
      <c r="D8305" s="7"/>
      <c r="E8305" s="7"/>
      <c r="F8305" s="7"/>
      <c r="G8305" s="7"/>
      <c r="H8305" s="7"/>
      <c r="I8305" s="10"/>
      <c r="J8305" s="25"/>
      <c r="K8305" s="250"/>
      <c r="L8305" s="31"/>
      <c r="M8305" s="9"/>
      <c r="N8305" s="11" t="s">
        <v>25</v>
      </c>
      <c r="O8305" s="39"/>
      <c r="P8305" s="47"/>
      <c r="Q8305" s="13"/>
      <c r="R8305" s="248">
        <f t="shared" si="1290"/>
        <v>0</v>
      </c>
      <c r="S8305" s="248">
        <f t="shared" si="1291"/>
        <v>0</v>
      </c>
      <c r="T8305" s="248">
        <f t="shared" si="1292"/>
        <v>0</v>
      </c>
      <c r="U8305" s="248">
        <f t="shared" si="1293"/>
        <v>0</v>
      </c>
      <c r="V8305" s="13"/>
      <c r="W8305" s="7"/>
      <c r="AT8305" s="130"/>
      <c r="BF8305" s="33">
        <f t="shared" si="1299"/>
        <v>41242</v>
      </c>
      <c r="BG8305" s="34">
        <f t="shared" si="1294"/>
        <v>82.88000000000001</v>
      </c>
      <c r="BH8305" s="32">
        <f t="shared" si="1295"/>
        <v>1</v>
      </c>
      <c r="BI8305" s="32">
        <f t="shared" si="1296"/>
        <v>0</v>
      </c>
      <c r="BJ8305" s="69">
        <f t="shared" si="1297"/>
        <v>0</v>
      </c>
      <c r="BK8305" s="158" t="str">
        <f t="shared" si="1298"/>
        <v/>
      </c>
    </row>
    <row r="8306" spans="1:63" ht="12" customHeight="1" x14ac:dyDescent="0.2">
      <c r="A8306" s="8"/>
      <c r="B8306" s="7"/>
      <c r="C8306" s="7"/>
      <c r="D8306" s="7"/>
      <c r="E8306" s="7"/>
      <c r="F8306" s="7"/>
      <c r="G8306" s="7"/>
      <c r="H8306" s="7"/>
      <c r="I8306" s="10"/>
      <c r="J8306" s="25"/>
      <c r="K8306" s="250"/>
      <c r="L8306" s="31"/>
      <c r="M8306" s="9"/>
      <c r="N8306" s="11" t="s">
        <v>25</v>
      </c>
      <c r="O8306" s="39"/>
      <c r="P8306" s="47"/>
      <c r="Q8306" s="13"/>
      <c r="R8306" s="248">
        <f t="shared" si="1290"/>
        <v>0</v>
      </c>
      <c r="S8306" s="248">
        <f t="shared" si="1291"/>
        <v>0</v>
      </c>
      <c r="T8306" s="248">
        <f t="shared" si="1292"/>
        <v>0</v>
      </c>
      <c r="U8306" s="248">
        <f t="shared" si="1293"/>
        <v>0</v>
      </c>
      <c r="V8306" s="13"/>
      <c r="W8306" s="7"/>
      <c r="AT8306" s="130"/>
      <c r="BF8306" s="33">
        <f t="shared" si="1299"/>
        <v>41242</v>
      </c>
      <c r="BG8306" s="34">
        <f t="shared" si="1294"/>
        <v>82.88000000000001</v>
      </c>
      <c r="BH8306" s="32">
        <f t="shared" si="1295"/>
        <v>1</v>
      </c>
      <c r="BI8306" s="32">
        <f t="shared" si="1296"/>
        <v>0</v>
      </c>
      <c r="BJ8306" s="69">
        <f t="shared" si="1297"/>
        <v>0</v>
      </c>
      <c r="BK8306" s="158" t="str">
        <f t="shared" si="1298"/>
        <v/>
      </c>
    </row>
    <row r="8307" spans="1:63" ht="12" customHeight="1" x14ac:dyDescent="0.2">
      <c r="A8307" s="8"/>
      <c r="B8307" s="7"/>
      <c r="C8307" s="7"/>
      <c r="D8307" s="7"/>
      <c r="E8307" s="7"/>
      <c r="F8307" s="7"/>
      <c r="G8307" s="7"/>
      <c r="H8307" s="7"/>
      <c r="I8307" s="10"/>
      <c r="J8307" s="25"/>
      <c r="K8307" s="250"/>
      <c r="L8307" s="31"/>
      <c r="M8307" s="9"/>
      <c r="N8307" s="11" t="s">
        <v>25</v>
      </c>
      <c r="O8307" s="39"/>
      <c r="P8307" s="47"/>
      <c r="Q8307" s="13"/>
      <c r="R8307" s="248">
        <f t="shared" si="1290"/>
        <v>0</v>
      </c>
      <c r="S8307" s="248">
        <f t="shared" si="1291"/>
        <v>0</v>
      </c>
      <c r="T8307" s="248">
        <f t="shared" si="1292"/>
        <v>0</v>
      </c>
      <c r="U8307" s="248">
        <f t="shared" si="1293"/>
        <v>0</v>
      </c>
      <c r="V8307" s="13"/>
      <c r="W8307" s="7"/>
      <c r="AT8307" s="130"/>
      <c r="BF8307" s="33">
        <f t="shared" si="1299"/>
        <v>41242</v>
      </c>
      <c r="BG8307" s="34">
        <f t="shared" si="1294"/>
        <v>82.88000000000001</v>
      </c>
      <c r="BH8307" s="32">
        <f t="shared" si="1295"/>
        <v>1</v>
      </c>
      <c r="BI8307" s="32">
        <f t="shared" si="1296"/>
        <v>0</v>
      </c>
      <c r="BJ8307" s="69">
        <f t="shared" si="1297"/>
        <v>0</v>
      </c>
      <c r="BK8307" s="158" t="str">
        <f t="shared" si="1298"/>
        <v/>
      </c>
    </row>
    <row r="8308" spans="1:63" ht="12" customHeight="1" x14ac:dyDescent="0.2">
      <c r="A8308" s="8"/>
      <c r="B8308" s="7"/>
      <c r="C8308" s="7"/>
      <c r="D8308" s="7"/>
      <c r="E8308" s="7"/>
      <c r="F8308" s="7"/>
      <c r="G8308" s="7"/>
      <c r="H8308" s="7"/>
      <c r="I8308" s="10"/>
      <c r="J8308" s="25"/>
      <c r="K8308" s="250"/>
      <c r="L8308" s="31"/>
      <c r="M8308" s="9"/>
      <c r="N8308" s="11" t="s">
        <v>25</v>
      </c>
      <c r="O8308" s="39"/>
      <c r="P8308" s="47"/>
      <c r="Q8308" s="13"/>
      <c r="R8308" s="248">
        <f t="shared" si="1290"/>
        <v>0</v>
      </c>
      <c r="S8308" s="248">
        <f t="shared" si="1291"/>
        <v>0</v>
      </c>
      <c r="T8308" s="248">
        <f t="shared" si="1292"/>
        <v>0</v>
      </c>
      <c r="U8308" s="248">
        <f t="shared" si="1293"/>
        <v>0</v>
      </c>
      <c r="V8308" s="13"/>
      <c r="W8308" s="7"/>
      <c r="AT8308" s="130"/>
      <c r="BF8308" s="33">
        <f t="shared" si="1299"/>
        <v>41242</v>
      </c>
      <c r="BG8308" s="34">
        <f t="shared" si="1294"/>
        <v>82.88000000000001</v>
      </c>
      <c r="BH8308" s="32">
        <f t="shared" si="1295"/>
        <v>1</v>
      </c>
      <c r="BI8308" s="32">
        <f t="shared" si="1296"/>
        <v>0</v>
      </c>
      <c r="BJ8308" s="69">
        <f t="shared" si="1297"/>
        <v>0</v>
      </c>
      <c r="BK8308" s="158" t="str">
        <f t="shared" si="1298"/>
        <v/>
      </c>
    </row>
    <row r="8309" spans="1:63" ht="12" customHeight="1" x14ac:dyDescent="0.2">
      <c r="A8309" s="8"/>
      <c r="B8309" s="7"/>
      <c r="C8309" s="7"/>
      <c r="D8309" s="7"/>
      <c r="E8309" s="7"/>
      <c r="F8309" s="7"/>
      <c r="G8309" s="7"/>
      <c r="H8309" s="7"/>
      <c r="I8309" s="10"/>
      <c r="J8309" s="25"/>
      <c r="K8309" s="250"/>
      <c r="L8309" s="31"/>
      <c r="M8309" s="9"/>
      <c r="N8309" s="11" t="s">
        <v>25</v>
      </c>
      <c r="O8309" s="39"/>
      <c r="P8309" s="47"/>
      <c r="Q8309" s="13"/>
      <c r="R8309" s="248">
        <f t="shared" si="1290"/>
        <v>0</v>
      </c>
      <c r="S8309" s="248">
        <f t="shared" si="1291"/>
        <v>0</v>
      </c>
      <c r="T8309" s="248">
        <f t="shared" si="1292"/>
        <v>0</v>
      </c>
      <c r="U8309" s="248">
        <f t="shared" si="1293"/>
        <v>0</v>
      </c>
      <c r="V8309" s="13"/>
      <c r="W8309" s="7"/>
      <c r="AT8309" s="130"/>
      <c r="BF8309" s="33">
        <f t="shared" si="1299"/>
        <v>41242</v>
      </c>
      <c r="BG8309" s="34">
        <f t="shared" si="1294"/>
        <v>82.88000000000001</v>
      </c>
      <c r="BH8309" s="32">
        <f t="shared" si="1295"/>
        <v>1</v>
      </c>
      <c r="BI8309" s="32">
        <f t="shared" si="1296"/>
        <v>0</v>
      </c>
      <c r="BJ8309" s="69">
        <f t="shared" si="1297"/>
        <v>0</v>
      </c>
      <c r="BK8309" s="158" t="str">
        <f t="shared" si="1298"/>
        <v/>
      </c>
    </row>
    <row r="8310" spans="1:63" ht="12" customHeight="1" x14ac:dyDescent="0.2">
      <c r="A8310" s="8"/>
      <c r="B8310" s="7"/>
      <c r="C8310" s="7"/>
      <c r="D8310" s="7"/>
      <c r="E8310" s="7"/>
      <c r="F8310" s="7"/>
      <c r="G8310" s="7"/>
      <c r="H8310" s="7"/>
      <c r="I8310" s="10"/>
      <c r="J8310" s="25"/>
      <c r="K8310" s="250"/>
      <c r="L8310" s="31"/>
      <c r="M8310" s="9"/>
      <c r="N8310" s="11" t="s">
        <v>25</v>
      </c>
      <c r="O8310" s="39"/>
      <c r="P8310" s="47"/>
      <c r="Q8310" s="13"/>
      <c r="R8310" s="248">
        <f t="shared" si="1290"/>
        <v>0</v>
      </c>
      <c r="S8310" s="248">
        <f t="shared" si="1291"/>
        <v>0</v>
      </c>
      <c r="T8310" s="248">
        <f t="shared" si="1292"/>
        <v>0</v>
      </c>
      <c r="U8310" s="248">
        <f t="shared" si="1293"/>
        <v>0</v>
      </c>
      <c r="V8310" s="13"/>
      <c r="W8310" s="7"/>
      <c r="AT8310" s="130"/>
      <c r="BF8310" s="33">
        <f t="shared" si="1299"/>
        <v>41242</v>
      </c>
      <c r="BG8310" s="34">
        <f t="shared" si="1294"/>
        <v>82.88000000000001</v>
      </c>
      <c r="BH8310" s="32">
        <f t="shared" si="1295"/>
        <v>1</v>
      </c>
      <c r="BI8310" s="32">
        <f t="shared" si="1296"/>
        <v>0</v>
      </c>
      <c r="BJ8310" s="69">
        <f t="shared" si="1297"/>
        <v>0</v>
      </c>
      <c r="BK8310" s="158" t="str">
        <f t="shared" si="1298"/>
        <v/>
      </c>
    </row>
    <row r="8311" spans="1:63" ht="12" customHeight="1" x14ac:dyDescent="0.2">
      <c r="A8311" s="8"/>
      <c r="B8311" s="7"/>
      <c r="C8311" s="7"/>
      <c r="D8311" s="7"/>
      <c r="E8311" s="7"/>
      <c r="F8311" s="7"/>
      <c r="G8311" s="7"/>
      <c r="H8311" s="7"/>
      <c r="I8311" s="10"/>
      <c r="J8311" s="25"/>
      <c r="K8311" s="250"/>
      <c r="L8311" s="31"/>
      <c r="M8311" s="9"/>
      <c r="N8311" s="11" t="s">
        <v>25</v>
      </c>
      <c r="O8311" s="39"/>
      <c r="P8311" s="47"/>
      <c r="Q8311" s="13"/>
      <c r="R8311" s="248">
        <f t="shared" si="1290"/>
        <v>0</v>
      </c>
      <c r="S8311" s="248">
        <f t="shared" si="1291"/>
        <v>0</v>
      </c>
      <c r="T8311" s="248">
        <f t="shared" si="1292"/>
        <v>0</v>
      </c>
      <c r="U8311" s="248">
        <f t="shared" si="1293"/>
        <v>0</v>
      </c>
      <c r="V8311" s="13"/>
      <c r="W8311" s="7"/>
      <c r="AT8311" s="130"/>
      <c r="BF8311" s="33">
        <f t="shared" si="1299"/>
        <v>41242</v>
      </c>
      <c r="BG8311" s="34">
        <f t="shared" si="1294"/>
        <v>82.88000000000001</v>
      </c>
      <c r="BH8311" s="32">
        <f t="shared" si="1295"/>
        <v>1</v>
      </c>
      <c r="BI8311" s="32">
        <f t="shared" si="1296"/>
        <v>0</v>
      </c>
      <c r="BJ8311" s="69">
        <f t="shared" si="1297"/>
        <v>0</v>
      </c>
      <c r="BK8311" s="158" t="str">
        <f t="shared" si="1298"/>
        <v/>
      </c>
    </row>
    <row r="8312" spans="1:63" ht="12" customHeight="1" x14ac:dyDescent="0.2">
      <c r="A8312" s="8"/>
      <c r="B8312" s="7"/>
      <c r="C8312" s="7"/>
      <c r="D8312" s="7"/>
      <c r="E8312" s="7"/>
      <c r="F8312" s="7"/>
      <c r="G8312" s="7"/>
      <c r="H8312" s="7"/>
      <c r="I8312" s="10"/>
      <c r="J8312" s="25"/>
      <c r="K8312" s="250"/>
      <c r="L8312" s="31"/>
      <c r="M8312" s="9"/>
      <c r="N8312" s="11" t="s">
        <v>25</v>
      </c>
      <c r="O8312" s="39"/>
      <c r="P8312" s="47"/>
      <c r="Q8312" s="13"/>
      <c r="R8312" s="248">
        <f t="shared" si="1290"/>
        <v>0</v>
      </c>
      <c r="S8312" s="248">
        <f t="shared" si="1291"/>
        <v>0</v>
      </c>
      <c r="T8312" s="248">
        <f t="shared" si="1292"/>
        <v>0</v>
      </c>
      <c r="U8312" s="248">
        <f t="shared" si="1293"/>
        <v>0</v>
      </c>
      <c r="V8312" s="13"/>
      <c r="W8312" s="7"/>
      <c r="AT8312" s="130"/>
      <c r="BF8312" s="33">
        <f t="shared" si="1299"/>
        <v>41242</v>
      </c>
      <c r="BG8312" s="34">
        <f t="shared" si="1294"/>
        <v>82.88000000000001</v>
      </c>
      <c r="BH8312" s="32">
        <f t="shared" si="1295"/>
        <v>1</v>
      </c>
      <c r="BI8312" s="32">
        <f t="shared" si="1296"/>
        <v>0</v>
      </c>
      <c r="BJ8312" s="69">
        <f t="shared" si="1297"/>
        <v>0</v>
      </c>
      <c r="BK8312" s="158" t="str">
        <f t="shared" si="1298"/>
        <v/>
      </c>
    </row>
    <row r="8313" spans="1:63" ht="12" customHeight="1" x14ac:dyDescent="0.2">
      <c r="A8313" s="8"/>
      <c r="B8313" s="7"/>
      <c r="C8313" s="7"/>
      <c r="D8313" s="7"/>
      <c r="E8313" s="7"/>
      <c r="F8313" s="7"/>
      <c r="G8313" s="7"/>
      <c r="H8313" s="7"/>
      <c r="I8313" s="10"/>
      <c r="J8313" s="25"/>
      <c r="K8313" s="250"/>
      <c r="L8313" s="31"/>
      <c r="M8313" s="9"/>
      <c r="N8313" s="11" t="s">
        <v>25</v>
      </c>
      <c r="O8313" s="39"/>
      <c r="P8313" s="47"/>
      <c r="Q8313" s="13"/>
      <c r="R8313" s="248">
        <f t="shared" si="1290"/>
        <v>0</v>
      </c>
      <c r="S8313" s="248">
        <f t="shared" si="1291"/>
        <v>0</v>
      </c>
      <c r="T8313" s="248">
        <f t="shared" si="1292"/>
        <v>0</v>
      </c>
      <c r="U8313" s="248">
        <f t="shared" si="1293"/>
        <v>0</v>
      </c>
      <c r="V8313" s="13"/>
      <c r="W8313" s="7"/>
      <c r="AT8313" s="130"/>
      <c r="BF8313" s="33">
        <f t="shared" si="1299"/>
        <v>41242</v>
      </c>
      <c r="BG8313" s="34">
        <f t="shared" si="1294"/>
        <v>82.88000000000001</v>
      </c>
      <c r="BH8313" s="32">
        <f t="shared" si="1295"/>
        <v>1</v>
      </c>
      <c r="BI8313" s="32">
        <f t="shared" si="1296"/>
        <v>0</v>
      </c>
      <c r="BJ8313" s="69">
        <f t="shared" si="1297"/>
        <v>0</v>
      </c>
      <c r="BK8313" s="158" t="str">
        <f t="shared" si="1298"/>
        <v/>
      </c>
    </row>
    <row r="8314" spans="1:63" ht="12" customHeight="1" x14ac:dyDescent="0.2">
      <c r="A8314" s="8"/>
      <c r="B8314" s="7"/>
      <c r="C8314" s="7"/>
      <c r="D8314" s="7"/>
      <c r="E8314" s="7"/>
      <c r="F8314" s="7"/>
      <c r="G8314" s="7"/>
      <c r="H8314" s="7"/>
      <c r="I8314" s="10"/>
      <c r="J8314" s="25"/>
      <c r="K8314" s="250"/>
      <c r="L8314" s="31"/>
      <c r="M8314" s="9"/>
      <c r="N8314" s="11" t="s">
        <v>25</v>
      </c>
      <c r="O8314" s="39"/>
      <c r="P8314" s="47"/>
      <c r="Q8314" s="13"/>
      <c r="R8314" s="248">
        <f t="shared" si="1290"/>
        <v>0</v>
      </c>
      <c r="S8314" s="248">
        <f t="shared" si="1291"/>
        <v>0</v>
      </c>
      <c r="T8314" s="248">
        <f t="shared" si="1292"/>
        <v>0</v>
      </c>
      <c r="U8314" s="248">
        <f t="shared" si="1293"/>
        <v>0</v>
      </c>
      <c r="V8314" s="13"/>
      <c r="W8314" s="7"/>
      <c r="AT8314" s="130"/>
      <c r="BF8314" s="33">
        <f t="shared" si="1299"/>
        <v>41242</v>
      </c>
      <c r="BG8314" s="34">
        <f t="shared" si="1294"/>
        <v>82.88000000000001</v>
      </c>
      <c r="BH8314" s="32">
        <f t="shared" si="1295"/>
        <v>1</v>
      </c>
      <c r="BI8314" s="32">
        <f t="shared" si="1296"/>
        <v>0</v>
      </c>
      <c r="BJ8314" s="69">
        <f t="shared" si="1297"/>
        <v>0</v>
      </c>
      <c r="BK8314" s="158" t="str">
        <f t="shared" si="1298"/>
        <v/>
      </c>
    </row>
    <row r="8315" spans="1:63" ht="12" customHeight="1" x14ac:dyDescent="0.2">
      <c r="A8315" s="8"/>
      <c r="B8315" s="7"/>
      <c r="C8315" s="7"/>
      <c r="D8315" s="7"/>
      <c r="E8315" s="7"/>
      <c r="F8315" s="7"/>
      <c r="G8315" s="7"/>
      <c r="H8315" s="7"/>
      <c r="I8315" s="10"/>
      <c r="J8315" s="25"/>
      <c r="K8315" s="250"/>
      <c r="L8315" s="31"/>
      <c r="M8315" s="9"/>
      <c r="N8315" s="11" t="s">
        <v>25</v>
      </c>
      <c r="O8315" s="39"/>
      <c r="P8315" s="47"/>
      <c r="Q8315" s="13"/>
      <c r="R8315" s="248">
        <f t="shared" si="1290"/>
        <v>0</v>
      </c>
      <c r="S8315" s="248">
        <f t="shared" si="1291"/>
        <v>0</v>
      </c>
      <c r="T8315" s="248">
        <f t="shared" si="1292"/>
        <v>0</v>
      </c>
      <c r="U8315" s="248">
        <f t="shared" si="1293"/>
        <v>0</v>
      </c>
      <c r="V8315" s="13"/>
      <c r="W8315" s="7"/>
      <c r="AT8315" s="130"/>
      <c r="BF8315" s="33">
        <f t="shared" si="1299"/>
        <v>41242</v>
      </c>
      <c r="BG8315" s="34">
        <f t="shared" si="1294"/>
        <v>82.88000000000001</v>
      </c>
      <c r="BH8315" s="32">
        <f t="shared" si="1295"/>
        <v>1</v>
      </c>
      <c r="BI8315" s="32">
        <f t="shared" si="1296"/>
        <v>0</v>
      </c>
      <c r="BJ8315" s="69">
        <f t="shared" si="1297"/>
        <v>0</v>
      </c>
      <c r="BK8315" s="158" t="str">
        <f t="shared" si="1298"/>
        <v/>
      </c>
    </row>
    <row r="8316" spans="1:63" ht="12" customHeight="1" x14ac:dyDescent="0.2">
      <c r="A8316" s="8"/>
      <c r="B8316" s="7"/>
      <c r="C8316" s="7"/>
      <c r="D8316" s="7"/>
      <c r="E8316" s="7"/>
      <c r="F8316" s="7"/>
      <c r="G8316" s="7"/>
      <c r="H8316" s="7"/>
      <c r="I8316" s="10"/>
      <c r="J8316" s="25"/>
      <c r="K8316" s="250"/>
      <c r="L8316" s="31"/>
      <c r="M8316" s="9"/>
      <c r="N8316" s="11" t="s">
        <v>25</v>
      </c>
      <c r="O8316" s="39"/>
      <c r="P8316" s="47"/>
      <c r="Q8316" s="13"/>
      <c r="R8316" s="248">
        <f t="shared" si="1290"/>
        <v>0</v>
      </c>
      <c r="S8316" s="248">
        <f t="shared" si="1291"/>
        <v>0</v>
      </c>
      <c r="T8316" s="248">
        <f t="shared" si="1292"/>
        <v>0</v>
      </c>
      <c r="U8316" s="248">
        <f t="shared" si="1293"/>
        <v>0</v>
      </c>
      <c r="V8316" s="13"/>
      <c r="W8316" s="7"/>
      <c r="AT8316" s="130"/>
      <c r="BF8316" s="33">
        <f t="shared" si="1299"/>
        <v>41242</v>
      </c>
      <c r="BG8316" s="34">
        <f t="shared" si="1294"/>
        <v>82.88000000000001</v>
      </c>
      <c r="BH8316" s="32">
        <f t="shared" si="1295"/>
        <v>1</v>
      </c>
      <c r="BI8316" s="32">
        <f t="shared" si="1296"/>
        <v>0</v>
      </c>
      <c r="BJ8316" s="69">
        <f t="shared" si="1297"/>
        <v>0</v>
      </c>
      <c r="BK8316" s="158" t="str">
        <f t="shared" si="1298"/>
        <v/>
      </c>
    </row>
    <row r="8317" spans="1:63" ht="12" customHeight="1" x14ac:dyDescent="0.2">
      <c r="A8317" s="8"/>
      <c r="B8317" s="7"/>
      <c r="C8317" s="7"/>
      <c r="D8317" s="7"/>
      <c r="E8317" s="7"/>
      <c r="F8317" s="7"/>
      <c r="G8317" s="7"/>
      <c r="H8317" s="7"/>
      <c r="I8317" s="10"/>
      <c r="J8317" s="25"/>
      <c r="K8317" s="250"/>
      <c r="L8317" s="31"/>
      <c r="M8317" s="9"/>
      <c r="N8317" s="11" t="s">
        <v>25</v>
      </c>
      <c r="O8317" s="39"/>
      <c r="P8317" s="47"/>
      <c r="Q8317" s="13"/>
      <c r="R8317" s="248">
        <f t="shared" si="1290"/>
        <v>0</v>
      </c>
      <c r="S8317" s="248">
        <f t="shared" si="1291"/>
        <v>0</v>
      </c>
      <c r="T8317" s="248">
        <f t="shared" si="1292"/>
        <v>0</v>
      </c>
      <c r="U8317" s="248">
        <f t="shared" si="1293"/>
        <v>0</v>
      </c>
      <c r="V8317" s="13"/>
      <c r="W8317" s="7"/>
      <c r="AT8317" s="130"/>
      <c r="BF8317" s="33">
        <f t="shared" si="1299"/>
        <v>41242</v>
      </c>
      <c r="BG8317" s="34">
        <f t="shared" si="1294"/>
        <v>82.88000000000001</v>
      </c>
      <c r="BH8317" s="32">
        <f t="shared" si="1295"/>
        <v>1</v>
      </c>
      <c r="BI8317" s="32">
        <f t="shared" si="1296"/>
        <v>0</v>
      </c>
      <c r="BJ8317" s="69">
        <f t="shared" si="1297"/>
        <v>0</v>
      </c>
      <c r="BK8317" s="158" t="str">
        <f t="shared" si="1298"/>
        <v/>
      </c>
    </row>
    <row r="8318" spans="1:63" ht="12" customHeight="1" x14ac:dyDescent="0.2">
      <c r="A8318" s="8"/>
      <c r="B8318" s="7"/>
      <c r="C8318" s="7"/>
      <c r="D8318" s="7"/>
      <c r="E8318" s="7"/>
      <c r="F8318" s="7"/>
      <c r="G8318" s="7"/>
      <c r="H8318" s="7"/>
      <c r="I8318" s="10"/>
      <c r="J8318" s="25"/>
      <c r="K8318" s="250"/>
      <c r="L8318" s="31"/>
      <c r="M8318" s="9"/>
      <c r="N8318" s="11" t="s">
        <v>25</v>
      </c>
      <c r="O8318" s="39"/>
      <c r="P8318" s="47"/>
      <c r="Q8318" s="13"/>
      <c r="R8318" s="248">
        <f t="shared" si="1290"/>
        <v>0</v>
      </c>
      <c r="S8318" s="248">
        <f t="shared" si="1291"/>
        <v>0</v>
      </c>
      <c r="T8318" s="248">
        <f t="shared" si="1292"/>
        <v>0</v>
      </c>
      <c r="U8318" s="248">
        <f t="shared" si="1293"/>
        <v>0</v>
      </c>
      <c r="V8318" s="13"/>
      <c r="W8318" s="7"/>
      <c r="AT8318" s="130"/>
      <c r="BF8318" s="33">
        <f t="shared" si="1299"/>
        <v>41242</v>
      </c>
      <c r="BG8318" s="34">
        <f t="shared" si="1294"/>
        <v>82.88000000000001</v>
      </c>
      <c r="BH8318" s="32">
        <f t="shared" si="1295"/>
        <v>1</v>
      </c>
      <c r="BI8318" s="32">
        <f t="shared" si="1296"/>
        <v>0</v>
      </c>
      <c r="BJ8318" s="69">
        <f t="shared" si="1297"/>
        <v>0</v>
      </c>
      <c r="BK8318" s="158" t="str">
        <f t="shared" si="1298"/>
        <v/>
      </c>
    </row>
    <row r="8319" spans="1:63" ht="12" customHeight="1" x14ac:dyDescent="0.2">
      <c r="A8319" s="8"/>
      <c r="B8319" s="7"/>
      <c r="C8319" s="7"/>
      <c r="D8319" s="7"/>
      <c r="E8319" s="7"/>
      <c r="F8319" s="7"/>
      <c r="G8319" s="7"/>
      <c r="H8319" s="7"/>
      <c r="I8319" s="10"/>
      <c r="J8319" s="25"/>
      <c r="K8319" s="250"/>
      <c r="L8319" s="31"/>
      <c r="M8319" s="9"/>
      <c r="N8319" s="11" t="s">
        <v>25</v>
      </c>
      <c r="O8319" s="39"/>
      <c r="P8319" s="47"/>
      <c r="Q8319" s="13"/>
      <c r="R8319" s="248">
        <f t="shared" si="1290"/>
        <v>0</v>
      </c>
      <c r="S8319" s="248">
        <f t="shared" si="1291"/>
        <v>0</v>
      </c>
      <c r="T8319" s="248">
        <f t="shared" si="1292"/>
        <v>0</v>
      </c>
      <c r="U8319" s="248">
        <f t="shared" si="1293"/>
        <v>0</v>
      </c>
      <c r="V8319" s="13"/>
      <c r="W8319" s="7"/>
      <c r="AT8319" s="130"/>
      <c r="BF8319" s="33">
        <f t="shared" si="1299"/>
        <v>41242</v>
      </c>
      <c r="BG8319" s="34">
        <f t="shared" si="1294"/>
        <v>82.88000000000001</v>
      </c>
      <c r="BH8319" s="32">
        <f t="shared" si="1295"/>
        <v>1</v>
      </c>
      <c r="BI8319" s="32">
        <f t="shared" si="1296"/>
        <v>0</v>
      </c>
      <c r="BJ8319" s="69">
        <f t="shared" si="1297"/>
        <v>0</v>
      </c>
      <c r="BK8319" s="158" t="str">
        <f t="shared" si="1298"/>
        <v/>
      </c>
    </row>
    <row r="8320" spans="1:63" ht="12" customHeight="1" x14ac:dyDescent="0.2">
      <c r="A8320" s="8"/>
      <c r="B8320" s="7"/>
      <c r="C8320" s="7"/>
      <c r="D8320" s="7"/>
      <c r="E8320" s="7"/>
      <c r="F8320" s="7"/>
      <c r="G8320" s="7"/>
      <c r="H8320" s="7"/>
      <c r="I8320" s="10"/>
      <c r="J8320" s="25"/>
      <c r="K8320" s="250"/>
      <c r="L8320" s="31"/>
      <c r="M8320" s="9"/>
      <c r="N8320" s="11" t="s">
        <v>25</v>
      </c>
      <c r="O8320" s="39"/>
      <c r="P8320" s="47"/>
      <c r="Q8320" s="13"/>
      <c r="R8320" s="248">
        <f t="shared" si="1290"/>
        <v>0</v>
      </c>
      <c r="S8320" s="248">
        <f t="shared" si="1291"/>
        <v>0</v>
      </c>
      <c r="T8320" s="248">
        <f t="shared" si="1292"/>
        <v>0</v>
      </c>
      <c r="U8320" s="248">
        <f t="shared" si="1293"/>
        <v>0</v>
      </c>
      <c r="V8320" s="13"/>
      <c r="W8320" s="7"/>
      <c r="AT8320" s="130"/>
      <c r="BF8320" s="33">
        <f t="shared" si="1299"/>
        <v>41242</v>
      </c>
      <c r="BG8320" s="34">
        <f t="shared" si="1294"/>
        <v>82.88000000000001</v>
      </c>
      <c r="BH8320" s="32">
        <f t="shared" si="1295"/>
        <v>1</v>
      </c>
      <c r="BI8320" s="32">
        <f t="shared" si="1296"/>
        <v>0</v>
      </c>
      <c r="BJ8320" s="69">
        <f t="shared" si="1297"/>
        <v>0</v>
      </c>
      <c r="BK8320" s="158" t="str">
        <f t="shared" si="1298"/>
        <v/>
      </c>
    </row>
    <row r="8321" spans="1:63" ht="12" customHeight="1" x14ac:dyDescent="0.2">
      <c r="A8321" s="8"/>
      <c r="B8321" s="7"/>
      <c r="C8321" s="7"/>
      <c r="D8321" s="7"/>
      <c r="E8321" s="7"/>
      <c r="F8321" s="7"/>
      <c r="G8321" s="7"/>
      <c r="H8321" s="7"/>
      <c r="I8321" s="10"/>
      <c r="J8321" s="25"/>
      <c r="K8321" s="250"/>
      <c r="L8321" s="31"/>
      <c r="M8321" s="9"/>
      <c r="N8321" s="11" t="s">
        <v>25</v>
      </c>
      <c r="O8321" s="39"/>
      <c r="P8321" s="47"/>
      <c r="Q8321" s="13"/>
      <c r="R8321" s="248">
        <f t="shared" si="1290"/>
        <v>0</v>
      </c>
      <c r="S8321" s="248">
        <f t="shared" si="1291"/>
        <v>0</v>
      </c>
      <c r="T8321" s="248">
        <f t="shared" si="1292"/>
        <v>0</v>
      </c>
      <c r="U8321" s="248">
        <f t="shared" si="1293"/>
        <v>0</v>
      </c>
      <c r="V8321" s="13"/>
      <c r="W8321" s="7"/>
      <c r="AT8321" s="130"/>
      <c r="BF8321" s="33">
        <f t="shared" si="1299"/>
        <v>41242</v>
      </c>
      <c r="BG8321" s="34">
        <f t="shared" si="1294"/>
        <v>82.88000000000001</v>
      </c>
      <c r="BH8321" s="32">
        <f t="shared" si="1295"/>
        <v>1</v>
      </c>
      <c r="BI8321" s="32">
        <f t="shared" si="1296"/>
        <v>0</v>
      </c>
      <c r="BJ8321" s="69">
        <f t="shared" si="1297"/>
        <v>0</v>
      </c>
      <c r="BK8321" s="158" t="str">
        <f t="shared" si="1298"/>
        <v/>
      </c>
    </row>
    <row r="8322" spans="1:63" ht="12" customHeight="1" x14ac:dyDescent="0.2">
      <c r="A8322" s="8"/>
      <c r="B8322" s="7"/>
      <c r="C8322" s="7"/>
      <c r="D8322" s="7"/>
      <c r="E8322" s="7"/>
      <c r="F8322" s="7"/>
      <c r="G8322" s="7"/>
      <c r="H8322" s="7"/>
      <c r="I8322" s="10"/>
      <c r="J8322" s="25"/>
      <c r="K8322" s="250"/>
      <c r="L8322" s="31"/>
      <c r="M8322" s="9"/>
      <c r="N8322" s="11" t="s">
        <v>25</v>
      </c>
      <c r="O8322" s="39"/>
      <c r="P8322" s="47"/>
      <c r="Q8322" s="13"/>
      <c r="R8322" s="248">
        <f t="shared" si="1290"/>
        <v>0</v>
      </c>
      <c r="S8322" s="248">
        <f t="shared" si="1291"/>
        <v>0</v>
      </c>
      <c r="T8322" s="248">
        <f t="shared" si="1292"/>
        <v>0</v>
      </c>
      <c r="U8322" s="248">
        <f t="shared" si="1293"/>
        <v>0</v>
      </c>
      <c r="V8322" s="13"/>
      <c r="W8322" s="7"/>
      <c r="AT8322" s="130"/>
      <c r="BF8322" s="33">
        <f t="shared" si="1299"/>
        <v>41242</v>
      </c>
      <c r="BG8322" s="34">
        <f t="shared" si="1294"/>
        <v>82.88000000000001</v>
      </c>
      <c r="BH8322" s="32">
        <f t="shared" si="1295"/>
        <v>1</v>
      </c>
      <c r="BI8322" s="32">
        <f t="shared" si="1296"/>
        <v>0</v>
      </c>
      <c r="BJ8322" s="69">
        <f t="shared" si="1297"/>
        <v>0</v>
      </c>
      <c r="BK8322" s="158" t="str">
        <f t="shared" si="1298"/>
        <v/>
      </c>
    </row>
    <row r="8323" spans="1:63" ht="12" customHeight="1" x14ac:dyDescent="0.2">
      <c r="A8323" s="8"/>
      <c r="B8323" s="7"/>
      <c r="C8323" s="7"/>
      <c r="D8323" s="7"/>
      <c r="E8323" s="7"/>
      <c r="F8323" s="7"/>
      <c r="G8323" s="7"/>
      <c r="H8323" s="7"/>
      <c r="I8323" s="10"/>
      <c r="J8323" s="25"/>
      <c r="K8323" s="250"/>
      <c r="L8323" s="31"/>
      <c r="M8323" s="9"/>
      <c r="N8323" s="11" t="s">
        <v>25</v>
      </c>
      <c r="O8323" s="39"/>
      <c r="P8323" s="47"/>
      <c r="Q8323" s="13"/>
      <c r="R8323" s="248">
        <f t="shared" si="1290"/>
        <v>0</v>
      </c>
      <c r="S8323" s="248">
        <f t="shared" si="1291"/>
        <v>0</v>
      </c>
      <c r="T8323" s="248">
        <f t="shared" si="1292"/>
        <v>0</v>
      </c>
      <c r="U8323" s="248">
        <f t="shared" si="1293"/>
        <v>0</v>
      </c>
      <c r="V8323" s="13"/>
      <c r="W8323" s="7"/>
      <c r="AT8323" s="130"/>
      <c r="BF8323" s="33">
        <f t="shared" si="1299"/>
        <v>41242</v>
      </c>
      <c r="BG8323" s="34">
        <f t="shared" si="1294"/>
        <v>82.88000000000001</v>
      </c>
      <c r="BH8323" s="32">
        <f t="shared" si="1295"/>
        <v>1</v>
      </c>
      <c r="BI8323" s="32">
        <f t="shared" si="1296"/>
        <v>0</v>
      </c>
      <c r="BJ8323" s="69">
        <f t="shared" si="1297"/>
        <v>0</v>
      </c>
      <c r="BK8323" s="158" t="str">
        <f t="shared" si="1298"/>
        <v/>
      </c>
    </row>
    <row r="8324" spans="1:63" ht="12" customHeight="1" x14ac:dyDescent="0.2">
      <c r="A8324" s="8"/>
      <c r="B8324" s="7"/>
      <c r="C8324" s="7"/>
      <c r="D8324" s="7"/>
      <c r="E8324" s="7"/>
      <c r="F8324" s="7"/>
      <c r="G8324" s="7"/>
      <c r="H8324" s="7"/>
      <c r="I8324" s="10"/>
      <c r="J8324" s="25"/>
      <c r="K8324" s="250"/>
      <c r="L8324" s="31"/>
      <c r="M8324" s="9"/>
      <c r="N8324" s="11" t="s">
        <v>25</v>
      </c>
      <c r="O8324" s="39"/>
      <c r="P8324" s="47"/>
      <c r="Q8324" s="13"/>
      <c r="R8324" s="248">
        <f t="shared" si="1290"/>
        <v>0</v>
      </c>
      <c r="S8324" s="248">
        <f t="shared" si="1291"/>
        <v>0</v>
      </c>
      <c r="T8324" s="248">
        <f t="shared" si="1292"/>
        <v>0</v>
      </c>
      <c r="U8324" s="248">
        <f t="shared" si="1293"/>
        <v>0</v>
      </c>
      <c r="V8324" s="13"/>
      <c r="W8324" s="7"/>
      <c r="AT8324" s="130"/>
      <c r="BF8324" s="33">
        <f t="shared" si="1299"/>
        <v>41242</v>
      </c>
      <c r="BG8324" s="34">
        <f t="shared" si="1294"/>
        <v>82.88000000000001</v>
      </c>
      <c r="BH8324" s="32">
        <f t="shared" si="1295"/>
        <v>1</v>
      </c>
      <c r="BI8324" s="32">
        <f t="shared" si="1296"/>
        <v>0</v>
      </c>
      <c r="BJ8324" s="69">
        <f t="shared" si="1297"/>
        <v>0</v>
      </c>
      <c r="BK8324" s="158" t="str">
        <f t="shared" si="1298"/>
        <v/>
      </c>
    </row>
    <row r="8325" spans="1:63" ht="12" customHeight="1" x14ac:dyDescent="0.2">
      <c r="A8325" s="8"/>
      <c r="B8325" s="7"/>
      <c r="C8325" s="7"/>
      <c r="D8325" s="7"/>
      <c r="E8325" s="7"/>
      <c r="F8325" s="7"/>
      <c r="G8325" s="7"/>
      <c r="H8325" s="7"/>
      <c r="I8325" s="10"/>
      <c r="J8325" s="25"/>
      <c r="K8325" s="250"/>
      <c r="L8325" s="31"/>
      <c r="M8325" s="9"/>
      <c r="N8325" s="11" t="s">
        <v>25</v>
      </c>
      <c r="O8325" s="39"/>
      <c r="P8325" s="47"/>
      <c r="Q8325" s="13"/>
      <c r="R8325" s="248">
        <f t="shared" si="1290"/>
        <v>0</v>
      </c>
      <c r="S8325" s="248">
        <f t="shared" si="1291"/>
        <v>0</v>
      </c>
      <c r="T8325" s="248">
        <f t="shared" si="1292"/>
        <v>0</v>
      </c>
      <c r="U8325" s="248">
        <f t="shared" si="1293"/>
        <v>0</v>
      </c>
      <c r="V8325" s="13"/>
      <c r="W8325" s="7"/>
      <c r="AT8325" s="130"/>
      <c r="BF8325" s="33">
        <f t="shared" si="1299"/>
        <v>41242</v>
      </c>
      <c r="BG8325" s="34">
        <f t="shared" si="1294"/>
        <v>82.88000000000001</v>
      </c>
      <c r="BH8325" s="32">
        <f t="shared" si="1295"/>
        <v>1</v>
      </c>
      <c r="BI8325" s="32">
        <f t="shared" si="1296"/>
        <v>0</v>
      </c>
      <c r="BJ8325" s="69">
        <f t="shared" si="1297"/>
        <v>0</v>
      </c>
      <c r="BK8325" s="158" t="str">
        <f t="shared" si="1298"/>
        <v/>
      </c>
    </row>
    <row r="8326" spans="1:63" ht="12" customHeight="1" x14ac:dyDescent="0.2">
      <c r="A8326" s="8"/>
      <c r="B8326" s="7"/>
      <c r="C8326" s="7"/>
      <c r="D8326" s="7"/>
      <c r="E8326" s="7"/>
      <c r="F8326" s="7"/>
      <c r="G8326" s="7"/>
      <c r="H8326" s="7"/>
      <c r="I8326" s="10"/>
      <c r="J8326" s="25"/>
      <c r="K8326" s="250"/>
      <c r="L8326" s="31"/>
      <c r="M8326" s="9"/>
      <c r="N8326" s="11" t="s">
        <v>25</v>
      </c>
      <c r="O8326" s="39"/>
      <c r="P8326" s="47"/>
      <c r="Q8326" s="13"/>
      <c r="R8326" s="248">
        <f t="shared" si="1290"/>
        <v>0</v>
      </c>
      <c r="S8326" s="248">
        <f t="shared" si="1291"/>
        <v>0</v>
      </c>
      <c r="T8326" s="248">
        <f t="shared" si="1292"/>
        <v>0</v>
      </c>
      <c r="U8326" s="248">
        <f t="shared" si="1293"/>
        <v>0</v>
      </c>
      <c r="V8326" s="13"/>
      <c r="W8326" s="7"/>
      <c r="AT8326" s="130"/>
      <c r="BF8326" s="33">
        <f t="shared" si="1299"/>
        <v>41242</v>
      </c>
      <c r="BG8326" s="34">
        <f t="shared" si="1294"/>
        <v>82.88000000000001</v>
      </c>
      <c r="BH8326" s="32">
        <f t="shared" si="1295"/>
        <v>1</v>
      </c>
      <c r="BI8326" s="32">
        <f t="shared" si="1296"/>
        <v>0</v>
      </c>
      <c r="BJ8326" s="69">
        <f t="shared" si="1297"/>
        <v>0</v>
      </c>
      <c r="BK8326" s="158" t="str">
        <f t="shared" si="1298"/>
        <v/>
      </c>
    </row>
    <row r="8327" spans="1:63" ht="12" customHeight="1" x14ac:dyDescent="0.2">
      <c r="A8327" s="8"/>
      <c r="B8327" s="7"/>
      <c r="C8327" s="7"/>
      <c r="D8327" s="7"/>
      <c r="E8327" s="7"/>
      <c r="F8327" s="7"/>
      <c r="G8327" s="7"/>
      <c r="H8327" s="7"/>
      <c r="I8327" s="10"/>
      <c r="J8327" s="25"/>
      <c r="K8327" s="250"/>
      <c r="L8327" s="31"/>
      <c r="M8327" s="9"/>
      <c r="N8327" s="11" t="s">
        <v>25</v>
      </c>
      <c r="O8327" s="39"/>
      <c r="P8327" s="47"/>
      <c r="Q8327" s="13"/>
      <c r="R8327" s="248">
        <f t="shared" si="1290"/>
        <v>0</v>
      </c>
      <c r="S8327" s="248">
        <f t="shared" si="1291"/>
        <v>0</v>
      </c>
      <c r="T8327" s="248">
        <f t="shared" si="1292"/>
        <v>0</v>
      </c>
      <c r="U8327" s="248">
        <f t="shared" si="1293"/>
        <v>0</v>
      </c>
      <c r="V8327" s="13"/>
      <c r="W8327" s="7"/>
      <c r="AT8327" s="130"/>
      <c r="BF8327" s="33">
        <f t="shared" si="1299"/>
        <v>41242</v>
      </c>
      <c r="BG8327" s="34">
        <f t="shared" si="1294"/>
        <v>82.88000000000001</v>
      </c>
      <c r="BH8327" s="32">
        <f t="shared" si="1295"/>
        <v>1</v>
      </c>
      <c r="BI8327" s="32">
        <f t="shared" si="1296"/>
        <v>0</v>
      </c>
      <c r="BJ8327" s="69">
        <f t="shared" si="1297"/>
        <v>0</v>
      </c>
      <c r="BK8327" s="158" t="str">
        <f t="shared" si="1298"/>
        <v/>
      </c>
    </row>
    <row r="8328" spans="1:63" ht="12" customHeight="1" x14ac:dyDescent="0.2">
      <c r="A8328" s="8"/>
      <c r="B8328" s="7"/>
      <c r="C8328" s="7"/>
      <c r="D8328" s="7"/>
      <c r="E8328" s="7"/>
      <c r="F8328" s="7"/>
      <c r="G8328" s="7"/>
      <c r="H8328" s="7"/>
      <c r="I8328" s="10"/>
      <c r="J8328" s="25"/>
      <c r="K8328" s="250"/>
      <c r="L8328" s="31"/>
      <c r="M8328" s="9"/>
      <c r="N8328" s="11" t="s">
        <v>25</v>
      </c>
      <c r="O8328" s="39"/>
      <c r="P8328" s="47"/>
      <c r="Q8328" s="13"/>
      <c r="R8328" s="248">
        <f t="shared" si="1290"/>
        <v>0</v>
      </c>
      <c r="S8328" s="248">
        <f t="shared" si="1291"/>
        <v>0</v>
      </c>
      <c r="T8328" s="248">
        <f t="shared" si="1292"/>
        <v>0</v>
      </c>
      <c r="U8328" s="248">
        <f t="shared" si="1293"/>
        <v>0</v>
      </c>
      <c r="V8328" s="13"/>
      <c r="W8328" s="7"/>
      <c r="AT8328" s="130"/>
      <c r="BF8328" s="33">
        <f t="shared" si="1299"/>
        <v>41242</v>
      </c>
      <c r="BG8328" s="34">
        <f t="shared" si="1294"/>
        <v>82.88000000000001</v>
      </c>
      <c r="BH8328" s="32">
        <f t="shared" si="1295"/>
        <v>1</v>
      </c>
      <c r="BI8328" s="32">
        <f t="shared" si="1296"/>
        <v>0</v>
      </c>
      <c r="BJ8328" s="69">
        <f t="shared" si="1297"/>
        <v>0</v>
      </c>
      <c r="BK8328" s="158" t="str">
        <f t="shared" si="1298"/>
        <v/>
      </c>
    </row>
    <row r="8329" spans="1:63" ht="12" customHeight="1" x14ac:dyDescent="0.2">
      <c r="A8329" s="8"/>
      <c r="B8329" s="7"/>
      <c r="C8329" s="7"/>
      <c r="D8329" s="7"/>
      <c r="E8329" s="7"/>
      <c r="F8329" s="7"/>
      <c r="G8329" s="7"/>
      <c r="H8329" s="7"/>
      <c r="I8329" s="10"/>
      <c r="J8329" s="25"/>
      <c r="K8329" s="250"/>
      <c r="L8329" s="31"/>
      <c r="M8329" s="9"/>
      <c r="N8329" s="11" t="s">
        <v>25</v>
      </c>
      <c r="O8329" s="39"/>
      <c r="P8329" s="47"/>
      <c r="Q8329" s="13"/>
      <c r="R8329" s="248">
        <f t="shared" si="1290"/>
        <v>0</v>
      </c>
      <c r="S8329" s="248">
        <f t="shared" si="1291"/>
        <v>0</v>
      </c>
      <c r="T8329" s="248">
        <f t="shared" si="1292"/>
        <v>0</v>
      </c>
      <c r="U8329" s="248">
        <f t="shared" si="1293"/>
        <v>0</v>
      </c>
      <c r="V8329" s="13"/>
      <c r="W8329" s="7"/>
      <c r="AT8329" s="130"/>
      <c r="BF8329" s="33">
        <f t="shared" si="1299"/>
        <v>41242</v>
      </c>
      <c r="BG8329" s="34">
        <f t="shared" si="1294"/>
        <v>82.88000000000001</v>
      </c>
      <c r="BH8329" s="32">
        <f t="shared" si="1295"/>
        <v>1</v>
      </c>
      <c r="BI8329" s="32">
        <f t="shared" si="1296"/>
        <v>0</v>
      </c>
      <c r="BJ8329" s="69">
        <f t="shared" si="1297"/>
        <v>0</v>
      </c>
      <c r="BK8329" s="158" t="str">
        <f t="shared" si="1298"/>
        <v/>
      </c>
    </row>
    <row r="8330" spans="1:63" ht="12" customHeight="1" x14ac:dyDescent="0.2">
      <c r="A8330" s="8"/>
      <c r="B8330" s="7"/>
      <c r="C8330" s="7"/>
      <c r="D8330" s="7"/>
      <c r="E8330" s="7"/>
      <c r="F8330" s="7"/>
      <c r="G8330" s="7"/>
      <c r="H8330" s="7"/>
      <c r="I8330" s="10"/>
      <c r="J8330" s="25"/>
      <c r="K8330" s="250"/>
      <c r="L8330" s="31"/>
      <c r="M8330" s="9"/>
      <c r="N8330" s="11" t="s">
        <v>25</v>
      </c>
      <c r="O8330" s="39"/>
      <c r="P8330" s="47"/>
      <c r="Q8330" s="13"/>
      <c r="R8330" s="248">
        <f t="shared" si="1290"/>
        <v>0</v>
      </c>
      <c r="S8330" s="248">
        <f t="shared" si="1291"/>
        <v>0</v>
      </c>
      <c r="T8330" s="248">
        <f t="shared" si="1292"/>
        <v>0</v>
      </c>
      <c r="U8330" s="248">
        <f t="shared" si="1293"/>
        <v>0</v>
      </c>
      <c r="V8330" s="13"/>
      <c r="W8330" s="7"/>
      <c r="AT8330" s="130"/>
      <c r="BF8330" s="33">
        <f t="shared" si="1299"/>
        <v>41242</v>
      </c>
      <c r="BG8330" s="34">
        <f t="shared" si="1294"/>
        <v>82.88000000000001</v>
      </c>
      <c r="BH8330" s="32">
        <f t="shared" si="1295"/>
        <v>1</v>
      </c>
      <c r="BI8330" s="32">
        <f t="shared" si="1296"/>
        <v>0</v>
      </c>
      <c r="BJ8330" s="69">
        <f t="shared" si="1297"/>
        <v>0</v>
      </c>
      <c r="BK8330" s="158" t="str">
        <f t="shared" si="1298"/>
        <v/>
      </c>
    </row>
    <row r="8331" spans="1:63" ht="12" customHeight="1" x14ac:dyDescent="0.2">
      <c r="A8331" s="8"/>
      <c r="B8331" s="7"/>
      <c r="C8331" s="7"/>
      <c r="D8331" s="7"/>
      <c r="E8331" s="7"/>
      <c r="F8331" s="7"/>
      <c r="G8331" s="7"/>
      <c r="H8331" s="7"/>
      <c r="I8331" s="10"/>
      <c r="J8331" s="25"/>
      <c r="K8331" s="250"/>
      <c r="L8331" s="31"/>
      <c r="M8331" s="9"/>
      <c r="N8331" s="11" t="s">
        <v>25</v>
      </c>
      <c r="O8331" s="39"/>
      <c r="P8331" s="47"/>
      <c r="Q8331" s="13"/>
      <c r="R8331" s="248">
        <f t="shared" ref="R8331:R8394" si="1300">IF(N8331&lt;&gt;"M",ROUND(IF(M8331&lt;&gt;"Y",IF(P8331&lt;&gt;"Y",K8331,K8331*(BH8331-1)),0),ROUNDING),"")</f>
        <v>0</v>
      </c>
      <c r="S8331" s="248">
        <f t="shared" ref="S8331:S8394" si="1301">IF(N8331&lt;&gt;"M",ROUND(IF(O8331&gt;0,IF(M8331="Y",BI8331*(1-O8331),IF(BI8331&gt;R8331,R8331 + (BI8331 - R8331)*(1-O8331),BI8331)),BI8331),ROUNDING),"")</f>
        <v>0</v>
      </c>
      <c r="T8331" s="248">
        <f t="shared" ref="T8331:T8394" si="1302">IF(N8331&lt;&gt;"M",ROUND(IF(O8331&gt;0,IF(M8331="Y",BJ8331*(1-O8331),IF(BJ8331&gt;R8331,R8331 + (BJ8331 - R8331)*(1-O8331),BJ8331)),BJ8331),ROUNDING),"")</f>
        <v>0</v>
      </c>
      <c r="U8331" s="248">
        <f t="shared" ref="U8331:U8394" si="1303">IF(N8331&lt;&gt;"M",ROUND(IF(OR(N8331="P",N8331=""),0,IF(OR(M8331="N",M8331=""),T8331-R8331,T8331)),ROUNDING),"")</f>
        <v>0</v>
      </c>
      <c r="V8331" s="13"/>
      <c r="W8331" s="7"/>
      <c r="AT8331" s="130"/>
      <c r="BF8331" s="33">
        <f t="shared" si="1299"/>
        <v>41242</v>
      </c>
      <c r="BG8331" s="34">
        <f t="shared" ref="BG8331:BG8394" si="1304">IF(N8331&lt;&gt;"M",BG8330+U8331,BG8330)</f>
        <v>82.88000000000001</v>
      </c>
      <c r="BH8331" s="32">
        <f t="shared" ref="BH8331:BH8394" si="1305">IF(L8331&lt;&gt;"",IF(ODDS_TYPE=1,L8331,IF(ODDS_TYPE=2,IF(L8331&gt;0,1+L8331/100,IF(L8331&lt;0,1-100/L8331,1)),IF(ODDS_TYPE=3,1+L8331,IF(ODDS_TYPE=4,1+L8331,IF(ODDS_TYPE=5,IF(L8331&gt;0,1+L8331,1-1/L8331),IF(ODDS_TYPE=6,IF(L8331&gt;=0,L8331+1,1-1/L8331),1)))))),1)</f>
        <v>1</v>
      </c>
      <c r="BI8331" s="32">
        <f t="shared" ref="BI8331:BI8394" si="1306">IF(P8331&lt;&gt;"Y",IF(M8331&lt;&gt;"Y",K8331*BH8331,K8331*BH8331 - K8331),IF(M8331&lt;&gt;"Y",K8331*BH8331,K8331))</f>
        <v>0</v>
      </c>
      <c r="BJ8331" s="69">
        <f t="shared" ref="BJ8331:BJ8394" si="1307">IF(P8331&lt;&gt;"Y",
IF(M8331&lt;&gt;"Y",
IF(N8331="Y",K8331*BH8331,IF(N8331="P",0,IF(OR(N8331="R",N8331="PU"),K8331,IF(N8331="H",K8331*BH8331*0.5,IF(N8331="HW",K8331*0.5*(1 + BH8331),IF(N8331="HL",K8331*0.5,0)))))),
IF(N8331="Y",K8331*BH8331 - K8331,IF(N8331="P",0,IF(OR(N8331="R",N8331="PU"),0,IF(N8331="H",IF(BH8331&gt;2,0.5*K8331*BH8331 - K8331,0),IF(N8331="HW",K8331*0.5*(1 + BH8331) - K8331,IF(N8331="HL",0,0))))))),
IF(M8331&lt;&gt;"Y",
IF(N8331="Y",K8331*BH8331,IF(N8331="P",0,IF(OR(N8331="R",N8331="PU"),K8331*(BH8331-1),IF(N8331="H",K8331*BH8331*0.5,IF(N8331="HW",K8331*(BH8331-1)*0.5,IF(N8331="HL",K8331*BH8331 - K8331*0.5,0)))))),
IF(N8331="Y",K8331,IF(N8331="P",0,IF(OR(N8331="R",N8331="PU"),0,IF(N8331="H",IF(BH8331&lt;2,K8331*BH8331*0.5 - K8331*(BH8331-1),0),IF(N8331="HW",0,IF(N8331="HL",K8331*0.5,0)))))))
)</f>
        <v>0</v>
      </c>
      <c r="BK8331" s="158" t="str">
        <f t="shared" ref="BK8331:BK8394" si="1308">IF(FILT_M=1,IF(LEN(C8331)&gt;0,C8331,""),IF(FILT_M=2,IF(LEN(E8331)&gt;0,E8331,""),IF(FILT_M=3,IF(LEN(F8331)&gt;0,F8331,""),IF(FILT_M=4,IF(LEN(G8331)&gt;0,G8331,""),""))))</f>
        <v/>
      </c>
    </row>
    <row r="8332" spans="1:63" ht="12" customHeight="1" x14ac:dyDescent="0.2">
      <c r="A8332" s="8"/>
      <c r="B8332" s="7"/>
      <c r="C8332" s="7"/>
      <c r="D8332" s="7"/>
      <c r="E8332" s="7"/>
      <c r="F8332" s="7"/>
      <c r="G8332" s="7"/>
      <c r="H8332" s="7"/>
      <c r="I8332" s="10"/>
      <c r="J8332" s="25"/>
      <c r="K8332" s="250"/>
      <c r="L8332" s="31"/>
      <c r="M8332" s="9"/>
      <c r="N8332" s="11" t="s">
        <v>25</v>
      </c>
      <c r="O8332" s="39"/>
      <c r="P8332" s="47"/>
      <c r="Q8332" s="13"/>
      <c r="R8332" s="248">
        <f t="shared" si="1300"/>
        <v>0</v>
      </c>
      <c r="S8332" s="248">
        <f t="shared" si="1301"/>
        <v>0</v>
      </c>
      <c r="T8332" s="248">
        <f t="shared" si="1302"/>
        <v>0</v>
      </c>
      <c r="U8332" s="248">
        <f t="shared" si="1303"/>
        <v>0</v>
      </c>
      <c r="V8332" s="13"/>
      <c r="W8332" s="7"/>
      <c r="AT8332" s="130"/>
      <c r="BF8332" s="33">
        <f t="shared" ref="BF8332:BF8395" si="1309">IF(A8332&gt;2,A8332,BF8331)</f>
        <v>41242</v>
      </c>
      <c r="BG8332" s="34">
        <f t="shared" si="1304"/>
        <v>82.88000000000001</v>
      </c>
      <c r="BH8332" s="32">
        <f t="shared" si="1305"/>
        <v>1</v>
      </c>
      <c r="BI8332" s="32">
        <f t="shared" si="1306"/>
        <v>0</v>
      </c>
      <c r="BJ8332" s="69">
        <f t="shared" si="1307"/>
        <v>0</v>
      </c>
      <c r="BK8332" s="158" t="str">
        <f t="shared" si="1308"/>
        <v/>
      </c>
    </row>
    <row r="8333" spans="1:63" ht="12" customHeight="1" x14ac:dyDescent="0.2">
      <c r="A8333" s="8"/>
      <c r="B8333" s="7"/>
      <c r="C8333" s="7"/>
      <c r="D8333" s="7"/>
      <c r="E8333" s="7"/>
      <c r="F8333" s="7"/>
      <c r="G8333" s="7"/>
      <c r="H8333" s="7"/>
      <c r="I8333" s="10"/>
      <c r="J8333" s="25"/>
      <c r="K8333" s="250"/>
      <c r="L8333" s="31"/>
      <c r="M8333" s="9"/>
      <c r="N8333" s="11" t="s">
        <v>25</v>
      </c>
      <c r="O8333" s="39"/>
      <c r="P8333" s="47"/>
      <c r="Q8333" s="13"/>
      <c r="R8333" s="248">
        <f t="shared" si="1300"/>
        <v>0</v>
      </c>
      <c r="S8333" s="248">
        <f t="shared" si="1301"/>
        <v>0</v>
      </c>
      <c r="T8333" s="248">
        <f t="shared" si="1302"/>
        <v>0</v>
      </c>
      <c r="U8333" s="248">
        <f t="shared" si="1303"/>
        <v>0</v>
      </c>
      <c r="V8333" s="13"/>
      <c r="W8333" s="7"/>
      <c r="AT8333" s="130"/>
      <c r="BF8333" s="33">
        <f t="shared" si="1309"/>
        <v>41242</v>
      </c>
      <c r="BG8333" s="34">
        <f t="shared" si="1304"/>
        <v>82.88000000000001</v>
      </c>
      <c r="BH8333" s="32">
        <f t="shared" si="1305"/>
        <v>1</v>
      </c>
      <c r="BI8333" s="32">
        <f t="shared" si="1306"/>
        <v>0</v>
      </c>
      <c r="BJ8333" s="69">
        <f t="shared" si="1307"/>
        <v>0</v>
      </c>
      <c r="BK8333" s="158" t="str">
        <f t="shared" si="1308"/>
        <v/>
      </c>
    </row>
    <row r="8334" spans="1:63" ht="12" customHeight="1" x14ac:dyDescent="0.2">
      <c r="A8334" s="8"/>
      <c r="B8334" s="7"/>
      <c r="C8334" s="7"/>
      <c r="D8334" s="7"/>
      <c r="E8334" s="7"/>
      <c r="F8334" s="7"/>
      <c r="G8334" s="7"/>
      <c r="H8334" s="7"/>
      <c r="I8334" s="10"/>
      <c r="J8334" s="25"/>
      <c r="K8334" s="250"/>
      <c r="L8334" s="31"/>
      <c r="M8334" s="9"/>
      <c r="N8334" s="11" t="s">
        <v>25</v>
      </c>
      <c r="O8334" s="39"/>
      <c r="P8334" s="47"/>
      <c r="Q8334" s="13"/>
      <c r="R8334" s="248">
        <f t="shared" si="1300"/>
        <v>0</v>
      </c>
      <c r="S8334" s="248">
        <f t="shared" si="1301"/>
        <v>0</v>
      </c>
      <c r="T8334" s="248">
        <f t="shared" si="1302"/>
        <v>0</v>
      </c>
      <c r="U8334" s="248">
        <f t="shared" si="1303"/>
        <v>0</v>
      </c>
      <c r="V8334" s="13"/>
      <c r="W8334" s="7"/>
      <c r="AT8334" s="130"/>
      <c r="BF8334" s="33">
        <f t="shared" si="1309"/>
        <v>41242</v>
      </c>
      <c r="BG8334" s="34">
        <f t="shared" si="1304"/>
        <v>82.88000000000001</v>
      </c>
      <c r="BH8334" s="32">
        <f t="shared" si="1305"/>
        <v>1</v>
      </c>
      <c r="BI8334" s="32">
        <f t="shared" si="1306"/>
        <v>0</v>
      </c>
      <c r="BJ8334" s="69">
        <f t="shared" si="1307"/>
        <v>0</v>
      </c>
      <c r="BK8334" s="158" t="str">
        <f t="shared" si="1308"/>
        <v/>
      </c>
    </row>
    <row r="8335" spans="1:63" ht="12" customHeight="1" x14ac:dyDescent="0.2">
      <c r="A8335" s="8"/>
      <c r="B8335" s="7"/>
      <c r="C8335" s="7"/>
      <c r="D8335" s="7"/>
      <c r="E8335" s="7"/>
      <c r="F8335" s="7"/>
      <c r="G8335" s="7"/>
      <c r="H8335" s="7"/>
      <c r="I8335" s="10"/>
      <c r="J8335" s="25"/>
      <c r="K8335" s="250"/>
      <c r="L8335" s="31"/>
      <c r="M8335" s="9"/>
      <c r="N8335" s="11" t="s">
        <v>25</v>
      </c>
      <c r="O8335" s="39"/>
      <c r="P8335" s="47"/>
      <c r="Q8335" s="13"/>
      <c r="R8335" s="248">
        <f t="shared" si="1300"/>
        <v>0</v>
      </c>
      <c r="S8335" s="248">
        <f t="shared" si="1301"/>
        <v>0</v>
      </c>
      <c r="T8335" s="248">
        <f t="shared" si="1302"/>
        <v>0</v>
      </c>
      <c r="U8335" s="248">
        <f t="shared" si="1303"/>
        <v>0</v>
      </c>
      <c r="V8335" s="13"/>
      <c r="W8335" s="7"/>
      <c r="AT8335" s="130"/>
      <c r="BF8335" s="33">
        <f t="shared" si="1309"/>
        <v>41242</v>
      </c>
      <c r="BG8335" s="34">
        <f t="shared" si="1304"/>
        <v>82.88000000000001</v>
      </c>
      <c r="BH8335" s="32">
        <f t="shared" si="1305"/>
        <v>1</v>
      </c>
      <c r="BI8335" s="32">
        <f t="shared" si="1306"/>
        <v>0</v>
      </c>
      <c r="BJ8335" s="69">
        <f t="shared" si="1307"/>
        <v>0</v>
      </c>
      <c r="BK8335" s="158" t="str">
        <f t="shared" si="1308"/>
        <v/>
      </c>
    </row>
    <row r="8336" spans="1:63" ht="12" customHeight="1" x14ac:dyDescent="0.2">
      <c r="A8336" s="8"/>
      <c r="B8336" s="7"/>
      <c r="C8336" s="7"/>
      <c r="D8336" s="7"/>
      <c r="E8336" s="7"/>
      <c r="F8336" s="7"/>
      <c r="G8336" s="7"/>
      <c r="H8336" s="7"/>
      <c r="I8336" s="10"/>
      <c r="J8336" s="25"/>
      <c r="K8336" s="250"/>
      <c r="L8336" s="31"/>
      <c r="M8336" s="9"/>
      <c r="N8336" s="11" t="s">
        <v>25</v>
      </c>
      <c r="O8336" s="39"/>
      <c r="P8336" s="47"/>
      <c r="Q8336" s="13"/>
      <c r="R8336" s="248">
        <f t="shared" si="1300"/>
        <v>0</v>
      </c>
      <c r="S8336" s="248">
        <f t="shared" si="1301"/>
        <v>0</v>
      </c>
      <c r="T8336" s="248">
        <f t="shared" si="1302"/>
        <v>0</v>
      </c>
      <c r="U8336" s="248">
        <f t="shared" si="1303"/>
        <v>0</v>
      </c>
      <c r="V8336" s="13"/>
      <c r="W8336" s="7"/>
      <c r="AT8336" s="130"/>
      <c r="BF8336" s="33">
        <f t="shared" si="1309"/>
        <v>41242</v>
      </c>
      <c r="BG8336" s="34">
        <f t="shared" si="1304"/>
        <v>82.88000000000001</v>
      </c>
      <c r="BH8336" s="32">
        <f t="shared" si="1305"/>
        <v>1</v>
      </c>
      <c r="BI8336" s="32">
        <f t="shared" si="1306"/>
        <v>0</v>
      </c>
      <c r="BJ8336" s="69">
        <f t="shared" si="1307"/>
        <v>0</v>
      </c>
      <c r="BK8336" s="158" t="str">
        <f t="shared" si="1308"/>
        <v/>
      </c>
    </row>
    <row r="8337" spans="1:63" ht="12" customHeight="1" x14ac:dyDescent="0.2">
      <c r="A8337" s="8"/>
      <c r="B8337" s="7"/>
      <c r="C8337" s="7"/>
      <c r="D8337" s="7"/>
      <c r="E8337" s="7"/>
      <c r="F8337" s="7"/>
      <c r="G8337" s="7"/>
      <c r="H8337" s="7"/>
      <c r="I8337" s="10"/>
      <c r="J8337" s="25"/>
      <c r="K8337" s="250"/>
      <c r="L8337" s="31"/>
      <c r="M8337" s="9"/>
      <c r="N8337" s="11" t="s">
        <v>25</v>
      </c>
      <c r="O8337" s="39"/>
      <c r="P8337" s="47"/>
      <c r="Q8337" s="13"/>
      <c r="R8337" s="248">
        <f t="shared" si="1300"/>
        <v>0</v>
      </c>
      <c r="S8337" s="248">
        <f t="shared" si="1301"/>
        <v>0</v>
      </c>
      <c r="T8337" s="248">
        <f t="shared" si="1302"/>
        <v>0</v>
      </c>
      <c r="U8337" s="248">
        <f t="shared" si="1303"/>
        <v>0</v>
      </c>
      <c r="V8337" s="13"/>
      <c r="W8337" s="7"/>
      <c r="AT8337" s="130"/>
      <c r="BF8337" s="33">
        <f t="shared" si="1309"/>
        <v>41242</v>
      </c>
      <c r="BG8337" s="34">
        <f t="shared" si="1304"/>
        <v>82.88000000000001</v>
      </c>
      <c r="BH8337" s="32">
        <f t="shared" si="1305"/>
        <v>1</v>
      </c>
      <c r="BI8337" s="32">
        <f t="shared" si="1306"/>
        <v>0</v>
      </c>
      <c r="BJ8337" s="69">
        <f t="shared" si="1307"/>
        <v>0</v>
      </c>
      <c r="BK8337" s="158" t="str">
        <f t="shared" si="1308"/>
        <v/>
      </c>
    </row>
    <row r="8338" spans="1:63" ht="12" customHeight="1" x14ac:dyDescent="0.2">
      <c r="A8338" s="8"/>
      <c r="B8338" s="7"/>
      <c r="C8338" s="7"/>
      <c r="D8338" s="7"/>
      <c r="E8338" s="7"/>
      <c r="F8338" s="7"/>
      <c r="G8338" s="7"/>
      <c r="H8338" s="7"/>
      <c r="I8338" s="10"/>
      <c r="J8338" s="25"/>
      <c r="K8338" s="250"/>
      <c r="L8338" s="31"/>
      <c r="M8338" s="9"/>
      <c r="N8338" s="11" t="s">
        <v>25</v>
      </c>
      <c r="O8338" s="39"/>
      <c r="P8338" s="47"/>
      <c r="Q8338" s="13"/>
      <c r="R8338" s="248">
        <f t="shared" si="1300"/>
        <v>0</v>
      </c>
      <c r="S8338" s="248">
        <f t="shared" si="1301"/>
        <v>0</v>
      </c>
      <c r="T8338" s="248">
        <f t="shared" si="1302"/>
        <v>0</v>
      </c>
      <c r="U8338" s="248">
        <f t="shared" si="1303"/>
        <v>0</v>
      </c>
      <c r="V8338" s="13"/>
      <c r="W8338" s="7"/>
      <c r="AT8338" s="130"/>
      <c r="BF8338" s="33">
        <f t="shared" si="1309"/>
        <v>41242</v>
      </c>
      <c r="BG8338" s="34">
        <f t="shared" si="1304"/>
        <v>82.88000000000001</v>
      </c>
      <c r="BH8338" s="32">
        <f t="shared" si="1305"/>
        <v>1</v>
      </c>
      <c r="BI8338" s="32">
        <f t="shared" si="1306"/>
        <v>0</v>
      </c>
      <c r="BJ8338" s="69">
        <f t="shared" si="1307"/>
        <v>0</v>
      </c>
      <c r="BK8338" s="158" t="str">
        <f t="shared" si="1308"/>
        <v/>
      </c>
    </row>
    <row r="8339" spans="1:63" ht="12" customHeight="1" x14ac:dyDescent="0.2">
      <c r="A8339" s="8"/>
      <c r="B8339" s="7"/>
      <c r="C8339" s="7"/>
      <c r="D8339" s="7"/>
      <c r="E8339" s="7"/>
      <c r="F8339" s="7"/>
      <c r="G8339" s="7"/>
      <c r="H8339" s="7"/>
      <c r="I8339" s="10"/>
      <c r="J8339" s="25"/>
      <c r="K8339" s="250"/>
      <c r="L8339" s="31"/>
      <c r="M8339" s="9"/>
      <c r="N8339" s="11" t="s">
        <v>25</v>
      </c>
      <c r="O8339" s="39"/>
      <c r="P8339" s="47"/>
      <c r="Q8339" s="13"/>
      <c r="R8339" s="248">
        <f t="shared" si="1300"/>
        <v>0</v>
      </c>
      <c r="S8339" s="248">
        <f t="shared" si="1301"/>
        <v>0</v>
      </c>
      <c r="T8339" s="248">
        <f t="shared" si="1302"/>
        <v>0</v>
      </c>
      <c r="U8339" s="248">
        <f t="shared" si="1303"/>
        <v>0</v>
      </c>
      <c r="V8339" s="13"/>
      <c r="W8339" s="7"/>
      <c r="AT8339" s="130"/>
      <c r="BF8339" s="33">
        <f t="shared" si="1309"/>
        <v>41242</v>
      </c>
      <c r="BG8339" s="34">
        <f t="shared" si="1304"/>
        <v>82.88000000000001</v>
      </c>
      <c r="BH8339" s="32">
        <f t="shared" si="1305"/>
        <v>1</v>
      </c>
      <c r="BI8339" s="32">
        <f t="shared" si="1306"/>
        <v>0</v>
      </c>
      <c r="BJ8339" s="69">
        <f t="shared" si="1307"/>
        <v>0</v>
      </c>
      <c r="BK8339" s="158" t="str">
        <f t="shared" si="1308"/>
        <v/>
      </c>
    </row>
    <row r="8340" spans="1:63" ht="12" customHeight="1" x14ac:dyDescent="0.2">
      <c r="A8340" s="8"/>
      <c r="B8340" s="7"/>
      <c r="C8340" s="7"/>
      <c r="D8340" s="7"/>
      <c r="E8340" s="7"/>
      <c r="F8340" s="7"/>
      <c r="G8340" s="7"/>
      <c r="H8340" s="7"/>
      <c r="I8340" s="10"/>
      <c r="J8340" s="25"/>
      <c r="K8340" s="250"/>
      <c r="L8340" s="31"/>
      <c r="M8340" s="9"/>
      <c r="N8340" s="11" t="s">
        <v>25</v>
      </c>
      <c r="O8340" s="39"/>
      <c r="P8340" s="47"/>
      <c r="Q8340" s="13"/>
      <c r="R8340" s="248">
        <f t="shared" si="1300"/>
        <v>0</v>
      </c>
      <c r="S8340" s="248">
        <f t="shared" si="1301"/>
        <v>0</v>
      </c>
      <c r="T8340" s="248">
        <f t="shared" si="1302"/>
        <v>0</v>
      </c>
      <c r="U8340" s="248">
        <f t="shared" si="1303"/>
        <v>0</v>
      </c>
      <c r="V8340" s="13"/>
      <c r="W8340" s="7"/>
      <c r="AT8340" s="130"/>
      <c r="BF8340" s="33">
        <f t="shared" si="1309"/>
        <v>41242</v>
      </c>
      <c r="BG8340" s="34">
        <f t="shared" si="1304"/>
        <v>82.88000000000001</v>
      </c>
      <c r="BH8340" s="32">
        <f t="shared" si="1305"/>
        <v>1</v>
      </c>
      <c r="BI8340" s="32">
        <f t="shared" si="1306"/>
        <v>0</v>
      </c>
      <c r="BJ8340" s="69">
        <f t="shared" si="1307"/>
        <v>0</v>
      </c>
      <c r="BK8340" s="158" t="str">
        <f t="shared" si="1308"/>
        <v/>
      </c>
    </row>
    <row r="8341" spans="1:63" ht="12" customHeight="1" x14ac:dyDescent="0.2">
      <c r="A8341" s="8"/>
      <c r="B8341" s="7"/>
      <c r="C8341" s="7"/>
      <c r="D8341" s="7"/>
      <c r="E8341" s="7"/>
      <c r="F8341" s="7"/>
      <c r="G8341" s="7"/>
      <c r="H8341" s="7"/>
      <c r="I8341" s="10"/>
      <c r="J8341" s="25"/>
      <c r="K8341" s="250"/>
      <c r="L8341" s="31"/>
      <c r="M8341" s="9"/>
      <c r="N8341" s="11" t="s">
        <v>25</v>
      </c>
      <c r="O8341" s="39"/>
      <c r="P8341" s="47"/>
      <c r="Q8341" s="13"/>
      <c r="R8341" s="248">
        <f t="shared" si="1300"/>
        <v>0</v>
      </c>
      <c r="S8341" s="248">
        <f t="shared" si="1301"/>
        <v>0</v>
      </c>
      <c r="T8341" s="248">
        <f t="shared" si="1302"/>
        <v>0</v>
      </c>
      <c r="U8341" s="248">
        <f t="shared" si="1303"/>
        <v>0</v>
      </c>
      <c r="V8341" s="13"/>
      <c r="W8341" s="7"/>
      <c r="AT8341" s="130"/>
      <c r="BF8341" s="33">
        <f t="shared" si="1309"/>
        <v>41242</v>
      </c>
      <c r="BG8341" s="34">
        <f t="shared" si="1304"/>
        <v>82.88000000000001</v>
      </c>
      <c r="BH8341" s="32">
        <f t="shared" si="1305"/>
        <v>1</v>
      </c>
      <c r="BI8341" s="32">
        <f t="shared" si="1306"/>
        <v>0</v>
      </c>
      <c r="BJ8341" s="69">
        <f t="shared" si="1307"/>
        <v>0</v>
      </c>
      <c r="BK8341" s="158" t="str">
        <f t="shared" si="1308"/>
        <v/>
      </c>
    </row>
    <row r="8342" spans="1:63" ht="12" customHeight="1" x14ac:dyDescent="0.2">
      <c r="A8342" s="8"/>
      <c r="B8342" s="7"/>
      <c r="C8342" s="7"/>
      <c r="D8342" s="7"/>
      <c r="E8342" s="7"/>
      <c r="F8342" s="7"/>
      <c r="G8342" s="7"/>
      <c r="H8342" s="7"/>
      <c r="I8342" s="10"/>
      <c r="J8342" s="25"/>
      <c r="K8342" s="250"/>
      <c r="L8342" s="31"/>
      <c r="M8342" s="9"/>
      <c r="N8342" s="11" t="s">
        <v>25</v>
      </c>
      <c r="O8342" s="39"/>
      <c r="P8342" s="47"/>
      <c r="Q8342" s="13"/>
      <c r="R8342" s="248">
        <f t="shared" si="1300"/>
        <v>0</v>
      </c>
      <c r="S8342" s="248">
        <f t="shared" si="1301"/>
        <v>0</v>
      </c>
      <c r="T8342" s="248">
        <f t="shared" si="1302"/>
        <v>0</v>
      </c>
      <c r="U8342" s="248">
        <f t="shared" si="1303"/>
        <v>0</v>
      </c>
      <c r="V8342" s="13"/>
      <c r="W8342" s="7"/>
      <c r="AT8342" s="130"/>
      <c r="BF8342" s="33">
        <f t="shared" si="1309"/>
        <v>41242</v>
      </c>
      <c r="BG8342" s="34">
        <f t="shared" si="1304"/>
        <v>82.88000000000001</v>
      </c>
      <c r="BH8342" s="32">
        <f t="shared" si="1305"/>
        <v>1</v>
      </c>
      <c r="BI8342" s="32">
        <f t="shared" si="1306"/>
        <v>0</v>
      </c>
      <c r="BJ8342" s="69">
        <f t="shared" si="1307"/>
        <v>0</v>
      </c>
      <c r="BK8342" s="158" t="str">
        <f t="shared" si="1308"/>
        <v/>
      </c>
    </row>
    <row r="8343" spans="1:63" ht="12" customHeight="1" x14ac:dyDescent="0.2">
      <c r="A8343" s="8"/>
      <c r="B8343" s="7"/>
      <c r="C8343" s="7"/>
      <c r="D8343" s="7"/>
      <c r="E8343" s="7"/>
      <c r="F8343" s="7"/>
      <c r="G8343" s="7"/>
      <c r="H8343" s="7"/>
      <c r="I8343" s="10"/>
      <c r="J8343" s="25"/>
      <c r="K8343" s="250"/>
      <c r="L8343" s="31"/>
      <c r="M8343" s="9"/>
      <c r="N8343" s="11" t="s">
        <v>25</v>
      </c>
      <c r="O8343" s="39"/>
      <c r="P8343" s="47"/>
      <c r="Q8343" s="13"/>
      <c r="R8343" s="248">
        <f t="shared" si="1300"/>
        <v>0</v>
      </c>
      <c r="S8343" s="248">
        <f t="shared" si="1301"/>
        <v>0</v>
      </c>
      <c r="T8343" s="248">
        <f t="shared" si="1302"/>
        <v>0</v>
      </c>
      <c r="U8343" s="248">
        <f t="shared" si="1303"/>
        <v>0</v>
      </c>
      <c r="V8343" s="13"/>
      <c r="W8343" s="7"/>
      <c r="AT8343" s="130"/>
      <c r="BF8343" s="33">
        <f t="shared" si="1309"/>
        <v>41242</v>
      </c>
      <c r="BG8343" s="34">
        <f t="shared" si="1304"/>
        <v>82.88000000000001</v>
      </c>
      <c r="BH8343" s="32">
        <f t="shared" si="1305"/>
        <v>1</v>
      </c>
      <c r="BI8343" s="32">
        <f t="shared" si="1306"/>
        <v>0</v>
      </c>
      <c r="BJ8343" s="69">
        <f t="shared" si="1307"/>
        <v>0</v>
      </c>
      <c r="BK8343" s="158" t="str">
        <f t="shared" si="1308"/>
        <v/>
      </c>
    </row>
    <row r="8344" spans="1:63" ht="12" customHeight="1" x14ac:dyDescent="0.2">
      <c r="A8344" s="8"/>
      <c r="B8344" s="7"/>
      <c r="C8344" s="7"/>
      <c r="D8344" s="7"/>
      <c r="E8344" s="7"/>
      <c r="F8344" s="7"/>
      <c r="G8344" s="7"/>
      <c r="H8344" s="7"/>
      <c r="I8344" s="10"/>
      <c r="J8344" s="25"/>
      <c r="K8344" s="250"/>
      <c r="L8344" s="31"/>
      <c r="M8344" s="9"/>
      <c r="N8344" s="11" t="s">
        <v>25</v>
      </c>
      <c r="O8344" s="39"/>
      <c r="P8344" s="47"/>
      <c r="Q8344" s="13"/>
      <c r="R8344" s="248">
        <f t="shared" si="1300"/>
        <v>0</v>
      </c>
      <c r="S8344" s="248">
        <f t="shared" si="1301"/>
        <v>0</v>
      </c>
      <c r="T8344" s="248">
        <f t="shared" si="1302"/>
        <v>0</v>
      </c>
      <c r="U8344" s="248">
        <f t="shared" si="1303"/>
        <v>0</v>
      </c>
      <c r="V8344" s="13"/>
      <c r="W8344" s="7"/>
      <c r="AT8344" s="130"/>
      <c r="BF8344" s="33">
        <f t="shared" si="1309"/>
        <v>41242</v>
      </c>
      <c r="BG8344" s="34">
        <f t="shared" si="1304"/>
        <v>82.88000000000001</v>
      </c>
      <c r="BH8344" s="32">
        <f t="shared" si="1305"/>
        <v>1</v>
      </c>
      <c r="BI8344" s="32">
        <f t="shared" si="1306"/>
        <v>0</v>
      </c>
      <c r="BJ8344" s="69">
        <f t="shared" si="1307"/>
        <v>0</v>
      </c>
      <c r="BK8344" s="158" t="str">
        <f t="shared" si="1308"/>
        <v/>
      </c>
    </row>
    <row r="8345" spans="1:63" ht="12" customHeight="1" x14ac:dyDescent="0.2">
      <c r="A8345" s="8"/>
      <c r="B8345" s="7"/>
      <c r="C8345" s="7"/>
      <c r="D8345" s="7"/>
      <c r="E8345" s="7"/>
      <c r="F8345" s="7"/>
      <c r="G8345" s="7"/>
      <c r="H8345" s="7"/>
      <c r="I8345" s="10"/>
      <c r="J8345" s="25"/>
      <c r="K8345" s="250"/>
      <c r="L8345" s="31"/>
      <c r="M8345" s="9"/>
      <c r="N8345" s="11" t="s">
        <v>25</v>
      </c>
      <c r="O8345" s="39"/>
      <c r="P8345" s="47"/>
      <c r="Q8345" s="13"/>
      <c r="R8345" s="248">
        <f t="shared" si="1300"/>
        <v>0</v>
      </c>
      <c r="S8345" s="248">
        <f t="shared" si="1301"/>
        <v>0</v>
      </c>
      <c r="T8345" s="248">
        <f t="shared" si="1302"/>
        <v>0</v>
      </c>
      <c r="U8345" s="248">
        <f t="shared" si="1303"/>
        <v>0</v>
      </c>
      <c r="V8345" s="13"/>
      <c r="W8345" s="7"/>
      <c r="AT8345" s="130"/>
      <c r="BF8345" s="33">
        <f t="shared" si="1309"/>
        <v>41242</v>
      </c>
      <c r="BG8345" s="34">
        <f t="shared" si="1304"/>
        <v>82.88000000000001</v>
      </c>
      <c r="BH8345" s="32">
        <f t="shared" si="1305"/>
        <v>1</v>
      </c>
      <c r="BI8345" s="32">
        <f t="shared" si="1306"/>
        <v>0</v>
      </c>
      <c r="BJ8345" s="69">
        <f t="shared" si="1307"/>
        <v>0</v>
      </c>
      <c r="BK8345" s="158" t="str">
        <f t="shared" si="1308"/>
        <v/>
      </c>
    </row>
    <row r="8346" spans="1:63" ht="12" customHeight="1" x14ac:dyDescent="0.2">
      <c r="A8346" s="8"/>
      <c r="B8346" s="7"/>
      <c r="C8346" s="7"/>
      <c r="D8346" s="7"/>
      <c r="E8346" s="7"/>
      <c r="F8346" s="7"/>
      <c r="G8346" s="7"/>
      <c r="H8346" s="7"/>
      <c r="I8346" s="10"/>
      <c r="J8346" s="25"/>
      <c r="K8346" s="250"/>
      <c r="L8346" s="31"/>
      <c r="M8346" s="9"/>
      <c r="N8346" s="11" t="s">
        <v>25</v>
      </c>
      <c r="O8346" s="39"/>
      <c r="P8346" s="47"/>
      <c r="Q8346" s="13"/>
      <c r="R8346" s="248">
        <f t="shared" si="1300"/>
        <v>0</v>
      </c>
      <c r="S8346" s="248">
        <f t="shared" si="1301"/>
        <v>0</v>
      </c>
      <c r="T8346" s="248">
        <f t="shared" si="1302"/>
        <v>0</v>
      </c>
      <c r="U8346" s="248">
        <f t="shared" si="1303"/>
        <v>0</v>
      </c>
      <c r="V8346" s="13"/>
      <c r="W8346" s="7"/>
      <c r="AT8346" s="130"/>
      <c r="BF8346" s="33">
        <f t="shared" si="1309"/>
        <v>41242</v>
      </c>
      <c r="BG8346" s="34">
        <f t="shared" si="1304"/>
        <v>82.88000000000001</v>
      </c>
      <c r="BH8346" s="32">
        <f t="shared" si="1305"/>
        <v>1</v>
      </c>
      <c r="BI8346" s="32">
        <f t="shared" si="1306"/>
        <v>0</v>
      </c>
      <c r="BJ8346" s="69">
        <f t="shared" si="1307"/>
        <v>0</v>
      </c>
      <c r="BK8346" s="158" t="str">
        <f t="shared" si="1308"/>
        <v/>
      </c>
    </row>
    <row r="8347" spans="1:63" ht="12" customHeight="1" x14ac:dyDescent="0.2">
      <c r="A8347" s="8"/>
      <c r="B8347" s="7"/>
      <c r="C8347" s="7"/>
      <c r="D8347" s="7"/>
      <c r="E8347" s="7"/>
      <c r="F8347" s="7"/>
      <c r="G8347" s="7"/>
      <c r="H8347" s="7"/>
      <c r="I8347" s="10"/>
      <c r="J8347" s="25"/>
      <c r="K8347" s="250"/>
      <c r="L8347" s="31"/>
      <c r="M8347" s="9"/>
      <c r="N8347" s="11" t="s">
        <v>25</v>
      </c>
      <c r="O8347" s="39"/>
      <c r="P8347" s="47"/>
      <c r="Q8347" s="13"/>
      <c r="R8347" s="248">
        <f t="shared" si="1300"/>
        <v>0</v>
      </c>
      <c r="S8347" s="248">
        <f t="shared" si="1301"/>
        <v>0</v>
      </c>
      <c r="T8347" s="248">
        <f t="shared" si="1302"/>
        <v>0</v>
      </c>
      <c r="U8347" s="248">
        <f t="shared" si="1303"/>
        <v>0</v>
      </c>
      <c r="V8347" s="13"/>
      <c r="W8347" s="7"/>
      <c r="AT8347" s="130"/>
      <c r="BF8347" s="33">
        <f t="shared" si="1309"/>
        <v>41242</v>
      </c>
      <c r="BG8347" s="34">
        <f t="shared" si="1304"/>
        <v>82.88000000000001</v>
      </c>
      <c r="BH8347" s="32">
        <f t="shared" si="1305"/>
        <v>1</v>
      </c>
      <c r="BI8347" s="32">
        <f t="shared" si="1306"/>
        <v>0</v>
      </c>
      <c r="BJ8347" s="69">
        <f t="shared" si="1307"/>
        <v>0</v>
      </c>
      <c r="BK8347" s="158" t="str">
        <f t="shared" si="1308"/>
        <v/>
      </c>
    </row>
    <row r="8348" spans="1:63" ht="12" customHeight="1" x14ac:dyDescent="0.2">
      <c r="A8348" s="8"/>
      <c r="B8348" s="7"/>
      <c r="C8348" s="7"/>
      <c r="D8348" s="7"/>
      <c r="E8348" s="7"/>
      <c r="F8348" s="7"/>
      <c r="G8348" s="7"/>
      <c r="H8348" s="7"/>
      <c r="I8348" s="10"/>
      <c r="J8348" s="25"/>
      <c r="K8348" s="250"/>
      <c r="L8348" s="31"/>
      <c r="M8348" s="9"/>
      <c r="N8348" s="11" t="s">
        <v>25</v>
      </c>
      <c r="O8348" s="39"/>
      <c r="P8348" s="47"/>
      <c r="Q8348" s="13"/>
      <c r="R8348" s="248">
        <f t="shared" si="1300"/>
        <v>0</v>
      </c>
      <c r="S8348" s="248">
        <f t="shared" si="1301"/>
        <v>0</v>
      </c>
      <c r="T8348" s="248">
        <f t="shared" si="1302"/>
        <v>0</v>
      </c>
      <c r="U8348" s="248">
        <f t="shared" si="1303"/>
        <v>0</v>
      </c>
      <c r="V8348" s="13"/>
      <c r="W8348" s="7"/>
      <c r="AT8348" s="130"/>
      <c r="BF8348" s="33">
        <f t="shared" si="1309"/>
        <v>41242</v>
      </c>
      <c r="BG8348" s="34">
        <f t="shared" si="1304"/>
        <v>82.88000000000001</v>
      </c>
      <c r="BH8348" s="32">
        <f t="shared" si="1305"/>
        <v>1</v>
      </c>
      <c r="BI8348" s="32">
        <f t="shared" si="1306"/>
        <v>0</v>
      </c>
      <c r="BJ8348" s="69">
        <f t="shared" si="1307"/>
        <v>0</v>
      </c>
      <c r="BK8348" s="158" t="str">
        <f t="shared" si="1308"/>
        <v/>
      </c>
    </row>
    <row r="8349" spans="1:63" ht="12" customHeight="1" x14ac:dyDescent="0.2">
      <c r="A8349" s="8"/>
      <c r="B8349" s="7"/>
      <c r="C8349" s="7"/>
      <c r="D8349" s="7"/>
      <c r="E8349" s="7"/>
      <c r="F8349" s="7"/>
      <c r="G8349" s="7"/>
      <c r="H8349" s="7"/>
      <c r="I8349" s="10"/>
      <c r="J8349" s="25"/>
      <c r="K8349" s="250"/>
      <c r="L8349" s="31"/>
      <c r="M8349" s="9"/>
      <c r="N8349" s="11" t="s">
        <v>25</v>
      </c>
      <c r="O8349" s="39"/>
      <c r="P8349" s="47"/>
      <c r="Q8349" s="13"/>
      <c r="R8349" s="248">
        <f t="shared" si="1300"/>
        <v>0</v>
      </c>
      <c r="S8349" s="248">
        <f t="shared" si="1301"/>
        <v>0</v>
      </c>
      <c r="T8349" s="248">
        <f t="shared" si="1302"/>
        <v>0</v>
      </c>
      <c r="U8349" s="248">
        <f t="shared" si="1303"/>
        <v>0</v>
      </c>
      <c r="V8349" s="13"/>
      <c r="W8349" s="7"/>
      <c r="AT8349" s="130"/>
      <c r="BF8349" s="33">
        <f t="shared" si="1309"/>
        <v>41242</v>
      </c>
      <c r="BG8349" s="34">
        <f t="shared" si="1304"/>
        <v>82.88000000000001</v>
      </c>
      <c r="BH8349" s="32">
        <f t="shared" si="1305"/>
        <v>1</v>
      </c>
      <c r="BI8349" s="32">
        <f t="shared" si="1306"/>
        <v>0</v>
      </c>
      <c r="BJ8349" s="69">
        <f t="shared" si="1307"/>
        <v>0</v>
      </c>
      <c r="BK8349" s="158" t="str">
        <f t="shared" si="1308"/>
        <v/>
      </c>
    </row>
    <row r="8350" spans="1:63" ht="12" customHeight="1" x14ac:dyDescent="0.2">
      <c r="A8350" s="8"/>
      <c r="B8350" s="7"/>
      <c r="C8350" s="7"/>
      <c r="D8350" s="7"/>
      <c r="E8350" s="7"/>
      <c r="F8350" s="7"/>
      <c r="G8350" s="7"/>
      <c r="H8350" s="7"/>
      <c r="I8350" s="10"/>
      <c r="J8350" s="25"/>
      <c r="K8350" s="250"/>
      <c r="L8350" s="31"/>
      <c r="M8350" s="9"/>
      <c r="N8350" s="11" t="s">
        <v>25</v>
      </c>
      <c r="O8350" s="39"/>
      <c r="P8350" s="47"/>
      <c r="Q8350" s="13"/>
      <c r="R8350" s="248">
        <f t="shared" si="1300"/>
        <v>0</v>
      </c>
      <c r="S8350" s="248">
        <f t="shared" si="1301"/>
        <v>0</v>
      </c>
      <c r="T8350" s="248">
        <f t="shared" si="1302"/>
        <v>0</v>
      </c>
      <c r="U8350" s="248">
        <f t="shared" si="1303"/>
        <v>0</v>
      </c>
      <c r="V8350" s="13"/>
      <c r="W8350" s="7"/>
      <c r="AT8350" s="130"/>
      <c r="BF8350" s="33">
        <f t="shared" si="1309"/>
        <v>41242</v>
      </c>
      <c r="BG8350" s="34">
        <f t="shared" si="1304"/>
        <v>82.88000000000001</v>
      </c>
      <c r="BH8350" s="32">
        <f t="shared" si="1305"/>
        <v>1</v>
      </c>
      <c r="BI8350" s="32">
        <f t="shared" si="1306"/>
        <v>0</v>
      </c>
      <c r="BJ8350" s="69">
        <f t="shared" si="1307"/>
        <v>0</v>
      </c>
      <c r="BK8350" s="158" t="str">
        <f t="shared" si="1308"/>
        <v/>
      </c>
    </row>
    <row r="8351" spans="1:63" ht="12" customHeight="1" x14ac:dyDescent="0.2">
      <c r="A8351" s="8"/>
      <c r="B8351" s="7"/>
      <c r="C8351" s="7"/>
      <c r="D8351" s="7"/>
      <c r="E8351" s="7"/>
      <c r="F8351" s="7"/>
      <c r="G8351" s="7"/>
      <c r="H8351" s="7"/>
      <c r="I8351" s="10"/>
      <c r="J8351" s="25"/>
      <c r="K8351" s="250"/>
      <c r="L8351" s="31"/>
      <c r="M8351" s="9"/>
      <c r="N8351" s="11" t="s">
        <v>25</v>
      </c>
      <c r="O8351" s="39"/>
      <c r="P8351" s="47"/>
      <c r="Q8351" s="13"/>
      <c r="R8351" s="248">
        <f t="shared" si="1300"/>
        <v>0</v>
      </c>
      <c r="S8351" s="248">
        <f t="shared" si="1301"/>
        <v>0</v>
      </c>
      <c r="T8351" s="248">
        <f t="shared" si="1302"/>
        <v>0</v>
      </c>
      <c r="U8351" s="248">
        <f t="shared" si="1303"/>
        <v>0</v>
      </c>
      <c r="V8351" s="13"/>
      <c r="W8351" s="7"/>
      <c r="AT8351" s="130"/>
      <c r="BF8351" s="33">
        <f t="shared" si="1309"/>
        <v>41242</v>
      </c>
      <c r="BG8351" s="34">
        <f t="shared" si="1304"/>
        <v>82.88000000000001</v>
      </c>
      <c r="BH8351" s="32">
        <f t="shared" si="1305"/>
        <v>1</v>
      </c>
      <c r="BI8351" s="32">
        <f t="shared" si="1306"/>
        <v>0</v>
      </c>
      <c r="BJ8351" s="69">
        <f t="shared" si="1307"/>
        <v>0</v>
      </c>
      <c r="BK8351" s="158" t="str">
        <f t="shared" si="1308"/>
        <v/>
      </c>
    </row>
    <row r="8352" spans="1:63" ht="12" customHeight="1" x14ac:dyDescent="0.2">
      <c r="A8352" s="8"/>
      <c r="B8352" s="7"/>
      <c r="C8352" s="7"/>
      <c r="D8352" s="7"/>
      <c r="E8352" s="7"/>
      <c r="F8352" s="7"/>
      <c r="G8352" s="7"/>
      <c r="H8352" s="7"/>
      <c r="I8352" s="10"/>
      <c r="J8352" s="25"/>
      <c r="K8352" s="250"/>
      <c r="L8352" s="31"/>
      <c r="M8352" s="9"/>
      <c r="N8352" s="11" t="s">
        <v>25</v>
      </c>
      <c r="O8352" s="39"/>
      <c r="P8352" s="47"/>
      <c r="Q8352" s="13"/>
      <c r="R8352" s="248">
        <f t="shared" si="1300"/>
        <v>0</v>
      </c>
      <c r="S8352" s="248">
        <f t="shared" si="1301"/>
        <v>0</v>
      </c>
      <c r="T8352" s="248">
        <f t="shared" si="1302"/>
        <v>0</v>
      </c>
      <c r="U8352" s="248">
        <f t="shared" si="1303"/>
        <v>0</v>
      </c>
      <c r="V8352" s="13"/>
      <c r="W8352" s="7"/>
      <c r="AT8352" s="130"/>
      <c r="BF8352" s="33">
        <f t="shared" si="1309"/>
        <v>41242</v>
      </c>
      <c r="BG8352" s="34">
        <f t="shared" si="1304"/>
        <v>82.88000000000001</v>
      </c>
      <c r="BH8352" s="32">
        <f t="shared" si="1305"/>
        <v>1</v>
      </c>
      <c r="BI8352" s="32">
        <f t="shared" si="1306"/>
        <v>0</v>
      </c>
      <c r="BJ8352" s="69">
        <f t="shared" si="1307"/>
        <v>0</v>
      </c>
      <c r="BK8352" s="158" t="str">
        <f t="shared" si="1308"/>
        <v/>
      </c>
    </row>
    <row r="8353" spans="1:63" ht="12" customHeight="1" x14ac:dyDescent="0.2">
      <c r="A8353" s="8"/>
      <c r="B8353" s="7"/>
      <c r="C8353" s="7"/>
      <c r="D8353" s="7"/>
      <c r="E8353" s="7"/>
      <c r="F8353" s="7"/>
      <c r="G8353" s="7"/>
      <c r="H8353" s="7"/>
      <c r="I8353" s="10"/>
      <c r="J8353" s="25"/>
      <c r="K8353" s="250"/>
      <c r="L8353" s="31"/>
      <c r="M8353" s="9"/>
      <c r="N8353" s="11" t="s">
        <v>25</v>
      </c>
      <c r="O8353" s="39"/>
      <c r="P8353" s="47"/>
      <c r="Q8353" s="13"/>
      <c r="R8353" s="248">
        <f t="shared" si="1300"/>
        <v>0</v>
      </c>
      <c r="S8353" s="248">
        <f t="shared" si="1301"/>
        <v>0</v>
      </c>
      <c r="T8353" s="248">
        <f t="shared" si="1302"/>
        <v>0</v>
      </c>
      <c r="U8353" s="248">
        <f t="shared" si="1303"/>
        <v>0</v>
      </c>
      <c r="V8353" s="13"/>
      <c r="W8353" s="7"/>
      <c r="AT8353" s="130"/>
      <c r="BF8353" s="33">
        <f t="shared" si="1309"/>
        <v>41242</v>
      </c>
      <c r="BG8353" s="34">
        <f t="shared" si="1304"/>
        <v>82.88000000000001</v>
      </c>
      <c r="BH8353" s="32">
        <f t="shared" si="1305"/>
        <v>1</v>
      </c>
      <c r="BI8353" s="32">
        <f t="shared" si="1306"/>
        <v>0</v>
      </c>
      <c r="BJ8353" s="69">
        <f t="shared" si="1307"/>
        <v>0</v>
      </c>
      <c r="BK8353" s="158" t="str">
        <f t="shared" si="1308"/>
        <v/>
      </c>
    </row>
    <row r="8354" spans="1:63" ht="12" customHeight="1" x14ac:dyDescent="0.2">
      <c r="A8354" s="8"/>
      <c r="B8354" s="7"/>
      <c r="C8354" s="7"/>
      <c r="D8354" s="7"/>
      <c r="E8354" s="7"/>
      <c r="F8354" s="7"/>
      <c r="G8354" s="7"/>
      <c r="H8354" s="7"/>
      <c r="I8354" s="10"/>
      <c r="J8354" s="25"/>
      <c r="K8354" s="250"/>
      <c r="L8354" s="31"/>
      <c r="M8354" s="9"/>
      <c r="N8354" s="11" t="s">
        <v>25</v>
      </c>
      <c r="O8354" s="39"/>
      <c r="P8354" s="47"/>
      <c r="Q8354" s="13"/>
      <c r="R8354" s="248">
        <f t="shared" si="1300"/>
        <v>0</v>
      </c>
      <c r="S8354" s="248">
        <f t="shared" si="1301"/>
        <v>0</v>
      </c>
      <c r="T8354" s="248">
        <f t="shared" si="1302"/>
        <v>0</v>
      </c>
      <c r="U8354" s="248">
        <f t="shared" si="1303"/>
        <v>0</v>
      </c>
      <c r="V8354" s="13"/>
      <c r="W8354" s="7"/>
      <c r="AT8354" s="130"/>
      <c r="BF8354" s="33">
        <f t="shared" si="1309"/>
        <v>41242</v>
      </c>
      <c r="BG8354" s="34">
        <f t="shared" si="1304"/>
        <v>82.88000000000001</v>
      </c>
      <c r="BH8354" s="32">
        <f t="shared" si="1305"/>
        <v>1</v>
      </c>
      <c r="BI8354" s="32">
        <f t="shared" si="1306"/>
        <v>0</v>
      </c>
      <c r="BJ8354" s="69">
        <f t="shared" si="1307"/>
        <v>0</v>
      </c>
      <c r="BK8354" s="158" t="str">
        <f t="shared" si="1308"/>
        <v/>
      </c>
    </row>
    <row r="8355" spans="1:63" ht="12" customHeight="1" x14ac:dyDescent="0.2">
      <c r="A8355" s="8"/>
      <c r="B8355" s="7"/>
      <c r="C8355" s="7"/>
      <c r="D8355" s="7"/>
      <c r="E8355" s="7"/>
      <c r="F8355" s="7"/>
      <c r="G8355" s="7"/>
      <c r="H8355" s="7"/>
      <c r="I8355" s="10"/>
      <c r="J8355" s="25"/>
      <c r="K8355" s="250"/>
      <c r="L8355" s="31"/>
      <c r="M8355" s="9"/>
      <c r="N8355" s="11" t="s">
        <v>25</v>
      </c>
      <c r="O8355" s="39"/>
      <c r="P8355" s="47"/>
      <c r="Q8355" s="13"/>
      <c r="R8355" s="248">
        <f t="shared" si="1300"/>
        <v>0</v>
      </c>
      <c r="S8355" s="248">
        <f t="shared" si="1301"/>
        <v>0</v>
      </c>
      <c r="T8355" s="248">
        <f t="shared" si="1302"/>
        <v>0</v>
      </c>
      <c r="U8355" s="248">
        <f t="shared" si="1303"/>
        <v>0</v>
      </c>
      <c r="V8355" s="13"/>
      <c r="W8355" s="7"/>
      <c r="AT8355" s="130"/>
      <c r="BF8355" s="33">
        <f t="shared" si="1309"/>
        <v>41242</v>
      </c>
      <c r="BG8355" s="34">
        <f t="shared" si="1304"/>
        <v>82.88000000000001</v>
      </c>
      <c r="BH8355" s="32">
        <f t="shared" si="1305"/>
        <v>1</v>
      </c>
      <c r="BI8355" s="32">
        <f t="shared" si="1306"/>
        <v>0</v>
      </c>
      <c r="BJ8355" s="69">
        <f t="shared" si="1307"/>
        <v>0</v>
      </c>
      <c r="BK8355" s="158" t="str">
        <f t="shared" si="1308"/>
        <v/>
      </c>
    </row>
    <row r="8356" spans="1:63" ht="12" customHeight="1" x14ac:dyDescent="0.2">
      <c r="A8356" s="8"/>
      <c r="B8356" s="7"/>
      <c r="C8356" s="7"/>
      <c r="D8356" s="7"/>
      <c r="E8356" s="7"/>
      <c r="F8356" s="7"/>
      <c r="G8356" s="7"/>
      <c r="H8356" s="7"/>
      <c r="I8356" s="10"/>
      <c r="J8356" s="25"/>
      <c r="K8356" s="250"/>
      <c r="L8356" s="31"/>
      <c r="M8356" s="9"/>
      <c r="N8356" s="11" t="s">
        <v>25</v>
      </c>
      <c r="O8356" s="39"/>
      <c r="P8356" s="47"/>
      <c r="Q8356" s="13"/>
      <c r="R8356" s="248">
        <f t="shared" si="1300"/>
        <v>0</v>
      </c>
      <c r="S8356" s="248">
        <f t="shared" si="1301"/>
        <v>0</v>
      </c>
      <c r="T8356" s="248">
        <f t="shared" si="1302"/>
        <v>0</v>
      </c>
      <c r="U8356" s="248">
        <f t="shared" si="1303"/>
        <v>0</v>
      </c>
      <c r="V8356" s="13"/>
      <c r="W8356" s="7"/>
      <c r="AT8356" s="130"/>
      <c r="BF8356" s="33">
        <f t="shared" si="1309"/>
        <v>41242</v>
      </c>
      <c r="BG8356" s="34">
        <f t="shared" si="1304"/>
        <v>82.88000000000001</v>
      </c>
      <c r="BH8356" s="32">
        <f t="shared" si="1305"/>
        <v>1</v>
      </c>
      <c r="BI8356" s="32">
        <f t="shared" si="1306"/>
        <v>0</v>
      </c>
      <c r="BJ8356" s="69">
        <f t="shared" si="1307"/>
        <v>0</v>
      </c>
      <c r="BK8356" s="158" t="str">
        <f t="shared" si="1308"/>
        <v/>
      </c>
    </row>
    <row r="8357" spans="1:63" ht="12" customHeight="1" x14ac:dyDescent="0.2">
      <c r="A8357" s="8"/>
      <c r="B8357" s="7"/>
      <c r="C8357" s="7"/>
      <c r="D8357" s="7"/>
      <c r="E8357" s="7"/>
      <c r="F8357" s="7"/>
      <c r="G8357" s="7"/>
      <c r="H8357" s="7"/>
      <c r="I8357" s="10"/>
      <c r="J8357" s="25"/>
      <c r="K8357" s="250"/>
      <c r="L8357" s="31"/>
      <c r="M8357" s="9"/>
      <c r="N8357" s="11" t="s">
        <v>25</v>
      </c>
      <c r="O8357" s="39"/>
      <c r="P8357" s="47"/>
      <c r="Q8357" s="13"/>
      <c r="R8357" s="248">
        <f t="shared" si="1300"/>
        <v>0</v>
      </c>
      <c r="S8357" s="248">
        <f t="shared" si="1301"/>
        <v>0</v>
      </c>
      <c r="T8357" s="248">
        <f t="shared" si="1302"/>
        <v>0</v>
      </c>
      <c r="U8357" s="248">
        <f t="shared" si="1303"/>
        <v>0</v>
      </c>
      <c r="V8357" s="13"/>
      <c r="W8357" s="7"/>
      <c r="AT8357" s="130"/>
      <c r="BF8357" s="33">
        <f t="shared" si="1309"/>
        <v>41242</v>
      </c>
      <c r="BG8357" s="34">
        <f t="shared" si="1304"/>
        <v>82.88000000000001</v>
      </c>
      <c r="BH8357" s="32">
        <f t="shared" si="1305"/>
        <v>1</v>
      </c>
      <c r="BI8357" s="32">
        <f t="shared" si="1306"/>
        <v>0</v>
      </c>
      <c r="BJ8357" s="69">
        <f t="shared" si="1307"/>
        <v>0</v>
      </c>
      <c r="BK8357" s="158" t="str">
        <f t="shared" si="1308"/>
        <v/>
      </c>
    </row>
    <row r="8358" spans="1:63" ht="12" customHeight="1" x14ac:dyDescent="0.2">
      <c r="A8358" s="8"/>
      <c r="B8358" s="7"/>
      <c r="C8358" s="7"/>
      <c r="D8358" s="7"/>
      <c r="E8358" s="7"/>
      <c r="F8358" s="7"/>
      <c r="G8358" s="7"/>
      <c r="H8358" s="7"/>
      <c r="I8358" s="10"/>
      <c r="J8358" s="25"/>
      <c r="K8358" s="250"/>
      <c r="L8358" s="31"/>
      <c r="M8358" s="9"/>
      <c r="N8358" s="11" t="s">
        <v>25</v>
      </c>
      <c r="O8358" s="39"/>
      <c r="P8358" s="47"/>
      <c r="Q8358" s="13"/>
      <c r="R8358" s="248">
        <f t="shared" si="1300"/>
        <v>0</v>
      </c>
      <c r="S8358" s="248">
        <f t="shared" si="1301"/>
        <v>0</v>
      </c>
      <c r="T8358" s="248">
        <f t="shared" si="1302"/>
        <v>0</v>
      </c>
      <c r="U8358" s="248">
        <f t="shared" si="1303"/>
        <v>0</v>
      </c>
      <c r="V8358" s="13"/>
      <c r="W8358" s="7"/>
      <c r="AT8358" s="130"/>
      <c r="BF8358" s="33">
        <f t="shared" si="1309"/>
        <v>41242</v>
      </c>
      <c r="BG8358" s="34">
        <f t="shared" si="1304"/>
        <v>82.88000000000001</v>
      </c>
      <c r="BH8358" s="32">
        <f t="shared" si="1305"/>
        <v>1</v>
      </c>
      <c r="BI8358" s="32">
        <f t="shared" si="1306"/>
        <v>0</v>
      </c>
      <c r="BJ8358" s="69">
        <f t="shared" si="1307"/>
        <v>0</v>
      </c>
      <c r="BK8358" s="158" t="str">
        <f t="shared" si="1308"/>
        <v/>
      </c>
    </row>
    <row r="8359" spans="1:63" ht="12" customHeight="1" x14ac:dyDescent="0.2">
      <c r="A8359" s="8"/>
      <c r="B8359" s="7"/>
      <c r="C8359" s="7"/>
      <c r="D8359" s="7"/>
      <c r="E8359" s="7"/>
      <c r="F8359" s="7"/>
      <c r="G8359" s="7"/>
      <c r="H8359" s="7"/>
      <c r="I8359" s="10"/>
      <c r="J8359" s="25"/>
      <c r="K8359" s="250"/>
      <c r="L8359" s="31"/>
      <c r="M8359" s="9"/>
      <c r="N8359" s="11" t="s">
        <v>25</v>
      </c>
      <c r="O8359" s="39"/>
      <c r="P8359" s="47"/>
      <c r="Q8359" s="13"/>
      <c r="R8359" s="248">
        <f t="shared" si="1300"/>
        <v>0</v>
      </c>
      <c r="S8359" s="248">
        <f t="shared" si="1301"/>
        <v>0</v>
      </c>
      <c r="T8359" s="248">
        <f t="shared" si="1302"/>
        <v>0</v>
      </c>
      <c r="U8359" s="248">
        <f t="shared" si="1303"/>
        <v>0</v>
      </c>
      <c r="V8359" s="13"/>
      <c r="W8359" s="7"/>
      <c r="AT8359" s="130"/>
      <c r="BF8359" s="33">
        <f t="shared" si="1309"/>
        <v>41242</v>
      </c>
      <c r="BG8359" s="34">
        <f t="shared" si="1304"/>
        <v>82.88000000000001</v>
      </c>
      <c r="BH8359" s="32">
        <f t="shared" si="1305"/>
        <v>1</v>
      </c>
      <c r="BI8359" s="32">
        <f t="shared" si="1306"/>
        <v>0</v>
      </c>
      <c r="BJ8359" s="69">
        <f t="shared" si="1307"/>
        <v>0</v>
      </c>
      <c r="BK8359" s="158" t="str">
        <f t="shared" si="1308"/>
        <v/>
      </c>
    </row>
    <row r="8360" spans="1:63" ht="12" customHeight="1" x14ac:dyDescent="0.2">
      <c r="A8360" s="8"/>
      <c r="B8360" s="7"/>
      <c r="C8360" s="7"/>
      <c r="D8360" s="7"/>
      <c r="E8360" s="7"/>
      <c r="F8360" s="7"/>
      <c r="G8360" s="7"/>
      <c r="H8360" s="7"/>
      <c r="I8360" s="10"/>
      <c r="J8360" s="25"/>
      <c r="K8360" s="250"/>
      <c r="L8360" s="31"/>
      <c r="M8360" s="9"/>
      <c r="N8360" s="11" t="s">
        <v>25</v>
      </c>
      <c r="O8360" s="39"/>
      <c r="P8360" s="47"/>
      <c r="Q8360" s="13"/>
      <c r="R8360" s="248">
        <f t="shared" si="1300"/>
        <v>0</v>
      </c>
      <c r="S8360" s="248">
        <f t="shared" si="1301"/>
        <v>0</v>
      </c>
      <c r="T8360" s="248">
        <f t="shared" si="1302"/>
        <v>0</v>
      </c>
      <c r="U8360" s="248">
        <f t="shared" si="1303"/>
        <v>0</v>
      </c>
      <c r="V8360" s="13"/>
      <c r="W8360" s="7"/>
      <c r="AT8360" s="130"/>
      <c r="BF8360" s="33">
        <f t="shared" si="1309"/>
        <v>41242</v>
      </c>
      <c r="BG8360" s="34">
        <f t="shared" si="1304"/>
        <v>82.88000000000001</v>
      </c>
      <c r="BH8360" s="32">
        <f t="shared" si="1305"/>
        <v>1</v>
      </c>
      <c r="BI8360" s="32">
        <f t="shared" si="1306"/>
        <v>0</v>
      </c>
      <c r="BJ8360" s="69">
        <f t="shared" si="1307"/>
        <v>0</v>
      </c>
      <c r="BK8360" s="158" t="str">
        <f t="shared" si="1308"/>
        <v/>
      </c>
    </row>
    <row r="8361" spans="1:63" ht="12" customHeight="1" x14ac:dyDescent="0.2">
      <c r="A8361" s="8"/>
      <c r="B8361" s="7"/>
      <c r="C8361" s="7"/>
      <c r="D8361" s="7"/>
      <c r="E8361" s="7"/>
      <c r="F8361" s="7"/>
      <c r="G8361" s="7"/>
      <c r="H8361" s="7"/>
      <c r="I8361" s="10"/>
      <c r="J8361" s="25"/>
      <c r="K8361" s="250"/>
      <c r="L8361" s="31"/>
      <c r="M8361" s="9"/>
      <c r="N8361" s="11" t="s">
        <v>25</v>
      </c>
      <c r="O8361" s="39"/>
      <c r="P8361" s="47"/>
      <c r="Q8361" s="13"/>
      <c r="R8361" s="248">
        <f t="shared" si="1300"/>
        <v>0</v>
      </c>
      <c r="S8361" s="248">
        <f t="shared" si="1301"/>
        <v>0</v>
      </c>
      <c r="T8361" s="248">
        <f t="shared" si="1302"/>
        <v>0</v>
      </c>
      <c r="U8361" s="248">
        <f t="shared" si="1303"/>
        <v>0</v>
      </c>
      <c r="V8361" s="13"/>
      <c r="W8361" s="7"/>
      <c r="AT8361" s="130"/>
      <c r="BF8361" s="33">
        <f t="shared" si="1309"/>
        <v>41242</v>
      </c>
      <c r="BG8361" s="34">
        <f t="shared" si="1304"/>
        <v>82.88000000000001</v>
      </c>
      <c r="BH8361" s="32">
        <f t="shared" si="1305"/>
        <v>1</v>
      </c>
      <c r="BI8361" s="32">
        <f t="shared" si="1306"/>
        <v>0</v>
      </c>
      <c r="BJ8361" s="69">
        <f t="shared" si="1307"/>
        <v>0</v>
      </c>
      <c r="BK8361" s="158" t="str">
        <f t="shared" si="1308"/>
        <v/>
      </c>
    </row>
    <row r="8362" spans="1:63" ht="12" customHeight="1" x14ac:dyDescent="0.2">
      <c r="A8362" s="8"/>
      <c r="B8362" s="7"/>
      <c r="C8362" s="7"/>
      <c r="D8362" s="7"/>
      <c r="E8362" s="7"/>
      <c r="F8362" s="7"/>
      <c r="G8362" s="7"/>
      <c r="H8362" s="7"/>
      <c r="I8362" s="10"/>
      <c r="J8362" s="25"/>
      <c r="K8362" s="250"/>
      <c r="L8362" s="31"/>
      <c r="M8362" s="9"/>
      <c r="N8362" s="11" t="s">
        <v>25</v>
      </c>
      <c r="O8362" s="39"/>
      <c r="P8362" s="47"/>
      <c r="Q8362" s="13"/>
      <c r="R8362" s="248">
        <f t="shared" si="1300"/>
        <v>0</v>
      </c>
      <c r="S8362" s="248">
        <f t="shared" si="1301"/>
        <v>0</v>
      </c>
      <c r="T8362" s="248">
        <f t="shared" si="1302"/>
        <v>0</v>
      </c>
      <c r="U8362" s="248">
        <f t="shared" si="1303"/>
        <v>0</v>
      </c>
      <c r="V8362" s="13"/>
      <c r="W8362" s="7"/>
      <c r="AT8362" s="130"/>
      <c r="BF8362" s="33">
        <f t="shared" si="1309"/>
        <v>41242</v>
      </c>
      <c r="BG8362" s="34">
        <f t="shared" si="1304"/>
        <v>82.88000000000001</v>
      </c>
      <c r="BH8362" s="32">
        <f t="shared" si="1305"/>
        <v>1</v>
      </c>
      <c r="BI8362" s="32">
        <f t="shared" si="1306"/>
        <v>0</v>
      </c>
      <c r="BJ8362" s="69">
        <f t="shared" si="1307"/>
        <v>0</v>
      </c>
      <c r="BK8362" s="158" t="str">
        <f t="shared" si="1308"/>
        <v/>
      </c>
    </row>
    <row r="8363" spans="1:63" ht="12" customHeight="1" x14ac:dyDescent="0.2">
      <c r="A8363" s="8"/>
      <c r="B8363" s="7"/>
      <c r="C8363" s="7"/>
      <c r="D8363" s="7"/>
      <c r="E8363" s="7"/>
      <c r="F8363" s="7"/>
      <c r="G8363" s="7"/>
      <c r="H8363" s="7"/>
      <c r="I8363" s="10"/>
      <c r="J8363" s="25"/>
      <c r="K8363" s="250"/>
      <c r="L8363" s="31"/>
      <c r="M8363" s="9"/>
      <c r="N8363" s="11" t="s">
        <v>25</v>
      </c>
      <c r="O8363" s="39"/>
      <c r="P8363" s="47"/>
      <c r="Q8363" s="13"/>
      <c r="R8363" s="248">
        <f t="shared" si="1300"/>
        <v>0</v>
      </c>
      <c r="S8363" s="248">
        <f t="shared" si="1301"/>
        <v>0</v>
      </c>
      <c r="T8363" s="248">
        <f t="shared" si="1302"/>
        <v>0</v>
      </c>
      <c r="U8363" s="248">
        <f t="shared" si="1303"/>
        <v>0</v>
      </c>
      <c r="V8363" s="13"/>
      <c r="W8363" s="7"/>
      <c r="AT8363" s="130"/>
      <c r="BF8363" s="33">
        <f t="shared" si="1309"/>
        <v>41242</v>
      </c>
      <c r="BG8363" s="34">
        <f t="shared" si="1304"/>
        <v>82.88000000000001</v>
      </c>
      <c r="BH8363" s="32">
        <f t="shared" si="1305"/>
        <v>1</v>
      </c>
      <c r="BI8363" s="32">
        <f t="shared" si="1306"/>
        <v>0</v>
      </c>
      <c r="BJ8363" s="69">
        <f t="shared" si="1307"/>
        <v>0</v>
      </c>
      <c r="BK8363" s="158" t="str">
        <f t="shared" si="1308"/>
        <v/>
      </c>
    </row>
    <row r="8364" spans="1:63" ht="12" customHeight="1" x14ac:dyDescent="0.2">
      <c r="A8364" s="8"/>
      <c r="B8364" s="7"/>
      <c r="C8364" s="7"/>
      <c r="D8364" s="7"/>
      <c r="E8364" s="7"/>
      <c r="F8364" s="7"/>
      <c r="G8364" s="7"/>
      <c r="H8364" s="7"/>
      <c r="I8364" s="10"/>
      <c r="J8364" s="25"/>
      <c r="K8364" s="250"/>
      <c r="L8364" s="31"/>
      <c r="M8364" s="9"/>
      <c r="N8364" s="11" t="s">
        <v>25</v>
      </c>
      <c r="O8364" s="39"/>
      <c r="P8364" s="47"/>
      <c r="Q8364" s="13"/>
      <c r="R8364" s="248">
        <f t="shared" si="1300"/>
        <v>0</v>
      </c>
      <c r="S8364" s="248">
        <f t="shared" si="1301"/>
        <v>0</v>
      </c>
      <c r="T8364" s="248">
        <f t="shared" si="1302"/>
        <v>0</v>
      </c>
      <c r="U8364" s="248">
        <f t="shared" si="1303"/>
        <v>0</v>
      </c>
      <c r="V8364" s="13"/>
      <c r="W8364" s="7"/>
      <c r="AT8364" s="130"/>
      <c r="BF8364" s="33">
        <f t="shared" si="1309"/>
        <v>41242</v>
      </c>
      <c r="BG8364" s="34">
        <f t="shared" si="1304"/>
        <v>82.88000000000001</v>
      </c>
      <c r="BH8364" s="32">
        <f t="shared" si="1305"/>
        <v>1</v>
      </c>
      <c r="BI8364" s="32">
        <f t="shared" si="1306"/>
        <v>0</v>
      </c>
      <c r="BJ8364" s="69">
        <f t="shared" si="1307"/>
        <v>0</v>
      </c>
      <c r="BK8364" s="158" t="str">
        <f t="shared" si="1308"/>
        <v/>
      </c>
    </row>
    <row r="8365" spans="1:63" ht="12" customHeight="1" x14ac:dyDescent="0.2">
      <c r="A8365" s="8"/>
      <c r="B8365" s="7"/>
      <c r="C8365" s="7"/>
      <c r="D8365" s="7"/>
      <c r="E8365" s="7"/>
      <c r="F8365" s="7"/>
      <c r="G8365" s="7"/>
      <c r="H8365" s="7"/>
      <c r="I8365" s="10"/>
      <c r="J8365" s="25"/>
      <c r="K8365" s="250"/>
      <c r="L8365" s="31"/>
      <c r="M8365" s="9"/>
      <c r="N8365" s="11" t="s">
        <v>25</v>
      </c>
      <c r="O8365" s="39"/>
      <c r="P8365" s="47"/>
      <c r="Q8365" s="13"/>
      <c r="R8365" s="248">
        <f t="shared" si="1300"/>
        <v>0</v>
      </c>
      <c r="S8365" s="248">
        <f t="shared" si="1301"/>
        <v>0</v>
      </c>
      <c r="T8365" s="248">
        <f t="shared" si="1302"/>
        <v>0</v>
      </c>
      <c r="U8365" s="248">
        <f t="shared" si="1303"/>
        <v>0</v>
      </c>
      <c r="V8365" s="13"/>
      <c r="W8365" s="7"/>
      <c r="AT8365" s="130"/>
      <c r="BF8365" s="33">
        <f t="shared" si="1309"/>
        <v>41242</v>
      </c>
      <c r="BG8365" s="34">
        <f t="shared" si="1304"/>
        <v>82.88000000000001</v>
      </c>
      <c r="BH8365" s="32">
        <f t="shared" si="1305"/>
        <v>1</v>
      </c>
      <c r="BI8365" s="32">
        <f t="shared" si="1306"/>
        <v>0</v>
      </c>
      <c r="BJ8365" s="69">
        <f t="shared" si="1307"/>
        <v>0</v>
      </c>
      <c r="BK8365" s="158" t="str">
        <f t="shared" si="1308"/>
        <v/>
      </c>
    </row>
    <row r="8366" spans="1:63" ht="12" customHeight="1" x14ac:dyDescent="0.2">
      <c r="A8366" s="8"/>
      <c r="B8366" s="7"/>
      <c r="C8366" s="7"/>
      <c r="D8366" s="7"/>
      <c r="E8366" s="7"/>
      <c r="F8366" s="7"/>
      <c r="G8366" s="7"/>
      <c r="H8366" s="7"/>
      <c r="I8366" s="10"/>
      <c r="J8366" s="25"/>
      <c r="K8366" s="250"/>
      <c r="L8366" s="31"/>
      <c r="M8366" s="9"/>
      <c r="N8366" s="11" t="s">
        <v>25</v>
      </c>
      <c r="O8366" s="39"/>
      <c r="P8366" s="47"/>
      <c r="Q8366" s="13"/>
      <c r="R8366" s="248">
        <f t="shared" si="1300"/>
        <v>0</v>
      </c>
      <c r="S8366" s="248">
        <f t="shared" si="1301"/>
        <v>0</v>
      </c>
      <c r="T8366" s="248">
        <f t="shared" si="1302"/>
        <v>0</v>
      </c>
      <c r="U8366" s="248">
        <f t="shared" si="1303"/>
        <v>0</v>
      </c>
      <c r="V8366" s="13"/>
      <c r="W8366" s="7"/>
      <c r="AT8366" s="130"/>
      <c r="BF8366" s="33">
        <f t="shared" si="1309"/>
        <v>41242</v>
      </c>
      <c r="BG8366" s="34">
        <f t="shared" si="1304"/>
        <v>82.88000000000001</v>
      </c>
      <c r="BH8366" s="32">
        <f t="shared" si="1305"/>
        <v>1</v>
      </c>
      <c r="BI8366" s="32">
        <f t="shared" si="1306"/>
        <v>0</v>
      </c>
      <c r="BJ8366" s="69">
        <f t="shared" si="1307"/>
        <v>0</v>
      </c>
      <c r="BK8366" s="158" t="str">
        <f t="shared" si="1308"/>
        <v/>
      </c>
    </row>
    <row r="8367" spans="1:63" ht="12" customHeight="1" x14ac:dyDescent="0.2">
      <c r="A8367" s="8"/>
      <c r="B8367" s="7"/>
      <c r="C8367" s="7"/>
      <c r="D8367" s="7"/>
      <c r="E8367" s="7"/>
      <c r="F8367" s="7"/>
      <c r="G8367" s="7"/>
      <c r="H8367" s="7"/>
      <c r="I8367" s="10"/>
      <c r="J8367" s="25"/>
      <c r="K8367" s="250"/>
      <c r="L8367" s="31"/>
      <c r="M8367" s="9"/>
      <c r="N8367" s="11" t="s">
        <v>25</v>
      </c>
      <c r="O8367" s="39"/>
      <c r="P8367" s="47"/>
      <c r="Q8367" s="13"/>
      <c r="R8367" s="248">
        <f t="shared" si="1300"/>
        <v>0</v>
      </c>
      <c r="S8367" s="248">
        <f t="shared" si="1301"/>
        <v>0</v>
      </c>
      <c r="T8367" s="248">
        <f t="shared" si="1302"/>
        <v>0</v>
      </c>
      <c r="U8367" s="248">
        <f t="shared" si="1303"/>
        <v>0</v>
      </c>
      <c r="V8367" s="13"/>
      <c r="W8367" s="7"/>
      <c r="AT8367" s="130"/>
      <c r="BF8367" s="33">
        <f t="shared" si="1309"/>
        <v>41242</v>
      </c>
      <c r="BG8367" s="34">
        <f t="shared" si="1304"/>
        <v>82.88000000000001</v>
      </c>
      <c r="BH8367" s="32">
        <f t="shared" si="1305"/>
        <v>1</v>
      </c>
      <c r="BI8367" s="32">
        <f t="shared" si="1306"/>
        <v>0</v>
      </c>
      <c r="BJ8367" s="69">
        <f t="shared" si="1307"/>
        <v>0</v>
      </c>
      <c r="BK8367" s="158" t="str">
        <f t="shared" si="1308"/>
        <v/>
      </c>
    </row>
    <row r="8368" spans="1:63" ht="12" customHeight="1" x14ac:dyDescent="0.2">
      <c r="A8368" s="8"/>
      <c r="B8368" s="7"/>
      <c r="C8368" s="7"/>
      <c r="D8368" s="7"/>
      <c r="E8368" s="7"/>
      <c r="F8368" s="7"/>
      <c r="G8368" s="7"/>
      <c r="H8368" s="7"/>
      <c r="I8368" s="10"/>
      <c r="J8368" s="25"/>
      <c r="K8368" s="250"/>
      <c r="L8368" s="31"/>
      <c r="M8368" s="9"/>
      <c r="N8368" s="11" t="s">
        <v>25</v>
      </c>
      <c r="O8368" s="39"/>
      <c r="P8368" s="47"/>
      <c r="Q8368" s="13"/>
      <c r="R8368" s="248">
        <f t="shared" si="1300"/>
        <v>0</v>
      </c>
      <c r="S8368" s="248">
        <f t="shared" si="1301"/>
        <v>0</v>
      </c>
      <c r="T8368" s="248">
        <f t="shared" si="1302"/>
        <v>0</v>
      </c>
      <c r="U8368" s="248">
        <f t="shared" si="1303"/>
        <v>0</v>
      </c>
      <c r="V8368" s="13"/>
      <c r="W8368" s="7"/>
      <c r="AT8368" s="130"/>
      <c r="BF8368" s="33">
        <f t="shared" si="1309"/>
        <v>41242</v>
      </c>
      <c r="BG8368" s="34">
        <f t="shared" si="1304"/>
        <v>82.88000000000001</v>
      </c>
      <c r="BH8368" s="32">
        <f t="shared" si="1305"/>
        <v>1</v>
      </c>
      <c r="BI8368" s="32">
        <f t="shared" si="1306"/>
        <v>0</v>
      </c>
      <c r="BJ8368" s="69">
        <f t="shared" si="1307"/>
        <v>0</v>
      </c>
      <c r="BK8368" s="158" t="str">
        <f t="shared" si="1308"/>
        <v/>
      </c>
    </row>
    <row r="8369" spans="1:63" ht="12" customHeight="1" x14ac:dyDescent="0.2">
      <c r="A8369" s="8"/>
      <c r="B8369" s="7"/>
      <c r="C8369" s="7"/>
      <c r="D8369" s="7"/>
      <c r="E8369" s="7"/>
      <c r="F8369" s="7"/>
      <c r="G8369" s="7"/>
      <c r="H8369" s="7"/>
      <c r="I8369" s="10"/>
      <c r="J8369" s="25"/>
      <c r="K8369" s="250"/>
      <c r="L8369" s="31"/>
      <c r="M8369" s="9"/>
      <c r="N8369" s="11" t="s">
        <v>25</v>
      </c>
      <c r="O8369" s="39"/>
      <c r="P8369" s="47"/>
      <c r="Q8369" s="13"/>
      <c r="R8369" s="248">
        <f t="shared" si="1300"/>
        <v>0</v>
      </c>
      <c r="S8369" s="248">
        <f t="shared" si="1301"/>
        <v>0</v>
      </c>
      <c r="T8369" s="248">
        <f t="shared" si="1302"/>
        <v>0</v>
      </c>
      <c r="U8369" s="248">
        <f t="shared" si="1303"/>
        <v>0</v>
      </c>
      <c r="V8369" s="13"/>
      <c r="W8369" s="7"/>
      <c r="AT8369" s="130"/>
      <c r="BF8369" s="33">
        <f t="shared" si="1309"/>
        <v>41242</v>
      </c>
      <c r="BG8369" s="34">
        <f t="shared" si="1304"/>
        <v>82.88000000000001</v>
      </c>
      <c r="BH8369" s="32">
        <f t="shared" si="1305"/>
        <v>1</v>
      </c>
      <c r="BI8369" s="32">
        <f t="shared" si="1306"/>
        <v>0</v>
      </c>
      <c r="BJ8369" s="69">
        <f t="shared" si="1307"/>
        <v>0</v>
      </c>
      <c r="BK8369" s="158" t="str">
        <f t="shared" si="1308"/>
        <v/>
      </c>
    </row>
    <row r="8370" spans="1:63" ht="12" customHeight="1" x14ac:dyDescent="0.2">
      <c r="A8370" s="8"/>
      <c r="B8370" s="7"/>
      <c r="C8370" s="7"/>
      <c r="D8370" s="7"/>
      <c r="E8370" s="7"/>
      <c r="F8370" s="7"/>
      <c r="G8370" s="7"/>
      <c r="H8370" s="7"/>
      <c r="I8370" s="10"/>
      <c r="J8370" s="25"/>
      <c r="K8370" s="250"/>
      <c r="L8370" s="31"/>
      <c r="M8370" s="9"/>
      <c r="N8370" s="11" t="s">
        <v>25</v>
      </c>
      <c r="O8370" s="39"/>
      <c r="P8370" s="47"/>
      <c r="Q8370" s="13"/>
      <c r="R8370" s="248">
        <f t="shared" si="1300"/>
        <v>0</v>
      </c>
      <c r="S8370" s="248">
        <f t="shared" si="1301"/>
        <v>0</v>
      </c>
      <c r="T8370" s="248">
        <f t="shared" si="1302"/>
        <v>0</v>
      </c>
      <c r="U8370" s="248">
        <f t="shared" si="1303"/>
        <v>0</v>
      </c>
      <c r="V8370" s="13"/>
      <c r="W8370" s="7"/>
      <c r="AT8370" s="130"/>
      <c r="BF8370" s="33">
        <f t="shared" si="1309"/>
        <v>41242</v>
      </c>
      <c r="BG8370" s="34">
        <f t="shared" si="1304"/>
        <v>82.88000000000001</v>
      </c>
      <c r="BH8370" s="32">
        <f t="shared" si="1305"/>
        <v>1</v>
      </c>
      <c r="BI8370" s="32">
        <f t="shared" si="1306"/>
        <v>0</v>
      </c>
      <c r="BJ8370" s="69">
        <f t="shared" si="1307"/>
        <v>0</v>
      </c>
      <c r="BK8370" s="158" t="str">
        <f t="shared" si="1308"/>
        <v/>
      </c>
    </row>
    <row r="8371" spans="1:63" ht="12" customHeight="1" x14ac:dyDescent="0.2">
      <c r="A8371" s="8"/>
      <c r="B8371" s="7"/>
      <c r="C8371" s="7"/>
      <c r="D8371" s="7"/>
      <c r="E8371" s="7"/>
      <c r="F8371" s="7"/>
      <c r="G8371" s="7"/>
      <c r="H8371" s="7"/>
      <c r="I8371" s="10"/>
      <c r="J8371" s="25"/>
      <c r="K8371" s="250"/>
      <c r="L8371" s="31"/>
      <c r="M8371" s="9"/>
      <c r="N8371" s="11" t="s">
        <v>25</v>
      </c>
      <c r="O8371" s="39"/>
      <c r="P8371" s="47"/>
      <c r="Q8371" s="13"/>
      <c r="R8371" s="248">
        <f t="shared" si="1300"/>
        <v>0</v>
      </c>
      <c r="S8371" s="248">
        <f t="shared" si="1301"/>
        <v>0</v>
      </c>
      <c r="T8371" s="248">
        <f t="shared" si="1302"/>
        <v>0</v>
      </c>
      <c r="U8371" s="248">
        <f t="shared" si="1303"/>
        <v>0</v>
      </c>
      <c r="V8371" s="13"/>
      <c r="W8371" s="7"/>
      <c r="AT8371" s="130"/>
      <c r="BF8371" s="33">
        <f t="shared" si="1309"/>
        <v>41242</v>
      </c>
      <c r="BG8371" s="34">
        <f t="shared" si="1304"/>
        <v>82.88000000000001</v>
      </c>
      <c r="BH8371" s="32">
        <f t="shared" si="1305"/>
        <v>1</v>
      </c>
      <c r="BI8371" s="32">
        <f t="shared" si="1306"/>
        <v>0</v>
      </c>
      <c r="BJ8371" s="69">
        <f t="shared" si="1307"/>
        <v>0</v>
      </c>
      <c r="BK8371" s="158" t="str">
        <f t="shared" si="1308"/>
        <v/>
      </c>
    </row>
    <row r="8372" spans="1:63" ht="12" customHeight="1" x14ac:dyDescent="0.2">
      <c r="A8372" s="8"/>
      <c r="B8372" s="7"/>
      <c r="C8372" s="7"/>
      <c r="D8372" s="7"/>
      <c r="E8372" s="7"/>
      <c r="F8372" s="7"/>
      <c r="G8372" s="7"/>
      <c r="H8372" s="7"/>
      <c r="I8372" s="10"/>
      <c r="J8372" s="25"/>
      <c r="K8372" s="250"/>
      <c r="L8372" s="31"/>
      <c r="M8372" s="9"/>
      <c r="N8372" s="11" t="s">
        <v>25</v>
      </c>
      <c r="O8372" s="39"/>
      <c r="P8372" s="47"/>
      <c r="Q8372" s="13"/>
      <c r="R8372" s="248">
        <f t="shared" si="1300"/>
        <v>0</v>
      </c>
      <c r="S8372" s="248">
        <f t="shared" si="1301"/>
        <v>0</v>
      </c>
      <c r="T8372" s="248">
        <f t="shared" si="1302"/>
        <v>0</v>
      </c>
      <c r="U8372" s="248">
        <f t="shared" si="1303"/>
        <v>0</v>
      </c>
      <c r="V8372" s="13"/>
      <c r="W8372" s="7"/>
      <c r="AT8372" s="130"/>
      <c r="BF8372" s="33">
        <f t="shared" si="1309"/>
        <v>41242</v>
      </c>
      <c r="BG8372" s="34">
        <f t="shared" si="1304"/>
        <v>82.88000000000001</v>
      </c>
      <c r="BH8372" s="32">
        <f t="shared" si="1305"/>
        <v>1</v>
      </c>
      <c r="BI8372" s="32">
        <f t="shared" si="1306"/>
        <v>0</v>
      </c>
      <c r="BJ8372" s="69">
        <f t="shared" si="1307"/>
        <v>0</v>
      </c>
      <c r="BK8372" s="158" t="str">
        <f t="shared" si="1308"/>
        <v/>
      </c>
    </row>
    <row r="8373" spans="1:63" ht="12" customHeight="1" x14ac:dyDescent="0.2">
      <c r="A8373" s="8"/>
      <c r="B8373" s="7"/>
      <c r="C8373" s="7"/>
      <c r="D8373" s="7"/>
      <c r="E8373" s="7"/>
      <c r="F8373" s="7"/>
      <c r="G8373" s="7"/>
      <c r="H8373" s="7"/>
      <c r="I8373" s="10"/>
      <c r="J8373" s="25"/>
      <c r="K8373" s="250"/>
      <c r="L8373" s="31"/>
      <c r="M8373" s="9"/>
      <c r="N8373" s="11" t="s">
        <v>25</v>
      </c>
      <c r="O8373" s="39"/>
      <c r="P8373" s="47"/>
      <c r="Q8373" s="13"/>
      <c r="R8373" s="248">
        <f t="shared" si="1300"/>
        <v>0</v>
      </c>
      <c r="S8373" s="248">
        <f t="shared" si="1301"/>
        <v>0</v>
      </c>
      <c r="T8373" s="248">
        <f t="shared" si="1302"/>
        <v>0</v>
      </c>
      <c r="U8373" s="248">
        <f t="shared" si="1303"/>
        <v>0</v>
      </c>
      <c r="V8373" s="13"/>
      <c r="W8373" s="7"/>
      <c r="AT8373" s="130"/>
      <c r="BF8373" s="33">
        <f t="shared" si="1309"/>
        <v>41242</v>
      </c>
      <c r="BG8373" s="34">
        <f t="shared" si="1304"/>
        <v>82.88000000000001</v>
      </c>
      <c r="BH8373" s="32">
        <f t="shared" si="1305"/>
        <v>1</v>
      </c>
      <c r="BI8373" s="32">
        <f t="shared" si="1306"/>
        <v>0</v>
      </c>
      <c r="BJ8373" s="69">
        <f t="shared" si="1307"/>
        <v>0</v>
      </c>
      <c r="BK8373" s="158" t="str">
        <f t="shared" si="1308"/>
        <v/>
      </c>
    </row>
    <row r="8374" spans="1:63" ht="12" customHeight="1" x14ac:dyDescent="0.2">
      <c r="A8374" s="8"/>
      <c r="B8374" s="7"/>
      <c r="C8374" s="7"/>
      <c r="D8374" s="7"/>
      <c r="E8374" s="7"/>
      <c r="F8374" s="7"/>
      <c r="G8374" s="7"/>
      <c r="H8374" s="7"/>
      <c r="I8374" s="10"/>
      <c r="J8374" s="25"/>
      <c r="K8374" s="250"/>
      <c r="L8374" s="31"/>
      <c r="M8374" s="9"/>
      <c r="N8374" s="11" t="s">
        <v>25</v>
      </c>
      <c r="O8374" s="39"/>
      <c r="P8374" s="47"/>
      <c r="Q8374" s="13"/>
      <c r="R8374" s="248">
        <f t="shared" si="1300"/>
        <v>0</v>
      </c>
      <c r="S8374" s="248">
        <f t="shared" si="1301"/>
        <v>0</v>
      </c>
      <c r="T8374" s="248">
        <f t="shared" si="1302"/>
        <v>0</v>
      </c>
      <c r="U8374" s="248">
        <f t="shared" si="1303"/>
        <v>0</v>
      </c>
      <c r="V8374" s="13"/>
      <c r="W8374" s="7"/>
      <c r="AT8374" s="130"/>
      <c r="BF8374" s="33">
        <f t="shared" si="1309"/>
        <v>41242</v>
      </c>
      <c r="BG8374" s="34">
        <f t="shared" si="1304"/>
        <v>82.88000000000001</v>
      </c>
      <c r="BH8374" s="32">
        <f t="shared" si="1305"/>
        <v>1</v>
      </c>
      <c r="BI8374" s="32">
        <f t="shared" si="1306"/>
        <v>0</v>
      </c>
      <c r="BJ8374" s="69">
        <f t="shared" si="1307"/>
        <v>0</v>
      </c>
      <c r="BK8374" s="158" t="str">
        <f t="shared" si="1308"/>
        <v/>
      </c>
    </row>
    <row r="8375" spans="1:63" ht="12" customHeight="1" x14ac:dyDescent="0.2">
      <c r="A8375" s="8"/>
      <c r="B8375" s="7"/>
      <c r="C8375" s="7"/>
      <c r="D8375" s="7"/>
      <c r="E8375" s="7"/>
      <c r="F8375" s="7"/>
      <c r="G8375" s="7"/>
      <c r="H8375" s="7"/>
      <c r="I8375" s="10"/>
      <c r="J8375" s="25"/>
      <c r="K8375" s="250"/>
      <c r="L8375" s="31"/>
      <c r="M8375" s="9"/>
      <c r="N8375" s="11" t="s">
        <v>25</v>
      </c>
      <c r="O8375" s="39"/>
      <c r="P8375" s="47"/>
      <c r="Q8375" s="13"/>
      <c r="R8375" s="248">
        <f t="shared" si="1300"/>
        <v>0</v>
      </c>
      <c r="S8375" s="248">
        <f t="shared" si="1301"/>
        <v>0</v>
      </c>
      <c r="T8375" s="248">
        <f t="shared" si="1302"/>
        <v>0</v>
      </c>
      <c r="U8375" s="248">
        <f t="shared" si="1303"/>
        <v>0</v>
      </c>
      <c r="V8375" s="13"/>
      <c r="W8375" s="7"/>
      <c r="AT8375" s="130"/>
      <c r="BF8375" s="33">
        <f t="shared" si="1309"/>
        <v>41242</v>
      </c>
      <c r="BG8375" s="34">
        <f t="shared" si="1304"/>
        <v>82.88000000000001</v>
      </c>
      <c r="BH8375" s="32">
        <f t="shared" si="1305"/>
        <v>1</v>
      </c>
      <c r="BI8375" s="32">
        <f t="shared" si="1306"/>
        <v>0</v>
      </c>
      <c r="BJ8375" s="69">
        <f t="shared" si="1307"/>
        <v>0</v>
      </c>
      <c r="BK8375" s="158" t="str">
        <f t="shared" si="1308"/>
        <v/>
      </c>
    </row>
    <row r="8376" spans="1:63" ht="12" customHeight="1" x14ac:dyDescent="0.2">
      <c r="A8376" s="8"/>
      <c r="B8376" s="7"/>
      <c r="C8376" s="7"/>
      <c r="D8376" s="7"/>
      <c r="E8376" s="7"/>
      <c r="F8376" s="7"/>
      <c r="G8376" s="7"/>
      <c r="H8376" s="7"/>
      <c r="I8376" s="10"/>
      <c r="J8376" s="25"/>
      <c r="K8376" s="250"/>
      <c r="L8376" s="31"/>
      <c r="M8376" s="9"/>
      <c r="N8376" s="11" t="s">
        <v>25</v>
      </c>
      <c r="O8376" s="39"/>
      <c r="P8376" s="47"/>
      <c r="Q8376" s="13"/>
      <c r="R8376" s="248">
        <f t="shared" si="1300"/>
        <v>0</v>
      </c>
      <c r="S8376" s="248">
        <f t="shared" si="1301"/>
        <v>0</v>
      </c>
      <c r="T8376" s="248">
        <f t="shared" si="1302"/>
        <v>0</v>
      </c>
      <c r="U8376" s="248">
        <f t="shared" si="1303"/>
        <v>0</v>
      </c>
      <c r="V8376" s="13"/>
      <c r="W8376" s="7"/>
      <c r="AT8376" s="130"/>
      <c r="BF8376" s="33">
        <f t="shared" si="1309"/>
        <v>41242</v>
      </c>
      <c r="BG8376" s="34">
        <f t="shared" si="1304"/>
        <v>82.88000000000001</v>
      </c>
      <c r="BH8376" s="32">
        <f t="shared" si="1305"/>
        <v>1</v>
      </c>
      <c r="BI8376" s="32">
        <f t="shared" si="1306"/>
        <v>0</v>
      </c>
      <c r="BJ8376" s="69">
        <f t="shared" si="1307"/>
        <v>0</v>
      </c>
      <c r="BK8376" s="158" t="str">
        <f t="shared" si="1308"/>
        <v/>
      </c>
    </row>
    <row r="8377" spans="1:63" ht="12" customHeight="1" x14ac:dyDescent="0.2">
      <c r="A8377" s="8"/>
      <c r="B8377" s="7"/>
      <c r="C8377" s="7"/>
      <c r="D8377" s="7"/>
      <c r="E8377" s="7"/>
      <c r="F8377" s="7"/>
      <c r="G8377" s="7"/>
      <c r="H8377" s="7"/>
      <c r="I8377" s="10"/>
      <c r="J8377" s="25"/>
      <c r="K8377" s="250"/>
      <c r="L8377" s="31"/>
      <c r="M8377" s="9"/>
      <c r="N8377" s="11" t="s">
        <v>25</v>
      </c>
      <c r="O8377" s="39"/>
      <c r="P8377" s="47"/>
      <c r="Q8377" s="13"/>
      <c r="R8377" s="248">
        <f t="shared" si="1300"/>
        <v>0</v>
      </c>
      <c r="S8377" s="248">
        <f t="shared" si="1301"/>
        <v>0</v>
      </c>
      <c r="T8377" s="248">
        <f t="shared" si="1302"/>
        <v>0</v>
      </c>
      <c r="U8377" s="248">
        <f t="shared" si="1303"/>
        <v>0</v>
      </c>
      <c r="V8377" s="13"/>
      <c r="W8377" s="7"/>
      <c r="AT8377" s="130"/>
      <c r="BF8377" s="33">
        <f t="shared" si="1309"/>
        <v>41242</v>
      </c>
      <c r="BG8377" s="34">
        <f t="shared" si="1304"/>
        <v>82.88000000000001</v>
      </c>
      <c r="BH8377" s="32">
        <f t="shared" si="1305"/>
        <v>1</v>
      </c>
      <c r="BI8377" s="32">
        <f t="shared" si="1306"/>
        <v>0</v>
      </c>
      <c r="BJ8377" s="69">
        <f t="shared" si="1307"/>
        <v>0</v>
      </c>
      <c r="BK8377" s="158" t="str">
        <f t="shared" si="1308"/>
        <v/>
      </c>
    </row>
    <row r="8378" spans="1:63" ht="12" customHeight="1" x14ac:dyDescent="0.2">
      <c r="A8378" s="8"/>
      <c r="B8378" s="7"/>
      <c r="C8378" s="7"/>
      <c r="D8378" s="7"/>
      <c r="E8378" s="7"/>
      <c r="F8378" s="7"/>
      <c r="G8378" s="7"/>
      <c r="H8378" s="7"/>
      <c r="I8378" s="10"/>
      <c r="J8378" s="25"/>
      <c r="K8378" s="250"/>
      <c r="L8378" s="31"/>
      <c r="M8378" s="9"/>
      <c r="N8378" s="11" t="s">
        <v>25</v>
      </c>
      <c r="O8378" s="39"/>
      <c r="P8378" s="47"/>
      <c r="Q8378" s="13"/>
      <c r="R8378" s="248">
        <f t="shared" si="1300"/>
        <v>0</v>
      </c>
      <c r="S8378" s="248">
        <f t="shared" si="1301"/>
        <v>0</v>
      </c>
      <c r="T8378" s="248">
        <f t="shared" si="1302"/>
        <v>0</v>
      </c>
      <c r="U8378" s="248">
        <f t="shared" si="1303"/>
        <v>0</v>
      </c>
      <c r="V8378" s="13"/>
      <c r="W8378" s="7"/>
      <c r="AT8378" s="130"/>
      <c r="BF8378" s="33">
        <f t="shared" si="1309"/>
        <v>41242</v>
      </c>
      <c r="BG8378" s="34">
        <f t="shared" si="1304"/>
        <v>82.88000000000001</v>
      </c>
      <c r="BH8378" s="32">
        <f t="shared" si="1305"/>
        <v>1</v>
      </c>
      <c r="BI8378" s="32">
        <f t="shared" si="1306"/>
        <v>0</v>
      </c>
      <c r="BJ8378" s="69">
        <f t="shared" si="1307"/>
        <v>0</v>
      </c>
      <c r="BK8378" s="158" t="str">
        <f t="shared" si="1308"/>
        <v/>
      </c>
    </row>
    <row r="8379" spans="1:63" ht="12" customHeight="1" x14ac:dyDescent="0.2">
      <c r="A8379" s="8"/>
      <c r="B8379" s="7"/>
      <c r="C8379" s="7"/>
      <c r="D8379" s="7"/>
      <c r="E8379" s="7"/>
      <c r="F8379" s="7"/>
      <c r="G8379" s="7"/>
      <c r="H8379" s="7"/>
      <c r="I8379" s="10"/>
      <c r="J8379" s="25"/>
      <c r="K8379" s="250"/>
      <c r="L8379" s="31"/>
      <c r="M8379" s="9"/>
      <c r="N8379" s="11" t="s">
        <v>25</v>
      </c>
      <c r="O8379" s="39"/>
      <c r="P8379" s="47"/>
      <c r="Q8379" s="13"/>
      <c r="R8379" s="248">
        <f t="shared" si="1300"/>
        <v>0</v>
      </c>
      <c r="S8379" s="248">
        <f t="shared" si="1301"/>
        <v>0</v>
      </c>
      <c r="T8379" s="248">
        <f t="shared" si="1302"/>
        <v>0</v>
      </c>
      <c r="U8379" s="248">
        <f t="shared" si="1303"/>
        <v>0</v>
      </c>
      <c r="V8379" s="13"/>
      <c r="W8379" s="7"/>
      <c r="AT8379" s="130"/>
      <c r="BF8379" s="33">
        <f t="shared" si="1309"/>
        <v>41242</v>
      </c>
      <c r="BG8379" s="34">
        <f t="shared" si="1304"/>
        <v>82.88000000000001</v>
      </c>
      <c r="BH8379" s="32">
        <f t="shared" si="1305"/>
        <v>1</v>
      </c>
      <c r="BI8379" s="32">
        <f t="shared" si="1306"/>
        <v>0</v>
      </c>
      <c r="BJ8379" s="69">
        <f t="shared" si="1307"/>
        <v>0</v>
      </c>
      <c r="BK8379" s="158" t="str">
        <f t="shared" si="1308"/>
        <v/>
      </c>
    </row>
    <row r="8380" spans="1:63" ht="12" customHeight="1" x14ac:dyDescent="0.2">
      <c r="A8380" s="8"/>
      <c r="B8380" s="7"/>
      <c r="C8380" s="7"/>
      <c r="D8380" s="7"/>
      <c r="E8380" s="7"/>
      <c r="F8380" s="7"/>
      <c r="G8380" s="7"/>
      <c r="H8380" s="7"/>
      <c r="I8380" s="10"/>
      <c r="J8380" s="25"/>
      <c r="K8380" s="250"/>
      <c r="L8380" s="31"/>
      <c r="M8380" s="9"/>
      <c r="N8380" s="11" t="s">
        <v>25</v>
      </c>
      <c r="O8380" s="39"/>
      <c r="P8380" s="47"/>
      <c r="Q8380" s="13"/>
      <c r="R8380" s="248">
        <f t="shared" si="1300"/>
        <v>0</v>
      </c>
      <c r="S8380" s="248">
        <f t="shared" si="1301"/>
        <v>0</v>
      </c>
      <c r="T8380" s="248">
        <f t="shared" si="1302"/>
        <v>0</v>
      </c>
      <c r="U8380" s="248">
        <f t="shared" si="1303"/>
        <v>0</v>
      </c>
      <c r="V8380" s="13"/>
      <c r="W8380" s="7"/>
      <c r="AT8380" s="130"/>
      <c r="BF8380" s="33">
        <f t="shared" si="1309"/>
        <v>41242</v>
      </c>
      <c r="BG8380" s="34">
        <f t="shared" si="1304"/>
        <v>82.88000000000001</v>
      </c>
      <c r="BH8380" s="32">
        <f t="shared" si="1305"/>
        <v>1</v>
      </c>
      <c r="BI8380" s="32">
        <f t="shared" si="1306"/>
        <v>0</v>
      </c>
      <c r="BJ8380" s="69">
        <f t="shared" si="1307"/>
        <v>0</v>
      </c>
      <c r="BK8380" s="158" t="str">
        <f t="shared" si="1308"/>
        <v/>
      </c>
    </row>
    <row r="8381" spans="1:63" ht="12" customHeight="1" x14ac:dyDescent="0.2">
      <c r="A8381" s="8"/>
      <c r="B8381" s="7"/>
      <c r="C8381" s="7"/>
      <c r="D8381" s="7"/>
      <c r="E8381" s="7"/>
      <c r="F8381" s="7"/>
      <c r="G8381" s="7"/>
      <c r="H8381" s="7"/>
      <c r="I8381" s="10"/>
      <c r="J8381" s="25"/>
      <c r="K8381" s="250"/>
      <c r="L8381" s="31"/>
      <c r="M8381" s="9"/>
      <c r="N8381" s="11" t="s">
        <v>25</v>
      </c>
      <c r="O8381" s="39"/>
      <c r="P8381" s="47"/>
      <c r="Q8381" s="13"/>
      <c r="R8381" s="248">
        <f t="shared" si="1300"/>
        <v>0</v>
      </c>
      <c r="S8381" s="248">
        <f t="shared" si="1301"/>
        <v>0</v>
      </c>
      <c r="T8381" s="248">
        <f t="shared" si="1302"/>
        <v>0</v>
      </c>
      <c r="U8381" s="248">
        <f t="shared" si="1303"/>
        <v>0</v>
      </c>
      <c r="V8381" s="13"/>
      <c r="W8381" s="7"/>
      <c r="AT8381" s="130"/>
      <c r="BF8381" s="33">
        <f t="shared" si="1309"/>
        <v>41242</v>
      </c>
      <c r="BG8381" s="34">
        <f t="shared" si="1304"/>
        <v>82.88000000000001</v>
      </c>
      <c r="BH8381" s="32">
        <f t="shared" si="1305"/>
        <v>1</v>
      </c>
      <c r="BI8381" s="32">
        <f t="shared" si="1306"/>
        <v>0</v>
      </c>
      <c r="BJ8381" s="69">
        <f t="shared" si="1307"/>
        <v>0</v>
      </c>
      <c r="BK8381" s="158" t="str">
        <f t="shared" si="1308"/>
        <v/>
      </c>
    </row>
    <row r="8382" spans="1:63" ht="12" customHeight="1" x14ac:dyDescent="0.2">
      <c r="A8382" s="8"/>
      <c r="B8382" s="7"/>
      <c r="C8382" s="7"/>
      <c r="D8382" s="7"/>
      <c r="E8382" s="7"/>
      <c r="F8382" s="7"/>
      <c r="G8382" s="7"/>
      <c r="H8382" s="7"/>
      <c r="I8382" s="10"/>
      <c r="J8382" s="25"/>
      <c r="K8382" s="250"/>
      <c r="L8382" s="31"/>
      <c r="M8382" s="9"/>
      <c r="N8382" s="11" t="s">
        <v>25</v>
      </c>
      <c r="O8382" s="39"/>
      <c r="P8382" s="47"/>
      <c r="Q8382" s="13"/>
      <c r="R8382" s="248">
        <f t="shared" si="1300"/>
        <v>0</v>
      </c>
      <c r="S8382" s="248">
        <f t="shared" si="1301"/>
        <v>0</v>
      </c>
      <c r="T8382" s="248">
        <f t="shared" si="1302"/>
        <v>0</v>
      </c>
      <c r="U8382" s="248">
        <f t="shared" si="1303"/>
        <v>0</v>
      </c>
      <c r="V8382" s="13"/>
      <c r="W8382" s="7"/>
      <c r="AT8382" s="130"/>
      <c r="BF8382" s="33">
        <f t="shared" si="1309"/>
        <v>41242</v>
      </c>
      <c r="BG8382" s="34">
        <f t="shared" si="1304"/>
        <v>82.88000000000001</v>
      </c>
      <c r="BH8382" s="32">
        <f t="shared" si="1305"/>
        <v>1</v>
      </c>
      <c r="BI8382" s="32">
        <f t="shared" si="1306"/>
        <v>0</v>
      </c>
      <c r="BJ8382" s="69">
        <f t="shared" si="1307"/>
        <v>0</v>
      </c>
      <c r="BK8382" s="158" t="str">
        <f t="shared" si="1308"/>
        <v/>
      </c>
    </row>
    <row r="8383" spans="1:63" ht="12" customHeight="1" x14ac:dyDescent="0.2">
      <c r="A8383" s="8"/>
      <c r="B8383" s="7"/>
      <c r="C8383" s="7"/>
      <c r="D8383" s="7"/>
      <c r="E8383" s="7"/>
      <c r="F8383" s="7"/>
      <c r="G8383" s="7"/>
      <c r="H8383" s="7"/>
      <c r="I8383" s="10"/>
      <c r="J8383" s="25"/>
      <c r="K8383" s="250"/>
      <c r="L8383" s="31"/>
      <c r="M8383" s="9"/>
      <c r="N8383" s="11" t="s">
        <v>25</v>
      </c>
      <c r="O8383" s="39"/>
      <c r="P8383" s="47"/>
      <c r="Q8383" s="13"/>
      <c r="R8383" s="248">
        <f t="shared" si="1300"/>
        <v>0</v>
      </c>
      <c r="S8383" s="248">
        <f t="shared" si="1301"/>
        <v>0</v>
      </c>
      <c r="T8383" s="248">
        <f t="shared" si="1302"/>
        <v>0</v>
      </c>
      <c r="U8383" s="248">
        <f t="shared" si="1303"/>
        <v>0</v>
      </c>
      <c r="V8383" s="13"/>
      <c r="W8383" s="7"/>
      <c r="AT8383" s="130"/>
      <c r="BF8383" s="33">
        <f t="shared" si="1309"/>
        <v>41242</v>
      </c>
      <c r="BG8383" s="34">
        <f t="shared" si="1304"/>
        <v>82.88000000000001</v>
      </c>
      <c r="BH8383" s="32">
        <f t="shared" si="1305"/>
        <v>1</v>
      </c>
      <c r="BI8383" s="32">
        <f t="shared" si="1306"/>
        <v>0</v>
      </c>
      <c r="BJ8383" s="69">
        <f t="shared" si="1307"/>
        <v>0</v>
      </c>
      <c r="BK8383" s="158" t="str">
        <f t="shared" si="1308"/>
        <v/>
      </c>
    </row>
    <row r="8384" spans="1:63" ht="12" customHeight="1" x14ac:dyDescent="0.2">
      <c r="A8384" s="8"/>
      <c r="B8384" s="7"/>
      <c r="C8384" s="7"/>
      <c r="D8384" s="7"/>
      <c r="E8384" s="7"/>
      <c r="F8384" s="7"/>
      <c r="G8384" s="7"/>
      <c r="H8384" s="7"/>
      <c r="I8384" s="10"/>
      <c r="J8384" s="25"/>
      <c r="K8384" s="250"/>
      <c r="L8384" s="31"/>
      <c r="M8384" s="9"/>
      <c r="N8384" s="11" t="s">
        <v>25</v>
      </c>
      <c r="O8384" s="39"/>
      <c r="P8384" s="47"/>
      <c r="Q8384" s="13"/>
      <c r="R8384" s="248">
        <f t="shared" si="1300"/>
        <v>0</v>
      </c>
      <c r="S8384" s="248">
        <f t="shared" si="1301"/>
        <v>0</v>
      </c>
      <c r="T8384" s="248">
        <f t="shared" si="1302"/>
        <v>0</v>
      </c>
      <c r="U8384" s="248">
        <f t="shared" si="1303"/>
        <v>0</v>
      </c>
      <c r="V8384" s="13"/>
      <c r="W8384" s="7"/>
      <c r="AT8384" s="130"/>
      <c r="BF8384" s="33">
        <f t="shared" si="1309"/>
        <v>41242</v>
      </c>
      <c r="BG8384" s="34">
        <f t="shared" si="1304"/>
        <v>82.88000000000001</v>
      </c>
      <c r="BH8384" s="32">
        <f t="shared" si="1305"/>
        <v>1</v>
      </c>
      <c r="BI8384" s="32">
        <f t="shared" si="1306"/>
        <v>0</v>
      </c>
      <c r="BJ8384" s="69">
        <f t="shared" si="1307"/>
        <v>0</v>
      </c>
      <c r="BK8384" s="158" t="str">
        <f t="shared" si="1308"/>
        <v/>
      </c>
    </row>
    <row r="8385" spans="1:63" ht="12" customHeight="1" x14ac:dyDescent="0.2">
      <c r="A8385" s="8"/>
      <c r="B8385" s="7"/>
      <c r="C8385" s="7"/>
      <c r="D8385" s="7"/>
      <c r="E8385" s="7"/>
      <c r="F8385" s="7"/>
      <c r="G8385" s="7"/>
      <c r="H8385" s="7"/>
      <c r="I8385" s="10"/>
      <c r="J8385" s="25"/>
      <c r="K8385" s="250"/>
      <c r="L8385" s="31"/>
      <c r="M8385" s="9"/>
      <c r="N8385" s="11" t="s">
        <v>25</v>
      </c>
      <c r="O8385" s="39"/>
      <c r="P8385" s="47"/>
      <c r="Q8385" s="13"/>
      <c r="R8385" s="248">
        <f t="shared" si="1300"/>
        <v>0</v>
      </c>
      <c r="S8385" s="248">
        <f t="shared" si="1301"/>
        <v>0</v>
      </c>
      <c r="T8385" s="248">
        <f t="shared" si="1302"/>
        <v>0</v>
      </c>
      <c r="U8385" s="248">
        <f t="shared" si="1303"/>
        <v>0</v>
      </c>
      <c r="V8385" s="13"/>
      <c r="W8385" s="7"/>
      <c r="AT8385" s="130"/>
      <c r="BF8385" s="33">
        <f t="shared" si="1309"/>
        <v>41242</v>
      </c>
      <c r="BG8385" s="34">
        <f t="shared" si="1304"/>
        <v>82.88000000000001</v>
      </c>
      <c r="BH8385" s="32">
        <f t="shared" si="1305"/>
        <v>1</v>
      </c>
      <c r="BI8385" s="32">
        <f t="shared" si="1306"/>
        <v>0</v>
      </c>
      <c r="BJ8385" s="69">
        <f t="shared" si="1307"/>
        <v>0</v>
      </c>
      <c r="BK8385" s="158" t="str">
        <f t="shared" si="1308"/>
        <v/>
      </c>
    </row>
    <row r="8386" spans="1:63" ht="12" customHeight="1" x14ac:dyDescent="0.2">
      <c r="A8386" s="8"/>
      <c r="B8386" s="7"/>
      <c r="C8386" s="7"/>
      <c r="D8386" s="7"/>
      <c r="E8386" s="7"/>
      <c r="F8386" s="7"/>
      <c r="G8386" s="7"/>
      <c r="H8386" s="7"/>
      <c r="I8386" s="10"/>
      <c r="J8386" s="25"/>
      <c r="K8386" s="250"/>
      <c r="L8386" s="31"/>
      <c r="M8386" s="9"/>
      <c r="N8386" s="11" t="s">
        <v>25</v>
      </c>
      <c r="O8386" s="39"/>
      <c r="P8386" s="47"/>
      <c r="Q8386" s="13"/>
      <c r="R8386" s="248">
        <f t="shared" si="1300"/>
        <v>0</v>
      </c>
      <c r="S8386" s="248">
        <f t="shared" si="1301"/>
        <v>0</v>
      </c>
      <c r="T8386" s="248">
        <f t="shared" si="1302"/>
        <v>0</v>
      </c>
      <c r="U8386" s="248">
        <f t="shared" si="1303"/>
        <v>0</v>
      </c>
      <c r="V8386" s="13"/>
      <c r="W8386" s="7"/>
      <c r="AT8386" s="130"/>
      <c r="BF8386" s="33">
        <f t="shared" si="1309"/>
        <v>41242</v>
      </c>
      <c r="BG8386" s="34">
        <f t="shared" si="1304"/>
        <v>82.88000000000001</v>
      </c>
      <c r="BH8386" s="32">
        <f t="shared" si="1305"/>
        <v>1</v>
      </c>
      <c r="BI8386" s="32">
        <f t="shared" si="1306"/>
        <v>0</v>
      </c>
      <c r="BJ8386" s="69">
        <f t="shared" si="1307"/>
        <v>0</v>
      </c>
      <c r="BK8386" s="158" t="str">
        <f t="shared" si="1308"/>
        <v/>
      </c>
    </row>
    <row r="8387" spans="1:63" ht="12" customHeight="1" x14ac:dyDescent="0.2">
      <c r="A8387" s="8"/>
      <c r="B8387" s="7"/>
      <c r="C8387" s="7"/>
      <c r="D8387" s="7"/>
      <c r="E8387" s="7"/>
      <c r="F8387" s="7"/>
      <c r="G8387" s="7"/>
      <c r="H8387" s="7"/>
      <c r="I8387" s="10"/>
      <c r="J8387" s="25"/>
      <c r="K8387" s="250"/>
      <c r="L8387" s="31"/>
      <c r="M8387" s="9"/>
      <c r="N8387" s="11" t="s">
        <v>25</v>
      </c>
      <c r="O8387" s="39"/>
      <c r="P8387" s="47"/>
      <c r="Q8387" s="13"/>
      <c r="R8387" s="248">
        <f t="shared" si="1300"/>
        <v>0</v>
      </c>
      <c r="S8387" s="248">
        <f t="shared" si="1301"/>
        <v>0</v>
      </c>
      <c r="T8387" s="248">
        <f t="shared" si="1302"/>
        <v>0</v>
      </c>
      <c r="U8387" s="248">
        <f t="shared" si="1303"/>
        <v>0</v>
      </c>
      <c r="V8387" s="13"/>
      <c r="W8387" s="7"/>
      <c r="AT8387" s="130"/>
      <c r="BF8387" s="33">
        <f t="shared" si="1309"/>
        <v>41242</v>
      </c>
      <c r="BG8387" s="34">
        <f t="shared" si="1304"/>
        <v>82.88000000000001</v>
      </c>
      <c r="BH8387" s="32">
        <f t="shared" si="1305"/>
        <v>1</v>
      </c>
      <c r="BI8387" s="32">
        <f t="shared" si="1306"/>
        <v>0</v>
      </c>
      <c r="BJ8387" s="69">
        <f t="shared" si="1307"/>
        <v>0</v>
      </c>
      <c r="BK8387" s="158" t="str">
        <f t="shared" si="1308"/>
        <v/>
      </c>
    </row>
    <row r="8388" spans="1:63" ht="12" customHeight="1" x14ac:dyDescent="0.2">
      <c r="A8388" s="8"/>
      <c r="B8388" s="7"/>
      <c r="C8388" s="7"/>
      <c r="D8388" s="7"/>
      <c r="E8388" s="7"/>
      <c r="F8388" s="7"/>
      <c r="G8388" s="7"/>
      <c r="H8388" s="7"/>
      <c r="I8388" s="10"/>
      <c r="J8388" s="25"/>
      <c r="K8388" s="250"/>
      <c r="L8388" s="31"/>
      <c r="M8388" s="9"/>
      <c r="N8388" s="11" t="s">
        <v>25</v>
      </c>
      <c r="O8388" s="39"/>
      <c r="P8388" s="47"/>
      <c r="Q8388" s="13"/>
      <c r="R8388" s="248">
        <f t="shared" si="1300"/>
        <v>0</v>
      </c>
      <c r="S8388" s="248">
        <f t="shared" si="1301"/>
        <v>0</v>
      </c>
      <c r="T8388" s="248">
        <f t="shared" si="1302"/>
        <v>0</v>
      </c>
      <c r="U8388" s="248">
        <f t="shared" si="1303"/>
        <v>0</v>
      </c>
      <c r="V8388" s="13"/>
      <c r="W8388" s="7"/>
      <c r="AT8388" s="130"/>
      <c r="BF8388" s="33">
        <f t="shared" si="1309"/>
        <v>41242</v>
      </c>
      <c r="BG8388" s="34">
        <f t="shared" si="1304"/>
        <v>82.88000000000001</v>
      </c>
      <c r="BH8388" s="32">
        <f t="shared" si="1305"/>
        <v>1</v>
      </c>
      <c r="BI8388" s="32">
        <f t="shared" si="1306"/>
        <v>0</v>
      </c>
      <c r="BJ8388" s="69">
        <f t="shared" si="1307"/>
        <v>0</v>
      </c>
      <c r="BK8388" s="158" t="str">
        <f t="shared" si="1308"/>
        <v/>
      </c>
    </row>
    <row r="8389" spans="1:63" ht="12" customHeight="1" x14ac:dyDescent="0.2">
      <c r="A8389" s="8"/>
      <c r="B8389" s="7"/>
      <c r="C8389" s="7"/>
      <c r="D8389" s="7"/>
      <c r="E8389" s="7"/>
      <c r="F8389" s="7"/>
      <c r="G8389" s="7"/>
      <c r="H8389" s="7"/>
      <c r="I8389" s="10"/>
      <c r="J8389" s="25"/>
      <c r="K8389" s="250"/>
      <c r="L8389" s="31"/>
      <c r="M8389" s="9"/>
      <c r="N8389" s="11" t="s">
        <v>25</v>
      </c>
      <c r="O8389" s="39"/>
      <c r="P8389" s="47"/>
      <c r="Q8389" s="13"/>
      <c r="R8389" s="248">
        <f t="shared" si="1300"/>
        <v>0</v>
      </c>
      <c r="S8389" s="248">
        <f t="shared" si="1301"/>
        <v>0</v>
      </c>
      <c r="T8389" s="248">
        <f t="shared" si="1302"/>
        <v>0</v>
      </c>
      <c r="U8389" s="248">
        <f t="shared" si="1303"/>
        <v>0</v>
      </c>
      <c r="V8389" s="13"/>
      <c r="W8389" s="7"/>
      <c r="AT8389" s="130"/>
      <c r="BF8389" s="33">
        <f t="shared" si="1309"/>
        <v>41242</v>
      </c>
      <c r="BG8389" s="34">
        <f t="shared" si="1304"/>
        <v>82.88000000000001</v>
      </c>
      <c r="BH8389" s="32">
        <f t="shared" si="1305"/>
        <v>1</v>
      </c>
      <c r="BI8389" s="32">
        <f t="shared" si="1306"/>
        <v>0</v>
      </c>
      <c r="BJ8389" s="69">
        <f t="shared" si="1307"/>
        <v>0</v>
      </c>
      <c r="BK8389" s="158" t="str">
        <f t="shared" si="1308"/>
        <v/>
      </c>
    </row>
    <row r="8390" spans="1:63" ht="12" customHeight="1" x14ac:dyDescent="0.2">
      <c r="A8390" s="8"/>
      <c r="B8390" s="7"/>
      <c r="C8390" s="7"/>
      <c r="D8390" s="7"/>
      <c r="E8390" s="7"/>
      <c r="F8390" s="7"/>
      <c r="G8390" s="7"/>
      <c r="H8390" s="7"/>
      <c r="I8390" s="10"/>
      <c r="J8390" s="25"/>
      <c r="K8390" s="250"/>
      <c r="L8390" s="31"/>
      <c r="M8390" s="9"/>
      <c r="N8390" s="11" t="s">
        <v>25</v>
      </c>
      <c r="O8390" s="39"/>
      <c r="P8390" s="47"/>
      <c r="Q8390" s="13"/>
      <c r="R8390" s="248">
        <f t="shared" si="1300"/>
        <v>0</v>
      </c>
      <c r="S8390" s="248">
        <f t="shared" si="1301"/>
        <v>0</v>
      </c>
      <c r="T8390" s="248">
        <f t="shared" si="1302"/>
        <v>0</v>
      </c>
      <c r="U8390" s="248">
        <f t="shared" si="1303"/>
        <v>0</v>
      </c>
      <c r="V8390" s="13"/>
      <c r="W8390" s="7"/>
      <c r="AT8390" s="130"/>
      <c r="BF8390" s="33">
        <f t="shared" si="1309"/>
        <v>41242</v>
      </c>
      <c r="BG8390" s="34">
        <f t="shared" si="1304"/>
        <v>82.88000000000001</v>
      </c>
      <c r="BH8390" s="32">
        <f t="shared" si="1305"/>
        <v>1</v>
      </c>
      <c r="BI8390" s="32">
        <f t="shared" si="1306"/>
        <v>0</v>
      </c>
      <c r="BJ8390" s="69">
        <f t="shared" si="1307"/>
        <v>0</v>
      </c>
      <c r="BK8390" s="158" t="str">
        <f t="shared" si="1308"/>
        <v/>
      </c>
    </row>
    <row r="8391" spans="1:63" ht="12" customHeight="1" x14ac:dyDescent="0.2">
      <c r="A8391" s="8"/>
      <c r="B8391" s="7"/>
      <c r="C8391" s="7"/>
      <c r="D8391" s="7"/>
      <c r="E8391" s="7"/>
      <c r="F8391" s="7"/>
      <c r="G8391" s="7"/>
      <c r="H8391" s="7"/>
      <c r="I8391" s="10"/>
      <c r="J8391" s="25"/>
      <c r="K8391" s="250"/>
      <c r="L8391" s="31"/>
      <c r="M8391" s="9"/>
      <c r="N8391" s="11" t="s">
        <v>25</v>
      </c>
      <c r="O8391" s="39"/>
      <c r="P8391" s="47"/>
      <c r="Q8391" s="13"/>
      <c r="R8391" s="248">
        <f t="shared" si="1300"/>
        <v>0</v>
      </c>
      <c r="S8391" s="248">
        <f t="shared" si="1301"/>
        <v>0</v>
      </c>
      <c r="T8391" s="248">
        <f t="shared" si="1302"/>
        <v>0</v>
      </c>
      <c r="U8391" s="248">
        <f t="shared" si="1303"/>
        <v>0</v>
      </c>
      <c r="V8391" s="13"/>
      <c r="W8391" s="7"/>
      <c r="AT8391" s="130"/>
      <c r="BF8391" s="33">
        <f t="shared" si="1309"/>
        <v>41242</v>
      </c>
      <c r="BG8391" s="34">
        <f t="shared" si="1304"/>
        <v>82.88000000000001</v>
      </c>
      <c r="BH8391" s="32">
        <f t="shared" si="1305"/>
        <v>1</v>
      </c>
      <c r="BI8391" s="32">
        <f t="shared" si="1306"/>
        <v>0</v>
      </c>
      <c r="BJ8391" s="69">
        <f t="shared" si="1307"/>
        <v>0</v>
      </c>
      <c r="BK8391" s="158" t="str">
        <f t="shared" si="1308"/>
        <v/>
      </c>
    </row>
    <row r="8392" spans="1:63" ht="12" customHeight="1" x14ac:dyDescent="0.2">
      <c r="A8392" s="8"/>
      <c r="B8392" s="7"/>
      <c r="C8392" s="7"/>
      <c r="D8392" s="7"/>
      <c r="E8392" s="7"/>
      <c r="F8392" s="7"/>
      <c r="G8392" s="7"/>
      <c r="H8392" s="7"/>
      <c r="I8392" s="10"/>
      <c r="J8392" s="25"/>
      <c r="K8392" s="250"/>
      <c r="L8392" s="31"/>
      <c r="M8392" s="9"/>
      <c r="N8392" s="11" t="s">
        <v>25</v>
      </c>
      <c r="O8392" s="39"/>
      <c r="P8392" s="47"/>
      <c r="Q8392" s="13"/>
      <c r="R8392" s="248">
        <f t="shared" si="1300"/>
        <v>0</v>
      </c>
      <c r="S8392" s="248">
        <f t="shared" si="1301"/>
        <v>0</v>
      </c>
      <c r="T8392" s="248">
        <f t="shared" si="1302"/>
        <v>0</v>
      </c>
      <c r="U8392" s="248">
        <f t="shared" si="1303"/>
        <v>0</v>
      </c>
      <c r="V8392" s="13"/>
      <c r="W8392" s="7"/>
      <c r="AT8392" s="130"/>
      <c r="BF8392" s="33">
        <f t="shared" si="1309"/>
        <v>41242</v>
      </c>
      <c r="BG8392" s="34">
        <f t="shared" si="1304"/>
        <v>82.88000000000001</v>
      </c>
      <c r="BH8392" s="32">
        <f t="shared" si="1305"/>
        <v>1</v>
      </c>
      <c r="BI8392" s="32">
        <f t="shared" si="1306"/>
        <v>0</v>
      </c>
      <c r="BJ8392" s="69">
        <f t="shared" si="1307"/>
        <v>0</v>
      </c>
      <c r="BK8392" s="158" t="str">
        <f t="shared" si="1308"/>
        <v/>
      </c>
    </row>
    <row r="8393" spans="1:63" ht="12" customHeight="1" x14ac:dyDescent="0.2">
      <c r="A8393" s="8"/>
      <c r="B8393" s="7"/>
      <c r="C8393" s="7"/>
      <c r="D8393" s="7"/>
      <c r="E8393" s="7"/>
      <c r="F8393" s="7"/>
      <c r="G8393" s="7"/>
      <c r="H8393" s="7"/>
      <c r="I8393" s="10"/>
      <c r="J8393" s="25"/>
      <c r="K8393" s="250"/>
      <c r="L8393" s="31"/>
      <c r="M8393" s="9"/>
      <c r="N8393" s="11" t="s">
        <v>25</v>
      </c>
      <c r="O8393" s="39"/>
      <c r="P8393" s="47"/>
      <c r="Q8393" s="13"/>
      <c r="R8393" s="248">
        <f t="shared" si="1300"/>
        <v>0</v>
      </c>
      <c r="S8393" s="248">
        <f t="shared" si="1301"/>
        <v>0</v>
      </c>
      <c r="T8393" s="248">
        <f t="shared" si="1302"/>
        <v>0</v>
      </c>
      <c r="U8393" s="248">
        <f t="shared" si="1303"/>
        <v>0</v>
      </c>
      <c r="V8393" s="13"/>
      <c r="W8393" s="7"/>
      <c r="AT8393" s="130"/>
      <c r="BF8393" s="33">
        <f t="shared" si="1309"/>
        <v>41242</v>
      </c>
      <c r="BG8393" s="34">
        <f t="shared" si="1304"/>
        <v>82.88000000000001</v>
      </c>
      <c r="BH8393" s="32">
        <f t="shared" si="1305"/>
        <v>1</v>
      </c>
      <c r="BI8393" s="32">
        <f t="shared" si="1306"/>
        <v>0</v>
      </c>
      <c r="BJ8393" s="69">
        <f t="shared" si="1307"/>
        <v>0</v>
      </c>
      <c r="BK8393" s="158" t="str">
        <f t="shared" si="1308"/>
        <v/>
      </c>
    </row>
    <row r="8394" spans="1:63" ht="12" customHeight="1" x14ac:dyDescent="0.2">
      <c r="A8394" s="8"/>
      <c r="B8394" s="7"/>
      <c r="C8394" s="7"/>
      <c r="D8394" s="7"/>
      <c r="E8394" s="7"/>
      <c r="F8394" s="7"/>
      <c r="G8394" s="7"/>
      <c r="H8394" s="7"/>
      <c r="I8394" s="10"/>
      <c r="J8394" s="25"/>
      <c r="K8394" s="250"/>
      <c r="L8394" s="31"/>
      <c r="M8394" s="9"/>
      <c r="N8394" s="11" t="s">
        <v>25</v>
      </c>
      <c r="O8394" s="39"/>
      <c r="P8394" s="47"/>
      <c r="Q8394" s="13"/>
      <c r="R8394" s="248">
        <f t="shared" si="1300"/>
        <v>0</v>
      </c>
      <c r="S8394" s="248">
        <f t="shared" si="1301"/>
        <v>0</v>
      </c>
      <c r="T8394" s="248">
        <f t="shared" si="1302"/>
        <v>0</v>
      </c>
      <c r="U8394" s="248">
        <f t="shared" si="1303"/>
        <v>0</v>
      </c>
      <c r="V8394" s="13"/>
      <c r="W8394" s="7"/>
      <c r="AT8394" s="130"/>
      <c r="BF8394" s="33">
        <f t="shared" si="1309"/>
        <v>41242</v>
      </c>
      <c r="BG8394" s="34">
        <f t="shared" si="1304"/>
        <v>82.88000000000001</v>
      </c>
      <c r="BH8394" s="32">
        <f t="shared" si="1305"/>
        <v>1</v>
      </c>
      <c r="BI8394" s="32">
        <f t="shared" si="1306"/>
        <v>0</v>
      </c>
      <c r="BJ8394" s="69">
        <f t="shared" si="1307"/>
        <v>0</v>
      </c>
      <c r="BK8394" s="158" t="str">
        <f t="shared" si="1308"/>
        <v/>
      </c>
    </row>
    <row r="8395" spans="1:63" ht="12" customHeight="1" x14ac:dyDescent="0.2">
      <c r="A8395" s="8"/>
      <c r="B8395" s="7"/>
      <c r="C8395" s="7"/>
      <c r="D8395" s="7"/>
      <c r="E8395" s="7"/>
      <c r="F8395" s="7"/>
      <c r="G8395" s="7"/>
      <c r="H8395" s="7"/>
      <c r="I8395" s="10"/>
      <c r="J8395" s="25"/>
      <c r="K8395" s="250"/>
      <c r="L8395" s="31"/>
      <c r="M8395" s="9"/>
      <c r="N8395" s="11" t="s">
        <v>25</v>
      </c>
      <c r="O8395" s="39"/>
      <c r="P8395" s="47"/>
      <c r="Q8395" s="13"/>
      <c r="R8395" s="248">
        <f t="shared" ref="R8395:R8458" si="1310">IF(N8395&lt;&gt;"M",ROUND(IF(M8395&lt;&gt;"Y",IF(P8395&lt;&gt;"Y",K8395,K8395*(BH8395-1)),0),ROUNDING),"")</f>
        <v>0</v>
      </c>
      <c r="S8395" s="248">
        <f t="shared" ref="S8395:S8458" si="1311">IF(N8395&lt;&gt;"M",ROUND(IF(O8395&gt;0,IF(M8395="Y",BI8395*(1-O8395),IF(BI8395&gt;R8395,R8395 + (BI8395 - R8395)*(1-O8395),BI8395)),BI8395),ROUNDING),"")</f>
        <v>0</v>
      </c>
      <c r="T8395" s="248">
        <f t="shared" ref="T8395:T8458" si="1312">IF(N8395&lt;&gt;"M",ROUND(IF(O8395&gt;0,IF(M8395="Y",BJ8395*(1-O8395),IF(BJ8395&gt;R8395,R8395 + (BJ8395 - R8395)*(1-O8395),BJ8395)),BJ8395),ROUNDING),"")</f>
        <v>0</v>
      </c>
      <c r="U8395" s="248">
        <f t="shared" ref="U8395:U8458" si="1313">IF(N8395&lt;&gt;"M",ROUND(IF(OR(N8395="P",N8395=""),0,IF(OR(M8395="N",M8395=""),T8395-R8395,T8395)),ROUNDING),"")</f>
        <v>0</v>
      </c>
      <c r="V8395" s="13"/>
      <c r="W8395" s="7"/>
      <c r="AT8395" s="130"/>
      <c r="BF8395" s="33">
        <f t="shared" si="1309"/>
        <v>41242</v>
      </c>
      <c r="BG8395" s="34">
        <f t="shared" ref="BG8395:BG8458" si="1314">IF(N8395&lt;&gt;"M",BG8394+U8395,BG8394)</f>
        <v>82.88000000000001</v>
      </c>
      <c r="BH8395" s="32">
        <f t="shared" ref="BH8395:BH8458" si="1315">IF(L8395&lt;&gt;"",IF(ODDS_TYPE=1,L8395,IF(ODDS_TYPE=2,IF(L8395&gt;0,1+L8395/100,IF(L8395&lt;0,1-100/L8395,1)),IF(ODDS_TYPE=3,1+L8395,IF(ODDS_TYPE=4,1+L8395,IF(ODDS_TYPE=5,IF(L8395&gt;0,1+L8395,1-1/L8395),IF(ODDS_TYPE=6,IF(L8395&gt;=0,L8395+1,1-1/L8395),1)))))),1)</f>
        <v>1</v>
      </c>
      <c r="BI8395" s="32">
        <f t="shared" ref="BI8395:BI8458" si="1316">IF(P8395&lt;&gt;"Y",IF(M8395&lt;&gt;"Y",K8395*BH8395,K8395*BH8395 - K8395),IF(M8395&lt;&gt;"Y",K8395*BH8395,K8395))</f>
        <v>0</v>
      </c>
      <c r="BJ8395" s="69">
        <f t="shared" ref="BJ8395:BJ8458" si="1317">IF(P8395&lt;&gt;"Y",
IF(M8395&lt;&gt;"Y",
IF(N8395="Y",K8395*BH8395,IF(N8395="P",0,IF(OR(N8395="R",N8395="PU"),K8395,IF(N8395="H",K8395*BH8395*0.5,IF(N8395="HW",K8395*0.5*(1 + BH8395),IF(N8395="HL",K8395*0.5,0)))))),
IF(N8395="Y",K8395*BH8395 - K8395,IF(N8395="P",0,IF(OR(N8395="R",N8395="PU"),0,IF(N8395="H",IF(BH8395&gt;2,0.5*K8395*BH8395 - K8395,0),IF(N8395="HW",K8395*0.5*(1 + BH8395) - K8395,IF(N8395="HL",0,0))))))),
IF(M8395&lt;&gt;"Y",
IF(N8395="Y",K8395*BH8395,IF(N8395="P",0,IF(OR(N8395="R",N8395="PU"),K8395*(BH8395-1),IF(N8395="H",K8395*BH8395*0.5,IF(N8395="HW",K8395*(BH8395-1)*0.5,IF(N8395="HL",K8395*BH8395 - K8395*0.5,0)))))),
IF(N8395="Y",K8395,IF(N8395="P",0,IF(OR(N8395="R",N8395="PU"),0,IF(N8395="H",IF(BH8395&lt;2,K8395*BH8395*0.5 - K8395*(BH8395-1),0),IF(N8395="HW",0,IF(N8395="HL",K8395*0.5,0)))))))
)</f>
        <v>0</v>
      </c>
      <c r="BK8395" s="158" t="str">
        <f t="shared" ref="BK8395:BK8458" si="1318">IF(FILT_M=1,IF(LEN(C8395)&gt;0,C8395,""),IF(FILT_M=2,IF(LEN(E8395)&gt;0,E8395,""),IF(FILT_M=3,IF(LEN(F8395)&gt;0,F8395,""),IF(FILT_M=4,IF(LEN(G8395)&gt;0,G8395,""),""))))</f>
        <v/>
      </c>
    </row>
    <row r="8396" spans="1:63" ht="12" customHeight="1" x14ac:dyDescent="0.2">
      <c r="A8396" s="8"/>
      <c r="B8396" s="7"/>
      <c r="C8396" s="7"/>
      <c r="D8396" s="7"/>
      <c r="E8396" s="7"/>
      <c r="F8396" s="7"/>
      <c r="G8396" s="7"/>
      <c r="H8396" s="7"/>
      <c r="I8396" s="10"/>
      <c r="J8396" s="25"/>
      <c r="K8396" s="250"/>
      <c r="L8396" s="31"/>
      <c r="M8396" s="9"/>
      <c r="N8396" s="11" t="s">
        <v>25</v>
      </c>
      <c r="O8396" s="39"/>
      <c r="P8396" s="47"/>
      <c r="Q8396" s="13"/>
      <c r="R8396" s="248">
        <f t="shared" si="1310"/>
        <v>0</v>
      </c>
      <c r="S8396" s="248">
        <f t="shared" si="1311"/>
        <v>0</v>
      </c>
      <c r="T8396" s="248">
        <f t="shared" si="1312"/>
        <v>0</v>
      </c>
      <c r="U8396" s="248">
        <f t="shared" si="1313"/>
        <v>0</v>
      </c>
      <c r="V8396" s="13"/>
      <c r="W8396" s="7"/>
      <c r="AT8396" s="130"/>
      <c r="BF8396" s="33">
        <f t="shared" ref="BF8396:BF8459" si="1319">IF(A8396&gt;2,A8396,BF8395)</f>
        <v>41242</v>
      </c>
      <c r="BG8396" s="34">
        <f t="shared" si="1314"/>
        <v>82.88000000000001</v>
      </c>
      <c r="BH8396" s="32">
        <f t="shared" si="1315"/>
        <v>1</v>
      </c>
      <c r="BI8396" s="32">
        <f t="shared" si="1316"/>
        <v>0</v>
      </c>
      <c r="BJ8396" s="69">
        <f t="shared" si="1317"/>
        <v>0</v>
      </c>
      <c r="BK8396" s="158" t="str">
        <f t="shared" si="1318"/>
        <v/>
      </c>
    </row>
    <row r="8397" spans="1:63" ht="12" customHeight="1" x14ac:dyDescent="0.2">
      <c r="A8397" s="8"/>
      <c r="B8397" s="7"/>
      <c r="C8397" s="7"/>
      <c r="D8397" s="7"/>
      <c r="E8397" s="7"/>
      <c r="F8397" s="7"/>
      <c r="G8397" s="7"/>
      <c r="H8397" s="7"/>
      <c r="I8397" s="10"/>
      <c r="J8397" s="25"/>
      <c r="K8397" s="250"/>
      <c r="L8397" s="31"/>
      <c r="M8397" s="9"/>
      <c r="N8397" s="11" t="s">
        <v>25</v>
      </c>
      <c r="O8397" s="39"/>
      <c r="P8397" s="47"/>
      <c r="Q8397" s="13"/>
      <c r="R8397" s="248">
        <f t="shared" si="1310"/>
        <v>0</v>
      </c>
      <c r="S8397" s="248">
        <f t="shared" si="1311"/>
        <v>0</v>
      </c>
      <c r="T8397" s="248">
        <f t="shared" si="1312"/>
        <v>0</v>
      </c>
      <c r="U8397" s="248">
        <f t="shared" si="1313"/>
        <v>0</v>
      </c>
      <c r="V8397" s="13"/>
      <c r="W8397" s="7"/>
      <c r="AT8397" s="130"/>
      <c r="BF8397" s="33">
        <f t="shared" si="1319"/>
        <v>41242</v>
      </c>
      <c r="BG8397" s="34">
        <f t="shared" si="1314"/>
        <v>82.88000000000001</v>
      </c>
      <c r="BH8397" s="32">
        <f t="shared" si="1315"/>
        <v>1</v>
      </c>
      <c r="BI8397" s="32">
        <f t="shared" si="1316"/>
        <v>0</v>
      </c>
      <c r="BJ8397" s="69">
        <f t="shared" si="1317"/>
        <v>0</v>
      </c>
      <c r="BK8397" s="158" t="str">
        <f t="shared" si="1318"/>
        <v/>
      </c>
    </row>
    <row r="8398" spans="1:63" ht="12" customHeight="1" x14ac:dyDescent="0.2">
      <c r="A8398" s="8"/>
      <c r="B8398" s="7"/>
      <c r="C8398" s="7"/>
      <c r="D8398" s="7"/>
      <c r="E8398" s="7"/>
      <c r="F8398" s="7"/>
      <c r="G8398" s="7"/>
      <c r="H8398" s="7"/>
      <c r="I8398" s="10"/>
      <c r="J8398" s="25"/>
      <c r="K8398" s="250"/>
      <c r="L8398" s="31"/>
      <c r="M8398" s="9"/>
      <c r="N8398" s="11" t="s">
        <v>25</v>
      </c>
      <c r="O8398" s="39"/>
      <c r="P8398" s="47"/>
      <c r="Q8398" s="13"/>
      <c r="R8398" s="248">
        <f t="shared" si="1310"/>
        <v>0</v>
      </c>
      <c r="S8398" s="248">
        <f t="shared" si="1311"/>
        <v>0</v>
      </c>
      <c r="T8398" s="248">
        <f t="shared" si="1312"/>
        <v>0</v>
      </c>
      <c r="U8398" s="248">
        <f t="shared" si="1313"/>
        <v>0</v>
      </c>
      <c r="V8398" s="13"/>
      <c r="W8398" s="7"/>
      <c r="AT8398" s="130"/>
      <c r="BF8398" s="33">
        <f t="shared" si="1319"/>
        <v>41242</v>
      </c>
      <c r="BG8398" s="34">
        <f t="shared" si="1314"/>
        <v>82.88000000000001</v>
      </c>
      <c r="BH8398" s="32">
        <f t="shared" si="1315"/>
        <v>1</v>
      </c>
      <c r="BI8398" s="32">
        <f t="shared" si="1316"/>
        <v>0</v>
      </c>
      <c r="BJ8398" s="69">
        <f t="shared" si="1317"/>
        <v>0</v>
      </c>
      <c r="BK8398" s="158" t="str">
        <f t="shared" si="1318"/>
        <v/>
      </c>
    </row>
    <row r="8399" spans="1:63" ht="12" customHeight="1" x14ac:dyDescent="0.2">
      <c r="A8399" s="8"/>
      <c r="B8399" s="7"/>
      <c r="C8399" s="7"/>
      <c r="D8399" s="7"/>
      <c r="E8399" s="7"/>
      <c r="F8399" s="7"/>
      <c r="G8399" s="7"/>
      <c r="H8399" s="7"/>
      <c r="I8399" s="10"/>
      <c r="J8399" s="25"/>
      <c r="K8399" s="250"/>
      <c r="L8399" s="31"/>
      <c r="M8399" s="9"/>
      <c r="N8399" s="11" t="s">
        <v>25</v>
      </c>
      <c r="O8399" s="39"/>
      <c r="P8399" s="47"/>
      <c r="Q8399" s="13"/>
      <c r="R8399" s="248">
        <f t="shared" si="1310"/>
        <v>0</v>
      </c>
      <c r="S8399" s="248">
        <f t="shared" si="1311"/>
        <v>0</v>
      </c>
      <c r="T8399" s="248">
        <f t="shared" si="1312"/>
        <v>0</v>
      </c>
      <c r="U8399" s="248">
        <f t="shared" si="1313"/>
        <v>0</v>
      </c>
      <c r="V8399" s="13"/>
      <c r="W8399" s="7"/>
      <c r="AT8399" s="130"/>
      <c r="BF8399" s="33">
        <f t="shared" si="1319"/>
        <v>41242</v>
      </c>
      <c r="BG8399" s="34">
        <f t="shared" si="1314"/>
        <v>82.88000000000001</v>
      </c>
      <c r="BH8399" s="32">
        <f t="shared" si="1315"/>
        <v>1</v>
      </c>
      <c r="BI8399" s="32">
        <f t="shared" si="1316"/>
        <v>0</v>
      </c>
      <c r="BJ8399" s="69">
        <f t="shared" si="1317"/>
        <v>0</v>
      </c>
      <c r="BK8399" s="158" t="str">
        <f t="shared" si="1318"/>
        <v/>
      </c>
    </row>
    <row r="8400" spans="1:63" ht="12" customHeight="1" x14ac:dyDescent="0.2">
      <c r="A8400" s="8"/>
      <c r="B8400" s="7"/>
      <c r="C8400" s="7"/>
      <c r="D8400" s="7"/>
      <c r="E8400" s="7"/>
      <c r="F8400" s="7"/>
      <c r="G8400" s="7"/>
      <c r="H8400" s="7"/>
      <c r="I8400" s="10"/>
      <c r="J8400" s="25"/>
      <c r="K8400" s="250"/>
      <c r="L8400" s="31"/>
      <c r="M8400" s="9"/>
      <c r="N8400" s="11" t="s">
        <v>25</v>
      </c>
      <c r="O8400" s="39"/>
      <c r="P8400" s="47"/>
      <c r="Q8400" s="13"/>
      <c r="R8400" s="248">
        <f t="shared" si="1310"/>
        <v>0</v>
      </c>
      <c r="S8400" s="248">
        <f t="shared" si="1311"/>
        <v>0</v>
      </c>
      <c r="T8400" s="248">
        <f t="shared" si="1312"/>
        <v>0</v>
      </c>
      <c r="U8400" s="248">
        <f t="shared" si="1313"/>
        <v>0</v>
      </c>
      <c r="V8400" s="13"/>
      <c r="W8400" s="7"/>
      <c r="AT8400" s="130"/>
      <c r="BF8400" s="33">
        <f t="shared" si="1319"/>
        <v>41242</v>
      </c>
      <c r="BG8400" s="34">
        <f t="shared" si="1314"/>
        <v>82.88000000000001</v>
      </c>
      <c r="BH8400" s="32">
        <f t="shared" si="1315"/>
        <v>1</v>
      </c>
      <c r="BI8400" s="32">
        <f t="shared" si="1316"/>
        <v>0</v>
      </c>
      <c r="BJ8400" s="69">
        <f t="shared" si="1317"/>
        <v>0</v>
      </c>
      <c r="BK8400" s="158" t="str">
        <f t="shared" si="1318"/>
        <v/>
      </c>
    </row>
    <row r="8401" spans="1:63" ht="12" customHeight="1" x14ac:dyDescent="0.2">
      <c r="A8401" s="8"/>
      <c r="B8401" s="7"/>
      <c r="C8401" s="7"/>
      <c r="D8401" s="7"/>
      <c r="E8401" s="7"/>
      <c r="F8401" s="7"/>
      <c r="G8401" s="7"/>
      <c r="H8401" s="7"/>
      <c r="I8401" s="10"/>
      <c r="J8401" s="25"/>
      <c r="K8401" s="250"/>
      <c r="L8401" s="31"/>
      <c r="M8401" s="9"/>
      <c r="N8401" s="11" t="s">
        <v>25</v>
      </c>
      <c r="O8401" s="39"/>
      <c r="P8401" s="47"/>
      <c r="Q8401" s="13"/>
      <c r="R8401" s="248">
        <f t="shared" si="1310"/>
        <v>0</v>
      </c>
      <c r="S8401" s="248">
        <f t="shared" si="1311"/>
        <v>0</v>
      </c>
      <c r="T8401" s="248">
        <f t="shared" si="1312"/>
        <v>0</v>
      </c>
      <c r="U8401" s="248">
        <f t="shared" si="1313"/>
        <v>0</v>
      </c>
      <c r="V8401" s="13"/>
      <c r="W8401" s="7"/>
      <c r="AT8401" s="130"/>
      <c r="BF8401" s="33">
        <f t="shared" si="1319"/>
        <v>41242</v>
      </c>
      <c r="BG8401" s="34">
        <f t="shared" si="1314"/>
        <v>82.88000000000001</v>
      </c>
      <c r="BH8401" s="32">
        <f t="shared" si="1315"/>
        <v>1</v>
      </c>
      <c r="BI8401" s="32">
        <f t="shared" si="1316"/>
        <v>0</v>
      </c>
      <c r="BJ8401" s="69">
        <f t="shared" si="1317"/>
        <v>0</v>
      </c>
      <c r="BK8401" s="158" t="str">
        <f t="shared" si="1318"/>
        <v/>
      </c>
    </row>
    <row r="8402" spans="1:63" ht="12" customHeight="1" x14ac:dyDescent="0.2">
      <c r="A8402" s="8"/>
      <c r="B8402" s="7"/>
      <c r="C8402" s="7"/>
      <c r="D8402" s="7"/>
      <c r="E8402" s="7"/>
      <c r="F8402" s="7"/>
      <c r="G8402" s="7"/>
      <c r="H8402" s="7"/>
      <c r="I8402" s="10"/>
      <c r="J8402" s="25"/>
      <c r="K8402" s="250"/>
      <c r="L8402" s="31"/>
      <c r="M8402" s="9"/>
      <c r="N8402" s="11" t="s">
        <v>25</v>
      </c>
      <c r="O8402" s="39"/>
      <c r="P8402" s="47"/>
      <c r="Q8402" s="13"/>
      <c r="R8402" s="248">
        <f t="shared" si="1310"/>
        <v>0</v>
      </c>
      <c r="S8402" s="248">
        <f t="shared" si="1311"/>
        <v>0</v>
      </c>
      <c r="T8402" s="248">
        <f t="shared" si="1312"/>
        <v>0</v>
      </c>
      <c r="U8402" s="248">
        <f t="shared" si="1313"/>
        <v>0</v>
      </c>
      <c r="V8402" s="13"/>
      <c r="W8402" s="7"/>
      <c r="AT8402" s="130"/>
      <c r="BF8402" s="33">
        <f t="shared" si="1319"/>
        <v>41242</v>
      </c>
      <c r="BG8402" s="34">
        <f t="shared" si="1314"/>
        <v>82.88000000000001</v>
      </c>
      <c r="BH8402" s="32">
        <f t="shared" si="1315"/>
        <v>1</v>
      </c>
      <c r="BI8402" s="32">
        <f t="shared" si="1316"/>
        <v>0</v>
      </c>
      <c r="BJ8402" s="69">
        <f t="shared" si="1317"/>
        <v>0</v>
      </c>
      <c r="BK8402" s="158" t="str">
        <f t="shared" si="1318"/>
        <v/>
      </c>
    </row>
    <row r="8403" spans="1:63" ht="12" customHeight="1" x14ac:dyDescent="0.2">
      <c r="A8403" s="8"/>
      <c r="B8403" s="7"/>
      <c r="C8403" s="7"/>
      <c r="D8403" s="7"/>
      <c r="E8403" s="7"/>
      <c r="F8403" s="7"/>
      <c r="G8403" s="7"/>
      <c r="H8403" s="7"/>
      <c r="I8403" s="10"/>
      <c r="J8403" s="25"/>
      <c r="K8403" s="250"/>
      <c r="L8403" s="31"/>
      <c r="M8403" s="9"/>
      <c r="N8403" s="11" t="s">
        <v>25</v>
      </c>
      <c r="O8403" s="39"/>
      <c r="P8403" s="47"/>
      <c r="Q8403" s="13"/>
      <c r="R8403" s="248">
        <f t="shared" si="1310"/>
        <v>0</v>
      </c>
      <c r="S8403" s="248">
        <f t="shared" si="1311"/>
        <v>0</v>
      </c>
      <c r="T8403" s="248">
        <f t="shared" si="1312"/>
        <v>0</v>
      </c>
      <c r="U8403" s="248">
        <f t="shared" si="1313"/>
        <v>0</v>
      </c>
      <c r="V8403" s="13"/>
      <c r="W8403" s="7"/>
      <c r="AT8403" s="130"/>
      <c r="BF8403" s="33">
        <f t="shared" si="1319"/>
        <v>41242</v>
      </c>
      <c r="BG8403" s="34">
        <f t="shared" si="1314"/>
        <v>82.88000000000001</v>
      </c>
      <c r="BH8403" s="32">
        <f t="shared" si="1315"/>
        <v>1</v>
      </c>
      <c r="BI8403" s="32">
        <f t="shared" si="1316"/>
        <v>0</v>
      </c>
      <c r="BJ8403" s="69">
        <f t="shared" si="1317"/>
        <v>0</v>
      </c>
      <c r="BK8403" s="158" t="str">
        <f t="shared" si="1318"/>
        <v/>
      </c>
    </row>
    <row r="8404" spans="1:63" ht="12" customHeight="1" x14ac:dyDescent="0.2">
      <c r="A8404" s="8"/>
      <c r="B8404" s="7"/>
      <c r="C8404" s="7"/>
      <c r="D8404" s="7"/>
      <c r="E8404" s="7"/>
      <c r="F8404" s="7"/>
      <c r="G8404" s="7"/>
      <c r="H8404" s="7"/>
      <c r="I8404" s="10"/>
      <c r="J8404" s="25"/>
      <c r="K8404" s="250"/>
      <c r="L8404" s="31"/>
      <c r="M8404" s="9"/>
      <c r="N8404" s="11" t="s">
        <v>25</v>
      </c>
      <c r="O8404" s="39"/>
      <c r="P8404" s="47"/>
      <c r="Q8404" s="13"/>
      <c r="R8404" s="248">
        <f t="shared" si="1310"/>
        <v>0</v>
      </c>
      <c r="S8404" s="248">
        <f t="shared" si="1311"/>
        <v>0</v>
      </c>
      <c r="T8404" s="248">
        <f t="shared" si="1312"/>
        <v>0</v>
      </c>
      <c r="U8404" s="248">
        <f t="shared" si="1313"/>
        <v>0</v>
      </c>
      <c r="V8404" s="13"/>
      <c r="W8404" s="7"/>
      <c r="AT8404" s="130"/>
      <c r="BF8404" s="33">
        <f t="shared" si="1319"/>
        <v>41242</v>
      </c>
      <c r="BG8404" s="34">
        <f t="shared" si="1314"/>
        <v>82.88000000000001</v>
      </c>
      <c r="BH8404" s="32">
        <f t="shared" si="1315"/>
        <v>1</v>
      </c>
      <c r="BI8404" s="32">
        <f t="shared" si="1316"/>
        <v>0</v>
      </c>
      <c r="BJ8404" s="69">
        <f t="shared" si="1317"/>
        <v>0</v>
      </c>
      <c r="BK8404" s="158" t="str">
        <f t="shared" si="1318"/>
        <v/>
      </c>
    </row>
    <row r="8405" spans="1:63" ht="12" customHeight="1" x14ac:dyDescent="0.2">
      <c r="A8405" s="8"/>
      <c r="B8405" s="7"/>
      <c r="C8405" s="7"/>
      <c r="D8405" s="7"/>
      <c r="E8405" s="7"/>
      <c r="F8405" s="7"/>
      <c r="G8405" s="7"/>
      <c r="H8405" s="7"/>
      <c r="I8405" s="10"/>
      <c r="J8405" s="25"/>
      <c r="K8405" s="250"/>
      <c r="L8405" s="31"/>
      <c r="M8405" s="9"/>
      <c r="N8405" s="11" t="s">
        <v>25</v>
      </c>
      <c r="O8405" s="39"/>
      <c r="P8405" s="47"/>
      <c r="Q8405" s="13"/>
      <c r="R8405" s="248">
        <f t="shared" si="1310"/>
        <v>0</v>
      </c>
      <c r="S8405" s="248">
        <f t="shared" si="1311"/>
        <v>0</v>
      </c>
      <c r="T8405" s="248">
        <f t="shared" si="1312"/>
        <v>0</v>
      </c>
      <c r="U8405" s="248">
        <f t="shared" si="1313"/>
        <v>0</v>
      </c>
      <c r="V8405" s="13"/>
      <c r="W8405" s="7"/>
      <c r="AT8405" s="130"/>
      <c r="BF8405" s="33">
        <f t="shared" si="1319"/>
        <v>41242</v>
      </c>
      <c r="BG8405" s="34">
        <f t="shared" si="1314"/>
        <v>82.88000000000001</v>
      </c>
      <c r="BH8405" s="32">
        <f t="shared" si="1315"/>
        <v>1</v>
      </c>
      <c r="BI8405" s="32">
        <f t="shared" si="1316"/>
        <v>0</v>
      </c>
      <c r="BJ8405" s="69">
        <f t="shared" si="1317"/>
        <v>0</v>
      </c>
      <c r="BK8405" s="158" t="str">
        <f t="shared" si="1318"/>
        <v/>
      </c>
    </row>
    <row r="8406" spans="1:63" ht="12" customHeight="1" x14ac:dyDescent="0.2">
      <c r="A8406" s="8"/>
      <c r="B8406" s="7"/>
      <c r="C8406" s="7"/>
      <c r="D8406" s="7"/>
      <c r="E8406" s="7"/>
      <c r="F8406" s="7"/>
      <c r="G8406" s="7"/>
      <c r="H8406" s="7"/>
      <c r="I8406" s="10"/>
      <c r="J8406" s="25"/>
      <c r="K8406" s="250"/>
      <c r="L8406" s="31"/>
      <c r="M8406" s="9"/>
      <c r="N8406" s="11" t="s">
        <v>25</v>
      </c>
      <c r="O8406" s="39"/>
      <c r="P8406" s="47"/>
      <c r="Q8406" s="13"/>
      <c r="R8406" s="248">
        <f t="shared" si="1310"/>
        <v>0</v>
      </c>
      <c r="S8406" s="248">
        <f t="shared" si="1311"/>
        <v>0</v>
      </c>
      <c r="T8406" s="248">
        <f t="shared" si="1312"/>
        <v>0</v>
      </c>
      <c r="U8406" s="248">
        <f t="shared" si="1313"/>
        <v>0</v>
      </c>
      <c r="V8406" s="13"/>
      <c r="W8406" s="7"/>
      <c r="AT8406" s="130"/>
      <c r="BF8406" s="33">
        <f t="shared" si="1319"/>
        <v>41242</v>
      </c>
      <c r="BG8406" s="34">
        <f t="shared" si="1314"/>
        <v>82.88000000000001</v>
      </c>
      <c r="BH8406" s="32">
        <f t="shared" si="1315"/>
        <v>1</v>
      </c>
      <c r="BI8406" s="32">
        <f t="shared" si="1316"/>
        <v>0</v>
      </c>
      <c r="BJ8406" s="69">
        <f t="shared" si="1317"/>
        <v>0</v>
      </c>
      <c r="BK8406" s="158" t="str">
        <f t="shared" si="1318"/>
        <v/>
      </c>
    </row>
    <row r="8407" spans="1:63" ht="12" customHeight="1" x14ac:dyDescent="0.2">
      <c r="A8407" s="8"/>
      <c r="B8407" s="7"/>
      <c r="C8407" s="7"/>
      <c r="D8407" s="7"/>
      <c r="E8407" s="7"/>
      <c r="F8407" s="7"/>
      <c r="G8407" s="7"/>
      <c r="H8407" s="7"/>
      <c r="I8407" s="10"/>
      <c r="J8407" s="25"/>
      <c r="K8407" s="250"/>
      <c r="L8407" s="31"/>
      <c r="M8407" s="9"/>
      <c r="N8407" s="11" t="s">
        <v>25</v>
      </c>
      <c r="O8407" s="39"/>
      <c r="P8407" s="47"/>
      <c r="Q8407" s="13"/>
      <c r="R8407" s="248">
        <f t="shared" si="1310"/>
        <v>0</v>
      </c>
      <c r="S8407" s="248">
        <f t="shared" si="1311"/>
        <v>0</v>
      </c>
      <c r="T8407" s="248">
        <f t="shared" si="1312"/>
        <v>0</v>
      </c>
      <c r="U8407" s="248">
        <f t="shared" si="1313"/>
        <v>0</v>
      </c>
      <c r="V8407" s="13"/>
      <c r="W8407" s="7"/>
      <c r="AT8407" s="130"/>
      <c r="BF8407" s="33">
        <f t="shared" si="1319"/>
        <v>41242</v>
      </c>
      <c r="BG8407" s="34">
        <f t="shared" si="1314"/>
        <v>82.88000000000001</v>
      </c>
      <c r="BH8407" s="32">
        <f t="shared" si="1315"/>
        <v>1</v>
      </c>
      <c r="BI8407" s="32">
        <f t="shared" si="1316"/>
        <v>0</v>
      </c>
      <c r="BJ8407" s="69">
        <f t="shared" si="1317"/>
        <v>0</v>
      </c>
      <c r="BK8407" s="158" t="str">
        <f t="shared" si="1318"/>
        <v/>
      </c>
    </row>
    <row r="8408" spans="1:63" ht="12" customHeight="1" x14ac:dyDescent="0.2">
      <c r="A8408" s="8"/>
      <c r="B8408" s="7"/>
      <c r="C8408" s="7"/>
      <c r="D8408" s="7"/>
      <c r="E8408" s="7"/>
      <c r="F8408" s="7"/>
      <c r="G8408" s="7"/>
      <c r="H8408" s="7"/>
      <c r="I8408" s="10"/>
      <c r="J8408" s="25"/>
      <c r="K8408" s="250"/>
      <c r="L8408" s="31"/>
      <c r="M8408" s="9"/>
      <c r="N8408" s="11" t="s">
        <v>25</v>
      </c>
      <c r="O8408" s="39"/>
      <c r="P8408" s="47"/>
      <c r="Q8408" s="13"/>
      <c r="R8408" s="248">
        <f t="shared" si="1310"/>
        <v>0</v>
      </c>
      <c r="S8408" s="248">
        <f t="shared" si="1311"/>
        <v>0</v>
      </c>
      <c r="T8408" s="248">
        <f t="shared" si="1312"/>
        <v>0</v>
      </c>
      <c r="U8408" s="248">
        <f t="shared" si="1313"/>
        <v>0</v>
      </c>
      <c r="V8408" s="13"/>
      <c r="W8408" s="7"/>
      <c r="AT8408" s="130"/>
      <c r="BF8408" s="33">
        <f t="shared" si="1319"/>
        <v>41242</v>
      </c>
      <c r="BG8408" s="34">
        <f t="shared" si="1314"/>
        <v>82.88000000000001</v>
      </c>
      <c r="BH8408" s="32">
        <f t="shared" si="1315"/>
        <v>1</v>
      </c>
      <c r="BI8408" s="32">
        <f t="shared" si="1316"/>
        <v>0</v>
      </c>
      <c r="BJ8408" s="69">
        <f t="shared" si="1317"/>
        <v>0</v>
      </c>
      <c r="BK8408" s="158" t="str">
        <f t="shared" si="1318"/>
        <v/>
      </c>
    </row>
    <row r="8409" spans="1:63" ht="12" customHeight="1" x14ac:dyDescent="0.2">
      <c r="A8409" s="8"/>
      <c r="B8409" s="7"/>
      <c r="C8409" s="7"/>
      <c r="D8409" s="7"/>
      <c r="E8409" s="7"/>
      <c r="F8409" s="7"/>
      <c r="G8409" s="7"/>
      <c r="H8409" s="7"/>
      <c r="I8409" s="10"/>
      <c r="J8409" s="25"/>
      <c r="K8409" s="250"/>
      <c r="L8409" s="31"/>
      <c r="M8409" s="9"/>
      <c r="N8409" s="11" t="s">
        <v>25</v>
      </c>
      <c r="O8409" s="39"/>
      <c r="P8409" s="47"/>
      <c r="Q8409" s="13"/>
      <c r="R8409" s="248">
        <f t="shared" si="1310"/>
        <v>0</v>
      </c>
      <c r="S8409" s="248">
        <f t="shared" si="1311"/>
        <v>0</v>
      </c>
      <c r="T8409" s="248">
        <f t="shared" si="1312"/>
        <v>0</v>
      </c>
      <c r="U8409" s="248">
        <f t="shared" si="1313"/>
        <v>0</v>
      </c>
      <c r="V8409" s="13"/>
      <c r="W8409" s="7"/>
      <c r="AT8409" s="130"/>
      <c r="BF8409" s="33">
        <f t="shared" si="1319"/>
        <v>41242</v>
      </c>
      <c r="BG8409" s="34">
        <f t="shared" si="1314"/>
        <v>82.88000000000001</v>
      </c>
      <c r="BH8409" s="32">
        <f t="shared" si="1315"/>
        <v>1</v>
      </c>
      <c r="BI8409" s="32">
        <f t="shared" si="1316"/>
        <v>0</v>
      </c>
      <c r="BJ8409" s="69">
        <f t="shared" si="1317"/>
        <v>0</v>
      </c>
      <c r="BK8409" s="158" t="str">
        <f t="shared" si="1318"/>
        <v/>
      </c>
    </row>
    <row r="8410" spans="1:63" ht="12" customHeight="1" x14ac:dyDescent="0.2">
      <c r="A8410" s="8"/>
      <c r="B8410" s="7"/>
      <c r="C8410" s="7"/>
      <c r="D8410" s="7"/>
      <c r="E8410" s="7"/>
      <c r="F8410" s="7"/>
      <c r="G8410" s="7"/>
      <c r="H8410" s="7"/>
      <c r="I8410" s="10"/>
      <c r="J8410" s="25"/>
      <c r="K8410" s="250"/>
      <c r="L8410" s="31"/>
      <c r="M8410" s="9"/>
      <c r="N8410" s="11" t="s">
        <v>25</v>
      </c>
      <c r="O8410" s="39"/>
      <c r="P8410" s="47"/>
      <c r="Q8410" s="13"/>
      <c r="R8410" s="248">
        <f t="shared" si="1310"/>
        <v>0</v>
      </c>
      <c r="S8410" s="248">
        <f t="shared" si="1311"/>
        <v>0</v>
      </c>
      <c r="T8410" s="248">
        <f t="shared" si="1312"/>
        <v>0</v>
      </c>
      <c r="U8410" s="248">
        <f t="shared" si="1313"/>
        <v>0</v>
      </c>
      <c r="V8410" s="13"/>
      <c r="W8410" s="7"/>
      <c r="AT8410" s="130"/>
      <c r="BF8410" s="33">
        <f t="shared" si="1319"/>
        <v>41242</v>
      </c>
      <c r="BG8410" s="34">
        <f t="shared" si="1314"/>
        <v>82.88000000000001</v>
      </c>
      <c r="BH8410" s="32">
        <f t="shared" si="1315"/>
        <v>1</v>
      </c>
      <c r="BI8410" s="32">
        <f t="shared" si="1316"/>
        <v>0</v>
      </c>
      <c r="BJ8410" s="69">
        <f t="shared" si="1317"/>
        <v>0</v>
      </c>
      <c r="BK8410" s="158" t="str">
        <f t="shared" si="1318"/>
        <v/>
      </c>
    </row>
    <row r="8411" spans="1:63" ht="12" customHeight="1" x14ac:dyDescent="0.2">
      <c r="A8411" s="8"/>
      <c r="B8411" s="7"/>
      <c r="C8411" s="7"/>
      <c r="D8411" s="7"/>
      <c r="E8411" s="7"/>
      <c r="F8411" s="7"/>
      <c r="G8411" s="7"/>
      <c r="H8411" s="7"/>
      <c r="I8411" s="10"/>
      <c r="J8411" s="25"/>
      <c r="K8411" s="250"/>
      <c r="L8411" s="31"/>
      <c r="M8411" s="9"/>
      <c r="N8411" s="11" t="s">
        <v>25</v>
      </c>
      <c r="O8411" s="39"/>
      <c r="P8411" s="47"/>
      <c r="Q8411" s="13"/>
      <c r="R8411" s="248">
        <f t="shared" si="1310"/>
        <v>0</v>
      </c>
      <c r="S8411" s="248">
        <f t="shared" si="1311"/>
        <v>0</v>
      </c>
      <c r="T8411" s="248">
        <f t="shared" si="1312"/>
        <v>0</v>
      </c>
      <c r="U8411" s="248">
        <f t="shared" si="1313"/>
        <v>0</v>
      </c>
      <c r="V8411" s="13"/>
      <c r="W8411" s="7"/>
      <c r="AT8411" s="130"/>
      <c r="BF8411" s="33">
        <f t="shared" si="1319"/>
        <v>41242</v>
      </c>
      <c r="BG8411" s="34">
        <f t="shared" si="1314"/>
        <v>82.88000000000001</v>
      </c>
      <c r="BH8411" s="32">
        <f t="shared" si="1315"/>
        <v>1</v>
      </c>
      <c r="BI8411" s="32">
        <f t="shared" si="1316"/>
        <v>0</v>
      </c>
      <c r="BJ8411" s="69">
        <f t="shared" si="1317"/>
        <v>0</v>
      </c>
      <c r="BK8411" s="158" t="str">
        <f t="shared" si="1318"/>
        <v/>
      </c>
    </row>
    <row r="8412" spans="1:63" ht="12" customHeight="1" x14ac:dyDescent="0.2">
      <c r="A8412" s="8"/>
      <c r="B8412" s="7"/>
      <c r="C8412" s="7"/>
      <c r="D8412" s="7"/>
      <c r="E8412" s="7"/>
      <c r="F8412" s="7"/>
      <c r="G8412" s="7"/>
      <c r="H8412" s="7"/>
      <c r="I8412" s="10"/>
      <c r="J8412" s="25"/>
      <c r="K8412" s="250"/>
      <c r="L8412" s="31"/>
      <c r="M8412" s="9"/>
      <c r="N8412" s="11" t="s">
        <v>25</v>
      </c>
      <c r="O8412" s="39"/>
      <c r="P8412" s="47"/>
      <c r="Q8412" s="13"/>
      <c r="R8412" s="248">
        <f t="shared" si="1310"/>
        <v>0</v>
      </c>
      <c r="S8412" s="248">
        <f t="shared" si="1311"/>
        <v>0</v>
      </c>
      <c r="T8412" s="248">
        <f t="shared" si="1312"/>
        <v>0</v>
      </c>
      <c r="U8412" s="248">
        <f t="shared" si="1313"/>
        <v>0</v>
      </c>
      <c r="V8412" s="13"/>
      <c r="W8412" s="7"/>
      <c r="AT8412" s="130"/>
      <c r="BF8412" s="33">
        <f t="shared" si="1319"/>
        <v>41242</v>
      </c>
      <c r="BG8412" s="34">
        <f t="shared" si="1314"/>
        <v>82.88000000000001</v>
      </c>
      <c r="BH8412" s="32">
        <f t="shared" si="1315"/>
        <v>1</v>
      </c>
      <c r="BI8412" s="32">
        <f t="shared" si="1316"/>
        <v>0</v>
      </c>
      <c r="BJ8412" s="69">
        <f t="shared" si="1317"/>
        <v>0</v>
      </c>
      <c r="BK8412" s="158" t="str">
        <f t="shared" si="1318"/>
        <v/>
      </c>
    </row>
    <row r="8413" spans="1:63" ht="12" customHeight="1" x14ac:dyDescent="0.2">
      <c r="A8413" s="8"/>
      <c r="B8413" s="7"/>
      <c r="C8413" s="7"/>
      <c r="D8413" s="7"/>
      <c r="E8413" s="7"/>
      <c r="F8413" s="7"/>
      <c r="G8413" s="7"/>
      <c r="H8413" s="7"/>
      <c r="I8413" s="10"/>
      <c r="J8413" s="25"/>
      <c r="K8413" s="250"/>
      <c r="L8413" s="31"/>
      <c r="M8413" s="9"/>
      <c r="N8413" s="11" t="s">
        <v>25</v>
      </c>
      <c r="O8413" s="39"/>
      <c r="P8413" s="47"/>
      <c r="Q8413" s="13"/>
      <c r="R8413" s="248">
        <f t="shared" si="1310"/>
        <v>0</v>
      </c>
      <c r="S8413" s="248">
        <f t="shared" si="1311"/>
        <v>0</v>
      </c>
      <c r="T8413" s="248">
        <f t="shared" si="1312"/>
        <v>0</v>
      </c>
      <c r="U8413" s="248">
        <f t="shared" si="1313"/>
        <v>0</v>
      </c>
      <c r="V8413" s="13"/>
      <c r="W8413" s="7"/>
      <c r="AT8413" s="130"/>
      <c r="BF8413" s="33">
        <f t="shared" si="1319"/>
        <v>41242</v>
      </c>
      <c r="BG8413" s="34">
        <f t="shared" si="1314"/>
        <v>82.88000000000001</v>
      </c>
      <c r="BH8413" s="32">
        <f t="shared" si="1315"/>
        <v>1</v>
      </c>
      <c r="BI8413" s="32">
        <f t="shared" si="1316"/>
        <v>0</v>
      </c>
      <c r="BJ8413" s="69">
        <f t="shared" si="1317"/>
        <v>0</v>
      </c>
      <c r="BK8413" s="158" t="str">
        <f t="shared" si="1318"/>
        <v/>
      </c>
    </row>
    <row r="8414" spans="1:63" ht="12" customHeight="1" x14ac:dyDescent="0.2">
      <c r="A8414" s="8"/>
      <c r="B8414" s="7"/>
      <c r="C8414" s="7"/>
      <c r="D8414" s="7"/>
      <c r="E8414" s="7"/>
      <c r="F8414" s="7"/>
      <c r="G8414" s="7"/>
      <c r="H8414" s="7"/>
      <c r="I8414" s="10"/>
      <c r="J8414" s="25"/>
      <c r="K8414" s="250"/>
      <c r="L8414" s="31"/>
      <c r="M8414" s="9"/>
      <c r="N8414" s="11" t="s">
        <v>25</v>
      </c>
      <c r="O8414" s="39"/>
      <c r="P8414" s="47"/>
      <c r="Q8414" s="13"/>
      <c r="R8414" s="248">
        <f t="shared" si="1310"/>
        <v>0</v>
      </c>
      <c r="S8414" s="248">
        <f t="shared" si="1311"/>
        <v>0</v>
      </c>
      <c r="T8414" s="248">
        <f t="shared" si="1312"/>
        <v>0</v>
      </c>
      <c r="U8414" s="248">
        <f t="shared" si="1313"/>
        <v>0</v>
      </c>
      <c r="V8414" s="13"/>
      <c r="W8414" s="7"/>
      <c r="AT8414" s="130"/>
      <c r="BF8414" s="33">
        <f t="shared" si="1319"/>
        <v>41242</v>
      </c>
      <c r="BG8414" s="34">
        <f t="shared" si="1314"/>
        <v>82.88000000000001</v>
      </c>
      <c r="BH8414" s="32">
        <f t="shared" si="1315"/>
        <v>1</v>
      </c>
      <c r="BI8414" s="32">
        <f t="shared" si="1316"/>
        <v>0</v>
      </c>
      <c r="BJ8414" s="69">
        <f t="shared" si="1317"/>
        <v>0</v>
      </c>
      <c r="BK8414" s="158" t="str">
        <f t="shared" si="1318"/>
        <v/>
      </c>
    </row>
    <row r="8415" spans="1:63" ht="12" customHeight="1" x14ac:dyDescent="0.2">
      <c r="A8415" s="8"/>
      <c r="B8415" s="7"/>
      <c r="C8415" s="7"/>
      <c r="D8415" s="7"/>
      <c r="E8415" s="7"/>
      <c r="F8415" s="7"/>
      <c r="G8415" s="7"/>
      <c r="H8415" s="7"/>
      <c r="I8415" s="10"/>
      <c r="J8415" s="25"/>
      <c r="K8415" s="250"/>
      <c r="L8415" s="31"/>
      <c r="M8415" s="9"/>
      <c r="N8415" s="11" t="s">
        <v>25</v>
      </c>
      <c r="O8415" s="39"/>
      <c r="P8415" s="47"/>
      <c r="Q8415" s="13"/>
      <c r="R8415" s="248">
        <f t="shared" si="1310"/>
        <v>0</v>
      </c>
      <c r="S8415" s="248">
        <f t="shared" si="1311"/>
        <v>0</v>
      </c>
      <c r="T8415" s="248">
        <f t="shared" si="1312"/>
        <v>0</v>
      </c>
      <c r="U8415" s="248">
        <f t="shared" si="1313"/>
        <v>0</v>
      </c>
      <c r="V8415" s="13"/>
      <c r="W8415" s="7"/>
      <c r="AT8415" s="130"/>
      <c r="BF8415" s="33">
        <f t="shared" si="1319"/>
        <v>41242</v>
      </c>
      <c r="BG8415" s="34">
        <f t="shared" si="1314"/>
        <v>82.88000000000001</v>
      </c>
      <c r="BH8415" s="32">
        <f t="shared" si="1315"/>
        <v>1</v>
      </c>
      <c r="BI8415" s="32">
        <f t="shared" si="1316"/>
        <v>0</v>
      </c>
      <c r="BJ8415" s="69">
        <f t="shared" si="1317"/>
        <v>0</v>
      </c>
      <c r="BK8415" s="158" t="str">
        <f t="shared" si="1318"/>
        <v/>
      </c>
    </row>
    <row r="8416" spans="1:63" ht="12" customHeight="1" x14ac:dyDescent="0.2">
      <c r="A8416" s="8"/>
      <c r="B8416" s="7"/>
      <c r="C8416" s="7"/>
      <c r="D8416" s="7"/>
      <c r="E8416" s="7"/>
      <c r="F8416" s="7"/>
      <c r="G8416" s="7"/>
      <c r="H8416" s="7"/>
      <c r="I8416" s="10"/>
      <c r="J8416" s="25"/>
      <c r="K8416" s="250"/>
      <c r="L8416" s="31"/>
      <c r="M8416" s="9"/>
      <c r="N8416" s="11" t="s">
        <v>25</v>
      </c>
      <c r="O8416" s="39"/>
      <c r="P8416" s="47"/>
      <c r="Q8416" s="13"/>
      <c r="R8416" s="248">
        <f t="shared" si="1310"/>
        <v>0</v>
      </c>
      <c r="S8416" s="248">
        <f t="shared" si="1311"/>
        <v>0</v>
      </c>
      <c r="T8416" s="248">
        <f t="shared" si="1312"/>
        <v>0</v>
      </c>
      <c r="U8416" s="248">
        <f t="shared" si="1313"/>
        <v>0</v>
      </c>
      <c r="V8416" s="13"/>
      <c r="W8416" s="7"/>
      <c r="AT8416" s="130"/>
      <c r="BF8416" s="33">
        <f t="shared" si="1319"/>
        <v>41242</v>
      </c>
      <c r="BG8416" s="34">
        <f t="shared" si="1314"/>
        <v>82.88000000000001</v>
      </c>
      <c r="BH8416" s="32">
        <f t="shared" si="1315"/>
        <v>1</v>
      </c>
      <c r="BI8416" s="32">
        <f t="shared" si="1316"/>
        <v>0</v>
      </c>
      <c r="BJ8416" s="69">
        <f t="shared" si="1317"/>
        <v>0</v>
      </c>
      <c r="BK8416" s="158" t="str">
        <f t="shared" si="1318"/>
        <v/>
      </c>
    </row>
    <row r="8417" spans="1:63" ht="12" customHeight="1" x14ac:dyDescent="0.2">
      <c r="A8417" s="8"/>
      <c r="B8417" s="7"/>
      <c r="C8417" s="7"/>
      <c r="D8417" s="7"/>
      <c r="E8417" s="7"/>
      <c r="F8417" s="7"/>
      <c r="G8417" s="7"/>
      <c r="H8417" s="7"/>
      <c r="I8417" s="10"/>
      <c r="J8417" s="25"/>
      <c r="K8417" s="250"/>
      <c r="L8417" s="31"/>
      <c r="M8417" s="9"/>
      <c r="N8417" s="11" t="s">
        <v>25</v>
      </c>
      <c r="O8417" s="39"/>
      <c r="P8417" s="47"/>
      <c r="Q8417" s="13"/>
      <c r="R8417" s="248">
        <f t="shared" si="1310"/>
        <v>0</v>
      </c>
      <c r="S8417" s="248">
        <f t="shared" si="1311"/>
        <v>0</v>
      </c>
      <c r="T8417" s="248">
        <f t="shared" si="1312"/>
        <v>0</v>
      </c>
      <c r="U8417" s="248">
        <f t="shared" si="1313"/>
        <v>0</v>
      </c>
      <c r="V8417" s="13"/>
      <c r="W8417" s="7"/>
      <c r="AT8417" s="130"/>
      <c r="BF8417" s="33">
        <f t="shared" si="1319"/>
        <v>41242</v>
      </c>
      <c r="BG8417" s="34">
        <f t="shared" si="1314"/>
        <v>82.88000000000001</v>
      </c>
      <c r="BH8417" s="32">
        <f t="shared" si="1315"/>
        <v>1</v>
      </c>
      <c r="BI8417" s="32">
        <f t="shared" si="1316"/>
        <v>0</v>
      </c>
      <c r="BJ8417" s="69">
        <f t="shared" si="1317"/>
        <v>0</v>
      </c>
      <c r="BK8417" s="158" t="str">
        <f t="shared" si="1318"/>
        <v/>
      </c>
    </row>
    <row r="8418" spans="1:63" ht="12" customHeight="1" x14ac:dyDescent="0.2">
      <c r="A8418" s="8"/>
      <c r="B8418" s="7"/>
      <c r="C8418" s="7"/>
      <c r="D8418" s="7"/>
      <c r="E8418" s="7"/>
      <c r="F8418" s="7"/>
      <c r="G8418" s="7"/>
      <c r="H8418" s="7"/>
      <c r="I8418" s="10"/>
      <c r="J8418" s="25"/>
      <c r="K8418" s="250"/>
      <c r="L8418" s="31"/>
      <c r="M8418" s="9"/>
      <c r="N8418" s="11" t="s">
        <v>25</v>
      </c>
      <c r="O8418" s="39"/>
      <c r="P8418" s="47"/>
      <c r="Q8418" s="13"/>
      <c r="R8418" s="248">
        <f t="shared" si="1310"/>
        <v>0</v>
      </c>
      <c r="S8418" s="248">
        <f t="shared" si="1311"/>
        <v>0</v>
      </c>
      <c r="T8418" s="248">
        <f t="shared" si="1312"/>
        <v>0</v>
      </c>
      <c r="U8418" s="248">
        <f t="shared" si="1313"/>
        <v>0</v>
      </c>
      <c r="V8418" s="13"/>
      <c r="W8418" s="7"/>
      <c r="AT8418" s="130"/>
      <c r="BF8418" s="33">
        <f t="shared" si="1319"/>
        <v>41242</v>
      </c>
      <c r="BG8418" s="34">
        <f t="shared" si="1314"/>
        <v>82.88000000000001</v>
      </c>
      <c r="BH8418" s="32">
        <f t="shared" si="1315"/>
        <v>1</v>
      </c>
      <c r="BI8418" s="32">
        <f t="shared" si="1316"/>
        <v>0</v>
      </c>
      <c r="BJ8418" s="69">
        <f t="shared" si="1317"/>
        <v>0</v>
      </c>
      <c r="BK8418" s="158" t="str">
        <f t="shared" si="1318"/>
        <v/>
      </c>
    </row>
    <row r="8419" spans="1:63" ht="12" customHeight="1" x14ac:dyDescent="0.2">
      <c r="A8419" s="8"/>
      <c r="B8419" s="7"/>
      <c r="C8419" s="7"/>
      <c r="D8419" s="7"/>
      <c r="E8419" s="7"/>
      <c r="F8419" s="7"/>
      <c r="G8419" s="7"/>
      <c r="H8419" s="7"/>
      <c r="I8419" s="10"/>
      <c r="J8419" s="25"/>
      <c r="K8419" s="250"/>
      <c r="L8419" s="31"/>
      <c r="M8419" s="9"/>
      <c r="N8419" s="11" t="s">
        <v>25</v>
      </c>
      <c r="O8419" s="39"/>
      <c r="P8419" s="47"/>
      <c r="Q8419" s="13"/>
      <c r="R8419" s="248">
        <f t="shared" si="1310"/>
        <v>0</v>
      </c>
      <c r="S8419" s="248">
        <f t="shared" si="1311"/>
        <v>0</v>
      </c>
      <c r="T8419" s="248">
        <f t="shared" si="1312"/>
        <v>0</v>
      </c>
      <c r="U8419" s="248">
        <f t="shared" si="1313"/>
        <v>0</v>
      </c>
      <c r="V8419" s="13"/>
      <c r="W8419" s="7"/>
      <c r="AT8419" s="130"/>
      <c r="BF8419" s="33">
        <f t="shared" si="1319"/>
        <v>41242</v>
      </c>
      <c r="BG8419" s="34">
        <f t="shared" si="1314"/>
        <v>82.88000000000001</v>
      </c>
      <c r="BH8419" s="32">
        <f t="shared" si="1315"/>
        <v>1</v>
      </c>
      <c r="BI8419" s="32">
        <f t="shared" si="1316"/>
        <v>0</v>
      </c>
      <c r="BJ8419" s="69">
        <f t="shared" si="1317"/>
        <v>0</v>
      </c>
      <c r="BK8419" s="158" t="str">
        <f t="shared" si="1318"/>
        <v/>
      </c>
    </row>
    <row r="8420" spans="1:63" ht="12" customHeight="1" x14ac:dyDescent="0.2">
      <c r="A8420" s="8"/>
      <c r="B8420" s="7"/>
      <c r="C8420" s="7"/>
      <c r="D8420" s="7"/>
      <c r="E8420" s="7"/>
      <c r="F8420" s="7"/>
      <c r="G8420" s="7"/>
      <c r="H8420" s="7"/>
      <c r="I8420" s="10"/>
      <c r="J8420" s="25"/>
      <c r="K8420" s="250"/>
      <c r="L8420" s="31"/>
      <c r="M8420" s="9"/>
      <c r="N8420" s="11" t="s">
        <v>25</v>
      </c>
      <c r="O8420" s="39"/>
      <c r="P8420" s="47"/>
      <c r="Q8420" s="13"/>
      <c r="R8420" s="248">
        <f t="shared" si="1310"/>
        <v>0</v>
      </c>
      <c r="S8420" s="248">
        <f t="shared" si="1311"/>
        <v>0</v>
      </c>
      <c r="T8420" s="248">
        <f t="shared" si="1312"/>
        <v>0</v>
      </c>
      <c r="U8420" s="248">
        <f t="shared" si="1313"/>
        <v>0</v>
      </c>
      <c r="V8420" s="13"/>
      <c r="W8420" s="7"/>
      <c r="AT8420" s="130"/>
      <c r="BF8420" s="33">
        <f t="shared" si="1319"/>
        <v>41242</v>
      </c>
      <c r="BG8420" s="34">
        <f t="shared" si="1314"/>
        <v>82.88000000000001</v>
      </c>
      <c r="BH8420" s="32">
        <f t="shared" si="1315"/>
        <v>1</v>
      </c>
      <c r="BI8420" s="32">
        <f t="shared" si="1316"/>
        <v>0</v>
      </c>
      <c r="BJ8420" s="69">
        <f t="shared" si="1317"/>
        <v>0</v>
      </c>
      <c r="BK8420" s="158" t="str">
        <f t="shared" si="1318"/>
        <v/>
      </c>
    </row>
    <row r="8421" spans="1:63" ht="12" customHeight="1" x14ac:dyDescent="0.2">
      <c r="A8421" s="8"/>
      <c r="B8421" s="7"/>
      <c r="C8421" s="7"/>
      <c r="D8421" s="7"/>
      <c r="E8421" s="7"/>
      <c r="F8421" s="7"/>
      <c r="G8421" s="7"/>
      <c r="H8421" s="7"/>
      <c r="I8421" s="10"/>
      <c r="J8421" s="25"/>
      <c r="K8421" s="250"/>
      <c r="L8421" s="31"/>
      <c r="M8421" s="9"/>
      <c r="N8421" s="11" t="s">
        <v>25</v>
      </c>
      <c r="O8421" s="39"/>
      <c r="P8421" s="47"/>
      <c r="Q8421" s="13"/>
      <c r="R8421" s="248">
        <f t="shared" si="1310"/>
        <v>0</v>
      </c>
      <c r="S8421" s="248">
        <f t="shared" si="1311"/>
        <v>0</v>
      </c>
      <c r="T8421" s="248">
        <f t="shared" si="1312"/>
        <v>0</v>
      </c>
      <c r="U8421" s="248">
        <f t="shared" si="1313"/>
        <v>0</v>
      </c>
      <c r="V8421" s="13"/>
      <c r="W8421" s="7"/>
      <c r="AT8421" s="130"/>
      <c r="BF8421" s="33">
        <f t="shared" si="1319"/>
        <v>41242</v>
      </c>
      <c r="BG8421" s="34">
        <f t="shared" si="1314"/>
        <v>82.88000000000001</v>
      </c>
      <c r="BH8421" s="32">
        <f t="shared" si="1315"/>
        <v>1</v>
      </c>
      <c r="BI8421" s="32">
        <f t="shared" si="1316"/>
        <v>0</v>
      </c>
      <c r="BJ8421" s="69">
        <f t="shared" si="1317"/>
        <v>0</v>
      </c>
      <c r="BK8421" s="158" t="str">
        <f t="shared" si="1318"/>
        <v/>
      </c>
    </row>
    <row r="8422" spans="1:63" ht="12" customHeight="1" x14ac:dyDescent="0.2">
      <c r="A8422" s="8"/>
      <c r="B8422" s="7"/>
      <c r="C8422" s="7"/>
      <c r="D8422" s="7"/>
      <c r="E8422" s="7"/>
      <c r="F8422" s="7"/>
      <c r="G8422" s="7"/>
      <c r="H8422" s="7"/>
      <c r="I8422" s="10"/>
      <c r="J8422" s="25"/>
      <c r="K8422" s="250"/>
      <c r="L8422" s="31"/>
      <c r="M8422" s="9"/>
      <c r="N8422" s="11" t="s">
        <v>25</v>
      </c>
      <c r="O8422" s="39"/>
      <c r="P8422" s="47"/>
      <c r="Q8422" s="13"/>
      <c r="R8422" s="248">
        <f t="shared" si="1310"/>
        <v>0</v>
      </c>
      <c r="S8422" s="248">
        <f t="shared" si="1311"/>
        <v>0</v>
      </c>
      <c r="T8422" s="248">
        <f t="shared" si="1312"/>
        <v>0</v>
      </c>
      <c r="U8422" s="248">
        <f t="shared" si="1313"/>
        <v>0</v>
      </c>
      <c r="V8422" s="13"/>
      <c r="W8422" s="7"/>
      <c r="AT8422" s="130"/>
      <c r="BF8422" s="33">
        <f t="shared" si="1319"/>
        <v>41242</v>
      </c>
      <c r="BG8422" s="34">
        <f t="shared" si="1314"/>
        <v>82.88000000000001</v>
      </c>
      <c r="BH8422" s="32">
        <f t="shared" si="1315"/>
        <v>1</v>
      </c>
      <c r="BI8422" s="32">
        <f t="shared" si="1316"/>
        <v>0</v>
      </c>
      <c r="BJ8422" s="69">
        <f t="shared" si="1317"/>
        <v>0</v>
      </c>
      <c r="BK8422" s="158" t="str">
        <f t="shared" si="1318"/>
        <v/>
      </c>
    </row>
    <row r="8423" spans="1:63" ht="12" customHeight="1" x14ac:dyDescent="0.2">
      <c r="A8423" s="8"/>
      <c r="B8423" s="7"/>
      <c r="C8423" s="7"/>
      <c r="D8423" s="7"/>
      <c r="E8423" s="7"/>
      <c r="F8423" s="7"/>
      <c r="G8423" s="7"/>
      <c r="H8423" s="7"/>
      <c r="I8423" s="10"/>
      <c r="J8423" s="25"/>
      <c r="K8423" s="250"/>
      <c r="L8423" s="31"/>
      <c r="M8423" s="9"/>
      <c r="N8423" s="11" t="s">
        <v>25</v>
      </c>
      <c r="O8423" s="39"/>
      <c r="P8423" s="47"/>
      <c r="Q8423" s="13"/>
      <c r="R8423" s="248">
        <f t="shared" si="1310"/>
        <v>0</v>
      </c>
      <c r="S8423" s="248">
        <f t="shared" si="1311"/>
        <v>0</v>
      </c>
      <c r="T8423" s="248">
        <f t="shared" si="1312"/>
        <v>0</v>
      </c>
      <c r="U8423" s="248">
        <f t="shared" si="1313"/>
        <v>0</v>
      </c>
      <c r="V8423" s="13"/>
      <c r="W8423" s="7"/>
      <c r="AT8423" s="130"/>
      <c r="BF8423" s="33">
        <f t="shared" si="1319"/>
        <v>41242</v>
      </c>
      <c r="BG8423" s="34">
        <f t="shared" si="1314"/>
        <v>82.88000000000001</v>
      </c>
      <c r="BH8423" s="32">
        <f t="shared" si="1315"/>
        <v>1</v>
      </c>
      <c r="BI8423" s="32">
        <f t="shared" si="1316"/>
        <v>0</v>
      </c>
      <c r="BJ8423" s="69">
        <f t="shared" si="1317"/>
        <v>0</v>
      </c>
      <c r="BK8423" s="158" t="str">
        <f t="shared" si="1318"/>
        <v/>
      </c>
    </row>
    <row r="8424" spans="1:63" ht="12" customHeight="1" x14ac:dyDescent="0.2">
      <c r="A8424" s="8"/>
      <c r="B8424" s="7"/>
      <c r="C8424" s="7"/>
      <c r="D8424" s="7"/>
      <c r="E8424" s="7"/>
      <c r="F8424" s="7"/>
      <c r="G8424" s="7"/>
      <c r="H8424" s="7"/>
      <c r="I8424" s="10"/>
      <c r="J8424" s="25"/>
      <c r="K8424" s="250"/>
      <c r="L8424" s="31"/>
      <c r="M8424" s="9"/>
      <c r="N8424" s="11" t="s">
        <v>25</v>
      </c>
      <c r="O8424" s="39"/>
      <c r="P8424" s="47"/>
      <c r="Q8424" s="13"/>
      <c r="R8424" s="248">
        <f t="shared" si="1310"/>
        <v>0</v>
      </c>
      <c r="S8424" s="248">
        <f t="shared" si="1311"/>
        <v>0</v>
      </c>
      <c r="T8424" s="248">
        <f t="shared" si="1312"/>
        <v>0</v>
      </c>
      <c r="U8424" s="248">
        <f t="shared" si="1313"/>
        <v>0</v>
      </c>
      <c r="V8424" s="13"/>
      <c r="W8424" s="7"/>
      <c r="AT8424" s="130"/>
      <c r="BF8424" s="33">
        <f t="shared" si="1319"/>
        <v>41242</v>
      </c>
      <c r="BG8424" s="34">
        <f t="shared" si="1314"/>
        <v>82.88000000000001</v>
      </c>
      <c r="BH8424" s="32">
        <f t="shared" si="1315"/>
        <v>1</v>
      </c>
      <c r="BI8424" s="32">
        <f t="shared" si="1316"/>
        <v>0</v>
      </c>
      <c r="BJ8424" s="69">
        <f t="shared" si="1317"/>
        <v>0</v>
      </c>
      <c r="BK8424" s="158" t="str">
        <f t="shared" si="1318"/>
        <v/>
      </c>
    </row>
    <row r="8425" spans="1:63" ht="12" customHeight="1" x14ac:dyDescent="0.2">
      <c r="A8425" s="8"/>
      <c r="B8425" s="7"/>
      <c r="C8425" s="7"/>
      <c r="D8425" s="7"/>
      <c r="E8425" s="7"/>
      <c r="F8425" s="7"/>
      <c r="G8425" s="7"/>
      <c r="H8425" s="7"/>
      <c r="I8425" s="10"/>
      <c r="J8425" s="25"/>
      <c r="K8425" s="250"/>
      <c r="L8425" s="31"/>
      <c r="M8425" s="9"/>
      <c r="N8425" s="11" t="s">
        <v>25</v>
      </c>
      <c r="O8425" s="39"/>
      <c r="P8425" s="47"/>
      <c r="Q8425" s="13"/>
      <c r="R8425" s="248">
        <f t="shared" si="1310"/>
        <v>0</v>
      </c>
      <c r="S8425" s="248">
        <f t="shared" si="1311"/>
        <v>0</v>
      </c>
      <c r="T8425" s="248">
        <f t="shared" si="1312"/>
        <v>0</v>
      </c>
      <c r="U8425" s="248">
        <f t="shared" si="1313"/>
        <v>0</v>
      </c>
      <c r="V8425" s="13"/>
      <c r="W8425" s="7"/>
      <c r="AT8425" s="130"/>
      <c r="BF8425" s="33">
        <f t="shared" si="1319"/>
        <v>41242</v>
      </c>
      <c r="BG8425" s="34">
        <f t="shared" si="1314"/>
        <v>82.88000000000001</v>
      </c>
      <c r="BH8425" s="32">
        <f t="shared" si="1315"/>
        <v>1</v>
      </c>
      <c r="BI8425" s="32">
        <f t="shared" si="1316"/>
        <v>0</v>
      </c>
      <c r="BJ8425" s="69">
        <f t="shared" si="1317"/>
        <v>0</v>
      </c>
      <c r="BK8425" s="158" t="str">
        <f t="shared" si="1318"/>
        <v/>
      </c>
    </row>
    <row r="8426" spans="1:63" ht="12" customHeight="1" x14ac:dyDescent="0.2">
      <c r="A8426" s="8"/>
      <c r="B8426" s="7"/>
      <c r="C8426" s="7"/>
      <c r="D8426" s="7"/>
      <c r="E8426" s="7"/>
      <c r="F8426" s="7"/>
      <c r="G8426" s="7"/>
      <c r="H8426" s="7"/>
      <c r="I8426" s="10"/>
      <c r="J8426" s="25"/>
      <c r="K8426" s="250"/>
      <c r="L8426" s="31"/>
      <c r="M8426" s="9"/>
      <c r="N8426" s="11" t="s">
        <v>25</v>
      </c>
      <c r="O8426" s="39"/>
      <c r="P8426" s="47"/>
      <c r="Q8426" s="13"/>
      <c r="R8426" s="248">
        <f t="shared" si="1310"/>
        <v>0</v>
      </c>
      <c r="S8426" s="248">
        <f t="shared" si="1311"/>
        <v>0</v>
      </c>
      <c r="T8426" s="248">
        <f t="shared" si="1312"/>
        <v>0</v>
      </c>
      <c r="U8426" s="248">
        <f t="shared" si="1313"/>
        <v>0</v>
      </c>
      <c r="V8426" s="13"/>
      <c r="W8426" s="7"/>
      <c r="AT8426" s="130"/>
      <c r="BF8426" s="33">
        <f t="shared" si="1319"/>
        <v>41242</v>
      </c>
      <c r="BG8426" s="34">
        <f t="shared" si="1314"/>
        <v>82.88000000000001</v>
      </c>
      <c r="BH8426" s="32">
        <f t="shared" si="1315"/>
        <v>1</v>
      </c>
      <c r="BI8426" s="32">
        <f t="shared" si="1316"/>
        <v>0</v>
      </c>
      <c r="BJ8426" s="69">
        <f t="shared" si="1317"/>
        <v>0</v>
      </c>
      <c r="BK8426" s="158" t="str">
        <f t="shared" si="1318"/>
        <v/>
      </c>
    </row>
    <row r="8427" spans="1:63" ht="12" customHeight="1" x14ac:dyDescent="0.2">
      <c r="A8427" s="8"/>
      <c r="B8427" s="7"/>
      <c r="C8427" s="7"/>
      <c r="D8427" s="7"/>
      <c r="E8427" s="7"/>
      <c r="F8427" s="7"/>
      <c r="G8427" s="7"/>
      <c r="H8427" s="7"/>
      <c r="I8427" s="10"/>
      <c r="J8427" s="25"/>
      <c r="K8427" s="250"/>
      <c r="L8427" s="31"/>
      <c r="M8427" s="9"/>
      <c r="N8427" s="11" t="s">
        <v>25</v>
      </c>
      <c r="O8427" s="39"/>
      <c r="P8427" s="47"/>
      <c r="Q8427" s="13"/>
      <c r="R8427" s="248">
        <f t="shared" si="1310"/>
        <v>0</v>
      </c>
      <c r="S8427" s="248">
        <f t="shared" si="1311"/>
        <v>0</v>
      </c>
      <c r="T8427" s="248">
        <f t="shared" si="1312"/>
        <v>0</v>
      </c>
      <c r="U8427" s="248">
        <f t="shared" si="1313"/>
        <v>0</v>
      </c>
      <c r="V8427" s="13"/>
      <c r="W8427" s="7"/>
      <c r="AT8427" s="130"/>
      <c r="BF8427" s="33">
        <f t="shared" si="1319"/>
        <v>41242</v>
      </c>
      <c r="BG8427" s="34">
        <f t="shared" si="1314"/>
        <v>82.88000000000001</v>
      </c>
      <c r="BH8427" s="32">
        <f t="shared" si="1315"/>
        <v>1</v>
      </c>
      <c r="BI8427" s="32">
        <f t="shared" si="1316"/>
        <v>0</v>
      </c>
      <c r="BJ8427" s="69">
        <f t="shared" si="1317"/>
        <v>0</v>
      </c>
      <c r="BK8427" s="158" t="str">
        <f t="shared" si="1318"/>
        <v/>
      </c>
    </row>
    <row r="8428" spans="1:63" ht="12" customHeight="1" x14ac:dyDescent="0.2">
      <c r="A8428" s="8"/>
      <c r="B8428" s="7"/>
      <c r="C8428" s="7"/>
      <c r="D8428" s="7"/>
      <c r="E8428" s="7"/>
      <c r="F8428" s="7"/>
      <c r="G8428" s="7"/>
      <c r="H8428" s="7"/>
      <c r="I8428" s="10"/>
      <c r="J8428" s="25"/>
      <c r="K8428" s="250"/>
      <c r="L8428" s="31"/>
      <c r="M8428" s="9"/>
      <c r="N8428" s="11" t="s">
        <v>25</v>
      </c>
      <c r="O8428" s="39"/>
      <c r="P8428" s="47"/>
      <c r="Q8428" s="13"/>
      <c r="R8428" s="248">
        <f t="shared" si="1310"/>
        <v>0</v>
      </c>
      <c r="S8428" s="248">
        <f t="shared" si="1311"/>
        <v>0</v>
      </c>
      <c r="T8428" s="248">
        <f t="shared" si="1312"/>
        <v>0</v>
      </c>
      <c r="U8428" s="248">
        <f t="shared" si="1313"/>
        <v>0</v>
      </c>
      <c r="V8428" s="13"/>
      <c r="W8428" s="7"/>
      <c r="AT8428" s="130"/>
      <c r="BF8428" s="33">
        <f t="shared" si="1319"/>
        <v>41242</v>
      </c>
      <c r="BG8428" s="34">
        <f t="shared" si="1314"/>
        <v>82.88000000000001</v>
      </c>
      <c r="BH8428" s="32">
        <f t="shared" si="1315"/>
        <v>1</v>
      </c>
      <c r="BI8428" s="32">
        <f t="shared" si="1316"/>
        <v>0</v>
      </c>
      <c r="BJ8428" s="69">
        <f t="shared" si="1317"/>
        <v>0</v>
      </c>
      <c r="BK8428" s="158" t="str">
        <f t="shared" si="1318"/>
        <v/>
      </c>
    </row>
    <row r="8429" spans="1:63" ht="12" customHeight="1" x14ac:dyDescent="0.2">
      <c r="A8429" s="8"/>
      <c r="B8429" s="7"/>
      <c r="C8429" s="7"/>
      <c r="D8429" s="7"/>
      <c r="E8429" s="7"/>
      <c r="F8429" s="7"/>
      <c r="G8429" s="7"/>
      <c r="H8429" s="7"/>
      <c r="I8429" s="10"/>
      <c r="J8429" s="25"/>
      <c r="K8429" s="250"/>
      <c r="L8429" s="31"/>
      <c r="M8429" s="9"/>
      <c r="N8429" s="11" t="s">
        <v>25</v>
      </c>
      <c r="O8429" s="39"/>
      <c r="P8429" s="47"/>
      <c r="Q8429" s="13"/>
      <c r="R8429" s="248">
        <f t="shared" si="1310"/>
        <v>0</v>
      </c>
      <c r="S8429" s="248">
        <f t="shared" si="1311"/>
        <v>0</v>
      </c>
      <c r="T8429" s="248">
        <f t="shared" si="1312"/>
        <v>0</v>
      </c>
      <c r="U8429" s="248">
        <f t="shared" si="1313"/>
        <v>0</v>
      </c>
      <c r="V8429" s="13"/>
      <c r="W8429" s="7"/>
      <c r="AT8429" s="130"/>
      <c r="BF8429" s="33">
        <f t="shared" si="1319"/>
        <v>41242</v>
      </c>
      <c r="BG8429" s="34">
        <f t="shared" si="1314"/>
        <v>82.88000000000001</v>
      </c>
      <c r="BH8429" s="32">
        <f t="shared" si="1315"/>
        <v>1</v>
      </c>
      <c r="BI8429" s="32">
        <f t="shared" si="1316"/>
        <v>0</v>
      </c>
      <c r="BJ8429" s="69">
        <f t="shared" si="1317"/>
        <v>0</v>
      </c>
      <c r="BK8429" s="158" t="str">
        <f t="shared" si="1318"/>
        <v/>
      </c>
    </row>
    <row r="8430" spans="1:63" ht="12" customHeight="1" x14ac:dyDescent="0.2">
      <c r="A8430" s="8"/>
      <c r="B8430" s="7"/>
      <c r="C8430" s="7"/>
      <c r="D8430" s="7"/>
      <c r="E8430" s="7"/>
      <c r="F8430" s="7"/>
      <c r="G8430" s="7"/>
      <c r="H8430" s="7"/>
      <c r="I8430" s="10"/>
      <c r="J8430" s="25"/>
      <c r="K8430" s="250"/>
      <c r="L8430" s="31"/>
      <c r="M8430" s="9"/>
      <c r="N8430" s="11" t="s">
        <v>25</v>
      </c>
      <c r="O8430" s="39"/>
      <c r="P8430" s="47"/>
      <c r="Q8430" s="13"/>
      <c r="R8430" s="248">
        <f t="shared" si="1310"/>
        <v>0</v>
      </c>
      <c r="S8430" s="248">
        <f t="shared" si="1311"/>
        <v>0</v>
      </c>
      <c r="T8430" s="248">
        <f t="shared" si="1312"/>
        <v>0</v>
      </c>
      <c r="U8430" s="248">
        <f t="shared" si="1313"/>
        <v>0</v>
      </c>
      <c r="V8430" s="13"/>
      <c r="W8430" s="7"/>
      <c r="AT8430" s="130"/>
      <c r="BF8430" s="33">
        <f t="shared" si="1319"/>
        <v>41242</v>
      </c>
      <c r="BG8430" s="34">
        <f t="shared" si="1314"/>
        <v>82.88000000000001</v>
      </c>
      <c r="BH8430" s="32">
        <f t="shared" si="1315"/>
        <v>1</v>
      </c>
      <c r="BI8430" s="32">
        <f t="shared" si="1316"/>
        <v>0</v>
      </c>
      <c r="BJ8430" s="69">
        <f t="shared" si="1317"/>
        <v>0</v>
      </c>
      <c r="BK8430" s="158" t="str">
        <f t="shared" si="1318"/>
        <v/>
      </c>
    </row>
    <row r="8431" spans="1:63" ht="12" customHeight="1" x14ac:dyDescent="0.2">
      <c r="A8431" s="8"/>
      <c r="B8431" s="7"/>
      <c r="C8431" s="7"/>
      <c r="D8431" s="7"/>
      <c r="E8431" s="7"/>
      <c r="F8431" s="7"/>
      <c r="G8431" s="7"/>
      <c r="H8431" s="7"/>
      <c r="I8431" s="10"/>
      <c r="J8431" s="25"/>
      <c r="K8431" s="250"/>
      <c r="L8431" s="31"/>
      <c r="M8431" s="9"/>
      <c r="N8431" s="11" t="s">
        <v>25</v>
      </c>
      <c r="O8431" s="39"/>
      <c r="P8431" s="47"/>
      <c r="Q8431" s="13"/>
      <c r="R8431" s="248">
        <f t="shared" si="1310"/>
        <v>0</v>
      </c>
      <c r="S8431" s="248">
        <f t="shared" si="1311"/>
        <v>0</v>
      </c>
      <c r="T8431" s="248">
        <f t="shared" si="1312"/>
        <v>0</v>
      </c>
      <c r="U8431" s="248">
        <f t="shared" si="1313"/>
        <v>0</v>
      </c>
      <c r="V8431" s="13"/>
      <c r="W8431" s="7"/>
      <c r="AT8431" s="130"/>
      <c r="BF8431" s="33">
        <f t="shared" si="1319"/>
        <v>41242</v>
      </c>
      <c r="BG8431" s="34">
        <f t="shared" si="1314"/>
        <v>82.88000000000001</v>
      </c>
      <c r="BH8431" s="32">
        <f t="shared" si="1315"/>
        <v>1</v>
      </c>
      <c r="BI8431" s="32">
        <f t="shared" si="1316"/>
        <v>0</v>
      </c>
      <c r="BJ8431" s="69">
        <f t="shared" si="1317"/>
        <v>0</v>
      </c>
      <c r="BK8431" s="158" t="str">
        <f t="shared" si="1318"/>
        <v/>
      </c>
    </row>
    <row r="8432" spans="1:63" ht="12" customHeight="1" x14ac:dyDescent="0.2">
      <c r="A8432" s="8"/>
      <c r="B8432" s="7"/>
      <c r="C8432" s="7"/>
      <c r="D8432" s="7"/>
      <c r="E8432" s="7"/>
      <c r="F8432" s="7"/>
      <c r="G8432" s="7"/>
      <c r="H8432" s="7"/>
      <c r="I8432" s="10"/>
      <c r="J8432" s="25"/>
      <c r="K8432" s="250"/>
      <c r="L8432" s="31"/>
      <c r="M8432" s="9"/>
      <c r="N8432" s="11" t="s">
        <v>25</v>
      </c>
      <c r="O8432" s="39"/>
      <c r="P8432" s="47"/>
      <c r="Q8432" s="13"/>
      <c r="R8432" s="248">
        <f t="shared" si="1310"/>
        <v>0</v>
      </c>
      <c r="S8432" s="248">
        <f t="shared" si="1311"/>
        <v>0</v>
      </c>
      <c r="T8432" s="248">
        <f t="shared" si="1312"/>
        <v>0</v>
      </c>
      <c r="U8432" s="248">
        <f t="shared" si="1313"/>
        <v>0</v>
      </c>
      <c r="V8432" s="13"/>
      <c r="W8432" s="7"/>
      <c r="AT8432" s="130"/>
      <c r="BF8432" s="33">
        <f t="shared" si="1319"/>
        <v>41242</v>
      </c>
      <c r="BG8432" s="34">
        <f t="shared" si="1314"/>
        <v>82.88000000000001</v>
      </c>
      <c r="BH8432" s="32">
        <f t="shared" si="1315"/>
        <v>1</v>
      </c>
      <c r="BI8432" s="32">
        <f t="shared" si="1316"/>
        <v>0</v>
      </c>
      <c r="BJ8432" s="69">
        <f t="shared" si="1317"/>
        <v>0</v>
      </c>
      <c r="BK8432" s="158" t="str">
        <f t="shared" si="1318"/>
        <v/>
      </c>
    </row>
    <row r="8433" spans="1:63" ht="12" customHeight="1" x14ac:dyDescent="0.2">
      <c r="A8433" s="8"/>
      <c r="B8433" s="7"/>
      <c r="C8433" s="7"/>
      <c r="D8433" s="7"/>
      <c r="E8433" s="7"/>
      <c r="F8433" s="7"/>
      <c r="G8433" s="7"/>
      <c r="H8433" s="7"/>
      <c r="I8433" s="10"/>
      <c r="J8433" s="25"/>
      <c r="K8433" s="250"/>
      <c r="L8433" s="31"/>
      <c r="M8433" s="9"/>
      <c r="N8433" s="11" t="s">
        <v>25</v>
      </c>
      <c r="O8433" s="39"/>
      <c r="P8433" s="47"/>
      <c r="Q8433" s="13"/>
      <c r="R8433" s="248">
        <f t="shared" si="1310"/>
        <v>0</v>
      </c>
      <c r="S8433" s="248">
        <f t="shared" si="1311"/>
        <v>0</v>
      </c>
      <c r="T8433" s="248">
        <f t="shared" si="1312"/>
        <v>0</v>
      </c>
      <c r="U8433" s="248">
        <f t="shared" si="1313"/>
        <v>0</v>
      </c>
      <c r="V8433" s="13"/>
      <c r="W8433" s="7"/>
      <c r="AT8433" s="130"/>
      <c r="BF8433" s="33">
        <f t="shared" si="1319"/>
        <v>41242</v>
      </c>
      <c r="BG8433" s="34">
        <f t="shared" si="1314"/>
        <v>82.88000000000001</v>
      </c>
      <c r="BH8433" s="32">
        <f t="shared" si="1315"/>
        <v>1</v>
      </c>
      <c r="BI8433" s="32">
        <f t="shared" si="1316"/>
        <v>0</v>
      </c>
      <c r="BJ8433" s="69">
        <f t="shared" si="1317"/>
        <v>0</v>
      </c>
      <c r="BK8433" s="158" t="str">
        <f t="shared" si="1318"/>
        <v/>
      </c>
    </row>
    <row r="8434" spans="1:63" ht="12" customHeight="1" x14ac:dyDescent="0.2">
      <c r="A8434" s="8"/>
      <c r="B8434" s="7"/>
      <c r="C8434" s="7"/>
      <c r="D8434" s="7"/>
      <c r="E8434" s="7"/>
      <c r="F8434" s="7"/>
      <c r="G8434" s="7"/>
      <c r="H8434" s="7"/>
      <c r="I8434" s="10"/>
      <c r="J8434" s="25"/>
      <c r="K8434" s="250"/>
      <c r="L8434" s="31"/>
      <c r="M8434" s="9"/>
      <c r="N8434" s="11" t="s">
        <v>25</v>
      </c>
      <c r="O8434" s="39"/>
      <c r="P8434" s="47"/>
      <c r="Q8434" s="13"/>
      <c r="R8434" s="248">
        <f t="shared" si="1310"/>
        <v>0</v>
      </c>
      <c r="S8434" s="248">
        <f t="shared" si="1311"/>
        <v>0</v>
      </c>
      <c r="T8434" s="248">
        <f t="shared" si="1312"/>
        <v>0</v>
      </c>
      <c r="U8434" s="248">
        <f t="shared" si="1313"/>
        <v>0</v>
      </c>
      <c r="V8434" s="13"/>
      <c r="W8434" s="7"/>
      <c r="AT8434" s="130"/>
      <c r="BF8434" s="33">
        <f t="shared" si="1319"/>
        <v>41242</v>
      </c>
      <c r="BG8434" s="34">
        <f t="shared" si="1314"/>
        <v>82.88000000000001</v>
      </c>
      <c r="BH8434" s="32">
        <f t="shared" si="1315"/>
        <v>1</v>
      </c>
      <c r="BI8434" s="32">
        <f t="shared" si="1316"/>
        <v>0</v>
      </c>
      <c r="BJ8434" s="69">
        <f t="shared" si="1317"/>
        <v>0</v>
      </c>
      <c r="BK8434" s="158" t="str">
        <f t="shared" si="1318"/>
        <v/>
      </c>
    </row>
    <row r="8435" spans="1:63" ht="12" customHeight="1" x14ac:dyDescent="0.2">
      <c r="A8435" s="8"/>
      <c r="B8435" s="7"/>
      <c r="C8435" s="7"/>
      <c r="D8435" s="7"/>
      <c r="E8435" s="7"/>
      <c r="F8435" s="7"/>
      <c r="G8435" s="7"/>
      <c r="H8435" s="7"/>
      <c r="I8435" s="10"/>
      <c r="J8435" s="25"/>
      <c r="K8435" s="250"/>
      <c r="L8435" s="31"/>
      <c r="M8435" s="9"/>
      <c r="N8435" s="11" t="s">
        <v>25</v>
      </c>
      <c r="O8435" s="39"/>
      <c r="P8435" s="47"/>
      <c r="Q8435" s="13"/>
      <c r="R8435" s="248">
        <f t="shared" si="1310"/>
        <v>0</v>
      </c>
      <c r="S8435" s="248">
        <f t="shared" si="1311"/>
        <v>0</v>
      </c>
      <c r="T8435" s="248">
        <f t="shared" si="1312"/>
        <v>0</v>
      </c>
      <c r="U8435" s="248">
        <f t="shared" si="1313"/>
        <v>0</v>
      </c>
      <c r="V8435" s="13"/>
      <c r="W8435" s="7"/>
      <c r="AT8435" s="130"/>
      <c r="BF8435" s="33">
        <f t="shared" si="1319"/>
        <v>41242</v>
      </c>
      <c r="BG8435" s="34">
        <f t="shared" si="1314"/>
        <v>82.88000000000001</v>
      </c>
      <c r="BH8435" s="32">
        <f t="shared" si="1315"/>
        <v>1</v>
      </c>
      <c r="BI8435" s="32">
        <f t="shared" si="1316"/>
        <v>0</v>
      </c>
      <c r="BJ8435" s="69">
        <f t="shared" si="1317"/>
        <v>0</v>
      </c>
      <c r="BK8435" s="158" t="str">
        <f t="shared" si="1318"/>
        <v/>
      </c>
    </row>
    <row r="8436" spans="1:63" ht="12" customHeight="1" x14ac:dyDescent="0.2">
      <c r="A8436" s="8"/>
      <c r="B8436" s="7"/>
      <c r="C8436" s="7"/>
      <c r="D8436" s="7"/>
      <c r="E8436" s="7"/>
      <c r="F8436" s="7"/>
      <c r="G8436" s="7"/>
      <c r="H8436" s="7"/>
      <c r="I8436" s="10"/>
      <c r="J8436" s="25"/>
      <c r="K8436" s="250"/>
      <c r="L8436" s="31"/>
      <c r="M8436" s="9"/>
      <c r="N8436" s="11" t="s">
        <v>25</v>
      </c>
      <c r="O8436" s="39"/>
      <c r="P8436" s="47"/>
      <c r="Q8436" s="13"/>
      <c r="R8436" s="248">
        <f t="shared" si="1310"/>
        <v>0</v>
      </c>
      <c r="S8436" s="248">
        <f t="shared" si="1311"/>
        <v>0</v>
      </c>
      <c r="T8436" s="248">
        <f t="shared" si="1312"/>
        <v>0</v>
      </c>
      <c r="U8436" s="248">
        <f t="shared" si="1313"/>
        <v>0</v>
      </c>
      <c r="V8436" s="13"/>
      <c r="W8436" s="7"/>
      <c r="AT8436" s="130"/>
      <c r="BF8436" s="33">
        <f t="shared" si="1319"/>
        <v>41242</v>
      </c>
      <c r="BG8436" s="34">
        <f t="shared" si="1314"/>
        <v>82.88000000000001</v>
      </c>
      <c r="BH8436" s="32">
        <f t="shared" si="1315"/>
        <v>1</v>
      </c>
      <c r="BI8436" s="32">
        <f t="shared" si="1316"/>
        <v>0</v>
      </c>
      <c r="BJ8436" s="69">
        <f t="shared" si="1317"/>
        <v>0</v>
      </c>
      <c r="BK8436" s="158" t="str">
        <f t="shared" si="1318"/>
        <v/>
      </c>
    </row>
    <row r="8437" spans="1:63" ht="12" customHeight="1" x14ac:dyDescent="0.2">
      <c r="A8437" s="8"/>
      <c r="B8437" s="7"/>
      <c r="C8437" s="7"/>
      <c r="D8437" s="7"/>
      <c r="E8437" s="7"/>
      <c r="F8437" s="7"/>
      <c r="G8437" s="7"/>
      <c r="H8437" s="7"/>
      <c r="I8437" s="10"/>
      <c r="J8437" s="25"/>
      <c r="K8437" s="250"/>
      <c r="L8437" s="31"/>
      <c r="M8437" s="9"/>
      <c r="N8437" s="11" t="s">
        <v>25</v>
      </c>
      <c r="O8437" s="39"/>
      <c r="P8437" s="47"/>
      <c r="Q8437" s="13"/>
      <c r="R8437" s="248">
        <f t="shared" si="1310"/>
        <v>0</v>
      </c>
      <c r="S8437" s="248">
        <f t="shared" si="1311"/>
        <v>0</v>
      </c>
      <c r="T8437" s="248">
        <f t="shared" si="1312"/>
        <v>0</v>
      </c>
      <c r="U8437" s="248">
        <f t="shared" si="1313"/>
        <v>0</v>
      </c>
      <c r="V8437" s="13"/>
      <c r="W8437" s="7"/>
      <c r="AT8437" s="130"/>
      <c r="BF8437" s="33">
        <f t="shared" si="1319"/>
        <v>41242</v>
      </c>
      <c r="BG8437" s="34">
        <f t="shared" si="1314"/>
        <v>82.88000000000001</v>
      </c>
      <c r="BH8437" s="32">
        <f t="shared" si="1315"/>
        <v>1</v>
      </c>
      <c r="BI8437" s="32">
        <f t="shared" si="1316"/>
        <v>0</v>
      </c>
      <c r="BJ8437" s="69">
        <f t="shared" si="1317"/>
        <v>0</v>
      </c>
      <c r="BK8437" s="158" t="str">
        <f t="shared" si="1318"/>
        <v/>
      </c>
    </row>
    <row r="8438" spans="1:63" ht="12" customHeight="1" x14ac:dyDescent="0.2">
      <c r="A8438" s="8"/>
      <c r="B8438" s="7"/>
      <c r="C8438" s="7"/>
      <c r="D8438" s="7"/>
      <c r="E8438" s="7"/>
      <c r="F8438" s="7"/>
      <c r="G8438" s="7"/>
      <c r="H8438" s="7"/>
      <c r="I8438" s="10"/>
      <c r="J8438" s="25"/>
      <c r="K8438" s="250"/>
      <c r="L8438" s="31"/>
      <c r="M8438" s="9"/>
      <c r="N8438" s="11" t="s">
        <v>25</v>
      </c>
      <c r="O8438" s="39"/>
      <c r="P8438" s="47"/>
      <c r="Q8438" s="13"/>
      <c r="R8438" s="248">
        <f t="shared" si="1310"/>
        <v>0</v>
      </c>
      <c r="S8438" s="248">
        <f t="shared" si="1311"/>
        <v>0</v>
      </c>
      <c r="T8438" s="248">
        <f t="shared" si="1312"/>
        <v>0</v>
      </c>
      <c r="U8438" s="248">
        <f t="shared" si="1313"/>
        <v>0</v>
      </c>
      <c r="V8438" s="13"/>
      <c r="W8438" s="7"/>
      <c r="AT8438" s="130"/>
      <c r="BF8438" s="33">
        <f t="shared" si="1319"/>
        <v>41242</v>
      </c>
      <c r="BG8438" s="34">
        <f t="shared" si="1314"/>
        <v>82.88000000000001</v>
      </c>
      <c r="BH8438" s="32">
        <f t="shared" si="1315"/>
        <v>1</v>
      </c>
      <c r="BI8438" s="32">
        <f t="shared" si="1316"/>
        <v>0</v>
      </c>
      <c r="BJ8438" s="69">
        <f t="shared" si="1317"/>
        <v>0</v>
      </c>
      <c r="BK8438" s="158" t="str">
        <f t="shared" si="1318"/>
        <v/>
      </c>
    </row>
    <row r="8439" spans="1:63" ht="12" customHeight="1" x14ac:dyDescent="0.2">
      <c r="A8439" s="8"/>
      <c r="B8439" s="7"/>
      <c r="C8439" s="7"/>
      <c r="D8439" s="7"/>
      <c r="E8439" s="7"/>
      <c r="F8439" s="7"/>
      <c r="G8439" s="7"/>
      <c r="H8439" s="7"/>
      <c r="I8439" s="10"/>
      <c r="J8439" s="25"/>
      <c r="K8439" s="250"/>
      <c r="L8439" s="31"/>
      <c r="M8439" s="9"/>
      <c r="N8439" s="11" t="s">
        <v>25</v>
      </c>
      <c r="O8439" s="39"/>
      <c r="P8439" s="47"/>
      <c r="Q8439" s="13"/>
      <c r="R8439" s="248">
        <f t="shared" si="1310"/>
        <v>0</v>
      </c>
      <c r="S8439" s="248">
        <f t="shared" si="1311"/>
        <v>0</v>
      </c>
      <c r="T8439" s="248">
        <f t="shared" si="1312"/>
        <v>0</v>
      </c>
      <c r="U8439" s="248">
        <f t="shared" si="1313"/>
        <v>0</v>
      </c>
      <c r="V8439" s="13"/>
      <c r="W8439" s="7"/>
      <c r="AT8439" s="130"/>
      <c r="BF8439" s="33">
        <f t="shared" si="1319"/>
        <v>41242</v>
      </c>
      <c r="BG8439" s="34">
        <f t="shared" si="1314"/>
        <v>82.88000000000001</v>
      </c>
      <c r="BH8439" s="32">
        <f t="shared" si="1315"/>
        <v>1</v>
      </c>
      <c r="BI8439" s="32">
        <f t="shared" si="1316"/>
        <v>0</v>
      </c>
      <c r="BJ8439" s="69">
        <f t="shared" si="1317"/>
        <v>0</v>
      </c>
      <c r="BK8439" s="158" t="str">
        <f t="shared" si="1318"/>
        <v/>
      </c>
    </row>
    <row r="8440" spans="1:63" ht="12" customHeight="1" x14ac:dyDescent="0.2">
      <c r="A8440" s="8"/>
      <c r="B8440" s="7"/>
      <c r="C8440" s="7"/>
      <c r="D8440" s="7"/>
      <c r="E8440" s="7"/>
      <c r="F8440" s="7"/>
      <c r="G8440" s="7"/>
      <c r="H8440" s="7"/>
      <c r="I8440" s="10"/>
      <c r="J8440" s="25"/>
      <c r="K8440" s="250"/>
      <c r="L8440" s="31"/>
      <c r="M8440" s="9"/>
      <c r="N8440" s="11" t="s">
        <v>25</v>
      </c>
      <c r="O8440" s="39"/>
      <c r="P8440" s="47"/>
      <c r="Q8440" s="13"/>
      <c r="R8440" s="248">
        <f t="shared" si="1310"/>
        <v>0</v>
      </c>
      <c r="S8440" s="248">
        <f t="shared" si="1311"/>
        <v>0</v>
      </c>
      <c r="T8440" s="248">
        <f t="shared" si="1312"/>
        <v>0</v>
      </c>
      <c r="U8440" s="248">
        <f t="shared" si="1313"/>
        <v>0</v>
      </c>
      <c r="V8440" s="13"/>
      <c r="W8440" s="7"/>
      <c r="AT8440" s="130"/>
      <c r="BF8440" s="33">
        <f t="shared" si="1319"/>
        <v>41242</v>
      </c>
      <c r="BG8440" s="34">
        <f t="shared" si="1314"/>
        <v>82.88000000000001</v>
      </c>
      <c r="BH8440" s="32">
        <f t="shared" si="1315"/>
        <v>1</v>
      </c>
      <c r="BI8440" s="32">
        <f t="shared" si="1316"/>
        <v>0</v>
      </c>
      <c r="BJ8440" s="69">
        <f t="shared" si="1317"/>
        <v>0</v>
      </c>
      <c r="BK8440" s="158" t="str">
        <f t="shared" si="1318"/>
        <v/>
      </c>
    </row>
    <row r="8441" spans="1:63" ht="12" customHeight="1" x14ac:dyDescent="0.2">
      <c r="A8441" s="8"/>
      <c r="B8441" s="7"/>
      <c r="C8441" s="7"/>
      <c r="D8441" s="7"/>
      <c r="E8441" s="7"/>
      <c r="F8441" s="7"/>
      <c r="G8441" s="7"/>
      <c r="H8441" s="7"/>
      <c r="I8441" s="10"/>
      <c r="J8441" s="25"/>
      <c r="K8441" s="250"/>
      <c r="L8441" s="31"/>
      <c r="M8441" s="9"/>
      <c r="N8441" s="11" t="s">
        <v>25</v>
      </c>
      <c r="O8441" s="39"/>
      <c r="P8441" s="47"/>
      <c r="Q8441" s="13"/>
      <c r="R8441" s="248">
        <f t="shared" si="1310"/>
        <v>0</v>
      </c>
      <c r="S8441" s="248">
        <f t="shared" si="1311"/>
        <v>0</v>
      </c>
      <c r="T8441" s="248">
        <f t="shared" si="1312"/>
        <v>0</v>
      </c>
      <c r="U8441" s="248">
        <f t="shared" si="1313"/>
        <v>0</v>
      </c>
      <c r="V8441" s="13"/>
      <c r="W8441" s="7"/>
      <c r="AT8441" s="130"/>
      <c r="BF8441" s="33">
        <f t="shared" si="1319"/>
        <v>41242</v>
      </c>
      <c r="BG8441" s="34">
        <f t="shared" si="1314"/>
        <v>82.88000000000001</v>
      </c>
      <c r="BH8441" s="32">
        <f t="shared" si="1315"/>
        <v>1</v>
      </c>
      <c r="BI8441" s="32">
        <f t="shared" si="1316"/>
        <v>0</v>
      </c>
      <c r="BJ8441" s="69">
        <f t="shared" si="1317"/>
        <v>0</v>
      </c>
      <c r="BK8441" s="158" t="str">
        <f t="shared" si="1318"/>
        <v/>
      </c>
    </row>
    <row r="8442" spans="1:63" ht="12" customHeight="1" x14ac:dyDescent="0.2">
      <c r="A8442" s="8"/>
      <c r="B8442" s="7"/>
      <c r="C8442" s="7"/>
      <c r="D8442" s="7"/>
      <c r="E8442" s="7"/>
      <c r="F8442" s="7"/>
      <c r="G8442" s="7"/>
      <c r="H8442" s="7"/>
      <c r="I8442" s="10"/>
      <c r="J8442" s="25"/>
      <c r="K8442" s="250"/>
      <c r="L8442" s="31"/>
      <c r="M8442" s="9"/>
      <c r="N8442" s="11" t="s">
        <v>25</v>
      </c>
      <c r="O8442" s="39"/>
      <c r="P8442" s="47"/>
      <c r="Q8442" s="13"/>
      <c r="R8442" s="248">
        <f t="shared" si="1310"/>
        <v>0</v>
      </c>
      <c r="S8442" s="248">
        <f t="shared" si="1311"/>
        <v>0</v>
      </c>
      <c r="T8442" s="248">
        <f t="shared" si="1312"/>
        <v>0</v>
      </c>
      <c r="U8442" s="248">
        <f t="shared" si="1313"/>
        <v>0</v>
      </c>
      <c r="V8442" s="13"/>
      <c r="W8442" s="7"/>
      <c r="AT8442" s="130"/>
      <c r="BF8442" s="33">
        <f t="shared" si="1319"/>
        <v>41242</v>
      </c>
      <c r="BG8442" s="34">
        <f t="shared" si="1314"/>
        <v>82.88000000000001</v>
      </c>
      <c r="BH8442" s="32">
        <f t="shared" si="1315"/>
        <v>1</v>
      </c>
      <c r="BI8442" s="32">
        <f t="shared" si="1316"/>
        <v>0</v>
      </c>
      <c r="BJ8442" s="69">
        <f t="shared" si="1317"/>
        <v>0</v>
      </c>
      <c r="BK8442" s="158" t="str">
        <f t="shared" si="1318"/>
        <v/>
      </c>
    </row>
    <row r="8443" spans="1:63" ht="12" customHeight="1" x14ac:dyDescent="0.2">
      <c r="A8443" s="8"/>
      <c r="B8443" s="7"/>
      <c r="C8443" s="7"/>
      <c r="D8443" s="7"/>
      <c r="E8443" s="7"/>
      <c r="F8443" s="7"/>
      <c r="G8443" s="7"/>
      <c r="H8443" s="7"/>
      <c r="I8443" s="10"/>
      <c r="J8443" s="25"/>
      <c r="K8443" s="250"/>
      <c r="L8443" s="31"/>
      <c r="M8443" s="9"/>
      <c r="N8443" s="11" t="s">
        <v>25</v>
      </c>
      <c r="O8443" s="39"/>
      <c r="P8443" s="47"/>
      <c r="Q8443" s="13"/>
      <c r="R8443" s="248">
        <f t="shared" si="1310"/>
        <v>0</v>
      </c>
      <c r="S8443" s="248">
        <f t="shared" si="1311"/>
        <v>0</v>
      </c>
      <c r="T8443" s="248">
        <f t="shared" si="1312"/>
        <v>0</v>
      </c>
      <c r="U8443" s="248">
        <f t="shared" si="1313"/>
        <v>0</v>
      </c>
      <c r="V8443" s="13"/>
      <c r="W8443" s="7"/>
      <c r="AT8443" s="130"/>
      <c r="BF8443" s="33">
        <f t="shared" si="1319"/>
        <v>41242</v>
      </c>
      <c r="BG8443" s="34">
        <f t="shared" si="1314"/>
        <v>82.88000000000001</v>
      </c>
      <c r="BH8443" s="32">
        <f t="shared" si="1315"/>
        <v>1</v>
      </c>
      <c r="BI8443" s="32">
        <f t="shared" si="1316"/>
        <v>0</v>
      </c>
      <c r="BJ8443" s="69">
        <f t="shared" si="1317"/>
        <v>0</v>
      </c>
      <c r="BK8443" s="158" t="str">
        <f t="shared" si="1318"/>
        <v/>
      </c>
    </row>
    <row r="8444" spans="1:63" ht="12" customHeight="1" x14ac:dyDescent="0.2">
      <c r="A8444" s="8"/>
      <c r="B8444" s="7"/>
      <c r="C8444" s="7"/>
      <c r="D8444" s="7"/>
      <c r="E8444" s="7"/>
      <c r="F8444" s="7"/>
      <c r="G8444" s="7"/>
      <c r="H8444" s="7"/>
      <c r="I8444" s="10"/>
      <c r="J8444" s="25"/>
      <c r="K8444" s="250"/>
      <c r="L8444" s="31"/>
      <c r="M8444" s="9"/>
      <c r="N8444" s="11" t="s">
        <v>25</v>
      </c>
      <c r="O8444" s="39"/>
      <c r="P8444" s="47"/>
      <c r="Q8444" s="13"/>
      <c r="R8444" s="248">
        <f t="shared" si="1310"/>
        <v>0</v>
      </c>
      <c r="S8444" s="248">
        <f t="shared" si="1311"/>
        <v>0</v>
      </c>
      <c r="T8444" s="248">
        <f t="shared" si="1312"/>
        <v>0</v>
      </c>
      <c r="U8444" s="248">
        <f t="shared" si="1313"/>
        <v>0</v>
      </c>
      <c r="V8444" s="13"/>
      <c r="W8444" s="7"/>
      <c r="AT8444" s="130"/>
      <c r="BF8444" s="33">
        <f t="shared" si="1319"/>
        <v>41242</v>
      </c>
      <c r="BG8444" s="34">
        <f t="shared" si="1314"/>
        <v>82.88000000000001</v>
      </c>
      <c r="BH8444" s="32">
        <f t="shared" si="1315"/>
        <v>1</v>
      </c>
      <c r="BI8444" s="32">
        <f t="shared" si="1316"/>
        <v>0</v>
      </c>
      <c r="BJ8444" s="69">
        <f t="shared" si="1317"/>
        <v>0</v>
      </c>
      <c r="BK8444" s="158" t="str">
        <f t="shared" si="1318"/>
        <v/>
      </c>
    </row>
    <row r="8445" spans="1:63" ht="12" customHeight="1" x14ac:dyDescent="0.2">
      <c r="A8445" s="8"/>
      <c r="B8445" s="7"/>
      <c r="C8445" s="7"/>
      <c r="D8445" s="7"/>
      <c r="E8445" s="7"/>
      <c r="F8445" s="7"/>
      <c r="G8445" s="7"/>
      <c r="H8445" s="7"/>
      <c r="I8445" s="10"/>
      <c r="J8445" s="25"/>
      <c r="K8445" s="250"/>
      <c r="L8445" s="31"/>
      <c r="M8445" s="9"/>
      <c r="N8445" s="11" t="s">
        <v>25</v>
      </c>
      <c r="O8445" s="39"/>
      <c r="P8445" s="47"/>
      <c r="Q8445" s="13"/>
      <c r="R8445" s="248">
        <f t="shared" si="1310"/>
        <v>0</v>
      </c>
      <c r="S8445" s="248">
        <f t="shared" si="1311"/>
        <v>0</v>
      </c>
      <c r="T8445" s="248">
        <f t="shared" si="1312"/>
        <v>0</v>
      </c>
      <c r="U8445" s="248">
        <f t="shared" si="1313"/>
        <v>0</v>
      </c>
      <c r="V8445" s="13"/>
      <c r="W8445" s="7"/>
      <c r="AT8445" s="130"/>
      <c r="BF8445" s="33">
        <f t="shared" si="1319"/>
        <v>41242</v>
      </c>
      <c r="BG8445" s="34">
        <f t="shared" si="1314"/>
        <v>82.88000000000001</v>
      </c>
      <c r="BH8445" s="32">
        <f t="shared" si="1315"/>
        <v>1</v>
      </c>
      <c r="BI8445" s="32">
        <f t="shared" si="1316"/>
        <v>0</v>
      </c>
      <c r="BJ8445" s="69">
        <f t="shared" si="1317"/>
        <v>0</v>
      </c>
      <c r="BK8445" s="158" t="str">
        <f t="shared" si="1318"/>
        <v/>
      </c>
    </row>
    <row r="8446" spans="1:63" ht="12" customHeight="1" x14ac:dyDescent="0.2">
      <c r="A8446" s="8"/>
      <c r="B8446" s="7"/>
      <c r="C8446" s="7"/>
      <c r="D8446" s="7"/>
      <c r="E8446" s="7"/>
      <c r="F8446" s="7"/>
      <c r="G8446" s="7"/>
      <c r="H8446" s="7"/>
      <c r="I8446" s="10"/>
      <c r="J8446" s="25"/>
      <c r="K8446" s="250"/>
      <c r="L8446" s="31"/>
      <c r="M8446" s="9"/>
      <c r="N8446" s="11" t="s">
        <v>25</v>
      </c>
      <c r="O8446" s="39"/>
      <c r="P8446" s="47"/>
      <c r="Q8446" s="13"/>
      <c r="R8446" s="248">
        <f t="shared" si="1310"/>
        <v>0</v>
      </c>
      <c r="S8446" s="248">
        <f t="shared" si="1311"/>
        <v>0</v>
      </c>
      <c r="T8446" s="248">
        <f t="shared" si="1312"/>
        <v>0</v>
      </c>
      <c r="U8446" s="248">
        <f t="shared" si="1313"/>
        <v>0</v>
      </c>
      <c r="V8446" s="13"/>
      <c r="W8446" s="7"/>
      <c r="AT8446" s="130"/>
      <c r="BF8446" s="33">
        <f t="shared" si="1319"/>
        <v>41242</v>
      </c>
      <c r="BG8446" s="34">
        <f t="shared" si="1314"/>
        <v>82.88000000000001</v>
      </c>
      <c r="BH8446" s="32">
        <f t="shared" si="1315"/>
        <v>1</v>
      </c>
      <c r="BI8446" s="32">
        <f t="shared" si="1316"/>
        <v>0</v>
      </c>
      <c r="BJ8446" s="69">
        <f t="shared" si="1317"/>
        <v>0</v>
      </c>
      <c r="BK8446" s="158" t="str">
        <f t="shared" si="1318"/>
        <v/>
      </c>
    </row>
    <row r="8447" spans="1:63" ht="12" customHeight="1" x14ac:dyDescent="0.2">
      <c r="A8447" s="8"/>
      <c r="B8447" s="7"/>
      <c r="C8447" s="7"/>
      <c r="D8447" s="7"/>
      <c r="E8447" s="7"/>
      <c r="F8447" s="7"/>
      <c r="G8447" s="7"/>
      <c r="H8447" s="7"/>
      <c r="I8447" s="10"/>
      <c r="J8447" s="25"/>
      <c r="K8447" s="250"/>
      <c r="L8447" s="31"/>
      <c r="M8447" s="9"/>
      <c r="N8447" s="11" t="s">
        <v>25</v>
      </c>
      <c r="O8447" s="39"/>
      <c r="P8447" s="47"/>
      <c r="Q8447" s="13"/>
      <c r="R8447" s="248">
        <f t="shared" si="1310"/>
        <v>0</v>
      </c>
      <c r="S8447" s="248">
        <f t="shared" si="1311"/>
        <v>0</v>
      </c>
      <c r="T8447" s="248">
        <f t="shared" si="1312"/>
        <v>0</v>
      </c>
      <c r="U8447" s="248">
        <f t="shared" si="1313"/>
        <v>0</v>
      </c>
      <c r="V8447" s="13"/>
      <c r="W8447" s="7"/>
      <c r="AT8447" s="130"/>
      <c r="BF8447" s="33">
        <f t="shared" si="1319"/>
        <v>41242</v>
      </c>
      <c r="BG8447" s="34">
        <f t="shared" si="1314"/>
        <v>82.88000000000001</v>
      </c>
      <c r="BH8447" s="32">
        <f t="shared" si="1315"/>
        <v>1</v>
      </c>
      <c r="BI8447" s="32">
        <f t="shared" si="1316"/>
        <v>0</v>
      </c>
      <c r="BJ8447" s="69">
        <f t="shared" si="1317"/>
        <v>0</v>
      </c>
      <c r="BK8447" s="158" t="str">
        <f t="shared" si="1318"/>
        <v/>
      </c>
    </row>
    <row r="8448" spans="1:63" ht="12" customHeight="1" x14ac:dyDescent="0.2">
      <c r="A8448" s="8"/>
      <c r="B8448" s="7"/>
      <c r="C8448" s="7"/>
      <c r="D8448" s="7"/>
      <c r="E8448" s="7"/>
      <c r="F8448" s="7"/>
      <c r="G8448" s="7"/>
      <c r="H8448" s="7"/>
      <c r="I8448" s="10"/>
      <c r="J8448" s="25"/>
      <c r="K8448" s="250"/>
      <c r="L8448" s="31"/>
      <c r="M8448" s="9"/>
      <c r="N8448" s="11" t="s">
        <v>25</v>
      </c>
      <c r="O8448" s="39"/>
      <c r="P8448" s="47"/>
      <c r="Q8448" s="13"/>
      <c r="R8448" s="248">
        <f t="shared" si="1310"/>
        <v>0</v>
      </c>
      <c r="S8448" s="248">
        <f t="shared" si="1311"/>
        <v>0</v>
      </c>
      <c r="T8448" s="248">
        <f t="shared" si="1312"/>
        <v>0</v>
      </c>
      <c r="U8448" s="248">
        <f t="shared" si="1313"/>
        <v>0</v>
      </c>
      <c r="V8448" s="13"/>
      <c r="W8448" s="7"/>
      <c r="AT8448" s="130"/>
      <c r="BF8448" s="33">
        <f t="shared" si="1319"/>
        <v>41242</v>
      </c>
      <c r="BG8448" s="34">
        <f t="shared" si="1314"/>
        <v>82.88000000000001</v>
      </c>
      <c r="BH8448" s="32">
        <f t="shared" si="1315"/>
        <v>1</v>
      </c>
      <c r="BI8448" s="32">
        <f t="shared" si="1316"/>
        <v>0</v>
      </c>
      <c r="BJ8448" s="69">
        <f t="shared" si="1317"/>
        <v>0</v>
      </c>
      <c r="BK8448" s="158" t="str">
        <f t="shared" si="1318"/>
        <v/>
      </c>
    </row>
    <row r="8449" spans="1:63" ht="12" customHeight="1" x14ac:dyDescent="0.2">
      <c r="A8449" s="8"/>
      <c r="B8449" s="7"/>
      <c r="C8449" s="7"/>
      <c r="D8449" s="7"/>
      <c r="E8449" s="7"/>
      <c r="F8449" s="7"/>
      <c r="G8449" s="7"/>
      <c r="H8449" s="7"/>
      <c r="I8449" s="10"/>
      <c r="J8449" s="25"/>
      <c r="K8449" s="250"/>
      <c r="L8449" s="31"/>
      <c r="M8449" s="9"/>
      <c r="N8449" s="11" t="s">
        <v>25</v>
      </c>
      <c r="O8449" s="39"/>
      <c r="P8449" s="47"/>
      <c r="Q8449" s="13"/>
      <c r="R8449" s="248">
        <f t="shared" si="1310"/>
        <v>0</v>
      </c>
      <c r="S8449" s="248">
        <f t="shared" si="1311"/>
        <v>0</v>
      </c>
      <c r="T8449" s="248">
        <f t="shared" si="1312"/>
        <v>0</v>
      </c>
      <c r="U8449" s="248">
        <f t="shared" si="1313"/>
        <v>0</v>
      </c>
      <c r="V8449" s="13"/>
      <c r="W8449" s="7"/>
      <c r="AT8449" s="130"/>
      <c r="BF8449" s="33">
        <f t="shared" si="1319"/>
        <v>41242</v>
      </c>
      <c r="BG8449" s="34">
        <f t="shared" si="1314"/>
        <v>82.88000000000001</v>
      </c>
      <c r="BH8449" s="32">
        <f t="shared" si="1315"/>
        <v>1</v>
      </c>
      <c r="BI8449" s="32">
        <f t="shared" si="1316"/>
        <v>0</v>
      </c>
      <c r="BJ8449" s="69">
        <f t="shared" si="1317"/>
        <v>0</v>
      </c>
      <c r="BK8449" s="158" t="str">
        <f t="shared" si="1318"/>
        <v/>
      </c>
    </row>
    <row r="8450" spans="1:63" ht="12" customHeight="1" x14ac:dyDescent="0.2">
      <c r="A8450" s="8"/>
      <c r="B8450" s="7"/>
      <c r="C8450" s="7"/>
      <c r="D8450" s="7"/>
      <c r="E8450" s="7"/>
      <c r="F8450" s="7"/>
      <c r="G8450" s="7"/>
      <c r="H8450" s="7"/>
      <c r="I8450" s="10"/>
      <c r="J8450" s="25"/>
      <c r="K8450" s="250"/>
      <c r="L8450" s="31"/>
      <c r="M8450" s="9"/>
      <c r="N8450" s="11" t="s">
        <v>25</v>
      </c>
      <c r="O8450" s="39"/>
      <c r="P8450" s="47"/>
      <c r="Q8450" s="13"/>
      <c r="R8450" s="248">
        <f t="shared" si="1310"/>
        <v>0</v>
      </c>
      <c r="S8450" s="248">
        <f t="shared" si="1311"/>
        <v>0</v>
      </c>
      <c r="T8450" s="248">
        <f t="shared" si="1312"/>
        <v>0</v>
      </c>
      <c r="U8450" s="248">
        <f t="shared" si="1313"/>
        <v>0</v>
      </c>
      <c r="V8450" s="13"/>
      <c r="W8450" s="7"/>
      <c r="AT8450" s="130"/>
      <c r="BF8450" s="33">
        <f t="shared" si="1319"/>
        <v>41242</v>
      </c>
      <c r="BG8450" s="34">
        <f t="shared" si="1314"/>
        <v>82.88000000000001</v>
      </c>
      <c r="BH8450" s="32">
        <f t="shared" si="1315"/>
        <v>1</v>
      </c>
      <c r="BI8450" s="32">
        <f t="shared" si="1316"/>
        <v>0</v>
      </c>
      <c r="BJ8450" s="69">
        <f t="shared" si="1317"/>
        <v>0</v>
      </c>
      <c r="BK8450" s="158" t="str">
        <f t="shared" si="1318"/>
        <v/>
      </c>
    </row>
    <row r="8451" spans="1:63" ht="12" customHeight="1" x14ac:dyDescent="0.2">
      <c r="A8451" s="8"/>
      <c r="B8451" s="7"/>
      <c r="C8451" s="7"/>
      <c r="D8451" s="7"/>
      <c r="E8451" s="7"/>
      <c r="F8451" s="7"/>
      <c r="G8451" s="7"/>
      <c r="H8451" s="7"/>
      <c r="I8451" s="10"/>
      <c r="J8451" s="25"/>
      <c r="K8451" s="250"/>
      <c r="L8451" s="31"/>
      <c r="M8451" s="9"/>
      <c r="N8451" s="11" t="s">
        <v>25</v>
      </c>
      <c r="O8451" s="39"/>
      <c r="P8451" s="47"/>
      <c r="Q8451" s="13"/>
      <c r="R8451" s="248">
        <f t="shared" si="1310"/>
        <v>0</v>
      </c>
      <c r="S8451" s="248">
        <f t="shared" si="1311"/>
        <v>0</v>
      </c>
      <c r="T8451" s="248">
        <f t="shared" si="1312"/>
        <v>0</v>
      </c>
      <c r="U8451" s="248">
        <f t="shared" si="1313"/>
        <v>0</v>
      </c>
      <c r="V8451" s="13"/>
      <c r="W8451" s="7"/>
      <c r="AT8451" s="130"/>
      <c r="BF8451" s="33">
        <f t="shared" si="1319"/>
        <v>41242</v>
      </c>
      <c r="BG8451" s="34">
        <f t="shared" si="1314"/>
        <v>82.88000000000001</v>
      </c>
      <c r="BH8451" s="32">
        <f t="shared" si="1315"/>
        <v>1</v>
      </c>
      <c r="BI8451" s="32">
        <f t="shared" si="1316"/>
        <v>0</v>
      </c>
      <c r="BJ8451" s="69">
        <f t="shared" si="1317"/>
        <v>0</v>
      </c>
      <c r="BK8451" s="158" t="str">
        <f t="shared" si="1318"/>
        <v/>
      </c>
    </row>
    <row r="8452" spans="1:63" ht="12" customHeight="1" x14ac:dyDescent="0.2">
      <c r="A8452" s="8"/>
      <c r="B8452" s="7"/>
      <c r="C8452" s="7"/>
      <c r="D8452" s="7"/>
      <c r="E8452" s="7"/>
      <c r="F8452" s="7"/>
      <c r="G8452" s="7"/>
      <c r="H8452" s="7"/>
      <c r="I8452" s="10"/>
      <c r="J8452" s="25"/>
      <c r="K8452" s="250"/>
      <c r="L8452" s="31"/>
      <c r="M8452" s="9"/>
      <c r="N8452" s="11" t="s">
        <v>25</v>
      </c>
      <c r="O8452" s="39"/>
      <c r="P8452" s="47"/>
      <c r="Q8452" s="13"/>
      <c r="R8452" s="248">
        <f t="shared" si="1310"/>
        <v>0</v>
      </c>
      <c r="S8452" s="248">
        <f t="shared" si="1311"/>
        <v>0</v>
      </c>
      <c r="T8452" s="248">
        <f t="shared" si="1312"/>
        <v>0</v>
      </c>
      <c r="U8452" s="248">
        <f t="shared" si="1313"/>
        <v>0</v>
      </c>
      <c r="V8452" s="13"/>
      <c r="W8452" s="7"/>
      <c r="AT8452" s="130"/>
      <c r="BF8452" s="33">
        <f t="shared" si="1319"/>
        <v>41242</v>
      </c>
      <c r="BG8452" s="34">
        <f t="shared" si="1314"/>
        <v>82.88000000000001</v>
      </c>
      <c r="BH8452" s="32">
        <f t="shared" si="1315"/>
        <v>1</v>
      </c>
      <c r="BI8452" s="32">
        <f t="shared" si="1316"/>
        <v>0</v>
      </c>
      <c r="BJ8452" s="69">
        <f t="shared" si="1317"/>
        <v>0</v>
      </c>
      <c r="BK8452" s="158" t="str">
        <f t="shared" si="1318"/>
        <v/>
      </c>
    </row>
    <row r="8453" spans="1:63" ht="12" customHeight="1" x14ac:dyDescent="0.2">
      <c r="A8453" s="8"/>
      <c r="B8453" s="7"/>
      <c r="C8453" s="7"/>
      <c r="D8453" s="7"/>
      <c r="E8453" s="7"/>
      <c r="F8453" s="7"/>
      <c r="G8453" s="7"/>
      <c r="H8453" s="7"/>
      <c r="I8453" s="10"/>
      <c r="J8453" s="25"/>
      <c r="K8453" s="250"/>
      <c r="L8453" s="31"/>
      <c r="M8453" s="9"/>
      <c r="N8453" s="11" t="s">
        <v>25</v>
      </c>
      <c r="O8453" s="39"/>
      <c r="P8453" s="47"/>
      <c r="Q8453" s="13"/>
      <c r="R8453" s="248">
        <f t="shared" si="1310"/>
        <v>0</v>
      </c>
      <c r="S8453" s="248">
        <f t="shared" si="1311"/>
        <v>0</v>
      </c>
      <c r="T8453" s="248">
        <f t="shared" si="1312"/>
        <v>0</v>
      </c>
      <c r="U8453" s="248">
        <f t="shared" si="1313"/>
        <v>0</v>
      </c>
      <c r="V8453" s="13"/>
      <c r="W8453" s="7"/>
      <c r="AT8453" s="130"/>
      <c r="BF8453" s="33">
        <f t="shared" si="1319"/>
        <v>41242</v>
      </c>
      <c r="BG8453" s="34">
        <f t="shared" si="1314"/>
        <v>82.88000000000001</v>
      </c>
      <c r="BH8453" s="32">
        <f t="shared" si="1315"/>
        <v>1</v>
      </c>
      <c r="BI8453" s="32">
        <f t="shared" si="1316"/>
        <v>0</v>
      </c>
      <c r="BJ8453" s="69">
        <f t="shared" si="1317"/>
        <v>0</v>
      </c>
      <c r="BK8453" s="158" t="str">
        <f t="shared" si="1318"/>
        <v/>
      </c>
    </row>
    <row r="8454" spans="1:63" ht="12" customHeight="1" x14ac:dyDescent="0.2">
      <c r="A8454" s="8"/>
      <c r="B8454" s="7"/>
      <c r="C8454" s="7"/>
      <c r="D8454" s="7"/>
      <c r="E8454" s="7"/>
      <c r="F8454" s="7"/>
      <c r="G8454" s="7"/>
      <c r="H8454" s="7"/>
      <c r="I8454" s="10"/>
      <c r="J8454" s="25"/>
      <c r="K8454" s="250"/>
      <c r="L8454" s="31"/>
      <c r="M8454" s="9"/>
      <c r="N8454" s="11" t="s">
        <v>25</v>
      </c>
      <c r="O8454" s="39"/>
      <c r="P8454" s="47"/>
      <c r="Q8454" s="13"/>
      <c r="R8454" s="248">
        <f t="shared" si="1310"/>
        <v>0</v>
      </c>
      <c r="S8454" s="248">
        <f t="shared" si="1311"/>
        <v>0</v>
      </c>
      <c r="T8454" s="248">
        <f t="shared" si="1312"/>
        <v>0</v>
      </c>
      <c r="U8454" s="248">
        <f t="shared" si="1313"/>
        <v>0</v>
      </c>
      <c r="V8454" s="13"/>
      <c r="W8454" s="7"/>
      <c r="AT8454" s="130"/>
      <c r="BF8454" s="33">
        <f t="shared" si="1319"/>
        <v>41242</v>
      </c>
      <c r="BG8454" s="34">
        <f t="shared" si="1314"/>
        <v>82.88000000000001</v>
      </c>
      <c r="BH8454" s="32">
        <f t="shared" si="1315"/>
        <v>1</v>
      </c>
      <c r="BI8454" s="32">
        <f t="shared" si="1316"/>
        <v>0</v>
      </c>
      <c r="BJ8454" s="69">
        <f t="shared" si="1317"/>
        <v>0</v>
      </c>
      <c r="BK8454" s="158" t="str">
        <f t="shared" si="1318"/>
        <v/>
      </c>
    </row>
    <row r="8455" spans="1:63" ht="12" customHeight="1" x14ac:dyDescent="0.2">
      <c r="A8455" s="8"/>
      <c r="B8455" s="7"/>
      <c r="C8455" s="7"/>
      <c r="D8455" s="7"/>
      <c r="E8455" s="7"/>
      <c r="F8455" s="7"/>
      <c r="G8455" s="7"/>
      <c r="H8455" s="7"/>
      <c r="I8455" s="10"/>
      <c r="J8455" s="25"/>
      <c r="K8455" s="250"/>
      <c r="L8455" s="31"/>
      <c r="M8455" s="9"/>
      <c r="N8455" s="11" t="s">
        <v>25</v>
      </c>
      <c r="O8455" s="39"/>
      <c r="P8455" s="47"/>
      <c r="Q8455" s="13"/>
      <c r="R8455" s="248">
        <f t="shared" si="1310"/>
        <v>0</v>
      </c>
      <c r="S8455" s="248">
        <f t="shared" si="1311"/>
        <v>0</v>
      </c>
      <c r="T8455" s="248">
        <f t="shared" si="1312"/>
        <v>0</v>
      </c>
      <c r="U8455" s="248">
        <f t="shared" si="1313"/>
        <v>0</v>
      </c>
      <c r="V8455" s="13"/>
      <c r="W8455" s="7"/>
      <c r="AT8455" s="130"/>
      <c r="BF8455" s="33">
        <f t="shared" si="1319"/>
        <v>41242</v>
      </c>
      <c r="BG8455" s="34">
        <f t="shared" si="1314"/>
        <v>82.88000000000001</v>
      </c>
      <c r="BH8455" s="32">
        <f t="shared" si="1315"/>
        <v>1</v>
      </c>
      <c r="BI8455" s="32">
        <f t="shared" si="1316"/>
        <v>0</v>
      </c>
      <c r="BJ8455" s="69">
        <f t="shared" si="1317"/>
        <v>0</v>
      </c>
      <c r="BK8455" s="158" t="str">
        <f t="shared" si="1318"/>
        <v/>
      </c>
    </row>
    <row r="8456" spans="1:63" ht="12" customHeight="1" x14ac:dyDescent="0.2">
      <c r="A8456" s="8"/>
      <c r="B8456" s="7"/>
      <c r="C8456" s="7"/>
      <c r="D8456" s="7"/>
      <c r="E8456" s="7"/>
      <c r="F8456" s="7"/>
      <c r="G8456" s="7"/>
      <c r="H8456" s="7"/>
      <c r="I8456" s="10"/>
      <c r="J8456" s="25"/>
      <c r="K8456" s="250"/>
      <c r="L8456" s="31"/>
      <c r="M8456" s="9"/>
      <c r="N8456" s="11" t="s">
        <v>25</v>
      </c>
      <c r="O8456" s="39"/>
      <c r="P8456" s="47"/>
      <c r="Q8456" s="13"/>
      <c r="R8456" s="248">
        <f t="shared" si="1310"/>
        <v>0</v>
      </c>
      <c r="S8456" s="248">
        <f t="shared" si="1311"/>
        <v>0</v>
      </c>
      <c r="T8456" s="248">
        <f t="shared" si="1312"/>
        <v>0</v>
      </c>
      <c r="U8456" s="248">
        <f t="shared" si="1313"/>
        <v>0</v>
      </c>
      <c r="V8456" s="13"/>
      <c r="W8456" s="7"/>
      <c r="AT8456" s="130"/>
      <c r="BF8456" s="33">
        <f t="shared" si="1319"/>
        <v>41242</v>
      </c>
      <c r="BG8456" s="34">
        <f t="shared" si="1314"/>
        <v>82.88000000000001</v>
      </c>
      <c r="BH8456" s="32">
        <f t="shared" si="1315"/>
        <v>1</v>
      </c>
      <c r="BI8456" s="32">
        <f t="shared" si="1316"/>
        <v>0</v>
      </c>
      <c r="BJ8456" s="69">
        <f t="shared" si="1317"/>
        <v>0</v>
      </c>
      <c r="BK8456" s="158" t="str">
        <f t="shared" si="1318"/>
        <v/>
      </c>
    </row>
    <row r="8457" spans="1:63" ht="12" customHeight="1" x14ac:dyDescent="0.2">
      <c r="A8457" s="8"/>
      <c r="B8457" s="7"/>
      <c r="C8457" s="7"/>
      <c r="D8457" s="7"/>
      <c r="E8457" s="7"/>
      <c r="F8457" s="7"/>
      <c r="G8457" s="7"/>
      <c r="H8457" s="7"/>
      <c r="I8457" s="10"/>
      <c r="J8457" s="25"/>
      <c r="K8457" s="250"/>
      <c r="L8457" s="31"/>
      <c r="M8457" s="9"/>
      <c r="N8457" s="11" t="s">
        <v>25</v>
      </c>
      <c r="O8457" s="39"/>
      <c r="P8457" s="47"/>
      <c r="Q8457" s="13"/>
      <c r="R8457" s="248">
        <f t="shared" si="1310"/>
        <v>0</v>
      </c>
      <c r="S8457" s="248">
        <f t="shared" si="1311"/>
        <v>0</v>
      </c>
      <c r="T8457" s="248">
        <f t="shared" si="1312"/>
        <v>0</v>
      </c>
      <c r="U8457" s="248">
        <f t="shared" si="1313"/>
        <v>0</v>
      </c>
      <c r="V8457" s="13"/>
      <c r="W8457" s="7"/>
      <c r="AT8457" s="130"/>
      <c r="BF8457" s="33">
        <f t="shared" si="1319"/>
        <v>41242</v>
      </c>
      <c r="BG8457" s="34">
        <f t="shared" si="1314"/>
        <v>82.88000000000001</v>
      </c>
      <c r="BH8457" s="32">
        <f t="shared" si="1315"/>
        <v>1</v>
      </c>
      <c r="BI8457" s="32">
        <f t="shared" si="1316"/>
        <v>0</v>
      </c>
      <c r="BJ8457" s="69">
        <f t="shared" si="1317"/>
        <v>0</v>
      </c>
      <c r="BK8457" s="158" t="str">
        <f t="shared" si="1318"/>
        <v/>
      </c>
    </row>
    <row r="8458" spans="1:63" ht="12" customHeight="1" x14ac:dyDescent="0.2">
      <c r="A8458" s="8"/>
      <c r="B8458" s="7"/>
      <c r="C8458" s="7"/>
      <c r="D8458" s="7"/>
      <c r="E8458" s="7"/>
      <c r="F8458" s="7"/>
      <c r="G8458" s="7"/>
      <c r="H8458" s="7"/>
      <c r="I8458" s="10"/>
      <c r="J8458" s="25"/>
      <c r="K8458" s="250"/>
      <c r="L8458" s="31"/>
      <c r="M8458" s="9"/>
      <c r="N8458" s="11" t="s">
        <v>25</v>
      </c>
      <c r="O8458" s="39"/>
      <c r="P8458" s="47"/>
      <c r="Q8458" s="13"/>
      <c r="R8458" s="248">
        <f t="shared" si="1310"/>
        <v>0</v>
      </c>
      <c r="S8458" s="248">
        <f t="shared" si="1311"/>
        <v>0</v>
      </c>
      <c r="T8458" s="248">
        <f t="shared" si="1312"/>
        <v>0</v>
      </c>
      <c r="U8458" s="248">
        <f t="shared" si="1313"/>
        <v>0</v>
      </c>
      <c r="V8458" s="13"/>
      <c r="W8458" s="7"/>
      <c r="AT8458" s="130"/>
      <c r="BF8458" s="33">
        <f t="shared" si="1319"/>
        <v>41242</v>
      </c>
      <c r="BG8458" s="34">
        <f t="shared" si="1314"/>
        <v>82.88000000000001</v>
      </c>
      <c r="BH8458" s="32">
        <f t="shared" si="1315"/>
        <v>1</v>
      </c>
      <c r="BI8458" s="32">
        <f t="shared" si="1316"/>
        <v>0</v>
      </c>
      <c r="BJ8458" s="69">
        <f t="shared" si="1317"/>
        <v>0</v>
      </c>
      <c r="BK8458" s="158" t="str">
        <f t="shared" si="1318"/>
        <v/>
      </c>
    </row>
    <row r="8459" spans="1:63" ht="12" customHeight="1" x14ac:dyDescent="0.2">
      <c r="A8459" s="8"/>
      <c r="B8459" s="7"/>
      <c r="C8459" s="7"/>
      <c r="D8459" s="7"/>
      <c r="E8459" s="7"/>
      <c r="F8459" s="7"/>
      <c r="G8459" s="7"/>
      <c r="H8459" s="7"/>
      <c r="I8459" s="10"/>
      <c r="J8459" s="25"/>
      <c r="K8459" s="250"/>
      <c r="L8459" s="31"/>
      <c r="M8459" s="9"/>
      <c r="N8459" s="11" t="s">
        <v>25</v>
      </c>
      <c r="O8459" s="39"/>
      <c r="P8459" s="47"/>
      <c r="Q8459" s="13"/>
      <c r="R8459" s="248">
        <f t="shared" ref="R8459:R8522" si="1320">IF(N8459&lt;&gt;"M",ROUND(IF(M8459&lt;&gt;"Y",IF(P8459&lt;&gt;"Y",K8459,K8459*(BH8459-1)),0),ROUNDING),"")</f>
        <v>0</v>
      </c>
      <c r="S8459" s="248">
        <f t="shared" ref="S8459:S8522" si="1321">IF(N8459&lt;&gt;"M",ROUND(IF(O8459&gt;0,IF(M8459="Y",BI8459*(1-O8459),IF(BI8459&gt;R8459,R8459 + (BI8459 - R8459)*(1-O8459),BI8459)),BI8459),ROUNDING),"")</f>
        <v>0</v>
      </c>
      <c r="T8459" s="248">
        <f t="shared" ref="T8459:T8522" si="1322">IF(N8459&lt;&gt;"M",ROUND(IF(O8459&gt;0,IF(M8459="Y",BJ8459*(1-O8459),IF(BJ8459&gt;R8459,R8459 + (BJ8459 - R8459)*(1-O8459),BJ8459)),BJ8459),ROUNDING),"")</f>
        <v>0</v>
      </c>
      <c r="U8459" s="248">
        <f t="shared" ref="U8459:U8522" si="1323">IF(N8459&lt;&gt;"M",ROUND(IF(OR(N8459="P",N8459=""),0,IF(OR(M8459="N",M8459=""),T8459-R8459,T8459)),ROUNDING),"")</f>
        <v>0</v>
      </c>
      <c r="V8459" s="13"/>
      <c r="W8459" s="7"/>
      <c r="AT8459" s="130"/>
      <c r="BF8459" s="33">
        <f t="shared" si="1319"/>
        <v>41242</v>
      </c>
      <c r="BG8459" s="34">
        <f t="shared" ref="BG8459:BG8522" si="1324">IF(N8459&lt;&gt;"M",BG8458+U8459,BG8458)</f>
        <v>82.88000000000001</v>
      </c>
      <c r="BH8459" s="32">
        <f t="shared" ref="BH8459:BH8522" si="1325">IF(L8459&lt;&gt;"",IF(ODDS_TYPE=1,L8459,IF(ODDS_TYPE=2,IF(L8459&gt;0,1+L8459/100,IF(L8459&lt;0,1-100/L8459,1)),IF(ODDS_TYPE=3,1+L8459,IF(ODDS_TYPE=4,1+L8459,IF(ODDS_TYPE=5,IF(L8459&gt;0,1+L8459,1-1/L8459),IF(ODDS_TYPE=6,IF(L8459&gt;=0,L8459+1,1-1/L8459),1)))))),1)</f>
        <v>1</v>
      </c>
      <c r="BI8459" s="32">
        <f t="shared" ref="BI8459:BI8522" si="1326">IF(P8459&lt;&gt;"Y",IF(M8459&lt;&gt;"Y",K8459*BH8459,K8459*BH8459 - K8459),IF(M8459&lt;&gt;"Y",K8459*BH8459,K8459))</f>
        <v>0</v>
      </c>
      <c r="BJ8459" s="69">
        <f t="shared" ref="BJ8459:BJ8522" si="1327">IF(P8459&lt;&gt;"Y",
IF(M8459&lt;&gt;"Y",
IF(N8459="Y",K8459*BH8459,IF(N8459="P",0,IF(OR(N8459="R",N8459="PU"),K8459,IF(N8459="H",K8459*BH8459*0.5,IF(N8459="HW",K8459*0.5*(1 + BH8459),IF(N8459="HL",K8459*0.5,0)))))),
IF(N8459="Y",K8459*BH8459 - K8459,IF(N8459="P",0,IF(OR(N8459="R",N8459="PU"),0,IF(N8459="H",IF(BH8459&gt;2,0.5*K8459*BH8459 - K8459,0),IF(N8459="HW",K8459*0.5*(1 + BH8459) - K8459,IF(N8459="HL",0,0))))))),
IF(M8459&lt;&gt;"Y",
IF(N8459="Y",K8459*BH8459,IF(N8459="P",0,IF(OR(N8459="R",N8459="PU"),K8459*(BH8459-1),IF(N8459="H",K8459*BH8459*0.5,IF(N8459="HW",K8459*(BH8459-1)*0.5,IF(N8459="HL",K8459*BH8459 - K8459*0.5,0)))))),
IF(N8459="Y",K8459,IF(N8459="P",0,IF(OR(N8459="R",N8459="PU"),0,IF(N8459="H",IF(BH8459&lt;2,K8459*BH8459*0.5 - K8459*(BH8459-1),0),IF(N8459="HW",0,IF(N8459="HL",K8459*0.5,0)))))))
)</f>
        <v>0</v>
      </c>
      <c r="BK8459" s="158" t="str">
        <f t="shared" ref="BK8459:BK8522" si="1328">IF(FILT_M=1,IF(LEN(C8459)&gt;0,C8459,""),IF(FILT_M=2,IF(LEN(E8459)&gt;0,E8459,""),IF(FILT_M=3,IF(LEN(F8459)&gt;0,F8459,""),IF(FILT_M=4,IF(LEN(G8459)&gt;0,G8459,""),""))))</f>
        <v/>
      </c>
    </row>
    <row r="8460" spans="1:63" ht="12" customHeight="1" x14ac:dyDescent="0.2">
      <c r="A8460" s="8"/>
      <c r="B8460" s="7"/>
      <c r="C8460" s="7"/>
      <c r="D8460" s="7"/>
      <c r="E8460" s="7"/>
      <c r="F8460" s="7"/>
      <c r="G8460" s="7"/>
      <c r="H8460" s="7"/>
      <c r="I8460" s="10"/>
      <c r="J8460" s="25"/>
      <c r="K8460" s="250"/>
      <c r="L8460" s="31"/>
      <c r="M8460" s="9"/>
      <c r="N8460" s="11" t="s">
        <v>25</v>
      </c>
      <c r="O8460" s="39"/>
      <c r="P8460" s="47"/>
      <c r="Q8460" s="13"/>
      <c r="R8460" s="248">
        <f t="shared" si="1320"/>
        <v>0</v>
      </c>
      <c r="S8460" s="248">
        <f t="shared" si="1321"/>
        <v>0</v>
      </c>
      <c r="T8460" s="248">
        <f t="shared" si="1322"/>
        <v>0</v>
      </c>
      <c r="U8460" s="248">
        <f t="shared" si="1323"/>
        <v>0</v>
      </c>
      <c r="V8460" s="13"/>
      <c r="W8460" s="7"/>
      <c r="AT8460" s="130"/>
      <c r="BF8460" s="33">
        <f t="shared" ref="BF8460:BF8523" si="1329">IF(A8460&gt;2,A8460,BF8459)</f>
        <v>41242</v>
      </c>
      <c r="BG8460" s="34">
        <f t="shared" si="1324"/>
        <v>82.88000000000001</v>
      </c>
      <c r="BH8460" s="32">
        <f t="shared" si="1325"/>
        <v>1</v>
      </c>
      <c r="BI8460" s="32">
        <f t="shared" si="1326"/>
        <v>0</v>
      </c>
      <c r="BJ8460" s="69">
        <f t="shared" si="1327"/>
        <v>0</v>
      </c>
      <c r="BK8460" s="158" t="str">
        <f t="shared" si="1328"/>
        <v/>
      </c>
    </row>
    <row r="8461" spans="1:63" ht="12" customHeight="1" x14ac:dyDescent="0.2">
      <c r="A8461" s="8"/>
      <c r="B8461" s="7"/>
      <c r="C8461" s="7"/>
      <c r="D8461" s="7"/>
      <c r="E8461" s="7"/>
      <c r="F8461" s="7"/>
      <c r="G8461" s="7"/>
      <c r="H8461" s="7"/>
      <c r="I8461" s="10"/>
      <c r="J8461" s="25"/>
      <c r="K8461" s="250"/>
      <c r="L8461" s="31"/>
      <c r="M8461" s="9"/>
      <c r="N8461" s="11" t="s">
        <v>25</v>
      </c>
      <c r="O8461" s="39"/>
      <c r="P8461" s="47"/>
      <c r="Q8461" s="13"/>
      <c r="R8461" s="248">
        <f t="shared" si="1320"/>
        <v>0</v>
      </c>
      <c r="S8461" s="248">
        <f t="shared" si="1321"/>
        <v>0</v>
      </c>
      <c r="T8461" s="248">
        <f t="shared" si="1322"/>
        <v>0</v>
      </c>
      <c r="U8461" s="248">
        <f t="shared" si="1323"/>
        <v>0</v>
      </c>
      <c r="V8461" s="13"/>
      <c r="W8461" s="7"/>
      <c r="AT8461" s="130"/>
      <c r="BF8461" s="33">
        <f t="shared" si="1329"/>
        <v>41242</v>
      </c>
      <c r="BG8461" s="34">
        <f t="shared" si="1324"/>
        <v>82.88000000000001</v>
      </c>
      <c r="BH8461" s="32">
        <f t="shared" si="1325"/>
        <v>1</v>
      </c>
      <c r="BI8461" s="32">
        <f t="shared" si="1326"/>
        <v>0</v>
      </c>
      <c r="BJ8461" s="69">
        <f t="shared" si="1327"/>
        <v>0</v>
      </c>
      <c r="BK8461" s="158" t="str">
        <f t="shared" si="1328"/>
        <v/>
      </c>
    </row>
    <row r="8462" spans="1:63" ht="12" customHeight="1" x14ac:dyDescent="0.2">
      <c r="A8462" s="8"/>
      <c r="B8462" s="7"/>
      <c r="C8462" s="7"/>
      <c r="D8462" s="7"/>
      <c r="E8462" s="7"/>
      <c r="F8462" s="7"/>
      <c r="G8462" s="7"/>
      <c r="H8462" s="7"/>
      <c r="I8462" s="10"/>
      <c r="J8462" s="25"/>
      <c r="K8462" s="250"/>
      <c r="L8462" s="31"/>
      <c r="M8462" s="9"/>
      <c r="N8462" s="11" t="s">
        <v>25</v>
      </c>
      <c r="O8462" s="39"/>
      <c r="P8462" s="47"/>
      <c r="Q8462" s="13"/>
      <c r="R8462" s="248">
        <f t="shared" si="1320"/>
        <v>0</v>
      </c>
      <c r="S8462" s="248">
        <f t="shared" si="1321"/>
        <v>0</v>
      </c>
      <c r="T8462" s="248">
        <f t="shared" si="1322"/>
        <v>0</v>
      </c>
      <c r="U8462" s="248">
        <f t="shared" si="1323"/>
        <v>0</v>
      </c>
      <c r="V8462" s="13"/>
      <c r="W8462" s="7"/>
      <c r="AT8462" s="130"/>
      <c r="BF8462" s="33">
        <f t="shared" si="1329"/>
        <v>41242</v>
      </c>
      <c r="BG8462" s="34">
        <f t="shared" si="1324"/>
        <v>82.88000000000001</v>
      </c>
      <c r="BH8462" s="32">
        <f t="shared" si="1325"/>
        <v>1</v>
      </c>
      <c r="BI8462" s="32">
        <f t="shared" si="1326"/>
        <v>0</v>
      </c>
      <c r="BJ8462" s="69">
        <f t="shared" si="1327"/>
        <v>0</v>
      </c>
      <c r="BK8462" s="158" t="str">
        <f t="shared" si="1328"/>
        <v/>
      </c>
    </row>
    <row r="8463" spans="1:63" ht="12" customHeight="1" x14ac:dyDescent="0.2">
      <c r="A8463" s="8"/>
      <c r="B8463" s="7"/>
      <c r="C8463" s="7"/>
      <c r="D8463" s="7"/>
      <c r="E8463" s="7"/>
      <c r="F8463" s="7"/>
      <c r="G8463" s="7"/>
      <c r="H8463" s="7"/>
      <c r="I8463" s="10"/>
      <c r="J8463" s="25"/>
      <c r="K8463" s="250"/>
      <c r="L8463" s="31"/>
      <c r="M8463" s="9"/>
      <c r="N8463" s="11" t="s">
        <v>25</v>
      </c>
      <c r="O8463" s="39"/>
      <c r="P8463" s="47"/>
      <c r="Q8463" s="13"/>
      <c r="R8463" s="248">
        <f t="shared" si="1320"/>
        <v>0</v>
      </c>
      <c r="S8463" s="248">
        <f t="shared" si="1321"/>
        <v>0</v>
      </c>
      <c r="T8463" s="248">
        <f t="shared" si="1322"/>
        <v>0</v>
      </c>
      <c r="U8463" s="248">
        <f t="shared" si="1323"/>
        <v>0</v>
      </c>
      <c r="V8463" s="13"/>
      <c r="W8463" s="7"/>
      <c r="AT8463" s="130"/>
      <c r="BF8463" s="33">
        <f t="shared" si="1329"/>
        <v>41242</v>
      </c>
      <c r="BG8463" s="34">
        <f t="shared" si="1324"/>
        <v>82.88000000000001</v>
      </c>
      <c r="BH8463" s="32">
        <f t="shared" si="1325"/>
        <v>1</v>
      </c>
      <c r="BI8463" s="32">
        <f t="shared" si="1326"/>
        <v>0</v>
      </c>
      <c r="BJ8463" s="69">
        <f t="shared" si="1327"/>
        <v>0</v>
      </c>
      <c r="BK8463" s="158" t="str">
        <f t="shared" si="1328"/>
        <v/>
      </c>
    </row>
    <row r="8464" spans="1:63" ht="12" customHeight="1" x14ac:dyDescent="0.2">
      <c r="A8464" s="8"/>
      <c r="B8464" s="7"/>
      <c r="C8464" s="7"/>
      <c r="D8464" s="7"/>
      <c r="E8464" s="7"/>
      <c r="F8464" s="7"/>
      <c r="G8464" s="7"/>
      <c r="H8464" s="7"/>
      <c r="I8464" s="10"/>
      <c r="J8464" s="25"/>
      <c r="K8464" s="250"/>
      <c r="L8464" s="31"/>
      <c r="M8464" s="9"/>
      <c r="N8464" s="11" t="s">
        <v>25</v>
      </c>
      <c r="O8464" s="39"/>
      <c r="P8464" s="47"/>
      <c r="Q8464" s="13"/>
      <c r="R8464" s="248">
        <f t="shared" si="1320"/>
        <v>0</v>
      </c>
      <c r="S8464" s="248">
        <f t="shared" si="1321"/>
        <v>0</v>
      </c>
      <c r="T8464" s="248">
        <f t="shared" si="1322"/>
        <v>0</v>
      </c>
      <c r="U8464" s="248">
        <f t="shared" si="1323"/>
        <v>0</v>
      </c>
      <c r="V8464" s="13"/>
      <c r="W8464" s="7"/>
      <c r="AT8464" s="130"/>
      <c r="BF8464" s="33">
        <f t="shared" si="1329"/>
        <v>41242</v>
      </c>
      <c r="BG8464" s="34">
        <f t="shared" si="1324"/>
        <v>82.88000000000001</v>
      </c>
      <c r="BH8464" s="32">
        <f t="shared" si="1325"/>
        <v>1</v>
      </c>
      <c r="BI8464" s="32">
        <f t="shared" si="1326"/>
        <v>0</v>
      </c>
      <c r="BJ8464" s="69">
        <f t="shared" si="1327"/>
        <v>0</v>
      </c>
      <c r="BK8464" s="158" t="str">
        <f t="shared" si="1328"/>
        <v/>
      </c>
    </row>
    <row r="8465" spans="1:63" ht="12" customHeight="1" x14ac:dyDescent="0.2">
      <c r="A8465" s="8"/>
      <c r="B8465" s="7"/>
      <c r="C8465" s="7"/>
      <c r="D8465" s="7"/>
      <c r="E8465" s="7"/>
      <c r="F8465" s="7"/>
      <c r="G8465" s="7"/>
      <c r="H8465" s="7"/>
      <c r="I8465" s="10"/>
      <c r="J8465" s="25"/>
      <c r="K8465" s="250"/>
      <c r="L8465" s="31"/>
      <c r="M8465" s="9"/>
      <c r="N8465" s="11" t="s">
        <v>25</v>
      </c>
      <c r="O8465" s="39"/>
      <c r="P8465" s="47"/>
      <c r="Q8465" s="13"/>
      <c r="R8465" s="248">
        <f t="shared" si="1320"/>
        <v>0</v>
      </c>
      <c r="S8465" s="248">
        <f t="shared" si="1321"/>
        <v>0</v>
      </c>
      <c r="T8465" s="248">
        <f t="shared" si="1322"/>
        <v>0</v>
      </c>
      <c r="U8465" s="248">
        <f t="shared" si="1323"/>
        <v>0</v>
      </c>
      <c r="V8465" s="13"/>
      <c r="W8465" s="7"/>
      <c r="AT8465" s="130"/>
      <c r="BF8465" s="33">
        <f t="shared" si="1329"/>
        <v>41242</v>
      </c>
      <c r="BG8465" s="34">
        <f t="shared" si="1324"/>
        <v>82.88000000000001</v>
      </c>
      <c r="BH8465" s="32">
        <f t="shared" si="1325"/>
        <v>1</v>
      </c>
      <c r="BI8465" s="32">
        <f t="shared" si="1326"/>
        <v>0</v>
      </c>
      <c r="BJ8465" s="69">
        <f t="shared" si="1327"/>
        <v>0</v>
      </c>
      <c r="BK8465" s="158" t="str">
        <f t="shared" si="1328"/>
        <v/>
      </c>
    </row>
    <row r="8466" spans="1:63" ht="12" customHeight="1" x14ac:dyDescent="0.2">
      <c r="A8466" s="8"/>
      <c r="B8466" s="7"/>
      <c r="C8466" s="7"/>
      <c r="D8466" s="7"/>
      <c r="E8466" s="7"/>
      <c r="F8466" s="7"/>
      <c r="G8466" s="7"/>
      <c r="H8466" s="7"/>
      <c r="I8466" s="10"/>
      <c r="J8466" s="25"/>
      <c r="K8466" s="250"/>
      <c r="L8466" s="31"/>
      <c r="M8466" s="9"/>
      <c r="N8466" s="11" t="s">
        <v>25</v>
      </c>
      <c r="O8466" s="39"/>
      <c r="P8466" s="47"/>
      <c r="Q8466" s="13"/>
      <c r="R8466" s="248">
        <f t="shared" si="1320"/>
        <v>0</v>
      </c>
      <c r="S8466" s="248">
        <f t="shared" si="1321"/>
        <v>0</v>
      </c>
      <c r="T8466" s="248">
        <f t="shared" si="1322"/>
        <v>0</v>
      </c>
      <c r="U8466" s="248">
        <f t="shared" si="1323"/>
        <v>0</v>
      </c>
      <c r="V8466" s="13"/>
      <c r="W8466" s="7"/>
      <c r="AT8466" s="130"/>
      <c r="BF8466" s="33">
        <f t="shared" si="1329"/>
        <v>41242</v>
      </c>
      <c r="BG8466" s="34">
        <f t="shared" si="1324"/>
        <v>82.88000000000001</v>
      </c>
      <c r="BH8466" s="32">
        <f t="shared" si="1325"/>
        <v>1</v>
      </c>
      <c r="BI8466" s="32">
        <f t="shared" si="1326"/>
        <v>0</v>
      </c>
      <c r="BJ8466" s="69">
        <f t="shared" si="1327"/>
        <v>0</v>
      </c>
      <c r="BK8466" s="158" t="str">
        <f t="shared" si="1328"/>
        <v/>
      </c>
    </row>
    <row r="8467" spans="1:63" ht="12" customHeight="1" x14ac:dyDescent="0.2">
      <c r="A8467" s="8"/>
      <c r="B8467" s="7"/>
      <c r="C8467" s="7"/>
      <c r="D8467" s="7"/>
      <c r="E8467" s="7"/>
      <c r="F8467" s="7"/>
      <c r="G8467" s="7"/>
      <c r="H8467" s="7"/>
      <c r="I8467" s="10"/>
      <c r="J8467" s="25"/>
      <c r="K8467" s="250"/>
      <c r="L8467" s="31"/>
      <c r="M8467" s="9"/>
      <c r="N8467" s="11" t="s">
        <v>25</v>
      </c>
      <c r="O8467" s="39"/>
      <c r="P8467" s="47"/>
      <c r="Q8467" s="13"/>
      <c r="R8467" s="248">
        <f t="shared" si="1320"/>
        <v>0</v>
      </c>
      <c r="S8467" s="248">
        <f t="shared" si="1321"/>
        <v>0</v>
      </c>
      <c r="T8467" s="248">
        <f t="shared" si="1322"/>
        <v>0</v>
      </c>
      <c r="U8467" s="248">
        <f t="shared" si="1323"/>
        <v>0</v>
      </c>
      <c r="V8467" s="13"/>
      <c r="W8467" s="7"/>
      <c r="AT8467" s="130"/>
      <c r="BF8467" s="33">
        <f t="shared" si="1329"/>
        <v>41242</v>
      </c>
      <c r="BG8467" s="34">
        <f t="shared" si="1324"/>
        <v>82.88000000000001</v>
      </c>
      <c r="BH8467" s="32">
        <f t="shared" si="1325"/>
        <v>1</v>
      </c>
      <c r="BI8467" s="32">
        <f t="shared" si="1326"/>
        <v>0</v>
      </c>
      <c r="BJ8467" s="69">
        <f t="shared" si="1327"/>
        <v>0</v>
      </c>
      <c r="BK8467" s="158" t="str">
        <f t="shared" si="1328"/>
        <v/>
      </c>
    </row>
    <row r="8468" spans="1:63" ht="12" customHeight="1" x14ac:dyDescent="0.2">
      <c r="A8468" s="8"/>
      <c r="B8468" s="7"/>
      <c r="C8468" s="7"/>
      <c r="D8468" s="7"/>
      <c r="E8468" s="7"/>
      <c r="F8468" s="7"/>
      <c r="G8468" s="7"/>
      <c r="H8468" s="7"/>
      <c r="I8468" s="10"/>
      <c r="J8468" s="25"/>
      <c r="K8468" s="250"/>
      <c r="L8468" s="31"/>
      <c r="M8468" s="9"/>
      <c r="N8468" s="11" t="s">
        <v>25</v>
      </c>
      <c r="O8468" s="39"/>
      <c r="P8468" s="47"/>
      <c r="Q8468" s="13"/>
      <c r="R8468" s="248">
        <f t="shared" si="1320"/>
        <v>0</v>
      </c>
      <c r="S8468" s="248">
        <f t="shared" si="1321"/>
        <v>0</v>
      </c>
      <c r="T8468" s="248">
        <f t="shared" si="1322"/>
        <v>0</v>
      </c>
      <c r="U8468" s="248">
        <f t="shared" si="1323"/>
        <v>0</v>
      </c>
      <c r="V8468" s="13"/>
      <c r="W8468" s="7"/>
      <c r="AT8468" s="130"/>
      <c r="BF8468" s="33">
        <f t="shared" si="1329"/>
        <v>41242</v>
      </c>
      <c r="BG8468" s="34">
        <f t="shared" si="1324"/>
        <v>82.88000000000001</v>
      </c>
      <c r="BH8468" s="32">
        <f t="shared" si="1325"/>
        <v>1</v>
      </c>
      <c r="BI8468" s="32">
        <f t="shared" si="1326"/>
        <v>0</v>
      </c>
      <c r="BJ8468" s="69">
        <f t="shared" si="1327"/>
        <v>0</v>
      </c>
      <c r="BK8468" s="158" t="str">
        <f t="shared" si="1328"/>
        <v/>
      </c>
    </row>
    <row r="8469" spans="1:63" ht="12" customHeight="1" x14ac:dyDescent="0.2">
      <c r="A8469" s="8"/>
      <c r="B8469" s="7"/>
      <c r="C8469" s="7"/>
      <c r="D8469" s="7"/>
      <c r="E8469" s="7"/>
      <c r="F8469" s="7"/>
      <c r="G8469" s="7"/>
      <c r="H8469" s="7"/>
      <c r="I8469" s="10"/>
      <c r="J8469" s="25"/>
      <c r="K8469" s="250"/>
      <c r="L8469" s="31"/>
      <c r="M8469" s="9"/>
      <c r="N8469" s="11" t="s">
        <v>25</v>
      </c>
      <c r="O8469" s="39"/>
      <c r="P8469" s="47"/>
      <c r="Q8469" s="13"/>
      <c r="R8469" s="248">
        <f t="shared" si="1320"/>
        <v>0</v>
      </c>
      <c r="S8469" s="248">
        <f t="shared" si="1321"/>
        <v>0</v>
      </c>
      <c r="T8469" s="248">
        <f t="shared" si="1322"/>
        <v>0</v>
      </c>
      <c r="U8469" s="248">
        <f t="shared" si="1323"/>
        <v>0</v>
      </c>
      <c r="V8469" s="13"/>
      <c r="W8469" s="7"/>
      <c r="AT8469" s="130"/>
      <c r="BF8469" s="33">
        <f t="shared" si="1329"/>
        <v>41242</v>
      </c>
      <c r="BG8469" s="34">
        <f t="shared" si="1324"/>
        <v>82.88000000000001</v>
      </c>
      <c r="BH8469" s="32">
        <f t="shared" si="1325"/>
        <v>1</v>
      </c>
      <c r="BI8469" s="32">
        <f t="shared" si="1326"/>
        <v>0</v>
      </c>
      <c r="BJ8469" s="69">
        <f t="shared" si="1327"/>
        <v>0</v>
      </c>
      <c r="BK8469" s="158" t="str">
        <f t="shared" si="1328"/>
        <v/>
      </c>
    </row>
    <row r="8470" spans="1:63" ht="12" customHeight="1" x14ac:dyDescent="0.2">
      <c r="A8470" s="8"/>
      <c r="B8470" s="7"/>
      <c r="C8470" s="7"/>
      <c r="D8470" s="7"/>
      <c r="E8470" s="7"/>
      <c r="F8470" s="7"/>
      <c r="G8470" s="7"/>
      <c r="H8470" s="7"/>
      <c r="I8470" s="10"/>
      <c r="J8470" s="25"/>
      <c r="K8470" s="250"/>
      <c r="L8470" s="31"/>
      <c r="M8470" s="9"/>
      <c r="N8470" s="11" t="s">
        <v>25</v>
      </c>
      <c r="O8470" s="39"/>
      <c r="P8470" s="47"/>
      <c r="Q8470" s="13"/>
      <c r="R8470" s="248">
        <f t="shared" si="1320"/>
        <v>0</v>
      </c>
      <c r="S8470" s="248">
        <f t="shared" si="1321"/>
        <v>0</v>
      </c>
      <c r="T8470" s="248">
        <f t="shared" si="1322"/>
        <v>0</v>
      </c>
      <c r="U8470" s="248">
        <f t="shared" si="1323"/>
        <v>0</v>
      </c>
      <c r="V8470" s="13"/>
      <c r="W8470" s="7"/>
      <c r="AT8470" s="130"/>
      <c r="BF8470" s="33">
        <f t="shared" si="1329"/>
        <v>41242</v>
      </c>
      <c r="BG8470" s="34">
        <f t="shared" si="1324"/>
        <v>82.88000000000001</v>
      </c>
      <c r="BH8470" s="32">
        <f t="shared" si="1325"/>
        <v>1</v>
      </c>
      <c r="BI8470" s="32">
        <f t="shared" si="1326"/>
        <v>0</v>
      </c>
      <c r="BJ8470" s="69">
        <f t="shared" si="1327"/>
        <v>0</v>
      </c>
      <c r="BK8470" s="158" t="str">
        <f t="shared" si="1328"/>
        <v/>
      </c>
    </row>
    <row r="8471" spans="1:63" ht="12" customHeight="1" x14ac:dyDescent="0.2">
      <c r="A8471" s="8"/>
      <c r="B8471" s="7"/>
      <c r="C8471" s="7"/>
      <c r="D8471" s="7"/>
      <c r="E8471" s="7"/>
      <c r="F8471" s="7"/>
      <c r="G8471" s="7"/>
      <c r="H8471" s="7"/>
      <c r="I8471" s="10"/>
      <c r="J8471" s="25"/>
      <c r="K8471" s="250"/>
      <c r="L8471" s="31"/>
      <c r="M8471" s="9"/>
      <c r="N8471" s="11" t="s">
        <v>25</v>
      </c>
      <c r="O8471" s="39"/>
      <c r="P8471" s="47"/>
      <c r="Q8471" s="13"/>
      <c r="R8471" s="248">
        <f t="shared" si="1320"/>
        <v>0</v>
      </c>
      <c r="S8471" s="248">
        <f t="shared" si="1321"/>
        <v>0</v>
      </c>
      <c r="T8471" s="248">
        <f t="shared" si="1322"/>
        <v>0</v>
      </c>
      <c r="U8471" s="248">
        <f t="shared" si="1323"/>
        <v>0</v>
      </c>
      <c r="V8471" s="13"/>
      <c r="W8471" s="7"/>
      <c r="AT8471" s="130"/>
      <c r="BF8471" s="33">
        <f t="shared" si="1329"/>
        <v>41242</v>
      </c>
      <c r="BG8471" s="34">
        <f t="shared" si="1324"/>
        <v>82.88000000000001</v>
      </c>
      <c r="BH8471" s="32">
        <f t="shared" si="1325"/>
        <v>1</v>
      </c>
      <c r="BI8471" s="32">
        <f t="shared" si="1326"/>
        <v>0</v>
      </c>
      <c r="BJ8471" s="69">
        <f t="shared" si="1327"/>
        <v>0</v>
      </c>
      <c r="BK8471" s="158" t="str">
        <f t="shared" si="1328"/>
        <v/>
      </c>
    </row>
    <row r="8472" spans="1:63" ht="12" customHeight="1" x14ac:dyDescent="0.2">
      <c r="A8472" s="8"/>
      <c r="B8472" s="7"/>
      <c r="C8472" s="7"/>
      <c r="D8472" s="7"/>
      <c r="E8472" s="7"/>
      <c r="F8472" s="7"/>
      <c r="G8472" s="7"/>
      <c r="H8472" s="7"/>
      <c r="I8472" s="10"/>
      <c r="J8472" s="25"/>
      <c r="K8472" s="250"/>
      <c r="L8472" s="31"/>
      <c r="M8472" s="9"/>
      <c r="N8472" s="11" t="s">
        <v>25</v>
      </c>
      <c r="O8472" s="39"/>
      <c r="P8472" s="47"/>
      <c r="Q8472" s="13"/>
      <c r="R8472" s="248">
        <f t="shared" si="1320"/>
        <v>0</v>
      </c>
      <c r="S8472" s="248">
        <f t="shared" si="1321"/>
        <v>0</v>
      </c>
      <c r="T8472" s="248">
        <f t="shared" si="1322"/>
        <v>0</v>
      </c>
      <c r="U8472" s="248">
        <f t="shared" si="1323"/>
        <v>0</v>
      </c>
      <c r="V8472" s="13"/>
      <c r="W8472" s="7"/>
      <c r="AT8472" s="130"/>
      <c r="BF8472" s="33">
        <f t="shared" si="1329"/>
        <v>41242</v>
      </c>
      <c r="BG8472" s="34">
        <f t="shared" si="1324"/>
        <v>82.88000000000001</v>
      </c>
      <c r="BH8472" s="32">
        <f t="shared" si="1325"/>
        <v>1</v>
      </c>
      <c r="BI8472" s="32">
        <f t="shared" si="1326"/>
        <v>0</v>
      </c>
      <c r="BJ8472" s="69">
        <f t="shared" si="1327"/>
        <v>0</v>
      </c>
      <c r="BK8472" s="158" t="str">
        <f t="shared" si="1328"/>
        <v/>
      </c>
    </row>
    <row r="8473" spans="1:63" ht="12" customHeight="1" x14ac:dyDescent="0.2">
      <c r="A8473" s="8"/>
      <c r="B8473" s="7"/>
      <c r="C8473" s="7"/>
      <c r="D8473" s="7"/>
      <c r="E8473" s="7"/>
      <c r="F8473" s="7"/>
      <c r="G8473" s="7"/>
      <c r="H8473" s="7"/>
      <c r="I8473" s="10"/>
      <c r="J8473" s="25"/>
      <c r="K8473" s="250"/>
      <c r="L8473" s="31"/>
      <c r="M8473" s="9"/>
      <c r="N8473" s="11" t="s">
        <v>25</v>
      </c>
      <c r="O8473" s="39"/>
      <c r="P8473" s="47"/>
      <c r="Q8473" s="13"/>
      <c r="R8473" s="248">
        <f t="shared" si="1320"/>
        <v>0</v>
      </c>
      <c r="S8473" s="248">
        <f t="shared" si="1321"/>
        <v>0</v>
      </c>
      <c r="T8473" s="248">
        <f t="shared" si="1322"/>
        <v>0</v>
      </c>
      <c r="U8473" s="248">
        <f t="shared" si="1323"/>
        <v>0</v>
      </c>
      <c r="V8473" s="13"/>
      <c r="W8473" s="7"/>
      <c r="AT8473" s="130"/>
      <c r="BF8473" s="33">
        <f t="shared" si="1329"/>
        <v>41242</v>
      </c>
      <c r="BG8473" s="34">
        <f t="shared" si="1324"/>
        <v>82.88000000000001</v>
      </c>
      <c r="BH8473" s="32">
        <f t="shared" si="1325"/>
        <v>1</v>
      </c>
      <c r="BI8473" s="32">
        <f t="shared" si="1326"/>
        <v>0</v>
      </c>
      <c r="BJ8473" s="69">
        <f t="shared" si="1327"/>
        <v>0</v>
      </c>
      <c r="BK8473" s="158" t="str">
        <f t="shared" si="1328"/>
        <v/>
      </c>
    </row>
    <row r="8474" spans="1:63" ht="12" customHeight="1" x14ac:dyDescent="0.2">
      <c r="A8474" s="8"/>
      <c r="B8474" s="7"/>
      <c r="C8474" s="7"/>
      <c r="D8474" s="7"/>
      <c r="E8474" s="7"/>
      <c r="F8474" s="7"/>
      <c r="G8474" s="7"/>
      <c r="H8474" s="7"/>
      <c r="I8474" s="10"/>
      <c r="J8474" s="25"/>
      <c r="K8474" s="250"/>
      <c r="L8474" s="31"/>
      <c r="M8474" s="9"/>
      <c r="N8474" s="11" t="s">
        <v>25</v>
      </c>
      <c r="O8474" s="39"/>
      <c r="P8474" s="47"/>
      <c r="Q8474" s="13"/>
      <c r="R8474" s="248">
        <f t="shared" si="1320"/>
        <v>0</v>
      </c>
      <c r="S8474" s="248">
        <f t="shared" si="1321"/>
        <v>0</v>
      </c>
      <c r="T8474" s="248">
        <f t="shared" si="1322"/>
        <v>0</v>
      </c>
      <c r="U8474" s="248">
        <f t="shared" si="1323"/>
        <v>0</v>
      </c>
      <c r="V8474" s="13"/>
      <c r="W8474" s="7"/>
      <c r="AT8474" s="130"/>
      <c r="BF8474" s="33">
        <f t="shared" si="1329"/>
        <v>41242</v>
      </c>
      <c r="BG8474" s="34">
        <f t="shared" si="1324"/>
        <v>82.88000000000001</v>
      </c>
      <c r="BH8474" s="32">
        <f t="shared" si="1325"/>
        <v>1</v>
      </c>
      <c r="BI8474" s="32">
        <f t="shared" si="1326"/>
        <v>0</v>
      </c>
      <c r="BJ8474" s="69">
        <f t="shared" si="1327"/>
        <v>0</v>
      </c>
      <c r="BK8474" s="158" t="str">
        <f t="shared" si="1328"/>
        <v/>
      </c>
    </row>
    <row r="8475" spans="1:63" ht="12" customHeight="1" x14ac:dyDescent="0.2">
      <c r="A8475" s="8"/>
      <c r="B8475" s="7"/>
      <c r="C8475" s="7"/>
      <c r="D8475" s="7"/>
      <c r="E8475" s="7"/>
      <c r="F8475" s="7"/>
      <c r="G8475" s="7"/>
      <c r="H8475" s="7"/>
      <c r="I8475" s="10"/>
      <c r="J8475" s="25"/>
      <c r="K8475" s="250"/>
      <c r="L8475" s="31"/>
      <c r="M8475" s="9"/>
      <c r="N8475" s="11" t="s">
        <v>25</v>
      </c>
      <c r="O8475" s="39"/>
      <c r="P8475" s="47"/>
      <c r="Q8475" s="13"/>
      <c r="R8475" s="248">
        <f t="shared" si="1320"/>
        <v>0</v>
      </c>
      <c r="S8475" s="248">
        <f t="shared" si="1321"/>
        <v>0</v>
      </c>
      <c r="T8475" s="248">
        <f t="shared" si="1322"/>
        <v>0</v>
      </c>
      <c r="U8475" s="248">
        <f t="shared" si="1323"/>
        <v>0</v>
      </c>
      <c r="V8475" s="13"/>
      <c r="W8475" s="7"/>
      <c r="AT8475" s="130"/>
      <c r="BF8475" s="33">
        <f t="shared" si="1329"/>
        <v>41242</v>
      </c>
      <c r="BG8475" s="34">
        <f t="shared" si="1324"/>
        <v>82.88000000000001</v>
      </c>
      <c r="BH8475" s="32">
        <f t="shared" si="1325"/>
        <v>1</v>
      </c>
      <c r="BI8475" s="32">
        <f t="shared" si="1326"/>
        <v>0</v>
      </c>
      <c r="BJ8475" s="69">
        <f t="shared" si="1327"/>
        <v>0</v>
      </c>
      <c r="BK8475" s="158" t="str">
        <f t="shared" si="1328"/>
        <v/>
      </c>
    </row>
    <row r="8476" spans="1:63" ht="12" customHeight="1" x14ac:dyDescent="0.2">
      <c r="A8476" s="8"/>
      <c r="B8476" s="7"/>
      <c r="C8476" s="7"/>
      <c r="D8476" s="7"/>
      <c r="E8476" s="7"/>
      <c r="F8476" s="7"/>
      <c r="G8476" s="7"/>
      <c r="H8476" s="7"/>
      <c r="I8476" s="10"/>
      <c r="J8476" s="25"/>
      <c r="K8476" s="250"/>
      <c r="L8476" s="31"/>
      <c r="M8476" s="9"/>
      <c r="N8476" s="11" t="s">
        <v>25</v>
      </c>
      <c r="O8476" s="39"/>
      <c r="P8476" s="47"/>
      <c r="Q8476" s="13"/>
      <c r="R8476" s="248">
        <f t="shared" si="1320"/>
        <v>0</v>
      </c>
      <c r="S8476" s="248">
        <f t="shared" si="1321"/>
        <v>0</v>
      </c>
      <c r="T8476" s="248">
        <f t="shared" si="1322"/>
        <v>0</v>
      </c>
      <c r="U8476" s="248">
        <f t="shared" si="1323"/>
        <v>0</v>
      </c>
      <c r="V8476" s="13"/>
      <c r="W8476" s="7"/>
      <c r="AT8476" s="130"/>
      <c r="BF8476" s="33">
        <f t="shared" si="1329"/>
        <v>41242</v>
      </c>
      <c r="BG8476" s="34">
        <f t="shared" si="1324"/>
        <v>82.88000000000001</v>
      </c>
      <c r="BH8476" s="32">
        <f t="shared" si="1325"/>
        <v>1</v>
      </c>
      <c r="BI8476" s="32">
        <f t="shared" si="1326"/>
        <v>0</v>
      </c>
      <c r="BJ8476" s="69">
        <f t="shared" si="1327"/>
        <v>0</v>
      </c>
      <c r="BK8476" s="158" t="str">
        <f t="shared" si="1328"/>
        <v/>
      </c>
    </row>
    <row r="8477" spans="1:63" ht="12" customHeight="1" x14ac:dyDescent="0.2">
      <c r="A8477" s="8"/>
      <c r="B8477" s="7"/>
      <c r="C8477" s="7"/>
      <c r="D8477" s="7"/>
      <c r="E8477" s="7"/>
      <c r="F8477" s="7"/>
      <c r="G8477" s="7"/>
      <c r="H8477" s="7"/>
      <c r="I8477" s="10"/>
      <c r="J8477" s="25"/>
      <c r="K8477" s="250"/>
      <c r="L8477" s="31"/>
      <c r="M8477" s="9"/>
      <c r="N8477" s="11" t="s">
        <v>25</v>
      </c>
      <c r="O8477" s="39"/>
      <c r="P8477" s="47"/>
      <c r="Q8477" s="13"/>
      <c r="R8477" s="248">
        <f t="shared" si="1320"/>
        <v>0</v>
      </c>
      <c r="S8477" s="248">
        <f t="shared" si="1321"/>
        <v>0</v>
      </c>
      <c r="T8477" s="248">
        <f t="shared" si="1322"/>
        <v>0</v>
      </c>
      <c r="U8477" s="248">
        <f t="shared" si="1323"/>
        <v>0</v>
      </c>
      <c r="V8477" s="13"/>
      <c r="W8477" s="7"/>
      <c r="AT8477" s="130"/>
      <c r="BF8477" s="33">
        <f t="shared" si="1329"/>
        <v>41242</v>
      </c>
      <c r="BG8477" s="34">
        <f t="shared" si="1324"/>
        <v>82.88000000000001</v>
      </c>
      <c r="BH8477" s="32">
        <f t="shared" si="1325"/>
        <v>1</v>
      </c>
      <c r="BI8477" s="32">
        <f t="shared" si="1326"/>
        <v>0</v>
      </c>
      <c r="BJ8477" s="69">
        <f t="shared" si="1327"/>
        <v>0</v>
      </c>
      <c r="BK8477" s="158" t="str">
        <f t="shared" si="1328"/>
        <v/>
      </c>
    </row>
    <row r="8478" spans="1:63" ht="12" customHeight="1" x14ac:dyDescent="0.2">
      <c r="A8478" s="8"/>
      <c r="B8478" s="7"/>
      <c r="C8478" s="7"/>
      <c r="D8478" s="7"/>
      <c r="E8478" s="7"/>
      <c r="F8478" s="7"/>
      <c r="G8478" s="7"/>
      <c r="H8478" s="7"/>
      <c r="I8478" s="10"/>
      <c r="J8478" s="25"/>
      <c r="K8478" s="250"/>
      <c r="L8478" s="31"/>
      <c r="M8478" s="9"/>
      <c r="N8478" s="11" t="s">
        <v>25</v>
      </c>
      <c r="O8478" s="39"/>
      <c r="P8478" s="47"/>
      <c r="Q8478" s="13"/>
      <c r="R8478" s="248">
        <f t="shared" si="1320"/>
        <v>0</v>
      </c>
      <c r="S8478" s="248">
        <f t="shared" si="1321"/>
        <v>0</v>
      </c>
      <c r="T8478" s="248">
        <f t="shared" si="1322"/>
        <v>0</v>
      </c>
      <c r="U8478" s="248">
        <f t="shared" si="1323"/>
        <v>0</v>
      </c>
      <c r="V8478" s="13"/>
      <c r="W8478" s="7"/>
      <c r="AT8478" s="130"/>
      <c r="BF8478" s="33">
        <f t="shared" si="1329"/>
        <v>41242</v>
      </c>
      <c r="BG8478" s="34">
        <f t="shared" si="1324"/>
        <v>82.88000000000001</v>
      </c>
      <c r="BH8478" s="32">
        <f t="shared" si="1325"/>
        <v>1</v>
      </c>
      <c r="BI8478" s="32">
        <f t="shared" si="1326"/>
        <v>0</v>
      </c>
      <c r="BJ8478" s="69">
        <f t="shared" si="1327"/>
        <v>0</v>
      </c>
      <c r="BK8478" s="158" t="str">
        <f t="shared" si="1328"/>
        <v/>
      </c>
    </row>
    <row r="8479" spans="1:63" ht="12" customHeight="1" x14ac:dyDescent="0.2">
      <c r="A8479" s="8"/>
      <c r="B8479" s="7"/>
      <c r="C8479" s="7"/>
      <c r="D8479" s="7"/>
      <c r="E8479" s="7"/>
      <c r="F8479" s="7"/>
      <c r="G8479" s="7"/>
      <c r="H8479" s="7"/>
      <c r="I8479" s="10"/>
      <c r="J8479" s="25"/>
      <c r="K8479" s="250"/>
      <c r="L8479" s="31"/>
      <c r="M8479" s="9"/>
      <c r="N8479" s="11" t="s">
        <v>25</v>
      </c>
      <c r="O8479" s="39"/>
      <c r="P8479" s="47"/>
      <c r="Q8479" s="13"/>
      <c r="R8479" s="248">
        <f t="shared" si="1320"/>
        <v>0</v>
      </c>
      <c r="S8479" s="248">
        <f t="shared" si="1321"/>
        <v>0</v>
      </c>
      <c r="T8479" s="248">
        <f t="shared" si="1322"/>
        <v>0</v>
      </c>
      <c r="U8479" s="248">
        <f t="shared" si="1323"/>
        <v>0</v>
      </c>
      <c r="V8479" s="13"/>
      <c r="W8479" s="7"/>
      <c r="AT8479" s="130"/>
      <c r="BF8479" s="33">
        <f t="shared" si="1329"/>
        <v>41242</v>
      </c>
      <c r="BG8479" s="34">
        <f t="shared" si="1324"/>
        <v>82.88000000000001</v>
      </c>
      <c r="BH8479" s="32">
        <f t="shared" si="1325"/>
        <v>1</v>
      </c>
      <c r="BI8479" s="32">
        <f t="shared" si="1326"/>
        <v>0</v>
      </c>
      <c r="BJ8479" s="69">
        <f t="shared" si="1327"/>
        <v>0</v>
      </c>
      <c r="BK8479" s="158" t="str">
        <f t="shared" si="1328"/>
        <v/>
      </c>
    </row>
    <row r="8480" spans="1:63" ht="12" customHeight="1" x14ac:dyDescent="0.2">
      <c r="A8480" s="8"/>
      <c r="B8480" s="7"/>
      <c r="C8480" s="7"/>
      <c r="D8480" s="7"/>
      <c r="E8480" s="7"/>
      <c r="F8480" s="7"/>
      <c r="G8480" s="7"/>
      <c r="H8480" s="7"/>
      <c r="I8480" s="10"/>
      <c r="J8480" s="25"/>
      <c r="K8480" s="250"/>
      <c r="L8480" s="31"/>
      <c r="M8480" s="9"/>
      <c r="N8480" s="11" t="s">
        <v>25</v>
      </c>
      <c r="O8480" s="39"/>
      <c r="P8480" s="47"/>
      <c r="Q8480" s="13"/>
      <c r="R8480" s="248">
        <f t="shared" si="1320"/>
        <v>0</v>
      </c>
      <c r="S8480" s="248">
        <f t="shared" si="1321"/>
        <v>0</v>
      </c>
      <c r="T8480" s="248">
        <f t="shared" si="1322"/>
        <v>0</v>
      </c>
      <c r="U8480" s="248">
        <f t="shared" si="1323"/>
        <v>0</v>
      </c>
      <c r="V8480" s="13"/>
      <c r="W8480" s="7"/>
      <c r="AT8480" s="130"/>
      <c r="BF8480" s="33">
        <f t="shared" si="1329"/>
        <v>41242</v>
      </c>
      <c r="BG8480" s="34">
        <f t="shared" si="1324"/>
        <v>82.88000000000001</v>
      </c>
      <c r="BH8480" s="32">
        <f t="shared" si="1325"/>
        <v>1</v>
      </c>
      <c r="BI8480" s="32">
        <f t="shared" si="1326"/>
        <v>0</v>
      </c>
      <c r="BJ8480" s="69">
        <f t="shared" si="1327"/>
        <v>0</v>
      </c>
      <c r="BK8480" s="158" t="str">
        <f t="shared" si="1328"/>
        <v/>
      </c>
    </row>
    <row r="8481" spans="1:63" ht="12" customHeight="1" x14ac:dyDescent="0.2">
      <c r="A8481" s="8"/>
      <c r="B8481" s="7"/>
      <c r="C8481" s="7"/>
      <c r="D8481" s="7"/>
      <c r="E8481" s="7"/>
      <c r="F8481" s="7"/>
      <c r="G8481" s="7"/>
      <c r="H8481" s="7"/>
      <c r="I8481" s="10"/>
      <c r="J8481" s="25"/>
      <c r="K8481" s="250"/>
      <c r="L8481" s="31"/>
      <c r="M8481" s="9"/>
      <c r="N8481" s="11" t="s">
        <v>25</v>
      </c>
      <c r="O8481" s="39"/>
      <c r="P8481" s="47"/>
      <c r="Q8481" s="13"/>
      <c r="R8481" s="248">
        <f t="shared" si="1320"/>
        <v>0</v>
      </c>
      <c r="S8481" s="248">
        <f t="shared" si="1321"/>
        <v>0</v>
      </c>
      <c r="T8481" s="248">
        <f t="shared" si="1322"/>
        <v>0</v>
      </c>
      <c r="U8481" s="248">
        <f t="shared" si="1323"/>
        <v>0</v>
      </c>
      <c r="V8481" s="13"/>
      <c r="W8481" s="7"/>
      <c r="AT8481" s="130"/>
      <c r="BF8481" s="33">
        <f t="shared" si="1329"/>
        <v>41242</v>
      </c>
      <c r="BG8481" s="34">
        <f t="shared" si="1324"/>
        <v>82.88000000000001</v>
      </c>
      <c r="BH8481" s="32">
        <f t="shared" si="1325"/>
        <v>1</v>
      </c>
      <c r="BI8481" s="32">
        <f t="shared" si="1326"/>
        <v>0</v>
      </c>
      <c r="BJ8481" s="69">
        <f t="shared" si="1327"/>
        <v>0</v>
      </c>
      <c r="BK8481" s="158" t="str">
        <f t="shared" si="1328"/>
        <v/>
      </c>
    </row>
    <row r="8482" spans="1:63" ht="12" customHeight="1" x14ac:dyDescent="0.2">
      <c r="A8482" s="8"/>
      <c r="B8482" s="7"/>
      <c r="C8482" s="7"/>
      <c r="D8482" s="7"/>
      <c r="E8482" s="7"/>
      <c r="F8482" s="7"/>
      <c r="G8482" s="7"/>
      <c r="H8482" s="7"/>
      <c r="I8482" s="10"/>
      <c r="J8482" s="25"/>
      <c r="K8482" s="250"/>
      <c r="L8482" s="31"/>
      <c r="M8482" s="9"/>
      <c r="N8482" s="11" t="s">
        <v>25</v>
      </c>
      <c r="O8482" s="39"/>
      <c r="P8482" s="47"/>
      <c r="Q8482" s="13"/>
      <c r="R8482" s="248">
        <f t="shared" si="1320"/>
        <v>0</v>
      </c>
      <c r="S8482" s="248">
        <f t="shared" si="1321"/>
        <v>0</v>
      </c>
      <c r="T8482" s="248">
        <f t="shared" si="1322"/>
        <v>0</v>
      </c>
      <c r="U8482" s="248">
        <f t="shared" si="1323"/>
        <v>0</v>
      </c>
      <c r="V8482" s="13"/>
      <c r="W8482" s="7"/>
      <c r="AT8482" s="130"/>
      <c r="BF8482" s="33">
        <f t="shared" si="1329"/>
        <v>41242</v>
      </c>
      <c r="BG8482" s="34">
        <f t="shared" si="1324"/>
        <v>82.88000000000001</v>
      </c>
      <c r="BH8482" s="32">
        <f t="shared" si="1325"/>
        <v>1</v>
      </c>
      <c r="BI8482" s="32">
        <f t="shared" si="1326"/>
        <v>0</v>
      </c>
      <c r="BJ8482" s="69">
        <f t="shared" si="1327"/>
        <v>0</v>
      </c>
      <c r="BK8482" s="158" t="str">
        <f t="shared" si="1328"/>
        <v/>
      </c>
    </row>
    <row r="8483" spans="1:63" ht="12" customHeight="1" x14ac:dyDescent="0.2">
      <c r="A8483" s="8"/>
      <c r="B8483" s="7"/>
      <c r="C8483" s="7"/>
      <c r="D8483" s="7"/>
      <c r="E8483" s="7"/>
      <c r="F8483" s="7"/>
      <c r="G8483" s="7"/>
      <c r="H8483" s="7"/>
      <c r="I8483" s="10"/>
      <c r="J8483" s="25"/>
      <c r="K8483" s="250"/>
      <c r="L8483" s="31"/>
      <c r="M8483" s="9"/>
      <c r="N8483" s="11" t="s">
        <v>25</v>
      </c>
      <c r="O8483" s="39"/>
      <c r="P8483" s="47"/>
      <c r="Q8483" s="13"/>
      <c r="R8483" s="248">
        <f t="shared" si="1320"/>
        <v>0</v>
      </c>
      <c r="S8483" s="248">
        <f t="shared" si="1321"/>
        <v>0</v>
      </c>
      <c r="T8483" s="248">
        <f t="shared" si="1322"/>
        <v>0</v>
      </c>
      <c r="U8483" s="248">
        <f t="shared" si="1323"/>
        <v>0</v>
      </c>
      <c r="V8483" s="13"/>
      <c r="W8483" s="7"/>
      <c r="AT8483" s="130"/>
      <c r="BF8483" s="33">
        <f t="shared" si="1329"/>
        <v>41242</v>
      </c>
      <c r="BG8483" s="34">
        <f t="shared" si="1324"/>
        <v>82.88000000000001</v>
      </c>
      <c r="BH8483" s="32">
        <f t="shared" si="1325"/>
        <v>1</v>
      </c>
      <c r="BI8483" s="32">
        <f t="shared" si="1326"/>
        <v>0</v>
      </c>
      <c r="BJ8483" s="69">
        <f t="shared" si="1327"/>
        <v>0</v>
      </c>
      <c r="BK8483" s="158" t="str">
        <f t="shared" si="1328"/>
        <v/>
      </c>
    </row>
    <row r="8484" spans="1:63" ht="12" customHeight="1" x14ac:dyDescent="0.2">
      <c r="A8484" s="8"/>
      <c r="B8484" s="7"/>
      <c r="C8484" s="7"/>
      <c r="D8484" s="7"/>
      <c r="E8484" s="7"/>
      <c r="F8484" s="7"/>
      <c r="G8484" s="7"/>
      <c r="H8484" s="7"/>
      <c r="I8484" s="10"/>
      <c r="J8484" s="25"/>
      <c r="K8484" s="250"/>
      <c r="L8484" s="31"/>
      <c r="M8484" s="9"/>
      <c r="N8484" s="11" t="s">
        <v>25</v>
      </c>
      <c r="O8484" s="39"/>
      <c r="P8484" s="47"/>
      <c r="Q8484" s="13"/>
      <c r="R8484" s="248">
        <f t="shared" si="1320"/>
        <v>0</v>
      </c>
      <c r="S8484" s="248">
        <f t="shared" si="1321"/>
        <v>0</v>
      </c>
      <c r="T8484" s="248">
        <f t="shared" si="1322"/>
        <v>0</v>
      </c>
      <c r="U8484" s="248">
        <f t="shared" si="1323"/>
        <v>0</v>
      </c>
      <c r="V8484" s="13"/>
      <c r="W8484" s="7"/>
      <c r="AT8484" s="130"/>
      <c r="BF8484" s="33">
        <f t="shared" si="1329"/>
        <v>41242</v>
      </c>
      <c r="BG8484" s="34">
        <f t="shared" si="1324"/>
        <v>82.88000000000001</v>
      </c>
      <c r="BH8484" s="32">
        <f t="shared" si="1325"/>
        <v>1</v>
      </c>
      <c r="BI8484" s="32">
        <f t="shared" si="1326"/>
        <v>0</v>
      </c>
      <c r="BJ8484" s="69">
        <f t="shared" si="1327"/>
        <v>0</v>
      </c>
      <c r="BK8484" s="158" t="str">
        <f t="shared" si="1328"/>
        <v/>
      </c>
    </row>
    <row r="8485" spans="1:63" ht="12" customHeight="1" x14ac:dyDescent="0.2">
      <c r="A8485" s="8"/>
      <c r="B8485" s="7"/>
      <c r="C8485" s="7"/>
      <c r="D8485" s="7"/>
      <c r="E8485" s="7"/>
      <c r="F8485" s="7"/>
      <c r="G8485" s="7"/>
      <c r="H8485" s="7"/>
      <c r="I8485" s="10"/>
      <c r="J8485" s="25"/>
      <c r="K8485" s="250"/>
      <c r="L8485" s="31"/>
      <c r="M8485" s="9"/>
      <c r="N8485" s="11" t="s">
        <v>25</v>
      </c>
      <c r="O8485" s="39"/>
      <c r="P8485" s="47"/>
      <c r="Q8485" s="13"/>
      <c r="R8485" s="248">
        <f t="shared" si="1320"/>
        <v>0</v>
      </c>
      <c r="S8485" s="248">
        <f t="shared" si="1321"/>
        <v>0</v>
      </c>
      <c r="T8485" s="248">
        <f t="shared" si="1322"/>
        <v>0</v>
      </c>
      <c r="U8485" s="248">
        <f t="shared" si="1323"/>
        <v>0</v>
      </c>
      <c r="V8485" s="13"/>
      <c r="W8485" s="7"/>
      <c r="AT8485" s="130"/>
      <c r="BF8485" s="33">
        <f t="shared" si="1329"/>
        <v>41242</v>
      </c>
      <c r="BG8485" s="34">
        <f t="shared" si="1324"/>
        <v>82.88000000000001</v>
      </c>
      <c r="BH8485" s="32">
        <f t="shared" si="1325"/>
        <v>1</v>
      </c>
      <c r="BI8485" s="32">
        <f t="shared" si="1326"/>
        <v>0</v>
      </c>
      <c r="BJ8485" s="69">
        <f t="shared" si="1327"/>
        <v>0</v>
      </c>
      <c r="BK8485" s="158" t="str">
        <f t="shared" si="1328"/>
        <v/>
      </c>
    </row>
    <row r="8486" spans="1:63" ht="12" customHeight="1" x14ac:dyDescent="0.2">
      <c r="A8486" s="8"/>
      <c r="B8486" s="7"/>
      <c r="C8486" s="7"/>
      <c r="D8486" s="7"/>
      <c r="E8486" s="7"/>
      <c r="F8486" s="7"/>
      <c r="G8486" s="7"/>
      <c r="H8486" s="7"/>
      <c r="I8486" s="10"/>
      <c r="J8486" s="25"/>
      <c r="K8486" s="250"/>
      <c r="L8486" s="31"/>
      <c r="M8486" s="9"/>
      <c r="N8486" s="11" t="s">
        <v>25</v>
      </c>
      <c r="O8486" s="39"/>
      <c r="P8486" s="47"/>
      <c r="Q8486" s="13"/>
      <c r="R8486" s="248">
        <f t="shared" si="1320"/>
        <v>0</v>
      </c>
      <c r="S8486" s="248">
        <f t="shared" si="1321"/>
        <v>0</v>
      </c>
      <c r="T8486" s="248">
        <f t="shared" si="1322"/>
        <v>0</v>
      </c>
      <c r="U8486" s="248">
        <f t="shared" si="1323"/>
        <v>0</v>
      </c>
      <c r="V8486" s="13"/>
      <c r="W8486" s="7"/>
      <c r="AT8486" s="130"/>
      <c r="BF8486" s="33">
        <f t="shared" si="1329"/>
        <v>41242</v>
      </c>
      <c r="BG8486" s="34">
        <f t="shared" si="1324"/>
        <v>82.88000000000001</v>
      </c>
      <c r="BH8486" s="32">
        <f t="shared" si="1325"/>
        <v>1</v>
      </c>
      <c r="BI8486" s="32">
        <f t="shared" si="1326"/>
        <v>0</v>
      </c>
      <c r="BJ8486" s="69">
        <f t="shared" si="1327"/>
        <v>0</v>
      </c>
      <c r="BK8486" s="158" t="str">
        <f t="shared" si="1328"/>
        <v/>
      </c>
    </row>
    <row r="8487" spans="1:63" ht="12" customHeight="1" x14ac:dyDescent="0.2">
      <c r="A8487" s="8"/>
      <c r="B8487" s="7"/>
      <c r="C8487" s="7"/>
      <c r="D8487" s="7"/>
      <c r="E8487" s="7"/>
      <c r="F8487" s="7"/>
      <c r="G8487" s="7"/>
      <c r="H8487" s="7"/>
      <c r="I8487" s="10"/>
      <c r="J8487" s="25"/>
      <c r="K8487" s="250"/>
      <c r="L8487" s="31"/>
      <c r="M8487" s="9"/>
      <c r="N8487" s="11" t="s">
        <v>25</v>
      </c>
      <c r="O8487" s="39"/>
      <c r="P8487" s="47"/>
      <c r="Q8487" s="13"/>
      <c r="R8487" s="248">
        <f t="shared" si="1320"/>
        <v>0</v>
      </c>
      <c r="S8487" s="248">
        <f t="shared" si="1321"/>
        <v>0</v>
      </c>
      <c r="T8487" s="248">
        <f t="shared" si="1322"/>
        <v>0</v>
      </c>
      <c r="U8487" s="248">
        <f t="shared" si="1323"/>
        <v>0</v>
      </c>
      <c r="V8487" s="13"/>
      <c r="W8487" s="7"/>
      <c r="AT8487" s="130"/>
      <c r="BF8487" s="33">
        <f t="shared" si="1329"/>
        <v>41242</v>
      </c>
      <c r="BG8487" s="34">
        <f t="shared" si="1324"/>
        <v>82.88000000000001</v>
      </c>
      <c r="BH8487" s="32">
        <f t="shared" si="1325"/>
        <v>1</v>
      </c>
      <c r="BI8487" s="32">
        <f t="shared" si="1326"/>
        <v>0</v>
      </c>
      <c r="BJ8487" s="69">
        <f t="shared" si="1327"/>
        <v>0</v>
      </c>
      <c r="BK8487" s="158" t="str">
        <f t="shared" si="1328"/>
        <v/>
      </c>
    </row>
    <row r="8488" spans="1:63" ht="12" customHeight="1" x14ac:dyDescent="0.2">
      <c r="A8488" s="8"/>
      <c r="B8488" s="7"/>
      <c r="C8488" s="7"/>
      <c r="D8488" s="7"/>
      <c r="E8488" s="7"/>
      <c r="F8488" s="7"/>
      <c r="G8488" s="7"/>
      <c r="H8488" s="7"/>
      <c r="I8488" s="10"/>
      <c r="J8488" s="25"/>
      <c r="K8488" s="250"/>
      <c r="L8488" s="31"/>
      <c r="M8488" s="9"/>
      <c r="N8488" s="11" t="s">
        <v>25</v>
      </c>
      <c r="O8488" s="39"/>
      <c r="P8488" s="47"/>
      <c r="Q8488" s="13"/>
      <c r="R8488" s="248">
        <f t="shared" si="1320"/>
        <v>0</v>
      </c>
      <c r="S8488" s="248">
        <f t="shared" si="1321"/>
        <v>0</v>
      </c>
      <c r="T8488" s="248">
        <f t="shared" si="1322"/>
        <v>0</v>
      </c>
      <c r="U8488" s="248">
        <f t="shared" si="1323"/>
        <v>0</v>
      </c>
      <c r="V8488" s="13"/>
      <c r="W8488" s="7"/>
      <c r="AT8488" s="130"/>
      <c r="BF8488" s="33">
        <f t="shared" si="1329"/>
        <v>41242</v>
      </c>
      <c r="BG8488" s="34">
        <f t="shared" si="1324"/>
        <v>82.88000000000001</v>
      </c>
      <c r="BH8488" s="32">
        <f t="shared" si="1325"/>
        <v>1</v>
      </c>
      <c r="BI8488" s="32">
        <f t="shared" si="1326"/>
        <v>0</v>
      </c>
      <c r="BJ8488" s="69">
        <f t="shared" si="1327"/>
        <v>0</v>
      </c>
      <c r="BK8488" s="158" t="str">
        <f t="shared" si="1328"/>
        <v/>
      </c>
    </row>
    <row r="8489" spans="1:63" ht="12" customHeight="1" x14ac:dyDescent="0.2">
      <c r="A8489" s="8"/>
      <c r="B8489" s="7"/>
      <c r="C8489" s="7"/>
      <c r="D8489" s="7"/>
      <c r="E8489" s="7"/>
      <c r="F8489" s="7"/>
      <c r="G8489" s="7"/>
      <c r="H8489" s="7"/>
      <c r="I8489" s="10"/>
      <c r="J8489" s="25"/>
      <c r="K8489" s="250"/>
      <c r="L8489" s="31"/>
      <c r="M8489" s="9"/>
      <c r="N8489" s="11" t="s">
        <v>25</v>
      </c>
      <c r="O8489" s="39"/>
      <c r="P8489" s="47"/>
      <c r="Q8489" s="13"/>
      <c r="R8489" s="248">
        <f t="shared" si="1320"/>
        <v>0</v>
      </c>
      <c r="S8489" s="248">
        <f t="shared" si="1321"/>
        <v>0</v>
      </c>
      <c r="T8489" s="248">
        <f t="shared" si="1322"/>
        <v>0</v>
      </c>
      <c r="U8489" s="248">
        <f t="shared" si="1323"/>
        <v>0</v>
      </c>
      <c r="V8489" s="13"/>
      <c r="W8489" s="7"/>
      <c r="AT8489" s="130"/>
      <c r="BF8489" s="33">
        <f t="shared" si="1329"/>
        <v>41242</v>
      </c>
      <c r="BG8489" s="34">
        <f t="shared" si="1324"/>
        <v>82.88000000000001</v>
      </c>
      <c r="BH8489" s="32">
        <f t="shared" si="1325"/>
        <v>1</v>
      </c>
      <c r="BI8489" s="32">
        <f t="shared" si="1326"/>
        <v>0</v>
      </c>
      <c r="BJ8489" s="69">
        <f t="shared" si="1327"/>
        <v>0</v>
      </c>
      <c r="BK8489" s="158" t="str">
        <f t="shared" si="1328"/>
        <v/>
      </c>
    </row>
    <row r="8490" spans="1:63" ht="12" customHeight="1" x14ac:dyDescent="0.2">
      <c r="A8490" s="8"/>
      <c r="B8490" s="7"/>
      <c r="C8490" s="7"/>
      <c r="D8490" s="7"/>
      <c r="E8490" s="7"/>
      <c r="F8490" s="7"/>
      <c r="G8490" s="7"/>
      <c r="H8490" s="7"/>
      <c r="I8490" s="10"/>
      <c r="J8490" s="25"/>
      <c r="K8490" s="250"/>
      <c r="L8490" s="31"/>
      <c r="M8490" s="9"/>
      <c r="N8490" s="11" t="s">
        <v>25</v>
      </c>
      <c r="O8490" s="39"/>
      <c r="P8490" s="47"/>
      <c r="Q8490" s="13"/>
      <c r="R8490" s="248">
        <f t="shared" si="1320"/>
        <v>0</v>
      </c>
      <c r="S8490" s="248">
        <f t="shared" si="1321"/>
        <v>0</v>
      </c>
      <c r="T8490" s="248">
        <f t="shared" si="1322"/>
        <v>0</v>
      </c>
      <c r="U8490" s="248">
        <f t="shared" si="1323"/>
        <v>0</v>
      </c>
      <c r="V8490" s="13"/>
      <c r="W8490" s="7"/>
      <c r="AT8490" s="130"/>
      <c r="BF8490" s="33">
        <f t="shared" si="1329"/>
        <v>41242</v>
      </c>
      <c r="BG8490" s="34">
        <f t="shared" si="1324"/>
        <v>82.88000000000001</v>
      </c>
      <c r="BH8490" s="32">
        <f t="shared" si="1325"/>
        <v>1</v>
      </c>
      <c r="BI8490" s="32">
        <f t="shared" si="1326"/>
        <v>0</v>
      </c>
      <c r="BJ8490" s="69">
        <f t="shared" si="1327"/>
        <v>0</v>
      </c>
      <c r="BK8490" s="158" t="str">
        <f t="shared" si="1328"/>
        <v/>
      </c>
    </row>
    <row r="8491" spans="1:63" ht="12" customHeight="1" x14ac:dyDescent="0.2">
      <c r="A8491" s="8"/>
      <c r="B8491" s="7"/>
      <c r="C8491" s="7"/>
      <c r="D8491" s="7"/>
      <c r="E8491" s="7"/>
      <c r="F8491" s="7"/>
      <c r="G8491" s="7"/>
      <c r="H8491" s="7"/>
      <c r="I8491" s="10"/>
      <c r="J8491" s="25"/>
      <c r="K8491" s="250"/>
      <c r="L8491" s="31"/>
      <c r="M8491" s="9"/>
      <c r="N8491" s="11" t="s">
        <v>25</v>
      </c>
      <c r="O8491" s="39"/>
      <c r="P8491" s="47"/>
      <c r="Q8491" s="13"/>
      <c r="R8491" s="248">
        <f t="shared" si="1320"/>
        <v>0</v>
      </c>
      <c r="S8491" s="248">
        <f t="shared" si="1321"/>
        <v>0</v>
      </c>
      <c r="T8491" s="248">
        <f t="shared" si="1322"/>
        <v>0</v>
      </c>
      <c r="U8491" s="248">
        <f t="shared" si="1323"/>
        <v>0</v>
      </c>
      <c r="V8491" s="13"/>
      <c r="W8491" s="7"/>
      <c r="AT8491" s="130"/>
      <c r="BF8491" s="33">
        <f t="shared" si="1329"/>
        <v>41242</v>
      </c>
      <c r="BG8491" s="34">
        <f t="shared" si="1324"/>
        <v>82.88000000000001</v>
      </c>
      <c r="BH8491" s="32">
        <f t="shared" si="1325"/>
        <v>1</v>
      </c>
      <c r="BI8491" s="32">
        <f t="shared" si="1326"/>
        <v>0</v>
      </c>
      <c r="BJ8491" s="69">
        <f t="shared" si="1327"/>
        <v>0</v>
      </c>
      <c r="BK8491" s="158" t="str">
        <f t="shared" si="1328"/>
        <v/>
      </c>
    </row>
    <row r="8492" spans="1:63" ht="12" customHeight="1" x14ac:dyDescent="0.2">
      <c r="A8492" s="8"/>
      <c r="B8492" s="7"/>
      <c r="C8492" s="7"/>
      <c r="D8492" s="7"/>
      <c r="E8492" s="7"/>
      <c r="F8492" s="7"/>
      <c r="G8492" s="7"/>
      <c r="H8492" s="7"/>
      <c r="I8492" s="10"/>
      <c r="J8492" s="25"/>
      <c r="K8492" s="250"/>
      <c r="L8492" s="31"/>
      <c r="M8492" s="9"/>
      <c r="N8492" s="11" t="s">
        <v>25</v>
      </c>
      <c r="O8492" s="39"/>
      <c r="P8492" s="47"/>
      <c r="Q8492" s="13"/>
      <c r="R8492" s="248">
        <f t="shared" si="1320"/>
        <v>0</v>
      </c>
      <c r="S8492" s="248">
        <f t="shared" si="1321"/>
        <v>0</v>
      </c>
      <c r="T8492" s="248">
        <f t="shared" si="1322"/>
        <v>0</v>
      </c>
      <c r="U8492" s="248">
        <f t="shared" si="1323"/>
        <v>0</v>
      </c>
      <c r="V8492" s="13"/>
      <c r="W8492" s="7"/>
      <c r="AT8492" s="130"/>
      <c r="BF8492" s="33">
        <f t="shared" si="1329"/>
        <v>41242</v>
      </c>
      <c r="BG8492" s="34">
        <f t="shared" si="1324"/>
        <v>82.88000000000001</v>
      </c>
      <c r="BH8492" s="32">
        <f t="shared" si="1325"/>
        <v>1</v>
      </c>
      <c r="BI8492" s="32">
        <f t="shared" si="1326"/>
        <v>0</v>
      </c>
      <c r="BJ8492" s="69">
        <f t="shared" si="1327"/>
        <v>0</v>
      </c>
      <c r="BK8492" s="158" t="str">
        <f t="shared" si="1328"/>
        <v/>
      </c>
    </row>
    <row r="8493" spans="1:63" ht="12" customHeight="1" x14ac:dyDescent="0.2">
      <c r="A8493" s="8"/>
      <c r="B8493" s="7"/>
      <c r="C8493" s="7"/>
      <c r="D8493" s="7"/>
      <c r="E8493" s="7"/>
      <c r="F8493" s="7"/>
      <c r="G8493" s="7"/>
      <c r="H8493" s="7"/>
      <c r="I8493" s="10"/>
      <c r="J8493" s="25"/>
      <c r="K8493" s="250"/>
      <c r="L8493" s="31"/>
      <c r="M8493" s="9"/>
      <c r="N8493" s="11" t="s">
        <v>25</v>
      </c>
      <c r="O8493" s="39"/>
      <c r="P8493" s="47"/>
      <c r="Q8493" s="13"/>
      <c r="R8493" s="248">
        <f t="shared" si="1320"/>
        <v>0</v>
      </c>
      <c r="S8493" s="248">
        <f t="shared" si="1321"/>
        <v>0</v>
      </c>
      <c r="T8493" s="248">
        <f t="shared" si="1322"/>
        <v>0</v>
      </c>
      <c r="U8493" s="248">
        <f t="shared" si="1323"/>
        <v>0</v>
      </c>
      <c r="V8493" s="13"/>
      <c r="W8493" s="7"/>
      <c r="AT8493" s="130"/>
      <c r="BF8493" s="33">
        <f t="shared" si="1329"/>
        <v>41242</v>
      </c>
      <c r="BG8493" s="34">
        <f t="shared" si="1324"/>
        <v>82.88000000000001</v>
      </c>
      <c r="BH8493" s="32">
        <f t="shared" si="1325"/>
        <v>1</v>
      </c>
      <c r="BI8493" s="32">
        <f t="shared" si="1326"/>
        <v>0</v>
      </c>
      <c r="BJ8493" s="69">
        <f t="shared" si="1327"/>
        <v>0</v>
      </c>
      <c r="BK8493" s="158" t="str">
        <f t="shared" si="1328"/>
        <v/>
      </c>
    </row>
    <row r="8494" spans="1:63" ht="12" customHeight="1" x14ac:dyDescent="0.2">
      <c r="A8494" s="8"/>
      <c r="B8494" s="7"/>
      <c r="C8494" s="7"/>
      <c r="D8494" s="7"/>
      <c r="E8494" s="7"/>
      <c r="F8494" s="7"/>
      <c r="G8494" s="7"/>
      <c r="H8494" s="7"/>
      <c r="I8494" s="10"/>
      <c r="J8494" s="25"/>
      <c r="K8494" s="250"/>
      <c r="L8494" s="31"/>
      <c r="M8494" s="9"/>
      <c r="N8494" s="11" t="s">
        <v>25</v>
      </c>
      <c r="O8494" s="39"/>
      <c r="P8494" s="47"/>
      <c r="Q8494" s="13"/>
      <c r="R8494" s="248">
        <f t="shared" si="1320"/>
        <v>0</v>
      </c>
      <c r="S8494" s="248">
        <f t="shared" si="1321"/>
        <v>0</v>
      </c>
      <c r="T8494" s="248">
        <f t="shared" si="1322"/>
        <v>0</v>
      </c>
      <c r="U8494" s="248">
        <f t="shared" si="1323"/>
        <v>0</v>
      </c>
      <c r="V8494" s="13"/>
      <c r="W8494" s="7"/>
      <c r="AT8494" s="130"/>
      <c r="BF8494" s="33">
        <f t="shared" si="1329"/>
        <v>41242</v>
      </c>
      <c r="BG8494" s="34">
        <f t="shared" si="1324"/>
        <v>82.88000000000001</v>
      </c>
      <c r="BH8494" s="32">
        <f t="shared" si="1325"/>
        <v>1</v>
      </c>
      <c r="BI8494" s="32">
        <f t="shared" si="1326"/>
        <v>0</v>
      </c>
      <c r="BJ8494" s="69">
        <f t="shared" si="1327"/>
        <v>0</v>
      </c>
      <c r="BK8494" s="158" t="str">
        <f t="shared" si="1328"/>
        <v/>
      </c>
    </row>
    <row r="8495" spans="1:63" ht="12" customHeight="1" x14ac:dyDescent="0.2">
      <c r="A8495" s="8"/>
      <c r="B8495" s="7"/>
      <c r="C8495" s="7"/>
      <c r="D8495" s="7"/>
      <c r="E8495" s="7"/>
      <c r="F8495" s="7"/>
      <c r="G8495" s="7"/>
      <c r="H8495" s="7"/>
      <c r="I8495" s="10"/>
      <c r="J8495" s="25"/>
      <c r="K8495" s="250"/>
      <c r="L8495" s="31"/>
      <c r="M8495" s="9"/>
      <c r="N8495" s="11" t="s">
        <v>25</v>
      </c>
      <c r="O8495" s="39"/>
      <c r="P8495" s="47"/>
      <c r="Q8495" s="13"/>
      <c r="R8495" s="248">
        <f t="shared" si="1320"/>
        <v>0</v>
      </c>
      <c r="S8495" s="248">
        <f t="shared" si="1321"/>
        <v>0</v>
      </c>
      <c r="T8495" s="248">
        <f t="shared" si="1322"/>
        <v>0</v>
      </c>
      <c r="U8495" s="248">
        <f t="shared" si="1323"/>
        <v>0</v>
      </c>
      <c r="V8495" s="13"/>
      <c r="W8495" s="7"/>
      <c r="AT8495" s="130"/>
      <c r="BF8495" s="33">
        <f t="shared" si="1329"/>
        <v>41242</v>
      </c>
      <c r="BG8495" s="34">
        <f t="shared" si="1324"/>
        <v>82.88000000000001</v>
      </c>
      <c r="BH8495" s="32">
        <f t="shared" si="1325"/>
        <v>1</v>
      </c>
      <c r="BI8495" s="32">
        <f t="shared" si="1326"/>
        <v>0</v>
      </c>
      <c r="BJ8495" s="69">
        <f t="shared" si="1327"/>
        <v>0</v>
      </c>
      <c r="BK8495" s="158" t="str">
        <f t="shared" si="1328"/>
        <v/>
      </c>
    </row>
    <row r="8496" spans="1:63" ht="12" customHeight="1" x14ac:dyDescent="0.2">
      <c r="A8496" s="8"/>
      <c r="B8496" s="7"/>
      <c r="C8496" s="7"/>
      <c r="D8496" s="7"/>
      <c r="E8496" s="7"/>
      <c r="F8496" s="7"/>
      <c r="G8496" s="7"/>
      <c r="H8496" s="7"/>
      <c r="I8496" s="10"/>
      <c r="J8496" s="25"/>
      <c r="K8496" s="250"/>
      <c r="L8496" s="31"/>
      <c r="M8496" s="9"/>
      <c r="N8496" s="11" t="s">
        <v>25</v>
      </c>
      <c r="O8496" s="39"/>
      <c r="P8496" s="47"/>
      <c r="Q8496" s="13"/>
      <c r="R8496" s="248">
        <f t="shared" si="1320"/>
        <v>0</v>
      </c>
      <c r="S8496" s="248">
        <f t="shared" si="1321"/>
        <v>0</v>
      </c>
      <c r="T8496" s="248">
        <f t="shared" si="1322"/>
        <v>0</v>
      </c>
      <c r="U8496" s="248">
        <f t="shared" si="1323"/>
        <v>0</v>
      </c>
      <c r="V8496" s="13"/>
      <c r="W8496" s="7"/>
      <c r="AT8496" s="130"/>
      <c r="BF8496" s="33">
        <f t="shared" si="1329"/>
        <v>41242</v>
      </c>
      <c r="BG8496" s="34">
        <f t="shared" si="1324"/>
        <v>82.88000000000001</v>
      </c>
      <c r="BH8496" s="32">
        <f t="shared" si="1325"/>
        <v>1</v>
      </c>
      <c r="BI8496" s="32">
        <f t="shared" si="1326"/>
        <v>0</v>
      </c>
      <c r="BJ8496" s="69">
        <f t="shared" si="1327"/>
        <v>0</v>
      </c>
      <c r="BK8496" s="158" t="str">
        <f t="shared" si="1328"/>
        <v/>
      </c>
    </row>
    <row r="8497" spans="1:63" ht="12" customHeight="1" x14ac:dyDescent="0.2">
      <c r="A8497" s="8"/>
      <c r="B8497" s="7"/>
      <c r="C8497" s="7"/>
      <c r="D8497" s="7"/>
      <c r="E8497" s="7"/>
      <c r="F8497" s="7"/>
      <c r="G8497" s="7"/>
      <c r="H8497" s="7"/>
      <c r="I8497" s="10"/>
      <c r="J8497" s="25"/>
      <c r="K8497" s="250"/>
      <c r="L8497" s="31"/>
      <c r="M8497" s="9"/>
      <c r="N8497" s="11" t="s">
        <v>25</v>
      </c>
      <c r="O8497" s="39"/>
      <c r="P8497" s="47"/>
      <c r="Q8497" s="13"/>
      <c r="R8497" s="248">
        <f t="shared" si="1320"/>
        <v>0</v>
      </c>
      <c r="S8497" s="248">
        <f t="shared" si="1321"/>
        <v>0</v>
      </c>
      <c r="T8497" s="248">
        <f t="shared" si="1322"/>
        <v>0</v>
      </c>
      <c r="U8497" s="248">
        <f t="shared" si="1323"/>
        <v>0</v>
      </c>
      <c r="V8497" s="13"/>
      <c r="W8497" s="7"/>
      <c r="AT8497" s="130"/>
      <c r="BF8497" s="33">
        <f t="shared" si="1329"/>
        <v>41242</v>
      </c>
      <c r="BG8497" s="34">
        <f t="shared" si="1324"/>
        <v>82.88000000000001</v>
      </c>
      <c r="BH8497" s="32">
        <f t="shared" si="1325"/>
        <v>1</v>
      </c>
      <c r="BI8497" s="32">
        <f t="shared" si="1326"/>
        <v>0</v>
      </c>
      <c r="BJ8497" s="69">
        <f t="shared" si="1327"/>
        <v>0</v>
      </c>
      <c r="BK8497" s="158" t="str">
        <f t="shared" si="1328"/>
        <v/>
      </c>
    </row>
    <row r="8498" spans="1:63" ht="12" customHeight="1" x14ac:dyDescent="0.2">
      <c r="A8498" s="8"/>
      <c r="B8498" s="7"/>
      <c r="C8498" s="7"/>
      <c r="D8498" s="7"/>
      <c r="E8498" s="7"/>
      <c r="F8498" s="7"/>
      <c r="G8498" s="7"/>
      <c r="H8498" s="7"/>
      <c r="I8498" s="10"/>
      <c r="J8498" s="25"/>
      <c r="K8498" s="250"/>
      <c r="L8498" s="31"/>
      <c r="M8498" s="9"/>
      <c r="N8498" s="11" t="s">
        <v>25</v>
      </c>
      <c r="O8498" s="39"/>
      <c r="P8498" s="47"/>
      <c r="Q8498" s="13"/>
      <c r="R8498" s="248">
        <f t="shared" si="1320"/>
        <v>0</v>
      </c>
      <c r="S8498" s="248">
        <f t="shared" si="1321"/>
        <v>0</v>
      </c>
      <c r="T8498" s="248">
        <f t="shared" si="1322"/>
        <v>0</v>
      </c>
      <c r="U8498" s="248">
        <f t="shared" si="1323"/>
        <v>0</v>
      </c>
      <c r="V8498" s="13"/>
      <c r="W8498" s="7"/>
      <c r="AT8498" s="130"/>
      <c r="BF8498" s="33">
        <f t="shared" si="1329"/>
        <v>41242</v>
      </c>
      <c r="BG8498" s="34">
        <f t="shared" si="1324"/>
        <v>82.88000000000001</v>
      </c>
      <c r="BH8498" s="32">
        <f t="shared" si="1325"/>
        <v>1</v>
      </c>
      <c r="BI8498" s="32">
        <f t="shared" si="1326"/>
        <v>0</v>
      </c>
      <c r="BJ8498" s="69">
        <f t="shared" si="1327"/>
        <v>0</v>
      </c>
      <c r="BK8498" s="158" t="str">
        <f t="shared" si="1328"/>
        <v/>
      </c>
    </row>
    <row r="8499" spans="1:63" ht="12" customHeight="1" x14ac:dyDescent="0.2">
      <c r="A8499" s="8"/>
      <c r="B8499" s="7"/>
      <c r="C8499" s="7"/>
      <c r="D8499" s="7"/>
      <c r="E8499" s="7"/>
      <c r="F8499" s="7"/>
      <c r="G8499" s="7"/>
      <c r="H8499" s="7"/>
      <c r="I8499" s="10"/>
      <c r="J8499" s="25"/>
      <c r="K8499" s="250"/>
      <c r="L8499" s="31"/>
      <c r="M8499" s="9"/>
      <c r="N8499" s="11" t="s">
        <v>25</v>
      </c>
      <c r="O8499" s="39"/>
      <c r="P8499" s="47"/>
      <c r="Q8499" s="13"/>
      <c r="R8499" s="248">
        <f t="shared" si="1320"/>
        <v>0</v>
      </c>
      <c r="S8499" s="248">
        <f t="shared" si="1321"/>
        <v>0</v>
      </c>
      <c r="T8499" s="248">
        <f t="shared" si="1322"/>
        <v>0</v>
      </c>
      <c r="U8499" s="248">
        <f t="shared" si="1323"/>
        <v>0</v>
      </c>
      <c r="V8499" s="13"/>
      <c r="W8499" s="7"/>
      <c r="AT8499" s="130"/>
      <c r="BF8499" s="33">
        <f t="shared" si="1329"/>
        <v>41242</v>
      </c>
      <c r="BG8499" s="34">
        <f t="shared" si="1324"/>
        <v>82.88000000000001</v>
      </c>
      <c r="BH8499" s="32">
        <f t="shared" si="1325"/>
        <v>1</v>
      </c>
      <c r="BI8499" s="32">
        <f t="shared" si="1326"/>
        <v>0</v>
      </c>
      <c r="BJ8499" s="69">
        <f t="shared" si="1327"/>
        <v>0</v>
      </c>
      <c r="BK8499" s="158" t="str">
        <f t="shared" si="1328"/>
        <v/>
      </c>
    </row>
    <row r="8500" spans="1:63" ht="12" customHeight="1" x14ac:dyDescent="0.2">
      <c r="A8500" s="8"/>
      <c r="B8500" s="7"/>
      <c r="C8500" s="7"/>
      <c r="D8500" s="7"/>
      <c r="E8500" s="7"/>
      <c r="F8500" s="7"/>
      <c r="G8500" s="7"/>
      <c r="H8500" s="7"/>
      <c r="I8500" s="10"/>
      <c r="J8500" s="25"/>
      <c r="K8500" s="250"/>
      <c r="L8500" s="31"/>
      <c r="M8500" s="9"/>
      <c r="N8500" s="11" t="s">
        <v>25</v>
      </c>
      <c r="O8500" s="39"/>
      <c r="P8500" s="47"/>
      <c r="Q8500" s="13"/>
      <c r="R8500" s="248">
        <f t="shared" si="1320"/>
        <v>0</v>
      </c>
      <c r="S8500" s="248">
        <f t="shared" si="1321"/>
        <v>0</v>
      </c>
      <c r="T8500" s="248">
        <f t="shared" si="1322"/>
        <v>0</v>
      </c>
      <c r="U8500" s="248">
        <f t="shared" si="1323"/>
        <v>0</v>
      </c>
      <c r="V8500" s="13"/>
      <c r="W8500" s="7"/>
      <c r="AT8500" s="130"/>
      <c r="BF8500" s="33">
        <f t="shared" si="1329"/>
        <v>41242</v>
      </c>
      <c r="BG8500" s="34">
        <f t="shared" si="1324"/>
        <v>82.88000000000001</v>
      </c>
      <c r="BH8500" s="32">
        <f t="shared" si="1325"/>
        <v>1</v>
      </c>
      <c r="BI8500" s="32">
        <f t="shared" si="1326"/>
        <v>0</v>
      </c>
      <c r="BJ8500" s="69">
        <f t="shared" si="1327"/>
        <v>0</v>
      </c>
      <c r="BK8500" s="158" t="str">
        <f t="shared" si="1328"/>
        <v/>
      </c>
    </row>
    <row r="8501" spans="1:63" ht="12" customHeight="1" x14ac:dyDescent="0.2">
      <c r="A8501" s="8"/>
      <c r="B8501" s="7"/>
      <c r="C8501" s="7"/>
      <c r="D8501" s="7"/>
      <c r="E8501" s="7"/>
      <c r="F8501" s="7"/>
      <c r="G8501" s="7"/>
      <c r="H8501" s="7"/>
      <c r="I8501" s="10"/>
      <c r="J8501" s="25"/>
      <c r="K8501" s="250"/>
      <c r="L8501" s="31"/>
      <c r="M8501" s="9"/>
      <c r="N8501" s="11" t="s">
        <v>25</v>
      </c>
      <c r="O8501" s="39"/>
      <c r="P8501" s="47"/>
      <c r="Q8501" s="13"/>
      <c r="R8501" s="248">
        <f t="shared" si="1320"/>
        <v>0</v>
      </c>
      <c r="S8501" s="248">
        <f t="shared" si="1321"/>
        <v>0</v>
      </c>
      <c r="T8501" s="248">
        <f t="shared" si="1322"/>
        <v>0</v>
      </c>
      <c r="U8501" s="248">
        <f t="shared" si="1323"/>
        <v>0</v>
      </c>
      <c r="V8501" s="13"/>
      <c r="W8501" s="7"/>
      <c r="AT8501" s="130"/>
      <c r="BF8501" s="33">
        <f t="shared" si="1329"/>
        <v>41242</v>
      </c>
      <c r="BG8501" s="34">
        <f t="shared" si="1324"/>
        <v>82.88000000000001</v>
      </c>
      <c r="BH8501" s="32">
        <f t="shared" si="1325"/>
        <v>1</v>
      </c>
      <c r="BI8501" s="32">
        <f t="shared" si="1326"/>
        <v>0</v>
      </c>
      <c r="BJ8501" s="69">
        <f t="shared" si="1327"/>
        <v>0</v>
      </c>
      <c r="BK8501" s="158" t="str">
        <f t="shared" si="1328"/>
        <v/>
      </c>
    </row>
    <row r="8502" spans="1:63" ht="12" customHeight="1" x14ac:dyDescent="0.2">
      <c r="A8502" s="8"/>
      <c r="B8502" s="7"/>
      <c r="C8502" s="7"/>
      <c r="D8502" s="7"/>
      <c r="E8502" s="7"/>
      <c r="F8502" s="7"/>
      <c r="G8502" s="7"/>
      <c r="H8502" s="7"/>
      <c r="I8502" s="10"/>
      <c r="J8502" s="25"/>
      <c r="K8502" s="250"/>
      <c r="L8502" s="31"/>
      <c r="M8502" s="9"/>
      <c r="N8502" s="11" t="s">
        <v>25</v>
      </c>
      <c r="O8502" s="39"/>
      <c r="P8502" s="47"/>
      <c r="Q8502" s="13"/>
      <c r="R8502" s="248">
        <f t="shared" si="1320"/>
        <v>0</v>
      </c>
      <c r="S8502" s="248">
        <f t="shared" si="1321"/>
        <v>0</v>
      </c>
      <c r="T8502" s="248">
        <f t="shared" si="1322"/>
        <v>0</v>
      </c>
      <c r="U8502" s="248">
        <f t="shared" si="1323"/>
        <v>0</v>
      </c>
      <c r="V8502" s="13"/>
      <c r="W8502" s="7"/>
      <c r="AT8502" s="130"/>
      <c r="BF8502" s="33">
        <f t="shared" si="1329"/>
        <v>41242</v>
      </c>
      <c r="BG8502" s="34">
        <f t="shared" si="1324"/>
        <v>82.88000000000001</v>
      </c>
      <c r="BH8502" s="32">
        <f t="shared" si="1325"/>
        <v>1</v>
      </c>
      <c r="BI8502" s="32">
        <f t="shared" si="1326"/>
        <v>0</v>
      </c>
      <c r="BJ8502" s="69">
        <f t="shared" si="1327"/>
        <v>0</v>
      </c>
      <c r="BK8502" s="158" t="str">
        <f t="shared" si="1328"/>
        <v/>
      </c>
    </row>
    <row r="8503" spans="1:63" ht="12" customHeight="1" x14ac:dyDescent="0.2">
      <c r="A8503" s="8"/>
      <c r="B8503" s="7"/>
      <c r="C8503" s="7"/>
      <c r="D8503" s="7"/>
      <c r="E8503" s="7"/>
      <c r="F8503" s="7"/>
      <c r="G8503" s="7"/>
      <c r="H8503" s="7"/>
      <c r="I8503" s="10"/>
      <c r="J8503" s="25"/>
      <c r="K8503" s="250"/>
      <c r="L8503" s="31"/>
      <c r="M8503" s="9"/>
      <c r="N8503" s="11" t="s">
        <v>25</v>
      </c>
      <c r="O8503" s="39"/>
      <c r="P8503" s="47"/>
      <c r="Q8503" s="13"/>
      <c r="R8503" s="248">
        <f t="shared" si="1320"/>
        <v>0</v>
      </c>
      <c r="S8503" s="248">
        <f t="shared" si="1321"/>
        <v>0</v>
      </c>
      <c r="T8503" s="248">
        <f t="shared" si="1322"/>
        <v>0</v>
      </c>
      <c r="U8503" s="248">
        <f t="shared" si="1323"/>
        <v>0</v>
      </c>
      <c r="V8503" s="13"/>
      <c r="W8503" s="7"/>
      <c r="AT8503" s="130"/>
      <c r="BF8503" s="33">
        <f t="shared" si="1329"/>
        <v>41242</v>
      </c>
      <c r="BG8503" s="34">
        <f t="shared" si="1324"/>
        <v>82.88000000000001</v>
      </c>
      <c r="BH8503" s="32">
        <f t="shared" si="1325"/>
        <v>1</v>
      </c>
      <c r="BI8503" s="32">
        <f t="shared" si="1326"/>
        <v>0</v>
      </c>
      <c r="BJ8503" s="69">
        <f t="shared" si="1327"/>
        <v>0</v>
      </c>
      <c r="BK8503" s="158" t="str">
        <f t="shared" si="1328"/>
        <v/>
      </c>
    </row>
    <row r="8504" spans="1:63" ht="12" customHeight="1" x14ac:dyDescent="0.2">
      <c r="A8504" s="8"/>
      <c r="B8504" s="7"/>
      <c r="C8504" s="7"/>
      <c r="D8504" s="7"/>
      <c r="E8504" s="7"/>
      <c r="F8504" s="7"/>
      <c r="G8504" s="7"/>
      <c r="H8504" s="7"/>
      <c r="I8504" s="10"/>
      <c r="J8504" s="25"/>
      <c r="K8504" s="250"/>
      <c r="L8504" s="31"/>
      <c r="M8504" s="9"/>
      <c r="N8504" s="11" t="s">
        <v>25</v>
      </c>
      <c r="O8504" s="39"/>
      <c r="P8504" s="47"/>
      <c r="Q8504" s="13"/>
      <c r="R8504" s="248">
        <f t="shared" si="1320"/>
        <v>0</v>
      </c>
      <c r="S8504" s="248">
        <f t="shared" si="1321"/>
        <v>0</v>
      </c>
      <c r="T8504" s="248">
        <f t="shared" si="1322"/>
        <v>0</v>
      </c>
      <c r="U8504" s="248">
        <f t="shared" si="1323"/>
        <v>0</v>
      </c>
      <c r="V8504" s="13"/>
      <c r="W8504" s="7"/>
      <c r="AT8504" s="130"/>
      <c r="BF8504" s="33">
        <f t="shared" si="1329"/>
        <v>41242</v>
      </c>
      <c r="BG8504" s="34">
        <f t="shared" si="1324"/>
        <v>82.88000000000001</v>
      </c>
      <c r="BH8504" s="32">
        <f t="shared" si="1325"/>
        <v>1</v>
      </c>
      <c r="BI8504" s="32">
        <f t="shared" si="1326"/>
        <v>0</v>
      </c>
      <c r="BJ8504" s="69">
        <f t="shared" si="1327"/>
        <v>0</v>
      </c>
      <c r="BK8504" s="158" t="str">
        <f t="shared" si="1328"/>
        <v/>
      </c>
    </row>
    <row r="8505" spans="1:63" ht="12" customHeight="1" x14ac:dyDescent="0.2">
      <c r="A8505" s="8"/>
      <c r="B8505" s="7"/>
      <c r="C8505" s="7"/>
      <c r="D8505" s="7"/>
      <c r="E8505" s="7"/>
      <c r="F8505" s="7"/>
      <c r="G8505" s="7"/>
      <c r="H8505" s="7"/>
      <c r="I8505" s="10"/>
      <c r="J8505" s="25"/>
      <c r="K8505" s="250"/>
      <c r="L8505" s="31"/>
      <c r="M8505" s="9"/>
      <c r="N8505" s="11" t="s">
        <v>25</v>
      </c>
      <c r="O8505" s="39"/>
      <c r="P8505" s="47"/>
      <c r="Q8505" s="13"/>
      <c r="R8505" s="248">
        <f t="shared" si="1320"/>
        <v>0</v>
      </c>
      <c r="S8505" s="248">
        <f t="shared" si="1321"/>
        <v>0</v>
      </c>
      <c r="T8505" s="248">
        <f t="shared" si="1322"/>
        <v>0</v>
      </c>
      <c r="U8505" s="248">
        <f t="shared" si="1323"/>
        <v>0</v>
      </c>
      <c r="V8505" s="13"/>
      <c r="W8505" s="7"/>
      <c r="AT8505" s="130"/>
      <c r="BF8505" s="33">
        <f t="shared" si="1329"/>
        <v>41242</v>
      </c>
      <c r="BG8505" s="34">
        <f t="shared" si="1324"/>
        <v>82.88000000000001</v>
      </c>
      <c r="BH8505" s="32">
        <f t="shared" si="1325"/>
        <v>1</v>
      </c>
      <c r="BI8505" s="32">
        <f t="shared" si="1326"/>
        <v>0</v>
      </c>
      <c r="BJ8505" s="69">
        <f t="shared" si="1327"/>
        <v>0</v>
      </c>
      <c r="BK8505" s="158" t="str">
        <f t="shared" si="1328"/>
        <v/>
      </c>
    </row>
    <row r="8506" spans="1:63" ht="12" customHeight="1" x14ac:dyDescent="0.2">
      <c r="A8506" s="8"/>
      <c r="B8506" s="7"/>
      <c r="C8506" s="7"/>
      <c r="D8506" s="7"/>
      <c r="E8506" s="7"/>
      <c r="F8506" s="7"/>
      <c r="G8506" s="7"/>
      <c r="H8506" s="7"/>
      <c r="I8506" s="10"/>
      <c r="J8506" s="25"/>
      <c r="K8506" s="250"/>
      <c r="L8506" s="31"/>
      <c r="M8506" s="9"/>
      <c r="N8506" s="11" t="s">
        <v>25</v>
      </c>
      <c r="O8506" s="39"/>
      <c r="P8506" s="47"/>
      <c r="Q8506" s="13"/>
      <c r="R8506" s="248">
        <f t="shared" si="1320"/>
        <v>0</v>
      </c>
      <c r="S8506" s="248">
        <f t="shared" si="1321"/>
        <v>0</v>
      </c>
      <c r="T8506" s="248">
        <f t="shared" si="1322"/>
        <v>0</v>
      </c>
      <c r="U8506" s="248">
        <f t="shared" si="1323"/>
        <v>0</v>
      </c>
      <c r="V8506" s="13"/>
      <c r="W8506" s="7"/>
      <c r="AT8506" s="130"/>
      <c r="BF8506" s="33">
        <f t="shared" si="1329"/>
        <v>41242</v>
      </c>
      <c r="BG8506" s="34">
        <f t="shared" si="1324"/>
        <v>82.88000000000001</v>
      </c>
      <c r="BH8506" s="32">
        <f t="shared" si="1325"/>
        <v>1</v>
      </c>
      <c r="BI8506" s="32">
        <f t="shared" si="1326"/>
        <v>0</v>
      </c>
      <c r="BJ8506" s="69">
        <f t="shared" si="1327"/>
        <v>0</v>
      </c>
      <c r="BK8506" s="158" t="str">
        <f t="shared" si="1328"/>
        <v/>
      </c>
    </row>
    <row r="8507" spans="1:63" ht="12" customHeight="1" x14ac:dyDescent="0.2">
      <c r="A8507" s="8"/>
      <c r="B8507" s="7"/>
      <c r="C8507" s="7"/>
      <c r="D8507" s="7"/>
      <c r="E8507" s="7"/>
      <c r="F8507" s="7"/>
      <c r="G8507" s="7"/>
      <c r="H8507" s="7"/>
      <c r="I8507" s="10"/>
      <c r="J8507" s="25"/>
      <c r="K8507" s="250"/>
      <c r="L8507" s="31"/>
      <c r="M8507" s="9"/>
      <c r="N8507" s="11" t="s">
        <v>25</v>
      </c>
      <c r="O8507" s="39"/>
      <c r="P8507" s="47"/>
      <c r="Q8507" s="13"/>
      <c r="R8507" s="248">
        <f t="shared" si="1320"/>
        <v>0</v>
      </c>
      <c r="S8507" s="248">
        <f t="shared" si="1321"/>
        <v>0</v>
      </c>
      <c r="T8507" s="248">
        <f t="shared" si="1322"/>
        <v>0</v>
      </c>
      <c r="U8507" s="248">
        <f t="shared" si="1323"/>
        <v>0</v>
      </c>
      <c r="V8507" s="13"/>
      <c r="W8507" s="7"/>
      <c r="AT8507" s="130"/>
      <c r="BF8507" s="33">
        <f t="shared" si="1329"/>
        <v>41242</v>
      </c>
      <c r="BG8507" s="34">
        <f t="shared" si="1324"/>
        <v>82.88000000000001</v>
      </c>
      <c r="BH8507" s="32">
        <f t="shared" si="1325"/>
        <v>1</v>
      </c>
      <c r="BI8507" s="32">
        <f t="shared" si="1326"/>
        <v>0</v>
      </c>
      <c r="BJ8507" s="69">
        <f t="shared" si="1327"/>
        <v>0</v>
      </c>
      <c r="BK8507" s="158" t="str">
        <f t="shared" si="1328"/>
        <v/>
      </c>
    </row>
    <row r="8508" spans="1:63" ht="12" customHeight="1" x14ac:dyDescent="0.2">
      <c r="A8508" s="8"/>
      <c r="B8508" s="7"/>
      <c r="C8508" s="7"/>
      <c r="D8508" s="7"/>
      <c r="E8508" s="7"/>
      <c r="F8508" s="7"/>
      <c r="G8508" s="7"/>
      <c r="H8508" s="7"/>
      <c r="I8508" s="10"/>
      <c r="J8508" s="25"/>
      <c r="K8508" s="250"/>
      <c r="L8508" s="31"/>
      <c r="M8508" s="9"/>
      <c r="N8508" s="11" t="s">
        <v>25</v>
      </c>
      <c r="O8508" s="39"/>
      <c r="P8508" s="47"/>
      <c r="Q8508" s="13"/>
      <c r="R8508" s="248">
        <f t="shared" si="1320"/>
        <v>0</v>
      </c>
      <c r="S8508" s="248">
        <f t="shared" si="1321"/>
        <v>0</v>
      </c>
      <c r="T8508" s="248">
        <f t="shared" si="1322"/>
        <v>0</v>
      </c>
      <c r="U8508" s="248">
        <f t="shared" si="1323"/>
        <v>0</v>
      </c>
      <c r="V8508" s="13"/>
      <c r="W8508" s="7"/>
      <c r="AT8508" s="130"/>
      <c r="BF8508" s="33">
        <f t="shared" si="1329"/>
        <v>41242</v>
      </c>
      <c r="BG8508" s="34">
        <f t="shared" si="1324"/>
        <v>82.88000000000001</v>
      </c>
      <c r="BH8508" s="32">
        <f t="shared" si="1325"/>
        <v>1</v>
      </c>
      <c r="BI8508" s="32">
        <f t="shared" si="1326"/>
        <v>0</v>
      </c>
      <c r="BJ8508" s="69">
        <f t="shared" si="1327"/>
        <v>0</v>
      </c>
      <c r="BK8508" s="158" t="str">
        <f t="shared" si="1328"/>
        <v/>
      </c>
    </row>
    <row r="8509" spans="1:63" ht="12" customHeight="1" x14ac:dyDescent="0.2">
      <c r="A8509" s="8"/>
      <c r="B8509" s="7"/>
      <c r="C8509" s="7"/>
      <c r="D8509" s="7"/>
      <c r="E8509" s="7"/>
      <c r="F8509" s="7"/>
      <c r="G8509" s="7"/>
      <c r="H8509" s="7"/>
      <c r="I8509" s="10"/>
      <c r="J8509" s="25"/>
      <c r="K8509" s="250"/>
      <c r="L8509" s="31"/>
      <c r="M8509" s="9"/>
      <c r="N8509" s="11" t="s">
        <v>25</v>
      </c>
      <c r="O8509" s="39"/>
      <c r="P8509" s="47"/>
      <c r="Q8509" s="13"/>
      <c r="R8509" s="248">
        <f t="shared" si="1320"/>
        <v>0</v>
      </c>
      <c r="S8509" s="248">
        <f t="shared" si="1321"/>
        <v>0</v>
      </c>
      <c r="T8509" s="248">
        <f t="shared" si="1322"/>
        <v>0</v>
      </c>
      <c r="U8509" s="248">
        <f t="shared" si="1323"/>
        <v>0</v>
      </c>
      <c r="V8509" s="13"/>
      <c r="W8509" s="7"/>
      <c r="AT8509" s="130"/>
      <c r="BF8509" s="33">
        <f t="shared" si="1329"/>
        <v>41242</v>
      </c>
      <c r="BG8509" s="34">
        <f t="shared" si="1324"/>
        <v>82.88000000000001</v>
      </c>
      <c r="BH8509" s="32">
        <f t="shared" si="1325"/>
        <v>1</v>
      </c>
      <c r="BI8509" s="32">
        <f t="shared" si="1326"/>
        <v>0</v>
      </c>
      <c r="BJ8509" s="69">
        <f t="shared" si="1327"/>
        <v>0</v>
      </c>
      <c r="BK8509" s="158" t="str">
        <f t="shared" si="1328"/>
        <v/>
      </c>
    </row>
    <row r="8510" spans="1:63" ht="12" customHeight="1" x14ac:dyDescent="0.2">
      <c r="A8510" s="8"/>
      <c r="B8510" s="7"/>
      <c r="C8510" s="7"/>
      <c r="D8510" s="7"/>
      <c r="E8510" s="7"/>
      <c r="F8510" s="7"/>
      <c r="G8510" s="7"/>
      <c r="H8510" s="7"/>
      <c r="I8510" s="10"/>
      <c r="J8510" s="25"/>
      <c r="K8510" s="250"/>
      <c r="L8510" s="31"/>
      <c r="M8510" s="9"/>
      <c r="N8510" s="11" t="s">
        <v>25</v>
      </c>
      <c r="O8510" s="39"/>
      <c r="P8510" s="47"/>
      <c r="Q8510" s="13"/>
      <c r="R8510" s="248">
        <f t="shared" si="1320"/>
        <v>0</v>
      </c>
      <c r="S8510" s="248">
        <f t="shared" si="1321"/>
        <v>0</v>
      </c>
      <c r="T8510" s="248">
        <f t="shared" si="1322"/>
        <v>0</v>
      </c>
      <c r="U8510" s="248">
        <f t="shared" si="1323"/>
        <v>0</v>
      </c>
      <c r="V8510" s="13"/>
      <c r="W8510" s="7"/>
      <c r="AT8510" s="130"/>
      <c r="BF8510" s="33">
        <f t="shared" si="1329"/>
        <v>41242</v>
      </c>
      <c r="BG8510" s="34">
        <f t="shared" si="1324"/>
        <v>82.88000000000001</v>
      </c>
      <c r="BH8510" s="32">
        <f t="shared" si="1325"/>
        <v>1</v>
      </c>
      <c r="BI8510" s="32">
        <f t="shared" si="1326"/>
        <v>0</v>
      </c>
      <c r="BJ8510" s="69">
        <f t="shared" si="1327"/>
        <v>0</v>
      </c>
      <c r="BK8510" s="158" t="str">
        <f t="shared" si="1328"/>
        <v/>
      </c>
    </row>
    <row r="8511" spans="1:63" ht="12" customHeight="1" x14ac:dyDescent="0.2">
      <c r="A8511" s="8"/>
      <c r="B8511" s="7"/>
      <c r="C8511" s="7"/>
      <c r="D8511" s="7"/>
      <c r="E8511" s="7"/>
      <c r="F8511" s="7"/>
      <c r="G8511" s="7"/>
      <c r="H8511" s="7"/>
      <c r="I8511" s="10"/>
      <c r="J8511" s="25"/>
      <c r="K8511" s="250"/>
      <c r="L8511" s="31"/>
      <c r="M8511" s="9"/>
      <c r="N8511" s="11" t="s">
        <v>25</v>
      </c>
      <c r="O8511" s="39"/>
      <c r="P8511" s="47"/>
      <c r="Q8511" s="13"/>
      <c r="R8511" s="248">
        <f t="shared" si="1320"/>
        <v>0</v>
      </c>
      <c r="S8511" s="248">
        <f t="shared" si="1321"/>
        <v>0</v>
      </c>
      <c r="T8511" s="248">
        <f t="shared" si="1322"/>
        <v>0</v>
      </c>
      <c r="U8511" s="248">
        <f t="shared" si="1323"/>
        <v>0</v>
      </c>
      <c r="V8511" s="13"/>
      <c r="W8511" s="7"/>
      <c r="AT8511" s="130"/>
      <c r="BF8511" s="33">
        <f t="shared" si="1329"/>
        <v>41242</v>
      </c>
      <c r="BG8511" s="34">
        <f t="shared" si="1324"/>
        <v>82.88000000000001</v>
      </c>
      <c r="BH8511" s="32">
        <f t="shared" si="1325"/>
        <v>1</v>
      </c>
      <c r="BI8511" s="32">
        <f t="shared" si="1326"/>
        <v>0</v>
      </c>
      <c r="BJ8511" s="69">
        <f t="shared" si="1327"/>
        <v>0</v>
      </c>
      <c r="BK8511" s="158" t="str">
        <f t="shared" si="1328"/>
        <v/>
      </c>
    </row>
    <row r="8512" spans="1:63" ht="12" customHeight="1" x14ac:dyDescent="0.2">
      <c r="A8512" s="8"/>
      <c r="B8512" s="7"/>
      <c r="C8512" s="7"/>
      <c r="D8512" s="7"/>
      <c r="E8512" s="7"/>
      <c r="F8512" s="7"/>
      <c r="G8512" s="7"/>
      <c r="H8512" s="7"/>
      <c r="I8512" s="10"/>
      <c r="J8512" s="25"/>
      <c r="K8512" s="250"/>
      <c r="L8512" s="31"/>
      <c r="M8512" s="9"/>
      <c r="N8512" s="11" t="s">
        <v>25</v>
      </c>
      <c r="O8512" s="39"/>
      <c r="P8512" s="47"/>
      <c r="Q8512" s="13"/>
      <c r="R8512" s="248">
        <f t="shared" si="1320"/>
        <v>0</v>
      </c>
      <c r="S8512" s="248">
        <f t="shared" si="1321"/>
        <v>0</v>
      </c>
      <c r="T8512" s="248">
        <f t="shared" si="1322"/>
        <v>0</v>
      </c>
      <c r="U8512" s="248">
        <f t="shared" si="1323"/>
        <v>0</v>
      </c>
      <c r="V8512" s="13"/>
      <c r="W8512" s="7"/>
      <c r="AT8512" s="130"/>
      <c r="BF8512" s="33">
        <f t="shared" si="1329"/>
        <v>41242</v>
      </c>
      <c r="BG8512" s="34">
        <f t="shared" si="1324"/>
        <v>82.88000000000001</v>
      </c>
      <c r="BH8512" s="32">
        <f t="shared" si="1325"/>
        <v>1</v>
      </c>
      <c r="BI8512" s="32">
        <f t="shared" si="1326"/>
        <v>0</v>
      </c>
      <c r="BJ8512" s="69">
        <f t="shared" si="1327"/>
        <v>0</v>
      </c>
      <c r="BK8512" s="158" t="str">
        <f t="shared" si="1328"/>
        <v/>
      </c>
    </row>
    <row r="8513" spans="1:63" ht="12" customHeight="1" x14ac:dyDescent="0.2">
      <c r="A8513" s="8"/>
      <c r="B8513" s="7"/>
      <c r="C8513" s="7"/>
      <c r="D8513" s="7"/>
      <c r="E8513" s="7"/>
      <c r="F8513" s="7"/>
      <c r="G8513" s="7"/>
      <c r="H8513" s="7"/>
      <c r="I8513" s="10"/>
      <c r="J8513" s="25"/>
      <c r="K8513" s="250"/>
      <c r="L8513" s="31"/>
      <c r="M8513" s="9"/>
      <c r="N8513" s="11" t="s">
        <v>25</v>
      </c>
      <c r="O8513" s="39"/>
      <c r="P8513" s="47"/>
      <c r="Q8513" s="13"/>
      <c r="R8513" s="248">
        <f t="shared" si="1320"/>
        <v>0</v>
      </c>
      <c r="S8513" s="248">
        <f t="shared" si="1321"/>
        <v>0</v>
      </c>
      <c r="T8513" s="248">
        <f t="shared" si="1322"/>
        <v>0</v>
      </c>
      <c r="U8513" s="248">
        <f t="shared" si="1323"/>
        <v>0</v>
      </c>
      <c r="V8513" s="13"/>
      <c r="W8513" s="7"/>
      <c r="AT8513" s="130"/>
      <c r="BF8513" s="33">
        <f t="shared" si="1329"/>
        <v>41242</v>
      </c>
      <c r="BG8513" s="34">
        <f t="shared" si="1324"/>
        <v>82.88000000000001</v>
      </c>
      <c r="BH8513" s="32">
        <f t="shared" si="1325"/>
        <v>1</v>
      </c>
      <c r="BI8513" s="32">
        <f t="shared" si="1326"/>
        <v>0</v>
      </c>
      <c r="BJ8513" s="69">
        <f t="shared" si="1327"/>
        <v>0</v>
      </c>
      <c r="BK8513" s="158" t="str">
        <f t="shared" si="1328"/>
        <v/>
      </c>
    </row>
    <row r="8514" spans="1:63" ht="12" customHeight="1" x14ac:dyDescent="0.2">
      <c r="A8514" s="8"/>
      <c r="B8514" s="7"/>
      <c r="C8514" s="7"/>
      <c r="D8514" s="7"/>
      <c r="E8514" s="7"/>
      <c r="F8514" s="7"/>
      <c r="G8514" s="7"/>
      <c r="H8514" s="7"/>
      <c r="I8514" s="10"/>
      <c r="J8514" s="25"/>
      <c r="K8514" s="250"/>
      <c r="L8514" s="31"/>
      <c r="M8514" s="9"/>
      <c r="N8514" s="11" t="s">
        <v>25</v>
      </c>
      <c r="O8514" s="39"/>
      <c r="P8514" s="47"/>
      <c r="Q8514" s="13"/>
      <c r="R8514" s="248">
        <f t="shared" si="1320"/>
        <v>0</v>
      </c>
      <c r="S8514" s="248">
        <f t="shared" si="1321"/>
        <v>0</v>
      </c>
      <c r="T8514" s="248">
        <f t="shared" si="1322"/>
        <v>0</v>
      </c>
      <c r="U8514" s="248">
        <f t="shared" si="1323"/>
        <v>0</v>
      </c>
      <c r="V8514" s="13"/>
      <c r="W8514" s="7"/>
      <c r="AT8514" s="130"/>
      <c r="BF8514" s="33">
        <f t="shared" si="1329"/>
        <v>41242</v>
      </c>
      <c r="BG8514" s="34">
        <f t="shared" si="1324"/>
        <v>82.88000000000001</v>
      </c>
      <c r="BH8514" s="32">
        <f t="shared" si="1325"/>
        <v>1</v>
      </c>
      <c r="BI8514" s="32">
        <f t="shared" si="1326"/>
        <v>0</v>
      </c>
      <c r="BJ8514" s="69">
        <f t="shared" si="1327"/>
        <v>0</v>
      </c>
      <c r="BK8514" s="158" t="str">
        <f t="shared" si="1328"/>
        <v/>
      </c>
    </row>
    <row r="8515" spans="1:63" ht="12" customHeight="1" x14ac:dyDescent="0.2">
      <c r="A8515" s="8"/>
      <c r="B8515" s="7"/>
      <c r="C8515" s="7"/>
      <c r="D8515" s="7"/>
      <c r="E8515" s="7"/>
      <c r="F8515" s="7"/>
      <c r="G8515" s="7"/>
      <c r="H8515" s="7"/>
      <c r="I8515" s="10"/>
      <c r="J8515" s="25"/>
      <c r="K8515" s="250"/>
      <c r="L8515" s="31"/>
      <c r="M8515" s="9"/>
      <c r="N8515" s="11" t="s">
        <v>25</v>
      </c>
      <c r="O8515" s="39"/>
      <c r="P8515" s="47"/>
      <c r="Q8515" s="13"/>
      <c r="R8515" s="248">
        <f t="shared" si="1320"/>
        <v>0</v>
      </c>
      <c r="S8515" s="248">
        <f t="shared" si="1321"/>
        <v>0</v>
      </c>
      <c r="T8515" s="248">
        <f t="shared" si="1322"/>
        <v>0</v>
      </c>
      <c r="U8515" s="248">
        <f t="shared" si="1323"/>
        <v>0</v>
      </c>
      <c r="V8515" s="13"/>
      <c r="W8515" s="7"/>
      <c r="AT8515" s="130"/>
      <c r="BF8515" s="33">
        <f t="shared" si="1329"/>
        <v>41242</v>
      </c>
      <c r="BG8515" s="34">
        <f t="shared" si="1324"/>
        <v>82.88000000000001</v>
      </c>
      <c r="BH8515" s="32">
        <f t="shared" si="1325"/>
        <v>1</v>
      </c>
      <c r="BI8515" s="32">
        <f t="shared" si="1326"/>
        <v>0</v>
      </c>
      <c r="BJ8515" s="69">
        <f t="shared" si="1327"/>
        <v>0</v>
      </c>
      <c r="BK8515" s="158" t="str">
        <f t="shared" si="1328"/>
        <v/>
      </c>
    </row>
    <row r="8516" spans="1:63" ht="12" customHeight="1" x14ac:dyDescent="0.2">
      <c r="A8516" s="8"/>
      <c r="B8516" s="7"/>
      <c r="C8516" s="7"/>
      <c r="D8516" s="7"/>
      <c r="E8516" s="7"/>
      <c r="F8516" s="7"/>
      <c r="G8516" s="7"/>
      <c r="H8516" s="7"/>
      <c r="I8516" s="10"/>
      <c r="J8516" s="25"/>
      <c r="K8516" s="250"/>
      <c r="L8516" s="31"/>
      <c r="M8516" s="9"/>
      <c r="N8516" s="11" t="s">
        <v>25</v>
      </c>
      <c r="O8516" s="39"/>
      <c r="P8516" s="47"/>
      <c r="Q8516" s="13"/>
      <c r="R8516" s="248">
        <f t="shared" si="1320"/>
        <v>0</v>
      </c>
      <c r="S8516" s="248">
        <f t="shared" si="1321"/>
        <v>0</v>
      </c>
      <c r="T8516" s="248">
        <f t="shared" si="1322"/>
        <v>0</v>
      </c>
      <c r="U8516" s="248">
        <f t="shared" si="1323"/>
        <v>0</v>
      </c>
      <c r="V8516" s="13"/>
      <c r="W8516" s="7"/>
      <c r="AT8516" s="130"/>
      <c r="BF8516" s="33">
        <f t="shared" si="1329"/>
        <v>41242</v>
      </c>
      <c r="BG8516" s="34">
        <f t="shared" si="1324"/>
        <v>82.88000000000001</v>
      </c>
      <c r="BH8516" s="32">
        <f t="shared" si="1325"/>
        <v>1</v>
      </c>
      <c r="BI8516" s="32">
        <f t="shared" si="1326"/>
        <v>0</v>
      </c>
      <c r="BJ8516" s="69">
        <f t="shared" si="1327"/>
        <v>0</v>
      </c>
      <c r="BK8516" s="158" t="str">
        <f t="shared" si="1328"/>
        <v/>
      </c>
    </row>
    <row r="8517" spans="1:63" ht="12" customHeight="1" x14ac:dyDescent="0.2">
      <c r="A8517" s="8"/>
      <c r="B8517" s="7"/>
      <c r="C8517" s="7"/>
      <c r="D8517" s="7"/>
      <c r="E8517" s="7"/>
      <c r="F8517" s="7"/>
      <c r="G8517" s="7"/>
      <c r="H8517" s="7"/>
      <c r="I8517" s="10"/>
      <c r="J8517" s="25"/>
      <c r="K8517" s="250"/>
      <c r="L8517" s="31"/>
      <c r="M8517" s="9"/>
      <c r="N8517" s="11" t="s">
        <v>25</v>
      </c>
      <c r="O8517" s="39"/>
      <c r="P8517" s="47"/>
      <c r="Q8517" s="13"/>
      <c r="R8517" s="248">
        <f t="shared" si="1320"/>
        <v>0</v>
      </c>
      <c r="S8517" s="248">
        <f t="shared" si="1321"/>
        <v>0</v>
      </c>
      <c r="T8517" s="248">
        <f t="shared" si="1322"/>
        <v>0</v>
      </c>
      <c r="U8517" s="248">
        <f t="shared" si="1323"/>
        <v>0</v>
      </c>
      <c r="V8517" s="13"/>
      <c r="W8517" s="7"/>
      <c r="AT8517" s="130"/>
      <c r="BF8517" s="33">
        <f t="shared" si="1329"/>
        <v>41242</v>
      </c>
      <c r="BG8517" s="34">
        <f t="shared" si="1324"/>
        <v>82.88000000000001</v>
      </c>
      <c r="BH8517" s="32">
        <f t="shared" si="1325"/>
        <v>1</v>
      </c>
      <c r="BI8517" s="32">
        <f t="shared" si="1326"/>
        <v>0</v>
      </c>
      <c r="BJ8517" s="69">
        <f t="shared" si="1327"/>
        <v>0</v>
      </c>
      <c r="BK8517" s="158" t="str">
        <f t="shared" si="1328"/>
        <v/>
      </c>
    </row>
    <row r="8518" spans="1:63" ht="12" customHeight="1" x14ac:dyDescent="0.2">
      <c r="A8518" s="8"/>
      <c r="B8518" s="7"/>
      <c r="C8518" s="7"/>
      <c r="D8518" s="7"/>
      <c r="E8518" s="7"/>
      <c r="F8518" s="7"/>
      <c r="G8518" s="7"/>
      <c r="H8518" s="7"/>
      <c r="I8518" s="10"/>
      <c r="J8518" s="25"/>
      <c r="K8518" s="250"/>
      <c r="L8518" s="31"/>
      <c r="M8518" s="9"/>
      <c r="N8518" s="11" t="s">
        <v>25</v>
      </c>
      <c r="O8518" s="39"/>
      <c r="P8518" s="47"/>
      <c r="Q8518" s="13"/>
      <c r="R8518" s="248">
        <f t="shared" si="1320"/>
        <v>0</v>
      </c>
      <c r="S8518" s="248">
        <f t="shared" si="1321"/>
        <v>0</v>
      </c>
      <c r="T8518" s="248">
        <f t="shared" si="1322"/>
        <v>0</v>
      </c>
      <c r="U8518" s="248">
        <f t="shared" si="1323"/>
        <v>0</v>
      </c>
      <c r="V8518" s="13"/>
      <c r="W8518" s="7"/>
      <c r="AT8518" s="130"/>
      <c r="BF8518" s="33">
        <f t="shared" si="1329"/>
        <v>41242</v>
      </c>
      <c r="BG8518" s="34">
        <f t="shared" si="1324"/>
        <v>82.88000000000001</v>
      </c>
      <c r="BH8518" s="32">
        <f t="shared" si="1325"/>
        <v>1</v>
      </c>
      <c r="BI8518" s="32">
        <f t="shared" si="1326"/>
        <v>0</v>
      </c>
      <c r="BJ8518" s="69">
        <f t="shared" si="1327"/>
        <v>0</v>
      </c>
      <c r="BK8518" s="158" t="str">
        <f t="shared" si="1328"/>
        <v/>
      </c>
    </row>
    <row r="8519" spans="1:63" ht="12" customHeight="1" x14ac:dyDescent="0.2">
      <c r="A8519" s="8"/>
      <c r="B8519" s="7"/>
      <c r="C8519" s="7"/>
      <c r="D8519" s="7"/>
      <c r="E8519" s="7"/>
      <c r="F8519" s="7"/>
      <c r="G8519" s="7"/>
      <c r="H8519" s="7"/>
      <c r="I8519" s="10"/>
      <c r="J8519" s="25"/>
      <c r="K8519" s="250"/>
      <c r="L8519" s="31"/>
      <c r="M8519" s="9"/>
      <c r="N8519" s="11" t="s">
        <v>25</v>
      </c>
      <c r="O8519" s="39"/>
      <c r="P8519" s="47"/>
      <c r="Q8519" s="13"/>
      <c r="R8519" s="248">
        <f t="shared" si="1320"/>
        <v>0</v>
      </c>
      <c r="S8519" s="248">
        <f t="shared" si="1321"/>
        <v>0</v>
      </c>
      <c r="T8519" s="248">
        <f t="shared" si="1322"/>
        <v>0</v>
      </c>
      <c r="U8519" s="248">
        <f t="shared" si="1323"/>
        <v>0</v>
      </c>
      <c r="V8519" s="13"/>
      <c r="W8519" s="7"/>
      <c r="AT8519" s="130"/>
      <c r="BF8519" s="33">
        <f t="shared" si="1329"/>
        <v>41242</v>
      </c>
      <c r="BG8519" s="34">
        <f t="shared" si="1324"/>
        <v>82.88000000000001</v>
      </c>
      <c r="BH8519" s="32">
        <f t="shared" si="1325"/>
        <v>1</v>
      </c>
      <c r="BI8519" s="32">
        <f t="shared" si="1326"/>
        <v>0</v>
      </c>
      <c r="BJ8519" s="69">
        <f t="shared" si="1327"/>
        <v>0</v>
      </c>
      <c r="BK8519" s="158" t="str">
        <f t="shared" si="1328"/>
        <v/>
      </c>
    </row>
    <row r="8520" spans="1:63" ht="12" customHeight="1" x14ac:dyDescent="0.2">
      <c r="A8520" s="8"/>
      <c r="B8520" s="7"/>
      <c r="C8520" s="7"/>
      <c r="D8520" s="7"/>
      <c r="E8520" s="7"/>
      <c r="F8520" s="7"/>
      <c r="G8520" s="7"/>
      <c r="H8520" s="7"/>
      <c r="I8520" s="10"/>
      <c r="J8520" s="25"/>
      <c r="K8520" s="250"/>
      <c r="L8520" s="31"/>
      <c r="M8520" s="9"/>
      <c r="N8520" s="11" t="s">
        <v>25</v>
      </c>
      <c r="O8520" s="39"/>
      <c r="P8520" s="47"/>
      <c r="Q8520" s="13"/>
      <c r="R8520" s="248">
        <f t="shared" si="1320"/>
        <v>0</v>
      </c>
      <c r="S8520" s="248">
        <f t="shared" si="1321"/>
        <v>0</v>
      </c>
      <c r="T8520" s="248">
        <f t="shared" si="1322"/>
        <v>0</v>
      </c>
      <c r="U8520" s="248">
        <f t="shared" si="1323"/>
        <v>0</v>
      </c>
      <c r="V8520" s="13"/>
      <c r="W8520" s="7"/>
      <c r="AT8520" s="130"/>
      <c r="BF8520" s="33">
        <f t="shared" si="1329"/>
        <v>41242</v>
      </c>
      <c r="BG8520" s="34">
        <f t="shared" si="1324"/>
        <v>82.88000000000001</v>
      </c>
      <c r="BH8520" s="32">
        <f t="shared" si="1325"/>
        <v>1</v>
      </c>
      <c r="BI8520" s="32">
        <f t="shared" si="1326"/>
        <v>0</v>
      </c>
      <c r="BJ8520" s="69">
        <f t="shared" si="1327"/>
        <v>0</v>
      </c>
      <c r="BK8520" s="158" t="str">
        <f t="shared" si="1328"/>
        <v/>
      </c>
    </row>
    <row r="8521" spans="1:63" ht="12" customHeight="1" x14ac:dyDescent="0.2">
      <c r="A8521" s="8"/>
      <c r="B8521" s="7"/>
      <c r="C8521" s="7"/>
      <c r="D8521" s="7"/>
      <c r="E8521" s="7"/>
      <c r="F8521" s="7"/>
      <c r="G8521" s="7"/>
      <c r="H8521" s="7"/>
      <c r="I8521" s="10"/>
      <c r="J8521" s="25"/>
      <c r="K8521" s="250"/>
      <c r="L8521" s="31"/>
      <c r="M8521" s="9"/>
      <c r="N8521" s="11" t="s">
        <v>25</v>
      </c>
      <c r="O8521" s="39"/>
      <c r="P8521" s="47"/>
      <c r="Q8521" s="13"/>
      <c r="R8521" s="248">
        <f t="shared" si="1320"/>
        <v>0</v>
      </c>
      <c r="S8521" s="248">
        <f t="shared" si="1321"/>
        <v>0</v>
      </c>
      <c r="T8521" s="248">
        <f t="shared" si="1322"/>
        <v>0</v>
      </c>
      <c r="U8521" s="248">
        <f t="shared" si="1323"/>
        <v>0</v>
      </c>
      <c r="V8521" s="13"/>
      <c r="W8521" s="7"/>
      <c r="AT8521" s="130"/>
      <c r="BF8521" s="33">
        <f t="shared" si="1329"/>
        <v>41242</v>
      </c>
      <c r="BG8521" s="34">
        <f t="shared" si="1324"/>
        <v>82.88000000000001</v>
      </c>
      <c r="BH8521" s="32">
        <f t="shared" si="1325"/>
        <v>1</v>
      </c>
      <c r="BI8521" s="32">
        <f t="shared" si="1326"/>
        <v>0</v>
      </c>
      <c r="BJ8521" s="69">
        <f t="shared" si="1327"/>
        <v>0</v>
      </c>
      <c r="BK8521" s="158" t="str">
        <f t="shared" si="1328"/>
        <v/>
      </c>
    </row>
    <row r="8522" spans="1:63" ht="12" customHeight="1" x14ac:dyDescent="0.2">
      <c r="A8522" s="8"/>
      <c r="B8522" s="7"/>
      <c r="C8522" s="7"/>
      <c r="D8522" s="7"/>
      <c r="E8522" s="7"/>
      <c r="F8522" s="7"/>
      <c r="G8522" s="7"/>
      <c r="H8522" s="7"/>
      <c r="I8522" s="10"/>
      <c r="J8522" s="25"/>
      <c r="K8522" s="250"/>
      <c r="L8522" s="31"/>
      <c r="M8522" s="9"/>
      <c r="N8522" s="11" t="s">
        <v>25</v>
      </c>
      <c r="O8522" s="39"/>
      <c r="P8522" s="47"/>
      <c r="Q8522" s="13"/>
      <c r="R8522" s="248">
        <f t="shared" si="1320"/>
        <v>0</v>
      </c>
      <c r="S8522" s="248">
        <f t="shared" si="1321"/>
        <v>0</v>
      </c>
      <c r="T8522" s="248">
        <f t="shared" si="1322"/>
        <v>0</v>
      </c>
      <c r="U8522" s="248">
        <f t="shared" si="1323"/>
        <v>0</v>
      </c>
      <c r="V8522" s="13"/>
      <c r="W8522" s="7"/>
      <c r="AT8522" s="130"/>
      <c r="BF8522" s="33">
        <f t="shared" si="1329"/>
        <v>41242</v>
      </c>
      <c r="BG8522" s="34">
        <f t="shared" si="1324"/>
        <v>82.88000000000001</v>
      </c>
      <c r="BH8522" s="32">
        <f t="shared" si="1325"/>
        <v>1</v>
      </c>
      <c r="BI8522" s="32">
        <f t="shared" si="1326"/>
        <v>0</v>
      </c>
      <c r="BJ8522" s="69">
        <f t="shared" si="1327"/>
        <v>0</v>
      </c>
      <c r="BK8522" s="158" t="str">
        <f t="shared" si="1328"/>
        <v/>
      </c>
    </row>
    <row r="8523" spans="1:63" ht="12" customHeight="1" x14ac:dyDescent="0.2">
      <c r="A8523" s="8"/>
      <c r="B8523" s="7"/>
      <c r="C8523" s="7"/>
      <c r="D8523" s="7"/>
      <c r="E8523" s="7"/>
      <c r="F8523" s="7"/>
      <c r="G8523" s="7"/>
      <c r="H8523" s="7"/>
      <c r="I8523" s="10"/>
      <c r="J8523" s="25"/>
      <c r="K8523" s="250"/>
      <c r="L8523" s="31"/>
      <c r="M8523" s="9"/>
      <c r="N8523" s="11" t="s">
        <v>25</v>
      </c>
      <c r="O8523" s="39"/>
      <c r="P8523" s="47"/>
      <c r="Q8523" s="13"/>
      <c r="R8523" s="248">
        <f t="shared" ref="R8523:R8586" si="1330">IF(N8523&lt;&gt;"M",ROUND(IF(M8523&lt;&gt;"Y",IF(P8523&lt;&gt;"Y",K8523,K8523*(BH8523-1)),0),ROUNDING),"")</f>
        <v>0</v>
      </c>
      <c r="S8523" s="248">
        <f t="shared" ref="S8523:S8586" si="1331">IF(N8523&lt;&gt;"M",ROUND(IF(O8523&gt;0,IF(M8523="Y",BI8523*(1-O8523),IF(BI8523&gt;R8523,R8523 + (BI8523 - R8523)*(1-O8523),BI8523)),BI8523),ROUNDING),"")</f>
        <v>0</v>
      </c>
      <c r="T8523" s="248">
        <f t="shared" ref="T8523:T8586" si="1332">IF(N8523&lt;&gt;"M",ROUND(IF(O8523&gt;0,IF(M8523="Y",BJ8523*(1-O8523),IF(BJ8523&gt;R8523,R8523 + (BJ8523 - R8523)*(1-O8523),BJ8523)),BJ8523),ROUNDING),"")</f>
        <v>0</v>
      </c>
      <c r="U8523" s="248">
        <f t="shared" ref="U8523:U8586" si="1333">IF(N8523&lt;&gt;"M",ROUND(IF(OR(N8523="P",N8523=""),0,IF(OR(M8523="N",M8523=""),T8523-R8523,T8523)),ROUNDING),"")</f>
        <v>0</v>
      </c>
      <c r="V8523" s="13"/>
      <c r="W8523" s="7"/>
      <c r="AT8523" s="130"/>
      <c r="BF8523" s="33">
        <f t="shared" si="1329"/>
        <v>41242</v>
      </c>
      <c r="BG8523" s="34">
        <f t="shared" ref="BG8523:BG8586" si="1334">IF(N8523&lt;&gt;"M",BG8522+U8523,BG8522)</f>
        <v>82.88000000000001</v>
      </c>
      <c r="BH8523" s="32">
        <f t="shared" ref="BH8523:BH8586" si="1335">IF(L8523&lt;&gt;"",IF(ODDS_TYPE=1,L8523,IF(ODDS_TYPE=2,IF(L8523&gt;0,1+L8523/100,IF(L8523&lt;0,1-100/L8523,1)),IF(ODDS_TYPE=3,1+L8523,IF(ODDS_TYPE=4,1+L8523,IF(ODDS_TYPE=5,IF(L8523&gt;0,1+L8523,1-1/L8523),IF(ODDS_TYPE=6,IF(L8523&gt;=0,L8523+1,1-1/L8523),1)))))),1)</f>
        <v>1</v>
      </c>
      <c r="BI8523" s="32">
        <f t="shared" ref="BI8523:BI8586" si="1336">IF(P8523&lt;&gt;"Y",IF(M8523&lt;&gt;"Y",K8523*BH8523,K8523*BH8523 - K8523),IF(M8523&lt;&gt;"Y",K8523*BH8523,K8523))</f>
        <v>0</v>
      </c>
      <c r="BJ8523" s="69">
        <f t="shared" ref="BJ8523:BJ8586" si="1337">IF(P8523&lt;&gt;"Y",
IF(M8523&lt;&gt;"Y",
IF(N8523="Y",K8523*BH8523,IF(N8523="P",0,IF(OR(N8523="R",N8523="PU"),K8523,IF(N8523="H",K8523*BH8523*0.5,IF(N8523="HW",K8523*0.5*(1 + BH8523),IF(N8523="HL",K8523*0.5,0)))))),
IF(N8523="Y",K8523*BH8523 - K8523,IF(N8523="P",0,IF(OR(N8523="R",N8523="PU"),0,IF(N8523="H",IF(BH8523&gt;2,0.5*K8523*BH8523 - K8523,0),IF(N8523="HW",K8523*0.5*(1 + BH8523) - K8523,IF(N8523="HL",0,0))))))),
IF(M8523&lt;&gt;"Y",
IF(N8523="Y",K8523*BH8523,IF(N8523="P",0,IF(OR(N8523="R",N8523="PU"),K8523*(BH8523-1),IF(N8523="H",K8523*BH8523*0.5,IF(N8523="HW",K8523*(BH8523-1)*0.5,IF(N8523="HL",K8523*BH8523 - K8523*0.5,0)))))),
IF(N8523="Y",K8523,IF(N8523="P",0,IF(OR(N8523="R",N8523="PU"),0,IF(N8523="H",IF(BH8523&lt;2,K8523*BH8523*0.5 - K8523*(BH8523-1),0),IF(N8523="HW",0,IF(N8523="HL",K8523*0.5,0)))))))
)</f>
        <v>0</v>
      </c>
      <c r="BK8523" s="158" t="str">
        <f t="shared" ref="BK8523:BK8586" si="1338">IF(FILT_M=1,IF(LEN(C8523)&gt;0,C8523,""),IF(FILT_M=2,IF(LEN(E8523)&gt;0,E8523,""),IF(FILT_M=3,IF(LEN(F8523)&gt;0,F8523,""),IF(FILT_M=4,IF(LEN(G8523)&gt;0,G8523,""),""))))</f>
        <v/>
      </c>
    </row>
    <row r="8524" spans="1:63" ht="12" customHeight="1" x14ac:dyDescent="0.2">
      <c r="A8524" s="8"/>
      <c r="B8524" s="7"/>
      <c r="C8524" s="7"/>
      <c r="D8524" s="7"/>
      <c r="E8524" s="7"/>
      <c r="F8524" s="7"/>
      <c r="G8524" s="7"/>
      <c r="H8524" s="7"/>
      <c r="I8524" s="10"/>
      <c r="J8524" s="25"/>
      <c r="K8524" s="250"/>
      <c r="L8524" s="31"/>
      <c r="M8524" s="9"/>
      <c r="N8524" s="11" t="s">
        <v>25</v>
      </c>
      <c r="O8524" s="39"/>
      <c r="P8524" s="47"/>
      <c r="Q8524" s="13"/>
      <c r="R8524" s="248">
        <f t="shared" si="1330"/>
        <v>0</v>
      </c>
      <c r="S8524" s="248">
        <f t="shared" si="1331"/>
        <v>0</v>
      </c>
      <c r="T8524" s="248">
        <f t="shared" si="1332"/>
        <v>0</v>
      </c>
      <c r="U8524" s="248">
        <f t="shared" si="1333"/>
        <v>0</v>
      </c>
      <c r="V8524" s="13"/>
      <c r="W8524" s="7"/>
      <c r="AT8524" s="130"/>
      <c r="BF8524" s="33">
        <f t="shared" ref="BF8524:BF8587" si="1339">IF(A8524&gt;2,A8524,BF8523)</f>
        <v>41242</v>
      </c>
      <c r="BG8524" s="34">
        <f t="shared" si="1334"/>
        <v>82.88000000000001</v>
      </c>
      <c r="BH8524" s="32">
        <f t="shared" si="1335"/>
        <v>1</v>
      </c>
      <c r="BI8524" s="32">
        <f t="shared" si="1336"/>
        <v>0</v>
      </c>
      <c r="BJ8524" s="69">
        <f t="shared" si="1337"/>
        <v>0</v>
      </c>
      <c r="BK8524" s="158" t="str">
        <f t="shared" si="1338"/>
        <v/>
      </c>
    </row>
    <row r="8525" spans="1:63" ht="12" customHeight="1" x14ac:dyDescent="0.2">
      <c r="A8525" s="8"/>
      <c r="B8525" s="7"/>
      <c r="C8525" s="7"/>
      <c r="D8525" s="7"/>
      <c r="E8525" s="7"/>
      <c r="F8525" s="7"/>
      <c r="G8525" s="7"/>
      <c r="H8525" s="7"/>
      <c r="I8525" s="10"/>
      <c r="J8525" s="25"/>
      <c r="K8525" s="250"/>
      <c r="L8525" s="31"/>
      <c r="M8525" s="9"/>
      <c r="N8525" s="11" t="s">
        <v>25</v>
      </c>
      <c r="O8525" s="39"/>
      <c r="P8525" s="47"/>
      <c r="Q8525" s="13"/>
      <c r="R8525" s="248">
        <f t="shared" si="1330"/>
        <v>0</v>
      </c>
      <c r="S8525" s="248">
        <f t="shared" si="1331"/>
        <v>0</v>
      </c>
      <c r="T8525" s="248">
        <f t="shared" si="1332"/>
        <v>0</v>
      </c>
      <c r="U8525" s="248">
        <f t="shared" si="1333"/>
        <v>0</v>
      </c>
      <c r="V8525" s="13"/>
      <c r="W8525" s="7"/>
      <c r="AT8525" s="130"/>
      <c r="BF8525" s="33">
        <f t="shared" si="1339"/>
        <v>41242</v>
      </c>
      <c r="BG8525" s="34">
        <f t="shared" si="1334"/>
        <v>82.88000000000001</v>
      </c>
      <c r="BH8525" s="32">
        <f t="shared" si="1335"/>
        <v>1</v>
      </c>
      <c r="BI8525" s="32">
        <f t="shared" si="1336"/>
        <v>0</v>
      </c>
      <c r="BJ8525" s="69">
        <f t="shared" si="1337"/>
        <v>0</v>
      </c>
      <c r="BK8525" s="158" t="str">
        <f t="shared" si="1338"/>
        <v/>
      </c>
    </row>
    <row r="8526" spans="1:63" ht="12" customHeight="1" x14ac:dyDescent="0.2">
      <c r="A8526" s="8"/>
      <c r="B8526" s="7"/>
      <c r="C8526" s="7"/>
      <c r="D8526" s="7"/>
      <c r="E8526" s="7"/>
      <c r="F8526" s="7"/>
      <c r="G8526" s="7"/>
      <c r="H8526" s="7"/>
      <c r="I8526" s="10"/>
      <c r="J8526" s="25"/>
      <c r="K8526" s="250"/>
      <c r="L8526" s="31"/>
      <c r="M8526" s="9"/>
      <c r="N8526" s="11" t="s">
        <v>25</v>
      </c>
      <c r="O8526" s="39"/>
      <c r="P8526" s="47"/>
      <c r="Q8526" s="13"/>
      <c r="R8526" s="248">
        <f t="shared" si="1330"/>
        <v>0</v>
      </c>
      <c r="S8526" s="248">
        <f t="shared" si="1331"/>
        <v>0</v>
      </c>
      <c r="T8526" s="248">
        <f t="shared" si="1332"/>
        <v>0</v>
      </c>
      <c r="U8526" s="248">
        <f t="shared" si="1333"/>
        <v>0</v>
      </c>
      <c r="V8526" s="13"/>
      <c r="W8526" s="7"/>
      <c r="AT8526" s="130"/>
      <c r="BF8526" s="33">
        <f t="shared" si="1339"/>
        <v>41242</v>
      </c>
      <c r="BG8526" s="34">
        <f t="shared" si="1334"/>
        <v>82.88000000000001</v>
      </c>
      <c r="BH8526" s="32">
        <f t="shared" si="1335"/>
        <v>1</v>
      </c>
      <c r="BI8526" s="32">
        <f t="shared" si="1336"/>
        <v>0</v>
      </c>
      <c r="BJ8526" s="69">
        <f t="shared" si="1337"/>
        <v>0</v>
      </c>
      <c r="BK8526" s="158" t="str">
        <f t="shared" si="1338"/>
        <v/>
      </c>
    </row>
    <row r="8527" spans="1:63" ht="12" customHeight="1" x14ac:dyDescent="0.2">
      <c r="A8527" s="8"/>
      <c r="B8527" s="7"/>
      <c r="C8527" s="7"/>
      <c r="D8527" s="7"/>
      <c r="E8527" s="7"/>
      <c r="F8527" s="7"/>
      <c r="G8527" s="7"/>
      <c r="H8527" s="7"/>
      <c r="I8527" s="10"/>
      <c r="J8527" s="25"/>
      <c r="K8527" s="250"/>
      <c r="L8527" s="31"/>
      <c r="M8527" s="9"/>
      <c r="N8527" s="11" t="s">
        <v>25</v>
      </c>
      <c r="O8527" s="39"/>
      <c r="P8527" s="47"/>
      <c r="Q8527" s="13"/>
      <c r="R8527" s="248">
        <f t="shared" si="1330"/>
        <v>0</v>
      </c>
      <c r="S8527" s="248">
        <f t="shared" si="1331"/>
        <v>0</v>
      </c>
      <c r="T8527" s="248">
        <f t="shared" si="1332"/>
        <v>0</v>
      </c>
      <c r="U8527" s="248">
        <f t="shared" si="1333"/>
        <v>0</v>
      </c>
      <c r="V8527" s="13"/>
      <c r="W8527" s="7"/>
      <c r="AT8527" s="130"/>
      <c r="BF8527" s="33">
        <f t="shared" si="1339"/>
        <v>41242</v>
      </c>
      <c r="BG8527" s="34">
        <f t="shared" si="1334"/>
        <v>82.88000000000001</v>
      </c>
      <c r="BH8527" s="32">
        <f t="shared" si="1335"/>
        <v>1</v>
      </c>
      <c r="BI8527" s="32">
        <f t="shared" si="1336"/>
        <v>0</v>
      </c>
      <c r="BJ8527" s="69">
        <f t="shared" si="1337"/>
        <v>0</v>
      </c>
      <c r="BK8527" s="158" t="str">
        <f t="shared" si="1338"/>
        <v/>
      </c>
    </row>
    <row r="8528" spans="1:63" ht="12" customHeight="1" x14ac:dyDescent="0.2">
      <c r="A8528" s="8"/>
      <c r="B8528" s="7"/>
      <c r="C8528" s="7"/>
      <c r="D8528" s="7"/>
      <c r="E8528" s="7"/>
      <c r="F8528" s="7"/>
      <c r="G8528" s="7"/>
      <c r="H8528" s="7"/>
      <c r="I8528" s="10"/>
      <c r="J8528" s="25"/>
      <c r="K8528" s="250"/>
      <c r="L8528" s="31"/>
      <c r="M8528" s="9"/>
      <c r="N8528" s="11" t="s">
        <v>25</v>
      </c>
      <c r="O8528" s="39"/>
      <c r="P8528" s="47"/>
      <c r="Q8528" s="13"/>
      <c r="R8528" s="248">
        <f t="shared" si="1330"/>
        <v>0</v>
      </c>
      <c r="S8528" s="248">
        <f t="shared" si="1331"/>
        <v>0</v>
      </c>
      <c r="T8528" s="248">
        <f t="shared" si="1332"/>
        <v>0</v>
      </c>
      <c r="U8528" s="248">
        <f t="shared" si="1333"/>
        <v>0</v>
      </c>
      <c r="V8528" s="13"/>
      <c r="W8528" s="7"/>
      <c r="AT8528" s="130"/>
      <c r="BF8528" s="33">
        <f t="shared" si="1339"/>
        <v>41242</v>
      </c>
      <c r="BG8528" s="34">
        <f t="shared" si="1334"/>
        <v>82.88000000000001</v>
      </c>
      <c r="BH8528" s="32">
        <f t="shared" si="1335"/>
        <v>1</v>
      </c>
      <c r="BI8528" s="32">
        <f t="shared" si="1336"/>
        <v>0</v>
      </c>
      <c r="BJ8528" s="69">
        <f t="shared" si="1337"/>
        <v>0</v>
      </c>
      <c r="BK8528" s="158" t="str">
        <f t="shared" si="1338"/>
        <v/>
      </c>
    </row>
    <row r="8529" spans="1:63" ht="12" customHeight="1" x14ac:dyDescent="0.2">
      <c r="A8529" s="8"/>
      <c r="B8529" s="7"/>
      <c r="C8529" s="7"/>
      <c r="D8529" s="7"/>
      <c r="E8529" s="7"/>
      <c r="F8529" s="7"/>
      <c r="G8529" s="7"/>
      <c r="H8529" s="7"/>
      <c r="I8529" s="10"/>
      <c r="J8529" s="25"/>
      <c r="K8529" s="250"/>
      <c r="L8529" s="31"/>
      <c r="M8529" s="9"/>
      <c r="N8529" s="11" t="s">
        <v>25</v>
      </c>
      <c r="O8529" s="39"/>
      <c r="P8529" s="47"/>
      <c r="Q8529" s="13"/>
      <c r="R8529" s="248">
        <f t="shared" si="1330"/>
        <v>0</v>
      </c>
      <c r="S8529" s="248">
        <f t="shared" si="1331"/>
        <v>0</v>
      </c>
      <c r="T8529" s="248">
        <f t="shared" si="1332"/>
        <v>0</v>
      </c>
      <c r="U8529" s="248">
        <f t="shared" si="1333"/>
        <v>0</v>
      </c>
      <c r="V8529" s="13"/>
      <c r="W8529" s="7"/>
      <c r="AT8529" s="130"/>
      <c r="BF8529" s="33">
        <f t="shared" si="1339"/>
        <v>41242</v>
      </c>
      <c r="BG8529" s="34">
        <f t="shared" si="1334"/>
        <v>82.88000000000001</v>
      </c>
      <c r="BH8529" s="32">
        <f t="shared" si="1335"/>
        <v>1</v>
      </c>
      <c r="BI8529" s="32">
        <f t="shared" si="1336"/>
        <v>0</v>
      </c>
      <c r="BJ8529" s="69">
        <f t="shared" si="1337"/>
        <v>0</v>
      </c>
      <c r="BK8529" s="158" t="str">
        <f t="shared" si="1338"/>
        <v/>
      </c>
    </row>
    <row r="8530" spans="1:63" ht="12" customHeight="1" x14ac:dyDescent="0.2">
      <c r="A8530" s="8"/>
      <c r="B8530" s="7"/>
      <c r="C8530" s="7"/>
      <c r="D8530" s="7"/>
      <c r="E8530" s="7"/>
      <c r="F8530" s="7"/>
      <c r="G8530" s="7"/>
      <c r="H8530" s="7"/>
      <c r="I8530" s="10"/>
      <c r="J8530" s="25"/>
      <c r="K8530" s="250"/>
      <c r="L8530" s="31"/>
      <c r="M8530" s="9"/>
      <c r="N8530" s="11" t="s">
        <v>25</v>
      </c>
      <c r="O8530" s="39"/>
      <c r="P8530" s="47"/>
      <c r="Q8530" s="13"/>
      <c r="R8530" s="248">
        <f t="shared" si="1330"/>
        <v>0</v>
      </c>
      <c r="S8530" s="248">
        <f t="shared" si="1331"/>
        <v>0</v>
      </c>
      <c r="T8530" s="248">
        <f t="shared" si="1332"/>
        <v>0</v>
      </c>
      <c r="U8530" s="248">
        <f t="shared" si="1333"/>
        <v>0</v>
      </c>
      <c r="V8530" s="13"/>
      <c r="W8530" s="7"/>
      <c r="AT8530" s="130"/>
      <c r="BF8530" s="33">
        <f t="shared" si="1339"/>
        <v>41242</v>
      </c>
      <c r="BG8530" s="34">
        <f t="shared" si="1334"/>
        <v>82.88000000000001</v>
      </c>
      <c r="BH8530" s="32">
        <f t="shared" si="1335"/>
        <v>1</v>
      </c>
      <c r="BI8530" s="32">
        <f t="shared" si="1336"/>
        <v>0</v>
      </c>
      <c r="BJ8530" s="69">
        <f t="shared" si="1337"/>
        <v>0</v>
      </c>
      <c r="BK8530" s="158" t="str">
        <f t="shared" si="1338"/>
        <v/>
      </c>
    </row>
    <row r="8531" spans="1:63" ht="12" customHeight="1" x14ac:dyDescent="0.2">
      <c r="A8531" s="8"/>
      <c r="B8531" s="7"/>
      <c r="C8531" s="7"/>
      <c r="D8531" s="7"/>
      <c r="E8531" s="7"/>
      <c r="F8531" s="7"/>
      <c r="G8531" s="7"/>
      <c r="H8531" s="7"/>
      <c r="I8531" s="10"/>
      <c r="J8531" s="25"/>
      <c r="K8531" s="250"/>
      <c r="L8531" s="31"/>
      <c r="M8531" s="9"/>
      <c r="N8531" s="11" t="s">
        <v>25</v>
      </c>
      <c r="O8531" s="39"/>
      <c r="P8531" s="47"/>
      <c r="Q8531" s="13"/>
      <c r="R8531" s="248">
        <f t="shared" si="1330"/>
        <v>0</v>
      </c>
      <c r="S8531" s="248">
        <f t="shared" si="1331"/>
        <v>0</v>
      </c>
      <c r="T8531" s="248">
        <f t="shared" si="1332"/>
        <v>0</v>
      </c>
      <c r="U8531" s="248">
        <f t="shared" si="1333"/>
        <v>0</v>
      </c>
      <c r="V8531" s="13"/>
      <c r="W8531" s="7"/>
      <c r="AT8531" s="130"/>
      <c r="BF8531" s="33">
        <f t="shared" si="1339"/>
        <v>41242</v>
      </c>
      <c r="BG8531" s="34">
        <f t="shared" si="1334"/>
        <v>82.88000000000001</v>
      </c>
      <c r="BH8531" s="32">
        <f t="shared" si="1335"/>
        <v>1</v>
      </c>
      <c r="BI8531" s="32">
        <f t="shared" si="1336"/>
        <v>0</v>
      </c>
      <c r="BJ8531" s="69">
        <f t="shared" si="1337"/>
        <v>0</v>
      </c>
      <c r="BK8531" s="158" t="str">
        <f t="shared" si="1338"/>
        <v/>
      </c>
    </row>
    <row r="8532" spans="1:63" ht="12" customHeight="1" x14ac:dyDescent="0.2">
      <c r="A8532" s="8"/>
      <c r="B8532" s="7"/>
      <c r="C8532" s="7"/>
      <c r="D8532" s="7"/>
      <c r="E8532" s="7"/>
      <c r="F8532" s="7"/>
      <c r="G8532" s="7"/>
      <c r="H8532" s="7"/>
      <c r="I8532" s="10"/>
      <c r="J8532" s="25"/>
      <c r="K8532" s="250"/>
      <c r="L8532" s="31"/>
      <c r="M8532" s="9"/>
      <c r="N8532" s="11" t="s">
        <v>25</v>
      </c>
      <c r="O8532" s="39"/>
      <c r="P8532" s="47"/>
      <c r="Q8532" s="13"/>
      <c r="R8532" s="248">
        <f t="shared" si="1330"/>
        <v>0</v>
      </c>
      <c r="S8532" s="248">
        <f t="shared" si="1331"/>
        <v>0</v>
      </c>
      <c r="T8532" s="248">
        <f t="shared" si="1332"/>
        <v>0</v>
      </c>
      <c r="U8532" s="248">
        <f t="shared" si="1333"/>
        <v>0</v>
      </c>
      <c r="V8532" s="13"/>
      <c r="W8532" s="7"/>
      <c r="AT8532" s="130"/>
      <c r="BF8532" s="33">
        <f t="shared" si="1339"/>
        <v>41242</v>
      </c>
      <c r="BG8532" s="34">
        <f t="shared" si="1334"/>
        <v>82.88000000000001</v>
      </c>
      <c r="BH8532" s="32">
        <f t="shared" si="1335"/>
        <v>1</v>
      </c>
      <c r="BI8532" s="32">
        <f t="shared" si="1336"/>
        <v>0</v>
      </c>
      <c r="BJ8532" s="69">
        <f t="shared" si="1337"/>
        <v>0</v>
      </c>
      <c r="BK8532" s="158" t="str">
        <f t="shared" si="1338"/>
        <v/>
      </c>
    </row>
    <row r="8533" spans="1:63" ht="12" customHeight="1" x14ac:dyDescent="0.2">
      <c r="A8533" s="8"/>
      <c r="B8533" s="7"/>
      <c r="C8533" s="7"/>
      <c r="D8533" s="7"/>
      <c r="E8533" s="7"/>
      <c r="F8533" s="7"/>
      <c r="G8533" s="7"/>
      <c r="H8533" s="7"/>
      <c r="I8533" s="10"/>
      <c r="J8533" s="25"/>
      <c r="K8533" s="250"/>
      <c r="L8533" s="31"/>
      <c r="M8533" s="9"/>
      <c r="N8533" s="11" t="s">
        <v>25</v>
      </c>
      <c r="O8533" s="39"/>
      <c r="P8533" s="47"/>
      <c r="Q8533" s="13"/>
      <c r="R8533" s="248">
        <f t="shared" si="1330"/>
        <v>0</v>
      </c>
      <c r="S8533" s="248">
        <f t="shared" si="1331"/>
        <v>0</v>
      </c>
      <c r="T8533" s="248">
        <f t="shared" si="1332"/>
        <v>0</v>
      </c>
      <c r="U8533" s="248">
        <f t="shared" si="1333"/>
        <v>0</v>
      </c>
      <c r="V8533" s="13"/>
      <c r="W8533" s="7"/>
      <c r="AT8533" s="130"/>
      <c r="BF8533" s="33">
        <f t="shared" si="1339"/>
        <v>41242</v>
      </c>
      <c r="BG8533" s="34">
        <f t="shared" si="1334"/>
        <v>82.88000000000001</v>
      </c>
      <c r="BH8533" s="32">
        <f t="shared" si="1335"/>
        <v>1</v>
      </c>
      <c r="BI8533" s="32">
        <f t="shared" si="1336"/>
        <v>0</v>
      </c>
      <c r="BJ8533" s="69">
        <f t="shared" si="1337"/>
        <v>0</v>
      </c>
      <c r="BK8533" s="158" t="str">
        <f t="shared" si="1338"/>
        <v/>
      </c>
    </row>
    <row r="8534" spans="1:63" ht="12" customHeight="1" x14ac:dyDescent="0.2">
      <c r="A8534" s="8"/>
      <c r="B8534" s="7"/>
      <c r="C8534" s="7"/>
      <c r="D8534" s="7"/>
      <c r="E8534" s="7"/>
      <c r="F8534" s="7"/>
      <c r="G8534" s="7"/>
      <c r="H8534" s="7"/>
      <c r="I8534" s="10"/>
      <c r="J8534" s="25"/>
      <c r="K8534" s="250"/>
      <c r="L8534" s="31"/>
      <c r="M8534" s="9"/>
      <c r="N8534" s="11" t="s">
        <v>25</v>
      </c>
      <c r="O8534" s="39"/>
      <c r="P8534" s="47"/>
      <c r="Q8534" s="13"/>
      <c r="R8534" s="248">
        <f t="shared" si="1330"/>
        <v>0</v>
      </c>
      <c r="S8534" s="248">
        <f t="shared" si="1331"/>
        <v>0</v>
      </c>
      <c r="T8534" s="248">
        <f t="shared" si="1332"/>
        <v>0</v>
      </c>
      <c r="U8534" s="248">
        <f t="shared" si="1333"/>
        <v>0</v>
      </c>
      <c r="V8534" s="13"/>
      <c r="W8534" s="7"/>
      <c r="AT8534" s="130"/>
      <c r="BF8534" s="33">
        <f t="shared" si="1339"/>
        <v>41242</v>
      </c>
      <c r="BG8534" s="34">
        <f t="shared" si="1334"/>
        <v>82.88000000000001</v>
      </c>
      <c r="BH8534" s="32">
        <f t="shared" si="1335"/>
        <v>1</v>
      </c>
      <c r="BI8534" s="32">
        <f t="shared" si="1336"/>
        <v>0</v>
      </c>
      <c r="BJ8534" s="69">
        <f t="shared" si="1337"/>
        <v>0</v>
      </c>
      <c r="BK8534" s="158" t="str">
        <f t="shared" si="1338"/>
        <v/>
      </c>
    </row>
    <row r="8535" spans="1:63" ht="12" customHeight="1" x14ac:dyDescent="0.2">
      <c r="A8535" s="8"/>
      <c r="B8535" s="7"/>
      <c r="C8535" s="7"/>
      <c r="D8535" s="7"/>
      <c r="E8535" s="7"/>
      <c r="F8535" s="7"/>
      <c r="G8535" s="7"/>
      <c r="H8535" s="7"/>
      <c r="I8535" s="10"/>
      <c r="J8535" s="25"/>
      <c r="K8535" s="250"/>
      <c r="L8535" s="31"/>
      <c r="M8535" s="9"/>
      <c r="N8535" s="11" t="s">
        <v>25</v>
      </c>
      <c r="O8535" s="39"/>
      <c r="P8535" s="47"/>
      <c r="Q8535" s="13"/>
      <c r="R8535" s="248">
        <f t="shared" si="1330"/>
        <v>0</v>
      </c>
      <c r="S8535" s="248">
        <f t="shared" si="1331"/>
        <v>0</v>
      </c>
      <c r="T8535" s="248">
        <f t="shared" si="1332"/>
        <v>0</v>
      </c>
      <c r="U8535" s="248">
        <f t="shared" si="1333"/>
        <v>0</v>
      </c>
      <c r="V8535" s="13"/>
      <c r="W8535" s="7"/>
      <c r="AT8535" s="130"/>
      <c r="BF8535" s="33">
        <f t="shared" si="1339"/>
        <v>41242</v>
      </c>
      <c r="BG8535" s="34">
        <f t="shared" si="1334"/>
        <v>82.88000000000001</v>
      </c>
      <c r="BH8535" s="32">
        <f t="shared" si="1335"/>
        <v>1</v>
      </c>
      <c r="BI8535" s="32">
        <f t="shared" si="1336"/>
        <v>0</v>
      </c>
      <c r="BJ8535" s="69">
        <f t="shared" si="1337"/>
        <v>0</v>
      </c>
      <c r="BK8535" s="158" t="str">
        <f t="shared" si="1338"/>
        <v/>
      </c>
    </row>
    <row r="8536" spans="1:63" ht="12" customHeight="1" x14ac:dyDescent="0.2">
      <c r="A8536" s="8"/>
      <c r="B8536" s="7"/>
      <c r="C8536" s="7"/>
      <c r="D8536" s="7"/>
      <c r="E8536" s="7"/>
      <c r="F8536" s="7"/>
      <c r="G8536" s="7"/>
      <c r="H8536" s="7"/>
      <c r="I8536" s="10"/>
      <c r="J8536" s="25"/>
      <c r="K8536" s="250"/>
      <c r="L8536" s="31"/>
      <c r="M8536" s="9"/>
      <c r="N8536" s="11" t="s">
        <v>25</v>
      </c>
      <c r="O8536" s="39"/>
      <c r="P8536" s="47"/>
      <c r="Q8536" s="13"/>
      <c r="R8536" s="248">
        <f t="shared" si="1330"/>
        <v>0</v>
      </c>
      <c r="S8536" s="248">
        <f t="shared" si="1331"/>
        <v>0</v>
      </c>
      <c r="T8536" s="248">
        <f t="shared" si="1332"/>
        <v>0</v>
      </c>
      <c r="U8536" s="248">
        <f t="shared" si="1333"/>
        <v>0</v>
      </c>
      <c r="V8536" s="13"/>
      <c r="W8536" s="7"/>
      <c r="AT8536" s="130"/>
      <c r="BF8536" s="33">
        <f t="shared" si="1339"/>
        <v>41242</v>
      </c>
      <c r="BG8536" s="34">
        <f t="shared" si="1334"/>
        <v>82.88000000000001</v>
      </c>
      <c r="BH8536" s="32">
        <f t="shared" si="1335"/>
        <v>1</v>
      </c>
      <c r="BI8536" s="32">
        <f t="shared" si="1336"/>
        <v>0</v>
      </c>
      <c r="BJ8536" s="69">
        <f t="shared" si="1337"/>
        <v>0</v>
      </c>
      <c r="BK8536" s="158" t="str">
        <f t="shared" si="1338"/>
        <v/>
      </c>
    </row>
    <row r="8537" spans="1:63" ht="12" customHeight="1" x14ac:dyDescent="0.2">
      <c r="A8537" s="8"/>
      <c r="B8537" s="7"/>
      <c r="C8537" s="7"/>
      <c r="D8537" s="7"/>
      <c r="E8537" s="7"/>
      <c r="F8537" s="7"/>
      <c r="G8537" s="7"/>
      <c r="H8537" s="7"/>
      <c r="I8537" s="10"/>
      <c r="J8537" s="25"/>
      <c r="K8537" s="250"/>
      <c r="L8537" s="31"/>
      <c r="M8537" s="9"/>
      <c r="N8537" s="11" t="s">
        <v>25</v>
      </c>
      <c r="O8537" s="39"/>
      <c r="P8537" s="47"/>
      <c r="Q8537" s="13"/>
      <c r="R8537" s="248">
        <f t="shared" si="1330"/>
        <v>0</v>
      </c>
      <c r="S8537" s="248">
        <f t="shared" si="1331"/>
        <v>0</v>
      </c>
      <c r="T8537" s="248">
        <f t="shared" si="1332"/>
        <v>0</v>
      </c>
      <c r="U8537" s="248">
        <f t="shared" si="1333"/>
        <v>0</v>
      </c>
      <c r="V8537" s="13"/>
      <c r="W8537" s="7"/>
      <c r="AT8537" s="130"/>
      <c r="BF8537" s="33">
        <f t="shared" si="1339"/>
        <v>41242</v>
      </c>
      <c r="BG8537" s="34">
        <f t="shared" si="1334"/>
        <v>82.88000000000001</v>
      </c>
      <c r="BH8537" s="32">
        <f t="shared" si="1335"/>
        <v>1</v>
      </c>
      <c r="BI8537" s="32">
        <f t="shared" si="1336"/>
        <v>0</v>
      </c>
      <c r="BJ8537" s="69">
        <f t="shared" si="1337"/>
        <v>0</v>
      </c>
      <c r="BK8537" s="158" t="str">
        <f t="shared" si="1338"/>
        <v/>
      </c>
    </row>
    <row r="8538" spans="1:63" ht="12" customHeight="1" x14ac:dyDescent="0.2">
      <c r="A8538" s="8"/>
      <c r="B8538" s="7"/>
      <c r="C8538" s="7"/>
      <c r="D8538" s="7"/>
      <c r="E8538" s="7"/>
      <c r="F8538" s="7"/>
      <c r="G8538" s="7"/>
      <c r="H8538" s="7"/>
      <c r="I8538" s="10"/>
      <c r="J8538" s="25"/>
      <c r="K8538" s="250"/>
      <c r="L8538" s="31"/>
      <c r="M8538" s="9"/>
      <c r="N8538" s="11" t="s">
        <v>25</v>
      </c>
      <c r="O8538" s="39"/>
      <c r="P8538" s="47"/>
      <c r="Q8538" s="13"/>
      <c r="R8538" s="248">
        <f t="shared" si="1330"/>
        <v>0</v>
      </c>
      <c r="S8538" s="248">
        <f t="shared" si="1331"/>
        <v>0</v>
      </c>
      <c r="T8538" s="248">
        <f t="shared" si="1332"/>
        <v>0</v>
      </c>
      <c r="U8538" s="248">
        <f t="shared" si="1333"/>
        <v>0</v>
      </c>
      <c r="V8538" s="13"/>
      <c r="W8538" s="7"/>
      <c r="AT8538" s="130"/>
      <c r="BF8538" s="33">
        <f t="shared" si="1339"/>
        <v>41242</v>
      </c>
      <c r="BG8538" s="34">
        <f t="shared" si="1334"/>
        <v>82.88000000000001</v>
      </c>
      <c r="BH8538" s="32">
        <f t="shared" si="1335"/>
        <v>1</v>
      </c>
      <c r="BI8538" s="32">
        <f t="shared" si="1336"/>
        <v>0</v>
      </c>
      <c r="BJ8538" s="69">
        <f t="shared" si="1337"/>
        <v>0</v>
      </c>
      <c r="BK8538" s="158" t="str">
        <f t="shared" si="1338"/>
        <v/>
      </c>
    </row>
    <row r="8539" spans="1:63" ht="12" customHeight="1" x14ac:dyDescent="0.2">
      <c r="A8539" s="8"/>
      <c r="B8539" s="7"/>
      <c r="C8539" s="7"/>
      <c r="D8539" s="7"/>
      <c r="E8539" s="7"/>
      <c r="F8539" s="7"/>
      <c r="G8539" s="7"/>
      <c r="H8539" s="7"/>
      <c r="I8539" s="10"/>
      <c r="J8539" s="25"/>
      <c r="K8539" s="250"/>
      <c r="L8539" s="31"/>
      <c r="M8539" s="9"/>
      <c r="N8539" s="11" t="s">
        <v>25</v>
      </c>
      <c r="O8539" s="39"/>
      <c r="P8539" s="47"/>
      <c r="Q8539" s="13"/>
      <c r="R8539" s="248">
        <f t="shared" si="1330"/>
        <v>0</v>
      </c>
      <c r="S8539" s="248">
        <f t="shared" si="1331"/>
        <v>0</v>
      </c>
      <c r="T8539" s="248">
        <f t="shared" si="1332"/>
        <v>0</v>
      </c>
      <c r="U8539" s="248">
        <f t="shared" si="1333"/>
        <v>0</v>
      </c>
      <c r="V8539" s="13"/>
      <c r="W8539" s="7"/>
      <c r="AT8539" s="130"/>
      <c r="BF8539" s="33">
        <f t="shared" si="1339"/>
        <v>41242</v>
      </c>
      <c r="BG8539" s="34">
        <f t="shared" si="1334"/>
        <v>82.88000000000001</v>
      </c>
      <c r="BH8539" s="32">
        <f t="shared" si="1335"/>
        <v>1</v>
      </c>
      <c r="BI8539" s="32">
        <f t="shared" si="1336"/>
        <v>0</v>
      </c>
      <c r="BJ8539" s="69">
        <f t="shared" si="1337"/>
        <v>0</v>
      </c>
      <c r="BK8539" s="158" t="str">
        <f t="shared" si="1338"/>
        <v/>
      </c>
    </row>
    <row r="8540" spans="1:63" ht="12" customHeight="1" x14ac:dyDescent="0.2">
      <c r="A8540" s="8"/>
      <c r="B8540" s="7"/>
      <c r="C8540" s="7"/>
      <c r="D8540" s="7"/>
      <c r="E8540" s="7"/>
      <c r="F8540" s="7"/>
      <c r="G8540" s="7"/>
      <c r="H8540" s="7"/>
      <c r="I8540" s="10"/>
      <c r="J8540" s="25"/>
      <c r="K8540" s="250"/>
      <c r="L8540" s="31"/>
      <c r="M8540" s="9"/>
      <c r="N8540" s="11" t="s">
        <v>25</v>
      </c>
      <c r="O8540" s="39"/>
      <c r="P8540" s="47"/>
      <c r="Q8540" s="13"/>
      <c r="R8540" s="248">
        <f t="shared" si="1330"/>
        <v>0</v>
      </c>
      <c r="S8540" s="248">
        <f t="shared" si="1331"/>
        <v>0</v>
      </c>
      <c r="T8540" s="248">
        <f t="shared" si="1332"/>
        <v>0</v>
      </c>
      <c r="U8540" s="248">
        <f t="shared" si="1333"/>
        <v>0</v>
      </c>
      <c r="V8540" s="13"/>
      <c r="W8540" s="7"/>
      <c r="AT8540" s="130"/>
      <c r="BF8540" s="33">
        <f t="shared" si="1339"/>
        <v>41242</v>
      </c>
      <c r="BG8540" s="34">
        <f t="shared" si="1334"/>
        <v>82.88000000000001</v>
      </c>
      <c r="BH8540" s="32">
        <f t="shared" si="1335"/>
        <v>1</v>
      </c>
      <c r="BI8540" s="32">
        <f t="shared" si="1336"/>
        <v>0</v>
      </c>
      <c r="BJ8540" s="69">
        <f t="shared" si="1337"/>
        <v>0</v>
      </c>
      <c r="BK8540" s="158" t="str">
        <f t="shared" si="1338"/>
        <v/>
      </c>
    </row>
    <row r="8541" spans="1:63" ht="12" customHeight="1" x14ac:dyDescent="0.2">
      <c r="A8541" s="8"/>
      <c r="B8541" s="7"/>
      <c r="C8541" s="7"/>
      <c r="D8541" s="7"/>
      <c r="E8541" s="7"/>
      <c r="F8541" s="7"/>
      <c r="G8541" s="7"/>
      <c r="H8541" s="7"/>
      <c r="I8541" s="10"/>
      <c r="J8541" s="25"/>
      <c r="K8541" s="250"/>
      <c r="L8541" s="31"/>
      <c r="M8541" s="9"/>
      <c r="N8541" s="11" t="s">
        <v>25</v>
      </c>
      <c r="O8541" s="39"/>
      <c r="P8541" s="47"/>
      <c r="Q8541" s="13"/>
      <c r="R8541" s="248">
        <f t="shared" si="1330"/>
        <v>0</v>
      </c>
      <c r="S8541" s="248">
        <f t="shared" si="1331"/>
        <v>0</v>
      </c>
      <c r="T8541" s="248">
        <f t="shared" si="1332"/>
        <v>0</v>
      </c>
      <c r="U8541" s="248">
        <f t="shared" si="1333"/>
        <v>0</v>
      </c>
      <c r="V8541" s="13"/>
      <c r="W8541" s="7"/>
      <c r="AT8541" s="130"/>
      <c r="BF8541" s="33">
        <f t="shared" si="1339"/>
        <v>41242</v>
      </c>
      <c r="BG8541" s="34">
        <f t="shared" si="1334"/>
        <v>82.88000000000001</v>
      </c>
      <c r="BH8541" s="32">
        <f t="shared" si="1335"/>
        <v>1</v>
      </c>
      <c r="BI8541" s="32">
        <f t="shared" si="1336"/>
        <v>0</v>
      </c>
      <c r="BJ8541" s="69">
        <f t="shared" si="1337"/>
        <v>0</v>
      </c>
      <c r="BK8541" s="158" t="str">
        <f t="shared" si="1338"/>
        <v/>
      </c>
    </row>
    <row r="8542" spans="1:63" ht="12" customHeight="1" x14ac:dyDescent="0.2">
      <c r="A8542" s="8"/>
      <c r="B8542" s="7"/>
      <c r="C8542" s="7"/>
      <c r="D8542" s="7"/>
      <c r="E8542" s="7"/>
      <c r="F8542" s="7"/>
      <c r="G8542" s="7"/>
      <c r="H8542" s="7"/>
      <c r="I8542" s="10"/>
      <c r="J8542" s="25"/>
      <c r="K8542" s="250"/>
      <c r="L8542" s="31"/>
      <c r="M8542" s="9"/>
      <c r="N8542" s="11" t="s">
        <v>25</v>
      </c>
      <c r="O8542" s="39"/>
      <c r="P8542" s="47"/>
      <c r="Q8542" s="13"/>
      <c r="R8542" s="248">
        <f t="shared" si="1330"/>
        <v>0</v>
      </c>
      <c r="S8542" s="248">
        <f t="shared" si="1331"/>
        <v>0</v>
      </c>
      <c r="T8542" s="248">
        <f t="shared" si="1332"/>
        <v>0</v>
      </c>
      <c r="U8542" s="248">
        <f t="shared" si="1333"/>
        <v>0</v>
      </c>
      <c r="V8542" s="13"/>
      <c r="W8542" s="7"/>
      <c r="AT8542" s="130"/>
      <c r="BF8542" s="33">
        <f t="shared" si="1339"/>
        <v>41242</v>
      </c>
      <c r="BG8542" s="34">
        <f t="shared" si="1334"/>
        <v>82.88000000000001</v>
      </c>
      <c r="BH8542" s="32">
        <f t="shared" si="1335"/>
        <v>1</v>
      </c>
      <c r="BI8542" s="32">
        <f t="shared" si="1336"/>
        <v>0</v>
      </c>
      <c r="BJ8542" s="69">
        <f t="shared" si="1337"/>
        <v>0</v>
      </c>
      <c r="BK8542" s="158" t="str">
        <f t="shared" si="1338"/>
        <v/>
      </c>
    </row>
    <row r="8543" spans="1:63" ht="12" customHeight="1" x14ac:dyDescent="0.2">
      <c r="A8543" s="8"/>
      <c r="B8543" s="7"/>
      <c r="C8543" s="7"/>
      <c r="D8543" s="7"/>
      <c r="E8543" s="7"/>
      <c r="F8543" s="7"/>
      <c r="G8543" s="7"/>
      <c r="H8543" s="7"/>
      <c r="I8543" s="10"/>
      <c r="J8543" s="25"/>
      <c r="K8543" s="250"/>
      <c r="L8543" s="31"/>
      <c r="M8543" s="9"/>
      <c r="N8543" s="11" t="s">
        <v>25</v>
      </c>
      <c r="O8543" s="39"/>
      <c r="P8543" s="47"/>
      <c r="Q8543" s="13"/>
      <c r="R8543" s="248">
        <f t="shared" si="1330"/>
        <v>0</v>
      </c>
      <c r="S8543" s="248">
        <f t="shared" si="1331"/>
        <v>0</v>
      </c>
      <c r="T8543" s="248">
        <f t="shared" si="1332"/>
        <v>0</v>
      </c>
      <c r="U8543" s="248">
        <f t="shared" si="1333"/>
        <v>0</v>
      </c>
      <c r="V8543" s="13"/>
      <c r="W8543" s="7"/>
      <c r="AT8543" s="130"/>
      <c r="BF8543" s="33">
        <f t="shared" si="1339"/>
        <v>41242</v>
      </c>
      <c r="BG8543" s="34">
        <f t="shared" si="1334"/>
        <v>82.88000000000001</v>
      </c>
      <c r="BH8543" s="32">
        <f t="shared" si="1335"/>
        <v>1</v>
      </c>
      <c r="BI8543" s="32">
        <f t="shared" si="1336"/>
        <v>0</v>
      </c>
      <c r="BJ8543" s="69">
        <f t="shared" si="1337"/>
        <v>0</v>
      </c>
      <c r="BK8543" s="158" t="str">
        <f t="shared" si="1338"/>
        <v/>
      </c>
    </row>
    <row r="8544" spans="1:63" ht="12" customHeight="1" x14ac:dyDescent="0.2">
      <c r="A8544" s="8"/>
      <c r="B8544" s="7"/>
      <c r="C8544" s="7"/>
      <c r="D8544" s="7"/>
      <c r="E8544" s="7"/>
      <c r="F8544" s="7"/>
      <c r="G8544" s="7"/>
      <c r="H8544" s="7"/>
      <c r="I8544" s="10"/>
      <c r="J8544" s="25"/>
      <c r="K8544" s="250"/>
      <c r="L8544" s="31"/>
      <c r="M8544" s="9"/>
      <c r="N8544" s="11" t="s">
        <v>25</v>
      </c>
      <c r="O8544" s="39"/>
      <c r="P8544" s="47"/>
      <c r="Q8544" s="13"/>
      <c r="R8544" s="248">
        <f t="shared" si="1330"/>
        <v>0</v>
      </c>
      <c r="S8544" s="248">
        <f t="shared" si="1331"/>
        <v>0</v>
      </c>
      <c r="T8544" s="248">
        <f t="shared" si="1332"/>
        <v>0</v>
      </c>
      <c r="U8544" s="248">
        <f t="shared" si="1333"/>
        <v>0</v>
      </c>
      <c r="V8544" s="13"/>
      <c r="W8544" s="7"/>
      <c r="AT8544" s="130"/>
      <c r="BF8544" s="33">
        <f t="shared" si="1339"/>
        <v>41242</v>
      </c>
      <c r="BG8544" s="34">
        <f t="shared" si="1334"/>
        <v>82.88000000000001</v>
      </c>
      <c r="BH8544" s="32">
        <f t="shared" si="1335"/>
        <v>1</v>
      </c>
      <c r="BI8544" s="32">
        <f t="shared" si="1336"/>
        <v>0</v>
      </c>
      <c r="BJ8544" s="69">
        <f t="shared" si="1337"/>
        <v>0</v>
      </c>
      <c r="BK8544" s="158" t="str">
        <f t="shared" si="1338"/>
        <v/>
      </c>
    </row>
    <row r="8545" spans="1:63" ht="12" customHeight="1" x14ac:dyDescent="0.2">
      <c r="A8545" s="8"/>
      <c r="B8545" s="7"/>
      <c r="C8545" s="7"/>
      <c r="D8545" s="7"/>
      <c r="E8545" s="7"/>
      <c r="F8545" s="7"/>
      <c r="G8545" s="7"/>
      <c r="H8545" s="7"/>
      <c r="I8545" s="10"/>
      <c r="J8545" s="25"/>
      <c r="K8545" s="250"/>
      <c r="L8545" s="31"/>
      <c r="M8545" s="9"/>
      <c r="N8545" s="11" t="s">
        <v>25</v>
      </c>
      <c r="O8545" s="39"/>
      <c r="P8545" s="47"/>
      <c r="Q8545" s="13"/>
      <c r="R8545" s="248">
        <f t="shared" si="1330"/>
        <v>0</v>
      </c>
      <c r="S8545" s="248">
        <f t="shared" si="1331"/>
        <v>0</v>
      </c>
      <c r="T8545" s="248">
        <f t="shared" si="1332"/>
        <v>0</v>
      </c>
      <c r="U8545" s="248">
        <f t="shared" si="1333"/>
        <v>0</v>
      </c>
      <c r="V8545" s="13"/>
      <c r="W8545" s="7"/>
      <c r="AT8545" s="130"/>
      <c r="BF8545" s="33">
        <f t="shared" si="1339"/>
        <v>41242</v>
      </c>
      <c r="BG8545" s="34">
        <f t="shared" si="1334"/>
        <v>82.88000000000001</v>
      </c>
      <c r="BH8545" s="32">
        <f t="shared" si="1335"/>
        <v>1</v>
      </c>
      <c r="BI8545" s="32">
        <f t="shared" si="1336"/>
        <v>0</v>
      </c>
      <c r="BJ8545" s="69">
        <f t="shared" si="1337"/>
        <v>0</v>
      </c>
      <c r="BK8545" s="158" t="str">
        <f t="shared" si="1338"/>
        <v/>
      </c>
    </row>
    <row r="8546" spans="1:63" ht="12" customHeight="1" x14ac:dyDescent="0.2">
      <c r="A8546" s="8"/>
      <c r="B8546" s="7"/>
      <c r="C8546" s="7"/>
      <c r="D8546" s="7"/>
      <c r="E8546" s="7"/>
      <c r="F8546" s="7"/>
      <c r="G8546" s="7"/>
      <c r="H8546" s="7"/>
      <c r="I8546" s="10"/>
      <c r="J8546" s="25"/>
      <c r="K8546" s="250"/>
      <c r="L8546" s="31"/>
      <c r="M8546" s="9"/>
      <c r="N8546" s="11" t="s">
        <v>25</v>
      </c>
      <c r="O8546" s="39"/>
      <c r="P8546" s="47"/>
      <c r="Q8546" s="13"/>
      <c r="R8546" s="248">
        <f t="shared" si="1330"/>
        <v>0</v>
      </c>
      <c r="S8546" s="248">
        <f t="shared" si="1331"/>
        <v>0</v>
      </c>
      <c r="T8546" s="248">
        <f t="shared" si="1332"/>
        <v>0</v>
      </c>
      <c r="U8546" s="248">
        <f t="shared" si="1333"/>
        <v>0</v>
      </c>
      <c r="V8546" s="13"/>
      <c r="W8546" s="7"/>
      <c r="AT8546" s="130"/>
      <c r="BF8546" s="33">
        <f t="shared" si="1339"/>
        <v>41242</v>
      </c>
      <c r="BG8546" s="34">
        <f t="shared" si="1334"/>
        <v>82.88000000000001</v>
      </c>
      <c r="BH8546" s="32">
        <f t="shared" si="1335"/>
        <v>1</v>
      </c>
      <c r="BI8546" s="32">
        <f t="shared" si="1336"/>
        <v>0</v>
      </c>
      <c r="BJ8546" s="69">
        <f t="shared" si="1337"/>
        <v>0</v>
      </c>
      <c r="BK8546" s="158" t="str">
        <f t="shared" si="1338"/>
        <v/>
      </c>
    </row>
    <row r="8547" spans="1:63" ht="12" customHeight="1" x14ac:dyDescent="0.2">
      <c r="A8547" s="8"/>
      <c r="B8547" s="7"/>
      <c r="C8547" s="7"/>
      <c r="D8547" s="7"/>
      <c r="E8547" s="7"/>
      <c r="F8547" s="7"/>
      <c r="G8547" s="7"/>
      <c r="H8547" s="7"/>
      <c r="I8547" s="10"/>
      <c r="J8547" s="25"/>
      <c r="K8547" s="250"/>
      <c r="L8547" s="31"/>
      <c r="M8547" s="9"/>
      <c r="N8547" s="11" t="s">
        <v>25</v>
      </c>
      <c r="O8547" s="39"/>
      <c r="P8547" s="47"/>
      <c r="Q8547" s="13"/>
      <c r="R8547" s="248">
        <f t="shared" si="1330"/>
        <v>0</v>
      </c>
      <c r="S8547" s="248">
        <f t="shared" si="1331"/>
        <v>0</v>
      </c>
      <c r="T8547" s="248">
        <f t="shared" si="1332"/>
        <v>0</v>
      </c>
      <c r="U8547" s="248">
        <f t="shared" si="1333"/>
        <v>0</v>
      </c>
      <c r="V8547" s="13"/>
      <c r="W8547" s="7"/>
      <c r="AT8547" s="130"/>
      <c r="BF8547" s="33">
        <f t="shared" si="1339"/>
        <v>41242</v>
      </c>
      <c r="BG8547" s="34">
        <f t="shared" si="1334"/>
        <v>82.88000000000001</v>
      </c>
      <c r="BH8547" s="32">
        <f t="shared" si="1335"/>
        <v>1</v>
      </c>
      <c r="BI8547" s="32">
        <f t="shared" si="1336"/>
        <v>0</v>
      </c>
      <c r="BJ8547" s="69">
        <f t="shared" si="1337"/>
        <v>0</v>
      </c>
      <c r="BK8547" s="158" t="str">
        <f t="shared" si="1338"/>
        <v/>
      </c>
    </row>
    <row r="8548" spans="1:63" ht="12" customHeight="1" x14ac:dyDescent="0.2">
      <c r="A8548" s="8"/>
      <c r="B8548" s="7"/>
      <c r="C8548" s="7"/>
      <c r="D8548" s="7"/>
      <c r="E8548" s="7"/>
      <c r="F8548" s="7"/>
      <c r="G8548" s="7"/>
      <c r="H8548" s="7"/>
      <c r="I8548" s="10"/>
      <c r="J8548" s="25"/>
      <c r="K8548" s="250"/>
      <c r="L8548" s="31"/>
      <c r="M8548" s="9"/>
      <c r="N8548" s="11" t="s">
        <v>25</v>
      </c>
      <c r="O8548" s="39"/>
      <c r="P8548" s="47"/>
      <c r="Q8548" s="13"/>
      <c r="R8548" s="248">
        <f t="shared" si="1330"/>
        <v>0</v>
      </c>
      <c r="S8548" s="248">
        <f t="shared" si="1331"/>
        <v>0</v>
      </c>
      <c r="T8548" s="248">
        <f t="shared" si="1332"/>
        <v>0</v>
      </c>
      <c r="U8548" s="248">
        <f t="shared" si="1333"/>
        <v>0</v>
      </c>
      <c r="V8548" s="13"/>
      <c r="W8548" s="7"/>
      <c r="AT8548" s="130"/>
      <c r="BF8548" s="33">
        <f t="shared" si="1339"/>
        <v>41242</v>
      </c>
      <c r="BG8548" s="34">
        <f t="shared" si="1334"/>
        <v>82.88000000000001</v>
      </c>
      <c r="BH8548" s="32">
        <f t="shared" si="1335"/>
        <v>1</v>
      </c>
      <c r="BI8548" s="32">
        <f t="shared" si="1336"/>
        <v>0</v>
      </c>
      <c r="BJ8548" s="69">
        <f t="shared" si="1337"/>
        <v>0</v>
      </c>
      <c r="BK8548" s="158" t="str">
        <f t="shared" si="1338"/>
        <v/>
      </c>
    </row>
    <row r="8549" spans="1:63" ht="12" customHeight="1" x14ac:dyDescent="0.2">
      <c r="A8549" s="8"/>
      <c r="B8549" s="7"/>
      <c r="C8549" s="7"/>
      <c r="D8549" s="7"/>
      <c r="E8549" s="7"/>
      <c r="F8549" s="7"/>
      <c r="G8549" s="7"/>
      <c r="H8549" s="7"/>
      <c r="I8549" s="10"/>
      <c r="J8549" s="25"/>
      <c r="K8549" s="250"/>
      <c r="L8549" s="31"/>
      <c r="M8549" s="9"/>
      <c r="N8549" s="11" t="s">
        <v>25</v>
      </c>
      <c r="O8549" s="39"/>
      <c r="P8549" s="47"/>
      <c r="Q8549" s="13"/>
      <c r="R8549" s="248">
        <f t="shared" si="1330"/>
        <v>0</v>
      </c>
      <c r="S8549" s="248">
        <f t="shared" si="1331"/>
        <v>0</v>
      </c>
      <c r="T8549" s="248">
        <f t="shared" si="1332"/>
        <v>0</v>
      </c>
      <c r="U8549" s="248">
        <f t="shared" si="1333"/>
        <v>0</v>
      </c>
      <c r="V8549" s="13"/>
      <c r="W8549" s="7"/>
      <c r="AT8549" s="130"/>
      <c r="BF8549" s="33">
        <f t="shared" si="1339"/>
        <v>41242</v>
      </c>
      <c r="BG8549" s="34">
        <f t="shared" si="1334"/>
        <v>82.88000000000001</v>
      </c>
      <c r="BH8549" s="32">
        <f t="shared" si="1335"/>
        <v>1</v>
      </c>
      <c r="BI8549" s="32">
        <f t="shared" si="1336"/>
        <v>0</v>
      </c>
      <c r="BJ8549" s="69">
        <f t="shared" si="1337"/>
        <v>0</v>
      </c>
      <c r="BK8549" s="158" t="str">
        <f t="shared" si="1338"/>
        <v/>
      </c>
    </row>
    <row r="8550" spans="1:63" ht="12" customHeight="1" x14ac:dyDescent="0.2">
      <c r="A8550" s="8"/>
      <c r="B8550" s="7"/>
      <c r="C8550" s="7"/>
      <c r="D8550" s="7"/>
      <c r="E8550" s="7"/>
      <c r="F8550" s="7"/>
      <c r="G8550" s="7"/>
      <c r="H8550" s="7"/>
      <c r="I8550" s="10"/>
      <c r="J8550" s="25"/>
      <c r="K8550" s="250"/>
      <c r="L8550" s="31"/>
      <c r="M8550" s="9"/>
      <c r="N8550" s="11" t="s">
        <v>25</v>
      </c>
      <c r="O8550" s="39"/>
      <c r="P8550" s="47"/>
      <c r="Q8550" s="13"/>
      <c r="R8550" s="248">
        <f t="shared" si="1330"/>
        <v>0</v>
      </c>
      <c r="S8550" s="248">
        <f t="shared" si="1331"/>
        <v>0</v>
      </c>
      <c r="T8550" s="248">
        <f t="shared" si="1332"/>
        <v>0</v>
      </c>
      <c r="U8550" s="248">
        <f t="shared" si="1333"/>
        <v>0</v>
      </c>
      <c r="V8550" s="13"/>
      <c r="W8550" s="7"/>
      <c r="AT8550" s="130"/>
      <c r="BF8550" s="33">
        <f t="shared" si="1339"/>
        <v>41242</v>
      </c>
      <c r="BG8550" s="34">
        <f t="shared" si="1334"/>
        <v>82.88000000000001</v>
      </c>
      <c r="BH8550" s="32">
        <f t="shared" si="1335"/>
        <v>1</v>
      </c>
      <c r="BI8550" s="32">
        <f t="shared" si="1336"/>
        <v>0</v>
      </c>
      <c r="BJ8550" s="69">
        <f t="shared" si="1337"/>
        <v>0</v>
      </c>
      <c r="BK8550" s="158" t="str">
        <f t="shared" si="1338"/>
        <v/>
      </c>
    </row>
    <row r="8551" spans="1:63" ht="12" customHeight="1" x14ac:dyDescent="0.2">
      <c r="A8551" s="8"/>
      <c r="B8551" s="7"/>
      <c r="C8551" s="7"/>
      <c r="D8551" s="7"/>
      <c r="E8551" s="7"/>
      <c r="F8551" s="7"/>
      <c r="G8551" s="7"/>
      <c r="H8551" s="7"/>
      <c r="I8551" s="10"/>
      <c r="J8551" s="25"/>
      <c r="K8551" s="250"/>
      <c r="L8551" s="31"/>
      <c r="M8551" s="9"/>
      <c r="N8551" s="11" t="s">
        <v>25</v>
      </c>
      <c r="O8551" s="39"/>
      <c r="P8551" s="47"/>
      <c r="Q8551" s="13"/>
      <c r="R8551" s="248">
        <f t="shared" si="1330"/>
        <v>0</v>
      </c>
      <c r="S8551" s="248">
        <f t="shared" si="1331"/>
        <v>0</v>
      </c>
      <c r="T8551" s="248">
        <f t="shared" si="1332"/>
        <v>0</v>
      </c>
      <c r="U8551" s="248">
        <f t="shared" si="1333"/>
        <v>0</v>
      </c>
      <c r="V8551" s="13"/>
      <c r="W8551" s="7"/>
      <c r="AT8551" s="130"/>
      <c r="BF8551" s="33">
        <f t="shared" si="1339"/>
        <v>41242</v>
      </c>
      <c r="BG8551" s="34">
        <f t="shared" si="1334"/>
        <v>82.88000000000001</v>
      </c>
      <c r="BH8551" s="32">
        <f t="shared" si="1335"/>
        <v>1</v>
      </c>
      <c r="BI8551" s="32">
        <f t="shared" si="1336"/>
        <v>0</v>
      </c>
      <c r="BJ8551" s="69">
        <f t="shared" si="1337"/>
        <v>0</v>
      </c>
      <c r="BK8551" s="158" t="str">
        <f t="shared" si="1338"/>
        <v/>
      </c>
    </row>
    <row r="8552" spans="1:63" ht="12" customHeight="1" x14ac:dyDescent="0.2">
      <c r="A8552" s="8"/>
      <c r="B8552" s="7"/>
      <c r="C8552" s="7"/>
      <c r="D8552" s="7"/>
      <c r="E8552" s="7"/>
      <c r="F8552" s="7"/>
      <c r="G8552" s="7"/>
      <c r="H8552" s="7"/>
      <c r="I8552" s="10"/>
      <c r="J8552" s="25"/>
      <c r="K8552" s="250"/>
      <c r="L8552" s="31"/>
      <c r="M8552" s="9"/>
      <c r="N8552" s="11" t="s">
        <v>25</v>
      </c>
      <c r="O8552" s="39"/>
      <c r="P8552" s="47"/>
      <c r="Q8552" s="13"/>
      <c r="R8552" s="248">
        <f t="shared" si="1330"/>
        <v>0</v>
      </c>
      <c r="S8552" s="248">
        <f t="shared" si="1331"/>
        <v>0</v>
      </c>
      <c r="T8552" s="248">
        <f t="shared" si="1332"/>
        <v>0</v>
      </c>
      <c r="U8552" s="248">
        <f t="shared" si="1333"/>
        <v>0</v>
      </c>
      <c r="V8552" s="13"/>
      <c r="W8552" s="7"/>
      <c r="AT8552" s="130"/>
      <c r="BF8552" s="33">
        <f t="shared" si="1339"/>
        <v>41242</v>
      </c>
      <c r="BG8552" s="34">
        <f t="shared" si="1334"/>
        <v>82.88000000000001</v>
      </c>
      <c r="BH8552" s="32">
        <f t="shared" si="1335"/>
        <v>1</v>
      </c>
      <c r="BI8552" s="32">
        <f t="shared" si="1336"/>
        <v>0</v>
      </c>
      <c r="BJ8552" s="69">
        <f t="shared" si="1337"/>
        <v>0</v>
      </c>
      <c r="BK8552" s="158" t="str">
        <f t="shared" si="1338"/>
        <v/>
      </c>
    </row>
    <row r="8553" spans="1:63" ht="12" customHeight="1" x14ac:dyDescent="0.2">
      <c r="A8553" s="8"/>
      <c r="B8553" s="7"/>
      <c r="C8553" s="7"/>
      <c r="D8553" s="7"/>
      <c r="E8553" s="7"/>
      <c r="F8553" s="7"/>
      <c r="G8553" s="7"/>
      <c r="H8553" s="7"/>
      <c r="I8553" s="10"/>
      <c r="J8553" s="25"/>
      <c r="K8553" s="250"/>
      <c r="L8553" s="31"/>
      <c r="M8553" s="9"/>
      <c r="N8553" s="11" t="s">
        <v>25</v>
      </c>
      <c r="O8553" s="39"/>
      <c r="P8553" s="47"/>
      <c r="Q8553" s="13"/>
      <c r="R8553" s="248">
        <f t="shared" si="1330"/>
        <v>0</v>
      </c>
      <c r="S8553" s="248">
        <f t="shared" si="1331"/>
        <v>0</v>
      </c>
      <c r="T8553" s="248">
        <f t="shared" si="1332"/>
        <v>0</v>
      </c>
      <c r="U8553" s="248">
        <f t="shared" si="1333"/>
        <v>0</v>
      </c>
      <c r="V8553" s="13"/>
      <c r="W8553" s="7"/>
      <c r="AT8553" s="130"/>
      <c r="BF8553" s="33">
        <f t="shared" si="1339"/>
        <v>41242</v>
      </c>
      <c r="BG8553" s="34">
        <f t="shared" si="1334"/>
        <v>82.88000000000001</v>
      </c>
      <c r="BH8553" s="32">
        <f t="shared" si="1335"/>
        <v>1</v>
      </c>
      <c r="BI8553" s="32">
        <f t="shared" si="1336"/>
        <v>0</v>
      </c>
      <c r="BJ8553" s="69">
        <f t="shared" si="1337"/>
        <v>0</v>
      </c>
      <c r="BK8553" s="158" t="str">
        <f t="shared" si="1338"/>
        <v/>
      </c>
    </row>
    <row r="8554" spans="1:63" ht="12" customHeight="1" x14ac:dyDescent="0.2">
      <c r="A8554" s="8"/>
      <c r="B8554" s="7"/>
      <c r="C8554" s="7"/>
      <c r="D8554" s="7"/>
      <c r="E8554" s="7"/>
      <c r="F8554" s="7"/>
      <c r="G8554" s="7"/>
      <c r="H8554" s="7"/>
      <c r="I8554" s="10"/>
      <c r="J8554" s="25"/>
      <c r="K8554" s="250"/>
      <c r="L8554" s="31"/>
      <c r="M8554" s="9"/>
      <c r="N8554" s="11" t="s">
        <v>25</v>
      </c>
      <c r="O8554" s="39"/>
      <c r="P8554" s="47"/>
      <c r="Q8554" s="13"/>
      <c r="R8554" s="248">
        <f t="shared" si="1330"/>
        <v>0</v>
      </c>
      <c r="S8554" s="248">
        <f t="shared" si="1331"/>
        <v>0</v>
      </c>
      <c r="T8554" s="248">
        <f t="shared" si="1332"/>
        <v>0</v>
      </c>
      <c r="U8554" s="248">
        <f t="shared" si="1333"/>
        <v>0</v>
      </c>
      <c r="V8554" s="13"/>
      <c r="W8554" s="7"/>
      <c r="AT8554" s="130"/>
      <c r="BF8554" s="33">
        <f t="shared" si="1339"/>
        <v>41242</v>
      </c>
      <c r="BG8554" s="34">
        <f t="shared" si="1334"/>
        <v>82.88000000000001</v>
      </c>
      <c r="BH8554" s="32">
        <f t="shared" si="1335"/>
        <v>1</v>
      </c>
      <c r="BI8554" s="32">
        <f t="shared" si="1336"/>
        <v>0</v>
      </c>
      <c r="BJ8554" s="69">
        <f t="shared" si="1337"/>
        <v>0</v>
      </c>
      <c r="BK8554" s="158" t="str">
        <f t="shared" si="1338"/>
        <v/>
      </c>
    </row>
    <row r="8555" spans="1:63" ht="12" customHeight="1" x14ac:dyDescent="0.2">
      <c r="A8555" s="8"/>
      <c r="B8555" s="7"/>
      <c r="C8555" s="7"/>
      <c r="D8555" s="7"/>
      <c r="E8555" s="7"/>
      <c r="F8555" s="7"/>
      <c r="G8555" s="7"/>
      <c r="H8555" s="7"/>
      <c r="I8555" s="10"/>
      <c r="J8555" s="25"/>
      <c r="K8555" s="250"/>
      <c r="L8555" s="31"/>
      <c r="M8555" s="9"/>
      <c r="N8555" s="11" t="s">
        <v>25</v>
      </c>
      <c r="O8555" s="39"/>
      <c r="P8555" s="47"/>
      <c r="Q8555" s="13"/>
      <c r="R8555" s="248">
        <f t="shared" si="1330"/>
        <v>0</v>
      </c>
      <c r="S8555" s="248">
        <f t="shared" si="1331"/>
        <v>0</v>
      </c>
      <c r="T8555" s="248">
        <f t="shared" si="1332"/>
        <v>0</v>
      </c>
      <c r="U8555" s="248">
        <f t="shared" si="1333"/>
        <v>0</v>
      </c>
      <c r="V8555" s="13"/>
      <c r="W8555" s="7"/>
      <c r="AT8555" s="130"/>
      <c r="BF8555" s="33">
        <f t="shared" si="1339"/>
        <v>41242</v>
      </c>
      <c r="BG8555" s="34">
        <f t="shared" si="1334"/>
        <v>82.88000000000001</v>
      </c>
      <c r="BH8555" s="32">
        <f t="shared" si="1335"/>
        <v>1</v>
      </c>
      <c r="BI8555" s="32">
        <f t="shared" si="1336"/>
        <v>0</v>
      </c>
      <c r="BJ8555" s="69">
        <f t="shared" si="1337"/>
        <v>0</v>
      </c>
      <c r="BK8555" s="158" t="str">
        <f t="shared" si="1338"/>
        <v/>
      </c>
    </row>
    <row r="8556" spans="1:63" ht="12" customHeight="1" x14ac:dyDescent="0.2">
      <c r="A8556" s="8"/>
      <c r="B8556" s="7"/>
      <c r="C8556" s="7"/>
      <c r="D8556" s="7"/>
      <c r="E8556" s="7"/>
      <c r="F8556" s="7"/>
      <c r="G8556" s="7"/>
      <c r="H8556" s="7"/>
      <c r="I8556" s="10"/>
      <c r="J8556" s="25"/>
      <c r="K8556" s="250"/>
      <c r="L8556" s="31"/>
      <c r="M8556" s="9"/>
      <c r="N8556" s="11" t="s">
        <v>25</v>
      </c>
      <c r="O8556" s="39"/>
      <c r="P8556" s="47"/>
      <c r="Q8556" s="13"/>
      <c r="R8556" s="248">
        <f t="shared" si="1330"/>
        <v>0</v>
      </c>
      <c r="S8556" s="248">
        <f t="shared" si="1331"/>
        <v>0</v>
      </c>
      <c r="T8556" s="248">
        <f t="shared" si="1332"/>
        <v>0</v>
      </c>
      <c r="U8556" s="248">
        <f t="shared" si="1333"/>
        <v>0</v>
      </c>
      <c r="V8556" s="13"/>
      <c r="W8556" s="7"/>
      <c r="AT8556" s="130"/>
      <c r="BF8556" s="33">
        <f t="shared" si="1339"/>
        <v>41242</v>
      </c>
      <c r="BG8556" s="34">
        <f t="shared" si="1334"/>
        <v>82.88000000000001</v>
      </c>
      <c r="BH8556" s="32">
        <f t="shared" si="1335"/>
        <v>1</v>
      </c>
      <c r="BI8556" s="32">
        <f t="shared" si="1336"/>
        <v>0</v>
      </c>
      <c r="BJ8556" s="69">
        <f t="shared" si="1337"/>
        <v>0</v>
      </c>
      <c r="BK8556" s="158" t="str">
        <f t="shared" si="1338"/>
        <v/>
      </c>
    </row>
    <row r="8557" spans="1:63" ht="12" customHeight="1" x14ac:dyDescent="0.2">
      <c r="A8557" s="8"/>
      <c r="B8557" s="7"/>
      <c r="C8557" s="7"/>
      <c r="D8557" s="7"/>
      <c r="E8557" s="7"/>
      <c r="F8557" s="7"/>
      <c r="G8557" s="7"/>
      <c r="H8557" s="7"/>
      <c r="I8557" s="10"/>
      <c r="J8557" s="25"/>
      <c r="K8557" s="250"/>
      <c r="L8557" s="31"/>
      <c r="M8557" s="9"/>
      <c r="N8557" s="11" t="s">
        <v>25</v>
      </c>
      <c r="O8557" s="39"/>
      <c r="P8557" s="47"/>
      <c r="Q8557" s="13"/>
      <c r="R8557" s="248">
        <f t="shared" si="1330"/>
        <v>0</v>
      </c>
      <c r="S8557" s="248">
        <f t="shared" si="1331"/>
        <v>0</v>
      </c>
      <c r="T8557" s="248">
        <f t="shared" si="1332"/>
        <v>0</v>
      </c>
      <c r="U8557" s="248">
        <f t="shared" si="1333"/>
        <v>0</v>
      </c>
      <c r="V8557" s="13"/>
      <c r="W8557" s="7"/>
      <c r="AT8557" s="130"/>
      <c r="BF8557" s="33">
        <f t="shared" si="1339"/>
        <v>41242</v>
      </c>
      <c r="BG8557" s="34">
        <f t="shared" si="1334"/>
        <v>82.88000000000001</v>
      </c>
      <c r="BH8557" s="32">
        <f t="shared" si="1335"/>
        <v>1</v>
      </c>
      <c r="BI8557" s="32">
        <f t="shared" si="1336"/>
        <v>0</v>
      </c>
      <c r="BJ8557" s="69">
        <f t="shared" si="1337"/>
        <v>0</v>
      </c>
      <c r="BK8557" s="158" t="str">
        <f t="shared" si="1338"/>
        <v/>
      </c>
    </row>
    <row r="8558" spans="1:63" ht="12" customHeight="1" x14ac:dyDescent="0.2">
      <c r="A8558" s="8"/>
      <c r="B8558" s="7"/>
      <c r="C8558" s="7"/>
      <c r="D8558" s="7"/>
      <c r="E8558" s="7"/>
      <c r="F8558" s="7"/>
      <c r="G8558" s="7"/>
      <c r="H8558" s="7"/>
      <c r="I8558" s="10"/>
      <c r="J8558" s="25"/>
      <c r="K8558" s="250"/>
      <c r="L8558" s="31"/>
      <c r="M8558" s="9"/>
      <c r="N8558" s="11" t="s">
        <v>25</v>
      </c>
      <c r="O8558" s="39"/>
      <c r="P8558" s="47"/>
      <c r="Q8558" s="13"/>
      <c r="R8558" s="248">
        <f t="shared" si="1330"/>
        <v>0</v>
      </c>
      <c r="S8558" s="248">
        <f t="shared" si="1331"/>
        <v>0</v>
      </c>
      <c r="T8558" s="248">
        <f t="shared" si="1332"/>
        <v>0</v>
      </c>
      <c r="U8558" s="248">
        <f t="shared" si="1333"/>
        <v>0</v>
      </c>
      <c r="V8558" s="13"/>
      <c r="W8558" s="7"/>
      <c r="AT8558" s="130"/>
      <c r="BF8558" s="33">
        <f t="shared" si="1339"/>
        <v>41242</v>
      </c>
      <c r="BG8558" s="34">
        <f t="shared" si="1334"/>
        <v>82.88000000000001</v>
      </c>
      <c r="BH8558" s="32">
        <f t="shared" si="1335"/>
        <v>1</v>
      </c>
      <c r="BI8558" s="32">
        <f t="shared" si="1336"/>
        <v>0</v>
      </c>
      <c r="BJ8558" s="69">
        <f t="shared" si="1337"/>
        <v>0</v>
      </c>
      <c r="BK8558" s="158" t="str">
        <f t="shared" si="1338"/>
        <v/>
      </c>
    </row>
    <row r="8559" spans="1:63" ht="12" customHeight="1" x14ac:dyDescent="0.2">
      <c r="A8559" s="8"/>
      <c r="B8559" s="7"/>
      <c r="C8559" s="7"/>
      <c r="D8559" s="7"/>
      <c r="E8559" s="7"/>
      <c r="F8559" s="7"/>
      <c r="G8559" s="7"/>
      <c r="H8559" s="7"/>
      <c r="I8559" s="10"/>
      <c r="J8559" s="25"/>
      <c r="K8559" s="250"/>
      <c r="L8559" s="31"/>
      <c r="M8559" s="9"/>
      <c r="N8559" s="11" t="s">
        <v>25</v>
      </c>
      <c r="O8559" s="39"/>
      <c r="P8559" s="47"/>
      <c r="Q8559" s="13"/>
      <c r="R8559" s="248">
        <f t="shared" si="1330"/>
        <v>0</v>
      </c>
      <c r="S8559" s="248">
        <f t="shared" si="1331"/>
        <v>0</v>
      </c>
      <c r="T8559" s="248">
        <f t="shared" si="1332"/>
        <v>0</v>
      </c>
      <c r="U8559" s="248">
        <f t="shared" si="1333"/>
        <v>0</v>
      </c>
      <c r="V8559" s="13"/>
      <c r="W8559" s="7"/>
      <c r="AT8559" s="130"/>
      <c r="BF8559" s="33">
        <f t="shared" si="1339"/>
        <v>41242</v>
      </c>
      <c r="BG8559" s="34">
        <f t="shared" si="1334"/>
        <v>82.88000000000001</v>
      </c>
      <c r="BH8559" s="32">
        <f t="shared" si="1335"/>
        <v>1</v>
      </c>
      <c r="BI8559" s="32">
        <f t="shared" si="1336"/>
        <v>0</v>
      </c>
      <c r="BJ8559" s="69">
        <f t="shared" si="1337"/>
        <v>0</v>
      </c>
      <c r="BK8559" s="158" t="str">
        <f t="shared" si="1338"/>
        <v/>
      </c>
    </row>
    <row r="8560" spans="1:63" ht="12" customHeight="1" x14ac:dyDescent="0.2">
      <c r="A8560" s="8"/>
      <c r="B8560" s="7"/>
      <c r="C8560" s="7"/>
      <c r="D8560" s="7"/>
      <c r="E8560" s="7"/>
      <c r="F8560" s="7"/>
      <c r="G8560" s="7"/>
      <c r="H8560" s="7"/>
      <c r="I8560" s="10"/>
      <c r="J8560" s="25"/>
      <c r="K8560" s="250"/>
      <c r="L8560" s="31"/>
      <c r="M8560" s="9"/>
      <c r="N8560" s="11" t="s">
        <v>25</v>
      </c>
      <c r="O8560" s="39"/>
      <c r="P8560" s="47"/>
      <c r="Q8560" s="13"/>
      <c r="R8560" s="248">
        <f t="shared" si="1330"/>
        <v>0</v>
      </c>
      <c r="S8560" s="248">
        <f t="shared" si="1331"/>
        <v>0</v>
      </c>
      <c r="T8560" s="248">
        <f t="shared" si="1332"/>
        <v>0</v>
      </c>
      <c r="U8560" s="248">
        <f t="shared" si="1333"/>
        <v>0</v>
      </c>
      <c r="V8560" s="13"/>
      <c r="W8560" s="7"/>
      <c r="AT8560" s="130"/>
      <c r="BF8560" s="33">
        <f t="shared" si="1339"/>
        <v>41242</v>
      </c>
      <c r="BG8560" s="34">
        <f t="shared" si="1334"/>
        <v>82.88000000000001</v>
      </c>
      <c r="BH8560" s="32">
        <f t="shared" si="1335"/>
        <v>1</v>
      </c>
      <c r="BI8560" s="32">
        <f t="shared" si="1336"/>
        <v>0</v>
      </c>
      <c r="BJ8560" s="69">
        <f t="shared" si="1337"/>
        <v>0</v>
      </c>
      <c r="BK8560" s="158" t="str">
        <f t="shared" si="1338"/>
        <v/>
      </c>
    </row>
    <row r="8561" spans="1:63" ht="12" customHeight="1" x14ac:dyDescent="0.2">
      <c r="A8561" s="8"/>
      <c r="B8561" s="7"/>
      <c r="C8561" s="7"/>
      <c r="D8561" s="7"/>
      <c r="E8561" s="7"/>
      <c r="F8561" s="7"/>
      <c r="G8561" s="7"/>
      <c r="H8561" s="7"/>
      <c r="I8561" s="10"/>
      <c r="J8561" s="25"/>
      <c r="K8561" s="250"/>
      <c r="L8561" s="31"/>
      <c r="M8561" s="9"/>
      <c r="N8561" s="11" t="s">
        <v>25</v>
      </c>
      <c r="O8561" s="39"/>
      <c r="P8561" s="47"/>
      <c r="Q8561" s="13"/>
      <c r="R8561" s="248">
        <f t="shared" si="1330"/>
        <v>0</v>
      </c>
      <c r="S8561" s="248">
        <f t="shared" si="1331"/>
        <v>0</v>
      </c>
      <c r="T8561" s="248">
        <f t="shared" si="1332"/>
        <v>0</v>
      </c>
      <c r="U8561" s="248">
        <f t="shared" si="1333"/>
        <v>0</v>
      </c>
      <c r="V8561" s="13"/>
      <c r="W8561" s="7"/>
      <c r="AT8561" s="130"/>
      <c r="BF8561" s="33">
        <f t="shared" si="1339"/>
        <v>41242</v>
      </c>
      <c r="BG8561" s="34">
        <f t="shared" si="1334"/>
        <v>82.88000000000001</v>
      </c>
      <c r="BH8561" s="32">
        <f t="shared" si="1335"/>
        <v>1</v>
      </c>
      <c r="BI8561" s="32">
        <f t="shared" si="1336"/>
        <v>0</v>
      </c>
      <c r="BJ8561" s="69">
        <f t="shared" si="1337"/>
        <v>0</v>
      </c>
      <c r="BK8561" s="158" t="str">
        <f t="shared" si="1338"/>
        <v/>
      </c>
    </row>
    <row r="8562" spans="1:63" ht="12" customHeight="1" x14ac:dyDescent="0.2">
      <c r="A8562" s="8"/>
      <c r="B8562" s="7"/>
      <c r="C8562" s="7"/>
      <c r="D8562" s="7"/>
      <c r="E8562" s="7"/>
      <c r="F8562" s="7"/>
      <c r="G8562" s="7"/>
      <c r="H8562" s="7"/>
      <c r="I8562" s="10"/>
      <c r="J8562" s="25"/>
      <c r="K8562" s="250"/>
      <c r="L8562" s="31"/>
      <c r="M8562" s="9"/>
      <c r="N8562" s="11" t="s">
        <v>25</v>
      </c>
      <c r="O8562" s="39"/>
      <c r="P8562" s="47"/>
      <c r="Q8562" s="13"/>
      <c r="R8562" s="248">
        <f t="shared" si="1330"/>
        <v>0</v>
      </c>
      <c r="S8562" s="248">
        <f t="shared" si="1331"/>
        <v>0</v>
      </c>
      <c r="T8562" s="248">
        <f t="shared" si="1332"/>
        <v>0</v>
      </c>
      <c r="U8562" s="248">
        <f t="shared" si="1333"/>
        <v>0</v>
      </c>
      <c r="V8562" s="13"/>
      <c r="W8562" s="7"/>
      <c r="AT8562" s="130"/>
      <c r="BF8562" s="33">
        <f t="shared" si="1339"/>
        <v>41242</v>
      </c>
      <c r="BG8562" s="34">
        <f t="shared" si="1334"/>
        <v>82.88000000000001</v>
      </c>
      <c r="BH8562" s="32">
        <f t="shared" si="1335"/>
        <v>1</v>
      </c>
      <c r="BI8562" s="32">
        <f t="shared" si="1336"/>
        <v>0</v>
      </c>
      <c r="BJ8562" s="69">
        <f t="shared" si="1337"/>
        <v>0</v>
      </c>
      <c r="BK8562" s="158" t="str">
        <f t="shared" si="1338"/>
        <v/>
      </c>
    </row>
    <row r="8563" spans="1:63" ht="12" customHeight="1" x14ac:dyDescent="0.2">
      <c r="A8563" s="8"/>
      <c r="B8563" s="7"/>
      <c r="C8563" s="7"/>
      <c r="D8563" s="7"/>
      <c r="E8563" s="7"/>
      <c r="F8563" s="7"/>
      <c r="G8563" s="7"/>
      <c r="H8563" s="7"/>
      <c r="I8563" s="10"/>
      <c r="J8563" s="25"/>
      <c r="K8563" s="250"/>
      <c r="L8563" s="31"/>
      <c r="M8563" s="9"/>
      <c r="N8563" s="11" t="s">
        <v>25</v>
      </c>
      <c r="O8563" s="39"/>
      <c r="P8563" s="47"/>
      <c r="Q8563" s="13"/>
      <c r="R8563" s="248">
        <f t="shared" si="1330"/>
        <v>0</v>
      </c>
      <c r="S8563" s="248">
        <f t="shared" si="1331"/>
        <v>0</v>
      </c>
      <c r="T8563" s="248">
        <f t="shared" si="1332"/>
        <v>0</v>
      </c>
      <c r="U8563" s="248">
        <f t="shared" si="1333"/>
        <v>0</v>
      </c>
      <c r="V8563" s="13"/>
      <c r="W8563" s="7"/>
      <c r="AT8563" s="130"/>
      <c r="BF8563" s="33">
        <f t="shared" si="1339"/>
        <v>41242</v>
      </c>
      <c r="BG8563" s="34">
        <f t="shared" si="1334"/>
        <v>82.88000000000001</v>
      </c>
      <c r="BH8563" s="32">
        <f t="shared" si="1335"/>
        <v>1</v>
      </c>
      <c r="BI8563" s="32">
        <f t="shared" si="1336"/>
        <v>0</v>
      </c>
      <c r="BJ8563" s="69">
        <f t="shared" si="1337"/>
        <v>0</v>
      </c>
      <c r="BK8563" s="158" t="str">
        <f t="shared" si="1338"/>
        <v/>
      </c>
    </row>
    <row r="8564" spans="1:63" ht="12" customHeight="1" x14ac:dyDescent="0.2">
      <c r="A8564" s="8"/>
      <c r="B8564" s="7"/>
      <c r="C8564" s="7"/>
      <c r="D8564" s="7"/>
      <c r="E8564" s="7"/>
      <c r="F8564" s="7"/>
      <c r="G8564" s="7"/>
      <c r="H8564" s="7"/>
      <c r="I8564" s="10"/>
      <c r="J8564" s="25"/>
      <c r="K8564" s="250"/>
      <c r="L8564" s="31"/>
      <c r="M8564" s="9"/>
      <c r="N8564" s="11" t="s">
        <v>25</v>
      </c>
      <c r="O8564" s="39"/>
      <c r="P8564" s="47"/>
      <c r="Q8564" s="13"/>
      <c r="R8564" s="248">
        <f t="shared" si="1330"/>
        <v>0</v>
      </c>
      <c r="S8564" s="248">
        <f t="shared" si="1331"/>
        <v>0</v>
      </c>
      <c r="T8564" s="248">
        <f t="shared" si="1332"/>
        <v>0</v>
      </c>
      <c r="U8564" s="248">
        <f t="shared" si="1333"/>
        <v>0</v>
      </c>
      <c r="V8564" s="13"/>
      <c r="W8564" s="7"/>
      <c r="AT8564" s="130"/>
      <c r="BF8564" s="33">
        <f t="shared" si="1339"/>
        <v>41242</v>
      </c>
      <c r="BG8564" s="34">
        <f t="shared" si="1334"/>
        <v>82.88000000000001</v>
      </c>
      <c r="BH8564" s="32">
        <f t="shared" si="1335"/>
        <v>1</v>
      </c>
      <c r="BI8564" s="32">
        <f t="shared" si="1336"/>
        <v>0</v>
      </c>
      <c r="BJ8564" s="69">
        <f t="shared" si="1337"/>
        <v>0</v>
      </c>
      <c r="BK8564" s="158" t="str">
        <f t="shared" si="1338"/>
        <v/>
      </c>
    </row>
    <row r="8565" spans="1:63" ht="12" customHeight="1" x14ac:dyDescent="0.2">
      <c r="A8565" s="8"/>
      <c r="B8565" s="7"/>
      <c r="C8565" s="7"/>
      <c r="D8565" s="7"/>
      <c r="E8565" s="7"/>
      <c r="F8565" s="7"/>
      <c r="G8565" s="7"/>
      <c r="H8565" s="7"/>
      <c r="I8565" s="10"/>
      <c r="J8565" s="25"/>
      <c r="K8565" s="250"/>
      <c r="L8565" s="31"/>
      <c r="M8565" s="9"/>
      <c r="N8565" s="11" t="s">
        <v>25</v>
      </c>
      <c r="O8565" s="39"/>
      <c r="P8565" s="47"/>
      <c r="Q8565" s="13"/>
      <c r="R8565" s="248">
        <f t="shared" si="1330"/>
        <v>0</v>
      </c>
      <c r="S8565" s="248">
        <f t="shared" si="1331"/>
        <v>0</v>
      </c>
      <c r="T8565" s="248">
        <f t="shared" si="1332"/>
        <v>0</v>
      </c>
      <c r="U8565" s="248">
        <f t="shared" si="1333"/>
        <v>0</v>
      </c>
      <c r="V8565" s="13"/>
      <c r="W8565" s="7"/>
      <c r="AT8565" s="130"/>
      <c r="BF8565" s="33">
        <f t="shared" si="1339"/>
        <v>41242</v>
      </c>
      <c r="BG8565" s="34">
        <f t="shared" si="1334"/>
        <v>82.88000000000001</v>
      </c>
      <c r="BH8565" s="32">
        <f t="shared" si="1335"/>
        <v>1</v>
      </c>
      <c r="BI8565" s="32">
        <f t="shared" si="1336"/>
        <v>0</v>
      </c>
      <c r="BJ8565" s="69">
        <f t="shared" si="1337"/>
        <v>0</v>
      </c>
      <c r="BK8565" s="158" t="str">
        <f t="shared" si="1338"/>
        <v/>
      </c>
    </row>
    <row r="8566" spans="1:63" ht="12" customHeight="1" x14ac:dyDescent="0.2">
      <c r="A8566" s="8"/>
      <c r="B8566" s="7"/>
      <c r="C8566" s="7"/>
      <c r="D8566" s="7"/>
      <c r="E8566" s="7"/>
      <c r="F8566" s="7"/>
      <c r="G8566" s="7"/>
      <c r="H8566" s="7"/>
      <c r="I8566" s="10"/>
      <c r="J8566" s="25"/>
      <c r="K8566" s="250"/>
      <c r="L8566" s="31"/>
      <c r="M8566" s="9"/>
      <c r="N8566" s="11" t="s">
        <v>25</v>
      </c>
      <c r="O8566" s="39"/>
      <c r="P8566" s="47"/>
      <c r="Q8566" s="13"/>
      <c r="R8566" s="248">
        <f t="shared" si="1330"/>
        <v>0</v>
      </c>
      <c r="S8566" s="248">
        <f t="shared" si="1331"/>
        <v>0</v>
      </c>
      <c r="T8566" s="248">
        <f t="shared" si="1332"/>
        <v>0</v>
      </c>
      <c r="U8566" s="248">
        <f t="shared" si="1333"/>
        <v>0</v>
      </c>
      <c r="V8566" s="13"/>
      <c r="W8566" s="7"/>
      <c r="AT8566" s="130"/>
      <c r="BF8566" s="33">
        <f t="shared" si="1339"/>
        <v>41242</v>
      </c>
      <c r="BG8566" s="34">
        <f t="shared" si="1334"/>
        <v>82.88000000000001</v>
      </c>
      <c r="BH8566" s="32">
        <f t="shared" si="1335"/>
        <v>1</v>
      </c>
      <c r="BI8566" s="32">
        <f t="shared" si="1336"/>
        <v>0</v>
      </c>
      <c r="BJ8566" s="69">
        <f t="shared" si="1337"/>
        <v>0</v>
      </c>
      <c r="BK8566" s="158" t="str">
        <f t="shared" si="1338"/>
        <v/>
      </c>
    </row>
    <row r="8567" spans="1:63" ht="12" customHeight="1" x14ac:dyDescent="0.2">
      <c r="A8567" s="8"/>
      <c r="B8567" s="7"/>
      <c r="C8567" s="7"/>
      <c r="D8567" s="7"/>
      <c r="E8567" s="7"/>
      <c r="F8567" s="7"/>
      <c r="G8567" s="7"/>
      <c r="H8567" s="7"/>
      <c r="I8567" s="10"/>
      <c r="J8567" s="25"/>
      <c r="K8567" s="250"/>
      <c r="L8567" s="31"/>
      <c r="M8567" s="9"/>
      <c r="N8567" s="11" t="s">
        <v>25</v>
      </c>
      <c r="O8567" s="39"/>
      <c r="P8567" s="47"/>
      <c r="Q8567" s="13"/>
      <c r="R8567" s="248">
        <f t="shared" si="1330"/>
        <v>0</v>
      </c>
      <c r="S8567" s="248">
        <f t="shared" si="1331"/>
        <v>0</v>
      </c>
      <c r="T8567" s="248">
        <f t="shared" si="1332"/>
        <v>0</v>
      </c>
      <c r="U8567" s="248">
        <f t="shared" si="1333"/>
        <v>0</v>
      </c>
      <c r="V8567" s="13"/>
      <c r="W8567" s="7"/>
      <c r="AT8567" s="130"/>
      <c r="BF8567" s="33">
        <f t="shared" si="1339"/>
        <v>41242</v>
      </c>
      <c r="BG8567" s="34">
        <f t="shared" si="1334"/>
        <v>82.88000000000001</v>
      </c>
      <c r="BH8567" s="32">
        <f t="shared" si="1335"/>
        <v>1</v>
      </c>
      <c r="BI8567" s="32">
        <f t="shared" si="1336"/>
        <v>0</v>
      </c>
      <c r="BJ8567" s="69">
        <f t="shared" si="1337"/>
        <v>0</v>
      </c>
      <c r="BK8567" s="158" t="str">
        <f t="shared" si="1338"/>
        <v/>
      </c>
    </row>
    <row r="8568" spans="1:63" ht="12" customHeight="1" x14ac:dyDescent="0.2">
      <c r="A8568" s="8"/>
      <c r="B8568" s="7"/>
      <c r="C8568" s="7"/>
      <c r="D8568" s="7"/>
      <c r="E8568" s="7"/>
      <c r="F8568" s="7"/>
      <c r="G8568" s="7"/>
      <c r="H8568" s="7"/>
      <c r="I8568" s="10"/>
      <c r="J8568" s="25"/>
      <c r="K8568" s="250"/>
      <c r="L8568" s="31"/>
      <c r="M8568" s="9"/>
      <c r="N8568" s="11" t="s">
        <v>25</v>
      </c>
      <c r="O8568" s="39"/>
      <c r="P8568" s="47"/>
      <c r="Q8568" s="13"/>
      <c r="R8568" s="248">
        <f t="shared" si="1330"/>
        <v>0</v>
      </c>
      <c r="S8568" s="248">
        <f t="shared" si="1331"/>
        <v>0</v>
      </c>
      <c r="T8568" s="248">
        <f t="shared" si="1332"/>
        <v>0</v>
      </c>
      <c r="U8568" s="248">
        <f t="shared" si="1333"/>
        <v>0</v>
      </c>
      <c r="V8568" s="13"/>
      <c r="W8568" s="7"/>
      <c r="AT8568" s="130"/>
      <c r="BF8568" s="33">
        <f t="shared" si="1339"/>
        <v>41242</v>
      </c>
      <c r="BG8568" s="34">
        <f t="shared" si="1334"/>
        <v>82.88000000000001</v>
      </c>
      <c r="BH8568" s="32">
        <f t="shared" si="1335"/>
        <v>1</v>
      </c>
      <c r="BI8568" s="32">
        <f t="shared" si="1336"/>
        <v>0</v>
      </c>
      <c r="BJ8568" s="69">
        <f t="shared" si="1337"/>
        <v>0</v>
      </c>
      <c r="BK8568" s="158" t="str">
        <f t="shared" si="1338"/>
        <v/>
      </c>
    </row>
    <row r="8569" spans="1:63" ht="12" customHeight="1" x14ac:dyDescent="0.2">
      <c r="A8569" s="8"/>
      <c r="B8569" s="7"/>
      <c r="C8569" s="7"/>
      <c r="D8569" s="7"/>
      <c r="E8569" s="7"/>
      <c r="F8569" s="7"/>
      <c r="G8569" s="7"/>
      <c r="H8569" s="7"/>
      <c r="I8569" s="10"/>
      <c r="J8569" s="25"/>
      <c r="K8569" s="250"/>
      <c r="L8569" s="31"/>
      <c r="M8569" s="9"/>
      <c r="N8569" s="11" t="s">
        <v>25</v>
      </c>
      <c r="O8569" s="39"/>
      <c r="P8569" s="47"/>
      <c r="Q8569" s="13"/>
      <c r="R8569" s="248">
        <f t="shared" si="1330"/>
        <v>0</v>
      </c>
      <c r="S8569" s="248">
        <f t="shared" si="1331"/>
        <v>0</v>
      </c>
      <c r="T8569" s="248">
        <f t="shared" si="1332"/>
        <v>0</v>
      </c>
      <c r="U8569" s="248">
        <f t="shared" si="1333"/>
        <v>0</v>
      </c>
      <c r="V8569" s="13"/>
      <c r="W8569" s="7"/>
      <c r="AT8569" s="130"/>
      <c r="BF8569" s="33">
        <f t="shared" si="1339"/>
        <v>41242</v>
      </c>
      <c r="BG8569" s="34">
        <f t="shared" si="1334"/>
        <v>82.88000000000001</v>
      </c>
      <c r="BH8569" s="32">
        <f t="shared" si="1335"/>
        <v>1</v>
      </c>
      <c r="BI8569" s="32">
        <f t="shared" si="1336"/>
        <v>0</v>
      </c>
      <c r="BJ8569" s="69">
        <f t="shared" si="1337"/>
        <v>0</v>
      </c>
      <c r="BK8569" s="158" t="str">
        <f t="shared" si="1338"/>
        <v/>
      </c>
    </row>
    <row r="8570" spans="1:63" ht="12" customHeight="1" x14ac:dyDescent="0.2">
      <c r="A8570" s="8"/>
      <c r="B8570" s="7"/>
      <c r="C8570" s="7"/>
      <c r="D8570" s="7"/>
      <c r="E8570" s="7"/>
      <c r="F8570" s="7"/>
      <c r="G8570" s="7"/>
      <c r="H8570" s="7"/>
      <c r="I8570" s="10"/>
      <c r="J8570" s="25"/>
      <c r="K8570" s="250"/>
      <c r="L8570" s="31"/>
      <c r="M8570" s="9"/>
      <c r="N8570" s="11" t="s">
        <v>25</v>
      </c>
      <c r="O8570" s="39"/>
      <c r="P8570" s="47"/>
      <c r="Q8570" s="13"/>
      <c r="R8570" s="248">
        <f t="shared" si="1330"/>
        <v>0</v>
      </c>
      <c r="S8570" s="248">
        <f t="shared" si="1331"/>
        <v>0</v>
      </c>
      <c r="T8570" s="248">
        <f t="shared" si="1332"/>
        <v>0</v>
      </c>
      <c r="U8570" s="248">
        <f t="shared" si="1333"/>
        <v>0</v>
      </c>
      <c r="V8570" s="13"/>
      <c r="W8570" s="7"/>
      <c r="AT8570" s="130"/>
      <c r="BF8570" s="33">
        <f t="shared" si="1339"/>
        <v>41242</v>
      </c>
      <c r="BG8570" s="34">
        <f t="shared" si="1334"/>
        <v>82.88000000000001</v>
      </c>
      <c r="BH8570" s="32">
        <f t="shared" si="1335"/>
        <v>1</v>
      </c>
      <c r="BI8570" s="32">
        <f t="shared" si="1336"/>
        <v>0</v>
      </c>
      <c r="BJ8570" s="69">
        <f t="shared" si="1337"/>
        <v>0</v>
      </c>
      <c r="BK8570" s="158" t="str">
        <f t="shared" si="1338"/>
        <v/>
      </c>
    </row>
    <row r="8571" spans="1:63" ht="12" customHeight="1" x14ac:dyDescent="0.2">
      <c r="A8571" s="8"/>
      <c r="B8571" s="7"/>
      <c r="C8571" s="7"/>
      <c r="D8571" s="7"/>
      <c r="E8571" s="7"/>
      <c r="F8571" s="7"/>
      <c r="G8571" s="7"/>
      <c r="H8571" s="7"/>
      <c r="I8571" s="10"/>
      <c r="J8571" s="25"/>
      <c r="K8571" s="250"/>
      <c r="L8571" s="31"/>
      <c r="M8571" s="9"/>
      <c r="N8571" s="11" t="s">
        <v>25</v>
      </c>
      <c r="O8571" s="39"/>
      <c r="P8571" s="47"/>
      <c r="Q8571" s="13"/>
      <c r="R8571" s="248">
        <f t="shared" si="1330"/>
        <v>0</v>
      </c>
      <c r="S8571" s="248">
        <f t="shared" si="1331"/>
        <v>0</v>
      </c>
      <c r="T8571" s="248">
        <f t="shared" si="1332"/>
        <v>0</v>
      </c>
      <c r="U8571" s="248">
        <f t="shared" si="1333"/>
        <v>0</v>
      </c>
      <c r="V8571" s="13"/>
      <c r="W8571" s="7"/>
      <c r="AT8571" s="130"/>
      <c r="BF8571" s="33">
        <f t="shared" si="1339"/>
        <v>41242</v>
      </c>
      <c r="BG8571" s="34">
        <f t="shared" si="1334"/>
        <v>82.88000000000001</v>
      </c>
      <c r="BH8571" s="32">
        <f t="shared" si="1335"/>
        <v>1</v>
      </c>
      <c r="BI8571" s="32">
        <f t="shared" si="1336"/>
        <v>0</v>
      </c>
      <c r="BJ8571" s="69">
        <f t="shared" si="1337"/>
        <v>0</v>
      </c>
      <c r="BK8571" s="158" t="str">
        <f t="shared" si="1338"/>
        <v/>
      </c>
    </row>
    <row r="8572" spans="1:63" ht="12" customHeight="1" x14ac:dyDescent="0.2">
      <c r="A8572" s="8"/>
      <c r="B8572" s="7"/>
      <c r="C8572" s="7"/>
      <c r="D8572" s="7"/>
      <c r="E8572" s="7"/>
      <c r="F8572" s="7"/>
      <c r="G8572" s="7"/>
      <c r="H8572" s="7"/>
      <c r="I8572" s="10"/>
      <c r="J8572" s="25"/>
      <c r="K8572" s="250"/>
      <c r="L8572" s="31"/>
      <c r="M8572" s="9"/>
      <c r="N8572" s="11" t="s">
        <v>25</v>
      </c>
      <c r="O8572" s="39"/>
      <c r="P8572" s="47"/>
      <c r="Q8572" s="13"/>
      <c r="R8572" s="248">
        <f t="shared" si="1330"/>
        <v>0</v>
      </c>
      <c r="S8572" s="248">
        <f t="shared" si="1331"/>
        <v>0</v>
      </c>
      <c r="T8572" s="248">
        <f t="shared" si="1332"/>
        <v>0</v>
      </c>
      <c r="U8572" s="248">
        <f t="shared" si="1333"/>
        <v>0</v>
      </c>
      <c r="V8572" s="13"/>
      <c r="W8572" s="7"/>
      <c r="AT8572" s="130"/>
      <c r="BF8572" s="33">
        <f t="shared" si="1339"/>
        <v>41242</v>
      </c>
      <c r="BG8572" s="34">
        <f t="shared" si="1334"/>
        <v>82.88000000000001</v>
      </c>
      <c r="BH8572" s="32">
        <f t="shared" si="1335"/>
        <v>1</v>
      </c>
      <c r="BI8572" s="32">
        <f t="shared" si="1336"/>
        <v>0</v>
      </c>
      <c r="BJ8572" s="69">
        <f t="shared" si="1337"/>
        <v>0</v>
      </c>
      <c r="BK8572" s="158" t="str">
        <f t="shared" si="1338"/>
        <v/>
      </c>
    </row>
    <row r="8573" spans="1:63" ht="12" customHeight="1" x14ac:dyDescent="0.2">
      <c r="A8573" s="8"/>
      <c r="B8573" s="7"/>
      <c r="C8573" s="7"/>
      <c r="D8573" s="7"/>
      <c r="E8573" s="7"/>
      <c r="F8573" s="7"/>
      <c r="G8573" s="7"/>
      <c r="H8573" s="7"/>
      <c r="I8573" s="10"/>
      <c r="J8573" s="25"/>
      <c r="K8573" s="250"/>
      <c r="L8573" s="31"/>
      <c r="M8573" s="9"/>
      <c r="N8573" s="11" t="s">
        <v>25</v>
      </c>
      <c r="O8573" s="39"/>
      <c r="P8573" s="47"/>
      <c r="Q8573" s="13"/>
      <c r="R8573" s="248">
        <f t="shared" si="1330"/>
        <v>0</v>
      </c>
      <c r="S8573" s="248">
        <f t="shared" si="1331"/>
        <v>0</v>
      </c>
      <c r="T8573" s="248">
        <f t="shared" si="1332"/>
        <v>0</v>
      </c>
      <c r="U8573" s="248">
        <f t="shared" si="1333"/>
        <v>0</v>
      </c>
      <c r="V8573" s="13"/>
      <c r="W8573" s="7"/>
      <c r="AT8573" s="130"/>
      <c r="BF8573" s="33">
        <f t="shared" si="1339"/>
        <v>41242</v>
      </c>
      <c r="BG8573" s="34">
        <f t="shared" si="1334"/>
        <v>82.88000000000001</v>
      </c>
      <c r="BH8573" s="32">
        <f t="shared" si="1335"/>
        <v>1</v>
      </c>
      <c r="BI8573" s="32">
        <f t="shared" si="1336"/>
        <v>0</v>
      </c>
      <c r="BJ8573" s="69">
        <f t="shared" si="1337"/>
        <v>0</v>
      </c>
      <c r="BK8573" s="158" t="str">
        <f t="shared" si="1338"/>
        <v/>
      </c>
    </row>
    <row r="8574" spans="1:63" ht="12" customHeight="1" x14ac:dyDescent="0.2">
      <c r="A8574" s="8"/>
      <c r="B8574" s="7"/>
      <c r="C8574" s="7"/>
      <c r="D8574" s="7"/>
      <c r="E8574" s="7"/>
      <c r="F8574" s="7"/>
      <c r="G8574" s="7"/>
      <c r="H8574" s="7"/>
      <c r="I8574" s="10"/>
      <c r="J8574" s="25"/>
      <c r="K8574" s="250"/>
      <c r="L8574" s="31"/>
      <c r="M8574" s="9"/>
      <c r="N8574" s="11" t="s">
        <v>25</v>
      </c>
      <c r="O8574" s="39"/>
      <c r="P8574" s="47"/>
      <c r="Q8574" s="13"/>
      <c r="R8574" s="248">
        <f t="shared" si="1330"/>
        <v>0</v>
      </c>
      <c r="S8574" s="248">
        <f t="shared" si="1331"/>
        <v>0</v>
      </c>
      <c r="T8574" s="248">
        <f t="shared" si="1332"/>
        <v>0</v>
      </c>
      <c r="U8574" s="248">
        <f t="shared" si="1333"/>
        <v>0</v>
      </c>
      <c r="V8574" s="13"/>
      <c r="W8574" s="7"/>
      <c r="AT8574" s="130"/>
      <c r="BF8574" s="33">
        <f t="shared" si="1339"/>
        <v>41242</v>
      </c>
      <c r="BG8574" s="34">
        <f t="shared" si="1334"/>
        <v>82.88000000000001</v>
      </c>
      <c r="BH8574" s="32">
        <f t="shared" si="1335"/>
        <v>1</v>
      </c>
      <c r="BI8574" s="32">
        <f t="shared" si="1336"/>
        <v>0</v>
      </c>
      <c r="BJ8574" s="69">
        <f t="shared" si="1337"/>
        <v>0</v>
      </c>
      <c r="BK8574" s="158" t="str">
        <f t="shared" si="1338"/>
        <v/>
      </c>
    </row>
    <row r="8575" spans="1:63" ht="12" customHeight="1" x14ac:dyDescent="0.2">
      <c r="A8575" s="8"/>
      <c r="B8575" s="7"/>
      <c r="C8575" s="7"/>
      <c r="D8575" s="7"/>
      <c r="E8575" s="7"/>
      <c r="F8575" s="7"/>
      <c r="G8575" s="7"/>
      <c r="H8575" s="7"/>
      <c r="I8575" s="10"/>
      <c r="J8575" s="25"/>
      <c r="K8575" s="250"/>
      <c r="L8575" s="31"/>
      <c r="M8575" s="9"/>
      <c r="N8575" s="11" t="s">
        <v>25</v>
      </c>
      <c r="O8575" s="39"/>
      <c r="P8575" s="47"/>
      <c r="Q8575" s="13"/>
      <c r="R8575" s="248">
        <f t="shared" si="1330"/>
        <v>0</v>
      </c>
      <c r="S8575" s="248">
        <f t="shared" si="1331"/>
        <v>0</v>
      </c>
      <c r="T8575" s="248">
        <f t="shared" si="1332"/>
        <v>0</v>
      </c>
      <c r="U8575" s="248">
        <f t="shared" si="1333"/>
        <v>0</v>
      </c>
      <c r="V8575" s="13"/>
      <c r="W8575" s="7"/>
      <c r="AT8575" s="130"/>
      <c r="BF8575" s="33">
        <f t="shared" si="1339"/>
        <v>41242</v>
      </c>
      <c r="BG8575" s="34">
        <f t="shared" si="1334"/>
        <v>82.88000000000001</v>
      </c>
      <c r="BH8575" s="32">
        <f t="shared" si="1335"/>
        <v>1</v>
      </c>
      <c r="BI8575" s="32">
        <f t="shared" si="1336"/>
        <v>0</v>
      </c>
      <c r="BJ8575" s="69">
        <f t="shared" si="1337"/>
        <v>0</v>
      </c>
      <c r="BK8575" s="158" t="str">
        <f t="shared" si="1338"/>
        <v/>
      </c>
    </row>
    <row r="8576" spans="1:63" ht="12" customHeight="1" x14ac:dyDescent="0.2">
      <c r="A8576" s="8"/>
      <c r="B8576" s="7"/>
      <c r="C8576" s="7"/>
      <c r="D8576" s="7"/>
      <c r="E8576" s="7"/>
      <c r="F8576" s="7"/>
      <c r="G8576" s="7"/>
      <c r="H8576" s="7"/>
      <c r="I8576" s="10"/>
      <c r="J8576" s="25"/>
      <c r="K8576" s="250"/>
      <c r="L8576" s="31"/>
      <c r="M8576" s="9"/>
      <c r="N8576" s="11" t="s">
        <v>25</v>
      </c>
      <c r="O8576" s="39"/>
      <c r="P8576" s="47"/>
      <c r="Q8576" s="13"/>
      <c r="R8576" s="248">
        <f t="shared" si="1330"/>
        <v>0</v>
      </c>
      <c r="S8576" s="248">
        <f t="shared" si="1331"/>
        <v>0</v>
      </c>
      <c r="T8576" s="248">
        <f t="shared" si="1332"/>
        <v>0</v>
      </c>
      <c r="U8576" s="248">
        <f t="shared" si="1333"/>
        <v>0</v>
      </c>
      <c r="V8576" s="13"/>
      <c r="W8576" s="7"/>
      <c r="AT8576" s="130"/>
      <c r="BF8576" s="33">
        <f t="shared" si="1339"/>
        <v>41242</v>
      </c>
      <c r="BG8576" s="34">
        <f t="shared" si="1334"/>
        <v>82.88000000000001</v>
      </c>
      <c r="BH8576" s="32">
        <f t="shared" si="1335"/>
        <v>1</v>
      </c>
      <c r="BI8576" s="32">
        <f t="shared" si="1336"/>
        <v>0</v>
      </c>
      <c r="BJ8576" s="69">
        <f t="shared" si="1337"/>
        <v>0</v>
      </c>
      <c r="BK8576" s="158" t="str">
        <f t="shared" si="1338"/>
        <v/>
      </c>
    </row>
    <row r="8577" spans="1:63" ht="12" customHeight="1" x14ac:dyDescent="0.2">
      <c r="A8577" s="8"/>
      <c r="B8577" s="7"/>
      <c r="C8577" s="7"/>
      <c r="D8577" s="7"/>
      <c r="E8577" s="7"/>
      <c r="F8577" s="7"/>
      <c r="G8577" s="7"/>
      <c r="H8577" s="7"/>
      <c r="I8577" s="10"/>
      <c r="J8577" s="25"/>
      <c r="K8577" s="250"/>
      <c r="L8577" s="31"/>
      <c r="M8577" s="9"/>
      <c r="N8577" s="11" t="s">
        <v>25</v>
      </c>
      <c r="O8577" s="39"/>
      <c r="P8577" s="47"/>
      <c r="Q8577" s="13"/>
      <c r="R8577" s="248">
        <f t="shared" si="1330"/>
        <v>0</v>
      </c>
      <c r="S8577" s="248">
        <f t="shared" si="1331"/>
        <v>0</v>
      </c>
      <c r="T8577" s="248">
        <f t="shared" si="1332"/>
        <v>0</v>
      </c>
      <c r="U8577" s="248">
        <f t="shared" si="1333"/>
        <v>0</v>
      </c>
      <c r="V8577" s="13"/>
      <c r="W8577" s="7"/>
      <c r="AT8577" s="130"/>
      <c r="BF8577" s="33">
        <f t="shared" si="1339"/>
        <v>41242</v>
      </c>
      <c r="BG8577" s="34">
        <f t="shared" si="1334"/>
        <v>82.88000000000001</v>
      </c>
      <c r="BH8577" s="32">
        <f t="shared" si="1335"/>
        <v>1</v>
      </c>
      <c r="BI8577" s="32">
        <f t="shared" si="1336"/>
        <v>0</v>
      </c>
      <c r="BJ8577" s="69">
        <f t="shared" si="1337"/>
        <v>0</v>
      </c>
      <c r="BK8577" s="158" t="str">
        <f t="shared" si="1338"/>
        <v/>
      </c>
    </row>
    <row r="8578" spans="1:63" ht="12" customHeight="1" x14ac:dyDescent="0.2">
      <c r="A8578" s="8"/>
      <c r="B8578" s="7"/>
      <c r="C8578" s="7"/>
      <c r="D8578" s="7"/>
      <c r="E8578" s="7"/>
      <c r="F8578" s="7"/>
      <c r="G8578" s="7"/>
      <c r="H8578" s="7"/>
      <c r="I8578" s="10"/>
      <c r="J8578" s="25"/>
      <c r="K8578" s="250"/>
      <c r="L8578" s="31"/>
      <c r="M8578" s="9"/>
      <c r="N8578" s="11" t="s">
        <v>25</v>
      </c>
      <c r="O8578" s="39"/>
      <c r="P8578" s="47"/>
      <c r="Q8578" s="13"/>
      <c r="R8578" s="248">
        <f t="shared" si="1330"/>
        <v>0</v>
      </c>
      <c r="S8578" s="248">
        <f t="shared" si="1331"/>
        <v>0</v>
      </c>
      <c r="T8578" s="248">
        <f t="shared" si="1332"/>
        <v>0</v>
      </c>
      <c r="U8578" s="248">
        <f t="shared" si="1333"/>
        <v>0</v>
      </c>
      <c r="V8578" s="13"/>
      <c r="W8578" s="7"/>
      <c r="AT8578" s="130"/>
      <c r="BF8578" s="33">
        <f t="shared" si="1339"/>
        <v>41242</v>
      </c>
      <c r="BG8578" s="34">
        <f t="shared" si="1334"/>
        <v>82.88000000000001</v>
      </c>
      <c r="BH8578" s="32">
        <f t="shared" si="1335"/>
        <v>1</v>
      </c>
      <c r="BI8578" s="32">
        <f t="shared" si="1336"/>
        <v>0</v>
      </c>
      <c r="BJ8578" s="69">
        <f t="shared" si="1337"/>
        <v>0</v>
      </c>
      <c r="BK8578" s="158" t="str">
        <f t="shared" si="1338"/>
        <v/>
      </c>
    </row>
    <row r="8579" spans="1:63" ht="12" customHeight="1" x14ac:dyDescent="0.2">
      <c r="A8579" s="8"/>
      <c r="B8579" s="7"/>
      <c r="C8579" s="7"/>
      <c r="D8579" s="7"/>
      <c r="E8579" s="7"/>
      <c r="F8579" s="7"/>
      <c r="G8579" s="7"/>
      <c r="H8579" s="7"/>
      <c r="I8579" s="10"/>
      <c r="J8579" s="25"/>
      <c r="K8579" s="250"/>
      <c r="L8579" s="31"/>
      <c r="M8579" s="9"/>
      <c r="N8579" s="11" t="s">
        <v>25</v>
      </c>
      <c r="O8579" s="39"/>
      <c r="P8579" s="47"/>
      <c r="Q8579" s="13"/>
      <c r="R8579" s="248">
        <f t="shared" si="1330"/>
        <v>0</v>
      </c>
      <c r="S8579" s="248">
        <f t="shared" si="1331"/>
        <v>0</v>
      </c>
      <c r="T8579" s="248">
        <f t="shared" si="1332"/>
        <v>0</v>
      </c>
      <c r="U8579" s="248">
        <f t="shared" si="1333"/>
        <v>0</v>
      </c>
      <c r="V8579" s="13"/>
      <c r="W8579" s="7"/>
      <c r="AT8579" s="130"/>
      <c r="BF8579" s="33">
        <f t="shared" si="1339"/>
        <v>41242</v>
      </c>
      <c r="BG8579" s="34">
        <f t="shared" si="1334"/>
        <v>82.88000000000001</v>
      </c>
      <c r="BH8579" s="32">
        <f t="shared" si="1335"/>
        <v>1</v>
      </c>
      <c r="BI8579" s="32">
        <f t="shared" si="1336"/>
        <v>0</v>
      </c>
      <c r="BJ8579" s="69">
        <f t="shared" si="1337"/>
        <v>0</v>
      </c>
      <c r="BK8579" s="158" t="str">
        <f t="shared" si="1338"/>
        <v/>
      </c>
    </row>
    <row r="8580" spans="1:63" ht="12" customHeight="1" x14ac:dyDescent="0.2">
      <c r="A8580" s="8"/>
      <c r="B8580" s="7"/>
      <c r="C8580" s="7"/>
      <c r="D8580" s="7"/>
      <c r="E8580" s="7"/>
      <c r="F8580" s="7"/>
      <c r="G8580" s="7"/>
      <c r="H8580" s="7"/>
      <c r="I8580" s="10"/>
      <c r="J8580" s="25"/>
      <c r="K8580" s="250"/>
      <c r="L8580" s="31"/>
      <c r="M8580" s="9"/>
      <c r="N8580" s="11" t="s">
        <v>25</v>
      </c>
      <c r="O8580" s="39"/>
      <c r="P8580" s="47"/>
      <c r="Q8580" s="13"/>
      <c r="R8580" s="248">
        <f t="shared" si="1330"/>
        <v>0</v>
      </c>
      <c r="S8580" s="248">
        <f t="shared" si="1331"/>
        <v>0</v>
      </c>
      <c r="T8580" s="248">
        <f t="shared" si="1332"/>
        <v>0</v>
      </c>
      <c r="U8580" s="248">
        <f t="shared" si="1333"/>
        <v>0</v>
      </c>
      <c r="V8580" s="13"/>
      <c r="W8580" s="7"/>
      <c r="AT8580" s="130"/>
      <c r="BF8580" s="33">
        <f t="shared" si="1339"/>
        <v>41242</v>
      </c>
      <c r="BG8580" s="34">
        <f t="shared" si="1334"/>
        <v>82.88000000000001</v>
      </c>
      <c r="BH8580" s="32">
        <f t="shared" si="1335"/>
        <v>1</v>
      </c>
      <c r="BI8580" s="32">
        <f t="shared" si="1336"/>
        <v>0</v>
      </c>
      <c r="BJ8580" s="69">
        <f t="shared" si="1337"/>
        <v>0</v>
      </c>
      <c r="BK8580" s="158" t="str">
        <f t="shared" si="1338"/>
        <v/>
      </c>
    </row>
    <row r="8581" spans="1:63" ht="12" customHeight="1" x14ac:dyDescent="0.2">
      <c r="A8581" s="8"/>
      <c r="B8581" s="7"/>
      <c r="C8581" s="7"/>
      <c r="D8581" s="7"/>
      <c r="E8581" s="7"/>
      <c r="F8581" s="7"/>
      <c r="G8581" s="7"/>
      <c r="H8581" s="7"/>
      <c r="I8581" s="10"/>
      <c r="J8581" s="25"/>
      <c r="K8581" s="250"/>
      <c r="L8581" s="31"/>
      <c r="M8581" s="9"/>
      <c r="N8581" s="11" t="s">
        <v>25</v>
      </c>
      <c r="O8581" s="39"/>
      <c r="P8581" s="47"/>
      <c r="Q8581" s="13"/>
      <c r="R8581" s="248">
        <f t="shared" si="1330"/>
        <v>0</v>
      </c>
      <c r="S8581" s="248">
        <f t="shared" si="1331"/>
        <v>0</v>
      </c>
      <c r="T8581" s="248">
        <f t="shared" si="1332"/>
        <v>0</v>
      </c>
      <c r="U8581" s="248">
        <f t="shared" si="1333"/>
        <v>0</v>
      </c>
      <c r="V8581" s="13"/>
      <c r="W8581" s="7"/>
      <c r="AT8581" s="130"/>
      <c r="BF8581" s="33">
        <f t="shared" si="1339"/>
        <v>41242</v>
      </c>
      <c r="BG8581" s="34">
        <f t="shared" si="1334"/>
        <v>82.88000000000001</v>
      </c>
      <c r="BH8581" s="32">
        <f t="shared" si="1335"/>
        <v>1</v>
      </c>
      <c r="BI8581" s="32">
        <f t="shared" si="1336"/>
        <v>0</v>
      </c>
      <c r="BJ8581" s="69">
        <f t="shared" si="1337"/>
        <v>0</v>
      </c>
      <c r="BK8581" s="158" t="str">
        <f t="shared" si="1338"/>
        <v/>
      </c>
    </row>
    <row r="8582" spans="1:63" ht="12" customHeight="1" x14ac:dyDescent="0.2">
      <c r="A8582" s="8"/>
      <c r="B8582" s="7"/>
      <c r="C8582" s="7"/>
      <c r="D8582" s="7"/>
      <c r="E8582" s="7"/>
      <c r="F8582" s="7"/>
      <c r="G8582" s="7"/>
      <c r="H8582" s="7"/>
      <c r="I8582" s="10"/>
      <c r="J8582" s="25"/>
      <c r="K8582" s="250"/>
      <c r="L8582" s="31"/>
      <c r="M8582" s="9"/>
      <c r="N8582" s="11" t="s">
        <v>25</v>
      </c>
      <c r="O8582" s="39"/>
      <c r="P8582" s="47"/>
      <c r="Q8582" s="13"/>
      <c r="R8582" s="248">
        <f t="shared" si="1330"/>
        <v>0</v>
      </c>
      <c r="S8582" s="248">
        <f t="shared" si="1331"/>
        <v>0</v>
      </c>
      <c r="T8582" s="248">
        <f t="shared" si="1332"/>
        <v>0</v>
      </c>
      <c r="U8582" s="248">
        <f t="shared" si="1333"/>
        <v>0</v>
      </c>
      <c r="V8582" s="13"/>
      <c r="W8582" s="7"/>
      <c r="AT8582" s="130"/>
      <c r="BF8582" s="33">
        <f t="shared" si="1339"/>
        <v>41242</v>
      </c>
      <c r="BG8582" s="34">
        <f t="shared" si="1334"/>
        <v>82.88000000000001</v>
      </c>
      <c r="BH8582" s="32">
        <f t="shared" si="1335"/>
        <v>1</v>
      </c>
      <c r="BI8582" s="32">
        <f t="shared" si="1336"/>
        <v>0</v>
      </c>
      <c r="BJ8582" s="69">
        <f t="shared" si="1337"/>
        <v>0</v>
      </c>
      <c r="BK8582" s="158" t="str">
        <f t="shared" si="1338"/>
        <v/>
      </c>
    </row>
    <row r="8583" spans="1:63" ht="12" customHeight="1" x14ac:dyDescent="0.2">
      <c r="A8583" s="8"/>
      <c r="B8583" s="7"/>
      <c r="C8583" s="7"/>
      <c r="D8583" s="7"/>
      <c r="E8583" s="7"/>
      <c r="F8583" s="7"/>
      <c r="G8583" s="7"/>
      <c r="H8583" s="7"/>
      <c r="I8583" s="10"/>
      <c r="J8583" s="25"/>
      <c r="K8583" s="250"/>
      <c r="L8583" s="31"/>
      <c r="M8583" s="9"/>
      <c r="N8583" s="11" t="s">
        <v>25</v>
      </c>
      <c r="O8583" s="39"/>
      <c r="P8583" s="47"/>
      <c r="Q8583" s="13"/>
      <c r="R8583" s="248">
        <f t="shared" si="1330"/>
        <v>0</v>
      </c>
      <c r="S8583" s="248">
        <f t="shared" si="1331"/>
        <v>0</v>
      </c>
      <c r="T8583" s="248">
        <f t="shared" si="1332"/>
        <v>0</v>
      </c>
      <c r="U8583" s="248">
        <f t="shared" si="1333"/>
        <v>0</v>
      </c>
      <c r="V8583" s="13"/>
      <c r="W8583" s="7"/>
      <c r="AT8583" s="130"/>
      <c r="BF8583" s="33">
        <f t="shared" si="1339"/>
        <v>41242</v>
      </c>
      <c r="BG8583" s="34">
        <f t="shared" si="1334"/>
        <v>82.88000000000001</v>
      </c>
      <c r="BH8583" s="32">
        <f t="shared" si="1335"/>
        <v>1</v>
      </c>
      <c r="BI8583" s="32">
        <f t="shared" si="1336"/>
        <v>0</v>
      </c>
      <c r="BJ8583" s="69">
        <f t="shared" si="1337"/>
        <v>0</v>
      </c>
      <c r="BK8583" s="158" t="str">
        <f t="shared" si="1338"/>
        <v/>
      </c>
    </row>
    <row r="8584" spans="1:63" ht="12" customHeight="1" x14ac:dyDescent="0.2">
      <c r="A8584" s="8"/>
      <c r="B8584" s="7"/>
      <c r="C8584" s="7"/>
      <c r="D8584" s="7"/>
      <c r="E8584" s="7"/>
      <c r="F8584" s="7"/>
      <c r="G8584" s="7"/>
      <c r="H8584" s="7"/>
      <c r="I8584" s="10"/>
      <c r="J8584" s="25"/>
      <c r="K8584" s="250"/>
      <c r="L8584" s="31"/>
      <c r="M8584" s="9"/>
      <c r="N8584" s="11" t="s">
        <v>25</v>
      </c>
      <c r="O8584" s="39"/>
      <c r="P8584" s="47"/>
      <c r="Q8584" s="13"/>
      <c r="R8584" s="248">
        <f t="shared" si="1330"/>
        <v>0</v>
      </c>
      <c r="S8584" s="248">
        <f t="shared" si="1331"/>
        <v>0</v>
      </c>
      <c r="T8584" s="248">
        <f t="shared" si="1332"/>
        <v>0</v>
      </c>
      <c r="U8584" s="248">
        <f t="shared" si="1333"/>
        <v>0</v>
      </c>
      <c r="V8584" s="13"/>
      <c r="W8584" s="7"/>
      <c r="AT8584" s="130"/>
      <c r="BF8584" s="33">
        <f t="shared" si="1339"/>
        <v>41242</v>
      </c>
      <c r="BG8584" s="34">
        <f t="shared" si="1334"/>
        <v>82.88000000000001</v>
      </c>
      <c r="BH8584" s="32">
        <f t="shared" si="1335"/>
        <v>1</v>
      </c>
      <c r="BI8584" s="32">
        <f t="shared" si="1336"/>
        <v>0</v>
      </c>
      <c r="BJ8584" s="69">
        <f t="shared" si="1337"/>
        <v>0</v>
      </c>
      <c r="BK8584" s="158" t="str">
        <f t="shared" si="1338"/>
        <v/>
      </c>
    </row>
    <row r="8585" spans="1:63" ht="12" customHeight="1" x14ac:dyDescent="0.2">
      <c r="A8585" s="8"/>
      <c r="B8585" s="7"/>
      <c r="C8585" s="7"/>
      <c r="D8585" s="7"/>
      <c r="E8585" s="7"/>
      <c r="F8585" s="7"/>
      <c r="G8585" s="7"/>
      <c r="H8585" s="7"/>
      <c r="I8585" s="10"/>
      <c r="J8585" s="25"/>
      <c r="K8585" s="250"/>
      <c r="L8585" s="31"/>
      <c r="M8585" s="9"/>
      <c r="N8585" s="11" t="s">
        <v>25</v>
      </c>
      <c r="O8585" s="39"/>
      <c r="P8585" s="47"/>
      <c r="Q8585" s="13"/>
      <c r="R8585" s="248">
        <f t="shared" si="1330"/>
        <v>0</v>
      </c>
      <c r="S8585" s="248">
        <f t="shared" si="1331"/>
        <v>0</v>
      </c>
      <c r="T8585" s="248">
        <f t="shared" si="1332"/>
        <v>0</v>
      </c>
      <c r="U8585" s="248">
        <f t="shared" si="1333"/>
        <v>0</v>
      </c>
      <c r="V8585" s="13"/>
      <c r="W8585" s="7"/>
      <c r="AT8585" s="130"/>
      <c r="BF8585" s="33">
        <f t="shared" si="1339"/>
        <v>41242</v>
      </c>
      <c r="BG8585" s="34">
        <f t="shared" si="1334"/>
        <v>82.88000000000001</v>
      </c>
      <c r="BH8585" s="32">
        <f t="shared" si="1335"/>
        <v>1</v>
      </c>
      <c r="BI8585" s="32">
        <f t="shared" si="1336"/>
        <v>0</v>
      </c>
      <c r="BJ8585" s="69">
        <f t="shared" si="1337"/>
        <v>0</v>
      </c>
      <c r="BK8585" s="158" t="str">
        <f t="shared" si="1338"/>
        <v/>
      </c>
    </row>
    <row r="8586" spans="1:63" ht="12" customHeight="1" x14ac:dyDescent="0.2">
      <c r="A8586" s="8"/>
      <c r="B8586" s="7"/>
      <c r="C8586" s="7"/>
      <c r="D8586" s="7"/>
      <c r="E8586" s="7"/>
      <c r="F8586" s="7"/>
      <c r="G8586" s="7"/>
      <c r="H8586" s="7"/>
      <c r="I8586" s="10"/>
      <c r="J8586" s="25"/>
      <c r="K8586" s="250"/>
      <c r="L8586" s="31"/>
      <c r="M8586" s="9"/>
      <c r="N8586" s="11" t="s">
        <v>25</v>
      </c>
      <c r="O8586" s="39"/>
      <c r="P8586" s="47"/>
      <c r="Q8586" s="13"/>
      <c r="R8586" s="248">
        <f t="shared" si="1330"/>
        <v>0</v>
      </c>
      <c r="S8586" s="248">
        <f t="shared" si="1331"/>
        <v>0</v>
      </c>
      <c r="T8586" s="248">
        <f t="shared" si="1332"/>
        <v>0</v>
      </c>
      <c r="U8586" s="248">
        <f t="shared" si="1333"/>
        <v>0</v>
      </c>
      <c r="V8586" s="13"/>
      <c r="W8586" s="7"/>
      <c r="AT8586" s="130"/>
      <c r="BF8586" s="33">
        <f t="shared" si="1339"/>
        <v>41242</v>
      </c>
      <c r="BG8586" s="34">
        <f t="shared" si="1334"/>
        <v>82.88000000000001</v>
      </c>
      <c r="BH8586" s="32">
        <f t="shared" si="1335"/>
        <v>1</v>
      </c>
      <c r="BI8586" s="32">
        <f t="shared" si="1336"/>
        <v>0</v>
      </c>
      <c r="BJ8586" s="69">
        <f t="shared" si="1337"/>
        <v>0</v>
      </c>
      <c r="BK8586" s="158" t="str">
        <f t="shared" si="1338"/>
        <v/>
      </c>
    </row>
    <row r="8587" spans="1:63" ht="12" customHeight="1" x14ac:dyDescent="0.2">
      <c r="A8587" s="8"/>
      <c r="B8587" s="7"/>
      <c r="C8587" s="7"/>
      <c r="D8587" s="7"/>
      <c r="E8587" s="7"/>
      <c r="F8587" s="7"/>
      <c r="G8587" s="7"/>
      <c r="H8587" s="7"/>
      <c r="I8587" s="10"/>
      <c r="J8587" s="25"/>
      <c r="K8587" s="250"/>
      <c r="L8587" s="31"/>
      <c r="M8587" s="9"/>
      <c r="N8587" s="11" t="s">
        <v>25</v>
      </c>
      <c r="O8587" s="39"/>
      <c r="P8587" s="47"/>
      <c r="Q8587" s="13"/>
      <c r="R8587" s="248">
        <f t="shared" ref="R8587:R8650" si="1340">IF(N8587&lt;&gt;"M",ROUND(IF(M8587&lt;&gt;"Y",IF(P8587&lt;&gt;"Y",K8587,K8587*(BH8587-1)),0),ROUNDING),"")</f>
        <v>0</v>
      </c>
      <c r="S8587" s="248">
        <f t="shared" ref="S8587:S8650" si="1341">IF(N8587&lt;&gt;"M",ROUND(IF(O8587&gt;0,IF(M8587="Y",BI8587*(1-O8587),IF(BI8587&gt;R8587,R8587 + (BI8587 - R8587)*(1-O8587),BI8587)),BI8587),ROUNDING),"")</f>
        <v>0</v>
      </c>
      <c r="T8587" s="248">
        <f t="shared" ref="T8587:T8650" si="1342">IF(N8587&lt;&gt;"M",ROUND(IF(O8587&gt;0,IF(M8587="Y",BJ8587*(1-O8587),IF(BJ8587&gt;R8587,R8587 + (BJ8587 - R8587)*(1-O8587),BJ8587)),BJ8587),ROUNDING),"")</f>
        <v>0</v>
      </c>
      <c r="U8587" s="248">
        <f t="shared" ref="U8587:U8650" si="1343">IF(N8587&lt;&gt;"M",ROUND(IF(OR(N8587="P",N8587=""),0,IF(OR(M8587="N",M8587=""),T8587-R8587,T8587)),ROUNDING),"")</f>
        <v>0</v>
      </c>
      <c r="V8587" s="13"/>
      <c r="W8587" s="7"/>
      <c r="AT8587" s="130"/>
      <c r="BF8587" s="33">
        <f t="shared" si="1339"/>
        <v>41242</v>
      </c>
      <c r="BG8587" s="34">
        <f t="shared" ref="BG8587:BG8650" si="1344">IF(N8587&lt;&gt;"M",BG8586+U8587,BG8586)</f>
        <v>82.88000000000001</v>
      </c>
      <c r="BH8587" s="32">
        <f t="shared" ref="BH8587:BH8650" si="1345">IF(L8587&lt;&gt;"",IF(ODDS_TYPE=1,L8587,IF(ODDS_TYPE=2,IF(L8587&gt;0,1+L8587/100,IF(L8587&lt;0,1-100/L8587,1)),IF(ODDS_TYPE=3,1+L8587,IF(ODDS_TYPE=4,1+L8587,IF(ODDS_TYPE=5,IF(L8587&gt;0,1+L8587,1-1/L8587),IF(ODDS_TYPE=6,IF(L8587&gt;=0,L8587+1,1-1/L8587),1)))))),1)</f>
        <v>1</v>
      </c>
      <c r="BI8587" s="32">
        <f t="shared" ref="BI8587:BI8650" si="1346">IF(P8587&lt;&gt;"Y",IF(M8587&lt;&gt;"Y",K8587*BH8587,K8587*BH8587 - K8587),IF(M8587&lt;&gt;"Y",K8587*BH8587,K8587))</f>
        <v>0</v>
      </c>
      <c r="BJ8587" s="69">
        <f t="shared" ref="BJ8587:BJ8650" si="1347">IF(P8587&lt;&gt;"Y",
IF(M8587&lt;&gt;"Y",
IF(N8587="Y",K8587*BH8587,IF(N8587="P",0,IF(OR(N8587="R",N8587="PU"),K8587,IF(N8587="H",K8587*BH8587*0.5,IF(N8587="HW",K8587*0.5*(1 + BH8587),IF(N8587="HL",K8587*0.5,0)))))),
IF(N8587="Y",K8587*BH8587 - K8587,IF(N8587="P",0,IF(OR(N8587="R",N8587="PU"),0,IF(N8587="H",IF(BH8587&gt;2,0.5*K8587*BH8587 - K8587,0),IF(N8587="HW",K8587*0.5*(1 + BH8587) - K8587,IF(N8587="HL",0,0))))))),
IF(M8587&lt;&gt;"Y",
IF(N8587="Y",K8587*BH8587,IF(N8587="P",0,IF(OR(N8587="R",N8587="PU"),K8587*(BH8587-1),IF(N8587="H",K8587*BH8587*0.5,IF(N8587="HW",K8587*(BH8587-1)*0.5,IF(N8587="HL",K8587*BH8587 - K8587*0.5,0)))))),
IF(N8587="Y",K8587,IF(N8587="P",0,IF(OR(N8587="R",N8587="PU"),0,IF(N8587="H",IF(BH8587&lt;2,K8587*BH8587*0.5 - K8587*(BH8587-1),0),IF(N8587="HW",0,IF(N8587="HL",K8587*0.5,0)))))))
)</f>
        <v>0</v>
      </c>
      <c r="BK8587" s="158" t="str">
        <f t="shared" ref="BK8587:BK8650" si="1348">IF(FILT_M=1,IF(LEN(C8587)&gt;0,C8587,""),IF(FILT_M=2,IF(LEN(E8587)&gt;0,E8587,""),IF(FILT_M=3,IF(LEN(F8587)&gt;0,F8587,""),IF(FILT_M=4,IF(LEN(G8587)&gt;0,G8587,""),""))))</f>
        <v/>
      </c>
    </row>
    <row r="8588" spans="1:63" ht="12" customHeight="1" x14ac:dyDescent="0.2">
      <c r="A8588" s="8"/>
      <c r="B8588" s="7"/>
      <c r="C8588" s="7"/>
      <c r="D8588" s="7"/>
      <c r="E8588" s="7"/>
      <c r="F8588" s="7"/>
      <c r="G8588" s="7"/>
      <c r="H8588" s="7"/>
      <c r="I8588" s="10"/>
      <c r="J8588" s="25"/>
      <c r="K8588" s="250"/>
      <c r="L8588" s="31"/>
      <c r="M8588" s="9"/>
      <c r="N8588" s="11" t="s">
        <v>25</v>
      </c>
      <c r="O8588" s="39"/>
      <c r="P8588" s="47"/>
      <c r="Q8588" s="13"/>
      <c r="R8588" s="248">
        <f t="shared" si="1340"/>
        <v>0</v>
      </c>
      <c r="S8588" s="248">
        <f t="shared" si="1341"/>
        <v>0</v>
      </c>
      <c r="T8588" s="248">
        <f t="shared" si="1342"/>
        <v>0</v>
      </c>
      <c r="U8588" s="248">
        <f t="shared" si="1343"/>
        <v>0</v>
      </c>
      <c r="V8588" s="13"/>
      <c r="W8588" s="7"/>
      <c r="AT8588" s="130"/>
      <c r="BF8588" s="33">
        <f t="shared" ref="BF8588:BF8651" si="1349">IF(A8588&gt;2,A8588,BF8587)</f>
        <v>41242</v>
      </c>
      <c r="BG8588" s="34">
        <f t="shared" si="1344"/>
        <v>82.88000000000001</v>
      </c>
      <c r="BH8588" s="32">
        <f t="shared" si="1345"/>
        <v>1</v>
      </c>
      <c r="BI8588" s="32">
        <f t="shared" si="1346"/>
        <v>0</v>
      </c>
      <c r="BJ8588" s="69">
        <f t="shared" si="1347"/>
        <v>0</v>
      </c>
      <c r="BK8588" s="158" t="str">
        <f t="shared" si="1348"/>
        <v/>
      </c>
    </row>
    <row r="8589" spans="1:63" ht="12" customHeight="1" x14ac:dyDescent="0.2">
      <c r="A8589" s="8"/>
      <c r="B8589" s="7"/>
      <c r="C8589" s="7"/>
      <c r="D8589" s="7"/>
      <c r="E8589" s="7"/>
      <c r="F8589" s="7"/>
      <c r="G8589" s="7"/>
      <c r="H8589" s="7"/>
      <c r="I8589" s="10"/>
      <c r="J8589" s="25"/>
      <c r="K8589" s="250"/>
      <c r="L8589" s="31"/>
      <c r="M8589" s="9"/>
      <c r="N8589" s="11" t="s">
        <v>25</v>
      </c>
      <c r="O8589" s="39"/>
      <c r="P8589" s="47"/>
      <c r="Q8589" s="13"/>
      <c r="R8589" s="248">
        <f t="shared" si="1340"/>
        <v>0</v>
      </c>
      <c r="S8589" s="248">
        <f t="shared" si="1341"/>
        <v>0</v>
      </c>
      <c r="T8589" s="248">
        <f t="shared" si="1342"/>
        <v>0</v>
      </c>
      <c r="U8589" s="248">
        <f t="shared" si="1343"/>
        <v>0</v>
      </c>
      <c r="V8589" s="13"/>
      <c r="W8589" s="7"/>
      <c r="AT8589" s="130"/>
      <c r="BF8589" s="33">
        <f t="shared" si="1349"/>
        <v>41242</v>
      </c>
      <c r="BG8589" s="34">
        <f t="shared" si="1344"/>
        <v>82.88000000000001</v>
      </c>
      <c r="BH8589" s="32">
        <f t="shared" si="1345"/>
        <v>1</v>
      </c>
      <c r="BI8589" s="32">
        <f t="shared" si="1346"/>
        <v>0</v>
      </c>
      <c r="BJ8589" s="69">
        <f t="shared" si="1347"/>
        <v>0</v>
      </c>
      <c r="BK8589" s="158" t="str">
        <f t="shared" si="1348"/>
        <v/>
      </c>
    </row>
    <row r="8590" spans="1:63" ht="12" customHeight="1" x14ac:dyDescent="0.2">
      <c r="A8590" s="8"/>
      <c r="B8590" s="7"/>
      <c r="C8590" s="7"/>
      <c r="D8590" s="7"/>
      <c r="E8590" s="7"/>
      <c r="F8590" s="7"/>
      <c r="G8590" s="7"/>
      <c r="H8590" s="7"/>
      <c r="I8590" s="10"/>
      <c r="J8590" s="25"/>
      <c r="K8590" s="250"/>
      <c r="L8590" s="31"/>
      <c r="M8590" s="9"/>
      <c r="N8590" s="11" t="s">
        <v>25</v>
      </c>
      <c r="O8590" s="39"/>
      <c r="P8590" s="47"/>
      <c r="Q8590" s="13"/>
      <c r="R8590" s="248">
        <f t="shared" si="1340"/>
        <v>0</v>
      </c>
      <c r="S8590" s="248">
        <f t="shared" si="1341"/>
        <v>0</v>
      </c>
      <c r="T8590" s="248">
        <f t="shared" si="1342"/>
        <v>0</v>
      </c>
      <c r="U8590" s="248">
        <f t="shared" si="1343"/>
        <v>0</v>
      </c>
      <c r="V8590" s="13"/>
      <c r="W8590" s="7"/>
      <c r="AT8590" s="130"/>
      <c r="BF8590" s="33">
        <f t="shared" si="1349"/>
        <v>41242</v>
      </c>
      <c r="BG8590" s="34">
        <f t="shared" si="1344"/>
        <v>82.88000000000001</v>
      </c>
      <c r="BH8590" s="32">
        <f t="shared" si="1345"/>
        <v>1</v>
      </c>
      <c r="BI8590" s="32">
        <f t="shared" si="1346"/>
        <v>0</v>
      </c>
      <c r="BJ8590" s="69">
        <f t="shared" si="1347"/>
        <v>0</v>
      </c>
      <c r="BK8590" s="158" t="str">
        <f t="shared" si="1348"/>
        <v/>
      </c>
    </row>
    <row r="8591" spans="1:63" ht="12" customHeight="1" x14ac:dyDescent="0.2">
      <c r="A8591" s="8"/>
      <c r="B8591" s="7"/>
      <c r="C8591" s="7"/>
      <c r="D8591" s="7"/>
      <c r="E8591" s="7"/>
      <c r="F8591" s="7"/>
      <c r="G8591" s="7"/>
      <c r="H8591" s="7"/>
      <c r="I8591" s="10"/>
      <c r="J8591" s="25"/>
      <c r="K8591" s="250"/>
      <c r="L8591" s="31"/>
      <c r="M8591" s="9"/>
      <c r="N8591" s="11" t="s">
        <v>25</v>
      </c>
      <c r="O8591" s="39"/>
      <c r="P8591" s="47"/>
      <c r="Q8591" s="13"/>
      <c r="R8591" s="248">
        <f t="shared" si="1340"/>
        <v>0</v>
      </c>
      <c r="S8591" s="248">
        <f t="shared" si="1341"/>
        <v>0</v>
      </c>
      <c r="T8591" s="248">
        <f t="shared" si="1342"/>
        <v>0</v>
      </c>
      <c r="U8591" s="248">
        <f t="shared" si="1343"/>
        <v>0</v>
      </c>
      <c r="V8591" s="13"/>
      <c r="W8591" s="7"/>
      <c r="AT8591" s="130"/>
      <c r="BF8591" s="33">
        <f t="shared" si="1349"/>
        <v>41242</v>
      </c>
      <c r="BG8591" s="34">
        <f t="shared" si="1344"/>
        <v>82.88000000000001</v>
      </c>
      <c r="BH8591" s="32">
        <f t="shared" si="1345"/>
        <v>1</v>
      </c>
      <c r="BI8591" s="32">
        <f t="shared" si="1346"/>
        <v>0</v>
      </c>
      <c r="BJ8591" s="69">
        <f t="shared" si="1347"/>
        <v>0</v>
      </c>
      <c r="BK8591" s="158" t="str">
        <f t="shared" si="1348"/>
        <v/>
      </c>
    </row>
    <row r="8592" spans="1:63" ht="12" customHeight="1" x14ac:dyDescent="0.2">
      <c r="A8592" s="8"/>
      <c r="B8592" s="7"/>
      <c r="C8592" s="7"/>
      <c r="D8592" s="7"/>
      <c r="E8592" s="7"/>
      <c r="F8592" s="7"/>
      <c r="G8592" s="7"/>
      <c r="H8592" s="7"/>
      <c r="I8592" s="10"/>
      <c r="J8592" s="25"/>
      <c r="K8592" s="250"/>
      <c r="L8592" s="31"/>
      <c r="M8592" s="9"/>
      <c r="N8592" s="11" t="s">
        <v>25</v>
      </c>
      <c r="O8592" s="39"/>
      <c r="P8592" s="47"/>
      <c r="Q8592" s="13"/>
      <c r="R8592" s="248">
        <f t="shared" si="1340"/>
        <v>0</v>
      </c>
      <c r="S8592" s="248">
        <f t="shared" si="1341"/>
        <v>0</v>
      </c>
      <c r="T8592" s="248">
        <f t="shared" si="1342"/>
        <v>0</v>
      </c>
      <c r="U8592" s="248">
        <f t="shared" si="1343"/>
        <v>0</v>
      </c>
      <c r="V8592" s="13"/>
      <c r="W8592" s="7"/>
      <c r="AT8592" s="130"/>
      <c r="BF8592" s="33">
        <f t="shared" si="1349"/>
        <v>41242</v>
      </c>
      <c r="BG8592" s="34">
        <f t="shared" si="1344"/>
        <v>82.88000000000001</v>
      </c>
      <c r="BH8592" s="32">
        <f t="shared" si="1345"/>
        <v>1</v>
      </c>
      <c r="BI8592" s="32">
        <f t="shared" si="1346"/>
        <v>0</v>
      </c>
      <c r="BJ8592" s="69">
        <f t="shared" si="1347"/>
        <v>0</v>
      </c>
      <c r="BK8592" s="158" t="str">
        <f t="shared" si="1348"/>
        <v/>
      </c>
    </row>
    <row r="8593" spans="1:63" ht="12" customHeight="1" x14ac:dyDescent="0.2">
      <c r="A8593" s="8"/>
      <c r="B8593" s="7"/>
      <c r="C8593" s="7"/>
      <c r="D8593" s="7"/>
      <c r="E8593" s="7"/>
      <c r="F8593" s="7"/>
      <c r="G8593" s="7"/>
      <c r="H8593" s="7"/>
      <c r="I8593" s="10"/>
      <c r="J8593" s="25"/>
      <c r="K8593" s="250"/>
      <c r="L8593" s="31"/>
      <c r="M8593" s="9"/>
      <c r="N8593" s="11" t="s">
        <v>25</v>
      </c>
      <c r="O8593" s="39"/>
      <c r="P8593" s="47"/>
      <c r="Q8593" s="13"/>
      <c r="R8593" s="248">
        <f t="shared" si="1340"/>
        <v>0</v>
      </c>
      <c r="S8593" s="248">
        <f t="shared" si="1341"/>
        <v>0</v>
      </c>
      <c r="T8593" s="248">
        <f t="shared" si="1342"/>
        <v>0</v>
      </c>
      <c r="U8593" s="248">
        <f t="shared" si="1343"/>
        <v>0</v>
      </c>
      <c r="V8593" s="13"/>
      <c r="W8593" s="7"/>
      <c r="AT8593" s="130"/>
      <c r="BF8593" s="33">
        <f t="shared" si="1349"/>
        <v>41242</v>
      </c>
      <c r="BG8593" s="34">
        <f t="shared" si="1344"/>
        <v>82.88000000000001</v>
      </c>
      <c r="BH8593" s="32">
        <f t="shared" si="1345"/>
        <v>1</v>
      </c>
      <c r="BI8593" s="32">
        <f t="shared" si="1346"/>
        <v>0</v>
      </c>
      <c r="BJ8593" s="69">
        <f t="shared" si="1347"/>
        <v>0</v>
      </c>
      <c r="BK8593" s="158" t="str">
        <f t="shared" si="1348"/>
        <v/>
      </c>
    </row>
    <row r="8594" spans="1:63" ht="12" customHeight="1" x14ac:dyDescent="0.2">
      <c r="A8594" s="8"/>
      <c r="B8594" s="7"/>
      <c r="C8594" s="7"/>
      <c r="D8594" s="7"/>
      <c r="E8594" s="7"/>
      <c r="F8594" s="7"/>
      <c r="G8594" s="7"/>
      <c r="H8594" s="7"/>
      <c r="I8594" s="10"/>
      <c r="J8594" s="25"/>
      <c r="K8594" s="250"/>
      <c r="L8594" s="31"/>
      <c r="M8594" s="9"/>
      <c r="N8594" s="11" t="s">
        <v>25</v>
      </c>
      <c r="O8594" s="39"/>
      <c r="P8594" s="47"/>
      <c r="Q8594" s="13"/>
      <c r="R8594" s="248">
        <f t="shared" si="1340"/>
        <v>0</v>
      </c>
      <c r="S8594" s="248">
        <f t="shared" si="1341"/>
        <v>0</v>
      </c>
      <c r="T8594" s="248">
        <f t="shared" si="1342"/>
        <v>0</v>
      </c>
      <c r="U8594" s="248">
        <f t="shared" si="1343"/>
        <v>0</v>
      </c>
      <c r="V8594" s="13"/>
      <c r="W8594" s="7"/>
      <c r="AT8594" s="130"/>
      <c r="BF8594" s="33">
        <f t="shared" si="1349"/>
        <v>41242</v>
      </c>
      <c r="BG8594" s="34">
        <f t="shared" si="1344"/>
        <v>82.88000000000001</v>
      </c>
      <c r="BH8594" s="32">
        <f t="shared" si="1345"/>
        <v>1</v>
      </c>
      <c r="BI8594" s="32">
        <f t="shared" si="1346"/>
        <v>0</v>
      </c>
      <c r="BJ8594" s="69">
        <f t="shared" si="1347"/>
        <v>0</v>
      </c>
      <c r="BK8594" s="158" t="str">
        <f t="shared" si="1348"/>
        <v/>
      </c>
    </row>
    <row r="8595" spans="1:63" ht="12" customHeight="1" x14ac:dyDescent="0.2">
      <c r="A8595" s="8"/>
      <c r="B8595" s="7"/>
      <c r="C8595" s="7"/>
      <c r="D8595" s="7"/>
      <c r="E8595" s="7"/>
      <c r="F8595" s="7"/>
      <c r="G8595" s="7"/>
      <c r="H8595" s="7"/>
      <c r="I8595" s="10"/>
      <c r="J8595" s="25"/>
      <c r="K8595" s="250"/>
      <c r="L8595" s="31"/>
      <c r="M8595" s="9"/>
      <c r="N8595" s="11" t="s">
        <v>25</v>
      </c>
      <c r="O8595" s="39"/>
      <c r="P8595" s="47"/>
      <c r="Q8595" s="13"/>
      <c r="R8595" s="248">
        <f t="shared" si="1340"/>
        <v>0</v>
      </c>
      <c r="S8595" s="248">
        <f t="shared" si="1341"/>
        <v>0</v>
      </c>
      <c r="T8595" s="248">
        <f t="shared" si="1342"/>
        <v>0</v>
      </c>
      <c r="U8595" s="248">
        <f t="shared" si="1343"/>
        <v>0</v>
      </c>
      <c r="V8595" s="13"/>
      <c r="W8595" s="7"/>
      <c r="AT8595" s="130"/>
      <c r="BF8595" s="33">
        <f t="shared" si="1349"/>
        <v>41242</v>
      </c>
      <c r="BG8595" s="34">
        <f t="shared" si="1344"/>
        <v>82.88000000000001</v>
      </c>
      <c r="BH8595" s="32">
        <f t="shared" si="1345"/>
        <v>1</v>
      </c>
      <c r="BI8595" s="32">
        <f t="shared" si="1346"/>
        <v>0</v>
      </c>
      <c r="BJ8595" s="69">
        <f t="shared" si="1347"/>
        <v>0</v>
      </c>
      <c r="BK8595" s="158" t="str">
        <f t="shared" si="1348"/>
        <v/>
      </c>
    </row>
    <row r="8596" spans="1:63" ht="12" customHeight="1" x14ac:dyDescent="0.2">
      <c r="A8596" s="8"/>
      <c r="B8596" s="7"/>
      <c r="C8596" s="7"/>
      <c r="D8596" s="7"/>
      <c r="E8596" s="7"/>
      <c r="F8596" s="7"/>
      <c r="G8596" s="7"/>
      <c r="H8596" s="7"/>
      <c r="I8596" s="10"/>
      <c r="J8596" s="25"/>
      <c r="K8596" s="250"/>
      <c r="L8596" s="31"/>
      <c r="M8596" s="9"/>
      <c r="N8596" s="11" t="s">
        <v>25</v>
      </c>
      <c r="O8596" s="39"/>
      <c r="P8596" s="47"/>
      <c r="Q8596" s="13"/>
      <c r="R8596" s="248">
        <f t="shared" si="1340"/>
        <v>0</v>
      </c>
      <c r="S8596" s="248">
        <f t="shared" si="1341"/>
        <v>0</v>
      </c>
      <c r="T8596" s="248">
        <f t="shared" si="1342"/>
        <v>0</v>
      </c>
      <c r="U8596" s="248">
        <f t="shared" si="1343"/>
        <v>0</v>
      </c>
      <c r="V8596" s="13"/>
      <c r="W8596" s="7"/>
      <c r="AT8596" s="130"/>
      <c r="BF8596" s="33">
        <f t="shared" si="1349"/>
        <v>41242</v>
      </c>
      <c r="BG8596" s="34">
        <f t="shared" si="1344"/>
        <v>82.88000000000001</v>
      </c>
      <c r="BH8596" s="32">
        <f t="shared" si="1345"/>
        <v>1</v>
      </c>
      <c r="BI8596" s="32">
        <f t="shared" si="1346"/>
        <v>0</v>
      </c>
      <c r="BJ8596" s="69">
        <f t="shared" si="1347"/>
        <v>0</v>
      </c>
      <c r="BK8596" s="158" t="str">
        <f t="shared" si="1348"/>
        <v/>
      </c>
    </row>
    <row r="8597" spans="1:63" ht="12" customHeight="1" x14ac:dyDescent="0.2">
      <c r="A8597" s="8"/>
      <c r="B8597" s="7"/>
      <c r="C8597" s="7"/>
      <c r="D8597" s="7"/>
      <c r="E8597" s="7"/>
      <c r="F8597" s="7"/>
      <c r="G8597" s="7"/>
      <c r="H8597" s="7"/>
      <c r="I8597" s="10"/>
      <c r="J8597" s="25"/>
      <c r="K8597" s="250"/>
      <c r="L8597" s="31"/>
      <c r="M8597" s="9"/>
      <c r="N8597" s="11" t="s">
        <v>25</v>
      </c>
      <c r="O8597" s="39"/>
      <c r="P8597" s="47"/>
      <c r="Q8597" s="13"/>
      <c r="R8597" s="248">
        <f t="shared" si="1340"/>
        <v>0</v>
      </c>
      <c r="S8597" s="248">
        <f t="shared" si="1341"/>
        <v>0</v>
      </c>
      <c r="T8597" s="248">
        <f t="shared" si="1342"/>
        <v>0</v>
      </c>
      <c r="U8597" s="248">
        <f t="shared" si="1343"/>
        <v>0</v>
      </c>
      <c r="V8597" s="13"/>
      <c r="W8597" s="7"/>
      <c r="AT8597" s="130"/>
      <c r="BF8597" s="33">
        <f t="shared" si="1349"/>
        <v>41242</v>
      </c>
      <c r="BG8597" s="34">
        <f t="shared" si="1344"/>
        <v>82.88000000000001</v>
      </c>
      <c r="BH8597" s="32">
        <f t="shared" si="1345"/>
        <v>1</v>
      </c>
      <c r="BI8597" s="32">
        <f t="shared" si="1346"/>
        <v>0</v>
      </c>
      <c r="BJ8597" s="69">
        <f t="shared" si="1347"/>
        <v>0</v>
      </c>
      <c r="BK8597" s="158" t="str">
        <f t="shared" si="1348"/>
        <v/>
      </c>
    </row>
    <row r="8598" spans="1:63" ht="12" customHeight="1" x14ac:dyDescent="0.2">
      <c r="A8598" s="8"/>
      <c r="B8598" s="7"/>
      <c r="C8598" s="7"/>
      <c r="D8598" s="7"/>
      <c r="E8598" s="7"/>
      <c r="F8598" s="7"/>
      <c r="G8598" s="7"/>
      <c r="H8598" s="7"/>
      <c r="I8598" s="10"/>
      <c r="J8598" s="25"/>
      <c r="K8598" s="250"/>
      <c r="L8598" s="31"/>
      <c r="M8598" s="9"/>
      <c r="N8598" s="11" t="s">
        <v>25</v>
      </c>
      <c r="O8598" s="39"/>
      <c r="P8598" s="47"/>
      <c r="Q8598" s="13"/>
      <c r="R8598" s="248">
        <f t="shared" si="1340"/>
        <v>0</v>
      </c>
      <c r="S8598" s="248">
        <f t="shared" si="1341"/>
        <v>0</v>
      </c>
      <c r="T8598" s="248">
        <f t="shared" si="1342"/>
        <v>0</v>
      </c>
      <c r="U8598" s="248">
        <f t="shared" si="1343"/>
        <v>0</v>
      </c>
      <c r="V8598" s="13"/>
      <c r="W8598" s="7"/>
      <c r="AT8598" s="130"/>
      <c r="BF8598" s="33">
        <f t="shared" si="1349"/>
        <v>41242</v>
      </c>
      <c r="BG8598" s="34">
        <f t="shared" si="1344"/>
        <v>82.88000000000001</v>
      </c>
      <c r="BH8598" s="32">
        <f t="shared" si="1345"/>
        <v>1</v>
      </c>
      <c r="BI8598" s="32">
        <f t="shared" si="1346"/>
        <v>0</v>
      </c>
      <c r="BJ8598" s="69">
        <f t="shared" si="1347"/>
        <v>0</v>
      </c>
      <c r="BK8598" s="158" t="str">
        <f t="shared" si="1348"/>
        <v/>
      </c>
    </row>
    <row r="8599" spans="1:63" ht="12" customHeight="1" x14ac:dyDescent="0.2">
      <c r="A8599" s="8"/>
      <c r="B8599" s="7"/>
      <c r="C8599" s="7"/>
      <c r="D8599" s="7"/>
      <c r="E8599" s="7"/>
      <c r="F8599" s="7"/>
      <c r="G8599" s="7"/>
      <c r="H8599" s="7"/>
      <c r="I8599" s="10"/>
      <c r="J8599" s="25"/>
      <c r="K8599" s="250"/>
      <c r="L8599" s="31"/>
      <c r="M8599" s="9"/>
      <c r="N8599" s="11" t="s">
        <v>25</v>
      </c>
      <c r="O8599" s="39"/>
      <c r="P8599" s="47"/>
      <c r="Q8599" s="13"/>
      <c r="R8599" s="248">
        <f t="shared" si="1340"/>
        <v>0</v>
      </c>
      <c r="S8599" s="248">
        <f t="shared" si="1341"/>
        <v>0</v>
      </c>
      <c r="T8599" s="248">
        <f t="shared" si="1342"/>
        <v>0</v>
      </c>
      <c r="U8599" s="248">
        <f t="shared" si="1343"/>
        <v>0</v>
      </c>
      <c r="V8599" s="13"/>
      <c r="W8599" s="7"/>
      <c r="AT8599" s="130"/>
      <c r="BF8599" s="33">
        <f t="shared" si="1349"/>
        <v>41242</v>
      </c>
      <c r="BG8599" s="34">
        <f t="shared" si="1344"/>
        <v>82.88000000000001</v>
      </c>
      <c r="BH8599" s="32">
        <f t="shared" si="1345"/>
        <v>1</v>
      </c>
      <c r="BI8599" s="32">
        <f t="shared" si="1346"/>
        <v>0</v>
      </c>
      <c r="BJ8599" s="69">
        <f t="shared" si="1347"/>
        <v>0</v>
      </c>
      <c r="BK8599" s="158" t="str">
        <f t="shared" si="1348"/>
        <v/>
      </c>
    </row>
    <row r="8600" spans="1:63" ht="12" customHeight="1" x14ac:dyDescent="0.2">
      <c r="A8600" s="8"/>
      <c r="B8600" s="7"/>
      <c r="C8600" s="7"/>
      <c r="D8600" s="7"/>
      <c r="E8600" s="7"/>
      <c r="F8600" s="7"/>
      <c r="G8600" s="7"/>
      <c r="H8600" s="7"/>
      <c r="I8600" s="10"/>
      <c r="J8600" s="25"/>
      <c r="K8600" s="250"/>
      <c r="L8600" s="31"/>
      <c r="M8600" s="9"/>
      <c r="N8600" s="11" t="s">
        <v>25</v>
      </c>
      <c r="O8600" s="39"/>
      <c r="P8600" s="47"/>
      <c r="Q8600" s="13"/>
      <c r="R8600" s="248">
        <f t="shared" si="1340"/>
        <v>0</v>
      </c>
      <c r="S8600" s="248">
        <f t="shared" si="1341"/>
        <v>0</v>
      </c>
      <c r="T8600" s="248">
        <f t="shared" si="1342"/>
        <v>0</v>
      </c>
      <c r="U8600" s="248">
        <f t="shared" si="1343"/>
        <v>0</v>
      </c>
      <c r="V8600" s="13"/>
      <c r="W8600" s="7"/>
      <c r="AT8600" s="130"/>
      <c r="BF8600" s="33">
        <f t="shared" si="1349"/>
        <v>41242</v>
      </c>
      <c r="BG8600" s="34">
        <f t="shared" si="1344"/>
        <v>82.88000000000001</v>
      </c>
      <c r="BH8600" s="32">
        <f t="shared" si="1345"/>
        <v>1</v>
      </c>
      <c r="BI8600" s="32">
        <f t="shared" si="1346"/>
        <v>0</v>
      </c>
      <c r="BJ8600" s="69">
        <f t="shared" si="1347"/>
        <v>0</v>
      </c>
      <c r="BK8600" s="158" t="str">
        <f t="shared" si="1348"/>
        <v/>
      </c>
    </row>
    <row r="8601" spans="1:63" ht="12" customHeight="1" x14ac:dyDescent="0.2">
      <c r="A8601" s="8"/>
      <c r="B8601" s="7"/>
      <c r="C8601" s="7"/>
      <c r="D8601" s="7"/>
      <c r="E8601" s="7"/>
      <c r="F8601" s="7"/>
      <c r="G8601" s="7"/>
      <c r="H8601" s="7"/>
      <c r="I8601" s="10"/>
      <c r="J8601" s="25"/>
      <c r="K8601" s="250"/>
      <c r="L8601" s="31"/>
      <c r="M8601" s="9"/>
      <c r="N8601" s="11" t="s">
        <v>25</v>
      </c>
      <c r="O8601" s="39"/>
      <c r="P8601" s="47"/>
      <c r="Q8601" s="13"/>
      <c r="R8601" s="248">
        <f t="shared" si="1340"/>
        <v>0</v>
      </c>
      <c r="S8601" s="248">
        <f t="shared" si="1341"/>
        <v>0</v>
      </c>
      <c r="T8601" s="248">
        <f t="shared" si="1342"/>
        <v>0</v>
      </c>
      <c r="U8601" s="248">
        <f t="shared" si="1343"/>
        <v>0</v>
      </c>
      <c r="V8601" s="13"/>
      <c r="W8601" s="7"/>
      <c r="AT8601" s="130"/>
      <c r="BF8601" s="33">
        <f t="shared" si="1349"/>
        <v>41242</v>
      </c>
      <c r="BG8601" s="34">
        <f t="shared" si="1344"/>
        <v>82.88000000000001</v>
      </c>
      <c r="BH8601" s="32">
        <f t="shared" si="1345"/>
        <v>1</v>
      </c>
      <c r="BI8601" s="32">
        <f t="shared" si="1346"/>
        <v>0</v>
      </c>
      <c r="BJ8601" s="69">
        <f t="shared" si="1347"/>
        <v>0</v>
      </c>
      <c r="BK8601" s="158" t="str">
        <f t="shared" si="1348"/>
        <v/>
      </c>
    </row>
    <row r="8602" spans="1:63" ht="12" customHeight="1" x14ac:dyDescent="0.2">
      <c r="A8602" s="8"/>
      <c r="B8602" s="7"/>
      <c r="C8602" s="7"/>
      <c r="D8602" s="7"/>
      <c r="E8602" s="7"/>
      <c r="F8602" s="7"/>
      <c r="G8602" s="7"/>
      <c r="H8602" s="7"/>
      <c r="I8602" s="10"/>
      <c r="J8602" s="25"/>
      <c r="K8602" s="250"/>
      <c r="L8602" s="31"/>
      <c r="M8602" s="9"/>
      <c r="N8602" s="11" t="s">
        <v>25</v>
      </c>
      <c r="O8602" s="39"/>
      <c r="P8602" s="47"/>
      <c r="Q8602" s="13"/>
      <c r="R8602" s="248">
        <f t="shared" si="1340"/>
        <v>0</v>
      </c>
      <c r="S8602" s="248">
        <f t="shared" si="1341"/>
        <v>0</v>
      </c>
      <c r="T8602" s="248">
        <f t="shared" si="1342"/>
        <v>0</v>
      </c>
      <c r="U8602" s="248">
        <f t="shared" si="1343"/>
        <v>0</v>
      </c>
      <c r="V8602" s="13"/>
      <c r="W8602" s="7"/>
      <c r="AT8602" s="130"/>
      <c r="BF8602" s="33">
        <f t="shared" si="1349"/>
        <v>41242</v>
      </c>
      <c r="BG8602" s="34">
        <f t="shared" si="1344"/>
        <v>82.88000000000001</v>
      </c>
      <c r="BH8602" s="32">
        <f t="shared" si="1345"/>
        <v>1</v>
      </c>
      <c r="BI8602" s="32">
        <f t="shared" si="1346"/>
        <v>0</v>
      </c>
      <c r="BJ8602" s="69">
        <f t="shared" si="1347"/>
        <v>0</v>
      </c>
      <c r="BK8602" s="158" t="str">
        <f t="shared" si="1348"/>
        <v/>
      </c>
    </row>
    <row r="8603" spans="1:63" ht="12" customHeight="1" x14ac:dyDescent="0.2">
      <c r="A8603" s="8"/>
      <c r="B8603" s="7"/>
      <c r="C8603" s="7"/>
      <c r="D8603" s="7"/>
      <c r="E8603" s="7"/>
      <c r="F8603" s="7"/>
      <c r="G8603" s="7"/>
      <c r="H8603" s="7"/>
      <c r="I8603" s="10"/>
      <c r="J8603" s="25"/>
      <c r="K8603" s="250"/>
      <c r="L8603" s="31"/>
      <c r="M8603" s="9"/>
      <c r="N8603" s="11" t="s">
        <v>25</v>
      </c>
      <c r="O8603" s="39"/>
      <c r="P8603" s="47"/>
      <c r="Q8603" s="13"/>
      <c r="R8603" s="248">
        <f t="shared" si="1340"/>
        <v>0</v>
      </c>
      <c r="S8603" s="248">
        <f t="shared" si="1341"/>
        <v>0</v>
      </c>
      <c r="T8603" s="248">
        <f t="shared" si="1342"/>
        <v>0</v>
      </c>
      <c r="U8603" s="248">
        <f t="shared" si="1343"/>
        <v>0</v>
      </c>
      <c r="V8603" s="13"/>
      <c r="W8603" s="7"/>
      <c r="AT8603" s="130"/>
      <c r="BF8603" s="33">
        <f t="shared" si="1349"/>
        <v>41242</v>
      </c>
      <c r="BG8603" s="34">
        <f t="shared" si="1344"/>
        <v>82.88000000000001</v>
      </c>
      <c r="BH8603" s="32">
        <f t="shared" si="1345"/>
        <v>1</v>
      </c>
      <c r="BI8603" s="32">
        <f t="shared" si="1346"/>
        <v>0</v>
      </c>
      <c r="BJ8603" s="69">
        <f t="shared" si="1347"/>
        <v>0</v>
      </c>
      <c r="BK8603" s="158" t="str">
        <f t="shared" si="1348"/>
        <v/>
      </c>
    </row>
    <row r="8604" spans="1:63" ht="12" customHeight="1" x14ac:dyDescent="0.2">
      <c r="A8604" s="8"/>
      <c r="B8604" s="7"/>
      <c r="C8604" s="7"/>
      <c r="D8604" s="7"/>
      <c r="E8604" s="7"/>
      <c r="F8604" s="7"/>
      <c r="G8604" s="7"/>
      <c r="H8604" s="7"/>
      <c r="I8604" s="10"/>
      <c r="J8604" s="25"/>
      <c r="K8604" s="250"/>
      <c r="L8604" s="31"/>
      <c r="M8604" s="9"/>
      <c r="N8604" s="11" t="s">
        <v>25</v>
      </c>
      <c r="O8604" s="39"/>
      <c r="P8604" s="47"/>
      <c r="Q8604" s="13"/>
      <c r="R8604" s="248">
        <f t="shared" si="1340"/>
        <v>0</v>
      </c>
      <c r="S8604" s="248">
        <f t="shared" si="1341"/>
        <v>0</v>
      </c>
      <c r="T8604" s="248">
        <f t="shared" si="1342"/>
        <v>0</v>
      </c>
      <c r="U8604" s="248">
        <f t="shared" si="1343"/>
        <v>0</v>
      </c>
      <c r="V8604" s="13"/>
      <c r="W8604" s="7"/>
      <c r="AT8604" s="130"/>
      <c r="BF8604" s="33">
        <f t="shared" si="1349"/>
        <v>41242</v>
      </c>
      <c r="BG8604" s="34">
        <f t="shared" si="1344"/>
        <v>82.88000000000001</v>
      </c>
      <c r="BH8604" s="32">
        <f t="shared" si="1345"/>
        <v>1</v>
      </c>
      <c r="BI8604" s="32">
        <f t="shared" si="1346"/>
        <v>0</v>
      </c>
      <c r="BJ8604" s="69">
        <f t="shared" si="1347"/>
        <v>0</v>
      </c>
      <c r="BK8604" s="158" t="str">
        <f t="shared" si="1348"/>
        <v/>
      </c>
    </row>
    <row r="8605" spans="1:63" ht="12" customHeight="1" x14ac:dyDescent="0.2">
      <c r="A8605" s="8"/>
      <c r="B8605" s="7"/>
      <c r="C8605" s="7"/>
      <c r="D8605" s="7"/>
      <c r="E8605" s="7"/>
      <c r="F8605" s="7"/>
      <c r="G8605" s="7"/>
      <c r="H8605" s="7"/>
      <c r="I8605" s="10"/>
      <c r="J8605" s="25"/>
      <c r="K8605" s="250"/>
      <c r="L8605" s="31"/>
      <c r="M8605" s="9"/>
      <c r="N8605" s="11" t="s">
        <v>25</v>
      </c>
      <c r="O8605" s="39"/>
      <c r="P8605" s="47"/>
      <c r="Q8605" s="13"/>
      <c r="R8605" s="248">
        <f t="shared" si="1340"/>
        <v>0</v>
      </c>
      <c r="S8605" s="248">
        <f t="shared" si="1341"/>
        <v>0</v>
      </c>
      <c r="T8605" s="248">
        <f t="shared" si="1342"/>
        <v>0</v>
      </c>
      <c r="U8605" s="248">
        <f t="shared" si="1343"/>
        <v>0</v>
      </c>
      <c r="V8605" s="13"/>
      <c r="W8605" s="7"/>
      <c r="AT8605" s="130"/>
      <c r="BF8605" s="33">
        <f t="shared" si="1349"/>
        <v>41242</v>
      </c>
      <c r="BG8605" s="34">
        <f t="shared" si="1344"/>
        <v>82.88000000000001</v>
      </c>
      <c r="BH8605" s="32">
        <f t="shared" si="1345"/>
        <v>1</v>
      </c>
      <c r="BI8605" s="32">
        <f t="shared" si="1346"/>
        <v>0</v>
      </c>
      <c r="BJ8605" s="69">
        <f t="shared" si="1347"/>
        <v>0</v>
      </c>
      <c r="BK8605" s="158" t="str">
        <f t="shared" si="1348"/>
        <v/>
      </c>
    </row>
    <row r="8606" spans="1:63" ht="12" customHeight="1" x14ac:dyDescent="0.2">
      <c r="A8606" s="8"/>
      <c r="B8606" s="7"/>
      <c r="C8606" s="7"/>
      <c r="D8606" s="7"/>
      <c r="E8606" s="7"/>
      <c r="F8606" s="7"/>
      <c r="G8606" s="7"/>
      <c r="H8606" s="7"/>
      <c r="I8606" s="10"/>
      <c r="J8606" s="25"/>
      <c r="K8606" s="250"/>
      <c r="L8606" s="31"/>
      <c r="M8606" s="9"/>
      <c r="N8606" s="11" t="s">
        <v>25</v>
      </c>
      <c r="O8606" s="39"/>
      <c r="P8606" s="47"/>
      <c r="Q8606" s="13"/>
      <c r="R8606" s="248">
        <f t="shared" si="1340"/>
        <v>0</v>
      </c>
      <c r="S8606" s="248">
        <f t="shared" si="1341"/>
        <v>0</v>
      </c>
      <c r="T8606" s="248">
        <f t="shared" si="1342"/>
        <v>0</v>
      </c>
      <c r="U8606" s="248">
        <f t="shared" si="1343"/>
        <v>0</v>
      </c>
      <c r="V8606" s="13"/>
      <c r="W8606" s="7"/>
      <c r="AT8606" s="130"/>
      <c r="BF8606" s="33">
        <f t="shared" si="1349"/>
        <v>41242</v>
      </c>
      <c r="BG8606" s="34">
        <f t="shared" si="1344"/>
        <v>82.88000000000001</v>
      </c>
      <c r="BH8606" s="32">
        <f t="shared" si="1345"/>
        <v>1</v>
      </c>
      <c r="BI8606" s="32">
        <f t="shared" si="1346"/>
        <v>0</v>
      </c>
      <c r="BJ8606" s="69">
        <f t="shared" si="1347"/>
        <v>0</v>
      </c>
      <c r="BK8606" s="158" t="str">
        <f t="shared" si="1348"/>
        <v/>
      </c>
    </row>
    <row r="8607" spans="1:63" ht="12" customHeight="1" x14ac:dyDescent="0.2">
      <c r="A8607" s="8"/>
      <c r="B8607" s="7"/>
      <c r="C8607" s="7"/>
      <c r="D8607" s="7"/>
      <c r="E8607" s="7"/>
      <c r="F8607" s="7"/>
      <c r="G8607" s="7"/>
      <c r="H8607" s="7"/>
      <c r="I8607" s="10"/>
      <c r="J8607" s="25"/>
      <c r="K8607" s="250"/>
      <c r="L8607" s="31"/>
      <c r="M8607" s="9"/>
      <c r="N8607" s="11" t="s">
        <v>25</v>
      </c>
      <c r="O8607" s="39"/>
      <c r="P8607" s="47"/>
      <c r="Q8607" s="13"/>
      <c r="R8607" s="248">
        <f t="shared" si="1340"/>
        <v>0</v>
      </c>
      <c r="S8607" s="248">
        <f t="shared" si="1341"/>
        <v>0</v>
      </c>
      <c r="T8607" s="248">
        <f t="shared" si="1342"/>
        <v>0</v>
      </c>
      <c r="U8607" s="248">
        <f t="shared" si="1343"/>
        <v>0</v>
      </c>
      <c r="V8607" s="13"/>
      <c r="W8607" s="7"/>
      <c r="AT8607" s="130"/>
      <c r="BF8607" s="33">
        <f t="shared" si="1349"/>
        <v>41242</v>
      </c>
      <c r="BG8607" s="34">
        <f t="shared" si="1344"/>
        <v>82.88000000000001</v>
      </c>
      <c r="BH8607" s="32">
        <f t="shared" si="1345"/>
        <v>1</v>
      </c>
      <c r="BI8607" s="32">
        <f t="shared" si="1346"/>
        <v>0</v>
      </c>
      <c r="BJ8607" s="69">
        <f t="shared" si="1347"/>
        <v>0</v>
      </c>
      <c r="BK8607" s="158" t="str">
        <f t="shared" si="1348"/>
        <v/>
      </c>
    </row>
    <row r="8608" spans="1:63" ht="12" customHeight="1" x14ac:dyDescent="0.2">
      <c r="A8608" s="8"/>
      <c r="B8608" s="7"/>
      <c r="C8608" s="7"/>
      <c r="D8608" s="7"/>
      <c r="E8608" s="7"/>
      <c r="F8608" s="7"/>
      <c r="G8608" s="7"/>
      <c r="H8608" s="7"/>
      <c r="I8608" s="10"/>
      <c r="J8608" s="25"/>
      <c r="K8608" s="250"/>
      <c r="L8608" s="31"/>
      <c r="M8608" s="9"/>
      <c r="N8608" s="11" t="s">
        <v>25</v>
      </c>
      <c r="O8608" s="39"/>
      <c r="P8608" s="47"/>
      <c r="Q8608" s="13"/>
      <c r="R8608" s="248">
        <f t="shared" si="1340"/>
        <v>0</v>
      </c>
      <c r="S8608" s="248">
        <f t="shared" si="1341"/>
        <v>0</v>
      </c>
      <c r="T8608" s="248">
        <f t="shared" si="1342"/>
        <v>0</v>
      </c>
      <c r="U8608" s="248">
        <f t="shared" si="1343"/>
        <v>0</v>
      </c>
      <c r="V8608" s="13"/>
      <c r="W8608" s="7"/>
      <c r="AT8608" s="130"/>
      <c r="BF8608" s="33">
        <f t="shared" si="1349"/>
        <v>41242</v>
      </c>
      <c r="BG8608" s="34">
        <f t="shared" si="1344"/>
        <v>82.88000000000001</v>
      </c>
      <c r="BH8608" s="32">
        <f t="shared" si="1345"/>
        <v>1</v>
      </c>
      <c r="BI8608" s="32">
        <f t="shared" si="1346"/>
        <v>0</v>
      </c>
      <c r="BJ8608" s="69">
        <f t="shared" si="1347"/>
        <v>0</v>
      </c>
      <c r="BK8608" s="158" t="str">
        <f t="shared" si="1348"/>
        <v/>
      </c>
    </row>
    <row r="8609" spans="1:63" ht="12" customHeight="1" x14ac:dyDescent="0.2">
      <c r="A8609" s="8"/>
      <c r="B8609" s="7"/>
      <c r="C8609" s="7"/>
      <c r="D8609" s="7"/>
      <c r="E8609" s="7"/>
      <c r="F8609" s="7"/>
      <c r="G8609" s="7"/>
      <c r="H8609" s="7"/>
      <c r="I8609" s="10"/>
      <c r="J8609" s="25"/>
      <c r="K8609" s="250"/>
      <c r="L8609" s="31"/>
      <c r="M8609" s="9"/>
      <c r="N8609" s="11" t="s">
        <v>25</v>
      </c>
      <c r="O8609" s="39"/>
      <c r="P8609" s="47"/>
      <c r="Q8609" s="13"/>
      <c r="R8609" s="248">
        <f t="shared" si="1340"/>
        <v>0</v>
      </c>
      <c r="S8609" s="248">
        <f t="shared" si="1341"/>
        <v>0</v>
      </c>
      <c r="T8609" s="248">
        <f t="shared" si="1342"/>
        <v>0</v>
      </c>
      <c r="U8609" s="248">
        <f t="shared" si="1343"/>
        <v>0</v>
      </c>
      <c r="V8609" s="13"/>
      <c r="W8609" s="7"/>
      <c r="AT8609" s="130"/>
      <c r="BF8609" s="33">
        <f t="shared" si="1349"/>
        <v>41242</v>
      </c>
      <c r="BG8609" s="34">
        <f t="shared" si="1344"/>
        <v>82.88000000000001</v>
      </c>
      <c r="BH8609" s="32">
        <f t="shared" si="1345"/>
        <v>1</v>
      </c>
      <c r="BI8609" s="32">
        <f t="shared" si="1346"/>
        <v>0</v>
      </c>
      <c r="BJ8609" s="69">
        <f t="shared" si="1347"/>
        <v>0</v>
      </c>
      <c r="BK8609" s="158" t="str">
        <f t="shared" si="1348"/>
        <v/>
      </c>
    </row>
    <row r="8610" spans="1:63" ht="12" customHeight="1" x14ac:dyDescent="0.2">
      <c r="A8610" s="8"/>
      <c r="B8610" s="7"/>
      <c r="C8610" s="7"/>
      <c r="D8610" s="7"/>
      <c r="E8610" s="7"/>
      <c r="F8610" s="7"/>
      <c r="G8610" s="7"/>
      <c r="H8610" s="7"/>
      <c r="I8610" s="10"/>
      <c r="J8610" s="25"/>
      <c r="K8610" s="250"/>
      <c r="L8610" s="31"/>
      <c r="M8610" s="9"/>
      <c r="N8610" s="11" t="s">
        <v>25</v>
      </c>
      <c r="O8610" s="39"/>
      <c r="P8610" s="47"/>
      <c r="Q8610" s="13"/>
      <c r="R8610" s="248">
        <f t="shared" si="1340"/>
        <v>0</v>
      </c>
      <c r="S8610" s="248">
        <f t="shared" si="1341"/>
        <v>0</v>
      </c>
      <c r="T8610" s="248">
        <f t="shared" si="1342"/>
        <v>0</v>
      </c>
      <c r="U8610" s="248">
        <f t="shared" si="1343"/>
        <v>0</v>
      </c>
      <c r="V8610" s="13"/>
      <c r="W8610" s="7"/>
      <c r="AT8610" s="130"/>
      <c r="BF8610" s="33">
        <f t="shared" si="1349"/>
        <v>41242</v>
      </c>
      <c r="BG8610" s="34">
        <f t="shared" si="1344"/>
        <v>82.88000000000001</v>
      </c>
      <c r="BH8610" s="32">
        <f t="shared" si="1345"/>
        <v>1</v>
      </c>
      <c r="BI8610" s="32">
        <f t="shared" si="1346"/>
        <v>0</v>
      </c>
      <c r="BJ8610" s="69">
        <f t="shared" si="1347"/>
        <v>0</v>
      </c>
      <c r="BK8610" s="158" t="str">
        <f t="shared" si="1348"/>
        <v/>
      </c>
    </row>
    <row r="8611" spans="1:63" ht="12" customHeight="1" x14ac:dyDescent="0.2">
      <c r="A8611" s="8"/>
      <c r="B8611" s="7"/>
      <c r="C8611" s="7"/>
      <c r="D8611" s="7"/>
      <c r="E8611" s="7"/>
      <c r="F8611" s="7"/>
      <c r="G8611" s="7"/>
      <c r="H8611" s="7"/>
      <c r="I8611" s="10"/>
      <c r="J8611" s="25"/>
      <c r="K8611" s="250"/>
      <c r="L8611" s="31"/>
      <c r="M8611" s="9"/>
      <c r="N8611" s="11" t="s">
        <v>25</v>
      </c>
      <c r="O8611" s="39"/>
      <c r="P8611" s="47"/>
      <c r="Q8611" s="13"/>
      <c r="R8611" s="248">
        <f t="shared" si="1340"/>
        <v>0</v>
      </c>
      <c r="S8611" s="248">
        <f t="shared" si="1341"/>
        <v>0</v>
      </c>
      <c r="T8611" s="248">
        <f t="shared" si="1342"/>
        <v>0</v>
      </c>
      <c r="U8611" s="248">
        <f t="shared" si="1343"/>
        <v>0</v>
      </c>
      <c r="V8611" s="13"/>
      <c r="W8611" s="7"/>
      <c r="AT8611" s="130"/>
      <c r="BF8611" s="33">
        <f t="shared" si="1349"/>
        <v>41242</v>
      </c>
      <c r="BG8611" s="34">
        <f t="shared" si="1344"/>
        <v>82.88000000000001</v>
      </c>
      <c r="BH8611" s="32">
        <f t="shared" si="1345"/>
        <v>1</v>
      </c>
      <c r="BI8611" s="32">
        <f t="shared" si="1346"/>
        <v>0</v>
      </c>
      <c r="BJ8611" s="69">
        <f t="shared" si="1347"/>
        <v>0</v>
      </c>
      <c r="BK8611" s="158" t="str">
        <f t="shared" si="1348"/>
        <v/>
      </c>
    </row>
    <row r="8612" spans="1:63" ht="12" customHeight="1" x14ac:dyDescent="0.2">
      <c r="A8612" s="8"/>
      <c r="B8612" s="7"/>
      <c r="C8612" s="7"/>
      <c r="D8612" s="7"/>
      <c r="E8612" s="7"/>
      <c r="F8612" s="7"/>
      <c r="G8612" s="7"/>
      <c r="H8612" s="7"/>
      <c r="I8612" s="10"/>
      <c r="J8612" s="25"/>
      <c r="K8612" s="250"/>
      <c r="L8612" s="31"/>
      <c r="M8612" s="9"/>
      <c r="N8612" s="11" t="s">
        <v>25</v>
      </c>
      <c r="O8612" s="39"/>
      <c r="P8612" s="47"/>
      <c r="Q8612" s="13"/>
      <c r="R8612" s="248">
        <f t="shared" si="1340"/>
        <v>0</v>
      </c>
      <c r="S8612" s="248">
        <f t="shared" si="1341"/>
        <v>0</v>
      </c>
      <c r="T8612" s="248">
        <f t="shared" si="1342"/>
        <v>0</v>
      </c>
      <c r="U8612" s="248">
        <f t="shared" si="1343"/>
        <v>0</v>
      </c>
      <c r="V8612" s="13"/>
      <c r="W8612" s="7"/>
      <c r="AT8612" s="130"/>
      <c r="BF8612" s="33">
        <f t="shared" si="1349"/>
        <v>41242</v>
      </c>
      <c r="BG8612" s="34">
        <f t="shared" si="1344"/>
        <v>82.88000000000001</v>
      </c>
      <c r="BH8612" s="32">
        <f t="shared" si="1345"/>
        <v>1</v>
      </c>
      <c r="BI8612" s="32">
        <f t="shared" si="1346"/>
        <v>0</v>
      </c>
      <c r="BJ8612" s="69">
        <f t="shared" si="1347"/>
        <v>0</v>
      </c>
      <c r="BK8612" s="158" t="str">
        <f t="shared" si="1348"/>
        <v/>
      </c>
    </row>
    <row r="8613" spans="1:63" ht="12" customHeight="1" x14ac:dyDescent="0.2">
      <c r="A8613" s="8"/>
      <c r="B8613" s="7"/>
      <c r="C8613" s="7"/>
      <c r="D8613" s="7"/>
      <c r="E8613" s="7"/>
      <c r="F8613" s="7"/>
      <c r="G8613" s="7"/>
      <c r="H8613" s="7"/>
      <c r="I8613" s="10"/>
      <c r="J8613" s="25"/>
      <c r="K8613" s="250"/>
      <c r="L8613" s="31"/>
      <c r="M8613" s="9"/>
      <c r="N8613" s="11" t="s">
        <v>25</v>
      </c>
      <c r="O8613" s="39"/>
      <c r="P8613" s="47"/>
      <c r="Q8613" s="13"/>
      <c r="R8613" s="248">
        <f t="shared" si="1340"/>
        <v>0</v>
      </c>
      <c r="S8613" s="248">
        <f t="shared" si="1341"/>
        <v>0</v>
      </c>
      <c r="T8613" s="248">
        <f t="shared" si="1342"/>
        <v>0</v>
      </c>
      <c r="U8613" s="248">
        <f t="shared" si="1343"/>
        <v>0</v>
      </c>
      <c r="V8613" s="13"/>
      <c r="W8613" s="7"/>
      <c r="AT8613" s="130"/>
      <c r="BF8613" s="33">
        <f t="shared" si="1349"/>
        <v>41242</v>
      </c>
      <c r="BG8613" s="34">
        <f t="shared" si="1344"/>
        <v>82.88000000000001</v>
      </c>
      <c r="BH8613" s="32">
        <f t="shared" si="1345"/>
        <v>1</v>
      </c>
      <c r="BI8613" s="32">
        <f t="shared" si="1346"/>
        <v>0</v>
      </c>
      <c r="BJ8613" s="69">
        <f t="shared" si="1347"/>
        <v>0</v>
      </c>
      <c r="BK8613" s="158" t="str">
        <f t="shared" si="1348"/>
        <v/>
      </c>
    </row>
    <row r="8614" spans="1:63" ht="12" customHeight="1" x14ac:dyDescent="0.2">
      <c r="A8614" s="8"/>
      <c r="B8614" s="7"/>
      <c r="C8614" s="7"/>
      <c r="D8614" s="7"/>
      <c r="E8614" s="7"/>
      <c r="F8614" s="7"/>
      <c r="G8614" s="7"/>
      <c r="H8614" s="7"/>
      <c r="I8614" s="10"/>
      <c r="J8614" s="25"/>
      <c r="K8614" s="250"/>
      <c r="L8614" s="31"/>
      <c r="M8614" s="9"/>
      <c r="N8614" s="11" t="s">
        <v>25</v>
      </c>
      <c r="O8614" s="39"/>
      <c r="P8614" s="47"/>
      <c r="Q8614" s="13"/>
      <c r="R8614" s="248">
        <f t="shared" si="1340"/>
        <v>0</v>
      </c>
      <c r="S8614" s="248">
        <f t="shared" si="1341"/>
        <v>0</v>
      </c>
      <c r="T8614" s="248">
        <f t="shared" si="1342"/>
        <v>0</v>
      </c>
      <c r="U8614" s="248">
        <f t="shared" si="1343"/>
        <v>0</v>
      </c>
      <c r="V8614" s="13"/>
      <c r="W8614" s="7"/>
      <c r="AT8614" s="130"/>
      <c r="BF8614" s="33">
        <f t="shared" si="1349"/>
        <v>41242</v>
      </c>
      <c r="BG8614" s="34">
        <f t="shared" si="1344"/>
        <v>82.88000000000001</v>
      </c>
      <c r="BH8614" s="32">
        <f t="shared" si="1345"/>
        <v>1</v>
      </c>
      <c r="BI8614" s="32">
        <f t="shared" si="1346"/>
        <v>0</v>
      </c>
      <c r="BJ8614" s="69">
        <f t="shared" si="1347"/>
        <v>0</v>
      </c>
      <c r="BK8614" s="158" t="str">
        <f t="shared" si="1348"/>
        <v/>
      </c>
    </row>
    <row r="8615" spans="1:63" ht="12" customHeight="1" x14ac:dyDescent="0.2">
      <c r="A8615" s="8"/>
      <c r="B8615" s="7"/>
      <c r="C8615" s="7"/>
      <c r="D8615" s="7"/>
      <c r="E8615" s="7"/>
      <c r="F8615" s="7"/>
      <c r="G8615" s="7"/>
      <c r="H8615" s="7"/>
      <c r="I8615" s="10"/>
      <c r="J8615" s="25"/>
      <c r="K8615" s="250"/>
      <c r="L8615" s="31"/>
      <c r="M8615" s="9"/>
      <c r="N8615" s="11" t="s">
        <v>25</v>
      </c>
      <c r="O8615" s="39"/>
      <c r="P8615" s="47"/>
      <c r="Q8615" s="13"/>
      <c r="R8615" s="248">
        <f t="shared" si="1340"/>
        <v>0</v>
      </c>
      <c r="S8615" s="248">
        <f t="shared" si="1341"/>
        <v>0</v>
      </c>
      <c r="T8615" s="248">
        <f t="shared" si="1342"/>
        <v>0</v>
      </c>
      <c r="U8615" s="248">
        <f t="shared" si="1343"/>
        <v>0</v>
      </c>
      <c r="V8615" s="13"/>
      <c r="W8615" s="7"/>
      <c r="AT8615" s="130"/>
      <c r="BF8615" s="33">
        <f t="shared" si="1349"/>
        <v>41242</v>
      </c>
      <c r="BG8615" s="34">
        <f t="shared" si="1344"/>
        <v>82.88000000000001</v>
      </c>
      <c r="BH8615" s="32">
        <f t="shared" si="1345"/>
        <v>1</v>
      </c>
      <c r="BI8615" s="32">
        <f t="shared" si="1346"/>
        <v>0</v>
      </c>
      <c r="BJ8615" s="69">
        <f t="shared" si="1347"/>
        <v>0</v>
      </c>
      <c r="BK8615" s="158" t="str">
        <f t="shared" si="1348"/>
        <v/>
      </c>
    </row>
    <row r="8616" spans="1:63" ht="12" customHeight="1" x14ac:dyDescent="0.2">
      <c r="A8616" s="8"/>
      <c r="B8616" s="7"/>
      <c r="C8616" s="7"/>
      <c r="D8616" s="7"/>
      <c r="E8616" s="7"/>
      <c r="F8616" s="7"/>
      <c r="G8616" s="7"/>
      <c r="H8616" s="7"/>
      <c r="I8616" s="10"/>
      <c r="J8616" s="25"/>
      <c r="K8616" s="250"/>
      <c r="L8616" s="31"/>
      <c r="M8616" s="9"/>
      <c r="N8616" s="11" t="s">
        <v>25</v>
      </c>
      <c r="O8616" s="39"/>
      <c r="P8616" s="47"/>
      <c r="Q8616" s="13"/>
      <c r="R8616" s="248">
        <f t="shared" si="1340"/>
        <v>0</v>
      </c>
      <c r="S8616" s="248">
        <f t="shared" si="1341"/>
        <v>0</v>
      </c>
      <c r="T8616" s="248">
        <f t="shared" si="1342"/>
        <v>0</v>
      </c>
      <c r="U8616" s="248">
        <f t="shared" si="1343"/>
        <v>0</v>
      </c>
      <c r="V8616" s="13"/>
      <c r="W8616" s="7"/>
      <c r="AT8616" s="130"/>
      <c r="BF8616" s="33">
        <f t="shared" si="1349"/>
        <v>41242</v>
      </c>
      <c r="BG8616" s="34">
        <f t="shared" si="1344"/>
        <v>82.88000000000001</v>
      </c>
      <c r="BH8616" s="32">
        <f t="shared" si="1345"/>
        <v>1</v>
      </c>
      <c r="BI8616" s="32">
        <f t="shared" si="1346"/>
        <v>0</v>
      </c>
      <c r="BJ8616" s="69">
        <f t="shared" si="1347"/>
        <v>0</v>
      </c>
      <c r="BK8616" s="158" t="str">
        <f t="shared" si="1348"/>
        <v/>
      </c>
    </row>
    <row r="8617" spans="1:63" ht="12" customHeight="1" x14ac:dyDescent="0.2">
      <c r="A8617" s="8"/>
      <c r="B8617" s="7"/>
      <c r="C8617" s="7"/>
      <c r="D8617" s="7"/>
      <c r="E8617" s="7"/>
      <c r="F8617" s="7"/>
      <c r="G8617" s="7"/>
      <c r="H8617" s="7"/>
      <c r="I8617" s="10"/>
      <c r="J8617" s="25"/>
      <c r="K8617" s="250"/>
      <c r="L8617" s="31"/>
      <c r="M8617" s="9"/>
      <c r="N8617" s="11" t="s">
        <v>25</v>
      </c>
      <c r="O8617" s="39"/>
      <c r="P8617" s="47"/>
      <c r="Q8617" s="13"/>
      <c r="R8617" s="248">
        <f t="shared" si="1340"/>
        <v>0</v>
      </c>
      <c r="S8617" s="248">
        <f t="shared" si="1341"/>
        <v>0</v>
      </c>
      <c r="T8617" s="248">
        <f t="shared" si="1342"/>
        <v>0</v>
      </c>
      <c r="U8617" s="248">
        <f t="shared" si="1343"/>
        <v>0</v>
      </c>
      <c r="V8617" s="13"/>
      <c r="W8617" s="7"/>
      <c r="AT8617" s="130"/>
      <c r="BF8617" s="33">
        <f t="shared" si="1349"/>
        <v>41242</v>
      </c>
      <c r="BG8617" s="34">
        <f t="shared" si="1344"/>
        <v>82.88000000000001</v>
      </c>
      <c r="BH8617" s="32">
        <f t="shared" si="1345"/>
        <v>1</v>
      </c>
      <c r="BI8617" s="32">
        <f t="shared" si="1346"/>
        <v>0</v>
      </c>
      <c r="BJ8617" s="69">
        <f t="shared" si="1347"/>
        <v>0</v>
      </c>
      <c r="BK8617" s="158" t="str">
        <f t="shared" si="1348"/>
        <v/>
      </c>
    </row>
    <row r="8618" spans="1:63" ht="12" customHeight="1" x14ac:dyDescent="0.2">
      <c r="A8618" s="8"/>
      <c r="B8618" s="7"/>
      <c r="C8618" s="7"/>
      <c r="D8618" s="7"/>
      <c r="E8618" s="7"/>
      <c r="F8618" s="7"/>
      <c r="G8618" s="7"/>
      <c r="H8618" s="7"/>
      <c r="I8618" s="10"/>
      <c r="J8618" s="25"/>
      <c r="K8618" s="250"/>
      <c r="L8618" s="31"/>
      <c r="M8618" s="9"/>
      <c r="N8618" s="11" t="s">
        <v>25</v>
      </c>
      <c r="O8618" s="39"/>
      <c r="P8618" s="47"/>
      <c r="Q8618" s="13"/>
      <c r="R8618" s="248">
        <f t="shared" si="1340"/>
        <v>0</v>
      </c>
      <c r="S8618" s="248">
        <f t="shared" si="1341"/>
        <v>0</v>
      </c>
      <c r="T8618" s="248">
        <f t="shared" si="1342"/>
        <v>0</v>
      </c>
      <c r="U8618" s="248">
        <f t="shared" si="1343"/>
        <v>0</v>
      </c>
      <c r="V8618" s="13"/>
      <c r="W8618" s="7"/>
      <c r="AT8618" s="130"/>
      <c r="BF8618" s="33">
        <f t="shared" si="1349"/>
        <v>41242</v>
      </c>
      <c r="BG8618" s="34">
        <f t="shared" si="1344"/>
        <v>82.88000000000001</v>
      </c>
      <c r="BH8618" s="32">
        <f t="shared" si="1345"/>
        <v>1</v>
      </c>
      <c r="BI8618" s="32">
        <f t="shared" si="1346"/>
        <v>0</v>
      </c>
      <c r="BJ8618" s="69">
        <f t="shared" si="1347"/>
        <v>0</v>
      </c>
      <c r="BK8618" s="158" t="str">
        <f t="shared" si="1348"/>
        <v/>
      </c>
    </row>
    <row r="8619" spans="1:63" ht="12" customHeight="1" x14ac:dyDescent="0.2">
      <c r="A8619" s="8"/>
      <c r="B8619" s="7"/>
      <c r="C8619" s="7"/>
      <c r="D8619" s="7"/>
      <c r="E8619" s="7"/>
      <c r="F8619" s="7"/>
      <c r="G8619" s="7"/>
      <c r="H8619" s="7"/>
      <c r="I8619" s="10"/>
      <c r="J8619" s="25"/>
      <c r="K8619" s="250"/>
      <c r="L8619" s="31"/>
      <c r="M8619" s="9"/>
      <c r="N8619" s="11" t="s">
        <v>25</v>
      </c>
      <c r="O8619" s="39"/>
      <c r="P8619" s="47"/>
      <c r="Q8619" s="13"/>
      <c r="R8619" s="248">
        <f t="shared" si="1340"/>
        <v>0</v>
      </c>
      <c r="S8619" s="248">
        <f t="shared" si="1341"/>
        <v>0</v>
      </c>
      <c r="T8619" s="248">
        <f t="shared" si="1342"/>
        <v>0</v>
      </c>
      <c r="U8619" s="248">
        <f t="shared" si="1343"/>
        <v>0</v>
      </c>
      <c r="V8619" s="13"/>
      <c r="W8619" s="7"/>
      <c r="AT8619" s="130"/>
      <c r="BF8619" s="33">
        <f t="shared" si="1349"/>
        <v>41242</v>
      </c>
      <c r="BG8619" s="34">
        <f t="shared" si="1344"/>
        <v>82.88000000000001</v>
      </c>
      <c r="BH8619" s="32">
        <f t="shared" si="1345"/>
        <v>1</v>
      </c>
      <c r="BI8619" s="32">
        <f t="shared" si="1346"/>
        <v>0</v>
      </c>
      <c r="BJ8619" s="69">
        <f t="shared" si="1347"/>
        <v>0</v>
      </c>
      <c r="BK8619" s="158" t="str">
        <f t="shared" si="1348"/>
        <v/>
      </c>
    </row>
    <row r="8620" spans="1:63" ht="12" customHeight="1" x14ac:dyDescent="0.2">
      <c r="A8620" s="8"/>
      <c r="B8620" s="7"/>
      <c r="C8620" s="7"/>
      <c r="D8620" s="7"/>
      <c r="E8620" s="7"/>
      <c r="F8620" s="7"/>
      <c r="G8620" s="7"/>
      <c r="H8620" s="7"/>
      <c r="I8620" s="10"/>
      <c r="J8620" s="25"/>
      <c r="K8620" s="250"/>
      <c r="L8620" s="31"/>
      <c r="M8620" s="9"/>
      <c r="N8620" s="11" t="s">
        <v>25</v>
      </c>
      <c r="O8620" s="39"/>
      <c r="P8620" s="47"/>
      <c r="Q8620" s="13"/>
      <c r="R8620" s="248">
        <f t="shared" si="1340"/>
        <v>0</v>
      </c>
      <c r="S8620" s="248">
        <f t="shared" si="1341"/>
        <v>0</v>
      </c>
      <c r="T8620" s="248">
        <f t="shared" si="1342"/>
        <v>0</v>
      </c>
      <c r="U8620" s="248">
        <f t="shared" si="1343"/>
        <v>0</v>
      </c>
      <c r="V8620" s="13"/>
      <c r="W8620" s="7"/>
      <c r="AT8620" s="130"/>
      <c r="BF8620" s="33">
        <f t="shared" si="1349"/>
        <v>41242</v>
      </c>
      <c r="BG8620" s="34">
        <f t="shared" si="1344"/>
        <v>82.88000000000001</v>
      </c>
      <c r="BH8620" s="32">
        <f t="shared" si="1345"/>
        <v>1</v>
      </c>
      <c r="BI8620" s="32">
        <f t="shared" si="1346"/>
        <v>0</v>
      </c>
      <c r="BJ8620" s="69">
        <f t="shared" si="1347"/>
        <v>0</v>
      </c>
      <c r="BK8620" s="158" t="str">
        <f t="shared" si="1348"/>
        <v/>
      </c>
    </row>
    <row r="8621" spans="1:63" ht="12" customHeight="1" x14ac:dyDescent="0.2">
      <c r="A8621" s="8"/>
      <c r="B8621" s="7"/>
      <c r="C8621" s="7"/>
      <c r="D8621" s="7"/>
      <c r="E8621" s="7"/>
      <c r="F8621" s="7"/>
      <c r="G8621" s="7"/>
      <c r="H8621" s="7"/>
      <c r="I8621" s="10"/>
      <c r="J8621" s="25"/>
      <c r="K8621" s="250"/>
      <c r="L8621" s="31"/>
      <c r="M8621" s="9"/>
      <c r="N8621" s="11" t="s">
        <v>25</v>
      </c>
      <c r="O8621" s="39"/>
      <c r="P8621" s="47"/>
      <c r="Q8621" s="13"/>
      <c r="R8621" s="248">
        <f t="shared" si="1340"/>
        <v>0</v>
      </c>
      <c r="S8621" s="248">
        <f t="shared" si="1341"/>
        <v>0</v>
      </c>
      <c r="T8621" s="248">
        <f t="shared" si="1342"/>
        <v>0</v>
      </c>
      <c r="U8621" s="248">
        <f t="shared" si="1343"/>
        <v>0</v>
      </c>
      <c r="V8621" s="13"/>
      <c r="W8621" s="7"/>
      <c r="AT8621" s="130"/>
      <c r="BF8621" s="33">
        <f t="shared" si="1349"/>
        <v>41242</v>
      </c>
      <c r="BG8621" s="34">
        <f t="shared" si="1344"/>
        <v>82.88000000000001</v>
      </c>
      <c r="BH8621" s="32">
        <f t="shared" si="1345"/>
        <v>1</v>
      </c>
      <c r="BI8621" s="32">
        <f t="shared" si="1346"/>
        <v>0</v>
      </c>
      <c r="BJ8621" s="69">
        <f t="shared" si="1347"/>
        <v>0</v>
      </c>
      <c r="BK8621" s="158" t="str">
        <f t="shared" si="1348"/>
        <v/>
      </c>
    </row>
    <row r="8622" spans="1:63" ht="12" customHeight="1" x14ac:dyDescent="0.2">
      <c r="A8622" s="8"/>
      <c r="B8622" s="7"/>
      <c r="C8622" s="7"/>
      <c r="D8622" s="7"/>
      <c r="E8622" s="7"/>
      <c r="F8622" s="7"/>
      <c r="G8622" s="7"/>
      <c r="H8622" s="7"/>
      <c r="I8622" s="10"/>
      <c r="J8622" s="25"/>
      <c r="K8622" s="250"/>
      <c r="L8622" s="31"/>
      <c r="M8622" s="9"/>
      <c r="N8622" s="11" t="s">
        <v>25</v>
      </c>
      <c r="O8622" s="39"/>
      <c r="P8622" s="47"/>
      <c r="Q8622" s="13"/>
      <c r="R8622" s="248">
        <f t="shared" si="1340"/>
        <v>0</v>
      </c>
      <c r="S8622" s="248">
        <f t="shared" si="1341"/>
        <v>0</v>
      </c>
      <c r="T8622" s="248">
        <f t="shared" si="1342"/>
        <v>0</v>
      </c>
      <c r="U8622" s="248">
        <f t="shared" si="1343"/>
        <v>0</v>
      </c>
      <c r="V8622" s="13"/>
      <c r="W8622" s="7"/>
      <c r="AT8622" s="130"/>
      <c r="BF8622" s="33">
        <f t="shared" si="1349"/>
        <v>41242</v>
      </c>
      <c r="BG8622" s="34">
        <f t="shared" si="1344"/>
        <v>82.88000000000001</v>
      </c>
      <c r="BH8622" s="32">
        <f t="shared" si="1345"/>
        <v>1</v>
      </c>
      <c r="BI8622" s="32">
        <f t="shared" si="1346"/>
        <v>0</v>
      </c>
      <c r="BJ8622" s="69">
        <f t="shared" si="1347"/>
        <v>0</v>
      </c>
      <c r="BK8622" s="158" t="str">
        <f t="shared" si="1348"/>
        <v/>
      </c>
    </row>
    <row r="8623" spans="1:63" ht="12" customHeight="1" x14ac:dyDescent="0.2">
      <c r="A8623" s="8"/>
      <c r="B8623" s="7"/>
      <c r="C8623" s="7"/>
      <c r="D8623" s="7"/>
      <c r="E8623" s="7"/>
      <c r="F8623" s="7"/>
      <c r="G8623" s="7"/>
      <c r="H8623" s="7"/>
      <c r="I8623" s="10"/>
      <c r="J8623" s="25"/>
      <c r="K8623" s="250"/>
      <c r="L8623" s="31"/>
      <c r="M8623" s="9"/>
      <c r="N8623" s="11" t="s">
        <v>25</v>
      </c>
      <c r="O8623" s="39"/>
      <c r="P8623" s="47"/>
      <c r="Q8623" s="13"/>
      <c r="R8623" s="248">
        <f t="shared" si="1340"/>
        <v>0</v>
      </c>
      <c r="S8623" s="248">
        <f t="shared" si="1341"/>
        <v>0</v>
      </c>
      <c r="T8623" s="248">
        <f t="shared" si="1342"/>
        <v>0</v>
      </c>
      <c r="U8623" s="248">
        <f t="shared" si="1343"/>
        <v>0</v>
      </c>
      <c r="V8623" s="13"/>
      <c r="W8623" s="7"/>
      <c r="AT8623" s="130"/>
      <c r="BF8623" s="33">
        <f t="shared" si="1349"/>
        <v>41242</v>
      </c>
      <c r="BG8623" s="34">
        <f t="shared" si="1344"/>
        <v>82.88000000000001</v>
      </c>
      <c r="BH8623" s="32">
        <f t="shared" si="1345"/>
        <v>1</v>
      </c>
      <c r="BI8623" s="32">
        <f t="shared" si="1346"/>
        <v>0</v>
      </c>
      <c r="BJ8623" s="69">
        <f t="shared" si="1347"/>
        <v>0</v>
      </c>
      <c r="BK8623" s="158" t="str">
        <f t="shared" si="1348"/>
        <v/>
      </c>
    </row>
    <row r="8624" spans="1:63" ht="12" customHeight="1" x14ac:dyDescent="0.2">
      <c r="A8624" s="8"/>
      <c r="B8624" s="7"/>
      <c r="C8624" s="7"/>
      <c r="D8624" s="7"/>
      <c r="E8624" s="7"/>
      <c r="F8624" s="7"/>
      <c r="G8624" s="7"/>
      <c r="H8624" s="7"/>
      <c r="I8624" s="10"/>
      <c r="J8624" s="25"/>
      <c r="K8624" s="250"/>
      <c r="L8624" s="31"/>
      <c r="M8624" s="9"/>
      <c r="N8624" s="11" t="s">
        <v>25</v>
      </c>
      <c r="O8624" s="39"/>
      <c r="P8624" s="47"/>
      <c r="Q8624" s="13"/>
      <c r="R8624" s="248">
        <f t="shared" si="1340"/>
        <v>0</v>
      </c>
      <c r="S8624" s="248">
        <f t="shared" si="1341"/>
        <v>0</v>
      </c>
      <c r="T8624" s="248">
        <f t="shared" si="1342"/>
        <v>0</v>
      </c>
      <c r="U8624" s="248">
        <f t="shared" si="1343"/>
        <v>0</v>
      </c>
      <c r="V8624" s="13"/>
      <c r="W8624" s="7"/>
      <c r="AT8624" s="130"/>
      <c r="BF8624" s="33">
        <f t="shared" si="1349"/>
        <v>41242</v>
      </c>
      <c r="BG8624" s="34">
        <f t="shared" si="1344"/>
        <v>82.88000000000001</v>
      </c>
      <c r="BH8624" s="32">
        <f t="shared" si="1345"/>
        <v>1</v>
      </c>
      <c r="BI8624" s="32">
        <f t="shared" si="1346"/>
        <v>0</v>
      </c>
      <c r="BJ8624" s="69">
        <f t="shared" si="1347"/>
        <v>0</v>
      </c>
      <c r="BK8624" s="158" t="str">
        <f t="shared" si="1348"/>
        <v/>
      </c>
    </row>
    <row r="8625" spans="1:63" ht="12" customHeight="1" x14ac:dyDescent="0.2">
      <c r="A8625" s="8"/>
      <c r="B8625" s="7"/>
      <c r="C8625" s="7"/>
      <c r="D8625" s="7"/>
      <c r="E8625" s="7"/>
      <c r="F8625" s="7"/>
      <c r="G8625" s="7"/>
      <c r="H8625" s="7"/>
      <c r="I8625" s="10"/>
      <c r="J8625" s="25"/>
      <c r="K8625" s="250"/>
      <c r="L8625" s="31"/>
      <c r="M8625" s="9"/>
      <c r="N8625" s="11" t="s">
        <v>25</v>
      </c>
      <c r="O8625" s="39"/>
      <c r="P8625" s="47"/>
      <c r="Q8625" s="13"/>
      <c r="R8625" s="248">
        <f t="shared" si="1340"/>
        <v>0</v>
      </c>
      <c r="S8625" s="248">
        <f t="shared" si="1341"/>
        <v>0</v>
      </c>
      <c r="T8625" s="248">
        <f t="shared" si="1342"/>
        <v>0</v>
      </c>
      <c r="U8625" s="248">
        <f t="shared" si="1343"/>
        <v>0</v>
      </c>
      <c r="V8625" s="13"/>
      <c r="W8625" s="7"/>
      <c r="AT8625" s="130"/>
      <c r="BF8625" s="33">
        <f t="shared" si="1349"/>
        <v>41242</v>
      </c>
      <c r="BG8625" s="34">
        <f t="shared" si="1344"/>
        <v>82.88000000000001</v>
      </c>
      <c r="BH8625" s="32">
        <f t="shared" si="1345"/>
        <v>1</v>
      </c>
      <c r="BI8625" s="32">
        <f t="shared" si="1346"/>
        <v>0</v>
      </c>
      <c r="BJ8625" s="69">
        <f t="shared" si="1347"/>
        <v>0</v>
      </c>
      <c r="BK8625" s="158" t="str">
        <f t="shared" si="1348"/>
        <v/>
      </c>
    </row>
    <row r="8626" spans="1:63" ht="12" customHeight="1" x14ac:dyDescent="0.2">
      <c r="A8626" s="8"/>
      <c r="B8626" s="7"/>
      <c r="C8626" s="7"/>
      <c r="D8626" s="7"/>
      <c r="E8626" s="7"/>
      <c r="F8626" s="7"/>
      <c r="G8626" s="7"/>
      <c r="H8626" s="7"/>
      <c r="I8626" s="10"/>
      <c r="J8626" s="25"/>
      <c r="K8626" s="250"/>
      <c r="L8626" s="31"/>
      <c r="M8626" s="9"/>
      <c r="N8626" s="11" t="s">
        <v>25</v>
      </c>
      <c r="O8626" s="39"/>
      <c r="P8626" s="47"/>
      <c r="Q8626" s="13"/>
      <c r="R8626" s="248">
        <f t="shared" si="1340"/>
        <v>0</v>
      </c>
      <c r="S8626" s="248">
        <f t="shared" si="1341"/>
        <v>0</v>
      </c>
      <c r="T8626" s="248">
        <f t="shared" si="1342"/>
        <v>0</v>
      </c>
      <c r="U8626" s="248">
        <f t="shared" si="1343"/>
        <v>0</v>
      </c>
      <c r="V8626" s="13"/>
      <c r="W8626" s="7"/>
      <c r="AT8626" s="130"/>
      <c r="BF8626" s="33">
        <f t="shared" si="1349"/>
        <v>41242</v>
      </c>
      <c r="BG8626" s="34">
        <f t="shared" si="1344"/>
        <v>82.88000000000001</v>
      </c>
      <c r="BH8626" s="32">
        <f t="shared" si="1345"/>
        <v>1</v>
      </c>
      <c r="BI8626" s="32">
        <f t="shared" si="1346"/>
        <v>0</v>
      </c>
      <c r="BJ8626" s="69">
        <f t="shared" si="1347"/>
        <v>0</v>
      </c>
      <c r="BK8626" s="158" t="str">
        <f t="shared" si="1348"/>
        <v/>
      </c>
    </row>
    <row r="8627" spans="1:63" ht="12" customHeight="1" x14ac:dyDescent="0.2">
      <c r="A8627" s="8"/>
      <c r="B8627" s="7"/>
      <c r="C8627" s="7"/>
      <c r="D8627" s="7"/>
      <c r="E8627" s="7"/>
      <c r="F8627" s="7"/>
      <c r="G8627" s="7"/>
      <c r="H8627" s="7"/>
      <c r="I8627" s="10"/>
      <c r="J8627" s="25"/>
      <c r="K8627" s="250"/>
      <c r="L8627" s="31"/>
      <c r="M8627" s="9"/>
      <c r="N8627" s="11" t="s">
        <v>25</v>
      </c>
      <c r="O8627" s="39"/>
      <c r="P8627" s="47"/>
      <c r="Q8627" s="13"/>
      <c r="R8627" s="248">
        <f t="shared" si="1340"/>
        <v>0</v>
      </c>
      <c r="S8627" s="248">
        <f t="shared" si="1341"/>
        <v>0</v>
      </c>
      <c r="T8627" s="248">
        <f t="shared" si="1342"/>
        <v>0</v>
      </c>
      <c r="U8627" s="248">
        <f t="shared" si="1343"/>
        <v>0</v>
      </c>
      <c r="V8627" s="13"/>
      <c r="W8627" s="7"/>
      <c r="AT8627" s="130"/>
      <c r="BF8627" s="33">
        <f t="shared" si="1349"/>
        <v>41242</v>
      </c>
      <c r="BG8627" s="34">
        <f t="shared" si="1344"/>
        <v>82.88000000000001</v>
      </c>
      <c r="BH8627" s="32">
        <f t="shared" si="1345"/>
        <v>1</v>
      </c>
      <c r="BI8627" s="32">
        <f t="shared" si="1346"/>
        <v>0</v>
      </c>
      <c r="BJ8627" s="69">
        <f t="shared" si="1347"/>
        <v>0</v>
      </c>
      <c r="BK8627" s="158" t="str">
        <f t="shared" si="1348"/>
        <v/>
      </c>
    </row>
    <row r="8628" spans="1:63" ht="12" customHeight="1" x14ac:dyDescent="0.2">
      <c r="A8628" s="8"/>
      <c r="B8628" s="7"/>
      <c r="C8628" s="7"/>
      <c r="D8628" s="7"/>
      <c r="E8628" s="7"/>
      <c r="F8628" s="7"/>
      <c r="G8628" s="7"/>
      <c r="H8628" s="7"/>
      <c r="I8628" s="10"/>
      <c r="J8628" s="25"/>
      <c r="K8628" s="250"/>
      <c r="L8628" s="31"/>
      <c r="M8628" s="9"/>
      <c r="N8628" s="11" t="s">
        <v>25</v>
      </c>
      <c r="O8628" s="39"/>
      <c r="P8628" s="47"/>
      <c r="Q8628" s="13"/>
      <c r="R8628" s="248">
        <f t="shared" si="1340"/>
        <v>0</v>
      </c>
      <c r="S8628" s="248">
        <f t="shared" si="1341"/>
        <v>0</v>
      </c>
      <c r="T8628" s="248">
        <f t="shared" si="1342"/>
        <v>0</v>
      </c>
      <c r="U8628" s="248">
        <f t="shared" si="1343"/>
        <v>0</v>
      </c>
      <c r="V8628" s="13"/>
      <c r="W8628" s="7"/>
      <c r="AT8628" s="130"/>
      <c r="BF8628" s="33">
        <f t="shared" si="1349"/>
        <v>41242</v>
      </c>
      <c r="BG8628" s="34">
        <f t="shared" si="1344"/>
        <v>82.88000000000001</v>
      </c>
      <c r="BH8628" s="32">
        <f t="shared" si="1345"/>
        <v>1</v>
      </c>
      <c r="BI8628" s="32">
        <f t="shared" si="1346"/>
        <v>0</v>
      </c>
      <c r="BJ8628" s="69">
        <f t="shared" si="1347"/>
        <v>0</v>
      </c>
      <c r="BK8628" s="158" t="str">
        <f t="shared" si="1348"/>
        <v/>
      </c>
    </row>
    <row r="8629" spans="1:63" ht="12" customHeight="1" x14ac:dyDescent="0.2">
      <c r="A8629" s="8"/>
      <c r="B8629" s="7"/>
      <c r="C8629" s="7"/>
      <c r="D8629" s="7"/>
      <c r="E8629" s="7"/>
      <c r="F8629" s="7"/>
      <c r="G8629" s="7"/>
      <c r="H8629" s="7"/>
      <c r="I8629" s="10"/>
      <c r="J8629" s="25"/>
      <c r="K8629" s="250"/>
      <c r="L8629" s="31"/>
      <c r="M8629" s="9"/>
      <c r="N8629" s="11" t="s">
        <v>25</v>
      </c>
      <c r="O8629" s="39"/>
      <c r="P8629" s="47"/>
      <c r="Q8629" s="13"/>
      <c r="R8629" s="248">
        <f t="shared" si="1340"/>
        <v>0</v>
      </c>
      <c r="S8629" s="248">
        <f t="shared" si="1341"/>
        <v>0</v>
      </c>
      <c r="T8629" s="248">
        <f t="shared" si="1342"/>
        <v>0</v>
      </c>
      <c r="U8629" s="248">
        <f t="shared" si="1343"/>
        <v>0</v>
      </c>
      <c r="V8629" s="13"/>
      <c r="W8629" s="7"/>
      <c r="AT8629" s="130"/>
      <c r="BF8629" s="33">
        <f t="shared" si="1349"/>
        <v>41242</v>
      </c>
      <c r="BG8629" s="34">
        <f t="shared" si="1344"/>
        <v>82.88000000000001</v>
      </c>
      <c r="BH8629" s="32">
        <f t="shared" si="1345"/>
        <v>1</v>
      </c>
      <c r="BI8629" s="32">
        <f t="shared" si="1346"/>
        <v>0</v>
      </c>
      <c r="BJ8629" s="69">
        <f t="shared" si="1347"/>
        <v>0</v>
      </c>
      <c r="BK8629" s="158" t="str">
        <f t="shared" si="1348"/>
        <v/>
      </c>
    </row>
    <row r="8630" spans="1:63" ht="12" customHeight="1" x14ac:dyDescent="0.2">
      <c r="A8630" s="8"/>
      <c r="B8630" s="7"/>
      <c r="C8630" s="7"/>
      <c r="D8630" s="7"/>
      <c r="E8630" s="7"/>
      <c r="F8630" s="7"/>
      <c r="G8630" s="7"/>
      <c r="H8630" s="7"/>
      <c r="I8630" s="10"/>
      <c r="J8630" s="25"/>
      <c r="K8630" s="250"/>
      <c r="L8630" s="31"/>
      <c r="M8630" s="9"/>
      <c r="N8630" s="11" t="s">
        <v>25</v>
      </c>
      <c r="O8630" s="39"/>
      <c r="P8630" s="47"/>
      <c r="Q8630" s="13"/>
      <c r="R8630" s="248">
        <f t="shared" si="1340"/>
        <v>0</v>
      </c>
      <c r="S8630" s="248">
        <f t="shared" si="1341"/>
        <v>0</v>
      </c>
      <c r="T8630" s="248">
        <f t="shared" si="1342"/>
        <v>0</v>
      </c>
      <c r="U8630" s="248">
        <f t="shared" si="1343"/>
        <v>0</v>
      </c>
      <c r="V8630" s="13"/>
      <c r="W8630" s="7"/>
      <c r="AT8630" s="130"/>
      <c r="BF8630" s="33">
        <f t="shared" si="1349"/>
        <v>41242</v>
      </c>
      <c r="BG8630" s="34">
        <f t="shared" si="1344"/>
        <v>82.88000000000001</v>
      </c>
      <c r="BH8630" s="32">
        <f t="shared" si="1345"/>
        <v>1</v>
      </c>
      <c r="BI8630" s="32">
        <f t="shared" si="1346"/>
        <v>0</v>
      </c>
      <c r="BJ8630" s="69">
        <f t="shared" si="1347"/>
        <v>0</v>
      </c>
      <c r="BK8630" s="158" t="str">
        <f t="shared" si="1348"/>
        <v/>
      </c>
    </row>
    <row r="8631" spans="1:63" ht="12" customHeight="1" x14ac:dyDescent="0.2">
      <c r="A8631" s="8"/>
      <c r="B8631" s="7"/>
      <c r="C8631" s="7"/>
      <c r="D8631" s="7"/>
      <c r="E8631" s="7"/>
      <c r="F8631" s="7"/>
      <c r="G8631" s="7"/>
      <c r="H8631" s="7"/>
      <c r="I8631" s="10"/>
      <c r="J8631" s="25"/>
      <c r="K8631" s="250"/>
      <c r="L8631" s="31"/>
      <c r="M8631" s="9"/>
      <c r="N8631" s="11" t="s">
        <v>25</v>
      </c>
      <c r="O8631" s="39"/>
      <c r="P8631" s="47"/>
      <c r="Q8631" s="13"/>
      <c r="R8631" s="248">
        <f t="shared" si="1340"/>
        <v>0</v>
      </c>
      <c r="S8631" s="248">
        <f t="shared" si="1341"/>
        <v>0</v>
      </c>
      <c r="T8631" s="248">
        <f t="shared" si="1342"/>
        <v>0</v>
      </c>
      <c r="U8631" s="248">
        <f t="shared" si="1343"/>
        <v>0</v>
      </c>
      <c r="V8631" s="13"/>
      <c r="W8631" s="7"/>
      <c r="AT8631" s="130"/>
      <c r="BF8631" s="33">
        <f t="shared" si="1349"/>
        <v>41242</v>
      </c>
      <c r="BG8631" s="34">
        <f t="shared" si="1344"/>
        <v>82.88000000000001</v>
      </c>
      <c r="BH8631" s="32">
        <f t="shared" si="1345"/>
        <v>1</v>
      </c>
      <c r="BI8631" s="32">
        <f t="shared" si="1346"/>
        <v>0</v>
      </c>
      <c r="BJ8631" s="69">
        <f t="shared" si="1347"/>
        <v>0</v>
      </c>
      <c r="BK8631" s="158" t="str">
        <f t="shared" si="1348"/>
        <v/>
      </c>
    </row>
    <row r="8632" spans="1:63" ht="12" customHeight="1" x14ac:dyDescent="0.2">
      <c r="A8632" s="8"/>
      <c r="B8632" s="7"/>
      <c r="C8632" s="7"/>
      <c r="D8632" s="7"/>
      <c r="E8632" s="7"/>
      <c r="F8632" s="7"/>
      <c r="G8632" s="7"/>
      <c r="H8632" s="7"/>
      <c r="I8632" s="10"/>
      <c r="J8632" s="25"/>
      <c r="K8632" s="250"/>
      <c r="L8632" s="31"/>
      <c r="M8632" s="9"/>
      <c r="N8632" s="11" t="s">
        <v>25</v>
      </c>
      <c r="O8632" s="39"/>
      <c r="P8632" s="47"/>
      <c r="Q8632" s="13"/>
      <c r="R8632" s="248">
        <f t="shared" si="1340"/>
        <v>0</v>
      </c>
      <c r="S8632" s="248">
        <f t="shared" si="1341"/>
        <v>0</v>
      </c>
      <c r="T8632" s="248">
        <f t="shared" si="1342"/>
        <v>0</v>
      </c>
      <c r="U8632" s="248">
        <f t="shared" si="1343"/>
        <v>0</v>
      </c>
      <c r="V8632" s="13"/>
      <c r="W8632" s="7"/>
      <c r="AT8632" s="130"/>
      <c r="BF8632" s="33">
        <f t="shared" si="1349"/>
        <v>41242</v>
      </c>
      <c r="BG8632" s="34">
        <f t="shared" si="1344"/>
        <v>82.88000000000001</v>
      </c>
      <c r="BH8632" s="32">
        <f t="shared" si="1345"/>
        <v>1</v>
      </c>
      <c r="BI8632" s="32">
        <f t="shared" si="1346"/>
        <v>0</v>
      </c>
      <c r="BJ8632" s="69">
        <f t="shared" si="1347"/>
        <v>0</v>
      </c>
      <c r="BK8632" s="158" t="str">
        <f t="shared" si="1348"/>
        <v/>
      </c>
    </row>
    <row r="8633" spans="1:63" ht="12" customHeight="1" x14ac:dyDescent="0.2">
      <c r="A8633" s="8"/>
      <c r="B8633" s="7"/>
      <c r="C8633" s="7"/>
      <c r="D8633" s="7"/>
      <c r="E8633" s="7"/>
      <c r="F8633" s="7"/>
      <c r="G8633" s="7"/>
      <c r="H8633" s="7"/>
      <c r="I8633" s="10"/>
      <c r="J8633" s="25"/>
      <c r="K8633" s="250"/>
      <c r="L8633" s="31"/>
      <c r="M8633" s="9"/>
      <c r="N8633" s="11" t="s">
        <v>25</v>
      </c>
      <c r="O8633" s="39"/>
      <c r="P8633" s="47"/>
      <c r="Q8633" s="13"/>
      <c r="R8633" s="248">
        <f t="shared" si="1340"/>
        <v>0</v>
      </c>
      <c r="S8633" s="248">
        <f t="shared" si="1341"/>
        <v>0</v>
      </c>
      <c r="T8633" s="248">
        <f t="shared" si="1342"/>
        <v>0</v>
      </c>
      <c r="U8633" s="248">
        <f t="shared" si="1343"/>
        <v>0</v>
      </c>
      <c r="V8633" s="13"/>
      <c r="W8633" s="7"/>
      <c r="AT8633" s="130"/>
      <c r="BF8633" s="33">
        <f t="shared" si="1349"/>
        <v>41242</v>
      </c>
      <c r="BG8633" s="34">
        <f t="shared" si="1344"/>
        <v>82.88000000000001</v>
      </c>
      <c r="BH8633" s="32">
        <f t="shared" si="1345"/>
        <v>1</v>
      </c>
      <c r="BI8633" s="32">
        <f t="shared" si="1346"/>
        <v>0</v>
      </c>
      <c r="BJ8633" s="69">
        <f t="shared" si="1347"/>
        <v>0</v>
      </c>
      <c r="BK8633" s="158" t="str">
        <f t="shared" si="1348"/>
        <v/>
      </c>
    </row>
    <row r="8634" spans="1:63" ht="12" customHeight="1" x14ac:dyDescent="0.2">
      <c r="A8634" s="8"/>
      <c r="B8634" s="7"/>
      <c r="C8634" s="7"/>
      <c r="D8634" s="7"/>
      <c r="E8634" s="7"/>
      <c r="F8634" s="7"/>
      <c r="G8634" s="7"/>
      <c r="H8634" s="7"/>
      <c r="I8634" s="10"/>
      <c r="J8634" s="25"/>
      <c r="K8634" s="250"/>
      <c r="L8634" s="31"/>
      <c r="M8634" s="9"/>
      <c r="N8634" s="11" t="s">
        <v>25</v>
      </c>
      <c r="O8634" s="39"/>
      <c r="P8634" s="47"/>
      <c r="Q8634" s="13"/>
      <c r="R8634" s="248">
        <f t="shared" si="1340"/>
        <v>0</v>
      </c>
      <c r="S8634" s="248">
        <f t="shared" si="1341"/>
        <v>0</v>
      </c>
      <c r="T8634" s="248">
        <f t="shared" si="1342"/>
        <v>0</v>
      </c>
      <c r="U8634" s="248">
        <f t="shared" si="1343"/>
        <v>0</v>
      </c>
      <c r="V8634" s="13"/>
      <c r="W8634" s="7"/>
      <c r="AT8634" s="130"/>
      <c r="BF8634" s="33">
        <f t="shared" si="1349"/>
        <v>41242</v>
      </c>
      <c r="BG8634" s="34">
        <f t="shared" si="1344"/>
        <v>82.88000000000001</v>
      </c>
      <c r="BH8634" s="32">
        <f t="shared" si="1345"/>
        <v>1</v>
      </c>
      <c r="BI8634" s="32">
        <f t="shared" si="1346"/>
        <v>0</v>
      </c>
      <c r="BJ8634" s="69">
        <f t="shared" si="1347"/>
        <v>0</v>
      </c>
      <c r="BK8634" s="158" t="str">
        <f t="shared" si="1348"/>
        <v/>
      </c>
    </row>
    <row r="8635" spans="1:63" ht="12" customHeight="1" x14ac:dyDescent="0.2">
      <c r="A8635" s="8"/>
      <c r="B8635" s="7"/>
      <c r="C8635" s="7"/>
      <c r="D8635" s="7"/>
      <c r="E8635" s="7"/>
      <c r="F8635" s="7"/>
      <c r="G8635" s="7"/>
      <c r="H8635" s="7"/>
      <c r="I8635" s="10"/>
      <c r="J8635" s="25"/>
      <c r="K8635" s="250"/>
      <c r="L8635" s="31"/>
      <c r="M8635" s="9"/>
      <c r="N8635" s="11" t="s">
        <v>25</v>
      </c>
      <c r="O8635" s="39"/>
      <c r="P8635" s="47"/>
      <c r="Q8635" s="13"/>
      <c r="R8635" s="248">
        <f t="shared" si="1340"/>
        <v>0</v>
      </c>
      <c r="S8635" s="248">
        <f t="shared" si="1341"/>
        <v>0</v>
      </c>
      <c r="T8635" s="248">
        <f t="shared" si="1342"/>
        <v>0</v>
      </c>
      <c r="U8635" s="248">
        <f t="shared" si="1343"/>
        <v>0</v>
      </c>
      <c r="V8635" s="13"/>
      <c r="W8635" s="7"/>
      <c r="AT8635" s="130"/>
      <c r="BF8635" s="33">
        <f t="shared" si="1349"/>
        <v>41242</v>
      </c>
      <c r="BG8635" s="34">
        <f t="shared" si="1344"/>
        <v>82.88000000000001</v>
      </c>
      <c r="BH8635" s="32">
        <f t="shared" si="1345"/>
        <v>1</v>
      </c>
      <c r="BI8635" s="32">
        <f t="shared" si="1346"/>
        <v>0</v>
      </c>
      <c r="BJ8635" s="69">
        <f t="shared" si="1347"/>
        <v>0</v>
      </c>
      <c r="BK8635" s="158" t="str">
        <f t="shared" si="1348"/>
        <v/>
      </c>
    </row>
    <row r="8636" spans="1:63" ht="12" customHeight="1" x14ac:dyDescent="0.2">
      <c r="A8636" s="8"/>
      <c r="B8636" s="7"/>
      <c r="C8636" s="7"/>
      <c r="D8636" s="7"/>
      <c r="E8636" s="7"/>
      <c r="F8636" s="7"/>
      <c r="G8636" s="7"/>
      <c r="H8636" s="7"/>
      <c r="I8636" s="10"/>
      <c r="J8636" s="25"/>
      <c r="K8636" s="250"/>
      <c r="L8636" s="31"/>
      <c r="M8636" s="9"/>
      <c r="N8636" s="11" t="s">
        <v>25</v>
      </c>
      <c r="O8636" s="39"/>
      <c r="P8636" s="47"/>
      <c r="Q8636" s="13"/>
      <c r="R8636" s="248">
        <f t="shared" si="1340"/>
        <v>0</v>
      </c>
      <c r="S8636" s="248">
        <f t="shared" si="1341"/>
        <v>0</v>
      </c>
      <c r="T8636" s="248">
        <f t="shared" si="1342"/>
        <v>0</v>
      </c>
      <c r="U8636" s="248">
        <f t="shared" si="1343"/>
        <v>0</v>
      </c>
      <c r="V8636" s="13"/>
      <c r="W8636" s="7"/>
      <c r="AT8636" s="130"/>
      <c r="BF8636" s="33">
        <f t="shared" si="1349"/>
        <v>41242</v>
      </c>
      <c r="BG8636" s="34">
        <f t="shared" si="1344"/>
        <v>82.88000000000001</v>
      </c>
      <c r="BH8636" s="32">
        <f t="shared" si="1345"/>
        <v>1</v>
      </c>
      <c r="BI8636" s="32">
        <f t="shared" si="1346"/>
        <v>0</v>
      </c>
      <c r="BJ8636" s="69">
        <f t="shared" si="1347"/>
        <v>0</v>
      </c>
      <c r="BK8636" s="158" t="str">
        <f t="shared" si="1348"/>
        <v/>
      </c>
    </row>
    <row r="8637" spans="1:63" ht="12" customHeight="1" x14ac:dyDescent="0.2">
      <c r="A8637" s="8"/>
      <c r="B8637" s="7"/>
      <c r="C8637" s="7"/>
      <c r="D8637" s="7"/>
      <c r="E8637" s="7"/>
      <c r="F8637" s="7"/>
      <c r="G8637" s="7"/>
      <c r="H8637" s="7"/>
      <c r="I8637" s="10"/>
      <c r="J8637" s="25"/>
      <c r="K8637" s="250"/>
      <c r="L8637" s="31"/>
      <c r="M8637" s="9"/>
      <c r="N8637" s="11" t="s">
        <v>25</v>
      </c>
      <c r="O8637" s="39"/>
      <c r="P8637" s="47"/>
      <c r="Q8637" s="13"/>
      <c r="R8637" s="248">
        <f t="shared" si="1340"/>
        <v>0</v>
      </c>
      <c r="S8637" s="248">
        <f t="shared" si="1341"/>
        <v>0</v>
      </c>
      <c r="T8637" s="248">
        <f t="shared" si="1342"/>
        <v>0</v>
      </c>
      <c r="U8637" s="248">
        <f t="shared" si="1343"/>
        <v>0</v>
      </c>
      <c r="V8637" s="13"/>
      <c r="W8637" s="7"/>
      <c r="AT8637" s="130"/>
      <c r="BF8637" s="33">
        <f t="shared" si="1349"/>
        <v>41242</v>
      </c>
      <c r="BG8637" s="34">
        <f t="shared" si="1344"/>
        <v>82.88000000000001</v>
      </c>
      <c r="BH8637" s="32">
        <f t="shared" si="1345"/>
        <v>1</v>
      </c>
      <c r="BI8637" s="32">
        <f t="shared" si="1346"/>
        <v>0</v>
      </c>
      <c r="BJ8637" s="69">
        <f t="shared" si="1347"/>
        <v>0</v>
      </c>
      <c r="BK8637" s="158" t="str">
        <f t="shared" si="1348"/>
        <v/>
      </c>
    </row>
    <row r="8638" spans="1:63" ht="12" customHeight="1" x14ac:dyDescent="0.2">
      <c r="A8638" s="8"/>
      <c r="B8638" s="7"/>
      <c r="C8638" s="7"/>
      <c r="D8638" s="7"/>
      <c r="E8638" s="7"/>
      <c r="F8638" s="7"/>
      <c r="G8638" s="7"/>
      <c r="H8638" s="7"/>
      <c r="I8638" s="10"/>
      <c r="J8638" s="25"/>
      <c r="K8638" s="250"/>
      <c r="L8638" s="31"/>
      <c r="M8638" s="9"/>
      <c r="N8638" s="11" t="s">
        <v>25</v>
      </c>
      <c r="O8638" s="39"/>
      <c r="P8638" s="47"/>
      <c r="Q8638" s="13"/>
      <c r="R8638" s="248">
        <f t="shared" si="1340"/>
        <v>0</v>
      </c>
      <c r="S8638" s="248">
        <f t="shared" si="1341"/>
        <v>0</v>
      </c>
      <c r="T8638" s="248">
        <f t="shared" si="1342"/>
        <v>0</v>
      </c>
      <c r="U8638" s="248">
        <f t="shared" si="1343"/>
        <v>0</v>
      </c>
      <c r="V8638" s="13"/>
      <c r="W8638" s="7"/>
      <c r="AT8638" s="130"/>
      <c r="BF8638" s="33">
        <f t="shared" si="1349"/>
        <v>41242</v>
      </c>
      <c r="BG8638" s="34">
        <f t="shared" si="1344"/>
        <v>82.88000000000001</v>
      </c>
      <c r="BH8638" s="32">
        <f t="shared" si="1345"/>
        <v>1</v>
      </c>
      <c r="BI8638" s="32">
        <f t="shared" si="1346"/>
        <v>0</v>
      </c>
      <c r="BJ8638" s="69">
        <f t="shared" si="1347"/>
        <v>0</v>
      </c>
      <c r="BK8638" s="158" t="str">
        <f t="shared" si="1348"/>
        <v/>
      </c>
    </row>
    <row r="8639" spans="1:63" ht="12" customHeight="1" x14ac:dyDescent="0.2">
      <c r="A8639" s="8"/>
      <c r="B8639" s="7"/>
      <c r="C8639" s="7"/>
      <c r="D8639" s="7"/>
      <c r="E8639" s="7"/>
      <c r="F8639" s="7"/>
      <c r="G8639" s="7"/>
      <c r="H8639" s="7"/>
      <c r="I8639" s="10"/>
      <c r="J8639" s="25"/>
      <c r="K8639" s="250"/>
      <c r="L8639" s="31"/>
      <c r="M8639" s="9"/>
      <c r="N8639" s="11" t="s">
        <v>25</v>
      </c>
      <c r="O8639" s="39"/>
      <c r="P8639" s="47"/>
      <c r="Q8639" s="13"/>
      <c r="R8639" s="248">
        <f t="shared" si="1340"/>
        <v>0</v>
      </c>
      <c r="S8639" s="248">
        <f t="shared" si="1341"/>
        <v>0</v>
      </c>
      <c r="T8639" s="248">
        <f t="shared" si="1342"/>
        <v>0</v>
      </c>
      <c r="U8639" s="248">
        <f t="shared" si="1343"/>
        <v>0</v>
      </c>
      <c r="V8639" s="13"/>
      <c r="W8639" s="7"/>
      <c r="AT8639" s="130"/>
      <c r="BF8639" s="33">
        <f t="shared" si="1349"/>
        <v>41242</v>
      </c>
      <c r="BG8639" s="34">
        <f t="shared" si="1344"/>
        <v>82.88000000000001</v>
      </c>
      <c r="BH8639" s="32">
        <f t="shared" si="1345"/>
        <v>1</v>
      </c>
      <c r="BI8639" s="32">
        <f t="shared" si="1346"/>
        <v>0</v>
      </c>
      <c r="BJ8639" s="69">
        <f t="shared" si="1347"/>
        <v>0</v>
      </c>
      <c r="BK8639" s="158" t="str">
        <f t="shared" si="1348"/>
        <v/>
      </c>
    </row>
    <row r="8640" spans="1:63" ht="12" customHeight="1" x14ac:dyDescent="0.2">
      <c r="A8640" s="8"/>
      <c r="B8640" s="7"/>
      <c r="C8640" s="7"/>
      <c r="D8640" s="7"/>
      <c r="E8640" s="7"/>
      <c r="F8640" s="7"/>
      <c r="G8640" s="7"/>
      <c r="H8640" s="7"/>
      <c r="I8640" s="10"/>
      <c r="J8640" s="25"/>
      <c r="K8640" s="250"/>
      <c r="L8640" s="31"/>
      <c r="M8640" s="9"/>
      <c r="N8640" s="11" t="s">
        <v>25</v>
      </c>
      <c r="O8640" s="39"/>
      <c r="P8640" s="47"/>
      <c r="Q8640" s="13"/>
      <c r="R8640" s="248">
        <f t="shared" si="1340"/>
        <v>0</v>
      </c>
      <c r="S8640" s="248">
        <f t="shared" si="1341"/>
        <v>0</v>
      </c>
      <c r="T8640" s="248">
        <f t="shared" si="1342"/>
        <v>0</v>
      </c>
      <c r="U8640" s="248">
        <f t="shared" si="1343"/>
        <v>0</v>
      </c>
      <c r="V8640" s="13"/>
      <c r="W8640" s="7"/>
      <c r="AT8640" s="130"/>
      <c r="BF8640" s="33">
        <f t="shared" si="1349"/>
        <v>41242</v>
      </c>
      <c r="BG8640" s="34">
        <f t="shared" si="1344"/>
        <v>82.88000000000001</v>
      </c>
      <c r="BH8640" s="32">
        <f t="shared" si="1345"/>
        <v>1</v>
      </c>
      <c r="BI8640" s="32">
        <f t="shared" si="1346"/>
        <v>0</v>
      </c>
      <c r="BJ8640" s="69">
        <f t="shared" si="1347"/>
        <v>0</v>
      </c>
      <c r="BK8640" s="158" t="str">
        <f t="shared" si="1348"/>
        <v/>
      </c>
    </row>
    <row r="8641" spans="1:63" ht="12" customHeight="1" x14ac:dyDescent="0.2">
      <c r="A8641" s="8"/>
      <c r="B8641" s="7"/>
      <c r="C8641" s="7"/>
      <c r="D8641" s="7"/>
      <c r="E8641" s="7"/>
      <c r="F8641" s="7"/>
      <c r="G8641" s="7"/>
      <c r="H8641" s="7"/>
      <c r="I8641" s="10"/>
      <c r="J8641" s="25"/>
      <c r="K8641" s="250"/>
      <c r="L8641" s="31"/>
      <c r="M8641" s="9"/>
      <c r="N8641" s="11" t="s">
        <v>25</v>
      </c>
      <c r="O8641" s="39"/>
      <c r="P8641" s="47"/>
      <c r="Q8641" s="13"/>
      <c r="R8641" s="248">
        <f t="shared" si="1340"/>
        <v>0</v>
      </c>
      <c r="S8641" s="248">
        <f t="shared" si="1341"/>
        <v>0</v>
      </c>
      <c r="T8641" s="248">
        <f t="shared" si="1342"/>
        <v>0</v>
      </c>
      <c r="U8641" s="248">
        <f t="shared" si="1343"/>
        <v>0</v>
      </c>
      <c r="V8641" s="13"/>
      <c r="W8641" s="7"/>
      <c r="AT8641" s="130"/>
      <c r="BF8641" s="33">
        <f t="shared" si="1349"/>
        <v>41242</v>
      </c>
      <c r="BG8641" s="34">
        <f t="shared" si="1344"/>
        <v>82.88000000000001</v>
      </c>
      <c r="BH8641" s="32">
        <f t="shared" si="1345"/>
        <v>1</v>
      </c>
      <c r="BI8641" s="32">
        <f t="shared" si="1346"/>
        <v>0</v>
      </c>
      <c r="BJ8641" s="69">
        <f t="shared" si="1347"/>
        <v>0</v>
      </c>
      <c r="BK8641" s="158" t="str">
        <f t="shared" si="1348"/>
        <v/>
      </c>
    </row>
    <row r="8642" spans="1:63" ht="12" customHeight="1" x14ac:dyDescent="0.2">
      <c r="A8642" s="8"/>
      <c r="B8642" s="7"/>
      <c r="C8642" s="7"/>
      <c r="D8642" s="7"/>
      <c r="E8642" s="7"/>
      <c r="F8642" s="7"/>
      <c r="G8642" s="7"/>
      <c r="H8642" s="7"/>
      <c r="I8642" s="10"/>
      <c r="J8642" s="25"/>
      <c r="K8642" s="250"/>
      <c r="L8642" s="31"/>
      <c r="M8642" s="9"/>
      <c r="N8642" s="11" t="s">
        <v>25</v>
      </c>
      <c r="O8642" s="39"/>
      <c r="P8642" s="47"/>
      <c r="Q8642" s="13"/>
      <c r="R8642" s="248">
        <f t="shared" si="1340"/>
        <v>0</v>
      </c>
      <c r="S8642" s="248">
        <f t="shared" si="1341"/>
        <v>0</v>
      </c>
      <c r="T8642" s="248">
        <f t="shared" si="1342"/>
        <v>0</v>
      </c>
      <c r="U8642" s="248">
        <f t="shared" si="1343"/>
        <v>0</v>
      </c>
      <c r="V8642" s="13"/>
      <c r="W8642" s="7"/>
      <c r="AT8642" s="130"/>
      <c r="BF8642" s="33">
        <f t="shared" si="1349"/>
        <v>41242</v>
      </c>
      <c r="BG8642" s="34">
        <f t="shared" si="1344"/>
        <v>82.88000000000001</v>
      </c>
      <c r="BH8642" s="32">
        <f t="shared" si="1345"/>
        <v>1</v>
      </c>
      <c r="BI8642" s="32">
        <f t="shared" si="1346"/>
        <v>0</v>
      </c>
      <c r="BJ8642" s="69">
        <f t="shared" si="1347"/>
        <v>0</v>
      </c>
      <c r="BK8642" s="158" t="str">
        <f t="shared" si="1348"/>
        <v/>
      </c>
    </row>
    <row r="8643" spans="1:63" ht="12" customHeight="1" x14ac:dyDescent="0.2">
      <c r="A8643" s="8"/>
      <c r="B8643" s="7"/>
      <c r="C8643" s="7"/>
      <c r="D8643" s="7"/>
      <c r="E8643" s="7"/>
      <c r="F8643" s="7"/>
      <c r="G8643" s="7"/>
      <c r="H8643" s="7"/>
      <c r="I8643" s="10"/>
      <c r="J8643" s="25"/>
      <c r="K8643" s="250"/>
      <c r="L8643" s="31"/>
      <c r="M8643" s="9"/>
      <c r="N8643" s="11" t="s">
        <v>25</v>
      </c>
      <c r="O8643" s="39"/>
      <c r="P8643" s="47"/>
      <c r="Q8643" s="13"/>
      <c r="R8643" s="248">
        <f t="shared" si="1340"/>
        <v>0</v>
      </c>
      <c r="S8643" s="248">
        <f t="shared" si="1341"/>
        <v>0</v>
      </c>
      <c r="T8643" s="248">
        <f t="shared" si="1342"/>
        <v>0</v>
      </c>
      <c r="U8643" s="248">
        <f t="shared" si="1343"/>
        <v>0</v>
      </c>
      <c r="V8643" s="13"/>
      <c r="W8643" s="7"/>
      <c r="AT8643" s="130"/>
      <c r="BF8643" s="33">
        <f t="shared" si="1349"/>
        <v>41242</v>
      </c>
      <c r="BG8643" s="34">
        <f t="shared" si="1344"/>
        <v>82.88000000000001</v>
      </c>
      <c r="BH8643" s="32">
        <f t="shared" si="1345"/>
        <v>1</v>
      </c>
      <c r="BI8643" s="32">
        <f t="shared" si="1346"/>
        <v>0</v>
      </c>
      <c r="BJ8643" s="69">
        <f t="shared" si="1347"/>
        <v>0</v>
      </c>
      <c r="BK8643" s="158" t="str">
        <f t="shared" si="1348"/>
        <v/>
      </c>
    </row>
    <row r="8644" spans="1:63" ht="12" customHeight="1" x14ac:dyDescent="0.2">
      <c r="A8644" s="8"/>
      <c r="B8644" s="7"/>
      <c r="C8644" s="7"/>
      <c r="D8644" s="7"/>
      <c r="E8644" s="7"/>
      <c r="F8644" s="7"/>
      <c r="G8644" s="7"/>
      <c r="H8644" s="7"/>
      <c r="I8644" s="10"/>
      <c r="J8644" s="25"/>
      <c r="K8644" s="250"/>
      <c r="L8644" s="31"/>
      <c r="M8644" s="9"/>
      <c r="N8644" s="11" t="s">
        <v>25</v>
      </c>
      <c r="O8644" s="39"/>
      <c r="P8644" s="47"/>
      <c r="Q8644" s="13"/>
      <c r="R8644" s="248">
        <f t="shared" si="1340"/>
        <v>0</v>
      </c>
      <c r="S8644" s="248">
        <f t="shared" si="1341"/>
        <v>0</v>
      </c>
      <c r="T8644" s="248">
        <f t="shared" si="1342"/>
        <v>0</v>
      </c>
      <c r="U8644" s="248">
        <f t="shared" si="1343"/>
        <v>0</v>
      </c>
      <c r="V8644" s="13"/>
      <c r="W8644" s="7"/>
      <c r="AT8644" s="130"/>
      <c r="BF8644" s="33">
        <f t="shared" si="1349"/>
        <v>41242</v>
      </c>
      <c r="BG8644" s="34">
        <f t="shared" si="1344"/>
        <v>82.88000000000001</v>
      </c>
      <c r="BH8644" s="32">
        <f t="shared" si="1345"/>
        <v>1</v>
      </c>
      <c r="BI8644" s="32">
        <f t="shared" si="1346"/>
        <v>0</v>
      </c>
      <c r="BJ8644" s="69">
        <f t="shared" si="1347"/>
        <v>0</v>
      </c>
      <c r="BK8644" s="158" t="str">
        <f t="shared" si="1348"/>
        <v/>
      </c>
    </row>
    <row r="8645" spans="1:63" ht="12" customHeight="1" x14ac:dyDescent="0.2">
      <c r="A8645" s="8"/>
      <c r="B8645" s="7"/>
      <c r="C8645" s="7"/>
      <c r="D8645" s="7"/>
      <c r="E8645" s="7"/>
      <c r="F8645" s="7"/>
      <c r="G8645" s="7"/>
      <c r="H8645" s="7"/>
      <c r="I8645" s="10"/>
      <c r="J8645" s="25"/>
      <c r="K8645" s="250"/>
      <c r="L8645" s="31"/>
      <c r="M8645" s="9"/>
      <c r="N8645" s="11" t="s">
        <v>25</v>
      </c>
      <c r="O8645" s="39"/>
      <c r="P8645" s="47"/>
      <c r="Q8645" s="13"/>
      <c r="R8645" s="248">
        <f t="shared" si="1340"/>
        <v>0</v>
      </c>
      <c r="S8645" s="248">
        <f t="shared" si="1341"/>
        <v>0</v>
      </c>
      <c r="T8645" s="248">
        <f t="shared" si="1342"/>
        <v>0</v>
      </c>
      <c r="U8645" s="248">
        <f t="shared" si="1343"/>
        <v>0</v>
      </c>
      <c r="V8645" s="13"/>
      <c r="W8645" s="7"/>
      <c r="AT8645" s="130"/>
      <c r="BF8645" s="33">
        <f t="shared" si="1349"/>
        <v>41242</v>
      </c>
      <c r="BG8645" s="34">
        <f t="shared" si="1344"/>
        <v>82.88000000000001</v>
      </c>
      <c r="BH8645" s="32">
        <f t="shared" si="1345"/>
        <v>1</v>
      </c>
      <c r="BI8645" s="32">
        <f t="shared" si="1346"/>
        <v>0</v>
      </c>
      <c r="BJ8645" s="69">
        <f t="shared" si="1347"/>
        <v>0</v>
      </c>
      <c r="BK8645" s="158" t="str">
        <f t="shared" si="1348"/>
        <v/>
      </c>
    </row>
    <row r="8646" spans="1:63" ht="12" customHeight="1" x14ac:dyDescent="0.2">
      <c r="A8646" s="8"/>
      <c r="B8646" s="7"/>
      <c r="C8646" s="7"/>
      <c r="D8646" s="7"/>
      <c r="E8646" s="7"/>
      <c r="F8646" s="7"/>
      <c r="G8646" s="7"/>
      <c r="H8646" s="7"/>
      <c r="I8646" s="10"/>
      <c r="J8646" s="25"/>
      <c r="K8646" s="250"/>
      <c r="L8646" s="31"/>
      <c r="M8646" s="9"/>
      <c r="N8646" s="11" t="s">
        <v>25</v>
      </c>
      <c r="O8646" s="39"/>
      <c r="P8646" s="47"/>
      <c r="Q8646" s="13"/>
      <c r="R8646" s="248">
        <f t="shared" si="1340"/>
        <v>0</v>
      </c>
      <c r="S8646" s="248">
        <f t="shared" si="1341"/>
        <v>0</v>
      </c>
      <c r="T8646" s="248">
        <f t="shared" si="1342"/>
        <v>0</v>
      </c>
      <c r="U8646" s="248">
        <f t="shared" si="1343"/>
        <v>0</v>
      </c>
      <c r="V8646" s="13"/>
      <c r="W8646" s="7"/>
      <c r="AT8646" s="130"/>
      <c r="BF8646" s="33">
        <f t="shared" si="1349"/>
        <v>41242</v>
      </c>
      <c r="BG8646" s="34">
        <f t="shared" si="1344"/>
        <v>82.88000000000001</v>
      </c>
      <c r="BH8646" s="32">
        <f t="shared" si="1345"/>
        <v>1</v>
      </c>
      <c r="BI8646" s="32">
        <f t="shared" si="1346"/>
        <v>0</v>
      </c>
      <c r="BJ8646" s="69">
        <f t="shared" si="1347"/>
        <v>0</v>
      </c>
      <c r="BK8646" s="158" t="str">
        <f t="shared" si="1348"/>
        <v/>
      </c>
    </row>
    <row r="8647" spans="1:63" ht="12" customHeight="1" x14ac:dyDescent="0.2">
      <c r="A8647" s="8"/>
      <c r="B8647" s="7"/>
      <c r="C8647" s="7"/>
      <c r="D8647" s="7"/>
      <c r="E8647" s="7"/>
      <c r="F8647" s="7"/>
      <c r="G8647" s="7"/>
      <c r="H8647" s="7"/>
      <c r="I8647" s="10"/>
      <c r="J8647" s="25"/>
      <c r="K8647" s="250"/>
      <c r="L8647" s="31"/>
      <c r="M8647" s="9"/>
      <c r="N8647" s="11" t="s">
        <v>25</v>
      </c>
      <c r="O8647" s="39"/>
      <c r="P8647" s="47"/>
      <c r="Q8647" s="13"/>
      <c r="R8647" s="248">
        <f t="shared" si="1340"/>
        <v>0</v>
      </c>
      <c r="S8647" s="248">
        <f t="shared" si="1341"/>
        <v>0</v>
      </c>
      <c r="T8647" s="248">
        <f t="shared" si="1342"/>
        <v>0</v>
      </c>
      <c r="U8647" s="248">
        <f t="shared" si="1343"/>
        <v>0</v>
      </c>
      <c r="V8647" s="13"/>
      <c r="W8647" s="7"/>
      <c r="AT8647" s="130"/>
      <c r="BF8647" s="33">
        <f t="shared" si="1349"/>
        <v>41242</v>
      </c>
      <c r="BG8647" s="34">
        <f t="shared" si="1344"/>
        <v>82.88000000000001</v>
      </c>
      <c r="BH8647" s="32">
        <f t="shared" si="1345"/>
        <v>1</v>
      </c>
      <c r="BI8647" s="32">
        <f t="shared" si="1346"/>
        <v>0</v>
      </c>
      <c r="BJ8647" s="69">
        <f t="shared" si="1347"/>
        <v>0</v>
      </c>
      <c r="BK8647" s="158" t="str">
        <f t="shared" si="1348"/>
        <v/>
      </c>
    </row>
    <row r="8648" spans="1:63" ht="12" customHeight="1" x14ac:dyDescent="0.2">
      <c r="A8648" s="8"/>
      <c r="B8648" s="7"/>
      <c r="C8648" s="7"/>
      <c r="D8648" s="7"/>
      <c r="E8648" s="7"/>
      <c r="F8648" s="7"/>
      <c r="G8648" s="7"/>
      <c r="H8648" s="7"/>
      <c r="I8648" s="10"/>
      <c r="J8648" s="25"/>
      <c r="K8648" s="250"/>
      <c r="L8648" s="31"/>
      <c r="M8648" s="9"/>
      <c r="N8648" s="11" t="s">
        <v>25</v>
      </c>
      <c r="O8648" s="39"/>
      <c r="P8648" s="47"/>
      <c r="Q8648" s="13"/>
      <c r="R8648" s="248">
        <f t="shared" si="1340"/>
        <v>0</v>
      </c>
      <c r="S8648" s="248">
        <f t="shared" si="1341"/>
        <v>0</v>
      </c>
      <c r="T8648" s="248">
        <f t="shared" si="1342"/>
        <v>0</v>
      </c>
      <c r="U8648" s="248">
        <f t="shared" si="1343"/>
        <v>0</v>
      </c>
      <c r="V8648" s="13"/>
      <c r="W8648" s="7"/>
      <c r="AT8648" s="130"/>
      <c r="BF8648" s="33">
        <f t="shared" si="1349"/>
        <v>41242</v>
      </c>
      <c r="BG8648" s="34">
        <f t="shared" si="1344"/>
        <v>82.88000000000001</v>
      </c>
      <c r="BH8648" s="32">
        <f t="shared" si="1345"/>
        <v>1</v>
      </c>
      <c r="BI8648" s="32">
        <f t="shared" si="1346"/>
        <v>0</v>
      </c>
      <c r="BJ8648" s="69">
        <f t="shared" si="1347"/>
        <v>0</v>
      </c>
      <c r="BK8648" s="158" t="str">
        <f t="shared" si="1348"/>
        <v/>
      </c>
    </row>
    <row r="8649" spans="1:63" ht="12" customHeight="1" x14ac:dyDescent="0.2">
      <c r="A8649" s="8"/>
      <c r="B8649" s="7"/>
      <c r="C8649" s="7"/>
      <c r="D8649" s="7"/>
      <c r="E8649" s="7"/>
      <c r="F8649" s="7"/>
      <c r="G8649" s="7"/>
      <c r="H8649" s="7"/>
      <c r="I8649" s="10"/>
      <c r="J8649" s="25"/>
      <c r="K8649" s="250"/>
      <c r="L8649" s="31"/>
      <c r="M8649" s="9"/>
      <c r="N8649" s="11" t="s">
        <v>25</v>
      </c>
      <c r="O8649" s="39"/>
      <c r="P8649" s="47"/>
      <c r="Q8649" s="13"/>
      <c r="R8649" s="248">
        <f t="shared" si="1340"/>
        <v>0</v>
      </c>
      <c r="S8649" s="248">
        <f t="shared" si="1341"/>
        <v>0</v>
      </c>
      <c r="T8649" s="248">
        <f t="shared" si="1342"/>
        <v>0</v>
      </c>
      <c r="U8649" s="248">
        <f t="shared" si="1343"/>
        <v>0</v>
      </c>
      <c r="V8649" s="13"/>
      <c r="W8649" s="7"/>
      <c r="AT8649" s="130"/>
      <c r="BF8649" s="33">
        <f t="shared" si="1349"/>
        <v>41242</v>
      </c>
      <c r="BG8649" s="34">
        <f t="shared" si="1344"/>
        <v>82.88000000000001</v>
      </c>
      <c r="BH8649" s="32">
        <f t="shared" si="1345"/>
        <v>1</v>
      </c>
      <c r="BI8649" s="32">
        <f t="shared" si="1346"/>
        <v>0</v>
      </c>
      <c r="BJ8649" s="69">
        <f t="shared" si="1347"/>
        <v>0</v>
      </c>
      <c r="BK8649" s="158" t="str">
        <f t="shared" si="1348"/>
        <v/>
      </c>
    </row>
    <row r="8650" spans="1:63" ht="12" customHeight="1" x14ac:dyDescent="0.2">
      <c r="A8650" s="8"/>
      <c r="B8650" s="7"/>
      <c r="C8650" s="7"/>
      <c r="D8650" s="7"/>
      <c r="E8650" s="7"/>
      <c r="F8650" s="7"/>
      <c r="G8650" s="7"/>
      <c r="H8650" s="7"/>
      <c r="I8650" s="10"/>
      <c r="J8650" s="25"/>
      <c r="K8650" s="250"/>
      <c r="L8650" s="31"/>
      <c r="M8650" s="9"/>
      <c r="N8650" s="11" t="s">
        <v>25</v>
      </c>
      <c r="O8650" s="39"/>
      <c r="P8650" s="47"/>
      <c r="Q8650" s="13"/>
      <c r="R8650" s="248">
        <f t="shared" si="1340"/>
        <v>0</v>
      </c>
      <c r="S8650" s="248">
        <f t="shared" si="1341"/>
        <v>0</v>
      </c>
      <c r="T8650" s="248">
        <f t="shared" si="1342"/>
        <v>0</v>
      </c>
      <c r="U8650" s="248">
        <f t="shared" si="1343"/>
        <v>0</v>
      </c>
      <c r="V8650" s="13"/>
      <c r="W8650" s="7"/>
      <c r="AT8650" s="130"/>
      <c r="BF8650" s="33">
        <f t="shared" si="1349"/>
        <v>41242</v>
      </c>
      <c r="BG8650" s="34">
        <f t="shared" si="1344"/>
        <v>82.88000000000001</v>
      </c>
      <c r="BH8650" s="32">
        <f t="shared" si="1345"/>
        <v>1</v>
      </c>
      <c r="BI8650" s="32">
        <f t="shared" si="1346"/>
        <v>0</v>
      </c>
      <c r="BJ8650" s="69">
        <f t="shared" si="1347"/>
        <v>0</v>
      </c>
      <c r="BK8650" s="158" t="str">
        <f t="shared" si="1348"/>
        <v/>
      </c>
    </row>
    <row r="8651" spans="1:63" ht="12" customHeight="1" x14ac:dyDescent="0.2">
      <c r="A8651" s="8"/>
      <c r="B8651" s="7"/>
      <c r="C8651" s="7"/>
      <c r="D8651" s="7"/>
      <c r="E8651" s="7"/>
      <c r="F8651" s="7"/>
      <c r="G8651" s="7"/>
      <c r="H8651" s="7"/>
      <c r="I8651" s="10"/>
      <c r="J8651" s="25"/>
      <c r="K8651" s="250"/>
      <c r="L8651" s="31"/>
      <c r="M8651" s="9"/>
      <c r="N8651" s="11" t="s">
        <v>25</v>
      </c>
      <c r="O8651" s="39"/>
      <c r="P8651" s="47"/>
      <c r="Q8651" s="13"/>
      <c r="R8651" s="248">
        <f t="shared" ref="R8651:R8714" si="1350">IF(N8651&lt;&gt;"M",ROUND(IF(M8651&lt;&gt;"Y",IF(P8651&lt;&gt;"Y",K8651,K8651*(BH8651-1)),0),ROUNDING),"")</f>
        <v>0</v>
      </c>
      <c r="S8651" s="248">
        <f t="shared" ref="S8651:S8714" si="1351">IF(N8651&lt;&gt;"M",ROUND(IF(O8651&gt;0,IF(M8651="Y",BI8651*(1-O8651),IF(BI8651&gt;R8651,R8651 + (BI8651 - R8651)*(1-O8651),BI8651)),BI8651),ROUNDING),"")</f>
        <v>0</v>
      </c>
      <c r="T8651" s="248">
        <f t="shared" ref="T8651:T8714" si="1352">IF(N8651&lt;&gt;"M",ROUND(IF(O8651&gt;0,IF(M8651="Y",BJ8651*(1-O8651),IF(BJ8651&gt;R8651,R8651 + (BJ8651 - R8651)*(1-O8651),BJ8651)),BJ8651),ROUNDING),"")</f>
        <v>0</v>
      </c>
      <c r="U8651" s="248">
        <f t="shared" ref="U8651:U8714" si="1353">IF(N8651&lt;&gt;"M",ROUND(IF(OR(N8651="P",N8651=""),0,IF(OR(M8651="N",M8651=""),T8651-R8651,T8651)),ROUNDING),"")</f>
        <v>0</v>
      </c>
      <c r="V8651" s="13"/>
      <c r="W8651" s="7"/>
      <c r="AT8651" s="130"/>
      <c r="BF8651" s="33">
        <f t="shared" si="1349"/>
        <v>41242</v>
      </c>
      <c r="BG8651" s="34">
        <f t="shared" ref="BG8651:BG8714" si="1354">IF(N8651&lt;&gt;"M",BG8650+U8651,BG8650)</f>
        <v>82.88000000000001</v>
      </c>
      <c r="BH8651" s="32">
        <f t="shared" ref="BH8651:BH8714" si="1355">IF(L8651&lt;&gt;"",IF(ODDS_TYPE=1,L8651,IF(ODDS_TYPE=2,IF(L8651&gt;0,1+L8651/100,IF(L8651&lt;0,1-100/L8651,1)),IF(ODDS_TYPE=3,1+L8651,IF(ODDS_TYPE=4,1+L8651,IF(ODDS_TYPE=5,IF(L8651&gt;0,1+L8651,1-1/L8651),IF(ODDS_TYPE=6,IF(L8651&gt;=0,L8651+1,1-1/L8651),1)))))),1)</f>
        <v>1</v>
      </c>
      <c r="BI8651" s="32">
        <f t="shared" ref="BI8651:BI8714" si="1356">IF(P8651&lt;&gt;"Y",IF(M8651&lt;&gt;"Y",K8651*BH8651,K8651*BH8651 - K8651),IF(M8651&lt;&gt;"Y",K8651*BH8651,K8651))</f>
        <v>0</v>
      </c>
      <c r="BJ8651" s="69">
        <f t="shared" ref="BJ8651:BJ8714" si="1357">IF(P8651&lt;&gt;"Y",
IF(M8651&lt;&gt;"Y",
IF(N8651="Y",K8651*BH8651,IF(N8651="P",0,IF(OR(N8651="R",N8651="PU"),K8651,IF(N8651="H",K8651*BH8651*0.5,IF(N8651="HW",K8651*0.5*(1 + BH8651),IF(N8651="HL",K8651*0.5,0)))))),
IF(N8651="Y",K8651*BH8651 - K8651,IF(N8651="P",0,IF(OR(N8651="R",N8651="PU"),0,IF(N8651="H",IF(BH8651&gt;2,0.5*K8651*BH8651 - K8651,0),IF(N8651="HW",K8651*0.5*(1 + BH8651) - K8651,IF(N8651="HL",0,0))))))),
IF(M8651&lt;&gt;"Y",
IF(N8651="Y",K8651*BH8651,IF(N8651="P",0,IF(OR(N8651="R",N8651="PU"),K8651*(BH8651-1),IF(N8651="H",K8651*BH8651*0.5,IF(N8651="HW",K8651*(BH8651-1)*0.5,IF(N8651="HL",K8651*BH8651 - K8651*0.5,0)))))),
IF(N8651="Y",K8651,IF(N8651="P",0,IF(OR(N8651="R",N8651="PU"),0,IF(N8651="H",IF(BH8651&lt;2,K8651*BH8651*0.5 - K8651*(BH8651-1),0),IF(N8651="HW",0,IF(N8651="HL",K8651*0.5,0)))))))
)</f>
        <v>0</v>
      </c>
      <c r="BK8651" s="158" t="str">
        <f t="shared" ref="BK8651:BK8714" si="1358">IF(FILT_M=1,IF(LEN(C8651)&gt;0,C8651,""),IF(FILT_M=2,IF(LEN(E8651)&gt;0,E8651,""),IF(FILT_M=3,IF(LEN(F8651)&gt;0,F8651,""),IF(FILT_M=4,IF(LEN(G8651)&gt;0,G8651,""),""))))</f>
        <v/>
      </c>
    </row>
    <row r="8652" spans="1:63" ht="12" customHeight="1" x14ac:dyDescent="0.2">
      <c r="A8652" s="8"/>
      <c r="B8652" s="7"/>
      <c r="C8652" s="7"/>
      <c r="D8652" s="7"/>
      <c r="E8652" s="7"/>
      <c r="F8652" s="7"/>
      <c r="G8652" s="7"/>
      <c r="H8652" s="7"/>
      <c r="I8652" s="10"/>
      <c r="J8652" s="25"/>
      <c r="K8652" s="250"/>
      <c r="L8652" s="31"/>
      <c r="M8652" s="9"/>
      <c r="N8652" s="11" t="s">
        <v>25</v>
      </c>
      <c r="O8652" s="39"/>
      <c r="P8652" s="47"/>
      <c r="Q8652" s="13"/>
      <c r="R8652" s="248">
        <f t="shared" si="1350"/>
        <v>0</v>
      </c>
      <c r="S8652" s="248">
        <f t="shared" si="1351"/>
        <v>0</v>
      </c>
      <c r="T8652" s="248">
        <f t="shared" si="1352"/>
        <v>0</v>
      </c>
      <c r="U8652" s="248">
        <f t="shared" si="1353"/>
        <v>0</v>
      </c>
      <c r="V8652" s="13"/>
      <c r="W8652" s="7"/>
      <c r="AT8652" s="130"/>
      <c r="BF8652" s="33">
        <f t="shared" ref="BF8652:BF8715" si="1359">IF(A8652&gt;2,A8652,BF8651)</f>
        <v>41242</v>
      </c>
      <c r="BG8652" s="34">
        <f t="shared" si="1354"/>
        <v>82.88000000000001</v>
      </c>
      <c r="BH8652" s="32">
        <f t="shared" si="1355"/>
        <v>1</v>
      </c>
      <c r="BI8652" s="32">
        <f t="shared" si="1356"/>
        <v>0</v>
      </c>
      <c r="BJ8652" s="69">
        <f t="shared" si="1357"/>
        <v>0</v>
      </c>
      <c r="BK8652" s="158" t="str">
        <f t="shared" si="1358"/>
        <v/>
      </c>
    </row>
    <row r="8653" spans="1:63" ht="12" customHeight="1" x14ac:dyDescent="0.2">
      <c r="A8653" s="8"/>
      <c r="B8653" s="7"/>
      <c r="C8653" s="7"/>
      <c r="D8653" s="7"/>
      <c r="E8653" s="7"/>
      <c r="F8653" s="7"/>
      <c r="G8653" s="7"/>
      <c r="H8653" s="7"/>
      <c r="I8653" s="10"/>
      <c r="J8653" s="25"/>
      <c r="K8653" s="250"/>
      <c r="L8653" s="31"/>
      <c r="M8653" s="9"/>
      <c r="N8653" s="11" t="s">
        <v>25</v>
      </c>
      <c r="O8653" s="39"/>
      <c r="P8653" s="47"/>
      <c r="Q8653" s="13"/>
      <c r="R8653" s="248">
        <f t="shared" si="1350"/>
        <v>0</v>
      </c>
      <c r="S8653" s="248">
        <f t="shared" si="1351"/>
        <v>0</v>
      </c>
      <c r="T8653" s="248">
        <f t="shared" si="1352"/>
        <v>0</v>
      </c>
      <c r="U8653" s="248">
        <f t="shared" si="1353"/>
        <v>0</v>
      </c>
      <c r="V8653" s="13"/>
      <c r="W8653" s="7"/>
      <c r="AT8653" s="130"/>
      <c r="BF8653" s="33">
        <f t="shared" si="1359"/>
        <v>41242</v>
      </c>
      <c r="BG8653" s="34">
        <f t="shared" si="1354"/>
        <v>82.88000000000001</v>
      </c>
      <c r="BH8653" s="32">
        <f t="shared" si="1355"/>
        <v>1</v>
      </c>
      <c r="BI8653" s="32">
        <f t="shared" si="1356"/>
        <v>0</v>
      </c>
      <c r="BJ8653" s="69">
        <f t="shared" si="1357"/>
        <v>0</v>
      </c>
      <c r="BK8653" s="158" t="str">
        <f t="shared" si="1358"/>
        <v/>
      </c>
    </row>
    <row r="8654" spans="1:63" ht="12" customHeight="1" x14ac:dyDescent="0.2">
      <c r="A8654" s="8"/>
      <c r="B8654" s="7"/>
      <c r="C8654" s="7"/>
      <c r="D8654" s="7"/>
      <c r="E8654" s="7"/>
      <c r="F8654" s="7"/>
      <c r="G8654" s="7"/>
      <c r="H8654" s="7"/>
      <c r="I8654" s="10"/>
      <c r="J8654" s="25"/>
      <c r="K8654" s="250"/>
      <c r="L8654" s="31"/>
      <c r="M8654" s="9"/>
      <c r="N8654" s="11" t="s">
        <v>25</v>
      </c>
      <c r="O8654" s="39"/>
      <c r="P8654" s="47"/>
      <c r="Q8654" s="13"/>
      <c r="R8654" s="248">
        <f t="shared" si="1350"/>
        <v>0</v>
      </c>
      <c r="S8654" s="248">
        <f t="shared" si="1351"/>
        <v>0</v>
      </c>
      <c r="T8654" s="248">
        <f t="shared" si="1352"/>
        <v>0</v>
      </c>
      <c r="U8654" s="248">
        <f t="shared" si="1353"/>
        <v>0</v>
      </c>
      <c r="V8654" s="13"/>
      <c r="W8654" s="7"/>
      <c r="AT8654" s="130"/>
      <c r="BF8654" s="33">
        <f t="shared" si="1359"/>
        <v>41242</v>
      </c>
      <c r="BG8654" s="34">
        <f t="shared" si="1354"/>
        <v>82.88000000000001</v>
      </c>
      <c r="BH8654" s="32">
        <f t="shared" si="1355"/>
        <v>1</v>
      </c>
      <c r="BI8654" s="32">
        <f t="shared" si="1356"/>
        <v>0</v>
      </c>
      <c r="BJ8654" s="69">
        <f t="shared" si="1357"/>
        <v>0</v>
      </c>
      <c r="BK8654" s="158" t="str">
        <f t="shared" si="1358"/>
        <v/>
      </c>
    </row>
    <row r="8655" spans="1:63" ht="12" customHeight="1" x14ac:dyDescent="0.2">
      <c r="A8655" s="8"/>
      <c r="B8655" s="7"/>
      <c r="C8655" s="7"/>
      <c r="D8655" s="7"/>
      <c r="E8655" s="7"/>
      <c r="F8655" s="7"/>
      <c r="G8655" s="7"/>
      <c r="H8655" s="7"/>
      <c r="I8655" s="10"/>
      <c r="J8655" s="25"/>
      <c r="K8655" s="250"/>
      <c r="L8655" s="31"/>
      <c r="M8655" s="9"/>
      <c r="N8655" s="11" t="s">
        <v>25</v>
      </c>
      <c r="O8655" s="39"/>
      <c r="P8655" s="47"/>
      <c r="Q8655" s="13"/>
      <c r="R8655" s="248">
        <f t="shared" si="1350"/>
        <v>0</v>
      </c>
      <c r="S8655" s="248">
        <f t="shared" si="1351"/>
        <v>0</v>
      </c>
      <c r="T8655" s="248">
        <f t="shared" si="1352"/>
        <v>0</v>
      </c>
      <c r="U8655" s="248">
        <f t="shared" si="1353"/>
        <v>0</v>
      </c>
      <c r="V8655" s="13"/>
      <c r="W8655" s="7"/>
      <c r="AT8655" s="130"/>
      <c r="BF8655" s="33">
        <f t="shared" si="1359"/>
        <v>41242</v>
      </c>
      <c r="BG8655" s="34">
        <f t="shared" si="1354"/>
        <v>82.88000000000001</v>
      </c>
      <c r="BH8655" s="32">
        <f t="shared" si="1355"/>
        <v>1</v>
      </c>
      <c r="BI8655" s="32">
        <f t="shared" si="1356"/>
        <v>0</v>
      </c>
      <c r="BJ8655" s="69">
        <f t="shared" si="1357"/>
        <v>0</v>
      </c>
      <c r="BK8655" s="158" t="str">
        <f t="shared" si="1358"/>
        <v/>
      </c>
    </row>
    <row r="8656" spans="1:63" ht="12" customHeight="1" x14ac:dyDescent="0.2">
      <c r="A8656" s="8"/>
      <c r="B8656" s="7"/>
      <c r="C8656" s="7"/>
      <c r="D8656" s="7"/>
      <c r="E8656" s="7"/>
      <c r="F8656" s="7"/>
      <c r="G8656" s="7"/>
      <c r="H8656" s="7"/>
      <c r="I8656" s="10"/>
      <c r="J8656" s="25"/>
      <c r="K8656" s="250"/>
      <c r="L8656" s="31"/>
      <c r="M8656" s="9"/>
      <c r="N8656" s="11" t="s">
        <v>25</v>
      </c>
      <c r="O8656" s="39"/>
      <c r="P8656" s="47"/>
      <c r="Q8656" s="13"/>
      <c r="R8656" s="248">
        <f t="shared" si="1350"/>
        <v>0</v>
      </c>
      <c r="S8656" s="248">
        <f t="shared" si="1351"/>
        <v>0</v>
      </c>
      <c r="T8656" s="248">
        <f t="shared" si="1352"/>
        <v>0</v>
      </c>
      <c r="U8656" s="248">
        <f t="shared" si="1353"/>
        <v>0</v>
      </c>
      <c r="V8656" s="13"/>
      <c r="W8656" s="7"/>
      <c r="AT8656" s="130"/>
      <c r="BF8656" s="33">
        <f t="shared" si="1359"/>
        <v>41242</v>
      </c>
      <c r="BG8656" s="34">
        <f t="shared" si="1354"/>
        <v>82.88000000000001</v>
      </c>
      <c r="BH8656" s="32">
        <f t="shared" si="1355"/>
        <v>1</v>
      </c>
      <c r="BI8656" s="32">
        <f t="shared" si="1356"/>
        <v>0</v>
      </c>
      <c r="BJ8656" s="69">
        <f t="shared" si="1357"/>
        <v>0</v>
      </c>
      <c r="BK8656" s="158" t="str">
        <f t="shared" si="1358"/>
        <v/>
      </c>
    </row>
    <row r="8657" spans="1:63" ht="12" customHeight="1" x14ac:dyDescent="0.2">
      <c r="A8657" s="8"/>
      <c r="B8657" s="7"/>
      <c r="C8657" s="7"/>
      <c r="D8657" s="7"/>
      <c r="E8657" s="7"/>
      <c r="F8657" s="7"/>
      <c r="G8657" s="7"/>
      <c r="H8657" s="7"/>
      <c r="I8657" s="10"/>
      <c r="J8657" s="25"/>
      <c r="K8657" s="250"/>
      <c r="L8657" s="31"/>
      <c r="M8657" s="9"/>
      <c r="N8657" s="11" t="s">
        <v>25</v>
      </c>
      <c r="O8657" s="39"/>
      <c r="P8657" s="47"/>
      <c r="Q8657" s="13"/>
      <c r="R8657" s="248">
        <f t="shared" si="1350"/>
        <v>0</v>
      </c>
      <c r="S8657" s="248">
        <f t="shared" si="1351"/>
        <v>0</v>
      </c>
      <c r="T8657" s="248">
        <f t="shared" si="1352"/>
        <v>0</v>
      </c>
      <c r="U8657" s="248">
        <f t="shared" si="1353"/>
        <v>0</v>
      </c>
      <c r="V8657" s="13"/>
      <c r="W8657" s="7"/>
      <c r="AT8657" s="130"/>
      <c r="BF8657" s="33">
        <f t="shared" si="1359"/>
        <v>41242</v>
      </c>
      <c r="BG8657" s="34">
        <f t="shared" si="1354"/>
        <v>82.88000000000001</v>
      </c>
      <c r="BH8657" s="32">
        <f t="shared" si="1355"/>
        <v>1</v>
      </c>
      <c r="BI8657" s="32">
        <f t="shared" si="1356"/>
        <v>0</v>
      </c>
      <c r="BJ8657" s="69">
        <f t="shared" si="1357"/>
        <v>0</v>
      </c>
      <c r="BK8657" s="158" t="str">
        <f t="shared" si="1358"/>
        <v/>
      </c>
    </row>
    <row r="8658" spans="1:63" ht="12" customHeight="1" x14ac:dyDescent="0.2">
      <c r="A8658" s="8"/>
      <c r="B8658" s="7"/>
      <c r="C8658" s="7"/>
      <c r="D8658" s="7"/>
      <c r="E8658" s="7"/>
      <c r="F8658" s="7"/>
      <c r="G8658" s="7"/>
      <c r="H8658" s="7"/>
      <c r="I8658" s="10"/>
      <c r="J8658" s="25"/>
      <c r="K8658" s="250"/>
      <c r="L8658" s="31"/>
      <c r="M8658" s="9"/>
      <c r="N8658" s="11" t="s">
        <v>25</v>
      </c>
      <c r="O8658" s="39"/>
      <c r="P8658" s="47"/>
      <c r="Q8658" s="13"/>
      <c r="R8658" s="248">
        <f t="shared" si="1350"/>
        <v>0</v>
      </c>
      <c r="S8658" s="248">
        <f t="shared" si="1351"/>
        <v>0</v>
      </c>
      <c r="T8658" s="248">
        <f t="shared" si="1352"/>
        <v>0</v>
      </c>
      <c r="U8658" s="248">
        <f t="shared" si="1353"/>
        <v>0</v>
      </c>
      <c r="V8658" s="13"/>
      <c r="W8658" s="7"/>
      <c r="AT8658" s="130"/>
      <c r="BF8658" s="33">
        <f t="shared" si="1359"/>
        <v>41242</v>
      </c>
      <c r="BG8658" s="34">
        <f t="shared" si="1354"/>
        <v>82.88000000000001</v>
      </c>
      <c r="BH8658" s="32">
        <f t="shared" si="1355"/>
        <v>1</v>
      </c>
      <c r="BI8658" s="32">
        <f t="shared" si="1356"/>
        <v>0</v>
      </c>
      <c r="BJ8658" s="69">
        <f t="shared" si="1357"/>
        <v>0</v>
      </c>
      <c r="BK8658" s="158" t="str">
        <f t="shared" si="1358"/>
        <v/>
      </c>
    </row>
    <row r="8659" spans="1:63" ht="12" customHeight="1" x14ac:dyDescent="0.2">
      <c r="A8659" s="8"/>
      <c r="B8659" s="7"/>
      <c r="C8659" s="7"/>
      <c r="D8659" s="7"/>
      <c r="E8659" s="7"/>
      <c r="F8659" s="7"/>
      <c r="G8659" s="7"/>
      <c r="H8659" s="7"/>
      <c r="I8659" s="10"/>
      <c r="J8659" s="25"/>
      <c r="K8659" s="250"/>
      <c r="L8659" s="31"/>
      <c r="M8659" s="9"/>
      <c r="N8659" s="11" t="s">
        <v>25</v>
      </c>
      <c r="O8659" s="39"/>
      <c r="P8659" s="47"/>
      <c r="Q8659" s="13"/>
      <c r="R8659" s="248">
        <f t="shared" si="1350"/>
        <v>0</v>
      </c>
      <c r="S8659" s="248">
        <f t="shared" si="1351"/>
        <v>0</v>
      </c>
      <c r="T8659" s="248">
        <f t="shared" si="1352"/>
        <v>0</v>
      </c>
      <c r="U8659" s="248">
        <f t="shared" si="1353"/>
        <v>0</v>
      </c>
      <c r="V8659" s="13"/>
      <c r="W8659" s="7"/>
      <c r="AT8659" s="130"/>
      <c r="BF8659" s="33">
        <f t="shared" si="1359"/>
        <v>41242</v>
      </c>
      <c r="BG8659" s="34">
        <f t="shared" si="1354"/>
        <v>82.88000000000001</v>
      </c>
      <c r="BH8659" s="32">
        <f t="shared" si="1355"/>
        <v>1</v>
      </c>
      <c r="BI8659" s="32">
        <f t="shared" si="1356"/>
        <v>0</v>
      </c>
      <c r="BJ8659" s="69">
        <f t="shared" si="1357"/>
        <v>0</v>
      </c>
      <c r="BK8659" s="158" t="str">
        <f t="shared" si="1358"/>
        <v/>
      </c>
    </row>
    <row r="8660" spans="1:63" ht="12" customHeight="1" x14ac:dyDescent="0.2">
      <c r="A8660" s="8"/>
      <c r="B8660" s="7"/>
      <c r="C8660" s="7"/>
      <c r="D8660" s="7"/>
      <c r="E8660" s="7"/>
      <c r="F8660" s="7"/>
      <c r="G8660" s="7"/>
      <c r="H8660" s="7"/>
      <c r="I8660" s="10"/>
      <c r="J8660" s="25"/>
      <c r="K8660" s="250"/>
      <c r="L8660" s="31"/>
      <c r="M8660" s="9"/>
      <c r="N8660" s="11" t="s">
        <v>25</v>
      </c>
      <c r="O8660" s="39"/>
      <c r="P8660" s="47"/>
      <c r="Q8660" s="13"/>
      <c r="R8660" s="248">
        <f t="shared" si="1350"/>
        <v>0</v>
      </c>
      <c r="S8660" s="248">
        <f t="shared" si="1351"/>
        <v>0</v>
      </c>
      <c r="T8660" s="248">
        <f t="shared" si="1352"/>
        <v>0</v>
      </c>
      <c r="U8660" s="248">
        <f t="shared" si="1353"/>
        <v>0</v>
      </c>
      <c r="V8660" s="13"/>
      <c r="W8660" s="7"/>
      <c r="AT8660" s="130"/>
      <c r="BF8660" s="33">
        <f t="shared" si="1359"/>
        <v>41242</v>
      </c>
      <c r="BG8660" s="34">
        <f t="shared" si="1354"/>
        <v>82.88000000000001</v>
      </c>
      <c r="BH8660" s="32">
        <f t="shared" si="1355"/>
        <v>1</v>
      </c>
      <c r="BI8660" s="32">
        <f t="shared" si="1356"/>
        <v>0</v>
      </c>
      <c r="BJ8660" s="69">
        <f t="shared" si="1357"/>
        <v>0</v>
      </c>
      <c r="BK8660" s="158" t="str">
        <f t="shared" si="1358"/>
        <v/>
      </c>
    </row>
    <row r="8661" spans="1:63" ht="12" customHeight="1" x14ac:dyDescent="0.2">
      <c r="A8661" s="8"/>
      <c r="B8661" s="7"/>
      <c r="C8661" s="7"/>
      <c r="D8661" s="7"/>
      <c r="E8661" s="7"/>
      <c r="F8661" s="7"/>
      <c r="G8661" s="7"/>
      <c r="H8661" s="7"/>
      <c r="I8661" s="10"/>
      <c r="J8661" s="25"/>
      <c r="K8661" s="250"/>
      <c r="L8661" s="31"/>
      <c r="M8661" s="9"/>
      <c r="N8661" s="11" t="s">
        <v>25</v>
      </c>
      <c r="O8661" s="39"/>
      <c r="P8661" s="47"/>
      <c r="Q8661" s="13"/>
      <c r="R8661" s="248">
        <f t="shared" si="1350"/>
        <v>0</v>
      </c>
      <c r="S8661" s="248">
        <f t="shared" si="1351"/>
        <v>0</v>
      </c>
      <c r="T8661" s="248">
        <f t="shared" si="1352"/>
        <v>0</v>
      </c>
      <c r="U8661" s="248">
        <f t="shared" si="1353"/>
        <v>0</v>
      </c>
      <c r="V8661" s="13"/>
      <c r="W8661" s="7"/>
      <c r="AT8661" s="130"/>
      <c r="BF8661" s="33">
        <f t="shared" si="1359"/>
        <v>41242</v>
      </c>
      <c r="BG8661" s="34">
        <f t="shared" si="1354"/>
        <v>82.88000000000001</v>
      </c>
      <c r="BH8661" s="32">
        <f t="shared" si="1355"/>
        <v>1</v>
      </c>
      <c r="BI8661" s="32">
        <f t="shared" si="1356"/>
        <v>0</v>
      </c>
      <c r="BJ8661" s="69">
        <f t="shared" si="1357"/>
        <v>0</v>
      </c>
      <c r="BK8661" s="158" t="str">
        <f t="shared" si="1358"/>
        <v/>
      </c>
    </row>
    <row r="8662" spans="1:63" ht="12" customHeight="1" x14ac:dyDescent="0.2">
      <c r="A8662" s="8"/>
      <c r="B8662" s="7"/>
      <c r="C8662" s="7"/>
      <c r="D8662" s="7"/>
      <c r="E8662" s="7"/>
      <c r="F8662" s="7"/>
      <c r="G8662" s="7"/>
      <c r="H8662" s="7"/>
      <c r="I8662" s="10"/>
      <c r="J8662" s="25"/>
      <c r="K8662" s="250"/>
      <c r="L8662" s="31"/>
      <c r="M8662" s="9"/>
      <c r="N8662" s="11" t="s">
        <v>25</v>
      </c>
      <c r="O8662" s="39"/>
      <c r="P8662" s="47"/>
      <c r="Q8662" s="13"/>
      <c r="R8662" s="248">
        <f t="shared" si="1350"/>
        <v>0</v>
      </c>
      <c r="S8662" s="248">
        <f t="shared" si="1351"/>
        <v>0</v>
      </c>
      <c r="T8662" s="248">
        <f t="shared" si="1352"/>
        <v>0</v>
      </c>
      <c r="U8662" s="248">
        <f t="shared" si="1353"/>
        <v>0</v>
      </c>
      <c r="V8662" s="13"/>
      <c r="W8662" s="7"/>
      <c r="AT8662" s="130"/>
      <c r="BF8662" s="33">
        <f t="shared" si="1359"/>
        <v>41242</v>
      </c>
      <c r="BG8662" s="34">
        <f t="shared" si="1354"/>
        <v>82.88000000000001</v>
      </c>
      <c r="BH8662" s="32">
        <f t="shared" si="1355"/>
        <v>1</v>
      </c>
      <c r="BI8662" s="32">
        <f t="shared" si="1356"/>
        <v>0</v>
      </c>
      <c r="BJ8662" s="69">
        <f t="shared" si="1357"/>
        <v>0</v>
      </c>
      <c r="BK8662" s="158" t="str">
        <f t="shared" si="1358"/>
        <v/>
      </c>
    </row>
    <row r="8663" spans="1:63" ht="12" customHeight="1" x14ac:dyDescent="0.2">
      <c r="A8663" s="8"/>
      <c r="B8663" s="7"/>
      <c r="C8663" s="7"/>
      <c r="D8663" s="7"/>
      <c r="E8663" s="7"/>
      <c r="F8663" s="7"/>
      <c r="G8663" s="7"/>
      <c r="H8663" s="7"/>
      <c r="I8663" s="10"/>
      <c r="J8663" s="25"/>
      <c r="K8663" s="250"/>
      <c r="L8663" s="31"/>
      <c r="M8663" s="9"/>
      <c r="N8663" s="11" t="s">
        <v>25</v>
      </c>
      <c r="O8663" s="39"/>
      <c r="P8663" s="47"/>
      <c r="Q8663" s="13"/>
      <c r="R8663" s="248">
        <f t="shared" si="1350"/>
        <v>0</v>
      </c>
      <c r="S8663" s="248">
        <f t="shared" si="1351"/>
        <v>0</v>
      </c>
      <c r="T8663" s="248">
        <f t="shared" si="1352"/>
        <v>0</v>
      </c>
      <c r="U8663" s="248">
        <f t="shared" si="1353"/>
        <v>0</v>
      </c>
      <c r="V8663" s="13"/>
      <c r="W8663" s="7"/>
      <c r="AT8663" s="130"/>
      <c r="BF8663" s="33">
        <f t="shared" si="1359"/>
        <v>41242</v>
      </c>
      <c r="BG8663" s="34">
        <f t="shared" si="1354"/>
        <v>82.88000000000001</v>
      </c>
      <c r="BH8663" s="32">
        <f t="shared" si="1355"/>
        <v>1</v>
      </c>
      <c r="BI8663" s="32">
        <f t="shared" si="1356"/>
        <v>0</v>
      </c>
      <c r="BJ8663" s="69">
        <f t="shared" si="1357"/>
        <v>0</v>
      </c>
      <c r="BK8663" s="158" t="str">
        <f t="shared" si="1358"/>
        <v/>
      </c>
    </row>
    <row r="8664" spans="1:63" ht="12" customHeight="1" x14ac:dyDescent="0.2">
      <c r="A8664" s="8"/>
      <c r="B8664" s="7"/>
      <c r="C8664" s="7"/>
      <c r="D8664" s="7"/>
      <c r="E8664" s="7"/>
      <c r="F8664" s="7"/>
      <c r="G8664" s="7"/>
      <c r="H8664" s="7"/>
      <c r="I8664" s="10"/>
      <c r="J8664" s="25"/>
      <c r="K8664" s="250"/>
      <c r="L8664" s="31"/>
      <c r="M8664" s="9"/>
      <c r="N8664" s="11" t="s">
        <v>25</v>
      </c>
      <c r="O8664" s="39"/>
      <c r="P8664" s="47"/>
      <c r="Q8664" s="13"/>
      <c r="R8664" s="248">
        <f t="shared" si="1350"/>
        <v>0</v>
      </c>
      <c r="S8664" s="248">
        <f t="shared" si="1351"/>
        <v>0</v>
      </c>
      <c r="T8664" s="248">
        <f t="shared" si="1352"/>
        <v>0</v>
      </c>
      <c r="U8664" s="248">
        <f t="shared" si="1353"/>
        <v>0</v>
      </c>
      <c r="V8664" s="13"/>
      <c r="W8664" s="7"/>
      <c r="AT8664" s="130"/>
      <c r="BF8664" s="33">
        <f t="shared" si="1359"/>
        <v>41242</v>
      </c>
      <c r="BG8664" s="34">
        <f t="shared" si="1354"/>
        <v>82.88000000000001</v>
      </c>
      <c r="BH8664" s="32">
        <f t="shared" si="1355"/>
        <v>1</v>
      </c>
      <c r="BI8664" s="32">
        <f t="shared" si="1356"/>
        <v>0</v>
      </c>
      <c r="BJ8664" s="69">
        <f t="shared" si="1357"/>
        <v>0</v>
      </c>
      <c r="BK8664" s="158" t="str">
        <f t="shared" si="1358"/>
        <v/>
      </c>
    </row>
    <row r="8665" spans="1:63" ht="12" customHeight="1" x14ac:dyDescent="0.2">
      <c r="A8665" s="8"/>
      <c r="B8665" s="7"/>
      <c r="C8665" s="7"/>
      <c r="D8665" s="7"/>
      <c r="E8665" s="7"/>
      <c r="F8665" s="7"/>
      <c r="G8665" s="7"/>
      <c r="H8665" s="7"/>
      <c r="I8665" s="10"/>
      <c r="J8665" s="25"/>
      <c r="K8665" s="250"/>
      <c r="L8665" s="31"/>
      <c r="M8665" s="9"/>
      <c r="N8665" s="11" t="s">
        <v>25</v>
      </c>
      <c r="O8665" s="39"/>
      <c r="P8665" s="47"/>
      <c r="Q8665" s="13"/>
      <c r="R8665" s="248">
        <f t="shared" si="1350"/>
        <v>0</v>
      </c>
      <c r="S8665" s="248">
        <f t="shared" si="1351"/>
        <v>0</v>
      </c>
      <c r="T8665" s="248">
        <f t="shared" si="1352"/>
        <v>0</v>
      </c>
      <c r="U8665" s="248">
        <f t="shared" si="1353"/>
        <v>0</v>
      </c>
      <c r="V8665" s="13"/>
      <c r="W8665" s="7"/>
      <c r="AT8665" s="130"/>
      <c r="BF8665" s="33">
        <f t="shared" si="1359"/>
        <v>41242</v>
      </c>
      <c r="BG8665" s="34">
        <f t="shared" si="1354"/>
        <v>82.88000000000001</v>
      </c>
      <c r="BH8665" s="32">
        <f t="shared" si="1355"/>
        <v>1</v>
      </c>
      <c r="BI8665" s="32">
        <f t="shared" si="1356"/>
        <v>0</v>
      </c>
      <c r="BJ8665" s="69">
        <f t="shared" si="1357"/>
        <v>0</v>
      </c>
      <c r="BK8665" s="158" t="str">
        <f t="shared" si="1358"/>
        <v/>
      </c>
    </row>
    <row r="8666" spans="1:63" ht="12" customHeight="1" x14ac:dyDescent="0.2">
      <c r="A8666" s="8"/>
      <c r="B8666" s="7"/>
      <c r="C8666" s="7"/>
      <c r="D8666" s="7"/>
      <c r="E8666" s="7"/>
      <c r="F8666" s="7"/>
      <c r="G8666" s="7"/>
      <c r="H8666" s="7"/>
      <c r="I8666" s="10"/>
      <c r="J8666" s="25"/>
      <c r="K8666" s="250"/>
      <c r="L8666" s="31"/>
      <c r="M8666" s="9"/>
      <c r="N8666" s="11" t="s">
        <v>25</v>
      </c>
      <c r="O8666" s="39"/>
      <c r="P8666" s="47"/>
      <c r="Q8666" s="13"/>
      <c r="R8666" s="248">
        <f t="shared" si="1350"/>
        <v>0</v>
      </c>
      <c r="S8666" s="248">
        <f t="shared" si="1351"/>
        <v>0</v>
      </c>
      <c r="T8666" s="248">
        <f t="shared" si="1352"/>
        <v>0</v>
      </c>
      <c r="U8666" s="248">
        <f t="shared" si="1353"/>
        <v>0</v>
      </c>
      <c r="V8666" s="13"/>
      <c r="W8666" s="7"/>
      <c r="AT8666" s="130"/>
      <c r="BF8666" s="33">
        <f t="shared" si="1359"/>
        <v>41242</v>
      </c>
      <c r="BG8666" s="34">
        <f t="shared" si="1354"/>
        <v>82.88000000000001</v>
      </c>
      <c r="BH8666" s="32">
        <f t="shared" si="1355"/>
        <v>1</v>
      </c>
      <c r="BI8666" s="32">
        <f t="shared" si="1356"/>
        <v>0</v>
      </c>
      <c r="BJ8666" s="69">
        <f t="shared" si="1357"/>
        <v>0</v>
      </c>
      <c r="BK8666" s="158" t="str">
        <f t="shared" si="1358"/>
        <v/>
      </c>
    </row>
    <row r="8667" spans="1:63" ht="12" customHeight="1" x14ac:dyDescent="0.2">
      <c r="A8667" s="8"/>
      <c r="B8667" s="7"/>
      <c r="C8667" s="7"/>
      <c r="D8667" s="7"/>
      <c r="E8667" s="7"/>
      <c r="F8667" s="7"/>
      <c r="G8667" s="7"/>
      <c r="H8667" s="7"/>
      <c r="I8667" s="10"/>
      <c r="J8667" s="25"/>
      <c r="K8667" s="250"/>
      <c r="L8667" s="31"/>
      <c r="M8667" s="9"/>
      <c r="N8667" s="11" t="s">
        <v>25</v>
      </c>
      <c r="O8667" s="39"/>
      <c r="P8667" s="47"/>
      <c r="Q8667" s="13"/>
      <c r="R8667" s="248">
        <f t="shared" si="1350"/>
        <v>0</v>
      </c>
      <c r="S8667" s="248">
        <f t="shared" si="1351"/>
        <v>0</v>
      </c>
      <c r="T8667" s="248">
        <f t="shared" si="1352"/>
        <v>0</v>
      </c>
      <c r="U8667" s="248">
        <f t="shared" si="1353"/>
        <v>0</v>
      </c>
      <c r="V8667" s="13"/>
      <c r="W8667" s="7"/>
      <c r="AT8667" s="130"/>
      <c r="BF8667" s="33">
        <f t="shared" si="1359"/>
        <v>41242</v>
      </c>
      <c r="BG8667" s="34">
        <f t="shared" si="1354"/>
        <v>82.88000000000001</v>
      </c>
      <c r="BH8667" s="32">
        <f t="shared" si="1355"/>
        <v>1</v>
      </c>
      <c r="BI8667" s="32">
        <f t="shared" si="1356"/>
        <v>0</v>
      </c>
      <c r="BJ8667" s="69">
        <f t="shared" si="1357"/>
        <v>0</v>
      </c>
      <c r="BK8667" s="158" t="str">
        <f t="shared" si="1358"/>
        <v/>
      </c>
    </row>
    <row r="8668" spans="1:63" ht="12" customHeight="1" x14ac:dyDescent="0.2">
      <c r="A8668" s="8"/>
      <c r="B8668" s="7"/>
      <c r="C8668" s="7"/>
      <c r="D8668" s="7"/>
      <c r="E8668" s="7"/>
      <c r="F8668" s="7"/>
      <c r="G8668" s="7"/>
      <c r="H8668" s="7"/>
      <c r="I8668" s="10"/>
      <c r="J8668" s="25"/>
      <c r="K8668" s="250"/>
      <c r="L8668" s="31"/>
      <c r="M8668" s="9"/>
      <c r="N8668" s="11" t="s">
        <v>25</v>
      </c>
      <c r="O8668" s="39"/>
      <c r="P8668" s="47"/>
      <c r="Q8668" s="13"/>
      <c r="R8668" s="248">
        <f t="shared" si="1350"/>
        <v>0</v>
      </c>
      <c r="S8668" s="248">
        <f t="shared" si="1351"/>
        <v>0</v>
      </c>
      <c r="T8668" s="248">
        <f t="shared" si="1352"/>
        <v>0</v>
      </c>
      <c r="U8668" s="248">
        <f t="shared" si="1353"/>
        <v>0</v>
      </c>
      <c r="V8668" s="13"/>
      <c r="W8668" s="7"/>
      <c r="AT8668" s="130"/>
      <c r="BF8668" s="33">
        <f t="shared" si="1359"/>
        <v>41242</v>
      </c>
      <c r="BG8668" s="34">
        <f t="shared" si="1354"/>
        <v>82.88000000000001</v>
      </c>
      <c r="BH8668" s="32">
        <f t="shared" si="1355"/>
        <v>1</v>
      </c>
      <c r="BI8668" s="32">
        <f t="shared" si="1356"/>
        <v>0</v>
      </c>
      <c r="BJ8668" s="69">
        <f t="shared" si="1357"/>
        <v>0</v>
      </c>
      <c r="BK8668" s="158" t="str">
        <f t="shared" si="1358"/>
        <v/>
      </c>
    </row>
    <row r="8669" spans="1:63" ht="12" customHeight="1" x14ac:dyDescent="0.2">
      <c r="A8669" s="8"/>
      <c r="B8669" s="7"/>
      <c r="C8669" s="7"/>
      <c r="D8669" s="7"/>
      <c r="E8669" s="7"/>
      <c r="F8669" s="7"/>
      <c r="G8669" s="7"/>
      <c r="H8669" s="7"/>
      <c r="I8669" s="10"/>
      <c r="J8669" s="25"/>
      <c r="K8669" s="250"/>
      <c r="L8669" s="31"/>
      <c r="M8669" s="9"/>
      <c r="N8669" s="11" t="s">
        <v>25</v>
      </c>
      <c r="O8669" s="39"/>
      <c r="P8669" s="47"/>
      <c r="Q8669" s="13"/>
      <c r="R8669" s="248">
        <f t="shared" si="1350"/>
        <v>0</v>
      </c>
      <c r="S8669" s="248">
        <f t="shared" si="1351"/>
        <v>0</v>
      </c>
      <c r="T8669" s="248">
        <f t="shared" si="1352"/>
        <v>0</v>
      </c>
      <c r="U8669" s="248">
        <f t="shared" si="1353"/>
        <v>0</v>
      </c>
      <c r="V8669" s="13"/>
      <c r="W8669" s="7"/>
      <c r="AT8669" s="130"/>
      <c r="BF8669" s="33">
        <f t="shared" si="1359"/>
        <v>41242</v>
      </c>
      <c r="BG8669" s="34">
        <f t="shared" si="1354"/>
        <v>82.88000000000001</v>
      </c>
      <c r="BH8669" s="32">
        <f t="shared" si="1355"/>
        <v>1</v>
      </c>
      <c r="BI8669" s="32">
        <f t="shared" si="1356"/>
        <v>0</v>
      </c>
      <c r="BJ8669" s="69">
        <f t="shared" si="1357"/>
        <v>0</v>
      </c>
      <c r="BK8669" s="158" t="str">
        <f t="shared" si="1358"/>
        <v/>
      </c>
    </row>
    <row r="8670" spans="1:63" ht="12" customHeight="1" x14ac:dyDescent="0.2">
      <c r="A8670" s="8"/>
      <c r="B8670" s="7"/>
      <c r="C8670" s="7"/>
      <c r="D8670" s="7"/>
      <c r="E8670" s="7"/>
      <c r="F8670" s="7"/>
      <c r="G8670" s="7"/>
      <c r="H8670" s="7"/>
      <c r="I8670" s="10"/>
      <c r="J8670" s="25"/>
      <c r="K8670" s="250"/>
      <c r="L8670" s="31"/>
      <c r="M8670" s="9"/>
      <c r="N8670" s="11" t="s">
        <v>25</v>
      </c>
      <c r="O8670" s="39"/>
      <c r="P8670" s="47"/>
      <c r="Q8670" s="13"/>
      <c r="R8670" s="248">
        <f t="shared" si="1350"/>
        <v>0</v>
      </c>
      <c r="S8670" s="248">
        <f t="shared" si="1351"/>
        <v>0</v>
      </c>
      <c r="T8670" s="248">
        <f t="shared" si="1352"/>
        <v>0</v>
      </c>
      <c r="U8670" s="248">
        <f t="shared" si="1353"/>
        <v>0</v>
      </c>
      <c r="V8670" s="13"/>
      <c r="W8670" s="7"/>
      <c r="AT8670" s="130"/>
      <c r="BF8670" s="33">
        <f t="shared" si="1359"/>
        <v>41242</v>
      </c>
      <c r="BG8670" s="34">
        <f t="shared" si="1354"/>
        <v>82.88000000000001</v>
      </c>
      <c r="BH8670" s="32">
        <f t="shared" si="1355"/>
        <v>1</v>
      </c>
      <c r="BI8670" s="32">
        <f t="shared" si="1356"/>
        <v>0</v>
      </c>
      <c r="BJ8670" s="69">
        <f t="shared" si="1357"/>
        <v>0</v>
      </c>
      <c r="BK8670" s="158" t="str">
        <f t="shared" si="1358"/>
        <v/>
      </c>
    </row>
    <row r="8671" spans="1:63" ht="12" customHeight="1" x14ac:dyDescent="0.2">
      <c r="A8671" s="8"/>
      <c r="B8671" s="7"/>
      <c r="C8671" s="7"/>
      <c r="D8671" s="7"/>
      <c r="E8671" s="7"/>
      <c r="F8671" s="7"/>
      <c r="G8671" s="7"/>
      <c r="H8671" s="7"/>
      <c r="I8671" s="10"/>
      <c r="J8671" s="25"/>
      <c r="K8671" s="250"/>
      <c r="L8671" s="31"/>
      <c r="M8671" s="9"/>
      <c r="N8671" s="11" t="s">
        <v>25</v>
      </c>
      <c r="O8671" s="39"/>
      <c r="P8671" s="47"/>
      <c r="Q8671" s="13"/>
      <c r="R8671" s="248">
        <f t="shared" si="1350"/>
        <v>0</v>
      </c>
      <c r="S8671" s="248">
        <f t="shared" si="1351"/>
        <v>0</v>
      </c>
      <c r="T8671" s="248">
        <f t="shared" si="1352"/>
        <v>0</v>
      </c>
      <c r="U8671" s="248">
        <f t="shared" si="1353"/>
        <v>0</v>
      </c>
      <c r="V8671" s="13"/>
      <c r="W8671" s="7"/>
      <c r="AT8671" s="130"/>
      <c r="BF8671" s="33">
        <f t="shared" si="1359"/>
        <v>41242</v>
      </c>
      <c r="BG8671" s="34">
        <f t="shared" si="1354"/>
        <v>82.88000000000001</v>
      </c>
      <c r="BH8671" s="32">
        <f t="shared" si="1355"/>
        <v>1</v>
      </c>
      <c r="BI8671" s="32">
        <f t="shared" si="1356"/>
        <v>0</v>
      </c>
      <c r="BJ8671" s="69">
        <f t="shared" si="1357"/>
        <v>0</v>
      </c>
      <c r="BK8671" s="158" t="str">
        <f t="shared" si="1358"/>
        <v/>
      </c>
    </row>
    <row r="8672" spans="1:63" ht="12" customHeight="1" x14ac:dyDescent="0.2">
      <c r="A8672" s="8"/>
      <c r="B8672" s="7"/>
      <c r="C8672" s="7"/>
      <c r="D8672" s="7"/>
      <c r="E8672" s="7"/>
      <c r="F8672" s="7"/>
      <c r="G8672" s="7"/>
      <c r="H8672" s="7"/>
      <c r="I8672" s="10"/>
      <c r="J8672" s="25"/>
      <c r="K8672" s="250"/>
      <c r="L8672" s="31"/>
      <c r="M8672" s="9"/>
      <c r="N8672" s="11" t="s">
        <v>25</v>
      </c>
      <c r="O8672" s="39"/>
      <c r="P8672" s="47"/>
      <c r="Q8672" s="13"/>
      <c r="R8672" s="248">
        <f t="shared" si="1350"/>
        <v>0</v>
      </c>
      <c r="S8672" s="248">
        <f t="shared" si="1351"/>
        <v>0</v>
      </c>
      <c r="T8672" s="248">
        <f t="shared" si="1352"/>
        <v>0</v>
      </c>
      <c r="U8672" s="248">
        <f t="shared" si="1353"/>
        <v>0</v>
      </c>
      <c r="V8672" s="13"/>
      <c r="W8672" s="7"/>
      <c r="AT8672" s="130"/>
      <c r="BF8672" s="33">
        <f t="shared" si="1359"/>
        <v>41242</v>
      </c>
      <c r="BG8672" s="34">
        <f t="shared" si="1354"/>
        <v>82.88000000000001</v>
      </c>
      <c r="BH8672" s="32">
        <f t="shared" si="1355"/>
        <v>1</v>
      </c>
      <c r="BI8672" s="32">
        <f t="shared" si="1356"/>
        <v>0</v>
      </c>
      <c r="BJ8672" s="69">
        <f t="shared" si="1357"/>
        <v>0</v>
      </c>
      <c r="BK8672" s="158" t="str">
        <f t="shared" si="1358"/>
        <v/>
      </c>
    </row>
    <row r="8673" spans="1:63" ht="12" customHeight="1" x14ac:dyDescent="0.2">
      <c r="A8673" s="8"/>
      <c r="B8673" s="7"/>
      <c r="C8673" s="7"/>
      <c r="D8673" s="7"/>
      <c r="E8673" s="7"/>
      <c r="F8673" s="7"/>
      <c r="G8673" s="7"/>
      <c r="H8673" s="7"/>
      <c r="I8673" s="10"/>
      <c r="J8673" s="25"/>
      <c r="K8673" s="250"/>
      <c r="L8673" s="31"/>
      <c r="M8673" s="9"/>
      <c r="N8673" s="11" t="s">
        <v>25</v>
      </c>
      <c r="O8673" s="39"/>
      <c r="P8673" s="47"/>
      <c r="Q8673" s="13"/>
      <c r="R8673" s="248">
        <f t="shared" si="1350"/>
        <v>0</v>
      </c>
      <c r="S8673" s="248">
        <f t="shared" si="1351"/>
        <v>0</v>
      </c>
      <c r="T8673" s="248">
        <f t="shared" si="1352"/>
        <v>0</v>
      </c>
      <c r="U8673" s="248">
        <f t="shared" si="1353"/>
        <v>0</v>
      </c>
      <c r="V8673" s="13"/>
      <c r="W8673" s="7"/>
      <c r="AT8673" s="130"/>
      <c r="BF8673" s="33">
        <f t="shared" si="1359"/>
        <v>41242</v>
      </c>
      <c r="BG8673" s="34">
        <f t="shared" si="1354"/>
        <v>82.88000000000001</v>
      </c>
      <c r="BH8673" s="32">
        <f t="shared" si="1355"/>
        <v>1</v>
      </c>
      <c r="BI8673" s="32">
        <f t="shared" si="1356"/>
        <v>0</v>
      </c>
      <c r="BJ8673" s="69">
        <f t="shared" si="1357"/>
        <v>0</v>
      </c>
      <c r="BK8673" s="158" t="str">
        <f t="shared" si="1358"/>
        <v/>
      </c>
    </row>
    <row r="8674" spans="1:63" ht="12" customHeight="1" x14ac:dyDescent="0.2">
      <c r="A8674" s="8"/>
      <c r="B8674" s="7"/>
      <c r="C8674" s="7"/>
      <c r="D8674" s="7"/>
      <c r="E8674" s="7"/>
      <c r="F8674" s="7"/>
      <c r="G8674" s="7"/>
      <c r="H8674" s="7"/>
      <c r="I8674" s="10"/>
      <c r="J8674" s="25"/>
      <c r="K8674" s="250"/>
      <c r="L8674" s="31"/>
      <c r="M8674" s="9"/>
      <c r="N8674" s="11" t="s">
        <v>25</v>
      </c>
      <c r="O8674" s="39"/>
      <c r="P8674" s="47"/>
      <c r="Q8674" s="13"/>
      <c r="R8674" s="248">
        <f t="shared" si="1350"/>
        <v>0</v>
      </c>
      <c r="S8674" s="248">
        <f t="shared" si="1351"/>
        <v>0</v>
      </c>
      <c r="T8674" s="248">
        <f t="shared" si="1352"/>
        <v>0</v>
      </c>
      <c r="U8674" s="248">
        <f t="shared" si="1353"/>
        <v>0</v>
      </c>
      <c r="V8674" s="13"/>
      <c r="W8674" s="7"/>
      <c r="AT8674" s="130"/>
      <c r="BF8674" s="33">
        <f t="shared" si="1359"/>
        <v>41242</v>
      </c>
      <c r="BG8674" s="34">
        <f t="shared" si="1354"/>
        <v>82.88000000000001</v>
      </c>
      <c r="BH8674" s="32">
        <f t="shared" si="1355"/>
        <v>1</v>
      </c>
      <c r="BI8674" s="32">
        <f t="shared" si="1356"/>
        <v>0</v>
      </c>
      <c r="BJ8674" s="69">
        <f t="shared" si="1357"/>
        <v>0</v>
      </c>
      <c r="BK8674" s="158" t="str">
        <f t="shared" si="1358"/>
        <v/>
      </c>
    </row>
    <row r="8675" spans="1:63" ht="12" customHeight="1" x14ac:dyDescent="0.2">
      <c r="A8675" s="8"/>
      <c r="B8675" s="7"/>
      <c r="C8675" s="7"/>
      <c r="D8675" s="7"/>
      <c r="E8675" s="7"/>
      <c r="F8675" s="7"/>
      <c r="G8675" s="7"/>
      <c r="H8675" s="7"/>
      <c r="I8675" s="10"/>
      <c r="J8675" s="25"/>
      <c r="K8675" s="250"/>
      <c r="L8675" s="31"/>
      <c r="M8675" s="9"/>
      <c r="N8675" s="11" t="s">
        <v>25</v>
      </c>
      <c r="O8675" s="39"/>
      <c r="P8675" s="47"/>
      <c r="Q8675" s="13"/>
      <c r="R8675" s="248">
        <f t="shared" si="1350"/>
        <v>0</v>
      </c>
      <c r="S8675" s="248">
        <f t="shared" si="1351"/>
        <v>0</v>
      </c>
      <c r="T8675" s="248">
        <f t="shared" si="1352"/>
        <v>0</v>
      </c>
      <c r="U8675" s="248">
        <f t="shared" si="1353"/>
        <v>0</v>
      </c>
      <c r="V8675" s="13"/>
      <c r="W8675" s="7"/>
      <c r="AT8675" s="130"/>
      <c r="BF8675" s="33">
        <f t="shared" si="1359"/>
        <v>41242</v>
      </c>
      <c r="BG8675" s="34">
        <f t="shared" si="1354"/>
        <v>82.88000000000001</v>
      </c>
      <c r="BH8675" s="32">
        <f t="shared" si="1355"/>
        <v>1</v>
      </c>
      <c r="BI8675" s="32">
        <f t="shared" si="1356"/>
        <v>0</v>
      </c>
      <c r="BJ8675" s="69">
        <f t="shared" si="1357"/>
        <v>0</v>
      </c>
      <c r="BK8675" s="158" t="str">
        <f t="shared" si="1358"/>
        <v/>
      </c>
    </row>
    <row r="8676" spans="1:63" ht="12" customHeight="1" x14ac:dyDescent="0.2">
      <c r="A8676" s="8"/>
      <c r="B8676" s="7"/>
      <c r="C8676" s="7"/>
      <c r="D8676" s="7"/>
      <c r="E8676" s="7"/>
      <c r="F8676" s="7"/>
      <c r="G8676" s="7"/>
      <c r="H8676" s="7"/>
      <c r="I8676" s="10"/>
      <c r="J8676" s="25"/>
      <c r="K8676" s="250"/>
      <c r="L8676" s="31"/>
      <c r="M8676" s="9"/>
      <c r="N8676" s="11" t="s">
        <v>25</v>
      </c>
      <c r="O8676" s="39"/>
      <c r="P8676" s="47"/>
      <c r="Q8676" s="13"/>
      <c r="R8676" s="248">
        <f t="shared" si="1350"/>
        <v>0</v>
      </c>
      <c r="S8676" s="248">
        <f t="shared" si="1351"/>
        <v>0</v>
      </c>
      <c r="T8676" s="248">
        <f t="shared" si="1352"/>
        <v>0</v>
      </c>
      <c r="U8676" s="248">
        <f t="shared" si="1353"/>
        <v>0</v>
      </c>
      <c r="V8676" s="13"/>
      <c r="W8676" s="7"/>
      <c r="AT8676" s="130"/>
      <c r="BF8676" s="33">
        <f t="shared" si="1359"/>
        <v>41242</v>
      </c>
      <c r="BG8676" s="34">
        <f t="shared" si="1354"/>
        <v>82.88000000000001</v>
      </c>
      <c r="BH8676" s="32">
        <f t="shared" si="1355"/>
        <v>1</v>
      </c>
      <c r="BI8676" s="32">
        <f t="shared" si="1356"/>
        <v>0</v>
      </c>
      <c r="BJ8676" s="69">
        <f t="shared" si="1357"/>
        <v>0</v>
      </c>
      <c r="BK8676" s="158" t="str">
        <f t="shared" si="1358"/>
        <v/>
      </c>
    </row>
    <row r="8677" spans="1:63" ht="12" customHeight="1" x14ac:dyDescent="0.2">
      <c r="A8677" s="8"/>
      <c r="B8677" s="7"/>
      <c r="C8677" s="7"/>
      <c r="D8677" s="7"/>
      <c r="E8677" s="7"/>
      <c r="F8677" s="7"/>
      <c r="G8677" s="7"/>
      <c r="H8677" s="7"/>
      <c r="I8677" s="10"/>
      <c r="J8677" s="25"/>
      <c r="K8677" s="250"/>
      <c r="L8677" s="31"/>
      <c r="M8677" s="9"/>
      <c r="N8677" s="11" t="s">
        <v>25</v>
      </c>
      <c r="O8677" s="39"/>
      <c r="P8677" s="47"/>
      <c r="Q8677" s="13"/>
      <c r="R8677" s="248">
        <f t="shared" si="1350"/>
        <v>0</v>
      </c>
      <c r="S8677" s="248">
        <f t="shared" si="1351"/>
        <v>0</v>
      </c>
      <c r="T8677" s="248">
        <f t="shared" si="1352"/>
        <v>0</v>
      </c>
      <c r="U8677" s="248">
        <f t="shared" si="1353"/>
        <v>0</v>
      </c>
      <c r="V8677" s="13"/>
      <c r="W8677" s="7"/>
      <c r="AT8677" s="130"/>
      <c r="BF8677" s="33">
        <f t="shared" si="1359"/>
        <v>41242</v>
      </c>
      <c r="BG8677" s="34">
        <f t="shared" si="1354"/>
        <v>82.88000000000001</v>
      </c>
      <c r="BH8677" s="32">
        <f t="shared" si="1355"/>
        <v>1</v>
      </c>
      <c r="BI8677" s="32">
        <f t="shared" si="1356"/>
        <v>0</v>
      </c>
      <c r="BJ8677" s="69">
        <f t="shared" si="1357"/>
        <v>0</v>
      </c>
      <c r="BK8677" s="158" t="str">
        <f t="shared" si="1358"/>
        <v/>
      </c>
    </row>
    <row r="8678" spans="1:63" ht="12" customHeight="1" x14ac:dyDescent="0.2">
      <c r="A8678" s="8"/>
      <c r="B8678" s="7"/>
      <c r="C8678" s="7"/>
      <c r="D8678" s="7"/>
      <c r="E8678" s="7"/>
      <c r="F8678" s="7"/>
      <c r="G8678" s="7"/>
      <c r="H8678" s="7"/>
      <c r="I8678" s="10"/>
      <c r="J8678" s="25"/>
      <c r="K8678" s="250"/>
      <c r="L8678" s="31"/>
      <c r="M8678" s="9"/>
      <c r="N8678" s="11" t="s">
        <v>25</v>
      </c>
      <c r="O8678" s="39"/>
      <c r="P8678" s="47"/>
      <c r="Q8678" s="13"/>
      <c r="R8678" s="248">
        <f t="shared" si="1350"/>
        <v>0</v>
      </c>
      <c r="S8678" s="248">
        <f t="shared" si="1351"/>
        <v>0</v>
      </c>
      <c r="T8678" s="248">
        <f t="shared" si="1352"/>
        <v>0</v>
      </c>
      <c r="U8678" s="248">
        <f t="shared" si="1353"/>
        <v>0</v>
      </c>
      <c r="V8678" s="13"/>
      <c r="W8678" s="7"/>
      <c r="AT8678" s="130"/>
      <c r="BF8678" s="33">
        <f t="shared" si="1359"/>
        <v>41242</v>
      </c>
      <c r="BG8678" s="34">
        <f t="shared" si="1354"/>
        <v>82.88000000000001</v>
      </c>
      <c r="BH8678" s="32">
        <f t="shared" si="1355"/>
        <v>1</v>
      </c>
      <c r="BI8678" s="32">
        <f t="shared" si="1356"/>
        <v>0</v>
      </c>
      <c r="BJ8678" s="69">
        <f t="shared" si="1357"/>
        <v>0</v>
      </c>
      <c r="BK8678" s="158" t="str">
        <f t="shared" si="1358"/>
        <v/>
      </c>
    </row>
    <row r="8679" spans="1:63" ht="12" customHeight="1" x14ac:dyDescent="0.2">
      <c r="A8679" s="8"/>
      <c r="B8679" s="7"/>
      <c r="C8679" s="7"/>
      <c r="D8679" s="7"/>
      <c r="E8679" s="7"/>
      <c r="F8679" s="7"/>
      <c r="G8679" s="7"/>
      <c r="H8679" s="7"/>
      <c r="I8679" s="10"/>
      <c r="J8679" s="25"/>
      <c r="K8679" s="250"/>
      <c r="L8679" s="31"/>
      <c r="M8679" s="9"/>
      <c r="N8679" s="11" t="s">
        <v>25</v>
      </c>
      <c r="O8679" s="39"/>
      <c r="P8679" s="47"/>
      <c r="Q8679" s="13"/>
      <c r="R8679" s="248">
        <f t="shared" si="1350"/>
        <v>0</v>
      </c>
      <c r="S8679" s="248">
        <f t="shared" si="1351"/>
        <v>0</v>
      </c>
      <c r="T8679" s="248">
        <f t="shared" si="1352"/>
        <v>0</v>
      </c>
      <c r="U8679" s="248">
        <f t="shared" si="1353"/>
        <v>0</v>
      </c>
      <c r="V8679" s="13"/>
      <c r="W8679" s="7"/>
      <c r="AT8679" s="130"/>
      <c r="BF8679" s="33">
        <f t="shared" si="1359"/>
        <v>41242</v>
      </c>
      <c r="BG8679" s="34">
        <f t="shared" si="1354"/>
        <v>82.88000000000001</v>
      </c>
      <c r="BH8679" s="32">
        <f t="shared" si="1355"/>
        <v>1</v>
      </c>
      <c r="BI8679" s="32">
        <f t="shared" si="1356"/>
        <v>0</v>
      </c>
      <c r="BJ8679" s="69">
        <f t="shared" si="1357"/>
        <v>0</v>
      </c>
      <c r="BK8679" s="158" t="str">
        <f t="shared" si="1358"/>
        <v/>
      </c>
    </row>
    <row r="8680" spans="1:63" ht="12" customHeight="1" x14ac:dyDescent="0.2">
      <c r="A8680" s="8"/>
      <c r="B8680" s="7"/>
      <c r="C8680" s="7"/>
      <c r="D8680" s="7"/>
      <c r="E8680" s="7"/>
      <c r="F8680" s="7"/>
      <c r="G8680" s="7"/>
      <c r="H8680" s="7"/>
      <c r="I8680" s="10"/>
      <c r="J8680" s="25"/>
      <c r="K8680" s="250"/>
      <c r="L8680" s="31"/>
      <c r="M8680" s="9"/>
      <c r="N8680" s="11" t="s">
        <v>25</v>
      </c>
      <c r="O8680" s="39"/>
      <c r="P8680" s="47"/>
      <c r="Q8680" s="13"/>
      <c r="R8680" s="248">
        <f t="shared" si="1350"/>
        <v>0</v>
      </c>
      <c r="S8680" s="248">
        <f t="shared" si="1351"/>
        <v>0</v>
      </c>
      <c r="T8680" s="248">
        <f t="shared" si="1352"/>
        <v>0</v>
      </c>
      <c r="U8680" s="248">
        <f t="shared" si="1353"/>
        <v>0</v>
      </c>
      <c r="V8680" s="13"/>
      <c r="W8680" s="7"/>
      <c r="AT8680" s="130"/>
      <c r="BF8680" s="33">
        <f t="shared" si="1359"/>
        <v>41242</v>
      </c>
      <c r="BG8680" s="34">
        <f t="shared" si="1354"/>
        <v>82.88000000000001</v>
      </c>
      <c r="BH8680" s="32">
        <f t="shared" si="1355"/>
        <v>1</v>
      </c>
      <c r="BI8680" s="32">
        <f t="shared" si="1356"/>
        <v>0</v>
      </c>
      <c r="BJ8680" s="69">
        <f t="shared" si="1357"/>
        <v>0</v>
      </c>
      <c r="BK8680" s="158" t="str">
        <f t="shared" si="1358"/>
        <v/>
      </c>
    </row>
    <row r="8681" spans="1:63" ht="12" customHeight="1" x14ac:dyDescent="0.2">
      <c r="A8681" s="8"/>
      <c r="B8681" s="7"/>
      <c r="C8681" s="7"/>
      <c r="D8681" s="7"/>
      <c r="E8681" s="7"/>
      <c r="F8681" s="7"/>
      <c r="G8681" s="7"/>
      <c r="H8681" s="7"/>
      <c r="I8681" s="10"/>
      <c r="J8681" s="25"/>
      <c r="K8681" s="250"/>
      <c r="L8681" s="31"/>
      <c r="M8681" s="9"/>
      <c r="N8681" s="11" t="s">
        <v>25</v>
      </c>
      <c r="O8681" s="39"/>
      <c r="P8681" s="47"/>
      <c r="Q8681" s="13"/>
      <c r="R8681" s="248">
        <f t="shared" si="1350"/>
        <v>0</v>
      </c>
      <c r="S8681" s="248">
        <f t="shared" si="1351"/>
        <v>0</v>
      </c>
      <c r="T8681" s="248">
        <f t="shared" si="1352"/>
        <v>0</v>
      </c>
      <c r="U8681" s="248">
        <f t="shared" si="1353"/>
        <v>0</v>
      </c>
      <c r="V8681" s="13"/>
      <c r="W8681" s="7"/>
      <c r="AT8681" s="130"/>
      <c r="BF8681" s="33">
        <f t="shared" si="1359"/>
        <v>41242</v>
      </c>
      <c r="BG8681" s="34">
        <f t="shared" si="1354"/>
        <v>82.88000000000001</v>
      </c>
      <c r="BH8681" s="32">
        <f t="shared" si="1355"/>
        <v>1</v>
      </c>
      <c r="BI8681" s="32">
        <f t="shared" si="1356"/>
        <v>0</v>
      </c>
      <c r="BJ8681" s="69">
        <f t="shared" si="1357"/>
        <v>0</v>
      </c>
      <c r="BK8681" s="158" t="str">
        <f t="shared" si="1358"/>
        <v/>
      </c>
    </row>
    <row r="8682" spans="1:63" ht="12" customHeight="1" x14ac:dyDescent="0.2">
      <c r="A8682" s="8"/>
      <c r="B8682" s="7"/>
      <c r="C8682" s="7"/>
      <c r="D8682" s="7"/>
      <c r="E8682" s="7"/>
      <c r="F8682" s="7"/>
      <c r="G8682" s="7"/>
      <c r="H8682" s="7"/>
      <c r="I8682" s="10"/>
      <c r="J8682" s="25"/>
      <c r="K8682" s="250"/>
      <c r="L8682" s="31"/>
      <c r="M8682" s="9"/>
      <c r="N8682" s="11" t="s">
        <v>25</v>
      </c>
      <c r="O8682" s="39"/>
      <c r="P8682" s="47"/>
      <c r="Q8682" s="13"/>
      <c r="R8682" s="248">
        <f t="shared" si="1350"/>
        <v>0</v>
      </c>
      <c r="S8682" s="248">
        <f t="shared" si="1351"/>
        <v>0</v>
      </c>
      <c r="T8682" s="248">
        <f t="shared" si="1352"/>
        <v>0</v>
      </c>
      <c r="U8682" s="248">
        <f t="shared" si="1353"/>
        <v>0</v>
      </c>
      <c r="V8682" s="13"/>
      <c r="W8682" s="7"/>
      <c r="AT8682" s="130"/>
      <c r="BF8682" s="33">
        <f t="shared" si="1359"/>
        <v>41242</v>
      </c>
      <c r="BG8682" s="34">
        <f t="shared" si="1354"/>
        <v>82.88000000000001</v>
      </c>
      <c r="BH8682" s="32">
        <f t="shared" si="1355"/>
        <v>1</v>
      </c>
      <c r="BI8682" s="32">
        <f t="shared" si="1356"/>
        <v>0</v>
      </c>
      <c r="BJ8682" s="69">
        <f t="shared" si="1357"/>
        <v>0</v>
      </c>
      <c r="BK8682" s="158" t="str">
        <f t="shared" si="1358"/>
        <v/>
      </c>
    </row>
    <row r="8683" spans="1:63" ht="12" customHeight="1" x14ac:dyDescent="0.2">
      <c r="A8683" s="8"/>
      <c r="B8683" s="7"/>
      <c r="C8683" s="7"/>
      <c r="D8683" s="7"/>
      <c r="E8683" s="7"/>
      <c r="F8683" s="7"/>
      <c r="G8683" s="7"/>
      <c r="H8683" s="7"/>
      <c r="I8683" s="10"/>
      <c r="J8683" s="25"/>
      <c r="K8683" s="250"/>
      <c r="L8683" s="31"/>
      <c r="M8683" s="9"/>
      <c r="N8683" s="11" t="s">
        <v>25</v>
      </c>
      <c r="O8683" s="39"/>
      <c r="P8683" s="47"/>
      <c r="Q8683" s="13"/>
      <c r="R8683" s="248">
        <f t="shared" si="1350"/>
        <v>0</v>
      </c>
      <c r="S8683" s="248">
        <f t="shared" si="1351"/>
        <v>0</v>
      </c>
      <c r="T8683" s="248">
        <f t="shared" si="1352"/>
        <v>0</v>
      </c>
      <c r="U8683" s="248">
        <f t="shared" si="1353"/>
        <v>0</v>
      </c>
      <c r="V8683" s="13"/>
      <c r="W8683" s="7"/>
      <c r="AT8683" s="130"/>
      <c r="BF8683" s="33">
        <f t="shared" si="1359"/>
        <v>41242</v>
      </c>
      <c r="BG8683" s="34">
        <f t="shared" si="1354"/>
        <v>82.88000000000001</v>
      </c>
      <c r="BH8683" s="32">
        <f t="shared" si="1355"/>
        <v>1</v>
      </c>
      <c r="BI8683" s="32">
        <f t="shared" si="1356"/>
        <v>0</v>
      </c>
      <c r="BJ8683" s="69">
        <f t="shared" si="1357"/>
        <v>0</v>
      </c>
      <c r="BK8683" s="158" t="str">
        <f t="shared" si="1358"/>
        <v/>
      </c>
    </row>
    <row r="8684" spans="1:63" ht="12" customHeight="1" x14ac:dyDescent="0.2">
      <c r="A8684" s="8"/>
      <c r="B8684" s="7"/>
      <c r="C8684" s="7"/>
      <c r="D8684" s="7"/>
      <c r="E8684" s="7"/>
      <c r="F8684" s="7"/>
      <c r="G8684" s="7"/>
      <c r="H8684" s="7"/>
      <c r="I8684" s="10"/>
      <c r="J8684" s="25"/>
      <c r="K8684" s="250"/>
      <c r="L8684" s="31"/>
      <c r="M8684" s="9"/>
      <c r="N8684" s="11" t="s">
        <v>25</v>
      </c>
      <c r="O8684" s="39"/>
      <c r="P8684" s="47"/>
      <c r="Q8684" s="13"/>
      <c r="R8684" s="248">
        <f t="shared" si="1350"/>
        <v>0</v>
      </c>
      <c r="S8684" s="248">
        <f t="shared" si="1351"/>
        <v>0</v>
      </c>
      <c r="T8684" s="248">
        <f t="shared" si="1352"/>
        <v>0</v>
      </c>
      <c r="U8684" s="248">
        <f t="shared" si="1353"/>
        <v>0</v>
      </c>
      <c r="V8684" s="13"/>
      <c r="W8684" s="7"/>
      <c r="AT8684" s="130"/>
      <c r="BF8684" s="33">
        <f t="shared" si="1359"/>
        <v>41242</v>
      </c>
      <c r="BG8684" s="34">
        <f t="shared" si="1354"/>
        <v>82.88000000000001</v>
      </c>
      <c r="BH8684" s="32">
        <f t="shared" si="1355"/>
        <v>1</v>
      </c>
      <c r="BI8684" s="32">
        <f t="shared" si="1356"/>
        <v>0</v>
      </c>
      <c r="BJ8684" s="69">
        <f t="shared" si="1357"/>
        <v>0</v>
      </c>
      <c r="BK8684" s="158" t="str">
        <f t="shared" si="1358"/>
        <v/>
      </c>
    </row>
    <row r="8685" spans="1:63" ht="12" customHeight="1" x14ac:dyDescent="0.2">
      <c r="A8685" s="8"/>
      <c r="B8685" s="7"/>
      <c r="C8685" s="7"/>
      <c r="D8685" s="7"/>
      <c r="E8685" s="7"/>
      <c r="F8685" s="7"/>
      <c r="G8685" s="7"/>
      <c r="H8685" s="7"/>
      <c r="I8685" s="10"/>
      <c r="J8685" s="25"/>
      <c r="K8685" s="250"/>
      <c r="L8685" s="31"/>
      <c r="M8685" s="9"/>
      <c r="N8685" s="11" t="s">
        <v>25</v>
      </c>
      <c r="O8685" s="39"/>
      <c r="P8685" s="47"/>
      <c r="Q8685" s="13"/>
      <c r="R8685" s="248">
        <f t="shared" si="1350"/>
        <v>0</v>
      </c>
      <c r="S8685" s="248">
        <f t="shared" si="1351"/>
        <v>0</v>
      </c>
      <c r="T8685" s="248">
        <f t="shared" si="1352"/>
        <v>0</v>
      </c>
      <c r="U8685" s="248">
        <f t="shared" si="1353"/>
        <v>0</v>
      </c>
      <c r="V8685" s="13"/>
      <c r="W8685" s="7"/>
      <c r="AT8685" s="130"/>
      <c r="BF8685" s="33">
        <f t="shared" si="1359"/>
        <v>41242</v>
      </c>
      <c r="BG8685" s="34">
        <f t="shared" si="1354"/>
        <v>82.88000000000001</v>
      </c>
      <c r="BH8685" s="32">
        <f t="shared" si="1355"/>
        <v>1</v>
      </c>
      <c r="BI8685" s="32">
        <f t="shared" si="1356"/>
        <v>0</v>
      </c>
      <c r="BJ8685" s="69">
        <f t="shared" si="1357"/>
        <v>0</v>
      </c>
      <c r="BK8685" s="158" t="str">
        <f t="shared" si="1358"/>
        <v/>
      </c>
    </row>
    <row r="8686" spans="1:63" ht="12" customHeight="1" x14ac:dyDescent="0.2">
      <c r="A8686" s="8"/>
      <c r="B8686" s="7"/>
      <c r="C8686" s="7"/>
      <c r="D8686" s="7"/>
      <c r="E8686" s="7"/>
      <c r="F8686" s="7"/>
      <c r="G8686" s="7"/>
      <c r="H8686" s="7"/>
      <c r="I8686" s="10"/>
      <c r="J8686" s="25"/>
      <c r="K8686" s="250"/>
      <c r="L8686" s="31"/>
      <c r="M8686" s="9"/>
      <c r="N8686" s="11" t="s">
        <v>25</v>
      </c>
      <c r="O8686" s="39"/>
      <c r="P8686" s="47"/>
      <c r="Q8686" s="13"/>
      <c r="R8686" s="248">
        <f t="shared" si="1350"/>
        <v>0</v>
      </c>
      <c r="S8686" s="248">
        <f t="shared" si="1351"/>
        <v>0</v>
      </c>
      <c r="T8686" s="248">
        <f t="shared" si="1352"/>
        <v>0</v>
      </c>
      <c r="U8686" s="248">
        <f t="shared" si="1353"/>
        <v>0</v>
      </c>
      <c r="V8686" s="13"/>
      <c r="W8686" s="7"/>
      <c r="AT8686" s="130"/>
      <c r="BF8686" s="33">
        <f t="shared" si="1359"/>
        <v>41242</v>
      </c>
      <c r="BG8686" s="34">
        <f t="shared" si="1354"/>
        <v>82.88000000000001</v>
      </c>
      <c r="BH8686" s="32">
        <f t="shared" si="1355"/>
        <v>1</v>
      </c>
      <c r="BI8686" s="32">
        <f t="shared" si="1356"/>
        <v>0</v>
      </c>
      <c r="BJ8686" s="69">
        <f t="shared" si="1357"/>
        <v>0</v>
      </c>
      <c r="BK8686" s="158" t="str">
        <f t="shared" si="1358"/>
        <v/>
      </c>
    </row>
    <row r="8687" spans="1:63" ht="12" customHeight="1" x14ac:dyDescent="0.2">
      <c r="A8687" s="8"/>
      <c r="B8687" s="7"/>
      <c r="C8687" s="7"/>
      <c r="D8687" s="7"/>
      <c r="E8687" s="7"/>
      <c r="F8687" s="7"/>
      <c r="G8687" s="7"/>
      <c r="H8687" s="7"/>
      <c r="I8687" s="10"/>
      <c r="J8687" s="25"/>
      <c r="K8687" s="250"/>
      <c r="L8687" s="31"/>
      <c r="M8687" s="9"/>
      <c r="N8687" s="11" t="s">
        <v>25</v>
      </c>
      <c r="O8687" s="39"/>
      <c r="P8687" s="47"/>
      <c r="Q8687" s="13"/>
      <c r="R8687" s="248">
        <f t="shared" si="1350"/>
        <v>0</v>
      </c>
      <c r="S8687" s="248">
        <f t="shared" si="1351"/>
        <v>0</v>
      </c>
      <c r="T8687" s="248">
        <f t="shared" si="1352"/>
        <v>0</v>
      </c>
      <c r="U8687" s="248">
        <f t="shared" si="1353"/>
        <v>0</v>
      </c>
      <c r="V8687" s="13"/>
      <c r="W8687" s="7"/>
      <c r="AT8687" s="130"/>
      <c r="BF8687" s="33">
        <f t="shared" si="1359"/>
        <v>41242</v>
      </c>
      <c r="BG8687" s="34">
        <f t="shared" si="1354"/>
        <v>82.88000000000001</v>
      </c>
      <c r="BH8687" s="32">
        <f t="shared" si="1355"/>
        <v>1</v>
      </c>
      <c r="BI8687" s="32">
        <f t="shared" si="1356"/>
        <v>0</v>
      </c>
      <c r="BJ8687" s="69">
        <f t="shared" si="1357"/>
        <v>0</v>
      </c>
      <c r="BK8687" s="158" t="str">
        <f t="shared" si="1358"/>
        <v/>
      </c>
    </row>
    <row r="8688" spans="1:63" ht="12" customHeight="1" x14ac:dyDescent="0.2">
      <c r="A8688" s="8"/>
      <c r="B8688" s="7"/>
      <c r="C8688" s="7"/>
      <c r="D8688" s="7"/>
      <c r="E8688" s="7"/>
      <c r="F8688" s="7"/>
      <c r="G8688" s="7"/>
      <c r="H8688" s="7"/>
      <c r="I8688" s="10"/>
      <c r="J8688" s="25"/>
      <c r="K8688" s="250"/>
      <c r="L8688" s="31"/>
      <c r="M8688" s="9"/>
      <c r="N8688" s="11" t="s">
        <v>25</v>
      </c>
      <c r="O8688" s="39"/>
      <c r="P8688" s="47"/>
      <c r="Q8688" s="13"/>
      <c r="R8688" s="248">
        <f t="shared" si="1350"/>
        <v>0</v>
      </c>
      <c r="S8688" s="248">
        <f t="shared" si="1351"/>
        <v>0</v>
      </c>
      <c r="T8688" s="248">
        <f t="shared" si="1352"/>
        <v>0</v>
      </c>
      <c r="U8688" s="248">
        <f t="shared" si="1353"/>
        <v>0</v>
      </c>
      <c r="V8688" s="13"/>
      <c r="W8688" s="7"/>
      <c r="AT8688" s="130"/>
      <c r="BF8688" s="33">
        <f t="shared" si="1359"/>
        <v>41242</v>
      </c>
      <c r="BG8688" s="34">
        <f t="shared" si="1354"/>
        <v>82.88000000000001</v>
      </c>
      <c r="BH8688" s="32">
        <f t="shared" si="1355"/>
        <v>1</v>
      </c>
      <c r="BI8688" s="32">
        <f t="shared" si="1356"/>
        <v>0</v>
      </c>
      <c r="BJ8688" s="69">
        <f t="shared" si="1357"/>
        <v>0</v>
      </c>
      <c r="BK8688" s="158" t="str">
        <f t="shared" si="1358"/>
        <v/>
      </c>
    </row>
    <row r="8689" spans="1:63" ht="12" customHeight="1" x14ac:dyDescent="0.2">
      <c r="A8689" s="8"/>
      <c r="B8689" s="7"/>
      <c r="C8689" s="7"/>
      <c r="D8689" s="7"/>
      <c r="E8689" s="7"/>
      <c r="F8689" s="7"/>
      <c r="G8689" s="7"/>
      <c r="H8689" s="7"/>
      <c r="I8689" s="10"/>
      <c r="J8689" s="25"/>
      <c r="K8689" s="250"/>
      <c r="L8689" s="31"/>
      <c r="M8689" s="9"/>
      <c r="N8689" s="11" t="s">
        <v>25</v>
      </c>
      <c r="O8689" s="39"/>
      <c r="P8689" s="47"/>
      <c r="Q8689" s="13"/>
      <c r="R8689" s="248">
        <f t="shared" si="1350"/>
        <v>0</v>
      </c>
      <c r="S8689" s="248">
        <f t="shared" si="1351"/>
        <v>0</v>
      </c>
      <c r="T8689" s="248">
        <f t="shared" si="1352"/>
        <v>0</v>
      </c>
      <c r="U8689" s="248">
        <f t="shared" si="1353"/>
        <v>0</v>
      </c>
      <c r="V8689" s="13"/>
      <c r="W8689" s="7"/>
      <c r="AT8689" s="130"/>
      <c r="BF8689" s="33">
        <f t="shared" si="1359"/>
        <v>41242</v>
      </c>
      <c r="BG8689" s="34">
        <f t="shared" si="1354"/>
        <v>82.88000000000001</v>
      </c>
      <c r="BH8689" s="32">
        <f t="shared" si="1355"/>
        <v>1</v>
      </c>
      <c r="BI8689" s="32">
        <f t="shared" si="1356"/>
        <v>0</v>
      </c>
      <c r="BJ8689" s="69">
        <f t="shared" si="1357"/>
        <v>0</v>
      </c>
      <c r="BK8689" s="158" t="str">
        <f t="shared" si="1358"/>
        <v/>
      </c>
    </row>
    <row r="8690" spans="1:63" ht="12" customHeight="1" x14ac:dyDescent="0.2">
      <c r="A8690" s="8"/>
      <c r="B8690" s="7"/>
      <c r="C8690" s="7"/>
      <c r="D8690" s="7"/>
      <c r="E8690" s="7"/>
      <c r="F8690" s="7"/>
      <c r="G8690" s="7"/>
      <c r="H8690" s="7"/>
      <c r="I8690" s="10"/>
      <c r="J8690" s="25"/>
      <c r="K8690" s="250"/>
      <c r="L8690" s="31"/>
      <c r="M8690" s="9"/>
      <c r="N8690" s="11" t="s">
        <v>25</v>
      </c>
      <c r="O8690" s="39"/>
      <c r="P8690" s="47"/>
      <c r="Q8690" s="13"/>
      <c r="R8690" s="248">
        <f t="shared" si="1350"/>
        <v>0</v>
      </c>
      <c r="S8690" s="248">
        <f t="shared" si="1351"/>
        <v>0</v>
      </c>
      <c r="T8690" s="248">
        <f t="shared" si="1352"/>
        <v>0</v>
      </c>
      <c r="U8690" s="248">
        <f t="shared" si="1353"/>
        <v>0</v>
      </c>
      <c r="V8690" s="13"/>
      <c r="W8690" s="7"/>
      <c r="AT8690" s="130"/>
      <c r="BF8690" s="33">
        <f t="shared" si="1359"/>
        <v>41242</v>
      </c>
      <c r="BG8690" s="34">
        <f t="shared" si="1354"/>
        <v>82.88000000000001</v>
      </c>
      <c r="BH8690" s="32">
        <f t="shared" si="1355"/>
        <v>1</v>
      </c>
      <c r="BI8690" s="32">
        <f t="shared" si="1356"/>
        <v>0</v>
      </c>
      <c r="BJ8690" s="69">
        <f t="shared" si="1357"/>
        <v>0</v>
      </c>
      <c r="BK8690" s="158" t="str">
        <f t="shared" si="1358"/>
        <v/>
      </c>
    </row>
    <row r="8691" spans="1:63" ht="12" customHeight="1" x14ac:dyDescent="0.2">
      <c r="A8691" s="8"/>
      <c r="B8691" s="7"/>
      <c r="C8691" s="7"/>
      <c r="D8691" s="7"/>
      <c r="E8691" s="7"/>
      <c r="F8691" s="7"/>
      <c r="G8691" s="7"/>
      <c r="H8691" s="7"/>
      <c r="I8691" s="10"/>
      <c r="J8691" s="25"/>
      <c r="K8691" s="250"/>
      <c r="L8691" s="31"/>
      <c r="M8691" s="9"/>
      <c r="N8691" s="11" t="s">
        <v>25</v>
      </c>
      <c r="O8691" s="39"/>
      <c r="P8691" s="47"/>
      <c r="Q8691" s="13"/>
      <c r="R8691" s="248">
        <f t="shared" si="1350"/>
        <v>0</v>
      </c>
      <c r="S8691" s="248">
        <f t="shared" si="1351"/>
        <v>0</v>
      </c>
      <c r="T8691" s="248">
        <f t="shared" si="1352"/>
        <v>0</v>
      </c>
      <c r="U8691" s="248">
        <f t="shared" si="1353"/>
        <v>0</v>
      </c>
      <c r="V8691" s="13"/>
      <c r="W8691" s="7"/>
      <c r="AT8691" s="130"/>
      <c r="BF8691" s="33">
        <f t="shared" si="1359"/>
        <v>41242</v>
      </c>
      <c r="BG8691" s="34">
        <f t="shared" si="1354"/>
        <v>82.88000000000001</v>
      </c>
      <c r="BH8691" s="32">
        <f t="shared" si="1355"/>
        <v>1</v>
      </c>
      <c r="BI8691" s="32">
        <f t="shared" si="1356"/>
        <v>0</v>
      </c>
      <c r="BJ8691" s="69">
        <f t="shared" si="1357"/>
        <v>0</v>
      </c>
      <c r="BK8691" s="158" t="str">
        <f t="shared" si="1358"/>
        <v/>
      </c>
    </row>
    <row r="8692" spans="1:63" ht="12" customHeight="1" x14ac:dyDescent="0.2">
      <c r="A8692" s="8"/>
      <c r="B8692" s="7"/>
      <c r="C8692" s="7"/>
      <c r="D8692" s="7"/>
      <c r="E8692" s="7"/>
      <c r="F8692" s="7"/>
      <c r="G8692" s="7"/>
      <c r="H8692" s="7"/>
      <c r="I8692" s="10"/>
      <c r="J8692" s="25"/>
      <c r="K8692" s="250"/>
      <c r="L8692" s="31"/>
      <c r="M8692" s="9"/>
      <c r="N8692" s="11" t="s">
        <v>25</v>
      </c>
      <c r="O8692" s="39"/>
      <c r="P8692" s="47"/>
      <c r="Q8692" s="13"/>
      <c r="R8692" s="248">
        <f t="shared" si="1350"/>
        <v>0</v>
      </c>
      <c r="S8692" s="248">
        <f t="shared" si="1351"/>
        <v>0</v>
      </c>
      <c r="T8692" s="248">
        <f t="shared" si="1352"/>
        <v>0</v>
      </c>
      <c r="U8692" s="248">
        <f t="shared" si="1353"/>
        <v>0</v>
      </c>
      <c r="V8692" s="13"/>
      <c r="W8692" s="7"/>
      <c r="AT8692" s="130"/>
      <c r="BF8692" s="33">
        <f t="shared" si="1359"/>
        <v>41242</v>
      </c>
      <c r="BG8692" s="34">
        <f t="shared" si="1354"/>
        <v>82.88000000000001</v>
      </c>
      <c r="BH8692" s="32">
        <f t="shared" si="1355"/>
        <v>1</v>
      </c>
      <c r="BI8692" s="32">
        <f t="shared" si="1356"/>
        <v>0</v>
      </c>
      <c r="BJ8692" s="69">
        <f t="shared" si="1357"/>
        <v>0</v>
      </c>
      <c r="BK8692" s="158" t="str">
        <f t="shared" si="1358"/>
        <v/>
      </c>
    </row>
    <row r="8693" spans="1:63" ht="12" customHeight="1" x14ac:dyDescent="0.2">
      <c r="A8693" s="8"/>
      <c r="B8693" s="7"/>
      <c r="C8693" s="7"/>
      <c r="D8693" s="7"/>
      <c r="E8693" s="7"/>
      <c r="F8693" s="7"/>
      <c r="G8693" s="7"/>
      <c r="H8693" s="7"/>
      <c r="I8693" s="10"/>
      <c r="J8693" s="25"/>
      <c r="K8693" s="250"/>
      <c r="L8693" s="31"/>
      <c r="M8693" s="9"/>
      <c r="N8693" s="11" t="s">
        <v>25</v>
      </c>
      <c r="O8693" s="39"/>
      <c r="P8693" s="47"/>
      <c r="Q8693" s="13"/>
      <c r="R8693" s="248">
        <f t="shared" si="1350"/>
        <v>0</v>
      </c>
      <c r="S8693" s="248">
        <f t="shared" si="1351"/>
        <v>0</v>
      </c>
      <c r="T8693" s="248">
        <f t="shared" si="1352"/>
        <v>0</v>
      </c>
      <c r="U8693" s="248">
        <f t="shared" si="1353"/>
        <v>0</v>
      </c>
      <c r="V8693" s="13"/>
      <c r="W8693" s="7"/>
      <c r="AT8693" s="130"/>
      <c r="BF8693" s="33">
        <f t="shared" si="1359"/>
        <v>41242</v>
      </c>
      <c r="BG8693" s="34">
        <f t="shared" si="1354"/>
        <v>82.88000000000001</v>
      </c>
      <c r="BH8693" s="32">
        <f t="shared" si="1355"/>
        <v>1</v>
      </c>
      <c r="BI8693" s="32">
        <f t="shared" si="1356"/>
        <v>0</v>
      </c>
      <c r="BJ8693" s="69">
        <f t="shared" si="1357"/>
        <v>0</v>
      </c>
      <c r="BK8693" s="158" t="str">
        <f t="shared" si="1358"/>
        <v/>
      </c>
    </row>
    <row r="8694" spans="1:63" ht="12" customHeight="1" x14ac:dyDescent="0.2">
      <c r="A8694" s="8"/>
      <c r="B8694" s="7"/>
      <c r="C8694" s="7"/>
      <c r="D8694" s="7"/>
      <c r="E8694" s="7"/>
      <c r="F8694" s="7"/>
      <c r="G8694" s="7"/>
      <c r="H8694" s="7"/>
      <c r="I8694" s="10"/>
      <c r="J8694" s="25"/>
      <c r="K8694" s="250"/>
      <c r="L8694" s="31"/>
      <c r="M8694" s="9"/>
      <c r="N8694" s="11" t="s">
        <v>25</v>
      </c>
      <c r="O8694" s="39"/>
      <c r="P8694" s="47"/>
      <c r="Q8694" s="13"/>
      <c r="R8694" s="248">
        <f t="shared" si="1350"/>
        <v>0</v>
      </c>
      <c r="S8694" s="248">
        <f t="shared" si="1351"/>
        <v>0</v>
      </c>
      <c r="T8694" s="248">
        <f t="shared" si="1352"/>
        <v>0</v>
      </c>
      <c r="U8694" s="248">
        <f t="shared" si="1353"/>
        <v>0</v>
      </c>
      <c r="V8694" s="13"/>
      <c r="W8694" s="7"/>
      <c r="AT8694" s="130"/>
      <c r="BF8694" s="33">
        <f t="shared" si="1359"/>
        <v>41242</v>
      </c>
      <c r="BG8694" s="34">
        <f t="shared" si="1354"/>
        <v>82.88000000000001</v>
      </c>
      <c r="BH8694" s="32">
        <f t="shared" si="1355"/>
        <v>1</v>
      </c>
      <c r="BI8694" s="32">
        <f t="shared" si="1356"/>
        <v>0</v>
      </c>
      <c r="BJ8694" s="69">
        <f t="shared" si="1357"/>
        <v>0</v>
      </c>
      <c r="BK8694" s="158" t="str">
        <f t="shared" si="1358"/>
        <v/>
      </c>
    </row>
    <row r="8695" spans="1:63" ht="12" customHeight="1" x14ac:dyDescent="0.2">
      <c r="A8695" s="8"/>
      <c r="B8695" s="7"/>
      <c r="C8695" s="7"/>
      <c r="D8695" s="7"/>
      <c r="E8695" s="7"/>
      <c r="F8695" s="7"/>
      <c r="G8695" s="7"/>
      <c r="H8695" s="7"/>
      <c r="I8695" s="10"/>
      <c r="J8695" s="25"/>
      <c r="K8695" s="250"/>
      <c r="L8695" s="31"/>
      <c r="M8695" s="9"/>
      <c r="N8695" s="11" t="s">
        <v>25</v>
      </c>
      <c r="O8695" s="39"/>
      <c r="P8695" s="47"/>
      <c r="Q8695" s="13"/>
      <c r="R8695" s="248">
        <f t="shared" si="1350"/>
        <v>0</v>
      </c>
      <c r="S8695" s="248">
        <f t="shared" si="1351"/>
        <v>0</v>
      </c>
      <c r="T8695" s="248">
        <f t="shared" si="1352"/>
        <v>0</v>
      </c>
      <c r="U8695" s="248">
        <f t="shared" si="1353"/>
        <v>0</v>
      </c>
      <c r="V8695" s="13"/>
      <c r="W8695" s="7"/>
      <c r="AT8695" s="130"/>
      <c r="BF8695" s="33">
        <f t="shared" si="1359"/>
        <v>41242</v>
      </c>
      <c r="BG8695" s="34">
        <f t="shared" si="1354"/>
        <v>82.88000000000001</v>
      </c>
      <c r="BH8695" s="32">
        <f t="shared" si="1355"/>
        <v>1</v>
      </c>
      <c r="BI8695" s="32">
        <f t="shared" si="1356"/>
        <v>0</v>
      </c>
      <c r="BJ8695" s="69">
        <f t="shared" si="1357"/>
        <v>0</v>
      </c>
      <c r="BK8695" s="158" t="str">
        <f t="shared" si="1358"/>
        <v/>
      </c>
    </row>
    <row r="8696" spans="1:63" ht="12" customHeight="1" x14ac:dyDescent="0.2">
      <c r="A8696" s="8"/>
      <c r="B8696" s="7"/>
      <c r="C8696" s="7"/>
      <c r="D8696" s="7"/>
      <c r="E8696" s="7"/>
      <c r="F8696" s="7"/>
      <c r="G8696" s="7"/>
      <c r="H8696" s="7"/>
      <c r="I8696" s="10"/>
      <c r="J8696" s="25"/>
      <c r="K8696" s="250"/>
      <c r="L8696" s="31"/>
      <c r="M8696" s="9"/>
      <c r="N8696" s="11" t="s">
        <v>25</v>
      </c>
      <c r="O8696" s="39"/>
      <c r="P8696" s="47"/>
      <c r="Q8696" s="13"/>
      <c r="R8696" s="248">
        <f t="shared" si="1350"/>
        <v>0</v>
      </c>
      <c r="S8696" s="248">
        <f t="shared" si="1351"/>
        <v>0</v>
      </c>
      <c r="T8696" s="248">
        <f t="shared" si="1352"/>
        <v>0</v>
      </c>
      <c r="U8696" s="248">
        <f t="shared" si="1353"/>
        <v>0</v>
      </c>
      <c r="V8696" s="13"/>
      <c r="W8696" s="7"/>
      <c r="AT8696" s="130"/>
      <c r="BF8696" s="33">
        <f t="shared" si="1359"/>
        <v>41242</v>
      </c>
      <c r="BG8696" s="34">
        <f t="shared" si="1354"/>
        <v>82.88000000000001</v>
      </c>
      <c r="BH8696" s="32">
        <f t="shared" si="1355"/>
        <v>1</v>
      </c>
      <c r="BI8696" s="32">
        <f t="shared" si="1356"/>
        <v>0</v>
      </c>
      <c r="BJ8696" s="69">
        <f t="shared" si="1357"/>
        <v>0</v>
      </c>
      <c r="BK8696" s="158" t="str">
        <f t="shared" si="1358"/>
        <v/>
      </c>
    </row>
    <row r="8697" spans="1:63" ht="12" customHeight="1" x14ac:dyDescent="0.2">
      <c r="A8697" s="8"/>
      <c r="B8697" s="7"/>
      <c r="C8697" s="7"/>
      <c r="D8697" s="7"/>
      <c r="E8697" s="7"/>
      <c r="F8697" s="7"/>
      <c r="G8697" s="7"/>
      <c r="H8697" s="7"/>
      <c r="I8697" s="10"/>
      <c r="J8697" s="25"/>
      <c r="K8697" s="250"/>
      <c r="L8697" s="31"/>
      <c r="M8697" s="9"/>
      <c r="N8697" s="11" t="s">
        <v>25</v>
      </c>
      <c r="O8697" s="39"/>
      <c r="P8697" s="47"/>
      <c r="Q8697" s="13"/>
      <c r="R8697" s="248">
        <f t="shared" si="1350"/>
        <v>0</v>
      </c>
      <c r="S8697" s="248">
        <f t="shared" si="1351"/>
        <v>0</v>
      </c>
      <c r="T8697" s="248">
        <f t="shared" si="1352"/>
        <v>0</v>
      </c>
      <c r="U8697" s="248">
        <f t="shared" si="1353"/>
        <v>0</v>
      </c>
      <c r="V8697" s="13"/>
      <c r="W8697" s="7"/>
      <c r="AT8697" s="130"/>
      <c r="BF8697" s="33">
        <f t="shared" si="1359"/>
        <v>41242</v>
      </c>
      <c r="BG8697" s="34">
        <f t="shared" si="1354"/>
        <v>82.88000000000001</v>
      </c>
      <c r="BH8697" s="32">
        <f t="shared" si="1355"/>
        <v>1</v>
      </c>
      <c r="BI8697" s="32">
        <f t="shared" si="1356"/>
        <v>0</v>
      </c>
      <c r="BJ8697" s="69">
        <f t="shared" si="1357"/>
        <v>0</v>
      </c>
      <c r="BK8697" s="158" t="str">
        <f t="shared" si="1358"/>
        <v/>
      </c>
    </row>
    <row r="8698" spans="1:63" ht="12" customHeight="1" x14ac:dyDescent="0.2">
      <c r="A8698" s="8"/>
      <c r="B8698" s="7"/>
      <c r="C8698" s="7"/>
      <c r="D8698" s="7"/>
      <c r="E8698" s="7"/>
      <c r="F8698" s="7"/>
      <c r="G8698" s="7"/>
      <c r="H8698" s="7"/>
      <c r="I8698" s="10"/>
      <c r="J8698" s="25"/>
      <c r="K8698" s="250"/>
      <c r="L8698" s="31"/>
      <c r="M8698" s="9"/>
      <c r="N8698" s="11" t="s">
        <v>25</v>
      </c>
      <c r="O8698" s="39"/>
      <c r="P8698" s="47"/>
      <c r="Q8698" s="13"/>
      <c r="R8698" s="248">
        <f t="shared" si="1350"/>
        <v>0</v>
      </c>
      <c r="S8698" s="248">
        <f t="shared" si="1351"/>
        <v>0</v>
      </c>
      <c r="T8698" s="248">
        <f t="shared" si="1352"/>
        <v>0</v>
      </c>
      <c r="U8698" s="248">
        <f t="shared" si="1353"/>
        <v>0</v>
      </c>
      <c r="V8698" s="13"/>
      <c r="W8698" s="7"/>
      <c r="AT8698" s="130"/>
      <c r="BF8698" s="33">
        <f t="shared" si="1359"/>
        <v>41242</v>
      </c>
      <c r="BG8698" s="34">
        <f t="shared" si="1354"/>
        <v>82.88000000000001</v>
      </c>
      <c r="BH8698" s="32">
        <f t="shared" si="1355"/>
        <v>1</v>
      </c>
      <c r="BI8698" s="32">
        <f t="shared" si="1356"/>
        <v>0</v>
      </c>
      <c r="BJ8698" s="69">
        <f t="shared" si="1357"/>
        <v>0</v>
      </c>
      <c r="BK8698" s="158" t="str">
        <f t="shared" si="1358"/>
        <v/>
      </c>
    </row>
    <row r="8699" spans="1:63" ht="12" customHeight="1" x14ac:dyDescent="0.2">
      <c r="A8699" s="8"/>
      <c r="B8699" s="7"/>
      <c r="C8699" s="7"/>
      <c r="D8699" s="7"/>
      <c r="E8699" s="7"/>
      <c r="F8699" s="7"/>
      <c r="G8699" s="7"/>
      <c r="H8699" s="7"/>
      <c r="I8699" s="10"/>
      <c r="J8699" s="25"/>
      <c r="K8699" s="250"/>
      <c r="L8699" s="31"/>
      <c r="M8699" s="9"/>
      <c r="N8699" s="11" t="s">
        <v>25</v>
      </c>
      <c r="O8699" s="39"/>
      <c r="P8699" s="47"/>
      <c r="Q8699" s="13"/>
      <c r="R8699" s="248">
        <f t="shared" si="1350"/>
        <v>0</v>
      </c>
      <c r="S8699" s="248">
        <f t="shared" si="1351"/>
        <v>0</v>
      </c>
      <c r="T8699" s="248">
        <f t="shared" si="1352"/>
        <v>0</v>
      </c>
      <c r="U8699" s="248">
        <f t="shared" si="1353"/>
        <v>0</v>
      </c>
      <c r="V8699" s="13"/>
      <c r="W8699" s="7"/>
      <c r="AT8699" s="130"/>
      <c r="BF8699" s="33">
        <f t="shared" si="1359"/>
        <v>41242</v>
      </c>
      <c r="BG8699" s="34">
        <f t="shared" si="1354"/>
        <v>82.88000000000001</v>
      </c>
      <c r="BH8699" s="32">
        <f t="shared" si="1355"/>
        <v>1</v>
      </c>
      <c r="BI8699" s="32">
        <f t="shared" si="1356"/>
        <v>0</v>
      </c>
      <c r="BJ8699" s="69">
        <f t="shared" si="1357"/>
        <v>0</v>
      </c>
      <c r="BK8699" s="158" t="str">
        <f t="shared" si="1358"/>
        <v/>
      </c>
    </row>
    <row r="8700" spans="1:63" ht="12" customHeight="1" x14ac:dyDescent="0.2">
      <c r="A8700" s="8"/>
      <c r="B8700" s="7"/>
      <c r="C8700" s="7"/>
      <c r="D8700" s="7"/>
      <c r="E8700" s="7"/>
      <c r="F8700" s="7"/>
      <c r="G8700" s="7"/>
      <c r="H8700" s="7"/>
      <c r="I8700" s="10"/>
      <c r="J8700" s="25"/>
      <c r="K8700" s="250"/>
      <c r="L8700" s="31"/>
      <c r="M8700" s="9"/>
      <c r="N8700" s="11" t="s">
        <v>25</v>
      </c>
      <c r="O8700" s="39"/>
      <c r="P8700" s="47"/>
      <c r="Q8700" s="13"/>
      <c r="R8700" s="248">
        <f t="shared" si="1350"/>
        <v>0</v>
      </c>
      <c r="S8700" s="248">
        <f t="shared" si="1351"/>
        <v>0</v>
      </c>
      <c r="T8700" s="248">
        <f t="shared" si="1352"/>
        <v>0</v>
      </c>
      <c r="U8700" s="248">
        <f t="shared" si="1353"/>
        <v>0</v>
      </c>
      <c r="V8700" s="13"/>
      <c r="W8700" s="7"/>
      <c r="AT8700" s="130"/>
      <c r="BF8700" s="33">
        <f t="shared" si="1359"/>
        <v>41242</v>
      </c>
      <c r="BG8700" s="34">
        <f t="shared" si="1354"/>
        <v>82.88000000000001</v>
      </c>
      <c r="BH8700" s="32">
        <f t="shared" si="1355"/>
        <v>1</v>
      </c>
      <c r="BI8700" s="32">
        <f t="shared" si="1356"/>
        <v>0</v>
      </c>
      <c r="BJ8700" s="69">
        <f t="shared" si="1357"/>
        <v>0</v>
      </c>
      <c r="BK8700" s="158" t="str">
        <f t="shared" si="1358"/>
        <v/>
      </c>
    </row>
    <row r="8701" spans="1:63" ht="12" customHeight="1" x14ac:dyDescent="0.2">
      <c r="A8701" s="8"/>
      <c r="B8701" s="7"/>
      <c r="C8701" s="7"/>
      <c r="D8701" s="7"/>
      <c r="E8701" s="7"/>
      <c r="F8701" s="7"/>
      <c r="G8701" s="7"/>
      <c r="H8701" s="7"/>
      <c r="I8701" s="10"/>
      <c r="J8701" s="25"/>
      <c r="K8701" s="250"/>
      <c r="L8701" s="31"/>
      <c r="M8701" s="9"/>
      <c r="N8701" s="11" t="s">
        <v>25</v>
      </c>
      <c r="O8701" s="39"/>
      <c r="P8701" s="47"/>
      <c r="Q8701" s="13"/>
      <c r="R8701" s="248">
        <f t="shared" si="1350"/>
        <v>0</v>
      </c>
      <c r="S8701" s="248">
        <f t="shared" si="1351"/>
        <v>0</v>
      </c>
      <c r="T8701" s="248">
        <f t="shared" si="1352"/>
        <v>0</v>
      </c>
      <c r="U8701" s="248">
        <f t="shared" si="1353"/>
        <v>0</v>
      </c>
      <c r="V8701" s="13"/>
      <c r="W8701" s="7"/>
      <c r="AT8701" s="130"/>
      <c r="BF8701" s="33">
        <f t="shared" si="1359"/>
        <v>41242</v>
      </c>
      <c r="BG8701" s="34">
        <f t="shared" si="1354"/>
        <v>82.88000000000001</v>
      </c>
      <c r="BH8701" s="32">
        <f t="shared" si="1355"/>
        <v>1</v>
      </c>
      <c r="BI8701" s="32">
        <f t="shared" si="1356"/>
        <v>0</v>
      </c>
      <c r="BJ8701" s="69">
        <f t="shared" si="1357"/>
        <v>0</v>
      </c>
      <c r="BK8701" s="158" t="str">
        <f t="shared" si="1358"/>
        <v/>
      </c>
    </row>
    <row r="8702" spans="1:63" ht="12" customHeight="1" x14ac:dyDescent="0.2">
      <c r="A8702" s="8"/>
      <c r="B8702" s="7"/>
      <c r="C8702" s="7"/>
      <c r="D8702" s="7"/>
      <c r="E8702" s="7"/>
      <c r="F8702" s="7"/>
      <c r="G8702" s="7"/>
      <c r="H8702" s="7"/>
      <c r="I8702" s="10"/>
      <c r="J8702" s="25"/>
      <c r="K8702" s="250"/>
      <c r="L8702" s="31"/>
      <c r="M8702" s="9"/>
      <c r="N8702" s="11" t="s">
        <v>25</v>
      </c>
      <c r="O8702" s="39"/>
      <c r="P8702" s="47"/>
      <c r="Q8702" s="13"/>
      <c r="R8702" s="248">
        <f t="shared" si="1350"/>
        <v>0</v>
      </c>
      <c r="S8702" s="248">
        <f t="shared" si="1351"/>
        <v>0</v>
      </c>
      <c r="T8702" s="248">
        <f t="shared" si="1352"/>
        <v>0</v>
      </c>
      <c r="U8702" s="248">
        <f t="shared" si="1353"/>
        <v>0</v>
      </c>
      <c r="V8702" s="13"/>
      <c r="W8702" s="7"/>
      <c r="AT8702" s="130"/>
      <c r="BF8702" s="33">
        <f t="shared" si="1359"/>
        <v>41242</v>
      </c>
      <c r="BG8702" s="34">
        <f t="shared" si="1354"/>
        <v>82.88000000000001</v>
      </c>
      <c r="BH8702" s="32">
        <f t="shared" si="1355"/>
        <v>1</v>
      </c>
      <c r="BI8702" s="32">
        <f t="shared" si="1356"/>
        <v>0</v>
      </c>
      <c r="BJ8702" s="69">
        <f t="shared" si="1357"/>
        <v>0</v>
      </c>
      <c r="BK8702" s="158" t="str">
        <f t="shared" si="1358"/>
        <v/>
      </c>
    </row>
    <row r="8703" spans="1:63" ht="12" customHeight="1" x14ac:dyDescent="0.2">
      <c r="A8703" s="8"/>
      <c r="B8703" s="7"/>
      <c r="C8703" s="7"/>
      <c r="D8703" s="7"/>
      <c r="E8703" s="7"/>
      <c r="F8703" s="7"/>
      <c r="G8703" s="7"/>
      <c r="H8703" s="7"/>
      <c r="I8703" s="10"/>
      <c r="J8703" s="25"/>
      <c r="K8703" s="250"/>
      <c r="L8703" s="31"/>
      <c r="M8703" s="9"/>
      <c r="N8703" s="11" t="s">
        <v>25</v>
      </c>
      <c r="O8703" s="39"/>
      <c r="P8703" s="47"/>
      <c r="Q8703" s="13"/>
      <c r="R8703" s="248">
        <f t="shared" si="1350"/>
        <v>0</v>
      </c>
      <c r="S8703" s="248">
        <f t="shared" si="1351"/>
        <v>0</v>
      </c>
      <c r="T8703" s="248">
        <f t="shared" si="1352"/>
        <v>0</v>
      </c>
      <c r="U8703" s="248">
        <f t="shared" si="1353"/>
        <v>0</v>
      </c>
      <c r="V8703" s="13"/>
      <c r="W8703" s="7"/>
      <c r="AT8703" s="130"/>
      <c r="BF8703" s="33">
        <f t="shared" si="1359"/>
        <v>41242</v>
      </c>
      <c r="BG8703" s="34">
        <f t="shared" si="1354"/>
        <v>82.88000000000001</v>
      </c>
      <c r="BH8703" s="32">
        <f t="shared" si="1355"/>
        <v>1</v>
      </c>
      <c r="BI8703" s="32">
        <f t="shared" si="1356"/>
        <v>0</v>
      </c>
      <c r="BJ8703" s="69">
        <f t="shared" si="1357"/>
        <v>0</v>
      </c>
      <c r="BK8703" s="158" t="str">
        <f t="shared" si="1358"/>
        <v/>
      </c>
    </row>
    <row r="8704" spans="1:63" ht="12" customHeight="1" x14ac:dyDescent="0.2">
      <c r="A8704" s="8"/>
      <c r="B8704" s="7"/>
      <c r="C8704" s="7"/>
      <c r="D8704" s="7"/>
      <c r="E8704" s="7"/>
      <c r="F8704" s="7"/>
      <c r="G8704" s="7"/>
      <c r="H8704" s="7"/>
      <c r="I8704" s="10"/>
      <c r="J8704" s="25"/>
      <c r="K8704" s="250"/>
      <c r="L8704" s="31"/>
      <c r="M8704" s="9"/>
      <c r="N8704" s="11" t="s">
        <v>25</v>
      </c>
      <c r="O8704" s="39"/>
      <c r="P8704" s="47"/>
      <c r="Q8704" s="13"/>
      <c r="R8704" s="248">
        <f t="shared" si="1350"/>
        <v>0</v>
      </c>
      <c r="S8704" s="248">
        <f t="shared" si="1351"/>
        <v>0</v>
      </c>
      <c r="T8704" s="248">
        <f t="shared" si="1352"/>
        <v>0</v>
      </c>
      <c r="U8704" s="248">
        <f t="shared" si="1353"/>
        <v>0</v>
      </c>
      <c r="V8704" s="13"/>
      <c r="W8704" s="7"/>
      <c r="AT8704" s="130"/>
      <c r="BF8704" s="33">
        <f t="shared" si="1359"/>
        <v>41242</v>
      </c>
      <c r="BG8704" s="34">
        <f t="shared" si="1354"/>
        <v>82.88000000000001</v>
      </c>
      <c r="BH8704" s="32">
        <f t="shared" si="1355"/>
        <v>1</v>
      </c>
      <c r="BI8704" s="32">
        <f t="shared" si="1356"/>
        <v>0</v>
      </c>
      <c r="BJ8704" s="69">
        <f t="shared" si="1357"/>
        <v>0</v>
      </c>
      <c r="BK8704" s="158" t="str">
        <f t="shared" si="1358"/>
        <v/>
      </c>
    </row>
    <row r="8705" spans="1:63" ht="12" customHeight="1" x14ac:dyDescent="0.2">
      <c r="A8705" s="8"/>
      <c r="B8705" s="7"/>
      <c r="C8705" s="7"/>
      <c r="D8705" s="7"/>
      <c r="E8705" s="7"/>
      <c r="F8705" s="7"/>
      <c r="G8705" s="7"/>
      <c r="H8705" s="7"/>
      <c r="I8705" s="10"/>
      <c r="J8705" s="25"/>
      <c r="K8705" s="250"/>
      <c r="L8705" s="31"/>
      <c r="M8705" s="9"/>
      <c r="N8705" s="11" t="s">
        <v>25</v>
      </c>
      <c r="O8705" s="39"/>
      <c r="P8705" s="47"/>
      <c r="Q8705" s="13"/>
      <c r="R8705" s="248">
        <f t="shared" si="1350"/>
        <v>0</v>
      </c>
      <c r="S8705" s="248">
        <f t="shared" si="1351"/>
        <v>0</v>
      </c>
      <c r="T8705" s="248">
        <f t="shared" si="1352"/>
        <v>0</v>
      </c>
      <c r="U8705" s="248">
        <f t="shared" si="1353"/>
        <v>0</v>
      </c>
      <c r="V8705" s="13"/>
      <c r="W8705" s="7"/>
      <c r="AT8705" s="130"/>
      <c r="BF8705" s="33">
        <f t="shared" si="1359"/>
        <v>41242</v>
      </c>
      <c r="BG8705" s="34">
        <f t="shared" si="1354"/>
        <v>82.88000000000001</v>
      </c>
      <c r="BH8705" s="32">
        <f t="shared" si="1355"/>
        <v>1</v>
      </c>
      <c r="BI8705" s="32">
        <f t="shared" si="1356"/>
        <v>0</v>
      </c>
      <c r="BJ8705" s="69">
        <f t="shared" si="1357"/>
        <v>0</v>
      </c>
      <c r="BK8705" s="158" t="str">
        <f t="shared" si="1358"/>
        <v/>
      </c>
    </row>
    <row r="8706" spans="1:63" ht="12" customHeight="1" x14ac:dyDescent="0.2">
      <c r="A8706" s="8"/>
      <c r="B8706" s="7"/>
      <c r="C8706" s="7"/>
      <c r="D8706" s="7"/>
      <c r="E8706" s="7"/>
      <c r="F8706" s="7"/>
      <c r="G8706" s="7"/>
      <c r="H8706" s="7"/>
      <c r="I8706" s="10"/>
      <c r="J8706" s="25"/>
      <c r="K8706" s="250"/>
      <c r="L8706" s="31"/>
      <c r="M8706" s="9"/>
      <c r="N8706" s="11" t="s">
        <v>25</v>
      </c>
      <c r="O8706" s="39"/>
      <c r="P8706" s="47"/>
      <c r="Q8706" s="13"/>
      <c r="R8706" s="248">
        <f t="shared" si="1350"/>
        <v>0</v>
      </c>
      <c r="S8706" s="248">
        <f t="shared" si="1351"/>
        <v>0</v>
      </c>
      <c r="T8706" s="248">
        <f t="shared" si="1352"/>
        <v>0</v>
      </c>
      <c r="U8706" s="248">
        <f t="shared" si="1353"/>
        <v>0</v>
      </c>
      <c r="V8706" s="13"/>
      <c r="W8706" s="7"/>
      <c r="AT8706" s="130"/>
      <c r="BF8706" s="33">
        <f t="shared" si="1359"/>
        <v>41242</v>
      </c>
      <c r="BG8706" s="34">
        <f t="shared" si="1354"/>
        <v>82.88000000000001</v>
      </c>
      <c r="BH8706" s="32">
        <f t="shared" si="1355"/>
        <v>1</v>
      </c>
      <c r="BI8706" s="32">
        <f t="shared" si="1356"/>
        <v>0</v>
      </c>
      <c r="BJ8706" s="69">
        <f t="shared" si="1357"/>
        <v>0</v>
      </c>
      <c r="BK8706" s="158" t="str">
        <f t="shared" si="1358"/>
        <v/>
      </c>
    </row>
    <row r="8707" spans="1:63" ht="12" customHeight="1" x14ac:dyDescent="0.2">
      <c r="A8707" s="8"/>
      <c r="B8707" s="7"/>
      <c r="C8707" s="7"/>
      <c r="D8707" s="7"/>
      <c r="E8707" s="7"/>
      <c r="F8707" s="7"/>
      <c r="G8707" s="7"/>
      <c r="H8707" s="7"/>
      <c r="I8707" s="10"/>
      <c r="J8707" s="25"/>
      <c r="K8707" s="250"/>
      <c r="L8707" s="31"/>
      <c r="M8707" s="9"/>
      <c r="N8707" s="11" t="s">
        <v>25</v>
      </c>
      <c r="O8707" s="39"/>
      <c r="P8707" s="47"/>
      <c r="Q8707" s="13"/>
      <c r="R8707" s="248">
        <f t="shared" si="1350"/>
        <v>0</v>
      </c>
      <c r="S8707" s="248">
        <f t="shared" si="1351"/>
        <v>0</v>
      </c>
      <c r="T8707" s="248">
        <f t="shared" si="1352"/>
        <v>0</v>
      </c>
      <c r="U8707" s="248">
        <f t="shared" si="1353"/>
        <v>0</v>
      </c>
      <c r="V8707" s="13"/>
      <c r="W8707" s="7"/>
      <c r="AT8707" s="130"/>
      <c r="BF8707" s="33">
        <f t="shared" si="1359"/>
        <v>41242</v>
      </c>
      <c r="BG8707" s="34">
        <f t="shared" si="1354"/>
        <v>82.88000000000001</v>
      </c>
      <c r="BH8707" s="32">
        <f t="shared" si="1355"/>
        <v>1</v>
      </c>
      <c r="BI8707" s="32">
        <f t="shared" si="1356"/>
        <v>0</v>
      </c>
      <c r="BJ8707" s="69">
        <f t="shared" si="1357"/>
        <v>0</v>
      </c>
      <c r="BK8707" s="158" t="str">
        <f t="shared" si="1358"/>
        <v/>
      </c>
    </row>
    <row r="8708" spans="1:63" ht="12" customHeight="1" x14ac:dyDescent="0.2">
      <c r="A8708" s="8"/>
      <c r="B8708" s="7"/>
      <c r="C8708" s="7"/>
      <c r="D8708" s="7"/>
      <c r="E8708" s="7"/>
      <c r="F8708" s="7"/>
      <c r="G8708" s="7"/>
      <c r="H8708" s="7"/>
      <c r="I8708" s="10"/>
      <c r="J8708" s="25"/>
      <c r="K8708" s="250"/>
      <c r="L8708" s="31"/>
      <c r="M8708" s="9"/>
      <c r="N8708" s="11" t="s">
        <v>25</v>
      </c>
      <c r="O8708" s="39"/>
      <c r="P8708" s="47"/>
      <c r="Q8708" s="13"/>
      <c r="R8708" s="248">
        <f t="shared" si="1350"/>
        <v>0</v>
      </c>
      <c r="S8708" s="248">
        <f t="shared" si="1351"/>
        <v>0</v>
      </c>
      <c r="T8708" s="248">
        <f t="shared" si="1352"/>
        <v>0</v>
      </c>
      <c r="U8708" s="248">
        <f t="shared" si="1353"/>
        <v>0</v>
      </c>
      <c r="V8708" s="13"/>
      <c r="W8708" s="7"/>
      <c r="AT8708" s="130"/>
      <c r="BF8708" s="33">
        <f t="shared" si="1359"/>
        <v>41242</v>
      </c>
      <c r="BG8708" s="34">
        <f t="shared" si="1354"/>
        <v>82.88000000000001</v>
      </c>
      <c r="BH8708" s="32">
        <f t="shared" si="1355"/>
        <v>1</v>
      </c>
      <c r="BI8708" s="32">
        <f t="shared" si="1356"/>
        <v>0</v>
      </c>
      <c r="BJ8708" s="69">
        <f t="shared" si="1357"/>
        <v>0</v>
      </c>
      <c r="BK8708" s="158" t="str">
        <f t="shared" si="1358"/>
        <v/>
      </c>
    </row>
    <row r="8709" spans="1:63" ht="12" customHeight="1" x14ac:dyDescent="0.2">
      <c r="A8709" s="8"/>
      <c r="B8709" s="7"/>
      <c r="C8709" s="7"/>
      <c r="D8709" s="7"/>
      <c r="E8709" s="7"/>
      <c r="F8709" s="7"/>
      <c r="G8709" s="7"/>
      <c r="H8709" s="7"/>
      <c r="I8709" s="10"/>
      <c r="J8709" s="25"/>
      <c r="K8709" s="250"/>
      <c r="L8709" s="31"/>
      <c r="M8709" s="9"/>
      <c r="N8709" s="11" t="s">
        <v>25</v>
      </c>
      <c r="O8709" s="39"/>
      <c r="P8709" s="47"/>
      <c r="Q8709" s="13"/>
      <c r="R8709" s="248">
        <f t="shared" si="1350"/>
        <v>0</v>
      </c>
      <c r="S8709" s="248">
        <f t="shared" si="1351"/>
        <v>0</v>
      </c>
      <c r="T8709" s="248">
        <f t="shared" si="1352"/>
        <v>0</v>
      </c>
      <c r="U8709" s="248">
        <f t="shared" si="1353"/>
        <v>0</v>
      </c>
      <c r="V8709" s="13"/>
      <c r="W8709" s="7"/>
      <c r="AT8709" s="130"/>
      <c r="BF8709" s="33">
        <f t="shared" si="1359"/>
        <v>41242</v>
      </c>
      <c r="BG8709" s="34">
        <f t="shared" si="1354"/>
        <v>82.88000000000001</v>
      </c>
      <c r="BH8709" s="32">
        <f t="shared" si="1355"/>
        <v>1</v>
      </c>
      <c r="BI8709" s="32">
        <f t="shared" si="1356"/>
        <v>0</v>
      </c>
      <c r="BJ8709" s="69">
        <f t="shared" si="1357"/>
        <v>0</v>
      </c>
      <c r="BK8709" s="158" t="str">
        <f t="shared" si="1358"/>
        <v/>
      </c>
    </row>
    <row r="8710" spans="1:63" ht="12" customHeight="1" x14ac:dyDescent="0.2">
      <c r="A8710" s="8"/>
      <c r="B8710" s="7"/>
      <c r="C8710" s="7"/>
      <c r="D8710" s="7"/>
      <c r="E8710" s="7"/>
      <c r="F8710" s="7"/>
      <c r="G8710" s="7"/>
      <c r="H8710" s="7"/>
      <c r="I8710" s="10"/>
      <c r="J8710" s="25"/>
      <c r="K8710" s="250"/>
      <c r="L8710" s="31"/>
      <c r="M8710" s="9"/>
      <c r="N8710" s="11" t="s">
        <v>25</v>
      </c>
      <c r="O8710" s="39"/>
      <c r="P8710" s="47"/>
      <c r="Q8710" s="13"/>
      <c r="R8710" s="248">
        <f t="shared" si="1350"/>
        <v>0</v>
      </c>
      <c r="S8710" s="248">
        <f t="shared" si="1351"/>
        <v>0</v>
      </c>
      <c r="T8710" s="248">
        <f t="shared" si="1352"/>
        <v>0</v>
      </c>
      <c r="U8710" s="248">
        <f t="shared" si="1353"/>
        <v>0</v>
      </c>
      <c r="V8710" s="13"/>
      <c r="W8710" s="7"/>
      <c r="AT8710" s="130"/>
      <c r="BF8710" s="33">
        <f t="shared" si="1359"/>
        <v>41242</v>
      </c>
      <c r="BG8710" s="34">
        <f t="shared" si="1354"/>
        <v>82.88000000000001</v>
      </c>
      <c r="BH8710" s="32">
        <f t="shared" si="1355"/>
        <v>1</v>
      </c>
      <c r="BI8710" s="32">
        <f t="shared" si="1356"/>
        <v>0</v>
      </c>
      <c r="BJ8710" s="69">
        <f t="shared" si="1357"/>
        <v>0</v>
      </c>
      <c r="BK8710" s="158" t="str">
        <f t="shared" si="1358"/>
        <v/>
      </c>
    </row>
    <row r="8711" spans="1:63" ht="12" customHeight="1" x14ac:dyDescent="0.2">
      <c r="A8711" s="8"/>
      <c r="B8711" s="7"/>
      <c r="C8711" s="7"/>
      <c r="D8711" s="7"/>
      <c r="E8711" s="7"/>
      <c r="F8711" s="7"/>
      <c r="G8711" s="7"/>
      <c r="H8711" s="7"/>
      <c r="I8711" s="10"/>
      <c r="J8711" s="25"/>
      <c r="K8711" s="250"/>
      <c r="L8711" s="31"/>
      <c r="M8711" s="9"/>
      <c r="N8711" s="11" t="s">
        <v>25</v>
      </c>
      <c r="O8711" s="39"/>
      <c r="P8711" s="47"/>
      <c r="Q8711" s="13"/>
      <c r="R8711" s="248">
        <f t="shared" si="1350"/>
        <v>0</v>
      </c>
      <c r="S8711" s="248">
        <f t="shared" si="1351"/>
        <v>0</v>
      </c>
      <c r="T8711" s="248">
        <f t="shared" si="1352"/>
        <v>0</v>
      </c>
      <c r="U8711" s="248">
        <f t="shared" si="1353"/>
        <v>0</v>
      </c>
      <c r="V8711" s="13"/>
      <c r="W8711" s="7"/>
      <c r="AT8711" s="130"/>
      <c r="BF8711" s="33">
        <f t="shared" si="1359"/>
        <v>41242</v>
      </c>
      <c r="BG8711" s="34">
        <f t="shared" si="1354"/>
        <v>82.88000000000001</v>
      </c>
      <c r="BH8711" s="32">
        <f t="shared" si="1355"/>
        <v>1</v>
      </c>
      <c r="BI8711" s="32">
        <f t="shared" si="1356"/>
        <v>0</v>
      </c>
      <c r="BJ8711" s="69">
        <f t="shared" si="1357"/>
        <v>0</v>
      </c>
      <c r="BK8711" s="158" t="str">
        <f t="shared" si="1358"/>
        <v/>
      </c>
    </row>
    <row r="8712" spans="1:63" ht="12" customHeight="1" x14ac:dyDescent="0.2">
      <c r="A8712" s="8"/>
      <c r="B8712" s="7"/>
      <c r="C8712" s="7"/>
      <c r="D8712" s="7"/>
      <c r="E8712" s="7"/>
      <c r="F8712" s="7"/>
      <c r="G8712" s="7"/>
      <c r="H8712" s="7"/>
      <c r="I8712" s="10"/>
      <c r="J8712" s="25"/>
      <c r="K8712" s="250"/>
      <c r="L8712" s="31"/>
      <c r="M8712" s="9"/>
      <c r="N8712" s="11" t="s">
        <v>25</v>
      </c>
      <c r="O8712" s="39"/>
      <c r="P8712" s="47"/>
      <c r="Q8712" s="13"/>
      <c r="R8712" s="248">
        <f t="shared" si="1350"/>
        <v>0</v>
      </c>
      <c r="S8712" s="248">
        <f t="shared" si="1351"/>
        <v>0</v>
      </c>
      <c r="T8712" s="248">
        <f t="shared" si="1352"/>
        <v>0</v>
      </c>
      <c r="U8712" s="248">
        <f t="shared" si="1353"/>
        <v>0</v>
      </c>
      <c r="V8712" s="13"/>
      <c r="W8712" s="7"/>
      <c r="AT8712" s="130"/>
      <c r="BF8712" s="33">
        <f t="shared" si="1359"/>
        <v>41242</v>
      </c>
      <c r="BG8712" s="34">
        <f t="shared" si="1354"/>
        <v>82.88000000000001</v>
      </c>
      <c r="BH8712" s="32">
        <f t="shared" si="1355"/>
        <v>1</v>
      </c>
      <c r="BI8712" s="32">
        <f t="shared" si="1356"/>
        <v>0</v>
      </c>
      <c r="BJ8712" s="69">
        <f t="shared" si="1357"/>
        <v>0</v>
      </c>
      <c r="BK8712" s="158" t="str">
        <f t="shared" si="1358"/>
        <v/>
      </c>
    </row>
    <row r="8713" spans="1:63" ht="12" customHeight="1" x14ac:dyDescent="0.2">
      <c r="A8713" s="8"/>
      <c r="B8713" s="7"/>
      <c r="C8713" s="7"/>
      <c r="D8713" s="7"/>
      <c r="E8713" s="7"/>
      <c r="F8713" s="7"/>
      <c r="G8713" s="7"/>
      <c r="H8713" s="7"/>
      <c r="I8713" s="10"/>
      <c r="J8713" s="25"/>
      <c r="K8713" s="250"/>
      <c r="L8713" s="31"/>
      <c r="M8713" s="9"/>
      <c r="N8713" s="11" t="s">
        <v>25</v>
      </c>
      <c r="O8713" s="39"/>
      <c r="P8713" s="47"/>
      <c r="Q8713" s="13"/>
      <c r="R8713" s="248">
        <f t="shared" si="1350"/>
        <v>0</v>
      </c>
      <c r="S8713" s="248">
        <f t="shared" si="1351"/>
        <v>0</v>
      </c>
      <c r="T8713" s="248">
        <f t="shared" si="1352"/>
        <v>0</v>
      </c>
      <c r="U8713" s="248">
        <f t="shared" si="1353"/>
        <v>0</v>
      </c>
      <c r="V8713" s="13"/>
      <c r="W8713" s="7"/>
      <c r="AT8713" s="130"/>
      <c r="BF8713" s="33">
        <f t="shared" si="1359"/>
        <v>41242</v>
      </c>
      <c r="BG8713" s="34">
        <f t="shared" si="1354"/>
        <v>82.88000000000001</v>
      </c>
      <c r="BH8713" s="32">
        <f t="shared" si="1355"/>
        <v>1</v>
      </c>
      <c r="BI8713" s="32">
        <f t="shared" si="1356"/>
        <v>0</v>
      </c>
      <c r="BJ8713" s="69">
        <f t="shared" si="1357"/>
        <v>0</v>
      </c>
      <c r="BK8713" s="158" t="str">
        <f t="shared" si="1358"/>
        <v/>
      </c>
    </row>
    <row r="8714" spans="1:63" ht="12" customHeight="1" x14ac:dyDescent="0.2">
      <c r="A8714" s="8"/>
      <c r="B8714" s="7"/>
      <c r="C8714" s="7"/>
      <c r="D8714" s="7"/>
      <c r="E8714" s="7"/>
      <c r="F8714" s="7"/>
      <c r="G8714" s="7"/>
      <c r="H8714" s="7"/>
      <c r="I8714" s="10"/>
      <c r="J8714" s="25"/>
      <c r="K8714" s="250"/>
      <c r="L8714" s="31"/>
      <c r="M8714" s="9"/>
      <c r="N8714" s="11" t="s">
        <v>25</v>
      </c>
      <c r="O8714" s="39"/>
      <c r="P8714" s="47"/>
      <c r="Q8714" s="13"/>
      <c r="R8714" s="248">
        <f t="shared" si="1350"/>
        <v>0</v>
      </c>
      <c r="S8714" s="248">
        <f t="shared" si="1351"/>
        <v>0</v>
      </c>
      <c r="T8714" s="248">
        <f t="shared" si="1352"/>
        <v>0</v>
      </c>
      <c r="U8714" s="248">
        <f t="shared" si="1353"/>
        <v>0</v>
      </c>
      <c r="V8714" s="13"/>
      <c r="W8714" s="7"/>
      <c r="AT8714" s="130"/>
      <c r="BF8714" s="33">
        <f t="shared" si="1359"/>
        <v>41242</v>
      </c>
      <c r="BG8714" s="34">
        <f t="shared" si="1354"/>
        <v>82.88000000000001</v>
      </c>
      <c r="BH8714" s="32">
        <f t="shared" si="1355"/>
        <v>1</v>
      </c>
      <c r="BI8714" s="32">
        <f t="shared" si="1356"/>
        <v>0</v>
      </c>
      <c r="BJ8714" s="69">
        <f t="shared" si="1357"/>
        <v>0</v>
      </c>
      <c r="BK8714" s="158" t="str">
        <f t="shared" si="1358"/>
        <v/>
      </c>
    </row>
    <row r="8715" spans="1:63" ht="12" customHeight="1" x14ac:dyDescent="0.2">
      <c r="A8715" s="8"/>
      <c r="B8715" s="7"/>
      <c r="C8715" s="7"/>
      <c r="D8715" s="7"/>
      <c r="E8715" s="7"/>
      <c r="F8715" s="7"/>
      <c r="G8715" s="7"/>
      <c r="H8715" s="7"/>
      <c r="I8715" s="10"/>
      <c r="J8715" s="25"/>
      <c r="K8715" s="250"/>
      <c r="L8715" s="31"/>
      <c r="M8715" s="9"/>
      <c r="N8715" s="11" t="s">
        <v>25</v>
      </c>
      <c r="O8715" s="39"/>
      <c r="P8715" s="47"/>
      <c r="Q8715" s="13"/>
      <c r="R8715" s="248">
        <f t="shared" ref="R8715:R8778" si="1360">IF(N8715&lt;&gt;"M",ROUND(IF(M8715&lt;&gt;"Y",IF(P8715&lt;&gt;"Y",K8715,K8715*(BH8715-1)),0),ROUNDING),"")</f>
        <v>0</v>
      </c>
      <c r="S8715" s="248">
        <f t="shared" ref="S8715:S8778" si="1361">IF(N8715&lt;&gt;"M",ROUND(IF(O8715&gt;0,IF(M8715="Y",BI8715*(1-O8715),IF(BI8715&gt;R8715,R8715 + (BI8715 - R8715)*(1-O8715),BI8715)),BI8715),ROUNDING),"")</f>
        <v>0</v>
      </c>
      <c r="T8715" s="248">
        <f t="shared" ref="T8715:T8778" si="1362">IF(N8715&lt;&gt;"M",ROUND(IF(O8715&gt;0,IF(M8715="Y",BJ8715*(1-O8715),IF(BJ8715&gt;R8715,R8715 + (BJ8715 - R8715)*(1-O8715),BJ8715)),BJ8715),ROUNDING),"")</f>
        <v>0</v>
      </c>
      <c r="U8715" s="248">
        <f t="shared" ref="U8715:U8778" si="1363">IF(N8715&lt;&gt;"M",ROUND(IF(OR(N8715="P",N8715=""),0,IF(OR(M8715="N",M8715=""),T8715-R8715,T8715)),ROUNDING),"")</f>
        <v>0</v>
      </c>
      <c r="V8715" s="13"/>
      <c r="W8715" s="7"/>
      <c r="AT8715" s="130"/>
      <c r="BF8715" s="33">
        <f t="shared" si="1359"/>
        <v>41242</v>
      </c>
      <c r="BG8715" s="34">
        <f t="shared" ref="BG8715:BG8778" si="1364">IF(N8715&lt;&gt;"M",BG8714+U8715,BG8714)</f>
        <v>82.88000000000001</v>
      </c>
      <c r="BH8715" s="32">
        <f t="shared" ref="BH8715:BH8778" si="1365">IF(L8715&lt;&gt;"",IF(ODDS_TYPE=1,L8715,IF(ODDS_TYPE=2,IF(L8715&gt;0,1+L8715/100,IF(L8715&lt;0,1-100/L8715,1)),IF(ODDS_TYPE=3,1+L8715,IF(ODDS_TYPE=4,1+L8715,IF(ODDS_TYPE=5,IF(L8715&gt;0,1+L8715,1-1/L8715),IF(ODDS_TYPE=6,IF(L8715&gt;=0,L8715+1,1-1/L8715),1)))))),1)</f>
        <v>1</v>
      </c>
      <c r="BI8715" s="32">
        <f t="shared" ref="BI8715:BI8778" si="1366">IF(P8715&lt;&gt;"Y",IF(M8715&lt;&gt;"Y",K8715*BH8715,K8715*BH8715 - K8715),IF(M8715&lt;&gt;"Y",K8715*BH8715,K8715))</f>
        <v>0</v>
      </c>
      <c r="BJ8715" s="69">
        <f t="shared" ref="BJ8715:BJ8778" si="1367">IF(P8715&lt;&gt;"Y",
IF(M8715&lt;&gt;"Y",
IF(N8715="Y",K8715*BH8715,IF(N8715="P",0,IF(OR(N8715="R",N8715="PU"),K8715,IF(N8715="H",K8715*BH8715*0.5,IF(N8715="HW",K8715*0.5*(1 + BH8715),IF(N8715="HL",K8715*0.5,0)))))),
IF(N8715="Y",K8715*BH8715 - K8715,IF(N8715="P",0,IF(OR(N8715="R",N8715="PU"),0,IF(N8715="H",IF(BH8715&gt;2,0.5*K8715*BH8715 - K8715,0),IF(N8715="HW",K8715*0.5*(1 + BH8715) - K8715,IF(N8715="HL",0,0))))))),
IF(M8715&lt;&gt;"Y",
IF(N8715="Y",K8715*BH8715,IF(N8715="P",0,IF(OR(N8715="R",N8715="PU"),K8715*(BH8715-1),IF(N8715="H",K8715*BH8715*0.5,IF(N8715="HW",K8715*(BH8715-1)*0.5,IF(N8715="HL",K8715*BH8715 - K8715*0.5,0)))))),
IF(N8715="Y",K8715,IF(N8715="P",0,IF(OR(N8715="R",N8715="PU"),0,IF(N8715="H",IF(BH8715&lt;2,K8715*BH8715*0.5 - K8715*(BH8715-1),0),IF(N8715="HW",0,IF(N8715="HL",K8715*0.5,0)))))))
)</f>
        <v>0</v>
      </c>
      <c r="BK8715" s="158" t="str">
        <f t="shared" ref="BK8715:BK8778" si="1368">IF(FILT_M=1,IF(LEN(C8715)&gt;0,C8715,""),IF(FILT_M=2,IF(LEN(E8715)&gt;0,E8715,""),IF(FILT_M=3,IF(LEN(F8715)&gt;0,F8715,""),IF(FILT_M=4,IF(LEN(G8715)&gt;0,G8715,""),""))))</f>
        <v/>
      </c>
    </row>
    <row r="8716" spans="1:63" ht="12" customHeight="1" x14ac:dyDescent="0.2">
      <c r="A8716" s="8"/>
      <c r="B8716" s="7"/>
      <c r="C8716" s="7"/>
      <c r="D8716" s="7"/>
      <c r="E8716" s="7"/>
      <c r="F8716" s="7"/>
      <c r="G8716" s="7"/>
      <c r="H8716" s="7"/>
      <c r="I8716" s="10"/>
      <c r="J8716" s="25"/>
      <c r="K8716" s="250"/>
      <c r="L8716" s="31"/>
      <c r="M8716" s="9"/>
      <c r="N8716" s="11" t="s">
        <v>25</v>
      </c>
      <c r="O8716" s="39"/>
      <c r="P8716" s="47"/>
      <c r="Q8716" s="13"/>
      <c r="R8716" s="248">
        <f t="shared" si="1360"/>
        <v>0</v>
      </c>
      <c r="S8716" s="248">
        <f t="shared" si="1361"/>
        <v>0</v>
      </c>
      <c r="T8716" s="248">
        <f t="shared" si="1362"/>
        <v>0</v>
      </c>
      <c r="U8716" s="248">
        <f t="shared" si="1363"/>
        <v>0</v>
      </c>
      <c r="V8716" s="13"/>
      <c r="W8716" s="7"/>
      <c r="AT8716" s="130"/>
      <c r="BF8716" s="33">
        <f t="shared" ref="BF8716:BF8779" si="1369">IF(A8716&gt;2,A8716,BF8715)</f>
        <v>41242</v>
      </c>
      <c r="BG8716" s="34">
        <f t="shared" si="1364"/>
        <v>82.88000000000001</v>
      </c>
      <c r="BH8716" s="32">
        <f t="shared" si="1365"/>
        <v>1</v>
      </c>
      <c r="BI8716" s="32">
        <f t="shared" si="1366"/>
        <v>0</v>
      </c>
      <c r="BJ8716" s="69">
        <f t="shared" si="1367"/>
        <v>0</v>
      </c>
      <c r="BK8716" s="158" t="str">
        <f t="shared" si="1368"/>
        <v/>
      </c>
    </row>
    <row r="8717" spans="1:63" ht="12" customHeight="1" x14ac:dyDescent="0.2">
      <c r="A8717" s="8"/>
      <c r="B8717" s="7"/>
      <c r="C8717" s="7"/>
      <c r="D8717" s="7"/>
      <c r="E8717" s="7"/>
      <c r="F8717" s="7"/>
      <c r="G8717" s="7"/>
      <c r="H8717" s="7"/>
      <c r="I8717" s="10"/>
      <c r="J8717" s="25"/>
      <c r="K8717" s="250"/>
      <c r="L8717" s="31"/>
      <c r="M8717" s="9"/>
      <c r="N8717" s="11" t="s">
        <v>25</v>
      </c>
      <c r="O8717" s="39"/>
      <c r="P8717" s="47"/>
      <c r="Q8717" s="13"/>
      <c r="R8717" s="248">
        <f t="shared" si="1360"/>
        <v>0</v>
      </c>
      <c r="S8717" s="248">
        <f t="shared" si="1361"/>
        <v>0</v>
      </c>
      <c r="T8717" s="248">
        <f t="shared" si="1362"/>
        <v>0</v>
      </c>
      <c r="U8717" s="248">
        <f t="shared" si="1363"/>
        <v>0</v>
      </c>
      <c r="V8717" s="13"/>
      <c r="W8717" s="7"/>
      <c r="AT8717" s="130"/>
      <c r="BF8717" s="33">
        <f t="shared" si="1369"/>
        <v>41242</v>
      </c>
      <c r="BG8717" s="34">
        <f t="shared" si="1364"/>
        <v>82.88000000000001</v>
      </c>
      <c r="BH8717" s="32">
        <f t="shared" si="1365"/>
        <v>1</v>
      </c>
      <c r="BI8717" s="32">
        <f t="shared" si="1366"/>
        <v>0</v>
      </c>
      <c r="BJ8717" s="69">
        <f t="shared" si="1367"/>
        <v>0</v>
      </c>
      <c r="BK8717" s="158" t="str">
        <f t="shared" si="1368"/>
        <v/>
      </c>
    </row>
    <row r="8718" spans="1:63" ht="12" customHeight="1" x14ac:dyDescent="0.2">
      <c r="A8718" s="8"/>
      <c r="B8718" s="7"/>
      <c r="C8718" s="7"/>
      <c r="D8718" s="7"/>
      <c r="E8718" s="7"/>
      <c r="F8718" s="7"/>
      <c r="G8718" s="7"/>
      <c r="H8718" s="7"/>
      <c r="I8718" s="10"/>
      <c r="J8718" s="25"/>
      <c r="K8718" s="250"/>
      <c r="L8718" s="31"/>
      <c r="M8718" s="9"/>
      <c r="N8718" s="11" t="s">
        <v>25</v>
      </c>
      <c r="O8718" s="39"/>
      <c r="P8718" s="47"/>
      <c r="Q8718" s="13"/>
      <c r="R8718" s="248">
        <f t="shared" si="1360"/>
        <v>0</v>
      </c>
      <c r="S8718" s="248">
        <f t="shared" si="1361"/>
        <v>0</v>
      </c>
      <c r="T8718" s="248">
        <f t="shared" si="1362"/>
        <v>0</v>
      </c>
      <c r="U8718" s="248">
        <f t="shared" si="1363"/>
        <v>0</v>
      </c>
      <c r="V8718" s="13"/>
      <c r="W8718" s="7"/>
      <c r="AT8718" s="130"/>
      <c r="BF8718" s="33">
        <f t="shared" si="1369"/>
        <v>41242</v>
      </c>
      <c r="BG8718" s="34">
        <f t="shared" si="1364"/>
        <v>82.88000000000001</v>
      </c>
      <c r="BH8718" s="32">
        <f t="shared" si="1365"/>
        <v>1</v>
      </c>
      <c r="BI8718" s="32">
        <f t="shared" si="1366"/>
        <v>0</v>
      </c>
      <c r="BJ8718" s="69">
        <f t="shared" si="1367"/>
        <v>0</v>
      </c>
      <c r="BK8718" s="158" t="str">
        <f t="shared" si="1368"/>
        <v/>
      </c>
    </row>
    <row r="8719" spans="1:63" ht="12" customHeight="1" x14ac:dyDescent="0.2">
      <c r="A8719" s="8"/>
      <c r="B8719" s="7"/>
      <c r="C8719" s="7"/>
      <c r="D8719" s="7"/>
      <c r="E8719" s="7"/>
      <c r="F8719" s="7"/>
      <c r="G8719" s="7"/>
      <c r="H8719" s="7"/>
      <c r="I8719" s="10"/>
      <c r="J8719" s="25"/>
      <c r="K8719" s="250"/>
      <c r="L8719" s="31"/>
      <c r="M8719" s="9"/>
      <c r="N8719" s="11" t="s">
        <v>25</v>
      </c>
      <c r="O8719" s="39"/>
      <c r="P8719" s="47"/>
      <c r="Q8719" s="13"/>
      <c r="R8719" s="248">
        <f t="shared" si="1360"/>
        <v>0</v>
      </c>
      <c r="S8719" s="248">
        <f t="shared" si="1361"/>
        <v>0</v>
      </c>
      <c r="T8719" s="248">
        <f t="shared" si="1362"/>
        <v>0</v>
      </c>
      <c r="U8719" s="248">
        <f t="shared" si="1363"/>
        <v>0</v>
      </c>
      <c r="V8719" s="13"/>
      <c r="W8719" s="7"/>
      <c r="AT8719" s="130"/>
      <c r="BF8719" s="33">
        <f t="shared" si="1369"/>
        <v>41242</v>
      </c>
      <c r="BG8719" s="34">
        <f t="shared" si="1364"/>
        <v>82.88000000000001</v>
      </c>
      <c r="BH8719" s="32">
        <f t="shared" si="1365"/>
        <v>1</v>
      </c>
      <c r="BI8719" s="32">
        <f t="shared" si="1366"/>
        <v>0</v>
      </c>
      <c r="BJ8719" s="69">
        <f t="shared" si="1367"/>
        <v>0</v>
      </c>
      <c r="BK8719" s="158" t="str">
        <f t="shared" si="1368"/>
        <v/>
      </c>
    </row>
    <row r="8720" spans="1:63" ht="12" customHeight="1" x14ac:dyDescent="0.2">
      <c r="A8720" s="8"/>
      <c r="B8720" s="7"/>
      <c r="C8720" s="7"/>
      <c r="D8720" s="7"/>
      <c r="E8720" s="7"/>
      <c r="F8720" s="7"/>
      <c r="G8720" s="7"/>
      <c r="H8720" s="7"/>
      <c r="I8720" s="10"/>
      <c r="J8720" s="25"/>
      <c r="K8720" s="250"/>
      <c r="L8720" s="31"/>
      <c r="M8720" s="9"/>
      <c r="N8720" s="11" t="s">
        <v>25</v>
      </c>
      <c r="O8720" s="39"/>
      <c r="P8720" s="47"/>
      <c r="Q8720" s="13"/>
      <c r="R8720" s="248">
        <f t="shared" si="1360"/>
        <v>0</v>
      </c>
      <c r="S8720" s="248">
        <f t="shared" si="1361"/>
        <v>0</v>
      </c>
      <c r="T8720" s="248">
        <f t="shared" si="1362"/>
        <v>0</v>
      </c>
      <c r="U8720" s="248">
        <f t="shared" si="1363"/>
        <v>0</v>
      </c>
      <c r="V8720" s="13"/>
      <c r="W8720" s="7"/>
      <c r="AT8720" s="130"/>
      <c r="BF8720" s="33">
        <f t="shared" si="1369"/>
        <v>41242</v>
      </c>
      <c r="BG8720" s="34">
        <f t="shared" si="1364"/>
        <v>82.88000000000001</v>
      </c>
      <c r="BH8720" s="32">
        <f t="shared" si="1365"/>
        <v>1</v>
      </c>
      <c r="BI8720" s="32">
        <f t="shared" si="1366"/>
        <v>0</v>
      </c>
      <c r="BJ8720" s="69">
        <f t="shared" si="1367"/>
        <v>0</v>
      </c>
      <c r="BK8720" s="158" t="str">
        <f t="shared" si="1368"/>
        <v/>
      </c>
    </row>
    <row r="8721" spans="1:63" ht="12" customHeight="1" x14ac:dyDescent="0.2">
      <c r="A8721" s="8"/>
      <c r="B8721" s="7"/>
      <c r="C8721" s="7"/>
      <c r="D8721" s="7"/>
      <c r="E8721" s="7"/>
      <c r="F8721" s="7"/>
      <c r="G8721" s="7"/>
      <c r="H8721" s="7"/>
      <c r="I8721" s="10"/>
      <c r="J8721" s="25"/>
      <c r="K8721" s="250"/>
      <c r="L8721" s="31"/>
      <c r="M8721" s="9"/>
      <c r="N8721" s="11" t="s">
        <v>25</v>
      </c>
      <c r="O8721" s="39"/>
      <c r="P8721" s="47"/>
      <c r="Q8721" s="13"/>
      <c r="R8721" s="248">
        <f t="shared" si="1360"/>
        <v>0</v>
      </c>
      <c r="S8721" s="248">
        <f t="shared" si="1361"/>
        <v>0</v>
      </c>
      <c r="T8721" s="248">
        <f t="shared" si="1362"/>
        <v>0</v>
      </c>
      <c r="U8721" s="248">
        <f t="shared" si="1363"/>
        <v>0</v>
      </c>
      <c r="V8721" s="13"/>
      <c r="W8721" s="7"/>
      <c r="AT8721" s="130"/>
      <c r="BF8721" s="33">
        <f t="shared" si="1369"/>
        <v>41242</v>
      </c>
      <c r="BG8721" s="34">
        <f t="shared" si="1364"/>
        <v>82.88000000000001</v>
      </c>
      <c r="BH8721" s="32">
        <f t="shared" si="1365"/>
        <v>1</v>
      </c>
      <c r="BI8721" s="32">
        <f t="shared" si="1366"/>
        <v>0</v>
      </c>
      <c r="BJ8721" s="69">
        <f t="shared" si="1367"/>
        <v>0</v>
      </c>
      <c r="BK8721" s="158" t="str">
        <f t="shared" si="1368"/>
        <v/>
      </c>
    </row>
    <row r="8722" spans="1:63" ht="12" customHeight="1" x14ac:dyDescent="0.2">
      <c r="A8722" s="8"/>
      <c r="B8722" s="7"/>
      <c r="C8722" s="7"/>
      <c r="D8722" s="7"/>
      <c r="E8722" s="7"/>
      <c r="F8722" s="7"/>
      <c r="G8722" s="7"/>
      <c r="H8722" s="7"/>
      <c r="I8722" s="10"/>
      <c r="J8722" s="25"/>
      <c r="K8722" s="250"/>
      <c r="L8722" s="31"/>
      <c r="M8722" s="9"/>
      <c r="N8722" s="11" t="s">
        <v>25</v>
      </c>
      <c r="O8722" s="39"/>
      <c r="P8722" s="47"/>
      <c r="Q8722" s="13"/>
      <c r="R8722" s="248">
        <f t="shared" si="1360"/>
        <v>0</v>
      </c>
      <c r="S8722" s="248">
        <f t="shared" si="1361"/>
        <v>0</v>
      </c>
      <c r="T8722" s="248">
        <f t="shared" si="1362"/>
        <v>0</v>
      </c>
      <c r="U8722" s="248">
        <f t="shared" si="1363"/>
        <v>0</v>
      </c>
      <c r="V8722" s="13"/>
      <c r="W8722" s="7"/>
      <c r="AT8722" s="130"/>
      <c r="BF8722" s="33">
        <f t="shared" si="1369"/>
        <v>41242</v>
      </c>
      <c r="BG8722" s="34">
        <f t="shared" si="1364"/>
        <v>82.88000000000001</v>
      </c>
      <c r="BH8722" s="32">
        <f t="shared" si="1365"/>
        <v>1</v>
      </c>
      <c r="BI8722" s="32">
        <f t="shared" si="1366"/>
        <v>0</v>
      </c>
      <c r="BJ8722" s="69">
        <f t="shared" si="1367"/>
        <v>0</v>
      </c>
      <c r="BK8722" s="158" t="str">
        <f t="shared" si="1368"/>
        <v/>
      </c>
    </row>
    <row r="8723" spans="1:63" ht="12" customHeight="1" x14ac:dyDescent="0.2">
      <c r="A8723" s="8"/>
      <c r="B8723" s="7"/>
      <c r="C8723" s="7"/>
      <c r="D8723" s="7"/>
      <c r="E8723" s="7"/>
      <c r="F8723" s="7"/>
      <c r="G8723" s="7"/>
      <c r="H8723" s="7"/>
      <c r="I8723" s="10"/>
      <c r="J8723" s="25"/>
      <c r="K8723" s="250"/>
      <c r="L8723" s="31"/>
      <c r="M8723" s="9"/>
      <c r="N8723" s="11" t="s">
        <v>25</v>
      </c>
      <c r="O8723" s="39"/>
      <c r="P8723" s="47"/>
      <c r="Q8723" s="13"/>
      <c r="R8723" s="248">
        <f t="shared" si="1360"/>
        <v>0</v>
      </c>
      <c r="S8723" s="248">
        <f t="shared" si="1361"/>
        <v>0</v>
      </c>
      <c r="T8723" s="248">
        <f t="shared" si="1362"/>
        <v>0</v>
      </c>
      <c r="U8723" s="248">
        <f t="shared" si="1363"/>
        <v>0</v>
      </c>
      <c r="V8723" s="13"/>
      <c r="W8723" s="7"/>
      <c r="AT8723" s="130"/>
      <c r="BF8723" s="33">
        <f t="shared" si="1369"/>
        <v>41242</v>
      </c>
      <c r="BG8723" s="34">
        <f t="shared" si="1364"/>
        <v>82.88000000000001</v>
      </c>
      <c r="BH8723" s="32">
        <f t="shared" si="1365"/>
        <v>1</v>
      </c>
      <c r="BI8723" s="32">
        <f t="shared" si="1366"/>
        <v>0</v>
      </c>
      <c r="BJ8723" s="69">
        <f t="shared" si="1367"/>
        <v>0</v>
      </c>
      <c r="BK8723" s="158" t="str">
        <f t="shared" si="1368"/>
        <v/>
      </c>
    </row>
    <row r="8724" spans="1:63" ht="12" customHeight="1" x14ac:dyDescent="0.2">
      <c r="A8724" s="8"/>
      <c r="B8724" s="7"/>
      <c r="C8724" s="7"/>
      <c r="D8724" s="7"/>
      <c r="E8724" s="7"/>
      <c r="F8724" s="7"/>
      <c r="G8724" s="7"/>
      <c r="H8724" s="7"/>
      <c r="I8724" s="10"/>
      <c r="J8724" s="25"/>
      <c r="K8724" s="250"/>
      <c r="L8724" s="31"/>
      <c r="M8724" s="9"/>
      <c r="N8724" s="11" t="s">
        <v>25</v>
      </c>
      <c r="O8724" s="39"/>
      <c r="P8724" s="47"/>
      <c r="Q8724" s="13"/>
      <c r="R8724" s="248">
        <f t="shared" si="1360"/>
        <v>0</v>
      </c>
      <c r="S8724" s="248">
        <f t="shared" si="1361"/>
        <v>0</v>
      </c>
      <c r="T8724" s="248">
        <f t="shared" si="1362"/>
        <v>0</v>
      </c>
      <c r="U8724" s="248">
        <f t="shared" si="1363"/>
        <v>0</v>
      </c>
      <c r="V8724" s="13"/>
      <c r="W8724" s="7"/>
      <c r="AT8724" s="130"/>
      <c r="BF8724" s="33">
        <f t="shared" si="1369"/>
        <v>41242</v>
      </c>
      <c r="BG8724" s="34">
        <f t="shared" si="1364"/>
        <v>82.88000000000001</v>
      </c>
      <c r="BH8724" s="32">
        <f t="shared" si="1365"/>
        <v>1</v>
      </c>
      <c r="BI8724" s="32">
        <f t="shared" si="1366"/>
        <v>0</v>
      </c>
      <c r="BJ8724" s="69">
        <f t="shared" si="1367"/>
        <v>0</v>
      </c>
      <c r="BK8724" s="158" t="str">
        <f t="shared" si="1368"/>
        <v/>
      </c>
    </row>
    <row r="8725" spans="1:63" ht="12" customHeight="1" x14ac:dyDescent="0.2">
      <c r="A8725" s="8"/>
      <c r="B8725" s="7"/>
      <c r="C8725" s="7"/>
      <c r="D8725" s="7"/>
      <c r="E8725" s="7"/>
      <c r="F8725" s="7"/>
      <c r="G8725" s="7"/>
      <c r="H8725" s="7"/>
      <c r="I8725" s="10"/>
      <c r="J8725" s="25"/>
      <c r="K8725" s="250"/>
      <c r="L8725" s="31"/>
      <c r="M8725" s="9"/>
      <c r="N8725" s="11" t="s">
        <v>25</v>
      </c>
      <c r="O8725" s="39"/>
      <c r="P8725" s="47"/>
      <c r="Q8725" s="13"/>
      <c r="R8725" s="248">
        <f t="shared" si="1360"/>
        <v>0</v>
      </c>
      <c r="S8725" s="248">
        <f t="shared" si="1361"/>
        <v>0</v>
      </c>
      <c r="T8725" s="248">
        <f t="shared" si="1362"/>
        <v>0</v>
      </c>
      <c r="U8725" s="248">
        <f t="shared" si="1363"/>
        <v>0</v>
      </c>
      <c r="V8725" s="13"/>
      <c r="W8725" s="7"/>
      <c r="AT8725" s="130"/>
      <c r="BF8725" s="33">
        <f t="shared" si="1369"/>
        <v>41242</v>
      </c>
      <c r="BG8725" s="34">
        <f t="shared" si="1364"/>
        <v>82.88000000000001</v>
      </c>
      <c r="BH8725" s="32">
        <f t="shared" si="1365"/>
        <v>1</v>
      </c>
      <c r="BI8725" s="32">
        <f t="shared" si="1366"/>
        <v>0</v>
      </c>
      <c r="BJ8725" s="69">
        <f t="shared" si="1367"/>
        <v>0</v>
      </c>
      <c r="BK8725" s="158" t="str">
        <f t="shared" si="1368"/>
        <v/>
      </c>
    </row>
    <row r="8726" spans="1:63" ht="12" customHeight="1" x14ac:dyDescent="0.2">
      <c r="A8726" s="8"/>
      <c r="B8726" s="7"/>
      <c r="C8726" s="7"/>
      <c r="D8726" s="7"/>
      <c r="E8726" s="7"/>
      <c r="F8726" s="7"/>
      <c r="G8726" s="7"/>
      <c r="H8726" s="7"/>
      <c r="I8726" s="10"/>
      <c r="J8726" s="25"/>
      <c r="K8726" s="250"/>
      <c r="L8726" s="31"/>
      <c r="M8726" s="9"/>
      <c r="N8726" s="11" t="s">
        <v>25</v>
      </c>
      <c r="O8726" s="39"/>
      <c r="P8726" s="47"/>
      <c r="Q8726" s="13"/>
      <c r="R8726" s="248">
        <f t="shared" si="1360"/>
        <v>0</v>
      </c>
      <c r="S8726" s="248">
        <f t="shared" si="1361"/>
        <v>0</v>
      </c>
      <c r="T8726" s="248">
        <f t="shared" si="1362"/>
        <v>0</v>
      </c>
      <c r="U8726" s="248">
        <f t="shared" si="1363"/>
        <v>0</v>
      </c>
      <c r="V8726" s="13"/>
      <c r="W8726" s="7"/>
      <c r="AT8726" s="130"/>
      <c r="BF8726" s="33">
        <f t="shared" si="1369"/>
        <v>41242</v>
      </c>
      <c r="BG8726" s="34">
        <f t="shared" si="1364"/>
        <v>82.88000000000001</v>
      </c>
      <c r="BH8726" s="32">
        <f t="shared" si="1365"/>
        <v>1</v>
      </c>
      <c r="BI8726" s="32">
        <f t="shared" si="1366"/>
        <v>0</v>
      </c>
      <c r="BJ8726" s="69">
        <f t="shared" si="1367"/>
        <v>0</v>
      </c>
      <c r="BK8726" s="158" t="str">
        <f t="shared" si="1368"/>
        <v/>
      </c>
    </row>
    <row r="8727" spans="1:63" ht="12" customHeight="1" x14ac:dyDescent="0.2">
      <c r="A8727" s="8"/>
      <c r="B8727" s="7"/>
      <c r="C8727" s="7"/>
      <c r="D8727" s="7"/>
      <c r="E8727" s="7"/>
      <c r="F8727" s="7"/>
      <c r="G8727" s="7"/>
      <c r="H8727" s="7"/>
      <c r="I8727" s="10"/>
      <c r="J8727" s="25"/>
      <c r="K8727" s="250"/>
      <c r="L8727" s="31"/>
      <c r="M8727" s="9"/>
      <c r="N8727" s="11" t="s">
        <v>25</v>
      </c>
      <c r="O8727" s="39"/>
      <c r="P8727" s="47"/>
      <c r="Q8727" s="13"/>
      <c r="R8727" s="248">
        <f t="shared" si="1360"/>
        <v>0</v>
      </c>
      <c r="S8727" s="248">
        <f t="shared" si="1361"/>
        <v>0</v>
      </c>
      <c r="T8727" s="248">
        <f t="shared" si="1362"/>
        <v>0</v>
      </c>
      <c r="U8727" s="248">
        <f t="shared" si="1363"/>
        <v>0</v>
      </c>
      <c r="V8727" s="13"/>
      <c r="W8727" s="7"/>
      <c r="AT8727" s="130"/>
      <c r="BF8727" s="33">
        <f t="shared" si="1369"/>
        <v>41242</v>
      </c>
      <c r="BG8727" s="34">
        <f t="shared" si="1364"/>
        <v>82.88000000000001</v>
      </c>
      <c r="BH8727" s="32">
        <f t="shared" si="1365"/>
        <v>1</v>
      </c>
      <c r="BI8727" s="32">
        <f t="shared" si="1366"/>
        <v>0</v>
      </c>
      <c r="BJ8727" s="69">
        <f t="shared" si="1367"/>
        <v>0</v>
      </c>
      <c r="BK8727" s="158" t="str">
        <f t="shared" si="1368"/>
        <v/>
      </c>
    </row>
    <row r="8728" spans="1:63" ht="12" customHeight="1" x14ac:dyDescent="0.2">
      <c r="A8728" s="8"/>
      <c r="B8728" s="7"/>
      <c r="C8728" s="7"/>
      <c r="D8728" s="7"/>
      <c r="E8728" s="7"/>
      <c r="F8728" s="7"/>
      <c r="G8728" s="7"/>
      <c r="H8728" s="7"/>
      <c r="I8728" s="10"/>
      <c r="J8728" s="25"/>
      <c r="K8728" s="250"/>
      <c r="L8728" s="31"/>
      <c r="M8728" s="9"/>
      <c r="N8728" s="11" t="s">
        <v>25</v>
      </c>
      <c r="O8728" s="39"/>
      <c r="P8728" s="47"/>
      <c r="Q8728" s="13"/>
      <c r="R8728" s="248">
        <f t="shared" si="1360"/>
        <v>0</v>
      </c>
      <c r="S8728" s="248">
        <f t="shared" si="1361"/>
        <v>0</v>
      </c>
      <c r="T8728" s="248">
        <f t="shared" si="1362"/>
        <v>0</v>
      </c>
      <c r="U8728" s="248">
        <f t="shared" si="1363"/>
        <v>0</v>
      </c>
      <c r="V8728" s="13"/>
      <c r="W8728" s="7"/>
      <c r="AT8728" s="130"/>
      <c r="BF8728" s="33">
        <f t="shared" si="1369"/>
        <v>41242</v>
      </c>
      <c r="BG8728" s="34">
        <f t="shared" si="1364"/>
        <v>82.88000000000001</v>
      </c>
      <c r="BH8728" s="32">
        <f t="shared" si="1365"/>
        <v>1</v>
      </c>
      <c r="BI8728" s="32">
        <f t="shared" si="1366"/>
        <v>0</v>
      </c>
      <c r="BJ8728" s="69">
        <f t="shared" si="1367"/>
        <v>0</v>
      </c>
      <c r="BK8728" s="158" t="str">
        <f t="shared" si="1368"/>
        <v/>
      </c>
    </row>
    <row r="8729" spans="1:63" ht="12" customHeight="1" x14ac:dyDescent="0.2">
      <c r="A8729" s="8"/>
      <c r="B8729" s="7"/>
      <c r="C8729" s="7"/>
      <c r="D8729" s="7"/>
      <c r="E8729" s="7"/>
      <c r="F8729" s="7"/>
      <c r="G8729" s="7"/>
      <c r="H8729" s="7"/>
      <c r="I8729" s="10"/>
      <c r="J8729" s="25"/>
      <c r="K8729" s="250"/>
      <c r="L8729" s="31"/>
      <c r="M8729" s="9"/>
      <c r="N8729" s="11" t="s">
        <v>25</v>
      </c>
      <c r="O8729" s="39"/>
      <c r="P8729" s="47"/>
      <c r="Q8729" s="13"/>
      <c r="R8729" s="248">
        <f t="shared" si="1360"/>
        <v>0</v>
      </c>
      <c r="S8729" s="248">
        <f t="shared" si="1361"/>
        <v>0</v>
      </c>
      <c r="T8729" s="248">
        <f t="shared" si="1362"/>
        <v>0</v>
      </c>
      <c r="U8729" s="248">
        <f t="shared" si="1363"/>
        <v>0</v>
      </c>
      <c r="V8729" s="13"/>
      <c r="W8729" s="7"/>
      <c r="AT8729" s="130"/>
      <c r="BF8729" s="33">
        <f t="shared" si="1369"/>
        <v>41242</v>
      </c>
      <c r="BG8729" s="34">
        <f t="shared" si="1364"/>
        <v>82.88000000000001</v>
      </c>
      <c r="BH8729" s="32">
        <f t="shared" si="1365"/>
        <v>1</v>
      </c>
      <c r="BI8729" s="32">
        <f t="shared" si="1366"/>
        <v>0</v>
      </c>
      <c r="BJ8729" s="69">
        <f t="shared" si="1367"/>
        <v>0</v>
      </c>
      <c r="BK8729" s="158" t="str">
        <f t="shared" si="1368"/>
        <v/>
      </c>
    </row>
    <row r="8730" spans="1:63" ht="12" customHeight="1" x14ac:dyDescent="0.2">
      <c r="A8730" s="8"/>
      <c r="B8730" s="7"/>
      <c r="C8730" s="7"/>
      <c r="D8730" s="7"/>
      <c r="E8730" s="7"/>
      <c r="F8730" s="7"/>
      <c r="G8730" s="7"/>
      <c r="H8730" s="7"/>
      <c r="I8730" s="10"/>
      <c r="J8730" s="25"/>
      <c r="K8730" s="250"/>
      <c r="L8730" s="31"/>
      <c r="M8730" s="9"/>
      <c r="N8730" s="11" t="s">
        <v>25</v>
      </c>
      <c r="O8730" s="39"/>
      <c r="P8730" s="47"/>
      <c r="Q8730" s="13"/>
      <c r="R8730" s="248">
        <f t="shared" si="1360"/>
        <v>0</v>
      </c>
      <c r="S8730" s="248">
        <f t="shared" si="1361"/>
        <v>0</v>
      </c>
      <c r="T8730" s="248">
        <f t="shared" si="1362"/>
        <v>0</v>
      </c>
      <c r="U8730" s="248">
        <f t="shared" si="1363"/>
        <v>0</v>
      </c>
      <c r="V8730" s="13"/>
      <c r="W8730" s="7"/>
      <c r="AT8730" s="130"/>
      <c r="BF8730" s="33">
        <f t="shared" si="1369"/>
        <v>41242</v>
      </c>
      <c r="BG8730" s="34">
        <f t="shared" si="1364"/>
        <v>82.88000000000001</v>
      </c>
      <c r="BH8730" s="32">
        <f t="shared" si="1365"/>
        <v>1</v>
      </c>
      <c r="BI8730" s="32">
        <f t="shared" si="1366"/>
        <v>0</v>
      </c>
      <c r="BJ8730" s="69">
        <f t="shared" si="1367"/>
        <v>0</v>
      </c>
      <c r="BK8730" s="158" t="str">
        <f t="shared" si="1368"/>
        <v/>
      </c>
    </row>
    <row r="8731" spans="1:63" ht="12" customHeight="1" x14ac:dyDescent="0.2">
      <c r="A8731" s="8"/>
      <c r="B8731" s="7"/>
      <c r="C8731" s="7"/>
      <c r="D8731" s="7"/>
      <c r="E8731" s="7"/>
      <c r="F8731" s="7"/>
      <c r="G8731" s="7"/>
      <c r="H8731" s="7"/>
      <c r="I8731" s="10"/>
      <c r="J8731" s="25"/>
      <c r="K8731" s="250"/>
      <c r="L8731" s="31"/>
      <c r="M8731" s="9"/>
      <c r="N8731" s="11" t="s">
        <v>25</v>
      </c>
      <c r="O8731" s="39"/>
      <c r="P8731" s="47"/>
      <c r="Q8731" s="13"/>
      <c r="R8731" s="248">
        <f t="shared" si="1360"/>
        <v>0</v>
      </c>
      <c r="S8731" s="248">
        <f t="shared" si="1361"/>
        <v>0</v>
      </c>
      <c r="T8731" s="248">
        <f t="shared" si="1362"/>
        <v>0</v>
      </c>
      <c r="U8731" s="248">
        <f t="shared" si="1363"/>
        <v>0</v>
      </c>
      <c r="V8731" s="13"/>
      <c r="W8731" s="7"/>
      <c r="AT8731" s="130"/>
      <c r="BF8731" s="33">
        <f t="shared" si="1369"/>
        <v>41242</v>
      </c>
      <c r="BG8731" s="34">
        <f t="shared" si="1364"/>
        <v>82.88000000000001</v>
      </c>
      <c r="BH8731" s="32">
        <f t="shared" si="1365"/>
        <v>1</v>
      </c>
      <c r="BI8731" s="32">
        <f t="shared" si="1366"/>
        <v>0</v>
      </c>
      <c r="BJ8731" s="69">
        <f t="shared" si="1367"/>
        <v>0</v>
      </c>
      <c r="BK8731" s="158" t="str">
        <f t="shared" si="1368"/>
        <v/>
      </c>
    </row>
    <row r="8732" spans="1:63" ht="12" customHeight="1" x14ac:dyDescent="0.2">
      <c r="A8732" s="8"/>
      <c r="B8732" s="7"/>
      <c r="C8732" s="7"/>
      <c r="D8732" s="7"/>
      <c r="E8732" s="7"/>
      <c r="F8732" s="7"/>
      <c r="G8732" s="7"/>
      <c r="H8732" s="7"/>
      <c r="I8732" s="10"/>
      <c r="J8732" s="25"/>
      <c r="K8732" s="250"/>
      <c r="L8732" s="31"/>
      <c r="M8732" s="9"/>
      <c r="N8732" s="11" t="s">
        <v>25</v>
      </c>
      <c r="O8732" s="39"/>
      <c r="P8732" s="47"/>
      <c r="Q8732" s="13"/>
      <c r="R8732" s="248">
        <f t="shared" si="1360"/>
        <v>0</v>
      </c>
      <c r="S8732" s="248">
        <f t="shared" si="1361"/>
        <v>0</v>
      </c>
      <c r="T8732" s="248">
        <f t="shared" si="1362"/>
        <v>0</v>
      </c>
      <c r="U8732" s="248">
        <f t="shared" si="1363"/>
        <v>0</v>
      </c>
      <c r="V8732" s="13"/>
      <c r="W8732" s="7"/>
      <c r="AT8732" s="130"/>
      <c r="BF8732" s="33">
        <f t="shared" si="1369"/>
        <v>41242</v>
      </c>
      <c r="BG8732" s="34">
        <f t="shared" si="1364"/>
        <v>82.88000000000001</v>
      </c>
      <c r="BH8732" s="32">
        <f t="shared" si="1365"/>
        <v>1</v>
      </c>
      <c r="BI8732" s="32">
        <f t="shared" si="1366"/>
        <v>0</v>
      </c>
      <c r="BJ8732" s="69">
        <f t="shared" si="1367"/>
        <v>0</v>
      </c>
      <c r="BK8732" s="158" t="str">
        <f t="shared" si="1368"/>
        <v/>
      </c>
    </row>
    <row r="8733" spans="1:63" ht="12" customHeight="1" x14ac:dyDescent="0.2">
      <c r="A8733" s="8"/>
      <c r="B8733" s="7"/>
      <c r="C8733" s="7"/>
      <c r="D8733" s="7"/>
      <c r="E8733" s="7"/>
      <c r="F8733" s="7"/>
      <c r="G8733" s="7"/>
      <c r="H8733" s="7"/>
      <c r="I8733" s="10"/>
      <c r="J8733" s="25"/>
      <c r="K8733" s="250"/>
      <c r="L8733" s="31"/>
      <c r="M8733" s="9"/>
      <c r="N8733" s="11" t="s">
        <v>25</v>
      </c>
      <c r="O8733" s="39"/>
      <c r="P8733" s="47"/>
      <c r="Q8733" s="13"/>
      <c r="R8733" s="248">
        <f t="shared" si="1360"/>
        <v>0</v>
      </c>
      <c r="S8733" s="248">
        <f t="shared" si="1361"/>
        <v>0</v>
      </c>
      <c r="T8733" s="248">
        <f t="shared" si="1362"/>
        <v>0</v>
      </c>
      <c r="U8733" s="248">
        <f t="shared" si="1363"/>
        <v>0</v>
      </c>
      <c r="V8733" s="13"/>
      <c r="W8733" s="7"/>
      <c r="AT8733" s="130"/>
      <c r="BF8733" s="33">
        <f t="shared" si="1369"/>
        <v>41242</v>
      </c>
      <c r="BG8733" s="34">
        <f t="shared" si="1364"/>
        <v>82.88000000000001</v>
      </c>
      <c r="BH8733" s="32">
        <f t="shared" si="1365"/>
        <v>1</v>
      </c>
      <c r="BI8733" s="32">
        <f t="shared" si="1366"/>
        <v>0</v>
      </c>
      <c r="BJ8733" s="69">
        <f t="shared" si="1367"/>
        <v>0</v>
      </c>
      <c r="BK8733" s="158" t="str">
        <f t="shared" si="1368"/>
        <v/>
      </c>
    </row>
    <row r="8734" spans="1:63" ht="12" customHeight="1" x14ac:dyDescent="0.2">
      <c r="A8734" s="8"/>
      <c r="B8734" s="7"/>
      <c r="C8734" s="7"/>
      <c r="D8734" s="7"/>
      <c r="E8734" s="7"/>
      <c r="F8734" s="7"/>
      <c r="G8734" s="7"/>
      <c r="H8734" s="7"/>
      <c r="I8734" s="10"/>
      <c r="J8734" s="25"/>
      <c r="K8734" s="250"/>
      <c r="L8734" s="31"/>
      <c r="M8734" s="9"/>
      <c r="N8734" s="11" t="s">
        <v>25</v>
      </c>
      <c r="O8734" s="39"/>
      <c r="P8734" s="47"/>
      <c r="Q8734" s="13"/>
      <c r="R8734" s="248">
        <f t="shared" si="1360"/>
        <v>0</v>
      </c>
      <c r="S8734" s="248">
        <f t="shared" si="1361"/>
        <v>0</v>
      </c>
      <c r="T8734" s="248">
        <f t="shared" si="1362"/>
        <v>0</v>
      </c>
      <c r="U8734" s="248">
        <f t="shared" si="1363"/>
        <v>0</v>
      </c>
      <c r="V8734" s="13"/>
      <c r="W8734" s="7"/>
      <c r="AT8734" s="130"/>
      <c r="BF8734" s="33">
        <f t="shared" si="1369"/>
        <v>41242</v>
      </c>
      <c r="BG8734" s="34">
        <f t="shared" si="1364"/>
        <v>82.88000000000001</v>
      </c>
      <c r="BH8734" s="32">
        <f t="shared" si="1365"/>
        <v>1</v>
      </c>
      <c r="BI8734" s="32">
        <f t="shared" si="1366"/>
        <v>0</v>
      </c>
      <c r="BJ8734" s="69">
        <f t="shared" si="1367"/>
        <v>0</v>
      </c>
      <c r="BK8734" s="158" t="str">
        <f t="shared" si="1368"/>
        <v/>
      </c>
    </row>
    <row r="8735" spans="1:63" ht="12" customHeight="1" x14ac:dyDescent="0.2">
      <c r="A8735" s="8"/>
      <c r="B8735" s="7"/>
      <c r="C8735" s="7"/>
      <c r="D8735" s="7"/>
      <c r="E8735" s="7"/>
      <c r="F8735" s="7"/>
      <c r="G8735" s="7"/>
      <c r="H8735" s="7"/>
      <c r="I8735" s="10"/>
      <c r="J8735" s="25"/>
      <c r="K8735" s="250"/>
      <c r="L8735" s="31"/>
      <c r="M8735" s="9"/>
      <c r="N8735" s="11" t="s">
        <v>25</v>
      </c>
      <c r="O8735" s="39"/>
      <c r="P8735" s="47"/>
      <c r="Q8735" s="13"/>
      <c r="R8735" s="248">
        <f t="shared" si="1360"/>
        <v>0</v>
      </c>
      <c r="S8735" s="248">
        <f t="shared" si="1361"/>
        <v>0</v>
      </c>
      <c r="T8735" s="248">
        <f t="shared" si="1362"/>
        <v>0</v>
      </c>
      <c r="U8735" s="248">
        <f t="shared" si="1363"/>
        <v>0</v>
      </c>
      <c r="V8735" s="13"/>
      <c r="W8735" s="7"/>
      <c r="AT8735" s="130"/>
      <c r="BF8735" s="33">
        <f t="shared" si="1369"/>
        <v>41242</v>
      </c>
      <c r="BG8735" s="34">
        <f t="shared" si="1364"/>
        <v>82.88000000000001</v>
      </c>
      <c r="BH8735" s="32">
        <f t="shared" si="1365"/>
        <v>1</v>
      </c>
      <c r="BI8735" s="32">
        <f t="shared" si="1366"/>
        <v>0</v>
      </c>
      <c r="BJ8735" s="69">
        <f t="shared" si="1367"/>
        <v>0</v>
      </c>
      <c r="BK8735" s="158" t="str">
        <f t="shared" si="1368"/>
        <v/>
      </c>
    </row>
    <row r="8736" spans="1:63" ht="12" customHeight="1" x14ac:dyDescent="0.2">
      <c r="A8736" s="8"/>
      <c r="B8736" s="7"/>
      <c r="C8736" s="7"/>
      <c r="D8736" s="7"/>
      <c r="E8736" s="7"/>
      <c r="F8736" s="7"/>
      <c r="G8736" s="7"/>
      <c r="H8736" s="7"/>
      <c r="I8736" s="10"/>
      <c r="J8736" s="25"/>
      <c r="K8736" s="250"/>
      <c r="L8736" s="31"/>
      <c r="M8736" s="9"/>
      <c r="N8736" s="11" t="s">
        <v>25</v>
      </c>
      <c r="O8736" s="39"/>
      <c r="P8736" s="47"/>
      <c r="Q8736" s="13"/>
      <c r="R8736" s="248">
        <f t="shared" si="1360"/>
        <v>0</v>
      </c>
      <c r="S8736" s="248">
        <f t="shared" si="1361"/>
        <v>0</v>
      </c>
      <c r="T8736" s="248">
        <f t="shared" si="1362"/>
        <v>0</v>
      </c>
      <c r="U8736" s="248">
        <f t="shared" si="1363"/>
        <v>0</v>
      </c>
      <c r="V8736" s="13"/>
      <c r="W8736" s="7"/>
      <c r="AT8736" s="130"/>
      <c r="BF8736" s="33">
        <f t="shared" si="1369"/>
        <v>41242</v>
      </c>
      <c r="BG8736" s="34">
        <f t="shared" si="1364"/>
        <v>82.88000000000001</v>
      </c>
      <c r="BH8736" s="32">
        <f t="shared" si="1365"/>
        <v>1</v>
      </c>
      <c r="BI8736" s="32">
        <f t="shared" si="1366"/>
        <v>0</v>
      </c>
      <c r="BJ8736" s="69">
        <f t="shared" si="1367"/>
        <v>0</v>
      </c>
      <c r="BK8736" s="158" t="str">
        <f t="shared" si="1368"/>
        <v/>
      </c>
    </row>
    <row r="8737" spans="1:63" ht="12" customHeight="1" x14ac:dyDescent="0.2">
      <c r="A8737" s="8"/>
      <c r="B8737" s="7"/>
      <c r="C8737" s="7"/>
      <c r="D8737" s="7"/>
      <c r="E8737" s="7"/>
      <c r="F8737" s="7"/>
      <c r="G8737" s="7"/>
      <c r="H8737" s="7"/>
      <c r="I8737" s="10"/>
      <c r="J8737" s="25"/>
      <c r="K8737" s="250"/>
      <c r="L8737" s="31"/>
      <c r="M8737" s="9"/>
      <c r="N8737" s="11" t="s">
        <v>25</v>
      </c>
      <c r="O8737" s="39"/>
      <c r="P8737" s="47"/>
      <c r="Q8737" s="13"/>
      <c r="R8737" s="248">
        <f t="shared" si="1360"/>
        <v>0</v>
      </c>
      <c r="S8737" s="248">
        <f t="shared" si="1361"/>
        <v>0</v>
      </c>
      <c r="T8737" s="248">
        <f t="shared" si="1362"/>
        <v>0</v>
      </c>
      <c r="U8737" s="248">
        <f t="shared" si="1363"/>
        <v>0</v>
      </c>
      <c r="V8737" s="13"/>
      <c r="W8737" s="7"/>
      <c r="AT8737" s="130"/>
      <c r="BF8737" s="33">
        <f t="shared" si="1369"/>
        <v>41242</v>
      </c>
      <c r="BG8737" s="34">
        <f t="shared" si="1364"/>
        <v>82.88000000000001</v>
      </c>
      <c r="BH8737" s="32">
        <f t="shared" si="1365"/>
        <v>1</v>
      </c>
      <c r="BI8737" s="32">
        <f t="shared" si="1366"/>
        <v>0</v>
      </c>
      <c r="BJ8737" s="69">
        <f t="shared" si="1367"/>
        <v>0</v>
      </c>
      <c r="BK8737" s="158" t="str">
        <f t="shared" si="1368"/>
        <v/>
      </c>
    </row>
    <row r="8738" spans="1:63" ht="12" customHeight="1" x14ac:dyDescent="0.2">
      <c r="A8738" s="8"/>
      <c r="B8738" s="7"/>
      <c r="C8738" s="7"/>
      <c r="D8738" s="7"/>
      <c r="E8738" s="7"/>
      <c r="F8738" s="7"/>
      <c r="G8738" s="7"/>
      <c r="H8738" s="7"/>
      <c r="I8738" s="10"/>
      <c r="J8738" s="25"/>
      <c r="K8738" s="250"/>
      <c r="L8738" s="31"/>
      <c r="M8738" s="9"/>
      <c r="N8738" s="11" t="s">
        <v>25</v>
      </c>
      <c r="O8738" s="39"/>
      <c r="P8738" s="47"/>
      <c r="Q8738" s="13"/>
      <c r="R8738" s="248">
        <f t="shared" si="1360"/>
        <v>0</v>
      </c>
      <c r="S8738" s="248">
        <f t="shared" si="1361"/>
        <v>0</v>
      </c>
      <c r="T8738" s="248">
        <f t="shared" si="1362"/>
        <v>0</v>
      </c>
      <c r="U8738" s="248">
        <f t="shared" si="1363"/>
        <v>0</v>
      </c>
      <c r="V8738" s="13"/>
      <c r="W8738" s="7"/>
      <c r="AT8738" s="130"/>
      <c r="BF8738" s="33">
        <f t="shared" si="1369"/>
        <v>41242</v>
      </c>
      <c r="BG8738" s="34">
        <f t="shared" si="1364"/>
        <v>82.88000000000001</v>
      </c>
      <c r="BH8738" s="32">
        <f t="shared" si="1365"/>
        <v>1</v>
      </c>
      <c r="BI8738" s="32">
        <f t="shared" si="1366"/>
        <v>0</v>
      </c>
      <c r="BJ8738" s="69">
        <f t="shared" si="1367"/>
        <v>0</v>
      </c>
      <c r="BK8738" s="158" t="str">
        <f t="shared" si="1368"/>
        <v/>
      </c>
    </row>
    <row r="8739" spans="1:63" ht="12" customHeight="1" x14ac:dyDescent="0.2">
      <c r="A8739" s="8"/>
      <c r="B8739" s="7"/>
      <c r="C8739" s="7"/>
      <c r="D8739" s="7"/>
      <c r="E8739" s="7"/>
      <c r="F8739" s="7"/>
      <c r="G8739" s="7"/>
      <c r="H8739" s="7"/>
      <c r="I8739" s="10"/>
      <c r="J8739" s="25"/>
      <c r="K8739" s="250"/>
      <c r="L8739" s="31"/>
      <c r="M8739" s="9"/>
      <c r="N8739" s="11" t="s">
        <v>25</v>
      </c>
      <c r="O8739" s="39"/>
      <c r="P8739" s="47"/>
      <c r="Q8739" s="13"/>
      <c r="R8739" s="248">
        <f t="shared" si="1360"/>
        <v>0</v>
      </c>
      <c r="S8739" s="248">
        <f t="shared" si="1361"/>
        <v>0</v>
      </c>
      <c r="T8739" s="248">
        <f t="shared" si="1362"/>
        <v>0</v>
      </c>
      <c r="U8739" s="248">
        <f t="shared" si="1363"/>
        <v>0</v>
      </c>
      <c r="V8739" s="13"/>
      <c r="W8739" s="7"/>
      <c r="AT8739" s="130"/>
      <c r="BF8739" s="33">
        <f t="shared" si="1369"/>
        <v>41242</v>
      </c>
      <c r="BG8739" s="34">
        <f t="shared" si="1364"/>
        <v>82.88000000000001</v>
      </c>
      <c r="BH8739" s="32">
        <f t="shared" si="1365"/>
        <v>1</v>
      </c>
      <c r="BI8739" s="32">
        <f t="shared" si="1366"/>
        <v>0</v>
      </c>
      <c r="BJ8739" s="69">
        <f t="shared" si="1367"/>
        <v>0</v>
      </c>
      <c r="BK8739" s="158" t="str">
        <f t="shared" si="1368"/>
        <v/>
      </c>
    </row>
    <row r="8740" spans="1:63" ht="12" customHeight="1" x14ac:dyDescent="0.2">
      <c r="A8740" s="8"/>
      <c r="B8740" s="7"/>
      <c r="C8740" s="7"/>
      <c r="D8740" s="7"/>
      <c r="E8740" s="7"/>
      <c r="F8740" s="7"/>
      <c r="G8740" s="7"/>
      <c r="H8740" s="7"/>
      <c r="I8740" s="10"/>
      <c r="J8740" s="25"/>
      <c r="K8740" s="250"/>
      <c r="L8740" s="31"/>
      <c r="M8740" s="9"/>
      <c r="N8740" s="11" t="s">
        <v>25</v>
      </c>
      <c r="O8740" s="39"/>
      <c r="P8740" s="47"/>
      <c r="Q8740" s="13"/>
      <c r="R8740" s="248">
        <f t="shared" si="1360"/>
        <v>0</v>
      </c>
      <c r="S8740" s="248">
        <f t="shared" si="1361"/>
        <v>0</v>
      </c>
      <c r="T8740" s="248">
        <f t="shared" si="1362"/>
        <v>0</v>
      </c>
      <c r="U8740" s="248">
        <f t="shared" si="1363"/>
        <v>0</v>
      </c>
      <c r="V8740" s="13"/>
      <c r="W8740" s="7"/>
      <c r="AT8740" s="130"/>
      <c r="BF8740" s="33">
        <f t="shared" si="1369"/>
        <v>41242</v>
      </c>
      <c r="BG8740" s="34">
        <f t="shared" si="1364"/>
        <v>82.88000000000001</v>
      </c>
      <c r="BH8740" s="32">
        <f t="shared" si="1365"/>
        <v>1</v>
      </c>
      <c r="BI8740" s="32">
        <f t="shared" si="1366"/>
        <v>0</v>
      </c>
      <c r="BJ8740" s="69">
        <f t="shared" si="1367"/>
        <v>0</v>
      </c>
      <c r="BK8740" s="158" t="str">
        <f t="shared" si="1368"/>
        <v/>
      </c>
    </row>
    <row r="8741" spans="1:63" ht="12" customHeight="1" x14ac:dyDescent="0.2">
      <c r="A8741" s="8"/>
      <c r="B8741" s="7"/>
      <c r="C8741" s="7"/>
      <c r="D8741" s="7"/>
      <c r="E8741" s="7"/>
      <c r="F8741" s="7"/>
      <c r="G8741" s="7"/>
      <c r="H8741" s="7"/>
      <c r="I8741" s="10"/>
      <c r="J8741" s="25"/>
      <c r="K8741" s="250"/>
      <c r="L8741" s="31"/>
      <c r="M8741" s="9"/>
      <c r="N8741" s="11" t="s">
        <v>25</v>
      </c>
      <c r="O8741" s="39"/>
      <c r="P8741" s="47"/>
      <c r="Q8741" s="13"/>
      <c r="R8741" s="248">
        <f t="shared" si="1360"/>
        <v>0</v>
      </c>
      <c r="S8741" s="248">
        <f t="shared" si="1361"/>
        <v>0</v>
      </c>
      <c r="T8741" s="248">
        <f t="shared" si="1362"/>
        <v>0</v>
      </c>
      <c r="U8741" s="248">
        <f t="shared" si="1363"/>
        <v>0</v>
      </c>
      <c r="V8741" s="13"/>
      <c r="W8741" s="7"/>
      <c r="AT8741" s="130"/>
      <c r="BF8741" s="33">
        <f t="shared" si="1369"/>
        <v>41242</v>
      </c>
      <c r="BG8741" s="34">
        <f t="shared" si="1364"/>
        <v>82.88000000000001</v>
      </c>
      <c r="BH8741" s="32">
        <f t="shared" si="1365"/>
        <v>1</v>
      </c>
      <c r="BI8741" s="32">
        <f t="shared" si="1366"/>
        <v>0</v>
      </c>
      <c r="BJ8741" s="69">
        <f t="shared" si="1367"/>
        <v>0</v>
      </c>
      <c r="BK8741" s="158" t="str">
        <f t="shared" si="1368"/>
        <v/>
      </c>
    </row>
    <row r="8742" spans="1:63" ht="12" customHeight="1" x14ac:dyDescent="0.2">
      <c r="A8742" s="8"/>
      <c r="B8742" s="7"/>
      <c r="C8742" s="7"/>
      <c r="D8742" s="7"/>
      <c r="E8742" s="7"/>
      <c r="F8742" s="7"/>
      <c r="G8742" s="7"/>
      <c r="H8742" s="7"/>
      <c r="I8742" s="10"/>
      <c r="J8742" s="25"/>
      <c r="K8742" s="250"/>
      <c r="L8742" s="31"/>
      <c r="M8742" s="9"/>
      <c r="N8742" s="11" t="s">
        <v>25</v>
      </c>
      <c r="O8742" s="39"/>
      <c r="P8742" s="47"/>
      <c r="Q8742" s="13"/>
      <c r="R8742" s="248">
        <f t="shared" si="1360"/>
        <v>0</v>
      </c>
      <c r="S8742" s="248">
        <f t="shared" si="1361"/>
        <v>0</v>
      </c>
      <c r="T8742" s="248">
        <f t="shared" si="1362"/>
        <v>0</v>
      </c>
      <c r="U8742" s="248">
        <f t="shared" si="1363"/>
        <v>0</v>
      </c>
      <c r="V8742" s="13"/>
      <c r="W8742" s="7"/>
      <c r="AT8742" s="130"/>
      <c r="BF8742" s="33">
        <f t="shared" si="1369"/>
        <v>41242</v>
      </c>
      <c r="BG8742" s="34">
        <f t="shared" si="1364"/>
        <v>82.88000000000001</v>
      </c>
      <c r="BH8742" s="32">
        <f t="shared" si="1365"/>
        <v>1</v>
      </c>
      <c r="BI8742" s="32">
        <f t="shared" si="1366"/>
        <v>0</v>
      </c>
      <c r="BJ8742" s="69">
        <f t="shared" si="1367"/>
        <v>0</v>
      </c>
      <c r="BK8742" s="158" t="str">
        <f t="shared" si="1368"/>
        <v/>
      </c>
    </row>
    <row r="8743" spans="1:63" ht="12" customHeight="1" x14ac:dyDescent="0.2">
      <c r="A8743" s="8"/>
      <c r="B8743" s="7"/>
      <c r="C8743" s="7"/>
      <c r="D8743" s="7"/>
      <c r="E8743" s="7"/>
      <c r="F8743" s="7"/>
      <c r="G8743" s="7"/>
      <c r="H8743" s="7"/>
      <c r="I8743" s="10"/>
      <c r="J8743" s="25"/>
      <c r="K8743" s="250"/>
      <c r="L8743" s="31"/>
      <c r="M8743" s="9"/>
      <c r="N8743" s="11" t="s">
        <v>25</v>
      </c>
      <c r="O8743" s="39"/>
      <c r="P8743" s="47"/>
      <c r="Q8743" s="13"/>
      <c r="R8743" s="248">
        <f t="shared" si="1360"/>
        <v>0</v>
      </c>
      <c r="S8743" s="248">
        <f t="shared" si="1361"/>
        <v>0</v>
      </c>
      <c r="T8743" s="248">
        <f t="shared" si="1362"/>
        <v>0</v>
      </c>
      <c r="U8743" s="248">
        <f t="shared" si="1363"/>
        <v>0</v>
      </c>
      <c r="V8743" s="13"/>
      <c r="W8743" s="7"/>
      <c r="AT8743" s="130"/>
      <c r="BF8743" s="33">
        <f t="shared" si="1369"/>
        <v>41242</v>
      </c>
      <c r="BG8743" s="34">
        <f t="shared" si="1364"/>
        <v>82.88000000000001</v>
      </c>
      <c r="BH8743" s="32">
        <f t="shared" si="1365"/>
        <v>1</v>
      </c>
      <c r="BI8743" s="32">
        <f t="shared" si="1366"/>
        <v>0</v>
      </c>
      <c r="BJ8743" s="69">
        <f t="shared" si="1367"/>
        <v>0</v>
      </c>
      <c r="BK8743" s="158" t="str">
        <f t="shared" si="1368"/>
        <v/>
      </c>
    </row>
    <row r="8744" spans="1:63" ht="12" customHeight="1" x14ac:dyDescent="0.2">
      <c r="A8744" s="8"/>
      <c r="B8744" s="7"/>
      <c r="C8744" s="7"/>
      <c r="D8744" s="7"/>
      <c r="E8744" s="7"/>
      <c r="F8744" s="7"/>
      <c r="G8744" s="7"/>
      <c r="H8744" s="7"/>
      <c r="I8744" s="10"/>
      <c r="J8744" s="25"/>
      <c r="K8744" s="250"/>
      <c r="L8744" s="31"/>
      <c r="M8744" s="9"/>
      <c r="N8744" s="11" t="s">
        <v>25</v>
      </c>
      <c r="O8744" s="39"/>
      <c r="P8744" s="47"/>
      <c r="Q8744" s="13"/>
      <c r="R8744" s="248">
        <f t="shared" si="1360"/>
        <v>0</v>
      </c>
      <c r="S8744" s="248">
        <f t="shared" si="1361"/>
        <v>0</v>
      </c>
      <c r="T8744" s="248">
        <f t="shared" si="1362"/>
        <v>0</v>
      </c>
      <c r="U8744" s="248">
        <f t="shared" si="1363"/>
        <v>0</v>
      </c>
      <c r="V8744" s="13"/>
      <c r="W8744" s="7"/>
      <c r="AT8744" s="130"/>
      <c r="BF8744" s="33">
        <f t="shared" si="1369"/>
        <v>41242</v>
      </c>
      <c r="BG8744" s="34">
        <f t="shared" si="1364"/>
        <v>82.88000000000001</v>
      </c>
      <c r="BH8744" s="32">
        <f t="shared" si="1365"/>
        <v>1</v>
      </c>
      <c r="BI8744" s="32">
        <f t="shared" si="1366"/>
        <v>0</v>
      </c>
      <c r="BJ8744" s="69">
        <f t="shared" si="1367"/>
        <v>0</v>
      </c>
      <c r="BK8744" s="158" t="str">
        <f t="shared" si="1368"/>
        <v/>
      </c>
    </row>
    <row r="8745" spans="1:63" ht="12" customHeight="1" x14ac:dyDescent="0.2">
      <c r="A8745" s="8"/>
      <c r="B8745" s="7"/>
      <c r="C8745" s="7"/>
      <c r="D8745" s="7"/>
      <c r="E8745" s="7"/>
      <c r="F8745" s="7"/>
      <c r="G8745" s="7"/>
      <c r="H8745" s="7"/>
      <c r="I8745" s="10"/>
      <c r="J8745" s="25"/>
      <c r="K8745" s="250"/>
      <c r="L8745" s="31"/>
      <c r="M8745" s="9"/>
      <c r="N8745" s="11" t="s">
        <v>25</v>
      </c>
      <c r="O8745" s="39"/>
      <c r="P8745" s="47"/>
      <c r="Q8745" s="13"/>
      <c r="R8745" s="248">
        <f t="shared" si="1360"/>
        <v>0</v>
      </c>
      <c r="S8745" s="248">
        <f t="shared" si="1361"/>
        <v>0</v>
      </c>
      <c r="T8745" s="248">
        <f t="shared" si="1362"/>
        <v>0</v>
      </c>
      <c r="U8745" s="248">
        <f t="shared" si="1363"/>
        <v>0</v>
      </c>
      <c r="V8745" s="13"/>
      <c r="W8745" s="7"/>
      <c r="AT8745" s="130"/>
      <c r="BF8745" s="33">
        <f t="shared" si="1369"/>
        <v>41242</v>
      </c>
      <c r="BG8745" s="34">
        <f t="shared" si="1364"/>
        <v>82.88000000000001</v>
      </c>
      <c r="BH8745" s="32">
        <f t="shared" si="1365"/>
        <v>1</v>
      </c>
      <c r="BI8745" s="32">
        <f t="shared" si="1366"/>
        <v>0</v>
      </c>
      <c r="BJ8745" s="69">
        <f t="shared" si="1367"/>
        <v>0</v>
      </c>
      <c r="BK8745" s="158" t="str">
        <f t="shared" si="1368"/>
        <v/>
      </c>
    </row>
    <row r="8746" spans="1:63" ht="12" customHeight="1" x14ac:dyDescent="0.2">
      <c r="A8746" s="8"/>
      <c r="B8746" s="7"/>
      <c r="C8746" s="7"/>
      <c r="D8746" s="7"/>
      <c r="E8746" s="7"/>
      <c r="F8746" s="7"/>
      <c r="G8746" s="7"/>
      <c r="H8746" s="7"/>
      <c r="I8746" s="10"/>
      <c r="J8746" s="25"/>
      <c r="K8746" s="250"/>
      <c r="L8746" s="31"/>
      <c r="M8746" s="9"/>
      <c r="N8746" s="11" t="s">
        <v>25</v>
      </c>
      <c r="O8746" s="39"/>
      <c r="P8746" s="47"/>
      <c r="Q8746" s="13"/>
      <c r="R8746" s="248">
        <f t="shared" si="1360"/>
        <v>0</v>
      </c>
      <c r="S8746" s="248">
        <f t="shared" si="1361"/>
        <v>0</v>
      </c>
      <c r="T8746" s="248">
        <f t="shared" si="1362"/>
        <v>0</v>
      </c>
      <c r="U8746" s="248">
        <f t="shared" si="1363"/>
        <v>0</v>
      </c>
      <c r="V8746" s="13"/>
      <c r="W8746" s="7"/>
      <c r="AT8746" s="130"/>
      <c r="BF8746" s="33">
        <f t="shared" si="1369"/>
        <v>41242</v>
      </c>
      <c r="BG8746" s="34">
        <f t="shared" si="1364"/>
        <v>82.88000000000001</v>
      </c>
      <c r="BH8746" s="32">
        <f t="shared" si="1365"/>
        <v>1</v>
      </c>
      <c r="BI8746" s="32">
        <f t="shared" si="1366"/>
        <v>0</v>
      </c>
      <c r="BJ8746" s="69">
        <f t="shared" si="1367"/>
        <v>0</v>
      </c>
      <c r="BK8746" s="158" t="str">
        <f t="shared" si="1368"/>
        <v/>
      </c>
    </row>
    <row r="8747" spans="1:63" ht="12" customHeight="1" x14ac:dyDescent="0.2">
      <c r="A8747" s="8"/>
      <c r="B8747" s="7"/>
      <c r="C8747" s="7"/>
      <c r="D8747" s="7"/>
      <c r="E8747" s="7"/>
      <c r="F8747" s="7"/>
      <c r="G8747" s="7"/>
      <c r="H8747" s="7"/>
      <c r="I8747" s="10"/>
      <c r="J8747" s="25"/>
      <c r="K8747" s="250"/>
      <c r="L8747" s="31"/>
      <c r="M8747" s="9"/>
      <c r="N8747" s="11" t="s">
        <v>25</v>
      </c>
      <c r="O8747" s="39"/>
      <c r="P8747" s="47"/>
      <c r="Q8747" s="13"/>
      <c r="R8747" s="248">
        <f t="shared" si="1360"/>
        <v>0</v>
      </c>
      <c r="S8747" s="248">
        <f t="shared" si="1361"/>
        <v>0</v>
      </c>
      <c r="T8747" s="248">
        <f t="shared" si="1362"/>
        <v>0</v>
      </c>
      <c r="U8747" s="248">
        <f t="shared" si="1363"/>
        <v>0</v>
      </c>
      <c r="V8747" s="13"/>
      <c r="W8747" s="7"/>
      <c r="AT8747" s="130"/>
      <c r="BF8747" s="33">
        <f t="shared" si="1369"/>
        <v>41242</v>
      </c>
      <c r="BG8747" s="34">
        <f t="shared" si="1364"/>
        <v>82.88000000000001</v>
      </c>
      <c r="BH8747" s="32">
        <f t="shared" si="1365"/>
        <v>1</v>
      </c>
      <c r="BI8747" s="32">
        <f t="shared" si="1366"/>
        <v>0</v>
      </c>
      <c r="BJ8747" s="69">
        <f t="shared" si="1367"/>
        <v>0</v>
      </c>
      <c r="BK8747" s="158" t="str">
        <f t="shared" si="1368"/>
        <v/>
      </c>
    </row>
    <row r="8748" spans="1:63" ht="12" customHeight="1" x14ac:dyDescent="0.2">
      <c r="A8748" s="8"/>
      <c r="B8748" s="7"/>
      <c r="C8748" s="7"/>
      <c r="D8748" s="7"/>
      <c r="E8748" s="7"/>
      <c r="F8748" s="7"/>
      <c r="G8748" s="7"/>
      <c r="H8748" s="7"/>
      <c r="I8748" s="10"/>
      <c r="J8748" s="25"/>
      <c r="K8748" s="250"/>
      <c r="L8748" s="31"/>
      <c r="M8748" s="9"/>
      <c r="N8748" s="11" t="s">
        <v>25</v>
      </c>
      <c r="O8748" s="39"/>
      <c r="P8748" s="47"/>
      <c r="Q8748" s="13"/>
      <c r="R8748" s="248">
        <f t="shared" si="1360"/>
        <v>0</v>
      </c>
      <c r="S8748" s="248">
        <f t="shared" si="1361"/>
        <v>0</v>
      </c>
      <c r="T8748" s="248">
        <f t="shared" si="1362"/>
        <v>0</v>
      </c>
      <c r="U8748" s="248">
        <f t="shared" si="1363"/>
        <v>0</v>
      </c>
      <c r="V8748" s="13"/>
      <c r="W8748" s="7"/>
      <c r="AT8748" s="130"/>
      <c r="BF8748" s="33">
        <f t="shared" si="1369"/>
        <v>41242</v>
      </c>
      <c r="BG8748" s="34">
        <f t="shared" si="1364"/>
        <v>82.88000000000001</v>
      </c>
      <c r="BH8748" s="32">
        <f t="shared" si="1365"/>
        <v>1</v>
      </c>
      <c r="BI8748" s="32">
        <f t="shared" si="1366"/>
        <v>0</v>
      </c>
      <c r="BJ8748" s="69">
        <f t="shared" si="1367"/>
        <v>0</v>
      </c>
      <c r="BK8748" s="158" t="str">
        <f t="shared" si="1368"/>
        <v/>
      </c>
    </row>
    <row r="8749" spans="1:63" ht="12" customHeight="1" x14ac:dyDescent="0.2">
      <c r="A8749" s="8"/>
      <c r="B8749" s="7"/>
      <c r="C8749" s="7"/>
      <c r="D8749" s="7"/>
      <c r="E8749" s="7"/>
      <c r="F8749" s="7"/>
      <c r="G8749" s="7"/>
      <c r="H8749" s="7"/>
      <c r="I8749" s="10"/>
      <c r="J8749" s="25"/>
      <c r="K8749" s="250"/>
      <c r="L8749" s="31"/>
      <c r="M8749" s="9"/>
      <c r="N8749" s="11" t="s">
        <v>25</v>
      </c>
      <c r="O8749" s="39"/>
      <c r="P8749" s="47"/>
      <c r="Q8749" s="13"/>
      <c r="R8749" s="248">
        <f t="shared" si="1360"/>
        <v>0</v>
      </c>
      <c r="S8749" s="248">
        <f t="shared" si="1361"/>
        <v>0</v>
      </c>
      <c r="T8749" s="248">
        <f t="shared" si="1362"/>
        <v>0</v>
      </c>
      <c r="U8749" s="248">
        <f t="shared" si="1363"/>
        <v>0</v>
      </c>
      <c r="V8749" s="13"/>
      <c r="W8749" s="7"/>
      <c r="AT8749" s="130"/>
      <c r="BF8749" s="33">
        <f t="shared" si="1369"/>
        <v>41242</v>
      </c>
      <c r="BG8749" s="34">
        <f t="shared" si="1364"/>
        <v>82.88000000000001</v>
      </c>
      <c r="BH8749" s="32">
        <f t="shared" si="1365"/>
        <v>1</v>
      </c>
      <c r="BI8749" s="32">
        <f t="shared" si="1366"/>
        <v>0</v>
      </c>
      <c r="BJ8749" s="69">
        <f t="shared" si="1367"/>
        <v>0</v>
      </c>
      <c r="BK8749" s="158" t="str">
        <f t="shared" si="1368"/>
        <v/>
      </c>
    </row>
    <row r="8750" spans="1:63" ht="12" customHeight="1" x14ac:dyDescent="0.2">
      <c r="A8750" s="8"/>
      <c r="B8750" s="7"/>
      <c r="C8750" s="7"/>
      <c r="D8750" s="7"/>
      <c r="E8750" s="7"/>
      <c r="F8750" s="7"/>
      <c r="G8750" s="7"/>
      <c r="H8750" s="7"/>
      <c r="I8750" s="10"/>
      <c r="J8750" s="25"/>
      <c r="K8750" s="250"/>
      <c r="L8750" s="31"/>
      <c r="M8750" s="9"/>
      <c r="N8750" s="11" t="s">
        <v>25</v>
      </c>
      <c r="O8750" s="39"/>
      <c r="P8750" s="47"/>
      <c r="Q8750" s="13"/>
      <c r="R8750" s="248">
        <f t="shared" si="1360"/>
        <v>0</v>
      </c>
      <c r="S8750" s="248">
        <f t="shared" si="1361"/>
        <v>0</v>
      </c>
      <c r="T8750" s="248">
        <f t="shared" si="1362"/>
        <v>0</v>
      </c>
      <c r="U8750" s="248">
        <f t="shared" si="1363"/>
        <v>0</v>
      </c>
      <c r="V8750" s="13"/>
      <c r="W8750" s="7"/>
      <c r="AT8750" s="130"/>
      <c r="BF8750" s="33">
        <f t="shared" si="1369"/>
        <v>41242</v>
      </c>
      <c r="BG8750" s="34">
        <f t="shared" si="1364"/>
        <v>82.88000000000001</v>
      </c>
      <c r="BH8750" s="32">
        <f t="shared" si="1365"/>
        <v>1</v>
      </c>
      <c r="BI8750" s="32">
        <f t="shared" si="1366"/>
        <v>0</v>
      </c>
      <c r="BJ8750" s="69">
        <f t="shared" si="1367"/>
        <v>0</v>
      </c>
      <c r="BK8750" s="158" t="str">
        <f t="shared" si="1368"/>
        <v/>
      </c>
    </row>
    <row r="8751" spans="1:63" ht="12" customHeight="1" x14ac:dyDescent="0.2">
      <c r="A8751" s="8"/>
      <c r="B8751" s="7"/>
      <c r="C8751" s="7"/>
      <c r="D8751" s="7"/>
      <c r="E8751" s="7"/>
      <c r="F8751" s="7"/>
      <c r="G8751" s="7"/>
      <c r="H8751" s="7"/>
      <c r="I8751" s="10"/>
      <c r="J8751" s="25"/>
      <c r="K8751" s="250"/>
      <c r="L8751" s="31"/>
      <c r="M8751" s="9"/>
      <c r="N8751" s="11" t="s">
        <v>25</v>
      </c>
      <c r="O8751" s="39"/>
      <c r="P8751" s="47"/>
      <c r="Q8751" s="13"/>
      <c r="R8751" s="248">
        <f t="shared" si="1360"/>
        <v>0</v>
      </c>
      <c r="S8751" s="248">
        <f t="shared" si="1361"/>
        <v>0</v>
      </c>
      <c r="T8751" s="248">
        <f t="shared" si="1362"/>
        <v>0</v>
      </c>
      <c r="U8751" s="248">
        <f t="shared" si="1363"/>
        <v>0</v>
      </c>
      <c r="V8751" s="13"/>
      <c r="W8751" s="7"/>
      <c r="AT8751" s="130"/>
      <c r="BF8751" s="33">
        <f t="shared" si="1369"/>
        <v>41242</v>
      </c>
      <c r="BG8751" s="34">
        <f t="shared" si="1364"/>
        <v>82.88000000000001</v>
      </c>
      <c r="BH8751" s="32">
        <f t="shared" si="1365"/>
        <v>1</v>
      </c>
      <c r="BI8751" s="32">
        <f t="shared" si="1366"/>
        <v>0</v>
      </c>
      <c r="BJ8751" s="69">
        <f t="shared" si="1367"/>
        <v>0</v>
      </c>
      <c r="BK8751" s="158" t="str">
        <f t="shared" si="1368"/>
        <v/>
      </c>
    </row>
    <row r="8752" spans="1:63" ht="12" customHeight="1" x14ac:dyDescent="0.2">
      <c r="A8752" s="8"/>
      <c r="B8752" s="7"/>
      <c r="C8752" s="7"/>
      <c r="D8752" s="7"/>
      <c r="E8752" s="7"/>
      <c r="F8752" s="7"/>
      <c r="G8752" s="7"/>
      <c r="H8752" s="7"/>
      <c r="I8752" s="10"/>
      <c r="J8752" s="25"/>
      <c r="K8752" s="250"/>
      <c r="L8752" s="31"/>
      <c r="M8752" s="9"/>
      <c r="N8752" s="11" t="s">
        <v>25</v>
      </c>
      <c r="O8752" s="39"/>
      <c r="P8752" s="47"/>
      <c r="Q8752" s="13"/>
      <c r="R8752" s="248">
        <f t="shared" si="1360"/>
        <v>0</v>
      </c>
      <c r="S8752" s="248">
        <f t="shared" si="1361"/>
        <v>0</v>
      </c>
      <c r="T8752" s="248">
        <f t="shared" si="1362"/>
        <v>0</v>
      </c>
      <c r="U8752" s="248">
        <f t="shared" si="1363"/>
        <v>0</v>
      </c>
      <c r="V8752" s="13"/>
      <c r="W8752" s="7"/>
      <c r="AT8752" s="130"/>
      <c r="BF8752" s="33">
        <f t="shared" si="1369"/>
        <v>41242</v>
      </c>
      <c r="BG8752" s="34">
        <f t="shared" si="1364"/>
        <v>82.88000000000001</v>
      </c>
      <c r="BH8752" s="32">
        <f t="shared" si="1365"/>
        <v>1</v>
      </c>
      <c r="BI8752" s="32">
        <f t="shared" si="1366"/>
        <v>0</v>
      </c>
      <c r="BJ8752" s="69">
        <f t="shared" si="1367"/>
        <v>0</v>
      </c>
      <c r="BK8752" s="158" t="str">
        <f t="shared" si="1368"/>
        <v/>
      </c>
    </row>
    <row r="8753" spans="1:63" ht="12" customHeight="1" x14ac:dyDescent="0.2">
      <c r="A8753" s="8"/>
      <c r="B8753" s="7"/>
      <c r="C8753" s="7"/>
      <c r="D8753" s="7"/>
      <c r="E8753" s="7"/>
      <c r="F8753" s="7"/>
      <c r="G8753" s="7"/>
      <c r="H8753" s="7"/>
      <c r="I8753" s="10"/>
      <c r="J8753" s="25"/>
      <c r="K8753" s="250"/>
      <c r="L8753" s="31"/>
      <c r="M8753" s="9"/>
      <c r="N8753" s="11" t="s">
        <v>25</v>
      </c>
      <c r="O8753" s="39"/>
      <c r="P8753" s="47"/>
      <c r="Q8753" s="13"/>
      <c r="R8753" s="248">
        <f t="shared" si="1360"/>
        <v>0</v>
      </c>
      <c r="S8753" s="248">
        <f t="shared" si="1361"/>
        <v>0</v>
      </c>
      <c r="T8753" s="248">
        <f t="shared" si="1362"/>
        <v>0</v>
      </c>
      <c r="U8753" s="248">
        <f t="shared" si="1363"/>
        <v>0</v>
      </c>
      <c r="V8753" s="13"/>
      <c r="W8753" s="7"/>
      <c r="AT8753" s="130"/>
      <c r="BF8753" s="33">
        <f t="shared" si="1369"/>
        <v>41242</v>
      </c>
      <c r="BG8753" s="34">
        <f t="shared" si="1364"/>
        <v>82.88000000000001</v>
      </c>
      <c r="BH8753" s="32">
        <f t="shared" si="1365"/>
        <v>1</v>
      </c>
      <c r="BI8753" s="32">
        <f t="shared" si="1366"/>
        <v>0</v>
      </c>
      <c r="BJ8753" s="69">
        <f t="shared" si="1367"/>
        <v>0</v>
      </c>
      <c r="BK8753" s="158" t="str">
        <f t="shared" si="1368"/>
        <v/>
      </c>
    </row>
    <row r="8754" spans="1:63" ht="12" customHeight="1" x14ac:dyDescent="0.2">
      <c r="A8754" s="8"/>
      <c r="B8754" s="7"/>
      <c r="C8754" s="7"/>
      <c r="D8754" s="7"/>
      <c r="E8754" s="7"/>
      <c r="F8754" s="7"/>
      <c r="G8754" s="7"/>
      <c r="H8754" s="7"/>
      <c r="I8754" s="10"/>
      <c r="J8754" s="25"/>
      <c r="K8754" s="250"/>
      <c r="L8754" s="31"/>
      <c r="M8754" s="9"/>
      <c r="N8754" s="11" t="s">
        <v>25</v>
      </c>
      <c r="O8754" s="39"/>
      <c r="P8754" s="47"/>
      <c r="Q8754" s="13"/>
      <c r="R8754" s="248">
        <f t="shared" si="1360"/>
        <v>0</v>
      </c>
      <c r="S8754" s="248">
        <f t="shared" si="1361"/>
        <v>0</v>
      </c>
      <c r="T8754" s="248">
        <f t="shared" si="1362"/>
        <v>0</v>
      </c>
      <c r="U8754" s="248">
        <f t="shared" si="1363"/>
        <v>0</v>
      </c>
      <c r="V8754" s="13"/>
      <c r="W8754" s="7"/>
      <c r="AT8754" s="130"/>
      <c r="BF8754" s="33">
        <f t="shared" si="1369"/>
        <v>41242</v>
      </c>
      <c r="BG8754" s="34">
        <f t="shared" si="1364"/>
        <v>82.88000000000001</v>
      </c>
      <c r="BH8754" s="32">
        <f t="shared" si="1365"/>
        <v>1</v>
      </c>
      <c r="BI8754" s="32">
        <f t="shared" si="1366"/>
        <v>0</v>
      </c>
      <c r="BJ8754" s="69">
        <f t="shared" si="1367"/>
        <v>0</v>
      </c>
      <c r="BK8754" s="158" t="str">
        <f t="shared" si="1368"/>
        <v/>
      </c>
    </row>
    <row r="8755" spans="1:63" ht="12" customHeight="1" x14ac:dyDescent="0.2">
      <c r="A8755" s="8"/>
      <c r="B8755" s="7"/>
      <c r="C8755" s="7"/>
      <c r="D8755" s="7"/>
      <c r="E8755" s="7"/>
      <c r="F8755" s="7"/>
      <c r="G8755" s="7"/>
      <c r="H8755" s="7"/>
      <c r="I8755" s="10"/>
      <c r="J8755" s="25"/>
      <c r="K8755" s="250"/>
      <c r="L8755" s="31"/>
      <c r="M8755" s="9"/>
      <c r="N8755" s="11" t="s">
        <v>25</v>
      </c>
      <c r="O8755" s="39"/>
      <c r="P8755" s="47"/>
      <c r="Q8755" s="13"/>
      <c r="R8755" s="248">
        <f t="shared" si="1360"/>
        <v>0</v>
      </c>
      <c r="S8755" s="248">
        <f t="shared" si="1361"/>
        <v>0</v>
      </c>
      <c r="T8755" s="248">
        <f t="shared" si="1362"/>
        <v>0</v>
      </c>
      <c r="U8755" s="248">
        <f t="shared" si="1363"/>
        <v>0</v>
      </c>
      <c r="V8755" s="13"/>
      <c r="W8755" s="7"/>
      <c r="AT8755" s="130"/>
      <c r="BF8755" s="33">
        <f t="shared" si="1369"/>
        <v>41242</v>
      </c>
      <c r="BG8755" s="34">
        <f t="shared" si="1364"/>
        <v>82.88000000000001</v>
      </c>
      <c r="BH8755" s="32">
        <f t="shared" si="1365"/>
        <v>1</v>
      </c>
      <c r="BI8755" s="32">
        <f t="shared" si="1366"/>
        <v>0</v>
      </c>
      <c r="BJ8755" s="69">
        <f t="shared" si="1367"/>
        <v>0</v>
      </c>
      <c r="BK8755" s="158" t="str">
        <f t="shared" si="1368"/>
        <v/>
      </c>
    </row>
    <row r="8756" spans="1:63" ht="12" customHeight="1" x14ac:dyDescent="0.2">
      <c r="A8756" s="8"/>
      <c r="B8756" s="7"/>
      <c r="C8756" s="7"/>
      <c r="D8756" s="7"/>
      <c r="E8756" s="7"/>
      <c r="F8756" s="7"/>
      <c r="G8756" s="7"/>
      <c r="H8756" s="7"/>
      <c r="I8756" s="10"/>
      <c r="J8756" s="25"/>
      <c r="K8756" s="250"/>
      <c r="L8756" s="31"/>
      <c r="M8756" s="9"/>
      <c r="N8756" s="11" t="s">
        <v>25</v>
      </c>
      <c r="O8756" s="39"/>
      <c r="P8756" s="47"/>
      <c r="Q8756" s="13"/>
      <c r="R8756" s="248">
        <f t="shared" si="1360"/>
        <v>0</v>
      </c>
      <c r="S8756" s="248">
        <f t="shared" si="1361"/>
        <v>0</v>
      </c>
      <c r="T8756" s="248">
        <f t="shared" si="1362"/>
        <v>0</v>
      </c>
      <c r="U8756" s="248">
        <f t="shared" si="1363"/>
        <v>0</v>
      </c>
      <c r="V8756" s="13"/>
      <c r="W8756" s="7"/>
      <c r="AT8756" s="130"/>
      <c r="BF8756" s="33">
        <f t="shared" si="1369"/>
        <v>41242</v>
      </c>
      <c r="BG8756" s="34">
        <f t="shared" si="1364"/>
        <v>82.88000000000001</v>
      </c>
      <c r="BH8756" s="32">
        <f t="shared" si="1365"/>
        <v>1</v>
      </c>
      <c r="BI8756" s="32">
        <f t="shared" si="1366"/>
        <v>0</v>
      </c>
      <c r="BJ8756" s="69">
        <f t="shared" si="1367"/>
        <v>0</v>
      </c>
      <c r="BK8756" s="158" t="str">
        <f t="shared" si="1368"/>
        <v/>
      </c>
    </row>
    <row r="8757" spans="1:63" ht="12" customHeight="1" x14ac:dyDescent="0.2">
      <c r="A8757" s="8"/>
      <c r="B8757" s="7"/>
      <c r="C8757" s="7"/>
      <c r="D8757" s="7"/>
      <c r="E8757" s="7"/>
      <c r="F8757" s="7"/>
      <c r="G8757" s="7"/>
      <c r="H8757" s="7"/>
      <c r="I8757" s="10"/>
      <c r="J8757" s="25"/>
      <c r="K8757" s="250"/>
      <c r="L8757" s="31"/>
      <c r="M8757" s="9"/>
      <c r="N8757" s="11" t="s">
        <v>25</v>
      </c>
      <c r="O8757" s="39"/>
      <c r="P8757" s="47"/>
      <c r="Q8757" s="13"/>
      <c r="R8757" s="248">
        <f t="shared" si="1360"/>
        <v>0</v>
      </c>
      <c r="S8757" s="248">
        <f t="shared" si="1361"/>
        <v>0</v>
      </c>
      <c r="T8757" s="248">
        <f t="shared" si="1362"/>
        <v>0</v>
      </c>
      <c r="U8757" s="248">
        <f t="shared" si="1363"/>
        <v>0</v>
      </c>
      <c r="V8757" s="13"/>
      <c r="W8757" s="7"/>
      <c r="AT8757" s="130"/>
      <c r="BF8757" s="33">
        <f t="shared" si="1369"/>
        <v>41242</v>
      </c>
      <c r="BG8757" s="34">
        <f t="shared" si="1364"/>
        <v>82.88000000000001</v>
      </c>
      <c r="BH8757" s="32">
        <f t="shared" si="1365"/>
        <v>1</v>
      </c>
      <c r="BI8757" s="32">
        <f t="shared" si="1366"/>
        <v>0</v>
      </c>
      <c r="BJ8757" s="69">
        <f t="shared" si="1367"/>
        <v>0</v>
      </c>
      <c r="BK8757" s="158" t="str">
        <f t="shared" si="1368"/>
        <v/>
      </c>
    </row>
    <row r="8758" spans="1:63" ht="12" customHeight="1" x14ac:dyDescent="0.2">
      <c r="A8758" s="8"/>
      <c r="B8758" s="7"/>
      <c r="C8758" s="7"/>
      <c r="D8758" s="7"/>
      <c r="E8758" s="7"/>
      <c r="F8758" s="7"/>
      <c r="G8758" s="7"/>
      <c r="H8758" s="7"/>
      <c r="I8758" s="10"/>
      <c r="J8758" s="25"/>
      <c r="K8758" s="250"/>
      <c r="L8758" s="31"/>
      <c r="M8758" s="9"/>
      <c r="N8758" s="11" t="s">
        <v>25</v>
      </c>
      <c r="O8758" s="39"/>
      <c r="P8758" s="47"/>
      <c r="Q8758" s="13"/>
      <c r="R8758" s="248">
        <f t="shared" si="1360"/>
        <v>0</v>
      </c>
      <c r="S8758" s="248">
        <f t="shared" si="1361"/>
        <v>0</v>
      </c>
      <c r="T8758" s="248">
        <f t="shared" si="1362"/>
        <v>0</v>
      </c>
      <c r="U8758" s="248">
        <f t="shared" si="1363"/>
        <v>0</v>
      </c>
      <c r="V8758" s="13"/>
      <c r="W8758" s="7"/>
      <c r="AT8758" s="130"/>
      <c r="BF8758" s="33">
        <f t="shared" si="1369"/>
        <v>41242</v>
      </c>
      <c r="BG8758" s="34">
        <f t="shared" si="1364"/>
        <v>82.88000000000001</v>
      </c>
      <c r="BH8758" s="32">
        <f t="shared" si="1365"/>
        <v>1</v>
      </c>
      <c r="BI8758" s="32">
        <f t="shared" si="1366"/>
        <v>0</v>
      </c>
      <c r="BJ8758" s="69">
        <f t="shared" si="1367"/>
        <v>0</v>
      </c>
      <c r="BK8758" s="158" t="str">
        <f t="shared" si="1368"/>
        <v/>
      </c>
    </row>
    <row r="8759" spans="1:63" ht="12" customHeight="1" x14ac:dyDescent="0.2">
      <c r="A8759" s="8"/>
      <c r="B8759" s="7"/>
      <c r="C8759" s="7"/>
      <c r="D8759" s="7"/>
      <c r="E8759" s="7"/>
      <c r="F8759" s="7"/>
      <c r="G8759" s="7"/>
      <c r="H8759" s="7"/>
      <c r="I8759" s="10"/>
      <c r="J8759" s="25"/>
      <c r="K8759" s="250"/>
      <c r="L8759" s="31"/>
      <c r="M8759" s="9"/>
      <c r="N8759" s="11" t="s">
        <v>25</v>
      </c>
      <c r="O8759" s="39"/>
      <c r="P8759" s="47"/>
      <c r="Q8759" s="13"/>
      <c r="R8759" s="248">
        <f t="shared" si="1360"/>
        <v>0</v>
      </c>
      <c r="S8759" s="248">
        <f t="shared" si="1361"/>
        <v>0</v>
      </c>
      <c r="T8759" s="248">
        <f t="shared" si="1362"/>
        <v>0</v>
      </c>
      <c r="U8759" s="248">
        <f t="shared" si="1363"/>
        <v>0</v>
      </c>
      <c r="V8759" s="13"/>
      <c r="W8759" s="7"/>
      <c r="AT8759" s="130"/>
      <c r="BF8759" s="33">
        <f t="shared" si="1369"/>
        <v>41242</v>
      </c>
      <c r="BG8759" s="34">
        <f t="shared" si="1364"/>
        <v>82.88000000000001</v>
      </c>
      <c r="BH8759" s="32">
        <f t="shared" si="1365"/>
        <v>1</v>
      </c>
      <c r="BI8759" s="32">
        <f t="shared" si="1366"/>
        <v>0</v>
      </c>
      <c r="BJ8759" s="69">
        <f t="shared" si="1367"/>
        <v>0</v>
      </c>
      <c r="BK8759" s="158" t="str">
        <f t="shared" si="1368"/>
        <v/>
      </c>
    </row>
    <row r="8760" spans="1:63" ht="12" customHeight="1" x14ac:dyDescent="0.2">
      <c r="A8760" s="8"/>
      <c r="B8760" s="7"/>
      <c r="C8760" s="7"/>
      <c r="D8760" s="7"/>
      <c r="E8760" s="7"/>
      <c r="F8760" s="7"/>
      <c r="G8760" s="7"/>
      <c r="H8760" s="7"/>
      <c r="I8760" s="10"/>
      <c r="J8760" s="25"/>
      <c r="K8760" s="250"/>
      <c r="L8760" s="31"/>
      <c r="M8760" s="9"/>
      <c r="N8760" s="11" t="s">
        <v>25</v>
      </c>
      <c r="O8760" s="39"/>
      <c r="P8760" s="47"/>
      <c r="Q8760" s="13"/>
      <c r="R8760" s="248">
        <f t="shared" si="1360"/>
        <v>0</v>
      </c>
      <c r="S8760" s="248">
        <f t="shared" si="1361"/>
        <v>0</v>
      </c>
      <c r="T8760" s="248">
        <f t="shared" si="1362"/>
        <v>0</v>
      </c>
      <c r="U8760" s="248">
        <f t="shared" si="1363"/>
        <v>0</v>
      </c>
      <c r="V8760" s="13"/>
      <c r="W8760" s="7"/>
      <c r="AT8760" s="130"/>
      <c r="BF8760" s="33">
        <f t="shared" si="1369"/>
        <v>41242</v>
      </c>
      <c r="BG8760" s="34">
        <f t="shared" si="1364"/>
        <v>82.88000000000001</v>
      </c>
      <c r="BH8760" s="32">
        <f t="shared" si="1365"/>
        <v>1</v>
      </c>
      <c r="BI8760" s="32">
        <f t="shared" si="1366"/>
        <v>0</v>
      </c>
      <c r="BJ8760" s="69">
        <f t="shared" si="1367"/>
        <v>0</v>
      </c>
      <c r="BK8760" s="158" t="str">
        <f t="shared" si="1368"/>
        <v/>
      </c>
    </row>
    <row r="8761" spans="1:63" ht="12" customHeight="1" x14ac:dyDescent="0.2">
      <c r="A8761" s="8"/>
      <c r="B8761" s="7"/>
      <c r="C8761" s="7"/>
      <c r="D8761" s="7"/>
      <c r="E8761" s="7"/>
      <c r="F8761" s="7"/>
      <c r="G8761" s="7"/>
      <c r="H8761" s="7"/>
      <c r="I8761" s="10"/>
      <c r="J8761" s="25"/>
      <c r="K8761" s="250"/>
      <c r="L8761" s="31"/>
      <c r="M8761" s="9"/>
      <c r="N8761" s="11" t="s">
        <v>25</v>
      </c>
      <c r="O8761" s="39"/>
      <c r="P8761" s="47"/>
      <c r="Q8761" s="13"/>
      <c r="R8761" s="248">
        <f t="shared" si="1360"/>
        <v>0</v>
      </c>
      <c r="S8761" s="248">
        <f t="shared" si="1361"/>
        <v>0</v>
      </c>
      <c r="T8761" s="248">
        <f t="shared" si="1362"/>
        <v>0</v>
      </c>
      <c r="U8761" s="248">
        <f t="shared" si="1363"/>
        <v>0</v>
      </c>
      <c r="V8761" s="13"/>
      <c r="W8761" s="7"/>
      <c r="AT8761" s="130"/>
      <c r="BF8761" s="33">
        <f t="shared" si="1369"/>
        <v>41242</v>
      </c>
      <c r="BG8761" s="34">
        <f t="shared" si="1364"/>
        <v>82.88000000000001</v>
      </c>
      <c r="BH8761" s="32">
        <f t="shared" si="1365"/>
        <v>1</v>
      </c>
      <c r="BI8761" s="32">
        <f t="shared" si="1366"/>
        <v>0</v>
      </c>
      <c r="BJ8761" s="69">
        <f t="shared" si="1367"/>
        <v>0</v>
      </c>
      <c r="BK8761" s="158" t="str">
        <f t="shared" si="1368"/>
        <v/>
      </c>
    </row>
    <row r="8762" spans="1:63" ht="12" customHeight="1" x14ac:dyDescent="0.2">
      <c r="A8762" s="8"/>
      <c r="B8762" s="7"/>
      <c r="C8762" s="7"/>
      <c r="D8762" s="7"/>
      <c r="E8762" s="7"/>
      <c r="F8762" s="7"/>
      <c r="G8762" s="7"/>
      <c r="H8762" s="7"/>
      <c r="I8762" s="10"/>
      <c r="J8762" s="25"/>
      <c r="K8762" s="250"/>
      <c r="L8762" s="31"/>
      <c r="M8762" s="9"/>
      <c r="N8762" s="11" t="s">
        <v>25</v>
      </c>
      <c r="O8762" s="39"/>
      <c r="P8762" s="47"/>
      <c r="Q8762" s="13"/>
      <c r="R8762" s="248">
        <f t="shared" si="1360"/>
        <v>0</v>
      </c>
      <c r="S8762" s="248">
        <f t="shared" si="1361"/>
        <v>0</v>
      </c>
      <c r="T8762" s="248">
        <f t="shared" si="1362"/>
        <v>0</v>
      </c>
      <c r="U8762" s="248">
        <f t="shared" si="1363"/>
        <v>0</v>
      </c>
      <c r="V8762" s="13"/>
      <c r="W8762" s="7"/>
      <c r="AT8762" s="130"/>
      <c r="BF8762" s="33">
        <f t="shared" si="1369"/>
        <v>41242</v>
      </c>
      <c r="BG8762" s="34">
        <f t="shared" si="1364"/>
        <v>82.88000000000001</v>
      </c>
      <c r="BH8762" s="32">
        <f t="shared" si="1365"/>
        <v>1</v>
      </c>
      <c r="BI8762" s="32">
        <f t="shared" si="1366"/>
        <v>0</v>
      </c>
      <c r="BJ8762" s="69">
        <f t="shared" si="1367"/>
        <v>0</v>
      </c>
      <c r="BK8762" s="158" t="str">
        <f t="shared" si="1368"/>
        <v/>
      </c>
    </row>
    <row r="8763" spans="1:63" ht="12" customHeight="1" x14ac:dyDescent="0.2">
      <c r="A8763" s="8"/>
      <c r="B8763" s="7"/>
      <c r="C8763" s="7"/>
      <c r="D8763" s="7"/>
      <c r="E8763" s="7"/>
      <c r="F8763" s="7"/>
      <c r="G8763" s="7"/>
      <c r="H8763" s="7"/>
      <c r="I8763" s="10"/>
      <c r="J8763" s="25"/>
      <c r="K8763" s="250"/>
      <c r="L8763" s="31"/>
      <c r="M8763" s="9"/>
      <c r="N8763" s="11" t="s">
        <v>25</v>
      </c>
      <c r="O8763" s="39"/>
      <c r="P8763" s="47"/>
      <c r="Q8763" s="13"/>
      <c r="R8763" s="248">
        <f t="shared" si="1360"/>
        <v>0</v>
      </c>
      <c r="S8763" s="248">
        <f t="shared" si="1361"/>
        <v>0</v>
      </c>
      <c r="T8763" s="248">
        <f t="shared" si="1362"/>
        <v>0</v>
      </c>
      <c r="U8763" s="248">
        <f t="shared" si="1363"/>
        <v>0</v>
      </c>
      <c r="V8763" s="13"/>
      <c r="W8763" s="7"/>
      <c r="AT8763" s="130"/>
      <c r="BF8763" s="33">
        <f t="shared" si="1369"/>
        <v>41242</v>
      </c>
      <c r="BG8763" s="34">
        <f t="shared" si="1364"/>
        <v>82.88000000000001</v>
      </c>
      <c r="BH8763" s="32">
        <f t="shared" si="1365"/>
        <v>1</v>
      </c>
      <c r="BI8763" s="32">
        <f t="shared" si="1366"/>
        <v>0</v>
      </c>
      <c r="BJ8763" s="69">
        <f t="shared" si="1367"/>
        <v>0</v>
      </c>
      <c r="BK8763" s="158" t="str">
        <f t="shared" si="1368"/>
        <v/>
      </c>
    </row>
    <row r="8764" spans="1:63" ht="12" customHeight="1" x14ac:dyDescent="0.2">
      <c r="A8764" s="8"/>
      <c r="B8764" s="7"/>
      <c r="C8764" s="7"/>
      <c r="D8764" s="7"/>
      <c r="E8764" s="7"/>
      <c r="F8764" s="7"/>
      <c r="G8764" s="7"/>
      <c r="H8764" s="7"/>
      <c r="I8764" s="10"/>
      <c r="J8764" s="25"/>
      <c r="K8764" s="250"/>
      <c r="L8764" s="31"/>
      <c r="M8764" s="9"/>
      <c r="N8764" s="11" t="s">
        <v>25</v>
      </c>
      <c r="O8764" s="39"/>
      <c r="P8764" s="47"/>
      <c r="Q8764" s="13"/>
      <c r="R8764" s="248">
        <f t="shared" si="1360"/>
        <v>0</v>
      </c>
      <c r="S8764" s="248">
        <f t="shared" si="1361"/>
        <v>0</v>
      </c>
      <c r="T8764" s="248">
        <f t="shared" si="1362"/>
        <v>0</v>
      </c>
      <c r="U8764" s="248">
        <f t="shared" si="1363"/>
        <v>0</v>
      </c>
      <c r="V8764" s="13"/>
      <c r="W8764" s="7"/>
      <c r="AT8764" s="130"/>
      <c r="BF8764" s="33">
        <f t="shared" si="1369"/>
        <v>41242</v>
      </c>
      <c r="BG8764" s="34">
        <f t="shared" si="1364"/>
        <v>82.88000000000001</v>
      </c>
      <c r="BH8764" s="32">
        <f t="shared" si="1365"/>
        <v>1</v>
      </c>
      <c r="BI8764" s="32">
        <f t="shared" si="1366"/>
        <v>0</v>
      </c>
      <c r="BJ8764" s="69">
        <f t="shared" si="1367"/>
        <v>0</v>
      </c>
      <c r="BK8764" s="158" t="str">
        <f t="shared" si="1368"/>
        <v/>
      </c>
    </row>
    <row r="8765" spans="1:63" ht="12" customHeight="1" x14ac:dyDescent="0.2">
      <c r="A8765" s="8"/>
      <c r="B8765" s="7"/>
      <c r="C8765" s="7"/>
      <c r="D8765" s="7"/>
      <c r="E8765" s="7"/>
      <c r="F8765" s="7"/>
      <c r="G8765" s="7"/>
      <c r="H8765" s="7"/>
      <c r="I8765" s="10"/>
      <c r="J8765" s="25"/>
      <c r="K8765" s="250"/>
      <c r="L8765" s="31"/>
      <c r="M8765" s="9"/>
      <c r="N8765" s="11" t="s">
        <v>25</v>
      </c>
      <c r="O8765" s="39"/>
      <c r="P8765" s="47"/>
      <c r="Q8765" s="13"/>
      <c r="R8765" s="248">
        <f t="shared" si="1360"/>
        <v>0</v>
      </c>
      <c r="S8765" s="248">
        <f t="shared" si="1361"/>
        <v>0</v>
      </c>
      <c r="T8765" s="248">
        <f t="shared" si="1362"/>
        <v>0</v>
      </c>
      <c r="U8765" s="248">
        <f t="shared" si="1363"/>
        <v>0</v>
      </c>
      <c r="V8765" s="13"/>
      <c r="W8765" s="7"/>
      <c r="AT8765" s="130"/>
      <c r="BF8765" s="33">
        <f t="shared" si="1369"/>
        <v>41242</v>
      </c>
      <c r="BG8765" s="34">
        <f t="shared" si="1364"/>
        <v>82.88000000000001</v>
      </c>
      <c r="BH8765" s="32">
        <f t="shared" si="1365"/>
        <v>1</v>
      </c>
      <c r="BI8765" s="32">
        <f t="shared" si="1366"/>
        <v>0</v>
      </c>
      <c r="BJ8765" s="69">
        <f t="shared" si="1367"/>
        <v>0</v>
      </c>
      <c r="BK8765" s="158" t="str">
        <f t="shared" si="1368"/>
        <v/>
      </c>
    </row>
    <row r="8766" spans="1:63" ht="12" customHeight="1" x14ac:dyDescent="0.2">
      <c r="A8766" s="8"/>
      <c r="B8766" s="7"/>
      <c r="C8766" s="7"/>
      <c r="D8766" s="7"/>
      <c r="E8766" s="7"/>
      <c r="F8766" s="7"/>
      <c r="G8766" s="7"/>
      <c r="H8766" s="7"/>
      <c r="I8766" s="10"/>
      <c r="J8766" s="25"/>
      <c r="K8766" s="250"/>
      <c r="L8766" s="31"/>
      <c r="M8766" s="9"/>
      <c r="N8766" s="11" t="s">
        <v>25</v>
      </c>
      <c r="O8766" s="39"/>
      <c r="P8766" s="47"/>
      <c r="Q8766" s="13"/>
      <c r="R8766" s="248">
        <f t="shared" si="1360"/>
        <v>0</v>
      </c>
      <c r="S8766" s="248">
        <f t="shared" si="1361"/>
        <v>0</v>
      </c>
      <c r="T8766" s="248">
        <f t="shared" si="1362"/>
        <v>0</v>
      </c>
      <c r="U8766" s="248">
        <f t="shared" si="1363"/>
        <v>0</v>
      </c>
      <c r="V8766" s="13"/>
      <c r="W8766" s="7"/>
      <c r="AT8766" s="130"/>
      <c r="BF8766" s="33">
        <f t="shared" si="1369"/>
        <v>41242</v>
      </c>
      <c r="BG8766" s="34">
        <f t="shared" si="1364"/>
        <v>82.88000000000001</v>
      </c>
      <c r="BH8766" s="32">
        <f t="shared" si="1365"/>
        <v>1</v>
      </c>
      <c r="BI8766" s="32">
        <f t="shared" si="1366"/>
        <v>0</v>
      </c>
      <c r="BJ8766" s="69">
        <f t="shared" si="1367"/>
        <v>0</v>
      </c>
      <c r="BK8766" s="158" t="str">
        <f t="shared" si="1368"/>
        <v/>
      </c>
    </row>
    <row r="8767" spans="1:63" ht="12" customHeight="1" x14ac:dyDescent="0.2">
      <c r="A8767" s="8"/>
      <c r="B8767" s="7"/>
      <c r="C8767" s="7"/>
      <c r="D8767" s="7"/>
      <c r="E8767" s="7"/>
      <c r="F8767" s="7"/>
      <c r="G8767" s="7"/>
      <c r="H8767" s="7"/>
      <c r="I8767" s="10"/>
      <c r="J8767" s="25"/>
      <c r="K8767" s="250"/>
      <c r="L8767" s="31"/>
      <c r="M8767" s="9"/>
      <c r="N8767" s="11" t="s">
        <v>25</v>
      </c>
      <c r="O8767" s="39"/>
      <c r="P8767" s="47"/>
      <c r="Q8767" s="13"/>
      <c r="R8767" s="248">
        <f t="shared" si="1360"/>
        <v>0</v>
      </c>
      <c r="S8767" s="248">
        <f t="shared" si="1361"/>
        <v>0</v>
      </c>
      <c r="T8767" s="248">
        <f t="shared" si="1362"/>
        <v>0</v>
      </c>
      <c r="U8767" s="248">
        <f t="shared" si="1363"/>
        <v>0</v>
      </c>
      <c r="V8767" s="13"/>
      <c r="W8767" s="7"/>
      <c r="AT8767" s="130"/>
      <c r="BF8767" s="33">
        <f t="shared" si="1369"/>
        <v>41242</v>
      </c>
      <c r="BG8767" s="34">
        <f t="shared" si="1364"/>
        <v>82.88000000000001</v>
      </c>
      <c r="BH8767" s="32">
        <f t="shared" si="1365"/>
        <v>1</v>
      </c>
      <c r="BI8767" s="32">
        <f t="shared" si="1366"/>
        <v>0</v>
      </c>
      <c r="BJ8767" s="69">
        <f t="shared" si="1367"/>
        <v>0</v>
      </c>
      <c r="BK8767" s="158" t="str">
        <f t="shared" si="1368"/>
        <v/>
      </c>
    </row>
    <row r="8768" spans="1:63" ht="12" customHeight="1" x14ac:dyDescent="0.2">
      <c r="A8768" s="8"/>
      <c r="B8768" s="7"/>
      <c r="C8768" s="7"/>
      <c r="D8768" s="7"/>
      <c r="E8768" s="7"/>
      <c r="F8768" s="7"/>
      <c r="G8768" s="7"/>
      <c r="H8768" s="7"/>
      <c r="I8768" s="10"/>
      <c r="J8768" s="25"/>
      <c r="K8768" s="250"/>
      <c r="L8768" s="31"/>
      <c r="M8768" s="9"/>
      <c r="N8768" s="11" t="s">
        <v>25</v>
      </c>
      <c r="O8768" s="39"/>
      <c r="P8768" s="47"/>
      <c r="Q8768" s="13"/>
      <c r="R8768" s="248">
        <f t="shared" si="1360"/>
        <v>0</v>
      </c>
      <c r="S8768" s="248">
        <f t="shared" si="1361"/>
        <v>0</v>
      </c>
      <c r="T8768" s="248">
        <f t="shared" si="1362"/>
        <v>0</v>
      </c>
      <c r="U8768" s="248">
        <f t="shared" si="1363"/>
        <v>0</v>
      </c>
      <c r="V8768" s="13"/>
      <c r="W8768" s="7"/>
      <c r="AT8768" s="130"/>
      <c r="BF8768" s="33">
        <f t="shared" si="1369"/>
        <v>41242</v>
      </c>
      <c r="BG8768" s="34">
        <f t="shared" si="1364"/>
        <v>82.88000000000001</v>
      </c>
      <c r="BH8768" s="32">
        <f t="shared" si="1365"/>
        <v>1</v>
      </c>
      <c r="BI8768" s="32">
        <f t="shared" si="1366"/>
        <v>0</v>
      </c>
      <c r="BJ8768" s="69">
        <f t="shared" si="1367"/>
        <v>0</v>
      </c>
      <c r="BK8768" s="158" t="str">
        <f t="shared" si="1368"/>
        <v/>
      </c>
    </row>
    <row r="8769" spans="1:63" ht="12" customHeight="1" x14ac:dyDescent="0.2">
      <c r="A8769" s="8"/>
      <c r="B8769" s="7"/>
      <c r="C8769" s="7"/>
      <c r="D8769" s="7"/>
      <c r="E8769" s="7"/>
      <c r="F8769" s="7"/>
      <c r="G8769" s="7"/>
      <c r="H8769" s="7"/>
      <c r="I8769" s="10"/>
      <c r="J8769" s="25"/>
      <c r="K8769" s="250"/>
      <c r="L8769" s="31"/>
      <c r="M8769" s="9"/>
      <c r="N8769" s="11" t="s">
        <v>25</v>
      </c>
      <c r="O8769" s="39"/>
      <c r="P8769" s="47"/>
      <c r="Q8769" s="13"/>
      <c r="R8769" s="248">
        <f t="shared" si="1360"/>
        <v>0</v>
      </c>
      <c r="S8769" s="248">
        <f t="shared" si="1361"/>
        <v>0</v>
      </c>
      <c r="T8769" s="248">
        <f t="shared" si="1362"/>
        <v>0</v>
      </c>
      <c r="U8769" s="248">
        <f t="shared" si="1363"/>
        <v>0</v>
      </c>
      <c r="V8769" s="13"/>
      <c r="W8769" s="7"/>
      <c r="AT8769" s="130"/>
      <c r="BF8769" s="33">
        <f t="shared" si="1369"/>
        <v>41242</v>
      </c>
      <c r="BG8769" s="34">
        <f t="shared" si="1364"/>
        <v>82.88000000000001</v>
      </c>
      <c r="BH8769" s="32">
        <f t="shared" si="1365"/>
        <v>1</v>
      </c>
      <c r="BI8769" s="32">
        <f t="shared" si="1366"/>
        <v>0</v>
      </c>
      <c r="BJ8769" s="69">
        <f t="shared" si="1367"/>
        <v>0</v>
      </c>
      <c r="BK8769" s="158" t="str">
        <f t="shared" si="1368"/>
        <v/>
      </c>
    </row>
    <row r="8770" spans="1:63" ht="12" customHeight="1" x14ac:dyDescent="0.2">
      <c r="A8770" s="8"/>
      <c r="B8770" s="7"/>
      <c r="C8770" s="7"/>
      <c r="D8770" s="7"/>
      <c r="E8770" s="7"/>
      <c r="F8770" s="7"/>
      <c r="G8770" s="7"/>
      <c r="H8770" s="7"/>
      <c r="I8770" s="10"/>
      <c r="J8770" s="25"/>
      <c r="K8770" s="250"/>
      <c r="L8770" s="31"/>
      <c r="M8770" s="9"/>
      <c r="N8770" s="11" t="s">
        <v>25</v>
      </c>
      <c r="O8770" s="39"/>
      <c r="P8770" s="47"/>
      <c r="Q8770" s="13"/>
      <c r="R8770" s="248">
        <f t="shared" si="1360"/>
        <v>0</v>
      </c>
      <c r="S8770" s="248">
        <f t="shared" si="1361"/>
        <v>0</v>
      </c>
      <c r="T8770" s="248">
        <f t="shared" si="1362"/>
        <v>0</v>
      </c>
      <c r="U8770" s="248">
        <f t="shared" si="1363"/>
        <v>0</v>
      </c>
      <c r="V8770" s="13"/>
      <c r="W8770" s="7"/>
      <c r="AT8770" s="130"/>
      <c r="BF8770" s="33">
        <f t="shared" si="1369"/>
        <v>41242</v>
      </c>
      <c r="BG8770" s="34">
        <f t="shared" si="1364"/>
        <v>82.88000000000001</v>
      </c>
      <c r="BH8770" s="32">
        <f t="shared" si="1365"/>
        <v>1</v>
      </c>
      <c r="BI8770" s="32">
        <f t="shared" si="1366"/>
        <v>0</v>
      </c>
      <c r="BJ8770" s="69">
        <f t="shared" si="1367"/>
        <v>0</v>
      </c>
      <c r="BK8770" s="158" t="str">
        <f t="shared" si="1368"/>
        <v/>
      </c>
    </row>
    <row r="8771" spans="1:63" ht="12" customHeight="1" x14ac:dyDescent="0.2">
      <c r="A8771" s="8"/>
      <c r="B8771" s="7"/>
      <c r="C8771" s="7"/>
      <c r="D8771" s="7"/>
      <c r="E8771" s="7"/>
      <c r="F8771" s="7"/>
      <c r="G8771" s="7"/>
      <c r="H8771" s="7"/>
      <c r="I8771" s="10"/>
      <c r="J8771" s="25"/>
      <c r="K8771" s="250"/>
      <c r="L8771" s="31"/>
      <c r="M8771" s="9"/>
      <c r="N8771" s="11" t="s">
        <v>25</v>
      </c>
      <c r="O8771" s="39"/>
      <c r="P8771" s="47"/>
      <c r="Q8771" s="13"/>
      <c r="R8771" s="248">
        <f t="shared" si="1360"/>
        <v>0</v>
      </c>
      <c r="S8771" s="248">
        <f t="shared" si="1361"/>
        <v>0</v>
      </c>
      <c r="T8771" s="248">
        <f t="shared" si="1362"/>
        <v>0</v>
      </c>
      <c r="U8771" s="248">
        <f t="shared" si="1363"/>
        <v>0</v>
      </c>
      <c r="V8771" s="13"/>
      <c r="W8771" s="7"/>
      <c r="AT8771" s="130"/>
      <c r="BF8771" s="33">
        <f t="shared" si="1369"/>
        <v>41242</v>
      </c>
      <c r="BG8771" s="34">
        <f t="shared" si="1364"/>
        <v>82.88000000000001</v>
      </c>
      <c r="BH8771" s="32">
        <f t="shared" si="1365"/>
        <v>1</v>
      </c>
      <c r="BI8771" s="32">
        <f t="shared" si="1366"/>
        <v>0</v>
      </c>
      <c r="BJ8771" s="69">
        <f t="shared" si="1367"/>
        <v>0</v>
      </c>
      <c r="BK8771" s="158" t="str">
        <f t="shared" si="1368"/>
        <v/>
      </c>
    </row>
    <row r="8772" spans="1:63" ht="12" customHeight="1" x14ac:dyDescent="0.2">
      <c r="A8772" s="8"/>
      <c r="B8772" s="7"/>
      <c r="C8772" s="7"/>
      <c r="D8772" s="7"/>
      <c r="E8772" s="7"/>
      <c r="F8772" s="7"/>
      <c r="G8772" s="7"/>
      <c r="H8772" s="7"/>
      <c r="I8772" s="10"/>
      <c r="J8772" s="25"/>
      <c r="K8772" s="250"/>
      <c r="L8772" s="31"/>
      <c r="M8772" s="9"/>
      <c r="N8772" s="11" t="s">
        <v>25</v>
      </c>
      <c r="O8772" s="39"/>
      <c r="P8772" s="47"/>
      <c r="Q8772" s="13"/>
      <c r="R8772" s="248">
        <f t="shared" si="1360"/>
        <v>0</v>
      </c>
      <c r="S8772" s="248">
        <f t="shared" si="1361"/>
        <v>0</v>
      </c>
      <c r="T8772" s="248">
        <f t="shared" si="1362"/>
        <v>0</v>
      </c>
      <c r="U8772" s="248">
        <f t="shared" si="1363"/>
        <v>0</v>
      </c>
      <c r="V8772" s="13"/>
      <c r="W8772" s="7"/>
      <c r="AT8772" s="130"/>
      <c r="BF8772" s="33">
        <f t="shared" si="1369"/>
        <v>41242</v>
      </c>
      <c r="BG8772" s="34">
        <f t="shared" si="1364"/>
        <v>82.88000000000001</v>
      </c>
      <c r="BH8772" s="32">
        <f t="shared" si="1365"/>
        <v>1</v>
      </c>
      <c r="BI8772" s="32">
        <f t="shared" si="1366"/>
        <v>0</v>
      </c>
      <c r="BJ8772" s="69">
        <f t="shared" si="1367"/>
        <v>0</v>
      </c>
      <c r="BK8772" s="158" t="str">
        <f t="shared" si="1368"/>
        <v/>
      </c>
    </row>
    <row r="8773" spans="1:63" ht="12" customHeight="1" x14ac:dyDescent="0.2">
      <c r="A8773" s="8"/>
      <c r="B8773" s="7"/>
      <c r="C8773" s="7"/>
      <c r="D8773" s="7"/>
      <c r="E8773" s="7"/>
      <c r="F8773" s="7"/>
      <c r="G8773" s="7"/>
      <c r="H8773" s="7"/>
      <c r="I8773" s="10"/>
      <c r="J8773" s="25"/>
      <c r="K8773" s="250"/>
      <c r="L8773" s="31"/>
      <c r="M8773" s="9"/>
      <c r="N8773" s="11" t="s">
        <v>25</v>
      </c>
      <c r="O8773" s="39"/>
      <c r="P8773" s="47"/>
      <c r="Q8773" s="13"/>
      <c r="R8773" s="248">
        <f t="shared" si="1360"/>
        <v>0</v>
      </c>
      <c r="S8773" s="248">
        <f t="shared" si="1361"/>
        <v>0</v>
      </c>
      <c r="T8773" s="248">
        <f t="shared" si="1362"/>
        <v>0</v>
      </c>
      <c r="U8773" s="248">
        <f t="shared" si="1363"/>
        <v>0</v>
      </c>
      <c r="V8773" s="13"/>
      <c r="W8773" s="7"/>
      <c r="AT8773" s="130"/>
      <c r="BF8773" s="33">
        <f t="shared" si="1369"/>
        <v>41242</v>
      </c>
      <c r="BG8773" s="34">
        <f t="shared" si="1364"/>
        <v>82.88000000000001</v>
      </c>
      <c r="BH8773" s="32">
        <f t="shared" si="1365"/>
        <v>1</v>
      </c>
      <c r="BI8773" s="32">
        <f t="shared" si="1366"/>
        <v>0</v>
      </c>
      <c r="BJ8773" s="69">
        <f t="shared" si="1367"/>
        <v>0</v>
      </c>
      <c r="BK8773" s="158" t="str">
        <f t="shared" si="1368"/>
        <v/>
      </c>
    </row>
    <row r="8774" spans="1:63" ht="12" customHeight="1" x14ac:dyDescent="0.2">
      <c r="A8774" s="8"/>
      <c r="B8774" s="7"/>
      <c r="C8774" s="7"/>
      <c r="D8774" s="7"/>
      <c r="E8774" s="7"/>
      <c r="F8774" s="7"/>
      <c r="G8774" s="7"/>
      <c r="H8774" s="7"/>
      <c r="I8774" s="10"/>
      <c r="J8774" s="25"/>
      <c r="K8774" s="250"/>
      <c r="L8774" s="31"/>
      <c r="M8774" s="9"/>
      <c r="N8774" s="11" t="s">
        <v>25</v>
      </c>
      <c r="O8774" s="39"/>
      <c r="P8774" s="47"/>
      <c r="Q8774" s="13"/>
      <c r="R8774" s="248">
        <f t="shared" si="1360"/>
        <v>0</v>
      </c>
      <c r="S8774" s="248">
        <f t="shared" si="1361"/>
        <v>0</v>
      </c>
      <c r="T8774" s="248">
        <f t="shared" si="1362"/>
        <v>0</v>
      </c>
      <c r="U8774" s="248">
        <f t="shared" si="1363"/>
        <v>0</v>
      </c>
      <c r="V8774" s="13"/>
      <c r="W8774" s="7"/>
      <c r="AT8774" s="130"/>
      <c r="BF8774" s="33">
        <f t="shared" si="1369"/>
        <v>41242</v>
      </c>
      <c r="BG8774" s="34">
        <f t="shared" si="1364"/>
        <v>82.88000000000001</v>
      </c>
      <c r="BH8774" s="32">
        <f t="shared" si="1365"/>
        <v>1</v>
      </c>
      <c r="BI8774" s="32">
        <f t="shared" si="1366"/>
        <v>0</v>
      </c>
      <c r="BJ8774" s="69">
        <f t="shared" si="1367"/>
        <v>0</v>
      </c>
      <c r="BK8774" s="158" t="str">
        <f t="shared" si="1368"/>
        <v/>
      </c>
    </row>
    <row r="8775" spans="1:63" ht="12" customHeight="1" x14ac:dyDescent="0.2">
      <c r="A8775" s="8"/>
      <c r="B8775" s="7"/>
      <c r="C8775" s="7"/>
      <c r="D8775" s="7"/>
      <c r="E8775" s="7"/>
      <c r="F8775" s="7"/>
      <c r="G8775" s="7"/>
      <c r="H8775" s="7"/>
      <c r="I8775" s="10"/>
      <c r="J8775" s="25"/>
      <c r="K8775" s="250"/>
      <c r="L8775" s="31"/>
      <c r="M8775" s="9"/>
      <c r="N8775" s="11" t="s">
        <v>25</v>
      </c>
      <c r="O8775" s="39"/>
      <c r="P8775" s="47"/>
      <c r="Q8775" s="13"/>
      <c r="R8775" s="248">
        <f t="shared" si="1360"/>
        <v>0</v>
      </c>
      <c r="S8775" s="248">
        <f t="shared" si="1361"/>
        <v>0</v>
      </c>
      <c r="T8775" s="248">
        <f t="shared" si="1362"/>
        <v>0</v>
      </c>
      <c r="U8775" s="248">
        <f t="shared" si="1363"/>
        <v>0</v>
      </c>
      <c r="V8775" s="13"/>
      <c r="W8775" s="7"/>
      <c r="AT8775" s="130"/>
      <c r="BF8775" s="33">
        <f t="shared" si="1369"/>
        <v>41242</v>
      </c>
      <c r="BG8775" s="34">
        <f t="shared" si="1364"/>
        <v>82.88000000000001</v>
      </c>
      <c r="BH8775" s="32">
        <f t="shared" si="1365"/>
        <v>1</v>
      </c>
      <c r="BI8775" s="32">
        <f t="shared" si="1366"/>
        <v>0</v>
      </c>
      <c r="BJ8775" s="69">
        <f t="shared" si="1367"/>
        <v>0</v>
      </c>
      <c r="BK8775" s="158" t="str">
        <f t="shared" si="1368"/>
        <v/>
      </c>
    </row>
    <row r="8776" spans="1:63" ht="12" customHeight="1" x14ac:dyDescent="0.2">
      <c r="A8776" s="8"/>
      <c r="B8776" s="7"/>
      <c r="C8776" s="7"/>
      <c r="D8776" s="7"/>
      <c r="E8776" s="7"/>
      <c r="F8776" s="7"/>
      <c r="G8776" s="7"/>
      <c r="H8776" s="7"/>
      <c r="I8776" s="10"/>
      <c r="J8776" s="25"/>
      <c r="K8776" s="250"/>
      <c r="L8776" s="31"/>
      <c r="M8776" s="9"/>
      <c r="N8776" s="11" t="s">
        <v>25</v>
      </c>
      <c r="O8776" s="39"/>
      <c r="P8776" s="47"/>
      <c r="Q8776" s="13"/>
      <c r="R8776" s="248">
        <f t="shared" si="1360"/>
        <v>0</v>
      </c>
      <c r="S8776" s="248">
        <f t="shared" si="1361"/>
        <v>0</v>
      </c>
      <c r="T8776" s="248">
        <f t="shared" si="1362"/>
        <v>0</v>
      </c>
      <c r="U8776" s="248">
        <f t="shared" si="1363"/>
        <v>0</v>
      </c>
      <c r="V8776" s="13"/>
      <c r="W8776" s="7"/>
      <c r="AT8776" s="130"/>
      <c r="BF8776" s="33">
        <f t="shared" si="1369"/>
        <v>41242</v>
      </c>
      <c r="BG8776" s="34">
        <f t="shared" si="1364"/>
        <v>82.88000000000001</v>
      </c>
      <c r="BH8776" s="32">
        <f t="shared" si="1365"/>
        <v>1</v>
      </c>
      <c r="BI8776" s="32">
        <f t="shared" si="1366"/>
        <v>0</v>
      </c>
      <c r="BJ8776" s="69">
        <f t="shared" si="1367"/>
        <v>0</v>
      </c>
      <c r="BK8776" s="158" t="str">
        <f t="shared" si="1368"/>
        <v/>
      </c>
    </row>
    <row r="8777" spans="1:63" ht="12" customHeight="1" x14ac:dyDescent="0.2">
      <c r="A8777" s="8"/>
      <c r="B8777" s="7"/>
      <c r="C8777" s="7"/>
      <c r="D8777" s="7"/>
      <c r="E8777" s="7"/>
      <c r="F8777" s="7"/>
      <c r="G8777" s="7"/>
      <c r="H8777" s="7"/>
      <c r="I8777" s="10"/>
      <c r="J8777" s="25"/>
      <c r="K8777" s="250"/>
      <c r="L8777" s="31"/>
      <c r="M8777" s="9"/>
      <c r="N8777" s="11" t="s">
        <v>25</v>
      </c>
      <c r="O8777" s="39"/>
      <c r="P8777" s="47"/>
      <c r="Q8777" s="13"/>
      <c r="R8777" s="248">
        <f t="shared" si="1360"/>
        <v>0</v>
      </c>
      <c r="S8777" s="248">
        <f t="shared" si="1361"/>
        <v>0</v>
      </c>
      <c r="T8777" s="248">
        <f t="shared" si="1362"/>
        <v>0</v>
      </c>
      <c r="U8777" s="248">
        <f t="shared" si="1363"/>
        <v>0</v>
      </c>
      <c r="V8777" s="13"/>
      <c r="W8777" s="7"/>
      <c r="AT8777" s="130"/>
      <c r="BF8777" s="33">
        <f t="shared" si="1369"/>
        <v>41242</v>
      </c>
      <c r="BG8777" s="34">
        <f t="shared" si="1364"/>
        <v>82.88000000000001</v>
      </c>
      <c r="BH8777" s="32">
        <f t="shared" si="1365"/>
        <v>1</v>
      </c>
      <c r="BI8777" s="32">
        <f t="shared" si="1366"/>
        <v>0</v>
      </c>
      <c r="BJ8777" s="69">
        <f t="shared" si="1367"/>
        <v>0</v>
      </c>
      <c r="BK8777" s="158" t="str">
        <f t="shared" si="1368"/>
        <v/>
      </c>
    </row>
    <row r="8778" spans="1:63" ht="12" customHeight="1" x14ac:dyDescent="0.2">
      <c r="A8778" s="8"/>
      <c r="B8778" s="7"/>
      <c r="C8778" s="7"/>
      <c r="D8778" s="7"/>
      <c r="E8778" s="7"/>
      <c r="F8778" s="7"/>
      <c r="G8778" s="7"/>
      <c r="H8778" s="7"/>
      <c r="I8778" s="10"/>
      <c r="J8778" s="25"/>
      <c r="K8778" s="250"/>
      <c r="L8778" s="31"/>
      <c r="M8778" s="9"/>
      <c r="N8778" s="11" t="s">
        <v>25</v>
      </c>
      <c r="O8778" s="39"/>
      <c r="P8778" s="47"/>
      <c r="Q8778" s="13"/>
      <c r="R8778" s="248">
        <f t="shared" si="1360"/>
        <v>0</v>
      </c>
      <c r="S8778" s="248">
        <f t="shared" si="1361"/>
        <v>0</v>
      </c>
      <c r="T8778" s="248">
        <f t="shared" si="1362"/>
        <v>0</v>
      </c>
      <c r="U8778" s="248">
        <f t="shared" si="1363"/>
        <v>0</v>
      </c>
      <c r="V8778" s="13"/>
      <c r="W8778" s="7"/>
      <c r="AT8778" s="130"/>
      <c r="BF8778" s="33">
        <f t="shared" si="1369"/>
        <v>41242</v>
      </c>
      <c r="BG8778" s="34">
        <f t="shared" si="1364"/>
        <v>82.88000000000001</v>
      </c>
      <c r="BH8778" s="32">
        <f t="shared" si="1365"/>
        <v>1</v>
      </c>
      <c r="BI8778" s="32">
        <f t="shared" si="1366"/>
        <v>0</v>
      </c>
      <c r="BJ8778" s="69">
        <f t="shared" si="1367"/>
        <v>0</v>
      </c>
      <c r="BK8778" s="158" t="str">
        <f t="shared" si="1368"/>
        <v/>
      </c>
    </row>
    <row r="8779" spans="1:63" ht="12" customHeight="1" x14ac:dyDescent="0.2">
      <c r="A8779" s="8"/>
      <c r="B8779" s="7"/>
      <c r="C8779" s="7"/>
      <c r="D8779" s="7"/>
      <c r="E8779" s="7"/>
      <c r="F8779" s="7"/>
      <c r="G8779" s="7"/>
      <c r="H8779" s="7"/>
      <c r="I8779" s="10"/>
      <c r="J8779" s="25"/>
      <c r="K8779" s="250"/>
      <c r="L8779" s="31"/>
      <c r="M8779" s="9"/>
      <c r="N8779" s="11" t="s">
        <v>25</v>
      </c>
      <c r="O8779" s="39"/>
      <c r="P8779" s="47"/>
      <c r="Q8779" s="13"/>
      <c r="R8779" s="248">
        <f t="shared" ref="R8779:R8842" si="1370">IF(N8779&lt;&gt;"M",ROUND(IF(M8779&lt;&gt;"Y",IF(P8779&lt;&gt;"Y",K8779,K8779*(BH8779-1)),0),ROUNDING),"")</f>
        <v>0</v>
      </c>
      <c r="S8779" s="248">
        <f t="shared" ref="S8779:S8842" si="1371">IF(N8779&lt;&gt;"M",ROUND(IF(O8779&gt;0,IF(M8779="Y",BI8779*(1-O8779),IF(BI8779&gt;R8779,R8779 + (BI8779 - R8779)*(1-O8779),BI8779)),BI8779),ROUNDING),"")</f>
        <v>0</v>
      </c>
      <c r="T8779" s="248">
        <f t="shared" ref="T8779:T8842" si="1372">IF(N8779&lt;&gt;"M",ROUND(IF(O8779&gt;0,IF(M8779="Y",BJ8779*(1-O8779),IF(BJ8779&gt;R8779,R8779 + (BJ8779 - R8779)*(1-O8779),BJ8779)),BJ8779),ROUNDING),"")</f>
        <v>0</v>
      </c>
      <c r="U8779" s="248">
        <f t="shared" ref="U8779:U8842" si="1373">IF(N8779&lt;&gt;"M",ROUND(IF(OR(N8779="P",N8779=""),0,IF(OR(M8779="N",M8779=""),T8779-R8779,T8779)),ROUNDING),"")</f>
        <v>0</v>
      </c>
      <c r="V8779" s="13"/>
      <c r="W8779" s="7"/>
      <c r="AT8779" s="130"/>
      <c r="BF8779" s="33">
        <f t="shared" si="1369"/>
        <v>41242</v>
      </c>
      <c r="BG8779" s="34">
        <f t="shared" ref="BG8779:BG8842" si="1374">IF(N8779&lt;&gt;"M",BG8778+U8779,BG8778)</f>
        <v>82.88000000000001</v>
      </c>
      <c r="BH8779" s="32">
        <f t="shared" ref="BH8779:BH8842" si="1375">IF(L8779&lt;&gt;"",IF(ODDS_TYPE=1,L8779,IF(ODDS_TYPE=2,IF(L8779&gt;0,1+L8779/100,IF(L8779&lt;0,1-100/L8779,1)),IF(ODDS_TYPE=3,1+L8779,IF(ODDS_TYPE=4,1+L8779,IF(ODDS_TYPE=5,IF(L8779&gt;0,1+L8779,1-1/L8779),IF(ODDS_TYPE=6,IF(L8779&gt;=0,L8779+1,1-1/L8779),1)))))),1)</f>
        <v>1</v>
      </c>
      <c r="BI8779" s="32">
        <f t="shared" ref="BI8779:BI8842" si="1376">IF(P8779&lt;&gt;"Y",IF(M8779&lt;&gt;"Y",K8779*BH8779,K8779*BH8779 - K8779),IF(M8779&lt;&gt;"Y",K8779*BH8779,K8779))</f>
        <v>0</v>
      </c>
      <c r="BJ8779" s="69">
        <f t="shared" ref="BJ8779:BJ8842" si="1377">IF(P8779&lt;&gt;"Y",
IF(M8779&lt;&gt;"Y",
IF(N8779="Y",K8779*BH8779,IF(N8779="P",0,IF(OR(N8779="R",N8779="PU"),K8779,IF(N8779="H",K8779*BH8779*0.5,IF(N8779="HW",K8779*0.5*(1 + BH8779),IF(N8779="HL",K8779*0.5,0)))))),
IF(N8779="Y",K8779*BH8779 - K8779,IF(N8779="P",0,IF(OR(N8779="R",N8779="PU"),0,IF(N8779="H",IF(BH8779&gt;2,0.5*K8779*BH8779 - K8779,0),IF(N8779="HW",K8779*0.5*(1 + BH8779) - K8779,IF(N8779="HL",0,0))))))),
IF(M8779&lt;&gt;"Y",
IF(N8779="Y",K8779*BH8779,IF(N8779="P",0,IF(OR(N8779="R",N8779="PU"),K8779*(BH8779-1),IF(N8779="H",K8779*BH8779*0.5,IF(N8779="HW",K8779*(BH8779-1)*0.5,IF(N8779="HL",K8779*BH8779 - K8779*0.5,0)))))),
IF(N8779="Y",K8779,IF(N8779="P",0,IF(OR(N8779="R",N8779="PU"),0,IF(N8779="H",IF(BH8779&lt;2,K8779*BH8779*0.5 - K8779*(BH8779-1),0),IF(N8779="HW",0,IF(N8779="HL",K8779*0.5,0)))))))
)</f>
        <v>0</v>
      </c>
      <c r="BK8779" s="158" t="str">
        <f t="shared" ref="BK8779:BK8842" si="1378">IF(FILT_M=1,IF(LEN(C8779)&gt;0,C8779,""),IF(FILT_M=2,IF(LEN(E8779)&gt;0,E8779,""),IF(FILT_M=3,IF(LEN(F8779)&gt;0,F8779,""),IF(FILT_M=4,IF(LEN(G8779)&gt;0,G8779,""),""))))</f>
        <v/>
      </c>
    </row>
    <row r="8780" spans="1:63" ht="12" customHeight="1" x14ac:dyDescent="0.2">
      <c r="A8780" s="8"/>
      <c r="B8780" s="7"/>
      <c r="C8780" s="7"/>
      <c r="D8780" s="7"/>
      <c r="E8780" s="7"/>
      <c r="F8780" s="7"/>
      <c r="G8780" s="7"/>
      <c r="H8780" s="7"/>
      <c r="I8780" s="10"/>
      <c r="J8780" s="25"/>
      <c r="K8780" s="250"/>
      <c r="L8780" s="31"/>
      <c r="M8780" s="9"/>
      <c r="N8780" s="11" t="s">
        <v>25</v>
      </c>
      <c r="O8780" s="39"/>
      <c r="P8780" s="47"/>
      <c r="Q8780" s="13"/>
      <c r="R8780" s="248">
        <f t="shared" si="1370"/>
        <v>0</v>
      </c>
      <c r="S8780" s="248">
        <f t="shared" si="1371"/>
        <v>0</v>
      </c>
      <c r="T8780" s="248">
        <f t="shared" si="1372"/>
        <v>0</v>
      </c>
      <c r="U8780" s="248">
        <f t="shared" si="1373"/>
        <v>0</v>
      </c>
      <c r="V8780" s="13"/>
      <c r="W8780" s="7"/>
      <c r="AT8780" s="130"/>
      <c r="BF8780" s="33">
        <f t="shared" ref="BF8780:BF8843" si="1379">IF(A8780&gt;2,A8780,BF8779)</f>
        <v>41242</v>
      </c>
      <c r="BG8780" s="34">
        <f t="shared" si="1374"/>
        <v>82.88000000000001</v>
      </c>
      <c r="BH8780" s="32">
        <f t="shared" si="1375"/>
        <v>1</v>
      </c>
      <c r="BI8780" s="32">
        <f t="shared" si="1376"/>
        <v>0</v>
      </c>
      <c r="BJ8780" s="69">
        <f t="shared" si="1377"/>
        <v>0</v>
      </c>
      <c r="BK8780" s="158" t="str">
        <f t="shared" si="1378"/>
        <v/>
      </c>
    </row>
    <row r="8781" spans="1:63" ht="12" customHeight="1" x14ac:dyDescent="0.2">
      <c r="A8781" s="8"/>
      <c r="B8781" s="7"/>
      <c r="C8781" s="7"/>
      <c r="D8781" s="7"/>
      <c r="E8781" s="7"/>
      <c r="F8781" s="7"/>
      <c r="G8781" s="7"/>
      <c r="H8781" s="7"/>
      <c r="I8781" s="10"/>
      <c r="J8781" s="25"/>
      <c r="K8781" s="250"/>
      <c r="L8781" s="31"/>
      <c r="M8781" s="9"/>
      <c r="N8781" s="11" t="s">
        <v>25</v>
      </c>
      <c r="O8781" s="39"/>
      <c r="P8781" s="47"/>
      <c r="Q8781" s="13"/>
      <c r="R8781" s="248">
        <f t="shared" si="1370"/>
        <v>0</v>
      </c>
      <c r="S8781" s="248">
        <f t="shared" si="1371"/>
        <v>0</v>
      </c>
      <c r="T8781" s="248">
        <f t="shared" si="1372"/>
        <v>0</v>
      </c>
      <c r="U8781" s="248">
        <f t="shared" si="1373"/>
        <v>0</v>
      </c>
      <c r="V8781" s="13"/>
      <c r="W8781" s="7"/>
      <c r="AT8781" s="130"/>
      <c r="BF8781" s="33">
        <f t="shared" si="1379"/>
        <v>41242</v>
      </c>
      <c r="BG8781" s="34">
        <f t="shared" si="1374"/>
        <v>82.88000000000001</v>
      </c>
      <c r="BH8781" s="32">
        <f t="shared" si="1375"/>
        <v>1</v>
      </c>
      <c r="BI8781" s="32">
        <f t="shared" si="1376"/>
        <v>0</v>
      </c>
      <c r="BJ8781" s="69">
        <f t="shared" si="1377"/>
        <v>0</v>
      </c>
      <c r="BK8781" s="158" t="str">
        <f t="shared" si="1378"/>
        <v/>
      </c>
    </row>
    <row r="8782" spans="1:63" ht="12" customHeight="1" x14ac:dyDescent="0.2">
      <c r="A8782" s="8"/>
      <c r="B8782" s="7"/>
      <c r="C8782" s="7"/>
      <c r="D8782" s="7"/>
      <c r="E8782" s="7"/>
      <c r="F8782" s="7"/>
      <c r="G8782" s="7"/>
      <c r="H8782" s="7"/>
      <c r="I8782" s="10"/>
      <c r="J8782" s="25"/>
      <c r="K8782" s="250"/>
      <c r="L8782" s="31"/>
      <c r="M8782" s="9"/>
      <c r="N8782" s="11" t="s">
        <v>25</v>
      </c>
      <c r="O8782" s="39"/>
      <c r="P8782" s="47"/>
      <c r="Q8782" s="13"/>
      <c r="R8782" s="248">
        <f t="shared" si="1370"/>
        <v>0</v>
      </c>
      <c r="S8782" s="248">
        <f t="shared" si="1371"/>
        <v>0</v>
      </c>
      <c r="T8782" s="248">
        <f t="shared" si="1372"/>
        <v>0</v>
      </c>
      <c r="U8782" s="248">
        <f t="shared" si="1373"/>
        <v>0</v>
      </c>
      <c r="V8782" s="13"/>
      <c r="W8782" s="7"/>
      <c r="AT8782" s="130"/>
      <c r="BF8782" s="33">
        <f t="shared" si="1379"/>
        <v>41242</v>
      </c>
      <c r="BG8782" s="34">
        <f t="shared" si="1374"/>
        <v>82.88000000000001</v>
      </c>
      <c r="BH8782" s="32">
        <f t="shared" si="1375"/>
        <v>1</v>
      </c>
      <c r="BI8782" s="32">
        <f t="shared" si="1376"/>
        <v>0</v>
      </c>
      <c r="BJ8782" s="69">
        <f t="shared" si="1377"/>
        <v>0</v>
      </c>
      <c r="BK8782" s="158" t="str">
        <f t="shared" si="1378"/>
        <v/>
      </c>
    </row>
    <row r="8783" spans="1:63" ht="12" customHeight="1" x14ac:dyDescent="0.2">
      <c r="A8783" s="8"/>
      <c r="B8783" s="7"/>
      <c r="C8783" s="7"/>
      <c r="D8783" s="7"/>
      <c r="E8783" s="7"/>
      <c r="F8783" s="7"/>
      <c r="G8783" s="7"/>
      <c r="H8783" s="7"/>
      <c r="I8783" s="10"/>
      <c r="J8783" s="25"/>
      <c r="K8783" s="250"/>
      <c r="L8783" s="31"/>
      <c r="M8783" s="9"/>
      <c r="N8783" s="11" t="s">
        <v>25</v>
      </c>
      <c r="O8783" s="39"/>
      <c r="P8783" s="47"/>
      <c r="Q8783" s="13"/>
      <c r="R8783" s="248">
        <f t="shared" si="1370"/>
        <v>0</v>
      </c>
      <c r="S8783" s="248">
        <f t="shared" si="1371"/>
        <v>0</v>
      </c>
      <c r="T8783" s="248">
        <f t="shared" si="1372"/>
        <v>0</v>
      </c>
      <c r="U8783" s="248">
        <f t="shared" si="1373"/>
        <v>0</v>
      </c>
      <c r="V8783" s="13"/>
      <c r="W8783" s="7"/>
      <c r="AT8783" s="130"/>
      <c r="BF8783" s="33">
        <f t="shared" si="1379"/>
        <v>41242</v>
      </c>
      <c r="BG8783" s="34">
        <f t="shared" si="1374"/>
        <v>82.88000000000001</v>
      </c>
      <c r="BH8783" s="32">
        <f t="shared" si="1375"/>
        <v>1</v>
      </c>
      <c r="BI8783" s="32">
        <f t="shared" si="1376"/>
        <v>0</v>
      </c>
      <c r="BJ8783" s="69">
        <f t="shared" si="1377"/>
        <v>0</v>
      </c>
      <c r="BK8783" s="158" t="str">
        <f t="shared" si="1378"/>
        <v/>
      </c>
    </row>
    <row r="8784" spans="1:63" ht="12" customHeight="1" x14ac:dyDescent="0.2">
      <c r="A8784" s="8"/>
      <c r="B8784" s="7"/>
      <c r="C8784" s="7"/>
      <c r="D8784" s="7"/>
      <c r="E8784" s="7"/>
      <c r="F8784" s="7"/>
      <c r="G8784" s="7"/>
      <c r="H8784" s="7"/>
      <c r="I8784" s="10"/>
      <c r="J8784" s="25"/>
      <c r="K8784" s="250"/>
      <c r="L8784" s="31"/>
      <c r="M8784" s="9"/>
      <c r="N8784" s="11" t="s">
        <v>25</v>
      </c>
      <c r="O8784" s="39"/>
      <c r="P8784" s="47"/>
      <c r="Q8784" s="13"/>
      <c r="R8784" s="248">
        <f t="shared" si="1370"/>
        <v>0</v>
      </c>
      <c r="S8784" s="248">
        <f t="shared" si="1371"/>
        <v>0</v>
      </c>
      <c r="T8784" s="248">
        <f t="shared" si="1372"/>
        <v>0</v>
      </c>
      <c r="U8784" s="248">
        <f t="shared" si="1373"/>
        <v>0</v>
      </c>
      <c r="V8784" s="13"/>
      <c r="W8784" s="7"/>
      <c r="AT8784" s="130"/>
      <c r="BF8784" s="33">
        <f t="shared" si="1379"/>
        <v>41242</v>
      </c>
      <c r="BG8784" s="34">
        <f t="shared" si="1374"/>
        <v>82.88000000000001</v>
      </c>
      <c r="BH8784" s="32">
        <f t="shared" si="1375"/>
        <v>1</v>
      </c>
      <c r="BI8784" s="32">
        <f t="shared" si="1376"/>
        <v>0</v>
      </c>
      <c r="BJ8784" s="69">
        <f t="shared" si="1377"/>
        <v>0</v>
      </c>
      <c r="BK8784" s="158" t="str">
        <f t="shared" si="1378"/>
        <v/>
      </c>
    </row>
    <row r="8785" spans="1:63" ht="12" customHeight="1" x14ac:dyDescent="0.2">
      <c r="A8785" s="8"/>
      <c r="B8785" s="7"/>
      <c r="C8785" s="7"/>
      <c r="D8785" s="7"/>
      <c r="E8785" s="7"/>
      <c r="F8785" s="7"/>
      <c r="G8785" s="7"/>
      <c r="H8785" s="7"/>
      <c r="I8785" s="10"/>
      <c r="J8785" s="25"/>
      <c r="K8785" s="250"/>
      <c r="L8785" s="31"/>
      <c r="M8785" s="9"/>
      <c r="N8785" s="11" t="s">
        <v>25</v>
      </c>
      <c r="O8785" s="39"/>
      <c r="P8785" s="47"/>
      <c r="Q8785" s="13"/>
      <c r="R8785" s="248">
        <f t="shared" si="1370"/>
        <v>0</v>
      </c>
      <c r="S8785" s="248">
        <f t="shared" si="1371"/>
        <v>0</v>
      </c>
      <c r="T8785" s="248">
        <f t="shared" si="1372"/>
        <v>0</v>
      </c>
      <c r="U8785" s="248">
        <f t="shared" si="1373"/>
        <v>0</v>
      </c>
      <c r="V8785" s="13"/>
      <c r="W8785" s="7"/>
      <c r="AT8785" s="130"/>
      <c r="BF8785" s="33">
        <f t="shared" si="1379"/>
        <v>41242</v>
      </c>
      <c r="BG8785" s="34">
        <f t="shared" si="1374"/>
        <v>82.88000000000001</v>
      </c>
      <c r="BH8785" s="32">
        <f t="shared" si="1375"/>
        <v>1</v>
      </c>
      <c r="BI8785" s="32">
        <f t="shared" si="1376"/>
        <v>0</v>
      </c>
      <c r="BJ8785" s="69">
        <f t="shared" si="1377"/>
        <v>0</v>
      </c>
      <c r="BK8785" s="158" t="str">
        <f t="shared" si="1378"/>
        <v/>
      </c>
    </row>
    <row r="8786" spans="1:63" ht="12" customHeight="1" x14ac:dyDescent="0.2">
      <c r="A8786" s="8"/>
      <c r="B8786" s="7"/>
      <c r="C8786" s="7"/>
      <c r="D8786" s="7"/>
      <c r="E8786" s="7"/>
      <c r="F8786" s="7"/>
      <c r="G8786" s="7"/>
      <c r="H8786" s="7"/>
      <c r="I8786" s="10"/>
      <c r="J8786" s="25"/>
      <c r="K8786" s="250"/>
      <c r="L8786" s="31"/>
      <c r="M8786" s="9"/>
      <c r="N8786" s="11" t="s">
        <v>25</v>
      </c>
      <c r="O8786" s="39"/>
      <c r="P8786" s="47"/>
      <c r="Q8786" s="13"/>
      <c r="R8786" s="248">
        <f t="shared" si="1370"/>
        <v>0</v>
      </c>
      <c r="S8786" s="248">
        <f t="shared" si="1371"/>
        <v>0</v>
      </c>
      <c r="T8786" s="248">
        <f t="shared" si="1372"/>
        <v>0</v>
      </c>
      <c r="U8786" s="248">
        <f t="shared" si="1373"/>
        <v>0</v>
      </c>
      <c r="V8786" s="13"/>
      <c r="W8786" s="7"/>
      <c r="AT8786" s="130"/>
      <c r="BF8786" s="33">
        <f t="shared" si="1379"/>
        <v>41242</v>
      </c>
      <c r="BG8786" s="34">
        <f t="shared" si="1374"/>
        <v>82.88000000000001</v>
      </c>
      <c r="BH8786" s="32">
        <f t="shared" si="1375"/>
        <v>1</v>
      </c>
      <c r="BI8786" s="32">
        <f t="shared" si="1376"/>
        <v>0</v>
      </c>
      <c r="BJ8786" s="69">
        <f t="shared" si="1377"/>
        <v>0</v>
      </c>
      <c r="BK8786" s="158" t="str">
        <f t="shared" si="1378"/>
        <v/>
      </c>
    </row>
    <row r="8787" spans="1:63" ht="12" customHeight="1" x14ac:dyDescent="0.2">
      <c r="A8787" s="8"/>
      <c r="B8787" s="7"/>
      <c r="C8787" s="7"/>
      <c r="D8787" s="7"/>
      <c r="E8787" s="7"/>
      <c r="F8787" s="7"/>
      <c r="G8787" s="7"/>
      <c r="H8787" s="7"/>
      <c r="I8787" s="10"/>
      <c r="J8787" s="25"/>
      <c r="K8787" s="250"/>
      <c r="L8787" s="31"/>
      <c r="M8787" s="9"/>
      <c r="N8787" s="11" t="s">
        <v>25</v>
      </c>
      <c r="O8787" s="39"/>
      <c r="P8787" s="47"/>
      <c r="Q8787" s="13"/>
      <c r="R8787" s="248">
        <f t="shared" si="1370"/>
        <v>0</v>
      </c>
      <c r="S8787" s="248">
        <f t="shared" si="1371"/>
        <v>0</v>
      </c>
      <c r="T8787" s="248">
        <f t="shared" si="1372"/>
        <v>0</v>
      </c>
      <c r="U8787" s="248">
        <f t="shared" si="1373"/>
        <v>0</v>
      </c>
      <c r="V8787" s="13"/>
      <c r="W8787" s="7"/>
      <c r="AT8787" s="130"/>
      <c r="BF8787" s="33">
        <f t="shared" si="1379"/>
        <v>41242</v>
      </c>
      <c r="BG8787" s="34">
        <f t="shared" si="1374"/>
        <v>82.88000000000001</v>
      </c>
      <c r="BH8787" s="32">
        <f t="shared" si="1375"/>
        <v>1</v>
      </c>
      <c r="BI8787" s="32">
        <f t="shared" si="1376"/>
        <v>0</v>
      </c>
      <c r="BJ8787" s="69">
        <f t="shared" si="1377"/>
        <v>0</v>
      </c>
      <c r="BK8787" s="158" t="str">
        <f t="shared" si="1378"/>
        <v/>
      </c>
    </row>
    <row r="8788" spans="1:63" ht="12" customHeight="1" x14ac:dyDescent="0.2">
      <c r="A8788" s="8"/>
      <c r="B8788" s="7"/>
      <c r="C8788" s="7"/>
      <c r="D8788" s="7"/>
      <c r="E8788" s="7"/>
      <c r="F8788" s="7"/>
      <c r="G8788" s="7"/>
      <c r="H8788" s="7"/>
      <c r="I8788" s="10"/>
      <c r="J8788" s="25"/>
      <c r="K8788" s="250"/>
      <c r="L8788" s="31"/>
      <c r="M8788" s="9"/>
      <c r="N8788" s="11" t="s">
        <v>25</v>
      </c>
      <c r="O8788" s="39"/>
      <c r="P8788" s="47"/>
      <c r="Q8788" s="13"/>
      <c r="R8788" s="248">
        <f t="shared" si="1370"/>
        <v>0</v>
      </c>
      <c r="S8788" s="248">
        <f t="shared" si="1371"/>
        <v>0</v>
      </c>
      <c r="T8788" s="248">
        <f t="shared" si="1372"/>
        <v>0</v>
      </c>
      <c r="U8788" s="248">
        <f t="shared" si="1373"/>
        <v>0</v>
      </c>
      <c r="V8788" s="13"/>
      <c r="W8788" s="7"/>
      <c r="AT8788" s="130"/>
      <c r="BF8788" s="33">
        <f t="shared" si="1379"/>
        <v>41242</v>
      </c>
      <c r="BG8788" s="34">
        <f t="shared" si="1374"/>
        <v>82.88000000000001</v>
      </c>
      <c r="BH8788" s="32">
        <f t="shared" si="1375"/>
        <v>1</v>
      </c>
      <c r="BI8788" s="32">
        <f t="shared" si="1376"/>
        <v>0</v>
      </c>
      <c r="BJ8788" s="69">
        <f t="shared" si="1377"/>
        <v>0</v>
      </c>
      <c r="BK8788" s="158" t="str">
        <f t="shared" si="1378"/>
        <v/>
      </c>
    </row>
    <row r="8789" spans="1:63" ht="12" customHeight="1" x14ac:dyDescent="0.2">
      <c r="A8789" s="8"/>
      <c r="B8789" s="7"/>
      <c r="C8789" s="7"/>
      <c r="D8789" s="7"/>
      <c r="E8789" s="7"/>
      <c r="F8789" s="7"/>
      <c r="G8789" s="7"/>
      <c r="H8789" s="7"/>
      <c r="I8789" s="10"/>
      <c r="J8789" s="25"/>
      <c r="K8789" s="250"/>
      <c r="L8789" s="31"/>
      <c r="M8789" s="9"/>
      <c r="N8789" s="11" t="s">
        <v>25</v>
      </c>
      <c r="O8789" s="39"/>
      <c r="P8789" s="47"/>
      <c r="Q8789" s="13"/>
      <c r="R8789" s="248">
        <f t="shared" si="1370"/>
        <v>0</v>
      </c>
      <c r="S8789" s="248">
        <f t="shared" si="1371"/>
        <v>0</v>
      </c>
      <c r="T8789" s="248">
        <f t="shared" si="1372"/>
        <v>0</v>
      </c>
      <c r="U8789" s="248">
        <f t="shared" si="1373"/>
        <v>0</v>
      </c>
      <c r="V8789" s="13"/>
      <c r="W8789" s="7"/>
      <c r="AT8789" s="130"/>
      <c r="BF8789" s="33">
        <f t="shared" si="1379"/>
        <v>41242</v>
      </c>
      <c r="BG8789" s="34">
        <f t="shared" si="1374"/>
        <v>82.88000000000001</v>
      </c>
      <c r="BH8789" s="32">
        <f t="shared" si="1375"/>
        <v>1</v>
      </c>
      <c r="BI8789" s="32">
        <f t="shared" si="1376"/>
        <v>0</v>
      </c>
      <c r="BJ8789" s="69">
        <f t="shared" si="1377"/>
        <v>0</v>
      </c>
      <c r="BK8789" s="158" t="str">
        <f t="shared" si="1378"/>
        <v/>
      </c>
    </row>
    <row r="8790" spans="1:63" ht="12" customHeight="1" x14ac:dyDescent="0.2">
      <c r="A8790" s="8"/>
      <c r="B8790" s="7"/>
      <c r="C8790" s="7"/>
      <c r="D8790" s="7"/>
      <c r="E8790" s="7"/>
      <c r="F8790" s="7"/>
      <c r="G8790" s="7"/>
      <c r="H8790" s="7"/>
      <c r="I8790" s="10"/>
      <c r="J8790" s="25"/>
      <c r="K8790" s="250"/>
      <c r="L8790" s="31"/>
      <c r="M8790" s="9"/>
      <c r="N8790" s="11" t="s">
        <v>25</v>
      </c>
      <c r="O8790" s="39"/>
      <c r="P8790" s="47"/>
      <c r="Q8790" s="13"/>
      <c r="R8790" s="248">
        <f t="shared" si="1370"/>
        <v>0</v>
      </c>
      <c r="S8790" s="248">
        <f t="shared" si="1371"/>
        <v>0</v>
      </c>
      <c r="T8790" s="248">
        <f t="shared" si="1372"/>
        <v>0</v>
      </c>
      <c r="U8790" s="248">
        <f t="shared" si="1373"/>
        <v>0</v>
      </c>
      <c r="V8790" s="13"/>
      <c r="W8790" s="7"/>
      <c r="AT8790" s="130"/>
      <c r="BF8790" s="33">
        <f t="shared" si="1379"/>
        <v>41242</v>
      </c>
      <c r="BG8790" s="34">
        <f t="shared" si="1374"/>
        <v>82.88000000000001</v>
      </c>
      <c r="BH8790" s="32">
        <f t="shared" si="1375"/>
        <v>1</v>
      </c>
      <c r="BI8790" s="32">
        <f t="shared" si="1376"/>
        <v>0</v>
      </c>
      <c r="BJ8790" s="69">
        <f t="shared" si="1377"/>
        <v>0</v>
      </c>
      <c r="BK8790" s="158" t="str">
        <f t="shared" si="1378"/>
        <v/>
      </c>
    </row>
    <row r="8791" spans="1:63" ht="12" customHeight="1" x14ac:dyDescent="0.2">
      <c r="A8791" s="8"/>
      <c r="B8791" s="7"/>
      <c r="C8791" s="7"/>
      <c r="D8791" s="7"/>
      <c r="E8791" s="7"/>
      <c r="F8791" s="7"/>
      <c r="G8791" s="7"/>
      <c r="H8791" s="7"/>
      <c r="I8791" s="10"/>
      <c r="J8791" s="25"/>
      <c r="K8791" s="250"/>
      <c r="L8791" s="31"/>
      <c r="M8791" s="9"/>
      <c r="N8791" s="11" t="s">
        <v>25</v>
      </c>
      <c r="O8791" s="39"/>
      <c r="P8791" s="47"/>
      <c r="Q8791" s="13"/>
      <c r="R8791" s="248">
        <f t="shared" si="1370"/>
        <v>0</v>
      </c>
      <c r="S8791" s="248">
        <f t="shared" si="1371"/>
        <v>0</v>
      </c>
      <c r="T8791" s="248">
        <f t="shared" si="1372"/>
        <v>0</v>
      </c>
      <c r="U8791" s="248">
        <f t="shared" si="1373"/>
        <v>0</v>
      </c>
      <c r="V8791" s="13"/>
      <c r="W8791" s="7"/>
      <c r="AT8791" s="130"/>
      <c r="BF8791" s="33">
        <f t="shared" si="1379"/>
        <v>41242</v>
      </c>
      <c r="BG8791" s="34">
        <f t="shared" si="1374"/>
        <v>82.88000000000001</v>
      </c>
      <c r="BH8791" s="32">
        <f t="shared" si="1375"/>
        <v>1</v>
      </c>
      <c r="BI8791" s="32">
        <f t="shared" si="1376"/>
        <v>0</v>
      </c>
      <c r="BJ8791" s="69">
        <f t="shared" si="1377"/>
        <v>0</v>
      </c>
      <c r="BK8791" s="158" t="str">
        <f t="shared" si="1378"/>
        <v/>
      </c>
    </row>
    <row r="8792" spans="1:63" ht="12" customHeight="1" x14ac:dyDescent="0.2">
      <c r="A8792" s="8"/>
      <c r="B8792" s="7"/>
      <c r="C8792" s="7"/>
      <c r="D8792" s="7"/>
      <c r="E8792" s="7"/>
      <c r="F8792" s="7"/>
      <c r="G8792" s="7"/>
      <c r="H8792" s="7"/>
      <c r="I8792" s="10"/>
      <c r="J8792" s="25"/>
      <c r="K8792" s="250"/>
      <c r="L8792" s="31"/>
      <c r="M8792" s="9"/>
      <c r="N8792" s="11" t="s">
        <v>25</v>
      </c>
      <c r="O8792" s="39"/>
      <c r="P8792" s="47"/>
      <c r="Q8792" s="13"/>
      <c r="R8792" s="248">
        <f t="shared" si="1370"/>
        <v>0</v>
      </c>
      <c r="S8792" s="248">
        <f t="shared" si="1371"/>
        <v>0</v>
      </c>
      <c r="T8792" s="248">
        <f t="shared" si="1372"/>
        <v>0</v>
      </c>
      <c r="U8792" s="248">
        <f t="shared" si="1373"/>
        <v>0</v>
      </c>
      <c r="V8792" s="13"/>
      <c r="W8792" s="7"/>
      <c r="AT8792" s="130"/>
      <c r="BF8792" s="33">
        <f t="shared" si="1379"/>
        <v>41242</v>
      </c>
      <c r="BG8792" s="34">
        <f t="shared" si="1374"/>
        <v>82.88000000000001</v>
      </c>
      <c r="BH8792" s="32">
        <f t="shared" si="1375"/>
        <v>1</v>
      </c>
      <c r="BI8792" s="32">
        <f t="shared" si="1376"/>
        <v>0</v>
      </c>
      <c r="BJ8792" s="69">
        <f t="shared" si="1377"/>
        <v>0</v>
      </c>
      <c r="BK8792" s="158" t="str">
        <f t="shared" si="1378"/>
        <v/>
      </c>
    </row>
    <row r="8793" spans="1:63" ht="12" customHeight="1" x14ac:dyDescent="0.2">
      <c r="A8793" s="8"/>
      <c r="B8793" s="7"/>
      <c r="C8793" s="7"/>
      <c r="D8793" s="7"/>
      <c r="E8793" s="7"/>
      <c r="F8793" s="7"/>
      <c r="G8793" s="7"/>
      <c r="H8793" s="7"/>
      <c r="I8793" s="10"/>
      <c r="J8793" s="25"/>
      <c r="K8793" s="250"/>
      <c r="L8793" s="31"/>
      <c r="M8793" s="9"/>
      <c r="N8793" s="11" t="s">
        <v>25</v>
      </c>
      <c r="O8793" s="39"/>
      <c r="P8793" s="47"/>
      <c r="Q8793" s="13"/>
      <c r="R8793" s="248">
        <f t="shared" si="1370"/>
        <v>0</v>
      </c>
      <c r="S8793" s="248">
        <f t="shared" si="1371"/>
        <v>0</v>
      </c>
      <c r="T8793" s="248">
        <f t="shared" si="1372"/>
        <v>0</v>
      </c>
      <c r="U8793" s="248">
        <f t="shared" si="1373"/>
        <v>0</v>
      </c>
      <c r="V8793" s="13"/>
      <c r="W8793" s="7"/>
      <c r="AT8793" s="130"/>
      <c r="BF8793" s="33">
        <f t="shared" si="1379"/>
        <v>41242</v>
      </c>
      <c r="BG8793" s="34">
        <f t="shared" si="1374"/>
        <v>82.88000000000001</v>
      </c>
      <c r="BH8793" s="32">
        <f t="shared" si="1375"/>
        <v>1</v>
      </c>
      <c r="BI8793" s="32">
        <f t="shared" si="1376"/>
        <v>0</v>
      </c>
      <c r="BJ8793" s="69">
        <f t="shared" si="1377"/>
        <v>0</v>
      </c>
      <c r="BK8793" s="158" t="str">
        <f t="shared" si="1378"/>
        <v/>
      </c>
    </row>
    <row r="8794" spans="1:63" ht="12" customHeight="1" x14ac:dyDescent="0.2">
      <c r="A8794" s="8"/>
      <c r="B8794" s="7"/>
      <c r="C8794" s="7"/>
      <c r="D8794" s="7"/>
      <c r="E8794" s="7"/>
      <c r="F8794" s="7"/>
      <c r="G8794" s="7"/>
      <c r="H8794" s="7"/>
      <c r="I8794" s="10"/>
      <c r="J8794" s="25"/>
      <c r="K8794" s="250"/>
      <c r="L8794" s="31"/>
      <c r="M8794" s="9"/>
      <c r="N8794" s="11" t="s">
        <v>25</v>
      </c>
      <c r="O8794" s="39"/>
      <c r="P8794" s="47"/>
      <c r="Q8794" s="13"/>
      <c r="R8794" s="248">
        <f t="shared" si="1370"/>
        <v>0</v>
      </c>
      <c r="S8794" s="248">
        <f t="shared" si="1371"/>
        <v>0</v>
      </c>
      <c r="T8794" s="248">
        <f t="shared" si="1372"/>
        <v>0</v>
      </c>
      <c r="U8794" s="248">
        <f t="shared" si="1373"/>
        <v>0</v>
      </c>
      <c r="V8794" s="13"/>
      <c r="W8794" s="7"/>
      <c r="AT8794" s="130"/>
      <c r="BF8794" s="33">
        <f t="shared" si="1379"/>
        <v>41242</v>
      </c>
      <c r="BG8794" s="34">
        <f t="shared" si="1374"/>
        <v>82.88000000000001</v>
      </c>
      <c r="BH8794" s="32">
        <f t="shared" si="1375"/>
        <v>1</v>
      </c>
      <c r="BI8794" s="32">
        <f t="shared" si="1376"/>
        <v>0</v>
      </c>
      <c r="BJ8794" s="69">
        <f t="shared" si="1377"/>
        <v>0</v>
      </c>
      <c r="BK8794" s="158" t="str">
        <f t="shared" si="1378"/>
        <v/>
      </c>
    </row>
    <row r="8795" spans="1:63" ht="12" customHeight="1" x14ac:dyDescent="0.2">
      <c r="A8795" s="8"/>
      <c r="B8795" s="7"/>
      <c r="C8795" s="7"/>
      <c r="D8795" s="7"/>
      <c r="E8795" s="7"/>
      <c r="F8795" s="7"/>
      <c r="G8795" s="7"/>
      <c r="H8795" s="7"/>
      <c r="I8795" s="10"/>
      <c r="J8795" s="25"/>
      <c r="K8795" s="250"/>
      <c r="L8795" s="31"/>
      <c r="M8795" s="9"/>
      <c r="N8795" s="11" t="s">
        <v>25</v>
      </c>
      <c r="O8795" s="39"/>
      <c r="P8795" s="47"/>
      <c r="Q8795" s="13"/>
      <c r="R8795" s="248">
        <f t="shared" si="1370"/>
        <v>0</v>
      </c>
      <c r="S8795" s="248">
        <f t="shared" si="1371"/>
        <v>0</v>
      </c>
      <c r="T8795" s="248">
        <f t="shared" si="1372"/>
        <v>0</v>
      </c>
      <c r="U8795" s="248">
        <f t="shared" si="1373"/>
        <v>0</v>
      </c>
      <c r="V8795" s="13"/>
      <c r="W8795" s="7"/>
      <c r="AT8795" s="130"/>
      <c r="BF8795" s="33">
        <f t="shared" si="1379"/>
        <v>41242</v>
      </c>
      <c r="BG8795" s="34">
        <f t="shared" si="1374"/>
        <v>82.88000000000001</v>
      </c>
      <c r="BH8795" s="32">
        <f t="shared" si="1375"/>
        <v>1</v>
      </c>
      <c r="BI8795" s="32">
        <f t="shared" si="1376"/>
        <v>0</v>
      </c>
      <c r="BJ8795" s="69">
        <f t="shared" si="1377"/>
        <v>0</v>
      </c>
      <c r="BK8795" s="158" t="str">
        <f t="shared" si="1378"/>
        <v/>
      </c>
    </row>
    <row r="8796" spans="1:63" ht="12" customHeight="1" x14ac:dyDescent="0.2">
      <c r="A8796" s="8"/>
      <c r="B8796" s="7"/>
      <c r="C8796" s="7"/>
      <c r="D8796" s="7"/>
      <c r="E8796" s="7"/>
      <c r="F8796" s="7"/>
      <c r="G8796" s="7"/>
      <c r="H8796" s="7"/>
      <c r="I8796" s="10"/>
      <c r="J8796" s="25"/>
      <c r="K8796" s="250"/>
      <c r="L8796" s="31"/>
      <c r="M8796" s="9"/>
      <c r="N8796" s="11" t="s">
        <v>25</v>
      </c>
      <c r="O8796" s="39"/>
      <c r="P8796" s="47"/>
      <c r="Q8796" s="13"/>
      <c r="R8796" s="248">
        <f t="shared" si="1370"/>
        <v>0</v>
      </c>
      <c r="S8796" s="248">
        <f t="shared" si="1371"/>
        <v>0</v>
      </c>
      <c r="T8796" s="248">
        <f t="shared" si="1372"/>
        <v>0</v>
      </c>
      <c r="U8796" s="248">
        <f t="shared" si="1373"/>
        <v>0</v>
      </c>
      <c r="V8796" s="13"/>
      <c r="W8796" s="7"/>
      <c r="AT8796" s="130"/>
      <c r="BF8796" s="33">
        <f t="shared" si="1379"/>
        <v>41242</v>
      </c>
      <c r="BG8796" s="34">
        <f t="shared" si="1374"/>
        <v>82.88000000000001</v>
      </c>
      <c r="BH8796" s="32">
        <f t="shared" si="1375"/>
        <v>1</v>
      </c>
      <c r="BI8796" s="32">
        <f t="shared" si="1376"/>
        <v>0</v>
      </c>
      <c r="BJ8796" s="69">
        <f t="shared" si="1377"/>
        <v>0</v>
      </c>
      <c r="BK8796" s="158" t="str">
        <f t="shared" si="1378"/>
        <v/>
      </c>
    </row>
    <row r="8797" spans="1:63" ht="12" customHeight="1" x14ac:dyDescent="0.2">
      <c r="A8797" s="8"/>
      <c r="B8797" s="7"/>
      <c r="C8797" s="7"/>
      <c r="D8797" s="7"/>
      <c r="E8797" s="7"/>
      <c r="F8797" s="7"/>
      <c r="G8797" s="7"/>
      <c r="H8797" s="7"/>
      <c r="I8797" s="10"/>
      <c r="J8797" s="25"/>
      <c r="K8797" s="250"/>
      <c r="L8797" s="31"/>
      <c r="M8797" s="9"/>
      <c r="N8797" s="11" t="s">
        <v>25</v>
      </c>
      <c r="O8797" s="39"/>
      <c r="P8797" s="47"/>
      <c r="Q8797" s="13"/>
      <c r="R8797" s="248">
        <f t="shared" si="1370"/>
        <v>0</v>
      </c>
      <c r="S8797" s="248">
        <f t="shared" si="1371"/>
        <v>0</v>
      </c>
      <c r="T8797" s="248">
        <f t="shared" si="1372"/>
        <v>0</v>
      </c>
      <c r="U8797" s="248">
        <f t="shared" si="1373"/>
        <v>0</v>
      </c>
      <c r="V8797" s="13"/>
      <c r="W8797" s="7"/>
      <c r="AT8797" s="130"/>
      <c r="BF8797" s="33">
        <f t="shared" si="1379"/>
        <v>41242</v>
      </c>
      <c r="BG8797" s="34">
        <f t="shared" si="1374"/>
        <v>82.88000000000001</v>
      </c>
      <c r="BH8797" s="32">
        <f t="shared" si="1375"/>
        <v>1</v>
      </c>
      <c r="BI8797" s="32">
        <f t="shared" si="1376"/>
        <v>0</v>
      </c>
      <c r="BJ8797" s="69">
        <f t="shared" si="1377"/>
        <v>0</v>
      </c>
      <c r="BK8797" s="158" t="str">
        <f t="shared" si="1378"/>
        <v/>
      </c>
    </row>
    <row r="8798" spans="1:63" ht="12" customHeight="1" x14ac:dyDescent="0.2">
      <c r="A8798" s="8"/>
      <c r="B8798" s="7"/>
      <c r="C8798" s="7"/>
      <c r="D8798" s="7"/>
      <c r="E8798" s="7"/>
      <c r="F8798" s="7"/>
      <c r="G8798" s="7"/>
      <c r="H8798" s="7"/>
      <c r="I8798" s="10"/>
      <c r="J8798" s="25"/>
      <c r="K8798" s="250"/>
      <c r="L8798" s="31"/>
      <c r="M8798" s="9"/>
      <c r="N8798" s="11" t="s">
        <v>25</v>
      </c>
      <c r="O8798" s="39"/>
      <c r="P8798" s="47"/>
      <c r="Q8798" s="13"/>
      <c r="R8798" s="248">
        <f t="shared" si="1370"/>
        <v>0</v>
      </c>
      <c r="S8798" s="248">
        <f t="shared" si="1371"/>
        <v>0</v>
      </c>
      <c r="T8798" s="248">
        <f t="shared" si="1372"/>
        <v>0</v>
      </c>
      <c r="U8798" s="248">
        <f t="shared" si="1373"/>
        <v>0</v>
      </c>
      <c r="V8798" s="13"/>
      <c r="W8798" s="7"/>
      <c r="AT8798" s="130"/>
      <c r="BF8798" s="33">
        <f t="shared" si="1379"/>
        <v>41242</v>
      </c>
      <c r="BG8798" s="34">
        <f t="shared" si="1374"/>
        <v>82.88000000000001</v>
      </c>
      <c r="BH8798" s="32">
        <f t="shared" si="1375"/>
        <v>1</v>
      </c>
      <c r="BI8798" s="32">
        <f t="shared" si="1376"/>
        <v>0</v>
      </c>
      <c r="BJ8798" s="69">
        <f t="shared" si="1377"/>
        <v>0</v>
      </c>
      <c r="BK8798" s="158" t="str">
        <f t="shared" si="1378"/>
        <v/>
      </c>
    </row>
    <row r="8799" spans="1:63" ht="12" customHeight="1" x14ac:dyDescent="0.2">
      <c r="A8799" s="8"/>
      <c r="B8799" s="7"/>
      <c r="C8799" s="7"/>
      <c r="D8799" s="7"/>
      <c r="E8799" s="7"/>
      <c r="F8799" s="7"/>
      <c r="G8799" s="7"/>
      <c r="H8799" s="7"/>
      <c r="I8799" s="10"/>
      <c r="J8799" s="25"/>
      <c r="K8799" s="250"/>
      <c r="L8799" s="31"/>
      <c r="M8799" s="9"/>
      <c r="N8799" s="11" t="s">
        <v>25</v>
      </c>
      <c r="O8799" s="39"/>
      <c r="P8799" s="47"/>
      <c r="Q8799" s="13"/>
      <c r="R8799" s="248">
        <f t="shared" si="1370"/>
        <v>0</v>
      </c>
      <c r="S8799" s="248">
        <f t="shared" si="1371"/>
        <v>0</v>
      </c>
      <c r="T8799" s="248">
        <f t="shared" si="1372"/>
        <v>0</v>
      </c>
      <c r="U8799" s="248">
        <f t="shared" si="1373"/>
        <v>0</v>
      </c>
      <c r="V8799" s="13"/>
      <c r="W8799" s="7"/>
      <c r="AT8799" s="130"/>
      <c r="BF8799" s="33">
        <f t="shared" si="1379"/>
        <v>41242</v>
      </c>
      <c r="BG8799" s="34">
        <f t="shared" si="1374"/>
        <v>82.88000000000001</v>
      </c>
      <c r="BH8799" s="32">
        <f t="shared" si="1375"/>
        <v>1</v>
      </c>
      <c r="BI8799" s="32">
        <f t="shared" si="1376"/>
        <v>0</v>
      </c>
      <c r="BJ8799" s="69">
        <f t="shared" si="1377"/>
        <v>0</v>
      </c>
      <c r="BK8799" s="158" t="str">
        <f t="shared" si="1378"/>
        <v/>
      </c>
    </row>
    <row r="8800" spans="1:63" ht="12" customHeight="1" x14ac:dyDescent="0.2">
      <c r="A8800" s="8"/>
      <c r="B8800" s="7"/>
      <c r="C8800" s="7"/>
      <c r="D8800" s="7"/>
      <c r="E8800" s="7"/>
      <c r="F8800" s="7"/>
      <c r="G8800" s="7"/>
      <c r="H8800" s="7"/>
      <c r="I8800" s="10"/>
      <c r="J8800" s="25"/>
      <c r="K8800" s="250"/>
      <c r="L8800" s="31"/>
      <c r="M8800" s="9"/>
      <c r="N8800" s="11" t="s">
        <v>25</v>
      </c>
      <c r="O8800" s="39"/>
      <c r="P8800" s="47"/>
      <c r="Q8800" s="13"/>
      <c r="R8800" s="248">
        <f t="shared" si="1370"/>
        <v>0</v>
      </c>
      <c r="S8800" s="248">
        <f t="shared" si="1371"/>
        <v>0</v>
      </c>
      <c r="T8800" s="248">
        <f t="shared" si="1372"/>
        <v>0</v>
      </c>
      <c r="U8800" s="248">
        <f t="shared" si="1373"/>
        <v>0</v>
      </c>
      <c r="V8800" s="13"/>
      <c r="W8800" s="7"/>
      <c r="AT8800" s="130"/>
      <c r="BF8800" s="33">
        <f t="shared" si="1379"/>
        <v>41242</v>
      </c>
      <c r="BG8800" s="34">
        <f t="shared" si="1374"/>
        <v>82.88000000000001</v>
      </c>
      <c r="BH8800" s="32">
        <f t="shared" si="1375"/>
        <v>1</v>
      </c>
      <c r="BI8800" s="32">
        <f t="shared" si="1376"/>
        <v>0</v>
      </c>
      <c r="BJ8800" s="69">
        <f t="shared" si="1377"/>
        <v>0</v>
      </c>
      <c r="BK8800" s="158" t="str">
        <f t="shared" si="1378"/>
        <v/>
      </c>
    </row>
    <row r="8801" spans="1:63" ht="12" customHeight="1" x14ac:dyDescent="0.2">
      <c r="A8801" s="8"/>
      <c r="B8801" s="7"/>
      <c r="C8801" s="7"/>
      <c r="D8801" s="7"/>
      <c r="E8801" s="7"/>
      <c r="F8801" s="7"/>
      <c r="G8801" s="7"/>
      <c r="H8801" s="7"/>
      <c r="I8801" s="10"/>
      <c r="J8801" s="25"/>
      <c r="K8801" s="250"/>
      <c r="L8801" s="31"/>
      <c r="M8801" s="9"/>
      <c r="N8801" s="11" t="s">
        <v>25</v>
      </c>
      <c r="O8801" s="39"/>
      <c r="P8801" s="47"/>
      <c r="Q8801" s="13"/>
      <c r="R8801" s="248">
        <f t="shared" si="1370"/>
        <v>0</v>
      </c>
      <c r="S8801" s="248">
        <f t="shared" si="1371"/>
        <v>0</v>
      </c>
      <c r="T8801" s="248">
        <f t="shared" si="1372"/>
        <v>0</v>
      </c>
      <c r="U8801" s="248">
        <f t="shared" si="1373"/>
        <v>0</v>
      </c>
      <c r="V8801" s="13"/>
      <c r="W8801" s="7"/>
      <c r="AT8801" s="130"/>
      <c r="BF8801" s="33">
        <f t="shared" si="1379"/>
        <v>41242</v>
      </c>
      <c r="BG8801" s="34">
        <f t="shared" si="1374"/>
        <v>82.88000000000001</v>
      </c>
      <c r="BH8801" s="32">
        <f t="shared" si="1375"/>
        <v>1</v>
      </c>
      <c r="BI8801" s="32">
        <f t="shared" si="1376"/>
        <v>0</v>
      </c>
      <c r="BJ8801" s="69">
        <f t="shared" si="1377"/>
        <v>0</v>
      </c>
      <c r="BK8801" s="158" t="str">
        <f t="shared" si="1378"/>
        <v/>
      </c>
    </row>
    <row r="8802" spans="1:63" ht="12" customHeight="1" x14ac:dyDescent="0.2">
      <c r="A8802" s="8"/>
      <c r="B8802" s="7"/>
      <c r="C8802" s="7"/>
      <c r="D8802" s="7"/>
      <c r="E8802" s="7"/>
      <c r="F8802" s="7"/>
      <c r="G8802" s="7"/>
      <c r="H8802" s="7"/>
      <c r="I8802" s="10"/>
      <c r="J8802" s="25"/>
      <c r="K8802" s="250"/>
      <c r="L8802" s="31"/>
      <c r="M8802" s="9"/>
      <c r="N8802" s="11" t="s">
        <v>25</v>
      </c>
      <c r="O8802" s="39"/>
      <c r="P8802" s="47"/>
      <c r="Q8802" s="13"/>
      <c r="R8802" s="248">
        <f t="shared" si="1370"/>
        <v>0</v>
      </c>
      <c r="S8802" s="248">
        <f t="shared" si="1371"/>
        <v>0</v>
      </c>
      <c r="T8802" s="248">
        <f t="shared" si="1372"/>
        <v>0</v>
      </c>
      <c r="U8802" s="248">
        <f t="shared" si="1373"/>
        <v>0</v>
      </c>
      <c r="V8802" s="13"/>
      <c r="W8802" s="7"/>
      <c r="AT8802" s="130"/>
      <c r="BF8802" s="33">
        <f t="shared" si="1379"/>
        <v>41242</v>
      </c>
      <c r="BG8802" s="34">
        <f t="shared" si="1374"/>
        <v>82.88000000000001</v>
      </c>
      <c r="BH8802" s="32">
        <f t="shared" si="1375"/>
        <v>1</v>
      </c>
      <c r="BI8802" s="32">
        <f t="shared" si="1376"/>
        <v>0</v>
      </c>
      <c r="BJ8802" s="69">
        <f t="shared" si="1377"/>
        <v>0</v>
      </c>
      <c r="BK8802" s="158" t="str">
        <f t="shared" si="1378"/>
        <v/>
      </c>
    </row>
    <row r="8803" spans="1:63" ht="12" customHeight="1" x14ac:dyDescent="0.2">
      <c r="A8803" s="8"/>
      <c r="B8803" s="7"/>
      <c r="C8803" s="7"/>
      <c r="D8803" s="7"/>
      <c r="E8803" s="7"/>
      <c r="F8803" s="7"/>
      <c r="G8803" s="7"/>
      <c r="H8803" s="7"/>
      <c r="I8803" s="10"/>
      <c r="J8803" s="25"/>
      <c r="K8803" s="250"/>
      <c r="L8803" s="31"/>
      <c r="M8803" s="9"/>
      <c r="N8803" s="11" t="s">
        <v>25</v>
      </c>
      <c r="O8803" s="39"/>
      <c r="P8803" s="47"/>
      <c r="Q8803" s="13"/>
      <c r="R8803" s="248">
        <f t="shared" si="1370"/>
        <v>0</v>
      </c>
      <c r="S8803" s="248">
        <f t="shared" si="1371"/>
        <v>0</v>
      </c>
      <c r="T8803" s="248">
        <f t="shared" si="1372"/>
        <v>0</v>
      </c>
      <c r="U8803" s="248">
        <f t="shared" si="1373"/>
        <v>0</v>
      </c>
      <c r="V8803" s="13"/>
      <c r="W8803" s="7"/>
      <c r="AT8803" s="130"/>
      <c r="BF8803" s="33">
        <f t="shared" si="1379"/>
        <v>41242</v>
      </c>
      <c r="BG8803" s="34">
        <f t="shared" si="1374"/>
        <v>82.88000000000001</v>
      </c>
      <c r="BH8803" s="32">
        <f t="shared" si="1375"/>
        <v>1</v>
      </c>
      <c r="BI8803" s="32">
        <f t="shared" si="1376"/>
        <v>0</v>
      </c>
      <c r="BJ8803" s="69">
        <f t="shared" si="1377"/>
        <v>0</v>
      </c>
      <c r="BK8803" s="158" t="str">
        <f t="shared" si="1378"/>
        <v/>
      </c>
    </row>
    <row r="8804" spans="1:63" ht="12" customHeight="1" x14ac:dyDescent="0.2">
      <c r="A8804" s="8"/>
      <c r="B8804" s="7"/>
      <c r="C8804" s="7"/>
      <c r="D8804" s="7"/>
      <c r="E8804" s="7"/>
      <c r="F8804" s="7"/>
      <c r="G8804" s="7"/>
      <c r="H8804" s="7"/>
      <c r="I8804" s="10"/>
      <c r="J8804" s="25"/>
      <c r="K8804" s="250"/>
      <c r="L8804" s="31"/>
      <c r="M8804" s="9"/>
      <c r="N8804" s="11" t="s">
        <v>25</v>
      </c>
      <c r="O8804" s="39"/>
      <c r="P8804" s="47"/>
      <c r="Q8804" s="13"/>
      <c r="R8804" s="248">
        <f t="shared" si="1370"/>
        <v>0</v>
      </c>
      <c r="S8804" s="248">
        <f t="shared" si="1371"/>
        <v>0</v>
      </c>
      <c r="T8804" s="248">
        <f t="shared" si="1372"/>
        <v>0</v>
      </c>
      <c r="U8804" s="248">
        <f t="shared" si="1373"/>
        <v>0</v>
      </c>
      <c r="V8804" s="13"/>
      <c r="W8804" s="7"/>
      <c r="AT8804" s="130"/>
      <c r="BF8804" s="33">
        <f t="shared" si="1379"/>
        <v>41242</v>
      </c>
      <c r="BG8804" s="34">
        <f t="shared" si="1374"/>
        <v>82.88000000000001</v>
      </c>
      <c r="BH8804" s="32">
        <f t="shared" si="1375"/>
        <v>1</v>
      </c>
      <c r="BI8804" s="32">
        <f t="shared" si="1376"/>
        <v>0</v>
      </c>
      <c r="BJ8804" s="69">
        <f t="shared" si="1377"/>
        <v>0</v>
      </c>
      <c r="BK8804" s="158" t="str">
        <f t="shared" si="1378"/>
        <v/>
      </c>
    </row>
    <row r="8805" spans="1:63" ht="12" customHeight="1" x14ac:dyDescent="0.2">
      <c r="A8805" s="8"/>
      <c r="B8805" s="7"/>
      <c r="C8805" s="7"/>
      <c r="D8805" s="7"/>
      <c r="E8805" s="7"/>
      <c r="F8805" s="7"/>
      <c r="G8805" s="7"/>
      <c r="H8805" s="7"/>
      <c r="I8805" s="10"/>
      <c r="J8805" s="25"/>
      <c r="K8805" s="250"/>
      <c r="L8805" s="31"/>
      <c r="M8805" s="9"/>
      <c r="N8805" s="11" t="s">
        <v>25</v>
      </c>
      <c r="O8805" s="39"/>
      <c r="P8805" s="47"/>
      <c r="Q8805" s="13"/>
      <c r="R8805" s="248">
        <f t="shared" si="1370"/>
        <v>0</v>
      </c>
      <c r="S8805" s="248">
        <f t="shared" si="1371"/>
        <v>0</v>
      </c>
      <c r="T8805" s="248">
        <f t="shared" si="1372"/>
        <v>0</v>
      </c>
      <c r="U8805" s="248">
        <f t="shared" si="1373"/>
        <v>0</v>
      </c>
      <c r="V8805" s="13"/>
      <c r="W8805" s="7"/>
      <c r="AT8805" s="130"/>
      <c r="BF8805" s="33">
        <f t="shared" si="1379"/>
        <v>41242</v>
      </c>
      <c r="BG8805" s="34">
        <f t="shared" si="1374"/>
        <v>82.88000000000001</v>
      </c>
      <c r="BH8805" s="32">
        <f t="shared" si="1375"/>
        <v>1</v>
      </c>
      <c r="BI8805" s="32">
        <f t="shared" si="1376"/>
        <v>0</v>
      </c>
      <c r="BJ8805" s="69">
        <f t="shared" si="1377"/>
        <v>0</v>
      </c>
      <c r="BK8805" s="158" t="str">
        <f t="shared" si="1378"/>
        <v/>
      </c>
    </row>
    <row r="8806" spans="1:63" ht="12" customHeight="1" x14ac:dyDescent="0.2">
      <c r="A8806" s="8"/>
      <c r="B8806" s="7"/>
      <c r="C8806" s="7"/>
      <c r="D8806" s="7"/>
      <c r="E8806" s="7"/>
      <c r="F8806" s="7"/>
      <c r="G8806" s="7"/>
      <c r="H8806" s="7"/>
      <c r="I8806" s="10"/>
      <c r="J8806" s="25"/>
      <c r="K8806" s="250"/>
      <c r="L8806" s="31"/>
      <c r="M8806" s="9"/>
      <c r="N8806" s="11" t="s">
        <v>25</v>
      </c>
      <c r="O8806" s="39"/>
      <c r="P8806" s="47"/>
      <c r="Q8806" s="13"/>
      <c r="R8806" s="248">
        <f t="shared" si="1370"/>
        <v>0</v>
      </c>
      <c r="S8806" s="248">
        <f t="shared" si="1371"/>
        <v>0</v>
      </c>
      <c r="T8806" s="248">
        <f t="shared" si="1372"/>
        <v>0</v>
      </c>
      <c r="U8806" s="248">
        <f t="shared" si="1373"/>
        <v>0</v>
      </c>
      <c r="V8806" s="13"/>
      <c r="W8806" s="7"/>
      <c r="AT8806" s="130"/>
      <c r="BF8806" s="33">
        <f t="shared" si="1379"/>
        <v>41242</v>
      </c>
      <c r="BG8806" s="34">
        <f t="shared" si="1374"/>
        <v>82.88000000000001</v>
      </c>
      <c r="BH8806" s="32">
        <f t="shared" si="1375"/>
        <v>1</v>
      </c>
      <c r="BI8806" s="32">
        <f t="shared" si="1376"/>
        <v>0</v>
      </c>
      <c r="BJ8806" s="69">
        <f t="shared" si="1377"/>
        <v>0</v>
      </c>
      <c r="BK8806" s="158" t="str">
        <f t="shared" si="1378"/>
        <v/>
      </c>
    </row>
    <row r="8807" spans="1:63" ht="12" customHeight="1" x14ac:dyDescent="0.2">
      <c r="A8807" s="8"/>
      <c r="B8807" s="7"/>
      <c r="C8807" s="7"/>
      <c r="D8807" s="7"/>
      <c r="E8807" s="7"/>
      <c r="F8807" s="7"/>
      <c r="G8807" s="7"/>
      <c r="H8807" s="7"/>
      <c r="I8807" s="10"/>
      <c r="J8807" s="25"/>
      <c r="K8807" s="250"/>
      <c r="L8807" s="31"/>
      <c r="M8807" s="9"/>
      <c r="N8807" s="11" t="s">
        <v>25</v>
      </c>
      <c r="O8807" s="39"/>
      <c r="P8807" s="47"/>
      <c r="Q8807" s="13"/>
      <c r="R8807" s="248">
        <f t="shared" si="1370"/>
        <v>0</v>
      </c>
      <c r="S8807" s="248">
        <f t="shared" si="1371"/>
        <v>0</v>
      </c>
      <c r="T8807" s="248">
        <f t="shared" si="1372"/>
        <v>0</v>
      </c>
      <c r="U8807" s="248">
        <f t="shared" si="1373"/>
        <v>0</v>
      </c>
      <c r="V8807" s="13"/>
      <c r="W8807" s="7"/>
      <c r="AT8807" s="130"/>
      <c r="BF8807" s="33">
        <f t="shared" si="1379"/>
        <v>41242</v>
      </c>
      <c r="BG8807" s="34">
        <f t="shared" si="1374"/>
        <v>82.88000000000001</v>
      </c>
      <c r="BH8807" s="32">
        <f t="shared" si="1375"/>
        <v>1</v>
      </c>
      <c r="BI8807" s="32">
        <f t="shared" si="1376"/>
        <v>0</v>
      </c>
      <c r="BJ8807" s="69">
        <f t="shared" si="1377"/>
        <v>0</v>
      </c>
      <c r="BK8807" s="158" t="str">
        <f t="shared" si="1378"/>
        <v/>
      </c>
    </row>
    <row r="8808" spans="1:63" ht="12" customHeight="1" x14ac:dyDescent="0.2">
      <c r="A8808" s="8"/>
      <c r="B8808" s="7"/>
      <c r="C8808" s="7"/>
      <c r="D8808" s="7"/>
      <c r="E8808" s="7"/>
      <c r="F8808" s="7"/>
      <c r="G8808" s="7"/>
      <c r="H8808" s="7"/>
      <c r="I8808" s="10"/>
      <c r="J8808" s="25"/>
      <c r="K8808" s="250"/>
      <c r="L8808" s="31"/>
      <c r="M8808" s="9"/>
      <c r="N8808" s="11" t="s">
        <v>25</v>
      </c>
      <c r="O8808" s="39"/>
      <c r="P8808" s="47"/>
      <c r="Q8808" s="13"/>
      <c r="R8808" s="248">
        <f t="shared" si="1370"/>
        <v>0</v>
      </c>
      <c r="S8808" s="248">
        <f t="shared" si="1371"/>
        <v>0</v>
      </c>
      <c r="T8808" s="248">
        <f t="shared" si="1372"/>
        <v>0</v>
      </c>
      <c r="U8808" s="248">
        <f t="shared" si="1373"/>
        <v>0</v>
      </c>
      <c r="V8808" s="13"/>
      <c r="W8808" s="7"/>
      <c r="AT8808" s="130"/>
      <c r="BF8808" s="33">
        <f t="shared" si="1379"/>
        <v>41242</v>
      </c>
      <c r="BG8808" s="34">
        <f t="shared" si="1374"/>
        <v>82.88000000000001</v>
      </c>
      <c r="BH8808" s="32">
        <f t="shared" si="1375"/>
        <v>1</v>
      </c>
      <c r="BI8808" s="32">
        <f t="shared" si="1376"/>
        <v>0</v>
      </c>
      <c r="BJ8808" s="69">
        <f t="shared" si="1377"/>
        <v>0</v>
      </c>
      <c r="BK8808" s="158" t="str">
        <f t="shared" si="1378"/>
        <v/>
      </c>
    </row>
    <row r="8809" spans="1:63" ht="12" customHeight="1" x14ac:dyDescent="0.2">
      <c r="A8809" s="8"/>
      <c r="B8809" s="7"/>
      <c r="C8809" s="7"/>
      <c r="D8809" s="7"/>
      <c r="E8809" s="7"/>
      <c r="F8809" s="7"/>
      <c r="G8809" s="7"/>
      <c r="H8809" s="7"/>
      <c r="I8809" s="10"/>
      <c r="J8809" s="25"/>
      <c r="K8809" s="250"/>
      <c r="L8809" s="31"/>
      <c r="M8809" s="9"/>
      <c r="N8809" s="11" t="s">
        <v>25</v>
      </c>
      <c r="O8809" s="39"/>
      <c r="P8809" s="47"/>
      <c r="Q8809" s="13"/>
      <c r="R8809" s="248">
        <f t="shared" si="1370"/>
        <v>0</v>
      </c>
      <c r="S8809" s="248">
        <f t="shared" si="1371"/>
        <v>0</v>
      </c>
      <c r="T8809" s="248">
        <f t="shared" si="1372"/>
        <v>0</v>
      </c>
      <c r="U8809" s="248">
        <f t="shared" si="1373"/>
        <v>0</v>
      </c>
      <c r="V8809" s="13"/>
      <c r="W8809" s="7"/>
      <c r="AT8809" s="130"/>
      <c r="BF8809" s="33">
        <f t="shared" si="1379"/>
        <v>41242</v>
      </c>
      <c r="BG8809" s="34">
        <f t="shared" si="1374"/>
        <v>82.88000000000001</v>
      </c>
      <c r="BH8809" s="32">
        <f t="shared" si="1375"/>
        <v>1</v>
      </c>
      <c r="BI8809" s="32">
        <f t="shared" si="1376"/>
        <v>0</v>
      </c>
      <c r="BJ8809" s="69">
        <f t="shared" si="1377"/>
        <v>0</v>
      </c>
      <c r="BK8809" s="158" t="str">
        <f t="shared" si="1378"/>
        <v/>
      </c>
    </row>
    <row r="8810" spans="1:63" ht="12" customHeight="1" x14ac:dyDescent="0.2">
      <c r="A8810" s="8"/>
      <c r="B8810" s="7"/>
      <c r="C8810" s="7"/>
      <c r="D8810" s="7"/>
      <c r="E8810" s="7"/>
      <c r="F8810" s="7"/>
      <c r="G8810" s="7"/>
      <c r="H8810" s="7"/>
      <c r="I8810" s="10"/>
      <c r="J8810" s="25"/>
      <c r="K8810" s="250"/>
      <c r="L8810" s="31"/>
      <c r="M8810" s="9"/>
      <c r="N8810" s="11" t="s">
        <v>25</v>
      </c>
      <c r="O8810" s="39"/>
      <c r="P8810" s="47"/>
      <c r="Q8810" s="13"/>
      <c r="R8810" s="248">
        <f t="shared" si="1370"/>
        <v>0</v>
      </c>
      <c r="S8810" s="248">
        <f t="shared" si="1371"/>
        <v>0</v>
      </c>
      <c r="T8810" s="248">
        <f t="shared" si="1372"/>
        <v>0</v>
      </c>
      <c r="U8810" s="248">
        <f t="shared" si="1373"/>
        <v>0</v>
      </c>
      <c r="V8810" s="13"/>
      <c r="W8810" s="7"/>
      <c r="AT8810" s="130"/>
      <c r="BF8810" s="33">
        <f t="shared" si="1379"/>
        <v>41242</v>
      </c>
      <c r="BG8810" s="34">
        <f t="shared" si="1374"/>
        <v>82.88000000000001</v>
      </c>
      <c r="BH8810" s="32">
        <f t="shared" si="1375"/>
        <v>1</v>
      </c>
      <c r="BI8810" s="32">
        <f t="shared" si="1376"/>
        <v>0</v>
      </c>
      <c r="BJ8810" s="69">
        <f t="shared" si="1377"/>
        <v>0</v>
      </c>
      <c r="BK8810" s="158" t="str">
        <f t="shared" si="1378"/>
        <v/>
      </c>
    </row>
    <row r="8811" spans="1:63" ht="12" customHeight="1" x14ac:dyDescent="0.2">
      <c r="A8811" s="8"/>
      <c r="B8811" s="7"/>
      <c r="C8811" s="7"/>
      <c r="D8811" s="7"/>
      <c r="E8811" s="7"/>
      <c r="F8811" s="7"/>
      <c r="G8811" s="7"/>
      <c r="H8811" s="7"/>
      <c r="I8811" s="10"/>
      <c r="J8811" s="25"/>
      <c r="K8811" s="250"/>
      <c r="L8811" s="31"/>
      <c r="M8811" s="9"/>
      <c r="N8811" s="11" t="s">
        <v>25</v>
      </c>
      <c r="O8811" s="39"/>
      <c r="P8811" s="47"/>
      <c r="Q8811" s="13"/>
      <c r="R8811" s="248">
        <f t="shared" si="1370"/>
        <v>0</v>
      </c>
      <c r="S8811" s="248">
        <f t="shared" si="1371"/>
        <v>0</v>
      </c>
      <c r="T8811" s="248">
        <f t="shared" si="1372"/>
        <v>0</v>
      </c>
      <c r="U8811" s="248">
        <f t="shared" si="1373"/>
        <v>0</v>
      </c>
      <c r="V8811" s="13"/>
      <c r="W8811" s="7"/>
      <c r="AT8811" s="130"/>
      <c r="BF8811" s="33">
        <f t="shared" si="1379"/>
        <v>41242</v>
      </c>
      <c r="BG8811" s="34">
        <f t="shared" si="1374"/>
        <v>82.88000000000001</v>
      </c>
      <c r="BH8811" s="32">
        <f t="shared" si="1375"/>
        <v>1</v>
      </c>
      <c r="BI8811" s="32">
        <f t="shared" si="1376"/>
        <v>0</v>
      </c>
      <c r="BJ8811" s="69">
        <f t="shared" si="1377"/>
        <v>0</v>
      </c>
      <c r="BK8811" s="158" t="str">
        <f t="shared" si="1378"/>
        <v/>
      </c>
    </row>
    <row r="8812" spans="1:63" ht="12" customHeight="1" x14ac:dyDescent="0.2">
      <c r="A8812" s="8"/>
      <c r="B8812" s="7"/>
      <c r="C8812" s="7"/>
      <c r="D8812" s="7"/>
      <c r="E8812" s="7"/>
      <c r="F8812" s="7"/>
      <c r="G8812" s="7"/>
      <c r="H8812" s="7"/>
      <c r="I8812" s="10"/>
      <c r="J8812" s="25"/>
      <c r="K8812" s="250"/>
      <c r="L8812" s="31"/>
      <c r="M8812" s="9"/>
      <c r="N8812" s="11" t="s">
        <v>25</v>
      </c>
      <c r="O8812" s="39"/>
      <c r="P8812" s="47"/>
      <c r="Q8812" s="13"/>
      <c r="R8812" s="248">
        <f t="shared" si="1370"/>
        <v>0</v>
      </c>
      <c r="S8812" s="248">
        <f t="shared" si="1371"/>
        <v>0</v>
      </c>
      <c r="T8812" s="248">
        <f t="shared" si="1372"/>
        <v>0</v>
      </c>
      <c r="U8812" s="248">
        <f t="shared" si="1373"/>
        <v>0</v>
      </c>
      <c r="V8812" s="13"/>
      <c r="W8812" s="7"/>
      <c r="AT8812" s="130"/>
      <c r="BF8812" s="33">
        <f t="shared" si="1379"/>
        <v>41242</v>
      </c>
      <c r="BG8812" s="34">
        <f t="shared" si="1374"/>
        <v>82.88000000000001</v>
      </c>
      <c r="BH8812" s="32">
        <f t="shared" si="1375"/>
        <v>1</v>
      </c>
      <c r="BI8812" s="32">
        <f t="shared" si="1376"/>
        <v>0</v>
      </c>
      <c r="BJ8812" s="69">
        <f t="shared" si="1377"/>
        <v>0</v>
      </c>
      <c r="BK8812" s="158" t="str">
        <f t="shared" si="1378"/>
        <v/>
      </c>
    </row>
    <row r="8813" spans="1:63" ht="12" customHeight="1" x14ac:dyDescent="0.2">
      <c r="A8813" s="8"/>
      <c r="B8813" s="7"/>
      <c r="C8813" s="7"/>
      <c r="D8813" s="7"/>
      <c r="E8813" s="7"/>
      <c r="F8813" s="7"/>
      <c r="G8813" s="7"/>
      <c r="H8813" s="7"/>
      <c r="I8813" s="10"/>
      <c r="J8813" s="25"/>
      <c r="K8813" s="250"/>
      <c r="L8813" s="31"/>
      <c r="M8813" s="9"/>
      <c r="N8813" s="11" t="s">
        <v>25</v>
      </c>
      <c r="O8813" s="39"/>
      <c r="P8813" s="47"/>
      <c r="Q8813" s="13"/>
      <c r="R8813" s="248">
        <f t="shared" si="1370"/>
        <v>0</v>
      </c>
      <c r="S8813" s="248">
        <f t="shared" si="1371"/>
        <v>0</v>
      </c>
      <c r="T8813" s="248">
        <f t="shared" si="1372"/>
        <v>0</v>
      </c>
      <c r="U8813" s="248">
        <f t="shared" si="1373"/>
        <v>0</v>
      </c>
      <c r="V8813" s="13"/>
      <c r="W8813" s="7"/>
      <c r="AT8813" s="130"/>
      <c r="BF8813" s="33">
        <f t="shared" si="1379"/>
        <v>41242</v>
      </c>
      <c r="BG8813" s="34">
        <f t="shared" si="1374"/>
        <v>82.88000000000001</v>
      </c>
      <c r="BH8813" s="32">
        <f t="shared" si="1375"/>
        <v>1</v>
      </c>
      <c r="BI8813" s="32">
        <f t="shared" si="1376"/>
        <v>0</v>
      </c>
      <c r="BJ8813" s="69">
        <f t="shared" si="1377"/>
        <v>0</v>
      </c>
      <c r="BK8813" s="158" t="str">
        <f t="shared" si="1378"/>
        <v/>
      </c>
    </row>
    <row r="8814" spans="1:63" ht="12" customHeight="1" x14ac:dyDescent="0.2">
      <c r="A8814" s="8"/>
      <c r="B8814" s="7"/>
      <c r="C8814" s="7"/>
      <c r="D8814" s="7"/>
      <c r="E8814" s="7"/>
      <c r="F8814" s="7"/>
      <c r="G8814" s="7"/>
      <c r="H8814" s="7"/>
      <c r="I8814" s="10"/>
      <c r="J8814" s="25"/>
      <c r="K8814" s="250"/>
      <c r="L8814" s="31"/>
      <c r="M8814" s="9"/>
      <c r="N8814" s="11" t="s">
        <v>25</v>
      </c>
      <c r="O8814" s="39"/>
      <c r="P8814" s="47"/>
      <c r="Q8814" s="13"/>
      <c r="R8814" s="248">
        <f t="shared" si="1370"/>
        <v>0</v>
      </c>
      <c r="S8814" s="248">
        <f t="shared" si="1371"/>
        <v>0</v>
      </c>
      <c r="T8814" s="248">
        <f t="shared" si="1372"/>
        <v>0</v>
      </c>
      <c r="U8814" s="248">
        <f t="shared" si="1373"/>
        <v>0</v>
      </c>
      <c r="V8814" s="13"/>
      <c r="W8814" s="7"/>
      <c r="AT8814" s="130"/>
      <c r="BF8814" s="33">
        <f t="shared" si="1379"/>
        <v>41242</v>
      </c>
      <c r="BG8814" s="34">
        <f t="shared" si="1374"/>
        <v>82.88000000000001</v>
      </c>
      <c r="BH8814" s="32">
        <f t="shared" si="1375"/>
        <v>1</v>
      </c>
      <c r="BI8814" s="32">
        <f t="shared" si="1376"/>
        <v>0</v>
      </c>
      <c r="BJ8814" s="69">
        <f t="shared" si="1377"/>
        <v>0</v>
      </c>
      <c r="BK8814" s="158" t="str">
        <f t="shared" si="1378"/>
        <v/>
      </c>
    </row>
    <row r="8815" spans="1:63" ht="12" customHeight="1" x14ac:dyDescent="0.2">
      <c r="A8815" s="8"/>
      <c r="B8815" s="7"/>
      <c r="C8815" s="7"/>
      <c r="D8815" s="7"/>
      <c r="E8815" s="7"/>
      <c r="F8815" s="7"/>
      <c r="G8815" s="7"/>
      <c r="H8815" s="7"/>
      <c r="I8815" s="10"/>
      <c r="J8815" s="25"/>
      <c r="K8815" s="250"/>
      <c r="L8815" s="31"/>
      <c r="M8815" s="9"/>
      <c r="N8815" s="11" t="s">
        <v>25</v>
      </c>
      <c r="O8815" s="39"/>
      <c r="P8815" s="47"/>
      <c r="Q8815" s="13"/>
      <c r="R8815" s="248">
        <f t="shared" si="1370"/>
        <v>0</v>
      </c>
      <c r="S8815" s="248">
        <f t="shared" si="1371"/>
        <v>0</v>
      </c>
      <c r="T8815" s="248">
        <f t="shared" si="1372"/>
        <v>0</v>
      </c>
      <c r="U8815" s="248">
        <f t="shared" si="1373"/>
        <v>0</v>
      </c>
      <c r="V8815" s="13"/>
      <c r="W8815" s="7"/>
      <c r="AT8815" s="130"/>
      <c r="BF8815" s="33">
        <f t="shared" si="1379"/>
        <v>41242</v>
      </c>
      <c r="BG8815" s="34">
        <f t="shared" si="1374"/>
        <v>82.88000000000001</v>
      </c>
      <c r="BH8815" s="32">
        <f t="shared" si="1375"/>
        <v>1</v>
      </c>
      <c r="BI8815" s="32">
        <f t="shared" si="1376"/>
        <v>0</v>
      </c>
      <c r="BJ8815" s="69">
        <f t="shared" si="1377"/>
        <v>0</v>
      </c>
      <c r="BK8815" s="158" t="str">
        <f t="shared" si="1378"/>
        <v/>
      </c>
    </row>
    <row r="8816" spans="1:63" ht="12" customHeight="1" x14ac:dyDescent="0.2">
      <c r="A8816" s="8"/>
      <c r="B8816" s="7"/>
      <c r="C8816" s="7"/>
      <c r="D8816" s="7"/>
      <c r="E8816" s="7"/>
      <c r="F8816" s="7"/>
      <c r="G8816" s="7"/>
      <c r="H8816" s="7"/>
      <c r="I8816" s="10"/>
      <c r="J8816" s="25"/>
      <c r="K8816" s="250"/>
      <c r="L8816" s="31"/>
      <c r="M8816" s="9"/>
      <c r="N8816" s="11" t="s">
        <v>25</v>
      </c>
      <c r="O8816" s="39"/>
      <c r="P8816" s="47"/>
      <c r="Q8816" s="13"/>
      <c r="R8816" s="248">
        <f t="shared" si="1370"/>
        <v>0</v>
      </c>
      <c r="S8816" s="248">
        <f t="shared" si="1371"/>
        <v>0</v>
      </c>
      <c r="T8816" s="248">
        <f t="shared" si="1372"/>
        <v>0</v>
      </c>
      <c r="U8816" s="248">
        <f t="shared" si="1373"/>
        <v>0</v>
      </c>
      <c r="V8816" s="13"/>
      <c r="W8816" s="7"/>
      <c r="AT8816" s="130"/>
      <c r="BF8816" s="33">
        <f t="shared" si="1379"/>
        <v>41242</v>
      </c>
      <c r="BG8816" s="34">
        <f t="shared" si="1374"/>
        <v>82.88000000000001</v>
      </c>
      <c r="BH8816" s="32">
        <f t="shared" si="1375"/>
        <v>1</v>
      </c>
      <c r="BI8816" s="32">
        <f t="shared" si="1376"/>
        <v>0</v>
      </c>
      <c r="BJ8816" s="69">
        <f t="shared" si="1377"/>
        <v>0</v>
      </c>
      <c r="BK8816" s="158" t="str">
        <f t="shared" si="1378"/>
        <v/>
      </c>
    </row>
    <row r="8817" spans="1:63" ht="12" customHeight="1" x14ac:dyDescent="0.2">
      <c r="A8817" s="8"/>
      <c r="B8817" s="7"/>
      <c r="C8817" s="7"/>
      <c r="D8817" s="7"/>
      <c r="E8817" s="7"/>
      <c r="F8817" s="7"/>
      <c r="G8817" s="7"/>
      <c r="H8817" s="7"/>
      <c r="I8817" s="10"/>
      <c r="J8817" s="25"/>
      <c r="K8817" s="250"/>
      <c r="L8817" s="31"/>
      <c r="M8817" s="9"/>
      <c r="N8817" s="11" t="s">
        <v>25</v>
      </c>
      <c r="O8817" s="39"/>
      <c r="P8817" s="47"/>
      <c r="Q8817" s="13"/>
      <c r="R8817" s="248">
        <f t="shared" si="1370"/>
        <v>0</v>
      </c>
      <c r="S8817" s="248">
        <f t="shared" si="1371"/>
        <v>0</v>
      </c>
      <c r="T8817" s="248">
        <f t="shared" si="1372"/>
        <v>0</v>
      </c>
      <c r="U8817" s="248">
        <f t="shared" si="1373"/>
        <v>0</v>
      </c>
      <c r="V8817" s="13"/>
      <c r="W8817" s="7"/>
      <c r="AT8817" s="130"/>
      <c r="BF8817" s="33">
        <f t="shared" si="1379"/>
        <v>41242</v>
      </c>
      <c r="BG8817" s="34">
        <f t="shared" si="1374"/>
        <v>82.88000000000001</v>
      </c>
      <c r="BH8817" s="32">
        <f t="shared" si="1375"/>
        <v>1</v>
      </c>
      <c r="BI8817" s="32">
        <f t="shared" si="1376"/>
        <v>0</v>
      </c>
      <c r="BJ8817" s="69">
        <f t="shared" si="1377"/>
        <v>0</v>
      </c>
      <c r="BK8817" s="158" t="str">
        <f t="shared" si="1378"/>
        <v/>
      </c>
    </row>
    <row r="8818" spans="1:63" ht="12" customHeight="1" x14ac:dyDescent="0.2">
      <c r="A8818" s="8"/>
      <c r="B8818" s="7"/>
      <c r="C8818" s="7"/>
      <c r="D8818" s="7"/>
      <c r="E8818" s="7"/>
      <c r="F8818" s="7"/>
      <c r="G8818" s="7"/>
      <c r="H8818" s="7"/>
      <c r="I8818" s="10"/>
      <c r="J8818" s="25"/>
      <c r="K8818" s="250"/>
      <c r="L8818" s="31"/>
      <c r="M8818" s="9"/>
      <c r="N8818" s="11" t="s">
        <v>25</v>
      </c>
      <c r="O8818" s="39"/>
      <c r="P8818" s="47"/>
      <c r="Q8818" s="13"/>
      <c r="R8818" s="248">
        <f t="shared" si="1370"/>
        <v>0</v>
      </c>
      <c r="S8818" s="248">
        <f t="shared" si="1371"/>
        <v>0</v>
      </c>
      <c r="T8818" s="248">
        <f t="shared" si="1372"/>
        <v>0</v>
      </c>
      <c r="U8818" s="248">
        <f t="shared" si="1373"/>
        <v>0</v>
      </c>
      <c r="V8818" s="13"/>
      <c r="W8818" s="7"/>
      <c r="AT8818" s="130"/>
      <c r="BF8818" s="33">
        <f t="shared" si="1379"/>
        <v>41242</v>
      </c>
      <c r="BG8818" s="34">
        <f t="shared" si="1374"/>
        <v>82.88000000000001</v>
      </c>
      <c r="BH8818" s="32">
        <f t="shared" si="1375"/>
        <v>1</v>
      </c>
      <c r="BI8818" s="32">
        <f t="shared" si="1376"/>
        <v>0</v>
      </c>
      <c r="BJ8818" s="69">
        <f t="shared" si="1377"/>
        <v>0</v>
      </c>
      <c r="BK8818" s="158" t="str">
        <f t="shared" si="1378"/>
        <v/>
      </c>
    </row>
    <row r="8819" spans="1:63" ht="12" customHeight="1" x14ac:dyDescent="0.2">
      <c r="A8819" s="8"/>
      <c r="B8819" s="7"/>
      <c r="C8819" s="7"/>
      <c r="D8819" s="7"/>
      <c r="E8819" s="7"/>
      <c r="F8819" s="7"/>
      <c r="G8819" s="7"/>
      <c r="H8819" s="7"/>
      <c r="I8819" s="10"/>
      <c r="J8819" s="25"/>
      <c r="K8819" s="250"/>
      <c r="L8819" s="31"/>
      <c r="M8819" s="9"/>
      <c r="N8819" s="11" t="s">
        <v>25</v>
      </c>
      <c r="O8819" s="39"/>
      <c r="P8819" s="47"/>
      <c r="Q8819" s="13"/>
      <c r="R8819" s="248">
        <f t="shared" si="1370"/>
        <v>0</v>
      </c>
      <c r="S8819" s="248">
        <f t="shared" si="1371"/>
        <v>0</v>
      </c>
      <c r="T8819" s="248">
        <f t="shared" si="1372"/>
        <v>0</v>
      </c>
      <c r="U8819" s="248">
        <f t="shared" si="1373"/>
        <v>0</v>
      </c>
      <c r="V8819" s="13"/>
      <c r="W8819" s="7"/>
      <c r="AT8819" s="130"/>
      <c r="BF8819" s="33">
        <f t="shared" si="1379"/>
        <v>41242</v>
      </c>
      <c r="BG8819" s="34">
        <f t="shared" si="1374"/>
        <v>82.88000000000001</v>
      </c>
      <c r="BH8819" s="32">
        <f t="shared" si="1375"/>
        <v>1</v>
      </c>
      <c r="BI8819" s="32">
        <f t="shared" si="1376"/>
        <v>0</v>
      </c>
      <c r="BJ8819" s="69">
        <f t="shared" si="1377"/>
        <v>0</v>
      </c>
      <c r="BK8819" s="158" t="str">
        <f t="shared" si="1378"/>
        <v/>
      </c>
    </row>
    <row r="8820" spans="1:63" ht="12" customHeight="1" x14ac:dyDescent="0.2">
      <c r="A8820" s="8"/>
      <c r="B8820" s="7"/>
      <c r="C8820" s="7"/>
      <c r="D8820" s="7"/>
      <c r="E8820" s="7"/>
      <c r="F8820" s="7"/>
      <c r="G8820" s="7"/>
      <c r="H8820" s="7"/>
      <c r="I8820" s="10"/>
      <c r="J8820" s="25"/>
      <c r="K8820" s="250"/>
      <c r="L8820" s="31"/>
      <c r="M8820" s="9"/>
      <c r="N8820" s="11" t="s">
        <v>25</v>
      </c>
      <c r="O8820" s="39"/>
      <c r="P8820" s="47"/>
      <c r="Q8820" s="13"/>
      <c r="R8820" s="248">
        <f t="shared" si="1370"/>
        <v>0</v>
      </c>
      <c r="S8820" s="248">
        <f t="shared" si="1371"/>
        <v>0</v>
      </c>
      <c r="T8820" s="248">
        <f t="shared" si="1372"/>
        <v>0</v>
      </c>
      <c r="U8820" s="248">
        <f t="shared" si="1373"/>
        <v>0</v>
      </c>
      <c r="V8820" s="13"/>
      <c r="W8820" s="7"/>
      <c r="AT8820" s="130"/>
      <c r="BF8820" s="33">
        <f t="shared" si="1379"/>
        <v>41242</v>
      </c>
      <c r="BG8820" s="34">
        <f t="shared" si="1374"/>
        <v>82.88000000000001</v>
      </c>
      <c r="BH8820" s="32">
        <f t="shared" si="1375"/>
        <v>1</v>
      </c>
      <c r="BI8820" s="32">
        <f t="shared" si="1376"/>
        <v>0</v>
      </c>
      <c r="BJ8820" s="69">
        <f t="shared" si="1377"/>
        <v>0</v>
      </c>
      <c r="BK8820" s="158" t="str">
        <f t="shared" si="1378"/>
        <v/>
      </c>
    </row>
    <row r="8821" spans="1:63" ht="12" customHeight="1" x14ac:dyDescent="0.2">
      <c r="A8821" s="8"/>
      <c r="B8821" s="7"/>
      <c r="C8821" s="7"/>
      <c r="D8821" s="7"/>
      <c r="E8821" s="7"/>
      <c r="F8821" s="7"/>
      <c r="G8821" s="7"/>
      <c r="H8821" s="7"/>
      <c r="I8821" s="10"/>
      <c r="J8821" s="25"/>
      <c r="K8821" s="250"/>
      <c r="L8821" s="31"/>
      <c r="M8821" s="9"/>
      <c r="N8821" s="11" t="s">
        <v>25</v>
      </c>
      <c r="O8821" s="39"/>
      <c r="P8821" s="47"/>
      <c r="Q8821" s="13"/>
      <c r="R8821" s="248">
        <f t="shared" si="1370"/>
        <v>0</v>
      </c>
      <c r="S8821" s="248">
        <f t="shared" si="1371"/>
        <v>0</v>
      </c>
      <c r="T8821" s="248">
        <f t="shared" si="1372"/>
        <v>0</v>
      </c>
      <c r="U8821" s="248">
        <f t="shared" si="1373"/>
        <v>0</v>
      </c>
      <c r="V8821" s="13"/>
      <c r="W8821" s="7"/>
      <c r="AT8821" s="130"/>
      <c r="BF8821" s="33">
        <f t="shared" si="1379"/>
        <v>41242</v>
      </c>
      <c r="BG8821" s="34">
        <f t="shared" si="1374"/>
        <v>82.88000000000001</v>
      </c>
      <c r="BH8821" s="32">
        <f t="shared" si="1375"/>
        <v>1</v>
      </c>
      <c r="BI8821" s="32">
        <f t="shared" si="1376"/>
        <v>0</v>
      </c>
      <c r="BJ8821" s="69">
        <f t="shared" si="1377"/>
        <v>0</v>
      </c>
      <c r="BK8821" s="158" t="str">
        <f t="shared" si="1378"/>
        <v/>
      </c>
    </row>
    <row r="8822" spans="1:63" ht="12" customHeight="1" x14ac:dyDescent="0.2">
      <c r="A8822" s="8"/>
      <c r="B8822" s="7"/>
      <c r="C8822" s="7"/>
      <c r="D8822" s="7"/>
      <c r="E8822" s="7"/>
      <c r="F8822" s="7"/>
      <c r="G8822" s="7"/>
      <c r="H8822" s="7"/>
      <c r="I8822" s="10"/>
      <c r="J8822" s="25"/>
      <c r="K8822" s="250"/>
      <c r="L8822" s="31"/>
      <c r="M8822" s="9"/>
      <c r="N8822" s="11" t="s">
        <v>25</v>
      </c>
      <c r="O8822" s="39"/>
      <c r="P8822" s="47"/>
      <c r="Q8822" s="13"/>
      <c r="R8822" s="248">
        <f t="shared" si="1370"/>
        <v>0</v>
      </c>
      <c r="S8822" s="248">
        <f t="shared" si="1371"/>
        <v>0</v>
      </c>
      <c r="T8822" s="248">
        <f t="shared" si="1372"/>
        <v>0</v>
      </c>
      <c r="U8822" s="248">
        <f t="shared" si="1373"/>
        <v>0</v>
      </c>
      <c r="V8822" s="13"/>
      <c r="W8822" s="7"/>
      <c r="AT8822" s="130"/>
      <c r="BF8822" s="33">
        <f t="shared" si="1379"/>
        <v>41242</v>
      </c>
      <c r="BG8822" s="34">
        <f t="shared" si="1374"/>
        <v>82.88000000000001</v>
      </c>
      <c r="BH8822" s="32">
        <f t="shared" si="1375"/>
        <v>1</v>
      </c>
      <c r="BI8822" s="32">
        <f t="shared" si="1376"/>
        <v>0</v>
      </c>
      <c r="BJ8822" s="69">
        <f t="shared" si="1377"/>
        <v>0</v>
      </c>
      <c r="BK8822" s="158" t="str">
        <f t="shared" si="1378"/>
        <v/>
      </c>
    </row>
    <row r="8823" spans="1:63" ht="12" customHeight="1" x14ac:dyDescent="0.2">
      <c r="A8823" s="8"/>
      <c r="B8823" s="7"/>
      <c r="C8823" s="7"/>
      <c r="D8823" s="7"/>
      <c r="E8823" s="7"/>
      <c r="F8823" s="7"/>
      <c r="G8823" s="7"/>
      <c r="H8823" s="7"/>
      <c r="I8823" s="10"/>
      <c r="J8823" s="25"/>
      <c r="K8823" s="250"/>
      <c r="L8823" s="31"/>
      <c r="M8823" s="9"/>
      <c r="N8823" s="11" t="s">
        <v>25</v>
      </c>
      <c r="O8823" s="39"/>
      <c r="P8823" s="47"/>
      <c r="Q8823" s="13"/>
      <c r="R8823" s="248">
        <f t="shared" si="1370"/>
        <v>0</v>
      </c>
      <c r="S8823" s="248">
        <f t="shared" si="1371"/>
        <v>0</v>
      </c>
      <c r="T8823" s="248">
        <f t="shared" si="1372"/>
        <v>0</v>
      </c>
      <c r="U8823" s="248">
        <f t="shared" si="1373"/>
        <v>0</v>
      </c>
      <c r="V8823" s="13"/>
      <c r="W8823" s="7"/>
      <c r="AT8823" s="130"/>
      <c r="BF8823" s="33">
        <f t="shared" si="1379"/>
        <v>41242</v>
      </c>
      <c r="BG8823" s="34">
        <f t="shared" si="1374"/>
        <v>82.88000000000001</v>
      </c>
      <c r="BH8823" s="32">
        <f t="shared" si="1375"/>
        <v>1</v>
      </c>
      <c r="BI8823" s="32">
        <f t="shared" si="1376"/>
        <v>0</v>
      </c>
      <c r="BJ8823" s="69">
        <f t="shared" si="1377"/>
        <v>0</v>
      </c>
      <c r="BK8823" s="158" t="str">
        <f t="shared" si="1378"/>
        <v/>
      </c>
    </row>
    <row r="8824" spans="1:63" ht="12" customHeight="1" x14ac:dyDescent="0.2">
      <c r="A8824" s="8"/>
      <c r="B8824" s="7"/>
      <c r="C8824" s="7"/>
      <c r="D8824" s="7"/>
      <c r="E8824" s="7"/>
      <c r="F8824" s="7"/>
      <c r="G8824" s="7"/>
      <c r="H8824" s="7"/>
      <c r="I8824" s="10"/>
      <c r="J8824" s="25"/>
      <c r="K8824" s="250"/>
      <c r="L8824" s="31"/>
      <c r="M8824" s="9"/>
      <c r="N8824" s="11" t="s">
        <v>25</v>
      </c>
      <c r="O8824" s="39"/>
      <c r="P8824" s="47"/>
      <c r="Q8824" s="13"/>
      <c r="R8824" s="248">
        <f t="shared" si="1370"/>
        <v>0</v>
      </c>
      <c r="S8824" s="248">
        <f t="shared" si="1371"/>
        <v>0</v>
      </c>
      <c r="T8824" s="248">
        <f t="shared" si="1372"/>
        <v>0</v>
      </c>
      <c r="U8824" s="248">
        <f t="shared" si="1373"/>
        <v>0</v>
      </c>
      <c r="V8824" s="13"/>
      <c r="W8824" s="7"/>
      <c r="AT8824" s="130"/>
      <c r="BF8824" s="33">
        <f t="shared" si="1379"/>
        <v>41242</v>
      </c>
      <c r="BG8824" s="34">
        <f t="shared" si="1374"/>
        <v>82.88000000000001</v>
      </c>
      <c r="BH8824" s="32">
        <f t="shared" si="1375"/>
        <v>1</v>
      </c>
      <c r="BI8824" s="32">
        <f t="shared" si="1376"/>
        <v>0</v>
      </c>
      <c r="BJ8824" s="69">
        <f t="shared" si="1377"/>
        <v>0</v>
      </c>
      <c r="BK8824" s="158" t="str">
        <f t="shared" si="1378"/>
        <v/>
      </c>
    </row>
    <row r="8825" spans="1:63" ht="12" customHeight="1" x14ac:dyDescent="0.2">
      <c r="A8825" s="8"/>
      <c r="B8825" s="7"/>
      <c r="C8825" s="7"/>
      <c r="D8825" s="7"/>
      <c r="E8825" s="7"/>
      <c r="F8825" s="7"/>
      <c r="G8825" s="7"/>
      <c r="H8825" s="7"/>
      <c r="I8825" s="10"/>
      <c r="J8825" s="25"/>
      <c r="K8825" s="250"/>
      <c r="L8825" s="31"/>
      <c r="M8825" s="9"/>
      <c r="N8825" s="11" t="s">
        <v>25</v>
      </c>
      <c r="O8825" s="39"/>
      <c r="P8825" s="47"/>
      <c r="Q8825" s="13"/>
      <c r="R8825" s="248">
        <f t="shared" si="1370"/>
        <v>0</v>
      </c>
      <c r="S8825" s="248">
        <f t="shared" si="1371"/>
        <v>0</v>
      </c>
      <c r="T8825" s="248">
        <f t="shared" si="1372"/>
        <v>0</v>
      </c>
      <c r="U8825" s="248">
        <f t="shared" si="1373"/>
        <v>0</v>
      </c>
      <c r="V8825" s="13"/>
      <c r="W8825" s="7"/>
      <c r="AT8825" s="130"/>
      <c r="BF8825" s="33">
        <f t="shared" si="1379"/>
        <v>41242</v>
      </c>
      <c r="BG8825" s="34">
        <f t="shared" si="1374"/>
        <v>82.88000000000001</v>
      </c>
      <c r="BH8825" s="32">
        <f t="shared" si="1375"/>
        <v>1</v>
      </c>
      <c r="BI8825" s="32">
        <f t="shared" si="1376"/>
        <v>0</v>
      </c>
      <c r="BJ8825" s="69">
        <f t="shared" si="1377"/>
        <v>0</v>
      </c>
      <c r="BK8825" s="158" t="str">
        <f t="shared" si="1378"/>
        <v/>
      </c>
    </row>
    <row r="8826" spans="1:63" ht="12" customHeight="1" x14ac:dyDescent="0.2">
      <c r="A8826" s="8"/>
      <c r="B8826" s="7"/>
      <c r="C8826" s="7"/>
      <c r="D8826" s="7"/>
      <c r="E8826" s="7"/>
      <c r="F8826" s="7"/>
      <c r="G8826" s="7"/>
      <c r="H8826" s="7"/>
      <c r="I8826" s="10"/>
      <c r="J8826" s="25"/>
      <c r="K8826" s="250"/>
      <c r="L8826" s="31"/>
      <c r="M8826" s="9"/>
      <c r="N8826" s="11" t="s">
        <v>25</v>
      </c>
      <c r="O8826" s="39"/>
      <c r="P8826" s="47"/>
      <c r="Q8826" s="13"/>
      <c r="R8826" s="248">
        <f t="shared" si="1370"/>
        <v>0</v>
      </c>
      <c r="S8826" s="248">
        <f t="shared" si="1371"/>
        <v>0</v>
      </c>
      <c r="T8826" s="248">
        <f t="shared" si="1372"/>
        <v>0</v>
      </c>
      <c r="U8826" s="248">
        <f t="shared" si="1373"/>
        <v>0</v>
      </c>
      <c r="V8826" s="13"/>
      <c r="W8826" s="7"/>
      <c r="AT8826" s="130"/>
      <c r="BF8826" s="33">
        <f t="shared" si="1379"/>
        <v>41242</v>
      </c>
      <c r="BG8826" s="34">
        <f t="shared" si="1374"/>
        <v>82.88000000000001</v>
      </c>
      <c r="BH8826" s="32">
        <f t="shared" si="1375"/>
        <v>1</v>
      </c>
      <c r="BI8826" s="32">
        <f t="shared" si="1376"/>
        <v>0</v>
      </c>
      <c r="BJ8826" s="69">
        <f t="shared" si="1377"/>
        <v>0</v>
      </c>
      <c r="BK8826" s="158" t="str">
        <f t="shared" si="1378"/>
        <v/>
      </c>
    </row>
    <row r="8827" spans="1:63" ht="12" customHeight="1" x14ac:dyDescent="0.2">
      <c r="A8827" s="8"/>
      <c r="B8827" s="7"/>
      <c r="C8827" s="7"/>
      <c r="D8827" s="7"/>
      <c r="E8827" s="7"/>
      <c r="F8827" s="7"/>
      <c r="G8827" s="7"/>
      <c r="H8827" s="7"/>
      <c r="I8827" s="10"/>
      <c r="J8827" s="25"/>
      <c r="K8827" s="250"/>
      <c r="L8827" s="31"/>
      <c r="M8827" s="9"/>
      <c r="N8827" s="11" t="s">
        <v>25</v>
      </c>
      <c r="O8827" s="39"/>
      <c r="P8827" s="47"/>
      <c r="Q8827" s="13"/>
      <c r="R8827" s="248">
        <f t="shared" si="1370"/>
        <v>0</v>
      </c>
      <c r="S8827" s="248">
        <f t="shared" si="1371"/>
        <v>0</v>
      </c>
      <c r="T8827" s="248">
        <f t="shared" si="1372"/>
        <v>0</v>
      </c>
      <c r="U8827" s="248">
        <f t="shared" si="1373"/>
        <v>0</v>
      </c>
      <c r="V8827" s="13"/>
      <c r="W8827" s="7"/>
      <c r="AT8827" s="130"/>
      <c r="BF8827" s="33">
        <f t="shared" si="1379"/>
        <v>41242</v>
      </c>
      <c r="BG8827" s="34">
        <f t="shared" si="1374"/>
        <v>82.88000000000001</v>
      </c>
      <c r="BH8827" s="32">
        <f t="shared" si="1375"/>
        <v>1</v>
      </c>
      <c r="BI8827" s="32">
        <f t="shared" si="1376"/>
        <v>0</v>
      </c>
      <c r="BJ8827" s="69">
        <f t="shared" si="1377"/>
        <v>0</v>
      </c>
      <c r="BK8827" s="158" t="str">
        <f t="shared" si="1378"/>
        <v/>
      </c>
    </row>
    <row r="8828" spans="1:63" ht="12" customHeight="1" x14ac:dyDescent="0.2">
      <c r="A8828" s="8"/>
      <c r="B8828" s="7"/>
      <c r="C8828" s="7"/>
      <c r="D8828" s="7"/>
      <c r="E8828" s="7"/>
      <c r="F8828" s="7"/>
      <c r="G8828" s="7"/>
      <c r="H8828" s="7"/>
      <c r="I8828" s="10"/>
      <c r="J8828" s="25"/>
      <c r="K8828" s="250"/>
      <c r="L8828" s="31"/>
      <c r="M8828" s="9"/>
      <c r="N8828" s="11" t="s">
        <v>25</v>
      </c>
      <c r="O8828" s="39"/>
      <c r="P8828" s="47"/>
      <c r="Q8828" s="13"/>
      <c r="R8828" s="248">
        <f t="shared" si="1370"/>
        <v>0</v>
      </c>
      <c r="S8828" s="248">
        <f t="shared" si="1371"/>
        <v>0</v>
      </c>
      <c r="T8828" s="248">
        <f t="shared" si="1372"/>
        <v>0</v>
      </c>
      <c r="U8828" s="248">
        <f t="shared" si="1373"/>
        <v>0</v>
      </c>
      <c r="V8828" s="13"/>
      <c r="W8828" s="7"/>
      <c r="AT8828" s="130"/>
      <c r="BF8828" s="33">
        <f t="shared" si="1379"/>
        <v>41242</v>
      </c>
      <c r="BG8828" s="34">
        <f t="shared" si="1374"/>
        <v>82.88000000000001</v>
      </c>
      <c r="BH8828" s="32">
        <f t="shared" si="1375"/>
        <v>1</v>
      </c>
      <c r="BI8828" s="32">
        <f t="shared" si="1376"/>
        <v>0</v>
      </c>
      <c r="BJ8828" s="69">
        <f t="shared" si="1377"/>
        <v>0</v>
      </c>
      <c r="BK8828" s="158" t="str">
        <f t="shared" si="1378"/>
        <v/>
      </c>
    </row>
    <row r="8829" spans="1:63" ht="12" customHeight="1" x14ac:dyDescent="0.2">
      <c r="A8829" s="8"/>
      <c r="B8829" s="7"/>
      <c r="C8829" s="7"/>
      <c r="D8829" s="7"/>
      <c r="E8829" s="7"/>
      <c r="F8829" s="7"/>
      <c r="G8829" s="7"/>
      <c r="H8829" s="7"/>
      <c r="I8829" s="10"/>
      <c r="J8829" s="25"/>
      <c r="K8829" s="250"/>
      <c r="L8829" s="31"/>
      <c r="M8829" s="9"/>
      <c r="N8829" s="11" t="s">
        <v>25</v>
      </c>
      <c r="O8829" s="39"/>
      <c r="P8829" s="47"/>
      <c r="Q8829" s="13"/>
      <c r="R8829" s="248">
        <f t="shared" si="1370"/>
        <v>0</v>
      </c>
      <c r="S8829" s="248">
        <f t="shared" si="1371"/>
        <v>0</v>
      </c>
      <c r="T8829" s="248">
        <f t="shared" si="1372"/>
        <v>0</v>
      </c>
      <c r="U8829" s="248">
        <f t="shared" si="1373"/>
        <v>0</v>
      </c>
      <c r="V8829" s="13"/>
      <c r="W8829" s="7"/>
      <c r="AT8829" s="130"/>
      <c r="BF8829" s="33">
        <f t="shared" si="1379"/>
        <v>41242</v>
      </c>
      <c r="BG8829" s="34">
        <f t="shared" si="1374"/>
        <v>82.88000000000001</v>
      </c>
      <c r="BH8829" s="32">
        <f t="shared" si="1375"/>
        <v>1</v>
      </c>
      <c r="BI8829" s="32">
        <f t="shared" si="1376"/>
        <v>0</v>
      </c>
      <c r="BJ8829" s="69">
        <f t="shared" si="1377"/>
        <v>0</v>
      </c>
      <c r="BK8829" s="158" t="str">
        <f t="shared" si="1378"/>
        <v/>
      </c>
    </row>
    <row r="8830" spans="1:63" ht="12" customHeight="1" x14ac:dyDescent="0.2">
      <c r="A8830" s="8"/>
      <c r="B8830" s="7"/>
      <c r="C8830" s="7"/>
      <c r="D8830" s="7"/>
      <c r="E8830" s="7"/>
      <c r="F8830" s="7"/>
      <c r="G8830" s="7"/>
      <c r="H8830" s="7"/>
      <c r="I8830" s="10"/>
      <c r="J8830" s="25"/>
      <c r="K8830" s="250"/>
      <c r="L8830" s="31"/>
      <c r="M8830" s="9"/>
      <c r="N8830" s="11" t="s">
        <v>25</v>
      </c>
      <c r="O8830" s="39"/>
      <c r="P8830" s="47"/>
      <c r="Q8830" s="13"/>
      <c r="R8830" s="248">
        <f t="shared" si="1370"/>
        <v>0</v>
      </c>
      <c r="S8830" s="248">
        <f t="shared" si="1371"/>
        <v>0</v>
      </c>
      <c r="T8830" s="248">
        <f t="shared" si="1372"/>
        <v>0</v>
      </c>
      <c r="U8830" s="248">
        <f t="shared" si="1373"/>
        <v>0</v>
      </c>
      <c r="V8830" s="13"/>
      <c r="W8830" s="7"/>
      <c r="AT8830" s="130"/>
      <c r="BF8830" s="33">
        <f t="shared" si="1379"/>
        <v>41242</v>
      </c>
      <c r="BG8830" s="34">
        <f t="shared" si="1374"/>
        <v>82.88000000000001</v>
      </c>
      <c r="BH8830" s="32">
        <f t="shared" si="1375"/>
        <v>1</v>
      </c>
      <c r="BI8830" s="32">
        <f t="shared" si="1376"/>
        <v>0</v>
      </c>
      <c r="BJ8830" s="69">
        <f t="shared" si="1377"/>
        <v>0</v>
      </c>
      <c r="BK8830" s="158" t="str">
        <f t="shared" si="1378"/>
        <v/>
      </c>
    </row>
    <row r="8831" spans="1:63" ht="12" customHeight="1" x14ac:dyDescent="0.2">
      <c r="A8831" s="8"/>
      <c r="B8831" s="7"/>
      <c r="C8831" s="7"/>
      <c r="D8831" s="7"/>
      <c r="E8831" s="7"/>
      <c r="F8831" s="7"/>
      <c r="G8831" s="7"/>
      <c r="H8831" s="7"/>
      <c r="I8831" s="10"/>
      <c r="J8831" s="25"/>
      <c r="K8831" s="250"/>
      <c r="L8831" s="31"/>
      <c r="M8831" s="9"/>
      <c r="N8831" s="11" t="s">
        <v>25</v>
      </c>
      <c r="O8831" s="39"/>
      <c r="P8831" s="47"/>
      <c r="Q8831" s="13"/>
      <c r="R8831" s="248">
        <f t="shared" si="1370"/>
        <v>0</v>
      </c>
      <c r="S8831" s="248">
        <f t="shared" si="1371"/>
        <v>0</v>
      </c>
      <c r="T8831" s="248">
        <f t="shared" si="1372"/>
        <v>0</v>
      </c>
      <c r="U8831" s="248">
        <f t="shared" si="1373"/>
        <v>0</v>
      </c>
      <c r="V8831" s="13"/>
      <c r="W8831" s="7"/>
      <c r="AT8831" s="130"/>
      <c r="BF8831" s="33">
        <f t="shared" si="1379"/>
        <v>41242</v>
      </c>
      <c r="BG8831" s="34">
        <f t="shared" si="1374"/>
        <v>82.88000000000001</v>
      </c>
      <c r="BH8831" s="32">
        <f t="shared" si="1375"/>
        <v>1</v>
      </c>
      <c r="BI8831" s="32">
        <f t="shared" si="1376"/>
        <v>0</v>
      </c>
      <c r="BJ8831" s="69">
        <f t="shared" si="1377"/>
        <v>0</v>
      </c>
      <c r="BK8831" s="158" t="str">
        <f t="shared" si="1378"/>
        <v/>
      </c>
    </row>
    <row r="8832" spans="1:63" ht="12" customHeight="1" x14ac:dyDescent="0.2">
      <c r="A8832" s="8"/>
      <c r="B8832" s="7"/>
      <c r="C8832" s="7"/>
      <c r="D8832" s="7"/>
      <c r="E8832" s="7"/>
      <c r="F8832" s="7"/>
      <c r="G8832" s="7"/>
      <c r="H8832" s="7"/>
      <c r="I8832" s="10"/>
      <c r="J8832" s="25"/>
      <c r="K8832" s="250"/>
      <c r="L8832" s="31"/>
      <c r="M8832" s="9"/>
      <c r="N8832" s="11" t="s">
        <v>25</v>
      </c>
      <c r="O8832" s="39"/>
      <c r="P8832" s="47"/>
      <c r="Q8832" s="13"/>
      <c r="R8832" s="248">
        <f t="shared" si="1370"/>
        <v>0</v>
      </c>
      <c r="S8832" s="248">
        <f t="shared" si="1371"/>
        <v>0</v>
      </c>
      <c r="T8832" s="248">
        <f t="shared" si="1372"/>
        <v>0</v>
      </c>
      <c r="U8832" s="248">
        <f t="shared" si="1373"/>
        <v>0</v>
      </c>
      <c r="V8832" s="13"/>
      <c r="W8832" s="7"/>
      <c r="AT8832" s="130"/>
      <c r="BF8832" s="33">
        <f t="shared" si="1379"/>
        <v>41242</v>
      </c>
      <c r="BG8832" s="34">
        <f t="shared" si="1374"/>
        <v>82.88000000000001</v>
      </c>
      <c r="BH8832" s="32">
        <f t="shared" si="1375"/>
        <v>1</v>
      </c>
      <c r="BI8832" s="32">
        <f t="shared" si="1376"/>
        <v>0</v>
      </c>
      <c r="BJ8832" s="69">
        <f t="shared" si="1377"/>
        <v>0</v>
      </c>
      <c r="BK8832" s="158" t="str">
        <f t="shared" si="1378"/>
        <v/>
      </c>
    </row>
    <row r="8833" spans="1:63" ht="12" customHeight="1" x14ac:dyDescent="0.2">
      <c r="A8833" s="8"/>
      <c r="B8833" s="7"/>
      <c r="C8833" s="7"/>
      <c r="D8833" s="7"/>
      <c r="E8833" s="7"/>
      <c r="F8833" s="7"/>
      <c r="G8833" s="7"/>
      <c r="H8833" s="7"/>
      <c r="I8833" s="10"/>
      <c r="J8833" s="25"/>
      <c r="K8833" s="250"/>
      <c r="L8833" s="31"/>
      <c r="M8833" s="9"/>
      <c r="N8833" s="11" t="s">
        <v>25</v>
      </c>
      <c r="O8833" s="39"/>
      <c r="P8833" s="47"/>
      <c r="Q8833" s="13"/>
      <c r="R8833" s="248">
        <f t="shared" si="1370"/>
        <v>0</v>
      </c>
      <c r="S8833" s="248">
        <f t="shared" si="1371"/>
        <v>0</v>
      </c>
      <c r="T8833" s="248">
        <f t="shared" si="1372"/>
        <v>0</v>
      </c>
      <c r="U8833" s="248">
        <f t="shared" si="1373"/>
        <v>0</v>
      </c>
      <c r="V8833" s="13"/>
      <c r="W8833" s="7"/>
      <c r="AT8833" s="130"/>
      <c r="BF8833" s="33">
        <f t="shared" si="1379"/>
        <v>41242</v>
      </c>
      <c r="BG8833" s="34">
        <f t="shared" si="1374"/>
        <v>82.88000000000001</v>
      </c>
      <c r="BH8833" s="32">
        <f t="shared" si="1375"/>
        <v>1</v>
      </c>
      <c r="BI8833" s="32">
        <f t="shared" si="1376"/>
        <v>0</v>
      </c>
      <c r="BJ8833" s="69">
        <f t="shared" si="1377"/>
        <v>0</v>
      </c>
      <c r="BK8833" s="158" t="str">
        <f t="shared" si="1378"/>
        <v/>
      </c>
    </row>
    <row r="8834" spans="1:63" ht="12" customHeight="1" x14ac:dyDescent="0.2">
      <c r="A8834" s="8"/>
      <c r="B8834" s="7"/>
      <c r="C8834" s="7"/>
      <c r="D8834" s="7"/>
      <c r="E8834" s="7"/>
      <c r="F8834" s="7"/>
      <c r="G8834" s="7"/>
      <c r="H8834" s="7"/>
      <c r="I8834" s="10"/>
      <c r="J8834" s="25"/>
      <c r="K8834" s="250"/>
      <c r="L8834" s="31"/>
      <c r="M8834" s="9"/>
      <c r="N8834" s="11" t="s">
        <v>25</v>
      </c>
      <c r="O8834" s="39"/>
      <c r="P8834" s="47"/>
      <c r="Q8834" s="13"/>
      <c r="R8834" s="248">
        <f t="shared" si="1370"/>
        <v>0</v>
      </c>
      <c r="S8834" s="248">
        <f t="shared" si="1371"/>
        <v>0</v>
      </c>
      <c r="T8834" s="248">
        <f t="shared" si="1372"/>
        <v>0</v>
      </c>
      <c r="U8834" s="248">
        <f t="shared" si="1373"/>
        <v>0</v>
      </c>
      <c r="V8834" s="13"/>
      <c r="W8834" s="7"/>
      <c r="AT8834" s="130"/>
      <c r="BF8834" s="33">
        <f t="shared" si="1379"/>
        <v>41242</v>
      </c>
      <c r="BG8834" s="34">
        <f t="shared" si="1374"/>
        <v>82.88000000000001</v>
      </c>
      <c r="BH8834" s="32">
        <f t="shared" si="1375"/>
        <v>1</v>
      </c>
      <c r="BI8834" s="32">
        <f t="shared" si="1376"/>
        <v>0</v>
      </c>
      <c r="BJ8834" s="69">
        <f t="shared" si="1377"/>
        <v>0</v>
      </c>
      <c r="BK8834" s="158" t="str">
        <f t="shared" si="1378"/>
        <v/>
      </c>
    </row>
    <row r="8835" spans="1:63" ht="12" customHeight="1" x14ac:dyDescent="0.2">
      <c r="A8835" s="8"/>
      <c r="B8835" s="7"/>
      <c r="C8835" s="7"/>
      <c r="D8835" s="7"/>
      <c r="E8835" s="7"/>
      <c r="F8835" s="7"/>
      <c r="G8835" s="7"/>
      <c r="H8835" s="7"/>
      <c r="I8835" s="10"/>
      <c r="J8835" s="25"/>
      <c r="K8835" s="250"/>
      <c r="L8835" s="31"/>
      <c r="M8835" s="9"/>
      <c r="N8835" s="11" t="s">
        <v>25</v>
      </c>
      <c r="O8835" s="39"/>
      <c r="P8835" s="47"/>
      <c r="Q8835" s="13"/>
      <c r="R8835" s="248">
        <f t="shared" si="1370"/>
        <v>0</v>
      </c>
      <c r="S8835" s="248">
        <f t="shared" si="1371"/>
        <v>0</v>
      </c>
      <c r="T8835" s="248">
        <f t="shared" si="1372"/>
        <v>0</v>
      </c>
      <c r="U8835" s="248">
        <f t="shared" si="1373"/>
        <v>0</v>
      </c>
      <c r="V8835" s="13"/>
      <c r="W8835" s="7"/>
      <c r="AT8835" s="130"/>
      <c r="BF8835" s="33">
        <f t="shared" si="1379"/>
        <v>41242</v>
      </c>
      <c r="BG8835" s="34">
        <f t="shared" si="1374"/>
        <v>82.88000000000001</v>
      </c>
      <c r="BH8835" s="32">
        <f t="shared" si="1375"/>
        <v>1</v>
      </c>
      <c r="BI8835" s="32">
        <f t="shared" si="1376"/>
        <v>0</v>
      </c>
      <c r="BJ8835" s="69">
        <f t="shared" si="1377"/>
        <v>0</v>
      </c>
      <c r="BK8835" s="158" t="str">
        <f t="shared" si="1378"/>
        <v/>
      </c>
    </row>
    <row r="8836" spans="1:63" ht="12" customHeight="1" x14ac:dyDescent="0.2">
      <c r="A8836" s="8"/>
      <c r="B8836" s="7"/>
      <c r="C8836" s="7"/>
      <c r="D8836" s="7"/>
      <c r="E8836" s="7"/>
      <c r="F8836" s="7"/>
      <c r="G8836" s="7"/>
      <c r="H8836" s="7"/>
      <c r="I8836" s="10"/>
      <c r="J8836" s="25"/>
      <c r="K8836" s="250"/>
      <c r="L8836" s="31"/>
      <c r="M8836" s="9"/>
      <c r="N8836" s="11" t="s">
        <v>25</v>
      </c>
      <c r="O8836" s="39"/>
      <c r="P8836" s="47"/>
      <c r="Q8836" s="13"/>
      <c r="R8836" s="248">
        <f t="shared" si="1370"/>
        <v>0</v>
      </c>
      <c r="S8836" s="248">
        <f t="shared" si="1371"/>
        <v>0</v>
      </c>
      <c r="T8836" s="248">
        <f t="shared" si="1372"/>
        <v>0</v>
      </c>
      <c r="U8836" s="248">
        <f t="shared" si="1373"/>
        <v>0</v>
      </c>
      <c r="V8836" s="13"/>
      <c r="W8836" s="7"/>
      <c r="AT8836" s="130"/>
      <c r="BF8836" s="33">
        <f t="shared" si="1379"/>
        <v>41242</v>
      </c>
      <c r="BG8836" s="34">
        <f t="shared" si="1374"/>
        <v>82.88000000000001</v>
      </c>
      <c r="BH8836" s="32">
        <f t="shared" si="1375"/>
        <v>1</v>
      </c>
      <c r="BI8836" s="32">
        <f t="shared" si="1376"/>
        <v>0</v>
      </c>
      <c r="BJ8836" s="69">
        <f t="shared" si="1377"/>
        <v>0</v>
      </c>
      <c r="BK8836" s="158" t="str">
        <f t="shared" si="1378"/>
        <v/>
      </c>
    </row>
    <row r="8837" spans="1:63" ht="12" customHeight="1" x14ac:dyDescent="0.2">
      <c r="A8837" s="8"/>
      <c r="B8837" s="7"/>
      <c r="C8837" s="7"/>
      <c r="D8837" s="7"/>
      <c r="E8837" s="7"/>
      <c r="F8837" s="7"/>
      <c r="G8837" s="7"/>
      <c r="H8837" s="7"/>
      <c r="I8837" s="10"/>
      <c r="J8837" s="25"/>
      <c r="K8837" s="250"/>
      <c r="L8837" s="31"/>
      <c r="M8837" s="9"/>
      <c r="N8837" s="11" t="s">
        <v>25</v>
      </c>
      <c r="O8837" s="39"/>
      <c r="P8837" s="47"/>
      <c r="Q8837" s="13"/>
      <c r="R8837" s="248">
        <f t="shared" si="1370"/>
        <v>0</v>
      </c>
      <c r="S8837" s="248">
        <f t="shared" si="1371"/>
        <v>0</v>
      </c>
      <c r="T8837" s="248">
        <f t="shared" si="1372"/>
        <v>0</v>
      </c>
      <c r="U8837" s="248">
        <f t="shared" si="1373"/>
        <v>0</v>
      </c>
      <c r="V8837" s="13"/>
      <c r="W8837" s="7"/>
      <c r="AT8837" s="130"/>
      <c r="BF8837" s="33">
        <f t="shared" si="1379"/>
        <v>41242</v>
      </c>
      <c r="BG8837" s="34">
        <f t="shared" si="1374"/>
        <v>82.88000000000001</v>
      </c>
      <c r="BH8837" s="32">
        <f t="shared" si="1375"/>
        <v>1</v>
      </c>
      <c r="BI8837" s="32">
        <f t="shared" si="1376"/>
        <v>0</v>
      </c>
      <c r="BJ8837" s="69">
        <f t="shared" si="1377"/>
        <v>0</v>
      </c>
      <c r="BK8837" s="158" t="str">
        <f t="shared" si="1378"/>
        <v/>
      </c>
    </row>
    <row r="8838" spans="1:63" ht="12" customHeight="1" x14ac:dyDescent="0.2">
      <c r="A8838" s="8"/>
      <c r="B8838" s="7"/>
      <c r="C8838" s="7"/>
      <c r="D8838" s="7"/>
      <c r="E8838" s="7"/>
      <c r="F8838" s="7"/>
      <c r="G8838" s="7"/>
      <c r="H8838" s="7"/>
      <c r="I8838" s="10"/>
      <c r="J8838" s="25"/>
      <c r="K8838" s="250"/>
      <c r="L8838" s="31"/>
      <c r="M8838" s="9"/>
      <c r="N8838" s="11" t="s">
        <v>25</v>
      </c>
      <c r="O8838" s="39"/>
      <c r="P8838" s="47"/>
      <c r="Q8838" s="13"/>
      <c r="R8838" s="248">
        <f t="shared" si="1370"/>
        <v>0</v>
      </c>
      <c r="S8838" s="248">
        <f t="shared" si="1371"/>
        <v>0</v>
      </c>
      <c r="T8838" s="248">
        <f t="shared" si="1372"/>
        <v>0</v>
      </c>
      <c r="U8838" s="248">
        <f t="shared" si="1373"/>
        <v>0</v>
      </c>
      <c r="V8838" s="13"/>
      <c r="W8838" s="7"/>
      <c r="AT8838" s="130"/>
      <c r="BF8838" s="33">
        <f t="shared" si="1379"/>
        <v>41242</v>
      </c>
      <c r="BG8838" s="34">
        <f t="shared" si="1374"/>
        <v>82.88000000000001</v>
      </c>
      <c r="BH8838" s="32">
        <f t="shared" si="1375"/>
        <v>1</v>
      </c>
      <c r="BI8838" s="32">
        <f t="shared" si="1376"/>
        <v>0</v>
      </c>
      <c r="BJ8838" s="69">
        <f t="shared" si="1377"/>
        <v>0</v>
      </c>
      <c r="BK8838" s="158" t="str">
        <f t="shared" si="1378"/>
        <v/>
      </c>
    </row>
    <row r="8839" spans="1:63" ht="12" customHeight="1" x14ac:dyDescent="0.2">
      <c r="A8839" s="8"/>
      <c r="B8839" s="7"/>
      <c r="C8839" s="7"/>
      <c r="D8839" s="7"/>
      <c r="E8839" s="7"/>
      <c r="F8839" s="7"/>
      <c r="G8839" s="7"/>
      <c r="H8839" s="7"/>
      <c r="I8839" s="10"/>
      <c r="J8839" s="25"/>
      <c r="K8839" s="250"/>
      <c r="L8839" s="31"/>
      <c r="M8839" s="9"/>
      <c r="N8839" s="11" t="s">
        <v>25</v>
      </c>
      <c r="O8839" s="39"/>
      <c r="P8839" s="47"/>
      <c r="Q8839" s="13"/>
      <c r="R8839" s="248">
        <f t="shared" si="1370"/>
        <v>0</v>
      </c>
      <c r="S8839" s="248">
        <f t="shared" si="1371"/>
        <v>0</v>
      </c>
      <c r="T8839" s="248">
        <f t="shared" si="1372"/>
        <v>0</v>
      </c>
      <c r="U8839" s="248">
        <f t="shared" si="1373"/>
        <v>0</v>
      </c>
      <c r="V8839" s="13"/>
      <c r="W8839" s="7"/>
      <c r="AT8839" s="130"/>
      <c r="BF8839" s="33">
        <f t="shared" si="1379"/>
        <v>41242</v>
      </c>
      <c r="BG8839" s="34">
        <f t="shared" si="1374"/>
        <v>82.88000000000001</v>
      </c>
      <c r="BH8839" s="32">
        <f t="shared" si="1375"/>
        <v>1</v>
      </c>
      <c r="BI8839" s="32">
        <f t="shared" si="1376"/>
        <v>0</v>
      </c>
      <c r="BJ8839" s="69">
        <f t="shared" si="1377"/>
        <v>0</v>
      </c>
      <c r="BK8839" s="158" t="str">
        <f t="shared" si="1378"/>
        <v/>
      </c>
    </row>
    <row r="8840" spans="1:63" ht="12" customHeight="1" x14ac:dyDescent="0.2">
      <c r="A8840" s="8"/>
      <c r="B8840" s="7"/>
      <c r="C8840" s="7"/>
      <c r="D8840" s="7"/>
      <c r="E8840" s="7"/>
      <c r="F8840" s="7"/>
      <c r="G8840" s="7"/>
      <c r="H8840" s="7"/>
      <c r="I8840" s="10"/>
      <c r="J8840" s="25"/>
      <c r="K8840" s="250"/>
      <c r="L8840" s="31"/>
      <c r="M8840" s="9"/>
      <c r="N8840" s="11" t="s">
        <v>25</v>
      </c>
      <c r="O8840" s="39"/>
      <c r="P8840" s="47"/>
      <c r="Q8840" s="13"/>
      <c r="R8840" s="248">
        <f t="shared" si="1370"/>
        <v>0</v>
      </c>
      <c r="S8840" s="248">
        <f t="shared" si="1371"/>
        <v>0</v>
      </c>
      <c r="T8840" s="248">
        <f t="shared" si="1372"/>
        <v>0</v>
      </c>
      <c r="U8840" s="248">
        <f t="shared" si="1373"/>
        <v>0</v>
      </c>
      <c r="V8840" s="13"/>
      <c r="W8840" s="7"/>
      <c r="AT8840" s="130"/>
      <c r="BF8840" s="33">
        <f t="shared" si="1379"/>
        <v>41242</v>
      </c>
      <c r="BG8840" s="34">
        <f t="shared" si="1374"/>
        <v>82.88000000000001</v>
      </c>
      <c r="BH8840" s="32">
        <f t="shared" si="1375"/>
        <v>1</v>
      </c>
      <c r="BI8840" s="32">
        <f t="shared" si="1376"/>
        <v>0</v>
      </c>
      <c r="BJ8840" s="69">
        <f t="shared" si="1377"/>
        <v>0</v>
      </c>
      <c r="BK8840" s="158" t="str">
        <f t="shared" si="1378"/>
        <v/>
      </c>
    </row>
    <row r="8841" spans="1:63" ht="12" customHeight="1" x14ac:dyDescent="0.2">
      <c r="A8841" s="8"/>
      <c r="B8841" s="7"/>
      <c r="C8841" s="7"/>
      <c r="D8841" s="7"/>
      <c r="E8841" s="7"/>
      <c r="F8841" s="7"/>
      <c r="G8841" s="7"/>
      <c r="H8841" s="7"/>
      <c r="I8841" s="10"/>
      <c r="J8841" s="25"/>
      <c r="K8841" s="250"/>
      <c r="L8841" s="31"/>
      <c r="M8841" s="9"/>
      <c r="N8841" s="11" t="s">
        <v>25</v>
      </c>
      <c r="O8841" s="39"/>
      <c r="P8841" s="47"/>
      <c r="Q8841" s="13"/>
      <c r="R8841" s="248">
        <f t="shared" si="1370"/>
        <v>0</v>
      </c>
      <c r="S8841" s="248">
        <f t="shared" si="1371"/>
        <v>0</v>
      </c>
      <c r="T8841" s="248">
        <f t="shared" si="1372"/>
        <v>0</v>
      </c>
      <c r="U8841" s="248">
        <f t="shared" si="1373"/>
        <v>0</v>
      </c>
      <c r="V8841" s="13"/>
      <c r="W8841" s="7"/>
      <c r="AT8841" s="130"/>
      <c r="BF8841" s="33">
        <f t="shared" si="1379"/>
        <v>41242</v>
      </c>
      <c r="BG8841" s="34">
        <f t="shared" si="1374"/>
        <v>82.88000000000001</v>
      </c>
      <c r="BH8841" s="32">
        <f t="shared" si="1375"/>
        <v>1</v>
      </c>
      <c r="BI8841" s="32">
        <f t="shared" si="1376"/>
        <v>0</v>
      </c>
      <c r="BJ8841" s="69">
        <f t="shared" si="1377"/>
        <v>0</v>
      </c>
      <c r="BK8841" s="158" t="str">
        <f t="shared" si="1378"/>
        <v/>
      </c>
    </row>
    <row r="8842" spans="1:63" ht="12" customHeight="1" x14ac:dyDescent="0.2">
      <c r="A8842" s="8"/>
      <c r="B8842" s="7"/>
      <c r="C8842" s="7"/>
      <c r="D8842" s="7"/>
      <c r="E8842" s="7"/>
      <c r="F8842" s="7"/>
      <c r="G8842" s="7"/>
      <c r="H8842" s="7"/>
      <c r="I8842" s="10"/>
      <c r="J8842" s="25"/>
      <c r="K8842" s="250"/>
      <c r="L8842" s="31"/>
      <c r="M8842" s="9"/>
      <c r="N8842" s="11" t="s">
        <v>25</v>
      </c>
      <c r="O8842" s="39"/>
      <c r="P8842" s="47"/>
      <c r="Q8842" s="13"/>
      <c r="R8842" s="248">
        <f t="shared" si="1370"/>
        <v>0</v>
      </c>
      <c r="S8842" s="248">
        <f t="shared" si="1371"/>
        <v>0</v>
      </c>
      <c r="T8842" s="248">
        <f t="shared" si="1372"/>
        <v>0</v>
      </c>
      <c r="U8842" s="248">
        <f t="shared" si="1373"/>
        <v>0</v>
      </c>
      <c r="V8842" s="13"/>
      <c r="W8842" s="7"/>
      <c r="AT8842" s="130"/>
      <c r="BF8842" s="33">
        <f t="shared" si="1379"/>
        <v>41242</v>
      </c>
      <c r="BG8842" s="34">
        <f t="shared" si="1374"/>
        <v>82.88000000000001</v>
      </c>
      <c r="BH8842" s="32">
        <f t="shared" si="1375"/>
        <v>1</v>
      </c>
      <c r="BI8842" s="32">
        <f t="shared" si="1376"/>
        <v>0</v>
      </c>
      <c r="BJ8842" s="69">
        <f t="shared" si="1377"/>
        <v>0</v>
      </c>
      <c r="BK8842" s="158" t="str">
        <f t="shared" si="1378"/>
        <v/>
      </c>
    </row>
    <row r="8843" spans="1:63" ht="12" customHeight="1" x14ac:dyDescent="0.2">
      <c r="A8843" s="8"/>
      <c r="B8843" s="7"/>
      <c r="C8843" s="7"/>
      <c r="D8843" s="7"/>
      <c r="E8843" s="7"/>
      <c r="F8843" s="7"/>
      <c r="G8843" s="7"/>
      <c r="H8843" s="7"/>
      <c r="I8843" s="10"/>
      <c r="J8843" s="25"/>
      <c r="K8843" s="250"/>
      <c r="L8843" s="31"/>
      <c r="M8843" s="9"/>
      <c r="N8843" s="11" t="s">
        <v>25</v>
      </c>
      <c r="O8843" s="39"/>
      <c r="P8843" s="47"/>
      <c r="Q8843" s="13"/>
      <c r="R8843" s="248">
        <f t="shared" ref="R8843:R8906" si="1380">IF(N8843&lt;&gt;"M",ROUND(IF(M8843&lt;&gt;"Y",IF(P8843&lt;&gt;"Y",K8843,K8843*(BH8843-1)),0),ROUNDING),"")</f>
        <v>0</v>
      </c>
      <c r="S8843" s="248">
        <f t="shared" ref="S8843:S8906" si="1381">IF(N8843&lt;&gt;"M",ROUND(IF(O8843&gt;0,IF(M8843="Y",BI8843*(1-O8843),IF(BI8843&gt;R8843,R8843 + (BI8843 - R8843)*(1-O8843),BI8843)),BI8843),ROUNDING),"")</f>
        <v>0</v>
      </c>
      <c r="T8843" s="248">
        <f t="shared" ref="T8843:T8906" si="1382">IF(N8843&lt;&gt;"M",ROUND(IF(O8843&gt;0,IF(M8843="Y",BJ8843*(1-O8843),IF(BJ8843&gt;R8843,R8843 + (BJ8843 - R8843)*(1-O8843),BJ8843)),BJ8843),ROUNDING),"")</f>
        <v>0</v>
      </c>
      <c r="U8843" s="248">
        <f t="shared" ref="U8843:U8906" si="1383">IF(N8843&lt;&gt;"M",ROUND(IF(OR(N8843="P",N8843=""),0,IF(OR(M8843="N",M8843=""),T8843-R8843,T8843)),ROUNDING),"")</f>
        <v>0</v>
      </c>
      <c r="V8843" s="13"/>
      <c r="W8843" s="7"/>
      <c r="AT8843" s="130"/>
      <c r="BF8843" s="33">
        <f t="shared" si="1379"/>
        <v>41242</v>
      </c>
      <c r="BG8843" s="34">
        <f t="shared" ref="BG8843:BG8906" si="1384">IF(N8843&lt;&gt;"M",BG8842+U8843,BG8842)</f>
        <v>82.88000000000001</v>
      </c>
      <c r="BH8843" s="32">
        <f t="shared" ref="BH8843:BH8906" si="1385">IF(L8843&lt;&gt;"",IF(ODDS_TYPE=1,L8843,IF(ODDS_TYPE=2,IF(L8843&gt;0,1+L8843/100,IF(L8843&lt;0,1-100/L8843,1)),IF(ODDS_TYPE=3,1+L8843,IF(ODDS_TYPE=4,1+L8843,IF(ODDS_TYPE=5,IF(L8843&gt;0,1+L8843,1-1/L8843),IF(ODDS_TYPE=6,IF(L8843&gt;=0,L8843+1,1-1/L8843),1)))))),1)</f>
        <v>1</v>
      </c>
      <c r="BI8843" s="32">
        <f t="shared" ref="BI8843:BI8906" si="1386">IF(P8843&lt;&gt;"Y",IF(M8843&lt;&gt;"Y",K8843*BH8843,K8843*BH8843 - K8843),IF(M8843&lt;&gt;"Y",K8843*BH8843,K8843))</f>
        <v>0</v>
      </c>
      <c r="BJ8843" s="69">
        <f t="shared" ref="BJ8843:BJ8906" si="1387">IF(P8843&lt;&gt;"Y",
IF(M8843&lt;&gt;"Y",
IF(N8843="Y",K8843*BH8843,IF(N8843="P",0,IF(OR(N8843="R",N8843="PU"),K8843,IF(N8843="H",K8843*BH8843*0.5,IF(N8843="HW",K8843*0.5*(1 + BH8843),IF(N8843="HL",K8843*0.5,0)))))),
IF(N8843="Y",K8843*BH8843 - K8843,IF(N8843="P",0,IF(OR(N8843="R",N8843="PU"),0,IF(N8843="H",IF(BH8843&gt;2,0.5*K8843*BH8843 - K8843,0),IF(N8843="HW",K8843*0.5*(1 + BH8843) - K8843,IF(N8843="HL",0,0))))))),
IF(M8843&lt;&gt;"Y",
IF(N8843="Y",K8843*BH8843,IF(N8843="P",0,IF(OR(N8843="R",N8843="PU"),K8843*(BH8843-1),IF(N8843="H",K8843*BH8843*0.5,IF(N8843="HW",K8843*(BH8843-1)*0.5,IF(N8843="HL",K8843*BH8843 - K8843*0.5,0)))))),
IF(N8843="Y",K8843,IF(N8843="P",0,IF(OR(N8843="R",N8843="PU"),0,IF(N8843="H",IF(BH8843&lt;2,K8843*BH8843*0.5 - K8843*(BH8843-1),0),IF(N8843="HW",0,IF(N8843="HL",K8843*0.5,0)))))))
)</f>
        <v>0</v>
      </c>
      <c r="BK8843" s="158" t="str">
        <f t="shared" ref="BK8843:BK8906" si="1388">IF(FILT_M=1,IF(LEN(C8843)&gt;0,C8843,""),IF(FILT_M=2,IF(LEN(E8843)&gt;0,E8843,""),IF(FILT_M=3,IF(LEN(F8843)&gt;0,F8843,""),IF(FILT_M=4,IF(LEN(G8843)&gt;0,G8843,""),""))))</f>
        <v/>
      </c>
    </row>
    <row r="8844" spans="1:63" ht="12" customHeight="1" x14ac:dyDescent="0.2">
      <c r="A8844" s="8"/>
      <c r="B8844" s="7"/>
      <c r="C8844" s="7"/>
      <c r="D8844" s="7"/>
      <c r="E8844" s="7"/>
      <c r="F8844" s="7"/>
      <c r="G8844" s="7"/>
      <c r="H8844" s="7"/>
      <c r="I8844" s="10"/>
      <c r="J8844" s="25"/>
      <c r="K8844" s="250"/>
      <c r="L8844" s="31"/>
      <c r="M8844" s="9"/>
      <c r="N8844" s="11" t="s">
        <v>25</v>
      </c>
      <c r="O8844" s="39"/>
      <c r="P8844" s="47"/>
      <c r="Q8844" s="13"/>
      <c r="R8844" s="248">
        <f t="shared" si="1380"/>
        <v>0</v>
      </c>
      <c r="S8844" s="248">
        <f t="shared" si="1381"/>
        <v>0</v>
      </c>
      <c r="T8844" s="248">
        <f t="shared" si="1382"/>
        <v>0</v>
      </c>
      <c r="U8844" s="248">
        <f t="shared" si="1383"/>
        <v>0</v>
      </c>
      <c r="V8844" s="13"/>
      <c r="W8844" s="7"/>
      <c r="AT8844" s="130"/>
      <c r="BF8844" s="33">
        <f t="shared" ref="BF8844:BF8907" si="1389">IF(A8844&gt;2,A8844,BF8843)</f>
        <v>41242</v>
      </c>
      <c r="BG8844" s="34">
        <f t="shared" si="1384"/>
        <v>82.88000000000001</v>
      </c>
      <c r="BH8844" s="32">
        <f t="shared" si="1385"/>
        <v>1</v>
      </c>
      <c r="BI8844" s="32">
        <f t="shared" si="1386"/>
        <v>0</v>
      </c>
      <c r="BJ8844" s="69">
        <f t="shared" si="1387"/>
        <v>0</v>
      </c>
      <c r="BK8844" s="158" t="str">
        <f t="shared" si="1388"/>
        <v/>
      </c>
    </row>
    <row r="8845" spans="1:63" ht="12" customHeight="1" x14ac:dyDescent="0.2">
      <c r="A8845" s="8"/>
      <c r="B8845" s="7"/>
      <c r="C8845" s="7"/>
      <c r="D8845" s="7"/>
      <c r="E8845" s="7"/>
      <c r="F8845" s="7"/>
      <c r="G8845" s="7"/>
      <c r="H8845" s="7"/>
      <c r="I8845" s="10"/>
      <c r="J8845" s="25"/>
      <c r="K8845" s="250"/>
      <c r="L8845" s="31"/>
      <c r="M8845" s="9"/>
      <c r="N8845" s="11" t="s">
        <v>25</v>
      </c>
      <c r="O8845" s="39"/>
      <c r="P8845" s="47"/>
      <c r="Q8845" s="13"/>
      <c r="R8845" s="248">
        <f t="shared" si="1380"/>
        <v>0</v>
      </c>
      <c r="S8845" s="248">
        <f t="shared" si="1381"/>
        <v>0</v>
      </c>
      <c r="T8845" s="248">
        <f t="shared" si="1382"/>
        <v>0</v>
      </c>
      <c r="U8845" s="248">
        <f t="shared" si="1383"/>
        <v>0</v>
      </c>
      <c r="V8845" s="13"/>
      <c r="W8845" s="7"/>
      <c r="AT8845" s="130"/>
      <c r="BF8845" s="33">
        <f t="shared" si="1389"/>
        <v>41242</v>
      </c>
      <c r="BG8845" s="34">
        <f t="shared" si="1384"/>
        <v>82.88000000000001</v>
      </c>
      <c r="BH8845" s="32">
        <f t="shared" si="1385"/>
        <v>1</v>
      </c>
      <c r="BI8845" s="32">
        <f t="shared" si="1386"/>
        <v>0</v>
      </c>
      <c r="BJ8845" s="69">
        <f t="shared" si="1387"/>
        <v>0</v>
      </c>
      <c r="BK8845" s="158" t="str">
        <f t="shared" si="1388"/>
        <v/>
      </c>
    </row>
    <row r="8846" spans="1:63" ht="12" customHeight="1" x14ac:dyDescent="0.2">
      <c r="A8846" s="8"/>
      <c r="B8846" s="7"/>
      <c r="C8846" s="7"/>
      <c r="D8846" s="7"/>
      <c r="E8846" s="7"/>
      <c r="F8846" s="7"/>
      <c r="G8846" s="7"/>
      <c r="H8846" s="7"/>
      <c r="I8846" s="10"/>
      <c r="J8846" s="25"/>
      <c r="K8846" s="250"/>
      <c r="L8846" s="31"/>
      <c r="M8846" s="9"/>
      <c r="N8846" s="11" t="s">
        <v>25</v>
      </c>
      <c r="O8846" s="39"/>
      <c r="P8846" s="47"/>
      <c r="Q8846" s="13"/>
      <c r="R8846" s="248">
        <f t="shared" si="1380"/>
        <v>0</v>
      </c>
      <c r="S8846" s="248">
        <f t="shared" si="1381"/>
        <v>0</v>
      </c>
      <c r="T8846" s="248">
        <f t="shared" si="1382"/>
        <v>0</v>
      </c>
      <c r="U8846" s="248">
        <f t="shared" si="1383"/>
        <v>0</v>
      </c>
      <c r="V8846" s="13"/>
      <c r="W8846" s="7"/>
      <c r="AT8846" s="130"/>
      <c r="BF8846" s="33">
        <f t="shared" si="1389"/>
        <v>41242</v>
      </c>
      <c r="BG8846" s="34">
        <f t="shared" si="1384"/>
        <v>82.88000000000001</v>
      </c>
      <c r="BH8846" s="32">
        <f t="shared" si="1385"/>
        <v>1</v>
      </c>
      <c r="BI8846" s="32">
        <f t="shared" si="1386"/>
        <v>0</v>
      </c>
      <c r="BJ8846" s="69">
        <f t="shared" si="1387"/>
        <v>0</v>
      </c>
      <c r="BK8846" s="158" t="str">
        <f t="shared" si="1388"/>
        <v/>
      </c>
    </row>
    <row r="8847" spans="1:63" ht="12" customHeight="1" x14ac:dyDescent="0.2">
      <c r="A8847" s="8"/>
      <c r="B8847" s="7"/>
      <c r="C8847" s="7"/>
      <c r="D8847" s="7"/>
      <c r="E8847" s="7"/>
      <c r="F8847" s="7"/>
      <c r="G8847" s="7"/>
      <c r="H8847" s="7"/>
      <c r="I8847" s="10"/>
      <c r="J8847" s="25"/>
      <c r="K8847" s="250"/>
      <c r="L8847" s="31"/>
      <c r="M8847" s="9"/>
      <c r="N8847" s="11" t="s">
        <v>25</v>
      </c>
      <c r="O8847" s="39"/>
      <c r="P8847" s="47"/>
      <c r="Q8847" s="13"/>
      <c r="R8847" s="248">
        <f t="shared" si="1380"/>
        <v>0</v>
      </c>
      <c r="S8847" s="248">
        <f t="shared" si="1381"/>
        <v>0</v>
      </c>
      <c r="T8847" s="248">
        <f t="shared" si="1382"/>
        <v>0</v>
      </c>
      <c r="U8847" s="248">
        <f t="shared" si="1383"/>
        <v>0</v>
      </c>
      <c r="V8847" s="13"/>
      <c r="W8847" s="7"/>
      <c r="AT8847" s="130"/>
      <c r="BF8847" s="33">
        <f t="shared" si="1389"/>
        <v>41242</v>
      </c>
      <c r="BG8847" s="34">
        <f t="shared" si="1384"/>
        <v>82.88000000000001</v>
      </c>
      <c r="BH8847" s="32">
        <f t="shared" si="1385"/>
        <v>1</v>
      </c>
      <c r="BI8847" s="32">
        <f t="shared" si="1386"/>
        <v>0</v>
      </c>
      <c r="BJ8847" s="69">
        <f t="shared" si="1387"/>
        <v>0</v>
      </c>
      <c r="BK8847" s="158" t="str">
        <f t="shared" si="1388"/>
        <v/>
      </c>
    </row>
    <row r="8848" spans="1:63" ht="12" customHeight="1" x14ac:dyDescent="0.2">
      <c r="A8848" s="8"/>
      <c r="B8848" s="7"/>
      <c r="C8848" s="7"/>
      <c r="D8848" s="7"/>
      <c r="E8848" s="7"/>
      <c r="F8848" s="7"/>
      <c r="G8848" s="7"/>
      <c r="H8848" s="7"/>
      <c r="I8848" s="10"/>
      <c r="J8848" s="25"/>
      <c r="K8848" s="250"/>
      <c r="L8848" s="31"/>
      <c r="M8848" s="9"/>
      <c r="N8848" s="11" t="s">
        <v>25</v>
      </c>
      <c r="O8848" s="39"/>
      <c r="P8848" s="47"/>
      <c r="Q8848" s="13"/>
      <c r="R8848" s="248">
        <f t="shared" si="1380"/>
        <v>0</v>
      </c>
      <c r="S8848" s="248">
        <f t="shared" si="1381"/>
        <v>0</v>
      </c>
      <c r="T8848" s="248">
        <f t="shared" si="1382"/>
        <v>0</v>
      </c>
      <c r="U8848" s="248">
        <f t="shared" si="1383"/>
        <v>0</v>
      </c>
      <c r="V8848" s="13"/>
      <c r="W8848" s="7"/>
      <c r="AT8848" s="130"/>
      <c r="BF8848" s="33">
        <f t="shared" si="1389"/>
        <v>41242</v>
      </c>
      <c r="BG8848" s="34">
        <f t="shared" si="1384"/>
        <v>82.88000000000001</v>
      </c>
      <c r="BH8848" s="32">
        <f t="shared" si="1385"/>
        <v>1</v>
      </c>
      <c r="BI8848" s="32">
        <f t="shared" si="1386"/>
        <v>0</v>
      </c>
      <c r="BJ8848" s="69">
        <f t="shared" si="1387"/>
        <v>0</v>
      </c>
      <c r="BK8848" s="158" t="str">
        <f t="shared" si="1388"/>
        <v/>
      </c>
    </row>
    <row r="8849" spans="1:63" ht="12" customHeight="1" x14ac:dyDescent="0.2">
      <c r="A8849" s="8"/>
      <c r="B8849" s="7"/>
      <c r="C8849" s="7"/>
      <c r="D8849" s="7"/>
      <c r="E8849" s="7"/>
      <c r="F8849" s="7"/>
      <c r="G8849" s="7"/>
      <c r="H8849" s="7"/>
      <c r="I8849" s="10"/>
      <c r="J8849" s="25"/>
      <c r="K8849" s="250"/>
      <c r="L8849" s="31"/>
      <c r="M8849" s="9"/>
      <c r="N8849" s="11" t="s">
        <v>25</v>
      </c>
      <c r="O8849" s="39"/>
      <c r="P8849" s="47"/>
      <c r="Q8849" s="13"/>
      <c r="R8849" s="248">
        <f t="shared" si="1380"/>
        <v>0</v>
      </c>
      <c r="S8849" s="248">
        <f t="shared" si="1381"/>
        <v>0</v>
      </c>
      <c r="T8849" s="248">
        <f t="shared" si="1382"/>
        <v>0</v>
      </c>
      <c r="U8849" s="248">
        <f t="shared" si="1383"/>
        <v>0</v>
      </c>
      <c r="V8849" s="13"/>
      <c r="W8849" s="7"/>
      <c r="AT8849" s="130"/>
      <c r="BF8849" s="33">
        <f t="shared" si="1389"/>
        <v>41242</v>
      </c>
      <c r="BG8849" s="34">
        <f t="shared" si="1384"/>
        <v>82.88000000000001</v>
      </c>
      <c r="BH8849" s="32">
        <f t="shared" si="1385"/>
        <v>1</v>
      </c>
      <c r="BI8849" s="32">
        <f t="shared" si="1386"/>
        <v>0</v>
      </c>
      <c r="BJ8849" s="69">
        <f t="shared" si="1387"/>
        <v>0</v>
      </c>
      <c r="BK8849" s="158" t="str">
        <f t="shared" si="1388"/>
        <v/>
      </c>
    </row>
    <row r="8850" spans="1:63" ht="12" customHeight="1" x14ac:dyDescent="0.2">
      <c r="A8850" s="8"/>
      <c r="B8850" s="7"/>
      <c r="C8850" s="7"/>
      <c r="D8850" s="7"/>
      <c r="E8850" s="7"/>
      <c r="F8850" s="7"/>
      <c r="G8850" s="7"/>
      <c r="H8850" s="7"/>
      <c r="I8850" s="10"/>
      <c r="J8850" s="25"/>
      <c r="K8850" s="250"/>
      <c r="L8850" s="31"/>
      <c r="M8850" s="9"/>
      <c r="N8850" s="11" t="s">
        <v>25</v>
      </c>
      <c r="O8850" s="39"/>
      <c r="P8850" s="47"/>
      <c r="Q8850" s="13"/>
      <c r="R8850" s="248">
        <f t="shared" si="1380"/>
        <v>0</v>
      </c>
      <c r="S8850" s="248">
        <f t="shared" si="1381"/>
        <v>0</v>
      </c>
      <c r="T8850" s="248">
        <f t="shared" si="1382"/>
        <v>0</v>
      </c>
      <c r="U8850" s="248">
        <f t="shared" si="1383"/>
        <v>0</v>
      </c>
      <c r="V8850" s="13"/>
      <c r="W8850" s="7"/>
      <c r="AT8850" s="130"/>
      <c r="BF8850" s="33">
        <f t="shared" si="1389"/>
        <v>41242</v>
      </c>
      <c r="BG8850" s="34">
        <f t="shared" si="1384"/>
        <v>82.88000000000001</v>
      </c>
      <c r="BH8850" s="32">
        <f t="shared" si="1385"/>
        <v>1</v>
      </c>
      <c r="BI8850" s="32">
        <f t="shared" si="1386"/>
        <v>0</v>
      </c>
      <c r="BJ8850" s="69">
        <f t="shared" si="1387"/>
        <v>0</v>
      </c>
      <c r="BK8850" s="158" t="str">
        <f t="shared" si="1388"/>
        <v/>
      </c>
    </row>
    <row r="8851" spans="1:63" ht="12" customHeight="1" x14ac:dyDescent="0.2">
      <c r="A8851" s="8"/>
      <c r="B8851" s="7"/>
      <c r="C8851" s="7"/>
      <c r="D8851" s="7"/>
      <c r="E8851" s="7"/>
      <c r="F8851" s="7"/>
      <c r="G8851" s="7"/>
      <c r="H8851" s="7"/>
      <c r="I8851" s="10"/>
      <c r="J8851" s="25"/>
      <c r="K8851" s="250"/>
      <c r="L8851" s="31"/>
      <c r="M8851" s="9"/>
      <c r="N8851" s="11" t="s">
        <v>25</v>
      </c>
      <c r="O8851" s="39"/>
      <c r="P8851" s="47"/>
      <c r="Q8851" s="13"/>
      <c r="R8851" s="248">
        <f t="shared" si="1380"/>
        <v>0</v>
      </c>
      <c r="S8851" s="248">
        <f t="shared" si="1381"/>
        <v>0</v>
      </c>
      <c r="T8851" s="248">
        <f t="shared" si="1382"/>
        <v>0</v>
      </c>
      <c r="U8851" s="248">
        <f t="shared" si="1383"/>
        <v>0</v>
      </c>
      <c r="V8851" s="13"/>
      <c r="W8851" s="7"/>
      <c r="AT8851" s="130"/>
      <c r="BF8851" s="33">
        <f t="shared" si="1389"/>
        <v>41242</v>
      </c>
      <c r="BG8851" s="34">
        <f t="shared" si="1384"/>
        <v>82.88000000000001</v>
      </c>
      <c r="BH8851" s="32">
        <f t="shared" si="1385"/>
        <v>1</v>
      </c>
      <c r="BI8851" s="32">
        <f t="shared" si="1386"/>
        <v>0</v>
      </c>
      <c r="BJ8851" s="69">
        <f t="shared" si="1387"/>
        <v>0</v>
      </c>
      <c r="BK8851" s="158" t="str">
        <f t="shared" si="1388"/>
        <v/>
      </c>
    </row>
    <row r="8852" spans="1:63" ht="12" customHeight="1" x14ac:dyDescent="0.2">
      <c r="A8852" s="8"/>
      <c r="B8852" s="7"/>
      <c r="C8852" s="7"/>
      <c r="D8852" s="7"/>
      <c r="E8852" s="7"/>
      <c r="F8852" s="7"/>
      <c r="G8852" s="7"/>
      <c r="H8852" s="7"/>
      <c r="I8852" s="10"/>
      <c r="J8852" s="25"/>
      <c r="K8852" s="250"/>
      <c r="L8852" s="31"/>
      <c r="M8852" s="9"/>
      <c r="N8852" s="11" t="s">
        <v>25</v>
      </c>
      <c r="O8852" s="39"/>
      <c r="P8852" s="47"/>
      <c r="Q8852" s="13"/>
      <c r="R8852" s="248">
        <f t="shared" si="1380"/>
        <v>0</v>
      </c>
      <c r="S8852" s="248">
        <f t="shared" si="1381"/>
        <v>0</v>
      </c>
      <c r="T8852" s="248">
        <f t="shared" si="1382"/>
        <v>0</v>
      </c>
      <c r="U8852" s="248">
        <f t="shared" si="1383"/>
        <v>0</v>
      </c>
      <c r="V8852" s="13"/>
      <c r="W8852" s="7"/>
      <c r="AT8852" s="130"/>
      <c r="BF8852" s="33">
        <f t="shared" si="1389"/>
        <v>41242</v>
      </c>
      <c r="BG8852" s="34">
        <f t="shared" si="1384"/>
        <v>82.88000000000001</v>
      </c>
      <c r="BH8852" s="32">
        <f t="shared" si="1385"/>
        <v>1</v>
      </c>
      <c r="BI8852" s="32">
        <f t="shared" si="1386"/>
        <v>0</v>
      </c>
      <c r="BJ8852" s="69">
        <f t="shared" si="1387"/>
        <v>0</v>
      </c>
      <c r="BK8852" s="158" t="str">
        <f t="shared" si="1388"/>
        <v/>
      </c>
    </row>
    <row r="8853" spans="1:63" ht="12" customHeight="1" x14ac:dyDescent="0.2">
      <c r="A8853" s="8"/>
      <c r="B8853" s="7"/>
      <c r="C8853" s="7"/>
      <c r="D8853" s="7"/>
      <c r="E8853" s="7"/>
      <c r="F8853" s="7"/>
      <c r="G8853" s="7"/>
      <c r="H8853" s="7"/>
      <c r="I8853" s="10"/>
      <c r="J8853" s="25"/>
      <c r="K8853" s="250"/>
      <c r="L8853" s="31"/>
      <c r="M8853" s="9"/>
      <c r="N8853" s="11" t="s">
        <v>25</v>
      </c>
      <c r="O8853" s="39"/>
      <c r="P8853" s="47"/>
      <c r="Q8853" s="13"/>
      <c r="R8853" s="248">
        <f t="shared" si="1380"/>
        <v>0</v>
      </c>
      <c r="S8853" s="248">
        <f t="shared" si="1381"/>
        <v>0</v>
      </c>
      <c r="T8853" s="248">
        <f t="shared" si="1382"/>
        <v>0</v>
      </c>
      <c r="U8853" s="248">
        <f t="shared" si="1383"/>
        <v>0</v>
      </c>
      <c r="V8853" s="13"/>
      <c r="W8853" s="7"/>
      <c r="AT8853" s="130"/>
      <c r="BF8853" s="33">
        <f t="shared" si="1389"/>
        <v>41242</v>
      </c>
      <c r="BG8853" s="34">
        <f t="shared" si="1384"/>
        <v>82.88000000000001</v>
      </c>
      <c r="BH8853" s="32">
        <f t="shared" si="1385"/>
        <v>1</v>
      </c>
      <c r="BI8853" s="32">
        <f t="shared" si="1386"/>
        <v>0</v>
      </c>
      <c r="BJ8853" s="69">
        <f t="shared" si="1387"/>
        <v>0</v>
      </c>
      <c r="BK8853" s="158" t="str">
        <f t="shared" si="1388"/>
        <v/>
      </c>
    </row>
    <row r="8854" spans="1:63" ht="12" customHeight="1" x14ac:dyDescent="0.2">
      <c r="A8854" s="8"/>
      <c r="B8854" s="7"/>
      <c r="C8854" s="7"/>
      <c r="D8854" s="7"/>
      <c r="E8854" s="7"/>
      <c r="F8854" s="7"/>
      <c r="G8854" s="7"/>
      <c r="H8854" s="7"/>
      <c r="I8854" s="10"/>
      <c r="J8854" s="25"/>
      <c r="K8854" s="250"/>
      <c r="L8854" s="31"/>
      <c r="M8854" s="9"/>
      <c r="N8854" s="11" t="s">
        <v>25</v>
      </c>
      <c r="O8854" s="39"/>
      <c r="P8854" s="47"/>
      <c r="Q8854" s="13"/>
      <c r="R8854" s="248">
        <f t="shared" si="1380"/>
        <v>0</v>
      </c>
      <c r="S8854" s="248">
        <f t="shared" si="1381"/>
        <v>0</v>
      </c>
      <c r="T8854" s="248">
        <f t="shared" si="1382"/>
        <v>0</v>
      </c>
      <c r="U8854" s="248">
        <f t="shared" si="1383"/>
        <v>0</v>
      </c>
      <c r="V8854" s="13"/>
      <c r="W8854" s="7"/>
      <c r="AT8854" s="130"/>
      <c r="BF8854" s="33">
        <f t="shared" si="1389"/>
        <v>41242</v>
      </c>
      <c r="BG8854" s="34">
        <f t="shared" si="1384"/>
        <v>82.88000000000001</v>
      </c>
      <c r="BH8854" s="32">
        <f t="shared" si="1385"/>
        <v>1</v>
      </c>
      <c r="BI8854" s="32">
        <f t="shared" si="1386"/>
        <v>0</v>
      </c>
      <c r="BJ8854" s="69">
        <f t="shared" si="1387"/>
        <v>0</v>
      </c>
      <c r="BK8854" s="158" t="str">
        <f t="shared" si="1388"/>
        <v/>
      </c>
    </row>
    <row r="8855" spans="1:63" ht="12" customHeight="1" x14ac:dyDescent="0.2">
      <c r="A8855" s="8"/>
      <c r="B8855" s="7"/>
      <c r="C8855" s="7"/>
      <c r="D8855" s="7"/>
      <c r="E8855" s="7"/>
      <c r="F8855" s="7"/>
      <c r="G8855" s="7"/>
      <c r="H8855" s="7"/>
      <c r="I8855" s="10"/>
      <c r="J8855" s="25"/>
      <c r="K8855" s="250"/>
      <c r="L8855" s="31"/>
      <c r="M8855" s="9"/>
      <c r="N8855" s="11" t="s">
        <v>25</v>
      </c>
      <c r="O8855" s="39"/>
      <c r="P8855" s="47"/>
      <c r="Q8855" s="13"/>
      <c r="R8855" s="248">
        <f t="shared" si="1380"/>
        <v>0</v>
      </c>
      <c r="S8855" s="248">
        <f t="shared" si="1381"/>
        <v>0</v>
      </c>
      <c r="T8855" s="248">
        <f t="shared" si="1382"/>
        <v>0</v>
      </c>
      <c r="U8855" s="248">
        <f t="shared" si="1383"/>
        <v>0</v>
      </c>
      <c r="V8855" s="13"/>
      <c r="W8855" s="7"/>
      <c r="AT8855" s="130"/>
      <c r="BF8855" s="33">
        <f t="shared" si="1389"/>
        <v>41242</v>
      </c>
      <c r="BG8855" s="34">
        <f t="shared" si="1384"/>
        <v>82.88000000000001</v>
      </c>
      <c r="BH8855" s="32">
        <f t="shared" si="1385"/>
        <v>1</v>
      </c>
      <c r="BI8855" s="32">
        <f t="shared" si="1386"/>
        <v>0</v>
      </c>
      <c r="BJ8855" s="69">
        <f t="shared" si="1387"/>
        <v>0</v>
      </c>
      <c r="BK8855" s="158" t="str">
        <f t="shared" si="1388"/>
        <v/>
      </c>
    </row>
    <row r="8856" spans="1:63" ht="12" customHeight="1" x14ac:dyDescent="0.2">
      <c r="A8856" s="8"/>
      <c r="B8856" s="7"/>
      <c r="C8856" s="7"/>
      <c r="D8856" s="7"/>
      <c r="E8856" s="7"/>
      <c r="F8856" s="7"/>
      <c r="G8856" s="7"/>
      <c r="H8856" s="7"/>
      <c r="I8856" s="10"/>
      <c r="J8856" s="25"/>
      <c r="K8856" s="250"/>
      <c r="L8856" s="31"/>
      <c r="M8856" s="9"/>
      <c r="N8856" s="11" t="s">
        <v>25</v>
      </c>
      <c r="O8856" s="39"/>
      <c r="P8856" s="47"/>
      <c r="Q8856" s="13"/>
      <c r="R8856" s="248">
        <f t="shared" si="1380"/>
        <v>0</v>
      </c>
      <c r="S8856" s="248">
        <f t="shared" si="1381"/>
        <v>0</v>
      </c>
      <c r="T8856" s="248">
        <f t="shared" si="1382"/>
        <v>0</v>
      </c>
      <c r="U8856" s="248">
        <f t="shared" si="1383"/>
        <v>0</v>
      </c>
      <c r="V8856" s="13"/>
      <c r="W8856" s="7"/>
      <c r="AT8856" s="130"/>
      <c r="BF8856" s="33">
        <f t="shared" si="1389"/>
        <v>41242</v>
      </c>
      <c r="BG8856" s="34">
        <f t="shared" si="1384"/>
        <v>82.88000000000001</v>
      </c>
      <c r="BH8856" s="32">
        <f t="shared" si="1385"/>
        <v>1</v>
      </c>
      <c r="BI8856" s="32">
        <f t="shared" si="1386"/>
        <v>0</v>
      </c>
      <c r="BJ8856" s="69">
        <f t="shared" si="1387"/>
        <v>0</v>
      </c>
      <c r="BK8856" s="158" t="str">
        <f t="shared" si="1388"/>
        <v/>
      </c>
    </row>
    <row r="8857" spans="1:63" ht="12" customHeight="1" x14ac:dyDescent="0.2">
      <c r="A8857" s="8"/>
      <c r="B8857" s="7"/>
      <c r="C8857" s="7"/>
      <c r="D8857" s="7"/>
      <c r="E8857" s="7"/>
      <c r="F8857" s="7"/>
      <c r="G8857" s="7"/>
      <c r="H8857" s="7"/>
      <c r="I8857" s="10"/>
      <c r="J8857" s="25"/>
      <c r="K8857" s="250"/>
      <c r="L8857" s="31"/>
      <c r="M8857" s="9"/>
      <c r="N8857" s="11" t="s">
        <v>25</v>
      </c>
      <c r="O8857" s="39"/>
      <c r="P8857" s="47"/>
      <c r="Q8857" s="13"/>
      <c r="R8857" s="248">
        <f t="shared" si="1380"/>
        <v>0</v>
      </c>
      <c r="S8857" s="248">
        <f t="shared" si="1381"/>
        <v>0</v>
      </c>
      <c r="T8857" s="248">
        <f t="shared" si="1382"/>
        <v>0</v>
      </c>
      <c r="U8857" s="248">
        <f t="shared" si="1383"/>
        <v>0</v>
      </c>
      <c r="V8857" s="13"/>
      <c r="W8857" s="7"/>
      <c r="AT8857" s="130"/>
      <c r="BF8857" s="33">
        <f t="shared" si="1389"/>
        <v>41242</v>
      </c>
      <c r="BG8857" s="34">
        <f t="shared" si="1384"/>
        <v>82.88000000000001</v>
      </c>
      <c r="BH8857" s="32">
        <f t="shared" si="1385"/>
        <v>1</v>
      </c>
      <c r="BI8857" s="32">
        <f t="shared" si="1386"/>
        <v>0</v>
      </c>
      <c r="BJ8857" s="69">
        <f t="shared" si="1387"/>
        <v>0</v>
      </c>
      <c r="BK8857" s="158" t="str">
        <f t="shared" si="1388"/>
        <v/>
      </c>
    </row>
    <row r="8858" spans="1:63" ht="12" customHeight="1" x14ac:dyDescent="0.2">
      <c r="A8858" s="8"/>
      <c r="B8858" s="7"/>
      <c r="C8858" s="7"/>
      <c r="D8858" s="7"/>
      <c r="E8858" s="7"/>
      <c r="F8858" s="7"/>
      <c r="G8858" s="7"/>
      <c r="H8858" s="7"/>
      <c r="I8858" s="10"/>
      <c r="J8858" s="25"/>
      <c r="K8858" s="250"/>
      <c r="L8858" s="31"/>
      <c r="M8858" s="9"/>
      <c r="N8858" s="11" t="s">
        <v>25</v>
      </c>
      <c r="O8858" s="39"/>
      <c r="P8858" s="47"/>
      <c r="Q8858" s="13"/>
      <c r="R8858" s="248">
        <f t="shared" si="1380"/>
        <v>0</v>
      </c>
      <c r="S8858" s="248">
        <f t="shared" si="1381"/>
        <v>0</v>
      </c>
      <c r="T8858" s="248">
        <f t="shared" si="1382"/>
        <v>0</v>
      </c>
      <c r="U8858" s="248">
        <f t="shared" si="1383"/>
        <v>0</v>
      </c>
      <c r="V8858" s="13"/>
      <c r="W8858" s="7"/>
      <c r="AT8858" s="130"/>
      <c r="BF8858" s="33">
        <f t="shared" si="1389"/>
        <v>41242</v>
      </c>
      <c r="BG8858" s="34">
        <f t="shared" si="1384"/>
        <v>82.88000000000001</v>
      </c>
      <c r="BH8858" s="32">
        <f t="shared" si="1385"/>
        <v>1</v>
      </c>
      <c r="BI8858" s="32">
        <f t="shared" si="1386"/>
        <v>0</v>
      </c>
      <c r="BJ8858" s="69">
        <f t="shared" si="1387"/>
        <v>0</v>
      </c>
      <c r="BK8858" s="158" t="str">
        <f t="shared" si="1388"/>
        <v/>
      </c>
    </row>
    <row r="8859" spans="1:63" ht="12" customHeight="1" x14ac:dyDescent="0.2">
      <c r="A8859" s="8"/>
      <c r="B8859" s="7"/>
      <c r="C8859" s="7"/>
      <c r="D8859" s="7"/>
      <c r="E8859" s="7"/>
      <c r="F8859" s="7"/>
      <c r="G8859" s="7"/>
      <c r="H8859" s="7"/>
      <c r="I8859" s="10"/>
      <c r="J8859" s="25"/>
      <c r="K8859" s="250"/>
      <c r="L8859" s="31"/>
      <c r="M8859" s="9"/>
      <c r="N8859" s="11" t="s">
        <v>25</v>
      </c>
      <c r="O8859" s="39"/>
      <c r="P8859" s="47"/>
      <c r="Q8859" s="13"/>
      <c r="R8859" s="248">
        <f t="shared" si="1380"/>
        <v>0</v>
      </c>
      <c r="S8859" s="248">
        <f t="shared" si="1381"/>
        <v>0</v>
      </c>
      <c r="T8859" s="248">
        <f t="shared" si="1382"/>
        <v>0</v>
      </c>
      <c r="U8859" s="248">
        <f t="shared" si="1383"/>
        <v>0</v>
      </c>
      <c r="V8859" s="13"/>
      <c r="W8859" s="7"/>
      <c r="AT8859" s="130"/>
      <c r="BF8859" s="33">
        <f t="shared" si="1389"/>
        <v>41242</v>
      </c>
      <c r="BG8859" s="34">
        <f t="shared" si="1384"/>
        <v>82.88000000000001</v>
      </c>
      <c r="BH8859" s="32">
        <f t="shared" si="1385"/>
        <v>1</v>
      </c>
      <c r="BI8859" s="32">
        <f t="shared" si="1386"/>
        <v>0</v>
      </c>
      <c r="BJ8859" s="69">
        <f t="shared" si="1387"/>
        <v>0</v>
      </c>
      <c r="BK8859" s="158" t="str">
        <f t="shared" si="1388"/>
        <v/>
      </c>
    </row>
    <row r="8860" spans="1:63" ht="12" customHeight="1" x14ac:dyDescent="0.2">
      <c r="A8860" s="8"/>
      <c r="B8860" s="7"/>
      <c r="C8860" s="7"/>
      <c r="D8860" s="7"/>
      <c r="E8860" s="7"/>
      <c r="F8860" s="7"/>
      <c r="G8860" s="7"/>
      <c r="H8860" s="7"/>
      <c r="I8860" s="10"/>
      <c r="J8860" s="25"/>
      <c r="K8860" s="250"/>
      <c r="L8860" s="31"/>
      <c r="M8860" s="9"/>
      <c r="N8860" s="11" t="s">
        <v>25</v>
      </c>
      <c r="O8860" s="39"/>
      <c r="P8860" s="47"/>
      <c r="Q8860" s="13"/>
      <c r="R8860" s="248">
        <f t="shared" si="1380"/>
        <v>0</v>
      </c>
      <c r="S8860" s="248">
        <f t="shared" si="1381"/>
        <v>0</v>
      </c>
      <c r="T8860" s="248">
        <f t="shared" si="1382"/>
        <v>0</v>
      </c>
      <c r="U8860" s="248">
        <f t="shared" si="1383"/>
        <v>0</v>
      </c>
      <c r="V8860" s="13"/>
      <c r="W8860" s="7"/>
      <c r="AT8860" s="130"/>
      <c r="BF8860" s="33">
        <f t="shared" si="1389"/>
        <v>41242</v>
      </c>
      <c r="BG8860" s="34">
        <f t="shared" si="1384"/>
        <v>82.88000000000001</v>
      </c>
      <c r="BH8860" s="32">
        <f t="shared" si="1385"/>
        <v>1</v>
      </c>
      <c r="BI8860" s="32">
        <f t="shared" si="1386"/>
        <v>0</v>
      </c>
      <c r="BJ8860" s="69">
        <f t="shared" si="1387"/>
        <v>0</v>
      </c>
      <c r="BK8860" s="158" t="str">
        <f t="shared" si="1388"/>
        <v/>
      </c>
    </row>
    <row r="8861" spans="1:63" ht="12" customHeight="1" x14ac:dyDescent="0.2">
      <c r="A8861" s="8"/>
      <c r="B8861" s="7"/>
      <c r="C8861" s="7"/>
      <c r="D8861" s="7"/>
      <c r="E8861" s="7"/>
      <c r="F8861" s="7"/>
      <c r="G8861" s="7"/>
      <c r="H8861" s="7"/>
      <c r="I8861" s="10"/>
      <c r="J8861" s="25"/>
      <c r="K8861" s="250"/>
      <c r="L8861" s="31"/>
      <c r="M8861" s="9"/>
      <c r="N8861" s="11" t="s">
        <v>25</v>
      </c>
      <c r="O8861" s="39"/>
      <c r="P8861" s="47"/>
      <c r="Q8861" s="13"/>
      <c r="R8861" s="248">
        <f t="shared" si="1380"/>
        <v>0</v>
      </c>
      <c r="S8861" s="248">
        <f t="shared" si="1381"/>
        <v>0</v>
      </c>
      <c r="T8861" s="248">
        <f t="shared" si="1382"/>
        <v>0</v>
      </c>
      <c r="U8861" s="248">
        <f t="shared" si="1383"/>
        <v>0</v>
      </c>
      <c r="V8861" s="13"/>
      <c r="W8861" s="7"/>
      <c r="AT8861" s="130"/>
      <c r="BF8861" s="33">
        <f t="shared" si="1389"/>
        <v>41242</v>
      </c>
      <c r="BG8861" s="34">
        <f t="shared" si="1384"/>
        <v>82.88000000000001</v>
      </c>
      <c r="BH8861" s="32">
        <f t="shared" si="1385"/>
        <v>1</v>
      </c>
      <c r="BI8861" s="32">
        <f t="shared" si="1386"/>
        <v>0</v>
      </c>
      <c r="BJ8861" s="69">
        <f t="shared" si="1387"/>
        <v>0</v>
      </c>
      <c r="BK8861" s="158" t="str">
        <f t="shared" si="1388"/>
        <v/>
      </c>
    </row>
    <row r="8862" spans="1:63" ht="12" customHeight="1" x14ac:dyDescent="0.2">
      <c r="A8862" s="8"/>
      <c r="B8862" s="7"/>
      <c r="C8862" s="7"/>
      <c r="D8862" s="7"/>
      <c r="E8862" s="7"/>
      <c r="F8862" s="7"/>
      <c r="G8862" s="7"/>
      <c r="H8862" s="7"/>
      <c r="I8862" s="10"/>
      <c r="J8862" s="25"/>
      <c r="K8862" s="250"/>
      <c r="L8862" s="31"/>
      <c r="M8862" s="9"/>
      <c r="N8862" s="11" t="s">
        <v>25</v>
      </c>
      <c r="O8862" s="39"/>
      <c r="P8862" s="47"/>
      <c r="Q8862" s="13"/>
      <c r="R8862" s="248">
        <f t="shared" si="1380"/>
        <v>0</v>
      </c>
      <c r="S8862" s="248">
        <f t="shared" si="1381"/>
        <v>0</v>
      </c>
      <c r="T8862" s="248">
        <f t="shared" si="1382"/>
        <v>0</v>
      </c>
      <c r="U8862" s="248">
        <f t="shared" si="1383"/>
        <v>0</v>
      </c>
      <c r="V8862" s="13"/>
      <c r="W8862" s="7"/>
      <c r="AT8862" s="130"/>
      <c r="BF8862" s="33">
        <f t="shared" si="1389"/>
        <v>41242</v>
      </c>
      <c r="BG8862" s="34">
        <f t="shared" si="1384"/>
        <v>82.88000000000001</v>
      </c>
      <c r="BH8862" s="32">
        <f t="shared" si="1385"/>
        <v>1</v>
      </c>
      <c r="BI8862" s="32">
        <f t="shared" si="1386"/>
        <v>0</v>
      </c>
      <c r="BJ8862" s="69">
        <f t="shared" si="1387"/>
        <v>0</v>
      </c>
      <c r="BK8862" s="158" t="str">
        <f t="shared" si="1388"/>
        <v/>
      </c>
    </row>
    <row r="8863" spans="1:63" ht="12" customHeight="1" x14ac:dyDescent="0.2">
      <c r="A8863" s="8"/>
      <c r="B8863" s="7"/>
      <c r="C8863" s="7"/>
      <c r="D8863" s="7"/>
      <c r="E8863" s="7"/>
      <c r="F8863" s="7"/>
      <c r="G8863" s="7"/>
      <c r="H8863" s="7"/>
      <c r="I8863" s="10"/>
      <c r="J8863" s="25"/>
      <c r="K8863" s="250"/>
      <c r="L8863" s="31"/>
      <c r="M8863" s="9"/>
      <c r="N8863" s="11" t="s">
        <v>25</v>
      </c>
      <c r="O8863" s="39"/>
      <c r="P8863" s="47"/>
      <c r="Q8863" s="13"/>
      <c r="R8863" s="248">
        <f t="shared" si="1380"/>
        <v>0</v>
      </c>
      <c r="S8863" s="248">
        <f t="shared" si="1381"/>
        <v>0</v>
      </c>
      <c r="T8863" s="248">
        <f t="shared" si="1382"/>
        <v>0</v>
      </c>
      <c r="U8863" s="248">
        <f t="shared" si="1383"/>
        <v>0</v>
      </c>
      <c r="V8863" s="13"/>
      <c r="W8863" s="7"/>
      <c r="AT8863" s="130"/>
      <c r="BF8863" s="33">
        <f t="shared" si="1389"/>
        <v>41242</v>
      </c>
      <c r="BG8863" s="34">
        <f t="shared" si="1384"/>
        <v>82.88000000000001</v>
      </c>
      <c r="BH8863" s="32">
        <f t="shared" si="1385"/>
        <v>1</v>
      </c>
      <c r="BI8863" s="32">
        <f t="shared" si="1386"/>
        <v>0</v>
      </c>
      <c r="BJ8863" s="69">
        <f t="shared" si="1387"/>
        <v>0</v>
      </c>
      <c r="BK8863" s="158" t="str">
        <f t="shared" si="1388"/>
        <v/>
      </c>
    </row>
    <row r="8864" spans="1:63" ht="12" customHeight="1" x14ac:dyDescent="0.2">
      <c r="A8864" s="8"/>
      <c r="B8864" s="7"/>
      <c r="C8864" s="7"/>
      <c r="D8864" s="7"/>
      <c r="E8864" s="7"/>
      <c r="F8864" s="7"/>
      <c r="G8864" s="7"/>
      <c r="H8864" s="7"/>
      <c r="I8864" s="10"/>
      <c r="J8864" s="25"/>
      <c r="K8864" s="250"/>
      <c r="L8864" s="31"/>
      <c r="M8864" s="9"/>
      <c r="N8864" s="11" t="s">
        <v>25</v>
      </c>
      <c r="O8864" s="39"/>
      <c r="P8864" s="47"/>
      <c r="Q8864" s="13"/>
      <c r="R8864" s="248">
        <f t="shared" si="1380"/>
        <v>0</v>
      </c>
      <c r="S8864" s="248">
        <f t="shared" si="1381"/>
        <v>0</v>
      </c>
      <c r="T8864" s="248">
        <f t="shared" si="1382"/>
        <v>0</v>
      </c>
      <c r="U8864" s="248">
        <f t="shared" si="1383"/>
        <v>0</v>
      </c>
      <c r="V8864" s="13"/>
      <c r="W8864" s="7"/>
      <c r="AT8864" s="130"/>
      <c r="BF8864" s="33">
        <f t="shared" si="1389"/>
        <v>41242</v>
      </c>
      <c r="BG8864" s="34">
        <f t="shared" si="1384"/>
        <v>82.88000000000001</v>
      </c>
      <c r="BH8864" s="32">
        <f t="shared" si="1385"/>
        <v>1</v>
      </c>
      <c r="BI8864" s="32">
        <f t="shared" si="1386"/>
        <v>0</v>
      </c>
      <c r="BJ8864" s="69">
        <f t="shared" si="1387"/>
        <v>0</v>
      </c>
      <c r="BK8864" s="158" t="str">
        <f t="shared" si="1388"/>
        <v/>
      </c>
    </row>
    <row r="8865" spans="1:63" ht="12" customHeight="1" x14ac:dyDescent="0.2">
      <c r="A8865" s="8"/>
      <c r="B8865" s="7"/>
      <c r="C8865" s="7"/>
      <c r="D8865" s="7"/>
      <c r="E8865" s="7"/>
      <c r="F8865" s="7"/>
      <c r="G8865" s="7"/>
      <c r="H8865" s="7"/>
      <c r="I8865" s="10"/>
      <c r="J8865" s="25"/>
      <c r="K8865" s="250"/>
      <c r="L8865" s="31"/>
      <c r="M8865" s="9"/>
      <c r="N8865" s="11" t="s">
        <v>25</v>
      </c>
      <c r="O8865" s="39"/>
      <c r="P8865" s="47"/>
      <c r="Q8865" s="13"/>
      <c r="R8865" s="248">
        <f t="shared" si="1380"/>
        <v>0</v>
      </c>
      <c r="S8865" s="248">
        <f t="shared" si="1381"/>
        <v>0</v>
      </c>
      <c r="T8865" s="248">
        <f t="shared" si="1382"/>
        <v>0</v>
      </c>
      <c r="U8865" s="248">
        <f t="shared" si="1383"/>
        <v>0</v>
      </c>
      <c r="V8865" s="13"/>
      <c r="W8865" s="7"/>
      <c r="AT8865" s="130"/>
      <c r="BF8865" s="33">
        <f t="shared" si="1389"/>
        <v>41242</v>
      </c>
      <c r="BG8865" s="34">
        <f t="shared" si="1384"/>
        <v>82.88000000000001</v>
      </c>
      <c r="BH8865" s="32">
        <f t="shared" si="1385"/>
        <v>1</v>
      </c>
      <c r="BI8865" s="32">
        <f t="shared" si="1386"/>
        <v>0</v>
      </c>
      <c r="BJ8865" s="69">
        <f t="shared" si="1387"/>
        <v>0</v>
      </c>
      <c r="BK8865" s="158" t="str">
        <f t="shared" si="1388"/>
        <v/>
      </c>
    </row>
    <row r="8866" spans="1:63" ht="12" customHeight="1" x14ac:dyDescent="0.2">
      <c r="A8866" s="8"/>
      <c r="B8866" s="7"/>
      <c r="C8866" s="7"/>
      <c r="D8866" s="7"/>
      <c r="E8866" s="7"/>
      <c r="F8866" s="7"/>
      <c r="G8866" s="7"/>
      <c r="H8866" s="7"/>
      <c r="I8866" s="10"/>
      <c r="J8866" s="25"/>
      <c r="K8866" s="250"/>
      <c r="L8866" s="31"/>
      <c r="M8866" s="9"/>
      <c r="N8866" s="11" t="s">
        <v>25</v>
      </c>
      <c r="O8866" s="39"/>
      <c r="P8866" s="47"/>
      <c r="Q8866" s="13"/>
      <c r="R8866" s="248">
        <f t="shared" si="1380"/>
        <v>0</v>
      </c>
      <c r="S8866" s="248">
        <f t="shared" si="1381"/>
        <v>0</v>
      </c>
      <c r="T8866" s="248">
        <f t="shared" si="1382"/>
        <v>0</v>
      </c>
      <c r="U8866" s="248">
        <f t="shared" si="1383"/>
        <v>0</v>
      </c>
      <c r="V8866" s="13"/>
      <c r="W8866" s="7"/>
      <c r="AT8866" s="130"/>
      <c r="BF8866" s="33">
        <f t="shared" si="1389"/>
        <v>41242</v>
      </c>
      <c r="BG8866" s="34">
        <f t="shared" si="1384"/>
        <v>82.88000000000001</v>
      </c>
      <c r="BH8866" s="32">
        <f t="shared" si="1385"/>
        <v>1</v>
      </c>
      <c r="BI8866" s="32">
        <f t="shared" si="1386"/>
        <v>0</v>
      </c>
      <c r="BJ8866" s="69">
        <f t="shared" si="1387"/>
        <v>0</v>
      </c>
      <c r="BK8866" s="158" t="str">
        <f t="shared" si="1388"/>
        <v/>
      </c>
    </row>
    <row r="8867" spans="1:63" ht="12" customHeight="1" x14ac:dyDescent="0.2">
      <c r="A8867" s="8"/>
      <c r="B8867" s="7"/>
      <c r="C8867" s="7"/>
      <c r="D8867" s="7"/>
      <c r="E8867" s="7"/>
      <c r="F8867" s="7"/>
      <c r="G8867" s="7"/>
      <c r="H8867" s="7"/>
      <c r="I8867" s="10"/>
      <c r="J8867" s="25"/>
      <c r="K8867" s="250"/>
      <c r="L8867" s="31"/>
      <c r="M8867" s="9"/>
      <c r="N8867" s="11" t="s">
        <v>25</v>
      </c>
      <c r="O8867" s="39"/>
      <c r="P8867" s="47"/>
      <c r="Q8867" s="13"/>
      <c r="R8867" s="248">
        <f t="shared" si="1380"/>
        <v>0</v>
      </c>
      <c r="S8867" s="248">
        <f t="shared" si="1381"/>
        <v>0</v>
      </c>
      <c r="T8867" s="248">
        <f t="shared" si="1382"/>
        <v>0</v>
      </c>
      <c r="U8867" s="248">
        <f t="shared" si="1383"/>
        <v>0</v>
      </c>
      <c r="V8867" s="13"/>
      <c r="W8867" s="7"/>
      <c r="AT8867" s="130"/>
      <c r="BF8867" s="33">
        <f t="shared" si="1389"/>
        <v>41242</v>
      </c>
      <c r="BG8867" s="34">
        <f t="shared" si="1384"/>
        <v>82.88000000000001</v>
      </c>
      <c r="BH8867" s="32">
        <f t="shared" si="1385"/>
        <v>1</v>
      </c>
      <c r="BI8867" s="32">
        <f t="shared" si="1386"/>
        <v>0</v>
      </c>
      <c r="BJ8867" s="69">
        <f t="shared" si="1387"/>
        <v>0</v>
      </c>
      <c r="BK8867" s="158" t="str">
        <f t="shared" si="1388"/>
        <v/>
      </c>
    </row>
    <row r="8868" spans="1:63" ht="12" customHeight="1" x14ac:dyDescent="0.2">
      <c r="A8868" s="8"/>
      <c r="B8868" s="7"/>
      <c r="C8868" s="7"/>
      <c r="D8868" s="7"/>
      <c r="E8868" s="7"/>
      <c r="F8868" s="7"/>
      <c r="G8868" s="7"/>
      <c r="H8868" s="7"/>
      <c r="I8868" s="10"/>
      <c r="J8868" s="25"/>
      <c r="K8868" s="250"/>
      <c r="L8868" s="31"/>
      <c r="M8868" s="9"/>
      <c r="N8868" s="11" t="s">
        <v>25</v>
      </c>
      <c r="O8868" s="39"/>
      <c r="P8868" s="47"/>
      <c r="Q8868" s="13"/>
      <c r="R8868" s="248">
        <f t="shared" si="1380"/>
        <v>0</v>
      </c>
      <c r="S8868" s="248">
        <f t="shared" si="1381"/>
        <v>0</v>
      </c>
      <c r="T8868" s="248">
        <f t="shared" si="1382"/>
        <v>0</v>
      </c>
      <c r="U8868" s="248">
        <f t="shared" si="1383"/>
        <v>0</v>
      </c>
      <c r="V8868" s="13"/>
      <c r="W8868" s="7"/>
      <c r="AT8868" s="130"/>
      <c r="BF8868" s="33">
        <f t="shared" si="1389"/>
        <v>41242</v>
      </c>
      <c r="BG8868" s="34">
        <f t="shared" si="1384"/>
        <v>82.88000000000001</v>
      </c>
      <c r="BH8868" s="32">
        <f t="shared" si="1385"/>
        <v>1</v>
      </c>
      <c r="BI8868" s="32">
        <f t="shared" si="1386"/>
        <v>0</v>
      </c>
      <c r="BJ8868" s="69">
        <f t="shared" si="1387"/>
        <v>0</v>
      </c>
      <c r="BK8868" s="158" t="str">
        <f t="shared" si="1388"/>
        <v/>
      </c>
    </row>
    <row r="8869" spans="1:63" ht="12" customHeight="1" x14ac:dyDescent="0.2">
      <c r="A8869" s="8"/>
      <c r="B8869" s="7"/>
      <c r="C8869" s="7"/>
      <c r="D8869" s="7"/>
      <c r="E8869" s="7"/>
      <c r="F8869" s="7"/>
      <c r="G8869" s="7"/>
      <c r="H8869" s="7"/>
      <c r="I8869" s="10"/>
      <c r="J8869" s="25"/>
      <c r="K8869" s="250"/>
      <c r="L8869" s="31"/>
      <c r="M8869" s="9"/>
      <c r="N8869" s="11" t="s">
        <v>25</v>
      </c>
      <c r="O8869" s="39"/>
      <c r="P8869" s="47"/>
      <c r="Q8869" s="13"/>
      <c r="R8869" s="248">
        <f t="shared" si="1380"/>
        <v>0</v>
      </c>
      <c r="S8869" s="248">
        <f t="shared" si="1381"/>
        <v>0</v>
      </c>
      <c r="T8869" s="248">
        <f t="shared" si="1382"/>
        <v>0</v>
      </c>
      <c r="U8869" s="248">
        <f t="shared" si="1383"/>
        <v>0</v>
      </c>
      <c r="V8869" s="13"/>
      <c r="W8869" s="7"/>
      <c r="AT8869" s="130"/>
      <c r="BF8869" s="33">
        <f t="shared" si="1389"/>
        <v>41242</v>
      </c>
      <c r="BG8869" s="34">
        <f t="shared" si="1384"/>
        <v>82.88000000000001</v>
      </c>
      <c r="BH8869" s="32">
        <f t="shared" si="1385"/>
        <v>1</v>
      </c>
      <c r="BI8869" s="32">
        <f t="shared" si="1386"/>
        <v>0</v>
      </c>
      <c r="BJ8869" s="69">
        <f t="shared" si="1387"/>
        <v>0</v>
      </c>
      <c r="BK8869" s="158" t="str">
        <f t="shared" si="1388"/>
        <v/>
      </c>
    </row>
    <row r="8870" spans="1:63" ht="12" customHeight="1" x14ac:dyDescent="0.2">
      <c r="A8870" s="8"/>
      <c r="B8870" s="7"/>
      <c r="C8870" s="7"/>
      <c r="D8870" s="7"/>
      <c r="E8870" s="7"/>
      <c r="F8870" s="7"/>
      <c r="G8870" s="7"/>
      <c r="H8870" s="7"/>
      <c r="I8870" s="10"/>
      <c r="J8870" s="25"/>
      <c r="K8870" s="250"/>
      <c r="L8870" s="31"/>
      <c r="M8870" s="9"/>
      <c r="N8870" s="11" t="s">
        <v>25</v>
      </c>
      <c r="O8870" s="39"/>
      <c r="P8870" s="47"/>
      <c r="Q8870" s="13"/>
      <c r="R8870" s="248">
        <f t="shared" si="1380"/>
        <v>0</v>
      </c>
      <c r="S8870" s="248">
        <f t="shared" si="1381"/>
        <v>0</v>
      </c>
      <c r="T8870" s="248">
        <f t="shared" si="1382"/>
        <v>0</v>
      </c>
      <c r="U8870" s="248">
        <f t="shared" si="1383"/>
        <v>0</v>
      </c>
      <c r="V8870" s="13"/>
      <c r="W8870" s="7"/>
      <c r="AT8870" s="130"/>
      <c r="BF8870" s="33">
        <f t="shared" si="1389"/>
        <v>41242</v>
      </c>
      <c r="BG8870" s="34">
        <f t="shared" si="1384"/>
        <v>82.88000000000001</v>
      </c>
      <c r="BH8870" s="32">
        <f t="shared" si="1385"/>
        <v>1</v>
      </c>
      <c r="BI8870" s="32">
        <f t="shared" si="1386"/>
        <v>0</v>
      </c>
      <c r="BJ8870" s="69">
        <f t="shared" si="1387"/>
        <v>0</v>
      </c>
      <c r="BK8870" s="158" t="str">
        <f t="shared" si="1388"/>
        <v/>
      </c>
    </row>
    <row r="8871" spans="1:63" ht="12" customHeight="1" x14ac:dyDescent="0.2">
      <c r="A8871" s="8"/>
      <c r="B8871" s="7"/>
      <c r="C8871" s="7"/>
      <c r="D8871" s="7"/>
      <c r="E8871" s="7"/>
      <c r="F8871" s="7"/>
      <c r="G8871" s="7"/>
      <c r="H8871" s="7"/>
      <c r="I8871" s="10"/>
      <c r="J8871" s="25"/>
      <c r="K8871" s="250"/>
      <c r="L8871" s="31"/>
      <c r="M8871" s="9"/>
      <c r="N8871" s="11" t="s">
        <v>25</v>
      </c>
      <c r="O8871" s="39"/>
      <c r="P8871" s="47"/>
      <c r="Q8871" s="13"/>
      <c r="R8871" s="248">
        <f t="shared" si="1380"/>
        <v>0</v>
      </c>
      <c r="S8871" s="248">
        <f t="shared" si="1381"/>
        <v>0</v>
      </c>
      <c r="T8871" s="248">
        <f t="shared" si="1382"/>
        <v>0</v>
      </c>
      <c r="U8871" s="248">
        <f t="shared" si="1383"/>
        <v>0</v>
      </c>
      <c r="V8871" s="13"/>
      <c r="W8871" s="7"/>
      <c r="AT8871" s="130"/>
      <c r="BF8871" s="33">
        <f t="shared" si="1389"/>
        <v>41242</v>
      </c>
      <c r="BG8871" s="34">
        <f t="shared" si="1384"/>
        <v>82.88000000000001</v>
      </c>
      <c r="BH8871" s="32">
        <f t="shared" si="1385"/>
        <v>1</v>
      </c>
      <c r="BI8871" s="32">
        <f t="shared" si="1386"/>
        <v>0</v>
      </c>
      <c r="BJ8871" s="69">
        <f t="shared" si="1387"/>
        <v>0</v>
      </c>
      <c r="BK8871" s="158" t="str">
        <f t="shared" si="1388"/>
        <v/>
      </c>
    </row>
    <row r="8872" spans="1:63" ht="12" customHeight="1" x14ac:dyDescent="0.2">
      <c r="A8872" s="8"/>
      <c r="B8872" s="7"/>
      <c r="C8872" s="7"/>
      <c r="D8872" s="7"/>
      <c r="E8872" s="7"/>
      <c r="F8872" s="7"/>
      <c r="G8872" s="7"/>
      <c r="H8872" s="7"/>
      <c r="I8872" s="10"/>
      <c r="J8872" s="25"/>
      <c r="K8872" s="250"/>
      <c r="L8872" s="31"/>
      <c r="M8872" s="9"/>
      <c r="N8872" s="11" t="s">
        <v>25</v>
      </c>
      <c r="O8872" s="39"/>
      <c r="P8872" s="47"/>
      <c r="Q8872" s="13"/>
      <c r="R8872" s="248">
        <f t="shared" si="1380"/>
        <v>0</v>
      </c>
      <c r="S8872" s="248">
        <f t="shared" si="1381"/>
        <v>0</v>
      </c>
      <c r="T8872" s="248">
        <f t="shared" si="1382"/>
        <v>0</v>
      </c>
      <c r="U8872" s="248">
        <f t="shared" si="1383"/>
        <v>0</v>
      </c>
      <c r="V8872" s="13"/>
      <c r="W8872" s="7"/>
      <c r="AT8872" s="130"/>
      <c r="BF8872" s="33">
        <f t="shared" si="1389"/>
        <v>41242</v>
      </c>
      <c r="BG8872" s="34">
        <f t="shared" si="1384"/>
        <v>82.88000000000001</v>
      </c>
      <c r="BH8872" s="32">
        <f t="shared" si="1385"/>
        <v>1</v>
      </c>
      <c r="BI8872" s="32">
        <f t="shared" si="1386"/>
        <v>0</v>
      </c>
      <c r="BJ8872" s="69">
        <f t="shared" si="1387"/>
        <v>0</v>
      </c>
      <c r="BK8872" s="158" t="str">
        <f t="shared" si="1388"/>
        <v/>
      </c>
    </row>
    <row r="8873" spans="1:63" ht="12" customHeight="1" x14ac:dyDescent="0.2">
      <c r="A8873" s="8"/>
      <c r="B8873" s="7"/>
      <c r="C8873" s="7"/>
      <c r="D8873" s="7"/>
      <c r="E8873" s="7"/>
      <c r="F8873" s="7"/>
      <c r="G8873" s="7"/>
      <c r="H8873" s="7"/>
      <c r="I8873" s="10"/>
      <c r="J8873" s="25"/>
      <c r="K8873" s="250"/>
      <c r="L8873" s="31"/>
      <c r="M8873" s="9"/>
      <c r="N8873" s="11" t="s">
        <v>25</v>
      </c>
      <c r="O8873" s="39"/>
      <c r="P8873" s="47"/>
      <c r="Q8873" s="13"/>
      <c r="R8873" s="248">
        <f t="shared" si="1380"/>
        <v>0</v>
      </c>
      <c r="S8873" s="248">
        <f t="shared" si="1381"/>
        <v>0</v>
      </c>
      <c r="T8873" s="248">
        <f t="shared" si="1382"/>
        <v>0</v>
      </c>
      <c r="U8873" s="248">
        <f t="shared" si="1383"/>
        <v>0</v>
      </c>
      <c r="V8873" s="13"/>
      <c r="W8873" s="7"/>
      <c r="AT8873" s="130"/>
      <c r="BF8873" s="33">
        <f t="shared" si="1389"/>
        <v>41242</v>
      </c>
      <c r="BG8873" s="34">
        <f t="shared" si="1384"/>
        <v>82.88000000000001</v>
      </c>
      <c r="BH8873" s="32">
        <f t="shared" si="1385"/>
        <v>1</v>
      </c>
      <c r="BI8873" s="32">
        <f t="shared" si="1386"/>
        <v>0</v>
      </c>
      <c r="BJ8873" s="69">
        <f t="shared" si="1387"/>
        <v>0</v>
      </c>
      <c r="BK8873" s="158" t="str">
        <f t="shared" si="1388"/>
        <v/>
      </c>
    </row>
    <row r="8874" spans="1:63" ht="12" customHeight="1" x14ac:dyDescent="0.2">
      <c r="A8874" s="8"/>
      <c r="B8874" s="7"/>
      <c r="C8874" s="7"/>
      <c r="D8874" s="7"/>
      <c r="E8874" s="7"/>
      <c r="F8874" s="7"/>
      <c r="G8874" s="7"/>
      <c r="H8874" s="7"/>
      <c r="I8874" s="10"/>
      <c r="J8874" s="25"/>
      <c r="K8874" s="250"/>
      <c r="L8874" s="31"/>
      <c r="M8874" s="9"/>
      <c r="N8874" s="11" t="s">
        <v>25</v>
      </c>
      <c r="O8874" s="39"/>
      <c r="P8874" s="47"/>
      <c r="Q8874" s="13"/>
      <c r="R8874" s="248">
        <f t="shared" si="1380"/>
        <v>0</v>
      </c>
      <c r="S8874" s="248">
        <f t="shared" si="1381"/>
        <v>0</v>
      </c>
      <c r="T8874" s="248">
        <f t="shared" si="1382"/>
        <v>0</v>
      </c>
      <c r="U8874" s="248">
        <f t="shared" si="1383"/>
        <v>0</v>
      </c>
      <c r="V8874" s="13"/>
      <c r="W8874" s="7"/>
      <c r="AT8874" s="130"/>
      <c r="BF8874" s="33">
        <f t="shared" si="1389"/>
        <v>41242</v>
      </c>
      <c r="BG8874" s="34">
        <f t="shared" si="1384"/>
        <v>82.88000000000001</v>
      </c>
      <c r="BH8874" s="32">
        <f t="shared" si="1385"/>
        <v>1</v>
      </c>
      <c r="BI8874" s="32">
        <f t="shared" si="1386"/>
        <v>0</v>
      </c>
      <c r="BJ8874" s="69">
        <f t="shared" si="1387"/>
        <v>0</v>
      </c>
      <c r="BK8874" s="158" t="str">
        <f t="shared" si="1388"/>
        <v/>
      </c>
    </row>
    <row r="8875" spans="1:63" ht="12" customHeight="1" x14ac:dyDescent="0.2">
      <c r="A8875" s="8"/>
      <c r="B8875" s="7"/>
      <c r="C8875" s="7"/>
      <c r="D8875" s="7"/>
      <c r="E8875" s="7"/>
      <c r="F8875" s="7"/>
      <c r="G8875" s="7"/>
      <c r="H8875" s="7"/>
      <c r="I8875" s="10"/>
      <c r="J8875" s="25"/>
      <c r="K8875" s="250"/>
      <c r="L8875" s="31"/>
      <c r="M8875" s="9"/>
      <c r="N8875" s="11" t="s">
        <v>25</v>
      </c>
      <c r="O8875" s="39"/>
      <c r="P8875" s="47"/>
      <c r="Q8875" s="13"/>
      <c r="R8875" s="248">
        <f t="shared" si="1380"/>
        <v>0</v>
      </c>
      <c r="S8875" s="248">
        <f t="shared" si="1381"/>
        <v>0</v>
      </c>
      <c r="T8875" s="248">
        <f t="shared" si="1382"/>
        <v>0</v>
      </c>
      <c r="U8875" s="248">
        <f t="shared" si="1383"/>
        <v>0</v>
      </c>
      <c r="V8875" s="13"/>
      <c r="W8875" s="7"/>
      <c r="AT8875" s="130"/>
      <c r="BF8875" s="33">
        <f t="shared" si="1389"/>
        <v>41242</v>
      </c>
      <c r="BG8875" s="34">
        <f t="shared" si="1384"/>
        <v>82.88000000000001</v>
      </c>
      <c r="BH8875" s="32">
        <f t="shared" si="1385"/>
        <v>1</v>
      </c>
      <c r="BI8875" s="32">
        <f t="shared" si="1386"/>
        <v>0</v>
      </c>
      <c r="BJ8875" s="69">
        <f t="shared" si="1387"/>
        <v>0</v>
      </c>
      <c r="BK8875" s="158" t="str">
        <f t="shared" si="1388"/>
        <v/>
      </c>
    </row>
    <row r="8876" spans="1:63" ht="12" customHeight="1" x14ac:dyDescent="0.2">
      <c r="A8876" s="8"/>
      <c r="B8876" s="7"/>
      <c r="C8876" s="7"/>
      <c r="D8876" s="7"/>
      <c r="E8876" s="7"/>
      <c r="F8876" s="7"/>
      <c r="G8876" s="7"/>
      <c r="H8876" s="7"/>
      <c r="I8876" s="10"/>
      <c r="J8876" s="25"/>
      <c r="K8876" s="250"/>
      <c r="L8876" s="31"/>
      <c r="M8876" s="9"/>
      <c r="N8876" s="11" t="s">
        <v>25</v>
      </c>
      <c r="O8876" s="39"/>
      <c r="P8876" s="47"/>
      <c r="Q8876" s="13"/>
      <c r="R8876" s="248">
        <f t="shared" si="1380"/>
        <v>0</v>
      </c>
      <c r="S8876" s="248">
        <f t="shared" si="1381"/>
        <v>0</v>
      </c>
      <c r="T8876" s="248">
        <f t="shared" si="1382"/>
        <v>0</v>
      </c>
      <c r="U8876" s="248">
        <f t="shared" si="1383"/>
        <v>0</v>
      </c>
      <c r="V8876" s="13"/>
      <c r="W8876" s="7"/>
      <c r="AT8876" s="130"/>
      <c r="BF8876" s="33">
        <f t="shared" si="1389"/>
        <v>41242</v>
      </c>
      <c r="BG8876" s="34">
        <f t="shared" si="1384"/>
        <v>82.88000000000001</v>
      </c>
      <c r="BH8876" s="32">
        <f t="shared" si="1385"/>
        <v>1</v>
      </c>
      <c r="BI8876" s="32">
        <f t="shared" si="1386"/>
        <v>0</v>
      </c>
      <c r="BJ8876" s="69">
        <f t="shared" si="1387"/>
        <v>0</v>
      </c>
      <c r="BK8876" s="158" t="str">
        <f t="shared" si="1388"/>
        <v/>
      </c>
    </row>
    <row r="8877" spans="1:63" ht="12" customHeight="1" x14ac:dyDescent="0.2">
      <c r="A8877" s="8"/>
      <c r="B8877" s="7"/>
      <c r="C8877" s="7"/>
      <c r="D8877" s="7"/>
      <c r="E8877" s="7"/>
      <c r="F8877" s="7"/>
      <c r="G8877" s="7"/>
      <c r="H8877" s="7"/>
      <c r="I8877" s="10"/>
      <c r="J8877" s="25"/>
      <c r="K8877" s="250"/>
      <c r="L8877" s="31"/>
      <c r="M8877" s="9"/>
      <c r="N8877" s="11" t="s">
        <v>25</v>
      </c>
      <c r="O8877" s="39"/>
      <c r="P8877" s="47"/>
      <c r="Q8877" s="13"/>
      <c r="R8877" s="248">
        <f t="shared" si="1380"/>
        <v>0</v>
      </c>
      <c r="S8877" s="248">
        <f t="shared" si="1381"/>
        <v>0</v>
      </c>
      <c r="T8877" s="248">
        <f t="shared" si="1382"/>
        <v>0</v>
      </c>
      <c r="U8877" s="248">
        <f t="shared" si="1383"/>
        <v>0</v>
      </c>
      <c r="V8877" s="13"/>
      <c r="W8877" s="7"/>
      <c r="AT8877" s="130"/>
      <c r="BF8877" s="33">
        <f t="shared" si="1389"/>
        <v>41242</v>
      </c>
      <c r="BG8877" s="34">
        <f t="shared" si="1384"/>
        <v>82.88000000000001</v>
      </c>
      <c r="BH8877" s="32">
        <f t="shared" si="1385"/>
        <v>1</v>
      </c>
      <c r="BI8877" s="32">
        <f t="shared" si="1386"/>
        <v>0</v>
      </c>
      <c r="BJ8877" s="69">
        <f t="shared" si="1387"/>
        <v>0</v>
      </c>
      <c r="BK8877" s="158" t="str">
        <f t="shared" si="1388"/>
        <v/>
      </c>
    </row>
    <row r="8878" spans="1:63" ht="12" customHeight="1" x14ac:dyDescent="0.2">
      <c r="A8878" s="8"/>
      <c r="B8878" s="7"/>
      <c r="C8878" s="7"/>
      <c r="D8878" s="7"/>
      <c r="E8878" s="7"/>
      <c r="F8878" s="7"/>
      <c r="G8878" s="7"/>
      <c r="H8878" s="7"/>
      <c r="I8878" s="10"/>
      <c r="J8878" s="25"/>
      <c r="K8878" s="250"/>
      <c r="L8878" s="31"/>
      <c r="M8878" s="9"/>
      <c r="N8878" s="11" t="s">
        <v>25</v>
      </c>
      <c r="O8878" s="39"/>
      <c r="P8878" s="47"/>
      <c r="Q8878" s="13"/>
      <c r="R8878" s="248">
        <f t="shared" si="1380"/>
        <v>0</v>
      </c>
      <c r="S8878" s="248">
        <f t="shared" si="1381"/>
        <v>0</v>
      </c>
      <c r="T8878" s="248">
        <f t="shared" si="1382"/>
        <v>0</v>
      </c>
      <c r="U8878" s="248">
        <f t="shared" si="1383"/>
        <v>0</v>
      </c>
      <c r="V8878" s="13"/>
      <c r="W8878" s="7"/>
      <c r="AT8878" s="130"/>
      <c r="BF8878" s="33">
        <f t="shared" si="1389"/>
        <v>41242</v>
      </c>
      <c r="BG8878" s="34">
        <f t="shared" si="1384"/>
        <v>82.88000000000001</v>
      </c>
      <c r="BH8878" s="32">
        <f t="shared" si="1385"/>
        <v>1</v>
      </c>
      <c r="BI8878" s="32">
        <f t="shared" si="1386"/>
        <v>0</v>
      </c>
      <c r="BJ8878" s="69">
        <f t="shared" si="1387"/>
        <v>0</v>
      </c>
      <c r="BK8878" s="158" t="str">
        <f t="shared" si="1388"/>
        <v/>
      </c>
    </row>
    <row r="8879" spans="1:63" ht="12" customHeight="1" x14ac:dyDescent="0.2">
      <c r="A8879" s="8"/>
      <c r="B8879" s="7"/>
      <c r="C8879" s="7"/>
      <c r="D8879" s="7"/>
      <c r="E8879" s="7"/>
      <c r="F8879" s="7"/>
      <c r="G8879" s="7"/>
      <c r="H8879" s="7"/>
      <c r="I8879" s="10"/>
      <c r="J8879" s="25"/>
      <c r="K8879" s="250"/>
      <c r="L8879" s="31"/>
      <c r="M8879" s="9"/>
      <c r="N8879" s="11" t="s">
        <v>25</v>
      </c>
      <c r="O8879" s="39"/>
      <c r="P8879" s="47"/>
      <c r="Q8879" s="13"/>
      <c r="R8879" s="248">
        <f t="shared" si="1380"/>
        <v>0</v>
      </c>
      <c r="S8879" s="248">
        <f t="shared" si="1381"/>
        <v>0</v>
      </c>
      <c r="T8879" s="248">
        <f t="shared" si="1382"/>
        <v>0</v>
      </c>
      <c r="U8879" s="248">
        <f t="shared" si="1383"/>
        <v>0</v>
      </c>
      <c r="V8879" s="13"/>
      <c r="W8879" s="7"/>
      <c r="AT8879" s="130"/>
      <c r="BF8879" s="33">
        <f t="shared" si="1389"/>
        <v>41242</v>
      </c>
      <c r="BG8879" s="34">
        <f t="shared" si="1384"/>
        <v>82.88000000000001</v>
      </c>
      <c r="BH8879" s="32">
        <f t="shared" si="1385"/>
        <v>1</v>
      </c>
      <c r="BI8879" s="32">
        <f t="shared" si="1386"/>
        <v>0</v>
      </c>
      <c r="BJ8879" s="69">
        <f t="shared" si="1387"/>
        <v>0</v>
      </c>
      <c r="BK8879" s="158" t="str">
        <f t="shared" si="1388"/>
        <v/>
      </c>
    </row>
    <row r="8880" spans="1:63" ht="12" customHeight="1" x14ac:dyDescent="0.2">
      <c r="A8880" s="8"/>
      <c r="B8880" s="7"/>
      <c r="C8880" s="7"/>
      <c r="D8880" s="7"/>
      <c r="E8880" s="7"/>
      <c r="F8880" s="7"/>
      <c r="G8880" s="7"/>
      <c r="H8880" s="7"/>
      <c r="I8880" s="10"/>
      <c r="J8880" s="25"/>
      <c r="K8880" s="250"/>
      <c r="L8880" s="31"/>
      <c r="M8880" s="9"/>
      <c r="N8880" s="11" t="s">
        <v>25</v>
      </c>
      <c r="O8880" s="39"/>
      <c r="P8880" s="47"/>
      <c r="Q8880" s="13"/>
      <c r="R8880" s="248">
        <f t="shared" si="1380"/>
        <v>0</v>
      </c>
      <c r="S8880" s="248">
        <f t="shared" si="1381"/>
        <v>0</v>
      </c>
      <c r="T8880" s="248">
        <f t="shared" si="1382"/>
        <v>0</v>
      </c>
      <c r="U8880" s="248">
        <f t="shared" si="1383"/>
        <v>0</v>
      </c>
      <c r="V8880" s="13"/>
      <c r="W8880" s="7"/>
      <c r="AT8880" s="130"/>
      <c r="BF8880" s="33">
        <f t="shared" si="1389"/>
        <v>41242</v>
      </c>
      <c r="BG8880" s="34">
        <f t="shared" si="1384"/>
        <v>82.88000000000001</v>
      </c>
      <c r="BH8880" s="32">
        <f t="shared" si="1385"/>
        <v>1</v>
      </c>
      <c r="BI8880" s="32">
        <f t="shared" si="1386"/>
        <v>0</v>
      </c>
      <c r="BJ8880" s="69">
        <f t="shared" si="1387"/>
        <v>0</v>
      </c>
      <c r="BK8880" s="158" t="str">
        <f t="shared" si="1388"/>
        <v/>
      </c>
    </row>
    <row r="8881" spans="1:63" ht="12" customHeight="1" x14ac:dyDescent="0.2">
      <c r="A8881" s="8"/>
      <c r="B8881" s="7"/>
      <c r="C8881" s="7"/>
      <c r="D8881" s="7"/>
      <c r="E8881" s="7"/>
      <c r="F8881" s="7"/>
      <c r="G8881" s="7"/>
      <c r="H8881" s="7"/>
      <c r="I8881" s="10"/>
      <c r="J8881" s="25"/>
      <c r="K8881" s="250"/>
      <c r="L8881" s="31"/>
      <c r="M8881" s="9"/>
      <c r="N8881" s="11" t="s">
        <v>25</v>
      </c>
      <c r="O8881" s="39"/>
      <c r="P8881" s="47"/>
      <c r="Q8881" s="13"/>
      <c r="R8881" s="248">
        <f t="shared" si="1380"/>
        <v>0</v>
      </c>
      <c r="S8881" s="248">
        <f t="shared" si="1381"/>
        <v>0</v>
      </c>
      <c r="T8881" s="248">
        <f t="shared" si="1382"/>
        <v>0</v>
      </c>
      <c r="U8881" s="248">
        <f t="shared" si="1383"/>
        <v>0</v>
      </c>
      <c r="V8881" s="13"/>
      <c r="W8881" s="7"/>
      <c r="AT8881" s="130"/>
      <c r="BF8881" s="33">
        <f t="shared" si="1389"/>
        <v>41242</v>
      </c>
      <c r="BG8881" s="34">
        <f t="shared" si="1384"/>
        <v>82.88000000000001</v>
      </c>
      <c r="BH8881" s="32">
        <f t="shared" si="1385"/>
        <v>1</v>
      </c>
      <c r="BI8881" s="32">
        <f t="shared" si="1386"/>
        <v>0</v>
      </c>
      <c r="BJ8881" s="69">
        <f t="shared" si="1387"/>
        <v>0</v>
      </c>
      <c r="BK8881" s="158" t="str">
        <f t="shared" si="1388"/>
        <v/>
      </c>
    </row>
    <row r="8882" spans="1:63" ht="12" customHeight="1" x14ac:dyDescent="0.2">
      <c r="A8882" s="8"/>
      <c r="B8882" s="7"/>
      <c r="C8882" s="7"/>
      <c r="D8882" s="7"/>
      <c r="E8882" s="7"/>
      <c r="F8882" s="7"/>
      <c r="G8882" s="7"/>
      <c r="H8882" s="7"/>
      <c r="I8882" s="10"/>
      <c r="J8882" s="25"/>
      <c r="K8882" s="250"/>
      <c r="L8882" s="31"/>
      <c r="M8882" s="9"/>
      <c r="N8882" s="11" t="s">
        <v>25</v>
      </c>
      <c r="O8882" s="39"/>
      <c r="P8882" s="47"/>
      <c r="Q8882" s="13"/>
      <c r="R8882" s="248">
        <f t="shared" si="1380"/>
        <v>0</v>
      </c>
      <c r="S8882" s="248">
        <f t="shared" si="1381"/>
        <v>0</v>
      </c>
      <c r="T8882" s="248">
        <f t="shared" si="1382"/>
        <v>0</v>
      </c>
      <c r="U8882" s="248">
        <f t="shared" si="1383"/>
        <v>0</v>
      </c>
      <c r="V8882" s="13"/>
      <c r="W8882" s="7"/>
      <c r="AT8882" s="130"/>
      <c r="BF8882" s="33">
        <f t="shared" si="1389"/>
        <v>41242</v>
      </c>
      <c r="BG8882" s="34">
        <f t="shared" si="1384"/>
        <v>82.88000000000001</v>
      </c>
      <c r="BH8882" s="32">
        <f t="shared" si="1385"/>
        <v>1</v>
      </c>
      <c r="BI8882" s="32">
        <f t="shared" si="1386"/>
        <v>0</v>
      </c>
      <c r="BJ8882" s="69">
        <f t="shared" si="1387"/>
        <v>0</v>
      </c>
      <c r="BK8882" s="158" t="str">
        <f t="shared" si="1388"/>
        <v/>
      </c>
    </row>
    <row r="8883" spans="1:63" ht="12" customHeight="1" x14ac:dyDescent="0.2">
      <c r="A8883" s="8"/>
      <c r="B8883" s="7"/>
      <c r="C8883" s="7"/>
      <c r="D8883" s="7"/>
      <c r="E8883" s="7"/>
      <c r="F8883" s="7"/>
      <c r="G8883" s="7"/>
      <c r="H8883" s="7"/>
      <c r="I8883" s="10"/>
      <c r="J8883" s="25"/>
      <c r="K8883" s="250"/>
      <c r="L8883" s="31"/>
      <c r="M8883" s="9"/>
      <c r="N8883" s="11" t="s">
        <v>25</v>
      </c>
      <c r="O8883" s="39"/>
      <c r="P8883" s="47"/>
      <c r="Q8883" s="13"/>
      <c r="R8883" s="248">
        <f t="shared" si="1380"/>
        <v>0</v>
      </c>
      <c r="S8883" s="248">
        <f t="shared" si="1381"/>
        <v>0</v>
      </c>
      <c r="T8883" s="248">
        <f t="shared" si="1382"/>
        <v>0</v>
      </c>
      <c r="U8883" s="248">
        <f t="shared" si="1383"/>
        <v>0</v>
      </c>
      <c r="V8883" s="13"/>
      <c r="W8883" s="7"/>
      <c r="AT8883" s="130"/>
      <c r="BF8883" s="33">
        <f t="shared" si="1389"/>
        <v>41242</v>
      </c>
      <c r="BG8883" s="34">
        <f t="shared" si="1384"/>
        <v>82.88000000000001</v>
      </c>
      <c r="BH8883" s="32">
        <f t="shared" si="1385"/>
        <v>1</v>
      </c>
      <c r="BI8883" s="32">
        <f t="shared" si="1386"/>
        <v>0</v>
      </c>
      <c r="BJ8883" s="69">
        <f t="shared" si="1387"/>
        <v>0</v>
      </c>
      <c r="BK8883" s="158" t="str">
        <f t="shared" si="1388"/>
        <v/>
      </c>
    </row>
    <row r="8884" spans="1:63" ht="12" customHeight="1" x14ac:dyDescent="0.2">
      <c r="A8884" s="8"/>
      <c r="B8884" s="7"/>
      <c r="C8884" s="7"/>
      <c r="D8884" s="7"/>
      <c r="E8884" s="7"/>
      <c r="F8884" s="7"/>
      <c r="G8884" s="7"/>
      <c r="H8884" s="7"/>
      <c r="I8884" s="10"/>
      <c r="J8884" s="25"/>
      <c r="K8884" s="250"/>
      <c r="L8884" s="31"/>
      <c r="M8884" s="9"/>
      <c r="N8884" s="11" t="s">
        <v>25</v>
      </c>
      <c r="O8884" s="39"/>
      <c r="P8884" s="47"/>
      <c r="Q8884" s="13"/>
      <c r="R8884" s="248">
        <f t="shared" si="1380"/>
        <v>0</v>
      </c>
      <c r="S8884" s="248">
        <f t="shared" si="1381"/>
        <v>0</v>
      </c>
      <c r="T8884" s="248">
        <f t="shared" si="1382"/>
        <v>0</v>
      </c>
      <c r="U8884" s="248">
        <f t="shared" si="1383"/>
        <v>0</v>
      </c>
      <c r="V8884" s="13"/>
      <c r="W8884" s="7"/>
      <c r="AT8884" s="130"/>
      <c r="BF8884" s="33">
        <f t="shared" si="1389"/>
        <v>41242</v>
      </c>
      <c r="BG8884" s="34">
        <f t="shared" si="1384"/>
        <v>82.88000000000001</v>
      </c>
      <c r="BH8884" s="32">
        <f t="shared" si="1385"/>
        <v>1</v>
      </c>
      <c r="BI8884" s="32">
        <f t="shared" si="1386"/>
        <v>0</v>
      </c>
      <c r="BJ8884" s="69">
        <f t="shared" si="1387"/>
        <v>0</v>
      </c>
      <c r="BK8884" s="158" t="str">
        <f t="shared" si="1388"/>
        <v/>
      </c>
    </row>
    <row r="8885" spans="1:63" ht="12" customHeight="1" x14ac:dyDescent="0.2">
      <c r="A8885" s="8"/>
      <c r="B8885" s="7"/>
      <c r="C8885" s="7"/>
      <c r="D8885" s="7"/>
      <c r="E8885" s="7"/>
      <c r="F8885" s="7"/>
      <c r="G8885" s="7"/>
      <c r="H8885" s="7"/>
      <c r="I8885" s="10"/>
      <c r="J8885" s="25"/>
      <c r="K8885" s="250"/>
      <c r="L8885" s="31"/>
      <c r="M8885" s="9"/>
      <c r="N8885" s="11" t="s">
        <v>25</v>
      </c>
      <c r="O8885" s="39"/>
      <c r="P8885" s="47"/>
      <c r="Q8885" s="13"/>
      <c r="R8885" s="248">
        <f t="shared" si="1380"/>
        <v>0</v>
      </c>
      <c r="S8885" s="248">
        <f t="shared" si="1381"/>
        <v>0</v>
      </c>
      <c r="T8885" s="248">
        <f t="shared" si="1382"/>
        <v>0</v>
      </c>
      <c r="U8885" s="248">
        <f t="shared" si="1383"/>
        <v>0</v>
      </c>
      <c r="V8885" s="13"/>
      <c r="W8885" s="7"/>
      <c r="AT8885" s="130"/>
      <c r="BF8885" s="33">
        <f t="shared" si="1389"/>
        <v>41242</v>
      </c>
      <c r="BG8885" s="34">
        <f t="shared" si="1384"/>
        <v>82.88000000000001</v>
      </c>
      <c r="BH8885" s="32">
        <f t="shared" si="1385"/>
        <v>1</v>
      </c>
      <c r="BI8885" s="32">
        <f t="shared" si="1386"/>
        <v>0</v>
      </c>
      <c r="BJ8885" s="69">
        <f t="shared" si="1387"/>
        <v>0</v>
      </c>
      <c r="BK8885" s="158" t="str">
        <f t="shared" si="1388"/>
        <v/>
      </c>
    </row>
    <row r="8886" spans="1:63" ht="12" customHeight="1" x14ac:dyDescent="0.2">
      <c r="A8886" s="8"/>
      <c r="B8886" s="7"/>
      <c r="C8886" s="7"/>
      <c r="D8886" s="7"/>
      <c r="E8886" s="7"/>
      <c r="F8886" s="7"/>
      <c r="G8886" s="7"/>
      <c r="H8886" s="7"/>
      <c r="I8886" s="10"/>
      <c r="J8886" s="25"/>
      <c r="K8886" s="250"/>
      <c r="L8886" s="31"/>
      <c r="M8886" s="9"/>
      <c r="N8886" s="11" t="s">
        <v>25</v>
      </c>
      <c r="O8886" s="39"/>
      <c r="P8886" s="47"/>
      <c r="Q8886" s="13"/>
      <c r="R8886" s="248">
        <f t="shared" si="1380"/>
        <v>0</v>
      </c>
      <c r="S8886" s="248">
        <f t="shared" si="1381"/>
        <v>0</v>
      </c>
      <c r="T8886" s="248">
        <f t="shared" si="1382"/>
        <v>0</v>
      </c>
      <c r="U8886" s="248">
        <f t="shared" si="1383"/>
        <v>0</v>
      </c>
      <c r="V8886" s="13"/>
      <c r="W8886" s="7"/>
      <c r="AT8886" s="130"/>
      <c r="BF8886" s="33">
        <f t="shared" si="1389"/>
        <v>41242</v>
      </c>
      <c r="BG8886" s="34">
        <f t="shared" si="1384"/>
        <v>82.88000000000001</v>
      </c>
      <c r="BH8886" s="32">
        <f t="shared" si="1385"/>
        <v>1</v>
      </c>
      <c r="BI8886" s="32">
        <f t="shared" si="1386"/>
        <v>0</v>
      </c>
      <c r="BJ8886" s="69">
        <f t="shared" si="1387"/>
        <v>0</v>
      </c>
      <c r="BK8886" s="158" t="str">
        <f t="shared" si="1388"/>
        <v/>
      </c>
    </row>
    <row r="8887" spans="1:63" ht="12" customHeight="1" x14ac:dyDescent="0.2">
      <c r="A8887" s="8"/>
      <c r="B8887" s="7"/>
      <c r="C8887" s="7"/>
      <c r="D8887" s="7"/>
      <c r="E8887" s="7"/>
      <c r="F8887" s="7"/>
      <c r="G8887" s="7"/>
      <c r="H8887" s="7"/>
      <c r="I8887" s="10"/>
      <c r="J8887" s="25"/>
      <c r="K8887" s="250"/>
      <c r="L8887" s="31"/>
      <c r="M8887" s="9"/>
      <c r="N8887" s="11" t="s">
        <v>25</v>
      </c>
      <c r="O8887" s="39"/>
      <c r="P8887" s="47"/>
      <c r="Q8887" s="13"/>
      <c r="R8887" s="248">
        <f t="shared" si="1380"/>
        <v>0</v>
      </c>
      <c r="S8887" s="248">
        <f t="shared" si="1381"/>
        <v>0</v>
      </c>
      <c r="T8887" s="248">
        <f t="shared" si="1382"/>
        <v>0</v>
      </c>
      <c r="U8887" s="248">
        <f t="shared" si="1383"/>
        <v>0</v>
      </c>
      <c r="V8887" s="13"/>
      <c r="W8887" s="7"/>
      <c r="AT8887" s="130"/>
      <c r="BF8887" s="33">
        <f t="shared" si="1389"/>
        <v>41242</v>
      </c>
      <c r="BG8887" s="34">
        <f t="shared" si="1384"/>
        <v>82.88000000000001</v>
      </c>
      <c r="BH8887" s="32">
        <f t="shared" si="1385"/>
        <v>1</v>
      </c>
      <c r="BI8887" s="32">
        <f t="shared" si="1386"/>
        <v>0</v>
      </c>
      <c r="BJ8887" s="69">
        <f t="shared" si="1387"/>
        <v>0</v>
      </c>
      <c r="BK8887" s="158" t="str">
        <f t="shared" si="1388"/>
        <v/>
      </c>
    </row>
    <row r="8888" spans="1:63" ht="12" customHeight="1" x14ac:dyDescent="0.2">
      <c r="A8888" s="8"/>
      <c r="B8888" s="7"/>
      <c r="C8888" s="7"/>
      <c r="D8888" s="7"/>
      <c r="E8888" s="7"/>
      <c r="F8888" s="7"/>
      <c r="G8888" s="7"/>
      <c r="H8888" s="7"/>
      <c r="I8888" s="10"/>
      <c r="J8888" s="25"/>
      <c r="K8888" s="250"/>
      <c r="L8888" s="31"/>
      <c r="M8888" s="9"/>
      <c r="N8888" s="11" t="s">
        <v>25</v>
      </c>
      <c r="O8888" s="39"/>
      <c r="P8888" s="47"/>
      <c r="Q8888" s="13"/>
      <c r="R8888" s="248">
        <f t="shared" si="1380"/>
        <v>0</v>
      </c>
      <c r="S8888" s="248">
        <f t="shared" si="1381"/>
        <v>0</v>
      </c>
      <c r="T8888" s="248">
        <f t="shared" si="1382"/>
        <v>0</v>
      </c>
      <c r="U8888" s="248">
        <f t="shared" si="1383"/>
        <v>0</v>
      </c>
      <c r="V8888" s="13"/>
      <c r="W8888" s="7"/>
      <c r="AT8888" s="130"/>
      <c r="BF8888" s="33">
        <f t="shared" si="1389"/>
        <v>41242</v>
      </c>
      <c r="BG8888" s="34">
        <f t="shared" si="1384"/>
        <v>82.88000000000001</v>
      </c>
      <c r="BH8888" s="32">
        <f t="shared" si="1385"/>
        <v>1</v>
      </c>
      <c r="BI8888" s="32">
        <f t="shared" si="1386"/>
        <v>0</v>
      </c>
      <c r="BJ8888" s="69">
        <f t="shared" si="1387"/>
        <v>0</v>
      </c>
      <c r="BK8888" s="158" t="str">
        <f t="shared" si="1388"/>
        <v/>
      </c>
    </row>
    <row r="8889" spans="1:63" ht="12" customHeight="1" x14ac:dyDescent="0.2">
      <c r="A8889" s="8"/>
      <c r="B8889" s="7"/>
      <c r="C8889" s="7"/>
      <c r="D8889" s="7"/>
      <c r="E8889" s="7"/>
      <c r="F8889" s="7"/>
      <c r="G8889" s="7"/>
      <c r="H8889" s="7"/>
      <c r="I8889" s="10"/>
      <c r="J8889" s="25"/>
      <c r="K8889" s="250"/>
      <c r="L8889" s="31"/>
      <c r="M8889" s="9"/>
      <c r="N8889" s="11" t="s">
        <v>25</v>
      </c>
      <c r="O8889" s="39"/>
      <c r="P8889" s="47"/>
      <c r="Q8889" s="13"/>
      <c r="R8889" s="248">
        <f t="shared" si="1380"/>
        <v>0</v>
      </c>
      <c r="S8889" s="248">
        <f t="shared" si="1381"/>
        <v>0</v>
      </c>
      <c r="T8889" s="248">
        <f t="shared" si="1382"/>
        <v>0</v>
      </c>
      <c r="U8889" s="248">
        <f t="shared" si="1383"/>
        <v>0</v>
      </c>
      <c r="V8889" s="13"/>
      <c r="W8889" s="7"/>
      <c r="AT8889" s="130"/>
      <c r="BF8889" s="33">
        <f t="shared" si="1389"/>
        <v>41242</v>
      </c>
      <c r="BG8889" s="34">
        <f t="shared" si="1384"/>
        <v>82.88000000000001</v>
      </c>
      <c r="BH8889" s="32">
        <f t="shared" si="1385"/>
        <v>1</v>
      </c>
      <c r="BI8889" s="32">
        <f t="shared" si="1386"/>
        <v>0</v>
      </c>
      <c r="BJ8889" s="69">
        <f t="shared" si="1387"/>
        <v>0</v>
      </c>
      <c r="BK8889" s="158" t="str">
        <f t="shared" si="1388"/>
        <v/>
      </c>
    </row>
    <row r="8890" spans="1:63" ht="12" customHeight="1" x14ac:dyDescent="0.2">
      <c r="A8890" s="8"/>
      <c r="B8890" s="7"/>
      <c r="C8890" s="7"/>
      <c r="D8890" s="7"/>
      <c r="E8890" s="7"/>
      <c r="F8890" s="7"/>
      <c r="G8890" s="7"/>
      <c r="H8890" s="7"/>
      <c r="I8890" s="10"/>
      <c r="J8890" s="25"/>
      <c r="K8890" s="250"/>
      <c r="L8890" s="31"/>
      <c r="M8890" s="9"/>
      <c r="N8890" s="11" t="s">
        <v>25</v>
      </c>
      <c r="O8890" s="39"/>
      <c r="P8890" s="47"/>
      <c r="Q8890" s="13"/>
      <c r="R8890" s="248">
        <f t="shared" si="1380"/>
        <v>0</v>
      </c>
      <c r="S8890" s="248">
        <f t="shared" si="1381"/>
        <v>0</v>
      </c>
      <c r="T8890" s="248">
        <f t="shared" si="1382"/>
        <v>0</v>
      </c>
      <c r="U8890" s="248">
        <f t="shared" si="1383"/>
        <v>0</v>
      </c>
      <c r="V8890" s="13"/>
      <c r="W8890" s="7"/>
      <c r="AT8890" s="130"/>
      <c r="BF8890" s="33">
        <f t="shared" si="1389"/>
        <v>41242</v>
      </c>
      <c r="BG8890" s="34">
        <f t="shared" si="1384"/>
        <v>82.88000000000001</v>
      </c>
      <c r="BH8890" s="32">
        <f t="shared" si="1385"/>
        <v>1</v>
      </c>
      <c r="BI8890" s="32">
        <f t="shared" si="1386"/>
        <v>0</v>
      </c>
      <c r="BJ8890" s="69">
        <f t="shared" si="1387"/>
        <v>0</v>
      </c>
      <c r="BK8890" s="158" t="str">
        <f t="shared" si="1388"/>
        <v/>
      </c>
    </row>
    <row r="8891" spans="1:63" ht="12" customHeight="1" x14ac:dyDescent="0.2">
      <c r="A8891" s="8"/>
      <c r="B8891" s="7"/>
      <c r="C8891" s="7"/>
      <c r="D8891" s="7"/>
      <c r="E8891" s="7"/>
      <c r="F8891" s="7"/>
      <c r="G8891" s="7"/>
      <c r="H8891" s="7"/>
      <c r="I8891" s="10"/>
      <c r="J8891" s="25"/>
      <c r="K8891" s="250"/>
      <c r="L8891" s="31"/>
      <c r="M8891" s="9"/>
      <c r="N8891" s="11" t="s">
        <v>25</v>
      </c>
      <c r="O8891" s="39"/>
      <c r="P8891" s="47"/>
      <c r="Q8891" s="13"/>
      <c r="R8891" s="248">
        <f t="shared" si="1380"/>
        <v>0</v>
      </c>
      <c r="S8891" s="248">
        <f t="shared" si="1381"/>
        <v>0</v>
      </c>
      <c r="T8891" s="248">
        <f t="shared" si="1382"/>
        <v>0</v>
      </c>
      <c r="U8891" s="248">
        <f t="shared" si="1383"/>
        <v>0</v>
      </c>
      <c r="V8891" s="13"/>
      <c r="W8891" s="7"/>
      <c r="AT8891" s="130"/>
      <c r="BF8891" s="33">
        <f t="shared" si="1389"/>
        <v>41242</v>
      </c>
      <c r="BG8891" s="34">
        <f t="shared" si="1384"/>
        <v>82.88000000000001</v>
      </c>
      <c r="BH8891" s="32">
        <f t="shared" si="1385"/>
        <v>1</v>
      </c>
      <c r="BI8891" s="32">
        <f t="shared" si="1386"/>
        <v>0</v>
      </c>
      <c r="BJ8891" s="69">
        <f t="shared" si="1387"/>
        <v>0</v>
      </c>
      <c r="BK8891" s="158" t="str">
        <f t="shared" si="1388"/>
        <v/>
      </c>
    </row>
    <row r="8892" spans="1:63" ht="12" customHeight="1" x14ac:dyDescent="0.2">
      <c r="A8892" s="8"/>
      <c r="B8892" s="7"/>
      <c r="C8892" s="7"/>
      <c r="D8892" s="7"/>
      <c r="E8892" s="7"/>
      <c r="F8892" s="7"/>
      <c r="G8892" s="7"/>
      <c r="H8892" s="7"/>
      <c r="I8892" s="10"/>
      <c r="J8892" s="25"/>
      <c r="K8892" s="250"/>
      <c r="L8892" s="31"/>
      <c r="M8892" s="9"/>
      <c r="N8892" s="11" t="s">
        <v>25</v>
      </c>
      <c r="O8892" s="39"/>
      <c r="P8892" s="47"/>
      <c r="Q8892" s="13"/>
      <c r="R8892" s="248">
        <f t="shared" si="1380"/>
        <v>0</v>
      </c>
      <c r="S8892" s="248">
        <f t="shared" si="1381"/>
        <v>0</v>
      </c>
      <c r="T8892" s="248">
        <f t="shared" si="1382"/>
        <v>0</v>
      </c>
      <c r="U8892" s="248">
        <f t="shared" si="1383"/>
        <v>0</v>
      </c>
      <c r="V8892" s="13"/>
      <c r="W8892" s="7"/>
      <c r="AT8892" s="130"/>
      <c r="BF8892" s="33">
        <f t="shared" si="1389"/>
        <v>41242</v>
      </c>
      <c r="BG8892" s="34">
        <f t="shared" si="1384"/>
        <v>82.88000000000001</v>
      </c>
      <c r="BH8892" s="32">
        <f t="shared" si="1385"/>
        <v>1</v>
      </c>
      <c r="BI8892" s="32">
        <f t="shared" si="1386"/>
        <v>0</v>
      </c>
      <c r="BJ8892" s="69">
        <f t="shared" si="1387"/>
        <v>0</v>
      </c>
      <c r="BK8892" s="158" t="str">
        <f t="shared" si="1388"/>
        <v/>
      </c>
    </row>
    <row r="8893" spans="1:63" ht="12" customHeight="1" x14ac:dyDescent="0.2">
      <c r="A8893" s="8"/>
      <c r="B8893" s="7"/>
      <c r="C8893" s="7"/>
      <c r="D8893" s="7"/>
      <c r="E8893" s="7"/>
      <c r="F8893" s="7"/>
      <c r="G8893" s="7"/>
      <c r="H8893" s="7"/>
      <c r="I8893" s="10"/>
      <c r="J8893" s="25"/>
      <c r="K8893" s="250"/>
      <c r="L8893" s="31"/>
      <c r="M8893" s="9"/>
      <c r="N8893" s="11" t="s">
        <v>25</v>
      </c>
      <c r="O8893" s="39"/>
      <c r="P8893" s="47"/>
      <c r="Q8893" s="13"/>
      <c r="R8893" s="248">
        <f t="shared" si="1380"/>
        <v>0</v>
      </c>
      <c r="S8893" s="248">
        <f t="shared" si="1381"/>
        <v>0</v>
      </c>
      <c r="T8893" s="248">
        <f t="shared" si="1382"/>
        <v>0</v>
      </c>
      <c r="U8893" s="248">
        <f t="shared" si="1383"/>
        <v>0</v>
      </c>
      <c r="V8893" s="13"/>
      <c r="W8893" s="7"/>
      <c r="AT8893" s="130"/>
      <c r="BF8893" s="33">
        <f t="shared" si="1389"/>
        <v>41242</v>
      </c>
      <c r="BG8893" s="34">
        <f t="shared" si="1384"/>
        <v>82.88000000000001</v>
      </c>
      <c r="BH8893" s="32">
        <f t="shared" si="1385"/>
        <v>1</v>
      </c>
      <c r="BI8893" s="32">
        <f t="shared" si="1386"/>
        <v>0</v>
      </c>
      <c r="BJ8893" s="69">
        <f t="shared" si="1387"/>
        <v>0</v>
      </c>
      <c r="BK8893" s="158" t="str">
        <f t="shared" si="1388"/>
        <v/>
      </c>
    </row>
    <row r="8894" spans="1:63" ht="12" customHeight="1" x14ac:dyDescent="0.2">
      <c r="A8894" s="8"/>
      <c r="B8894" s="7"/>
      <c r="C8894" s="7"/>
      <c r="D8894" s="7"/>
      <c r="E8894" s="7"/>
      <c r="F8894" s="7"/>
      <c r="G8894" s="7"/>
      <c r="H8894" s="7"/>
      <c r="I8894" s="10"/>
      <c r="J8894" s="25"/>
      <c r="K8894" s="250"/>
      <c r="L8894" s="31"/>
      <c r="M8894" s="9"/>
      <c r="N8894" s="11" t="s">
        <v>25</v>
      </c>
      <c r="O8894" s="39"/>
      <c r="P8894" s="47"/>
      <c r="Q8894" s="13"/>
      <c r="R8894" s="248">
        <f t="shared" si="1380"/>
        <v>0</v>
      </c>
      <c r="S8894" s="248">
        <f t="shared" si="1381"/>
        <v>0</v>
      </c>
      <c r="T8894" s="248">
        <f t="shared" si="1382"/>
        <v>0</v>
      </c>
      <c r="U8894" s="248">
        <f t="shared" si="1383"/>
        <v>0</v>
      </c>
      <c r="V8894" s="13"/>
      <c r="W8894" s="7"/>
      <c r="AT8894" s="130"/>
      <c r="BF8894" s="33">
        <f t="shared" si="1389"/>
        <v>41242</v>
      </c>
      <c r="BG8894" s="34">
        <f t="shared" si="1384"/>
        <v>82.88000000000001</v>
      </c>
      <c r="BH8894" s="32">
        <f t="shared" si="1385"/>
        <v>1</v>
      </c>
      <c r="BI8894" s="32">
        <f t="shared" si="1386"/>
        <v>0</v>
      </c>
      <c r="BJ8894" s="69">
        <f t="shared" si="1387"/>
        <v>0</v>
      </c>
      <c r="BK8894" s="158" t="str">
        <f t="shared" si="1388"/>
        <v/>
      </c>
    </row>
    <row r="8895" spans="1:63" ht="12" customHeight="1" x14ac:dyDescent="0.2">
      <c r="A8895" s="8"/>
      <c r="B8895" s="7"/>
      <c r="C8895" s="7"/>
      <c r="D8895" s="7"/>
      <c r="E8895" s="7"/>
      <c r="F8895" s="7"/>
      <c r="G8895" s="7"/>
      <c r="H8895" s="7"/>
      <c r="I8895" s="10"/>
      <c r="J8895" s="25"/>
      <c r="K8895" s="250"/>
      <c r="L8895" s="31"/>
      <c r="M8895" s="9"/>
      <c r="N8895" s="11" t="s">
        <v>25</v>
      </c>
      <c r="O8895" s="39"/>
      <c r="P8895" s="47"/>
      <c r="Q8895" s="13"/>
      <c r="R8895" s="248">
        <f t="shared" si="1380"/>
        <v>0</v>
      </c>
      <c r="S8895" s="248">
        <f t="shared" si="1381"/>
        <v>0</v>
      </c>
      <c r="T8895" s="248">
        <f t="shared" si="1382"/>
        <v>0</v>
      </c>
      <c r="U8895" s="248">
        <f t="shared" si="1383"/>
        <v>0</v>
      </c>
      <c r="V8895" s="13"/>
      <c r="W8895" s="7"/>
      <c r="AT8895" s="130"/>
      <c r="BF8895" s="33">
        <f t="shared" si="1389"/>
        <v>41242</v>
      </c>
      <c r="BG8895" s="34">
        <f t="shared" si="1384"/>
        <v>82.88000000000001</v>
      </c>
      <c r="BH8895" s="32">
        <f t="shared" si="1385"/>
        <v>1</v>
      </c>
      <c r="BI8895" s="32">
        <f t="shared" si="1386"/>
        <v>0</v>
      </c>
      <c r="BJ8895" s="69">
        <f t="shared" si="1387"/>
        <v>0</v>
      </c>
      <c r="BK8895" s="158" t="str">
        <f t="shared" si="1388"/>
        <v/>
      </c>
    </row>
    <row r="8896" spans="1:63" ht="12" customHeight="1" x14ac:dyDescent="0.2">
      <c r="A8896" s="8"/>
      <c r="B8896" s="7"/>
      <c r="C8896" s="7"/>
      <c r="D8896" s="7"/>
      <c r="E8896" s="7"/>
      <c r="F8896" s="7"/>
      <c r="G8896" s="7"/>
      <c r="H8896" s="7"/>
      <c r="I8896" s="10"/>
      <c r="J8896" s="25"/>
      <c r="K8896" s="250"/>
      <c r="L8896" s="31"/>
      <c r="M8896" s="9"/>
      <c r="N8896" s="11" t="s">
        <v>25</v>
      </c>
      <c r="O8896" s="39"/>
      <c r="P8896" s="47"/>
      <c r="Q8896" s="13"/>
      <c r="R8896" s="248">
        <f t="shared" si="1380"/>
        <v>0</v>
      </c>
      <c r="S8896" s="248">
        <f t="shared" si="1381"/>
        <v>0</v>
      </c>
      <c r="T8896" s="248">
        <f t="shared" si="1382"/>
        <v>0</v>
      </c>
      <c r="U8896" s="248">
        <f t="shared" si="1383"/>
        <v>0</v>
      </c>
      <c r="V8896" s="13"/>
      <c r="W8896" s="7"/>
      <c r="AT8896" s="130"/>
      <c r="BF8896" s="33">
        <f t="shared" si="1389"/>
        <v>41242</v>
      </c>
      <c r="BG8896" s="34">
        <f t="shared" si="1384"/>
        <v>82.88000000000001</v>
      </c>
      <c r="BH8896" s="32">
        <f t="shared" si="1385"/>
        <v>1</v>
      </c>
      <c r="BI8896" s="32">
        <f t="shared" si="1386"/>
        <v>0</v>
      </c>
      <c r="BJ8896" s="69">
        <f t="shared" si="1387"/>
        <v>0</v>
      </c>
      <c r="BK8896" s="158" t="str">
        <f t="shared" si="1388"/>
        <v/>
      </c>
    </row>
    <row r="8897" spans="1:63" ht="12" customHeight="1" x14ac:dyDescent="0.2">
      <c r="A8897" s="8"/>
      <c r="B8897" s="7"/>
      <c r="C8897" s="7"/>
      <c r="D8897" s="7"/>
      <c r="E8897" s="7"/>
      <c r="F8897" s="7"/>
      <c r="G8897" s="7"/>
      <c r="H8897" s="7"/>
      <c r="I8897" s="10"/>
      <c r="J8897" s="25"/>
      <c r="K8897" s="250"/>
      <c r="L8897" s="31"/>
      <c r="M8897" s="9"/>
      <c r="N8897" s="11" t="s">
        <v>25</v>
      </c>
      <c r="O8897" s="39"/>
      <c r="P8897" s="47"/>
      <c r="Q8897" s="13"/>
      <c r="R8897" s="248">
        <f t="shared" si="1380"/>
        <v>0</v>
      </c>
      <c r="S8897" s="248">
        <f t="shared" si="1381"/>
        <v>0</v>
      </c>
      <c r="T8897" s="248">
        <f t="shared" si="1382"/>
        <v>0</v>
      </c>
      <c r="U8897" s="248">
        <f t="shared" si="1383"/>
        <v>0</v>
      </c>
      <c r="V8897" s="13"/>
      <c r="W8897" s="7"/>
      <c r="AT8897" s="130"/>
      <c r="BF8897" s="33">
        <f t="shared" si="1389"/>
        <v>41242</v>
      </c>
      <c r="BG8897" s="34">
        <f t="shared" si="1384"/>
        <v>82.88000000000001</v>
      </c>
      <c r="BH8897" s="32">
        <f t="shared" si="1385"/>
        <v>1</v>
      </c>
      <c r="BI8897" s="32">
        <f t="shared" si="1386"/>
        <v>0</v>
      </c>
      <c r="BJ8897" s="69">
        <f t="shared" si="1387"/>
        <v>0</v>
      </c>
      <c r="BK8897" s="158" t="str">
        <f t="shared" si="1388"/>
        <v/>
      </c>
    </row>
    <row r="8898" spans="1:63" ht="12" customHeight="1" x14ac:dyDescent="0.2">
      <c r="A8898" s="8"/>
      <c r="B8898" s="7"/>
      <c r="C8898" s="7"/>
      <c r="D8898" s="7"/>
      <c r="E8898" s="7"/>
      <c r="F8898" s="7"/>
      <c r="G8898" s="7"/>
      <c r="H8898" s="7"/>
      <c r="I8898" s="10"/>
      <c r="J8898" s="25"/>
      <c r="K8898" s="250"/>
      <c r="L8898" s="31"/>
      <c r="M8898" s="9"/>
      <c r="N8898" s="11" t="s">
        <v>25</v>
      </c>
      <c r="O8898" s="39"/>
      <c r="P8898" s="47"/>
      <c r="Q8898" s="13"/>
      <c r="R8898" s="248">
        <f t="shared" si="1380"/>
        <v>0</v>
      </c>
      <c r="S8898" s="248">
        <f t="shared" si="1381"/>
        <v>0</v>
      </c>
      <c r="T8898" s="248">
        <f t="shared" si="1382"/>
        <v>0</v>
      </c>
      <c r="U8898" s="248">
        <f t="shared" si="1383"/>
        <v>0</v>
      </c>
      <c r="V8898" s="13"/>
      <c r="W8898" s="7"/>
      <c r="AT8898" s="130"/>
      <c r="BF8898" s="33">
        <f t="shared" si="1389"/>
        <v>41242</v>
      </c>
      <c r="BG8898" s="34">
        <f t="shared" si="1384"/>
        <v>82.88000000000001</v>
      </c>
      <c r="BH8898" s="32">
        <f t="shared" si="1385"/>
        <v>1</v>
      </c>
      <c r="BI8898" s="32">
        <f t="shared" si="1386"/>
        <v>0</v>
      </c>
      <c r="BJ8898" s="69">
        <f t="shared" si="1387"/>
        <v>0</v>
      </c>
      <c r="BK8898" s="158" t="str">
        <f t="shared" si="1388"/>
        <v/>
      </c>
    </row>
    <row r="8899" spans="1:63" ht="12" customHeight="1" x14ac:dyDescent="0.2">
      <c r="A8899" s="8"/>
      <c r="B8899" s="7"/>
      <c r="C8899" s="7"/>
      <c r="D8899" s="7"/>
      <c r="E8899" s="7"/>
      <c r="F8899" s="7"/>
      <c r="G8899" s="7"/>
      <c r="H8899" s="7"/>
      <c r="I8899" s="10"/>
      <c r="J8899" s="25"/>
      <c r="K8899" s="250"/>
      <c r="L8899" s="31"/>
      <c r="M8899" s="9"/>
      <c r="N8899" s="11" t="s">
        <v>25</v>
      </c>
      <c r="O8899" s="39"/>
      <c r="P8899" s="47"/>
      <c r="Q8899" s="13"/>
      <c r="R8899" s="248">
        <f t="shared" si="1380"/>
        <v>0</v>
      </c>
      <c r="S8899" s="248">
        <f t="shared" si="1381"/>
        <v>0</v>
      </c>
      <c r="T8899" s="248">
        <f t="shared" si="1382"/>
        <v>0</v>
      </c>
      <c r="U8899" s="248">
        <f t="shared" si="1383"/>
        <v>0</v>
      </c>
      <c r="V8899" s="13"/>
      <c r="W8899" s="7"/>
      <c r="AT8899" s="130"/>
      <c r="BF8899" s="33">
        <f t="shared" si="1389"/>
        <v>41242</v>
      </c>
      <c r="BG8899" s="34">
        <f t="shared" si="1384"/>
        <v>82.88000000000001</v>
      </c>
      <c r="BH8899" s="32">
        <f t="shared" si="1385"/>
        <v>1</v>
      </c>
      <c r="BI8899" s="32">
        <f t="shared" si="1386"/>
        <v>0</v>
      </c>
      <c r="BJ8899" s="69">
        <f t="shared" si="1387"/>
        <v>0</v>
      </c>
      <c r="BK8899" s="158" t="str">
        <f t="shared" si="1388"/>
        <v/>
      </c>
    </row>
    <row r="8900" spans="1:63" ht="12" customHeight="1" x14ac:dyDescent="0.2">
      <c r="A8900" s="8"/>
      <c r="B8900" s="7"/>
      <c r="C8900" s="7"/>
      <c r="D8900" s="7"/>
      <c r="E8900" s="7"/>
      <c r="F8900" s="7"/>
      <c r="G8900" s="7"/>
      <c r="H8900" s="7"/>
      <c r="I8900" s="10"/>
      <c r="J8900" s="25"/>
      <c r="K8900" s="250"/>
      <c r="L8900" s="31"/>
      <c r="M8900" s="9"/>
      <c r="N8900" s="11" t="s">
        <v>25</v>
      </c>
      <c r="O8900" s="39"/>
      <c r="P8900" s="47"/>
      <c r="Q8900" s="13"/>
      <c r="R8900" s="248">
        <f t="shared" si="1380"/>
        <v>0</v>
      </c>
      <c r="S8900" s="248">
        <f t="shared" si="1381"/>
        <v>0</v>
      </c>
      <c r="T8900" s="248">
        <f t="shared" si="1382"/>
        <v>0</v>
      </c>
      <c r="U8900" s="248">
        <f t="shared" si="1383"/>
        <v>0</v>
      </c>
      <c r="V8900" s="13"/>
      <c r="W8900" s="7"/>
      <c r="AT8900" s="130"/>
      <c r="BF8900" s="33">
        <f t="shared" si="1389"/>
        <v>41242</v>
      </c>
      <c r="BG8900" s="34">
        <f t="shared" si="1384"/>
        <v>82.88000000000001</v>
      </c>
      <c r="BH8900" s="32">
        <f t="shared" si="1385"/>
        <v>1</v>
      </c>
      <c r="BI8900" s="32">
        <f t="shared" si="1386"/>
        <v>0</v>
      </c>
      <c r="BJ8900" s="69">
        <f t="shared" si="1387"/>
        <v>0</v>
      </c>
      <c r="BK8900" s="158" t="str">
        <f t="shared" si="1388"/>
        <v/>
      </c>
    </row>
    <row r="8901" spans="1:63" ht="12" customHeight="1" x14ac:dyDescent="0.2">
      <c r="A8901" s="8"/>
      <c r="B8901" s="7"/>
      <c r="C8901" s="7"/>
      <c r="D8901" s="7"/>
      <c r="E8901" s="7"/>
      <c r="F8901" s="7"/>
      <c r="G8901" s="7"/>
      <c r="H8901" s="7"/>
      <c r="I8901" s="10"/>
      <c r="J8901" s="25"/>
      <c r="K8901" s="250"/>
      <c r="L8901" s="31"/>
      <c r="M8901" s="9"/>
      <c r="N8901" s="11" t="s">
        <v>25</v>
      </c>
      <c r="O8901" s="39"/>
      <c r="P8901" s="47"/>
      <c r="Q8901" s="13"/>
      <c r="R8901" s="248">
        <f t="shared" si="1380"/>
        <v>0</v>
      </c>
      <c r="S8901" s="248">
        <f t="shared" si="1381"/>
        <v>0</v>
      </c>
      <c r="T8901" s="248">
        <f t="shared" si="1382"/>
        <v>0</v>
      </c>
      <c r="U8901" s="248">
        <f t="shared" si="1383"/>
        <v>0</v>
      </c>
      <c r="V8901" s="13"/>
      <c r="W8901" s="7"/>
      <c r="AT8901" s="130"/>
      <c r="BF8901" s="33">
        <f t="shared" si="1389"/>
        <v>41242</v>
      </c>
      <c r="BG8901" s="34">
        <f t="shared" si="1384"/>
        <v>82.88000000000001</v>
      </c>
      <c r="BH8901" s="32">
        <f t="shared" si="1385"/>
        <v>1</v>
      </c>
      <c r="BI8901" s="32">
        <f t="shared" si="1386"/>
        <v>0</v>
      </c>
      <c r="BJ8901" s="69">
        <f t="shared" si="1387"/>
        <v>0</v>
      </c>
      <c r="BK8901" s="158" t="str">
        <f t="shared" si="1388"/>
        <v/>
      </c>
    </row>
    <row r="8902" spans="1:63" ht="12" customHeight="1" x14ac:dyDescent="0.2">
      <c r="A8902" s="8"/>
      <c r="B8902" s="7"/>
      <c r="C8902" s="7"/>
      <c r="D8902" s="7"/>
      <c r="E8902" s="7"/>
      <c r="F8902" s="7"/>
      <c r="G8902" s="7"/>
      <c r="H8902" s="7"/>
      <c r="I8902" s="10"/>
      <c r="J8902" s="25"/>
      <c r="K8902" s="250"/>
      <c r="L8902" s="31"/>
      <c r="M8902" s="9"/>
      <c r="N8902" s="11" t="s">
        <v>25</v>
      </c>
      <c r="O8902" s="39"/>
      <c r="P8902" s="47"/>
      <c r="Q8902" s="13"/>
      <c r="R8902" s="248">
        <f t="shared" si="1380"/>
        <v>0</v>
      </c>
      <c r="S8902" s="248">
        <f t="shared" si="1381"/>
        <v>0</v>
      </c>
      <c r="T8902" s="248">
        <f t="shared" si="1382"/>
        <v>0</v>
      </c>
      <c r="U8902" s="248">
        <f t="shared" si="1383"/>
        <v>0</v>
      </c>
      <c r="V8902" s="13"/>
      <c r="W8902" s="7"/>
      <c r="AT8902" s="130"/>
      <c r="BF8902" s="33">
        <f t="shared" si="1389"/>
        <v>41242</v>
      </c>
      <c r="BG8902" s="34">
        <f t="shared" si="1384"/>
        <v>82.88000000000001</v>
      </c>
      <c r="BH8902" s="32">
        <f t="shared" si="1385"/>
        <v>1</v>
      </c>
      <c r="BI8902" s="32">
        <f t="shared" si="1386"/>
        <v>0</v>
      </c>
      <c r="BJ8902" s="69">
        <f t="shared" si="1387"/>
        <v>0</v>
      </c>
      <c r="BK8902" s="158" t="str">
        <f t="shared" si="1388"/>
        <v/>
      </c>
    </row>
    <row r="8903" spans="1:63" ht="12" customHeight="1" x14ac:dyDescent="0.2">
      <c r="A8903" s="8"/>
      <c r="B8903" s="7"/>
      <c r="C8903" s="7"/>
      <c r="D8903" s="7"/>
      <c r="E8903" s="7"/>
      <c r="F8903" s="7"/>
      <c r="G8903" s="7"/>
      <c r="H8903" s="7"/>
      <c r="I8903" s="10"/>
      <c r="J8903" s="25"/>
      <c r="K8903" s="250"/>
      <c r="L8903" s="31"/>
      <c r="M8903" s="9"/>
      <c r="N8903" s="11" t="s">
        <v>25</v>
      </c>
      <c r="O8903" s="39"/>
      <c r="P8903" s="47"/>
      <c r="Q8903" s="13"/>
      <c r="R8903" s="248">
        <f t="shared" si="1380"/>
        <v>0</v>
      </c>
      <c r="S8903" s="248">
        <f t="shared" si="1381"/>
        <v>0</v>
      </c>
      <c r="T8903" s="248">
        <f t="shared" si="1382"/>
        <v>0</v>
      </c>
      <c r="U8903" s="248">
        <f t="shared" si="1383"/>
        <v>0</v>
      </c>
      <c r="V8903" s="13"/>
      <c r="W8903" s="7"/>
      <c r="AT8903" s="130"/>
      <c r="BF8903" s="33">
        <f t="shared" si="1389"/>
        <v>41242</v>
      </c>
      <c r="BG8903" s="34">
        <f t="shared" si="1384"/>
        <v>82.88000000000001</v>
      </c>
      <c r="BH8903" s="32">
        <f t="shared" si="1385"/>
        <v>1</v>
      </c>
      <c r="BI8903" s="32">
        <f t="shared" si="1386"/>
        <v>0</v>
      </c>
      <c r="BJ8903" s="69">
        <f t="shared" si="1387"/>
        <v>0</v>
      </c>
      <c r="BK8903" s="158" t="str">
        <f t="shared" si="1388"/>
        <v/>
      </c>
    </row>
    <row r="8904" spans="1:63" ht="12" customHeight="1" x14ac:dyDescent="0.2">
      <c r="A8904" s="8"/>
      <c r="B8904" s="7"/>
      <c r="C8904" s="7"/>
      <c r="D8904" s="7"/>
      <c r="E8904" s="7"/>
      <c r="F8904" s="7"/>
      <c r="G8904" s="7"/>
      <c r="H8904" s="7"/>
      <c r="I8904" s="10"/>
      <c r="J8904" s="25"/>
      <c r="K8904" s="250"/>
      <c r="L8904" s="31"/>
      <c r="M8904" s="9"/>
      <c r="N8904" s="11" t="s">
        <v>25</v>
      </c>
      <c r="O8904" s="39"/>
      <c r="P8904" s="47"/>
      <c r="Q8904" s="13"/>
      <c r="R8904" s="248">
        <f t="shared" si="1380"/>
        <v>0</v>
      </c>
      <c r="S8904" s="248">
        <f t="shared" si="1381"/>
        <v>0</v>
      </c>
      <c r="T8904" s="248">
        <f t="shared" si="1382"/>
        <v>0</v>
      </c>
      <c r="U8904" s="248">
        <f t="shared" si="1383"/>
        <v>0</v>
      </c>
      <c r="V8904" s="13"/>
      <c r="W8904" s="7"/>
      <c r="AT8904" s="130"/>
      <c r="BF8904" s="33">
        <f t="shared" si="1389"/>
        <v>41242</v>
      </c>
      <c r="BG8904" s="34">
        <f t="shared" si="1384"/>
        <v>82.88000000000001</v>
      </c>
      <c r="BH8904" s="32">
        <f t="shared" si="1385"/>
        <v>1</v>
      </c>
      <c r="BI8904" s="32">
        <f t="shared" si="1386"/>
        <v>0</v>
      </c>
      <c r="BJ8904" s="69">
        <f t="shared" si="1387"/>
        <v>0</v>
      </c>
      <c r="BK8904" s="158" t="str">
        <f t="shared" si="1388"/>
        <v/>
      </c>
    </row>
    <row r="8905" spans="1:63" ht="12" customHeight="1" x14ac:dyDescent="0.2">
      <c r="A8905" s="8"/>
      <c r="B8905" s="7"/>
      <c r="C8905" s="7"/>
      <c r="D8905" s="7"/>
      <c r="E8905" s="7"/>
      <c r="F8905" s="7"/>
      <c r="G8905" s="7"/>
      <c r="H8905" s="7"/>
      <c r="I8905" s="10"/>
      <c r="J8905" s="25"/>
      <c r="K8905" s="250"/>
      <c r="L8905" s="31"/>
      <c r="M8905" s="9"/>
      <c r="N8905" s="11" t="s">
        <v>25</v>
      </c>
      <c r="O8905" s="39"/>
      <c r="P8905" s="47"/>
      <c r="Q8905" s="13"/>
      <c r="R8905" s="248">
        <f t="shared" si="1380"/>
        <v>0</v>
      </c>
      <c r="S8905" s="248">
        <f t="shared" si="1381"/>
        <v>0</v>
      </c>
      <c r="T8905" s="248">
        <f t="shared" si="1382"/>
        <v>0</v>
      </c>
      <c r="U8905" s="248">
        <f t="shared" si="1383"/>
        <v>0</v>
      </c>
      <c r="V8905" s="13"/>
      <c r="W8905" s="7"/>
      <c r="AT8905" s="130"/>
      <c r="BF8905" s="33">
        <f t="shared" si="1389"/>
        <v>41242</v>
      </c>
      <c r="BG8905" s="34">
        <f t="shared" si="1384"/>
        <v>82.88000000000001</v>
      </c>
      <c r="BH8905" s="32">
        <f t="shared" si="1385"/>
        <v>1</v>
      </c>
      <c r="BI8905" s="32">
        <f t="shared" si="1386"/>
        <v>0</v>
      </c>
      <c r="BJ8905" s="69">
        <f t="shared" si="1387"/>
        <v>0</v>
      </c>
      <c r="BK8905" s="158" t="str">
        <f t="shared" si="1388"/>
        <v/>
      </c>
    </row>
    <row r="8906" spans="1:63" ht="12" customHeight="1" x14ac:dyDescent="0.2">
      <c r="A8906" s="8"/>
      <c r="B8906" s="7"/>
      <c r="C8906" s="7"/>
      <c r="D8906" s="7"/>
      <c r="E8906" s="7"/>
      <c r="F8906" s="7"/>
      <c r="G8906" s="7"/>
      <c r="H8906" s="7"/>
      <c r="I8906" s="10"/>
      <c r="J8906" s="25"/>
      <c r="K8906" s="250"/>
      <c r="L8906" s="31"/>
      <c r="M8906" s="9"/>
      <c r="N8906" s="11" t="s">
        <v>25</v>
      </c>
      <c r="O8906" s="39"/>
      <c r="P8906" s="47"/>
      <c r="Q8906" s="13"/>
      <c r="R8906" s="248">
        <f t="shared" si="1380"/>
        <v>0</v>
      </c>
      <c r="S8906" s="248">
        <f t="shared" si="1381"/>
        <v>0</v>
      </c>
      <c r="T8906" s="248">
        <f t="shared" si="1382"/>
        <v>0</v>
      </c>
      <c r="U8906" s="248">
        <f t="shared" si="1383"/>
        <v>0</v>
      </c>
      <c r="V8906" s="13"/>
      <c r="W8906" s="7"/>
      <c r="AT8906" s="130"/>
      <c r="BF8906" s="33">
        <f t="shared" si="1389"/>
        <v>41242</v>
      </c>
      <c r="BG8906" s="34">
        <f t="shared" si="1384"/>
        <v>82.88000000000001</v>
      </c>
      <c r="BH8906" s="32">
        <f t="shared" si="1385"/>
        <v>1</v>
      </c>
      <c r="BI8906" s="32">
        <f t="shared" si="1386"/>
        <v>0</v>
      </c>
      <c r="BJ8906" s="69">
        <f t="shared" si="1387"/>
        <v>0</v>
      </c>
      <c r="BK8906" s="158" t="str">
        <f t="shared" si="1388"/>
        <v/>
      </c>
    </row>
    <row r="8907" spans="1:63" ht="12" customHeight="1" x14ac:dyDescent="0.2">
      <c r="A8907" s="8"/>
      <c r="B8907" s="7"/>
      <c r="C8907" s="7"/>
      <c r="D8907" s="7"/>
      <c r="E8907" s="7"/>
      <c r="F8907" s="7"/>
      <c r="G8907" s="7"/>
      <c r="H8907" s="7"/>
      <c r="I8907" s="10"/>
      <c r="J8907" s="25"/>
      <c r="K8907" s="250"/>
      <c r="L8907" s="31"/>
      <c r="M8907" s="9"/>
      <c r="N8907" s="11" t="s">
        <v>25</v>
      </c>
      <c r="O8907" s="39"/>
      <c r="P8907" s="47"/>
      <c r="Q8907" s="13"/>
      <c r="R8907" s="248">
        <f t="shared" ref="R8907:R8970" si="1390">IF(N8907&lt;&gt;"M",ROUND(IF(M8907&lt;&gt;"Y",IF(P8907&lt;&gt;"Y",K8907,K8907*(BH8907-1)),0),ROUNDING),"")</f>
        <v>0</v>
      </c>
      <c r="S8907" s="248">
        <f t="shared" ref="S8907:S8970" si="1391">IF(N8907&lt;&gt;"M",ROUND(IF(O8907&gt;0,IF(M8907="Y",BI8907*(1-O8907),IF(BI8907&gt;R8907,R8907 + (BI8907 - R8907)*(1-O8907),BI8907)),BI8907),ROUNDING),"")</f>
        <v>0</v>
      </c>
      <c r="T8907" s="248">
        <f t="shared" ref="T8907:T8970" si="1392">IF(N8907&lt;&gt;"M",ROUND(IF(O8907&gt;0,IF(M8907="Y",BJ8907*(1-O8907),IF(BJ8907&gt;R8907,R8907 + (BJ8907 - R8907)*(1-O8907),BJ8907)),BJ8907),ROUNDING),"")</f>
        <v>0</v>
      </c>
      <c r="U8907" s="248">
        <f t="shared" ref="U8907:U8970" si="1393">IF(N8907&lt;&gt;"M",ROUND(IF(OR(N8907="P",N8907=""),0,IF(OR(M8907="N",M8907=""),T8907-R8907,T8907)),ROUNDING),"")</f>
        <v>0</v>
      </c>
      <c r="V8907" s="13"/>
      <c r="W8907" s="7"/>
      <c r="AT8907" s="130"/>
      <c r="BF8907" s="33">
        <f t="shared" si="1389"/>
        <v>41242</v>
      </c>
      <c r="BG8907" s="34">
        <f t="shared" ref="BG8907:BG8970" si="1394">IF(N8907&lt;&gt;"M",BG8906+U8907,BG8906)</f>
        <v>82.88000000000001</v>
      </c>
      <c r="BH8907" s="32">
        <f t="shared" ref="BH8907:BH8970" si="1395">IF(L8907&lt;&gt;"",IF(ODDS_TYPE=1,L8907,IF(ODDS_TYPE=2,IF(L8907&gt;0,1+L8907/100,IF(L8907&lt;0,1-100/L8907,1)),IF(ODDS_TYPE=3,1+L8907,IF(ODDS_TYPE=4,1+L8907,IF(ODDS_TYPE=5,IF(L8907&gt;0,1+L8907,1-1/L8907),IF(ODDS_TYPE=6,IF(L8907&gt;=0,L8907+1,1-1/L8907),1)))))),1)</f>
        <v>1</v>
      </c>
      <c r="BI8907" s="32">
        <f t="shared" ref="BI8907:BI8970" si="1396">IF(P8907&lt;&gt;"Y",IF(M8907&lt;&gt;"Y",K8907*BH8907,K8907*BH8907 - K8907),IF(M8907&lt;&gt;"Y",K8907*BH8907,K8907))</f>
        <v>0</v>
      </c>
      <c r="BJ8907" s="69">
        <f t="shared" ref="BJ8907:BJ8970" si="1397">IF(P8907&lt;&gt;"Y",
IF(M8907&lt;&gt;"Y",
IF(N8907="Y",K8907*BH8907,IF(N8907="P",0,IF(OR(N8907="R",N8907="PU"),K8907,IF(N8907="H",K8907*BH8907*0.5,IF(N8907="HW",K8907*0.5*(1 + BH8907),IF(N8907="HL",K8907*0.5,0)))))),
IF(N8907="Y",K8907*BH8907 - K8907,IF(N8907="P",0,IF(OR(N8907="R",N8907="PU"),0,IF(N8907="H",IF(BH8907&gt;2,0.5*K8907*BH8907 - K8907,0),IF(N8907="HW",K8907*0.5*(1 + BH8907) - K8907,IF(N8907="HL",0,0))))))),
IF(M8907&lt;&gt;"Y",
IF(N8907="Y",K8907*BH8907,IF(N8907="P",0,IF(OR(N8907="R",N8907="PU"),K8907*(BH8907-1),IF(N8907="H",K8907*BH8907*0.5,IF(N8907="HW",K8907*(BH8907-1)*0.5,IF(N8907="HL",K8907*BH8907 - K8907*0.5,0)))))),
IF(N8907="Y",K8907,IF(N8907="P",0,IF(OR(N8907="R",N8907="PU"),0,IF(N8907="H",IF(BH8907&lt;2,K8907*BH8907*0.5 - K8907*(BH8907-1),0),IF(N8907="HW",0,IF(N8907="HL",K8907*0.5,0)))))))
)</f>
        <v>0</v>
      </c>
      <c r="BK8907" s="158" t="str">
        <f t="shared" ref="BK8907:BK8970" si="1398">IF(FILT_M=1,IF(LEN(C8907)&gt;0,C8907,""),IF(FILT_M=2,IF(LEN(E8907)&gt;0,E8907,""),IF(FILT_M=3,IF(LEN(F8907)&gt;0,F8907,""),IF(FILT_M=4,IF(LEN(G8907)&gt;0,G8907,""),""))))</f>
        <v/>
      </c>
    </row>
    <row r="8908" spans="1:63" ht="12" customHeight="1" x14ac:dyDescent="0.2">
      <c r="A8908" s="8"/>
      <c r="B8908" s="7"/>
      <c r="C8908" s="7"/>
      <c r="D8908" s="7"/>
      <c r="E8908" s="7"/>
      <c r="F8908" s="7"/>
      <c r="G8908" s="7"/>
      <c r="H8908" s="7"/>
      <c r="I8908" s="10"/>
      <c r="J8908" s="25"/>
      <c r="K8908" s="250"/>
      <c r="L8908" s="31"/>
      <c r="M8908" s="9"/>
      <c r="N8908" s="11" t="s">
        <v>25</v>
      </c>
      <c r="O8908" s="39"/>
      <c r="P8908" s="47"/>
      <c r="Q8908" s="13"/>
      <c r="R8908" s="248">
        <f t="shared" si="1390"/>
        <v>0</v>
      </c>
      <c r="S8908" s="248">
        <f t="shared" si="1391"/>
        <v>0</v>
      </c>
      <c r="T8908" s="248">
        <f t="shared" si="1392"/>
        <v>0</v>
      </c>
      <c r="U8908" s="248">
        <f t="shared" si="1393"/>
        <v>0</v>
      </c>
      <c r="V8908" s="13"/>
      <c r="W8908" s="7"/>
      <c r="AT8908" s="130"/>
      <c r="BF8908" s="33">
        <f t="shared" ref="BF8908:BF8971" si="1399">IF(A8908&gt;2,A8908,BF8907)</f>
        <v>41242</v>
      </c>
      <c r="BG8908" s="34">
        <f t="shared" si="1394"/>
        <v>82.88000000000001</v>
      </c>
      <c r="BH8908" s="32">
        <f t="shared" si="1395"/>
        <v>1</v>
      </c>
      <c r="BI8908" s="32">
        <f t="shared" si="1396"/>
        <v>0</v>
      </c>
      <c r="BJ8908" s="69">
        <f t="shared" si="1397"/>
        <v>0</v>
      </c>
      <c r="BK8908" s="158" t="str">
        <f t="shared" si="1398"/>
        <v/>
      </c>
    </row>
    <row r="8909" spans="1:63" ht="12" customHeight="1" x14ac:dyDescent="0.2">
      <c r="A8909" s="8"/>
      <c r="B8909" s="7"/>
      <c r="C8909" s="7"/>
      <c r="D8909" s="7"/>
      <c r="E8909" s="7"/>
      <c r="F8909" s="7"/>
      <c r="G8909" s="7"/>
      <c r="H8909" s="7"/>
      <c r="I8909" s="10"/>
      <c r="J8909" s="25"/>
      <c r="K8909" s="250"/>
      <c r="L8909" s="31"/>
      <c r="M8909" s="9"/>
      <c r="N8909" s="11" t="s">
        <v>25</v>
      </c>
      <c r="O8909" s="39"/>
      <c r="P8909" s="47"/>
      <c r="Q8909" s="13"/>
      <c r="R8909" s="248">
        <f t="shared" si="1390"/>
        <v>0</v>
      </c>
      <c r="S8909" s="248">
        <f t="shared" si="1391"/>
        <v>0</v>
      </c>
      <c r="T8909" s="248">
        <f t="shared" si="1392"/>
        <v>0</v>
      </c>
      <c r="U8909" s="248">
        <f t="shared" si="1393"/>
        <v>0</v>
      </c>
      <c r="V8909" s="13"/>
      <c r="W8909" s="7"/>
      <c r="AT8909" s="130"/>
      <c r="BF8909" s="33">
        <f t="shared" si="1399"/>
        <v>41242</v>
      </c>
      <c r="BG8909" s="34">
        <f t="shared" si="1394"/>
        <v>82.88000000000001</v>
      </c>
      <c r="BH8909" s="32">
        <f t="shared" si="1395"/>
        <v>1</v>
      </c>
      <c r="BI8909" s="32">
        <f t="shared" si="1396"/>
        <v>0</v>
      </c>
      <c r="BJ8909" s="69">
        <f t="shared" si="1397"/>
        <v>0</v>
      </c>
      <c r="BK8909" s="158" t="str">
        <f t="shared" si="1398"/>
        <v/>
      </c>
    </row>
    <row r="8910" spans="1:63" ht="12" customHeight="1" x14ac:dyDescent="0.2">
      <c r="A8910" s="8"/>
      <c r="B8910" s="7"/>
      <c r="C8910" s="7"/>
      <c r="D8910" s="7"/>
      <c r="E8910" s="7"/>
      <c r="F8910" s="7"/>
      <c r="G8910" s="7"/>
      <c r="H8910" s="7"/>
      <c r="I8910" s="10"/>
      <c r="J8910" s="25"/>
      <c r="K8910" s="250"/>
      <c r="L8910" s="31"/>
      <c r="M8910" s="9"/>
      <c r="N8910" s="11" t="s">
        <v>25</v>
      </c>
      <c r="O8910" s="39"/>
      <c r="P8910" s="47"/>
      <c r="Q8910" s="13"/>
      <c r="R8910" s="248">
        <f t="shared" si="1390"/>
        <v>0</v>
      </c>
      <c r="S8910" s="248">
        <f t="shared" si="1391"/>
        <v>0</v>
      </c>
      <c r="T8910" s="248">
        <f t="shared" si="1392"/>
        <v>0</v>
      </c>
      <c r="U8910" s="248">
        <f t="shared" si="1393"/>
        <v>0</v>
      </c>
      <c r="V8910" s="13"/>
      <c r="W8910" s="7"/>
      <c r="AT8910" s="130"/>
      <c r="BF8910" s="33">
        <f t="shared" si="1399"/>
        <v>41242</v>
      </c>
      <c r="BG8910" s="34">
        <f t="shared" si="1394"/>
        <v>82.88000000000001</v>
      </c>
      <c r="BH8910" s="32">
        <f t="shared" si="1395"/>
        <v>1</v>
      </c>
      <c r="BI8910" s="32">
        <f t="shared" si="1396"/>
        <v>0</v>
      </c>
      <c r="BJ8910" s="69">
        <f t="shared" si="1397"/>
        <v>0</v>
      </c>
      <c r="BK8910" s="158" t="str">
        <f t="shared" si="1398"/>
        <v/>
      </c>
    </row>
    <row r="8911" spans="1:63" ht="12" customHeight="1" x14ac:dyDescent="0.2">
      <c r="A8911" s="8"/>
      <c r="B8911" s="7"/>
      <c r="C8911" s="7"/>
      <c r="D8911" s="7"/>
      <c r="E8911" s="7"/>
      <c r="F8911" s="7"/>
      <c r="G8911" s="7"/>
      <c r="H8911" s="7"/>
      <c r="I8911" s="10"/>
      <c r="J8911" s="25"/>
      <c r="K8911" s="250"/>
      <c r="L8911" s="31"/>
      <c r="M8911" s="9"/>
      <c r="N8911" s="11" t="s">
        <v>25</v>
      </c>
      <c r="O8911" s="39"/>
      <c r="P8911" s="47"/>
      <c r="Q8911" s="13"/>
      <c r="R8911" s="248">
        <f t="shared" si="1390"/>
        <v>0</v>
      </c>
      <c r="S8911" s="248">
        <f t="shared" si="1391"/>
        <v>0</v>
      </c>
      <c r="T8911" s="248">
        <f t="shared" si="1392"/>
        <v>0</v>
      </c>
      <c r="U8911" s="248">
        <f t="shared" si="1393"/>
        <v>0</v>
      </c>
      <c r="V8911" s="13"/>
      <c r="W8911" s="7"/>
      <c r="AT8911" s="130"/>
      <c r="BF8911" s="33">
        <f t="shared" si="1399"/>
        <v>41242</v>
      </c>
      <c r="BG8911" s="34">
        <f t="shared" si="1394"/>
        <v>82.88000000000001</v>
      </c>
      <c r="BH8911" s="32">
        <f t="shared" si="1395"/>
        <v>1</v>
      </c>
      <c r="BI8911" s="32">
        <f t="shared" si="1396"/>
        <v>0</v>
      </c>
      <c r="BJ8911" s="69">
        <f t="shared" si="1397"/>
        <v>0</v>
      </c>
      <c r="BK8911" s="158" t="str">
        <f t="shared" si="1398"/>
        <v/>
      </c>
    </row>
    <row r="8912" spans="1:63" ht="12" customHeight="1" x14ac:dyDescent="0.2">
      <c r="A8912" s="8"/>
      <c r="B8912" s="7"/>
      <c r="C8912" s="7"/>
      <c r="D8912" s="7"/>
      <c r="E8912" s="7"/>
      <c r="F8912" s="7"/>
      <c r="G8912" s="7"/>
      <c r="H8912" s="7"/>
      <c r="I8912" s="10"/>
      <c r="J8912" s="25"/>
      <c r="K8912" s="250"/>
      <c r="L8912" s="31"/>
      <c r="M8912" s="9"/>
      <c r="N8912" s="11" t="s">
        <v>25</v>
      </c>
      <c r="O8912" s="39"/>
      <c r="P8912" s="47"/>
      <c r="Q8912" s="13"/>
      <c r="R8912" s="248">
        <f t="shared" si="1390"/>
        <v>0</v>
      </c>
      <c r="S8912" s="248">
        <f t="shared" si="1391"/>
        <v>0</v>
      </c>
      <c r="T8912" s="248">
        <f t="shared" si="1392"/>
        <v>0</v>
      </c>
      <c r="U8912" s="248">
        <f t="shared" si="1393"/>
        <v>0</v>
      </c>
      <c r="V8912" s="13"/>
      <c r="W8912" s="7"/>
      <c r="AT8912" s="130"/>
      <c r="BF8912" s="33">
        <f t="shared" si="1399"/>
        <v>41242</v>
      </c>
      <c r="BG8912" s="34">
        <f t="shared" si="1394"/>
        <v>82.88000000000001</v>
      </c>
      <c r="BH8912" s="32">
        <f t="shared" si="1395"/>
        <v>1</v>
      </c>
      <c r="BI8912" s="32">
        <f t="shared" si="1396"/>
        <v>0</v>
      </c>
      <c r="BJ8912" s="69">
        <f t="shared" si="1397"/>
        <v>0</v>
      </c>
      <c r="BK8912" s="158" t="str">
        <f t="shared" si="1398"/>
        <v/>
      </c>
    </row>
    <row r="8913" spans="1:63" ht="12" customHeight="1" x14ac:dyDescent="0.2">
      <c r="A8913" s="8"/>
      <c r="B8913" s="7"/>
      <c r="C8913" s="7"/>
      <c r="D8913" s="7"/>
      <c r="E8913" s="7"/>
      <c r="F8913" s="7"/>
      <c r="G8913" s="7"/>
      <c r="H8913" s="7"/>
      <c r="I8913" s="10"/>
      <c r="J8913" s="25"/>
      <c r="K8913" s="250"/>
      <c r="L8913" s="31"/>
      <c r="M8913" s="9"/>
      <c r="N8913" s="11" t="s">
        <v>25</v>
      </c>
      <c r="O8913" s="39"/>
      <c r="P8913" s="47"/>
      <c r="Q8913" s="13"/>
      <c r="R8913" s="248">
        <f t="shared" si="1390"/>
        <v>0</v>
      </c>
      <c r="S8913" s="248">
        <f t="shared" si="1391"/>
        <v>0</v>
      </c>
      <c r="T8913" s="248">
        <f t="shared" si="1392"/>
        <v>0</v>
      </c>
      <c r="U8913" s="248">
        <f t="shared" si="1393"/>
        <v>0</v>
      </c>
      <c r="V8913" s="13"/>
      <c r="W8913" s="7"/>
      <c r="AT8913" s="130"/>
      <c r="BF8913" s="33">
        <f t="shared" si="1399"/>
        <v>41242</v>
      </c>
      <c r="BG8913" s="34">
        <f t="shared" si="1394"/>
        <v>82.88000000000001</v>
      </c>
      <c r="BH8913" s="32">
        <f t="shared" si="1395"/>
        <v>1</v>
      </c>
      <c r="BI8913" s="32">
        <f t="shared" si="1396"/>
        <v>0</v>
      </c>
      <c r="BJ8913" s="69">
        <f t="shared" si="1397"/>
        <v>0</v>
      </c>
      <c r="BK8913" s="158" t="str">
        <f t="shared" si="1398"/>
        <v/>
      </c>
    </row>
    <row r="8914" spans="1:63" ht="12" customHeight="1" x14ac:dyDescent="0.2">
      <c r="A8914" s="8"/>
      <c r="B8914" s="7"/>
      <c r="C8914" s="7"/>
      <c r="D8914" s="7"/>
      <c r="E8914" s="7"/>
      <c r="F8914" s="7"/>
      <c r="G8914" s="7"/>
      <c r="H8914" s="7"/>
      <c r="I8914" s="10"/>
      <c r="J8914" s="25"/>
      <c r="K8914" s="250"/>
      <c r="L8914" s="31"/>
      <c r="M8914" s="9"/>
      <c r="N8914" s="11" t="s">
        <v>25</v>
      </c>
      <c r="O8914" s="39"/>
      <c r="P8914" s="47"/>
      <c r="Q8914" s="13"/>
      <c r="R8914" s="248">
        <f t="shared" si="1390"/>
        <v>0</v>
      </c>
      <c r="S8914" s="248">
        <f t="shared" si="1391"/>
        <v>0</v>
      </c>
      <c r="T8914" s="248">
        <f t="shared" si="1392"/>
        <v>0</v>
      </c>
      <c r="U8914" s="248">
        <f t="shared" si="1393"/>
        <v>0</v>
      </c>
      <c r="V8914" s="13"/>
      <c r="W8914" s="7"/>
      <c r="AT8914" s="130"/>
      <c r="BF8914" s="33">
        <f t="shared" si="1399"/>
        <v>41242</v>
      </c>
      <c r="BG8914" s="34">
        <f t="shared" si="1394"/>
        <v>82.88000000000001</v>
      </c>
      <c r="BH8914" s="32">
        <f t="shared" si="1395"/>
        <v>1</v>
      </c>
      <c r="BI8914" s="32">
        <f t="shared" si="1396"/>
        <v>0</v>
      </c>
      <c r="BJ8914" s="69">
        <f t="shared" si="1397"/>
        <v>0</v>
      </c>
      <c r="BK8914" s="158" t="str">
        <f t="shared" si="1398"/>
        <v/>
      </c>
    </row>
    <row r="8915" spans="1:63" ht="12" customHeight="1" x14ac:dyDescent="0.2">
      <c r="A8915" s="8"/>
      <c r="B8915" s="7"/>
      <c r="C8915" s="7"/>
      <c r="D8915" s="7"/>
      <c r="E8915" s="7"/>
      <c r="F8915" s="7"/>
      <c r="G8915" s="7"/>
      <c r="H8915" s="7"/>
      <c r="I8915" s="10"/>
      <c r="J8915" s="25"/>
      <c r="K8915" s="250"/>
      <c r="L8915" s="31"/>
      <c r="M8915" s="9"/>
      <c r="N8915" s="11" t="s">
        <v>25</v>
      </c>
      <c r="O8915" s="39"/>
      <c r="P8915" s="47"/>
      <c r="Q8915" s="13"/>
      <c r="R8915" s="248">
        <f t="shared" si="1390"/>
        <v>0</v>
      </c>
      <c r="S8915" s="248">
        <f t="shared" si="1391"/>
        <v>0</v>
      </c>
      <c r="T8915" s="248">
        <f t="shared" si="1392"/>
        <v>0</v>
      </c>
      <c r="U8915" s="248">
        <f t="shared" si="1393"/>
        <v>0</v>
      </c>
      <c r="V8915" s="13"/>
      <c r="W8915" s="7"/>
      <c r="AT8915" s="130"/>
      <c r="BF8915" s="33">
        <f t="shared" si="1399"/>
        <v>41242</v>
      </c>
      <c r="BG8915" s="34">
        <f t="shared" si="1394"/>
        <v>82.88000000000001</v>
      </c>
      <c r="BH8915" s="32">
        <f t="shared" si="1395"/>
        <v>1</v>
      </c>
      <c r="BI8915" s="32">
        <f t="shared" si="1396"/>
        <v>0</v>
      </c>
      <c r="BJ8915" s="69">
        <f t="shared" si="1397"/>
        <v>0</v>
      </c>
      <c r="BK8915" s="158" t="str">
        <f t="shared" si="1398"/>
        <v/>
      </c>
    </row>
    <row r="8916" spans="1:63" ht="12" customHeight="1" x14ac:dyDescent="0.2">
      <c r="A8916" s="8"/>
      <c r="B8916" s="7"/>
      <c r="C8916" s="7"/>
      <c r="D8916" s="7"/>
      <c r="E8916" s="7"/>
      <c r="F8916" s="7"/>
      <c r="G8916" s="7"/>
      <c r="H8916" s="7"/>
      <c r="I8916" s="10"/>
      <c r="J8916" s="25"/>
      <c r="K8916" s="250"/>
      <c r="L8916" s="31"/>
      <c r="M8916" s="9"/>
      <c r="N8916" s="11" t="s">
        <v>25</v>
      </c>
      <c r="O8916" s="39"/>
      <c r="P8916" s="47"/>
      <c r="Q8916" s="13"/>
      <c r="R8916" s="248">
        <f t="shared" si="1390"/>
        <v>0</v>
      </c>
      <c r="S8916" s="248">
        <f t="shared" si="1391"/>
        <v>0</v>
      </c>
      <c r="T8916" s="248">
        <f t="shared" si="1392"/>
        <v>0</v>
      </c>
      <c r="U8916" s="248">
        <f t="shared" si="1393"/>
        <v>0</v>
      </c>
      <c r="V8916" s="13"/>
      <c r="W8916" s="7"/>
      <c r="AT8916" s="130"/>
      <c r="BF8916" s="33">
        <f t="shared" si="1399"/>
        <v>41242</v>
      </c>
      <c r="BG8916" s="34">
        <f t="shared" si="1394"/>
        <v>82.88000000000001</v>
      </c>
      <c r="BH8916" s="32">
        <f t="shared" si="1395"/>
        <v>1</v>
      </c>
      <c r="BI8916" s="32">
        <f t="shared" si="1396"/>
        <v>0</v>
      </c>
      <c r="BJ8916" s="69">
        <f t="shared" si="1397"/>
        <v>0</v>
      </c>
      <c r="BK8916" s="158" t="str">
        <f t="shared" si="1398"/>
        <v/>
      </c>
    </row>
    <row r="8917" spans="1:63" ht="12" customHeight="1" x14ac:dyDescent="0.2">
      <c r="A8917" s="8"/>
      <c r="B8917" s="7"/>
      <c r="C8917" s="7"/>
      <c r="D8917" s="7"/>
      <c r="E8917" s="7"/>
      <c r="F8917" s="7"/>
      <c r="G8917" s="7"/>
      <c r="H8917" s="7"/>
      <c r="I8917" s="10"/>
      <c r="J8917" s="25"/>
      <c r="K8917" s="250"/>
      <c r="L8917" s="31"/>
      <c r="M8917" s="9"/>
      <c r="N8917" s="11" t="s">
        <v>25</v>
      </c>
      <c r="O8917" s="39"/>
      <c r="P8917" s="47"/>
      <c r="Q8917" s="13"/>
      <c r="R8917" s="248">
        <f t="shared" si="1390"/>
        <v>0</v>
      </c>
      <c r="S8917" s="248">
        <f t="shared" si="1391"/>
        <v>0</v>
      </c>
      <c r="T8917" s="248">
        <f t="shared" si="1392"/>
        <v>0</v>
      </c>
      <c r="U8917" s="248">
        <f t="shared" si="1393"/>
        <v>0</v>
      </c>
      <c r="V8917" s="13"/>
      <c r="W8917" s="7"/>
      <c r="AT8917" s="130"/>
      <c r="BF8917" s="33">
        <f t="shared" si="1399"/>
        <v>41242</v>
      </c>
      <c r="BG8917" s="34">
        <f t="shared" si="1394"/>
        <v>82.88000000000001</v>
      </c>
      <c r="BH8917" s="32">
        <f t="shared" si="1395"/>
        <v>1</v>
      </c>
      <c r="BI8917" s="32">
        <f t="shared" si="1396"/>
        <v>0</v>
      </c>
      <c r="BJ8917" s="69">
        <f t="shared" si="1397"/>
        <v>0</v>
      </c>
      <c r="BK8917" s="158" t="str">
        <f t="shared" si="1398"/>
        <v/>
      </c>
    </row>
    <row r="8918" spans="1:63" ht="12" customHeight="1" x14ac:dyDescent="0.2">
      <c r="A8918" s="8"/>
      <c r="B8918" s="7"/>
      <c r="C8918" s="7"/>
      <c r="D8918" s="7"/>
      <c r="E8918" s="7"/>
      <c r="F8918" s="7"/>
      <c r="G8918" s="7"/>
      <c r="H8918" s="7"/>
      <c r="I8918" s="10"/>
      <c r="J8918" s="25"/>
      <c r="K8918" s="250"/>
      <c r="L8918" s="31"/>
      <c r="M8918" s="9"/>
      <c r="N8918" s="11" t="s">
        <v>25</v>
      </c>
      <c r="O8918" s="39"/>
      <c r="P8918" s="47"/>
      <c r="Q8918" s="13"/>
      <c r="R8918" s="248">
        <f t="shared" si="1390"/>
        <v>0</v>
      </c>
      <c r="S8918" s="248">
        <f t="shared" si="1391"/>
        <v>0</v>
      </c>
      <c r="T8918" s="248">
        <f t="shared" si="1392"/>
        <v>0</v>
      </c>
      <c r="U8918" s="248">
        <f t="shared" si="1393"/>
        <v>0</v>
      </c>
      <c r="V8918" s="13"/>
      <c r="W8918" s="7"/>
      <c r="AT8918" s="130"/>
      <c r="BF8918" s="33">
        <f t="shared" si="1399"/>
        <v>41242</v>
      </c>
      <c r="BG8918" s="34">
        <f t="shared" si="1394"/>
        <v>82.88000000000001</v>
      </c>
      <c r="BH8918" s="32">
        <f t="shared" si="1395"/>
        <v>1</v>
      </c>
      <c r="BI8918" s="32">
        <f t="shared" si="1396"/>
        <v>0</v>
      </c>
      <c r="BJ8918" s="69">
        <f t="shared" si="1397"/>
        <v>0</v>
      </c>
      <c r="BK8918" s="158" t="str">
        <f t="shared" si="1398"/>
        <v/>
      </c>
    </row>
    <row r="8919" spans="1:63" ht="12" customHeight="1" x14ac:dyDescent="0.2">
      <c r="A8919" s="8"/>
      <c r="B8919" s="7"/>
      <c r="C8919" s="7"/>
      <c r="D8919" s="7"/>
      <c r="E8919" s="7"/>
      <c r="F8919" s="7"/>
      <c r="G8919" s="7"/>
      <c r="H8919" s="7"/>
      <c r="I8919" s="10"/>
      <c r="J8919" s="25"/>
      <c r="K8919" s="250"/>
      <c r="L8919" s="31"/>
      <c r="M8919" s="9"/>
      <c r="N8919" s="11" t="s">
        <v>25</v>
      </c>
      <c r="O8919" s="39"/>
      <c r="P8919" s="47"/>
      <c r="Q8919" s="13"/>
      <c r="R8919" s="248">
        <f t="shared" si="1390"/>
        <v>0</v>
      </c>
      <c r="S8919" s="248">
        <f t="shared" si="1391"/>
        <v>0</v>
      </c>
      <c r="T8919" s="248">
        <f t="shared" si="1392"/>
        <v>0</v>
      </c>
      <c r="U8919" s="248">
        <f t="shared" si="1393"/>
        <v>0</v>
      </c>
      <c r="V8919" s="13"/>
      <c r="W8919" s="7"/>
      <c r="AT8919" s="130"/>
      <c r="BF8919" s="33">
        <f t="shared" si="1399"/>
        <v>41242</v>
      </c>
      <c r="BG8919" s="34">
        <f t="shared" si="1394"/>
        <v>82.88000000000001</v>
      </c>
      <c r="BH8919" s="32">
        <f t="shared" si="1395"/>
        <v>1</v>
      </c>
      <c r="BI8919" s="32">
        <f t="shared" si="1396"/>
        <v>0</v>
      </c>
      <c r="BJ8919" s="69">
        <f t="shared" si="1397"/>
        <v>0</v>
      </c>
      <c r="BK8919" s="158" t="str">
        <f t="shared" si="1398"/>
        <v/>
      </c>
    </row>
    <row r="8920" spans="1:63" ht="12" customHeight="1" x14ac:dyDescent="0.2">
      <c r="A8920" s="8"/>
      <c r="B8920" s="7"/>
      <c r="C8920" s="7"/>
      <c r="D8920" s="7"/>
      <c r="E8920" s="7"/>
      <c r="F8920" s="7"/>
      <c r="G8920" s="7"/>
      <c r="H8920" s="7"/>
      <c r="I8920" s="10"/>
      <c r="J8920" s="25"/>
      <c r="K8920" s="250"/>
      <c r="L8920" s="31"/>
      <c r="M8920" s="9"/>
      <c r="N8920" s="11" t="s">
        <v>25</v>
      </c>
      <c r="O8920" s="39"/>
      <c r="P8920" s="47"/>
      <c r="Q8920" s="13"/>
      <c r="R8920" s="248">
        <f t="shared" si="1390"/>
        <v>0</v>
      </c>
      <c r="S8920" s="248">
        <f t="shared" si="1391"/>
        <v>0</v>
      </c>
      <c r="T8920" s="248">
        <f t="shared" si="1392"/>
        <v>0</v>
      </c>
      <c r="U8920" s="248">
        <f t="shared" si="1393"/>
        <v>0</v>
      </c>
      <c r="V8920" s="13"/>
      <c r="W8920" s="7"/>
      <c r="AT8920" s="130"/>
      <c r="BF8920" s="33">
        <f t="shared" si="1399"/>
        <v>41242</v>
      </c>
      <c r="BG8920" s="34">
        <f t="shared" si="1394"/>
        <v>82.88000000000001</v>
      </c>
      <c r="BH8920" s="32">
        <f t="shared" si="1395"/>
        <v>1</v>
      </c>
      <c r="BI8920" s="32">
        <f t="shared" si="1396"/>
        <v>0</v>
      </c>
      <c r="BJ8920" s="69">
        <f t="shared" si="1397"/>
        <v>0</v>
      </c>
      <c r="BK8920" s="158" t="str">
        <f t="shared" si="1398"/>
        <v/>
      </c>
    </row>
    <row r="8921" spans="1:63" ht="12" customHeight="1" x14ac:dyDescent="0.2">
      <c r="A8921" s="8"/>
      <c r="B8921" s="7"/>
      <c r="C8921" s="7"/>
      <c r="D8921" s="7"/>
      <c r="E8921" s="7"/>
      <c r="F8921" s="7"/>
      <c r="G8921" s="7"/>
      <c r="H8921" s="7"/>
      <c r="I8921" s="10"/>
      <c r="J8921" s="25"/>
      <c r="K8921" s="250"/>
      <c r="L8921" s="31"/>
      <c r="M8921" s="9"/>
      <c r="N8921" s="11" t="s">
        <v>25</v>
      </c>
      <c r="O8921" s="39"/>
      <c r="P8921" s="47"/>
      <c r="Q8921" s="13"/>
      <c r="R8921" s="248">
        <f t="shared" si="1390"/>
        <v>0</v>
      </c>
      <c r="S8921" s="248">
        <f t="shared" si="1391"/>
        <v>0</v>
      </c>
      <c r="T8921" s="248">
        <f t="shared" si="1392"/>
        <v>0</v>
      </c>
      <c r="U8921" s="248">
        <f t="shared" si="1393"/>
        <v>0</v>
      </c>
      <c r="V8921" s="13"/>
      <c r="W8921" s="7"/>
      <c r="AT8921" s="130"/>
      <c r="BF8921" s="33">
        <f t="shared" si="1399"/>
        <v>41242</v>
      </c>
      <c r="BG8921" s="34">
        <f t="shared" si="1394"/>
        <v>82.88000000000001</v>
      </c>
      <c r="BH8921" s="32">
        <f t="shared" si="1395"/>
        <v>1</v>
      </c>
      <c r="BI8921" s="32">
        <f t="shared" si="1396"/>
        <v>0</v>
      </c>
      <c r="BJ8921" s="69">
        <f t="shared" si="1397"/>
        <v>0</v>
      </c>
      <c r="BK8921" s="158" t="str">
        <f t="shared" si="1398"/>
        <v/>
      </c>
    </row>
    <row r="8922" spans="1:63" ht="12" customHeight="1" x14ac:dyDescent="0.2">
      <c r="A8922" s="8"/>
      <c r="B8922" s="7"/>
      <c r="C8922" s="7"/>
      <c r="D8922" s="7"/>
      <c r="E8922" s="7"/>
      <c r="F8922" s="7"/>
      <c r="G8922" s="7"/>
      <c r="H8922" s="7"/>
      <c r="I8922" s="10"/>
      <c r="J8922" s="25"/>
      <c r="K8922" s="250"/>
      <c r="L8922" s="31"/>
      <c r="M8922" s="9"/>
      <c r="N8922" s="11" t="s">
        <v>25</v>
      </c>
      <c r="O8922" s="39"/>
      <c r="P8922" s="47"/>
      <c r="Q8922" s="13"/>
      <c r="R8922" s="248">
        <f t="shared" si="1390"/>
        <v>0</v>
      </c>
      <c r="S8922" s="248">
        <f t="shared" si="1391"/>
        <v>0</v>
      </c>
      <c r="T8922" s="248">
        <f t="shared" si="1392"/>
        <v>0</v>
      </c>
      <c r="U8922" s="248">
        <f t="shared" si="1393"/>
        <v>0</v>
      </c>
      <c r="V8922" s="13"/>
      <c r="W8922" s="7"/>
      <c r="AT8922" s="130"/>
      <c r="BF8922" s="33">
        <f t="shared" si="1399"/>
        <v>41242</v>
      </c>
      <c r="BG8922" s="34">
        <f t="shared" si="1394"/>
        <v>82.88000000000001</v>
      </c>
      <c r="BH8922" s="32">
        <f t="shared" si="1395"/>
        <v>1</v>
      </c>
      <c r="BI8922" s="32">
        <f t="shared" si="1396"/>
        <v>0</v>
      </c>
      <c r="BJ8922" s="69">
        <f t="shared" si="1397"/>
        <v>0</v>
      </c>
      <c r="BK8922" s="158" t="str">
        <f t="shared" si="1398"/>
        <v/>
      </c>
    </row>
    <row r="8923" spans="1:63" ht="12" customHeight="1" x14ac:dyDescent="0.2">
      <c r="A8923" s="8"/>
      <c r="B8923" s="7"/>
      <c r="C8923" s="7"/>
      <c r="D8923" s="7"/>
      <c r="E8923" s="7"/>
      <c r="F8923" s="7"/>
      <c r="G8923" s="7"/>
      <c r="H8923" s="7"/>
      <c r="I8923" s="10"/>
      <c r="J8923" s="25"/>
      <c r="K8923" s="250"/>
      <c r="L8923" s="31"/>
      <c r="M8923" s="9"/>
      <c r="N8923" s="11" t="s">
        <v>25</v>
      </c>
      <c r="O8923" s="39"/>
      <c r="P8923" s="47"/>
      <c r="Q8923" s="13"/>
      <c r="R8923" s="248">
        <f t="shared" si="1390"/>
        <v>0</v>
      </c>
      <c r="S8923" s="248">
        <f t="shared" si="1391"/>
        <v>0</v>
      </c>
      <c r="T8923" s="248">
        <f t="shared" si="1392"/>
        <v>0</v>
      </c>
      <c r="U8923" s="248">
        <f t="shared" si="1393"/>
        <v>0</v>
      </c>
      <c r="V8923" s="13"/>
      <c r="W8923" s="7"/>
      <c r="AT8923" s="130"/>
      <c r="BF8923" s="33">
        <f t="shared" si="1399"/>
        <v>41242</v>
      </c>
      <c r="BG8923" s="34">
        <f t="shared" si="1394"/>
        <v>82.88000000000001</v>
      </c>
      <c r="BH8923" s="32">
        <f t="shared" si="1395"/>
        <v>1</v>
      </c>
      <c r="BI8923" s="32">
        <f t="shared" si="1396"/>
        <v>0</v>
      </c>
      <c r="BJ8923" s="69">
        <f t="shared" si="1397"/>
        <v>0</v>
      </c>
      <c r="BK8923" s="158" t="str">
        <f t="shared" si="1398"/>
        <v/>
      </c>
    </row>
    <row r="8924" spans="1:63" ht="12" customHeight="1" x14ac:dyDescent="0.2">
      <c r="A8924" s="8"/>
      <c r="B8924" s="7"/>
      <c r="C8924" s="7"/>
      <c r="D8924" s="7"/>
      <c r="E8924" s="7"/>
      <c r="F8924" s="7"/>
      <c r="G8924" s="7"/>
      <c r="H8924" s="7"/>
      <c r="I8924" s="10"/>
      <c r="J8924" s="25"/>
      <c r="K8924" s="250"/>
      <c r="L8924" s="31"/>
      <c r="M8924" s="9"/>
      <c r="N8924" s="11" t="s">
        <v>25</v>
      </c>
      <c r="O8924" s="39"/>
      <c r="P8924" s="47"/>
      <c r="Q8924" s="13"/>
      <c r="R8924" s="248">
        <f t="shared" si="1390"/>
        <v>0</v>
      </c>
      <c r="S8924" s="248">
        <f t="shared" si="1391"/>
        <v>0</v>
      </c>
      <c r="T8924" s="248">
        <f t="shared" si="1392"/>
        <v>0</v>
      </c>
      <c r="U8924" s="248">
        <f t="shared" si="1393"/>
        <v>0</v>
      </c>
      <c r="V8924" s="13"/>
      <c r="W8924" s="7"/>
      <c r="AT8924" s="130"/>
      <c r="BF8924" s="33">
        <f t="shared" si="1399"/>
        <v>41242</v>
      </c>
      <c r="BG8924" s="34">
        <f t="shared" si="1394"/>
        <v>82.88000000000001</v>
      </c>
      <c r="BH8924" s="32">
        <f t="shared" si="1395"/>
        <v>1</v>
      </c>
      <c r="BI8924" s="32">
        <f t="shared" si="1396"/>
        <v>0</v>
      </c>
      <c r="BJ8924" s="69">
        <f t="shared" si="1397"/>
        <v>0</v>
      </c>
      <c r="BK8924" s="158" t="str">
        <f t="shared" si="1398"/>
        <v/>
      </c>
    </row>
    <row r="8925" spans="1:63" ht="12" customHeight="1" x14ac:dyDescent="0.2">
      <c r="A8925" s="8"/>
      <c r="B8925" s="7"/>
      <c r="C8925" s="7"/>
      <c r="D8925" s="7"/>
      <c r="E8925" s="7"/>
      <c r="F8925" s="7"/>
      <c r="G8925" s="7"/>
      <c r="H8925" s="7"/>
      <c r="I8925" s="10"/>
      <c r="J8925" s="25"/>
      <c r="K8925" s="250"/>
      <c r="L8925" s="31"/>
      <c r="M8925" s="9"/>
      <c r="N8925" s="11" t="s">
        <v>25</v>
      </c>
      <c r="O8925" s="39"/>
      <c r="P8925" s="47"/>
      <c r="Q8925" s="13"/>
      <c r="R8925" s="248">
        <f t="shared" si="1390"/>
        <v>0</v>
      </c>
      <c r="S8925" s="248">
        <f t="shared" si="1391"/>
        <v>0</v>
      </c>
      <c r="T8925" s="248">
        <f t="shared" si="1392"/>
        <v>0</v>
      </c>
      <c r="U8925" s="248">
        <f t="shared" si="1393"/>
        <v>0</v>
      </c>
      <c r="V8925" s="13"/>
      <c r="W8925" s="7"/>
      <c r="AT8925" s="130"/>
      <c r="BF8925" s="33">
        <f t="shared" si="1399"/>
        <v>41242</v>
      </c>
      <c r="BG8925" s="34">
        <f t="shared" si="1394"/>
        <v>82.88000000000001</v>
      </c>
      <c r="BH8925" s="32">
        <f t="shared" si="1395"/>
        <v>1</v>
      </c>
      <c r="BI8925" s="32">
        <f t="shared" si="1396"/>
        <v>0</v>
      </c>
      <c r="BJ8925" s="69">
        <f t="shared" si="1397"/>
        <v>0</v>
      </c>
      <c r="BK8925" s="158" t="str">
        <f t="shared" si="1398"/>
        <v/>
      </c>
    </row>
    <row r="8926" spans="1:63" ht="12" customHeight="1" x14ac:dyDescent="0.2">
      <c r="A8926" s="8"/>
      <c r="B8926" s="7"/>
      <c r="C8926" s="7"/>
      <c r="D8926" s="7"/>
      <c r="E8926" s="7"/>
      <c r="F8926" s="7"/>
      <c r="G8926" s="7"/>
      <c r="H8926" s="7"/>
      <c r="I8926" s="10"/>
      <c r="J8926" s="25"/>
      <c r="K8926" s="250"/>
      <c r="L8926" s="31"/>
      <c r="M8926" s="9"/>
      <c r="N8926" s="11" t="s">
        <v>25</v>
      </c>
      <c r="O8926" s="39"/>
      <c r="P8926" s="47"/>
      <c r="Q8926" s="13"/>
      <c r="R8926" s="248">
        <f t="shared" si="1390"/>
        <v>0</v>
      </c>
      <c r="S8926" s="248">
        <f t="shared" si="1391"/>
        <v>0</v>
      </c>
      <c r="T8926" s="248">
        <f t="shared" si="1392"/>
        <v>0</v>
      </c>
      <c r="U8926" s="248">
        <f t="shared" si="1393"/>
        <v>0</v>
      </c>
      <c r="V8926" s="13"/>
      <c r="W8926" s="7"/>
      <c r="AT8926" s="130"/>
      <c r="BF8926" s="33">
        <f t="shared" si="1399"/>
        <v>41242</v>
      </c>
      <c r="BG8926" s="34">
        <f t="shared" si="1394"/>
        <v>82.88000000000001</v>
      </c>
      <c r="BH8926" s="32">
        <f t="shared" si="1395"/>
        <v>1</v>
      </c>
      <c r="BI8926" s="32">
        <f t="shared" si="1396"/>
        <v>0</v>
      </c>
      <c r="BJ8926" s="69">
        <f t="shared" si="1397"/>
        <v>0</v>
      </c>
      <c r="BK8926" s="158" t="str">
        <f t="shared" si="1398"/>
        <v/>
      </c>
    </row>
    <row r="8927" spans="1:63" ht="12" customHeight="1" x14ac:dyDescent="0.2">
      <c r="A8927" s="8"/>
      <c r="B8927" s="7"/>
      <c r="C8927" s="7"/>
      <c r="D8927" s="7"/>
      <c r="E8927" s="7"/>
      <c r="F8927" s="7"/>
      <c r="G8927" s="7"/>
      <c r="H8927" s="7"/>
      <c r="I8927" s="10"/>
      <c r="J8927" s="25"/>
      <c r="K8927" s="250"/>
      <c r="L8927" s="31"/>
      <c r="M8927" s="9"/>
      <c r="N8927" s="11" t="s">
        <v>25</v>
      </c>
      <c r="O8927" s="39"/>
      <c r="P8927" s="47"/>
      <c r="Q8927" s="13"/>
      <c r="R8927" s="248">
        <f t="shared" si="1390"/>
        <v>0</v>
      </c>
      <c r="S8927" s="248">
        <f t="shared" si="1391"/>
        <v>0</v>
      </c>
      <c r="T8927" s="248">
        <f t="shared" si="1392"/>
        <v>0</v>
      </c>
      <c r="U8927" s="248">
        <f t="shared" si="1393"/>
        <v>0</v>
      </c>
      <c r="V8927" s="13"/>
      <c r="W8927" s="7"/>
      <c r="AT8927" s="130"/>
      <c r="BF8927" s="33">
        <f t="shared" si="1399"/>
        <v>41242</v>
      </c>
      <c r="BG8927" s="34">
        <f t="shared" si="1394"/>
        <v>82.88000000000001</v>
      </c>
      <c r="BH8927" s="32">
        <f t="shared" si="1395"/>
        <v>1</v>
      </c>
      <c r="BI8927" s="32">
        <f t="shared" si="1396"/>
        <v>0</v>
      </c>
      <c r="BJ8927" s="69">
        <f t="shared" si="1397"/>
        <v>0</v>
      </c>
      <c r="BK8927" s="158" t="str">
        <f t="shared" si="1398"/>
        <v/>
      </c>
    </row>
    <row r="8928" spans="1:63" ht="12" customHeight="1" x14ac:dyDescent="0.2">
      <c r="A8928" s="8"/>
      <c r="B8928" s="7"/>
      <c r="C8928" s="7"/>
      <c r="D8928" s="7"/>
      <c r="E8928" s="7"/>
      <c r="F8928" s="7"/>
      <c r="G8928" s="7"/>
      <c r="H8928" s="7"/>
      <c r="I8928" s="10"/>
      <c r="J8928" s="25"/>
      <c r="K8928" s="250"/>
      <c r="L8928" s="31"/>
      <c r="M8928" s="9"/>
      <c r="N8928" s="11" t="s">
        <v>25</v>
      </c>
      <c r="O8928" s="39"/>
      <c r="P8928" s="47"/>
      <c r="Q8928" s="13"/>
      <c r="R8928" s="248">
        <f t="shared" si="1390"/>
        <v>0</v>
      </c>
      <c r="S8928" s="248">
        <f t="shared" si="1391"/>
        <v>0</v>
      </c>
      <c r="T8928" s="248">
        <f t="shared" si="1392"/>
        <v>0</v>
      </c>
      <c r="U8928" s="248">
        <f t="shared" si="1393"/>
        <v>0</v>
      </c>
      <c r="V8928" s="13"/>
      <c r="W8928" s="7"/>
      <c r="AT8928" s="130"/>
      <c r="BF8928" s="33">
        <f t="shared" si="1399"/>
        <v>41242</v>
      </c>
      <c r="BG8928" s="34">
        <f t="shared" si="1394"/>
        <v>82.88000000000001</v>
      </c>
      <c r="BH8928" s="32">
        <f t="shared" si="1395"/>
        <v>1</v>
      </c>
      <c r="BI8928" s="32">
        <f t="shared" si="1396"/>
        <v>0</v>
      </c>
      <c r="BJ8928" s="69">
        <f t="shared" si="1397"/>
        <v>0</v>
      </c>
      <c r="BK8928" s="158" t="str">
        <f t="shared" si="1398"/>
        <v/>
      </c>
    </row>
    <row r="8929" spans="1:63" ht="12" customHeight="1" x14ac:dyDescent="0.2">
      <c r="A8929" s="8"/>
      <c r="B8929" s="7"/>
      <c r="C8929" s="7"/>
      <c r="D8929" s="7"/>
      <c r="E8929" s="7"/>
      <c r="F8929" s="7"/>
      <c r="G8929" s="7"/>
      <c r="H8929" s="7"/>
      <c r="I8929" s="10"/>
      <c r="J8929" s="25"/>
      <c r="K8929" s="250"/>
      <c r="L8929" s="31"/>
      <c r="M8929" s="9"/>
      <c r="N8929" s="11" t="s">
        <v>25</v>
      </c>
      <c r="O8929" s="39"/>
      <c r="P8929" s="47"/>
      <c r="Q8929" s="13"/>
      <c r="R8929" s="248">
        <f t="shared" si="1390"/>
        <v>0</v>
      </c>
      <c r="S8929" s="248">
        <f t="shared" si="1391"/>
        <v>0</v>
      </c>
      <c r="T8929" s="248">
        <f t="shared" si="1392"/>
        <v>0</v>
      </c>
      <c r="U8929" s="248">
        <f t="shared" si="1393"/>
        <v>0</v>
      </c>
      <c r="V8929" s="13"/>
      <c r="W8929" s="7"/>
      <c r="AT8929" s="130"/>
      <c r="BF8929" s="33">
        <f t="shared" si="1399"/>
        <v>41242</v>
      </c>
      <c r="BG8929" s="34">
        <f t="shared" si="1394"/>
        <v>82.88000000000001</v>
      </c>
      <c r="BH8929" s="32">
        <f t="shared" si="1395"/>
        <v>1</v>
      </c>
      <c r="BI8929" s="32">
        <f t="shared" si="1396"/>
        <v>0</v>
      </c>
      <c r="BJ8929" s="69">
        <f t="shared" si="1397"/>
        <v>0</v>
      </c>
      <c r="BK8929" s="158" t="str">
        <f t="shared" si="1398"/>
        <v/>
      </c>
    </row>
    <row r="8930" spans="1:63" ht="12" customHeight="1" x14ac:dyDescent="0.2">
      <c r="A8930" s="8"/>
      <c r="B8930" s="7"/>
      <c r="C8930" s="7"/>
      <c r="D8930" s="7"/>
      <c r="E8930" s="7"/>
      <c r="F8930" s="7"/>
      <c r="G8930" s="7"/>
      <c r="H8930" s="7"/>
      <c r="I8930" s="10"/>
      <c r="J8930" s="25"/>
      <c r="K8930" s="250"/>
      <c r="L8930" s="31"/>
      <c r="M8930" s="9"/>
      <c r="N8930" s="11" t="s">
        <v>25</v>
      </c>
      <c r="O8930" s="39"/>
      <c r="P8930" s="47"/>
      <c r="Q8930" s="13"/>
      <c r="R8930" s="248">
        <f t="shared" si="1390"/>
        <v>0</v>
      </c>
      <c r="S8930" s="248">
        <f t="shared" si="1391"/>
        <v>0</v>
      </c>
      <c r="T8930" s="248">
        <f t="shared" si="1392"/>
        <v>0</v>
      </c>
      <c r="U8930" s="248">
        <f t="shared" si="1393"/>
        <v>0</v>
      </c>
      <c r="V8930" s="13"/>
      <c r="W8930" s="7"/>
      <c r="AT8930" s="130"/>
      <c r="BF8930" s="33">
        <f t="shared" si="1399"/>
        <v>41242</v>
      </c>
      <c r="BG8930" s="34">
        <f t="shared" si="1394"/>
        <v>82.88000000000001</v>
      </c>
      <c r="BH8930" s="32">
        <f t="shared" si="1395"/>
        <v>1</v>
      </c>
      <c r="BI8930" s="32">
        <f t="shared" si="1396"/>
        <v>0</v>
      </c>
      <c r="BJ8930" s="69">
        <f t="shared" si="1397"/>
        <v>0</v>
      </c>
      <c r="BK8930" s="158" t="str">
        <f t="shared" si="1398"/>
        <v/>
      </c>
    </row>
    <row r="8931" spans="1:63" ht="12" customHeight="1" x14ac:dyDescent="0.2">
      <c r="A8931" s="8"/>
      <c r="B8931" s="7"/>
      <c r="C8931" s="7"/>
      <c r="D8931" s="7"/>
      <c r="E8931" s="7"/>
      <c r="F8931" s="7"/>
      <c r="G8931" s="7"/>
      <c r="H8931" s="7"/>
      <c r="I8931" s="10"/>
      <c r="J8931" s="25"/>
      <c r="K8931" s="250"/>
      <c r="L8931" s="31"/>
      <c r="M8931" s="9"/>
      <c r="N8931" s="11" t="s">
        <v>25</v>
      </c>
      <c r="O8931" s="39"/>
      <c r="P8931" s="47"/>
      <c r="Q8931" s="13"/>
      <c r="R8931" s="248">
        <f t="shared" si="1390"/>
        <v>0</v>
      </c>
      <c r="S8931" s="248">
        <f t="shared" si="1391"/>
        <v>0</v>
      </c>
      <c r="T8931" s="248">
        <f t="shared" si="1392"/>
        <v>0</v>
      </c>
      <c r="U8931" s="248">
        <f t="shared" si="1393"/>
        <v>0</v>
      </c>
      <c r="V8931" s="13"/>
      <c r="W8931" s="7"/>
      <c r="AT8931" s="130"/>
      <c r="BF8931" s="33">
        <f t="shared" si="1399"/>
        <v>41242</v>
      </c>
      <c r="BG8931" s="34">
        <f t="shared" si="1394"/>
        <v>82.88000000000001</v>
      </c>
      <c r="BH8931" s="32">
        <f t="shared" si="1395"/>
        <v>1</v>
      </c>
      <c r="BI8931" s="32">
        <f t="shared" si="1396"/>
        <v>0</v>
      </c>
      <c r="BJ8931" s="69">
        <f t="shared" si="1397"/>
        <v>0</v>
      </c>
      <c r="BK8931" s="158" t="str">
        <f t="shared" si="1398"/>
        <v/>
      </c>
    </row>
    <row r="8932" spans="1:63" ht="12" customHeight="1" x14ac:dyDescent="0.2">
      <c r="A8932" s="8"/>
      <c r="B8932" s="7"/>
      <c r="C8932" s="7"/>
      <c r="D8932" s="7"/>
      <c r="E8932" s="7"/>
      <c r="F8932" s="7"/>
      <c r="G8932" s="7"/>
      <c r="H8932" s="7"/>
      <c r="I8932" s="10"/>
      <c r="J8932" s="25"/>
      <c r="K8932" s="250"/>
      <c r="L8932" s="31"/>
      <c r="M8932" s="9"/>
      <c r="N8932" s="11" t="s">
        <v>25</v>
      </c>
      <c r="O8932" s="39"/>
      <c r="P8932" s="47"/>
      <c r="Q8932" s="13"/>
      <c r="R8932" s="248">
        <f t="shared" si="1390"/>
        <v>0</v>
      </c>
      <c r="S8932" s="248">
        <f t="shared" si="1391"/>
        <v>0</v>
      </c>
      <c r="T8932" s="248">
        <f t="shared" si="1392"/>
        <v>0</v>
      </c>
      <c r="U8932" s="248">
        <f t="shared" si="1393"/>
        <v>0</v>
      </c>
      <c r="V8932" s="13"/>
      <c r="W8932" s="7"/>
      <c r="AT8932" s="130"/>
      <c r="BF8932" s="33">
        <f t="shared" si="1399"/>
        <v>41242</v>
      </c>
      <c r="BG8932" s="34">
        <f t="shared" si="1394"/>
        <v>82.88000000000001</v>
      </c>
      <c r="BH8932" s="32">
        <f t="shared" si="1395"/>
        <v>1</v>
      </c>
      <c r="BI8932" s="32">
        <f t="shared" si="1396"/>
        <v>0</v>
      </c>
      <c r="BJ8932" s="69">
        <f t="shared" si="1397"/>
        <v>0</v>
      </c>
      <c r="BK8932" s="158" t="str">
        <f t="shared" si="1398"/>
        <v/>
      </c>
    </row>
    <row r="8933" spans="1:63" ht="12" customHeight="1" x14ac:dyDescent="0.2">
      <c r="A8933" s="8"/>
      <c r="B8933" s="7"/>
      <c r="C8933" s="7"/>
      <c r="D8933" s="7"/>
      <c r="E8933" s="7"/>
      <c r="F8933" s="7"/>
      <c r="G8933" s="7"/>
      <c r="H8933" s="7"/>
      <c r="I8933" s="10"/>
      <c r="J8933" s="25"/>
      <c r="K8933" s="250"/>
      <c r="L8933" s="31"/>
      <c r="M8933" s="9"/>
      <c r="N8933" s="11" t="s">
        <v>25</v>
      </c>
      <c r="O8933" s="39"/>
      <c r="P8933" s="47"/>
      <c r="Q8933" s="13"/>
      <c r="R8933" s="248">
        <f t="shared" si="1390"/>
        <v>0</v>
      </c>
      <c r="S8933" s="248">
        <f t="shared" si="1391"/>
        <v>0</v>
      </c>
      <c r="T8933" s="248">
        <f t="shared" si="1392"/>
        <v>0</v>
      </c>
      <c r="U8933" s="248">
        <f t="shared" si="1393"/>
        <v>0</v>
      </c>
      <c r="V8933" s="13"/>
      <c r="W8933" s="7"/>
      <c r="AT8933" s="130"/>
      <c r="BF8933" s="33">
        <f t="shared" si="1399"/>
        <v>41242</v>
      </c>
      <c r="BG8933" s="34">
        <f t="shared" si="1394"/>
        <v>82.88000000000001</v>
      </c>
      <c r="BH8933" s="32">
        <f t="shared" si="1395"/>
        <v>1</v>
      </c>
      <c r="BI8933" s="32">
        <f t="shared" si="1396"/>
        <v>0</v>
      </c>
      <c r="BJ8933" s="69">
        <f t="shared" si="1397"/>
        <v>0</v>
      </c>
      <c r="BK8933" s="158" t="str">
        <f t="shared" si="1398"/>
        <v/>
      </c>
    </row>
    <row r="8934" spans="1:63" ht="12" customHeight="1" x14ac:dyDescent="0.2">
      <c r="A8934" s="8"/>
      <c r="B8934" s="7"/>
      <c r="C8934" s="7"/>
      <c r="D8934" s="7"/>
      <c r="E8934" s="7"/>
      <c r="F8934" s="7"/>
      <c r="G8934" s="7"/>
      <c r="H8934" s="7"/>
      <c r="I8934" s="10"/>
      <c r="J8934" s="25"/>
      <c r="K8934" s="250"/>
      <c r="L8934" s="31"/>
      <c r="M8934" s="9"/>
      <c r="N8934" s="11" t="s">
        <v>25</v>
      </c>
      <c r="O8934" s="39"/>
      <c r="P8934" s="47"/>
      <c r="Q8934" s="13"/>
      <c r="R8934" s="248">
        <f t="shared" si="1390"/>
        <v>0</v>
      </c>
      <c r="S8934" s="248">
        <f t="shared" si="1391"/>
        <v>0</v>
      </c>
      <c r="T8934" s="248">
        <f t="shared" si="1392"/>
        <v>0</v>
      </c>
      <c r="U8934" s="248">
        <f t="shared" si="1393"/>
        <v>0</v>
      </c>
      <c r="V8934" s="13"/>
      <c r="W8934" s="7"/>
      <c r="AT8934" s="130"/>
      <c r="BF8934" s="33">
        <f t="shared" si="1399"/>
        <v>41242</v>
      </c>
      <c r="BG8934" s="34">
        <f t="shared" si="1394"/>
        <v>82.88000000000001</v>
      </c>
      <c r="BH8934" s="32">
        <f t="shared" si="1395"/>
        <v>1</v>
      </c>
      <c r="BI8934" s="32">
        <f t="shared" si="1396"/>
        <v>0</v>
      </c>
      <c r="BJ8934" s="69">
        <f t="shared" si="1397"/>
        <v>0</v>
      </c>
      <c r="BK8934" s="158" t="str">
        <f t="shared" si="1398"/>
        <v/>
      </c>
    </row>
    <row r="8935" spans="1:63" ht="12" customHeight="1" x14ac:dyDescent="0.2">
      <c r="A8935" s="8"/>
      <c r="B8935" s="7"/>
      <c r="C8935" s="7"/>
      <c r="D8935" s="7"/>
      <c r="E8935" s="7"/>
      <c r="F8935" s="7"/>
      <c r="G8935" s="7"/>
      <c r="H8935" s="7"/>
      <c r="I8935" s="10"/>
      <c r="J8935" s="25"/>
      <c r="K8935" s="250"/>
      <c r="L8935" s="31"/>
      <c r="M8935" s="9"/>
      <c r="N8935" s="11" t="s">
        <v>25</v>
      </c>
      <c r="O8935" s="39"/>
      <c r="P8935" s="47"/>
      <c r="Q8935" s="13"/>
      <c r="R8935" s="248">
        <f t="shared" si="1390"/>
        <v>0</v>
      </c>
      <c r="S8935" s="248">
        <f t="shared" si="1391"/>
        <v>0</v>
      </c>
      <c r="T8935" s="248">
        <f t="shared" si="1392"/>
        <v>0</v>
      </c>
      <c r="U8935" s="248">
        <f t="shared" si="1393"/>
        <v>0</v>
      </c>
      <c r="V8935" s="13"/>
      <c r="W8935" s="7"/>
      <c r="AT8935" s="130"/>
      <c r="BF8935" s="33">
        <f t="shared" si="1399"/>
        <v>41242</v>
      </c>
      <c r="BG8935" s="34">
        <f t="shared" si="1394"/>
        <v>82.88000000000001</v>
      </c>
      <c r="BH8935" s="32">
        <f t="shared" si="1395"/>
        <v>1</v>
      </c>
      <c r="BI8935" s="32">
        <f t="shared" si="1396"/>
        <v>0</v>
      </c>
      <c r="BJ8935" s="69">
        <f t="shared" si="1397"/>
        <v>0</v>
      </c>
      <c r="BK8935" s="158" t="str">
        <f t="shared" si="1398"/>
        <v/>
      </c>
    </row>
    <row r="8936" spans="1:63" ht="12" customHeight="1" x14ac:dyDescent="0.2">
      <c r="A8936" s="8"/>
      <c r="B8936" s="7"/>
      <c r="C8936" s="7"/>
      <c r="D8936" s="7"/>
      <c r="E8936" s="7"/>
      <c r="F8936" s="7"/>
      <c r="G8936" s="7"/>
      <c r="H8936" s="7"/>
      <c r="I8936" s="10"/>
      <c r="J8936" s="25"/>
      <c r="K8936" s="250"/>
      <c r="L8936" s="31"/>
      <c r="M8936" s="9"/>
      <c r="N8936" s="11" t="s">
        <v>25</v>
      </c>
      <c r="O8936" s="39"/>
      <c r="P8936" s="47"/>
      <c r="Q8936" s="13"/>
      <c r="R8936" s="248">
        <f t="shared" si="1390"/>
        <v>0</v>
      </c>
      <c r="S8936" s="248">
        <f t="shared" si="1391"/>
        <v>0</v>
      </c>
      <c r="T8936" s="248">
        <f t="shared" si="1392"/>
        <v>0</v>
      </c>
      <c r="U8936" s="248">
        <f t="shared" si="1393"/>
        <v>0</v>
      </c>
      <c r="V8936" s="13"/>
      <c r="W8936" s="7"/>
      <c r="AT8936" s="130"/>
      <c r="BF8936" s="33">
        <f t="shared" si="1399"/>
        <v>41242</v>
      </c>
      <c r="BG8936" s="34">
        <f t="shared" si="1394"/>
        <v>82.88000000000001</v>
      </c>
      <c r="BH8936" s="32">
        <f t="shared" si="1395"/>
        <v>1</v>
      </c>
      <c r="BI8936" s="32">
        <f t="shared" si="1396"/>
        <v>0</v>
      </c>
      <c r="BJ8936" s="69">
        <f t="shared" si="1397"/>
        <v>0</v>
      </c>
      <c r="BK8936" s="158" t="str">
        <f t="shared" si="1398"/>
        <v/>
      </c>
    </row>
    <row r="8937" spans="1:63" ht="12" customHeight="1" x14ac:dyDescent="0.2">
      <c r="A8937" s="8"/>
      <c r="B8937" s="7"/>
      <c r="C8937" s="7"/>
      <c r="D8937" s="7"/>
      <c r="E8937" s="7"/>
      <c r="F8937" s="7"/>
      <c r="G8937" s="7"/>
      <c r="H8937" s="7"/>
      <c r="I8937" s="10"/>
      <c r="J8937" s="25"/>
      <c r="K8937" s="250"/>
      <c r="L8937" s="31"/>
      <c r="M8937" s="9"/>
      <c r="N8937" s="11" t="s">
        <v>25</v>
      </c>
      <c r="O8937" s="39"/>
      <c r="P8937" s="47"/>
      <c r="Q8937" s="13"/>
      <c r="R8937" s="248">
        <f t="shared" si="1390"/>
        <v>0</v>
      </c>
      <c r="S8937" s="248">
        <f t="shared" si="1391"/>
        <v>0</v>
      </c>
      <c r="T8937" s="248">
        <f t="shared" si="1392"/>
        <v>0</v>
      </c>
      <c r="U8937" s="248">
        <f t="shared" si="1393"/>
        <v>0</v>
      </c>
      <c r="V8937" s="13"/>
      <c r="W8937" s="7"/>
      <c r="AT8937" s="130"/>
      <c r="BF8937" s="33">
        <f t="shared" si="1399"/>
        <v>41242</v>
      </c>
      <c r="BG8937" s="34">
        <f t="shared" si="1394"/>
        <v>82.88000000000001</v>
      </c>
      <c r="BH8937" s="32">
        <f t="shared" si="1395"/>
        <v>1</v>
      </c>
      <c r="BI8937" s="32">
        <f t="shared" si="1396"/>
        <v>0</v>
      </c>
      <c r="BJ8937" s="69">
        <f t="shared" si="1397"/>
        <v>0</v>
      </c>
      <c r="BK8937" s="158" t="str">
        <f t="shared" si="1398"/>
        <v/>
      </c>
    </row>
    <row r="8938" spans="1:63" ht="12" customHeight="1" x14ac:dyDescent="0.2">
      <c r="A8938" s="8"/>
      <c r="B8938" s="7"/>
      <c r="C8938" s="7"/>
      <c r="D8938" s="7"/>
      <c r="E8938" s="7"/>
      <c r="F8938" s="7"/>
      <c r="G8938" s="7"/>
      <c r="H8938" s="7"/>
      <c r="I8938" s="10"/>
      <c r="J8938" s="25"/>
      <c r="K8938" s="250"/>
      <c r="L8938" s="31"/>
      <c r="M8938" s="9"/>
      <c r="N8938" s="11" t="s">
        <v>25</v>
      </c>
      <c r="O8938" s="39"/>
      <c r="P8938" s="47"/>
      <c r="Q8938" s="13"/>
      <c r="R8938" s="248">
        <f t="shared" si="1390"/>
        <v>0</v>
      </c>
      <c r="S8938" s="248">
        <f t="shared" si="1391"/>
        <v>0</v>
      </c>
      <c r="T8938" s="248">
        <f t="shared" si="1392"/>
        <v>0</v>
      </c>
      <c r="U8938" s="248">
        <f t="shared" si="1393"/>
        <v>0</v>
      </c>
      <c r="V8938" s="13"/>
      <c r="W8938" s="7"/>
      <c r="AT8938" s="130"/>
      <c r="BF8938" s="33">
        <f t="shared" si="1399"/>
        <v>41242</v>
      </c>
      <c r="BG8938" s="34">
        <f t="shared" si="1394"/>
        <v>82.88000000000001</v>
      </c>
      <c r="BH8938" s="32">
        <f t="shared" si="1395"/>
        <v>1</v>
      </c>
      <c r="BI8938" s="32">
        <f t="shared" si="1396"/>
        <v>0</v>
      </c>
      <c r="BJ8938" s="69">
        <f t="shared" si="1397"/>
        <v>0</v>
      </c>
      <c r="BK8938" s="158" t="str">
        <f t="shared" si="1398"/>
        <v/>
      </c>
    </row>
    <row r="8939" spans="1:63" ht="12" customHeight="1" x14ac:dyDescent="0.2">
      <c r="A8939" s="8"/>
      <c r="B8939" s="7"/>
      <c r="C8939" s="7"/>
      <c r="D8939" s="7"/>
      <c r="E8939" s="7"/>
      <c r="F8939" s="7"/>
      <c r="G8939" s="7"/>
      <c r="H8939" s="7"/>
      <c r="I8939" s="10"/>
      <c r="J8939" s="25"/>
      <c r="K8939" s="250"/>
      <c r="L8939" s="31"/>
      <c r="M8939" s="9"/>
      <c r="N8939" s="11" t="s">
        <v>25</v>
      </c>
      <c r="O8939" s="39"/>
      <c r="P8939" s="47"/>
      <c r="Q8939" s="13"/>
      <c r="R8939" s="248">
        <f t="shared" si="1390"/>
        <v>0</v>
      </c>
      <c r="S8939" s="248">
        <f t="shared" si="1391"/>
        <v>0</v>
      </c>
      <c r="T8939" s="248">
        <f t="shared" si="1392"/>
        <v>0</v>
      </c>
      <c r="U8939" s="248">
        <f t="shared" si="1393"/>
        <v>0</v>
      </c>
      <c r="V8939" s="13"/>
      <c r="W8939" s="7"/>
      <c r="AT8939" s="130"/>
      <c r="BF8939" s="33">
        <f t="shared" si="1399"/>
        <v>41242</v>
      </c>
      <c r="BG8939" s="34">
        <f t="shared" si="1394"/>
        <v>82.88000000000001</v>
      </c>
      <c r="BH8939" s="32">
        <f t="shared" si="1395"/>
        <v>1</v>
      </c>
      <c r="BI8939" s="32">
        <f t="shared" si="1396"/>
        <v>0</v>
      </c>
      <c r="BJ8939" s="69">
        <f t="shared" si="1397"/>
        <v>0</v>
      </c>
      <c r="BK8939" s="158" t="str">
        <f t="shared" si="1398"/>
        <v/>
      </c>
    </row>
    <row r="8940" spans="1:63" ht="12" customHeight="1" x14ac:dyDescent="0.2">
      <c r="A8940" s="8"/>
      <c r="B8940" s="7"/>
      <c r="C8940" s="7"/>
      <c r="D8940" s="7"/>
      <c r="E8940" s="7"/>
      <c r="F8940" s="7"/>
      <c r="G8940" s="7"/>
      <c r="H8940" s="7"/>
      <c r="I8940" s="10"/>
      <c r="J8940" s="25"/>
      <c r="K8940" s="250"/>
      <c r="L8940" s="31"/>
      <c r="M8940" s="9"/>
      <c r="N8940" s="11" t="s">
        <v>25</v>
      </c>
      <c r="O8940" s="39"/>
      <c r="P8940" s="47"/>
      <c r="Q8940" s="13"/>
      <c r="R8940" s="248">
        <f t="shared" si="1390"/>
        <v>0</v>
      </c>
      <c r="S8940" s="248">
        <f t="shared" si="1391"/>
        <v>0</v>
      </c>
      <c r="T8940" s="248">
        <f t="shared" si="1392"/>
        <v>0</v>
      </c>
      <c r="U8940" s="248">
        <f t="shared" si="1393"/>
        <v>0</v>
      </c>
      <c r="V8940" s="13"/>
      <c r="W8940" s="7"/>
      <c r="AT8940" s="130"/>
      <c r="BF8940" s="33">
        <f t="shared" si="1399"/>
        <v>41242</v>
      </c>
      <c r="BG8940" s="34">
        <f t="shared" si="1394"/>
        <v>82.88000000000001</v>
      </c>
      <c r="BH8940" s="32">
        <f t="shared" si="1395"/>
        <v>1</v>
      </c>
      <c r="BI8940" s="32">
        <f t="shared" si="1396"/>
        <v>0</v>
      </c>
      <c r="BJ8940" s="69">
        <f t="shared" si="1397"/>
        <v>0</v>
      </c>
      <c r="BK8940" s="158" t="str">
        <f t="shared" si="1398"/>
        <v/>
      </c>
    </row>
    <row r="8941" spans="1:63" ht="12" customHeight="1" x14ac:dyDescent="0.2">
      <c r="A8941" s="8"/>
      <c r="B8941" s="7"/>
      <c r="C8941" s="7"/>
      <c r="D8941" s="7"/>
      <c r="E8941" s="7"/>
      <c r="F8941" s="7"/>
      <c r="G8941" s="7"/>
      <c r="H8941" s="7"/>
      <c r="I8941" s="10"/>
      <c r="J8941" s="25"/>
      <c r="K8941" s="250"/>
      <c r="L8941" s="31"/>
      <c r="M8941" s="9"/>
      <c r="N8941" s="11" t="s">
        <v>25</v>
      </c>
      <c r="O8941" s="39"/>
      <c r="P8941" s="47"/>
      <c r="Q8941" s="13"/>
      <c r="R8941" s="248">
        <f t="shared" si="1390"/>
        <v>0</v>
      </c>
      <c r="S8941" s="248">
        <f t="shared" si="1391"/>
        <v>0</v>
      </c>
      <c r="T8941" s="248">
        <f t="shared" si="1392"/>
        <v>0</v>
      </c>
      <c r="U8941" s="248">
        <f t="shared" si="1393"/>
        <v>0</v>
      </c>
      <c r="V8941" s="13"/>
      <c r="W8941" s="7"/>
      <c r="AT8941" s="130"/>
      <c r="BF8941" s="33">
        <f t="shared" si="1399"/>
        <v>41242</v>
      </c>
      <c r="BG8941" s="34">
        <f t="shared" si="1394"/>
        <v>82.88000000000001</v>
      </c>
      <c r="BH8941" s="32">
        <f t="shared" si="1395"/>
        <v>1</v>
      </c>
      <c r="BI8941" s="32">
        <f t="shared" si="1396"/>
        <v>0</v>
      </c>
      <c r="BJ8941" s="69">
        <f t="shared" si="1397"/>
        <v>0</v>
      </c>
      <c r="BK8941" s="158" t="str">
        <f t="shared" si="1398"/>
        <v/>
      </c>
    </row>
    <row r="8942" spans="1:63" ht="12" customHeight="1" x14ac:dyDescent="0.2">
      <c r="A8942" s="8"/>
      <c r="B8942" s="7"/>
      <c r="C8942" s="7"/>
      <c r="D8942" s="7"/>
      <c r="E8942" s="7"/>
      <c r="F8942" s="7"/>
      <c r="G8942" s="7"/>
      <c r="H8942" s="7"/>
      <c r="I8942" s="10"/>
      <c r="J8942" s="25"/>
      <c r="K8942" s="250"/>
      <c r="L8942" s="31"/>
      <c r="M8942" s="9"/>
      <c r="N8942" s="11" t="s">
        <v>25</v>
      </c>
      <c r="O8942" s="39"/>
      <c r="P8942" s="47"/>
      <c r="Q8942" s="13"/>
      <c r="R8942" s="248">
        <f t="shared" si="1390"/>
        <v>0</v>
      </c>
      <c r="S8942" s="248">
        <f t="shared" si="1391"/>
        <v>0</v>
      </c>
      <c r="T8942" s="248">
        <f t="shared" si="1392"/>
        <v>0</v>
      </c>
      <c r="U8942" s="248">
        <f t="shared" si="1393"/>
        <v>0</v>
      </c>
      <c r="V8942" s="13"/>
      <c r="W8942" s="7"/>
      <c r="AT8942" s="130"/>
      <c r="BF8942" s="33">
        <f t="shared" si="1399"/>
        <v>41242</v>
      </c>
      <c r="BG8942" s="34">
        <f t="shared" si="1394"/>
        <v>82.88000000000001</v>
      </c>
      <c r="BH8942" s="32">
        <f t="shared" si="1395"/>
        <v>1</v>
      </c>
      <c r="BI8942" s="32">
        <f t="shared" si="1396"/>
        <v>0</v>
      </c>
      <c r="BJ8942" s="69">
        <f t="shared" si="1397"/>
        <v>0</v>
      </c>
      <c r="BK8942" s="158" t="str">
        <f t="shared" si="1398"/>
        <v/>
      </c>
    </row>
    <row r="8943" spans="1:63" ht="12" customHeight="1" x14ac:dyDescent="0.2">
      <c r="A8943" s="8"/>
      <c r="B8943" s="7"/>
      <c r="C8943" s="7"/>
      <c r="D8943" s="7"/>
      <c r="E8943" s="7"/>
      <c r="F8943" s="7"/>
      <c r="G8943" s="7"/>
      <c r="H8943" s="7"/>
      <c r="I8943" s="10"/>
      <c r="J8943" s="25"/>
      <c r="K8943" s="250"/>
      <c r="L8943" s="31"/>
      <c r="M8943" s="9"/>
      <c r="N8943" s="11" t="s">
        <v>25</v>
      </c>
      <c r="O8943" s="39"/>
      <c r="P8943" s="47"/>
      <c r="Q8943" s="13"/>
      <c r="R8943" s="248">
        <f t="shared" si="1390"/>
        <v>0</v>
      </c>
      <c r="S8943" s="248">
        <f t="shared" si="1391"/>
        <v>0</v>
      </c>
      <c r="T8943" s="248">
        <f t="shared" si="1392"/>
        <v>0</v>
      </c>
      <c r="U8943" s="248">
        <f t="shared" si="1393"/>
        <v>0</v>
      </c>
      <c r="V8943" s="13"/>
      <c r="W8943" s="7"/>
      <c r="AT8943" s="130"/>
      <c r="BF8943" s="33">
        <f t="shared" si="1399"/>
        <v>41242</v>
      </c>
      <c r="BG8943" s="34">
        <f t="shared" si="1394"/>
        <v>82.88000000000001</v>
      </c>
      <c r="BH8943" s="32">
        <f t="shared" si="1395"/>
        <v>1</v>
      </c>
      <c r="BI8943" s="32">
        <f t="shared" si="1396"/>
        <v>0</v>
      </c>
      <c r="BJ8943" s="69">
        <f t="shared" si="1397"/>
        <v>0</v>
      </c>
      <c r="BK8943" s="158" t="str">
        <f t="shared" si="1398"/>
        <v/>
      </c>
    </row>
    <row r="8944" spans="1:63" ht="12" customHeight="1" x14ac:dyDescent="0.2">
      <c r="A8944" s="8"/>
      <c r="B8944" s="7"/>
      <c r="C8944" s="7"/>
      <c r="D8944" s="7"/>
      <c r="E8944" s="7"/>
      <c r="F8944" s="7"/>
      <c r="G8944" s="7"/>
      <c r="H8944" s="7"/>
      <c r="I8944" s="10"/>
      <c r="J8944" s="25"/>
      <c r="K8944" s="250"/>
      <c r="L8944" s="31"/>
      <c r="M8944" s="9"/>
      <c r="N8944" s="11" t="s">
        <v>25</v>
      </c>
      <c r="O8944" s="39"/>
      <c r="P8944" s="47"/>
      <c r="Q8944" s="13"/>
      <c r="R8944" s="248">
        <f t="shared" si="1390"/>
        <v>0</v>
      </c>
      <c r="S8944" s="248">
        <f t="shared" si="1391"/>
        <v>0</v>
      </c>
      <c r="T8944" s="248">
        <f t="shared" si="1392"/>
        <v>0</v>
      </c>
      <c r="U8944" s="248">
        <f t="shared" si="1393"/>
        <v>0</v>
      </c>
      <c r="V8944" s="13"/>
      <c r="W8944" s="7"/>
      <c r="AT8944" s="130"/>
      <c r="BF8944" s="33">
        <f t="shared" si="1399"/>
        <v>41242</v>
      </c>
      <c r="BG8944" s="34">
        <f t="shared" si="1394"/>
        <v>82.88000000000001</v>
      </c>
      <c r="BH8944" s="32">
        <f t="shared" si="1395"/>
        <v>1</v>
      </c>
      <c r="BI8944" s="32">
        <f t="shared" si="1396"/>
        <v>0</v>
      </c>
      <c r="BJ8944" s="69">
        <f t="shared" si="1397"/>
        <v>0</v>
      </c>
      <c r="BK8944" s="158" t="str">
        <f t="shared" si="1398"/>
        <v/>
      </c>
    </row>
    <row r="8945" spans="1:63" ht="12" customHeight="1" x14ac:dyDescent="0.2">
      <c r="A8945" s="8"/>
      <c r="B8945" s="7"/>
      <c r="C8945" s="7"/>
      <c r="D8945" s="7"/>
      <c r="E8945" s="7"/>
      <c r="F8945" s="7"/>
      <c r="G8945" s="7"/>
      <c r="H8945" s="7"/>
      <c r="I8945" s="10"/>
      <c r="J8945" s="25"/>
      <c r="K8945" s="250"/>
      <c r="L8945" s="31"/>
      <c r="M8945" s="9"/>
      <c r="N8945" s="11" t="s">
        <v>25</v>
      </c>
      <c r="O8945" s="39"/>
      <c r="P8945" s="47"/>
      <c r="Q8945" s="13"/>
      <c r="R8945" s="248">
        <f t="shared" si="1390"/>
        <v>0</v>
      </c>
      <c r="S8945" s="248">
        <f t="shared" si="1391"/>
        <v>0</v>
      </c>
      <c r="T8945" s="248">
        <f t="shared" si="1392"/>
        <v>0</v>
      </c>
      <c r="U8945" s="248">
        <f t="shared" si="1393"/>
        <v>0</v>
      </c>
      <c r="V8945" s="13"/>
      <c r="W8945" s="7"/>
      <c r="AT8945" s="130"/>
      <c r="BF8945" s="33">
        <f t="shared" si="1399"/>
        <v>41242</v>
      </c>
      <c r="BG8945" s="34">
        <f t="shared" si="1394"/>
        <v>82.88000000000001</v>
      </c>
      <c r="BH8945" s="32">
        <f t="shared" si="1395"/>
        <v>1</v>
      </c>
      <c r="BI8945" s="32">
        <f t="shared" si="1396"/>
        <v>0</v>
      </c>
      <c r="BJ8945" s="69">
        <f t="shared" si="1397"/>
        <v>0</v>
      </c>
      <c r="BK8945" s="158" t="str">
        <f t="shared" si="1398"/>
        <v/>
      </c>
    </row>
    <row r="8946" spans="1:63" ht="12" customHeight="1" x14ac:dyDescent="0.2">
      <c r="A8946" s="8"/>
      <c r="B8946" s="7"/>
      <c r="C8946" s="7"/>
      <c r="D8946" s="7"/>
      <c r="E8946" s="7"/>
      <c r="F8946" s="7"/>
      <c r="G8946" s="7"/>
      <c r="H8946" s="7"/>
      <c r="I8946" s="10"/>
      <c r="J8946" s="25"/>
      <c r="K8946" s="250"/>
      <c r="L8946" s="31"/>
      <c r="M8946" s="9"/>
      <c r="N8946" s="11" t="s">
        <v>25</v>
      </c>
      <c r="O8946" s="39"/>
      <c r="P8946" s="47"/>
      <c r="Q8946" s="13"/>
      <c r="R8946" s="248">
        <f t="shared" si="1390"/>
        <v>0</v>
      </c>
      <c r="S8946" s="248">
        <f t="shared" si="1391"/>
        <v>0</v>
      </c>
      <c r="T8946" s="248">
        <f t="shared" si="1392"/>
        <v>0</v>
      </c>
      <c r="U8946" s="248">
        <f t="shared" si="1393"/>
        <v>0</v>
      </c>
      <c r="V8946" s="13"/>
      <c r="W8946" s="7"/>
      <c r="AT8946" s="130"/>
      <c r="BF8946" s="33">
        <f t="shared" si="1399"/>
        <v>41242</v>
      </c>
      <c r="BG8946" s="34">
        <f t="shared" si="1394"/>
        <v>82.88000000000001</v>
      </c>
      <c r="BH8946" s="32">
        <f t="shared" si="1395"/>
        <v>1</v>
      </c>
      <c r="BI8946" s="32">
        <f t="shared" si="1396"/>
        <v>0</v>
      </c>
      <c r="BJ8946" s="69">
        <f t="shared" si="1397"/>
        <v>0</v>
      </c>
      <c r="BK8946" s="158" t="str">
        <f t="shared" si="1398"/>
        <v/>
      </c>
    </row>
    <row r="8947" spans="1:63" ht="12" customHeight="1" x14ac:dyDescent="0.2">
      <c r="A8947" s="8"/>
      <c r="B8947" s="7"/>
      <c r="C8947" s="7"/>
      <c r="D8947" s="7"/>
      <c r="E8947" s="7"/>
      <c r="F8947" s="7"/>
      <c r="G8947" s="7"/>
      <c r="H8947" s="7"/>
      <c r="I8947" s="10"/>
      <c r="J8947" s="25"/>
      <c r="K8947" s="250"/>
      <c r="L8947" s="31"/>
      <c r="M8947" s="9"/>
      <c r="N8947" s="11" t="s">
        <v>25</v>
      </c>
      <c r="O8947" s="39"/>
      <c r="P8947" s="47"/>
      <c r="Q8947" s="13"/>
      <c r="R8947" s="248">
        <f t="shared" si="1390"/>
        <v>0</v>
      </c>
      <c r="S8947" s="248">
        <f t="shared" si="1391"/>
        <v>0</v>
      </c>
      <c r="T8947" s="248">
        <f t="shared" si="1392"/>
        <v>0</v>
      </c>
      <c r="U8947" s="248">
        <f t="shared" si="1393"/>
        <v>0</v>
      </c>
      <c r="V8947" s="13"/>
      <c r="W8947" s="7"/>
      <c r="AT8947" s="130"/>
      <c r="BF8947" s="33">
        <f t="shared" si="1399"/>
        <v>41242</v>
      </c>
      <c r="BG8947" s="34">
        <f t="shared" si="1394"/>
        <v>82.88000000000001</v>
      </c>
      <c r="BH8947" s="32">
        <f t="shared" si="1395"/>
        <v>1</v>
      </c>
      <c r="BI8947" s="32">
        <f t="shared" si="1396"/>
        <v>0</v>
      </c>
      <c r="BJ8947" s="69">
        <f t="shared" si="1397"/>
        <v>0</v>
      </c>
      <c r="BK8947" s="158" t="str">
        <f t="shared" si="1398"/>
        <v/>
      </c>
    </row>
    <row r="8948" spans="1:63" ht="12" customHeight="1" x14ac:dyDescent="0.2">
      <c r="A8948" s="8"/>
      <c r="B8948" s="7"/>
      <c r="C8948" s="7"/>
      <c r="D8948" s="7"/>
      <c r="E8948" s="7"/>
      <c r="F8948" s="7"/>
      <c r="G8948" s="7"/>
      <c r="H8948" s="7"/>
      <c r="I8948" s="10"/>
      <c r="J8948" s="25"/>
      <c r="K8948" s="250"/>
      <c r="L8948" s="31"/>
      <c r="M8948" s="9"/>
      <c r="N8948" s="11" t="s">
        <v>25</v>
      </c>
      <c r="O8948" s="39"/>
      <c r="P8948" s="47"/>
      <c r="Q8948" s="13"/>
      <c r="R8948" s="248">
        <f t="shared" si="1390"/>
        <v>0</v>
      </c>
      <c r="S8948" s="248">
        <f t="shared" si="1391"/>
        <v>0</v>
      </c>
      <c r="T8948" s="248">
        <f t="shared" si="1392"/>
        <v>0</v>
      </c>
      <c r="U8948" s="248">
        <f t="shared" si="1393"/>
        <v>0</v>
      </c>
      <c r="V8948" s="13"/>
      <c r="W8948" s="7"/>
      <c r="AT8948" s="130"/>
      <c r="BF8948" s="33">
        <f t="shared" si="1399"/>
        <v>41242</v>
      </c>
      <c r="BG8948" s="34">
        <f t="shared" si="1394"/>
        <v>82.88000000000001</v>
      </c>
      <c r="BH8948" s="32">
        <f t="shared" si="1395"/>
        <v>1</v>
      </c>
      <c r="BI8948" s="32">
        <f t="shared" si="1396"/>
        <v>0</v>
      </c>
      <c r="BJ8948" s="69">
        <f t="shared" si="1397"/>
        <v>0</v>
      </c>
      <c r="BK8948" s="158" t="str">
        <f t="shared" si="1398"/>
        <v/>
      </c>
    </row>
    <row r="8949" spans="1:63" ht="12" customHeight="1" x14ac:dyDescent="0.2">
      <c r="A8949" s="8"/>
      <c r="B8949" s="7"/>
      <c r="C8949" s="7"/>
      <c r="D8949" s="7"/>
      <c r="E8949" s="7"/>
      <c r="F8949" s="7"/>
      <c r="G8949" s="7"/>
      <c r="H8949" s="7"/>
      <c r="I8949" s="10"/>
      <c r="J8949" s="25"/>
      <c r="K8949" s="250"/>
      <c r="L8949" s="31"/>
      <c r="M8949" s="9"/>
      <c r="N8949" s="11" t="s">
        <v>25</v>
      </c>
      <c r="O8949" s="39"/>
      <c r="P8949" s="47"/>
      <c r="Q8949" s="13"/>
      <c r="R8949" s="248">
        <f t="shared" si="1390"/>
        <v>0</v>
      </c>
      <c r="S8949" s="248">
        <f t="shared" si="1391"/>
        <v>0</v>
      </c>
      <c r="T8949" s="248">
        <f t="shared" si="1392"/>
        <v>0</v>
      </c>
      <c r="U8949" s="248">
        <f t="shared" si="1393"/>
        <v>0</v>
      </c>
      <c r="V8949" s="13"/>
      <c r="W8949" s="7"/>
      <c r="AT8949" s="130"/>
      <c r="BF8949" s="33">
        <f t="shared" si="1399"/>
        <v>41242</v>
      </c>
      <c r="BG8949" s="34">
        <f t="shared" si="1394"/>
        <v>82.88000000000001</v>
      </c>
      <c r="BH8949" s="32">
        <f t="shared" si="1395"/>
        <v>1</v>
      </c>
      <c r="BI8949" s="32">
        <f t="shared" si="1396"/>
        <v>0</v>
      </c>
      <c r="BJ8949" s="69">
        <f t="shared" si="1397"/>
        <v>0</v>
      </c>
      <c r="BK8949" s="158" t="str">
        <f t="shared" si="1398"/>
        <v/>
      </c>
    </row>
    <row r="8950" spans="1:63" ht="12" customHeight="1" x14ac:dyDescent="0.2">
      <c r="A8950" s="8"/>
      <c r="B8950" s="7"/>
      <c r="C8950" s="7"/>
      <c r="D8950" s="7"/>
      <c r="E8950" s="7"/>
      <c r="F8950" s="7"/>
      <c r="G8950" s="7"/>
      <c r="H8950" s="7"/>
      <c r="I8950" s="10"/>
      <c r="J8950" s="25"/>
      <c r="K8950" s="250"/>
      <c r="L8950" s="31"/>
      <c r="M8950" s="9"/>
      <c r="N8950" s="11" t="s">
        <v>25</v>
      </c>
      <c r="O8950" s="39"/>
      <c r="P8950" s="47"/>
      <c r="Q8950" s="13"/>
      <c r="R8950" s="248">
        <f t="shared" si="1390"/>
        <v>0</v>
      </c>
      <c r="S8950" s="248">
        <f t="shared" si="1391"/>
        <v>0</v>
      </c>
      <c r="T8950" s="248">
        <f t="shared" si="1392"/>
        <v>0</v>
      </c>
      <c r="U8950" s="248">
        <f t="shared" si="1393"/>
        <v>0</v>
      </c>
      <c r="V8950" s="13"/>
      <c r="W8950" s="7"/>
      <c r="AT8950" s="130"/>
      <c r="BF8950" s="33">
        <f t="shared" si="1399"/>
        <v>41242</v>
      </c>
      <c r="BG8950" s="34">
        <f t="shared" si="1394"/>
        <v>82.88000000000001</v>
      </c>
      <c r="BH8950" s="32">
        <f t="shared" si="1395"/>
        <v>1</v>
      </c>
      <c r="BI8950" s="32">
        <f t="shared" si="1396"/>
        <v>0</v>
      </c>
      <c r="BJ8950" s="69">
        <f t="shared" si="1397"/>
        <v>0</v>
      </c>
      <c r="BK8950" s="158" t="str">
        <f t="shared" si="1398"/>
        <v/>
      </c>
    </row>
    <row r="8951" spans="1:63" ht="12" customHeight="1" x14ac:dyDescent="0.2">
      <c r="A8951" s="8"/>
      <c r="B8951" s="7"/>
      <c r="C8951" s="7"/>
      <c r="D8951" s="7"/>
      <c r="E8951" s="7"/>
      <c r="F8951" s="7"/>
      <c r="G8951" s="7"/>
      <c r="H8951" s="7"/>
      <c r="I8951" s="10"/>
      <c r="J8951" s="25"/>
      <c r="K8951" s="250"/>
      <c r="L8951" s="31"/>
      <c r="M8951" s="9"/>
      <c r="N8951" s="11" t="s">
        <v>25</v>
      </c>
      <c r="O8951" s="39"/>
      <c r="P8951" s="47"/>
      <c r="Q8951" s="13"/>
      <c r="R8951" s="248">
        <f t="shared" si="1390"/>
        <v>0</v>
      </c>
      <c r="S8951" s="248">
        <f t="shared" si="1391"/>
        <v>0</v>
      </c>
      <c r="T8951" s="248">
        <f t="shared" si="1392"/>
        <v>0</v>
      </c>
      <c r="U8951" s="248">
        <f t="shared" si="1393"/>
        <v>0</v>
      </c>
      <c r="V8951" s="13"/>
      <c r="W8951" s="7"/>
      <c r="AT8951" s="130"/>
      <c r="BF8951" s="33">
        <f t="shared" si="1399"/>
        <v>41242</v>
      </c>
      <c r="BG8951" s="34">
        <f t="shared" si="1394"/>
        <v>82.88000000000001</v>
      </c>
      <c r="BH8951" s="32">
        <f t="shared" si="1395"/>
        <v>1</v>
      </c>
      <c r="BI8951" s="32">
        <f t="shared" si="1396"/>
        <v>0</v>
      </c>
      <c r="BJ8951" s="69">
        <f t="shared" si="1397"/>
        <v>0</v>
      </c>
      <c r="BK8951" s="158" t="str">
        <f t="shared" si="1398"/>
        <v/>
      </c>
    </row>
    <row r="8952" spans="1:63" ht="12" customHeight="1" x14ac:dyDescent="0.2">
      <c r="A8952" s="8"/>
      <c r="B8952" s="7"/>
      <c r="C8952" s="7"/>
      <c r="D8952" s="7"/>
      <c r="E8952" s="7"/>
      <c r="F8952" s="7"/>
      <c r="G8952" s="7"/>
      <c r="H8952" s="7"/>
      <c r="I8952" s="10"/>
      <c r="J8952" s="25"/>
      <c r="K8952" s="250"/>
      <c r="L8952" s="31"/>
      <c r="M8952" s="9"/>
      <c r="N8952" s="11" t="s">
        <v>25</v>
      </c>
      <c r="O8952" s="39"/>
      <c r="P8952" s="47"/>
      <c r="Q8952" s="13"/>
      <c r="R8952" s="248">
        <f t="shared" si="1390"/>
        <v>0</v>
      </c>
      <c r="S8952" s="248">
        <f t="shared" si="1391"/>
        <v>0</v>
      </c>
      <c r="T8952" s="248">
        <f t="shared" si="1392"/>
        <v>0</v>
      </c>
      <c r="U8952" s="248">
        <f t="shared" si="1393"/>
        <v>0</v>
      </c>
      <c r="V8952" s="13"/>
      <c r="W8952" s="7"/>
      <c r="AT8952" s="130"/>
      <c r="BF8952" s="33">
        <f t="shared" si="1399"/>
        <v>41242</v>
      </c>
      <c r="BG8952" s="34">
        <f t="shared" si="1394"/>
        <v>82.88000000000001</v>
      </c>
      <c r="BH8952" s="32">
        <f t="shared" si="1395"/>
        <v>1</v>
      </c>
      <c r="BI8952" s="32">
        <f t="shared" si="1396"/>
        <v>0</v>
      </c>
      <c r="BJ8952" s="69">
        <f t="shared" si="1397"/>
        <v>0</v>
      </c>
      <c r="BK8952" s="158" t="str">
        <f t="shared" si="1398"/>
        <v/>
      </c>
    </row>
    <row r="8953" spans="1:63" ht="12" customHeight="1" x14ac:dyDescent="0.2">
      <c r="A8953" s="8"/>
      <c r="B8953" s="7"/>
      <c r="C8953" s="7"/>
      <c r="D8953" s="7"/>
      <c r="E8953" s="7"/>
      <c r="F8953" s="7"/>
      <c r="G8953" s="7"/>
      <c r="H8953" s="7"/>
      <c r="I8953" s="10"/>
      <c r="J8953" s="25"/>
      <c r="K8953" s="250"/>
      <c r="L8953" s="31"/>
      <c r="M8953" s="9"/>
      <c r="N8953" s="11" t="s">
        <v>25</v>
      </c>
      <c r="O8953" s="39"/>
      <c r="P8953" s="47"/>
      <c r="Q8953" s="13"/>
      <c r="R8953" s="248">
        <f t="shared" si="1390"/>
        <v>0</v>
      </c>
      <c r="S8953" s="248">
        <f t="shared" si="1391"/>
        <v>0</v>
      </c>
      <c r="T8953" s="248">
        <f t="shared" si="1392"/>
        <v>0</v>
      </c>
      <c r="U8953" s="248">
        <f t="shared" si="1393"/>
        <v>0</v>
      </c>
      <c r="V8953" s="13"/>
      <c r="W8953" s="7"/>
      <c r="AT8953" s="130"/>
      <c r="BF8953" s="33">
        <f t="shared" si="1399"/>
        <v>41242</v>
      </c>
      <c r="BG8953" s="34">
        <f t="shared" si="1394"/>
        <v>82.88000000000001</v>
      </c>
      <c r="BH8953" s="32">
        <f t="shared" si="1395"/>
        <v>1</v>
      </c>
      <c r="BI8953" s="32">
        <f t="shared" si="1396"/>
        <v>0</v>
      </c>
      <c r="BJ8953" s="69">
        <f t="shared" si="1397"/>
        <v>0</v>
      </c>
      <c r="BK8953" s="158" t="str">
        <f t="shared" si="1398"/>
        <v/>
      </c>
    </row>
    <row r="8954" spans="1:63" ht="12" customHeight="1" x14ac:dyDescent="0.2">
      <c r="A8954" s="8"/>
      <c r="B8954" s="7"/>
      <c r="C8954" s="7"/>
      <c r="D8954" s="7"/>
      <c r="E8954" s="7"/>
      <c r="F8954" s="7"/>
      <c r="G8954" s="7"/>
      <c r="H8954" s="7"/>
      <c r="I8954" s="10"/>
      <c r="J8954" s="25"/>
      <c r="K8954" s="250"/>
      <c r="L8954" s="31"/>
      <c r="M8954" s="9"/>
      <c r="N8954" s="11" t="s">
        <v>25</v>
      </c>
      <c r="O8954" s="39"/>
      <c r="P8954" s="47"/>
      <c r="Q8954" s="13"/>
      <c r="R8954" s="248">
        <f t="shared" si="1390"/>
        <v>0</v>
      </c>
      <c r="S8954" s="248">
        <f t="shared" si="1391"/>
        <v>0</v>
      </c>
      <c r="T8954" s="248">
        <f t="shared" si="1392"/>
        <v>0</v>
      </c>
      <c r="U8954" s="248">
        <f t="shared" si="1393"/>
        <v>0</v>
      </c>
      <c r="V8954" s="13"/>
      <c r="W8954" s="7"/>
      <c r="AT8954" s="130"/>
      <c r="BF8954" s="33">
        <f t="shared" si="1399"/>
        <v>41242</v>
      </c>
      <c r="BG8954" s="34">
        <f t="shared" si="1394"/>
        <v>82.88000000000001</v>
      </c>
      <c r="BH8954" s="32">
        <f t="shared" si="1395"/>
        <v>1</v>
      </c>
      <c r="BI8954" s="32">
        <f t="shared" si="1396"/>
        <v>0</v>
      </c>
      <c r="BJ8954" s="69">
        <f t="shared" si="1397"/>
        <v>0</v>
      </c>
      <c r="BK8954" s="158" t="str">
        <f t="shared" si="1398"/>
        <v/>
      </c>
    </row>
    <row r="8955" spans="1:63" ht="12" customHeight="1" x14ac:dyDescent="0.2">
      <c r="A8955" s="8"/>
      <c r="B8955" s="7"/>
      <c r="C8955" s="7"/>
      <c r="D8955" s="7"/>
      <c r="E8955" s="7"/>
      <c r="F8955" s="7"/>
      <c r="G8955" s="7"/>
      <c r="H8955" s="7"/>
      <c r="I8955" s="10"/>
      <c r="J8955" s="25"/>
      <c r="K8955" s="250"/>
      <c r="L8955" s="31"/>
      <c r="M8955" s="9"/>
      <c r="N8955" s="11" t="s">
        <v>25</v>
      </c>
      <c r="O8955" s="39"/>
      <c r="P8955" s="47"/>
      <c r="Q8955" s="13"/>
      <c r="R8955" s="248">
        <f t="shared" si="1390"/>
        <v>0</v>
      </c>
      <c r="S8955" s="248">
        <f t="shared" si="1391"/>
        <v>0</v>
      </c>
      <c r="T8955" s="248">
        <f t="shared" si="1392"/>
        <v>0</v>
      </c>
      <c r="U8955" s="248">
        <f t="shared" si="1393"/>
        <v>0</v>
      </c>
      <c r="V8955" s="13"/>
      <c r="W8955" s="7"/>
      <c r="AT8955" s="130"/>
      <c r="BF8955" s="33">
        <f t="shared" si="1399"/>
        <v>41242</v>
      </c>
      <c r="BG8955" s="34">
        <f t="shared" si="1394"/>
        <v>82.88000000000001</v>
      </c>
      <c r="BH8955" s="32">
        <f t="shared" si="1395"/>
        <v>1</v>
      </c>
      <c r="BI8955" s="32">
        <f t="shared" si="1396"/>
        <v>0</v>
      </c>
      <c r="BJ8955" s="69">
        <f t="shared" si="1397"/>
        <v>0</v>
      </c>
      <c r="BK8955" s="158" t="str">
        <f t="shared" si="1398"/>
        <v/>
      </c>
    </row>
    <row r="8956" spans="1:63" ht="12" customHeight="1" x14ac:dyDescent="0.2">
      <c r="A8956" s="8"/>
      <c r="B8956" s="7"/>
      <c r="C8956" s="7"/>
      <c r="D8956" s="7"/>
      <c r="E8956" s="7"/>
      <c r="F8956" s="7"/>
      <c r="G8956" s="7"/>
      <c r="H8956" s="7"/>
      <c r="I8956" s="10"/>
      <c r="J8956" s="25"/>
      <c r="K8956" s="250"/>
      <c r="L8956" s="31"/>
      <c r="M8956" s="9"/>
      <c r="N8956" s="11" t="s">
        <v>25</v>
      </c>
      <c r="O8956" s="39"/>
      <c r="P8956" s="47"/>
      <c r="Q8956" s="13"/>
      <c r="R8956" s="248">
        <f t="shared" si="1390"/>
        <v>0</v>
      </c>
      <c r="S8956" s="248">
        <f t="shared" si="1391"/>
        <v>0</v>
      </c>
      <c r="T8956" s="248">
        <f t="shared" si="1392"/>
        <v>0</v>
      </c>
      <c r="U8956" s="248">
        <f t="shared" si="1393"/>
        <v>0</v>
      </c>
      <c r="V8956" s="13"/>
      <c r="W8956" s="7"/>
      <c r="AT8956" s="130"/>
      <c r="BF8956" s="33">
        <f t="shared" si="1399"/>
        <v>41242</v>
      </c>
      <c r="BG8956" s="34">
        <f t="shared" si="1394"/>
        <v>82.88000000000001</v>
      </c>
      <c r="BH8956" s="32">
        <f t="shared" si="1395"/>
        <v>1</v>
      </c>
      <c r="BI8956" s="32">
        <f t="shared" si="1396"/>
        <v>0</v>
      </c>
      <c r="BJ8956" s="69">
        <f t="shared" si="1397"/>
        <v>0</v>
      </c>
      <c r="BK8956" s="158" t="str">
        <f t="shared" si="1398"/>
        <v/>
      </c>
    </row>
    <row r="8957" spans="1:63" ht="12" customHeight="1" x14ac:dyDescent="0.2">
      <c r="A8957" s="8"/>
      <c r="B8957" s="7"/>
      <c r="C8957" s="7"/>
      <c r="D8957" s="7"/>
      <c r="E8957" s="7"/>
      <c r="F8957" s="7"/>
      <c r="G8957" s="7"/>
      <c r="H8957" s="7"/>
      <c r="I8957" s="10"/>
      <c r="J8957" s="25"/>
      <c r="K8957" s="250"/>
      <c r="L8957" s="31"/>
      <c r="M8957" s="9"/>
      <c r="N8957" s="11" t="s">
        <v>25</v>
      </c>
      <c r="O8957" s="39"/>
      <c r="P8957" s="47"/>
      <c r="Q8957" s="13"/>
      <c r="R8957" s="248">
        <f t="shared" si="1390"/>
        <v>0</v>
      </c>
      <c r="S8957" s="248">
        <f t="shared" si="1391"/>
        <v>0</v>
      </c>
      <c r="T8957" s="248">
        <f t="shared" si="1392"/>
        <v>0</v>
      </c>
      <c r="U8957" s="248">
        <f t="shared" si="1393"/>
        <v>0</v>
      </c>
      <c r="V8957" s="13"/>
      <c r="W8957" s="7"/>
      <c r="AT8957" s="130"/>
      <c r="BF8957" s="33">
        <f t="shared" si="1399"/>
        <v>41242</v>
      </c>
      <c r="BG8957" s="34">
        <f t="shared" si="1394"/>
        <v>82.88000000000001</v>
      </c>
      <c r="BH8957" s="32">
        <f t="shared" si="1395"/>
        <v>1</v>
      </c>
      <c r="BI8957" s="32">
        <f t="shared" si="1396"/>
        <v>0</v>
      </c>
      <c r="BJ8957" s="69">
        <f t="shared" si="1397"/>
        <v>0</v>
      </c>
      <c r="BK8957" s="158" t="str">
        <f t="shared" si="1398"/>
        <v/>
      </c>
    </row>
    <row r="8958" spans="1:63" ht="12" customHeight="1" x14ac:dyDescent="0.2">
      <c r="A8958" s="8"/>
      <c r="B8958" s="7"/>
      <c r="C8958" s="7"/>
      <c r="D8958" s="7"/>
      <c r="E8958" s="7"/>
      <c r="F8958" s="7"/>
      <c r="G8958" s="7"/>
      <c r="H8958" s="7"/>
      <c r="I8958" s="10"/>
      <c r="J8958" s="25"/>
      <c r="K8958" s="250"/>
      <c r="L8958" s="31"/>
      <c r="M8958" s="9"/>
      <c r="N8958" s="11" t="s">
        <v>25</v>
      </c>
      <c r="O8958" s="39"/>
      <c r="P8958" s="47"/>
      <c r="Q8958" s="13"/>
      <c r="R8958" s="248">
        <f t="shared" si="1390"/>
        <v>0</v>
      </c>
      <c r="S8958" s="248">
        <f t="shared" si="1391"/>
        <v>0</v>
      </c>
      <c r="T8958" s="248">
        <f t="shared" si="1392"/>
        <v>0</v>
      </c>
      <c r="U8958" s="248">
        <f t="shared" si="1393"/>
        <v>0</v>
      </c>
      <c r="V8958" s="13"/>
      <c r="W8958" s="7"/>
      <c r="AT8958" s="130"/>
      <c r="BF8958" s="33">
        <f t="shared" si="1399"/>
        <v>41242</v>
      </c>
      <c r="BG8958" s="34">
        <f t="shared" si="1394"/>
        <v>82.88000000000001</v>
      </c>
      <c r="BH8958" s="32">
        <f t="shared" si="1395"/>
        <v>1</v>
      </c>
      <c r="BI8958" s="32">
        <f t="shared" si="1396"/>
        <v>0</v>
      </c>
      <c r="BJ8958" s="69">
        <f t="shared" si="1397"/>
        <v>0</v>
      </c>
      <c r="BK8958" s="158" t="str">
        <f t="shared" si="1398"/>
        <v/>
      </c>
    </row>
    <row r="8959" spans="1:63" ht="12" customHeight="1" x14ac:dyDescent="0.2">
      <c r="A8959" s="8"/>
      <c r="B8959" s="7"/>
      <c r="C8959" s="7"/>
      <c r="D8959" s="7"/>
      <c r="E8959" s="7"/>
      <c r="F8959" s="7"/>
      <c r="G8959" s="7"/>
      <c r="H8959" s="7"/>
      <c r="I8959" s="10"/>
      <c r="J8959" s="25"/>
      <c r="K8959" s="250"/>
      <c r="L8959" s="31"/>
      <c r="M8959" s="9"/>
      <c r="N8959" s="11" t="s">
        <v>25</v>
      </c>
      <c r="O8959" s="39"/>
      <c r="P8959" s="47"/>
      <c r="Q8959" s="13"/>
      <c r="R8959" s="248">
        <f t="shared" si="1390"/>
        <v>0</v>
      </c>
      <c r="S8959" s="248">
        <f t="shared" si="1391"/>
        <v>0</v>
      </c>
      <c r="T8959" s="248">
        <f t="shared" si="1392"/>
        <v>0</v>
      </c>
      <c r="U8959" s="248">
        <f t="shared" si="1393"/>
        <v>0</v>
      </c>
      <c r="V8959" s="13"/>
      <c r="W8959" s="7"/>
      <c r="AT8959" s="130"/>
      <c r="BF8959" s="33">
        <f t="shared" si="1399"/>
        <v>41242</v>
      </c>
      <c r="BG8959" s="34">
        <f t="shared" si="1394"/>
        <v>82.88000000000001</v>
      </c>
      <c r="BH8959" s="32">
        <f t="shared" si="1395"/>
        <v>1</v>
      </c>
      <c r="BI8959" s="32">
        <f t="shared" si="1396"/>
        <v>0</v>
      </c>
      <c r="BJ8959" s="69">
        <f t="shared" si="1397"/>
        <v>0</v>
      </c>
      <c r="BK8959" s="158" t="str">
        <f t="shared" si="1398"/>
        <v/>
      </c>
    </row>
    <row r="8960" spans="1:63" ht="12" customHeight="1" x14ac:dyDescent="0.2">
      <c r="A8960" s="8"/>
      <c r="B8960" s="7"/>
      <c r="C8960" s="7"/>
      <c r="D8960" s="7"/>
      <c r="E8960" s="7"/>
      <c r="F8960" s="7"/>
      <c r="G8960" s="7"/>
      <c r="H8960" s="7"/>
      <c r="I8960" s="10"/>
      <c r="J8960" s="25"/>
      <c r="K8960" s="250"/>
      <c r="L8960" s="31"/>
      <c r="M8960" s="9"/>
      <c r="N8960" s="11" t="s">
        <v>25</v>
      </c>
      <c r="O8960" s="39"/>
      <c r="P8960" s="47"/>
      <c r="Q8960" s="13"/>
      <c r="R8960" s="248">
        <f t="shared" si="1390"/>
        <v>0</v>
      </c>
      <c r="S8960" s="248">
        <f t="shared" si="1391"/>
        <v>0</v>
      </c>
      <c r="T8960" s="248">
        <f t="shared" si="1392"/>
        <v>0</v>
      </c>
      <c r="U8960" s="248">
        <f t="shared" si="1393"/>
        <v>0</v>
      </c>
      <c r="V8960" s="13"/>
      <c r="W8960" s="7"/>
      <c r="AT8960" s="130"/>
      <c r="BF8960" s="33">
        <f t="shared" si="1399"/>
        <v>41242</v>
      </c>
      <c r="BG8960" s="34">
        <f t="shared" si="1394"/>
        <v>82.88000000000001</v>
      </c>
      <c r="BH8960" s="32">
        <f t="shared" si="1395"/>
        <v>1</v>
      </c>
      <c r="BI8960" s="32">
        <f t="shared" si="1396"/>
        <v>0</v>
      </c>
      <c r="BJ8960" s="69">
        <f t="shared" si="1397"/>
        <v>0</v>
      </c>
      <c r="BK8960" s="158" t="str">
        <f t="shared" si="1398"/>
        <v/>
      </c>
    </row>
    <row r="8961" spans="1:63" ht="12" customHeight="1" x14ac:dyDescent="0.2">
      <c r="A8961" s="8"/>
      <c r="B8961" s="7"/>
      <c r="C8961" s="7"/>
      <c r="D8961" s="7"/>
      <c r="E8961" s="7"/>
      <c r="F8961" s="7"/>
      <c r="G8961" s="7"/>
      <c r="H8961" s="7"/>
      <c r="I8961" s="10"/>
      <c r="J8961" s="25"/>
      <c r="K8961" s="250"/>
      <c r="L8961" s="31"/>
      <c r="M8961" s="9"/>
      <c r="N8961" s="11" t="s">
        <v>25</v>
      </c>
      <c r="O8961" s="39"/>
      <c r="P8961" s="47"/>
      <c r="Q8961" s="13"/>
      <c r="R8961" s="248">
        <f t="shared" si="1390"/>
        <v>0</v>
      </c>
      <c r="S8961" s="248">
        <f t="shared" si="1391"/>
        <v>0</v>
      </c>
      <c r="T8961" s="248">
        <f t="shared" si="1392"/>
        <v>0</v>
      </c>
      <c r="U8961" s="248">
        <f t="shared" si="1393"/>
        <v>0</v>
      </c>
      <c r="V8961" s="13"/>
      <c r="W8961" s="7"/>
      <c r="AT8961" s="130"/>
      <c r="BF8961" s="33">
        <f t="shared" si="1399"/>
        <v>41242</v>
      </c>
      <c r="BG8961" s="34">
        <f t="shared" si="1394"/>
        <v>82.88000000000001</v>
      </c>
      <c r="BH8961" s="32">
        <f t="shared" si="1395"/>
        <v>1</v>
      </c>
      <c r="BI8961" s="32">
        <f t="shared" si="1396"/>
        <v>0</v>
      </c>
      <c r="BJ8961" s="69">
        <f t="shared" si="1397"/>
        <v>0</v>
      </c>
      <c r="BK8961" s="158" t="str">
        <f t="shared" si="1398"/>
        <v/>
      </c>
    </row>
    <row r="8962" spans="1:63" ht="12" customHeight="1" x14ac:dyDescent="0.2">
      <c r="A8962" s="8"/>
      <c r="B8962" s="7"/>
      <c r="C8962" s="7"/>
      <c r="D8962" s="7"/>
      <c r="E8962" s="7"/>
      <c r="F8962" s="7"/>
      <c r="G8962" s="7"/>
      <c r="H8962" s="7"/>
      <c r="I8962" s="10"/>
      <c r="J8962" s="25"/>
      <c r="K8962" s="250"/>
      <c r="L8962" s="31"/>
      <c r="M8962" s="9"/>
      <c r="N8962" s="11" t="s">
        <v>25</v>
      </c>
      <c r="O8962" s="39"/>
      <c r="P8962" s="47"/>
      <c r="Q8962" s="13"/>
      <c r="R8962" s="248">
        <f t="shared" si="1390"/>
        <v>0</v>
      </c>
      <c r="S8962" s="248">
        <f t="shared" si="1391"/>
        <v>0</v>
      </c>
      <c r="T8962" s="248">
        <f t="shared" si="1392"/>
        <v>0</v>
      </c>
      <c r="U8962" s="248">
        <f t="shared" si="1393"/>
        <v>0</v>
      </c>
      <c r="V8962" s="13"/>
      <c r="W8962" s="7"/>
      <c r="AT8962" s="130"/>
      <c r="BF8962" s="33">
        <f t="shared" si="1399"/>
        <v>41242</v>
      </c>
      <c r="BG8962" s="34">
        <f t="shared" si="1394"/>
        <v>82.88000000000001</v>
      </c>
      <c r="BH8962" s="32">
        <f t="shared" si="1395"/>
        <v>1</v>
      </c>
      <c r="BI8962" s="32">
        <f t="shared" si="1396"/>
        <v>0</v>
      </c>
      <c r="BJ8962" s="69">
        <f t="shared" si="1397"/>
        <v>0</v>
      </c>
      <c r="BK8962" s="158" t="str">
        <f t="shared" si="1398"/>
        <v/>
      </c>
    </row>
    <row r="8963" spans="1:63" ht="12" customHeight="1" x14ac:dyDescent="0.2">
      <c r="A8963" s="8"/>
      <c r="B8963" s="7"/>
      <c r="C8963" s="7"/>
      <c r="D8963" s="7"/>
      <c r="E8963" s="7"/>
      <c r="F8963" s="7"/>
      <c r="G8963" s="7"/>
      <c r="H8963" s="7"/>
      <c r="I8963" s="10"/>
      <c r="J8963" s="25"/>
      <c r="K8963" s="250"/>
      <c r="L8963" s="31"/>
      <c r="M8963" s="9"/>
      <c r="N8963" s="11" t="s">
        <v>25</v>
      </c>
      <c r="O8963" s="39"/>
      <c r="P8963" s="47"/>
      <c r="Q8963" s="13"/>
      <c r="R8963" s="248">
        <f t="shared" si="1390"/>
        <v>0</v>
      </c>
      <c r="S8963" s="248">
        <f t="shared" si="1391"/>
        <v>0</v>
      </c>
      <c r="T8963" s="248">
        <f t="shared" si="1392"/>
        <v>0</v>
      </c>
      <c r="U8963" s="248">
        <f t="shared" si="1393"/>
        <v>0</v>
      </c>
      <c r="V8963" s="13"/>
      <c r="W8963" s="7"/>
      <c r="AT8963" s="130"/>
      <c r="BF8963" s="33">
        <f t="shared" si="1399"/>
        <v>41242</v>
      </c>
      <c r="BG8963" s="34">
        <f t="shared" si="1394"/>
        <v>82.88000000000001</v>
      </c>
      <c r="BH8963" s="32">
        <f t="shared" si="1395"/>
        <v>1</v>
      </c>
      <c r="BI8963" s="32">
        <f t="shared" si="1396"/>
        <v>0</v>
      </c>
      <c r="BJ8963" s="69">
        <f t="shared" si="1397"/>
        <v>0</v>
      </c>
      <c r="BK8963" s="158" t="str">
        <f t="shared" si="1398"/>
        <v/>
      </c>
    </row>
    <row r="8964" spans="1:63" ht="12" customHeight="1" x14ac:dyDescent="0.2">
      <c r="A8964" s="8"/>
      <c r="B8964" s="7"/>
      <c r="C8964" s="7"/>
      <c r="D8964" s="7"/>
      <c r="E8964" s="7"/>
      <c r="F8964" s="7"/>
      <c r="G8964" s="7"/>
      <c r="H8964" s="7"/>
      <c r="I8964" s="10"/>
      <c r="J8964" s="25"/>
      <c r="K8964" s="250"/>
      <c r="L8964" s="31"/>
      <c r="M8964" s="9"/>
      <c r="N8964" s="11" t="s">
        <v>25</v>
      </c>
      <c r="O8964" s="39"/>
      <c r="P8964" s="47"/>
      <c r="Q8964" s="13"/>
      <c r="R8964" s="248">
        <f t="shared" si="1390"/>
        <v>0</v>
      </c>
      <c r="S8964" s="248">
        <f t="shared" si="1391"/>
        <v>0</v>
      </c>
      <c r="T8964" s="248">
        <f t="shared" si="1392"/>
        <v>0</v>
      </c>
      <c r="U8964" s="248">
        <f t="shared" si="1393"/>
        <v>0</v>
      </c>
      <c r="V8964" s="13"/>
      <c r="W8964" s="7"/>
      <c r="AT8964" s="130"/>
      <c r="BF8964" s="33">
        <f t="shared" si="1399"/>
        <v>41242</v>
      </c>
      <c r="BG8964" s="34">
        <f t="shared" si="1394"/>
        <v>82.88000000000001</v>
      </c>
      <c r="BH8964" s="32">
        <f t="shared" si="1395"/>
        <v>1</v>
      </c>
      <c r="BI8964" s="32">
        <f t="shared" si="1396"/>
        <v>0</v>
      </c>
      <c r="BJ8964" s="69">
        <f t="shared" si="1397"/>
        <v>0</v>
      </c>
      <c r="BK8964" s="158" t="str">
        <f t="shared" si="1398"/>
        <v/>
      </c>
    </row>
    <row r="8965" spans="1:63" ht="12" customHeight="1" x14ac:dyDescent="0.2">
      <c r="A8965" s="8"/>
      <c r="B8965" s="7"/>
      <c r="C8965" s="7"/>
      <c r="D8965" s="7"/>
      <c r="E8965" s="7"/>
      <c r="F8965" s="7"/>
      <c r="G8965" s="7"/>
      <c r="H8965" s="7"/>
      <c r="I8965" s="10"/>
      <c r="J8965" s="25"/>
      <c r="K8965" s="250"/>
      <c r="L8965" s="31"/>
      <c r="M8965" s="9"/>
      <c r="N8965" s="11" t="s">
        <v>25</v>
      </c>
      <c r="O8965" s="39"/>
      <c r="P8965" s="47"/>
      <c r="Q8965" s="13"/>
      <c r="R8965" s="248">
        <f t="shared" si="1390"/>
        <v>0</v>
      </c>
      <c r="S8965" s="248">
        <f t="shared" si="1391"/>
        <v>0</v>
      </c>
      <c r="T8965" s="248">
        <f t="shared" si="1392"/>
        <v>0</v>
      </c>
      <c r="U8965" s="248">
        <f t="shared" si="1393"/>
        <v>0</v>
      </c>
      <c r="V8965" s="13"/>
      <c r="W8965" s="7"/>
      <c r="AT8965" s="130"/>
      <c r="BF8965" s="33">
        <f t="shared" si="1399"/>
        <v>41242</v>
      </c>
      <c r="BG8965" s="34">
        <f t="shared" si="1394"/>
        <v>82.88000000000001</v>
      </c>
      <c r="BH8965" s="32">
        <f t="shared" si="1395"/>
        <v>1</v>
      </c>
      <c r="BI8965" s="32">
        <f t="shared" si="1396"/>
        <v>0</v>
      </c>
      <c r="BJ8965" s="69">
        <f t="shared" si="1397"/>
        <v>0</v>
      </c>
      <c r="BK8965" s="158" t="str">
        <f t="shared" si="1398"/>
        <v/>
      </c>
    </row>
    <row r="8966" spans="1:63" ht="12" customHeight="1" x14ac:dyDescent="0.2">
      <c r="A8966" s="8"/>
      <c r="B8966" s="7"/>
      <c r="C8966" s="7"/>
      <c r="D8966" s="7"/>
      <c r="E8966" s="7"/>
      <c r="F8966" s="7"/>
      <c r="G8966" s="7"/>
      <c r="H8966" s="7"/>
      <c r="I8966" s="10"/>
      <c r="J8966" s="25"/>
      <c r="K8966" s="250"/>
      <c r="L8966" s="31"/>
      <c r="M8966" s="9"/>
      <c r="N8966" s="11" t="s">
        <v>25</v>
      </c>
      <c r="O8966" s="39"/>
      <c r="P8966" s="47"/>
      <c r="Q8966" s="13"/>
      <c r="R8966" s="248">
        <f t="shared" si="1390"/>
        <v>0</v>
      </c>
      <c r="S8966" s="248">
        <f t="shared" si="1391"/>
        <v>0</v>
      </c>
      <c r="T8966" s="248">
        <f t="shared" si="1392"/>
        <v>0</v>
      </c>
      <c r="U8966" s="248">
        <f t="shared" si="1393"/>
        <v>0</v>
      </c>
      <c r="V8966" s="13"/>
      <c r="W8966" s="7"/>
      <c r="AT8966" s="130"/>
      <c r="BF8966" s="33">
        <f t="shared" si="1399"/>
        <v>41242</v>
      </c>
      <c r="BG8966" s="34">
        <f t="shared" si="1394"/>
        <v>82.88000000000001</v>
      </c>
      <c r="BH8966" s="32">
        <f t="shared" si="1395"/>
        <v>1</v>
      </c>
      <c r="BI8966" s="32">
        <f t="shared" si="1396"/>
        <v>0</v>
      </c>
      <c r="BJ8966" s="69">
        <f t="shared" si="1397"/>
        <v>0</v>
      </c>
      <c r="BK8966" s="158" t="str">
        <f t="shared" si="1398"/>
        <v/>
      </c>
    </row>
    <row r="8967" spans="1:63" ht="12" customHeight="1" x14ac:dyDescent="0.2">
      <c r="A8967" s="8"/>
      <c r="B8967" s="7"/>
      <c r="C8967" s="7"/>
      <c r="D8967" s="7"/>
      <c r="E8967" s="7"/>
      <c r="F8967" s="7"/>
      <c r="G8967" s="7"/>
      <c r="H8967" s="7"/>
      <c r="I8967" s="10"/>
      <c r="J8967" s="25"/>
      <c r="K8967" s="250"/>
      <c r="L8967" s="31"/>
      <c r="M8967" s="9"/>
      <c r="N8967" s="11" t="s">
        <v>25</v>
      </c>
      <c r="O8967" s="39"/>
      <c r="P8967" s="47"/>
      <c r="Q8967" s="13"/>
      <c r="R8967" s="248">
        <f t="shared" si="1390"/>
        <v>0</v>
      </c>
      <c r="S8967" s="248">
        <f t="shared" si="1391"/>
        <v>0</v>
      </c>
      <c r="T8967" s="248">
        <f t="shared" si="1392"/>
        <v>0</v>
      </c>
      <c r="U8967" s="248">
        <f t="shared" si="1393"/>
        <v>0</v>
      </c>
      <c r="V8967" s="13"/>
      <c r="W8967" s="7"/>
      <c r="AT8967" s="130"/>
      <c r="BF8967" s="33">
        <f t="shared" si="1399"/>
        <v>41242</v>
      </c>
      <c r="BG8967" s="34">
        <f t="shared" si="1394"/>
        <v>82.88000000000001</v>
      </c>
      <c r="BH8967" s="32">
        <f t="shared" si="1395"/>
        <v>1</v>
      </c>
      <c r="BI8967" s="32">
        <f t="shared" si="1396"/>
        <v>0</v>
      </c>
      <c r="BJ8967" s="69">
        <f t="shared" si="1397"/>
        <v>0</v>
      </c>
      <c r="BK8967" s="158" t="str">
        <f t="shared" si="1398"/>
        <v/>
      </c>
    </row>
    <row r="8968" spans="1:63" ht="12" customHeight="1" x14ac:dyDescent="0.2">
      <c r="A8968" s="8"/>
      <c r="B8968" s="7"/>
      <c r="C8968" s="7"/>
      <c r="D8968" s="7"/>
      <c r="E8968" s="7"/>
      <c r="F8968" s="7"/>
      <c r="G8968" s="7"/>
      <c r="H8968" s="7"/>
      <c r="I8968" s="10"/>
      <c r="J8968" s="25"/>
      <c r="K8968" s="250"/>
      <c r="L8968" s="31"/>
      <c r="M8968" s="9"/>
      <c r="N8968" s="11" t="s">
        <v>25</v>
      </c>
      <c r="O8968" s="39"/>
      <c r="P8968" s="47"/>
      <c r="Q8968" s="13"/>
      <c r="R8968" s="248">
        <f t="shared" si="1390"/>
        <v>0</v>
      </c>
      <c r="S8968" s="248">
        <f t="shared" si="1391"/>
        <v>0</v>
      </c>
      <c r="T8968" s="248">
        <f t="shared" si="1392"/>
        <v>0</v>
      </c>
      <c r="U8968" s="248">
        <f t="shared" si="1393"/>
        <v>0</v>
      </c>
      <c r="V8968" s="13"/>
      <c r="W8968" s="7"/>
      <c r="AT8968" s="130"/>
      <c r="BF8968" s="33">
        <f t="shared" si="1399"/>
        <v>41242</v>
      </c>
      <c r="BG8968" s="34">
        <f t="shared" si="1394"/>
        <v>82.88000000000001</v>
      </c>
      <c r="BH8968" s="32">
        <f t="shared" si="1395"/>
        <v>1</v>
      </c>
      <c r="BI8968" s="32">
        <f t="shared" si="1396"/>
        <v>0</v>
      </c>
      <c r="BJ8968" s="69">
        <f t="shared" si="1397"/>
        <v>0</v>
      </c>
      <c r="BK8968" s="158" t="str">
        <f t="shared" si="1398"/>
        <v/>
      </c>
    </row>
    <row r="8969" spans="1:63" ht="12" customHeight="1" x14ac:dyDescent="0.2">
      <c r="A8969" s="8"/>
      <c r="B8969" s="7"/>
      <c r="C8969" s="7"/>
      <c r="D8969" s="7"/>
      <c r="E8969" s="7"/>
      <c r="F8969" s="7"/>
      <c r="G8969" s="7"/>
      <c r="H8969" s="7"/>
      <c r="I8969" s="10"/>
      <c r="J8969" s="25"/>
      <c r="K8969" s="250"/>
      <c r="L8969" s="31"/>
      <c r="M8969" s="9"/>
      <c r="N8969" s="11" t="s">
        <v>25</v>
      </c>
      <c r="O8969" s="39"/>
      <c r="P8969" s="47"/>
      <c r="Q8969" s="13"/>
      <c r="R8969" s="248">
        <f t="shared" si="1390"/>
        <v>0</v>
      </c>
      <c r="S8969" s="248">
        <f t="shared" si="1391"/>
        <v>0</v>
      </c>
      <c r="T8969" s="248">
        <f t="shared" si="1392"/>
        <v>0</v>
      </c>
      <c r="U8969" s="248">
        <f t="shared" si="1393"/>
        <v>0</v>
      </c>
      <c r="V8969" s="13"/>
      <c r="W8969" s="7"/>
      <c r="AT8969" s="130"/>
      <c r="BF8969" s="33">
        <f t="shared" si="1399"/>
        <v>41242</v>
      </c>
      <c r="BG8969" s="34">
        <f t="shared" si="1394"/>
        <v>82.88000000000001</v>
      </c>
      <c r="BH8969" s="32">
        <f t="shared" si="1395"/>
        <v>1</v>
      </c>
      <c r="BI8969" s="32">
        <f t="shared" si="1396"/>
        <v>0</v>
      </c>
      <c r="BJ8969" s="69">
        <f t="shared" si="1397"/>
        <v>0</v>
      </c>
      <c r="BK8969" s="158" t="str">
        <f t="shared" si="1398"/>
        <v/>
      </c>
    </row>
    <row r="8970" spans="1:63" ht="12" customHeight="1" x14ac:dyDescent="0.2">
      <c r="A8970" s="8"/>
      <c r="B8970" s="7"/>
      <c r="C8970" s="7"/>
      <c r="D8970" s="7"/>
      <c r="E8970" s="7"/>
      <c r="F8970" s="7"/>
      <c r="G8970" s="7"/>
      <c r="H8970" s="7"/>
      <c r="I8970" s="10"/>
      <c r="J8970" s="25"/>
      <c r="K8970" s="250"/>
      <c r="L8970" s="31"/>
      <c r="M8970" s="9"/>
      <c r="N8970" s="11" t="s">
        <v>25</v>
      </c>
      <c r="O8970" s="39"/>
      <c r="P8970" s="47"/>
      <c r="Q8970" s="13"/>
      <c r="R8970" s="248">
        <f t="shared" si="1390"/>
        <v>0</v>
      </c>
      <c r="S8970" s="248">
        <f t="shared" si="1391"/>
        <v>0</v>
      </c>
      <c r="T8970" s="248">
        <f t="shared" si="1392"/>
        <v>0</v>
      </c>
      <c r="U8970" s="248">
        <f t="shared" si="1393"/>
        <v>0</v>
      </c>
      <c r="V8970" s="13"/>
      <c r="W8970" s="7"/>
      <c r="AT8970" s="130"/>
      <c r="BF8970" s="33">
        <f t="shared" si="1399"/>
        <v>41242</v>
      </c>
      <c r="BG8970" s="34">
        <f t="shared" si="1394"/>
        <v>82.88000000000001</v>
      </c>
      <c r="BH8970" s="32">
        <f t="shared" si="1395"/>
        <v>1</v>
      </c>
      <c r="BI8970" s="32">
        <f t="shared" si="1396"/>
        <v>0</v>
      </c>
      <c r="BJ8970" s="69">
        <f t="shared" si="1397"/>
        <v>0</v>
      </c>
      <c r="BK8970" s="158" t="str">
        <f t="shared" si="1398"/>
        <v/>
      </c>
    </row>
    <row r="8971" spans="1:63" ht="12" customHeight="1" x14ac:dyDescent="0.2">
      <c r="A8971" s="8"/>
      <c r="B8971" s="7"/>
      <c r="C8971" s="7"/>
      <c r="D8971" s="7"/>
      <c r="E8971" s="7"/>
      <c r="F8971" s="7"/>
      <c r="G8971" s="7"/>
      <c r="H8971" s="7"/>
      <c r="I8971" s="10"/>
      <c r="J8971" s="25"/>
      <c r="K8971" s="250"/>
      <c r="L8971" s="31"/>
      <c r="M8971" s="9"/>
      <c r="N8971" s="11" t="s">
        <v>25</v>
      </c>
      <c r="O8971" s="39"/>
      <c r="P8971" s="47"/>
      <c r="Q8971" s="13"/>
      <c r="R8971" s="248">
        <f t="shared" ref="R8971:R9034" si="1400">IF(N8971&lt;&gt;"M",ROUND(IF(M8971&lt;&gt;"Y",IF(P8971&lt;&gt;"Y",K8971,K8971*(BH8971-1)),0),ROUNDING),"")</f>
        <v>0</v>
      </c>
      <c r="S8971" s="248">
        <f t="shared" ref="S8971:S9034" si="1401">IF(N8971&lt;&gt;"M",ROUND(IF(O8971&gt;0,IF(M8971="Y",BI8971*(1-O8971),IF(BI8971&gt;R8971,R8971 + (BI8971 - R8971)*(1-O8971),BI8971)),BI8971),ROUNDING),"")</f>
        <v>0</v>
      </c>
      <c r="T8971" s="248">
        <f t="shared" ref="T8971:T9034" si="1402">IF(N8971&lt;&gt;"M",ROUND(IF(O8971&gt;0,IF(M8971="Y",BJ8971*(1-O8971),IF(BJ8971&gt;R8971,R8971 + (BJ8971 - R8971)*(1-O8971),BJ8971)),BJ8971),ROUNDING),"")</f>
        <v>0</v>
      </c>
      <c r="U8971" s="248">
        <f t="shared" ref="U8971:U9034" si="1403">IF(N8971&lt;&gt;"M",ROUND(IF(OR(N8971="P",N8971=""),0,IF(OR(M8971="N",M8971=""),T8971-R8971,T8971)),ROUNDING),"")</f>
        <v>0</v>
      </c>
      <c r="V8971" s="13"/>
      <c r="W8971" s="7"/>
      <c r="AT8971" s="130"/>
      <c r="BF8971" s="33">
        <f t="shared" si="1399"/>
        <v>41242</v>
      </c>
      <c r="BG8971" s="34">
        <f t="shared" ref="BG8971:BG9034" si="1404">IF(N8971&lt;&gt;"M",BG8970+U8971,BG8970)</f>
        <v>82.88000000000001</v>
      </c>
      <c r="BH8971" s="32">
        <f t="shared" ref="BH8971:BH9034" si="1405">IF(L8971&lt;&gt;"",IF(ODDS_TYPE=1,L8971,IF(ODDS_TYPE=2,IF(L8971&gt;0,1+L8971/100,IF(L8971&lt;0,1-100/L8971,1)),IF(ODDS_TYPE=3,1+L8971,IF(ODDS_TYPE=4,1+L8971,IF(ODDS_TYPE=5,IF(L8971&gt;0,1+L8971,1-1/L8971),IF(ODDS_TYPE=6,IF(L8971&gt;=0,L8971+1,1-1/L8971),1)))))),1)</f>
        <v>1</v>
      </c>
      <c r="BI8971" s="32">
        <f t="shared" ref="BI8971:BI9034" si="1406">IF(P8971&lt;&gt;"Y",IF(M8971&lt;&gt;"Y",K8971*BH8971,K8971*BH8971 - K8971),IF(M8971&lt;&gt;"Y",K8971*BH8971,K8971))</f>
        <v>0</v>
      </c>
      <c r="BJ8971" s="69">
        <f t="shared" ref="BJ8971:BJ9034" si="1407">IF(P8971&lt;&gt;"Y",
IF(M8971&lt;&gt;"Y",
IF(N8971="Y",K8971*BH8971,IF(N8971="P",0,IF(OR(N8971="R",N8971="PU"),K8971,IF(N8971="H",K8971*BH8971*0.5,IF(N8971="HW",K8971*0.5*(1 + BH8971),IF(N8971="HL",K8971*0.5,0)))))),
IF(N8971="Y",K8971*BH8971 - K8971,IF(N8971="P",0,IF(OR(N8971="R",N8971="PU"),0,IF(N8971="H",IF(BH8971&gt;2,0.5*K8971*BH8971 - K8971,0),IF(N8971="HW",K8971*0.5*(1 + BH8971) - K8971,IF(N8971="HL",0,0))))))),
IF(M8971&lt;&gt;"Y",
IF(N8971="Y",K8971*BH8971,IF(N8971="P",0,IF(OR(N8971="R",N8971="PU"),K8971*(BH8971-1),IF(N8971="H",K8971*BH8971*0.5,IF(N8971="HW",K8971*(BH8971-1)*0.5,IF(N8971="HL",K8971*BH8971 - K8971*0.5,0)))))),
IF(N8971="Y",K8971,IF(N8971="P",0,IF(OR(N8971="R",N8971="PU"),0,IF(N8971="H",IF(BH8971&lt;2,K8971*BH8971*0.5 - K8971*(BH8971-1),0),IF(N8971="HW",0,IF(N8971="HL",K8971*0.5,0)))))))
)</f>
        <v>0</v>
      </c>
      <c r="BK8971" s="158" t="str">
        <f t="shared" ref="BK8971:BK9034" si="1408">IF(FILT_M=1,IF(LEN(C8971)&gt;0,C8971,""),IF(FILT_M=2,IF(LEN(E8971)&gt;0,E8971,""),IF(FILT_M=3,IF(LEN(F8971)&gt;0,F8971,""),IF(FILT_M=4,IF(LEN(G8971)&gt;0,G8971,""),""))))</f>
        <v/>
      </c>
    </row>
    <row r="8972" spans="1:63" ht="12" customHeight="1" x14ac:dyDescent="0.2">
      <c r="A8972" s="8"/>
      <c r="B8972" s="7"/>
      <c r="C8972" s="7"/>
      <c r="D8972" s="7"/>
      <c r="E8972" s="7"/>
      <c r="F8972" s="7"/>
      <c r="G8972" s="7"/>
      <c r="H8972" s="7"/>
      <c r="I8972" s="10"/>
      <c r="J8972" s="25"/>
      <c r="K8972" s="250"/>
      <c r="L8972" s="31"/>
      <c r="M8972" s="9"/>
      <c r="N8972" s="11" t="s">
        <v>25</v>
      </c>
      <c r="O8972" s="39"/>
      <c r="P8972" s="47"/>
      <c r="Q8972" s="13"/>
      <c r="R8972" s="248">
        <f t="shared" si="1400"/>
        <v>0</v>
      </c>
      <c r="S8972" s="248">
        <f t="shared" si="1401"/>
        <v>0</v>
      </c>
      <c r="T8972" s="248">
        <f t="shared" si="1402"/>
        <v>0</v>
      </c>
      <c r="U8972" s="248">
        <f t="shared" si="1403"/>
        <v>0</v>
      </c>
      <c r="V8972" s="13"/>
      <c r="W8972" s="7"/>
      <c r="AT8972" s="130"/>
      <c r="BF8972" s="33">
        <f t="shared" ref="BF8972:BF9035" si="1409">IF(A8972&gt;2,A8972,BF8971)</f>
        <v>41242</v>
      </c>
      <c r="BG8972" s="34">
        <f t="shared" si="1404"/>
        <v>82.88000000000001</v>
      </c>
      <c r="BH8972" s="32">
        <f t="shared" si="1405"/>
        <v>1</v>
      </c>
      <c r="BI8972" s="32">
        <f t="shared" si="1406"/>
        <v>0</v>
      </c>
      <c r="BJ8972" s="69">
        <f t="shared" si="1407"/>
        <v>0</v>
      </c>
      <c r="BK8972" s="158" t="str">
        <f t="shared" si="1408"/>
        <v/>
      </c>
    </row>
    <row r="8973" spans="1:63" ht="12" customHeight="1" x14ac:dyDescent="0.2">
      <c r="A8973" s="8"/>
      <c r="B8973" s="7"/>
      <c r="C8973" s="7"/>
      <c r="D8973" s="7"/>
      <c r="E8973" s="7"/>
      <c r="F8973" s="7"/>
      <c r="G8973" s="7"/>
      <c r="H8973" s="7"/>
      <c r="I8973" s="10"/>
      <c r="J8973" s="25"/>
      <c r="K8973" s="250"/>
      <c r="L8973" s="31"/>
      <c r="M8973" s="9"/>
      <c r="N8973" s="11" t="s">
        <v>25</v>
      </c>
      <c r="O8973" s="39"/>
      <c r="P8973" s="47"/>
      <c r="Q8973" s="13"/>
      <c r="R8973" s="248">
        <f t="shared" si="1400"/>
        <v>0</v>
      </c>
      <c r="S8973" s="248">
        <f t="shared" si="1401"/>
        <v>0</v>
      </c>
      <c r="T8973" s="248">
        <f t="shared" si="1402"/>
        <v>0</v>
      </c>
      <c r="U8973" s="248">
        <f t="shared" si="1403"/>
        <v>0</v>
      </c>
      <c r="V8973" s="13"/>
      <c r="W8973" s="7"/>
      <c r="AT8973" s="130"/>
      <c r="BF8973" s="33">
        <f t="shared" si="1409"/>
        <v>41242</v>
      </c>
      <c r="BG8973" s="34">
        <f t="shared" si="1404"/>
        <v>82.88000000000001</v>
      </c>
      <c r="BH8973" s="32">
        <f t="shared" si="1405"/>
        <v>1</v>
      </c>
      <c r="BI8973" s="32">
        <f t="shared" si="1406"/>
        <v>0</v>
      </c>
      <c r="BJ8973" s="69">
        <f t="shared" si="1407"/>
        <v>0</v>
      </c>
      <c r="BK8973" s="158" t="str">
        <f t="shared" si="1408"/>
        <v/>
      </c>
    </row>
    <row r="8974" spans="1:63" ht="12" customHeight="1" x14ac:dyDescent="0.2">
      <c r="A8974" s="8"/>
      <c r="B8974" s="7"/>
      <c r="C8974" s="7"/>
      <c r="D8974" s="7"/>
      <c r="E8974" s="7"/>
      <c r="F8974" s="7"/>
      <c r="G8974" s="7"/>
      <c r="H8974" s="7"/>
      <c r="I8974" s="10"/>
      <c r="J8974" s="25"/>
      <c r="K8974" s="250"/>
      <c r="L8974" s="31"/>
      <c r="M8974" s="9"/>
      <c r="N8974" s="11" t="s">
        <v>25</v>
      </c>
      <c r="O8974" s="39"/>
      <c r="P8974" s="47"/>
      <c r="Q8974" s="13"/>
      <c r="R8974" s="248">
        <f t="shared" si="1400"/>
        <v>0</v>
      </c>
      <c r="S8974" s="248">
        <f t="shared" si="1401"/>
        <v>0</v>
      </c>
      <c r="T8974" s="248">
        <f t="shared" si="1402"/>
        <v>0</v>
      </c>
      <c r="U8974" s="248">
        <f t="shared" si="1403"/>
        <v>0</v>
      </c>
      <c r="V8974" s="13"/>
      <c r="W8974" s="7"/>
      <c r="AT8974" s="130"/>
      <c r="BF8974" s="33">
        <f t="shared" si="1409"/>
        <v>41242</v>
      </c>
      <c r="BG8974" s="34">
        <f t="shared" si="1404"/>
        <v>82.88000000000001</v>
      </c>
      <c r="BH8974" s="32">
        <f t="shared" si="1405"/>
        <v>1</v>
      </c>
      <c r="BI8974" s="32">
        <f t="shared" si="1406"/>
        <v>0</v>
      </c>
      <c r="BJ8974" s="69">
        <f t="shared" si="1407"/>
        <v>0</v>
      </c>
      <c r="BK8974" s="158" t="str">
        <f t="shared" si="1408"/>
        <v/>
      </c>
    </row>
    <row r="8975" spans="1:63" ht="12" customHeight="1" x14ac:dyDescent="0.2">
      <c r="A8975" s="8"/>
      <c r="B8975" s="7"/>
      <c r="C8975" s="7"/>
      <c r="D8975" s="7"/>
      <c r="E8975" s="7"/>
      <c r="F8975" s="7"/>
      <c r="G8975" s="7"/>
      <c r="H8975" s="7"/>
      <c r="I8975" s="10"/>
      <c r="J8975" s="25"/>
      <c r="K8975" s="250"/>
      <c r="L8975" s="31"/>
      <c r="M8975" s="9"/>
      <c r="N8975" s="11" t="s">
        <v>25</v>
      </c>
      <c r="O8975" s="39"/>
      <c r="P8975" s="47"/>
      <c r="Q8975" s="13"/>
      <c r="R8975" s="248">
        <f t="shared" si="1400"/>
        <v>0</v>
      </c>
      <c r="S8975" s="248">
        <f t="shared" si="1401"/>
        <v>0</v>
      </c>
      <c r="T8975" s="248">
        <f t="shared" si="1402"/>
        <v>0</v>
      </c>
      <c r="U8975" s="248">
        <f t="shared" si="1403"/>
        <v>0</v>
      </c>
      <c r="V8975" s="13"/>
      <c r="W8975" s="7"/>
      <c r="AT8975" s="130"/>
      <c r="BF8975" s="33">
        <f t="shared" si="1409"/>
        <v>41242</v>
      </c>
      <c r="BG8975" s="34">
        <f t="shared" si="1404"/>
        <v>82.88000000000001</v>
      </c>
      <c r="BH8975" s="32">
        <f t="shared" si="1405"/>
        <v>1</v>
      </c>
      <c r="BI8975" s="32">
        <f t="shared" si="1406"/>
        <v>0</v>
      </c>
      <c r="BJ8975" s="69">
        <f t="shared" si="1407"/>
        <v>0</v>
      </c>
      <c r="BK8975" s="158" t="str">
        <f t="shared" si="1408"/>
        <v/>
      </c>
    </row>
    <row r="8976" spans="1:63" ht="12" customHeight="1" x14ac:dyDescent="0.2">
      <c r="A8976" s="8"/>
      <c r="B8976" s="7"/>
      <c r="C8976" s="7"/>
      <c r="D8976" s="7"/>
      <c r="E8976" s="7"/>
      <c r="F8976" s="7"/>
      <c r="G8976" s="7"/>
      <c r="H8976" s="7"/>
      <c r="I8976" s="10"/>
      <c r="J8976" s="25"/>
      <c r="K8976" s="250"/>
      <c r="L8976" s="31"/>
      <c r="M8976" s="9"/>
      <c r="N8976" s="11" t="s">
        <v>25</v>
      </c>
      <c r="O8976" s="39"/>
      <c r="P8976" s="47"/>
      <c r="Q8976" s="13"/>
      <c r="R8976" s="248">
        <f t="shared" si="1400"/>
        <v>0</v>
      </c>
      <c r="S8976" s="248">
        <f t="shared" si="1401"/>
        <v>0</v>
      </c>
      <c r="T8976" s="248">
        <f t="shared" si="1402"/>
        <v>0</v>
      </c>
      <c r="U8976" s="248">
        <f t="shared" si="1403"/>
        <v>0</v>
      </c>
      <c r="V8976" s="13"/>
      <c r="W8976" s="7"/>
      <c r="AT8976" s="130"/>
      <c r="BF8976" s="33">
        <f t="shared" si="1409"/>
        <v>41242</v>
      </c>
      <c r="BG8976" s="34">
        <f t="shared" si="1404"/>
        <v>82.88000000000001</v>
      </c>
      <c r="BH8976" s="32">
        <f t="shared" si="1405"/>
        <v>1</v>
      </c>
      <c r="BI8976" s="32">
        <f t="shared" si="1406"/>
        <v>0</v>
      </c>
      <c r="BJ8976" s="69">
        <f t="shared" si="1407"/>
        <v>0</v>
      </c>
      <c r="BK8976" s="158" t="str">
        <f t="shared" si="1408"/>
        <v/>
      </c>
    </row>
    <row r="8977" spans="1:63" ht="12" customHeight="1" x14ac:dyDescent="0.2">
      <c r="A8977" s="8"/>
      <c r="B8977" s="7"/>
      <c r="C8977" s="7"/>
      <c r="D8977" s="7"/>
      <c r="E8977" s="7"/>
      <c r="F8977" s="7"/>
      <c r="G8977" s="7"/>
      <c r="H8977" s="7"/>
      <c r="I8977" s="10"/>
      <c r="J8977" s="25"/>
      <c r="K8977" s="250"/>
      <c r="L8977" s="31"/>
      <c r="M8977" s="9"/>
      <c r="N8977" s="11" t="s">
        <v>25</v>
      </c>
      <c r="O8977" s="39"/>
      <c r="P8977" s="47"/>
      <c r="Q8977" s="13"/>
      <c r="R8977" s="248">
        <f t="shared" si="1400"/>
        <v>0</v>
      </c>
      <c r="S8977" s="248">
        <f t="shared" si="1401"/>
        <v>0</v>
      </c>
      <c r="T8977" s="248">
        <f t="shared" si="1402"/>
        <v>0</v>
      </c>
      <c r="U8977" s="248">
        <f t="shared" si="1403"/>
        <v>0</v>
      </c>
      <c r="V8977" s="13"/>
      <c r="W8977" s="7"/>
      <c r="AT8977" s="130"/>
      <c r="BF8977" s="33">
        <f t="shared" si="1409"/>
        <v>41242</v>
      </c>
      <c r="BG8977" s="34">
        <f t="shared" si="1404"/>
        <v>82.88000000000001</v>
      </c>
      <c r="BH8977" s="32">
        <f t="shared" si="1405"/>
        <v>1</v>
      </c>
      <c r="BI8977" s="32">
        <f t="shared" si="1406"/>
        <v>0</v>
      </c>
      <c r="BJ8977" s="69">
        <f t="shared" si="1407"/>
        <v>0</v>
      </c>
      <c r="BK8977" s="158" t="str">
        <f t="shared" si="1408"/>
        <v/>
      </c>
    </row>
    <row r="8978" spans="1:63" ht="12" customHeight="1" x14ac:dyDescent="0.2">
      <c r="A8978" s="8"/>
      <c r="B8978" s="7"/>
      <c r="C8978" s="7"/>
      <c r="D8978" s="7"/>
      <c r="E8978" s="7"/>
      <c r="F8978" s="7"/>
      <c r="G8978" s="7"/>
      <c r="H8978" s="7"/>
      <c r="I8978" s="10"/>
      <c r="J8978" s="25"/>
      <c r="K8978" s="250"/>
      <c r="L8978" s="31"/>
      <c r="M8978" s="9"/>
      <c r="N8978" s="11" t="s">
        <v>25</v>
      </c>
      <c r="O8978" s="39"/>
      <c r="P8978" s="47"/>
      <c r="Q8978" s="13"/>
      <c r="R8978" s="248">
        <f t="shared" si="1400"/>
        <v>0</v>
      </c>
      <c r="S8978" s="248">
        <f t="shared" si="1401"/>
        <v>0</v>
      </c>
      <c r="T8978" s="248">
        <f t="shared" si="1402"/>
        <v>0</v>
      </c>
      <c r="U8978" s="248">
        <f t="shared" si="1403"/>
        <v>0</v>
      </c>
      <c r="V8978" s="13"/>
      <c r="W8978" s="7"/>
      <c r="AT8978" s="130"/>
      <c r="BF8978" s="33">
        <f t="shared" si="1409"/>
        <v>41242</v>
      </c>
      <c r="BG8978" s="34">
        <f t="shared" si="1404"/>
        <v>82.88000000000001</v>
      </c>
      <c r="BH8978" s="32">
        <f t="shared" si="1405"/>
        <v>1</v>
      </c>
      <c r="BI8978" s="32">
        <f t="shared" si="1406"/>
        <v>0</v>
      </c>
      <c r="BJ8978" s="69">
        <f t="shared" si="1407"/>
        <v>0</v>
      </c>
      <c r="BK8978" s="158" t="str">
        <f t="shared" si="1408"/>
        <v/>
      </c>
    </row>
    <row r="8979" spans="1:63" ht="12" customHeight="1" x14ac:dyDescent="0.2">
      <c r="A8979" s="8"/>
      <c r="B8979" s="7"/>
      <c r="C8979" s="7"/>
      <c r="D8979" s="7"/>
      <c r="E8979" s="7"/>
      <c r="F8979" s="7"/>
      <c r="G8979" s="7"/>
      <c r="H8979" s="7"/>
      <c r="I8979" s="10"/>
      <c r="J8979" s="25"/>
      <c r="K8979" s="250"/>
      <c r="L8979" s="31"/>
      <c r="M8979" s="9"/>
      <c r="N8979" s="11" t="s">
        <v>25</v>
      </c>
      <c r="O8979" s="39"/>
      <c r="P8979" s="47"/>
      <c r="Q8979" s="13"/>
      <c r="R8979" s="248">
        <f t="shared" si="1400"/>
        <v>0</v>
      </c>
      <c r="S8979" s="248">
        <f t="shared" si="1401"/>
        <v>0</v>
      </c>
      <c r="T8979" s="248">
        <f t="shared" si="1402"/>
        <v>0</v>
      </c>
      <c r="U8979" s="248">
        <f t="shared" si="1403"/>
        <v>0</v>
      </c>
      <c r="V8979" s="13"/>
      <c r="W8979" s="7"/>
      <c r="AT8979" s="130"/>
      <c r="BF8979" s="33">
        <f t="shared" si="1409"/>
        <v>41242</v>
      </c>
      <c r="BG8979" s="34">
        <f t="shared" si="1404"/>
        <v>82.88000000000001</v>
      </c>
      <c r="BH8979" s="32">
        <f t="shared" si="1405"/>
        <v>1</v>
      </c>
      <c r="BI8979" s="32">
        <f t="shared" si="1406"/>
        <v>0</v>
      </c>
      <c r="BJ8979" s="69">
        <f t="shared" si="1407"/>
        <v>0</v>
      </c>
      <c r="BK8979" s="158" t="str">
        <f t="shared" si="1408"/>
        <v/>
      </c>
    </row>
    <row r="8980" spans="1:63" ht="12" customHeight="1" x14ac:dyDescent="0.2">
      <c r="A8980" s="8"/>
      <c r="B8980" s="7"/>
      <c r="C8980" s="7"/>
      <c r="D8980" s="7"/>
      <c r="E8980" s="7"/>
      <c r="F8980" s="7"/>
      <c r="G8980" s="7"/>
      <c r="H8980" s="7"/>
      <c r="I8980" s="10"/>
      <c r="J8980" s="25"/>
      <c r="K8980" s="250"/>
      <c r="L8980" s="31"/>
      <c r="M8980" s="9"/>
      <c r="N8980" s="11" t="s">
        <v>25</v>
      </c>
      <c r="O8980" s="39"/>
      <c r="P8980" s="47"/>
      <c r="Q8980" s="13"/>
      <c r="R8980" s="248">
        <f t="shared" si="1400"/>
        <v>0</v>
      </c>
      <c r="S8980" s="248">
        <f t="shared" si="1401"/>
        <v>0</v>
      </c>
      <c r="T8980" s="248">
        <f t="shared" si="1402"/>
        <v>0</v>
      </c>
      <c r="U8980" s="248">
        <f t="shared" si="1403"/>
        <v>0</v>
      </c>
      <c r="V8980" s="13"/>
      <c r="W8980" s="7"/>
      <c r="AT8980" s="130"/>
      <c r="BF8980" s="33">
        <f t="shared" si="1409"/>
        <v>41242</v>
      </c>
      <c r="BG8980" s="34">
        <f t="shared" si="1404"/>
        <v>82.88000000000001</v>
      </c>
      <c r="BH8980" s="32">
        <f t="shared" si="1405"/>
        <v>1</v>
      </c>
      <c r="BI8980" s="32">
        <f t="shared" si="1406"/>
        <v>0</v>
      </c>
      <c r="BJ8980" s="69">
        <f t="shared" si="1407"/>
        <v>0</v>
      </c>
      <c r="BK8980" s="158" t="str">
        <f t="shared" si="1408"/>
        <v/>
      </c>
    </row>
    <row r="8981" spans="1:63" ht="12" customHeight="1" x14ac:dyDescent="0.2">
      <c r="A8981" s="8"/>
      <c r="B8981" s="7"/>
      <c r="C8981" s="7"/>
      <c r="D8981" s="7"/>
      <c r="E8981" s="7"/>
      <c r="F8981" s="7"/>
      <c r="G8981" s="7"/>
      <c r="H8981" s="7"/>
      <c r="I8981" s="10"/>
      <c r="J8981" s="25"/>
      <c r="K8981" s="250"/>
      <c r="L8981" s="31"/>
      <c r="M8981" s="9"/>
      <c r="N8981" s="11" t="s">
        <v>25</v>
      </c>
      <c r="O8981" s="39"/>
      <c r="P8981" s="47"/>
      <c r="Q8981" s="13"/>
      <c r="R8981" s="248">
        <f t="shared" si="1400"/>
        <v>0</v>
      </c>
      <c r="S8981" s="248">
        <f t="shared" si="1401"/>
        <v>0</v>
      </c>
      <c r="T8981" s="248">
        <f t="shared" si="1402"/>
        <v>0</v>
      </c>
      <c r="U8981" s="248">
        <f t="shared" si="1403"/>
        <v>0</v>
      </c>
      <c r="V8981" s="13"/>
      <c r="W8981" s="7"/>
      <c r="AT8981" s="130"/>
      <c r="BF8981" s="33">
        <f t="shared" si="1409"/>
        <v>41242</v>
      </c>
      <c r="BG8981" s="34">
        <f t="shared" si="1404"/>
        <v>82.88000000000001</v>
      </c>
      <c r="BH8981" s="32">
        <f t="shared" si="1405"/>
        <v>1</v>
      </c>
      <c r="BI8981" s="32">
        <f t="shared" si="1406"/>
        <v>0</v>
      </c>
      <c r="BJ8981" s="69">
        <f t="shared" si="1407"/>
        <v>0</v>
      </c>
      <c r="BK8981" s="158" t="str">
        <f t="shared" si="1408"/>
        <v/>
      </c>
    </row>
    <row r="8982" spans="1:63" ht="12" customHeight="1" x14ac:dyDescent="0.2">
      <c r="A8982" s="8"/>
      <c r="B8982" s="7"/>
      <c r="C8982" s="7"/>
      <c r="D8982" s="7"/>
      <c r="E8982" s="7"/>
      <c r="F8982" s="7"/>
      <c r="G8982" s="7"/>
      <c r="H8982" s="7"/>
      <c r="I8982" s="10"/>
      <c r="J8982" s="25"/>
      <c r="K8982" s="250"/>
      <c r="L8982" s="31"/>
      <c r="M8982" s="9"/>
      <c r="N8982" s="11" t="s">
        <v>25</v>
      </c>
      <c r="O8982" s="39"/>
      <c r="P8982" s="47"/>
      <c r="Q8982" s="13"/>
      <c r="R8982" s="248">
        <f t="shared" si="1400"/>
        <v>0</v>
      </c>
      <c r="S8982" s="248">
        <f t="shared" si="1401"/>
        <v>0</v>
      </c>
      <c r="T8982" s="248">
        <f t="shared" si="1402"/>
        <v>0</v>
      </c>
      <c r="U8982" s="248">
        <f t="shared" si="1403"/>
        <v>0</v>
      </c>
      <c r="V8982" s="13"/>
      <c r="W8982" s="7"/>
      <c r="AT8982" s="130"/>
      <c r="BF8982" s="33">
        <f t="shared" si="1409"/>
        <v>41242</v>
      </c>
      <c r="BG8982" s="34">
        <f t="shared" si="1404"/>
        <v>82.88000000000001</v>
      </c>
      <c r="BH8982" s="32">
        <f t="shared" si="1405"/>
        <v>1</v>
      </c>
      <c r="BI8982" s="32">
        <f t="shared" si="1406"/>
        <v>0</v>
      </c>
      <c r="BJ8982" s="69">
        <f t="shared" si="1407"/>
        <v>0</v>
      </c>
      <c r="BK8982" s="158" t="str">
        <f t="shared" si="1408"/>
        <v/>
      </c>
    </row>
    <row r="8983" spans="1:63" ht="12" customHeight="1" x14ac:dyDescent="0.2">
      <c r="A8983" s="8"/>
      <c r="B8983" s="7"/>
      <c r="C8983" s="7"/>
      <c r="D8983" s="7"/>
      <c r="E8983" s="7"/>
      <c r="F8983" s="7"/>
      <c r="G8983" s="7"/>
      <c r="H8983" s="7"/>
      <c r="I8983" s="10"/>
      <c r="J8983" s="25"/>
      <c r="K8983" s="250"/>
      <c r="L8983" s="31"/>
      <c r="M8983" s="9"/>
      <c r="N8983" s="11" t="s">
        <v>25</v>
      </c>
      <c r="O8983" s="39"/>
      <c r="P8983" s="47"/>
      <c r="Q8983" s="13"/>
      <c r="R8983" s="248">
        <f t="shared" si="1400"/>
        <v>0</v>
      </c>
      <c r="S8983" s="248">
        <f t="shared" si="1401"/>
        <v>0</v>
      </c>
      <c r="T8983" s="248">
        <f t="shared" si="1402"/>
        <v>0</v>
      </c>
      <c r="U8983" s="248">
        <f t="shared" si="1403"/>
        <v>0</v>
      </c>
      <c r="V8983" s="13"/>
      <c r="W8983" s="7"/>
      <c r="AT8983" s="130"/>
      <c r="BF8983" s="33">
        <f t="shared" si="1409"/>
        <v>41242</v>
      </c>
      <c r="BG8983" s="34">
        <f t="shared" si="1404"/>
        <v>82.88000000000001</v>
      </c>
      <c r="BH8983" s="32">
        <f t="shared" si="1405"/>
        <v>1</v>
      </c>
      <c r="BI8983" s="32">
        <f t="shared" si="1406"/>
        <v>0</v>
      </c>
      <c r="BJ8983" s="69">
        <f t="shared" si="1407"/>
        <v>0</v>
      </c>
      <c r="BK8983" s="158" t="str">
        <f t="shared" si="1408"/>
        <v/>
      </c>
    </row>
    <row r="8984" spans="1:63" ht="12" customHeight="1" x14ac:dyDescent="0.2">
      <c r="A8984" s="8"/>
      <c r="B8984" s="7"/>
      <c r="C8984" s="7"/>
      <c r="D8984" s="7"/>
      <c r="E8984" s="7"/>
      <c r="F8984" s="7"/>
      <c r="G8984" s="7"/>
      <c r="H8984" s="7"/>
      <c r="I8984" s="10"/>
      <c r="J8984" s="25"/>
      <c r="K8984" s="250"/>
      <c r="L8984" s="31"/>
      <c r="M8984" s="9"/>
      <c r="N8984" s="11" t="s">
        <v>25</v>
      </c>
      <c r="O8984" s="39"/>
      <c r="P8984" s="47"/>
      <c r="Q8984" s="13"/>
      <c r="R8984" s="248">
        <f t="shared" si="1400"/>
        <v>0</v>
      </c>
      <c r="S8984" s="248">
        <f t="shared" si="1401"/>
        <v>0</v>
      </c>
      <c r="T8984" s="248">
        <f t="shared" si="1402"/>
        <v>0</v>
      </c>
      <c r="U8984" s="248">
        <f t="shared" si="1403"/>
        <v>0</v>
      </c>
      <c r="V8984" s="13"/>
      <c r="W8984" s="7"/>
      <c r="AT8984" s="130"/>
      <c r="BF8984" s="33">
        <f t="shared" si="1409"/>
        <v>41242</v>
      </c>
      <c r="BG8984" s="34">
        <f t="shared" si="1404"/>
        <v>82.88000000000001</v>
      </c>
      <c r="BH8984" s="32">
        <f t="shared" si="1405"/>
        <v>1</v>
      </c>
      <c r="BI8984" s="32">
        <f t="shared" si="1406"/>
        <v>0</v>
      </c>
      <c r="BJ8984" s="69">
        <f t="shared" si="1407"/>
        <v>0</v>
      </c>
      <c r="BK8984" s="158" t="str">
        <f t="shared" si="1408"/>
        <v/>
      </c>
    </row>
    <row r="8985" spans="1:63" ht="12" customHeight="1" x14ac:dyDescent="0.2">
      <c r="A8985" s="8"/>
      <c r="B8985" s="7"/>
      <c r="C8985" s="7"/>
      <c r="D8985" s="7"/>
      <c r="E8985" s="7"/>
      <c r="F8985" s="7"/>
      <c r="G8985" s="7"/>
      <c r="H8985" s="7"/>
      <c r="I8985" s="10"/>
      <c r="J8985" s="25"/>
      <c r="K8985" s="250"/>
      <c r="L8985" s="31"/>
      <c r="M8985" s="9"/>
      <c r="N8985" s="11" t="s">
        <v>25</v>
      </c>
      <c r="O8985" s="39"/>
      <c r="P8985" s="47"/>
      <c r="Q8985" s="13"/>
      <c r="R8985" s="248">
        <f t="shared" si="1400"/>
        <v>0</v>
      </c>
      <c r="S8985" s="248">
        <f t="shared" si="1401"/>
        <v>0</v>
      </c>
      <c r="T8985" s="248">
        <f t="shared" si="1402"/>
        <v>0</v>
      </c>
      <c r="U8985" s="248">
        <f t="shared" si="1403"/>
        <v>0</v>
      </c>
      <c r="V8985" s="13"/>
      <c r="W8985" s="7"/>
      <c r="AT8985" s="130"/>
      <c r="BF8985" s="33">
        <f t="shared" si="1409"/>
        <v>41242</v>
      </c>
      <c r="BG8985" s="34">
        <f t="shared" si="1404"/>
        <v>82.88000000000001</v>
      </c>
      <c r="BH8985" s="32">
        <f t="shared" si="1405"/>
        <v>1</v>
      </c>
      <c r="BI8985" s="32">
        <f t="shared" si="1406"/>
        <v>0</v>
      </c>
      <c r="BJ8985" s="69">
        <f t="shared" si="1407"/>
        <v>0</v>
      </c>
      <c r="BK8985" s="158" t="str">
        <f t="shared" si="1408"/>
        <v/>
      </c>
    </row>
    <row r="8986" spans="1:63" ht="12" customHeight="1" x14ac:dyDescent="0.2">
      <c r="A8986" s="8"/>
      <c r="B8986" s="7"/>
      <c r="C8986" s="7"/>
      <c r="D8986" s="7"/>
      <c r="E8986" s="7"/>
      <c r="F8986" s="7"/>
      <c r="G8986" s="7"/>
      <c r="H8986" s="7"/>
      <c r="I8986" s="10"/>
      <c r="J8986" s="25"/>
      <c r="K8986" s="250"/>
      <c r="L8986" s="31"/>
      <c r="M8986" s="9"/>
      <c r="N8986" s="11" t="s">
        <v>25</v>
      </c>
      <c r="O8986" s="39"/>
      <c r="P8986" s="47"/>
      <c r="Q8986" s="13"/>
      <c r="R8986" s="248">
        <f t="shared" si="1400"/>
        <v>0</v>
      </c>
      <c r="S8986" s="248">
        <f t="shared" si="1401"/>
        <v>0</v>
      </c>
      <c r="T8986" s="248">
        <f t="shared" si="1402"/>
        <v>0</v>
      </c>
      <c r="U8986" s="248">
        <f t="shared" si="1403"/>
        <v>0</v>
      </c>
      <c r="V8986" s="13"/>
      <c r="W8986" s="7"/>
      <c r="AT8986" s="130"/>
      <c r="BF8986" s="33">
        <f t="shared" si="1409"/>
        <v>41242</v>
      </c>
      <c r="BG8986" s="34">
        <f t="shared" si="1404"/>
        <v>82.88000000000001</v>
      </c>
      <c r="BH8986" s="32">
        <f t="shared" si="1405"/>
        <v>1</v>
      </c>
      <c r="BI8986" s="32">
        <f t="shared" si="1406"/>
        <v>0</v>
      </c>
      <c r="BJ8986" s="69">
        <f t="shared" si="1407"/>
        <v>0</v>
      </c>
      <c r="BK8986" s="158" t="str">
        <f t="shared" si="1408"/>
        <v/>
      </c>
    </row>
    <row r="8987" spans="1:63" ht="12" customHeight="1" x14ac:dyDescent="0.2">
      <c r="A8987" s="8"/>
      <c r="B8987" s="7"/>
      <c r="C8987" s="7"/>
      <c r="D8987" s="7"/>
      <c r="E8987" s="7"/>
      <c r="F8987" s="7"/>
      <c r="G8987" s="7"/>
      <c r="H8987" s="7"/>
      <c r="I8987" s="10"/>
      <c r="J8987" s="25"/>
      <c r="K8987" s="250"/>
      <c r="L8987" s="31"/>
      <c r="M8987" s="9"/>
      <c r="N8987" s="11" t="s">
        <v>25</v>
      </c>
      <c r="O8987" s="39"/>
      <c r="P8987" s="47"/>
      <c r="Q8987" s="13"/>
      <c r="R8987" s="248">
        <f t="shared" si="1400"/>
        <v>0</v>
      </c>
      <c r="S8987" s="248">
        <f t="shared" si="1401"/>
        <v>0</v>
      </c>
      <c r="T8987" s="248">
        <f t="shared" si="1402"/>
        <v>0</v>
      </c>
      <c r="U8987" s="248">
        <f t="shared" si="1403"/>
        <v>0</v>
      </c>
      <c r="V8987" s="13"/>
      <c r="W8987" s="7"/>
      <c r="AT8987" s="130"/>
      <c r="BF8987" s="33">
        <f t="shared" si="1409"/>
        <v>41242</v>
      </c>
      <c r="BG8987" s="34">
        <f t="shared" si="1404"/>
        <v>82.88000000000001</v>
      </c>
      <c r="BH8987" s="32">
        <f t="shared" si="1405"/>
        <v>1</v>
      </c>
      <c r="BI8987" s="32">
        <f t="shared" si="1406"/>
        <v>0</v>
      </c>
      <c r="BJ8987" s="69">
        <f t="shared" si="1407"/>
        <v>0</v>
      </c>
      <c r="BK8987" s="158" t="str">
        <f t="shared" si="1408"/>
        <v/>
      </c>
    </row>
    <row r="8988" spans="1:63" ht="12" customHeight="1" x14ac:dyDescent="0.2">
      <c r="A8988" s="8"/>
      <c r="B8988" s="7"/>
      <c r="C8988" s="7"/>
      <c r="D8988" s="7"/>
      <c r="E8988" s="7"/>
      <c r="F8988" s="7"/>
      <c r="G8988" s="7"/>
      <c r="H8988" s="7"/>
      <c r="I8988" s="10"/>
      <c r="J8988" s="25"/>
      <c r="K8988" s="250"/>
      <c r="L8988" s="31"/>
      <c r="M8988" s="9"/>
      <c r="N8988" s="11" t="s">
        <v>25</v>
      </c>
      <c r="O8988" s="39"/>
      <c r="P8988" s="47"/>
      <c r="Q8988" s="13"/>
      <c r="R8988" s="248">
        <f t="shared" si="1400"/>
        <v>0</v>
      </c>
      <c r="S8988" s="248">
        <f t="shared" si="1401"/>
        <v>0</v>
      </c>
      <c r="T8988" s="248">
        <f t="shared" si="1402"/>
        <v>0</v>
      </c>
      <c r="U8988" s="248">
        <f t="shared" si="1403"/>
        <v>0</v>
      </c>
      <c r="V8988" s="13"/>
      <c r="W8988" s="7"/>
      <c r="AT8988" s="130"/>
      <c r="BF8988" s="33">
        <f t="shared" si="1409"/>
        <v>41242</v>
      </c>
      <c r="BG8988" s="34">
        <f t="shared" si="1404"/>
        <v>82.88000000000001</v>
      </c>
      <c r="BH8988" s="32">
        <f t="shared" si="1405"/>
        <v>1</v>
      </c>
      <c r="BI8988" s="32">
        <f t="shared" si="1406"/>
        <v>0</v>
      </c>
      <c r="BJ8988" s="69">
        <f t="shared" si="1407"/>
        <v>0</v>
      </c>
      <c r="BK8988" s="158" t="str">
        <f t="shared" si="1408"/>
        <v/>
      </c>
    </row>
    <row r="8989" spans="1:63" ht="12" customHeight="1" x14ac:dyDescent="0.2">
      <c r="A8989" s="8"/>
      <c r="B8989" s="7"/>
      <c r="C8989" s="7"/>
      <c r="D8989" s="7"/>
      <c r="E8989" s="7"/>
      <c r="F8989" s="7"/>
      <c r="G8989" s="7"/>
      <c r="H8989" s="7"/>
      <c r="I8989" s="10"/>
      <c r="J8989" s="25"/>
      <c r="K8989" s="250"/>
      <c r="L8989" s="31"/>
      <c r="M8989" s="9"/>
      <c r="N8989" s="11" t="s">
        <v>25</v>
      </c>
      <c r="O8989" s="39"/>
      <c r="P8989" s="47"/>
      <c r="Q8989" s="13"/>
      <c r="R8989" s="248">
        <f t="shared" si="1400"/>
        <v>0</v>
      </c>
      <c r="S8989" s="248">
        <f t="shared" si="1401"/>
        <v>0</v>
      </c>
      <c r="T8989" s="248">
        <f t="shared" si="1402"/>
        <v>0</v>
      </c>
      <c r="U8989" s="248">
        <f t="shared" si="1403"/>
        <v>0</v>
      </c>
      <c r="V8989" s="13"/>
      <c r="W8989" s="7"/>
      <c r="AT8989" s="130"/>
      <c r="BF8989" s="33">
        <f t="shared" si="1409"/>
        <v>41242</v>
      </c>
      <c r="BG8989" s="34">
        <f t="shared" si="1404"/>
        <v>82.88000000000001</v>
      </c>
      <c r="BH8989" s="32">
        <f t="shared" si="1405"/>
        <v>1</v>
      </c>
      <c r="BI8989" s="32">
        <f t="shared" si="1406"/>
        <v>0</v>
      </c>
      <c r="BJ8989" s="69">
        <f t="shared" si="1407"/>
        <v>0</v>
      </c>
      <c r="BK8989" s="158" t="str">
        <f t="shared" si="1408"/>
        <v/>
      </c>
    </row>
    <row r="8990" spans="1:63" ht="12" customHeight="1" x14ac:dyDescent="0.2">
      <c r="A8990" s="8"/>
      <c r="B8990" s="7"/>
      <c r="C8990" s="7"/>
      <c r="D8990" s="7"/>
      <c r="E8990" s="7"/>
      <c r="F8990" s="7"/>
      <c r="G8990" s="7"/>
      <c r="H8990" s="7"/>
      <c r="I8990" s="10"/>
      <c r="J8990" s="25"/>
      <c r="K8990" s="250"/>
      <c r="L8990" s="31"/>
      <c r="M8990" s="9"/>
      <c r="N8990" s="11" t="s">
        <v>25</v>
      </c>
      <c r="O8990" s="39"/>
      <c r="P8990" s="47"/>
      <c r="Q8990" s="13"/>
      <c r="R8990" s="248">
        <f t="shared" si="1400"/>
        <v>0</v>
      </c>
      <c r="S8990" s="248">
        <f t="shared" si="1401"/>
        <v>0</v>
      </c>
      <c r="T8990" s="248">
        <f t="shared" si="1402"/>
        <v>0</v>
      </c>
      <c r="U8990" s="248">
        <f t="shared" si="1403"/>
        <v>0</v>
      </c>
      <c r="V8990" s="13"/>
      <c r="W8990" s="7"/>
      <c r="AT8990" s="130"/>
      <c r="BF8990" s="33">
        <f t="shared" si="1409"/>
        <v>41242</v>
      </c>
      <c r="BG8990" s="34">
        <f t="shared" si="1404"/>
        <v>82.88000000000001</v>
      </c>
      <c r="BH8990" s="32">
        <f t="shared" si="1405"/>
        <v>1</v>
      </c>
      <c r="BI8990" s="32">
        <f t="shared" si="1406"/>
        <v>0</v>
      </c>
      <c r="BJ8990" s="69">
        <f t="shared" si="1407"/>
        <v>0</v>
      </c>
      <c r="BK8990" s="158" t="str">
        <f t="shared" si="1408"/>
        <v/>
      </c>
    </row>
    <row r="8991" spans="1:63" ht="12" customHeight="1" x14ac:dyDescent="0.2">
      <c r="A8991" s="8"/>
      <c r="B8991" s="7"/>
      <c r="C8991" s="7"/>
      <c r="D8991" s="7"/>
      <c r="E8991" s="7"/>
      <c r="F8991" s="7"/>
      <c r="G8991" s="7"/>
      <c r="H8991" s="7"/>
      <c r="I8991" s="10"/>
      <c r="J8991" s="25"/>
      <c r="K8991" s="250"/>
      <c r="L8991" s="31"/>
      <c r="M8991" s="9"/>
      <c r="N8991" s="11" t="s">
        <v>25</v>
      </c>
      <c r="O8991" s="39"/>
      <c r="P8991" s="47"/>
      <c r="Q8991" s="13"/>
      <c r="R8991" s="248">
        <f t="shared" si="1400"/>
        <v>0</v>
      </c>
      <c r="S8991" s="248">
        <f t="shared" si="1401"/>
        <v>0</v>
      </c>
      <c r="T8991" s="248">
        <f t="shared" si="1402"/>
        <v>0</v>
      </c>
      <c r="U8991" s="248">
        <f t="shared" si="1403"/>
        <v>0</v>
      </c>
      <c r="V8991" s="13"/>
      <c r="W8991" s="7"/>
      <c r="AT8991" s="130"/>
      <c r="BF8991" s="33">
        <f t="shared" si="1409"/>
        <v>41242</v>
      </c>
      <c r="BG8991" s="34">
        <f t="shared" si="1404"/>
        <v>82.88000000000001</v>
      </c>
      <c r="BH8991" s="32">
        <f t="shared" si="1405"/>
        <v>1</v>
      </c>
      <c r="BI8991" s="32">
        <f t="shared" si="1406"/>
        <v>0</v>
      </c>
      <c r="BJ8991" s="69">
        <f t="shared" si="1407"/>
        <v>0</v>
      </c>
      <c r="BK8991" s="158" t="str">
        <f t="shared" si="1408"/>
        <v/>
      </c>
    </row>
    <row r="8992" spans="1:63" ht="12" customHeight="1" x14ac:dyDescent="0.2">
      <c r="A8992" s="8"/>
      <c r="B8992" s="7"/>
      <c r="C8992" s="7"/>
      <c r="D8992" s="7"/>
      <c r="E8992" s="7"/>
      <c r="F8992" s="7"/>
      <c r="G8992" s="7"/>
      <c r="H8992" s="7"/>
      <c r="I8992" s="10"/>
      <c r="J8992" s="25"/>
      <c r="K8992" s="250"/>
      <c r="L8992" s="31"/>
      <c r="M8992" s="9"/>
      <c r="N8992" s="11" t="s">
        <v>25</v>
      </c>
      <c r="O8992" s="39"/>
      <c r="P8992" s="47"/>
      <c r="Q8992" s="13"/>
      <c r="R8992" s="248">
        <f t="shared" si="1400"/>
        <v>0</v>
      </c>
      <c r="S8992" s="248">
        <f t="shared" si="1401"/>
        <v>0</v>
      </c>
      <c r="T8992" s="248">
        <f t="shared" si="1402"/>
        <v>0</v>
      </c>
      <c r="U8992" s="248">
        <f t="shared" si="1403"/>
        <v>0</v>
      </c>
      <c r="V8992" s="13"/>
      <c r="W8992" s="7"/>
      <c r="AT8992" s="130"/>
      <c r="BF8992" s="33">
        <f t="shared" si="1409"/>
        <v>41242</v>
      </c>
      <c r="BG8992" s="34">
        <f t="shared" si="1404"/>
        <v>82.88000000000001</v>
      </c>
      <c r="BH8992" s="32">
        <f t="shared" si="1405"/>
        <v>1</v>
      </c>
      <c r="BI8992" s="32">
        <f t="shared" si="1406"/>
        <v>0</v>
      </c>
      <c r="BJ8992" s="69">
        <f t="shared" si="1407"/>
        <v>0</v>
      </c>
      <c r="BK8992" s="158" t="str">
        <f t="shared" si="1408"/>
        <v/>
      </c>
    </row>
    <row r="8993" spans="1:63" ht="12" customHeight="1" x14ac:dyDescent="0.2">
      <c r="A8993" s="8"/>
      <c r="B8993" s="7"/>
      <c r="C8993" s="7"/>
      <c r="D8993" s="7"/>
      <c r="E8993" s="7"/>
      <c r="F8993" s="7"/>
      <c r="G8993" s="7"/>
      <c r="H8993" s="7"/>
      <c r="I8993" s="10"/>
      <c r="J8993" s="25"/>
      <c r="K8993" s="250"/>
      <c r="L8993" s="31"/>
      <c r="M8993" s="9"/>
      <c r="N8993" s="11" t="s">
        <v>25</v>
      </c>
      <c r="O8993" s="39"/>
      <c r="P8993" s="47"/>
      <c r="Q8993" s="13"/>
      <c r="R8993" s="248">
        <f t="shared" si="1400"/>
        <v>0</v>
      </c>
      <c r="S8993" s="248">
        <f t="shared" si="1401"/>
        <v>0</v>
      </c>
      <c r="T8993" s="248">
        <f t="shared" si="1402"/>
        <v>0</v>
      </c>
      <c r="U8993" s="248">
        <f t="shared" si="1403"/>
        <v>0</v>
      </c>
      <c r="V8993" s="13"/>
      <c r="W8993" s="7"/>
      <c r="AT8993" s="130"/>
      <c r="BF8993" s="33">
        <f t="shared" si="1409"/>
        <v>41242</v>
      </c>
      <c r="BG8993" s="34">
        <f t="shared" si="1404"/>
        <v>82.88000000000001</v>
      </c>
      <c r="BH8993" s="32">
        <f t="shared" si="1405"/>
        <v>1</v>
      </c>
      <c r="BI8993" s="32">
        <f t="shared" si="1406"/>
        <v>0</v>
      </c>
      <c r="BJ8993" s="69">
        <f t="shared" si="1407"/>
        <v>0</v>
      </c>
      <c r="BK8993" s="158" t="str">
        <f t="shared" si="1408"/>
        <v/>
      </c>
    </row>
    <row r="8994" spans="1:63" ht="12" customHeight="1" x14ac:dyDescent="0.2">
      <c r="A8994" s="8"/>
      <c r="B8994" s="7"/>
      <c r="C8994" s="7"/>
      <c r="D8994" s="7"/>
      <c r="E8994" s="7"/>
      <c r="F8994" s="7"/>
      <c r="G8994" s="7"/>
      <c r="H8994" s="7"/>
      <c r="I8994" s="10"/>
      <c r="J8994" s="25"/>
      <c r="K8994" s="250"/>
      <c r="L8994" s="31"/>
      <c r="M8994" s="9"/>
      <c r="N8994" s="11" t="s">
        <v>25</v>
      </c>
      <c r="O8994" s="39"/>
      <c r="P8994" s="47"/>
      <c r="Q8994" s="13"/>
      <c r="R8994" s="248">
        <f t="shared" si="1400"/>
        <v>0</v>
      </c>
      <c r="S8994" s="248">
        <f t="shared" si="1401"/>
        <v>0</v>
      </c>
      <c r="T8994" s="248">
        <f t="shared" si="1402"/>
        <v>0</v>
      </c>
      <c r="U8994" s="248">
        <f t="shared" si="1403"/>
        <v>0</v>
      </c>
      <c r="V8994" s="13"/>
      <c r="W8994" s="7"/>
      <c r="AT8994" s="130"/>
      <c r="BF8994" s="33">
        <f t="shared" si="1409"/>
        <v>41242</v>
      </c>
      <c r="BG8994" s="34">
        <f t="shared" si="1404"/>
        <v>82.88000000000001</v>
      </c>
      <c r="BH8994" s="32">
        <f t="shared" si="1405"/>
        <v>1</v>
      </c>
      <c r="BI8994" s="32">
        <f t="shared" si="1406"/>
        <v>0</v>
      </c>
      <c r="BJ8994" s="69">
        <f t="shared" si="1407"/>
        <v>0</v>
      </c>
      <c r="BK8994" s="158" t="str">
        <f t="shared" si="1408"/>
        <v/>
      </c>
    </row>
    <row r="8995" spans="1:63" ht="12" customHeight="1" x14ac:dyDescent="0.2">
      <c r="A8995" s="8"/>
      <c r="B8995" s="7"/>
      <c r="C8995" s="7"/>
      <c r="D8995" s="7"/>
      <c r="E8995" s="7"/>
      <c r="F8995" s="7"/>
      <c r="G8995" s="7"/>
      <c r="H8995" s="7"/>
      <c r="I8995" s="10"/>
      <c r="J8995" s="25"/>
      <c r="K8995" s="250"/>
      <c r="L8995" s="31"/>
      <c r="M8995" s="9"/>
      <c r="N8995" s="11" t="s">
        <v>25</v>
      </c>
      <c r="O8995" s="39"/>
      <c r="P8995" s="47"/>
      <c r="Q8995" s="13"/>
      <c r="R8995" s="248">
        <f t="shared" si="1400"/>
        <v>0</v>
      </c>
      <c r="S8995" s="248">
        <f t="shared" si="1401"/>
        <v>0</v>
      </c>
      <c r="T8995" s="248">
        <f t="shared" si="1402"/>
        <v>0</v>
      </c>
      <c r="U8995" s="248">
        <f t="shared" si="1403"/>
        <v>0</v>
      </c>
      <c r="V8995" s="13"/>
      <c r="W8995" s="7"/>
      <c r="AT8995" s="130"/>
      <c r="BF8995" s="33">
        <f t="shared" si="1409"/>
        <v>41242</v>
      </c>
      <c r="BG8995" s="34">
        <f t="shared" si="1404"/>
        <v>82.88000000000001</v>
      </c>
      <c r="BH8995" s="32">
        <f t="shared" si="1405"/>
        <v>1</v>
      </c>
      <c r="BI8995" s="32">
        <f t="shared" si="1406"/>
        <v>0</v>
      </c>
      <c r="BJ8995" s="69">
        <f t="shared" si="1407"/>
        <v>0</v>
      </c>
      <c r="BK8995" s="158" t="str">
        <f t="shared" si="1408"/>
        <v/>
      </c>
    </row>
    <row r="8996" spans="1:63" ht="12" customHeight="1" x14ac:dyDescent="0.2">
      <c r="A8996" s="8"/>
      <c r="B8996" s="7"/>
      <c r="C8996" s="7"/>
      <c r="D8996" s="7"/>
      <c r="E8996" s="7"/>
      <c r="F8996" s="7"/>
      <c r="G8996" s="7"/>
      <c r="H8996" s="7"/>
      <c r="I8996" s="10"/>
      <c r="J8996" s="25"/>
      <c r="K8996" s="250"/>
      <c r="L8996" s="31"/>
      <c r="M8996" s="9"/>
      <c r="N8996" s="11" t="s">
        <v>25</v>
      </c>
      <c r="O8996" s="39"/>
      <c r="P8996" s="47"/>
      <c r="Q8996" s="13"/>
      <c r="R8996" s="248">
        <f t="shared" si="1400"/>
        <v>0</v>
      </c>
      <c r="S8996" s="248">
        <f t="shared" si="1401"/>
        <v>0</v>
      </c>
      <c r="T8996" s="248">
        <f t="shared" si="1402"/>
        <v>0</v>
      </c>
      <c r="U8996" s="248">
        <f t="shared" si="1403"/>
        <v>0</v>
      </c>
      <c r="V8996" s="13"/>
      <c r="W8996" s="7"/>
      <c r="AT8996" s="130"/>
      <c r="BF8996" s="33">
        <f t="shared" si="1409"/>
        <v>41242</v>
      </c>
      <c r="BG8996" s="34">
        <f t="shared" si="1404"/>
        <v>82.88000000000001</v>
      </c>
      <c r="BH8996" s="32">
        <f t="shared" si="1405"/>
        <v>1</v>
      </c>
      <c r="BI8996" s="32">
        <f t="shared" si="1406"/>
        <v>0</v>
      </c>
      <c r="BJ8996" s="69">
        <f t="shared" si="1407"/>
        <v>0</v>
      </c>
      <c r="BK8996" s="158" t="str">
        <f t="shared" si="1408"/>
        <v/>
      </c>
    </row>
    <row r="8997" spans="1:63" ht="12" customHeight="1" x14ac:dyDescent="0.2">
      <c r="A8997" s="8"/>
      <c r="B8997" s="7"/>
      <c r="C8997" s="7"/>
      <c r="D8997" s="7"/>
      <c r="E8997" s="7"/>
      <c r="F8997" s="7"/>
      <c r="G8997" s="7"/>
      <c r="H8997" s="7"/>
      <c r="I8997" s="10"/>
      <c r="J8997" s="25"/>
      <c r="K8997" s="250"/>
      <c r="L8997" s="31"/>
      <c r="M8997" s="9"/>
      <c r="N8997" s="11" t="s">
        <v>25</v>
      </c>
      <c r="O8997" s="39"/>
      <c r="P8997" s="47"/>
      <c r="Q8997" s="13"/>
      <c r="R8997" s="248">
        <f t="shared" si="1400"/>
        <v>0</v>
      </c>
      <c r="S8997" s="248">
        <f t="shared" si="1401"/>
        <v>0</v>
      </c>
      <c r="T8997" s="248">
        <f t="shared" si="1402"/>
        <v>0</v>
      </c>
      <c r="U8997" s="248">
        <f t="shared" si="1403"/>
        <v>0</v>
      </c>
      <c r="V8997" s="13"/>
      <c r="W8997" s="7"/>
      <c r="AT8997" s="130"/>
      <c r="BF8997" s="33">
        <f t="shared" si="1409"/>
        <v>41242</v>
      </c>
      <c r="BG8997" s="34">
        <f t="shared" si="1404"/>
        <v>82.88000000000001</v>
      </c>
      <c r="BH8997" s="32">
        <f t="shared" si="1405"/>
        <v>1</v>
      </c>
      <c r="BI8997" s="32">
        <f t="shared" si="1406"/>
        <v>0</v>
      </c>
      <c r="BJ8997" s="69">
        <f t="shared" si="1407"/>
        <v>0</v>
      </c>
      <c r="BK8997" s="158" t="str">
        <f t="shared" si="1408"/>
        <v/>
      </c>
    </row>
    <row r="8998" spans="1:63" ht="12" customHeight="1" x14ac:dyDescent="0.2">
      <c r="A8998" s="8"/>
      <c r="B8998" s="7"/>
      <c r="C8998" s="7"/>
      <c r="D8998" s="7"/>
      <c r="E8998" s="7"/>
      <c r="F8998" s="7"/>
      <c r="G8998" s="7"/>
      <c r="H8998" s="7"/>
      <c r="I8998" s="10"/>
      <c r="J8998" s="25"/>
      <c r="K8998" s="250"/>
      <c r="L8998" s="31"/>
      <c r="M8998" s="9"/>
      <c r="N8998" s="11" t="s">
        <v>25</v>
      </c>
      <c r="O8998" s="39"/>
      <c r="P8998" s="47"/>
      <c r="Q8998" s="13"/>
      <c r="R8998" s="248">
        <f t="shared" si="1400"/>
        <v>0</v>
      </c>
      <c r="S8998" s="248">
        <f t="shared" si="1401"/>
        <v>0</v>
      </c>
      <c r="T8998" s="248">
        <f t="shared" si="1402"/>
        <v>0</v>
      </c>
      <c r="U8998" s="248">
        <f t="shared" si="1403"/>
        <v>0</v>
      </c>
      <c r="V8998" s="13"/>
      <c r="W8998" s="7"/>
      <c r="AT8998" s="130"/>
      <c r="BF8998" s="33">
        <f t="shared" si="1409"/>
        <v>41242</v>
      </c>
      <c r="BG8998" s="34">
        <f t="shared" si="1404"/>
        <v>82.88000000000001</v>
      </c>
      <c r="BH8998" s="32">
        <f t="shared" si="1405"/>
        <v>1</v>
      </c>
      <c r="BI8998" s="32">
        <f t="shared" si="1406"/>
        <v>0</v>
      </c>
      <c r="BJ8998" s="69">
        <f t="shared" si="1407"/>
        <v>0</v>
      </c>
      <c r="BK8998" s="158" t="str">
        <f t="shared" si="1408"/>
        <v/>
      </c>
    </row>
    <row r="8999" spans="1:63" ht="12" customHeight="1" x14ac:dyDescent="0.2">
      <c r="A8999" s="8"/>
      <c r="B8999" s="7"/>
      <c r="C8999" s="7"/>
      <c r="D8999" s="7"/>
      <c r="E8999" s="7"/>
      <c r="F8999" s="7"/>
      <c r="G8999" s="7"/>
      <c r="H8999" s="7"/>
      <c r="I8999" s="10"/>
      <c r="J8999" s="25"/>
      <c r="K8999" s="250"/>
      <c r="L8999" s="31"/>
      <c r="M8999" s="9"/>
      <c r="N8999" s="11" t="s">
        <v>25</v>
      </c>
      <c r="O8999" s="39"/>
      <c r="P8999" s="47"/>
      <c r="Q8999" s="13"/>
      <c r="R8999" s="248">
        <f t="shared" si="1400"/>
        <v>0</v>
      </c>
      <c r="S8999" s="248">
        <f t="shared" si="1401"/>
        <v>0</v>
      </c>
      <c r="T8999" s="248">
        <f t="shared" si="1402"/>
        <v>0</v>
      </c>
      <c r="U8999" s="248">
        <f t="shared" si="1403"/>
        <v>0</v>
      </c>
      <c r="V8999" s="13"/>
      <c r="W8999" s="7"/>
      <c r="AT8999" s="130"/>
      <c r="BF8999" s="33">
        <f t="shared" si="1409"/>
        <v>41242</v>
      </c>
      <c r="BG8999" s="34">
        <f t="shared" si="1404"/>
        <v>82.88000000000001</v>
      </c>
      <c r="BH8999" s="32">
        <f t="shared" si="1405"/>
        <v>1</v>
      </c>
      <c r="BI8999" s="32">
        <f t="shared" si="1406"/>
        <v>0</v>
      </c>
      <c r="BJ8999" s="69">
        <f t="shared" si="1407"/>
        <v>0</v>
      </c>
      <c r="BK8999" s="158" t="str">
        <f t="shared" si="1408"/>
        <v/>
      </c>
    </row>
    <row r="9000" spans="1:63" ht="12" customHeight="1" x14ac:dyDescent="0.2">
      <c r="A9000" s="8"/>
      <c r="B9000" s="7"/>
      <c r="C9000" s="7"/>
      <c r="D9000" s="7"/>
      <c r="E9000" s="7"/>
      <c r="F9000" s="7"/>
      <c r="G9000" s="7"/>
      <c r="H9000" s="7"/>
      <c r="I9000" s="10"/>
      <c r="J9000" s="25"/>
      <c r="K9000" s="250"/>
      <c r="L9000" s="31"/>
      <c r="M9000" s="9"/>
      <c r="N9000" s="11" t="s">
        <v>25</v>
      </c>
      <c r="O9000" s="39"/>
      <c r="P9000" s="47"/>
      <c r="Q9000" s="13"/>
      <c r="R9000" s="248">
        <f t="shared" si="1400"/>
        <v>0</v>
      </c>
      <c r="S9000" s="248">
        <f t="shared" si="1401"/>
        <v>0</v>
      </c>
      <c r="T9000" s="248">
        <f t="shared" si="1402"/>
        <v>0</v>
      </c>
      <c r="U9000" s="248">
        <f t="shared" si="1403"/>
        <v>0</v>
      </c>
      <c r="V9000" s="13"/>
      <c r="W9000" s="7"/>
      <c r="AT9000" s="130"/>
      <c r="BF9000" s="33">
        <f t="shared" si="1409"/>
        <v>41242</v>
      </c>
      <c r="BG9000" s="34">
        <f t="shared" si="1404"/>
        <v>82.88000000000001</v>
      </c>
      <c r="BH9000" s="32">
        <f t="shared" si="1405"/>
        <v>1</v>
      </c>
      <c r="BI9000" s="32">
        <f t="shared" si="1406"/>
        <v>0</v>
      </c>
      <c r="BJ9000" s="69">
        <f t="shared" si="1407"/>
        <v>0</v>
      </c>
      <c r="BK9000" s="158" t="str">
        <f t="shared" si="1408"/>
        <v/>
      </c>
    </row>
    <row r="9001" spans="1:63" ht="12" customHeight="1" x14ac:dyDescent="0.2">
      <c r="A9001" s="8"/>
      <c r="B9001" s="7"/>
      <c r="C9001" s="7"/>
      <c r="D9001" s="7"/>
      <c r="E9001" s="7"/>
      <c r="F9001" s="7"/>
      <c r="G9001" s="7"/>
      <c r="H9001" s="7"/>
      <c r="I9001" s="10"/>
      <c r="J9001" s="25"/>
      <c r="K9001" s="250"/>
      <c r="L9001" s="31"/>
      <c r="M9001" s="9"/>
      <c r="N9001" s="11" t="s">
        <v>25</v>
      </c>
      <c r="O9001" s="39"/>
      <c r="P9001" s="47"/>
      <c r="Q9001" s="13"/>
      <c r="R9001" s="248">
        <f t="shared" si="1400"/>
        <v>0</v>
      </c>
      <c r="S9001" s="248">
        <f t="shared" si="1401"/>
        <v>0</v>
      </c>
      <c r="T9001" s="248">
        <f t="shared" si="1402"/>
        <v>0</v>
      </c>
      <c r="U9001" s="248">
        <f t="shared" si="1403"/>
        <v>0</v>
      </c>
      <c r="V9001" s="13"/>
      <c r="W9001" s="7"/>
      <c r="AT9001" s="130"/>
      <c r="BF9001" s="33">
        <f t="shared" si="1409"/>
        <v>41242</v>
      </c>
      <c r="BG9001" s="34">
        <f t="shared" si="1404"/>
        <v>82.88000000000001</v>
      </c>
      <c r="BH9001" s="32">
        <f t="shared" si="1405"/>
        <v>1</v>
      </c>
      <c r="BI9001" s="32">
        <f t="shared" si="1406"/>
        <v>0</v>
      </c>
      <c r="BJ9001" s="69">
        <f t="shared" si="1407"/>
        <v>0</v>
      </c>
      <c r="BK9001" s="158" t="str">
        <f t="shared" si="1408"/>
        <v/>
      </c>
    </row>
    <row r="9002" spans="1:63" ht="12" customHeight="1" x14ac:dyDescent="0.2">
      <c r="A9002" s="8"/>
      <c r="B9002" s="7"/>
      <c r="C9002" s="7"/>
      <c r="D9002" s="7"/>
      <c r="E9002" s="7"/>
      <c r="F9002" s="7"/>
      <c r="G9002" s="7"/>
      <c r="H9002" s="7"/>
      <c r="I9002" s="10"/>
      <c r="J9002" s="25"/>
      <c r="K9002" s="250"/>
      <c r="L9002" s="31"/>
      <c r="M9002" s="9"/>
      <c r="N9002" s="11" t="s">
        <v>25</v>
      </c>
      <c r="O9002" s="39"/>
      <c r="P9002" s="47"/>
      <c r="Q9002" s="13"/>
      <c r="R9002" s="248">
        <f t="shared" si="1400"/>
        <v>0</v>
      </c>
      <c r="S9002" s="248">
        <f t="shared" si="1401"/>
        <v>0</v>
      </c>
      <c r="T9002" s="248">
        <f t="shared" si="1402"/>
        <v>0</v>
      </c>
      <c r="U9002" s="248">
        <f t="shared" si="1403"/>
        <v>0</v>
      </c>
      <c r="V9002" s="13"/>
      <c r="W9002" s="7"/>
      <c r="AT9002" s="130"/>
      <c r="BF9002" s="33">
        <f t="shared" si="1409"/>
        <v>41242</v>
      </c>
      <c r="BG9002" s="34">
        <f t="shared" si="1404"/>
        <v>82.88000000000001</v>
      </c>
      <c r="BH9002" s="32">
        <f t="shared" si="1405"/>
        <v>1</v>
      </c>
      <c r="BI9002" s="32">
        <f t="shared" si="1406"/>
        <v>0</v>
      </c>
      <c r="BJ9002" s="69">
        <f t="shared" si="1407"/>
        <v>0</v>
      </c>
      <c r="BK9002" s="158" t="str">
        <f t="shared" si="1408"/>
        <v/>
      </c>
    </row>
    <row r="9003" spans="1:63" ht="12" customHeight="1" x14ac:dyDescent="0.2">
      <c r="A9003" s="8"/>
      <c r="B9003" s="7"/>
      <c r="C9003" s="7"/>
      <c r="D9003" s="7"/>
      <c r="E9003" s="7"/>
      <c r="F9003" s="7"/>
      <c r="G9003" s="7"/>
      <c r="H9003" s="7"/>
      <c r="I9003" s="10"/>
      <c r="J9003" s="25"/>
      <c r="K9003" s="250"/>
      <c r="L9003" s="31"/>
      <c r="M9003" s="9"/>
      <c r="N9003" s="11" t="s">
        <v>25</v>
      </c>
      <c r="O9003" s="39"/>
      <c r="P9003" s="47"/>
      <c r="Q9003" s="13"/>
      <c r="R9003" s="248">
        <f t="shared" si="1400"/>
        <v>0</v>
      </c>
      <c r="S9003" s="248">
        <f t="shared" si="1401"/>
        <v>0</v>
      </c>
      <c r="T9003" s="248">
        <f t="shared" si="1402"/>
        <v>0</v>
      </c>
      <c r="U9003" s="248">
        <f t="shared" si="1403"/>
        <v>0</v>
      </c>
      <c r="V9003" s="13"/>
      <c r="W9003" s="7"/>
      <c r="AT9003" s="130"/>
      <c r="BF9003" s="33">
        <f t="shared" si="1409"/>
        <v>41242</v>
      </c>
      <c r="BG9003" s="34">
        <f t="shared" si="1404"/>
        <v>82.88000000000001</v>
      </c>
      <c r="BH9003" s="32">
        <f t="shared" si="1405"/>
        <v>1</v>
      </c>
      <c r="BI9003" s="32">
        <f t="shared" si="1406"/>
        <v>0</v>
      </c>
      <c r="BJ9003" s="69">
        <f t="shared" si="1407"/>
        <v>0</v>
      </c>
      <c r="BK9003" s="158" t="str">
        <f t="shared" si="1408"/>
        <v/>
      </c>
    </row>
    <row r="9004" spans="1:63" ht="12" customHeight="1" x14ac:dyDescent="0.2">
      <c r="A9004" s="8"/>
      <c r="B9004" s="7"/>
      <c r="C9004" s="7"/>
      <c r="D9004" s="7"/>
      <c r="E9004" s="7"/>
      <c r="F9004" s="7"/>
      <c r="G9004" s="7"/>
      <c r="H9004" s="7"/>
      <c r="I9004" s="10"/>
      <c r="J9004" s="25"/>
      <c r="K9004" s="250"/>
      <c r="L9004" s="31"/>
      <c r="M9004" s="9"/>
      <c r="N9004" s="11" t="s">
        <v>25</v>
      </c>
      <c r="O9004" s="39"/>
      <c r="P9004" s="47"/>
      <c r="Q9004" s="13"/>
      <c r="R9004" s="248">
        <f t="shared" si="1400"/>
        <v>0</v>
      </c>
      <c r="S9004" s="248">
        <f t="shared" si="1401"/>
        <v>0</v>
      </c>
      <c r="T9004" s="248">
        <f t="shared" si="1402"/>
        <v>0</v>
      </c>
      <c r="U9004" s="248">
        <f t="shared" si="1403"/>
        <v>0</v>
      </c>
      <c r="V9004" s="13"/>
      <c r="W9004" s="7"/>
      <c r="AT9004" s="130"/>
      <c r="BF9004" s="33">
        <f t="shared" si="1409"/>
        <v>41242</v>
      </c>
      <c r="BG9004" s="34">
        <f t="shared" si="1404"/>
        <v>82.88000000000001</v>
      </c>
      <c r="BH9004" s="32">
        <f t="shared" si="1405"/>
        <v>1</v>
      </c>
      <c r="BI9004" s="32">
        <f t="shared" si="1406"/>
        <v>0</v>
      </c>
      <c r="BJ9004" s="69">
        <f t="shared" si="1407"/>
        <v>0</v>
      </c>
      <c r="BK9004" s="158" t="str">
        <f t="shared" si="1408"/>
        <v/>
      </c>
    </row>
    <row r="9005" spans="1:63" ht="12" customHeight="1" x14ac:dyDescent="0.2">
      <c r="A9005" s="8"/>
      <c r="B9005" s="7"/>
      <c r="C9005" s="7"/>
      <c r="D9005" s="7"/>
      <c r="E9005" s="7"/>
      <c r="F9005" s="7"/>
      <c r="G9005" s="7"/>
      <c r="H9005" s="7"/>
      <c r="I9005" s="10"/>
      <c r="J9005" s="25"/>
      <c r="K9005" s="250"/>
      <c r="L9005" s="31"/>
      <c r="M9005" s="9"/>
      <c r="N9005" s="11" t="s">
        <v>25</v>
      </c>
      <c r="O9005" s="39"/>
      <c r="P9005" s="47"/>
      <c r="Q9005" s="13"/>
      <c r="R9005" s="248">
        <f t="shared" si="1400"/>
        <v>0</v>
      </c>
      <c r="S9005" s="248">
        <f t="shared" si="1401"/>
        <v>0</v>
      </c>
      <c r="T9005" s="248">
        <f t="shared" si="1402"/>
        <v>0</v>
      </c>
      <c r="U9005" s="248">
        <f t="shared" si="1403"/>
        <v>0</v>
      </c>
      <c r="V9005" s="13"/>
      <c r="W9005" s="7"/>
      <c r="AT9005" s="130"/>
      <c r="BF9005" s="33">
        <f t="shared" si="1409"/>
        <v>41242</v>
      </c>
      <c r="BG9005" s="34">
        <f t="shared" si="1404"/>
        <v>82.88000000000001</v>
      </c>
      <c r="BH9005" s="32">
        <f t="shared" si="1405"/>
        <v>1</v>
      </c>
      <c r="BI9005" s="32">
        <f t="shared" si="1406"/>
        <v>0</v>
      </c>
      <c r="BJ9005" s="69">
        <f t="shared" si="1407"/>
        <v>0</v>
      </c>
      <c r="BK9005" s="158" t="str">
        <f t="shared" si="1408"/>
        <v/>
      </c>
    </row>
    <row r="9006" spans="1:63" ht="12" customHeight="1" x14ac:dyDescent="0.2">
      <c r="A9006" s="8"/>
      <c r="B9006" s="7"/>
      <c r="C9006" s="7"/>
      <c r="D9006" s="7"/>
      <c r="E9006" s="7"/>
      <c r="F9006" s="7"/>
      <c r="G9006" s="7"/>
      <c r="H9006" s="7"/>
      <c r="I9006" s="10"/>
      <c r="J9006" s="25"/>
      <c r="K9006" s="250"/>
      <c r="L9006" s="31"/>
      <c r="M9006" s="9"/>
      <c r="N9006" s="11" t="s">
        <v>25</v>
      </c>
      <c r="O9006" s="39"/>
      <c r="P9006" s="47"/>
      <c r="Q9006" s="13"/>
      <c r="R9006" s="248">
        <f t="shared" si="1400"/>
        <v>0</v>
      </c>
      <c r="S9006" s="248">
        <f t="shared" si="1401"/>
        <v>0</v>
      </c>
      <c r="T9006" s="248">
        <f t="shared" si="1402"/>
        <v>0</v>
      </c>
      <c r="U9006" s="248">
        <f t="shared" si="1403"/>
        <v>0</v>
      </c>
      <c r="V9006" s="13"/>
      <c r="W9006" s="7"/>
      <c r="AT9006" s="130"/>
      <c r="BF9006" s="33">
        <f t="shared" si="1409"/>
        <v>41242</v>
      </c>
      <c r="BG9006" s="34">
        <f t="shared" si="1404"/>
        <v>82.88000000000001</v>
      </c>
      <c r="BH9006" s="32">
        <f t="shared" si="1405"/>
        <v>1</v>
      </c>
      <c r="BI9006" s="32">
        <f t="shared" si="1406"/>
        <v>0</v>
      </c>
      <c r="BJ9006" s="69">
        <f t="shared" si="1407"/>
        <v>0</v>
      </c>
      <c r="BK9006" s="158" t="str">
        <f t="shared" si="1408"/>
        <v/>
      </c>
    </row>
    <row r="9007" spans="1:63" ht="12" customHeight="1" x14ac:dyDescent="0.2">
      <c r="A9007" s="8"/>
      <c r="B9007" s="7"/>
      <c r="C9007" s="7"/>
      <c r="D9007" s="7"/>
      <c r="E9007" s="7"/>
      <c r="F9007" s="7"/>
      <c r="G9007" s="7"/>
      <c r="H9007" s="7"/>
      <c r="I9007" s="10"/>
      <c r="J9007" s="25"/>
      <c r="K9007" s="250"/>
      <c r="L9007" s="31"/>
      <c r="M9007" s="9"/>
      <c r="N9007" s="11" t="s">
        <v>25</v>
      </c>
      <c r="O9007" s="39"/>
      <c r="P9007" s="47"/>
      <c r="Q9007" s="13"/>
      <c r="R9007" s="248">
        <f t="shared" si="1400"/>
        <v>0</v>
      </c>
      <c r="S9007" s="248">
        <f t="shared" si="1401"/>
        <v>0</v>
      </c>
      <c r="T9007" s="248">
        <f t="shared" si="1402"/>
        <v>0</v>
      </c>
      <c r="U9007" s="248">
        <f t="shared" si="1403"/>
        <v>0</v>
      </c>
      <c r="V9007" s="13"/>
      <c r="W9007" s="7"/>
      <c r="AT9007" s="130"/>
      <c r="BF9007" s="33">
        <f t="shared" si="1409"/>
        <v>41242</v>
      </c>
      <c r="BG9007" s="34">
        <f t="shared" si="1404"/>
        <v>82.88000000000001</v>
      </c>
      <c r="BH9007" s="32">
        <f t="shared" si="1405"/>
        <v>1</v>
      </c>
      <c r="BI9007" s="32">
        <f t="shared" si="1406"/>
        <v>0</v>
      </c>
      <c r="BJ9007" s="69">
        <f t="shared" si="1407"/>
        <v>0</v>
      </c>
      <c r="BK9007" s="158" t="str">
        <f t="shared" si="1408"/>
        <v/>
      </c>
    </row>
    <row r="9008" spans="1:63" ht="12" customHeight="1" x14ac:dyDescent="0.2">
      <c r="A9008" s="8"/>
      <c r="B9008" s="7"/>
      <c r="C9008" s="7"/>
      <c r="D9008" s="7"/>
      <c r="E9008" s="7"/>
      <c r="F9008" s="7"/>
      <c r="G9008" s="7"/>
      <c r="H9008" s="7"/>
      <c r="I9008" s="10"/>
      <c r="J9008" s="25"/>
      <c r="K9008" s="250"/>
      <c r="L9008" s="31"/>
      <c r="M9008" s="9"/>
      <c r="N9008" s="11" t="s">
        <v>25</v>
      </c>
      <c r="O9008" s="39"/>
      <c r="P9008" s="47"/>
      <c r="Q9008" s="13"/>
      <c r="R9008" s="248">
        <f t="shared" si="1400"/>
        <v>0</v>
      </c>
      <c r="S9008" s="248">
        <f t="shared" si="1401"/>
        <v>0</v>
      </c>
      <c r="T9008" s="248">
        <f t="shared" si="1402"/>
        <v>0</v>
      </c>
      <c r="U9008" s="248">
        <f t="shared" si="1403"/>
        <v>0</v>
      </c>
      <c r="V9008" s="13"/>
      <c r="W9008" s="7"/>
      <c r="AT9008" s="130"/>
      <c r="BF9008" s="33">
        <f t="shared" si="1409"/>
        <v>41242</v>
      </c>
      <c r="BG9008" s="34">
        <f t="shared" si="1404"/>
        <v>82.88000000000001</v>
      </c>
      <c r="BH9008" s="32">
        <f t="shared" si="1405"/>
        <v>1</v>
      </c>
      <c r="BI9008" s="32">
        <f t="shared" si="1406"/>
        <v>0</v>
      </c>
      <c r="BJ9008" s="69">
        <f t="shared" si="1407"/>
        <v>0</v>
      </c>
      <c r="BK9008" s="158" t="str">
        <f t="shared" si="1408"/>
        <v/>
      </c>
    </row>
    <row r="9009" spans="1:63" ht="12" customHeight="1" x14ac:dyDescent="0.2">
      <c r="A9009" s="8"/>
      <c r="B9009" s="7"/>
      <c r="C9009" s="7"/>
      <c r="D9009" s="7"/>
      <c r="E9009" s="7"/>
      <c r="F9009" s="7"/>
      <c r="G9009" s="7"/>
      <c r="H9009" s="7"/>
      <c r="I9009" s="10"/>
      <c r="J9009" s="25"/>
      <c r="K9009" s="250"/>
      <c r="L9009" s="31"/>
      <c r="M9009" s="9"/>
      <c r="N9009" s="11" t="s">
        <v>25</v>
      </c>
      <c r="O9009" s="39"/>
      <c r="P9009" s="47"/>
      <c r="Q9009" s="13"/>
      <c r="R9009" s="248">
        <f t="shared" si="1400"/>
        <v>0</v>
      </c>
      <c r="S9009" s="248">
        <f t="shared" si="1401"/>
        <v>0</v>
      </c>
      <c r="T9009" s="248">
        <f t="shared" si="1402"/>
        <v>0</v>
      </c>
      <c r="U9009" s="248">
        <f t="shared" si="1403"/>
        <v>0</v>
      </c>
      <c r="V9009" s="13"/>
      <c r="W9009" s="7"/>
      <c r="AT9009" s="130"/>
      <c r="BF9009" s="33">
        <f t="shared" si="1409"/>
        <v>41242</v>
      </c>
      <c r="BG9009" s="34">
        <f t="shared" si="1404"/>
        <v>82.88000000000001</v>
      </c>
      <c r="BH9009" s="32">
        <f t="shared" si="1405"/>
        <v>1</v>
      </c>
      <c r="BI9009" s="32">
        <f t="shared" si="1406"/>
        <v>0</v>
      </c>
      <c r="BJ9009" s="69">
        <f t="shared" si="1407"/>
        <v>0</v>
      </c>
      <c r="BK9009" s="158" t="str">
        <f t="shared" si="1408"/>
        <v/>
      </c>
    </row>
    <row r="9010" spans="1:63" ht="12" customHeight="1" x14ac:dyDescent="0.2">
      <c r="A9010" s="8"/>
      <c r="B9010" s="7"/>
      <c r="C9010" s="7"/>
      <c r="D9010" s="7"/>
      <c r="E9010" s="7"/>
      <c r="F9010" s="7"/>
      <c r="G9010" s="7"/>
      <c r="H9010" s="7"/>
      <c r="I9010" s="10"/>
      <c r="J9010" s="25"/>
      <c r="K9010" s="250"/>
      <c r="L9010" s="31"/>
      <c r="M9010" s="9"/>
      <c r="N9010" s="11" t="s">
        <v>25</v>
      </c>
      <c r="O9010" s="39"/>
      <c r="P9010" s="47"/>
      <c r="Q9010" s="13"/>
      <c r="R9010" s="248">
        <f t="shared" si="1400"/>
        <v>0</v>
      </c>
      <c r="S9010" s="248">
        <f t="shared" si="1401"/>
        <v>0</v>
      </c>
      <c r="T9010" s="248">
        <f t="shared" si="1402"/>
        <v>0</v>
      </c>
      <c r="U9010" s="248">
        <f t="shared" si="1403"/>
        <v>0</v>
      </c>
      <c r="V9010" s="13"/>
      <c r="W9010" s="7"/>
      <c r="AT9010" s="130"/>
      <c r="BF9010" s="33">
        <f t="shared" si="1409"/>
        <v>41242</v>
      </c>
      <c r="BG9010" s="34">
        <f t="shared" si="1404"/>
        <v>82.88000000000001</v>
      </c>
      <c r="BH9010" s="32">
        <f t="shared" si="1405"/>
        <v>1</v>
      </c>
      <c r="BI9010" s="32">
        <f t="shared" si="1406"/>
        <v>0</v>
      </c>
      <c r="BJ9010" s="69">
        <f t="shared" si="1407"/>
        <v>0</v>
      </c>
      <c r="BK9010" s="158" t="str">
        <f t="shared" si="1408"/>
        <v/>
      </c>
    </row>
    <row r="9011" spans="1:63" ht="12" customHeight="1" x14ac:dyDescent="0.2">
      <c r="A9011" s="8"/>
      <c r="B9011" s="7"/>
      <c r="C9011" s="7"/>
      <c r="D9011" s="7"/>
      <c r="E9011" s="7"/>
      <c r="F9011" s="7"/>
      <c r="G9011" s="7"/>
      <c r="H9011" s="7"/>
      <c r="I9011" s="10"/>
      <c r="J9011" s="25"/>
      <c r="K9011" s="250"/>
      <c r="L9011" s="31"/>
      <c r="M9011" s="9"/>
      <c r="N9011" s="11" t="s">
        <v>25</v>
      </c>
      <c r="O9011" s="39"/>
      <c r="P9011" s="47"/>
      <c r="Q9011" s="13"/>
      <c r="R9011" s="248">
        <f t="shared" si="1400"/>
        <v>0</v>
      </c>
      <c r="S9011" s="248">
        <f t="shared" si="1401"/>
        <v>0</v>
      </c>
      <c r="T9011" s="248">
        <f t="shared" si="1402"/>
        <v>0</v>
      </c>
      <c r="U9011" s="248">
        <f t="shared" si="1403"/>
        <v>0</v>
      </c>
      <c r="V9011" s="13"/>
      <c r="W9011" s="7"/>
      <c r="AT9011" s="130"/>
      <c r="BF9011" s="33">
        <f t="shared" si="1409"/>
        <v>41242</v>
      </c>
      <c r="BG9011" s="34">
        <f t="shared" si="1404"/>
        <v>82.88000000000001</v>
      </c>
      <c r="BH9011" s="32">
        <f t="shared" si="1405"/>
        <v>1</v>
      </c>
      <c r="BI9011" s="32">
        <f t="shared" si="1406"/>
        <v>0</v>
      </c>
      <c r="BJ9011" s="69">
        <f t="shared" si="1407"/>
        <v>0</v>
      </c>
      <c r="BK9011" s="158" t="str">
        <f t="shared" si="1408"/>
        <v/>
      </c>
    </row>
    <row r="9012" spans="1:63" ht="12" customHeight="1" x14ac:dyDescent="0.2">
      <c r="A9012" s="8"/>
      <c r="B9012" s="7"/>
      <c r="C9012" s="7"/>
      <c r="D9012" s="7"/>
      <c r="E9012" s="7"/>
      <c r="F9012" s="7"/>
      <c r="G9012" s="7"/>
      <c r="H9012" s="7"/>
      <c r="I9012" s="10"/>
      <c r="J9012" s="25"/>
      <c r="K9012" s="250"/>
      <c r="L9012" s="31"/>
      <c r="M9012" s="9"/>
      <c r="N9012" s="11" t="s">
        <v>25</v>
      </c>
      <c r="O9012" s="39"/>
      <c r="P9012" s="47"/>
      <c r="Q9012" s="13"/>
      <c r="R9012" s="248">
        <f t="shared" si="1400"/>
        <v>0</v>
      </c>
      <c r="S9012" s="248">
        <f t="shared" si="1401"/>
        <v>0</v>
      </c>
      <c r="T9012" s="248">
        <f t="shared" si="1402"/>
        <v>0</v>
      </c>
      <c r="U9012" s="248">
        <f t="shared" si="1403"/>
        <v>0</v>
      </c>
      <c r="V9012" s="13"/>
      <c r="W9012" s="7"/>
      <c r="AT9012" s="130"/>
      <c r="BF9012" s="33">
        <f t="shared" si="1409"/>
        <v>41242</v>
      </c>
      <c r="BG9012" s="34">
        <f t="shared" si="1404"/>
        <v>82.88000000000001</v>
      </c>
      <c r="BH9012" s="32">
        <f t="shared" si="1405"/>
        <v>1</v>
      </c>
      <c r="BI9012" s="32">
        <f t="shared" si="1406"/>
        <v>0</v>
      </c>
      <c r="BJ9012" s="69">
        <f t="shared" si="1407"/>
        <v>0</v>
      </c>
      <c r="BK9012" s="158" t="str">
        <f t="shared" si="1408"/>
        <v/>
      </c>
    </row>
    <row r="9013" spans="1:63" ht="12" customHeight="1" x14ac:dyDescent="0.2">
      <c r="A9013" s="8"/>
      <c r="B9013" s="7"/>
      <c r="C9013" s="7"/>
      <c r="D9013" s="7"/>
      <c r="E9013" s="7"/>
      <c r="F9013" s="7"/>
      <c r="G9013" s="7"/>
      <c r="H9013" s="7"/>
      <c r="I9013" s="10"/>
      <c r="J9013" s="25"/>
      <c r="K9013" s="250"/>
      <c r="L9013" s="31"/>
      <c r="M9013" s="9"/>
      <c r="N9013" s="11" t="s">
        <v>25</v>
      </c>
      <c r="O9013" s="39"/>
      <c r="P9013" s="47"/>
      <c r="Q9013" s="13"/>
      <c r="R9013" s="248">
        <f t="shared" si="1400"/>
        <v>0</v>
      </c>
      <c r="S9013" s="248">
        <f t="shared" si="1401"/>
        <v>0</v>
      </c>
      <c r="T9013" s="248">
        <f t="shared" si="1402"/>
        <v>0</v>
      </c>
      <c r="U9013" s="248">
        <f t="shared" si="1403"/>
        <v>0</v>
      </c>
      <c r="V9013" s="13"/>
      <c r="W9013" s="7"/>
      <c r="AT9013" s="130"/>
      <c r="BF9013" s="33">
        <f t="shared" si="1409"/>
        <v>41242</v>
      </c>
      <c r="BG9013" s="34">
        <f t="shared" si="1404"/>
        <v>82.88000000000001</v>
      </c>
      <c r="BH9013" s="32">
        <f t="shared" si="1405"/>
        <v>1</v>
      </c>
      <c r="BI9013" s="32">
        <f t="shared" si="1406"/>
        <v>0</v>
      </c>
      <c r="BJ9013" s="69">
        <f t="shared" si="1407"/>
        <v>0</v>
      </c>
      <c r="BK9013" s="158" t="str">
        <f t="shared" si="1408"/>
        <v/>
      </c>
    </row>
    <row r="9014" spans="1:63" ht="12" customHeight="1" x14ac:dyDescent="0.2">
      <c r="A9014" s="8"/>
      <c r="B9014" s="7"/>
      <c r="C9014" s="7"/>
      <c r="D9014" s="7"/>
      <c r="E9014" s="7"/>
      <c r="F9014" s="7"/>
      <c r="G9014" s="7"/>
      <c r="H9014" s="7"/>
      <c r="I9014" s="10"/>
      <c r="J9014" s="25"/>
      <c r="K9014" s="250"/>
      <c r="L9014" s="31"/>
      <c r="M9014" s="9"/>
      <c r="N9014" s="11" t="s">
        <v>25</v>
      </c>
      <c r="O9014" s="39"/>
      <c r="P9014" s="47"/>
      <c r="Q9014" s="13"/>
      <c r="R9014" s="248">
        <f t="shared" si="1400"/>
        <v>0</v>
      </c>
      <c r="S9014" s="248">
        <f t="shared" si="1401"/>
        <v>0</v>
      </c>
      <c r="T9014" s="248">
        <f t="shared" si="1402"/>
        <v>0</v>
      </c>
      <c r="U9014" s="248">
        <f t="shared" si="1403"/>
        <v>0</v>
      </c>
      <c r="V9014" s="13"/>
      <c r="W9014" s="7"/>
      <c r="AT9014" s="130"/>
      <c r="BF9014" s="33">
        <f t="shared" si="1409"/>
        <v>41242</v>
      </c>
      <c r="BG9014" s="34">
        <f t="shared" si="1404"/>
        <v>82.88000000000001</v>
      </c>
      <c r="BH9014" s="32">
        <f t="shared" si="1405"/>
        <v>1</v>
      </c>
      <c r="BI9014" s="32">
        <f t="shared" si="1406"/>
        <v>0</v>
      </c>
      <c r="BJ9014" s="69">
        <f t="shared" si="1407"/>
        <v>0</v>
      </c>
      <c r="BK9014" s="158" t="str">
        <f t="shared" si="1408"/>
        <v/>
      </c>
    </row>
    <row r="9015" spans="1:63" ht="12" customHeight="1" x14ac:dyDescent="0.2">
      <c r="A9015" s="8"/>
      <c r="B9015" s="7"/>
      <c r="C9015" s="7"/>
      <c r="D9015" s="7"/>
      <c r="E9015" s="7"/>
      <c r="F9015" s="7"/>
      <c r="G9015" s="7"/>
      <c r="H9015" s="7"/>
      <c r="I9015" s="10"/>
      <c r="J9015" s="25"/>
      <c r="K9015" s="250"/>
      <c r="L9015" s="31"/>
      <c r="M9015" s="9"/>
      <c r="N9015" s="11" t="s">
        <v>25</v>
      </c>
      <c r="O9015" s="39"/>
      <c r="P9015" s="47"/>
      <c r="Q9015" s="13"/>
      <c r="R9015" s="248">
        <f t="shared" si="1400"/>
        <v>0</v>
      </c>
      <c r="S9015" s="248">
        <f t="shared" si="1401"/>
        <v>0</v>
      </c>
      <c r="T9015" s="248">
        <f t="shared" si="1402"/>
        <v>0</v>
      </c>
      <c r="U9015" s="248">
        <f t="shared" si="1403"/>
        <v>0</v>
      </c>
      <c r="V9015" s="13"/>
      <c r="W9015" s="7"/>
      <c r="AT9015" s="130"/>
      <c r="BF9015" s="33">
        <f t="shared" si="1409"/>
        <v>41242</v>
      </c>
      <c r="BG9015" s="34">
        <f t="shared" si="1404"/>
        <v>82.88000000000001</v>
      </c>
      <c r="BH9015" s="32">
        <f t="shared" si="1405"/>
        <v>1</v>
      </c>
      <c r="BI9015" s="32">
        <f t="shared" si="1406"/>
        <v>0</v>
      </c>
      <c r="BJ9015" s="69">
        <f t="shared" si="1407"/>
        <v>0</v>
      </c>
      <c r="BK9015" s="158" t="str">
        <f t="shared" si="1408"/>
        <v/>
      </c>
    </row>
    <row r="9016" spans="1:63" ht="12" customHeight="1" x14ac:dyDescent="0.2">
      <c r="A9016" s="8"/>
      <c r="B9016" s="7"/>
      <c r="C9016" s="7"/>
      <c r="D9016" s="7"/>
      <c r="E9016" s="7"/>
      <c r="F9016" s="7"/>
      <c r="G9016" s="7"/>
      <c r="H9016" s="7"/>
      <c r="I9016" s="10"/>
      <c r="J9016" s="25"/>
      <c r="K9016" s="250"/>
      <c r="L9016" s="31"/>
      <c r="M9016" s="9"/>
      <c r="N9016" s="11" t="s">
        <v>25</v>
      </c>
      <c r="O9016" s="39"/>
      <c r="P9016" s="47"/>
      <c r="Q9016" s="13"/>
      <c r="R9016" s="248">
        <f t="shared" si="1400"/>
        <v>0</v>
      </c>
      <c r="S9016" s="248">
        <f t="shared" si="1401"/>
        <v>0</v>
      </c>
      <c r="T9016" s="248">
        <f t="shared" si="1402"/>
        <v>0</v>
      </c>
      <c r="U9016" s="248">
        <f t="shared" si="1403"/>
        <v>0</v>
      </c>
      <c r="V9016" s="13"/>
      <c r="W9016" s="7"/>
      <c r="AT9016" s="130"/>
      <c r="BF9016" s="33">
        <f t="shared" si="1409"/>
        <v>41242</v>
      </c>
      <c r="BG9016" s="34">
        <f t="shared" si="1404"/>
        <v>82.88000000000001</v>
      </c>
      <c r="BH9016" s="32">
        <f t="shared" si="1405"/>
        <v>1</v>
      </c>
      <c r="BI9016" s="32">
        <f t="shared" si="1406"/>
        <v>0</v>
      </c>
      <c r="BJ9016" s="69">
        <f t="shared" si="1407"/>
        <v>0</v>
      </c>
      <c r="BK9016" s="158" t="str">
        <f t="shared" si="1408"/>
        <v/>
      </c>
    </row>
    <row r="9017" spans="1:63" ht="12" customHeight="1" x14ac:dyDescent="0.2">
      <c r="A9017" s="8"/>
      <c r="B9017" s="7"/>
      <c r="C9017" s="7"/>
      <c r="D9017" s="7"/>
      <c r="E9017" s="7"/>
      <c r="F9017" s="7"/>
      <c r="G9017" s="7"/>
      <c r="H9017" s="7"/>
      <c r="I9017" s="10"/>
      <c r="J9017" s="25"/>
      <c r="K9017" s="250"/>
      <c r="L9017" s="31"/>
      <c r="M9017" s="9"/>
      <c r="N9017" s="11" t="s">
        <v>25</v>
      </c>
      <c r="O9017" s="39"/>
      <c r="P9017" s="47"/>
      <c r="Q9017" s="13"/>
      <c r="R9017" s="248">
        <f t="shared" si="1400"/>
        <v>0</v>
      </c>
      <c r="S9017" s="248">
        <f t="shared" si="1401"/>
        <v>0</v>
      </c>
      <c r="T9017" s="248">
        <f t="shared" si="1402"/>
        <v>0</v>
      </c>
      <c r="U9017" s="248">
        <f t="shared" si="1403"/>
        <v>0</v>
      </c>
      <c r="V9017" s="13"/>
      <c r="W9017" s="7"/>
      <c r="AT9017" s="130"/>
      <c r="BF9017" s="33">
        <f t="shared" si="1409"/>
        <v>41242</v>
      </c>
      <c r="BG9017" s="34">
        <f t="shared" si="1404"/>
        <v>82.88000000000001</v>
      </c>
      <c r="BH9017" s="32">
        <f t="shared" si="1405"/>
        <v>1</v>
      </c>
      <c r="BI9017" s="32">
        <f t="shared" si="1406"/>
        <v>0</v>
      </c>
      <c r="BJ9017" s="69">
        <f t="shared" si="1407"/>
        <v>0</v>
      </c>
      <c r="BK9017" s="158" t="str">
        <f t="shared" si="1408"/>
        <v/>
      </c>
    </row>
    <row r="9018" spans="1:63" ht="12" customHeight="1" x14ac:dyDescent="0.2">
      <c r="A9018" s="8"/>
      <c r="B9018" s="7"/>
      <c r="C9018" s="7"/>
      <c r="D9018" s="7"/>
      <c r="E9018" s="7"/>
      <c r="F9018" s="7"/>
      <c r="G9018" s="7"/>
      <c r="H9018" s="7"/>
      <c r="I9018" s="10"/>
      <c r="J9018" s="25"/>
      <c r="K9018" s="250"/>
      <c r="L9018" s="31"/>
      <c r="M9018" s="9"/>
      <c r="N9018" s="11" t="s">
        <v>25</v>
      </c>
      <c r="O9018" s="39"/>
      <c r="P9018" s="47"/>
      <c r="Q9018" s="13"/>
      <c r="R9018" s="248">
        <f t="shared" si="1400"/>
        <v>0</v>
      </c>
      <c r="S9018" s="248">
        <f t="shared" si="1401"/>
        <v>0</v>
      </c>
      <c r="T9018" s="248">
        <f t="shared" si="1402"/>
        <v>0</v>
      </c>
      <c r="U9018" s="248">
        <f t="shared" si="1403"/>
        <v>0</v>
      </c>
      <c r="V9018" s="13"/>
      <c r="W9018" s="7"/>
      <c r="AT9018" s="130"/>
      <c r="BF9018" s="33">
        <f t="shared" si="1409"/>
        <v>41242</v>
      </c>
      <c r="BG9018" s="34">
        <f t="shared" si="1404"/>
        <v>82.88000000000001</v>
      </c>
      <c r="BH9018" s="32">
        <f t="shared" si="1405"/>
        <v>1</v>
      </c>
      <c r="BI9018" s="32">
        <f t="shared" si="1406"/>
        <v>0</v>
      </c>
      <c r="BJ9018" s="69">
        <f t="shared" si="1407"/>
        <v>0</v>
      </c>
      <c r="BK9018" s="158" t="str">
        <f t="shared" si="1408"/>
        <v/>
      </c>
    </row>
    <row r="9019" spans="1:63" ht="12" customHeight="1" x14ac:dyDescent="0.2">
      <c r="A9019" s="8"/>
      <c r="B9019" s="7"/>
      <c r="C9019" s="7"/>
      <c r="D9019" s="7"/>
      <c r="E9019" s="7"/>
      <c r="F9019" s="7"/>
      <c r="G9019" s="7"/>
      <c r="H9019" s="7"/>
      <c r="I9019" s="10"/>
      <c r="J9019" s="25"/>
      <c r="K9019" s="250"/>
      <c r="L9019" s="31"/>
      <c r="M9019" s="9"/>
      <c r="N9019" s="11" t="s">
        <v>25</v>
      </c>
      <c r="O9019" s="39"/>
      <c r="P9019" s="47"/>
      <c r="Q9019" s="13"/>
      <c r="R9019" s="248">
        <f t="shared" si="1400"/>
        <v>0</v>
      </c>
      <c r="S9019" s="248">
        <f t="shared" si="1401"/>
        <v>0</v>
      </c>
      <c r="T9019" s="248">
        <f t="shared" si="1402"/>
        <v>0</v>
      </c>
      <c r="U9019" s="248">
        <f t="shared" si="1403"/>
        <v>0</v>
      </c>
      <c r="V9019" s="13"/>
      <c r="W9019" s="7"/>
      <c r="AT9019" s="130"/>
      <c r="BF9019" s="33">
        <f t="shared" si="1409"/>
        <v>41242</v>
      </c>
      <c r="BG9019" s="34">
        <f t="shared" si="1404"/>
        <v>82.88000000000001</v>
      </c>
      <c r="BH9019" s="32">
        <f t="shared" si="1405"/>
        <v>1</v>
      </c>
      <c r="BI9019" s="32">
        <f t="shared" si="1406"/>
        <v>0</v>
      </c>
      <c r="BJ9019" s="69">
        <f t="shared" si="1407"/>
        <v>0</v>
      </c>
      <c r="BK9019" s="158" t="str">
        <f t="shared" si="1408"/>
        <v/>
      </c>
    </row>
    <row r="9020" spans="1:63" ht="12" customHeight="1" x14ac:dyDescent="0.2">
      <c r="A9020" s="8"/>
      <c r="B9020" s="7"/>
      <c r="C9020" s="7"/>
      <c r="D9020" s="7"/>
      <c r="E9020" s="7"/>
      <c r="F9020" s="7"/>
      <c r="G9020" s="7"/>
      <c r="H9020" s="7"/>
      <c r="I9020" s="10"/>
      <c r="J9020" s="25"/>
      <c r="K9020" s="250"/>
      <c r="L9020" s="31"/>
      <c r="M9020" s="9"/>
      <c r="N9020" s="11" t="s">
        <v>25</v>
      </c>
      <c r="O9020" s="39"/>
      <c r="P9020" s="47"/>
      <c r="Q9020" s="13"/>
      <c r="R9020" s="248">
        <f t="shared" si="1400"/>
        <v>0</v>
      </c>
      <c r="S9020" s="248">
        <f t="shared" si="1401"/>
        <v>0</v>
      </c>
      <c r="T9020" s="248">
        <f t="shared" si="1402"/>
        <v>0</v>
      </c>
      <c r="U9020" s="248">
        <f t="shared" si="1403"/>
        <v>0</v>
      </c>
      <c r="V9020" s="13"/>
      <c r="W9020" s="7"/>
      <c r="AT9020" s="130"/>
      <c r="BF9020" s="33">
        <f t="shared" si="1409"/>
        <v>41242</v>
      </c>
      <c r="BG9020" s="34">
        <f t="shared" si="1404"/>
        <v>82.88000000000001</v>
      </c>
      <c r="BH9020" s="32">
        <f t="shared" si="1405"/>
        <v>1</v>
      </c>
      <c r="BI9020" s="32">
        <f t="shared" si="1406"/>
        <v>0</v>
      </c>
      <c r="BJ9020" s="69">
        <f t="shared" si="1407"/>
        <v>0</v>
      </c>
      <c r="BK9020" s="158" t="str">
        <f t="shared" si="1408"/>
        <v/>
      </c>
    </row>
    <row r="9021" spans="1:63" ht="12" customHeight="1" x14ac:dyDescent="0.2">
      <c r="A9021" s="8"/>
      <c r="B9021" s="7"/>
      <c r="C9021" s="7"/>
      <c r="D9021" s="7"/>
      <c r="E9021" s="7"/>
      <c r="F9021" s="7"/>
      <c r="G9021" s="7"/>
      <c r="H9021" s="7"/>
      <c r="I9021" s="10"/>
      <c r="J9021" s="25"/>
      <c r="K9021" s="250"/>
      <c r="L9021" s="31"/>
      <c r="M9021" s="9"/>
      <c r="N9021" s="11" t="s">
        <v>25</v>
      </c>
      <c r="O9021" s="39"/>
      <c r="P9021" s="47"/>
      <c r="Q9021" s="13"/>
      <c r="R9021" s="248">
        <f t="shared" si="1400"/>
        <v>0</v>
      </c>
      <c r="S9021" s="248">
        <f t="shared" si="1401"/>
        <v>0</v>
      </c>
      <c r="T9021" s="248">
        <f t="shared" si="1402"/>
        <v>0</v>
      </c>
      <c r="U9021" s="248">
        <f t="shared" si="1403"/>
        <v>0</v>
      </c>
      <c r="V9021" s="13"/>
      <c r="W9021" s="7"/>
      <c r="AT9021" s="130"/>
      <c r="BF9021" s="33">
        <f t="shared" si="1409"/>
        <v>41242</v>
      </c>
      <c r="BG9021" s="34">
        <f t="shared" si="1404"/>
        <v>82.88000000000001</v>
      </c>
      <c r="BH9021" s="32">
        <f t="shared" si="1405"/>
        <v>1</v>
      </c>
      <c r="BI9021" s="32">
        <f t="shared" si="1406"/>
        <v>0</v>
      </c>
      <c r="BJ9021" s="69">
        <f t="shared" si="1407"/>
        <v>0</v>
      </c>
      <c r="BK9021" s="158" t="str">
        <f t="shared" si="1408"/>
        <v/>
      </c>
    </row>
    <row r="9022" spans="1:63" ht="12" customHeight="1" x14ac:dyDescent="0.2">
      <c r="A9022" s="8"/>
      <c r="B9022" s="7"/>
      <c r="C9022" s="7"/>
      <c r="D9022" s="7"/>
      <c r="E9022" s="7"/>
      <c r="F9022" s="7"/>
      <c r="G9022" s="7"/>
      <c r="H9022" s="7"/>
      <c r="I9022" s="10"/>
      <c r="J9022" s="25"/>
      <c r="K9022" s="250"/>
      <c r="L9022" s="31"/>
      <c r="M9022" s="9"/>
      <c r="N9022" s="11" t="s">
        <v>25</v>
      </c>
      <c r="O9022" s="39"/>
      <c r="P9022" s="47"/>
      <c r="Q9022" s="13"/>
      <c r="R9022" s="248">
        <f t="shared" si="1400"/>
        <v>0</v>
      </c>
      <c r="S9022" s="248">
        <f t="shared" si="1401"/>
        <v>0</v>
      </c>
      <c r="T9022" s="248">
        <f t="shared" si="1402"/>
        <v>0</v>
      </c>
      <c r="U9022" s="248">
        <f t="shared" si="1403"/>
        <v>0</v>
      </c>
      <c r="V9022" s="13"/>
      <c r="W9022" s="7"/>
      <c r="AT9022" s="130"/>
      <c r="BF9022" s="33">
        <f t="shared" si="1409"/>
        <v>41242</v>
      </c>
      <c r="BG9022" s="34">
        <f t="shared" si="1404"/>
        <v>82.88000000000001</v>
      </c>
      <c r="BH9022" s="32">
        <f t="shared" si="1405"/>
        <v>1</v>
      </c>
      <c r="BI9022" s="32">
        <f t="shared" si="1406"/>
        <v>0</v>
      </c>
      <c r="BJ9022" s="69">
        <f t="shared" si="1407"/>
        <v>0</v>
      </c>
      <c r="BK9022" s="158" t="str">
        <f t="shared" si="1408"/>
        <v/>
      </c>
    </row>
    <row r="9023" spans="1:63" ht="12" customHeight="1" x14ac:dyDescent="0.2">
      <c r="A9023" s="8"/>
      <c r="B9023" s="7"/>
      <c r="C9023" s="7"/>
      <c r="D9023" s="7"/>
      <c r="E9023" s="7"/>
      <c r="F9023" s="7"/>
      <c r="G9023" s="7"/>
      <c r="H9023" s="7"/>
      <c r="I9023" s="10"/>
      <c r="J9023" s="25"/>
      <c r="K9023" s="250"/>
      <c r="L9023" s="31"/>
      <c r="M9023" s="9"/>
      <c r="N9023" s="11" t="s">
        <v>25</v>
      </c>
      <c r="O9023" s="39"/>
      <c r="P9023" s="47"/>
      <c r="Q9023" s="13"/>
      <c r="R9023" s="248">
        <f t="shared" si="1400"/>
        <v>0</v>
      </c>
      <c r="S9023" s="248">
        <f t="shared" si="1401"/>
        <v>0</v>
      </c>
      <c r="T9023" s="248">
        <f t="shared" si="1402"/>
        <v>0</v>
      </c>
      <c r="U9023" s="248">
        <f t="shared" si="1403"/>
        <v>0</v>
      </c>
      <c r="V9023" s="13"/>
      <c r="W9023" s="7"/>
      <c r="AT9023" s="130"/>
      <c r="BF9023" s="33">
        <f t="shared" si="1409"/>
        <v>41242</v>
      </c>
      <c r="BG9023" s="34">
        <f t="shared" si="1404"/>
        <v>82.88000000000001</v>
      </c>
      <c r="BH9023" s="32">
        <f t="shared" si="1405"/>
        <v>1</v>
      </c>
      <c r="BI9023" s="32">
        <f t="shared" si="1406"/>
        <v>0</v>
      </c>
      <c r="BJ9023" s="69">
        <f t="shared" si="1407"/>
        <v>0</v>
      </c>
      <c r="BK9023" s="158" t="str">
        <f t="shared" si="1408"/>
        <v/>
      </c>
    </row>
    <row r="9024" spans="1:63" ht="12" customHeight="1" x14ac:dyDescent="0.2">
      <c r="A9024" s="8"/>
      <c r="B9024" s="7"/>
      <c r="C9024" s="7"/>
      <c r="D9024" s="7"/>
      <c r="E9024" s="7"/>
      <c r="F9024" s="7"/>
      <c r="G9024" s="7"/>
      <c r="H9024" s="7"/>
      <c r="I9024" s="10"/>
      <c r="J9024" s="25"/>
      <c r="K9024" s="250"/>
      <c r="L9024" s="31"/>
      <c r="M9024" s="9"/>
      <c r="N9024" s="11" t="s">
        <v>25</v>
      </c>
      <c r="O9024" s="39"/>
      <c r="P9024" s="47"/>
      <c r="Q9024" s="13"/>
      <c r="R9024" s="248">
        <f t="shared" si="1400"/>
        <v>0</v>
      </c>
      <c r="S9024" s="248">
        <f t="shared" si="1401"/>
        <v>0</v>
      </c>
      <c r="T9024" s="248">
        <f t="shared" si="1402"/>
        <v>0</v>
      </c>
      <c r="U9024" s="248">
        <f t="shared" si="1403"/>
        <v>0</v>
      </c>
      <c r="V9024" s="13"/>
      <c r="W9024" s="7"/>
      <c r="AT9024" s="130"/>
      <c r="BF9024" s="33">
        <f t="shared" si="1409"/>
        <v>41242</v>
      </c>
      <c r="BG9024" s="34">
        <f t="shared" si="1404"/>
        <v>82.88000000000001</v>
      </c>
      <c r="BH9024" s="32">
        <f t="shared" si="1405"/>
        <v>1</v>
      </c>
      <c r="BI9024" s="32">
        <f t="shared" si="1406"/>
        <v>0</v>
      </c>
      <c r="BJ9024" s="69">
        <f t="shared" si="1407"/>
        <v>0</v>
      </c>
      <c r="BK9024" s="158" t="str">
        <f t="shared" si="1408"/>
        <v/>
      </c>
    </row>
    <row r="9025" spans="1:63" ht="12" customHeight="1" x14ac:dyDescent="0.2">
      <c r="A9025" s="8"/>
      <c r="B9025" s="7"/>
      <c r="C9025" s="7"/>
      <c r="D9025" s="7"/>
      <c r="E9025" s="7"/>
      <c r="F9025" s="7"/>
      <c r="G9025" s="7"/>
      <c r="H9025" s="7"/>
      <c r="I9025" s="10"/>
      <c r="J9025" s="25"/>
      <c r="K9025" s="250"/>
      <c r="L9025" s="31"/>
      <c r="M9025" s="9"/>
      <c r="N9025" s="11" t="s">
        <v>25</v>
      </c>
      <c r="O9025" s="39"/>
      <c r="P9025" s="47"/>
      <c r="Q9025" s="13"/>
      <c r="R9025" s="248">
        <f t="shared" si="1400"/>
        <v>0</v>
      </c>
      <c r="S9025" s="248">
        <f t="shared" si="1401"/>
        <v>0</v>
      </c>
      <c r="T9025" s="248">
        <f t="shared" si="1402"/>
        <v>0</v>
      </c>
      <c r="U9025" s="248">
        <f t="shared" si="1403"/>
        <v>0</v>
      </c>
      <c r="V9025" s="13"/>
      <c r="W9025" s="7"/>
      <c r="AT9025" s="130"/>
      <c r="BF9025" s="33">
        <f t="shared" si="1409"/>
        <v>41242</v>
      </c>
      <c r="BG9025" s="34">
        <f t="shared" si="1404"/>
        <v>82.88000000000001</v>
      </c>
      <c r="BH9025" s="32">
        <f t="shared" si="1405"/>
        <v>1</v>
      </c>
      <c r="BI9025" s="32">
        <f t="shared" si="1406"/>
        <v>0</v>
      </c>
      <c r="BJ9025" s="69">
        <f t="shared" si="1407"/>
        <v>0</v>
      </c>
      <c r="BK9025" s="158" t="str">
        <f t="shared" si="1408"/>
        <v/>
      </c>
    </row>
    <row r="9026" spans="1:63" ht="12" customHeight="1" x14ac:dyDescent="0.2">
      <c r="A9026" s="8"/>
      <c r="B9026" s="7"/>
      <c r="C9026" s="7"/>
      <c r="D9026" s="7"/>
      <c r="E9026" s="7"/>
      <c r="F9026" s="7"/>
      <c r="G9026" s="7"/>
      <c r="H9026" s="7"/>
      <c r="I9026" s="10"/>
      <c r="J9026" s="25"/>
      <c r="K9026" s="250"/>
      <c r="L9026" s="31"/>
      <c r="M9026" s="9"/>
      <c r="N9026" s="11" t="s">
        <v>25</v>
      </c>
      <c r="O9026" s="39"/>
      <c r="P9026" s="47"/>
      <c r="Q9026" s="13"/>
      <c r="R9026" s="248">
        <f t="shared" si="1400"/>
        <v>0</v>
      </c>
      <c r="S9026" s="248">
        <f t="shared" si="1401"/>
        <v>0</v>
      </c>
      <c r="T9026" s="248">
        <f t="shared" si="1402"/>
        <v>0</v>
      </c>
      <c r="U9026" s="248">
        <f t="shared" si="1403"/>
        <v>0</v>
      </c>
      <c r="V9026" s="13"/>
      <c r="W9026" s="7"/>
      <c r="AT9026" s="130"/>
      <c r="BF9026" s="33">
        <f t="shared" si="1409"/>
        <v>41242</v>
      </c>
      <c r="BG9026" s="34">
        <f t="shared" si="1404"/>
        <v>82.88000000000001</v>
      </c>
      <c r="BH9026" s="32">
        <f t="shared" si="1405"/>
        <v>1</v>
      </c>
      <c r="BI9026" s="32">
        <f t="shared" si="1406"/>
        <v>0</v>
      </c>
      <c r="BJ9026" s="69">
        <f t="shared" si="1407"/>
        <v>0</v>
      </c>
      <c r="BK9026" s="158" t="str">
        <f t="shared" si="1408"/>
        <v/>
      </c>
    </row>
    <row r="9027" spans="1:63" ht="12" customHeight="1" x14ac:dyDescent="0.2">
      <c r="A9027" s="8"/>
      <c r="B9027" s="7"/>
      <c r="C9027" s="7"/>
      <c r="D9027" s="7"/>
      <c r="E9027" s="7"/>
      <c r="F9027" s="7"/>
      <c r="G9027" s="7"/>
      <c r="H9027" s="7"/>
      <c r="I9027" s="10"/>
      <c r="J9027" s="25"/>
      <c r="K9027" s="250"/>
      <c r="L9027" s="31"/>
      <c r="M9027" s="9"/>
      <c r="N9027" s="11" t="s">
        <v>25</v>
      </c>
      <c r="O9027" s="39"/>
      <c r="P9027" s="47"/>
      <c r="Q9027" s="13"/>
      <c r="R9027" s="248">
        <f t="shared" si="1400"/>
        <v>0</v>
      </c>
      <c r="S9027" s="248">
        <f t="shared" si="1401"/>
        <v>0</v>
      </c>
      <c r="T9027" s="248">
        <f t="shared" si="1402"/>
        <v>0</v>
      </c>
      <c r="U9027" s="248">
        <f t="shared" si="1403"/>
        <v>0</v>
      </c>
      <c r="V9027" s="13"/>
      <c r="W9027" s="7"/>
      <c r="AT9027" s="130"/>
      <c r="BF9027" s="33">
        <f t="shared" si="1409"/>
        <v>41242</v>
      </c>
      <c r="BG9027" s="34">
        <f t="shared" si="1404"/>
        <v>82.88000000000001</v>
      </c>
      <c r="BH9027" s="32">
        <f t="shared" si="1405"/>
        <v>1</v>
      </c>
      <c r="BI9027" s="32">
        <f t="shared" si="1406"/>
        <v>0</v>
      </c>
      <c r="BJ9027" s="69">
        <f t="shared" si="1407"/>
        <v>0</v>
      </c>
      <c r="BK9027" s="158" t="str">
        <f t="shared" si="1408"/>
        <v/>
      </c>
    </row>
    <row r="9028" spans="1:63" ht="12" customHeight="1" x14ac:dyDescent="0.2">
      <c r="A9028" s="8"/>
      <c r="B9028" s="7"/>
      <c r="C9028" s="7"/>
      <c r="D9028" s="7"/>
      <c r="E9028" s="7"/>
      <c r="F9028" s="7"/>
      <c r="G9028" s="7"/>
      <c r="H9028" s="7"/>
      <c r="I9028" s="10"/>
      <c r="J9028" s="25"/>
      <c r="K9028" s="250"/>
      <c r="L9028" s="31"/>
      <c r="M9028" s="9"/>
      <c r="N9028" s="11" t="s">
        <v>25</v>
      </c>
      <c r="O9028" s="39"/>
      <c r="P9028" s="47"/>
      <c r="Q9028" s="13"/>
      <c r="R9028" s="248">
        <f t="shared" si="1400"/>
        <v>0</v>
      </c>
      <c r="S9028" s="248">
        <f t="shared" si="1401"/>
        <v>0</v>
      </c>
      <c r="T9028" s="248">
        <f t="shared" si="1402"/>
        <v>0</v>
      </c>
      <c r="U9028" s="248">
        <f t="shared" si="1403"/>
        <v>0</v>
      </c>
      <c r="V9028" s="13"/>
      <c r="W9028" s="7"/>
      <c r="AT9028" s="130"/>
      <c r="BF9028" s="33">
        <f t="shared" si="1409"/>
        <v>41242</v>
      </c>
      <c r="BG9028" s="34">
        <f t="shared" si="1404"/>
        <v>82.88000000000001</v>
      </c>
      <c r="BH9028" s="32">
        <f t="shared" si="1405"/>
        <v>1</v>
      </c>
      <c r="BI9028" s="32">
        <f t="shared" si="1406"/>
        <v>0</v>
      </c>
      <c r="BJ9028" s="69">
        <f t="shared" si="1407"/>
        <v>0</v>
      </c>
      <c r="BK9028" s="158" t="str">
        <f t="shared" si="1408"/>
        <v/>
      </c>
    </row>
    <row r="9029" spans="1:63" ht="12" customHeight="1" x14ac:dyDescent="0.2">
      <c r="A9029" s="8"/>
      <c r="B9029" s="7"/>
      <c r="C9029" s="7"/>
      <c r="D9029" s="7"/>
      <c r="E9029" s="7"/>
      <c r="F9029" s="7"/>
      <c r="G9029" s="7"/>
      <c r="H9029" s="7"/>
      <c r="I9029" s="10"/>
      <c r="J9029" s="25"/>
      <c r="K9029" s="250"/>
      <c r="L9029" s="31"/>
      <c r="M9029" s="9"/>
      <c r="N9029" s="11" t="s">
        <v>25</v>
      </c>
      <c r="O9029" s="39"/>
      <c r="P9029" s="47"/>
      <c r="Q9029" s="13"/>
      <c r="R9029" s="248">
        <f t="shared" si="1400"/>
        <v>0</v>
      </c>
      <c r="S9029" s="248">
        <f t="shared" si="1401"/>
        <v>0</v>
      </c>
      <c r="T9029" s="248">
        <f t="shared" si="1402"/>
        <v>0</v>
      </c>
      <c r="U9029" s="248">
        <f t="shared" si="1403"/>
        <v>0</v>
      </c>
      <c r="V9029" s="13"/>
      <c r="W9029" s="7"/>
      <c r="AT9029" s="130"/>
      <c r="BF9029" s="33">
        <f t="shared" si="1409"/>
        <v>41242</v>
      </c>
      <c r="BG9029" s="34">
        <f t="shared" si="1404"/>
        <v>82.88000000000001</v>
      </c>
      <c r="BH9029" s="32">
        <f t="shared" si="1405"/>
        <v>1</v>
      </c>
      <c r="BI9029" s="32">
        <f t="shared" si="1406"/>
        <v>0</v>
      </c>
      <c r="BJ9029" s="69">
        <f t="shared" si="1407"/>
        <v>0</v>
      </c>
      <c r="BK9029" s="158" t="str">
        <f t="shared" si="1408"/>
        <v/>
      </c>
    </row>
    <row r="9030" spans="1:63" ht="12" customHeight="1" x14ac:dyDescent="0.2">
      <c r="A9030" s="8"/>
      <c r="B9030" s="7"/>
      <c r="C9030" s="7"/>
      <c r="D9030" s="7"/>
      <c r="E9030" s="7"/>
      <c r="F9030" s="7"/>
      <c r="G9030" s="7"/>
      <c r="H9030" s="7"/>
      <c r="I9030" s="10"/>
      <c r="J9030" s="25"/>
      <c r="K9030" s="250"/>
      <c r="L9030" s="31"/>
      <c r="M9030" s="9"/>
      <c r="N9030" s="11" t="s">
        <v>25</v>
      </c>
      <c r="O9030" s="39"/>
      <c r="P9030" s="47"/>
      <c r="Q9030" s="13"/>
      <c r="R9030" s="248">
        <f t="shared" si="1400"/>
        <v>0</v>
      </c>
      <c r="S9030" s="248">
        <f t="shared" si="1401"/>
        <v>0</v>
      </c>
      <c r="T9030" s="248">
        <f t="shared" si="1402"/>
        <v>0</v>
      </c>
      <c r="U9030" s="248">
        <f t="shared" si="1403"/>
        <v>0</v>
      </c>
      <c r="V9030" s="13"/>
      <c r="W9030" s="7"/>
      <c r="AT9030" s="130"/>
      <c r="BF9030" s="33">
        <f t="shared" si="1409"/>
        <v>41242</v>
      </c>
      <c r="BG9030" s="34">
        <f t="shared" si="1404"/>
        <v>82.88000000000001</v>
      </c>
      <c r="BH9030" s="32">
        <f t="shared" si="1405"/>
        <v>1</v>
      </c>
      <c r="BI9030" s="32">
        <f t="shared" si="1406"/>
        <v>0</v>
      </c>
      <c r="BJ9030" s="69">
        <f t="shared" si="1407"/>
        <v>0</v>
      </c>
      <c r="BK9030" s="158" t="str">
        <f t="shared" si="1408"/>
        <v/>
      </c>
    </row>
    <row r="9031" spans="1:63" ht="12" customHeight="1" x14ac:dyDescent="0.2">
      <c r="A9031" s="8"/>
      <c r="B9031" s="7"/>
      <c r="C9031" s="7"/>
      <c r="D9031" s="7"/>
      <c r="E9031" s="7"/>
      <c r="F9031" s="7"/>
      <c r="G9031" s="7"/>
      <c r="H9031" s="7"/>
      <c r="I9031" s="10"/>
      <c r="J9031" s="25"/>
      <c r="K9031" s="250"/>
      <c r="L9031" s="31"/>
      <c r="M9031" s="9"/>
      <c r="N9031" s="11" t="s">
        <v>25</v>
      </c>
      <c r="O9031" s="39"/>
      <c r="P9031" s="47"/>
      <c r="Q9031" s="13"/>
      <c r="R9031" s="248">
        <f t="shared" si="1400"/>
        <v>0</v>
      </c>
      <c r="S9031" s="248">
        <f t="shared" si="1401"/>
        <v>0</v>
      </c>
      <c r="T9031" s="248">
        <f t="shared" si="1402"/>
        <v>0</v>
      </c>
      <c r="U9031" s="248">
        <f t="shared" si="1403"/>
        <v>0</v>
      </c>
      <c r="V9031" s="13"/>
      <c r="W9031" s="7"/>
      <c r="AT9031" s="130"/>
      <c r="BF9031" s="33">
        <f t="shared" si="1409"/>
        <v>41242</v>
      </c>
      <c r="BG9031" s="34">
        <f t="shared" si="1404"/>
        <v>82.88000000000001</v>
      </c>
      <c r="BH9031" s="32">
        <f t="shared" si="1405"/>
        <v>1</v>
      </c>
      <c r="BI9031" s="32">
        <f t="shared" si="1406"/>
        <v>0</v>
      </c>
      <c r="BJ9031" s="69">
        <f t="shared" si="1407"/>
        <v>0</v>
      </c>
      <c r="BK9031" s="158" t="str">
        <f t="shared" si="1408"/>
        <v/>
      </c>
    </row>
    <row r="9032" spans="1:63" ht="12" customHeight="1" x14ac:dyDescent="0.2">
      <c r="A9032" s="8"/>
      <c r="B9032" s="7"/>
      <c r="C9032" s="7"/>
      <c r="D9032" s="7"/>
      <c r="E9032" s="7"/>
      <c r="F9032" s="7"/>
      <c r="G9032" s="7"/>
      <c r="H9032" s="7"/>
      <c r="I9032" s="10"/>
      <c r="J9032" s="25"/>
      <c r="K9032" s="250"/>
      <c r="L9032" s="31"/>
      <c r="M9032" s="9"/>
      <c r="N9032" s="11" t="s">
        <v>25</v>
      </c>
      <c r="O9032" s="39"/>
      <c r="P9032" s="47"/>
      <c r="Q9032" s="13"/>
      <c r="R9032" s="248">
        <f t="shared" si="1400"/>
        <v>0</v>
      </c>
      <c r="S9032" s="248">
        <f t="shared" si="1401"/>
        <v>0</v>
      </c>
      <c r="T9032" s="248">
        <f t="shared" si="1402"/>
        <v>0</v>
      </c>
      <c r="U9032" s="248">
        <f t="shared" si="1403"/>
        <v>0</v>
      </c>
      <c r="V9032" s="13"/>
      <c r="W9032" s="7"/>
      <c r="AT9032" s="130"/>
      <c r="BF9032" s="33">
        <f t="shared" si="1409"/>
        <v>41242</v>
      </c>
      <c r="BG9032" s="34">
        <f t="shared" si="1404"/>
        <v>82.88000000000001</v>
      </c>
      <c r="BH9032" s="32">
        <f t="shared" si="1405"/>
        <v>1</v>
      </c>
      <c r="BI9032" s="32">
        <f t="shared" si="1406"/>
        <v>0</v>
      </c>
      <c r="BJ9032" s="69">
        <f t="shared" si="1407"/>
        <v>0</v>
      </c>
      <c r="BK9032" s="158" t="str">
        <f t="shared" si="1408"/>
        <v/>
      </c>
    </row>
    <row r="9033" spans="1:63" ht="12" customHeight="1" x14ac:dyDescent="0.2">
      <c r="A9033" s="8"/>
      <c r="B9033" s="7"/>
      <c r="C9033" s="7"/>
      <c r="D9033" s="7"/>
      <c r="E9033" s="7"/>
      <c r="F9033" s="7"/>
      <c r="G9033" s="7"/>
      <c r="H9033" s="7"/>
      <c r="I9033" s="10"/>
      <c r="J9033" s="25"/>
      <c r="K9033" s="250"/>
      <c r="L9033" s="31"/>
      <c r="M9033" s="9"/>
      <c r="N9033" s="11" t="s">
        <v>25</v>
      </c>
      <c r="O9033" s="39"/>
      <c r="P9033" s="47"/>
      <c r="Q9033" s="13"/>
      <c r="R9033" s="248">
        <f t="shared" si="1400"/>
        <v>0</v>
      </c>
      <c r="S9033" s="248">
        <f t="shared" si="1401"/>
        <v>0</v>
      </c>
      <c r="T9033" s="248">
        <f t="shared" si="1402"/>
        <v>0</v>
      </c>
      <c r="U9033" s="248">
        <f t="shared" si="1403"/>
        <v>0</v>
      </c>
      <c r="V9033" s="13"/>
      <c r="W9033" s="7"/>
      <c r="AT9033" s="130"/>
      <c r="BF9033" s="33">
        <f t="shared" si="1409"/>
        <v>41242</v>
      </c>
      <c r="BG9033" s="34">
        <f t="shared" si="1404"/>
        <v>82.88000000000001</v>
      </c>
      <c r="BH9033" s="32">
        <f t="shared" si="1405"/>
        <v>1</v>
      </c>
      <c r="BI9033" s="32">
        <f t="shared" si="1406"/>
        <v>0</v>
      </c>
      <c r="BJ9033" s="69">
        <f t="shared" si="1407"/>
        <v>0</v>
      </c>
      <c r="BK9033" s="158" t="str">
        <f t="shared" si="1408"/>
        <v/>
      </c>
    </row>
    <row r="9034" spans="1:63" ht="12" customHeight="1" x14ac:dyDescent="0.2">
      <c r="A9034" s="8"/>
      <c r="B9034" s="7"/>
      <c r="C9034" s="7"/>
      <c r="D9034" s="7"/>
      <c r="E9034" s="7"/>
      <c r="F9034" s="7"/>
      <c r="G9034" s="7"/>
      <c r="H9034" s="7"/>
      <c r="I9034" s="10"/>
      <c r="J9034" s="25"/>
      <c r="K9034" s="250"/>
      <c r="L9034" s="31"/>
      <c r="M9034" s="9"/>
      <c r="N9034" s="11" t="s">
        <v>25</v>
      </c>
      <c r="O9034" s="39"/>
      <c r="P9034" s="47"/>
      <c r="Q9034" s="13"/>
      <c r="R9034" s="248">
        <f t="shared" si="1400"/>
        <v>0</v>
      </c>
      <c r="S9034" s="248">
        <f t="shared" si="1401"/>
        <v>0</v>
      </c>
      <c r="T9034" s="248">
        <f t="shared" si="1402"/>
        <v>0</v>
      </c>
      <c r="U9034" s="248">
        <f t="shared" si="1403"/>
        <v>0</v>
      </c>
      <c r="V9034" s="13"/>
      <c r="W9034" s="7"/>
      <c r="AT9034" s="130"/>
      <c r="BF9034" s="33">
        <f t="shared" si="1409"/>
        <v>41242</v>
      </c>
      <c r="BG9034" s="34">
        <f t="shared" si="1404"/>
        <v>82.88000000000001</v>
      </c>
      <c r="BH9034" s="32">
        <f t="shared" si="1405"/>
        <v>1</v>
      </c>
      <c r="BI9034" s="32">
        <f t="shared" si="1406"/>
        <v>0</v>
      </c>
      <c r="BJ9034" s="69">
        <f t="shared" si="1407"/>
        <v>0</v>
      </c>
      <c r="BK9034" s="158" t="str">
        <f t="shared" si="1408"/>
        <v/>
      </c>
    </row>
    <row r="9035" spans="1:63" ht="12" customHeight="1" x14ac:dyDescent="0.2">
      <c r="A9035" s="8"/>
      <c r="B9035" s="7"/>
      <c r="C9035" s="7"/>
      <c r="D9035" s="7"/>
      <c r="E9035" s="7"/>
      <c r="F9035" s="7"/>
      <c r="G9035" s="7"/>
      <c r="H9035" s="7"/>
      <c r="I9035" s="10"/>
      <c r="J9035" s="25"/>
      <c r="K9035" s="250"/>
      <c r="L9035" s="31"/>
      <c r="M9035" s="9"/>
      <c r="N9035" s="11" t="s">
        <v>25</v>
      </c>
      <c r="O9035" s="39"/>
      <c r="P9035" s="47"/>
      <c r="Q9035" s="13"/>
      <c r="R9035" s="248">
        <f t="shared" ref="R9035:R9098" si="1410">IF(N9035&lt;&gt;"M",ROUND(IF(M9035&lt;&gt;"Y",IF(P9035&lt;&gt;"Y",K9035,K9035*(BH9035-1)),0),ROUNDING),"")</f>
        <v>0</v>
      </c>
      <c r="S9035" s="248">
        <f t="shared" ref="S9035:S9098" si="1411">IF(N9035&lt;&gt;"M",ROUND(IF(O9035&gt;0,IF(M9035="Y",BI9035*(1-O9035),IF(BI9035&gt;R9035,R9035 + (BI9035 - R9035)*(1-O9035),BI9035)),BI9035),ROUNDING),"")</f>
        <v>0</v>
      </c>
      <c r="T9035" s="248">
        <f t="shared" ref="T9035:T9098" si="1412">IF(N9035&lt;&gt;"M",ROUND(IF(O9035&gt;0,IF(M9035="Y",BJ9035*(1-O9035),IF(BJ9035&gt;R9035,R9035 + (BJ9035 - R9035)*(1-O9035),BJ9035)),BJ9035),ROUNDING),"")</f>
        <v>0</v>
      </c>
      <c r="U9035" s="248">
        <f t="shared" ref="U9035:U9098" si="1413">IF(N9035&lt;&gt;"M",ROUND(IF(OR(N9035="P",N9035=""),0,IF(OR(M9035="N",M9035=""),T9035-R9035,T9035)),ROUNDING),"")</f>
        <v>0</v>
      </c>
      <c r="V9035" s="13"/>
      <c r="W9035" s="7"/>
      <c r="AT9035" s="130"/>
      <c r="BF9035" s="33">
        <f t="shared" si="1409"/>
        <v>41242</v>
      </c>
      <c r="BG9035" s="34">
        <f t="shared" ref="BG9035:BG9098" si="1414">IF(N9035&lt;&gt;"M",BG9034+U9035,BG9034)</f>
        <v>82.88000000000001</v>
      </c>
      <c r="BH9035" s="32">
        <f t="shared" ref="BH9035:BH9098" si="1415">IF(L9035&lt;&gt;"",IF(ODDS_TYPE=1,L9035,IF(ODDS_TYPE=2,IF(L9035&gt;0,1+L9035/100,IF(L9035&lt;0,1-100/L9035,1)),IF(ODDS_TYPE=3,1+L9035,IF(ODDS_TYPE=4,1+L9035,IF(ODDS_TYPE=5,IF(L9035&gt;0,1+L9035,1-1/L9035),IF(ODDS_TYPE=6,IF(L9035&gt;=0,L9035+1,1-1/L9035),1)))))),1)</f>
        <v>1</v>
      </c>
      <c r="BI9035" s="32">
        <f t="shared" ref="BI9035:BI9098" si="1416">IF(P9035&lt;&gt;"Y",IF(M9035&lt;&gt;"Y",K9035*BH9035,K9035*BH9035 - K9035),IF(M9035&lt;&gt;"Y",K9035*BH9035,K9035))</f>
        <v>0</v>
      </c>
      <c r="BJ9035" s="69">
        <f t="shared" ref="BJ9035:BJ9098" si="1417">IF(P9035&lt;&gt;"Y",
IF(M9035&lt;&gt;"Y",
IF(N9035="Y",K9035*BH9035,IF(N9035="P",0,IF(OR(N9035="R",N9035="PU"),K9035,IF(N9035="H",K9035*BH9035*0.5,IF(N9035="HW",K9035*0.5*(1 + BH9035),IF(N9035="HL",K9035*0.5,0)))))),
IF(N9035="Y",K9035*BH9035 - K9035,IF(N9035="P",0,IF(OR(N9035="R",N9035="PU"),0,IF(N9035="H",IF(BH9035&gt;2,0.5*K9035*BH9035 - K9035,0),IF(N9035="HW",K9035*0.5*(1 + BH9035) - K9035,IF(N9035="HL",0,0))))))),
IF(M9035&lt;&gt;"Y",
IF(N9035="Y",K9035*BH9035,IF(N9035="P",0,IF(OR(N9035="R",N9035="PU"),K9035*(BH9035-1),IF(N9035="H",K9035*BH9035*0.5,IF(N9035="HW",K9035*(BH9035-1)*0.5,IF(N9035="HL",K9035*BH9035 - K9035*0.5,0)))))),
IF(N9035="Y",K9035,IF(N9035="P",0,IF(OR(N9035="R",N9035="PU"),0,IF(N9035="H",IF(BH9035&lt;2,K9035*BH9035*0.5 - K9035*(BH9035-1),0),IF(N9035="HW",0,IF(N9035="HL",K9035*0.5,0)))))))
)</f>
        <v>0</v>
      </c>
      <c r="BK9035" s="158" t="str">
        <f t="shared" ref="BK9035:BK9098" si="1418">IF(FILT_M=1,IF(LEN(C9035)&gt;0,C9035,""),IF(FILT_M=2,IF(LEN(E9035)&gt;0,E9035,""),IF(FILT_M=3,IF(LEN(F9035)&gt;0,F9035,""),IF(FILT_M=4,IF(LEN(G9035)&gt;0,G9035,""),""))))</f>
        <v/>
      </c>
    </row>
    <row r="9036" spans="1:63" ht="12" customHeight="1" x14ac:dyDescent="0.2">
      <c r="A9036" s="8"/>
      <c r="B9036" s="7"/>
      <c r="C9036" s="7"/>
      <c r="D9036" s="7"/>
      <c r="E9036" s="7"/>
      <c r="F9036" s="7"/>
      <c r="G9036" s="7"/>
      <c r="H9036" s="7"/>
      <c r="I9036" s="10"/>
      <c r="J9036" s="25"/>
      <c r="K9036" s="250"/>
      <c r="L9036" s="31"/>
      <c r="M9036" s="9"/>
      <c r="N9036" s="11" t="s">
        <v>25</v>
      </c>
      <c r="O9036" s="39"/>
      <c r="P9036" s="47"/>
      <c r="Q9036" s="13"/>
      <c r="R9036" s="248">
        <f t="shared" si="1410"/>
        <v>0</v>
      </c>
      <c r="S9036" s="248">
        <f t="shared" si="1411"/>
        <v>0</v>
      </c>
      <c r="T9036" s="248">
        <f t="shared" si="1412"/>
        <v>0</v>
      </c>
      <c r="U9036" s="248">
        <f t="shared" si="1413"/>
        <v>0</v>
      </c>
      <c r="V9036" s="13"/>
      <c r="W9036" s="7"/>
      <c r="AT9036" s="130"/>
      <c r="BF9036" s="33">
        <f t="shared" ref="BF9036:BF9099" si="1419">IF(A9036&gt;2,A9036,BF9035)</f>
        <v>41242</v>
      </c>
      <c r="BG9036" s="34">
        <f t="shared" si="1414"/>
        <v>82.88000000000001</v>
      </c>
      <c r="BH9036" s="32">
        <f t="shared" si="1415"/>
        <v>1</v>
      </c>
      <c r="BI9036" s="32">
        <f t="shared" si="1416"/>
        <v>0</v>
      </c>
      <c r="BJ9036" s="69">
        <f t="shared" si="1417"/>
        <v>0</v>
      </c>
      <c r="BK9036" s="158" t="str">
        <f t="shared" si="1418"/>
        <v/>
      </c>
    </row>
    <row r="9037" spans="1:63" ht="12" customHeight="1" x14ac:dyDescent="0.2">
      <c r="A9037" s="8"/>
      <c r="B9037" s="7"/>
      <c r="C9037" s="7"/>
      <c r="D9037" s="7"/>
      <c r="E9037" s="7"/>
      <c r="F9037" s="7"/>
      <c r="G9037" s="7"/>
      <c r="H9037" s="7"/>
      <c r="I9037" s="10"/>
      <c r="J9037" s="25"/>
      <c r="K9037" s="250"/>
      <c r="L9037" s="31"/>
      <c r="M9037" s="9"/>
      <c r="N9037" s="11" t="s">
        <v>25</v>
      </c>
      <c r="O9037" s="39"/>
      <c r="P9037" s="47"/>
      <c r="Q9037" s="13"/>
      <c r="R9037" s="248">
        <f t="shared" si="1410"/>
        <v>0</v>
      </c>
      <c r="S9037" s="248">
        <f t="shared" si="1411"/>
        <v>0</v>
      </c>
      <c r="T9037" s="248">
        <f t="shared" si="1412"/>
        <v>0</v>
      </c>
      <c r="U9037" s="248">
        <f t="shared" si="1413"/>
        <v>0</v>
      </c>
      <c r="V9037" s="13"/>
      <c r="W9037" s="7"/>
      <c r="AT9037" s="130"/>
      <c r="BF9037" s="33">
        <f t="shared" si="1419"/>
        <v>41242</v>
      </c>
      <c r="BG9037" s="34">
        <f t="shared" si="1414"/>
        <v>82.88000000000001</v>
      </c>
      <c r="BH9037" s="32">
        <f t="shared" si="1415"/>
        <v>1</v>
      </c>
      <c r="BI9037" s="32">
        <f t="shared" si="1416"/>
        <v>0</v>
      </c>
      <c r="BJ9037" s="69">
        <f t="shared" si="1417"/>
        <v>0</v>
      </c>
      <c r="BK9037" s="158" t="str">
        <f t="shared" si="1418"/>
        <v/>
      </c>
    </row>
    <row r="9038" spans="1:63" ht="12" customHeight="1" x14ac:dyDescent="0.2">
      <c r="A9038" s="8"/>
      <c r="B9038" s="7"/>
      <c r="C9038" s="7"/>
      <c r="D9038" s="7"/>
      <c r="E9038" s="7"/>
      <c r="F9038" s="7"/>
      <c r="G9038" s="7"/>
      <c r="H9038" s="7"/>
      <c r="I9038" s="10"/>
      <c r="J9038" s="25"/>
      <c r="K9038" s="250"/>
      <c r="L9038" s="31"/>
      <c r="M9038" s="9"/>
      <c r="N9038" s="11" t="s">
        <v>25</v>
      </c>
      <c r="O9038" s="39"/>
      <c r="P9038" s="47"/>
      <c r="Q9038" s="13"/>
      <c r="R9038" s="248">
        <f t="shared" si="1410"/>
        <v>0</v>
      </c>
      <c r="S9038" s="248">
        <f t="shared" si="1411"/>
        <v>0</v>
      </c>
      <c r="T9038" s="248">
        <f t="shared" si="1412"/>
        <v>0</v>
      </c>
      <c r="U9038" s="248">
        <f t="shared" si="1413"/>
        <v>0</v>
      </c>
      <c r="V9038" s="13"/>
      <c r="W9038" s="7"/>
      <c r="AT9038" s="130"/>
      <c r="BF9038" s="33">
        <f t="shared" si="1419"/>
        <v>41242</v>
      </c>
      <c r="BG9038" s="34">
        <f t="shared" si="1414"/>
        <v>82.88000000000001</v>
      </c>
      <c r="BH9038" s="32">
        <f t="shared" si="1415"/>
        <v>1</v>
      </c>
      <c r="BI9038" s="32">
        <f t="shared" si="1416"/>
        <v>0</v>
      </c>
      <c r="BJ9038" s="69">
        <f t="shared" si="1417"/>
        <v>0</v>
      </c>
      <c r="BK9038" s="158" t="str">
        <f t="shared" si="1418"/>
        <v/>
      </c>
    </row>
    <row r="9039" spans="1:63" ht="12" customHeight="1" x14ac:dyDescent="0.2">
      <c r="A9039" s="8"/>
      <c r="B9039" s="7"/>
      <c r="C9039" s="7"/>
      <c r="D9039" s="7"/>
      <c r="E9039" s="7"/>
      <c r="F9039" s="7"/>
      <c r="G9039" s="7"/>
      <c r="H9039" s="7"/>
      <c r="I9039" s="10"/>
      <c r="J9039" s="25"/>
      <c r="K9039" s="250"/>
      <c r="L9039" s="31"/>
      <c r="M9039" s="9"/>
      <c r="N9039" s="11" t="s">
        <v>25</v>
      </c>
      <c r="O9039" s="39"/>
      <c r="P9039" s="47"/>
      <c r="Q9039" s="13"/>
      <c r="R9039" s="248">
        <f t="shared" si="1410"/>
        <v>0</v>
      </c>
      <c r="S9039" s="248">
        <f t="shared" si="1411"/>
        <v>0</v>
      </c>
      <c r="T9039" s="248">
        <f t="shared" si="1412"/>
        <v>0</v>
      </c>
      <c r="U9039" s="248">
        <f t="shared" si="1413"/>
        <v>0</v>
      </c>
      <c r="V9039" s="13"/>
      <c r="W9039" s="7"/>
      <c r="AT9039" s="130"/>
      <c r="BF9039" s="33">
        <f t="shared" si="1419"/>
        <v>41242</v>
      </c>
      <c r="BG9039" s="34">
        <f t="shared" si="1414"/>
        <v>82.88000000000001</v>
      </c>
      <c r="BH9039" s="32">
        <f t="shared" si="1415"/>
        <v>1</v>
      </c>
      <c r="BI9039" s="32">
        <f t="shared" si="1416"/>
        <v>0</v>
      </c>
      <c r="BJ9039" s="69">
        <f t="shared" si="1417"/>
        <v>0</v>
      </c>
      <c r="BK9039" s="158" t="str">
        <f t="shared" si="1418"/>
        <v/>
      </c>
    </row>
    <row r="9040" spans="1:63" ht="12" customHeight="1" x14ac:dyDescent="0.2">
      <c r="A9040" s="8"/>
      <c r="B9040" s="7"/>
      <c r="C9040" s="7"/>
      <c r="D9040" s="7"/>
      <c r="E9040" s="7"/>
      <c r="F9040" s="7"/>
      <c r="G9040" s="7"/>
      <c r="H9040" s="7"/>
      <c r="I9040" s="10"/>
      <c r="J9040" s="25"/>
      <c r="K9040" s="250"/>
      <c r="L9040" s="31"/>
      <c r="M9040" s="9"/>
      <c r="N9040" s="11" t="s">
        <v>25</v>
      </c>
      <c r="O9040" s="39"/>
      <c r="P9040" s="47"/>
      <c r="Q9040" s="13"/>
      <c r="R9040" s="248">
        <f t="shared" si="1410"/>
        <v>0</v>
      </c>
      <c r="S9040" s="248">
        <f t="shared" si="1411"/>
        <v>0</v>
      </c>
      <c r="T9040" s="248">
        <f t="shared" si="1412"/>
        <v>0</v>
      </c>
      <c r="U9040" s="248">
        <f t="shared" si="1413"/>
        <v>0</v>
      </c>
      <c r="V9040" s="13"/>
      <c r="W9040" s="7"/>
      <c r="AT9040" s="130"/>
      <c r="BF9040" s="33">
        <f t="shared" si="1419"/>
        <v>41242</v>
      </c>
      <c r="BG9040" s="34">
        <f t="shared" si="1414"/>
        <v>82.88000000000001</v>
      </c>
      <c r="BH9040" s="32">
        <f t="shared" si="1415"/>
        <v>1</v>
      </c>
      <c r="BI9040" s="32">
        <f t="shared" si="1416"/>
        <v>0</v>
      </c>
      <c r="BJ9040" s="69">
        <f t="shared" si="1417"/>
        <v>0</v>
      </c>
      <c r="BK9040" s="158" t="str">
        <f t="shared" si="1418"/>
        <v/>
      </c>
    </row>
    <row r="9041" spans="1:63" ht="12" customHeight="1" x14ac:dyDescent="0.2">
      <c r="A9041" s="8"/>
      <c r="B9041" s="7"/>
      <c r="C9041" s="7"/>
      <c r="D9041" s="7"/>
      <c r="E9041" s="7"/>
      <c r="F9041" s="7"/>
      <c r="G9041" s="7"/>
      <c r="H9041" s="7"/>
      <c r="I9041" s="10"/>
      <c r="J9041" s="25"/>
      <c r="K9041" s="250"/>
      <c r="L9041" s="31"/>
      <c r="M9041" s="9"/>
      <c r="N9041" s="11" t="s">
        <v>25</v>
      </c>
      <c r="O9041" s="39"/>
      <c r="P9041" s="47"/>
      <c r="Q9041" s="13"/>
      <c r="R9041" s="248">
        <f t="shared" si="1410"/>
        <v>0</v>
      </c>
      <c r="S9041" s="248">
        <f t="shared" si="1411"/>
        <v>0</v>
      </c>
      <c r="T9041" s="248">
        <f t="shared" si="1412"/>
        <v>0</v>
      </c>
      <c r="U9041" s="248">
        <f t="shared" si="1413"/>
        <v>0</v>
      </c>
      <c r="V9041" s="13"/>
      <c r="W9041" s="7"/>
      <c r="AT9041" s="130"/>
      <c r="BF9041" s="33">
        <f t="shared" si="1419"/>
        <v>41242</v>
      </c>
      <c r="BG9041" s="34">
        <f t="shared" si="1414"/>
        <v>82.88000000000001</v>
      </c>
      <c r="BH9041" s="32">
        <f t="shared" si="1415"/>
        <v>1</v>
      </c>
      <c r="BI9041" s="32">
        <f t="shared" si="1416"/>
        <v>0</v>
      </c>
      <c r="BJ9041" s="69">
        <f t="shared" si="1417"/>
        <v>0</v>
      </c>
      <c r="BK9041" s="158" t="str">
        <f t="shared" si="1418"/>
        <v/>
      </c>
    </row>
    <row r="9042" spans="1:63" ht="12" customHeight="1" x14ac:dyDescent="0.2">
      <c r="A9042" s="8"/>
      <c r="B9042" s="7"/>
      <c r="C9042" s="7"/>
      <c r="D9042" s="7"/>
      <c r="E9042" s="7"/>
      <c r="F9042" s="7"/>
      <c r="G9042" s="7"/>
      <c r="H9042" s="7"/>
      <c r="I9042" s="10"/>
      <c r="J9042" s="25"/>
      <c r="K9042" s="250"/>
      <c r="L9042" s="31"/>
      <c r="M9042" s="9"/>
      <c r="N9042" s="11" t="s">
        <v>25</v>
      </c>
      <c r="O9042" s="39"/>
      <c r="P9042" s="47"/>
      <c r="Q9042" s="13"/>
      <c r="R9042" s="248">
        <f t="shared" si="1410"/>
        <v>0</v>
      </c>
      <c r="S9042" s="248">
        <f t="shared" si="1411"/>
        <v>0</v>
      </c>
      <c r="T9042" s="248">
        <f t="shared" si="1412"/>
        <v>0</v>
      </c>
      <c r="U9042" s="248">
        <f t="shared" si="1413"/>
        <v>0</v>
      </c>
      <c r="V9042" s="13"/>
      <c r="W9042" s="7"/>
      <c r="AT9042" s="130"/>
      <c r="BF9042" s="33">
        <f t="shared" si="1419"/>
        <v>41242</v>
      </c>
      <c r="BG9042" s="34">
        <f t="shared" si="1414"/>
        <v>82.88000000000001</v>
      </c>
      <c r="BH9042" s="32">
        <f t="shared" si="1415"/>
        <v>1</v>
      </c>
      <c r="BI9042" s="32">
        <f t="shared" si="1416"/>
        <v>0</v>
      </c>
      <c r="BJ9042" s="69">
        <f t="shared" si="1417"/>
        <v>0</v>
      </c>
      <c r="BK9042" s="158" t="str">
        <f t="shared" si="1418"/>
        <v/>
      </c>
    </row>
    <row r="9043" spans="1:63" ht="12" customHeight="1" x14ac:dyDescent="0.2">
      <c r="A9043" s="8"/>
      <c r="B9043" s="7"/>
      <c r="C9043" s="7"/>
      <c r="D9043" s="7"/>
      <c r="E9043" s="7"/>
      <c r="F9043" s="7"/>
      <c r="G9043" s="7"/>
      <c r="H9043" s="7"/>
      <c r="I9043" s="10"/>
      <c r="J9043" s="25"/>
      <c r="K9043" s="250"/>
      <c r="L9043" s="31"/>
      <c r="M9043" s="9"/>
      <c r="N9043" s="11" t="s">
        <v>25</v>
      </c>
      <c r="O9043" s="39"/>
      <c r="P9043" s="47"/>
      <c r="Q9043" s="13"/>
      <c r="R9043" s="248">
        <f t="shared" si="1410"/>
        <v>0</v>
      </c>
      <c r="S9043" s="248">
        <f t="shared" si="1411"/>
        <v>0</v>
      </c>
      <c r="T9043" s="248">
        <f t="shared" si="1412"/>
        <v>0</v>
      </c>
      <c r="U9043" s="248">
        <f t="shared" si="1413"/>
        <v>0</v>
      </c>
      <c r="V9043" s="13"/>
      <c r="W9043" s="7"/>
      <c r="AT9043" s="130"/>
      <c r="BF9043" s="33">
        <f t="shared" si="1419"/>
        <v>41242</v>
      </c>
      <c r="BG9043" s="34">
        <f t="shared" si="1414"/>
        <v>82.88000000000001</v>
      </c>
      <c r="BH9043" s="32">
        <f t="shared" si="1415"/>
        <v>1</v>
      </c>
      <c r="BI9043" s="32">
        <f t="shared" si="1416"/>
        <v>0</v>
      </c>
      <c r="BJ9043" s="69">
        <f t="shared" si="1417"/>
        <v>0</v>
      </c>
      <c r="BK9043" s="158" t="str">
        <f t="shared" si="1418"/>
        <v/>
      </c>
    </row>
    <row r="9044" spans="1:63" ht="12" customHeight="1" x14ac:dyDescent="0.2">
      <c r="A9044" s="8"/>
      <c r="B9044" s="7"/>
      <c r="C9044" s="7"/>
      <c r="D9044" s="7"/>
      <c r="E9044" s="7"/>
      <c r="F9044" s="7"/>
      <c r="G9044" s="7"/>
      <c r="H9044" s="7"/>
      <c r="I9044" s="10"/>
      <c r="J9044" s="25"/>
      <c r="K9044" s="250"/>
      <c r="L9044" s="31"/>
      <c r="M9044" s="9"/>
      <c r="N9044" s="11" t="s">
        <v>25</v>
      </c>
      <c r="O9044" s="39"/>
      <c r="P9044" s="47"/>
      <c r="Q9044" s="13"/>
      <c r="R9044" s="248">
        <f t="shared" si="1410"/>
        <v>0</v>
      </c>
      <c r="S9044" s="248">
        <f t="shared" si="1411"/>
        <v>0</v>
      </c>
      <c r="T9044" s="248">
        <f t="shared" si="1412"/>
        <v>0</v>
      </c>
      <c r="U9044" s="248">
        <f t="shared" si="1413"/>
        <v>0</v>
      </c>
      <c r="V9044" s="13"/>
      <c r="W9044" s="7"/>
      <c r="AT9044" s="130"/>
      <c r="BF9044" s="33">
        <f t="shared" si="1419"/>
        <v>41242</v>
      </c>
      <c r="BG9044" s="34">
        <f t="shared" si="1414"/>
        <v>82.88000000000001</v>
      </c>
      <c r="BH9044" s="32">
        <f t="shared" si="1415"/>
        <v>1</v>
      </c>
      <c r="BI9044" s="32">
        <f t="shared" si="1416"/>
        <v>0</v>
      </c>
      <c r="BJ9044" s="69">
        <f t="shared" si="1417"/>
        <v>0</v>
      </c>
      <c r="BK9044" s="158" t="str">
        <f t="shared" si="1418"/>
        <v/>
      </c>
    </row>
    <row r="9045" spans="1:63" ht="12" customHeight="1" x14ac:dyDescent="0.2">
      <c r="A9045" s="8"/>
      <c r="B9045" s="7"/>
      <c r="C9045" s="7"/>
      <c r="D9045" s="7"/>
      <c r="E9045" s="7"/>
      <c r="F9045" s="7"/>
      <c r="G9045" s="7"/>
      <c r="H9045" s="7"/>
      <c r="I9045" s="10"/>
      <c r="J9045" s="25"/>
      <c r="K9045" s="250"/>
      <c r="L9045" s="31"/>
      <c r="M9045" s="9"/>
      <c r="N9045" s="11" t="s">
        <v>25</v>
      </c>
      <c r="O9045" s="39"/>
      <c r="P9045" s="47"/>
      <c r="Q9045" s="13"/>
      <c r="R9045" s="248">
        <f t="shared" si="1410"/>
        <v>0</v>
      </c>
      <c r="S9045" s="248">
        <f t="shared" si="1411"/>
        <v>0</v>
      </c>
      <c r="T9045" s="248">
        <f t="shared" si="1412"/>
        <v>0</v>
      </c>
      <c r="U9045" s="248">
        <f t="shared" si="1413"/>
        <v>0</v>
      </c>
      <c r="V9045" s="13"/>
      <c r="W9045" s="7"/>
      <c r="AT9045" s="130"/>
      <c r="BF9045" s="33">
        <f t="shared" si="1419"/>
        <v>41242</v>
      </c>
      <c r="BG9045" s="34">
        <f t="shared" si="1414"/>
        <v>82.88000000000001</v>
      </c>
      <c r="BH9045" s="32">
        <f t="shared" si="1415"/>
        <v>1</v>
      </c>
      <c r="BI9045" s="32">
        <f t="shared" si="1416"/>
        <v>0</v>
      </c>
      <c r="BJ9045" s="69">
        <f t="shared" si="1417"/>
        <v>0</v>
      </c>
      <c r="BK9045" s="158" t="str">
        <f t="shared" si="1418"/>
        <v/>
      </c>
    </row>
    <row r="9046" spans="1:63" ht="12" customHeight="1" x14ac:dyDescent="0.2">
      <c r="A9046" s="8"/>
      <c r="B9046" s="7"/>
      <c r="C9046" s="7"/>
      <c r="D9046" s="7"/>
      <c r="E9046" s="7"/>
      <c r="F9046" s="7"/>
      <c r="G9046" s="7"/>
      <c r="H9046" s="7"/>
      <c r="I9046" s="10"/>
      <c r="J9046" s="25"/>
      <c r="K9046" s="250"/>
      <c r="L9046" s="31"/>
      <c r="M9046" s="9"/>
      <c r="N9046" s="11" t="s">
        <v>25</v>
      </c>
      <c r="O9046" s="39"/>
      <c r="P9046" s="47"/>
      <c r="Q9046" s="13"/>
      <c r="R9046" s="248">
        <f t="shared" si="1410"/>
        <v>0</v>
      </c>
      <c r="S9046" s="248">
        <f t="shared" si="1411"/>
        <v>0</v>
      </c>
      <c r="T9046" s="248">
        <f t="shared" si="1412"/>
        <v>0</v>
      </c>
      <c r="U9046" s="248">
        <f t="shared" si="1413"/>
        <v>0</v>
      </c>
      <c r="V9046" s="13"/>
      <c r="W9046" s="7"/>
      <c r="AT9046" s="130"/>
      <c r="BF9046" s="33">
        <f t="shared" si="1419"/>
        <v>41242</v>
      </c>
      <c r="BG9046" s="34">
        <f t="shared" si="1414"/>
        <v>82.88000000000001</v>
      </c>
      <c r="BH9046" s="32">
        <f t="shared" si="1415"/>
        <v>1</v>
      </c>
      <c r="BI9046" s="32">
        <f t="shared" si="1416"/>
        <v>0</v>
      </c>
      <c r="BJ9046" s="69">
        <f t="shared" si="1417"/>
        <v>0</v>
      </c>
      <c r="BK9046" s="158" t="str">
        <f t="shared" si="1418"/>
        <v/>
      </c>
    </row>
    <row r="9047" spans="1:63" ht="12" customHeight="1" x14ac:dyDescent="0.2">
      <c r="A9047" s="8"/>
      <c r="B9047" s="7"/>
      <c r="C9047" s="7"/>
      <c r="D9047" s="7"/>
      <c r="E9047" s="7"/>
      <c r="F9047" s="7"/>
      <c r="G9047" s="7"/>
      <c r="H9047" s="7"/>
      <c r="I9047" s="10"/>
      <c r="J9047" s="25"/>
      <c r="K9047" s="250"/>
      <c r="L9047" s="31"/>
      <c r="M9047" s="9"/>
      <c r="N9047" s="11" t="s">
        <v>25</v>
      </c>
      <c r="O9047" s="39"/>
      <c r="P9047" s="47"/>
      <c r="Q9047" s="13"/>
      <c r="R9047" s="248">
        <f t="shared" si="1410"/>
        <v>0</v>
      </c>
      <c r="S9047" s="248">
        <f t="shared" si="1411"/>
        <v>0</v>
      </c>
      <c r="T9047" s="248">
        <f t="shared" si="1412"/>
        <v>0</v>
      </c>
      <c r="U9047" s="248">
        <f t="shared" si="1413"/>
        <v>0</v>
      </c>
      <c r="V9047" s="13"/>
      <c r="W9047" s="7"/>
      <c r="AT9047" s="130"/>
      <c r="BF9047" s="33">
        <f t="shared" si="1419"/>
        <v>41242</v>
      </c>
      <c r="BG9047" s="34">
        <f t="shared" si="1414"/>
        <v>82.88000000000001</v>
      </c>
      <c r="BH9047" s="32">
        <f t="shared" si="1415"/>
        <v>1</v>
      </c>
      <c r="BI9047" s="32">
        <f t="shared" si="1416"/>
        <v>0</v>
      </c>
      <c r="BJ9047" s="69">
        <f t="shared" si="1417"/>
        <v>0</v>
      </c>
      <c r="BK9047" s="158" t="str">
        <f t="shared" si="1418"/>
        <v/>
      </c>
    </row>
    <row r="9048" spans="1:63" ht="12" customHeight="1" x14ac:dyDescent="0.2">
      <c r="A9048" s="8"/>
      <c r="B9048" s="7"/>
      <c r="C9048" s="7"/>
      <c r="D9048" s="7"/>
      <c r="E9048" s="7"/>
      <c r="F9048" s="7"/>
      <c r="G9048" s="7"/>
      <c r="H9048" s="7"/>
      <c r="I9048" s="10"/>
      <c r="J9048" s="25"/>
      <c r="K9048" s="250"/>
      <c r="L9048" s="31"/>
      <c r="M9048" s="9"/>
      <c r="N9048" s="11" t="s">
        <v>25</v>
      </c>
      <c r="O9048" s="39"/>
      <c r="P9048" s="47"/>
      <c r="Q9048" s="13"/>
      <c r="R9048" s="248">
        <f t="shared" si="1410"/>
        <v>0</v>
      </c>
      <c r="S9048" s="248">
        <f t="shared" si="1411"/>
        <v>0</v>
      </c>
      <c r="T9048" s="248">
        <f t="shared" si="1412"/>
        <v>0</v>
      </c>
      <c r="U9048" s="248">
        <f t="shared" si="1413"/>
        <v>0</v>
      </c>
      <c r="V9048" s="13"/>
      <c r="W9048" s="7"/>
      <c r="AT9048" s="130"/>
      <c r="BF9048" s="33">
        <f t="shared" si="1419"/>
        <v>41242</v>
      </c>
      <c r="BG9048" s="34">
        <f t="shared" si="1414"/>
        <v>82.88000000000001</v>
      </c>
      <c r="BH9048" s="32">
        <f t="shared" si="1415"/>
        <v>1</v>
      </c>
      <c r="BI9048" s="32">
        <f t="shared" si="1416"/>
        <v>0</v>
      </c>
      <c r="BJ9048" s="69">
        <f t="shared" si="1417"/>
        <v>0</v>
      </c>
      <c r="BK9048" s="158" t="str">
        <f t="shared" si="1418"/>
        <v/>
      </c>
    </row>
    <row r="9049" spans="1:63" ht="12" customHeight="1" x14ac:dyDescent="0.2">
      <c r="A9049" s="8"/>
      <c r="B9049" s="7"/>
      <c r="C9049" s="7"/>
      <c r="D9049" s="7"/>
      <c r="E9049" s="7"/>
      <c r="F9049" s="7"/>
      <c r="G9049" s="7"/>
      <c r="H9049" s="7"/>
      <c r="I9049" s="10"/>
      <c r="J9049" s="25"/>
      <c r="K9049" s="250"/>
      <c r="L9049" s="31"/>
      <c r="M9049" s="9"/>
      <c r="N9049" s="11" t="s">
        <v>25</v>
      </c>
      <c r="O9049" s="39"/>
      <c r="P9049" s="47"/>
      <c r="Q9049" s="13"/>
      <c r="R9049" s="248">
        <f t="shared" si="1410"/>
        <v>0</v>
      </c>
      <c r="S9049" s="248">
        <f t="shared" si="1411"/>
        <v>0</v>
      </c>
      <c r="T9049" s="248">
        <f t="shared" si="1412"/>
        <v>0</v>
      </c>
      <c r="U9049" s="248">
        <f t="shared" si="1413"/>
        <v>0</v>
      </c>
      <c r="V9049" s="13"/>
      <c r="W9049" s="7"/>
      <c r="AT9049" s="130"/>
      <c r="BF9049" s="33">
        <f t="shared" si="1419"/>
        <v>41242</v>
      </c>
      <c r="BG9049" s="34">
        <f t="shared" si="1414"/>
        <v>82.88000000000001</v>
      </c>
      <c r="BH9049" s="32">
        <f t="shared" si="1415"/>
        <v>1</v>
      </c>
      <c r="BI9049" s="32">
        <f t="shared" si="1416"/>
        <v>0</v>
      </c>
      <c r="BJ9049" s="69">
        <f t="shared" si="1417"/>
        <v>0</v>
      </c>
      <c r="BK9049" s="158" t="str">
        <f t="shared" si="1418"/>
        <v/>
      </c>
    </row>
    <row r="9050" spans="1:63" ht="12" customHeight="1" x14ac:dyDescent="0.2">
      <c r="A9050" s="8"/>
      <c r="B9050" s="7"/>
      <c r="C9050" s="7"/>
      <c r="D9050" s="7"/>
      <c r="E9050" s="7"/>
      <c r="F9050" s="7"/>
      <c r="G9050" s="7"/>
      <c r="H9050" s="7"/>
      <c r="I9050" s="10"/>
      <c r="J9050" s="25"/>
      <c r="K9050" s="250"/>
      <c r="L9050" s="31"/>
      <c r="M9050" s="9"/>
      <c r="N9050" s="11" t="s">
        <v>25</v>
      </c>
      <c r="O9050" s="39"/>
      <c r="P9050" s="47"/>
      <c r="Q9050" s="13"/>
      <c r="R9050" s="248">
        <f t="shared" si="1410"/>
        <v>0</v>
      </c>
      <c r="S9050" s="248">
        <f t="shared" si="1411"/>
        <v>0</v>
      </c>
      <c r="T9050" s="248">
        <f t="shared" si="1412"/>
        <v>0</v>
      </c>
      <c r="U9050" s="248">
        <f t="shared" si="1413"/>
        <v>0</v>
      </c>
      <c r="V9050" s="13"/>
      <c r="W9050" s="7"/>
      <c r="AT9050" s="130"/>
      <c r="BF9050" s="33">
        <f t="shared" si="1419"/>
        <v>41242</v>
      </c>
      <c r="BG9050" s="34">
        <f t="shared" si="1414"/>
        <v>82.88000000000001</v>
      </c>
      <c r="BH9050" s="32">
        <f t="shared" si="1415"/>
        <v>1</v>
      </c>
      <c r="BI9050" s="32">
        <f t="shared" si="1416"/>
        <v>0</v>
      </c>
      <c r="BJ9050" s="69">
        <f t="shared" si="1417"/>
        <v>0</v>
      </c>
      <c r="BK9050" s="158" t="str">
        <f t="shared" si="1418"/>
        <v/>
      </c>
    </row>
    <row r="9051" spans="1:63" ht="12" customHeight="1" x14ac:dyDescent="0.2">
      <c r="A9051" s="8"/>
      <c r="B9051" s="7"/>
      <c r="C9051" s="7"/>
      <c r="D9051" s="7"/>
      <c r="E9051" s="7"/>
      <c r="F9051" s="7"/>
      <c r="G9051" s="7"/>
      <c r="H9051" s="7"/>
      <c r="I9051" s="10"/>
      <c r="J9051" s="25"/>
      <c r="K9051" s="250"/>
      <c r="L9051" s="31"/>
      <c r="M9051" s="9"/>
      <c r="N9051" s="11" t="s">
        <v>25</v>
      </c>
      <c r="O9051" s="39"/>
      <c r="P9051" s="47"/>
      <c r="Q9051" s="13"/>
      <c r="R9051" s="248">
        <f t="shared" si="1410"/>
        <v>0</v>
      </c>
      <c r="S9051" s="248">
        <f t="shared" si="1411"/>
        <v>0</v>
      </c>
      <c r="T9051" s="248">
        <f t="shared" si="1412"/>
        <v>0</v>
      </c>
      <c r="U9051" s="248">
        <f t="shared" si="1413"/>
        <v>0</v>
      </c>
      <c r="V9051" s="13"/>
      <c r="W9051" s="7"/>
      <c r="AT9051" s="130"/>
      <c r="BF9051" s="33">
        <f t="shared" si="1419"/>
        <v>41242</v>
      </c>
      <c r="BG9051" s="34">
        <f t="shared" si="1414"/>
        <v>82.88000000000001</v>
      </c>
      <c r="BH9051" s="32">
        <f t="shared" si="1415"/>
        <v>1</v>
      </c>
      <c r="BI9051" s="32">
        <f t="shared" si="1416"/>
        <v>0</v>
      </c>
      <c r="BJ9051" s="69">
        <f t="shared" si="1417"/>
        <v>0</v>
      </c>
      <c r="BK9051" s="158" t="str">
        <f t="shared" si="1418"/>
        <v/>
      </c>
    </row>
    <row r="9052" spans="1:63" ht="12" customHeight="1" x14ac:dyDescent="0.2">
      <c r="A9052" s="8"/>
      <c r="B9052" s="7"/>
      <c r="C9052" s="7"/>
      <c r="D9052" s="7"/>
      <c r="E9052" s="7"/>
      <c r="F9052" s="7"/>
      <c r="G9052" s="7"/>
      <c r="H9052" s="7"/>
      <c r="I9052" s="10"/>
      <c r="J9052" s="25"/>
      <c r="K9052" s="250"/>
      <c r="L9052" s="31"/>
      <c r="M9052" s="9"/>
      <c r="N9052" s="11" t="s">
        <v>25</v>
      </c>
      <c r="O9052" s="39"/>
      <c r="P9052" s="47"/>
      <c r="Q9052" s="13"/>
      <c r="R9052" s="248">
        <f t="shared" si="1410"/>
        <v>0</v>
      </c>
      <c r="S9052" s="248">
        <f t="shared" si="1411"/>
        <v>0</v>
      </c>
      <c r="T9052" s="248">
        <f t="shared" si="1412"/>
        <v>0</v>
      </c>
      <c r="U9052" s="248">
        <f t="shared" si="1413"/>
        <v>0</v>
      </c>
      <c r="V9052" s="13"/>
      <c r="W9052" s="7"/>
      <c r="AT9052" s="130"/>
      <c r="BF9052" s="33">
        <f t="shared" si="1419"/>
        <v>41242</v>
      </c>
      <c r="BG9052" s="34">
        <f t="shared" si="1414"/>
        <v>82.88000000000001</v>
      </c>
      <c r="BH9052" s="32">
        <f t="shared" si="1415"/>
        <v>1</v>
      </c>
      <c r="BI9052" s="32">
        <f t="shared" si="1416"/>
        <v>0</v>
      </c>
      <c r="BJ9052" s="69">
        <f t="shared" si="1417"/>
        <v>0</v>
      </c>
      <c r="BK9052" s="158" t="str">
        <f t="shared" si="1418"/>
        <v/>
      </c>
    </row>
    <row r="9053" spans="1:63" ht="12" customHeight="1" x14ac:dyDescent="0.2">
      <c r="A9053" s="8"/>
      <c r="B9053" s="7"/>
      <c r="C9053" s="7"/>
      <c r="D9053" s="7"/>
      <c r="E9053" s="7"/>
      <c r="F9053" s="7"/>
      <c r="G9053" s="7"/>
      <c r="H9053" s="7"/>
      <c r="I9053" s="10"/>
      <c r="J9053" s="25"/>
      <c r="K9053" s="250"/>
      <c r="L9053" s="31"/>
      <c r="M9053" s="9"/>
      <c r="N9053" s="11" t="s">
        <v>25</v>
      </c>
      <c r="O9053" s="39"/>
      <c r="P9053" s="47"/>
      <c r="Q9053" s="13"/>
      <c r="R9053" s="248">
        <f t="shared" si="1410"/>
        <v>0</v>
      </c>
      <c r="S9053" s="248">
        <f t="shared" si="1411"/>
        <v>0</v>
      </c>
      <c r="T9053" s="248">
        <f t="shared" si="1412"/>
        <v>0</v>
      </c>
      <c r="U9053" s="248">
        <f t="shared" si="1413"/>
        <v>0</v>
      </c>
      <c r="V9053" s="13"/>
      <c r="W9053" s="7"/>
      <c r="AT9053" s="130"/>
      <c r="BF9053" s="33">
        <f t="shared" si="1419"/>
        <v>41242</v>
      </c>
      <c r="BG9053" s="34">
        <f t="shared" si="1414"/>
        <v>82.88000000000001</v>
      </c>
      <c r="BH9053" s="32">
        <f t="shared" si="1415"/>
        <v>1</v>
      </c>
      <c r="BI9053" s="32">
        <f t="shared" si="1416"/>
        <v>0</v>
      </c>
      <c r="BJ9053" s="69">
        <f t="shared" si="1417"/>
        <v>0</v>
      </c>
      <c r="BK9053" s="158" t="str">
        <f t="shared" si="1418"/>
        <v/>
      </c>
    </row>
    <row r="9054" spans="1:63" ht="12" customHeight="1" x14ac:dyDescent="0.2">
      <c r="A9054" s="8"/>
      <c r="B9054" s="7"/>
      <c r="C9054" s="7"/>
      <c r="D9054" s="7"/>
      <c r="E9054" s="7"/>
      <c r="F9054" s="7"/>
      <c r="G9054" s="7"/>
      <c r="H9054" s="7"/>
      <c r="I9054" s="10"/>
      <c r="J9054" s="25"/>
      <c r="K9054" s="250"/>
      <c r="L9054" s="31"/>
      <c r="M9054" s="9"/>
      <c r="N9054" s="11" t="s">
        <v>25</v>
      </c>
      <c r="O9054" s="39"/>
      <c r="P9054" s="47"/>
      <c r="Q9054" s="13"/>
      <c r="R9054" s="248">
        <f t="shared" si="1410"/>
        <v>0</v>
      </c>
      <c r="S9054" s="248">
        <f t="shared" si="1411"/>
        <v>0</v>
      </c>
      <c r="T9054" s="248">
        <f t="shared" si="1412"/>
        <v>0</v>
      </c>
      <c r="U9054" s="248">
        <f t="shared" si="1413"/>
        <v>0</v>
      </c>
      <c r="V9054" s="13"/>
      <c r="W9054" s="7"/>
      <c r="AT9054" s="130"/>
      <c r="BF9054" s="33">
        <f t="shared" si="1419"/>
        <v>41242</v>
      </c>
      <c r="BG9054" s="34">
        <f t="shared" si="1414"/>
        <v>82.88000000000001</v>
      </c>
      <c r="BH9054" s="32">
        <f t="shared" si="1415"/>
        <v>1</v>
      </c>
      <c r="BI9054" s="32">
        <f t="shared" si="1416"/>
        <v>0</v>
      </c>
      <c r="BJ9054" s="69">
        <f t="shared" si="1417"/>
        <v>0</v>
      </c>
      <c r="BK9054" s="158" t="str">
        <f t="shared" si="1418"/>
        <v/>
      </c>
    </row>
    <row r="9055" spans="1:63" ht="12" customHeight="1" x14ac:dyDescent="0.2">
      <c r="A9055" s="8"/>
      <c r="B9055" s="7"/>
      <c r="C9055" s="7"/>
      <c r="D9055" s="7"/>
      <c r="E9055" s="7"/>
      <c r="F9055" s="7"/>
      <c r="G9055" s="7"/>
      <c r="H9055" s="7"/>
      <c r="I9055" s="10"/>
      <c r="J9055" s="25"/>
      <c r="K9055" s="250"/>
      <c r="L9055" s="31"/>
      <c r="M9055" s="9"/>
      <c r="N9055" s="11" t="s">
        <v>25</v>
      </c>
      <c r="O9055" s="39"/>
      <c r="P9055" s="47"/>
      <c r="Q9055" s="13"/>
      <c r="R9055" s="248">
        <f t="shared" si="1410"/>
        <v>0</v>
      </c>
      <c r="S9055" s="248">
        <f t="shared" si="1411"/>
        <v>0</v>
      </c>
      <c r="T9055" s="248">
        <f t="shared" si="1412"/>
        <v>0</v>
      </c>
      <c r="U9055" s="248">
        <f t="shared" si="1413"/>
        <v>0</v>
      </c>
      <c r="V9055" s="13"/>
      <c r="W9055" s="7"/>
      <c r="AT9055" s="130"/>
      <c r="BF9055" s="33">
        <f t="shared" si="1419"/>
        <v>41242</v>
      </c>
      <c r="BG9055" s="34">
        <f t="shared" si="1414"/>
        <v>82.88000000000001</v>
      </c>
      <c r="BH9055" s="32">
        <f t="shared" si="1415"/>
        <v>1</v>
      </c>
      <c r="BI9055" s="32">
        <f t="shared" si="1416"/>
        <v>0</v>
      </c>
      <c r="BJ9055" s="69">
        <f t="shared" si="1417"/>
        <v>0</v>
      </c>
      <c r="BK9055" s="158" t="str">
        <f t="shared" si="1418"/>
        <v/>
      </c>
    </row>
    <row r="9056" spans="1:63" ht="12" customHeight="1" x14ac:dyDescent="0.2">
      <c r="A9056" s="8"/>
      <c r="B9056" s="7"/>
      <c r="C9056" s="7"/>
      <c r="D9056" s="7"/>
      <c r="E9056" s="7"/>
      <c r="F9056" s="7"/>
      <c r="G9056" s="7"/>
      <c r="H9056" s="7"/>
      <c r="I9056" s="10"/>
      <c r="J9056" s="25"/>
      <c r="K9056" s="250"/>
      <c r="L9056" s="31"/>
      <c r="M9056" s="9"/>
      <c r="N9056" s="11" t="s">
        <v>25</v>
      </c>
      <c r="O9056" s="39"/>
      <c r="P9056" s="47"/>
      <c r="Q9056" s="13"/>
      <c r="R9056" s="248">
        <f t="shared" si="1410"/>
        <v>0</v>
      </c>
      <c r="S9056" s="248">
        <f t="shared" si="1411"/>
        <v>0</v>
      </c>
      <c r="T9056" s="248">
        <f t="shared" si="1412"/>
        <v>0</v>
      </c>
      <c r="U9056" s="248">
        <f t="shared" si="1413"/>
        <v>0</v>
      </c>
      <c r="V9056" s="13"/>
      <c r="W9056" s="7"/>
      <c r="AT9056" s="130"/>
      <c r="BF9056" s="33">
        <f t="shared" si="1419"/>
        <v>41242</v>
      </c>
      <c r="BG9056" s="34">
        <f t="shared" si="1414"/>
        <v>82.88000000000001</v>
      </c>
      <c r="BH9056" s="32">
        <f t="shared" si="1415"/>
        <v>1</v>
      </c>
      <c r="BI9056" s="32">
        <f t="shared" si="1416"/>
        <v>0</v>
      </c>
      <c r="BJ9056" s="69">
        <f t="shared" si="1417"/>
        <v>0</v>
      </c>
      <c r="BK9056" s="158" t="str">
        <f t="shared" si="1418"/>
        <v/>
      </c>
    </row>
    <row r="9057" spans="1:63" ht="12" customHeight="1" x14ac:dyDescent="0.2">
      <c r="A9057" s="8"/>
      <c r="B9057" s="7"/>
      <c r="C9057" s="7"/>
      <c r="D9057" s="7"/>
      <c r="E9057" s="7"/>
      <c r="F9057" s="7"/>
      <c r="G9057" s="7"/>
      <c r="H9057" s="7"/>
      <c r="I9057" s="10"/>
      <c r="J9057" s="25"/>
      <c r="K9057" s="250"/>
      <c r="L9057" s="31"/>
      <c r="M9057" s="9"/>
      <c r="N9057" s="11" t="s">
        <v>25</v>
      </c>
      <c r="O9057" s="39"/>
      <c r="P9057" s="47"/>
      <c r="Q9057" s="13"/>
      <c r="R9057" s="248">
        <f t="shared" si="1410"/>
        <v>0</v>
      </c>
      <c r="S9057" s="248">
        <f t="shared" si="1411"/>
        <v>0</v>
      </c>
      <c r="T9057" s="248">
        <f t="shared" si="1412"/>
        <v>0</v>
      </c>
      <c r="U9057" s="248">
        <f t="shared" si="1413"/>
        <v>0</v>
      </c>
      <c r="V9057" s="13"/>
      <c r="W9057" s="7"/>
      <c r="AT9057" s="130"/>
      <c r="BF9057" s="33">
        <f t="shared" si="1419"/>
        <v>41242</v>
      </c>
      <c r="BG9057" s="34">
        <f t="shared" si="1414"/>
        <v>82.88000000000001</v>
      </c>
      <c r="BH9057" s="32">
        <f t="shared" si="1415"/>
        <v>1</v>
      </c>
      <c r="BI9057" s="32">
        <f t="shared" si="1416"/>
        <v>0</v>
      </c>
      <c r="BJ9057" s="69">
        <f t="shared" si="1417"/>
        <v>0</v>
      </c>
      <c r="BK9057" s="158" t="str">
        <f t="shared" si="1418"/>
        <v/>
      </c>
    </row>
    <row r="9058" spans="1:63" ht="12" customHeight="1" x14ac:dyDescent="0.2">
      <c r="A9058" s="8"/>
      <c r="B9058" s="7"/>
      <c r="C9058" s="7"/>
      <c r="D9058" s="7"/>
      <c r="E9058" s="7"/>
      <c r="F9058" s="7"/>
      <c r="G9058" s="7"/>
      <c r="H9058" s="7"/>
      <c r="I9058" s="10"/>
      <c r="J9058" s="25"/>
      <c r="K9058" s="250"/>
      <c r="L9058" s="31"/>
      <c r="M9058" s="9"/>
      <c r="N9058" s="11" t="s">
        <v>25</v>
      </c>
      <c r="O9058" s="39"/>
      <c r="P9058" s="47"/>
      <c r="Q9058" s="13"/>
      <c r="R9058" s="248">
        <f t="shared" si="1410"/>
        <v>0</v>
      </c>
      <c r="S9058" s="248">
        <f t="shared" si="1411"/>
        <v>0</v>
      </c>
      <c r="T9058" s="248">
        <f t="shared" si="1412"/>
        <v>0</v>
      </c>
      <c r="U9058" s="248">
        <f t="shared" si="1413"/>
        <v>0</v>
      </c>
      <c r="V9058" s="13"/>
      <c r="W9058" s="7"/>
      <c r="AT9058" s="130"/>
      <c r="BF9058" s="33">
        <f t="shared" si="1419"/>
        <v>41242</v>
      </c>
      <c r="BG9058" s="34">
        <f t="shared" si="1414"/>
        <v>82.88000000000001</v>
      </c>
      <c r="BH9058" s="32">
        <f t="shared" si="1415"/>
        <v>1</v>
      </c>
      <c r="BI9058" s="32">
        <f t="shared" si="1416"/>
        <v>0</v>
      </c>
      <c r="BJ9058" s="69">
        <f t="shared" si="1417"/>
        <v>0</v>
      </c>
      <c r="BK9058" s="158" t="str">
        <f t="shared" si="1418"/>
        <v/>
      </c>
    </row>
    <row r="9059" spans="1:63" ht="12" customHeight="1" x14ac:dyDescent="0.2">
      <c r="A9059" s="8"/>
      <c r="B9059" s="7"/>
      <c r="C9059" s="7"/>
      <c r="D9059" s="7"/>
      <c r="E9059" s="7"/>
      <c r="F9059" s="7"/>
      <c r="G9059" s="7"/>
      <c r="H9059" s="7"/>
      <c r="I9059" s="10"/>
      <c r="J9059" s="25"/>
      <c r="K9059" s="250"/>
      <c r="L9059" s="31"/>
      <c r="M9059" s="9"/>
      <c r="N9059" s="11" t="s">
        <v>25</v>
      </c>
      <c r="O9059" s="39"/>
      <c r="P9059" s="47"/>
      <c r="Q9059" s="13"/>
      <c r="R9059" s="248">
        <f t="shared" si="1410"/>
        <v>0</v>
      </c>
      <c r="S9059" s="248">
        <f t="shared" si="1411"/>
        <v>0</v>
      </c>
      <c r="T9059" s="248">
        <f t="shared" si="1412"/>
        <v>0</v>
      </c>
      <c r="U9059" s="248">
        <f t="shared" si="1413"/>
        <v>0</v>
      </c>
      <c r="V9059" s="13"/>
      <c r="W9059" s="7"/>
      <c r="AT9059" s="130"/>
      <c r="BF9059" s="33">
        <f t="shared" si="1419"/>
        <v>41242</v>
      </c>
      <c r="BG9059" s="34">
        <f t="shared" si="1414"/>
        <v>82.88000000000001</v>
      </c>
      <c r="BH9059" s="32">
        <f t="shared" si="1415"/>
        <v>1</v>
      </c>
      <c r="BI9059" s="32">
        <f t="shared" si="1416"/>
        <v>0</v>
      </c>
      <c r="BJ9059" s="69">
        <f t="shared" si="1417"/>
        <v>0</v>
      </c>
      <c r="BK9059" s="158" t="str">
        <f t="shared" si="1418"/>
        <v/>
      </c>
    </row>
    <row r="9060" spans="1:63" ht="12" customHeight="1" x14ac:dyDescent="0.2">
      <c r="A9060" s="8"/>
      <c r="B9060" s="7"/>
      <c r="C9060" s="7"/>
      <c r="D9060" s="7"/>
      <c r="E9060" s="7"/>
      <c r="F9060" s="7"/>
      <c r="G9060" s="7"/>
      <c r="H9060" s="7"/>
      <c r="I9060" s="10"/>
      <c r="J9060" s="25"/>
      <c r="K9060" s="250"/>
      <c r="L9060" s="31"/>
      <c r="M9060" s="9"/>
      <c r="N9060" s="11" t="s">
        <v>25</v>
      </c>
      <c r="O9060" s="39"/>
      <c r="P9060" s="47"/>
      <c r="Q9060" s="13"/>
      <c r="R9060" s="248">
        <f t="shared" si="1410"/>
        <v>0</v>
      </c>
      <c r="S9060" s="248">
        <f t="shared" si="1411"/>
        <v>0</v>
      </c>
      <c r="T9060" s="248">
        <f t="shared" si="1412"/>
        <v>0</v>
      </c>
      <c r="U9060" s="248">
        <f t="shared" si="1413"/>
        <v>0</v>
      </c>
      <c r="V9060" s="13"/>
      <c r="W9060" s="7"/>
      <c r="AT9060" s="130"/>
      <c r="BF9060" s="33">
        <f t="shared" si="1419"/>
        <v>41242</v>
      </c>
      <c r="BG9060" s="34">
        <f t="shared" si="1414"/>
        <v>82.88000000000001</v>
      </c>
      <c r="BH9060" s="32">
        <f t="shared" si="1415"/>
        <v>1</v>
      </c>
      <c r="BI9060" s="32">
        <f t="shared" si="1416"/>
        <v>0</v>
      </c>
      <c r="BJ9060" s="69">
        <f t="shared" si="1417"/>
        <v>0</v>
      </c>
      <c r="BK9060" s="158" t="str">
        <f t="shared" si="1418"/>
        <v/>
      </c>
    </row>
    <row r="9061" spans="1:63" ht="12" customHeight="1" x14ac:dyDescent="0.2">
      <c r="A9061" s="8"/>
      <c r="B9061" s="7"/>
      <c r="C9061" s="7"/>
      <c r="D9061" s="7"/>
      <c r="E9061" s="7"/>
      <c r="F9061" s="7"/>
      <c r="G9061" s="7"/>
      <c r="H9061" s="7"/>
      <c r="I9061" s="10"/>
      <c r="J9061" s="25"/>
      <c r="K9061" s="250"/>
      <c r="L9061" s="31"/>
      <c r="M9061" s="9"/>
      <c r="N9061" s="11" t="s">
        <v>25</v>
      </c>
      <c r="O9061" s="39"/>
      <c r="P9061" s="47"/>
      <c r="Q9061" s="13"/>
      <c r="R9061" s="248">
        <f t="shared" si="1410"/>
        <v>0</v>
      </c>
      <c r="S9061" s="248">
        <f t="shared" si="1411"/>
        <v>0</v>
      </c>
      <c r="T9061" s="248">
        <f t="shared" si="1412"/>
        <v>0</v>
      </c>
      <c r="U9061" s="248">
        <f t="shared" si="1413"/>
        <v>0</v>
      </c>
      <c r="V9061" s="13"/>
      <c r="W9061" s="7"/>
      <c r="AT9061" s="130"/>
      <c r="BF9061" s="33">
        <f t="shared" si="1419"/>
        <v>41242</v>
      </c>
      <c r="BG9061" s="34">
        <f t="shared" si="1414"/>
        <v>82.88000000000001</v>
      </c>
      <c r="BH9061" s="32">
        <f t="shared" si="1415"/>
        <v>1</v>
      </c>
      <c r="BI9061" s="32">
        <f t="shared" si="1416"/>
        <v>0</v>
      </c>
      <c r="BJ9061" s="69">
        <f t="shared" si="1417"/>
        <v>0</v>
      </c>
      <c r="BK9061" s="158" t="str">
        <f t="shared" si="1418"/>
        <v/>
      </c>
    </row>
    <row r="9062" spans="1:63" ht="12" customHeight="1" x14ac:dyDescent="0.2">
      <c r="A9062" s="8"/>
      <c r="B9062" s="7"/>
      <c r="C9062" s="7"/>
      <c r="D9062" s="7"/>
      <c r="E9062" s="7"/>
      <c r="F9062" s="7"/>
      <c r="G9062" s="7"/>
      <c r="H9062" s="7"/>
      <c r="I9062" s="10"/>
      <c r="J9062" s="25"/>
      <c r="K9062" s="250"/>
      <c r="L9062" s="31"/>
      <c r="M9062" s="9"/>
      <c r="N9062" s="11" t="s">
        <v>25</v>
      </c>
      <c r="O9062" s="39"/>
      <c r="P9062" s="47"/>
      <c r="Q9062" s="13"/>
      <c r="R9062" s="248">
        <f t="shared" si="1410"/>
        <v>0</v>
      </c>
      <c r="S9062" s="248">
        <f t="shared" si="1411"/>
        <v>0</v>
      </c>
      <c r="T9062" s="248">
        <f t="shared" si="1412"/>
        <v>0</v>
      </c>
      <c r="U9062" s="248">
        <f t="shared" si="1413"/>
        <v>0</v>
      </c>
      <c r="V9062" s="13"/>
      <c r="W9062" s="7"/>
      <c r="AT9062" s="130"/>
      <c r="BF9062" s="33">
        <f t="shared" si="1419"/>
        <v>41242</v>
      </c>
      <c r="BG9062" s="34">
        <f t="shared" si="1414"/>
        <v>82.88000000000001</v>
      </c>
      <c r="BH9062" s="32">
        <f t="shared" si="1415"/>
        <v>1</v>
      </c>
      <c r="BI9062" s="32">
        <f t="shared" si="1416"/>
        <v>0</v>
      </c>
      <c r="BJ9062" s="69">
        <f t="shared" si="1417"/>
        <v>0</v>
      </c>
      <c r="BK9062" s="158" t="str">
        <f t="shared" si="1418"/>
        <v/>
      </c>
    </row>
    <row r="9063" spans="1:63" ht="12" customHeight="1" x14ac:dyDescent="0.2">
      <c r="A9063" s="8"/>
      <c r="B9063" s="7"/>
      <c r="C9063" s="7"/>
      <c r="D9063" s="7"/>
      <c r="E9063" s="7"/>
      <c r="F9063" s="7"/>
      <c r="G9063" s="7"/>
      <c r="H9063" s="7"/>
      <c r="I9063" s="10"/>
      <c r="J9063" s="25"/>
      <c r="K9063" s="250"/>
      <c r="L9063" s="31"/>
      <c r="M9063" s="9"/>
      <c r="N9063" s="11" t="s">
        <v>25</v>
      </c>
      <c r="O9063" s="39"/>
      <c r="P9063" s="47"/>
      <c r="Q9063" s="13"/>
      <c r="R9063" s="248">
        <f t="shared" si="1410"/>
        <v>0</v>
      </c>
      <c r="S9063" s="248">
        <f t="shared" si="1411"/>
        <v>0</v>
      </c>
      <c r="T9063" s="248">
        <f t="shared" si="1412"/>
        <v>0</v>
      </c>
      <c r="U9063" s="248">
        <f t="shared" si="1413"/>
        <v>0</v>
      </c>
      <c r="V9063" s="13"/>
      <c r="W9063" s="7"/>
      <c r="AT9063" s="130"/>
      <c r="BF9063" s="33">
        <f t="shared" si="1419"/>
        <v>41242</v>
      </c>
      <c r="BG9063" s="34">
        <f t="shared" si="1414"/>
        <v>82.88000000000001</v>
      </c>
      <c r="BH9063" s="32">
        <f t="shared" si="1415"/>
        <v>1</v>
      </c>
      <c r="BI9063" s="32">
        <f t="shared" si="1416"/>
        <v>0</v>
      </c>
      <c r="BJ9063" s="69">
        <f t="shared" si="1417"/>
        <v>0</v>
      </c>
      <c r="BK9063" s="158" t="str">
        <f t="shared" si="1418"/>
        <v/>
      </c>
    </row>
    <row r="9064" spans="1:63" ht="12" customHeight="1" x14ac:dyDescent="0.2">
      <c r="A9064" s="8"/>
      <c r="B9064" s="7"/>
      <c r="C9064" s="7"/>
      <c r="D9064" s="7"/>
      <c r="E9064" s="7"/>
      <c r="F9064" s="7"/>
      <c r="G9064" s="7"/>
      <c r="H9064" s="7"/>
      <c r="I9064" s="10"/>
      <c r="J9064" s="25"/>
      <c r="K9064" s="250"/>
      <c r="L9064" s="31"/>
      <c r="M9064" s="9"/>
      <c r="N9064" s="11" t="s">
        <v>25</v>
      </c>
      <c r="O9064" s="39"/>
      <c r="P9064" s="47"/>
      <c r="Q9064" s="13"/>
      <c r="R9064" s="248">
        <f t="shared" si="1410"/>
        <v>0</v>
      </c>
      <c r="S9064" s="248">
        <f t="shared" si="1411"/>
        <v>0</v>
      </c>
      <c r="T9064" s="248">
        <f t="shared" si="1412"/>
        <v>0</v>
      </c>
      <c r="U9064" s="248">
        <f t="shared" si="1413"/>
        <v>0</v>
      </c>
      <c r="V9064" s="13"/>
      <c r="W9064" s="7"/>
      <c r="AT9064" s="130"/>
      <c r="BF9064" s="33">
        <f t="shared" si="1419"/>
        <v>41242</v>
      </c>
      <c r="BG9064" s="34">
        <f t="shared" si="1414"/>
        <v>82.88000000000001</v>
      </c>
      <c r="BH9064" s="32">
        <f t="shared" si="1415"/>
        <v>1</v>
      </c>
      <c r="BI9064" s="32">
        <f t="shared" si="1416"/>
        <v>0</v>
      </c>
      <c r="BJ9064" s="69">
        <f t="shared" si="1417"/>
        <v>0</v>
      </c>
      <c r="BK9064" s="158" t="str">
        <f t="shared" si="1418"/>
        <v/>
      </c>
    </row>
    <row r="9065" spans="1:63" ht="12" customHeight="1" x14ac:dyDescent="0.2">
      <c r="A9065" s="8"/>
      <c r="B9065" s="7"/>
      <c r="C9065" s="7"/>
      <c r="D9065" s="7"/>
      <c r="E9065" s="7"/>
      <c r="F9065" s="7"/>
      <c r="G9065" s="7"/>
      <c r="H9065" s="7"/>
      <c r="I9065" s="10"/>
      <c r="J9065" s="25"/>
      <c r="K9065" s="250"/>
      <c r="L9065" s="31"/>
      <c r="M9065" s="9"/>
      <c r="N9065" s="11" t="s">
        <v>25</v>
      </c>
      <c r="O9065" s="39"/>
      <c r="P9065" s="47"/>
      <c r="Q9065" s="13"/>
      <c r="R9065" s="248">
        <f t="shared" si="1410"/>
        <v>0</v>
      </c>
      <c r="S9065" s="248">
        <f t="shared" si="1411"/>
        <v>0</v>
      </c>
      <c r="T9065" s="248">
        <f t="shared" si="1412"/>
        <v>0</v>
      </c>
      <c r="U9065" s="248">
        <f t="shared" si="1413"/>
        <v>0</v>
      </c>
      <c r="V9065" s="13"/>
      <c r="W9065" s="7"/>
      <c r="AT9065" s="130"/>
      <c r="BF9065" s="33">
        <f t="shared" si="1419"/>
        <v>41242</v>
      </c>
      <c r="BG9065" s="34">
        <f t="shared" si="1414"/>
        <v>82.88000000000001</v>
      </c>
      <c r="BH9065" s="32">
        <f t="shared" si="1415"/>
        <v>1</v>
      </c>
      <c r="BI9065" s="32">
        <f t="shared" si="1416"/>
        <v>0</v>
      </c>
      <c r="BJ9065" s="69">
        <f t="shared" si="1417"/>
        <v>0</v>
      </c>
      <c r="BK9065" s="158" t="str">
        <f t="shared" si="1418"/>
        <v/>
      </c>
    </row>
    <row r="9066" spans="1:63" ht="12" customHeight="1" x14ac:dyDescent="0.2">
      <c r="A9066" s="8"/>
      <c r="B9066" s="7"/>
      <c r="C9066" s="7"/>
      <c r="D9066" s="7"/>
      <c r="E9066" s="7"/>
      <c r="F9066" s="7"/>
      <c r="G9066" s="7"/>
      <c r="H9066" s="7"/>
      <c r="I9066" s="10"/>
      <c r="J9066" s="25"/>
      <c r="K9066" s="250"/>
      <c r="L9066" s="31"/>
      <c r="M9066" s="9"/>
      <c r="N9066" s="11" t="s">
        <v>25</v>
      </c>
      <c r="O9066" s="39"/>
      <c r="P9066" s="47"/>
      <c r="Q9066" s="13"/>
      <c r="R9066" s="248">
        <f t="shared" si="1410"/>
        <v>0</v>
      </c>
      <c r="S9066" s="248">
        <f t="shared" si="1411"/>
        <v>0</v>
      </c>
      <c r="T9066" s="248">
        <f t="shared" si="1412"/>
        <v>0</v>
      </c>
      <c r="U9066" s="248">
        <f t="shared" si="1413"/>
        <v>0</v>
      </c>
      <c r="V9066" s="13"/>
      <c r="W9066" s="7"/>
      <c r="AT9066" s="130"/>
      <c r="BF9066" s="33">
        <f t="shared" si="1419"/>
        <v>41242</v>
      </c>
      <c r="BG9066" s="34">
        <f t="shared" si="1414"/>
        <v>82.88000000000001</v>
      </c>
      <c r="BH9066" s="32">
        <f t="shared" si="1415"/>
        <v>1</v>
      </c>
      <c r="BI9066" s="32">
        <f t="shared" si="1416"/>
        <v>0</v>
      </c>
      <c r="BJ9066" s="69">
        <f t="shared" si="1417"/>
        <v>0</v>
      </c>
      <c r="BK9066" s="158" t="str">
        <f t="shared" si="1418"/>
        <v/>
      </c>
    </row>
    <row r="9067" spans="1:63" ht="12" customHeight="1" x14ac:dyDescent="0.2">
      <c r="A9067" s="8"/>
      <c r="B9067" s="7"/>
      <c r="C9067" s="7"/>
      <c r="D9067" s="7"/>
      <c r="E9067" s="7"/>
      <c r="F9067" s="7"/>
      <c r="G9067" s="7"/>
      <c r="H9067" s="7"/>
      <c r="I9067" s="10"/>
      <c r="J9067" s="25"/>
      <c r="K9067" s="250"/>
      <c r="L9067" s="31"/>
      <c r="M9067" s="9"/>
      <c r="N9067" s="11" t="s">
        <v>25</v>
      </c>
      <c r="O9067" s="39"/>
      <c r="P9067" s="47"/>
      <c r="Q9067" s="13"/>
      <c r="R9067" s="248">
        <f t="shared" si="1410"/>
        <v>0</v>
      </c>
      <c r="S9067" s="248">
        <f t="shared" si="1411"/>
        <v>0</v>
      </c>
      <c r="T9067" s="248">
        <f t="shared" si="1412"/>
        <v>0</v>
      </c>
      <c r="U9067" s="248">
        <f t="shared" si="1413"/>
        <v>0</v>
      </c>
      <c r="V9067" s="13"/>
      <c r="W9067" s="7"/>
      <c r="AT9067" s="130"/>
      <c r="BF9067" s="33">
        <f t="shared" si="1419"/>
        <v>41242</v>
      </c>
      <c r="BG9067" s="34">
        <f t="shared" si="1414"/>
        <v>82.88000000000001</v>
      </c>
      <c r="BH9067" s="32">
        <f t="shared" si="1415"/>
        <v>1</v>
      </c>
      <c r="BI9067" s="32">
        <f t="shared" si="1416"/>
        <v>0</v>
      </c>
      <c r="BJ9067" s="69">
        <f t="shared" si="1417"/>
        <v>0</v>
      </c>
      <c r="BK9067" s="158" t="str">
        <f t="shared" si="1418"/>
        <v/>
      </c>
    </row>
    <row r="9068" spans="1:63" ht="12" customHeight="1" x14ac:dyDescent="0.2">
      <c r="A9068" s="8"/>
      <c r="B9068" s="7"/>
      <c r="C9068" s="7"/>
      <c r="D9068" s="7"/>
      <c r="E9068" s="7"/>
      <c r="F9068" s="7"/>
      <c r="G9068" s="7"/>
      <c r="H9068" s="7"/>
      <c r="I9068" s="10"/>
      <c r="J9068" s="25"/>
      <c r="K9068" s="250"/>
      <c r="L9068" s="31"/>
      <c r="M9068" s="9"/>
      <c r="N9068" s="11" t="s">
        <v>25</v>
      </c>
      <c r="O9068" s="39"/>
      <c r="P9068" s="47"/>
      <c r="Q9068" s="13"/>
      <c r="R9068" s="248">
        <f t="shared" si="1410"/>
        <v>0</v>
      </c>
      <c r="S9068" s="248">
        <f t="shared" si="1411"/>
        <v>0</v>
      </c>
      <c r="T9068" s="248">
        <f t="shared" si="1412"/>
        <v>0</v>
      </c>
      <c r="U9068" s="248">
        <f t="shared" si="1413"/>
        <v>0</v>
      </c>
      <c r="V9068" s="13"/>
      <c r="W9068" s="7"/>
      <c r="AT9068" s="130"/>
      <c r="BF9068" s="33">
        <f t="shared" si="1419"/>
        <v>41242</v>
      </c>
      <c r="BG9068" s="34">
        <f t="shared" si="1414"/>
        <v>82.88000000000001</v>
      </c>
      <c r="BH9068" s="32">
        <f t="shared" si="1415"/>
        <v>1</v>
      </c>
      <c r="BI9068" s="32">
        <f t="shared" si="1416"/>
        <v>0</v>
      </c>
      <c r="BJ9068" s="69">
        <f t="shared" si="1417"/>
        <v>0</v>
      </c>
      <c r="BK9068" s="158" t="str">
        <f t="shared" si="1418"/>
        <v/>
      </c>
    </row>
    <row r="9069" spans="1:63" ht="12" customHeight="1" x14ac:dyDescent="0.2">
      <c r="A9069" s="8"/>
      <c r="B9069" s="7"/>
      <c r="C9069" s="7"/>
      <c r="D9069" s="7"/>
      <c r="E9069" s="7"/>
      <c r="F9069" s="7"/>
      <c r="G9069" s="7"/>
      <c r="H9069" s="7"/>
      <c r="I9069" s="10"/>
      <c r="J9069" s="25"/>
      <c r="K9069" s="250"/>
      <c r="L9069" s="31"/>
      <c r="M9069" s="9"/>
      <c r="N9069" s="11" t="s">
        <v>25</v>
      </c>
      <c r="O9069" s="39"/>
      <c r="P9069" s="47"/>
      <c r="Q9069" s="13"/>
      <c r="R9069" s="248">
        <f t="shared" si="1410"/>
        <v>0</v>
      </c>
      <c r="S9069" s="248">
        <f t="shared" si="1411"/>
        <v>0</v>
      </c>
      <c r="T9069" s="248">
        <f t="shared" si="1412"/>
        <v>0</v>
      </c>
      <c r="U9069" s="248">
        <f t="shared" si="1413"/>
        <v>0</v>
      </c>
      <c r="V9069" s="13"/>
      <c r="W9069" s="7"/>
      <c r="AT9069" s="130"/>
      <c r="BF9069" s="33">
        <f t="shared" si="1419"/>
        <v>41242</v>
      </c>
      <c r="BG9069" s="34">
        <f t="shared" si="1414"/>
        <v>82.88000000000001</v>
      </c>
      <c r="BH9069" s="32">
        <f t="shared" si="1415"/>
        <v>1</v>
      </c>
      <c r="BI9069" s="32">
        <f t="shared" si="1416"/>
        <v>0</v>
      </c>
      <c r="BJ9069" s="69">
        <f t="shared" si="1417"/>
        <v>0</v>
      </c>
      <c r="BK9069" s="158" t="str">
        <f t="shared" si="1418"/>
        <v/>
      </c>
    </row>
    <row r="9070" spans="1:63" ht="12" customHeight="1" x14ac:dyDescent="0.2">
      <c r="A9070" s="8"/>
      <c r="B9070" s="7"/>
      <c r="C9070" s="7"/>
      <c r="D9070" s="7"/>
      <c r="E9070" s="7"/>
      <c r="F9070" s="7"/>
      <c r="G9070" s="7"/>
      <c r="H9070" s="7"/>
      <c r="I9070" s="10"/>
      <c r="J9070" s="25"/>
      <c r="K9070" s="250"/>
      <c r="L9070" s="31"/>
      <c r="M9070" s="9"/>
      <c r="N9070" s="11" t="s">
        <v>25</v>
      </c>
      <c r="O9070" s="39"/>
      <c r="P9070" s="47"/>
      <c r="Q9070" s="13"/>
      <c r="R9070" s="248">
        <f t="shared" si="1410"/>
        <v>0</v>
      </c>
      <c r="S9070" s="248">
        <f t="shared" si="1411"/>
        <v>0</v>
      </c>
      <c r="T9070" s="248">
        <f t="shared" si="1412"/>
        <v>0</v>
      </c>
      <c r="U9070" s="248">
        <f t="shared" si="1413"/>
        <v>0</v>
      </c>
      <c r="V9070" s="13"/>
      <c r="W9070" s="7"/>
      <c r="AT9070" s="130"/>
      <c r="BF9070" s="33">
        <f t="shared" si="1419"/>
        <v>41242</v>
      </c>
      <c r="BG9070" s="34">
        <f t="shared" si="1414"/>
        <v>82.88000000000001</v>
      </c>
      <c r="BH9070" s="32">
        <f t="shared" si="1415"/>
        <v>1</v>
      </c>
      <c r="BI9070" s="32">
        <f t="shared" si="1416"/>
        <v>0</v>
      </c>
      <c r="BJ9070" s="69">
        <f t="shared" si="1417"/>
        <v>0</v>
      </c>
      <c r="BK9070" s="158" t="str">
        <f t="shared" si="1418"/>
        <v/>
      </c>
    </row>
    <row r="9071" spans="1:63" ht="12" customHeight="1" x14ac:dyDescent="0.2">
      <c r="A9071" s="8"/>
      <c r="B9071" s="7"/>
      <c r="C9071" s="7"/>
      <c r="D9071" s="7"/>
      <c r="E9071" s="7"/>
      <c r="F9071" s="7"/>
      <c r="G9071" s="7"/>
      <c r="H9071" s="7"/>
      <c r="I9071" s="10"/>
      <c r="J9071" s="25"/>
      <c r="K9071" s="250"/>
      <c r="L9071" s="31"/>
      <c r="M9071" s="9"/>
      <c r="N9071" s="11" t="s">
        <v>25</v>
      </c>
      <c r="O9071" s="39"/>
      <c r="P9071" s="47"/>
      <c r="Q9071" s="13"/>
      <c r="R9071" s="248">
        <f t="shared" si="1410"/>
        <v>0</v>
      </c>
      <c r="S9071" s="248">
        <f t="shared" si="1411"/>
        <v>0</v>
      </c>
      <c r="T9071" s="248">
        <f t="shared" si="1412"/>
        <v>0</v>
      </c>
      <c r="U9071" s="248">
        <f t="shared" si="1413"/>
        <v>0</v>
      </c>
      <c r="V9071" s="13"/>
      <c r="W9071" s="7"/>
      <c r="AT9071" s="130"/>
      <c r="BF9071" s="33">
        <f t="shared" si="1419"/>
        <v>41242</v>
      </c>
      <c r="BG9071" s="34">
        <f t="shared" si="1414"/>
        <v>82.88000000000001</v>
      </c>
      <c r="BH9071" s="32">
        <f t="shared" si="1415"/>
        <v>1</v>
      </c>
      <c r="BI9071" s="32">
        <f t="shared" si="1416"/>
        <v>0</v>
      </c>
      <c r="BJ9071" s="69">
        <f t="shared" si="1417"/>
        <v>0</v>
      </c>
      <c r="BK9071" s="158" t="str">
        <f t="shared" si="1418"/>
        <v/>
      </c>
    </row>
    <row r="9072" spans="1:63" ht="12" customHeight="1" x14ac:dyDescent="0.2">
      <c r="A9072" s="8"/>
      <c r="B9072" s="7"/>
      <c r="C9072" s="7"/>
      <c r="D9072" s="7"/>
      <c r="E9072" s="7"/>
      <c r="F9072" s="7"/>
      <c r="G9072" s="7"/>
      <c r="H9072" s="7"/>
      <c r="I9072" s="10"/>
      <c r="J9072" s="25"/>
      <c r="K9072" s="250"/>
      <c r="L9072" s="31"/>
      <c r="M9072" s="9"/>
      <c r="N9072" s="11" t="s">
        <v>25</v>
      </c>
      <c r="O9072" s="39"/>
      <c r="P9072" s="47"/>
      <c r="Q9072" s="13"/>
      <c r="R9072" s="248">
        <f t="shared" si="1410"/>
        <v>0</v>
      </c>
      <c r="S9072" s="248">
        <f t="shared" si="1411"/>
        <v>0</v>
      </c>
      <c r="T9072" s="248">
        <f t="shared" si="1412"/>
        <v>0</v>
      </c>
      <c r="U9072" s="248">
        <f t="shared" si="1413"/>
        <v>0</v>
      </c>
      <c r="V9072" s="13"/>
      <c r="W9072" s="7"/>
      <c r="AT9072" s="130"/>
      <c r="BF9072" s="33">
        <f t="shared" si="1419"/>
        <v>41242</v>
      </c>
      <c r="BG9072" s="34">
        <f t="shared" si="1414"/>
        <v>82.88000000000001</v>
      </c>
      <c r="BH9072" s="32">
        <f t="shared" si="1415"/>
        <v>1</v>
      </c>
      <c r="BI9072" s="32">
        <f t="shared" si="1416"/>
        <v>0</v>
      </c>
      <c r="BJ9072" s="69">
        <f t="shared" si="1417"/>
        <v>0</v>
      </c>
      <c r="BK9072" s="158" t="str">
        <f t="shared" si="1418"/>
        <v/>
      </c>
    </row>
    <row r="9073" spans="1:63" ht="12" customHeight="1" x14ac:dyDescent="0.2">
      <c r="A9073" s="8"/>
      <c r="B9073" s="7"/>
      <c r="C9073" s="7"/>
      <c r="D9073" s="7"/>
      <c r="E9073" s="7"/>
      <c r="F9073" s="7"/>
      <c r="G9073" s="7"/>
      <c r="H9073" s="7"/>
      <c r="I9073" s="10"/>
      <c r="J9073" s="25"/>
      <c r="K9073" s="250"/>
      <c r="L9073" s="31"/>
      <c r="M9073" s="9"/>
      <c r="N9073" s="11" t="s">
        <v>25</v>
      </c>
      <c r="O9073" s="39"/>
      <c r="P9073" s="47"/>
      <c r="Q9073" s="13"/>
      <c r="R9073" s="248">
        <f t="shared" si="1410"/>
        <v>0</v>
      </c>
      <c r="S9073" s="248">
        <f t="shared" si="1411"/>
        <v>0</v>
      </c>
      <c r="T9073" s="248">
        <f t="shared" si="1412"/>
        <v>0</v>
      </c>
      <c r="U9073" s="248">
        <f t="shared" si="1413"/>
        <v>0</v>
      </c>
      <c r="V9073" s="13"/>
      <c r="W9073" s="7"/>
      <c r="AT9073" s="130"/>
      <c r="BF9073" s="33">
        <f t="shared" si="1419"/>
        <v>41242</v>
      </c>
      <c r="BG9073" s="34">
        <f t="shared" si="1414"/>
        <v>82.88000000000001</v>
      </c>
      <c r="BH9073" s="32">
        <f t="shared" si="1415"/>
        <v>1</v>
      </c>
      <c r="BI9073" s="32">
        <f t="shared" si="1416"/>
        <v>0</v>
      </c>
      <c r="BJ9073" s="69">
        <f t="shared" si="1417"/>
        <v>0</v>
      </c>
      <c r="BK9073" s="158" t="str">
        <f t="shared" si="1418"/>
        <v/>
      </c>
    </row>
    <row r="9074" spans="1:63" ht="12" customHeight="1" x14ac:dyDescent="0.2">
      <c r="A9074" s="8"/>
      <c r="B9074" s="7"/>
      <c r="C9074" s="7"/>
      <c r="D9074" s="7"/>
      <c r="E9074" s="7"/>
      <c r="F9074" s="7"/>
      <c r="G9074" s="7"/>
      <c r="H9074" s="7"/>
      <c r="I9074" s="10"/>
      <c r="J9074" s="25"/>
      <c r="K9074" s="250"/>
      <c r="L9074" s="31"/>
      <c r="M9074" s="9"/>
      <c r="N9074" s="11" t="s">
        <v>25</v>
      </c>
      <c r="O9074" s="39"/>
      <c r="P9074" s="47"/>
      <c r="Q9074" s="13"/>
      <c r="R9074" s="248">
        <f t="shared" si="1410"/>
        <v>0</v>
      </c>
      <c r="S9074" s="248">
        <f t="shared" si="1411"/>
        <v>0</v>
      </c>
      <c r="T9074" s="248">
        <f t="shared" si="1412"/>
        <v>0</v>
      </c>
      <c r="U9074" s="248">
        <f t="shared" si="1413"/>
        <v>0</v>
      </c>
      <c r="V9074" s="13"/>
      <c r="W9074" s="7"/>
      <c r="AT9074" s="130"/>
      <c r="BF9074" s="33">
        <f t="shared" si="1419"/>
        <v>41242</v>
      </c>
      <c r="BG9074" s="34">
        <f t="shared" si="1414"/>
        <v>82.88000000000001</v>
      </c>
      <c r="BH9074" s="32">
        <f t="shared" si="1415"/>
        <v>1</v>
      </c>
      <c r="BI9074" s="32">
        <f t="shared" si="1416"/>
        <v>0</v>
      </c>
      <c r="BJ9074" s="69">
        <f t="shared" si="1417"/>
        <v>0</v>
      </c>
      <c r="BK9074" s="158" t="str">
        <f t="shared" si="1418"/>
        <v/>
      </c>
    </row>
    <row r="9075" spans="1:63" ht="12" customHeight="1" x14ac:dyDescent="0.2">
      <c r="A9075" s="8"/>
      <c r="B9075" s="7"/>
      <c r="C9075" s="7"/>
      <c r="D9075" s="7"/>
      <c r="E9075" s="7"/>
      <c r="F9075" s="7"/>
      <c r="G9075" s="7"/>
      <c r="H9075" s="7"/>
      <c r="I9075" s="10"/>
      <c r="J9075" s="25"/>
      <c r="K9075" s="250"/>
      <c r="L9075" s="31"/>
      <c r="M9075" s="9"/>
      <c r="N9075" s="11" t="s">
        <v>25</v>
      </c>
      <c r="O9075" s="39"/>
      <c r="P9075" s="47"/>
      <c r="Q9075" s="13"/>
      <c r="R9075" s="248">
        <f t="shared" si="1410"/>
        <v>0</v>
      </c>
      <c r="S9075" s="248">
        <f t="shared" si="1411"/>
        <v>0</v>
      </c>
      <c r="T9075" s="248">
        <f t="shared" si="1412"/>
        <v>0</v>
      </c>
      <c r="U9075" s="248">
        <f t="shared" si="1413"/>
        <v>0</v>
      </c>
      <c r="V9075" s="13"/>
      <c r="W9075" s="7"/>
      <c r="AT9075" s="130"/>
      <c r="BF9075" s="33">
        <f t="shared" si="1419"/>
        <v>41242</v>
      </c>
      <c r="BG9075" s="34">
        <f t="shared" si="1414"/>
        <v>82.88000000000001</v>
      </c>
      <c r="BH9075" s="32">
        <f t="shared" si="1415"/>
        <v>1</v>
      </c>
      <c r="BI9075" s="32">
        <f t="shared" si="1416"/>
        <v>0</v>
      </c>
      <c r="BJ9075" s="69">
        <f t="shared" si="1417"/>
        <v>0</v>
      </c>
      <c r="BK9075" s="158" t="str">
        <f t="shared" si="1418"/>
        <v/>
      </c>
    </row>
    <row r="9076" spans="1:63" ht="12" customHeight="1" x14ac:dyDescent="0.2">
      <c r="A9076" s="8"/>
      <c r="B9076" s="7"/>
      <c r="C9076" s="7"/>
      <c r="D9076" s="7"/>
      <c r="E9076" s="7"/>
      <c r="F9076" s="7"/>
      <c r="G9076" s="7"/>
      <c r="H9076" s="7"/>
      <c r="I9076" s="10"/>
      <c r="J9076" s="25"/>
      <c r="K9076" s="250"/>
      <c r="L9076" s="31"/>
      <c r="M9076" s="9"/>
      <c r="N9076" s="11" t="s">
        <v>25</v>
      </c>
      <c r="O9076" s="39"/>
      <c r="P9076" s="47"/>
      <c r="Q9076" s="13"/>
      <c r="R9076" s="248">
        <f t="shared" si="1410"/>
        <v>0</v>
      </c>
      <c r="S9076" s="248">
        <f t="shared" si="1411"/>
        <v>0</v>
      </c>
      <c r="T9076" s="248">
        <f t="shared" si="1412"/>
        <v>0</v>
      </c>
      <c r="U9076" s="248">
        <f t="shared" si="1413"/>
        <v>0</v>
      </c>
      <c r="V9076" s="13"/>
      <c r="W9076" s="7"/>
      <c r="AT9076" s="130"/>
      <c r="BF9076" s="33">
        <f t="shared" si="1419"/>
        <v>41242</v>
      </c>
      <c r="BG9076" s="34">
        <f t="shared" si="1414"/>
        <v>82.88000000000001</v>
      </c>
      <c r="BH9076" s="32">
        <f t="shared" si="1415"/>
        <v>1</v>
      </c>
      <c r="BI9076" s="32">
        <f t="shared" si="1416"/>
        <v>0</v>
      </c>
      <c r="BJ9076" s="69">
        <f t="shared" si="1417"/>
        <v>0</v>
      </c>
      <c r="BK9076" s="158" t="str">
        <f t="shared" si="1418"/>
        <v/>
      </c>
    </row>
    <row r="9077" spans="1:63" ht="12" customHeight="1" x14ac:dyDescent="0.2">
      <c r="A9077" s="8"/>
      <c r="B9077" s="7"/>
      <c r="C9077" s="7"/>
      <c r="D9077" s="7"/>
      <c r="E9077" s="7"/>
      <c r="F9077" s="7"/>
      <c r="G9077" s="7"/>
      <c r="H9077" s="7"/>
      <c r="I9077" s="10"/>
      <c r="J9077" s="25"/>
      <c r="K9077" s="250"/>
      <c r="L9077" s="31"/>
      <c r="M9077" s="9"/>
      <c r="N9077" s="11" t="s">
        <v>25</v>
      </c>
      <c r="O9077" s="39"/>
      <c r="P9077" s="47"/>
      <c r="Q9077" s="13"/>
      <c r="R9077" s="248">
        <f t="shared" si="1410"/>
        <v>0</v>
      </c>
      <c r="S9077" s="248">
        <f t="shared" si="1411"/>
        <v>0</v>
      </c>
      <c r="T9077" s="248">
        <f t="shared" si="1412"/>
        <v>0</v>
      </c>
      <c r="U9077" s="248">
        <f t="shared" si="1413"/>
        <v>0</v>
      </c>
      <c r="V9077" s="13"/>
      <c r="W9077" s="7"/>
      <c r="AT9077" s="130"/>
      <c r="BF9077" s="33">
        <f t="shared" si="1419"/>
        <v>41242</v>
      </c>
      <c r="BG9077" s="34">
        <f t="shared" si="1414"/>
        <v>82.88000000000001</v>
      </c>
      <c r="BH9077" s="32">
        <f t="shared" si="1415"/>
        <v>1</v>
      </c>
      <c r="BI9077" s="32">
        <f t="shared" si="1416"/>
        <v>0</v>
      </c>
      <c r="BJ9077" s="69">
        <f t="shared" si="1417"/>
        <v>0</v>
      </c>
      <c r="BK9077" s="158" t="str">
        <f t="shared" si="1418"/>
        <v/>
      </c>
    </row>
    <row r="9078" spans="1:63" ht="12" customHeight="1" x14ac:dyDescent="0.2">
      <c r="A9078" s="8"/>
      <c r="B9078" s="7"/>
      <c r="C9078" s="7"/>
      <c r="D9078" s="7"/>
      <c r="E9078" s="7"/>
      <c r="F9078" s="7"/>
      <c r="G9078" s="7"/>
      <c r="H9078" s="7"/>
      <c r="I9078" s="10"/>
      <c r="J9078" s="25"/>
      <c r="K9078" s="250"/>
      <c r="L9078" s="31"/>
      <c r="M9078" s="9"/>
      <c r="N9078" s="11" t="s">
        <v>25</v>
      </c>
      <c r="O9078" s="39"/>
      <c r="P9078" s="47"/>
      <c r="Q9078" s="13"/>
      <c r="R9078" s="248">
        <f t="shared" si="1410"/>
        <v>0</v>
      </c>
      <c r="S9078" s="248">
        <f t="shared" si="1411"/>
        <v>0</v>
      </c>
      <c r="T9078" s="248">
        <f t="shared" si="1412"/>
        <v>0</v>
      </c>
      <c r="U9078" s="248">
        <f t="shared" si="1413"/>
        <v>0</v>
      </c>
      <c r="V9078" s="13"/>
      <c r="W9078" s="7"/>
      <c r="AT9078" s="130"/>
      <c r="BF9078" s="33">
        <f t="shared" si="1419"/>
        <v>41242</v>
      </c>
      <c r="BG9078" s="34">
        <f t="shared" si="1414"/>
        <v>82.88000000000001</v>
      </c>
      <c r="BH9078" s="32">
        <f t="shared" si="1415"/>
        <v>1</v>
      </c>
      <c r="BI9078" s="32">
        <f t="shared" si="1416"/>
        <v>0</v>
      </c>
      <c r="BJ9078" s="69">
        <f t="shared" si="1417"/>
        <v>0</v>
      </c>
      <c r="BK9078" s="158" t="str">
        <f t="shared" si="1418"/>
        <v/>
      </c>
    </row>
    <row r="9079" spans="1:63" ht="12" customHeight="1" x14ac:dyDescent="0.2">
      <c r="A9079" s="8"/>
      <c r="B9079" s="7"/>
      <c r="C9079" s="7"/>
      <c r="D9079" s="7"/>
      <c r="E9079" s="7"/>
      <c r="F9079" s="7"/>
      <c r="G9079" s="7"/>
      <c r="H9079" s="7"/>
      <c r="I9079" s="10"/>
      <c r="J9079" s="25"/>
      <c r="K9079" s="250"/>
      <c r="L9079" s="31"/>
      <c r="M9079" s="9"/>
      <c r="N9079" s="11" t="s">
        <v>25</v>
      </c>
      <c r="O9079" s="39"/>
      <c r="P9079" s="47"/>
      <c r="Q9079" s="13"/>
      <c r="R9079" s="248">
        <f t="shared" si="1410"/>
        <v>0</v>
      </c>
      <c r="S9079" s="248">
        <f t="shared" si="1411"/>
        <v>0</v>
      </c>
      <c r="T9079" s="248">
        <f t="shared" si="1412"/>
        <v>0</v>
      </c>
      <c r="U9079" s="248">
        <f t="shared" si="1413"/>
        <v>0</v>
      </c>
      <c r="V9079" s="13"/>
      <c r="W9079" s="7"/>
      <c r="AT9079" s="130"/>
      <c r="BF9079" s="33">
        <f t="shared" si="1419"/>
        <v>41242</v>
      </c>
      <c r="BG9079" s="34">
        <f t="shared" si="1414"/>
        <v>82.88000000000001</v>
      </c>
      <c r="BH9079" s="32">
        <f t="shared" si="1415"/>
        <v>1</v>
      </c>
      <c r="BI9079" s="32">
        <f t="shared" si="1416"/>
        <v>0</v>
      </c>
      <c r="BJ9079" s="69">
        <f t="shared" si="1417"/>
        <v>0</v>
      </c>
      <c r="BK9079" s="158" t="str">
        <f t="shared" si="1418"/>
        <v/>
      </c>
    </row>
    <row r="9080" spans="1:63" ht="12" customHeight="1" x14ac:dyDescent="0.2">
      <c r="A9080" s="8"/>
      <c r="B9080" s="7"/>
      <c r="C9080" s="7"/>
      <c r="D9080" s="7"/>
      <c r="E9080" s="7"/>
      <c r="F9080" s="7"/>
      <c r="G9080" s="7"/>
      <c r="H9080" s="7"/>
      <c r="I9080" s="10"/>
      <c r="J9080" s="25"/>
      <c r="K9080" s="250"/>
      <c r="L9080" s="31"/>
      <c r="M9080" s="9"/>
      <c r="N9080" s="11" t="s">
        <v>25</v>
      </c>
      <c r="O9080" s="39"/>
      <c r="P9080" s="47"/>
      <c r="Q9080" s="13"/>
      <c r="R9080" s="248">
        <f t="shared" si="1410"/>
        <v>0</v>
      </c>
      <c r="S9080" s="248">
        <f t="shared" si="1411"/>
        <v>0</v>
      </c>
      <c r="T9080" s="248">
        <f t="shared" si="1412"/>
        <v>0</v>
      </c>
      <c r="U9080" s="248">
        <f t="shared" si="1413"/>
        <v>0</v>
      </c>
      <c r="V9080" s="13"/>
      <c r="W9080" s="7"/>
      <c r="AT9080" s="130"/>
      <c r="BF9080" s="33">
        <f t="shared" si="1419"/>
        <v>41242</v>
      </c>
      <c r="BG9080" s="34">
        <f t="shared" si="1414"/>
        <v>82.88000000000001</v>
      </c>
      <c r="BH9080" s="32">
        <f t="shared" si="1415"/>
        <v>1</v>
      </c>
      <c r="BI9080" s="32">
        <f t="shared" si="1416"/>
        <v>0</v>
      </c>
      <c r="BJ9080" s="69">
        <f t="shared" si="1417"/>
        <v>0</v>
      </c>
      <c r="BK9080" s="158" t="str">
        <f t="shared" si="1418"/>
        <v/>
      </c>
    </row>
    <row r="9081" spans="1:63" ht="12" customHeight="1" x14ac:dyDescent="0.2">
      <c r="A9081" s="8"/>
      <c r="B9081" s="7"/>
      <c r="C9081" s="7"/>
      <c r="D9081" s="7"/>
      <c r="E9081" s="7"/>
      <c r="F9081" s="7"/>
      <c r="G9081" s="7"/>
      <c r="H9081" s="7"/>
      <c r="I9081" s="10"/>
      <c r="J9081" s="25"/>
      <c r="K9081" s="250"/>
      <c r="L9081" s="31"/>
      <c r="M9081" s="9"/>
      <c r="N9081" s="11" t="s">
        <v>25</v>
      </c>
      <c r="O9081" s="39"/>
      <c r="P9081" s="47"/>
      <c r="Q9081" s="13"/>
      <c r="R9081" s="248">
        <f t="shared" si="1410"/>
        <v>0</v>
      </c>
      <c r="S9081" s="248">
        <f t="shared" si="1411"/>
        <v>0</v>
      </c>
      <c r="T9081" s="248">
        <f t="shared" si="1412"/>
        <v>0</v>
      </c>
      <c r="U9081" s="248">
        <f t="shared" si="1413"/>
        <v>0</v>
      </c>
      <c r="V9081" s="13"/>
      <c r="W9081" s="7"/>
      <c r="AT9081" s="130"/>
      <c r="BF9081" s="33">
        <f t="shared" si="1419"/>
        <v>41242</v>
      </c>
      <c r="BG9081" s="34">
        <f t="shared" si="1414"/>
        <v>82.88000000000001</v>
      </c>
      <c r="BH9081" s="32">
        <f t="shared" si="1415"/>
        <v>1</v>
      </c>
      <c r="BI9081" s="32">
        <f t="shared" si="1416"/>
        <v>0</v>
      </c>
      <c r="BJ9081" s="69">
        <f t="shared" si="1417"/>
        <v>0</v>
      </c>
      <c r="BK9081" s="158" t="str">
        <f t="shared" si="1418"/>
        <v/>
      </c>
    </row>
    <row r="9082" spans="1:63" ht="12" customHeight="1" x14ac:dyDescent="0.2">
      <c r="A9082" s="8"/>
      <c r="B9082" s="7"/>
      <c r="C9082" s="7"/>
      <c r="D9082" s="7"/>
      <c r="E9082" s="7"/>
      <c r="F9082" s="7"/>
      <c r="G9082" s="7"/>
      <c r="H9082" s="7"/>
      <c r="I9082" s="10"/>
      <c r="J9082" s="25"/>
      <c r="K9082" s="250"/>
      <c r="L9082" s="31"/>
      <c r="M9082" s="9"/>
      <c r="N9082" s="11" t="s">
        <v>25</v>
      </c>
      <c r="O9082" s="39"/>
      <c r="P9082" s="47"/>
      <c r="Q9082" s="13"/>
      <c r="R9082" s="248">
        <f t="shared" si="1410"/>
        <v>0</v>
      </c>
      <c r="S9082" s="248">
        <f t="shared" si="1411"/>
        <v>0</v>
      </c>
      <c r="T9082" s="248">
        <f t="shared" si="1412"/>
        <v>0</v>
      </c>
      <c r="U9082" s="248">
        <f t="shared" si="1413"/>
        <v>0</v>
      </c>
      <c r="V9082" s="13"/>
      <c r="W9082" s="7"/>
      <c r="AT9082" s="130"/>
      <c r="BF9082" s="33">
        <f t="shared" si="1419"/>
        <v>41242</v>
      </c>
      <c r="BG9082" s="34">
        <f t="shared" si="1414"/>
        <v>82.88000000000001</v>
      </c>
      <c r="BH9082" s="32">
        <f t="shared" si="1415"/>
        <v>1</v>
      </c>
      <c r="BI9082" s="32">
        <f t="shared" si="1416"/>
        <v>0</v>
      </c>
      <c r="BJ9082" s="69">
        <f t="shared" si="1417"/>
        <v>0</v>
      </c>
      <c r="BK9082" s="158" t="str">
        <f t="shared" si="1418"/>
        <v/>
      </c>
    </row>
    <row r="9083" spans="1:63" ht="12" customHeight="1" x14ac:dyDescent="0.2">
      <c r="A9083" s="8"/>
      <c r="B9083" s="7"/>
      <c r="C9083" s="7"/>
      <c r="D9083" s="7"/>
      <c r="E9083" s="7"/>
      <c r="F9083" s="7"/>
      <c r="G9083" s="7"/>
      <c r="H9083" s="7"/>
      <c r="I9083" s="10"/>
      <c r="J9083" s="25"/>
      <c r="K9083" s="250"/>
      <c r="L9083" s="31"/>
      <c r="M9083" s="9"/>
      <c r="N9083" s="11" t="s">
        <v>25</v>
      </c>
      <c r="O9083" s="39"/>
      <c r="P9083" s="47"/>
      <c r="Q9083" s="13"/>
      <c r="R9083" s="248">
        <f t="shared" si="1410"/>
        <v>0</v>
      </c>
      <c r="S9083" s="248">
        <f t="shared" si="1411"/>
        <v>0</v>
      </c>
      <c r="T9083" s="248">
        <f t="shared" si="1412"/>
        <v>0</v>
      </c>
      <c r="U9083" s="248">
        <f t="shared" si="1413"/>
        <v>0</v>
      </c>
      <c r="V9083" s="13"/>
      <c r="W9083" s="7"/>
      <c r="AT9083" s="130"/>
      <c r="BF9083" s="33">
        <f t="shared" si="1419"/>
        <v>41242</v>
      </c>
      <c r="BG9083" s="34">
        <f t="shared" si="1414"/>
        <v>82.88000000000001</v>
      </c>
      <c r="BH9083" s="32">
        <f t="shared" si="1415"/>
        <v>1</v>
      </c>
      <c r="BI9083" s="32">
        <f t="shared" si="1416"/>
        <v>0</v>
      </c>
      <c r="BJ9083" s="69">
        <f t="shared" si="1417"/>
        <v>0</v>
      </c>
      <c r="BK9083" s="158" t="str">
        <f t="shared" si="1418"/>
        <v/>
      </c>
    </row>
    <row r="9084" spans="1:63" ht="12" customHeight="1" x14ac:dyDescent="0.2">
      <c r="A9084" s="8"/>
      <c r="B9084" s="7"/>
      <c r="C9084" s="7"/>
      <c r="D9084" s="7"/>
      <c r="E9084" s="7"/>
      <c r="F9084" s="7"/>
      <c r="G9084" s="7"/>
      <c r="H9084" s="7"/>
      <c r="I9084" s="10"/>
      <c r="J9084" s="25"/>
      <c r="K9084" s="250"/>
      <c r="L9084" s="31"/>
      <c r="M9084" s="9"/>
      <c r="N9084" s="11" t="s">
        <v>25</v>
      </c>
      <c r="O9084" s="39"/>
      <c r="P9084" s="47"/>
      <c r="Q9084" s="13"/>
      <c r="R9084" s="248">
        <f t="shared" si="1410"/>
        <v>0</v>
      </c>
      <c r="S9084" s="248">
        <f t="shared" si="1411"/>
        <v>0</v>
      </c>
      <c r="T9084" s="248">
        <f t="shared" si="1412"/>
        <v>0</v>
      </c>
      <c r="U9084" s="248">
        <f t="shared" si="1413"/>
        <v>0</v>
      </c>
      <c r="V9084" s="13"/>
      <c r="W9084" s="7"/>
      <c r="AT9084" s="130"/>
      <c r="BF9084" s="33">
        <f t="shared" si="1419"/>
        <v>41242</v>
      </c>
      <c r="BG9084" s="34">
        <f t="shared" si="1414"/>
        <v>82.88000000000001</v>
      </c>
      <c r="BH9084" s="32">
        <f t="shared" si="1415"/>
        <v>1</v>
      </c>
      <c r="BI9084" s="32">
        <f t="shared" si="1416"/>
        <v>0</v>
      </c>
      <c r="BJ9084" s="69">
        <f t="shared" si="1417"/>
        <v>0</v>
      </c>
      <c r="BK9084" s="158" t="str">
        <f t="shared" si="1418"/>
        <v/>
      </c>
    </row>
    <row r="9085" spans="1:63" ht="12" customHeight="1" x14ac:dyDescent="0.2">
      <c r="A9085" s="8"/>
      <c r="B9085" s="7"/>
      <c r="C9085" s="7"/>
      <c r="D9085" s="7"/>
      <c r="E9085" s="7"/>
      <c r="F9085" s="7"/>
      <c r="G9085" s="7"/>
      <c r="H9085" s="7"/>
      <c r="I9085" s="10"/>
      <c r="J9085" s="25"/>
      <c r="K9085" s="250"/>
      <c r="L9085" s="31"/>
      <c r="M9085" s="9"/>
      <c r="N9085" s="11" t="s">
        <v>25</v>
      </c>
      <c r="O9085" s="39"/>
      <c r="P9085" s="47"/>
      <c r="Q9085" s="13"/>
      <c r="R9085" s="248">
        <f t="shared" si="1410"/>
        <v>0</v>
      </c>
      <c r="S9085" s="248">
        <f t="shared" si="1411"/>
        <v>0</v>
      </c>
      <c r="T9085" s="248">
        <f t="shared" si="1412"/>
        <v>0</v>
      </c>
      <c r="U9085" s="248">
        <f t="shared" si="1413"/>
        <v>0</v>
      </c>
      <c r="V9085" s="13"/>
      <c r="W9085" s="7"/>
      <c r="AT9085" s="130"/>
      <c r="BF9085" s="33">
        <f t="shared" si="1419"/>
        <v>41242</v>
      </c>
      <c r="BG9085" s="34">
        <f t="shared" si="1414"/>
        <v>82.88000000000001</v>
      </c>
      <c r="BH9085" s="32">
        <f t="shared" si="1415"/>
        <v>1</v>
      </c>
      <c r="BI9085" s="32">
        <f t="shared" si="1416"/>
        <v>0</v>
      </c>
      <c r="BJ9085" s="69">
        <f t="shared" si="1417"/>
        <v>0</v>
      </c>
      <c r="BK9085" s="158" t="str">
        <f t="shared" si="1418"/>
        <v/>
      </c>
    </row>
    <row r="9086" spans="1:63" ht="12" customHeight="1" x14ac:dyDescent="0.2">
      <c r="A9086" s="8"/>
      <c r="B9086" s="7"/>
      <c r="C9086" s="7"/>
      <c r="D9086" s="7"/>
      <c r="E9086" s="7"/>
      <c r="F9086" s="7"/>
      <c r="G9086" s="7"/>
      <c r="H9086" s="7"/>
      <c r="I9086" s="10"/>
      <c r="J9086" s="25"/>
      <c r="K9086" s="250"/>
      <c r="L9086" s="31"/>
      <c r="M9086" s="9"/>
      <c r="N9086" s="11" t="s">
        <v>25</v>
      </c>
      <c r="O9086" s="39"/>
      <c r="P9086" s="47"/>
      <c r="Q9086" s="13"/>
      <c r="R9086" s="248">
        <f t="shared" si="1410"/>
        <v>0</v>
      </c>
      <c r="S9086" s="248">
        <f t="shared" si="1411"/>
        <v>0</v>
      </c>
      <c r="T9086" s="248">
        <f t="shared" si="1412"/>
        <v>0</v>
      </c>
      <c r="U9086" s="248">
        <f t="shared" si="1413"/>
        <v>0</v>
      </c>
      <c r="V9086" s="13"/>
      <c r="W9086" s="7"/>
      <c r="AT9086" s="130"/>
      <c r="BF9086" s="33">
        <f t="shared" si="1419"/>
        <v>41242</v>
      </c>
      <c r="BG9086" s="34">
        <f t="shared" si="1414"/>
        <v>82.88000000000001</v>
      </c>
      <c r="BH9086" s="32">
        <f t="shared" si="1415"/>
        <v>1</v>
      </c>
      <c r="BI9086" s="32">
        <f t="shared" si="1416"/>
        <v>0</v>
      </c>
      <c r="BJ9086" s="69">
        <f t="shared" si="1417"/>
        <v>0</v>
      </c>
      <c r="BK9086" s="158" t="str">
        <f t="shared" si="1418"/>
        <v/>
      </c>
    </row>
    <row r="9087" spans="1:63" ht="12" customHeight="1" x14ac:dyDescent="0.2">
      <c r="A9087" s="8"/>
      <c r="B9087" s="7"/>
      <c r="C9087" s="7"/>
      <c r="D9087" s="7"/>
      <c r="E9087" s="7"/>
      <c r="F9087" s="7"/>
      <c r="G9087" s="7"/>
      <c r="H9087" s="7"/>
      <c r="I9087" s="10"/>
      <c r="J9087" s="25"/>
      <c r="K9087" s="250"/>
      <c r="L9087" s="31"/>
      <c r="M9087" s="9"/>
      <c r="N9087" s="11" t="s">
        <v>25</v>
      </c>
      <c r="O9087" s="39"/>
      <c r="P9087" s="47"/>
      <c r="Q9087" s="13"/>
      <c r="R9087" s="248">
        <f t="shared" si="1410"/>
        <v>0</v>
      </c>
      <c r="S9087" s="248">
        <f t="shared" si="1411"/>
        <v>0</v>
      </c>
      <c r="T9087" s="248">
        <f t="shared" si="1412"/>
        <v>0</v>
      </c>
      <c r="U9087" s="248">
        <f t="shared" si="1413"/>
        <v>0</v>
      </c>
      <c r="V9087" s="13"/>
      <c r="W9087" s="7"/>
      <c r="AT9087" s="130"/>
      <c r="BF9087" s="33">
        <f t="shared" si="1419"/>
        <v>41242</v>
      </c>
      <c r="BG9087" s="34">
        <f t="shared" si="1414"/>
        <v>82.88000000000001</v>
      </c>
      <c r="BH9087" s="32">
        <f t="shared" si="1415"/>
        <v>1</v>
      </c>
      <c r="BI9087" s="32">
        <f t="shared" si="1416"/>
        <v>0</v>
      </c>
      <c r="BJ9087" s="69">
        <f t="shared" si="1417"/>
        <v>0</v>
      </c>
      <c r="BK9087" s="158" t="str">
        <f t="shared" si="1418"/>
        <v/>
      </c>
    </row>
    <row r="9088" spans="1:63" ht="12" customHeight="1" x14ac:dyDescent="0.2">
      <c r="A9088" s="8"/>
      <c r="B9088" s="7"/>
      <c r="C9088" s="7"/>
      <c r="D9088" s="7"/>
      <c r="E9088" s="7"/>
      <c r="F9088" s="7"/>
      <c r="G9088" s="7"/>
      <c r="H9088" s="7"/>
      <c r="I9088" s="10"/>
      <c r="J9088" s="25"/>
      <c r="K9088" s="250"/>
      <c r="L9088" s="31"/>
      <c r="M9088" s="9"/>
      <c r="N9088" s="11" t="s">
        <v>25</v>
      </c>
      <c r="O9088" s="39"/>
      <c r="P9088" s="47"/>
      <c r="Q9088" s="13"/>
      <c r="R9088" s="248">
        <f t="shared" si="1410"/>
        <v>0</v>
      </c>
      <c r="S9088" s="248">
        <f t="shared" si="1411"/>
        <v>0</v>
      </c>
      <c r="T9088" s="248">
        <f t="shared" si="1412"/>
        <v>0</v>
      </c>
      <c r="U9088" s="248">
        <f t="shared" si="1413"/>
        <v>0</v>
      </c>
      <c r="V9088" s="13"/>
      <c r="W9088" s="7"/>
      <c r="AT9088" s="130"/>
      <c r="BF9088" s="33">
        <f t="shared" si="1419"/>
        <v>41242</v>
      </c>
      <c r="BG9088" s="34">
        <f t="shared" si="1414"/>
        <v>82.88000000000001</v>
      </c>
      <c r="BH9088" s="32">
        <f t="shared" si="1415"/>
        <v>1</v>
      </c>
      <c r="BI9088" s="32">
        <f t="shared" si="1416"/>
        <v>0</v>
      </c>
      <c r="BJ9088" s="69">
        <f t="shared" si="1417"/>
        <v>0</v>
      </c>
      <c r="BK9088" s="158" t="str">
        <f t="shared" si="1418"/>
        <v/>
      </c>
    </row>
    <row r="9089" spans="1:63" ht="12" customHeight="1" x14ac:dyDescent="0.2">
      <c r="A9089" s="8"/>
      <c r="B9089" s="7"/>
      <c r="C9089" s="7"/>
      <c r="D9089" s="7"/>
      <c r="E9089" s="7"/>
      <c r="F9089" s="7"/>
      <c r="G9089" s="7"/>
      <c r="H9089" s="7"/>
      <c r="I9089" s="10"/>
      <c r="J9089" s="25"/>
      <c r="K9089" s="250"/>
      <c r="L9089" s="31"/>
      <c r="M9089" s="9"/>
      <c r="N9089" s="11" t="s">
        <v>25</v>
      </c>
      <c r="O9089" s="39"/>
      <c r="P9089" s="47"/>
      <c r="Q9089" s="13"/>
      <c r="R9089" s="248">
        <f t="shared" si="1410"/>
        <v>0</v>
      </c>
      <c r="S9089" s="248">
        <f t="shared" si="1411"/>
        <v>0</v>
      </c>
      <c r="T9089" s="248">
        <f t="shared" si="1412"/>
        <v>0</v>
      </c>
      <c r="U9089" s="248">
        <f t="shared" si="1413"/>
        <v>0</v>
      </c>
      <c r="V9089" s="13"/>
      <c r="W9089" s="7"/>
      <c r="AT9089" s="130"/>
      <c r="BF9089" s="33">
        <f t="shared" si="1419"/>
        <v>41242</v>
      </c>
      <c r="BG9089" s="34">
        <f t="shared" si="1414"/>
        <v>82.88000000000001</v>
      </c>
      <c r="BH9089" s="32">
        <f t="shared" si="1415"/>
        <v>1</v>
      </c>
      <c r="BI9089" s="32">
        <f t="shared" si="1416"/>
        <v>0</v>
      </c>
      <c r="BJ9089" s="69">
        <f t="shared" si="1417"/>
        <v>0</v>
      </c>
      <c r="BK9089" s="158" t="str">
        <f t="shared" si="1418"/>
        <v/>
      </c>
    </row>
    <row r="9090" spans="1:63" ht="12" customHeight="1" x14ac:dyDescent="0.2">
      <c r="A9090" s="8"/>
      <c r="B9090" s="7"/>
      <c r="C9090" s="7"/>
      <c r="D9090" s="7"/>
      <c r="E9090" s="7"/>
      <c r="F9090" s="7"/>
      <c r="G9090" s="7"/>
      <c r="H9090" s="7"/>
      <c r="I9090" s="10"/>
      <c r="J9090" s="25"/>
      <c r="K9090" s="250"/>
      <c r="L9090" s="31"/>
      <c r="M9090" s="9"/>
      <c r="N9090" s="11" t="s">
        <v>25</v>
      </c>
      <c r="O9090" s="39"/>
      <c r="P9090" s="47"/>
      <c r="Q9090" s="13"/>
      <c r="R9090" s="248">
        <f t="shared" si="1410"/>
        <v>0</v>
      </c>
      <c r="S9090" s="248">
        <f t="shared" si="1411"/>
        <v>0</v>
      </c>
      <c r="T9090" s="248">
        <f t="shared" si="1412"/>
        <v>0</v>
      </c>
      <c r="U9090" s="248">
        <f t="shared" si="1413"/>
        <v>0</v>
      </c>
      <c r="V9090" s="13"/>
      <c r="W9090" s="7"/>
      <c r="AT9090" s="130"/>
      <c r="BF9090" s="33">
        <f t="shared" si="1419"/>
        <v>41242</v>
      </c>
      <c r="BG9090" s="34">
        <f t="shared" si="1414"/>
        <v>82.88000000000001</v>
      </c>
      <c r="BH9090" s="32">
        <f t="shared" si="1415"/>
        <v>1</v>
      </c>
      <c r="BI9090" s="32">
        <f t="shared" si="1416"/>
        <v>0</v>
      </c>
      <c r="BJ9090" s="69">
        <f t="shared" si="1417"/>
        <v>0</v>
      </c>
      <c r="BK9090" s="158" t="str">
        <f t="shared" si="1418"/>
        <v/>
      </c>
    </row>
    <row r="9091" spans="1:63" ht="12" customHeight="1" x14ac:dyDescent="0.2">
      <c r="A9091" s="8"/>
      <c r="B9091" s="7"/>
      <c r="C9091" s="7"/>
      <c r="D9091" s="7"/>
      <c r="E9091" s="7"/>
      <c r="F9091" s="7"/>
      <c r="G9091" s="7"/>
      <c r="H9091" s="7"/>
      <c r="I9091" s="10"/>
      <c r="J9091" s="25"/>
      <c r="K9091" s="250"/>
      <c r="L9091" s="31"/>
      <c r="M9091" s="9"/>
      <c r="N9091" s="11" t="s">
        <v>25</v>
      </c>
      <c r="O9091" s="39"/>
      <c r="P9091" s="47"/>
      <c r="Q9091" s="13"/>
      <c r="R9091" s="248">
        <f t="shared" si="1410"/>
        <v>0</v>
      </c>
      <c r="S9091" s="248">
        <f t="shared" si="1411"/>
        <v>0</v>
      </c>
      <c r="T9091" s="248">
        <f t="shared" si="1412"/>
        <v>0</v>
      </c>
      <c r="U9091" s="248">
        <f t="shared" si="1413"/>
        <v>0</v>
      </c>
      <c r="V9091" s="13"/>
      <c r="W9091" s="7"/>
      <c r="AT9091" s="130"/>
      <c r="BF9091" s="33">
        <f t="shared" si="1419"/>
        <v>41242</v>
      </c>
      <c r="BG9091" s="34">
        <f t="shared" si="1414"/>
        <v>82.88000000000001</v>
      </c>
      <c r="BH9091" s="32">
        <f t="shared" si="1415"/>
        <v>1</v>
      </c>
      <c r="BI9091" s="32">
        <f t="shared" si="1416"/>
        <v>0</v>
      </c>
      <c r="BJ9091" s="69">
        <f t="shared" si="1417"/>
        <v>0</v>
      </c>
      <c r="BK9091" s="158" t="str">
        <f t="shared" si="1418"/>
        <v/>
      </c>
    </row>
    <row r="9092" spans="1:63" ht="12" customHeight="1" x14ac:dyDescent="0.2">
      <c r="A9092" s="8"/>
      <c r="B9092" s="7"/>
      <c r="C9092" s="7"/>
      <c r="D9092" s="7"/>
      <c r="E9092" s="7"/>
      <c r="F9092" s="7"/>
      <c r="G9092" s="7"/>
      <c r="H9092" s="7"/>
      <c r="I9092" s="10"/>
      <c r="J9092" s="25"/>
      <c r="K9092" s="250"/>
      <c r="L9092" s="31"/>
      <c r="M9092" s="9"/>
      <c r="N9092" s="11" t="s">
        <v>25</v>
      </c>
      <c r="O9092" s="39"/>
      <c r="P9092" s="47"/>
      <c r="Q9092" s="13"/>
      <c r="R9092" s="248">
        <f t="shared" si="1410"/>
        <v>0</v>
      </c>
      <c r="S9092" s="248">
        <f t="shared" si="1411"/>
        <v>0</v>
      </c>
      <c r="T9092" s="248">
        <f t="shared" si="1412"/>
        <v>0</v>
      </c>
      <c r="U9092" s="248">
        <f t="shared" si="1413"/>
        <v>0</v>
      </c>
      <c r="V9092" s="13"/>
      <c r="W9092" s="7"/>
      <c r="AT9092" s="130"/>
      <c r="BF9092" s="33">
        <f t="shared" si="1419"/>
        <v>41242</v>
      </c>
      <c r="BG9092" s="34">
        <f t="shared" si="1414"/>
        <v>82.88000000000001</v>
      </c>
      <c r="BH9092" s="32">
        <f t="shared" si="1415"/>
        <v>1</v>
      </c>
      <c r="BI9092" s="32">
        <f t="shared" si="1416"/>
        <v>0</v>
      </c>
      <c r="BJ9092" s="69">
        <f t="shared" si="1417"/>
        <v>0</v>
      </c>
      <c r="BK9092" s="158" t="str">
        <f t="shared" si="1418"/>
        <v/>
      </c>
    </row>
    <row r="9093" spans="1:63" ht="12" customHeight="1" x14ac:dyDescent="0.2">
      <c r="A9093" s="8"/>
      <c r="B9093" s="7"/>
      <c r="C9093" s="7"/>
      <c r="D9093" s="7"/>
      <c r="E9093" s="7"/>
      <c r="F9093" s="7"/>
      <c r="G9093" s="7"/>
      <c r="H9093" s="7"/>
      <c r="I9093" s="10"/>
      <c r="J9093" s="25"/>
      <c r="K9093" s="250"/>
      <c r="L9093" s="31"/>
      <c r="M9093" s="9"/>
      <c r="N9093" s="11" t="s">
        <v>25</v>
      </c>
      <c r="O9093" s="39"/>
      <c r="P9093" s="47"/>
      <c r="Q9093" s="13"/>
      <c r="R9093" s="248">
        <f t="shared" si="1410"/>
        <v>0</v>
      </c>
      <c r="S9093" s="248">
        <f t="shared" si="1411"/>
        <v>0</v>
      </c>
      <c r="T9093" s="248">
        <f t="shared" si="1412"/>
        <v>0</v>
      </c>
      <c r="U9093" s="248">
        <f t="shared" si="1413"/>
        <v>0</v>
      </c>
      <c r="V9093" s="13"/>
      <c r="W9093" s="7"/>
      <c r="AT9093" s="130"/>
      <c r="BF9093" s="33">
        <f t="shared" si="1419"/>
        <v>41242</v>
      </c>
      <c r="BG9093" s="34">
        <f t="shared" si="1414"/>
        <v>82.88000000000001</v>
      </c>
      <c r="BH9093" s="32">
        <f t="shared" si="1415"/>
        <v>1</v>
      </c>
      <c r="BI9093" s="32">
        <f t="shared" si="1416"/>
        <v>0</v>
      </c>
      <c r="BJ9093" s="69">
        <f t="shared" si="1417"/>
        <v>0</v>
      </c>
      <c r="BK9093" s="158" t="str">
        <f t="shared" si="1418"/>
        <v/>
      </c>
    </row>
    <row r="9094" spans="1:63" ht="12" customHeight="1" x14ac:dyDescent="0.2">
      <c r="A9094" s="8"/>
      <c r="B9094" s="7"/>
      <c r="C9094" s="7"/>
      <c r="D9094" s="7"/>
      <c r="E9094" s="7"/>
      <c r="F9094" s="7"/>
      <c r="G9094" s="7"/>
      <c r="H9094" s="7"/>
      <c r="I9094" s="10"/>
      <c r="J9094" s="25"/>
      <c r="K9094" s="250"/>
      <c r="L9094" s="31"/>
      <c r="M9094" s="9"/>
      <c r="N9094" s="11" t="s">
        <v>25</v>
      </c>
      <c r="O9094" s="39"/>
      <c r="P9094" s="47"/>
      <c r="Q9094" s="13"/>
      <c r="R9094" s="248">
        <f t="shared" si="1410"/>
        <v>0</v>
      </c>
      <c r="S9094" s="248">
        <f t="shared" si="1411"/>
        <v>0</v>
      </c>
      <c r="T9094" s="248">
        <f t="shared" si="1412"/>
        <v>0</v>
      </c>
      <c r="U9094" s="248">
        <f t="shared" si="1413"/>
        <v>0</v>
      </c>
      <c r="V9094" s="13"/>
      <c r="W9094" s="7"/>
      <c r="AT9094" s="130"/>
      <c r="BF9094" s="33">
        <f t="shared" si="1419"/>
        <v>41242</v>
      </c>
      <c r="BG9094" s="34">
        <f t="shared" si="1414"/>
        <v>82.88000000000001</v>
      </c>
      <c r="BH9094" s="32">
        <f t="shared" si="1415"/>
        <v>1</v>
      </c>
      <c r="BI9094" s="32">
        <f t="shared" si="1416"/>
        <v>0</v>
      </c>
      <c r="BJ9094" s="69">
        <f t="shared" si="1417"/>
        <v>0</v>
      </c>
      <c r="BK9094" s="158" t="str">
        <f t="shared" si="1418"/>
        <v/>
      </c>
    </row>
    <row r="9095" spans="1:63" ht="12" customHeight="1" x14ac:dyDescent="0.2">
      <c r="A9095" s="8"/>
      <c r="B9095" s="7"/>
      <c r="C9095" s="7"/>
      <c r="D9095" s="7"/>
      <c r="E9095" s="7"/>
      <c r="F9095" s="7"/>
      <c r="G9095" s="7"/>
      <c r="H9095" s="7"/>
      <c r="I9095" s="10"/>
      <c r="J9095" s="25"/>
      <c r="K9095" s="250"/>
      <c r="L9095" s="31"/>
      <c r="M9095" s="9"/>
      <c r="N9095" s="11" t="s">
        <v>25</v>
      </c>
      <c r="O9095" s="39"/>
      <c r="P9095" s="47"/>
      <c r="Q9095" s="13"/>
      <c r="R9095" s="248">
        <f t="shared" si="1410"/>
        <v>0</v>
      </c>
      <c r="S9095" s="248">
        <f t="shared" si="1411"/>
        <v>0</v>
      </c>
      <c r="T9095" s="248">
        <f t="shared" si="1412"/>
        <v>0</v>
      </c>
      <c r="U9095" s="248">
        <f t="shared" si="1413"/>
        <v>0</v>
      </c>
      <c r="V9095" s="13"/>
      <c r="W9095" s="7"/>
      <c r="AT9095" s="130"/>
      <c r="BF9095" s="33">
        <f t="shared" si="1419"/>
        <v>41242</v>
      </c>
      <c r="BG9095" s="34">
        <f t="shared" si="1414"/>
        <v>82.88000000000001</v>
      </c>
      <c r="BH9095" s="32">
        <f t="shared" si="1415"/>
        <v>1</v>
      </c>
      <c r="BI9095" s="32">
        <f t="shared" si="1416"/>
        <v>0</v>
      </c>
      <c r="BJ9095" s="69">
        <f t="shared" si="1417"/>
        <v>0</v>
      </c>
      <c r="BK9095" s="158" t="str">
        <f t="shared" si="1418"/>
        <v/>
      </c>
    </row>
    <row r="9096" spans="1:63" ht="12" customHeight="1" x14ac:dyDescent="0.2">
      <c r="A9096" s="8"/>
      <c r="B9096" s="7"/>
      <c r="C9096" s="7"/>
      <c r="D9096" s="7"/>
      <c r="E9096" s="7"/>
      <c r="F9096" s="7"/>
      <c r="G9096" s="7"/>
      <c r="H9096" s="7"/>
      <c r="I9096" s="10"/>
      <c r="J9096" s="25"/>
      <c r="K9096" s="250"/>
      <c r="L9096" s="31"/>
      <c r="M9096" s="9"/>
      <c r="N9096" s="11" t="s">
        <v>25</v>
      </c>
      <c r="O9096" s="39"/>
      <c r="P9096" s="47"/>
      <c r="Q9096" s="13"/>
      <c r="R9096" s="248">
        <f t="shared" si="1410"/>
        <v>0</v>
      </c>
      <c r="S9096" s="248">
        <f t="shared" si="1411"/>
        <v>0</v>
      </c>
      <c r="T9096" s="248">
        <f t="shared" si="1412"/>
        <v>0</v>
      </c>
      <c r="U9096" s="248">
        <f t="shared" si="1413"/>
        <v>0</v>
      </c>
      <c r="V9096" s="13"/>
      <c r="W9096" s="7"/>
      <c r="AT9096" s="130"/>
      <c r="BF9096" s="33">
        <f t="shared" si="1419"/>
        <v>41242</v>
      </c>
      <c r="BG9096" s="34">
        <f t="shared" si="1414"/>
        <v>82.88000000000001</v>
      </c>
      <c r="BH9096" s="32">
        <f t="shared" si="1415"/>
        <v>1</v>
      </c>
      <c r="BI9096" s="32">
        <f t="shared" si="1416"/>
        <v>0</v>
      </c>
      <c r="BJ9096" s="69">
        <f t="shared" si="1417"/>
        <v>0</v>
      </c>
      <c r="BK9096" s="158" t="str">
        <f t="shared" si="1418"/>
        <v/>
      </c>
    </row>
    <row r="9097" spans="1:63" ht="12" customHeight="1" x14ac:dyDescent="0.2">
      <c r="A9097" s="8"/>
      <c r="B9097" s="7"/>
      <c r="C9097" s="7"/>
      <c r="D9097" s="7"/>
      <c r="E9097" s="7"/>
      <c r="F9097" s="7"/>
      <c r="G9097" s="7"/>
      <c r="H9097" s="7"/>
      <c r="I9097" s="10"/>
      <c r="J9097" s="25"/>
      <c r="K9097" s="250"/>
      <c r="L9097" s="31"/>
      <c r="M9097" s="9"/>
      <c r="N9097" s="11" t="s">
        <v>25</v>
      </c>
      <c r="O9097" s="39"/>
      <c r="P9097" s="47"/>
      <c r="Q9097" s="13"/>
      <c r="R9097" s="248">
        <f t="shared" si="1410"/>
        <v>0</v>
      </c>
      <c r="S9097" s="248">
        <f t="shared" si="1411"/>
        <v>0</v>
      </c>
      <c r="T9097" s="248">
        <f t="shared" si="1412"/>
        <v>0</v>
      </c>
      <c r="U9097" s="248">
        <f t="shared" si="1413"/>
        <v>0</v>
      </c>
      <c r="V9097" s="13"/>
      <c r="W9097" s="7"/>
      <c r="AT9097" s="130"/>
      <c r="BF9097" s="33">
        <f t="shared" si="1419"/>
        <v>41242</v>
      </c>
      <c r="BG9097" s="34">
        <f t="shared" si="1414"/>
        <v>82.88000000000001</v>
      </c>
      <c r="BH9097" s="32">
        <f t="shared" si="1415"/>
        <v>1</v>
      </c>
      <c r="BI9097" s="32">
        <f t="shared" si="1416"/>
        <v>0</v>
      </c>
      <c r="BJ9097" s="69">
        <f t="shared" si="1417"/>
        <v>0</v>
      </c>
      <c r="BK9097" s="158" t="str">
        <f t="shared" si="1418"/>
        <v/>
      </c>
    </row>
    <row r="9098" spans="1:63" ht="12" customHeight="1" x14ac:dyDescent="0.2">
      <c r="A9098" s="8"/>
      <c r="B9098" s="7"/>
      <c r="C9098" s="7"/>
      <c r="D9098" s="7"/>
      <c r="E9098" s="7"/>
      <c r="F9098" s="7"/>
      <c r="G9098" s="7"/>
      <c r="H9098" s="7"/>
      <c r="I9098" s="10"/>
      <c r="J9098" s="25"/>
      <c r="K9098" s="250"/>
      <c r="L9098" s="31"/>
      <c r="M9098" s="9"/>
      <c r="N9098" s="11" t="s">
        <v>25</v>
      </c>
      <c r="O9098" s="39"/>
      <c r="P9098" s="47"/>
      <c r="Q9098" s="13"/>
      <c r="R9098" s="248">
        <f t="shared" si="1410"/>
        <v>0</v>
      </c>
      <c r="S9098" s="248">
        <f t="shared" si="1411"/>
        <v>0</v>
      </c>
      <c r="T9098" s="248">
        <f t="shared" si="1412"/>
        <v>0</v>
      </c>
      <c r="U9098" s="248">
        <f t="shared" si="1413"/>
        <v>0</v>
      </c>
      <c r="V9098" s="13"/>
      <c r="W9098" s="7"/>
      <c r="AT9098" s="130"/>
      <c r="BF9098" s="33">
        <f t="shared" si="1419"/>
        <v>41242</v>
      </c>
      <c r="BG9098" s="34">
        <f t="shared" si="1414"/>
        <v>82.88000000000001</v>
      </c>
      <c r="BH9098" s="32">
        <f t="shared" si="1415"/>
        <v>1</v>
      </c>
      <c r="BI9098" s="32">
        <f t="shared" si="1416"/>
        <v>0</v>
      </c>
      <c r="BJ9098" s="69">
        <f t="shared" si="1417"/>
        <v>0</v>
      </c>
      <c r="BK9098" s="158" t="str">
        <f t="shared" si="1418"/>
        <v/>
      </c>
    </row>
    <row r="9099" spans="1:63" ht="12" customHeight="1" x14ac:dyDescent="0.2">
      <c r="A9099" s="8"/>
      <c r="B9099" s="7"/>
      <c r="C9099" s="7"/>
      <c r="D9099" s="7"/>
      <c r="E9099" s="7"/>
      <c r="F9099" s="7"/>
      <c r="G9099" s="7"/>
      <c r="H9099" s="7"/>
      <c r="I9099" s="10"/>
      <c r="J9099" s="25"/>
      <c r="K9099" s="250"/>
      <c r="L9099" s="31"/>
      <c r="M9099" s="9"/>
      <c r="N9099" s="11" t="s">
        <v>25</v>
      </c>
      <c r="O9099" s="39"/>
      <c r="P9099" s="47"/>
      <c r="Q9099" s="13"/>
      <c r="R9099" s="248">
        <f t="shared" ref="R9099:R9162" si="1420">IF(N9099&lt;&gt;"M",ROUND(IF(M9099&lt;&gt;"Y",IF(P9099&lt;&gt;"Y",K9099,K9099*(BH9099-1)),0),ROUNDING),"")</f>
        <v>0</v>
      </c>
      <c r="S9099" s="248">
        <f t="shared" ref="S9099:S9162" si="1421">IF(N9099&lt;&gt;"M",ROUND(IF(O9099&gt;0,IF(M9099="Y",BI9099*(1-O9099),IF(BI9099&gt;R9099,R9099 + (BI9099 - R9099)*(1-O9099),BI9099)),BI9099),ROUNDING),"")</f>
        <v>0</v>
      </c>
      <c r="T9099" s="248">
        <f t="shared" ref="T9099:T9162" si="1422">IF(N9099&lt;&gt;"M",ROUND(IF(O9099&gt;0,IF(M9099="Y",BJ9099*(1-O9099),IF(BJ9099&gt;R9099,R9099 + (BJ9099 - R9099)*(1-O9099),BJ9099)),BJ9099),ROUNDING),"")</f>
        <v>0</v>
      </c>
      <c r="U9099" s="248">
        <f t="shared" ref="U9099:U9162" si="1423">IF(N9099&lt;&gt;"M",ROUND(IF(OR(N9099="P",N9099=""),0,IF(OR(M9099="N",M9099=""),T9099-R9099,T9099)),ROUNDING),"")</f>
        <v>0</v>
      </c>
      <c r="V9099" s="13"/>
      <c r="W9099" s="7"/>
      <c r="AT9099" s="130"/>
      <c r="BF9099" s="33">
        <f t="shared" si="1419"/>
        <v>41242</v>
      </c>
      <c r="BG9099" s="34">
        <f t="shared" ref="BG9099:BG9162" si="1424">IF(N9099&lt;&gt;"M",BG9098+U9099,BG9098)</f>
        <v>82.88000000000001</v>
      </c>
      <c r="BH9099" s="32">
        <f t="shared" ref="BH9099:BH9162" si="1425">IF(L9099&lt;&gt;"",IF(ODDS_TYPE=1,L9099,IF(ODDS_TYPE=2,IF(L9099&gt;0,1+L9099/100,IF(L9099&lt;0,1-100/L9099,1)),IF(ODDS_TYPE=3,1+L9099,IF(ODDS_TYPE=4,1+L9099,IF(ODDS_TYPE=5,IF(L9099&gt;0,1+L9099,1-1/L9099),IF(ODDS_TYPE=6,IF(L9099&gt;=0,L9099+1,1-1/L9099),1)))))),1)</f>
        <v>1</v>
      </c>
      <c r="BI9099" s="32">
        <f t="shared" ref="BI9099:BI9162" si="1426">IF(P9099&lt;&gt;"Y",IF(M9099&lt;&gt;"Y",K9099*BH9099,K9099*BH9099 - K9099),IF(M9099&lt;&gt;"Y",K9099*BH9099,K9099))</f>
        <v>0</v>
      </c>
      <c r="BJ9099" s="69">
        <f t="shared" ref="BJ9099:BJ9162" si="1427">IF(P9099&lt;&gt;"Y",
IF(M9099&lt;&gt;"Y",
IF(N9099="Y",K9099*BH9099,IF(N9099="P",0,IF(OR(N9099="R",N9099="PU"),K9099,IF(N9099="H",K9099*BH9099*0.5,IF(N9099="HW",K9099*0.5*(1 + BH9099),IF(N9099="HL",K9099*0.5,0)))))),
IF(N9099="Y",K9099*BH9099 - K9099,IF(N9099="P",0,IF(OR(N9099="R",N9099="PU"),0,IF(N9099="H",IF(BH9099&gt;2,0.5*K9099*BH9099 - K9099,0),IF(N9099="HW",K9099*0.5*(1 + BH9099) - K9099,IF(N9099="HL",0,0))))))),
IF(M9099&lt;&gt;"Y",
IF(N9099="Y",K9099*BH9099,IF(N9099="P",0,IF(OR(N9099="R",N9099="PU"),K9099*(BH9099-1),IF(N9099="H",K9099*BH9099*0.5,IF(N9099="HW",K9099*(BH9099-1)*0.5,IF(N9099="HL",K9099*BH9099 - K9099*0.5,0)))))),
IF(N9099="Y",K9099,IF(N9099="P",0,IF(OR(N9099="R",N9099="PU"),0,IF(N9099="H",IF(BH9099&lt;2,K9099*BH9099*0.5 - K9099*(BH9099-1),0),IF(N9099="HW",0,IF(N9099="HL",K9099*0.5,0)))))))
)</f>
        <v>0</v>
      </c>
      <c r="BK9099" s="158" t="str">
        <f t="shared" ref="BK9099:BK9162" si="1428">IF(FILT_M=1,IF(LEN(C9099)&gt;0,C9099,""),IF(FILT_M=2,IF(LEN(E9099)&gt;0,E9099,""),IF(FILT_M=3,IF(LEN(F9099)&gt;0,F9099,""),IF(FILT_M=4,IF(LEN(G9099)&gt;0,G9099,""),""))))</f>
        <v/>
      </c>
    </row>
    <row r="9100" spans="1:63" ht="12" customHeight="1" x14ac:dyDescent="0.2">
      <c r="A9100" s="8"/>
      <c r="B9100" s="7"/>
      <c r="C9100" s="7"/>
      <c r="D9100" s="7"/>
      <c r="E9100" s="7"/>
      <c r="F9100" s="7"/>
      <c r="G9100" s="7"/>
      <c r="H9100" s="7"/>
      <c r="I9100" s="10"/>
      <c r="J9100" s="25"/>
      <c r="K9100" s="250"/>
      <c r="L9100" s="31"/>
      <c r="M9100" s="9"/>
      <c r="N9100" s="11" t="s">
        <v>25</v>
      </c>
      <c r="O9100" s="39"/>
      <c r="P9100" s="47"/>
      <c r="Q9100" s="13"/>
      <c r="R9100" s="248">
        <f t="shared" si="1420"/>
        <v>0</v>
      </c>
      <c r="S9100" s="248">
        <f t="shared" si="1421"/>
        <v>0</v>
      </c>
      <c r="T9100" s="248">
        <f t="shared" si="1422"/>
        <v>0</v>
      </c>
      <c r="U9100" s="248">
        <f t="shared" si="1423"/>
        <v>0</v>
      </c>
      <c r="V9100" s="13"/>
      <c r="W9100" s="7"/>
      <c r="AT9100" s="130"/>
      <c r="BF9100" s="33">
        <f t="shared" ref="BF9100:BF9163" si="1429">IF(A9100&gt;2,A9100,BF9099)</f>
        <v>41242</v>
      </c>
      <c r="BG9100" s="34">
        <f t="shared" si="1424"/>
        <v>82.88000000000001</v>
      </c>
      <c r="BH9100" s="32">
        <f t="shared" si="1425"/>
        <v>1</v>
      </c>
      <c r="BI9100" s="32">
        <f t="shared" si="1426"/>
        <v>0</v>
      </c>
      <c r="BJ9100" s="69">
        <f t="shared" si="1427"/>
        <v>0</v>
      </c>
      <c r="BK9100" s="158" t="str">
        <f t="shared" si="1428"/>
        <v/>
      </c>
    </row>
    <row r="9101" spans="1:63" ht="12" customHeight="1" x14ac:dyDescent="0.2">
      <c r="A9101" s="8"/>
      <c r="B9101" s="7"/>
      <c r="C9101" s="7"/>
      <c r="D9101" s="7"/>
      <c r="E9101" s="7"/>
      <c r="F9101" s="7"/>
      <c r="G9101" s="7"/>
      <c r="H9101" s="7"/>
      <c r="I9101" s="10"/>
      <c r="J9101" s="25"/>
      <c r="K9101" s="250"/>
      <c r="L9101" s="31"/>
      <c r="M9101" s="9"/>
      <c r="N9101" s="11" t="s">
        <v>25</v>
      </c>
      <c r="O9101" s="39"/>
      <c r="P9101" s="47"/>
      <c r="Q9101" s="13"/>
      <c r="R9101" s="248">
        <f t="shared" si="1420"/>
        <v>0</v>
      </c>
      <c r="S9101" s="248">
        <f t="shared" si="1421"/>
        <v>0</v>
      </c>
      <c r="T9101" s="248">
        <f t="shared" si="1422"/>
        <v>0</v>
      </c>
      <c r="U9101" s="248">
        <f t="shared" si="1423"/>
        <v>0</v>
      </c>
      <c r="V9101" s="13"/>
      <c r="W9101" s="7"/>
      <c r="AT9101" s="130"/>
      <c r="BF9101" s="33">
        <f t="shared" si="1429"/>
        <v>41242</v>
      </c>
      <c r="BG9101" s="34">
        <f t="shared" si="1424"/>
        <v>82.88000000000001</v>
      </c>
      <c r="BH9101" s="32">
        <f t="shared" si="1425"/>
        <v>1</v>
      </c>
      <c r="BI9101" s="32">
        <f t="shared" si="1426"/>
        <v>0</v>
      </c>
      <c r="BJ9101" s="69">
        <f t="shared" si="1427"/>
        <v>0</v>
      </c>
      <c r="BK9101" s="158" t="str">
        <f t="shared" si="1428"/>
        <v/>
      </c>
    </row>
    <row r="9102" spans="1:63" ht="12" customHeight="1" x14ac:dyDescent="0.2">
      <c r="A9102" s="8"/>
      <c r="B9102" s="7"/>
      <c r="C9102" s="7"/>
      <c r="D9102" s="7"/>
      <c r="E9102" s="7"/>
      <c r="F9102" s="7"/>
      <c r="G9102" s="7"/>
      <c r="H9102" s="7"/>
      <c r="I9102" s="10"/>
      <c r="J9102" s="25"/>
      <c r="K9102" s="250"/>
      <c r="L9102" s="31"/>
      <c r="M9102" s="9"/>
      <c r="N9102" s="11" t="s">
        <v>25</v>
      </c>
      <c r="O9102" s="39"/>
      <c r="P9102" s="47"/>
      <c r="Q9102" s="13"/>
      <c r="R9102" s="248">
        <f t="shared" si="1420"/>
        <v>0</v>
      </c>
      <c r="S9102" s="248">
        <f t="shared" si="1421"/>
        <v>0</v>
      </c>
      <c r="T9102" s="248">
        <f t="shared" si="1422"/>
        <v>0</v>
      </c>
      <c r="U9102" s="248">
        <f t="shared" si="1423"/>
        <v>0</v>
      </c>
      <c r="V9102" s="13"/>
      <c r="W9102" s="7"/>
      <c r="AT9102" s="130"/>
      <c r="BF9102" s="33">
        <f t="shared" si="1429"/>
        <v>41242</v>
      </c>
      <c r="BG9102" s="34">
        <f t="shared" si="1424"/>
        <v>82.88000000000001</v>
      </c>
      <c r="BH9102" s="32">
        <f t="shared" si="1425"/>
        <v>1</v>
      </c>
      <c r="BI9102" s="32">
        <f t="shared" si="1426"/>
        <v>0</v>
      </c>
      <c r="BJ9102" s="69">
        <f t="shared" si="1427"/>
        <v>0</v>
      </c>
      <c r="BK9102" s="158" t="str">
        <f t="shared" si="1428"/>
        <v/>
      </c>
    </row>
    <row r="9103" spans="1:63" ht="12" customHeight="1" x14ac:dyDescent="0.2">
      <c r="A9103" s="8"/>
      <c r="B9103" s="7"/>
      <c r="C9103" s="7"/>
      <c r="D9103" s="7"/>
      <c r="E9103" s="7"/>
      <c r="F9103" s="7"/>
      <c r="G9103" s="7"/>
      <c r="H9103" s="7"/>
      <c r="I9103" s="10"/>
      <c r="J9103" s="25"/>
      <c r="K9103" s="250"/>
      <c r="L9103" s="31"/>
      <c r="M9103" s="9"/>
      <c r="N9103" s="11" t="s">
        <v>25</v>
      </c>
      <c r="O9103" s="39"/>
      <c r="P9103" s="47"/>
      <c r="Q9103" s="13"/>
      <c r="R9103" s="248">
        <f t="shared" si="1420"/>
        <v>0</v>
      </c>
      <c r="S9103" s="248">
        <f t="shared" si="1421"/>
        <v>0</v>
      </c>
      <c r="T9103" s="248">
        <f t="shared" si="1422"/>
        <v>0</v>
      </c>
      <c r="U9103" s="248">
        <f t="shared" si="1423"/>
        <v>0</v>
      </c>
      <c r="V9103" s="13"/>
      <c r="W9103" s="7"/>
      <c r="AT9103" s="130"/>
      <c r="BF9103" s="33">
        <f t="shared" si="1429"/>
        <v>41242</v>
      </c>
      <c r="BG9103" s="34">
        <f t="shared" si="1424"/>
        <v>82.88000000000001</v>
      </c>
      <c r="BH9103" s="32">
        <f t="shared" si="1425"/>
        <v>1</v>
      </c>
      <c r="BI9103" s="32">
        <f t="shared" si="1426"/>
        <v>0</v>
      </c>
      <c r="BJ9103" s="69">
        <f t="shared" si="1427"/>
        <v>0</v>
      </c>
      <c r="BK9103" s="158" t="str">
        <f t="shared" si="1428"/>
        <v/>
      </c>
    </row>
    <row r="9104" spans="1:63" ht="12" customHeight="1" x14ac:dyDescent="0.2">
      <c r="A9104" s="8"/>
      <c r="B9104" s="7"/>
      <c r="C9104" s="7"/>
      <c r="D9104" s="7"/>
      <c r="E9104" s="7"/>
      <c r="F9104" s="7"/>
      <c r="G9104" s="7"/>
      <c r="H9104" s="7"/>
      <c r="I9104" s="10"/>
      <c r="J9104" s="25"/>
      <c r="K9104" s="250"/>
      <c r="L9104" s="31"/>
      <c r="M9104" s="9"/>
      <c r="N9104" s="11" t="s">
        <v>25</v>
      </c>
      <c r="O9104" s="39"/>
      <c r="P9104" s="47"/>
      <c r="Q9104" s="13"/>
      <c r="R9104" s="248">
        <f t="shared" si="1420"/>
        <v>0</v>
      </c>
      <c r="S9104" s="248">
        <f t="shared" si="1421"/>
        <v>0</v>
      </c>
      <c r="T9104" s="248">
        <f t="shared" si="1422"/>
        <v>0</v>
      </c>
      <c r="U9104" s="248">
        <f t="shared" si="1423"/>
        <v>0</v>
      </c>
      <c r="V9104" s="13"/>
      <c r="W9104" s="7"/>
      <c r="AT9104" s="130"/>
      <c r="BF9104" s="33">
        <f t="shared" si="1429"/>
        <v>41242</v>
      </c>
      <c r="BG9104" s="34">
        <f t="shared" si="1424"/>
        <v>82.88000000000001</v>
      </c>
      <c r="BH9104" s="32">
        <f t="shared" si="1425"/>
        <v>1</v>
      </c>
      <c r="BI9104" s="32">
        <f t="shared" si="1426"/>
        <v>0</v>
      </c>
      <c r="BJ9104" s="69">
        <f t="shared" si="1427"/>
        <v>0</v>
      </c>
      <c r="BK9104" s="158" t="str">
        <f t="shared" si="1428"/>
        <v/>
      </c>
    </row>
    <row r="9105" spans="1:63" ht="12" customHeight="1" x14ac:dyDescent="0.2">
      <c r="A9105" s="8"/>
      <c r="B9105" s="7"/>
      <c r="C9105" s="7"/>
      <c r="D9105" s="7"/>
      <c r="E9105" s="7"/>
      <c r="F9105" s="7"/>
      <c r="G9105" s="7"/>
      <c r="H9105" s="7"/>
      <c r="I9105" s="10"/>
      <c r="J9105" s="25"/>
      <c r="K9105" s="250"/>
      <c r="L9105" s="31"/>
      <c r="M9105" s="9"/>
      <c r="N9105" s="11" t="s">
        <v>25</v>
      </c>
      <c r="O9105" s="39"/>
      <c r="P9105" s="47"/>
      <c r="Q9105" s="13"/>
      <c r="R9105" s="248">
        <f t="shared" si="1420"/>
        <v>0</v>
      </c>
      <c r="S9105" s="248">
        <f t="shared" si="1421"/>
        <v>0</v>
      </c>
      <c r="T9105" s="248">
        <f t="shared" si="1422"/>
        <v>0</v>
      </c>
      <c r="U9105" s="248">
        <f t="shared" si="1423"/>
        <v>0</v>
      </c>
      <c r="V9105" s="13"/>
      <c r="W9105" s="7"/>
      <c r="AT9105" s="130"/>
      <c r="BF9105" s="33">
        <f t="shared" si="1429"/>
        <v>41242</v>
      </c>
      <c r="BG9105" s="34">
        <f t="shared" si="1424"/>
        <v>82.88000000000001</v>
      </c>
      <c r="BH9105" s="32">
        <f t="shared" si="1425"/>
        <v>1</v>
      </c>
      <c r="BI9105" s="32">
        <f t="shared" si="1426"/>
        <v>0</v>
      </c>
      <c r="BJ9105" s="69">
        <f t="shared" si="1427"/>
        <v>0</v>
      </c>
      <c r="BK9105" s="158" t="str">
        <f t="shared" si="1428"/>
        <v/>
      </c>
    </row>
    <row r="9106" spans="1:63" ht="12" customHeight="1" x14ac:dyDescent="0.2">
      <c r="A9106" s="8"/>
      <c r="B9106" s="7"/>
      <c r="C9106" s="7"/>
      <c r="D9106" s="7"/>
      <c r="E9106" s="7"/>
      <c r="F9106" s="7"/>
      <c r="G9106" s="7"/>
      <c r="H9106" s="7"/>
      <c r="I9106" s="10"/>
      <c r="J9106" s="25"/>
      <c r="K9106" s="250"/>
      <c r="L9106" s="31"/>
      <c r="M9106" s="9"/>
      <c r="N9106" s="11" t="s">
        <v>25</v>
      </c>
      <c r="O9106" s="39"/>
      <c r="P9106" s="47"/>
      <c r="Q9106" s="13"/>
      <c r="R9106" s="248">
        <f t="shared" si="1420"/>
        <v>0</v>
      </c>
      <c r="S9106" s="248">
        <f t="shared" si="1421"/>
        <v>0</v>
      </c>
      <c r="T9106" s="248">
        <f t="shared" si="1422"/>
        <v>0</v>
      </c>
      <c r="U9106" s="248">
        <f t="shared" si="1423"/>
        <v>0</v>
      </c>
      <c r="V9106" s="13"/>
      <c r="W9106" s="7"/>
      <c r="AT9106" s="130"/>
      <c r="BF9106" s="33">
        <f t="shared" si="1429"/>
        <v>41242</v>
      </c>
      <c r="BG9106" s="34">
        <f t="shared" si="1424"/>
        <v>82.88000000000001</v>
      </c>
      <c r="BH9106" s="32">
        <f t="shared" si="1425"/>
        <v>1</v>
      </c>
      <c r="BI9106" s="32">
        <f t="shared" si="1426"/>
        <v>0</v>
      </c>
      <c r="BJ9106" s="69">
        <f t="shared" si="1427"/>
        <v>0</v>
      </c>
      <c r="BK9106" s="158" t="str">
        <f t="shared" si="1428"/>
        <v/>
      </c>
    </row>
    <row r="9107" spans="1:63" ht="12" customHeight="1" x14ac:dyDescent="0.2">
      <c r="A9107" s="8"/>
      <c r="B9107" s="7"/>
      <c r="C9107" s="7"/>
      <c r="D9107" s="7"/>
      <c r="E9107" s="7"/>
      <c r="F9107" s="7"/>
      <c r="G9107" s="7"/>
      <c r="H9107" s="7"/>
      <c r="I9107" s="10"/>
      <c r="J9107" s="25"/>
      <c r="K9107" s="250"/>
      <c r="L9107" s="31"/>
      <c r="M9107" s="9"/>
      <c r="N9107" s="11" t="s">
        <v>25</v>
      </c>
      <c r="O9107" s="39"/>
      <c r="P9107" s="47"/>
      <c r="Q9107" s="13"/>
      <c r="R9107" s="248">
        <f t="shared" si="1420"/>
        <v>0</v>
      </c>
      <c r="S9107" s="248">
        <f t="shared" si="1421"/>
        <v>0</v>
      </c>
      <c r="T9107" s="248">
        <f t="shared" si="1422"/>
        <v>0</v>
      </c>
      <c r="U9107" s="248">
        <f t="shared" si="1423"/>
        <v>0</v>
      </c>
      <c r="V9107" s="13"/>
      <c r="W9107" s="7"/>
      <c r="AT9107" s="130"/>
      <c r="BF9107" s="33">
        <f t="shared" si="1429"/>
        <v>41242</v>
      </c>
      <c r="BG9107" s="34">
        <f t="shared" si="1424"/>
        <v>82.88000000000001</v>
      </c>
      <c r="BH9107" s="32">
        <f t="shared" si="1425"/>
        <v>1</v>
      </c>
      <c r="BI9107" s="32">
        <f t="shared" si="1426"/>
        <v>0</v>
      </c>
      <c r="BJ9107" s="69">
        <f t="shared" si="1427"/>
        <v>0</v>
      </c>
      <c r="BK9107" s="158" t="str">
        <f t="shared" si="1428"/>
        <v/>
      </c>
    </row>
    <row r="9108" spans="1:63" ht="12" customHeight="1" x14ac:dyDescent="0.2">
      <c r="A9108" s="8"/>
      <c r="B9108" s="7"/>
      <c r="C9108" s="7"/>
      <c r="D9108" s="7"/>
      <c r="E9108" s="7"/>
      <c r="F9108" s="7"/>
      <c r="G9108" s="7"/>
      <c r="H9108" s="7"/>
      <c r="I9108" s="10"/>
      <c r="J9108" s="25"/>
      <c r="K9108" s="250"/>
      <c r="L9108" s="31"/>
      <c r="M9108" s="9"/>
      <c r="N9108" s="11" t="s">
        <v>25</v>
      </c>
      <c r="O9108" s="39"/>
      <c r="P9108" s="47"/>
      <c r="Q9108" s="13"/>
      <c r="R9108" s="248">
        <f t="shared" si="1420"/>
        <v>0</v>
      </c>
      <c r="S9108" s="248">
        <f t="shared" si="1421"/>
        <v>0</v>
      </c>
      <c r="T9108" s="248">
        <f t="shared" si="1422"/>
        <v>0</v>
      </c>
      <c r="U9108" s="248">
        <f t="shared" si="1423"/>
        <v>0</v>
      </c>
      <c r="V9108" s="13"/>
      <c r="W9108" s="7"/>
      <c r="AT9108" s="130"/>
      <c r="BF9108" s="33">
        <f t="shared" si="1429"/>
        <v>41242</v>
      </c>
      <c r="BG9108" s="34">
        <f t="shared" si="1424"/>
        <v>82.88000000000001</v>
      </c>
      <c r="BH9108" s="32">
        <f t="shared" si="1425"/>
        <v>1</v>
      </c>
      <c r="BI9108" s="32">
        <f t="shared" si="1426"/>
        <v>0</v>
      </c>
      <c r="BJ9108" s="69">
        <f t="shared" si="1427"/>
        <v>0</v>
      </c>
      <c r="BK9108" s="158" t="str">
        <f t="shared" si="1428"/>
        <v/>
      </c>
    </row>
    <row r="9109" spans="1:63" ht="12" customHeight="1" x14ac:dyDescent="0.2">
      <c r="A9109" s="8"/>
      <c r="B9109" s="7"/>
      <c r="C9109" s="7"/>
      <c r="D9109" s="7"/>
      <c r="E9109" s="7"/>
      <c r="F9109" s="7"/>
      <c r="G9109" s="7"/>
      <c r="H9109" s="7"/>
      <c r="I9109" s="10"/>
      <c r="J9109" s="25"/>
      <c r="K9109" s="250"/>
      <c r="L9109" s="31"/>
      <c r="M9109" s="9"/>
      <c r="N9109" s="11" t="s">
        <v>25</v>
      </c>
      <c r="O9109" s="39"/>
      <c r="P9109" s="47"/>
      <c r="Q9109" s="13"/>
      <c r="R9109" s="248">
        <f t="shared" si="1420"/>
        <v>0</v>
      </c>
      <c r="S9109" s="248">
        <f t="shared" si="1421"/>
        <v>0</v>
      </c>
      <c r="T9109" s="248">
        <f t="shared" si="1422"/>
        <v>0</v>
      </c>
      <c r="U9109" s="248">
        <f t="shared" si="1423"/>
        <v>0</v>
      </c>
      <c r="V9109" s="13"/>
      <c r="W9109" s="7"/>
      <c r="AT9109" s="130"/>
      <c r="BF9109" s="33">
        <f t="shared" si="1429"/>
        <v>41242</v>
      </c>
      <c r="BG9109" s="34">
        <f t="shared" si="1424"/>
        <v>82.88000000000001</v>
      </c>
      <c r="BH9109" s="32">
        <f t="shared" si="1425"/>
        <v>1</v>
      </c>
      <c r="BI9109" s="32">
        <f t="shared" si="1426"/>
        <v>0</v>
      </c>
      <c r="BJ9109" s="69">
        <f t="shared" si="1427"/>
        <v>0</v>
      </c>
      <c r="BK9109" s="158" t="str">
        <f t="shared" si="1428"/>
        <v/>
      </c>
    </row>
    <row r="9110" spans="1:63" ht="12" customHeight="1" x14ac:dyDescent="0.2">
      <c r="A9110" s="8"/>
      <c r="B9110" s="7"/>
      <c r="C9110" s="7"/>
      <c r="D9110" s="7"/>
      <c r="E9110" s="7"/>
      <c r="F9110" s="7"/>
      <c r="G9110" s="7"/>
      <c r="H9110" s="7"/>
      <c r="I9110" s="10"/>
      <c r="J9110" s="25"/>
      <c r="K9110" s="250"/>
      <c r="L9110" s="31"/>
      <c r="M9110" s="9"/>
      <c r="N9110" s="11" t="s">
        <v>25</v>
      </c>
      <c r="O9110" s="39"/>
      <c r="P9110" s="47"/>
      <c r="Q9110" s="13"/>
      <c r="R9110" s="248">
        <f t="shared" si="1420"/>
        <v>0</v>
      </c>
      <c r="S9110" s="248">
        <f t="shared" si="1421"/>
        <v>0</v>
      </c>
      <c r="T9110" s="248">
        <f t="shared" si="1422"/>
        <v>0</v>
      </c>
      <c r="U9110" s="248">
        <f t="shared" si="1423"/>
        <v>0</v>
      </c>
      <c r="V9110" s="13"/>
      <c r="W9110" s="7"/>
      <c r="AT9110" s="130"/>
      <c r="BF9110" s="33">
        <f t="shared" si="1429"/>
        <v>41242</v>
      </c>
      <c r="BG9110" s="34">
        <f t="shared" si="1424"/>
        <v>82.88000000000001</v>
      </c>
      <c r="BH9110" s="32">
        <f t="shared" si="1425"/>
        <v>1</v>
      </c>
      <c r="BI9110" s="32">
        <f t="shared" si="1426"/>
        <v>0</v>
      </c>
      <c r="BJ9110" s="69">
        <f t="shared" si="1427"/>
        <v>0</v>
      </c>
      <c r="BK9110" s="158" t="str">
        <f t="shared" si="1428"/>
        <v/>
      </c>
    </row>
    <row r="9111" spans="1:63" ht="12" customHeight="1" x14ac:dyDescent="0.2">
      <c r="A9111" s="8"/>
      <c r="B9111" s="7"/>
      <c r="C9111" s="7"/>
      <c r="D9111" s="7"/>
      <c r="E9111" s="7"/>
      <c r="F9111" s="7"/>
      <c r="G9111" s="7"/>
      <c r="H9111" s="7"/>
      <c r="I9111" s="10"/>
      <c r="J9111" s="25"/>
      <c r="K9111" s="250"/>
      <c r="L9111" s="31"/>
      <c r="M9111" s="9"/>
      <c r="N9111" s="11" t="s">
        <v>25</v>
      </c>
      <c r="O9111" s="39"/>
      <c r="P9111" s="47"/>
      <c r="Q9111" s="13"/>
      <c r="R9111" s="248">
        <f t="shared" si="1420"/>
        <v>0</v>
      </c>
      <c r="S9111" s="248">
        <f t="shared" si="1421"/>
        <v>0</v>
      </c>
      <c r="T9111" s="248">
        <f t="shared" si="1422"/>
        <v>0</v>
      </c>
      <c r="U9111" s="248">
        <f t="shared" si="1423"/>
        <v>0</v>
      </c>
      <c r="V9111" s="13"/>
      <c r="W9111" s="7"/>
      <c r="AT9111" s="130"/>
      <c r="BF9111" s="33">
        <f t="shared" si="1429"/>
        <v>41242</v>
      </c>
      <c r="BG9111" s="34">
        <f t="shared" si="1424"/>
        <v>82.88000000000001</v>
      </c>
      <c r="BH9111" s="32">
        <f t="shared" si="1425"/>
        <v>1</v>
      </c>
      <c r="BI9111" s="32">
        <f t="shared" si="1426"/>
        <v>0</v>
      </c>
      <c r="BJ9111" s="69">
        <f t="shared" si="1427"/>
        <v>0</v>
      </c>
      <c r="BK9111" s="158" t="str">
        <f t="shared" si="1428"/>
        <v/>
      </c>
    </row>
    <row r="9112" spans="1:63" ht="12" customHeight="1" x14ac:dyDescent="0.2">
      <c r="A9112" s="8"/>
      <c r="B9112" s="7"/>
      <c r="C9112" s="7"/>
      <c r="D9112" s="7"/>
      <c r="E9112" s="7"/>
      <c r="F9112" s="7"/>
      <c r="G9112" s="7"/>
      <c r="H9112" s="7"/>
      <c r="I9112" s="10"/>
      <c r="J9112" s="25"/>
      <c r="K9112" s="250"/>
      <c r="L9112" s="31"/>
      <c r="M9112" s="9"/>
      <c r="N9112" s="11" t="s">
        <v>25</v>
      </c>
      <c r="O9112" s="39"/>
      <c r="P9112" s="47"/>
      <c r="Q9112" s="13"/>
      <c r="R9112" s="248">
        <f t="shared" si="1420"/>
        <v>0</v>
      </c>
      <c r="S9112" s="248">
        <f t="shared" si="1421"/>
        <v>0</v>
      </c>
      <c r="T9112" s="248">
        <f t="shared" si="1422"/>
        <v>0</v>
      </c>
      <c r="U9112" s="248">
        <f t="shared" si="1423"/>
        <v>0</v>
      </c>
      <c r="V9112" s="13"/>
      <c r="W9112" s="7"/>
      <c r="AT9112" s="130"/>
      <c r="BF9112" s="33">
        <f t="shared" si="1429"/>
        <v>41242</v>
      </c>
      <c r="BG9112" s="34">
        <f t="shared" si="1424"/>
        <v>82.88000000000001</v>
      </c>
      <c r="BH9112" s="32">
        <f t="shared" si="1425"/>
        <v>1</v>
      </c>
      <c r="BI9112" s="32">
        <f t="shared" si="1426"/>
        <v>0</v>
      </c>
      <c r="BJ9112" s="69">
        <f t="shared" si="1427"/>
        <v>0</v>
      </c>
      <c r="BK9112" s="158" t="str">
        <f t="shared" si="1428"/>
        <v/>
      </c>
    </row>
    <row r="9113" spans="1:63" ht="12" customHeight="1" x14ac:dyDescent="0.2">
      <c r="A9113" s="8"/>
      <c r="B9113" s="7"/>
      <c r="C9113" s="7"/>
      <c r="D9113" s="7"/>
      <c r="E9113" s="7"/>
      <c r="F9113" s="7"/>
      <c r="G9113" s="7"/>
      <c r="H9113" s="7"/>
      <c r="I9113" s="10"/>
      <c r="J9113" s="25"/>
      <c r="K9113" s="250"/>
      <c r="L9113" s="31"/>
      <c r="M9113" s="9"/>
      <c r="N9113" s="11" t="s">
        <v>25</v>
      </c>
      <c r="O9113" s="39"/>
      <c r="P9113" s="47"/>
      <c r="Q9113" s="13"/>
      <c r="R9113" s="248">
        <f t="shared" si="1420"/>
        <v>0</v>
      </c>
      <c r="S9113" s="248">
        <f t="shared" si="1421"/>
        <v>0</v>
      </c>
      <c r="T9113" s="248">
        <f t="shared" si="1422"/>
        <v>0</v>
      </c>
      <c r="U9113" s="248">
        <f t="shared" si="1423"/>
        <v>0</v>
      </c>
      <c r="V9113" s="13"/>
      <c r="W9113" s="7"/>
      <c r="AT9113" s="130"/>
      <c r="BF9113" s="33">
        <f t="shared" si="1429"/>
        <v>41242</v>
      </c>
      <c r="BG9113" s="34">
        <f t="shared" si="1424"/>
        <v>82.88000000000001</v>
      </c>
      <c r="BH9113" s="32">
        <f t="shared" si="1425"/>
        <v>1</v>
      </c>
      <c r="BI9113" s="32">
        <f t="shared" si="1426"/>
        <v>0</v>
      </c>
      <c r="BJ9113" s="69">
        <f t="shared" si="1427"/>
        <v>0</v>
      </c>
      <c r="BK9113" s="158" t="str">
        <f t="shared" si="1428"/>
        <v/>
      </c>
    </row>
    <row r="9114" spans="1:63" ht="12" customHeight="1" x14ac:dyDescent="0.2">
      <c r="A9114" s="8"/>
      <c r="B9114" s="7"/>
      <c r="C9114" s="7"/>
      <c r="D9114" s="7"/>
      <c r="E9114" s="7"/>
      <c r="F9114" s="7"/>
      <c r="G9114" s="7"/>
      <c r="H9114" s="7"/>
      <c r="I9114" s="10"/>
      <c r="J9114" s="25"/>
      <c r="K9114" s="250"/>
      <c r="L9114" s="31"/>
      <c r="M9114" s="9"/>
      <c r="N9114" s="11" t="s">
        <v>25</v>
      </c>
      <c r="O9114" s="39"/>
      <c r="P9114" s="47"/>
      <c r="Q9114" s="13"/>
      <c r="R9114" s="248">
        <f t="shared" si="1420"/>
        <v>0</v>
      </c>
      <c r="S9114" s="248">
        <f t="shared" si="1421"/>
        <v>0</v>
      </c>
      <c r="T9114" s="248">
        <f t="shared" si="1422"/>
        <v>0</v>
      </c>
      <c r="U9114" s="248">
        <f t="shared" si="1423"/>
        <v>0</v>
      </c>
      <c r="V9114" s="13"/>
      <c r="W9114" s="7"/>
      <c r="AT9114" s="130"/>
      <c r="BF9114" s="33">
        <f t="shared" si="1429"/>
        <v>41242</v>
      </c>
      <c r="BG9114" s="34">
        <f t="shared" si="1424"/>
        <v>82.88000000000001</v>
      </c>
      <c r="BH9114" s="32">
        <f t="shared" si="1425"/>
        <v>1</v>
      </c>
      <c r="BI9114" s="32">
        <f t="shared" si="1426"/>
        <v>0</v>
      </c>
      <c r="BJ9114" s="69">
        <f t="shared" si="1427"/>
        <v>0</v>
      </c>
      <c r="BK9114" s="158" t="str">
        <f t="shared" si="1428"/>
        <v/>
      </c>
    </row>
    <row r="9115" spans="1:63" ht="12" customHeight="1" x14ac:dyDescent="0.2">
      <c r="A9115" s="8"/>
      <c r="B9115" s="7"/>
      <c r="C9115" s="7"/>
      <c r="D9115" s="7"/>
      <c r="E9115" s="7"/>
      <c r="F9115" s="7"/>
      <c r="G9115" s="7"/>
      <c r="H9115" s="7"/>
      <c r="I9115" s="10"/>
      <c r="J9115" s="25"/>
      <c r="K9115" s="250"/>
      <c r="L9115" s="31"/>
      <c r="M9115" s="9"/>
      <c r="N9115" s="11" t="s">
        <v>25</v>
      </c>
      <c r="O9115" s="39"/>
      <c r="P9115" s="47"/>
      <c r="Q9115" s="13"/>
      <c r="R9115" s="248">
        <f t="shared" si="1420"/>
        <v>0</v>
      </c>
      <c r="S9115" s="248">
        <f t="shared" si="1421"/>
        <v>0</v>
      </c>
      <c r="T9115" s="248">
        <f t="shared" si="1422"/>
        <v>0</v>
      </c>
      <c r="U9115" s="248">
        <f t="shared" si="1423"/>
        <v>0</v>
      </c>
      <c r="V9115" s="13"/>
      <c r="W9115" s="7"/>
      <c r="AT9115" s="130"/>
      <c r="BF9115" s="33">
        <f t="shared" si="1429"/>
        <v>41242</v>
      </c>
      <c r="BG9115" s="34">
        <f t="shared" si="1424"/>
        <v>82.88000000000001</v>
      </c>
      <c r="BH9115" s="32">
        <f t="shared" si="1425"/>
        <v>1</v>
      </c>
      <c r="BI9115" s="32">
        <f t="shared" si="1426"/>
        <v>0</v>
      </c>
      <c r="BJ9115" s="69">
        <f t="shared" si="1427"/>
        <v>0</v>
      </c>
      <c r="BK9115" s="158" t="str">
        <f t="shared" si="1428"/>
        <v/>
      </c>
    </row>
    <row r="9116" spans="1:63" ht="12" customHeight="1" x14ac:dyDescent="0.2">
      <c r="A9116" s="8"/>
      <c r="B9116" s="7"/>
      <c r="C9116" s="7"/>
      <c r="D9116" s="7"/>
      <c r="E9116" s="7"/>
      <c r="F9116" s="7"/>
      <c r="G9116" s="7"/>
      <c r="H9116" s="7"/>
      <c r="I9116" s="10"/>
      <c r="J9116" s="25"/>
      <c r="K9116" s="250"/>
      <c r="L9116" s="31"/>
      <c r="M9116" s="9"/>
      <c r="N9116" s="11" t="s">
        <v>25</v>
      </c>
      <c r="O9116" s="39"/>
      <c r="P9116" s="47"/>
      <c r="Q9116" s="13"/>
      <c r="R9116" s="248">
        <f t="shared" si="1420"/>
        <v>0</v>
      </c>
      <c r="S9116" s="248">
        <f t="shared" si="1421"/>
        <v>0</v>
      </c>
      <c r="T9116" s="248">
        <f t="shared" si="1422"/>
        <v>0</v>
      </c>
      <c r="U9116" s="248">
        <f t="shared" si="1423"/>
        <v>0</v>
      </c>
      <c r="V9116" s="13"/>
      <c r="W9116" s="7"/>
      <c r="AT9116" s="130"/>
      <c r="BF9116" s="33">
        <f t="shared" si="1429"/>
        <v>41242</v>
      </c>
      <c r="BG9116" s="34">
        <f t="shared" si="1424"/>
        <v>82.88000000000001</v>
      </c>
      <c r="BH9116" s="32">
        <f t="shared" si="1425"/>
        <v>1</v>
      </c>
      <c r="BI9116" s="32">
        <f t="shared" si="1426"/>
        <v>0</v>
      </c>
      <c r="BJ9116" s="69">
        <f t="shared" si="1427"/>
        <v>0</v>
      </c>
      <c r="BK9116" s="158" t="str">
        <f t="shared" si="1428"/>
        <v/>
      </c>
    </row>
    <row r="9117" spans="1:63" ht="12" customHeight="1" x14ac:dyDescent="0.2">
      <c r="A9117" s="8"/>
      <c r="B9117" s="7"/>
      <c r="C9117" s="7"/>
      <c r="D9117" s="7"/>
      <c r="E9117" s="7"/>
      <c r="F9117" s="7"/>
      <c r="G9117" s="7"/>
      <c r="H9117" s="7"/>
      <c r="I9117" s="10"/>
      <c r="J9117" s="25"/>
      <c r="K9117" s="250"/>
      <c r="L9117" s="31"/>
      <c r="M9117" s="9"/>
      <c r="N9117" s="11" t="s">
        <v>25</v>
      </c>
      <c r="O9117" s="39"/>
      <c r="P9117" s="47"/>
      <c r="Q9117" s="13"/>
      <c r="R9117" s="248">
        <f t="shared" si="1420"/>
        <v>0</v>
      </c>
      <c r="S9117" s="248">
        <f t="shared" si="1421"/>
        <v>0</v>
      </c>
      <c r="T9117" s="248">
        <f t="shared" si="1422"/>
        <v>0</v>
      </c>
      <c r="U9117" s="248">
        <f t="shared" si="1423"/>
        <v>0</v>
      </c>
      <c r="V9117" s="13"/>
      <c r="W9117" s="7"/>
      <c r="AT9117" s="130"/>
      <c r="BF9117" s="33">
        <f t="shared" si="1429"/>
        <v>41242</v>
      </c>
      <c r="BG9117" s="34">
        <f t="shared" si="1424"/>
        <v>82.88000000000001</v>
      </c>
      <c r="BH9117" s="32">
        <f t="shared" si="1425"/>
        <v>1</v>
      </c>
      <c r="BI9117" s="32">
        <f t="shared" si="1426"/>
        <v>0</v>
      </c>
      <c r="BJ9117" s="69">
        <f t="shared" si="1427"/>
        <v>0</v>
      </c>
      <c r="BK9117" s="158" t="str">
        <f t="shared" si="1428"/>
        <v/>
      </c>
    </row>
    <row r="9118" spans="1:63" ht="12" customHeight="1" x14ac:dyDescent="0.2">
      <c r="A9118" s="8"/>
      <c r="B9118" s="7"/>
      <c r="C9118" s="7"/>
      <c r="D9118" s="7"/>
      <c r="E9118" s="7"/>
      <c r="F9118" s="7"/>
      <c r="G9118" s="7"/>
      <c r="H9118" s="7"/>
      <c r="I9118" s="10"/>
      <c r="J9118" s="25"/>
      <c r="K9118" s="250"/>
      <c r="L9118" s="31"/>
      <c r="M9118" s="9"/>
      <c r="N9118" s="11" t="s">
        <v>25</v>
      </c>
      <c r="O9118" s="39"/>
      <c r="P9118" s="47"/>
      <c r="Q9118" s="13"/>
      <c r="R9118" s="248">
        <f t="shared" si="1420"/>
        <v>0</v>
      </c>
      <c r="S9118" s="248">
        <f t="shared" si="1421"/>
        <v>0</v>
      </c>
      <c r="T9118" s="248">
        <f t="shared" si="1422"/>
        <v>0</v>
      </c>
      <c r="U9118" s="248">
        <f t="shared" si="1423"/>
        <v>0</v>
      </c>
      <c r="V9118" s="13"/>
      <c r="W9118" s="7"/>
      <c r="AT9118" s="130"/>
      <c r="BF9118" s="33">
        <f t="shared" si="1429"/>
        <v>41242</v>
      </c>
      <c r="BG9118" s="34">
        <f t="shared" si="1424"/>
        <v>82.88000000000001</v>
      </c>
      <c r="BH9118" s="32">
        <f t="shared" si="1425"/>
        <v>1</v>
      </c>
      <c r="BI9118" s="32">
        <f t="shared" si="1426"/>
        <v>0</v>
      </c>
      <c r="BJ9118" s="69">
        <f t="shared" si="1427"/>
        <v>0</v>
      </c>
      <c r="BK9118" s="158" t="str">
        <f t="shared" si="1428"/>
        <v/>
      </c>
    </row>
    <row r="9119" spans="1:63" ht="12" customHeight="1" x14ac:dyDescent="0.2">
      <c r="A9119" s="8"/>
      <c r="B9119" s="7"/>
      <c r="C9119" s="7"/>
      <c r="D9119" s="7"/>
      <c r="E9119" s="7"/>
      <c r="F9119" s="7"/>
      <c r="G9119" s="7"/>
      <c r="H9119" s="7"/>
      <c r="I9119" s="10"/>
      <c r="J9119" s="25"/>
      <c r="K9119" s="250"/>
      <c r="L9119" s="31"/>
      <c r="M9119" s="9"/>
      <c r="N9119" s="11" t="s">
        <v>25</v>
      </c>
      <c r="O9119" s="39"/>
      <c r="P9119" s="47"/>
      <c r="Q9119" s="13"/>
      <c r="R9119" s="248">
        <f t="shared" si="1420"/>
        <v>0</v>
      </c>
      <c r="S9119" s="248">
        <f t="shared" si="1421"/>
        <v>0</v>
      </c>
      <c r="T9119" s="248">
        <f t="shared" si="1422"/>
        <v>0</v>
      </c>
      <c r="U9119" s="248">
        <f t="shared" si="1423"/>
        <v>0</v>
      </c>
      <c r="V9119" s="13"/>
      <c r="W9119" s="7"/>
      <c r="AT9119" s="130"/>
      <c r="BF9119" s="33">
        <f t="shared" si="1429"/>
        <v>41242</v>
      </c>
      <c r="BG9119" s="34">
        <f t="shared" si="1424"/>
        <v>82.88000000000001</v>
      </c>
      <c r="BH9119" s="32">
        <f t="shared" si="1425"/>
        <v>1</v>
      </c>
      <c r="BI9119" s="32">
        <f t="shared" si="1426"/>
        <v>0</v>
      </c>
      <c r="BJ9119" s="69">
        <f t="shared" si="1427"/>
        <v>0</v>
      </c>
      <c r="BK9119" s="158" t="str">
        <f t="shared" si="1428"/>
        <v/>
      </c>
    </row>
    <row r="9120" spans="1:63" ht="12" customHeight="1" x14ac:dyDescent="0.2">
      <c r="A9120" s="8"/>
      <c r="B9120" s="7"/>
      <c r="C9120" s="7"/>
      <c r="D9120" s="7"/>
      <c r="E9120" s="7"/>
      <c r="F9120" s="7"/>
      <c r="G9120" s="7"/>
      <c r="H9120" s="7"/>
      <c r="I9120" s="10"/>
      <c r="J9120" s="25"/>
      <c r="K9120" s="250"/>
      <c r="L9120" s="31"/>
      <c r="M9120" s="9"/>
      <c r="N9120" s="11" t="s">
        <v>25</v>
      </c>
      <c r="O9120" s="39"/>
      <c r="P9120" s="47"/>
      <c r="Q9120" s="13"/>
      <c r="R9120" s="248">
        <f t="shared" si="1420"/>
        <v>0</v>
      </c>
      <c r="S9120" s="248">
        <f t="shared" si="1421"/>
        <v>0</v>
      </c>
      <c r="T9120" s="248">
        <f t="shared" si="1422"/>
        <v>0</v>
      </c>
      <c r="U9120" s="248">
        <f t="shared" si="1423"/>
        <v>0</v>
      </c>
      <c r="V9120" s="13"/>
      <c r="W9120" s="7"/>
      <c r="AT9120" s="130"/>
      <c r="BF9120" s="33">
        <f t="shared" si="1429"/>
        <v>41242</v>
      </c>
      <c r="BG9120" s="34">
        <f t="shared" si="1424"/>
        <v>82.88000000000001</v>
      </c>
      <c r="BH9120" s="32">
        <f t="shared" si="1425"/>
        <v>1</v>
      </c>
      <c r="BI9120" s="32">
        <f t="shared" si="1426"/>
        <v>0</v>
      </c>
      <c r="BJ9120" s="69">
        <f t="shared" si="1427"/>
        <v>0</v>
      </c>
      <c r="BK9120" s="158" t="str">
        <f t="shared" si="1428"/>
        <v/>
      </c>
    </row>
    <row r="9121" spans="1:63" ht="12" customHeight="1" x14ac:dyDescent="0.2">
      <c r="A9121" s="8"/>
      <c r="B9121" s="7"/>
      <c r="C9121" s="7"/>
      <c r="D9121" s="7"/>
      <c r="E9121" s="7"/>
      <c r="F9121" s="7"/>
      <c r="G9121" s="7"/>
      <c r="H9121" s="7"/>
      <c r="I9121" s="10"/>
      <c r="J9121" s="25"/>
      <c r="K9121" s="250"/>
      <c r="L9121" s="31"/>
      <c r="M9121" s="9"/>
      <c r="N9121" s="11" t="s">
        <v>25</v>
      </c>
      <c r="O9121" s="39"/>
      <c r="P9121" s="47"/>
      <c r="Q9121" s="13"/>
      <c r="R9121" s="248">
        <f t="shared" si="1420"/>
        <v>0</v>
      </c>
      <c r="S9121" s="248">
        <f t="shared" si="1421"/>
        <v>0</v>
      </c>
      <c r="T9121" s="248">
        <f t="shared" si="1422"/>
        <v>0</v>
      </c>
      <c r="U9121" s="248">
        <f t="shared" si="1423"/>
        <v>0</v>
      </c>
      <c r="V9121" s="13"/>
      <c r="W9121" s="7"/>
      <c r="AT9121" s="130"/>
      <c r="BF9121" s="33">
        <f t="shared" si="1429"/>
        <v>41242</v>
      </c>
      <c r="BG9121" s="34">
        <f t="shared" si="1424"/>
        <v>82.88000000000001</v>
      </c>
      <c r="BH9121" s="32">
        <f t="shared" si="1425"/>
        <v>1</v>
      </c>
      <c r="BI9121" s="32">
        <f t="shared" si="1426"/>
        <v>0</v>
      </c>
      <c r="BJ9121" s="69">
        <f t="shared" si="1427"/>
        <v>0</v>
      </c>
      <c r="BK9121" s="158" t="str">
        <f t="shared" si="1428"/>
        <v/>
      </c>
    </row>
    <row r="9122" spans="1:63" ht="12" customHeight="1" x14ac:dyDescent="0.2">
      <c r="A9122" s="8"/>
      <c r="B9122" s="7"/>
      <c r="C9122" s="7"/>
      <c r="D9122" s="7"/>
      <c r="E9122" s="7"/>
      <c r="F9122" s="7"/>
      <c r="G9122" s="7"/>
      <c r="H9122" s="7"/>
      <c r="I9122" s="10"/>
      <c r="J9122" s="25"/>
      <c r="K9122" s="250"/>
      <c r="L9122" s="31"/>
      <c r="M9122" s="9"/>
      <c r="N9122" s="11" t="s">
        <v>25</v>
      </c>
      <c r="O9122" s="39"/>
      <c r="P9122" s="47"/>
      <c r="Q9122" s="13"/>
      <c r="R9122" s="248">
        <f t="shared" si="1420"/>
        <v>0</v>
      </c>
      <c r="S9122" s="248">
        <f t="shared" si="1421"/>
        <v>0</v>
      </c>
      <c r="T9122" s="248">
        <f t="shared" si="1422"/>
        <v>0</v>
      </c>
      <c r="U9122" s="248">
        <f t="shared" si="1423"/>
        <v>0</v>
      </c>
      <c r="V9122" s="13"/>
      <c r="W9122" s="7"/>
      <c r="AT9122" s="130"/>
      <c r="BF9122" s="33">
        <f t="shared" si="1429"/>
        <v>41242</v>
      </c>
      <c r="BG9122" s="34">
        <f t="shared" si="1424"/>
        <v>82.88000000000001</v>
      </c>
      <c r="BH9122" s="32">
        <f t="shared" si="1425"/>
        <v>1</v>
      </c>
      <c r="BI9122" s="32">
        <f t="shared" si="1426"/>
        <v>0</v>
      </c>
      <c r="BJ9122" s="69">
        <f t="shared" si="1427"/>
        <v>0</v>
      </c>
      <c r="BK9122" s="158" t="str">
        <f t="shared" si="1428"/>
        <v/>
      </c>
    </row>
    <row r="9123" spans="1:63" ht="12" customHeight="1" x14ac:dyDescent="0.2">
      <c r="A9123" s="8"/>
      <c r="B9123" s="7"/>
      <c r="C9123" s="7"/>
      <c r="D9123" s="7"/>
      <c r="E9123" s="7"/>
      <c r="F9123" s="7"/>
      <c r="G9123" s="7"/>
      <c r="H9123" s="7"/>
      <c r="I9123" s="10"/>
      <c r="J9123" s="25"/>
      <c r="K9123" s="250"/>
      <c r="L9123" s="31"/>
      <c r="M9123" s="9"/>
      <c r="N9123" s="11" t="s">
        <v>25</v>
      </c>
      <c r="O9123" s="39"/>
      <c r="P9123" s="47"/>
      <c r="Q9123" s="13"/>
      <c r="R9123" s="248">
        <f t="shared" si="1420"/>
        <v>0</v>
      </c>
      <c r="S9123" s="248">
        <f t="shared" si="1421"/>
        <v>0</v>
      </c>
      <c r="T9123" s="248">
        <f t="shared" si="1422"/>
        <v>0</v>
      </c>
      <c r="U9123" s="248">
        <f t="shared" si="1423"/>
        <v>0</v>
      </c>
      <c r="V9123" s="13"/>
      <c r="W9123" s="7"/>
      <c r="AT9123" s="130"/>
      <c r="BF9123" s="33">
        <f t="shared" si="1429"/>
        <v>41242</v>
      </c>
      <c r="BG9123" s="34">
        <f t="shared" si="1424"/>
        <v>82.88000000000001</v>
      </c>
      <c r="BH9123" s="32">
        <f t="shared" si="1425"/>
        <v>1</v>
      </c>
      <c r="BI9123" s="32">
        <f t="shared" si="1426"/>
        <v>0</v>
      </c>
      <c r="BJ9123" s="69">
        <f t="shared" si="1427"/>
        <v>0</v>
      </c>
      <c r="BK9123" s="158" t="str">
        <f t="shared" si="1428"/>
        <v/>
      </c>
    </row>
    <row r="9124" spans="1:63" ht="12" customHeight="1" x14ac:dyDescent="0.2">
      <c r="A9124" s="8"/>
      <c r="B9124" s="7"/>
      <c r="C9124" s="7"/>
      <c r="D9124" s="7"/>
      <c r="E9124" s="7"/>
      <c r="F9124" s="7"/>
      <c r="G9124" s="7"/>
      <c r="H9124" s="7"/>
      <c r="I9124" s="10"/>
      <c r="J9124" s="25"/>
      <c r="K9124" s="250"/>
      <c r="L9124" s="31"/>
      <c r="M9124" s="9"/>
      <c r="N9124" s="11" t="s">
        <v>25</v>
      </c>
      <c r="O9124" s="39"/>
      <c r="P9124" s="47"/>
      <c r="Q9124" s="13"/>
      <c r="R9124" s="248">
        <f t="shared" si="1420"/>
        <v>0</v>
      </c>
      <c r="S9124" s="248">
        <f t="shared" si="1421"/>
        <v>0</v>
      </c>
      <c r="T9124" s="248">
        <f t="shared" si="1422"/>
        <v>0</v>
      </c>
      <c r="U9124" s="248">
        <f t="shared" si="1423"/>
        <v>0</v>
      </c>
      <c r="V9124" s="13"/>
      <c r="W9124" s="7"/>
      <c r="AT9124" s="130"/>
      <c r="BF9124" s="33">
        <f t="shared" si="1429"/>
        <v>41242</v>
      </c>
      <c r="BG9124" s="34">
        <f t="shared" si="1424"/>
        <v>82.88000000000001</v>
      </c>
      <c r="BH9124" s="32">
        <f t="shared" si="1425"/>
        <v>1</v>
      </c>
      <c r="BI9124" s="32">
        <f t="shared" si="1426"/>
        <v>0</v>
      </c>
      <c r="BJ9124" s="69">
        <f t="shared" si="1427"/>
        <v>0</v>
      </c>
      <c r="BK9124" s="158" t="str">
        <f t="shared" si="1428"/>
        <v/>
      </c>
    </row>
    <row r="9125" spans="1:63" ht="12" customHeight="1" x14ac:dyDescent="0.2">
      <c r="A9125" s="8"/>
      <c r="B9125" s="7"/>
      <c r="C9125" s="7"/>
      <c r="D9125" s="7"/>
      <c r="E9125" s="7"/>
      <c r="F9125" s="7"/>
      <c r="G9125" s="7"/>
      <c r="H9125" s="7"/>
      <c r="I9125" s="10"/>
      <c r="J9125" s="25"/>
      <c r="K9125" s="250"/>
      <c r="L9125" s="31"/>
      <c r="M9125" s="9"/>
      <c r="N9125" s="11" t="s">
        <v>25</v>
      </c>
      <c r="O9125" s="39"/>
      <c r="P9125" s="47"/>
      <c r="Q9125" s="13"/>
      <c r="R9125" s="248">
        <f t="shared" si="1420"/>
        <v>0</v>
      </c>
      <c r="S9125" s="248">
        <f t="shared" si="1421"/>
        <v>0</v>
      </c>
      <c r="T9125" s="248">
        <f t="shared" si="1422"/>
        <v>0</v>
      </c>
      <c r="U9125" s="248">
        <f t="shared" si="1423"/>
        <v>0</v>
      </c>
      <c r="V9125" s="13"/>
      <c r="W9125" s="7"/>
      <c r="AT9125" s="130"/>
      <c r="BF9125" s="33">
        <f t="shared" si="1429"/>
        <v>41242</v>
      </c>
      <c r="BG9125" s="34">
        <f t="shared" si="1424"/>
        <v>82.88000000000001</v>
      </c>
      <c r="BH9125" s="32">
        <f t="shared" si="1425"/>
        <v>1</v>
      </c>
      <c r="BI9125" s="32">
        <f t="shared" si="1426"/>
        <v>0</v>
      </c>
      <c r="BJ9125" s="69">
        <f t="shared" si="1427"/>
        <v>0</v>
      </c>
      <c r="BK9125" s="158" t="str">
        <f t="shared" si="1428"/>
        <v/>
      </c>
    </row>
    <row r="9126" spans="1:63" ht="12" customHeight="1" x14ac:dyDescent="0.2">
      <c r="A9126" s="8"/>
      <c r="B9126" s="7"/>
      <c r="C9126" s="7"/>
      <c r="D9126" s="7"/>
      <c r="E9126" s="7"/>
      <c r="F9126" s="7"/>
      <c r="G9126" s="7"/>
      <c r="H9126" s="7"/>
      <c r="I9126" s="10"/>
      <c r="J9126" s="25"/>
      <c r="K9126" s="250"/>
      <c r="L9126" s="31"/>
      <c r="M9126" s="9"/>
      <c r="N9126" s="11" t="s">
        <v>25</v>
      </c>
      <c r="O9126" s="39"/>
      <c r="P9126" s="47"/>
      <c r="Q9126" s="13"/>
      <c r="R9126" s="248">
        <f t="shared" si="1420"/>
        <v>0</v>
      </c>
      <c r="S9126" s="248">
        <f t="shared" si="1421"/>
        <v>0</v>
      </c>
      <c r="T9126" s="248">
        <f t="shared" si="1422"/>
        <v>0</v>
      </c>
      <c r="U9126" s="248">
        <f t="shared" si="1423"/>
        <v>0</v>
      </c>
      <c r="V9126" s="13"/>
      <c r="W9126" s="7"/>
      <c r="AT9126" s="130"/>
      <c r="BF9126" s="33">
        <f t="shared" si="1429"/>
        <v>41242</v>
      </c>
      <c r="BG9126" s="34">
        <f t="shared" si="1424"/>
        <v>82.88000000000001</v>
      </c>
      <c r="BH9126" s="32">
        <f t="shared" si="1425"/>
        <v>1</v>
      </c>
      <c r="BI9126" s="32">
        <f t="shared" si="1426"/>
        <v>0</v>
      </c>
      <c r="BJ9126" s="69">
        <f t="shared" si="1427"/>
        <v>0</v>
      </c>
      <c r="BK9126" s="158" t="str">
        <f t="shared" si="1428"/>
        <v/>
      </c>
    </row>
    <row r="9127" spans="1:63" ht="12" customHeight="1" x14ac:dyDescent="0.2">
      <c r="A9127" s="8"/>
      <c r="B9127" s="7"/>
      <c r="C9127" s="7"/>
      <c r="D9127" s="7"/>
      <c r="E9127" s="7"/>
      <c r="F9127" s="7"/>
      <c r="G9127" s="7"/>
      <c r="H9127" s="7"/>
      <c r="I9127" s="10"/>
      <c r="J9127" s="25"/>
      <c r="K9127" s="250"/>
      <c r="L9127" s="31"/>
      <c r="M9127" s="9"/>
      <c r="N9127" s="11" t="s">
        <v>25</v>
      </c>
      <c r="O9127" s="39"/>
      <c r="P9127" s="47"/>
      <c r="Q9127" s="13"/>
      <c r="R9127" s="248">
        <f t="shared" si="1420"/>
        <v>0</v>
      </c>
      <c r="S9127" s="248">
        <f t="shared" si="1421"/>
        <v>0</v>
      </c>
      <c r="T9127" s="248">
        <f t="shared" si="1422"/>
        <v>0</v>
      </c>
      <c r="U9127" s="248">
        <f t="shared" si="1423"/>
        <v>0</v>
      </c>
      <c r="V9127" s="13"/>
      <c r="W9127" s="7"/>
      <c r="AT9127" s="130"/>
      <c r="BF9127" s="33">
        <f t="shared" si="1429"/>
        <v>41242</v>
      </c>
      <c r="BG9127" s="34">
        <f t="shared" si="1424"/>
        <v>82.88000000000001</v>
      </c>
      <c r="BH9127" s="32">
        <f t="shared" si="1425"/>
        <v>1</v>
      </c>
      <c r="BI9127" s="32">
        <f t="shared" si="1426"/>
        <v>0</v>
      </c>
      <c r="BJ9127" s="69">
        <f t="shared" si="1427"/>
        <v>0</v>
      </c>
      <c r="BK9127" s="158" t="str">
        <f t="shared" si="1428"/>
        <v/>
      </c>
    </row>
    <row r="9128" spans="1:63" ht="12" customHeight="1" x14ac:dyDescent="0.2">
      <c r="A9128" s="8"/>
      <c r="B9128" s="7"/>
      <c r="C9128" s="7"/>
      <c r="D9128" s="7"/>
      <c r="E9128" s="7"/>
      <c r="F9128" s="7"/>
      <c r="G9128" s="7"/>
      <c r="H9128" s="7"/>
      <c r="I9128" s="10"/>
      <c r="J9128" s="25"/>
      <c r="K9128" s="250"/>
      <c r="L9128" s="31"/>
      <c r="M9128" s="9"/>
      <c r="N9128" s="11" t="s">
        <v>25</v>
      </c>
      <c r="O9128" s="39"/>
      <c r="P9128" s="47"/>
      <c r="Q9128" s="13"/>
      <c r="R9128" s="248">
        <f t="shared" si="1420"/>
        <v>0</v>
      </c>
      <c r="S9128" s="248">
        <f t="shared" si="1421"/>
        <v>0</v>
      </c>
      <c r="T9128" s="248">
        <f t="shared" si="1422"/>
        <v>0</v>
      </c>
      <c r="U9128" s="248">
        <f t="shared" si="1423"/>
        <v>0</v>
      </c>
      <c r="V9128" s="13"/>
      <c r="W9128" s="7"/>
      <c r="AT9128" s="130"/>
      <c r="BF9128" s="33">
        <f t="shared" si="1429"/>
        <v>41242</v>
      </c>
      <c r="BG9128" s="34">
        <f t="shared" si="1424"/>
        <v>82.88000000000001</v>
      </c>
      <c r="BH9128" s="32">
        <f t="shared" si="1425"/>
        <v>1</v>
      </c>
      <c r="BI9128" s="32">
        <f t="shared" si="1426"/>
        <v>0</v>
      </c>
      <c r="BJ9128" s="69">
        <f t="shared" si="1427"/>
        <v>0</v>
      </c>
      <c r="BK9128" s="158" t="str">
        <f t="shared" si="1428"/>
        <v/>
      </c>
    </row>
    <row r="9129" spans="1:63" ht="12" customHeight="1" x14ac:dyDescent="0.2">
      <c r="A9129" s="8"/>
      <c r="B9129" s="7"/>
      <c r="C9129" s="7"/>
      <c r="D9129" s="7"/>
      <c r="E9129" s="7"/>
      <c r="F9129" s="7"/>
      <c r="G9129" s="7"/>
      <c r="H9129" s="7"/>
      <c r="I9129" s="10"/>
      <c r="J9129" s="25"/>
      <c r="K9129" s="250"/>
      <c r="L9129" s="31"/>
      <c r="M9129" s="9"/>
      <c r="N9129" s="11" t="s">
        <v>25</v>
      </c>
      <c r="O9129" s="39"/>
      <c r="P9129" s="47"/>
      <c r="Q9129" s="13"/>
      <c r="R9129" s="248">
        <f t="shared" si="1420"/>
        <v>0</v>
      </c>
      <c r="S9129" s="248">
        <f t="shared" si="1421"/>
        <v>0</v>
      </c>
      <c r="T9129" s="248">
        <f t="shared" si="1422"/>
        <v>0</v>
      </c>
      <c r="U9129" s="248">
        <f t="shared" si="1423"/>
        <v>0</v>
      </c>
      <c r="V9129" s="13"/>
      <c r="W9129" s="7"/>
      <c r="AT9129" s="130"/>
      <c r="BF9129" s="33">
        <f t="shared" si="1429"/>
        <v>41242</v>
      </c>
      <c r="BG9129" s="34">
        <f t="shared" si="1424"/>
        <v>82.88000000000001</v>
      </c>
      <c r="BH9129" s="32">
        <f t="shared" si="1425"/>
        <v>1</v>
      </c>
      <c r="BI9129" s="32">
        <f t="shared" si="1426"/>
        <v>0</v>
      </c>
      <c r="BJ9129" s="69">
        <f t="shared" si="1427"/>
        <v>0</v>
      </c>
      <c r="BK9129" s="158" t="str">
        <f t="shared" si="1428"/>
        <v/>
      </c>
    </row>
    <row r="9130" spans="1:63" ht="12" customHeight="1" x14ac:dyDescent="0.2">
      <c r="A9130" s="8"/>
      <c r="B9130" s="7"/>
      <c r="C9130" s="7"/>
      <c r="D9130" s="7"/>
      <c r="E9130" s="7"/>
      <c r="F9130" s="7"/>
      <c r="G9130" s="7"/>
      <c r="H9130" s="7"/>
      <c r="I9130" s="10"/>
      <c r="J9130" s="25"/>
      <c r="K9130" s="250"/>
      <c r="L9130" s="31"/>
      <c r="M9130" s="9"/>
      <c r="N9130" s="11" t="s">
        <v>25</v>
      </c>
      <c r="O9130" s="39"/>
      <c r="P9130" s="47"/>
      <c r="Q9130" s="13"/>
      <c r="R9130" s="248">
        <f t="shared" si="1420"/>
        <v>0</v>
      </c>
      <c r="S9130" s="248">
        <f t="shared" si="1421"/>
        <v>0</v>
      </c>
      <c r="T9130" s="248">
        <f t="shared" si="1422"/>
        <v>0</v>
      </c>
      <c r="U9130" s="248">
        <f t="shared" si="1423"/>
        <v>0</v>
      </c>
      <c r="V9130" s="13"/>
      <c r="W9130" s="7"/>
      <c r="AT9130" s="130"/>
      <c r="BF9130" s="33">
        <f t="shared" si="1429"/>
        <v>41242</v>
      </c>
      <c r="BG9130" s="34">
        <f t="shared" si="1424"/>
        <v>82.88000000000001</v>
      </c>
      <c r="BH9130" s="32">
        <f t="shared" si="1425"/>
        <v>1</v>
      </c>
      <c r="BI9130" s="32">
        <f t="shared" si="1426"/>
        <v>0</v>
      </c>
      <c r="BJ9130" s="69">
        <f t="shared" si="1427"/>
        <v>0</v>
      </c>
      <c r="BK9130" s="158" t="str">
        <f t="shared" si="1428"/>
        <v/>
      </c>
    </row>
    <row r="9131" spans="1:63" ht="12" customHeight="1" x14ac:dyDescent="0.2">
      <c r="A9131" s="8"/>
      <c r="B9131" s="7"/>
      <c r="C9131" s="7"/>
      <c r="D9131" s="7"/>
      <c r="E9131" s="7"/>
      <c r="F9131" s="7"/>
      <c r="G9131" s="7"/>
      <c r="H9131" s="7"/>
      <c r="I9131" s="10"/>
      <c r="J9131" s="25"/>
      <c r="K9131" s="250"/>
      <c r="L9131" s="31"/>
      <c r="M9131" s="9"/>
      <c r="N9131" s="11" t="s">
        <v>25</v>
      </c>
      <c r="O9131" s="39"/>
      <c r="P9131" s="47"/>
      <c r="Q9131" s="13"/>
      <c r="R9131" s="248">
        <f t="shared" si="1420"/>
        <v>0</v>
      </c>
      <c r="S9131" s="248">
        <f t="shared" si="1421"/>
        <v>0</v>
      </c>
      <c r="T9131" s="248">
        <f t="shared" si="1422"/>
        <v>0</v>
      </c>
      <c r="U9131" s="248">
        <f t="shared" si="1423"/>
        <v>0</v>
      </c>
      <c r="V9131" s="13"/>
      <c r="W9131" s="7"/>
      <c r="AT9131" s="130"/>
      <c r="BF9131" s="33">
        <f t="shared" si="1429"/>
        <v>41242</v>
      </c>
      <c r="BG9131" s="34">
        <f t="shared" si="1424"/>
        <v>82.88000000000001</v>
      </c>
      <c r="BH9131" s="32">
        <f t="shared" si="1425"/>
        <v>1</v>
      </c>
      <c r="BI9131" s="32">
        <f t="shared" si="1426"/>
        <v>0</v>
      </c>
      <c r="BJ9131" s="69">
        <f t="shared" si="1427"/>
        <v>0</v>
      </c>
      <c r="BK9131" s="158" t="str">
        <f t="shared" si="1428"/>
        <v/>
      </c>
    </row>
    <row r="9132" spans="1:63" ht="12" customHeight="1" x14ac:dyDescent="0.2">
      <c r="A9132" s="8"/>
      <c r="B9132" s="7"/>
      <c r="C9132" s="7"/>
      <c r="D9132" s="7"/>
      <c r="E9132" s="7"/>
      <c r="F9132" s="7"/>
      <c r="G9132" s="7"/>
      <c r="H9132" s="7"/>
      <c r="I9132" s="10"/>
      <c r="J9132" s="25"/>
      <c r="K9132" s="250"/>
      <c r="L9132" s="31"/>
      <c r="M9132" s="9"/>
      <c r="N9132" s="11" t="s">
        <v>25</v>
      </c>
      <c r="O9132" s="39"/>
      <c r="P9132" s="47"/>
      <c r="Q9132" s="13"/>
      <c r="R9132" s="248">
        <f t="shared" si="1420"/>
        <v>0</v>
      </c>
      <c r="S9132" s="248">
        <f t="shared" si="1421"/>
        <v>0</v>
      </c>
      <c r="T9132" s="248">
        <f t="shared" si="1422"/>
        <v>0</v>
      </c>
      <c r="U9132" s="248">
        <f t="shared" si="1423"/>
        <v>0</v>
      </c>
      <c r="V9132" s="13"/>
      <c r="W9132" s="7"/>
      <c r="AT9132" s="130"/>
      <c r="BF9132" s="33">
        <f t="shared" si="1429"/>
        <v>41242</v>
      </c>
      <c r="BG9132" s="34">
        <f t="shared" si="1424"/>
        <v>82.88000000000001</v>
      </c>
      <c r="BH9132" s="32">
        <f t="shared" si="1425"/>
        <v>1</v>
      </c>
      <c r="BI9132" s="32">
        <f t="shared" si="1426"/>
        <v>0</v>
      </c>
      <c r="BJ9132" s="69">
        <f t="shared" si="1427"/>
        <v>0</v>
      </c>
      <c r="BK9132" s="158" t="str">
        <f t="shared" si="1428"/>
        <v/>
      </c>
    </row>
    <row r="9133" spans="1:63" ht="12" customHeight="1" x14ac:dyDescent="0.2">
      <c r="A9133" s="8"/>
      <c r="B9133" s="7"/>
      <c r="C9133" s="7"/>
      <c r="D9133" s="7"/>
      <c r="E9133" s="7"/>
      <c r="F9133" s="7"/>
      <c r="G9133" s="7"/>
      <c r="H9133" s="7"/>
      <c r="I9133" s="10"/>
      <c r="J9133" s="25"/>
      <c r="K9133" s="250"/>
      <c r="L9133" s="31"/>
      <c r="M9133" s="9"/>
      <c r="N9133" s="11" t="s">
        <v>25</v>
      </c>
      <c r="O9133" s="39"/>
      <c r="P9133" s="47"/>
      <c r="Q9133" s="13"/>
      <c r="R9133" s="248">
        <f t="shared" si="1420"/>
        <v>0</v>
      </c>
      <c r="S9133" s="248">
        <f t="shared" si="1421"/>
        <v>0</v>
      </c>
      <c r="T9133" s="248">
        <f t="shared" si="1422"/>
        <v>0</v>
      </c>
      <c r="U9133" s="248">
        <f t="shared" si="1423"/>
        <v>0</v>
      </c>
      <c r="V9133" s="13"/>
      <c r="W9133" s="7"/>
      <c r="AT9133" s="130"/>
      <c r="BF9133" s="33">
        <f t="shared" si="1429"/>
        <v>41242</v>
      </c>
      <c r="BG9133" s="34">
        <f t="shared" si="1424"/>
        <v>82.88000000000001</v>
      </c>
      <c r="BH9133" s="32">
        <f t="shared" si="1425"/>
        <v>1</v>
      </c>
      <c r="BI9133" s="32">
        <f t="shared" si="1426"/>
        <v>0</v>
      </c>
      <c r="BJ9133" s="69">
        <f t="shared" si="1427"/>
        <v>0</v>
      </c>
      <c r="BK9133" s="158" t="str">
        <f t="shared" si="1428"/>
        <v/>
      </c>
    </row>
    <row r="9134" spans="1:63" ht="12" customHeight="1" x14ac:dyDescent="0.2">
      <c r="A9134" s="8"/>
      <c r="B9134" s="7"/>
      <c r="C9134" s="7"/>
      <c r="D9134" s="7"/>
      <c r="E9134" s="7"/>
      <c r="F9134" s="7"/>
      <c r="G9134" s="7"/>
      <c r="H9134" s="7"/>
      <c r="I9134" s="10"/>
      <c r="J9134" s="25"/>
      <c r="K9134" s="250"/>
      <c r="L9134" s="31"/>
      <c r="M9134" s="9"/>
      <c r="N9134" s="11" t="s">
        <v>25</v>
      </c>
      <c r="O9134" s="39"/>
      <c r="P9134" s="47"/>
      <c r="Q9134" s="13"/>
      <c r="R9134" s="248">
        <f t="shared" si="1420"/>
        <v>0</v>
      </c>
      <c r="S9134" s="248">
        <f t="shared" si="1421"/>
        <v>0</v>
      </c>
      <c r="T9134" s="248">
        <f t="shared" si="1422"/>
        <v>0</v>
      </c>
      <c r="U9134" s="248">
        <f t="shared" si="1423"/>
        <v>0</v>
      </c>
      <c r="V9134" s="13"/>
      <c r="W9134" s="7"/>
      <c r="AT9134" s="130"/>
      <c r="BF9134" s="33">
        <f t="shared" si="1429"/>
        <v>41242</v>
      </c>
      <c r="BG9134" s="34">
        <f t="shared" si="1424"/>
        <v>82.88000000000001</v>
      </c>
      <c r="BH9134" s="32">
        <f t="shared" si="1425"/>
        <v>1</v>
      </c>
      <c r="BI9134" s="32">
        <f t="shared" si="1426"/>
        <v>0</v>
      </c>
      <c r="BJ9134" s="69">
        <f t="shared" si="1427"/>
        <v>0</v>
      </c>
      <c r="BK9134" s="158" t="str">
        <f t="shared" si="1428"/>
        <v/>
      </c>
    </row>
    <row r="9135" spans="1:63" ht="12" customHeight="1" x14ac:dyDescent="0.2">
      <c r="A9135" s="8"/>
      <c r="B9135" s="7"/>
      <c r="C9135" s="7"/>
      <c r="D9135" s="7"/>
      <c r="E9135" s="7"/>
      <c r="F9135" s="7"/>
      <c r="G9135" s="7"/>
      <c r="H9135" s="7"/>
      <c r="I9135" s="10"/>
      <c r="J9135" s="25"/>
      <c r="K9135" s="250"/>
      <c r="L9135" s="31"/>
      <c r="M9135" s="9"/>
      <c r="N9135" s="11" t="s">
        <v>25</v>
      </c>
      <c r="O9135" s="39"/>
      <c r="P9135" s="47"/>
      <c r="Q9135" s="13"/>
      <c r="R9135" s="248">
        <f t="shared" si="1420"/>
        <v>0</v>
      </c>
      <c r="S9135" s="248">
        <f t="shared" si="1421"/>
        <v>0</v>
      </c>
      <c r="T9135" s="248">
        <f t="shared" si="1422"/>
        <v>0</v>
      </c>
      <c r="U9135" s="248">
        <f t="shared" si="1423"/>
        <v>0</v>
      </c>
      <c r="V9135" s="13"/>
      <c r="W9135" s="7"/>
      <c r="AT9135" s="130"/>
      <c r="BF9135" s="33">
        <f t="shared" si="1429"/>
        <v>41242</v>
      </c>
      <c r="BG9135" s="34">
        <f t="shared" si="1424"/>
        <v>82.88000000000001</v>
      </c>
      <c r="BH9135" s="32">
        <f t="shared" si="1425"/>
        <v>1</v>
      </c>
      <c r="BI9135" s="32">
        <f t="shared" si="1426"/>
        <v>0</v>
      </c>
      <c r="BJ9135" s="69">
        <f t="shared" si="1427"/>
        <v>0</v>
      </c>
      <c r="BK9135" s="158" t="str">
        <f t="shared" si="1428"/>
        <v/>
      </c>
    </row>
    <row r="9136" spans="1:63" ht="12" customHeight="1" x14ac:dyDescent="0.2">
      <c r="A9136" s="8"/>
      <c r="B9136" s="7"/>
      <c r="C9136" s="7"/>
      <c r="D9136" s="7"/>
      <c r="E9136" s="7"/>
      <c r="F9136" s="7"/>
      <c r="G9136" s="7"/>
      <c r="H9136" s="7"/>
      <c r="I9136" s="10"/>
      <c r="J9136" s="25"/>
      <c r="K9136" s="250"/>
      <c r="L9136" s="31"/>
      <c r="M9136" s="9"/>
      <c r="N9136" s="11" t="s">
        <v>25</v>
      </c>
      <c r="O9136" s="39"/>
      <c r="P9136" s="47"/>
      <c r="Q9136" s="13"/>
      <c r="R9136" s="248">
        <f t="shared" si="1420"/>
        <v>0</v>
      </c>
      <c r="S9136" s="248">
        <f t="shared" si="1421"/>
        <v>0</v>
      </c>
      <c r="T9136" s="248">
        <f t="shared" si="1422"/>
        <v>0</v>
      </c>
      <c r="U9136" s="248">
        <f t="shared" si="1423"/>
        <v>0</v>
      </c>
      <c r="V9136" s="13"/>
      <c r="W9136" s="7"/>
      <c r="AT9136" s="130"/>
      <c r="BF9136" s="33">
        <f t="shared" si="1429"/>
        <v>41242</v>
      </c>
      <c r="BG9136" s="34">
        <f t="shared" si="1424"/>
        <v>82.88000000000001</v>
      </c>
      <c r="BH9136" s="32">
        <f t="shared" si="1425"/>
        <v>1</v>
      </c>
      <c r="BI9136" s="32">
        <f t="shared" si="1426"/>
        <v>0</v>
      </c>
      <c r="BJ9136" s="69">
        <f t="shared" si="1427"/>
        <v>0</v>
      </c>
      <c r="BK9136" s="158" t="str">
        <f t="shared" si="1428"/>
        <v/>
      </c>
    </row>
    <row r="9137" spans="1:63" ht="12" customHeight="1" x14ac:dyDescent="0.2">
      <c r="A9137" s="8"/>
      <c r="B9137" s="7"/>
      <c r="C9137" s="7"/>
      <c r="D9137" s="7"/>
      <c r="E9137" s="7"/>
      <c r="F9137" s="7"/>
      <c r="G9137" s="7"/>
      <c r="H9137" s="7"/>
      <c r="I9137" s="10"/>
      <c r="J9137" s="25"/>
      <c r="K9137" s="250"/>
      <c r="L9137" s="31"/>
      <c r="M9137" s="9"/>
      <c r="N9137" s="11" t="s">
        <v>25</v>
      </c>
      <c r="O9137" s="39"/>
      <c r="P9137" s="47"/>
      <c r="Q9137" s="13"/>
      <c r="R9137" s="248">
        <f t="shared" si="1420"/>
        <v>0</v>
      </c>
      <c r="S9137" s="248">
        <f t="shared" si="1421"/>
        <v>0</v>
      </c>
      <c r="T9137" s="248">
        <f t="shared" si="1422"/>
        <v>0</v>
      </c>
      <c r="U9137" s="248">
        <f t="shared" si="1423"/>
        <v>0</v>
      </c>
      <c r="V9137" s="13"/>
      <c r="W9137" s="7"/>
      <c r="AT9137" s="130"/>
      <c r="BF9137" s="33">
        <f t="shared" si="1429"/>
        <v>41242</v>
      </c>
      <c r="BG9137" s="34">
        <f t="shared" si="1424"/>
        <v>82.88000000000001</v>
      </c>
      <c r="BH9137" s="32">
        <f t="shared" si="1425"/>
        <v>1</v>
      </c>
      <c r="BI9137" s="32">
        <f t="shared" si="1426"/>
        <v>0</v>
      </c>
      <c r="BJ9137" s="69">
        <f t="shared" si="1427"/>
        <v>0</v>
      </c>
      <c r="BK9137" s="158" t="str">
        <f t="shared" si="1428"/>
        <v/>
      </c>
    </row>
    <row r="9138" spans="1:63" ht="12" customHeight="1" x14ac:dyDescent="0.2">
      <c r="A9138" s="8"/>
      <c r="B9138" s="7"/>
      <c r="C9138" s="7"/>
      <c r="D9138" s="7"/>
      <c r="E9138" s="7"/>
      <c r="F9138" s="7"/>
      <c r="G9138" s="7"/>
      <c r="H9138" s="7"/>
      <c r="I9138" s="10"/>
      <c r="J9138" s="25"/>
      <c r="K9138" s="250"/>
      <c r="L9138" s="31"/>
      <c r="M9138" s="9"/>
      <c r="N9138" s="11" t="s">
        <v>25</v>
      </c>
      <c r="O9138" s="39"/>
      <c r="P9138" s="47"/>
      <c r="Q9138" s="13"/>
      <c r="R9138" s="248">
        <f t="shared" si="1420"/>
        <v>0</v>
      </c>
      <c r="S9138" s="248">
        <f t="shared" si="1421"/>
        <v>0</v>
      </c>
      <c r="T9138" s="248">
        <f t="shared" si="1422"/>
        <v>0</v>
      </c>
      <c r="U9138" s="248">
        <f t="shared" si="1423"/>
        <v>0</v>
      </c>
      <c r="V9138" s="13"/>
      <c r="W9138" s="7"/>
      <c r="AT9138" s="130"/>
      <c r="BF9138" s="33">
        <f t="shared" si="1429"/>
        <v>41242</v>
      </c>
      <c r="BG9138" s="34">
        <f t="shared" si="1424"/>
        <v>82.88000000000001</v>
      </c>
      <c r="BH9138" s="32">
        <f t="shared" si="1425"/>
        <v>1</v>
      </c>
      <c r="BI9138" s="32">
        <f t="shared" si="1426"/>
        <v>0</v>
      </c>
      <c r="BJ9138" s="69">
        <f t="shared" si="1427"/>
        <v>0</v>
      </c>
      <c r="BK9138" s="158" t="str">
        <f t="shared" si="1428"/>
        <v/>
      </c>
    </row>
    <row r="9139" spans="1:63" ht="12" customHeight="1" x14ac:dyDescent="0.2">
      <c r="A9139" s="8"/>
      <c r="B9139" s="7"/>
      <c r="C9139" s="7"/>
      <c r="D9139" s="7"/>
      <c r="E9139" s="7"/>
      <c r="F9139" s="7"/>
      <c r="G9139" s="7"/>
      <c r="H9139" s="7"/>
      <c r="I9139" s="10"/>
      <c r="J9139" s="25"/>
      <c r="K9139" s="250"/>
      <c r="L9139" s="31"/>
      <c r="M9139" s="9"/>
      <c r="N9139" s="11" t="s">
        <v>25</v>
      </c>
      <c r="O9139" s="39"/>
      <c r="P9139" s="47"/>
      <c r="Q9139" s="13"/>
      <c r="R9139" s="248">
        <f t="shared" si="1420"/>
        <v>0</v>
      </c>
      <c r="S9139" s="248">
        <f t="shared" si="1421"/>
        <v>0</v>
      </c>
      <c r="T9139" s="248">
        <f t="shared" si="1422"/>
        <v>0</v>
      </c>
      <c r="U9139" s="248">
        <f t="shared" si="1423"/>
        <v>0</v>
      </c>
      <c r="V9139" s="13"/>
      <c r="W9139" s="7"/>
      <c r="AT9139" s="130"/>
      <c r="BF9139" s="33">
        <f t="shared" si="1429"/>
        <v>41242</v>
      </c>
      <c r="BG9139" s="34">
        <f t="shared" si="1424"/>
        <v>82.88000000000001</v>
      </c>
      <c r="BH9139" s="32">
        <f t="shared" si="1425"/>
        <v>1</v>
      </c>
      <c r="BI9139" s="32">
        <f t="shared" si="1426"/>
        <v>0</v>
      </c>
      <c r="BJ9139" s="69">
        <f t="shared" si="1427"/>
        <v>0</v>
      </c>
      <c r="BK9139" s="158" t="str">
        <f t="shared" si="1428"/>
        <v/>
      </c>
    </row>
    <row r="9140" spans="1:63" ht="12" customHeight="1" x14ac:dyDescent="0.2">
      <c r="A9140" s="8"/>
      <c r="B9140" s="7"/>
      <c r="C9140" s="7"/>
      <c r="D9140" s="7"/>
      <c r="E9140" s="7"/>
      <c r="F9140" s="7"/>
      <c r="G9140" s="7"/>
      <c r="H9140" s="7"/>
      <c r="I9140" s="10"/>
      <c r="J9140" s="25"/>
      <c r="K9140" s="250"/>
      <c r="L9140" s="31"/>
      <c r="M9140" s="9"/>
      <c r="N9140" s="11" t="s">
        <v>25</v>
      </c>
      <c r="O9140" s="39"/>
      <c r="P9140" s="47"/>
      <c r="Q9140" s="13"/>
      <c r="R9140" s="248">
        <f t="shared" si="1420"/>
        <v>0</v>
      </c>
      <c r="S9140" s="248">
        <f t="shared" si="1421"/>
        <v>0</v>
      </c>
      <c r="T9140" s="248">
        <f t="shared" si="1422"/>
        <v>0</v>
      </c>
      <c r="U9140" s="248">
        <f t="shared" si="1423"/>
        <v>0</v>
      </c>
      <c r="V9140" s="13"/>
      <c r="W9140" s="7"/>
      <c r="AT9140" s="130"/>
      <c r="BF9140" s="33">
        <f t="shared" si="1429"/>
        <v>41242</v>
      </c>
      <c r="BG9140" s="34">
        <f t="shared" si="1424"/>
        <v>82.88000000000001</v>
      </c>
      <c r="BH9140" s="32">
        <f t="shared" si="1425"/>
        <v>1</v>
      </c>
      <c r="BI9140" s="32">
        <f t="shared" si="1426"/>
        <v>0</v>
      </c>
      <c r="BJ9140" s="69">
        <f t="shared" si="1427"/>
        <v>0</v>
      </c>
      <c r="BK9140" s="158" t="str">
        <f t="shared" si="1428"/>
        <v/>
      </c>
    </row>
    <row r="9141" spans="1:63" ht="12" customHeight="1" x14ac:dyDescent="0.2">
      <c r="A9141" s="8"/>
      <c r="B9141" s="7"/>
      <c r="C9141" s="7"/>
      <c r="D9141" s="7"/>
      <c r="E9141" s="7"/>
      <c r="F9141" s="7"/>
      <c r="G9141" s="7"/>
      <c r="H9141" s="7"/>
      <c r="I9141" s="10"/>
      <c r="J9141" s="25"/>
      <c r="K9141" s="250"/>
      <c r="L9141" s="31"/>
      <c r="M9141" s="9"/>
      <c r="N9141" s="11" t="s">
        <v>25</v>
      </c>
      <c r="O9141" s="39"/>
      <c r="P9141" s="47"/>
      <c r="Q9141" s="13"/>
      <c r="R9141" s="248">
        <f t="shared" si="1420"/>
        <v>0</v>
      </c>
      <c r="S9141" s="248">
        <f t="shared" si="1421"/>
        <v>0</v>
      </c>
      <c r="T9141" s="248">
        <f t="shared" si="1422"/>
        <v>0</v>
      </c>
      <c r="U9141" s="248">
        <f t="shared" si="1423"/>
        <v>0</v>
      </c>
      <c r="V9141" s="13"/>
      <c r="W9141" s="7"/>
      <c r="AT9141" s="130"/>
      <c r="BF9141" s="33">
        <f t="shared" si="1429"/>
        <v>41242</v>
      </c>
      <c r="BG9141" s="34">
        <f t="shared" si="1424"/>
        <v>82.88000000000001</v>
      </c>
      <c r="BH9141" s="32">
        <f t="shared" si="1425"/>
        <v>1</v>
      </c>
      <c r="BI9141" s="32">
        <f t="shared" si="1426"/>
        <v>0</v>
      </c>
      <c r="BJ9141" s="69">
        <f t="shared" si="1427"/>
        <v>0</v>
      </c>
      <c r="BK9141" s="158" t="str">
        <f t="shared" si="1428"/>
        <v/>
      </c>
    </row>
    <row r="9142" spans="1:63" ht="12" customHeight="1" x14ac:dyDescent="0.2">
      <c r="A9142" s="8"/>
      <c r="B9142" s="7"/>
      <c r="C9142" s="7"/>
      <c r="D9142" s="7"/>
      <c r="E9142" s="7"/>
      <c r="F9142" s="7"/>
      <c r="G9142" s="7"/>
      <c r="H9142" s="7"/>
      <c r="I9142" s="10"/>
      <c r="J9142" s="25"/>
      <c r="K9142" s="250"/>
      <c r="L9142" s="31"/>
      <c r="M9142" s="9"/>
      <c r="N9142" s="11" t="s">
        <v>25</v>
      </c>
      <c r="O9142" s="39"/>
      <c r="P9142" s="47"/>
      <c r="Q9142" s="13"/>
      <c r="R9142" s="248">
        <f t="shared" si="1420"/>
        <v>0</v>
      </c>
      <c r="S9142" s="248">
        <f t="shared" si="1421"/>
        <v>0</v>
      </c>
      <c r="T9142" s="248">
        <f t="shared" si="1422"/>
        <v>0</v>
      </c>
      <c r="U9142" s="248">
        <f t="shared" si="1423"/>
        <v>0</v>
      </c>
      <c r="V9142" s="13"/>
      <c r="W9142" s="7"/>
      <c r="AT9142" s="130"/>
      <c r="BF9142" s="33">
        <f t="shared" si="1429"/>
        <v>41242</v>
      </c>
      <c r="BG9142" s="34">
        <f t="shared" si="1424"/>
        <v>82.88000000000001</v>
      </c>
      <c r="BH9142" s="32">
        <f t="shared" si="1425"/>
        <v>1</v>
      </c>
      <c r="BI9142" s="32">
        <f t="shared" si="1426"/>
        <v>0</v>
      </c>
      <c r="BJ9142" s="69">
        <f t="shared" si="1427"/>
        <v>0</v>
      </c>
      <c r="BK9142" s="158" t="str">
        <f t="shared" si="1428"/>
        <v/>
      </c>
    </row>
    <row r="9143" spans="1:63" ht="12" customHeight="1" x14ac:dyDescent="0.2">
      <c r="A9143" s="8"/>
      <c r="B9143" s="7"/>
      <c r="C9143" s="7"/>
      <c r="D9143" s="7"/>
      <c r="E9143" s="7"/>
      <c r="F9143" s="7"/>
      <c r="G9143" s="7"/>
      <c r="H9143" s="7"/>
      <c r="I9143" s="10"/>
      <c r="J9143" s="25"/>
      <c r="K9143" s="250"/>
      <c r="L9143" s="31"/>
      <c r="M9143" s="9"/>
      <c r="N9143" s="11" t="s">
        <v>25</v>
      </c>
      <c r="O9143" s="39"/>
      <c r="P9143" s="47"/>
      <c r="Q9143" s="13"/>
      <c r="R9143" s="248">
        <f t="shared" si="1420"/>
        <v>0</v>
      </c>
      <c r="S9143" s="248">
        <f t="shared" si="1421"/>
        <v>0</v>
      </c>
      <c r="T9143" s="248">
        <f t="shared" si="1422"/>
        <v>0</v>
      </c>
      <c r="U9143" s="248">
        <f t="shared" si="1423"/>
        <v>0</v>
      </c>
      <c r="V9143" s="13"/>
      <c r="W9143" s="7"/>
      <c r="AT9143" s="130"/>
      <c r="BF9143" s="33">
        <f t="shared" si="1429"/>
        <v>41242</v>
      </c>
      <c r="BG9143" s="34">
        <f t="shared" si="1424"/>
        <v>82.88000000000001</v>
      </c>
      <c r="BH9143" s="32">
        <f t="shared" si="1425"/>
        <v>1</v>
      </c>
      <c r="BI9143" s="32">
        <f t="shared" si="1426"/>
        <v>0</v>
      </c>
      <c r="BJ9143" s="69">
        <f t="shared" si="1427"/>
        <v>0</v>
      </c>
      <c r="BK9143" s="158" t="str">
        <f t="shared" si="1428"/>
        <v/>
      </c>
    </row>
    <row r="9144" spans="1:63" ht="12" customHeight="1" x14ac:dyDescent="0.2">
      <c r="A9144" s="8"/>
      <c r="B9144" s="7"/>
      <c r="C9144" s="7"/>
      <c r="D9144" s="7"/>
      <c r="E9144" s="7"/>
      <c r="F9144" s="7"/>
      <c r="G9144" s="7"/>
      <c r="H9144" s="7"/>
      <c r="I9144" s="10"/>
      <c r="J9144" s="25"/>
      <c r="K9144" s="250"/>
      <c r="L9144" s="31"/>
      <c r="M9144" s="9"/>
      <c r="N9144" s="11" t="s">
        <v>25</v>
      </c>
      <c r="O9144" s="39"/>
      <c r="P9144" s="47"/>
      <c r="Q9144" s="13"/>
      <c r="R9144" s="248">
        <f t="shared" si="1420"/>
        <v>0</v>
      </c>
      <c r="S9144" s="248">
        <f t="shared" si="1421"/>
        <v>0</v>
      </c>
      <c r="T9144" s="248">
        <f t="shared" si="1422"/>
        <v>0</v>
      </c>
      <c r="U9144" s="248">
        <f t="shared" si="1423"/>
        <v>0</v>
      </c>
      <c r="V9144" s="13"/>
      <c r="W9144" s="7"/>
      <c r="AT9144" s="130"/>
      <c r="BF9144" s="33">
        <f t="shared" si="1429"/>
        <v>41242</v>
      </c>
      <c r="BG9144" s="34">
        <f t="shared" si="1424"/>
        <v>82.88000000000001</v>
      </c>
      <c r="BH9144" s="32">
        <f t="shared" si="1425"/>
        <v>1</v>
      </c>
      <c r="BI9144" s="32">
        <f t="shared" si="1426"/>
        <v>0</v>
      </c>
      <c r="BJ9144" s="69">
        <f t="shared" si="1427"/>
        <v>0</v>
      </c>
      <c r="BK9144" s="158" t="str">
        <f t="shared" si="1428"/>
        <v/>
      </c>
    </row>
    <row r="9145" spans="1:63" ht="12" customHeight="1" x14ac:dyDescent="0.2">
      <c r="A9145" s="8"/>
      <c r="B9145" s="7"/>
      <c r="C9145" s="7"/>
      <c r="D9145" s="7"/>
      <c r="E9145" s="7"/>
      <c r="F9145" s="7"/>
      <c r="G9145" s="7"/>
      <c r="H9145" s="7"/>
      <c r="I9145" s="10"/>
      <c r="J9145" s="25"/>
      <c r="K9145" s="250"/>
      <c r="L9145" s="31"/>
      <c r="M9145" s="9"/>
      <c r="N9145" s="11" t="s">
        <v>25</v>
      </c>
      <c r="O9145" s="39"/>
      <c r="P9145" s="47"/>
      <c r="Q9145" s="13"/>
      <c r="R9145" s="248">
        <f t="shared" si="1420"/>
        <v>0</v>
      </c>
      <c r="S9145" s="248">
        <f t="shared" si="1421"/>
        <v>0</v>
      </c>
      <c r="T9145" s="248">
        <f t="shared" si="1422"/>
        <v>0</v>
      </c>
      <c r="U9145" s="248">
        <f t="shared" si="1423"/>
        <v>0</v>
      </c>
      <c r="V9145" s="13"/>
      <c r="W9145" s="7"/>
      <c r="AT9145" s="130"/>
      <c r="BF9145" s="33">
        <f t="shared" si="1429"/>
        <v>41242</v>
      </c>
      <c r="BG9145" s="34">
        <f t="shared" si="1424"/>
        <v>82.88000000000001</v>
      </c>
      <c r="BH9145" s="32">
        <f t="shared" si="1425"/>
        <v>1</v>
      </c>
      <c r="BI9145" s="32">
        <f t="shared" si="1426"/>
        <v>0</v>
      </c>
      <c r="BJ9145" s="69">
        <f t="shared" si="1427"/>
        <v>0</v>
      </c>
      <c r="BK9145" s="158" t="str">
        <f t="shared" si="1428"/>
        <v/>
      </c>
    </row>
    <row r="9146" spans="1:63" ht="12" customHeight="1" x14ac:dyDescent="0.2">
      <c r="A9146" s="8"/>
      <c r="B9146" s="7"/>
      <c r="C9146" s="7"/>
      <c r="D9146" s="7"/>
      <c r="E9146" s="7"/>
      <c r="F9146" s="7"/>
      <c r="G9146" s="7"/>
      <c r="H9146" s="7"/>
      <c r="I9146" s="10"/>
      <c r="J9146" s="25"/>
      <c r="K9146" s="250"/>
      <c r="L9146" s="31"/>
      <c r="M9146" s="9"/>
      <c r="N9146" s="11" t="s">
        <v>25</v>
      </c>
      <c r="O9146" s="39"/>
      <c r="P9146" s="47"/>
      <c r="Q9146" s="13"/>
      <c r="R9146" s="248">
        <f t="shared" si="1420"/>
        <v>0</v>
      </c>
      <c r="S9146" s="248">
        <f t="shared" si="1421"/>
        <v>0</v>
      </c>
      <c r="T9146" s="248">
        <f t="shared" si="1422"/>
        <v>0</v>
      </c>
      <c r="U9146" s="248">
        <f t="shared" si="1423"/>
        <v>0</v>
      </c>
      <c r="V9146" s="13"/>
      <c r="W9146" s="7"/>
      <c r="AT9146" s="130"/>
      <c r="BF9146" s="33">
        <f t="shared" si="1429"/>
        <v>41242</v>
      </c>
      <c r="BG9146" s="34">
        <f t="shared" si="1424"/>
        <v>82.88000000000001</v>
      </c>
      <c r="BH9146" s="32">
        <f t="shared" si="1425"/>
        <v>1</v>
      </c>
      <c r="BI9146" s="32">
        <f t="shared" si="1426"/>
        <v>0</v>
      </c>
      <c r="BJ9146" s="69">
        <f t="shared" si="1427"/>
        <v>0</v>
      </c>
      <c r="BK9146" s="158" t="str">
        <f t="shared" si="1428"/>
        <v/>
      </c>
    </row>
    <row r="9147" spans="1:63" ht="12" customHeight="1" x14ac:dyDescent="0.2">
      <c r="A9147" s="8"/>
      <c r="B9147" s="7"/>
      <c r="C9147" s="7"/>
      <c r="D9147" s="7"/>
      <c r="E9147" s="7"/>
      <c r="F9147" s="7"/>
      <c r="G9147" s="7"/>
      <c r="H9147" s="7"/>
      <c r="I9147" s="10"/>
      <c r="J9147" s="25"/>
      <c r="K9147" s="250"/>
      <c r="L9147" s="31"/>
      <c r="M9147" s="9"/>
      <c r="N9147" s="11" t="s">
        <v>25</v>
      </c>
      <c r="O9147" s="39"/>
      <c r="P9147" s="47"/>
      <c r="Q9147" s="13"/>
      <c r="R9147" s="248">
        <f t="shared" si="1420"/>
        <v>0</v>
      </c>
      <c r="S9147" s="248">
        <f t="shared" si="1421"/>
        <v>0</v>
      </c>
      <c r="T9147" s="248">
        <f t="shared" si="1422"/>
        <v>0</v>
      </c>
      <c r="U9147" s="248">
        <f t="shared" si="1423"/>
        <v>0</v>
      </c>
      <c r="V9147" s="13"/>
      <c r="W9147" s="7"/>
      <c r="AT9147" s="130"/>
      <c r="BF9147" s="33">
        <f t="shared" si="1429"/>
        <v>41242</v>
      </c>
      <c r="BG9147" s="34">
        <f t="shared" si="1424"/>
        <v>82.88000000000001</v>
      </c>
      <c r="BH9147" s="32">
        <f t="shared" si="1425"/>
        <v>1</v>
      </c>
      <c r="BI9147" s="32">
        <f t="shared" si="1426"/>
        <v>0</v>
      </c>
      <c r="BJ9147" s="69">
        <f t="shared" si="1427"/>
        <v>0</v>
      </c>
      <c r="BK9147" s="158" t="str">
        <f t="shared" si="1428"/>
        <v/>
      </c>
    </row>
    <row r="9148" spans="1:63" ht="12" customHeight="1" x14ac:dyDescent="0.2">
      <c r="A9148" s="8"/>
      <c r="B9148" s="7"/>
      <c r="C9148" s="7"/>
      <c r="D9148" s="7"/>
      <c r="E9148" s="7"/>
      <c r="F9148" s="7"/>
      <c r="G9148" s="7"/>
      <c r="H9148" s="7"/>
      <c r="I9148" s="10"/>
      <c r="J9148" s="25"/>
      <c r="K9148" s="250"/>
      <c r="L9148" s="31"/>
      <c r="M9148" s="9"/>
      <c r="N9148" s="11" t="s">
        <v>25</v>
      </c>
      <c r="O9148" s="39"/>
      <c r="P9148" s="47"/>
      <c r="Q9148" s="13"/>
      <c r="R9148" s="248">
        <f t="shared" si="1420"/>
        <v>0</v>
      </c>
      <c r="S9148" s="248">
        <f t="shared" si="1421"/>
        <v>0</v>
      </c>
      <c r="T9148" s="248">
        <f t="shared" si="1422"/>
        <v>0</v>
      </c>
      <c r="U9148" s="248">
        <f t="shared" si="1423"/>
        <v>0</v>
      </c>
      <c r="V9148" s="13"/>
      <c r="W9148" s="7"/>
      <c r="AT9148" s="130"/>
      <c r="BF9148" s="33">
        <f t="shared" si="1429"/>
        <v>41242</v>
      </c>
      <c r="BG9148" s="34">
        <f t="shared" si="1424"/>
        <v>82.88000000000001</v>
      </c>
      <c r="BH9148" s="32">
        <f t="shared" si="1425"/>
        <v>1</v>
      </c>
      <c r="BI9148" s="32">
        <f t="shared" si="1426"/>
        <v>0</v>
      </c>
      <c r="BJ9148" s="69">
        <f t="shared" si="1427"/>
        <v>0</v>
      </c>
      <c r="BK9148" s="158" t="str">
        <f t="shared" si="1428"/>
        <v/>
      </c>
    </row>
    <row r="9149" spans="1:63" ht="12" customHeight="1" x14ac:dyDescent="0.2">
      <c r="A9149" s="8"/>
      <c r="B9149" s="7"/>
      <c r="C9149" s="7"/>
      <c r="D9149" s="7"/>
      <c r="E9149" s="7"/>
      <c r="F9149" s="7"/>
      <c r="G9149" s="7"/>
      <c r="H9149" s="7"/>
      <c r="I9149" s="10"/>
      <c r="J9149" s="25"/>
      <c r="K9149" s="250"/>
      <c r="L9149" s="31"/>
      <c r="M9149" s="9"/>
      <c r="N9149" s="11" t="s">
        <v>25</v>
      </c>
      <c r="O9149" s="39"/>
      <c r="P9149" s="47"/>
      <c r="Q9149" s="13"/>
      <c r="R9149" s="248">
        <f t="shared" si="1420"/>
        <v>0</v>
      </c>
      <c r="S9149" s="248">
        <f t="shared" si="1421"/>
        <v>0</v>
      </c>
      <c r="T9149" s="248">
        <f t="shared" si="1422"/>
        <v>0</v>
      </c>
      <c r="U9149" s="248">
        <f t="shared" si="1423"/>
        <v>0</v>
      </c>
      <c r="V9149" s="13"/>
      <c r="W9149" s="7"/>
      <c r="AT9149" s="130"/>
      <c r="BF9149" s="33">
        <f t="shared" si="1429"/>
        <v>41242</v>
      </c>
      <c r="BG9149" s="34">
        <f t="shared" si="1424"/>
        <v>82.88000000000001</v>
      </c>
      <c r="BH9149" s="32">
        <f t="shared" si="1425"/>
        <v>1</v>
      </c>
      <c r="BI9149" s="32">
        <f t="shared" si="1426"/>
        <v>0</v>
      </c>
      <c r="BJ9149" s="69">
        <f t="shared" si="1427"/>
        <v>0</v>
      </c>
      <c r="BK9149" s="158" t="str">
        <f t="shared" si="1428"/>
        <v/>
      </c>
    </row>
    <row r="9150" spans="1:63" ht="12" customHeight="1" x14ac:dyDescent="0.2">
      <c r="A9150" s="8"/>
      <c r="B9150" s="7"/>
      <c r="C9150" s="7"/>
      <c r="D9150" s="7"/>
      <c r="E9150" s="7"/>
      <c r="F9150" s="7"/>
      <c r="G9150" s="7"/>
      <c r="H9150" s="7"/>
      <c r="I9150" s="10"/>
      <c r="J9150" s="25"/>
      <c r="K9150" s="250"/>
      <c r="L9150" s="31"/>
      <c r="M9150" s="9"/>
      <c r="N9150" s="11" t="s">
        <v>25</v>
      </c>
      <c r="O9150" s="39"/>
      <c r="P9150" s="47"/>
      <c r="Q9150" s="13"/>
      <c r="R9150" s="248">
        <f t="shared" si="1420"/>
        <v>0</v>
      </c>
      <c r="S9150" s="248">
        <f t="shared" si="1421"/>
        <v>0</v>
      </c>
      <c r="T9150" s="248">
        <f t="shared" si="1422"/>
        <v>0</v>
      </c>
      <c r="U9150" s="248">
        <f t="shared" si="1423"/>
        <v>0</v>
      </c>
      <c r="V9150" s="13"/>
      <c r="W9150" s="7"/>
      <c r="AT9150" s="130"/>
      <c r="BF9150" s="33">
        <f t="shared" si="1429"/>
        <v>41242</v>
      </c>
      <c r="BG9150" s="34">
        <f t="shared" si="1424"/>
        <v>82.88000000000001</v>
      </c>
      <c r="BH9150" s="32">
        <f t="shared" si="1425"/>
        <v>1</v>
      </c>
      <c r="BI9150" s="32">
        <f t="shared" si="1426"/>
        <v>0</v>
      </c>
      <c r="BJ9150" s="69">
        <f t="shared" si="1427"/>
        <v>0</v>
      </c>
      <c r="BK9150" s="158" t="str">
        <f t="shared" si="1428"/>
        <v/>
      </c>
    </row>
    <row r="9151" spans="1:63" ht="12" customHeight="1" x14ac:dyDescent="0.2">
      <c r="A9151" s="8"/>
      <c r="B9151" s="7"/>
      <c r="C9151" s="7"/>
      <c r="D9151" s="7"/>
      <c r="E9151" s="7"/>
      <c r="F9151" s="7"/>
      <c r="G9151" s="7"/>
      <c r="H9151" s="7"/>
      <c r="I9151" s="10"/>
      <c r="J9151" s="25"/>
      <c r="K9151" s="250"/>
      <c r="L9151" s="31"/>
      <c r="M9151" s="9"/>
      <c r="N9151" s="11" t="s">
        <v>25</v>
      </c>
      <c r="O9151" s="39"/>
      <c r="P9151" s="47"/>
      <c r="Q9151" s="13"/>
      <c r="R9151" s="248">
        <f t="shared" si="1420"/>
        <v>0</v>
      </c>
      <c r="S9151" s="248">
        <f t="shared" si="1421"/>
        <v>0</v>
      </c>
      <c r="T9151" s="248">
        <f t="shared" si="1422"/>
        <v>0</v>
      </c>
      <c r="U9151" s="248">
        <f t="shared" si="1423"/>
        <v>0</v>
      </c>
      <c r="V9151" s="13"/>
      <c r="W9151" s="7"/>
      <c r="AT9151" s="130"/>
      <c r="BF9151" s="33">
        <f t="shared" si="1429"/>
        <v>41242</v>
      </c>
      <c r="BG9151" s="34">
        <f t="shared" si="1424"/>
        <v>82.88000000000001</v>
      </c>
      <c r="BH9151" s="32">
        <f t="shared" si="1425"/>
        <v>1</v>
      </c>
      <c r="BI9151" s="32">
        <f t="shared" si="1426"/>
        <v>0</v>
      </c>
      <c r="BJ9151" s="69">
        <f t="shared" si="1427"/>
        <v>0</v>
      </c>
      <c r="BK9151" s="158" t="str">
        <f t="shared" si="1428"/>
        <v/>
      </c>
    </row>
    <row r="9152" spans="1:63" ht="12" customHeight="1" x14ac:dyDescent="0.2">
      <c r="A9152" s="8"/>
      <c r="B9152" s="7"/>
      <c r="C9152" s="7"/>
      <c r="D9152" s="7"/>
      <c r="E9152" s="7"/>
      <c r="F9152" s="7"/>
      <c r="G9152" s="7"/>
      <c r="H9152" s="7"/>
      <c r="I9152" s="10"/>
      <c r="J9152" s="25"/>
      <c r="K9152" s="250"/>
      <c r="L9152" s="31"/>
      <c r="M9152" s="9"/>
      <c r="N9152" s="11" t="s">
        <v>25</v>
      </c>
      <c r="O9152" s="39"/>
      <c r="P9152" s="47"/>
      <c r="Q9152" s="13"/>
      <c r="R9152" s="248">
        <f t="shared" si="1420"/>
        <v>0</v>
      </c>
      <c r="S9152" s="248">
        <f t="shared" si="1421"/>
        <v>0</v>
      </c>
      <c r="T9152" s="248">
        <f t="shared" si="1422"/>
        <v>0</v>
      </c>
      <c r="U9152" s="248">
        <f t="shared" si="1423"/>
        <v>0</v>
      </c>
      <c r="V9152" s="13"/>
      <c r="W9152" s="7"/>
      <c r="AT9152" s="130"/>
      <c r="BF9152" s="33">
        <f t="shared" si="1429"/>
        <v>41242</v>
      </c>
      <c r="BG9152" s="34">
        <f t="shared" si="1424"/>
        <v>82.88000000000001</v>
      </c>
      <c r="BH9152" s="32">
        <f t="shared" si="1425"/>
        <v>1</v>
      </c>
      <c r="BI9152" s="32">
        <f t="shared" si="1426"/>
        <v>0</v>
      </c>
      <c r="BJ9152" s="69">
        <f t="shared" si="1427"/>
        <v>0</v>
      </c>
      <c r="BK9152" s="158" t="str">
        <f t="shared" si="1428"/>
        <v/>
      </c>
    </row>
    <row r="9153" spans="1:63" ht="12" customHeight="1" x14ac:dyDescent="0.2">
      <c r="A9153" s="8"/>
      <c r="B9153" s="7"/>
      <c r="C9153" s="7"/>
      <c r="D9153" s="7"/>
      <c r="E9153" s="7"/>
      <c r="F9153" s="7"/>
      <c r="G9153" s="7"/>
      <c r="H9153" s="7"/>
      <c r="I9153" s="10"/>
      <c r="J9153" s="25"/>
      <c r="K9153" s="250"/>
      <c r="L9153" s="31"/>
      <c r="M9153" s="9"/>
      <c r="N9153" s="11" t="s">
        <v>25</v>
      </c>
      <c r="O9153" s="39"/>
      <c r="P9153" s="47"/>
      <c r="Q9153" s="13"/>
      <c r="R9153" s="248">
        <f t="shared" si="1420"/>
        <v>0</v>
      </c>
      <c r="S9153" s="248">
        <f t="shared" si="1421"/>
        <v>0</v>
      </c>
      <c r="T9153" s="248">
        <f t="shared" si="1422"/>
        <v>0</v>
      </c>
      <c r="U9153" s="248">
        <f t="shared" si="1423"/>
        <v>0</v>
      </c>
      <c r="V9153" s="13"/>
      <c r="W9153" s="7"/>
      <c r="AT9153" s="130"/>
      <c r="BF9153" s="33">
        <f t="shared" si="1429"/>
        <v>41242</v>
      </c>
      <c r="BG9153" s="34">
        <f t="shared" si="1424"/>
        <v>82.88000000000001</v>
      </c>
      <c r="BH9153" s="32">
        <f t="shared" si="1425"/>
        <v>1</v>
      </c>
      <c r="BI9153" s="32">
        <f t="shared" si="1426"/>
        <v>0</v>
      </c>
      <c r="BJ9153" s="69">
        <f t="shared" si="1427"/>
        <v>0</v>
      </c>
      <c r="BK9153" s="158" t="str">
        <f t="shared" si="1428"/>
        <v/>
      </c>
    </row>
    <row r="9154" spans="1:63" ht="12" customHeight="1" x14ac:dyDescent="0.2">
      <c r="A9154" s="8"/>
      <c r="B9154" s="7"/>
      <c r="C9154" s="7"/>
      <c r="D9154" s="7"/>
      <c r="E9154" s="7"/>
      <c r="F9154" s="7"/>
      <c r="G9154" s="7"/>
      <c r="H9154" s="7"/>
      <c r="I9154" s="10"/>
      <c r="J9154" s="25"/>
      <c r="K9154" s="250"/>
      <c r="L9154" s="31"/>
      <c r="M9154" s="9"/>
      <c r="N9154" s="11" t="s">
        <v>25</v>
      </c>
      <c r="O9154" s="39"/>
      <c r="P9154" s="47"/>
      <c r="Q9154" s="13"/>
      <c r="R9154" s="248">
        <f t="shared" si="1420"/>
        <v>0</v>
      </c>
      <c r="S9154" s="248">
        <f t="shared" si="1421"/>
        <v>0</v>
      </c>
      <c r="T9154" s="248">
        <f t="shared" si="1422"/>
        <v>0</v>
      </c>
      <c r="U9154" s="248">
        <f t="shared" si="1423"/>
        <v>0</v>
      </c>
      <c r="V9154" s="13"/>
      <c r="W9154" s="7"/>
      <c r="AT9154" s="130"/>
      <c r="BF9154" s="33">
        <f t="shared" si="1429"/>
        <v>41242</v>
      </c>
      <c r="BG9154" s="34">
        <f t="shared" si="1424"/>
        <v>82.88000000000001</v>
      </c>
      <c r="BH9154" s="32">
        <f t="shared" si="1425"/>
        <v>1</v>
      </c>
      <c r="BI9154" s="32">
        <f t="shared" si="1426"/>
        <v>0</v>
      </c>
      <c r="BJ9154" s="69">
        <f t="shared" si="1427"/>
        <v>0</v>
      </c>
      <c r="BK9154" s="158" t="str">
        <f t="shared" si="1428"/>
        <v/>
      </c>
    </row>
    <row r="9155" spans="1:63" ht="12" customHeight="1" x14ac:dyDescent="0.2">
      <c r="A9155" s="8"/>
      <c r="B9155" s="7"/>
      <c r="C9155" s="7"/>
      <c r="D9155" s="7"/>
      <c r="E9155" s="7"/>
      <c r="F9155" s="7"/>
      <c r="G9155" s="7"/>
      <c r="H9155" s="7"/>
      <c r="I9155" s="10"/>
      <c r="J9155" s="25"/>
      <c r="K9155" s="250"/>
      <c r="L9155" s="31"/>
      <c r="M9155" s="9"/>
      <c r="N9155" s="11" t="s">
        <v>25</v>
      </c>
      <c r="O9155" s="39"/>
      <c r="P9155" s="47"/>
      <c r="Q9155" s="13"/>
      <c r="R9155" s="248">
        <f t="shared" si="1420"/>
        <v>0</v>
      </c>
      <c r="S9155" s="248">
        <f t="shared" si="1421"/>
        <v>0</v>
      </c>
      <c r="T9155" s="248">
        <f t="shared" si="1422"/>
        <v>0</v>
      </c>
      <c r="U9155" s="248">
        <f t="shared" si="1423"/>
        <v>0</v>
      </c>
      <c r="V9155" s="13"/>
      <c r="W9155" s="7"/>
      <c r="AT9155" s="130"/>
      <c r="BF9155" s="33">
        <f t="shared" si="1429"/>
        <v>41242</v>
      </c>
      <c r="BG9155" s="34">
        <f t="shared" si="1424"/>
        <v>82.88000000000001</v>
      </c>
      <c r="BH9155" s="32">
        <f t="shared" si="1425"/>
        <v>1</v>
      </c>
      <c r="BI9155" s="32">
        <f t="shared" si="1426"/>
        <v>0</v>
      </c>
      <c r="BJ9155" s="69">
        <f t="shared" si="1427"/>
        <v>0</v>
      </c>
      <c r="BK9155" s="158" t="str">
        <f t="shared" si="1428"/>
        <v/>
      </c>
    </row>
    <row r="9156" spans="1:63" ht="12" customHeight="1" x14ac:dyDescent="0.2">
      <c r="A9156" s="8"/>
      <c r="B9156" s="7"/>
      <c r="C9156" s="7"/>
      <c r="D9156" s="7"/>
      <c r="E9156" s="7"/>
      <c r="F9156" s="7"/>
      <c r="G9156" s="7"/>
      <c r="H9156" s="7"/>
      <c r="I9156" s="10"/>
      <c r="J9156" s="25"/>
      <c r="K9156" s="250"/>
      <c r="L9156" s="31"/>
      <c r="M9156" s="9"/>
      <c r="N9156" s="11" t="s">
        <v>25</v>
      </c>
      <c r="O9156" s="39"/>
      <c r="P9156" s="47"/>
      <c r="Q9156" s="13"/>
      <c r="R9156" s="248">
        <f t="shared" si="1420"/>
        <v>0</v>
      </c>
      <c r="S9156" s="248">
        <f t="shared" si="1421"/>
        <v>0</v>
      </c>
      <c r="T9156" s="248">
        <f t="shared" si="1422"/>
        <v>0</v>
      </c>
      <c r="U9156" s="248">
        <f t="shared" si="1423"/>
        <v>0</v>
      </c>
      <c r="V9156" s="13"/>
      <c r="W9156" s="7"/>
      <c r="AT9156" s="130"/>
      <c r="BF9156" s="33">
        <f t="shared" si="1429"/>
        <v>41242</v>
      </c>
      <c r="BG9156" s="34">
        <f t="shared" si="1424"/>
        <v>82.88000000000001</v>
      </c>
      <c r="BH9156" s="32">
        <f t="shared" si="1425"/>
        <v>1</v>
      </c>
      <c r="BI9156" s="32">
        <f t="shared" si="1426"/>
        <v>0</v>
      </c>
      <c r="BJ9156" s="69">
        <f t="shared" si="1427"/>
        <v>0</v>
      </c>
      <c r="BK9156" s="158" t="str">
        <f t="shared" si="1428"/>
        <v/>
      </c>
    </row>
    <row r="9157" spans="1:63" ht="12" customHeight="1" x14ac:dyDescent="0.2">
      <c r="A9157" s="8"/>
      <c r="B9157" s="7"/>
      <c r="C9157" s="7"/>
      <c r="D9157" s="7"/>
      <c r="E9157" s="7"/>
      <c r="F9157" s="7"/>
      <c r="G9157" s="7"/>
      <c r="H9157" s="7"/>
      <c r="I9157" s="10"/>
      <c r="J9157" s="25"/>
      <c r="K9157" s="250"/>
      <c r="L9157" s="31"/>
      <c r="M9157" s="9"/>
      <c r="N9157" s="11" t="s">
        <v>25</v>
      </c>
      <c r="O9157" s="39"/>
      <c r="P9157" s="47"/>
      <c r="Q9157" s="13"/>
      <c r="R9157" s="248">
        <f t="shared" si="1420"/>
        <v>0</v>
      </c>
      <c r="S9157" s="248">
        <f t="shared" si="1421"/>
        <v>0</v>
      </c>
      <c r="T9157" s="248">
        <f t="shared" si="1422"/>
        <v>0</v>
      </c>
      <c r="U9157" s="248">
        <f t="shared" si="1423"/>
        <v>0</v>
      </c>
      <c r="V9157" s="13"/>
      <c r="W9157" s="7"/>
      <c r="AT9157" s="130"/>
      <c r="BF9157" s="33">
        <f t="shared" si="1429"/>
        <v>41242</v>
      </c>
      <c r="BG9157" s="34">
        <f t="shared" si="1424"/>
        <v>82.88000000000001</v>
      </c>
      <c r="BH9157" s="32">
        <f t="shared" si="1425"/>
        <v>1</v>
      </c>
      <c r="BI9157" s="32">
        <f t="shared" si="1426"/>
        <v>0</v>
      </c>
      <c r="BJ9157" s="69">
        <f t="shared" si="1427"/>
        <v>0</v>
      </c>
      <c r="BK9157" s="158" t="str">
        <f t="shared" si="1428"/>
        <v/>
      </c>
    </row>
    <row r="9158" spans="1:63" ht="12" customHeight="1" x14ac:dyDescent="0.2">
      <c r="A9158" s="8"/>
      <c r="B9158" s="7"/>
      <c r="C9158" s="7"/>
      <c r="D9158" s="7"/>
      <c r="E9158" s="7"/>
      <c r="F9158" s="7"/>
      <c r="G9158" s="7"/>
      <c r="H9158" s="7"/>
      <c r="I9158" s="10"/>
      <c r="J9158" s="25"/>
      <c r="K9158" s="250"/>
      <c r="L9158" s="31"/>
      <c r="M9158" s="9"/>
      <c r="N9158" s="11" t="s">
        <v>25</v>
      </c>
      <c r="O9158" s="39"/>
      <c r="P9158" s="47"/>
      <c r="Q9158" s="13"/>
      <c r="R9158" s="248">
        <f t="shared" si="1420"/>
        <v>0</v>
      </c>
      <c r="S9158" s="248">
        <f t="shared" si="1421"/>
        <v>0</v>
      </c>
      <c r="T9158" s="248">
        <f t="shared" si="1422"/>
        <v>0</v>
      </c>
      <c r="U9158" s="248">
        <f t="shared" si="1423"/>
        <v>0</v>
      </c>
      <c r="V9158" s="13"/>
      <c r="W9158" s="7"/>
      <c r="AT9158" s="130"/>
      <c r="BF9158" s="33">
        <f t="shared" si="1429"/>
        <v>41242</v>
      </c>
      <c r="BG9158" s="34">
        <f t="shared" si="1424"/>
        <v>82.88000000000001</v>
      </c>
      <c r="BH9158" s="32">
        <f t="shared" si="1425"/>
        <v>1</v>
      </c>
      <c r="BI9158" s="32">
        <f t="shared" si="1426"/>
        <v>0</v>
      </c>
      <c r="BJ9158" s="69">
        <f t="shared" si="1427"/>
        <v>0</v>
      </c>
      <c r="BK9158" s="158" t="str">
        <f t="shared" si="1428"/>
        <v/>
      </c>
    </row>
    <row r="9159" spans="1:63" ht="12" customHeight="1" x14ac:dyDescent="0.2">
      <c r="A9159" s="8"/>
      <c r="B9159" s="7"/>
      <c r="C9159" s="7"/>
      <c r="D9159" s="7"/>
      <c r="E9159" s="7"/>
      <c r="F9159" s="7"/>
      <c r="G9159" s="7"/>
      <c r="H9159" s="7"/>
      <c r="I9159" s="10"/>
      <c r="J9159" s="25"/>
      <c r="K9159" s="250"/>
      <c r="L9159" s="31"/>
      <c r="M9159" s="9"/>
      <c r="N9159" s="11" t="s">
        <v>25</v>
      </c>
      <c r="O9159" s="39"/>
      <c r="P9159" s="47"/>
      <c r="Q9159" s="13"/>
      <c r="R9159" s="248">
        <f t="shared" si="1420"/>
        <v>0</v>
      </c>
      <c r="S9159" s="248">
        <f t="shared" si="1421"/>
        <v>0</v>
      </c>
      <c r="T9159" s="248">
        <f t="shared" si="1422"/>
        <v>0</v>
      </c>
      <c r="U9159" s="248">
        <f t="shared" si="1423"/>
        <v>0</v>
      </c>
      <c r="V9159" s="13"/>
      <c r="W9159" s="7"/>
      <c r="AT9159" s="130"/>
      <c r="BF9159" s="33">
        <f t="shared" si="1429"/>
        <v>41242</v>
      </c>
      <c r="BG9159" s="34">
        <f t="shared" si="1424"/>
        <v>82.88000000000001</v>
      </c>
      <c r="BH9159" s="32">
        <f t="shared" si="1425"/>
        <v>1</v>
      </c>
      <c r="BI9159" s="32">
        <f t="shared" si="1426"/>
        <v>0</v>
      </c>
      <c r="BJ9159" s="69">
        <f t="shared" si="1427"/>
        <v>0</v>
      </c>
      <c r="BK9159" s="158" t="str">
        <f t="shared" si="1428"/>
        <v/>
      </c>
    </row>
    <row r="9160" spans="1:63" ht="12" customHeight="1" x14ac:dyDescent="0.2">
      <c r="A9160" s="8"/>
      <c r="B9160" s="7"/>
      <c r="C9160" s="7"/>
      <c r="D9160" s="7"/>
      <c r="E9160" s="7"/>
      <c r="F9160" s="7"/>
      <c r="G9160" s="7"/>
      <c r="H9160" s="7"/>
      <c r="I9160" s="10"/>
      <c r="J9160" s="25"/>
      <c r="K9160" s="250"/>
      <c r="L9160" s="31"/>
      <c r="M9160" s="9"/>
      <c r="N9160" s="11" t="s">
        <v>25</v>
      </c>
      <c r="O9160" s="39"/>
      <c r="P9160" s="47"/>
      <c r="Q9160" s="13"/>
      <c r="R9160" s="248">
        <f t="shared" si="1420"/>
        <v>0</v>
      </c>
      <c r="S9160" s="248">
        <f t="shared" si="1421"/>
        <v>0</v>
      </c>
      <c r="T9160" s="248">
        <f t="shared" si="1422"/>
        <v>0</v>
      </c>
      <c r="U9160" s="248">
        <f t="shared" si="1423"/>
        <v>0</v>
      </c>
      <c r="V9160" s="13"/>
      <c r="W9160" s="7"/>
      <c r="AT9160" s="130"/>
      <c r="BF9160" s="33">
        <f t="shared" si="1429"/>
        <v>41242</v>
      </c>
      <c r="BG9160" s="34">
        <f t="shared" si="1424"/>
        <v>82.88000000000001</v>
      </c>
      <c r="BH9160" s="32">
        <f t="shared" si="1425"/>
        <v>1</v>
      </c>
      <c r="BI9160" s="32">
        <f t="shared" si="1426"/>
        <v>0</v>
      </c>
      <c r="BJ9160" s="69">
        <f t="shared" si="1427"/>
        <v>0</v>
      </c>
      <c r="BK9160" s="158" t="str">
        <f t="shared" si="1428"/>
        <v/>
      </c>
    </row>
    <row r="9161" spans="1:63" ht="12" customHeight="1" x14ac:dyDescent="0.2">
      <c r="A9161" s="8"/>
      <c r="B9161" s="7"/>
      <c r="C9161" s="7"/>
      <c r="D9161" s="7"/>
      <c r="E9161" s="7"/>
      <c r="F9161" s="7"/>
      <c r="G9161" s="7"/>
      <c r="H9161" s="7"/>
      <c r="I9161" s="10"/>
      <c r="J9161" s="25"/>
      <c r="K9161" s="250"/>
      <c r="L9161" s="31"/>
      <c r="M9161" s="9"/>
      <c r="N9161" s="11" t="s">
        <v>25</v>
      </c>
      <c r="O9161" s="39"/>
      <c r="P9161" s="47"/>
      <c r="Q9161" s="13"/>
      <c r="R9161" s="248">
        <f t="shared" si="1420"/>
        <v>0</v>
      </c>
      <c r="S9161" s="248">
        <f t="shared" si="1421"/>
        <v>0</v>
      </c>
      <c r="T9161" s="248">
        <f t="shared" si="1422"/>
        <v>0</v>
      </c>
      <c r="U9161" s="248">
        <f t="shared" si="1423"/>
        <v>0</v>
      </c>
      <c r="V9161" s="13"/>
      <c r="W9161" s="7"/>
      <c r="AT9161" s="130"/>
      <c r="BF9161" s="33">
        <f t="shared" si="1429"/>
        <v>41242</v>
      </c>
      <c r="BG9161" s="34">
        <f t="shared" si="1424"/>
        <v>82.88000000000001</v>
      </c>
      <c r="BH9161" s="32">
        <f t="shared" si="1425"/>
        <v>1</v>
      </c>
      <c r="BI9161" s="32">
        <f t="shared" si="1426"/>
        <v>0</v>
      </c>
      <c r="BJ9161" s="69">
        <f t="shared" si="1427"/>
        <v>0</v>
      </c>
      <c r="BK9161" s="158" t="str">
        <f t="shared" si="1428"/>
        <v/>
      </c>
    </row>
    <row r="9162" spans="1:63" ht="12" customHeight="1" x14ac:dyDescent="0.2">
      <c r="A9162" s="8"/>
      <c r="B9162" s="7"/>
      <c r="C9162" s="7"/>
      <c r="D9162" s="7"/>
      <c r="E9162" s="7"/>
      <c r="F9162" s="7"/>
      <c r="G9162" s="7"/>
      <c r="H9162" s="7"/>
      <c r="I9162" s="10"/>
      <c r="J9162" s="25"/>
      <c r="K9162" s="250"/>
      <c r="L9162" s="31"/>
      <c r="M9162" s="9"/>
      <c r="N9162" s="11" t="s">
        <v>25</v>
      </c>
      <c r="O9162" s="39"/>
      <c r="P9162" s="47"/>
      <c r="Q9162" s="13"/>
      <c r="R9162" s="248">
        <f t="shared" si="1420"/>
        <v>0</v>
      </c>
      <c r="S9162" s="248">
        <f t="shared" si="1421"/>
        <v>0</v>
      </c>
      <c r="T9162" s="248">
        <f t="shared" si="1422"/>
        <v>0</v>
      </c>
      <c r="U9162" s="248">
        <f t="shared" si="1423"/>
        <v>0</v>
      </c>
      <c r="V9162" s="13"/>
      <c r="W9162" s="7"/>
      <c r="AT9162" s="130"/>
      <c r="BF9162" s="33">
        <f t="shared" si="1429"/>
        <v>41242</v>
      </c>
      <c r="BG9162" s="34">
        <f t="shared" si="1424"/>
        <v>82.88000000000001</v>
      </c>
      <c r="BH9162" s="32">
        <f t="shared" si="1425"/>
        <v>1</v>
      </c>
      <c r="BI9162" s="32">
        <f t="shared" si="1426"/>
        <v>0</v>
      </c>
      <c r="BJ9162" s="69">
        <f t="shared" si="1427"/>
        <v>0</v>
      </c>
      <c r="BK9162" s="158" t="str">
        <f t="shared" si="1428"/>
        <v/>
      </c>
    </row>
    <row r="9163" spans="1:63" ht="12" customHeight="1" x14ac:dyDescent="0.2">
      <c r="A9163" s="8"/>
      <c r="B9163" s="7"/>
      <c r="C9163" s="7"/>
      <c r="D9163" s="7"/>
      <c r="E9163" s="7"/>
      <c r="F9163" s="7"/>
      <c r="G9163" s="7"/>
      <c r="H9163" s="7"/>
      <c r="I9163" s="10"/>
      <c r="J9163" s="25"/>
      <c r="K9163" s="250"/>
      <c r="L9163" s="31"/>
      <c r="M9163" s="9"/>
      <c r="N9163" s="11" t="s">
        <v>25</v>
      </c>
      <c r="O9163" s="39"/>
      <c r="P9163" s="47"/>
      <c r="Q9163" s="13"/>
      <c r="R9163" s="248">
        <f t="shared" ref="R9163:R9226" si="1430">IF(N9163&lt;&gt;"M",ROUND(IF(M9163&lt;&gt;"Y",IF(P9163&lt;&gt;"Y",K9163,K9163*(BH9163-1)),0),ROUNDING),"")</f>
        <v>0</v>
      </c>
      <c r="S9163" s="248">
        <f t="shared" ref="S9163:S9226" si="1431">IF(N9163&lt;&gt;"M",ROUND(IF(O9163&gt;0,IF(M9163="Y",BI9163*(1-O9163),IF(BI9163&gt;R9163,R9163 + (BI9163 - R9163)*(1-O9163),BI9163)),BI9163),ROUNDING),"")</f>
        <v>0</v>
      </c>
      <c r="T9163" s="248">
        <f t="shared" ref="T9163:T9226" si="1432">IF(N9163&lt;&gt;"M",ROUND(IF(O9163&gt;0,IF(M9163="Y",BJ9163*(1-O9163),IF(BJ9163&gt;R9163,R9163 + (BJ9163 - R9163)*(1-O9163),BJ9163)),BJ9163),ROUNDING),"")</f>
        <v>0</v>
      </c>
      <c r="U9163" s="248">
        <f t="shared" ref="U9163:U9226" si="1433">IF(N9163&lt;&gt;"M",ROUND(IF(OR(N9163="P",N9163=""),0,IF(OR(M9163="N",M9163=""),T9163-R9163,T9163)),ROUNDING),"")</f>
        <v>0</v>
      </c>
      <c r="V9163" s="13"/>
      <c r="W9163" s="7"/>
      <c r="AT9163" s="130"/>
      <c r="BF9163" s="33">
        <f t="shared" si="1429"/>
        <v>41242</v>
      </c>
      <c r="BG9163" s="34">
        <f t="shared" ref="BG9163:BG9226" si="1434">IF(N9163&lt;&gt;"M",BG9162+U9163,BG9162)</f>
        <v>82.88000000000001</v>
      </c>
      <c r="BH9163" s="32">
        <f t="shared" ref="BH9163:BH9226" si="1435">IF(L9163&lt;&gt;"",IF(ODDS_TYPE=1,L9163,IF(ODDS_TYPE=2,IF(L9163&gt;0,1+L9163/100,IF(L9163&lt;0,1-100/L9163,1)),IF(ODDS_TYPE=3,1+L9163,IF(ODDS_TYPE=4,1+L9163,IF(ODDS_TYPE=5,IF(L9163&gt;0,1+L9163,1-1/L9163),IF(ODDS_TYPE=6,IF(L9163&gt;=0,L9163+1,1-1/L9163),1)))))),1)</f>
        <v>1</v>
      </c>
      <c r="BI9163" s="32">
        <f t="shared" ref="BI9163:BI9226" si="1436">IF(P9163&lt;&gt;"Y",IF(M9163&lt;&gt;"Y",K9163*BH9163,K9163*BH9163 - K9163),IF(M9163&lt;&gt;"Y",K9163*BH9163,K9163))</f>
        <v>0</v>
      </c>
      <c r="BJ9163" s="69">
        <f t="shared" ref="BJ9163:BJ9226" si="1437">IF(P9163&lt;&gt;"Y",
IF(M9163&lt;&gt;"Y",
IF(N9163="Y",K9163*BH9163,IF(N9163="P",0,IF(OR(N9163="R",N9163="PU"),K9163,IF(N9163="H",K9163*BH9163*0.5,IF(N9163="HW",K9163*0.5*(1 + BH9163),IF(N9163="HL",K9163*0.5,0)))))),
IF(N9163="Y",K9163*BH9163 - K9163,IF(N9163="P",0,IF(OR(N9163="R",N9163="PU"),0,IF(N9163="H",IF(BH9163&gt;2,0.5*K9163*BH9163 - K9163,0),IF(N9163="HW",K9163*0.5*(1 + BH9163) - K9163,IF(N9163="HL",0,0))))))),
IF(M9163&lt;&gt;"Y",
IF(N9163="Y",K9163*BH9163,IF(N9163="P",0,IF(OR(N9163="R",N9163="PU"),K9163*(BH9163-1),IF(N9163="H",K9163*BH9163*0.5,IF(N9163="HW",K9163*(BH9163-1)*0.5,IF(N9163="HL",K9163*BH9163 - K9163*0.5,0)))))),
IF(N9163="Y",K9163,IF(N9163="P",0,IF(OR(N9163="R",N9163="PU"),0,IF(N9163="H",IF(BH9163&lt;2,K9163*BH9163*0.5 - K9163*(BH9163-1),0),IF(N9163="HW",0,IF(N9163="HL",K9163*0.5,0)))))))
)</f>
        <v>0</v>
      </c>
      <c r="BK9163" s="158" t="str">
        <f t="shared" ref="BK9163:BK9226" si="1438">IF(FILT_M=1,IF(LEN(C9163)&gt;0,C9163,""),IF(FILT_M=2,IF(LEN(E9163)&gt;0,E9163,""),IF(FILT_M=3,IF(LEN(F9163)&gt;0,F9163,""),IF(FILT_M=4,IF(LEN(G9163)&gt;0,G9163,""),""))))</f>
        <v/>
      </c>
    </row>
    <row r="9164" spans="1:63" ht="12" customHeight="1" x14ac:dyDescent="0.2">
      <c r="A9164" s="8"/>
      <c r="B9164" s="7"/>
      <c r="C9164" s="7"/>
      <c r="D9164" s="7"/>
      <c r="E9164" s="7"/>
      <c r="F9164" s="7"/>
      <c r="G9164" s="7"/>
      <c r="H9164" s="7"/>
      <c r="I9164" s="10"/>
      <c r="J9164" s="25"/>
      <c r="K9164" s="250"/>
      <c r="L9164" s="31"/>
      <c r="M9164" s="9"/>
      <c r="N9164" s="11" t="s">
        <v>25</v>
      </c>
      <c r="O9164" s="39"/>
      <c r="P9164" s="47"/>
      <c r="Q9164" s="13"/>
      <c r="R9164" s="248">
        <f t="shared" si="1430"/>
        <v>0</v>
      </c>
      <c r="S9164" s="248">
        <f t="shared" si="1431"/>
        <v>0</v>
      </c>
      <c r="T9164" s="248">
        <f t="shared" si="1432"/>
        <v>0</v>
      </c>
      <c r="U9164" s="248">
        <f t="shared" si="1433"/>
        <v>0</v>
      </c>
      <c r="V9164" s="13"/>
      <c r="W9164" s="7"/>
      <c r="AT9164" s="130"/>
      <c r="BF9164" s="33">
        <f t="shared" ref="BF9164:BF9227" si="1439">IF(A9164&gt;2,A9164,BF9163)</f>
        <v>41242</v>
      </c>
      <c r="BG9164" s="34">
        <f t="shared" si="1434"/>
        <v>82.88000000000001</v>
      </c>
      <c r="BH9164" s="32">
        <f t="shared" si="1435"/>
        <v>1</v>
      </c>
      <c r="BI9164" s="32">
        <f t="shared" si="1436"/>
        <v>0</v>
      </c>
      <c r="BJ9164" s="69">
        <f t="shared" si="1437"/>
        <v>0</v>
      </c>
      <c r="BK9164" s="158" t="str">
        <f t="shared" si="1438"/>
        <v/>
      </c>
    </row>
    <row r="9165" spans="1:63" ht="12" customHeight="1" x14ac:dyDescent="0.2">
      <c r="A9165" s="8"/>
      <c r="B9165" s="7"/>
      <c r="C9165" s="7"/>
      <c r="D9165" s="7"/>
      <c r="E9165" s="7"/>
      <c r="F9165" s="7"/>
      <c r="G9165" s="7"/>
      <c r="H9165" s="7"/>
      <c r="I9165" s="10"/>
      <c r="J9165" s="25"/>
      <c r="K9165" s="250"/>
      <c r="L9165" s="31"/>
      <c r="M9165" s="9"/>
      <c r="N9165" s="11" t="s">
        <v>25</v>
      </c>
      <c r="O9165" s="39"/>
      <c r="P9165" s="47"/>
      <c r="Q9165" s="13"/>
      <c r="R9165" s="248">
        <f t="shared" si="1430"/>
        <v>0</v>
      </c>
      <c r="S9165" s="248">
        <f t="shared" si="1431"/>
        <v>0</v>
      </c>
      <c r="T9165" s="248">
        <f t="shared" si="1432"/>
        <v>0</v>
      </c>
      <c r="U9165" s="248">
        <f t="shared" si="1433"/>
        <v>0</v>
      </c>
      <c r="V9165" s="13"/>
      <c r="W9165" s="7"/>
      <c r="AT9165" s="130"/>
      <c r="BF9165" s="33">
        <f t="shared" si="1439"/>
        <v>41242</v>
      </c>
      <c r="BG9165" s="34">
        <f t="shared" si="1434"/>
        <v>82.88000000000001</v>
      </c>
      <c r="BH9165" s="32">
        <f t="shared" si="1435"/>
        <v>1</v>
      </c>
      <c r="BI9165" s="32">
        <f t="shared" si="1436"/>
        <v>0</v>
      </c>
      <c r="BJ9165" s="69">
        <f t="shared" si="1437"/>
        <v>0</v>
      </c>
      <c r="BK9165" s="158" t="str">
        <f t="shared" si="1438"/>
        <v/>
      </c>
    </row>
    <row r="9166" spans="1:63" ht="12" customHeight="1" x14ac:dyDescent="0.2">
      <c r="A9166" s="8"/>
      <c r="B9166" s="7"/>
      <c r="C9166" s="7"/>
      <c r="D9166" s="7"/>
      <c r="E9166" s="7"/>
      <c r="F9166" s="7"/>
      <c r="G9166" s="7"/>
      <c r="H9166" s="7"/>
      <c r="I9166" s="10"/>
      <c r="J9166" s="25"/>
      <c r="K9166" s="250"/>
      <c r="L9166" s="31"/>
      <c r="M9166" s="9"/>
      <c r="N9166" s="11" t="s">
        <v>25</v>
      </c>
      <c r="O9166" s="39"/>
      <c r="P9166" s="47"/>
      <c r="Q9166" s="13"/>
      <c r="R9166" s="248">
        <f t="shared" si="1430"/>
        <v>0</v>
      </c>
      <c r="S9166" s="248">
        <f t="shared" si="1431"/>
        <v>0</v>
      </c>
      <c r="T9166" s="248">
        <f t="shared" si="1432"/>
        <v>0</v>
      </c>
      <c r="U9166" s="248">
        <f t="shared" si="1433"/>
        <v>0</v>
      </c>
      <c r="V9166" s="13"/>
      <c r="W9166" s="7"/>
      <c r="AT9166" s="130"/>
      <c r="BF9166" s="33">
        <f t="shared" si="1439"/>
        <v>41242</v>
      </c>
      <c r="BG9166" s="34">
        <f t="shared" si="1434"/>
        <v>82.88000000000001</v>
      </c>
      <c r="BH9166" s="32">
        <f t="shared" si="1435"/>
        <v>1</v>
      </c>
      <c r="BI9166" s="32">
        <f t="shared" si="1436"/>
        <v>0</v>
      </c>
      <c r="BJ9166" s="69">
        <f t="shared" si="1437"/>
        <v>0</v>
      </c>
      <c r="BK9166" s="158" t="str">
        <f t="shared" si="1438"/>
        <v/>
      </c>
    </row>
    <row r="9167" spans="1:63" ht="12" customHeight="1" x14ac:dyDescent="0.2">
      <c r="A9167" s="8"/>
      <c r="B9167" s="7"/>
      <c r="C9167" s="7"/>
      <c r="D9167" s="7"/>
      <c r="E9167" s="7"/>
      <c r="F9167" s="7"/>
      <c r="G9167" s="7"/>
      <c r="H9167" s="7"/>
      <c r="I9167" s="10"/>
      <c r="J9167" s="25"/>
      <c r="K9167" s="250"/>
      <c r="L9167" s="31"/>
      <c r="M9167" s="9"/>
      <c r="N9167" s="11" t="s">
        <v>25</v>
      </c>
      <c r="O9167" s="39"/>
      <c r="P9167" s="47"/>
      <c r="Q9167" s="13"/>
      <c r="R9167" s="248">
        <f t="shared" si="1430"/>
        <v>0</v>
      </c>
      <c r="S9167" s="248">
        <f t="shared" si="1431"/>
        <v>0</v>
      </c>
      <c r="T9167" s="248">
        <f t="shared" si="1432"/>
        <v>0</v>
      </c>
      <c r="U9167" s="248">
        <f t="shared" si="1433"/>
        <v>0</v>
      </c>
      <c r="V9167" s="13"/>
      <c r="W9167" s="7"/>
      <c r="AT9167" s="130"/>
      <c r="BF9167" s="33">
        <f t="shared" si="1439"/>
        <v>41242</v>
      </c>
      <c r="BG9167" s="34">
        <f t="shared" si="1434"/>
        <v>82.88000000000001</v>
      </c>
      <c r="BH9167" s="32">
        <f t="shared" si="1435"/>
        <v>1</v>
      </c>
      <c r="BI9167" s="32">
        <f t="shared" si="1436"/>
        <v>0</v>
      </c>
      <c r="BJ9167" s="69">
        <f t="shared" si="1437"/>
        <v>0</v>
      </c>
      <c r="BK9167" s="158" t="str">
        <f t="shared" si="1438"/>
        <v/>
      </c>
    </row>
    <row r="9168" spans="1:63" ht="12" customHeight="1" x14ac:dyDescent="0.2">
      <c r="A9168" s="8"/>
      <c r="B9168" s="7"/>
      <c r="C9168" s="7"/>
      <c r="D9168" s="7"/>
      <c r="E9168" s="7"/>
      <c r="F9168" s="7"/>
      <c r="G9168" s="7"/>
      <c r="H9168" s="7"/>
      <c r="I9168" s="10"/>
      <c r="J9168" s="25"/>
      <c r="K9168" s="250"/>
      <c r="L9168" s="31"/>
      <c r="M9168" s="9"/>
      <c r="N9168" s="11" t="s">
        <v>25</v>
      </c>
      <c r="O9168" s="39"/>
      <c r="P9168" s="47"/>
      <c r="Q9168" s="13"/>
      <c r="R9168" s="248">
        <f t="shared" si="1430"/>
        <v>0</v>
      </c>
      <c r="S9168" s="248">
        <f t="shared" si="1431"/>
        <v>0</v>
      </c>
      <c r="T9168" s="248">
        <f t="shared" si="1432"/>
        <v>0</v>
      </c>
      <c r="U9168" s="248">
        <f t="shared" si="1433"/>
        <v>0</v>
      </c>
      <c r="V9168" s="13"/>
      <c r="W9168" s="7"/>
      <c r="AT9168" s="130"/>
      <c r="BF9168" s="33">
        <f t="shared" si="1439"/>
        <v>41242</v>
      </c>
      <c r="BG9168" s="34">
        <f t="shared" si="1434"/>
        <v>82.88000000000001</v>
      </c>
      <c r="BH9168" s="32">
        <f t="shared" si="1435"/>
        <v>1</v>
      </c>
      <c r="BI9168" s="32">
        <f t="shared" si="1436"/>
        <v>0</v>
      </c>
      <c r="BJ9168" s="69">
        <f t="shared" si="1437"/>
        <v>0</v>
      </c>
      <c r="BK9168" s="158" t="str">
        <f t="shared" si="1438"/>
        <v/>
      </c>
    </row>
    <row r="9169" spans="1:63" ht="12" customHeight="1" x14ac:dyDescent="0.2">
      <c r="A9169" s="8"/>
      <c r="B9169" s="7"/>
      <c r="C9169" s="7"/>
      <c r="D9169" s="7"/>
      <c r="E9169" s="7"/>
      <c r="F9169" s="7"/>
      <c r="G9169" s="7"/>
      <c r="H9169" s="7"/>
      <c r="I9169" s="10"/>
      <c r="J9169" s="25"/>
      <c r="K9169" s="250"/>
      <c r="L9169" s="31"/>
      <c r="M9169" s="9"/>
      <c r="N9169" s="11" t="s">
        <v>25</v>
      </c>
      <c r="O9169" s="39"/>
      <c r="P9169" s="47"/>
      <c r="Q9169" s="13"/>
      <c r="R9169" s="248">
        <f t="shared" si="1430"/>
        <v>0</v>
      </c>
      <c r="S9169" s="248">
        <f t="shared" si="1431"/>
        <v>0</v>
      </c>
      <c r="T9169" s="248">
        <f t="shared" si="1432"/>
        <v>0</v>
      </c>
      <c r="U9169" s="248">
        <f t="shared" si="1433"/>
        <v>0</v>
      </c>
      <c r="V9169" s="13"/>
      <c r="W9169" s="7"/>
      <c r="AT9169" s="130"/>
      <c r="BF9169" s="33">
        <f t="shared" si="1439"/>
        <v>41242</v>
      </c>
      <c r="BG9169" s="34">
        <f t="shared" si="1434"/>
        <v>82.88000000000001</v>
      </c>
      <c r="BH9169" s="32">
        <f t="shared" si="1435"/>
        <v>1</v>
      </c>
      <c r="BI9169" s="32">
        <f t="shared" si="1436"/>
        <v>0</v>
      </c>
      <c r="BJ9169" s="69">
        <f t="shared" si="1437"/>
        <v>0</v>
      </c>
      <c r="BK9169" s="158" t="str">
        <f t="shared" si="1438"/>
        <v/>
      </c>
    </row>
    <row r="9170" spans="1:63" ht="12" customHeight="1" x14ac:dyDescent="0.2">
      <c r="A9170" s="8"/>
      <c r="B9170" s="7"/>
      <c r="C9170" s="7"/>
      <c r="D9170" s="7"/>
      <c r="E9170" s="7"/>
      <c r="F9170" s="7"/>
      <c r="G9170" s="7"/>
      <c r="H9170" s="7"/>
      <c r="I9170" s="10"/>
      <c r="J9170" s="25"/>
      <c r="K9170" s="250"/>
      <c r="L9170" s="31"/>
      <c r="M9170" s="9"/>
      <c r="N9170" s="11" t="s">
        <v>25</v>
      </c>
      <c r="O9170" s="39"/>
      <c r="P9170" s="47"/>
      <c r="Q9170" s="13"/>
      <c r="R9170" s="248">
        <f t="shared" si="1430"/>
        <v>0</v>
      </c>
      <c r="S9170" s="248">
        <f t="shared" si="1431"/>
        <v>0</v>
      </c>
      <c r="T9170" s="248">
        <f t="shared" si="1432"/>
        <v>0</v>
      </c>
      <c r="U9170" s="248">
        <f t="shared" si="1433"/>
        <v>0</v>
      </c>
      <c r="V9170" s="13"/>
      <c r="W9170" s="7"/>
      <c r="AT9170" s="130"/>
      <c r="BF9170" s="33">
        <f t="shared" si="1439"/>
        <v>41242</v>
      </c>
      <c r="BG9170" s="34">
        <f t="shared" si="1434"/>
        <v>82.88000000000001</v>
      </c>
      <c r="BH9170" s="32">
        <f t="shared" si="1435"/>
        <v>1</v>
      </c>
      <c r="BI9170" s="32">
        <f t="shared" si="1436"/>
        <v>0</v>
      </c>
      <c r="BJ9170" s="69">
        <f t="shared" si="1437"/>
        <v>0</v>
      </c>
      <c r="BK9170" s="158" t="str">
        <f t="shared" si="1438"/>
        <v/>
      </c>
    </row>
    <row r="9171" spans="1:63" ht="12" customHeight="1" x14ac:dyDescent="0.2">
      <c r="A9171" s="8"/>
      <c r="B9171" s="7"/>
      <c r="C9171" s="7"/>
      <c r="D9171" s="7"/>
      <c r="E9171" s="7"/>
      <c r="F9171" s="7"/>
      <c r="G9171" s="7"/>
      <c r="H9171" s="7"/>
      <c r="I9171" s="10"/>
      <c r="J9171" s="25"/>
      <c r="K9171" s="250"/>
      <c r="L9171" s="31"/>
      <c r="M9171" s="9"/>
      <c r="N9171" s="11" t="s">
        <v>25</v>
      </c>
      <c r="O9171" s="39"/>
      <c r="P9171" s="47"/>
      <c r="Q9171" s="13"/>
      <c r="R9171" s="248">
        <f t="shared" si="1430"/>
        <v>0</v>
      </c>
      <c r="S9171" s="248">
        <f t="shared" si="1431"/>
        <v>0</v>
      </c>
      <c r="T9171" s="248">
        <f t="shared" si="1432"/>
        <v>0</v>
      </c>
      <c r="U9171" s="248">
        <f t="shared" si="1433"/>
        <v>0</v>
      </c>
      <c r="V9171" s="13"/>
      <c r="W9171" s="7"/>
      <c r="AT9171" s="130"/>
      <c r="BF9171" s="33">
        <f t="shared" si="1439"/>
        <v>41242</v>
      </c>
      <c r="BG9171" s="34">
        <f t="shared" si="1434"/>
        <v>82.88000000000001</v>
      </c>
      <c r="BH9171" s="32">
        <f t="shared" si="1435"/>
        <v>1</v>
      </c>
      <c r="BI9171" s="32">
        <f t="shared" si="1436"/>
        <v>0</v>
      </c>
      <c r="BJ9171" s="69">
        <f t="shared" si="1437"/>
        <v>0</v>
      </c>
      <c r="BK9171" s="158" t="str">
        <f t="shared" si="1438"/>
        <v/>
      </c>
    </row>
    <row r="9172" spans="1:63" ht="12" customHeight="1" x14ac:dyDescent="0.2">
      <c r="A9172" s="8"/>
      <c r="B9172" s="7"/>
      <c r="C9172" s="7"/>
      <c r="D9172" s="7"/>
      <c r="E9172" s="7"/>
      <c r="F9172" s="7"/>
      <c r="G9172" s="7"/>
      <c r="H9172" s="7"/>
      <c r="I9172" s="10"/>
      <c r="J9172" s="25"/>
      <c r="K9172" s="250"/>
      <c r="L9172" s="31"/>
      <c r="M9172" s="9"/>
      <c r="N9172" s="11" t="s">
        <v>25</v>
      </c>
      <c r="O9172" s="39"/>
      <c r="P9172" s="47"/>
      <c r="Q9172" s="13"/>
      <c r="R9172" s="248">
        <f t="shared" si="1430"/>
        <v>0</v>
      </c>
      <c r="S9172" s="248">
        <f t="shared" si="1431"/>
        <v>0</v>
      </c>
      <c r="T9172" s="248">
        <f t="shared" si="1432"/>
        <v>0</v>
      </c>
      <c r="U9172" s="248">
        <f t="shared" si="1433"/>
        <v>0</v>
      </c>
      <c r="V9172" s="13"/>
      <c r="W9172" s="7"/>
      <c r="AT9172" s="130"/>
      <c r="BF9172" s="33">
        <f t="shared" si="1439"/>
        <v>41242</v>
      </c>
      <c r="BG9172" s="34">
        <f t="shared" si="1434"/>
        <v>82.88000000000001</v>
      </c>
      <c r="BH9172" s="32">
        <f t="shared" si="1435"/>
        <v>1</v>
      </c>
      <c r="BI9172" s="32">
        <f t="shared" si="1436"/>
        <v>0</v>
      </c>
      <c r="BJ9172" s="69">
        <f t="shared" si="1437"/>
        <v>0</v>
      </c>
      <c r="BK9172" s="158" t="str">
        <f t="shared" si="1438"/>
        <v/>
      </c>
    </row>
    <row r="9173" spans="1:63" ht="12" customHeight="1" x14ac:dyDescent="0.2">
      <c r="A9173" s="8"/>
      <c r="B9173" s="7"/>
      <c r="C9173" s="7"/>
      <c r="D9173" s="7"/>
      <c r="E9173" s="7"/>
      <c r="F9173" s="7"/>
      <c r="G9173" s="7"/>
      <c r="H9173" s="7"/>
      <c r="I9173" s="10"/>
      <c r="J9173" s="25"/>
      <c r="K9173" s="250"/>
      <c r="L9173" s="31"/>
      <c r="M9173" s="9"/>
      <c r="N9173" s="11" t="s">
        <v>25</v>
      </c>
      <c r="O9173" s="39"/>
      <c r="P9173" s="47"/>
      <c r="Q9173" s="13"/>
      <c r="R9173" s="248">
        <f t="shared" si="1430"/>
        <v>0</v>
      </c>
      <c r="S9173" s="248">
        <f t="shared" si="1431"/>
        <v>0</v>
      </c>
      <c r="T9173" s="248">
        <f t="shared" si="1432"/>
        <v>0</v>
      </c>
      <c r="U9173" s="248">
        <f t="shared" si="1433"/>
        <v>0</v>
      </c>
      <c r="V9173" s="13"/>
      <c r="W9173" s="7"/>
      <c r="AT9173" s="130"/>
      <c r="BF9173" s="33">
        <f t="shared" si="1439"/>
        <v>41242</v>
      </c>
      <c r="BG9173" s="34">
        <f t="shared" si="1434"/>
        <v>82.88000000000001</v>
      </c>
      <c r="BH9173" s="32">
        <f t="shared" si="1435"/>
        <v>1</v>
      </c>
      <c r="BI9173" s="32">
        <f t="shared" si="1436"/>
        <v>0</v>
      </c>
      <c r="BJ9173" s="69">
        <f t="shared" si="1437"/>
        <v>0</v>
      </c>
      <c r="BK9173" s="158" t="str">
        <f t="shared" si="1438"/>
        <v/>
      </c>
    </row>
    <row r="9174" spans="1:63" ht="12" customHeight="1" x14ac:dyDescent="0.2">
      <c r="A9174" s="8"/>
      <c r="B9174" s="7"/>
      <c r="C9174" s="7"/>
      <c r="D9174" s="7"/>
      <c r="E9174" s="7"/>
      <c r="F9174" s="7"/>
      <c r="G9174" s="7"/>
      <c r="H9174" s="7"/>
      <c r="I9174" s="10"/>
      <c r="J9174" s="25"/>
      <c r="K9174" s="250"/>
      <c r="L9174" s="31"/>
      <c r="M9174" s="9"/>
      <c r="N9174" s="11" t="s">
        <v>25</v>
      </c>
      <c r="O9174" s="39"/>
      <c r="P9174" s="47"/>
      <c r="Q9174" s="13"/>
      <c r="R9174" s="248">
        <f t="shared" si="1430"/>
        <v>0</v>
      </c>
      <c r="S9174" s="248">
        <f t="shared" si="1431"/>
        <v>0</v>
      </c>
      <c r="T9174" s="248">
        <f t="shared" si="1432"/>
        <v>0</v>
      </c>
      <c r="U9174" s="248">
        <f t="shared" si="1433"/>
        <v>0</v>
      </c>
      <c r="V9174" s="13"/>
      <c r="W9174" s="7"/>
      <c r="AT9174" s="130"/>
      <c r="BF9174" s="33">
        <f t="shared" si="1439"/>
        <v>41242</v>
      </c>
      <c r="BG9174" s="34">
        <f t="shared" si="1434"/>
        <v>82.88000000000001</v>
      </c>
      <c r="BH9174" s="32">
        <f t="shared" si="1435"/>
        <v>1</v>
      </c>
      <c r="BI9174" s="32">
        <f t="shared" si="1436"/>
        <v>0</v>
      </c>
      <c r="BJ9174" s="69">
        <f t="shared" si="1437"/>
        <v>0</v>
      </c>
      <c r="BK9174" s="158" t="str">
        <f t="shared" si="1438"/>
        <v/>
      </c>
    </row>
    <row r="9175" spans="1:63" ht="12" customHeight="1" x14ac:dyDescent="0.2">
      <c r="A9175" s="8"/>
      <c r="B9175" s="7"/>
      <c r="C9175" s="7"/>
      <c r="D9175" s="7"/>
      <c r="E9175" s="7"/>
      <c r="F9175" s="7"/>
      <c r="G9175" s="7"/>
      <c r="H9175" s="7"/>
      <c r="I9175" s="10"/>
      <c r="J9175" s="25"/>
      <c r="K9175" s="250"/>
      <c r="L9175" s="31"/>
      <c r="M9175" s="9"/>
      <c r="N9175" s="11" t="s">
        <v>25</v>
      </c>
      <c r="O9175" s="39"/>
      <c r="P9175" s="47"/>
      <c r="Q9175" s="13"/>
      <c r="R9175" s="248">
        <f t="shared" si="1430"/>
        <v>0</v>
      </c>
      <c r="S9175" s="248">
        <f t="shared" si="1431"/>
        <v>0</v>
      </c>
      <c r="T9175" s="248">
        <f t="shared" si="1432"/>
        <v>0</v>
      </c>
      <c r="U9175" s="248">
        <f t="shared" si="1433"/>
        <v>0</v>
      </c>
      <c r="V9175" s="13"/>
      <c r="W9175" s="7"/>
      <c r="AT9175" s="130"/>
      <c r="BF9175" s="33">
        <f t="shared" si="1439"/>
        <v>41242</v>
      </c>
      <c r="BG9175" s="34">
        <f t="shared" si="1434"/>
        <v>82.88000000000001</v>
      </c>
      <c r="BH9175" s="32">
        <f t="shared" si="1435"/>
        <v>1</v>
      </c>
      <c r="BI9175" s="32">
        <f t="shared" si="1436"/>
        <v>0</v>
      </c>
      <c r="BJ9175" s="69">
        <f t="shared" si="1437"/>
        <v>0</v>
      </c>
      <c r="BK9175" s="158" t="str">
        <f t="shared" si="1438"/>
        <v/>
      </c>
    </row>
    <row r="9176" spans="1:63" ht="12" customHeight="1" x14ac:dyDescent="0.2">
      <c r="A9176" s="8"/>
      <c r="B9176" s="7"/>
      <c r="C9176" s="7"/>
      <c r="D9176" s="7"/>
      <c r="E9176" s="7"/>
      <c r="F9176" s="7"/>
      <c r="G9176" s="7"/>
      <c r="H9176" s="7"/>
      <c r="I9176" s="10"/>
      <c r="J9176" s="25"/>
      <c r="K9176" s="250"/>
      <c r="L9176" s="31"/>
      <c r="M9176" s="9"/>
      <c r="N9176" s="11" t="s">
        <v>25</v>
      </c>
      <c r="O9176" s="39"/>
      <c r="P9176" s="47"/>
      <c r="Q9176" s="13"/>
      <c r="R9176" s="248">
        <f t="shared" si="1430"/>
        <v>0</v>
      </c>
      <c r="S9176" s="248">
        <f t="shared" si="1431"/>
        <v>0</v>
      </c>
      <c r="T9176" s="248">
        <f t="shared" si="1432"/>
        <v>0</v>
      </c>
      <c r="U9176" s="248">
        <f t="shared" si="1433"/>
        <v>0</v>
      </c>
      <c r="V9176" s="13"/>
      <c r="W9176" s="7"/>
      <c r="AT9176" s="130"/>
      <c r="BF9176" s="33">
        <f t="shared" si="1439"/>
        <v>41242</v>
      </c>
      <c r="BG9176" s="34">
        <f t="shared" si="1434"/>
        <v>82.88000000000001</v>
      </c>
      <c r="BH9176" s="32">
        <f t="shared" si="1435"/>
        <v>1</v>
      </c>
      <c r="BI9176" s="32">
        <f t="shared" si="1436"/>
        <v>0</v>
      </c>
      <c r="BJ9176" s="69">
        <f t="shared" si="1437"/>
        <v>0</v>
      </c>
      <c r="BK9176" s="158" t="str">
        <f t="shared" si="1438"/>
        <v/>
      </c>
    </row>
    <row r="9177" spans="1:63" ht="12" customHeight="1" x14ac:dyDescent="0.2">
      <c r="A9177" s="8"/>
      <c r="B9177" s="7"/>
      <c r="C9177" s="7"/>
      <c r="D9177" s="7"/>
      <c r="E9177" s="7"/>
      <c r="F9177" s="7"/>
      <c r="G9177" s="7"/>
      <c r="H9177" s="7"/>
      <c r="I9177" s="10"/>
      <c r="J9177" s="25"/>
      <c r="K9177" s="250"/>
      <c r="L9177" s="31"/>
      <c r="M9177" s="9"/>
      <c r="N9177" s="11" t="s">
        <v>25</v>
      </c>
      <c r="O9177" s="39"/>
      <c r="P9177" s="47"/>
      <c r="Q9177" s="13"/>
      <c r="R9177" s="248">
        <f t="shared" si="1430"/>
        <v>0</v>
      </c>
      <c r="S9177" s="248">
        <f t="shared" si="1431"/>
        <v>0</v>
      </c>
      <c r="T9177" s="248">
        <f t="shared" si="1432"/>
        <v>0</v>
      </c>
      <c r="U9177" s="248">
        <f t="shared" si="1433"/>
        <v>0</v>
      </c>
      <c r="V9177" s="13"/>
      <c r="W9177" s="7"/>
      <c r="AT9177" s="130"/>
      <c r="BF9177" s="33">
        <f t="shared" si="1439"/>
        <v>41242</v>
      </c>
      <c r="BG9177" s="34">
        <f t="shared" si="1434"/>
        <v>82.88000000000001</v>
      </c>
      <c r="BH9177" s="32">
        <f t="shared" si="1435"/>
        <v>1</v>
      </c>
      <c r="BI9177" s="32">
        <f t="shared" si="1436"/>
        <v>0</v>
      </c>
      <c r="BJ9177" s="69">
        <f t="shared" si="1437"/>
        <v>0</v>
      </c>
      <c r="BK9177" s="158" t="str">
        <f t="shared" si="1438"/>
        <v/>
      </c>
    </row>
    <row r="9178" spans="1:63" ht="12" customHeight="1" x14ac:dyDescent="0.2">
      <c r="A9178" s="8"/>
      <c r="B9178" s="7"/>
      <c r="C9178" s="7"/>
      <c r="D9178" s="7"/>
      <c r="E9178" s="7"/>
      <c r="F9178" s="7"/>
      <c r="G9178" s="7"/>
      <c r="H9178" s="7"/>
      <c r="I9178" s="10"/>
      <c r="J9178" s="25"/>
      <c r="K9178" s="250"/>
      <c r="L9178" s="31"/>
      <c r="M9178" s="9"/>
      <c r="N9178" s="11" t="s">
        <v>25</v>
      </c>
      <c r="O9178" s="39"/>
      <c r="P9178" s="47"/>
      <c r="Q9178" s="13"/>
      <c r="R9178" s="248">
        <f t="shared" si="1430"/>
        <v>0</v>
      </c>
      <c r="S9178" s="248">
        <f t="shared" si="1431"/>
        <v>0</v>
      </c>
      <c r="T9178" s="248">
        <f t="shared" si="1432"/>
        <v>0</v>
      </c>
      <c r="U9178" s="248">
        <f t="shared" si="1433"/>
        <v>0</v>
      </c>
      <c r="V9178" s="13"/>
      <c r="W9178" s="7"/>
      <c r="AT9178" s="130"/>
      <c r="BF9178" s="33">
        <f t="shared" si="1439"/>
        <v>41242</v>
      </c>
      <c r="BG9178" s="34">
        <f t="shared" si="1434"/>
        <v>82.88000000000001</v>
      </c>
      <c r="BH9178" s="32">
        <f t="shared" si="1435"/>
        <v>1</v>
      </c>
      <c r="BI9178" s="32">
        <f t="shared" si="1436"/>
        <v>0</v>
      </c>
      <c r="BJ9178" s="69">
        <f t="shared" si="1437"/>
        <v>0</v>
      </c>
      <c r="BK9178" s="158" t="str">
        <f t="shared" si="1438"/>
        <v/>
      </c>
    </row>
    <row r="9179" spans="1:63" ht="12" customHeight="1" x14ac:dyDescent="0.2">
      <c r="A9179" s="8"/>
      <c r="B9179" s="7"/>
      <c r="C9179" s="7"/>
      <c r="D9179" s="7"/>
      <c r="E9179" s="7"/>
      <c r="F9179" s="7"/>
      <c r="G9179" s="7"/>
      <c r="H9179" s="7"/>
      <c r="I9179" s="10"/>
      <c r="J9179" s="25"/>
      <c r="K9179" s="250"/>
      <c r="L9179" s="31"/>
      <c r="M9179" s="9"/>
      <c r="N9179" s="11" t="s">
        <v>25</v>
      </c>
      <c r="O9179" s="39"/>
      <c r="P9179" s="47"/>
      <c r="Q9179" s="13"/>
      <c r="R9179" s="248">
        <f t="shared" si="1430"/>
        <v>0</v>
      </c>
      <c r="S9179" s="248">
        <f t="shared" si="1431"/>
        <v>0</v>
      </c>
      <c r="T9179" s="248">
        <f t="shared" si="1432"/>
        <v>0</v>
      </c>
      <c r="U9179" s="248">
        <f t="shared" si="1433"/>
        <v>0</v>
      </c>
      <c r="V9179" s="13"/>
      <c r="W9179" s="7"/>
      <c r="AT9179" s="130"/>
      <c r="BF9179" s="33">
        <f t="shared" si="1439"/>
        <v>41242</v>
      </c>
      <c r="BG9179" s="34">
        <f t="shared" si="1434"/>
        <v>82.88000000000001</v>
      </c>
      <c r="BH9179" s="32">
        <f t="shared" si="1435"/>
        <v>1</v>
      </c>
      <c r="BI9179" s="32">
        <f t="shared" si="1436"/>
        <v>0</v>
      </c>
      <c r="BJ9179" s="69">
        <f t="shared" si="1437"/>
        <v>0</v>
      </c>
      <c r="BK9179" s="158" t="str">
        <f t="shared" si="1438"/>
        <v/>
      </c>
    </row>
    <row r="9180" spans="1:63" ht="12" customHeight="1" x14ac:dyDescent="0.2">
      <c r="A9180" s="8"/>
      <c r="B9180" s="7"/>
      <c r="C9180" s="7"/>
      <c r="D9180" s="7"/>
      <c r="E9180" s="7"/>
      <c r="F9180" s="7"/>
      <c r="G9180" s="7"/>
      <c r="H9180" s="7"/>
      <c r="I9180" s="10"/>
      <c r="J9180" s="25"/>
      <c r="K9180" s="250"/>
      <c r="L9180" s="31"/>
      <c r="M9180" s="9"/>
      <c r="N9180" s="11" t="s">
        <v>25</v>
      </c>
      <c r="O9180" s="39"/>
      <c r="P9180" s="47"/>
      <c r="Q9180" s="13"/>
      <c r="R9180" s="248">
        <f t="shared" si="1430"/>
        <v>0</v>
      </c>
      <c r="S9180" s="248">
        <f t="shared" si="1431"/>
        <v>0</v>
      </c>
      <c r="T9180" s="248">
        <f t="shared" si="1432"/>
        <v>0</v>
      </c>
      <c r="U9180" s="248">
        <f t="shared" si="1433"/>
        <v>0</v>
      </c>
      <c r="V9180" s="13"/>
      <c r="W9180" s="7"/>
      <c r="AT9180" s="130"/>
      <c r="BF9180" s="33">
        <f t="shared" si="1439"/>
        <v>41242</v>
      </c>
      <c r="BG9180" s="34">
        <f t="shared" si="1434"/>
        <v>82.88000000000001</v>
      </c>
      <c r="BH9180" s="32">
        <f t="shared" si="1435"/>
        <v>1</v>
      </c>
      <c r="BI9180" s="32">
        <f t="shared" si="1436"/>
        <v>0</v>
      </c>
      <c r="BJ9180" s="69">
        <f t="shared" si="1437"/>
        <v>0</v>
      </c>
      <c r="BK9180" s="158" t="str">
        <f t="shared" si="1438"/>
        <v/>
      </c>
    </row>
    <row r="9181" spans="1:63" ht="12" customHeight="1" x14ac:dyDescent="0.2">
      <c r="A9181" s="8"/>
      <c r="B9181" s="7"/>
      <c r="C9181" s="7"/>
      <c r="D9181" s="7"/>
      <c r="E9181" s="7"/>
      <c r="F9181" s="7"/>
      <c r="G9181" s="7"/>
      <c r="H9181" s="7"/>
      <c r="I9181" s="10"/>
      <c r="J9181" s="25"/>
      <c r="K9181" s="250"/>
      <c r="L9181" s="31"/>
      <c r="M9181" s="9"/>
      <c r="N9181" s="11" t="s">
        <v>25</v>
      </c>
      <c r="O9181" s="39"/>
      <c r="P9181" s="47"/>
      <c r="Q9181" s="13"/>
      <c r="R9181" s="248">
        <f t="shared" si="1430"/>
        <v>0</v>
      </c>
      <c r="S9181" s="248">
        <f t="shared" si="1431"/>
        <v>0</v>
      </c>
      <c r="T9181" s="248">
        <f t="shared" si="1432"/>
        <v>0</v>
      </c>
      <c r="U9181" s="248">
        <f t="shared" si="1433"/>
        <v>0</v>
      </c>
      <c r="V9181" s="13"/>
      <c r="W9181" s="7"/>
      <c r="AT9181" s="130"/>
      <c r="BF9181" s="33">
        <f t="shared" si="1439"/>
        <v>41242</v>
      </c>
      <c r="BG9181" s="34">
        <f t="shared" si="1434"/>
        <v>82.88000000000001</v>
      </c>
      <c r="BH9181" s="32">
        <f t="shared" si="1435"/>
        <v>1</v>
      </c>
      <c r="BI9181" s="32">
        <f t="shared" si="1436"/>
        <v>0</v>
      </c>
      <c r="BJ9181" s="69">
        <f t="shared" si="1437"/>
        <v>0</v>
      </c>
      <c r="BK9181" s="158" t="str">
        <f t="shared" si="1438"/>
        <v/>
      </c>
    </row>
    <row r="9182" spans="1:63" ht="12" customHeight="1" x14ac:dyDescent="0.2">
      <c r="A9182" s="8"/>
      <c r="B9182" s="7"/>
      <c r="C9182" s="7"/>
      <c r="D9182" s="7"/>
      <c r="E9182" s="7"/>
      <c r="F9182" s="7"/>
      <c r="G9182" s="7"/>
      <c r="H9182" s="7"/>
      <c r="I9182" s="10"/>
      <c r="J9182" s="25"/>
      <c r="K9182" s="250"/>
      <c r="L9182" s="31"/>
      <c r="M9182" s="9"/>
      <c r="N9182" s="11" t="s">
        <v>25</v>
      </c>
      <c r="O9182" s="39"/>
      <c r="P9182" s="47"/>
      <c r="Q9182" s="13"/>
      <c r="R9182" s="248">
        <f t="shared" si="1430"/>
        <v>0</v>
      </c>
      <c r="S9182" s="248">
        <f t="shared" si="1431"/>
        <v>0</v>
      </c>
      <c r="T9182" s="248">
        <f t="shared" si="1432"/>
        <v>0</v>
      </c>
      <c r="U9182" s="248">
        <f t="shared" si="1433"/>
        <v>0</v>
      </c>
      <c r="V9182" s="13"/>
      <c r="W9182" s="7"/>
      <c r="AT9182" s="130"/>
      <c r="BF9182" s="33">
        <f t="shared" si="1439"/>
        <v>41242</v>
      </c>
      <c r="BG9182" s="34">
        <f t="shared" si="1434"/>
        <v>82.88000000000001</v>
      </c>
      <c r="BH9182" s="32">
        <f t="shared" si="1435"/>
        <v>1</v>
      </c>
      <c r="BI9182" s="32">
        <f t="shared" si="1436"/>
        <v>0</v>
      </c>
      <c r="BJ9182" s="69">
        <f t="shared" si="1437"/>
        <v>0</v>
      </c>
      <c r="BK9182" s="158" t="str">
        <f t="shared" si="1438"/>
        <v/>
      </c>
    </row>
    <row r="9183" spans="1:63" ht="12" customHeight="1" x14ac:dyDescent="0.2">
      <c r="A9183" s="8"/>
      <c r="B9183" s="7"/>
      <c r="C9183" s="7"/>
      <c r="D9183" s="7"/>
      <c r="E9183" s="7"/>
      <c r="F9183" s="7"/>
      <c r="G9183" s="7"/>
      <c r="H9183" s="7"/>
      <c r="I9183" s="10"/>
      <c r="J9183" s="25"/>
      <c r="K9183" s="250"/>
      <c r="L9183" s="31"/>
      <c r="M9183" s="9"/>
      <c r="N9183" s="11" t="s">
        <v>25</v>
      </c>
      <c r="O9183" s="39"/>
      <c r="P9183" s="47"/>
      <c r="Q9183" s="13"/>
      <c r="R9183" s="248">
        <f t="shared" si="1430"/>
        <v>0</v>
      </c>
      <c r="S9183" s="248">
        <f t="shared" si="1431"/>
        <v>0</v>
      </c>
      <c r="T9183" s="248">
        <f t="shared" si="1432"/>
        <v>0</v>
      </c>
      <c r="U9183" s="248">
        <f t="shared" si="1433"/>
        <v>0</v>
      </c>
      <c r="V9183" s="13"/>
      <c r="W9183" s="7"/>
      <c r="AT9183" s="130"/>
      <c r="BF9183" s="33">
        <f t="shared" si="1439"/>
        <v>41242</v>
      </c>
      <c r="BG9183" s="34">
        <f t="shared" si="1434"/>
        <v>82.88000000000001</v>
      </c>
      <c r="BH9183" s="32">
        <f t="shared" si="1435"/>
        <v>1</v>
      </c>
      <c r="BI9183" s="32">
        <f t="shared" si="1436"/>
        <v>0</v>
      </c>
      <c r="BJ9183" s="69">
        <f t="shared" si="1437"/>
        <v>0</v>
      </c>
      <c r="BK9183" s="158" t="str">
        <f t="shared" si="1438"/>
        <v/>
      </c>
    </row>
    <row r="9184" spans="1:63" ht="12" customHeight="1" x14ac:dyDescent="0.2">
      <c r="A9184" s="8"/>
      <c r="B9184" s="7"/>
      <c r="C9184" s="7"/>
      <c r="D9184" s="7"/>
      <c r="E9184" s="7"/>
      <c r="F9184" s="7"/>
      <c r="G9184" s="7"/>
      <c r="H9184" s="7"/>
      <c r="I9184" s="10"/>
      <c r="J9184" s="25"/>
      <c r="K9184" s="250"/>
      <c r="L9184" s="31"/>
      <c r="M9184" s="9"/>
      <c r="N9184" s="11" t="s">
        <v>25</v>
      </c>
      <c r="O9184" s="39"/>
      <c r="P9184" s="47"/>
      <c r="Q9184" s="13"/>
      <c r="R9184" s="248">
        <f t="shared" si="1430"/>
        <v>0</v>
      </c>
      <c r="S9184" s="248">
        <f t="shared" si="1431"/>
        <v>0</v>
      </c>
      <c r="T9184" s="248">
        <f t="shared" si="1432"/>
        <v>0</v>
      </c>
      <c r="U9184" s="248">
        <f t="shared" si="1433"/>
        <v>0</v>
      </c>
      <c r="V9184" s="13"/>
      <c r="W9184" s="7"/>
      <c r="AT9184" s="130"/>
      <c r="BF9184" s="33">
        <f t="shared" si="1439"/>
        <v>41242</v>
      </c>
      <c r="BG9184" s="34">
        <f t="shared" si="1434"/>
        <v>82.88000000000001</v>
      </c>
      <c r="BH9184" s="32">
        <f t="shared" si="1435"/>
        <v>1</v>
      </c>
      <c r="BI9184" s="32">
        <f t="shared" si="1436"/>
        <v>0</v>
      </c>
      <c r="BJ9184" s="69">
        <f t="shared" si="1437"/>
        <v>0</v>
      </c>
      <c r="BK9184" s="158" t="str">
        <f t="shared" si="1438"/>
        <v/>
      </c>
    </row>
    <row r="9185" spans="1:63" ht="12" customHeight="1" x14ac:dyDescent="0.2">
      <c r="A9185" s="8"/>
      <c r="B9185" s="7"/>
      <c r="C9185" s="7"/>
      <c r="D9185" s="7"/>
      <c r="E9185" s="7"/>
      <c r="F9185" s="7"/>
      <c r="G9185" s="7"/>
      <c r="H9185" s="7"/>
      <c r="I9185" s="10"/>
      <c r="J9185" s="25"/>
      <c r="K9185" s="250"/>
      <c r="L9185" s="31"/>
      <c r="M9185" s="9"/>
      <c r="N9185" s="11" t="s">
        <v>25</v>
      </c>
      <c r="O9185" s="39"/>
      <c r="P9185" s="47"/>
      <c r="Q9185" s="13"/>
      <c r="R9185" s="248">
        <f t="shared" si="1430"/>
        <v>0</v>
      </c>
      <c r="S9185" s="248">
        <f t="shared" si="1431"/>
        <v>0</v>
      </c>
      <c r="T9185" s="248">
        <f t="shared" si="1432"/>
        <v>0</v>
      </c>
      <c r="U9185" s="248">
        <f t="shared" si="1433"/>
        <v>0</v>
      </c>
      <c r="V9185" s="13"/>
      <c r="W9185" s="7"/>
      <c r="AT9185" s="130"/>
      <c r="BF9185" s="33">
        <f t="shared" si="1439"/>
        <v>41242</v>
      </c>
      <c r="BG9185" s="34">
        <f t="shared" si="1434"/>
        <v>82.88000000000001</v>
      </c>
      <c r="BH9185" s="32">
        <f t="shared" si="1435"/>
        <v>1</v>
      </c>
      <c r="BI9185" s="32">
        <f t="shared" si="1436"/>
        <v>0</v>
      </c>
      <c r="BJ9185" s="69">
        <f t="shared" si="1437"/>
        <v>0</v>
      </c>
      <c r="BK9185" s="158" t="str">
        <f t="shared" si="1438"/>
        <v/>
      </c>
    </row>
    <row r="9186" spans="1:63" ht="12" customHeight="1" x14ac:dyDescent="0.2">
      <c r="A9186" s="8"/>
      <c r="B9186" s="7"/>
      <c r="C9186" s="7"/>
      <c r="D9186" s="7"/>
      <c r="E9186" s="7"/>
      <c r="F9186" s="7"/>
      <c r="G9186" s="7"/>
      <c r="H9186" s="7"/>
      <c r="I9186" s="10"/>
      <c r="J9186" s="25"/>
      <c r="K9186" s="250"/>
      <c r="L9186" s="31"/>
      <c r="M9186" s="9"/>
      <c r="N9186" s="11" t="s">
        <v>25</v>
      </c>
      <c r="O9186" s="39"/>
      <c r="P9186" s="47"/>
      <c r="Q9186" s="13"/>
      <c r="R9186" s="248">
        <f t="shared" si="1430"/>
        <v>0</v>
      </c>
      <c r="S9186" s="248">
        <f t="shared" si="1431"/>
        <v>0</v>
      </c>
      <c r="T9186" s="248">
        <f t="shared" si="1432"/>
        <v>0</v>
      </c>
      <c r="U9186" s="248">
        <f t="shared" si="1433"/>
        <v>0</v>
      </c>
      <c r="V9186" s="13"/>
      <c r="W9186" s="7"/>
      <c r="AT9186" s="130"/>
      <c r="BF9186" s="33">
        <f t="shared" si="1439"/>
        <v>41242</v>
      </c>
      <c r="BG9186" s="34">
        <f t="shared" si="1434"/>
        <v>82.88000000000001</v>
      </c>
      <c r="BH9186" s="32">
        <f t="shared" si="1435"/>
        <v>1</v>
      </c>
      <c r="BI9186" s="32">
        <f t="shared" si="1436"/>
        <v>0</v>
      </c>
      <c r="BJ9186" s="69">
        <f t="shared" si="1437"/>
        <v>0</v>
      </c>
      <c r="BK9186" s="158" t="str">
        <f t="shared" si="1438"/>
        <v/>
      </c>
    </row>
    <row r="9187" spans="1:63" ht="12" customHeight="1" x14ac:dyDescent="0.2">
      <c r="A9187" s="8"/>
      <c r="B9187" s="7"/>
      <c r="C9187" s="7"/>
      <c r="D9187" s="7"/>
      <c r="E9187" s="7"/>
      <c r="F9187" s="7"/>
      <c r="G9187" s="7"/>
      <c r="H9187" s="7"/>
      <c r="I9187" s="10"/>
      <c r="J9187" s="25"/>
      <c r="K9187" s="250"/>
      <c r="L9187" s="31"/>
      <c r="M9187" s="9"/>
      <c r="N9187" s="11" t="s">
        <v>25</v>
      </c>
      <c r="O9187" s="39"/>
      <c r="P9187" s="47"/>
      <c r="Q9187" s="13"/>
      <c r="R9187" s="248">
        <f t="shared" si="1430"/>
        <v>0</v>
      </c>
      <c r="S9187" s="248">
        <f t="shared" si="1431"/>
        <v>0</v>
      </c>
      <c r="T9187" s="248">
        <f t="shared" si="1432"/>
        <v>0</v>
      </c>
      <c r="U9187" s="248">
        <f t="shared" si="1433"/>
        <v>0</v>
      </c>
      <c r="V9187" s="13"/>
      <c r="W9187" s="7"/>
      <c r="AT9187" s="130"/>
      <c r="BF9187" s="33">
        <f t="shared" si="1439"/>
        <v>41242</v>
      </c>
      <c r="BG9187" s="34">
        <f t="shared" si="1434"/>
        <v>82.88000000000001</v>
      </c>
      <c r="BH9187" s="32">
        <f t="shared" si="1435"/>
        <v>1</v>
      </c>
      <c r="BI9187" s="32">
        <f t="shared" si="1436"/>
        <v>0</v>
      </c>
      <c r="BJ9187" s="69">
        <f t="shared" si="1437"/>
        <v>0</v>
      </c>
      <c r="BK9187" s="158" t="str">
        <f t="shared" si="1438"/>
        <v/>
      </c>
    </row>
    <row r="9188" spans="1:63" ht="12" customHeight="1" x14ac:dyDescent="0.2">
      <c r="A9188" s="8"/>
      <c r="B9188" s="7"/>
      <c r="C9188" s="7"/>
      <c r="D9188" s="7"/>
      <c r="E9188" s="7"/>
      <c r="F9188" s="7"/>
      <c r="G9188" s="7"/>
      <c r="H9188" s="7"/>
      <c r="I9188" s="10"/>
      <c r="J9188" s="25"/>
      <c r="K9188" s="250"/>
      <c r="L9188" s="31"/>
      <c r="M9188" s="9"/>
      <c r="N9188" s="11" t="s">
        <v>25</v>
      </c>
      <c r="O9188" s="39"/>
      <c r="P9188" s="47"/>
      <c r="Q9188" s="13"/>
      <c r="R9188" s="248">
        <f t="shared" si="1430"/>
        <v>0</v>
      </c>
      <c r="S9188" s="248">
        <f t="shared" si="1431"/>
        <v>0</v>
      </c>
      <c r="T9188" s="248">
        <f t="shared" si="1432"/>
        <v>0</v>
      </c>
      <c r="U9188" s="248">
        <f t="shared" si="1433"/>
        <v>0</v>
      </c>
      <c r="V9188" s="13"/>
      <c r="W9188" s="7"/>
      <c r="AT9188" s="130"/>
      <c r="BF9188" s="33">
        <f t="shared" si="1439"/>
        <v>41242</v>
      </c>
      <c r="BG9188" s="34">
        <f t="shared" si="1434"/>
        <v>82.88000000000001</v>
      </c>
      <c r="BH9188" s="32">
        <f t="shared" si="1435"/>
        <v>1</v>
      </c>
      <c r="BI9188" s="32">
        <f t="shared" si="1436"/>
        <v>0</v>
      </c>
      <c r="BJ9188" s="69">
        <f t="shared" si="1437"/>
        <v>0</v>
      </c>
      <c r="BK9188" s="158" t="str">
        <f t="shared" si="1438"/>
        <v/>
      </c>
    </row>
    <row r="9189" spans="1:63" ht="12" customHeight="1" x14ac:dyDescent="0.2">
      <c r="A9189" s="8"/>
      <c r="B9189" s="7"/>
      <c r="C9189" s="7"/>
      <c r="D9189" s="7"/>
      <c r="E9189" s="7"/>
      <c r="F9189" s="7"/>
      <c r="G9189" s="7"/>
      <c r="H9189" s="7"/>
      <c r="I9189" s="10"/>
      <c r="J9189" s="25"/>
      <c r="K9189" s="250"/>
      <c r="L9189" s="31"/>
      <c r="M9189" s="9"/>
      <c r="N9189" s="11" t="s">
        <v>25</v>
      </c>
      <c r="O9189" s="39"/>
      <c r="P9189" s="47"/>
      <c r="Q9189" s="13"/>
      <c r="R9189" s="248">
        <f t="shared" si="1430"/>
        <v>0</v>
      </c>
      <c r="S9189" s="248">
        <f t="shared" si="1431"/>
        <v>0</v>
      </c>
      <c r="T9189" s="248">
        <f t="shared" si="1432"/>
        <v>0</v>
      </c>
      <c r="U9189" s="248">
        <f t="shared" si="1433"/>
        <v>0</v>
      </c>
      <c r="V9189" s="13"/>
      <c r="W9189" s="7"/>
      <c r="AT9189" s="130"/>
      <c r="BF9189" s="33">
        <f t="shared" si="1439"/>
        <v>41242</v>
      </c>
      <c r="BG9189" s="34">
        <f t="shared" si="1434"/>
        <v>82.88000000000001</v>
      </c>
      <c r="BH9189" s="32">
        <f t="shared" si="1435"/>
        <v>1</v>
      </c>
      <c r="BI9189" s="32">
        <f t="shared" si="1436"/>
        <v>0</v>
      </c>
      <c r="BJ9189" s="69">
        <f t="shared" si="1437"/>
        <v>0</v>
      </c>
      <c r="BK9189" s="158" t="str">
        <f t="shared" si="1438"/>
        <v/>
      </c>
    </row>
    <row r="9190" spans="1:63" ht="12" customHeight="1" x14ac:dyDescent="0.2">
      <c r="A9190" s="8"/>
      <c r="B9190" s="7"/>
      <c r="C9190" s="7"/>
      <c r="D9190" s="7"/>
      <c r="E9190" s="7"/>
      <c r="F9190" s="7"/>
      <c r="G9190" s="7"/>
      <c r="H9190" s="7"/>
      <c r="I9190" s="10"/>
      <c r="J9190" s="25"/>
      <c r="K9190" s="250"/>
      <c r="L9190" s="31"/>
      <c r="M9190" s="9"/>
      <c r="N9190" s="11" t="s">
        <v>25</v>
      </c>
      <c r="O9190" s="39"/>
      <c r="P9190" s="47"/>
      <c r="Q9190" s="13"/>
      <c r="R9190" s="248">
        <f t="shared" si="1430"/>
        <v>0</v>
      </c>
      <c r="S9190" s="248">
        <f t="shared" si="1431"/>
        <v>0</v>
      </c>
      <c r="T9190" s="248">
        <f t="shared" si="1432"/>
        <v>0</v>
      </c>
      <c r="U9190" s="248">
        <f t="shared" si="1433"/>
        <v>0</v>
      </c>
      <c r="V9190" s="13"/>
      <c r="W9190" s="7"/>
      <c r="AT9190" s="130"/>
      <c r="BF9190" s="33">
        <f t="shared" si="1439"/>
        <v>41242</v>
      </c>
      <c r="BG9190" s="34">
        <f t="shared" si="1434"/>
        <v>82.88000000000001</v>
      </c>
      <c r="BH9190" s="32">
        <f t="shared" si="1435"/>
        <v>1</v>
      </c>
      <c r="BI9190" s="32">
        <f t="shared" si="1436"/>
        <v>0</v>
      </c>
      <c r="BJ9190" s="69">
        <f t="shared" si="1437"/>
        <v>0</v>
      </c>
      <c r="BK9190" s="158" t="str">
        <f t="shared" si="1438"/>
        <v/>
      </c>
    </row>
    <row r="9191" spans="1:63" ht="12" customHeight="1" x14ac:dyDescent="0.2">
      <c r="A9191" s="8"/>
      <c r="B9191" s="7"/>
      <c r="C9191" s="7"/>
      <c r="D9191" s="7"/>
      <c r="E9191" s="7"/>
      <c r="F9191" s="7"/>
      <c r="G9191" s="7"/>
      <c r="H9191" s="7"/>
      <c r="I9191" s="10"/>
      <c r="J9191" s="25"/>
      <c r="K9191" s="250"/>
      <c r="L9191" s="31"/>
      <c r="M9191" s="9"/>
      <c r="N9191" s="11" t="s">
        <v>25</v>
      </c>
      <c r="O9191" s="39"/>
      <c r="P9191" s="47"/>
      <c r="Q9191" s="13"/>
      <c r="R9191" s="248">
        <f t="shared" si="1430"/>
        <v>0</v>
      </c>
      <c r="S9191" s="248">
        <f t="shared" si="1431"/>
        <v>0</v>
      </c>
      <c r="T9191" s="248">
        <f t="shared" si="1432"/>
        <v>0</v>
      </c>
      <c r="U9191" s="248">
        <f t="shared" si="1433"/>
        <v>0</v>
      </c>
      <c r="V9191" s="13"/>
      <c r="W9191" s="7"/>
      <c r="AT9191" s="130"/>
      <c r="BF9191" s="33">
        <f t="shared" si="1439"/>
        <v>41242</v>
      </c>
      <c r="BG9191" s="34">
        <f t="shared" si="1434"/>
        <v>82.88000000000001</v>
      </c>
      <c r="BH9191" s="32">
        <f t="shared" si="1435"/>
        <v>1</v>
      </c>
      <c r="BI9191" s="32">
        <f t="shared" si="1436"/>
        <v>0</v>
      </c>
      <c r="BJ9191" s="69">
        <f t="shared" si="1437"/>
        <v>0</v>
      </c>
      <c r="BK9191" s="158" t="str">
        <f t="shared" si="1438"/>
        <v/>
      </c>
    </row>
    <row r="9192" spans="1:63" ht="12" customHeight="1" x14ac:dyDescent="0.2">
      <c r="A9192" s="8"/>
      <c r="B9192" s="7"/>
      <c r="C9192" s="7"/>
      <c r="D9192" s="7"/>
      <c r="E9192" s="7"/>
      <c r="F9192" s="7"/>
      <c r="G9192" s="7"/>
      <c r="H9192" s="7"/>
      <c r="I9192" s="10"/>
      <c r="J9192" s="25"/>
      <c r="K9192" s="250"/>
      <c r="L9192" s="31"/>
      <c r="M9192" s="9"/>
      <c r="N9192" s="11" t="s">
        <v>25</v>
      </c>
      <c r="O9192" s="39"/>
      <c r="P9192" s="47"/>
      <c r="Q9192" s="13"/>
      <c r="R9192" s="248">
        <f t="shared" si="1430"/>
        <v>0</v>
      </c>
      <c r="S9192" s="248">
        <f t="shared" si="1431"/>
        <v>0</v>
      </c>
      <c r="T9192" s="248">
        <f t="shared" si="1432"/>
        <v>0</v>
      </c>
      <c r="U9192" s="248">
        <f t="shared" si="1433"/>
        <v>0</v>
      </c>
      <c r="V9192" s="13"/>
      <c r="W9192" s="7"/>
      <c r="AT9192" s="130"/>
      <c r="BF9192" s="33">
        <f t="shared" si="1439"/>
        <v>41242</v>
      </c>
      <c r="BG9192" s="34">
        <f t="shared" si="1434"/>
        <v>82.88000000000001</v>
      </c>
      <c r="BH9192" s="32">
        <f t="shared" si="1435"/>
        <v>1</v>
      </c>
      <c r="BI9192" s="32">
        <f t="shared" si="1436"/>
        <v>0</v>
      </c>
      <c r="BJ9192" s="69">
        <f t="shared" si="1437"/>
        <v>0</v>
      </c>
      <c r="BK9192" s="158" t="str">
        <f t="shared" si="1438"/>
        <v/>
      </c>
    </row>
    <row r="9193" spans="1:63" ht="12" customHeight="1" x14ac:dyDescent="0.2">
      <c r="A9193" s="8"/>
      <c r="B9193" s="7"/>
      <c r="C9193" s="7"/>
      <c r="D9193" s="7"/>
      <c r="E9193" s="7"/>
      <c r="F9193" s="7"/>
      <c r="G9193" s="7"/>
      <c r="H9193" s="7"/>
      <c r="I9193" s="10"/>
      <c r="J9193" s="25"/>
      <c r="K9193" s="250"/>
      <c r="L9193" s="31"/>
      <c r="M9193" s="9"/>
      <c r="N9193" s="11" t="s">
        <v>25</v>
      </c>
      <c r="O9193" s="39"/>
      <c r="P9193" s="47"/>
      <c r="Q9193" s="13"/>
      <c r="R9193" s="248">
        <f t="shared" si="1430"/>
        <v>0</v>
      </c>
      <c r="S9193" s="248">
        <f t="shared" si="1431"/>
        <v>0</v>
      </c>
      <c r="T9193" s="248">
        <f t="shared" si="1432"/>
        <v>0</v>
      </c>
      <c r="U9193" s="248">
        <f t="shared" si="1433"/>
        <v>0</v>
      </c>
      <c r="V9193" s="13"/>
      <c r="W9193" s="7"/>
      <c r="AT9193" s="130"/>
      <c r="BF9193" s="33">
        <f t="shared" si="1439"/>
        <v>41242</v>
      </c>
      <c r="BG9193" s="34">
        <f t="shared" si="1434"/>
        <v>82.88000000000001</v>
      </c>
      <c r="BH9193" s="32">
        <f t="shared" si="1435"/>
        <v>1</v>
      </c>
      <c r="BI9193" s="32">
        <f t="shared" si="1436"/>
        <v>0</v>
      </c>
      <c r="BJ9193" s="69">
        <f t="shared" si="1437"/>
        <v>0</v>
      </c>
      <c r="BK9193" s="158" t="str">
        <f t="shared" si="1438"/>
        <v/>
      </c>
    </row>
    <row r="9194" spans="1:63" ht="12" customHeight="1" x14ac:dyDescent="0.2">
      <c r="A9194" s="8"/>
      <c r="B9194" s="7"/>
      <c r="C9194" s="7"/>
      <c r="D9194" s="7"/>
      <c r="E9194" s="7"/>
      <c r="F9194" s="7"/>
      <c r="G9194" s="7"/>
      <c r="H9194" s="7"/>
      <c r="I9194" s="10"/>
      <c r="J9194" s="25"/>
      <c r="K9194" s="250"/>
      <c r="L9194" s="31"/>
      <c r="M9194" s="9"/>
      <c r="N9194" s="11" t="s">
        <v>25</v>
      </c>
      <c r="O9194" s="39"/>
      <c r="P9194" s="47"/>
      <c r="Q9194" s="13"/>
      <c r="R9194" s="248">
        <f t="shared" si="1430"/>
        <v>0</v>
      </c>
      <c r="S9194" s="248">
        <f t="shared" si="1431"/>
        <v>0</v>
      </c>
      <c r="T9194" s="248">
        <f t="shared" si="1432"/>
        <v>0</v>
      </c>
      <c r="U9194" s="248">
        <f t="shared" si="1433"/>
        <v>0</v>
      </c>
      <c r="V9194" s="13"/>
      <c r="W9194" s="7"/>
      <c r="AT9194" s="130"/>
      <c r="BF9194" s="33">
        <f t="shared" si="1439"/>
        <v>41242</v>
      </c>
      <c r="BG9194" s="34">
        <f t="shared" si="1434"/>
        <v>82.88000000000001</v>
      </c>
      <c r="BH9194" s="32">
        <f t="shared" si="1435"/>
        <v>1</v>
      </c>
      <c r="BI9194" s="32">
        <f t="shared" si="1436"/>
        <v>0</v>
      </c>
      <c r="BJ9194" s="69">
        <f t="shared" si="1437"/>
        <v>0</v>
      </c>
      <c r="BK9194" s="158" t="str">
        <f t="shared" si="1438"/>
        <v/>
      </c>
    </row>
    <row r="9195" spans="1:63" ht="12" customHeight="1" x14ac:dyDescent="0.2">
      <c r="A9195" s="8"/>
      <c r="B9195" s="7"/>
      <c r="C9195" s="7"/>
      <c r="D9195" s="7"/>
      <c r="E9195" s="7"/>
      <c r="F9195" s="7"/>
      <c r="G9195" s="7"/>
      <c r="H9195" s="7"/>
      <c r="I9195" s="10"/>
      <c r="J9195" s="25"/>
      <c r="K9195" s="250"/>
      <c r="L9195" s="31"/>
      <c r="M9195" s="9"/>
      <c r="N9195" s="11" t="s">
        <v>25</v>
      </c>
      <c r="O9195" s="39"/>
      <c r="P9195" s="47"/>
      <c r="Q9195" s="13"/>
      <c r="R9195" s="248">
        <f t="shared" si="1430"/>
        <v>0</v>
      </c>
      <c r="S9195" s="248">
        <f t="shared" si="1431"/>
        <v>0</v>
      </c>
      <c r="T9195" s="248">
        <f t="shared" si="1432"/>
        <v>0</v>
      </c>
      <c r="U9195" s="248">
        <f t="shared" si="1433"/>
        <v>0</v>
      </c>
      <c r="V9195" s="13"/>
      <c r="W9195" s="7"/>
      <c r="AT9195" s="130"/>
      <c r="BF9195" s="33">
        <f t="shared" si="1439"/>
        <v>41242</v>
      </c>
      <c r="BG9195" s="34">
        <f t="shared" si="1434"/>
        <v>82.88000000000001</v>
      </c>
      <c r="BH9195" s="32">
        <f t="shared" si="1435"/>
        <v>1</v>
      </c>
      <c r="BI9195" s="32">
        <f t="shared" si="1436"/>
        <v>0</v>
      </c>
      <c r="BJ9195" s="69">
        <f t="shared" si="1437"/>
        <v>0</v>
      </c>
      <c r="BK9195" s="158" t="str">
        <f t="shared" si="1438"/>
        <v/>
      </c>
    </row>
    <row r="9196" spans="1:63" ht="12" customHeight="1" x14ac:dyDescent="0.2">
      <c r="A9196" s="8"/>
      <c r="B9196" s="7"/>
      <c r="C9196" s="7"/>
      <c r="D9196" s="7"/>
      <c r="E9196" s="7"/>
      <c r="F9196" s="7"/>
      <c r="G9196" s="7"/>
      <c r="H9196" s="7"/>
      <c r="I9196" s="10"/>
      <c r="J9196" s="25"/>
      <c r="K9196" s="250"/>
      <c r="L9196" s="31"/>
      <c r="M9196" s="9"/>
      <c r="N9196" s="11" t="s">
        <v>25</v>
      </c>
      <c r="O9196" s="39"/>
      <c r="P9196" s="47"/>
      <c r="Q9196" s="13"/>
      <c r="R9196" s="248">
        <f t="shared" si="1430"/>
        <v>0</v>
      </c>
      <c r="S9196" s="248">
        <f t="shared" si="1431"/>
        <v>0</v>
      </c>
      <c r="T9196" s="248">
        <f t="shared" si="1432"/>
        <v>0</v>
      </c>
      <c r="U9196" s="248">
        <f t="shared" si="1433"/>
        <v>0</v>
      </c>
      <c r="V9196" s="13"/>
      <c r="W9196" s="7"/>
      <c r="AT9196" s="130"/>
      <c r="BF9196" s="33">
        <f t="shared" si="1439"/>
        <v>41242</v>
      </c>
      <c r="BG9196" s="34">
        <f t="shared" si="1434"/>
        <v>82.88000000000001</v>
      </c>
      <c r="BH9196" s="32">
        <f t="shared" si="1435"/>
        <v>1</v>
      </c>
      <c r="BI9196" s="32">
        <f t="shared" si="1436"/>
        <v>0</v>
      </c>
      <c r="BJ9196" s="69">
        <f t="shared" si="1437"/>
        <v>0</v>
      </c>
      <c r="BK9196" s="158" t="str">
        <f t="shared" si="1438"/>
        <v/>
      </c>
    </row>
    <row r="9197" spans="1:63" ht="12" customHeight="1" x14ac:dyDescent="0.2">
      <c r="A9197" s="8"/>
      <c r="B9197" s="7"/>
      <c r="C9197" s="7"/>
      <c r="D9197" s="7"/>
      <c r="E9197" s="7"/>
      <c r="F9197" s="7"/>
      <c r="G9197" s="7"/>
      <c r="H9197" s="7"/>
      <c r="I9197" s="10"/>
      <c r="J9197" s="25"/>
      <c r="K9197" s="250"/>
      <c r="L9197" s="31"/>
      <c r="M9197" s="9"/>
      <c r="N9197" s="11" t="s">
        <v>25</v>
      </c>
      <c r="O9197" s="39"/>
      <c r="P9197" s="47"/>
      <c r="Q9197" s="13"/>
      <c r="R9197" s="248">
        <f t="shared" si="1430"/>
        <v>0</v>
      </c>
      <c r="S9197" s="248">
        <f t="shared" si="1431"/>
        <v>0</v>
      </c>
      <c r="T9197" s="248">
        <f t="shared" si="1432"/>
        <v>0</v>
      </c>
      <c r="U9197" s="248">
        <f t="shared" si="1433"/>
        <v>0</v>
      </c>
      <c r="V9197" s="13"/>
      <c r="W9197" s="7"/>
      <c r="AT9197" s="130"/>
      <c r="BF9197" s="33">
        <f t="shared" si="1439"/>
        <v>41242</v>
      </c>
      <c r="BG9197" s="34">
        <f t="shared" si="1434"/>
        <v>82.88000000000001</v>
      </c>
      <c r="BH9197" s="32">
        <f t="shared" si="1435"/>
        <v>1</v>
      </c>
      <c r="BI9197" s="32">
        <f t="shared" si="1436"/>
        <v>0</v>
      </c>
      <c r="BJ9197" s="69">
        <f t="shared" si="1437"/>
        <v>0</v>
      </c>
      <c r="BK9197" s="158" t="str">
        <f t="shared" si="1438"/>
        <v/>
      </c>
    </row>
    <row r="9198" spans="1:63" ht="12" customHeight="1" x14ac:dyDescent="0.2">
      <c r="A9198" s="8"/>
      <c r="B9198" s="7"/>
      <c r="C9198" s="7"/>
      <c r="D9198" s="7"/>
      <c r="E9198" s="7"/>
      <c r="F9198" s="7"/>
      <c r="G9198" s="7"/>
      <c r="H9198" s="7"/>
      <c r="I9198" s="10"/>
      <c r="J9198" s="25"/>
      <c r="K9198" s="250"/>
      <c r="L9198" s="31"/>
      <c r="M9198" s="9"/>
      <c r="N9198" s="11" t="s">
        <v>25</v>
      </c>
      <c r="O9198" s="39"/>
      <c r="P9198" s="47"/>
      <c r="Q9198" s="13"/>
      <c r="R9198" s="248">
        <f t="shared" si="1430"/>
        <v>0</v>
      </c>
      <c r="S9198" s="248">
        <f t="shared" si="1431"/>
        <v>0</v>
      </c>
      <c r="T9198" s="248">
        <f t="shared" si="1432"/>
        <v>0</v>
      </c>
      <c r="U9198" s="248">
        <f t="shared" si="1433"/>
        <v>0</v>
      </c>
      <c r="V9198" s="13"/>
      <c r="W9198" s="7"/>
      <c r="AT9198" s="130"/>
      <c r="BF9198" s="33">
        <f t="shared" si="1439"/>
        <v>41242</v>
      </c>
      <c r="BG9198" s="34">
        <f t="shared" si="1434"/>
        <v>82.88000000000001</v>
      </c>
      <c r="BH9198" s="32">
        <f t="shared" si="1435"/>
        <v>1</v>
      </c>
      <c r="BI9198" s="32">
        <f t="shared" si="1436"/>
        <v>0</v>
      </c>
      <c r="BJ9198" s="69">
        <f t="shared" si="1437"/>
        <v>0</v>
      </c>
      <c r="BK9198" s="158" t="str">
        <f t="shared" si="1438"/>
        <v/>
      </c>
    </row>
    <row r="9199" spans="1:63" ht="12" customHeight="1" x14ac:dyDescent="0.2">
      <c r="A9199" s="8"/>
      <c r="B9199" s="7"/>
      <c r="C9199" s="7"/>
      <c r="D9199" s="7"/>
      <c r="E9199" s="7"/>
      <c r="F9199" s="7"/>
      <c r="G9199" s="7"/>
      <c r="H9199" s="7"/>
      <c r="I9199" s="10"/>
      <c r="J9199" s="25"/>
      <c r="K9199" s="250"/>
      <c r="L9199" s="31"/>
      <c r="M9199" s="9"/>
      <c r="N9199" s="11" t="s">
        <v>25</v>
      </c>
      <c r="O9199" s="39"/>
      <c r="P9199" s="47"/>
      <c r="Q9199" s="13"/>
      <c r="R9199" s="248">
        <f t="shared" si="1430"/>
        <v>0</v>
      </c>
      <c r="S9199" s="248">
        <f t="shared" si="1431"/>
        <v>0</v>
      </c>
      <c r="T9199" s="248">
        <f t="shared" si="1432"/>
        <v>0</v>
      </c>
      <c r="U9199" s="248">
        <f t="shared" si="1433"/>
        <v>0</v>
      </c>
      <c r="V9199" s="13"/>
      <c r="W9199" s="7"/>
      <c r="AT9199" s="130"/>
      <c r="BF9199" s="33">
        <f t="shared" si="1439"/>
        <v>41242</v>
      </c>
      <c r="BG9199" s="34">
        <f t="shared" si="1434"/>
        <v>82.88000000000001</v>
      </c>
      <c r="BH9199" s="32">
        <f t="shared" si="1435"/>
        <v>1</v>
      </c>
      <c r="BI9199" s="32">
        <f t="shared" si="1436"/>
        <v>0</v>
      </c>
      <c r="BJ9199" s="69">
        <f t="shared" si="1437"/>
        <v>0</v>
      </c>
      <c r="BK9199" s="158" t="str">
        <f t="shared" si="1438"/>
        <v/>
      </c>
    </row>
    <row r="9200" spans="1:63" ht="12" customHeight="1" x14ac:dyDescent="0.2">
      <c r="A9200" s="8"/>
      <c r="B9200" s="7"/>
      <c r="C9200" s="7"/>
      <c r="D9200" s="7"/>
      <c r="E9200" s="7"/>
      <c r="F9200" s="7"/>
      <c r="G9200" s="7"/>
      <c r="H9200" s="7"/>
      <c r="I9200" s="10"/>
      <c r="J9200" s="25"/>
      <c r="K9200" s="250"/>
      <c r="L9200" s="31"/>
      <c r="M9200" s="9"/>
      <c r="N9200" s="11" t="s">
        <v>25</v>
      </c>
      <c r="O9200" s="39"/>
      <c r="P9200" s="47"/>
      <c r="Q9200" s="13"/>
      <c r="R9200" s="248">
        <f t="shared" si="1430"/>
        <v>0</v>
      </c>
      <c r="S9200" s="248">
        <f t="shared" si="1431"/>
        <v>0</v>
      </c>
      <c r="T9200" s="248">
        <f t="shared" si="1432"/>
        <v>0</v>
      </c>
      <c r="U9200" s="248">
        <f t="shared" si="1433"/>
        <v>0</v>
      </c>
      <c r="V9200" s="13"/>
      <c r="W9200" s="7"/>
      <c r="AT9200" s="130"/>
      <c r="BF9200" s="33">
        <f t="shared" si="1439"/>
        <v>41242</v>
      </c>
      <c r="BG9200" s="34">
        <f t="shared" si="1434"/>
        <v>82.88000000000001</v>
      </c>
      <c r="BH9200" s="32">
        <f t="shared" si="1435"/>
        <v>1</v>
      </c>
      <c r="BI9200" s="32">
        <f t="shared" si="1436"/>
        <v>0</v>
      </c>
      <c r="BJ9200" s="69">
        <f t="shared" si="1437"/>
        <v>0</v>
      </c>
      <c r="BK9200" s="158" t="str">
        <f t="shared" si="1438"/>
        <v/>
      </c>
    </row>
    <row r="9201" spans="1:63" ht="12" customHeight="1" x14ac:dyDescent="0.2">
      <c r="A9201" s="8"/>
      <c r="B9201" s="7"/>
      <c r="C9201" s="7"/>
      <c r="D9201" s="7"/>
      <c r="E9201" s="7"/>
      <c r="F9201" s="7"/>
      <c r="G9201" s="7"/>
      <c r="H9201" s="7"/>
      <c r="I9201" s="10"/>
      <c r="J9201" s="25"/>
      <c r="K9201" s="250"/>
      <c r="L9201" s="31"/>
      <c r="M9201" s="9"/>
      <c r="N9201" s="11" t="s">
        <v>25</v>
      </c>
      <c r="O9201" s="39"/>
      <c r="P9201" s="47"/>
      <c r="Q9201" s="13"/>
      <c r="R9201" s="248">
        <f t="shared" si="1430"/>
        <v>0</v>
      </c>
      <c r="S9201" s="248">
        <f t="shared" si="1431"/>
        <v>0</v>
      </c>
      <c r="T9201" s="248">
        <f t="shared" si="1432"/>
        <v>0</v>
      </c>
      <c r="U9201" s="248">
        <f t="shared" si="1433"/>
        <v>0</v>
      </c>
      <c r="V9201" s="13"/>
      <c r="W9201" s="7"/>
      <c r="AT9201" s="130"/>
      <c r="BF9201" s="33">
        <f t="shared" si="1439"/>
        <v>41242</v>
      </c>
      <c r="BG9201" s="34">
        <f t="shared" si="1434"/>
        <v>82.88000000000001</v>
      </c>
      <c r="BH9201" s="32">
        <f t="shared" si="1435"/>
        <v>1</v>
      </c>
      <c r="BI9201" s="32">
        <f t="shared" si="1436"/>
        <v>0</v>
      </c>
      <c r="BJ9201" s="69">
        <f t="shared" si="1437"/>
        <v>0</v>
      </c>
      <c r="BK9201" s="158" t="str">
        <f t="shared" si="1438"/>
        <v/>
      </c>
    </row>
    <row r="9202" spans="1:63" ht="12" customHeight="1" x14ac:dyDescent="0.2">
      <c r="A9202" s="8"/>
      <c r="B9202" s="7"/>
      <c r="C9202" s="7"/>
      <c r="D9202" s="7"/>
      <c r="E9202" s="7"/>
      <c r="F9202" s="7"/>
      <c r="G9202" s="7"/>
      <c r="H9202" s="7"/>
      <c r="I9202" s="10"/>
      <c r="J9202" s="25"/>
      <c r="K9202" s="250"/>
      <c r="L9202" s="31"/>
      <c r="M9202" s="9"/>
      <c r="N9202" s="11" t="s">
        <v>25</v>
      </c>
      <c r="O9202" s="39"/>
      <c r="P9202" s="47"/>
      <c r="Q9202" s="13"/>
      <c r="R9202" s="248">
        <f t="shared" si="1430"/>
        <v>0</v>
      </c>
      <c r="S9202" s="248">
        <f t="shared" si="1431"/>
        <v>0</v>
      </c>
      <c r="T9202" s="248">
        <f t="shared" si="1432"/>
        <v>0</v>
      </c>
      <c r="U9202" s="248">
        <f t="shared" si="1433"/>
        <v>0</v>
      </c>
      <c r="V9202" s="13"/>
      <c r="W9202" s="7"/>
      <c r="AT9202" s="130"/>
      <c r="BF9202" s="33">
        <f t="shared" si="1439"/>
        <v>41242</v>
      </c>
      <c r="BG9202" s="34">
        <f t="shared" si="1434"/>
        <v>82.88000000000001</v>
      </c>
      <c r="BH9202" s="32">
        <f t="shared" si="1435"/>
        <v>1</v>
      </c>
      <c r="BI9202" s="32">
        <f t="shared" si="1436"/>
        <v>0</v>
      </c>
      <c r="BJ9202" s="69">
        <f t="shared" si="1437"/>
        <v>0</v>
      </c>
      <c r="BK9202" s="158" t="str">
        <f t="shared" si="1438"/>
        <v/>
      </c>
    </row>
    <row r="9203" spans="1:63" ht="12" customHeight="1" x14ac:dyDescent="0.2">
      <c r="A9203" s="8"/>
      <c r="B9203" s="7"/>
      <c r="C9203" s="7"/>
      <c r="D9203" s="7"/>
      <c r="E9203" s="7"/>
      <c r="F9203" s="7"/>
      <c r="G9203" s="7"/>
      <c r="H9203" s="7"/>
      <c r="I9203" s="10"/>
      <c r="J9203" s="25"/>
      <c r="K9203" s="250"/>
      <c r="L9203" s="31"/>
      <c r="M9203" s="9"/>
      <c r="N9203" s="11" t="s">
        <v>25</v>
      </c>
      <c r="O9203" s="39"/>
      <c r="P9203" s="47"/>
      <c r="Q9203" s="13"/>
      <c r="R9203" s="248">
        <f t="shared" si="1430"/>
        <v>0</v>
      </c>
      <c r="S9203" s="248">
        <f t="shared" si="1431"/>
        <v>0</v>
      </c>
      <c r="T9203" s="248">
        <f t="shared" si="1432"/>
        <v>0</v>
      </c>
      <c r="U9203" s="248">
        <f t="shared" si="1433"/>
        <v>0</v>
      </c>
      <c r="V9203" s="13"/>
      <c r="W9203" s="7"/>
      <c r="AT9203" s="130"/>
      <c r="BF9203" s="33">
        <f t="shared" si="1439"/>
        <v>41242</v>
      </c>
      <c r="BG9203" s="34">
        <f t="shared" si="1434"/>
        <v>82.88000000000001</v>
      </c>
      <c r="BH9203" s="32">
        <f t="shared" si="1435"/>
        <v>1</v>
      </c>
      <c r="BI9203" s="32">
        <f t="shared" si="1436"/>
        <v>0</v>
      </c>
      <c r="BJ9203" s="69">
        <f t="shared" si="1437"/>
        <v>0</v>
      </c>
      <c r="BK9203" s="158" t="str">
        <f t="shared" si="1438"/>
        <v/>
      </c>
    </row>
    <row r="9204" spans="1:63" ht="12" customHeight="1" x14ac:dyDescent="0.2">
      <c r="A9204" s="8"/>
      <c r="B9204" s="7"/>
      <c r="C9204" s="7"/>
      <c r="D9204" s="7"/>
      <c r="E9204" s="7"/>
      <c r="F9204" s="7"/>
      <c r="G9204" s="7"/>
      <c r="H9204" s="7"/>
      <c r="I9204" s="10"/>
      <c r="J9204" s="25"/>
      <c r="K9204" s="250"/>
      <c r="L9204" s="31"/>
      <c r="M9204" s="9"/>
      <c r="N9204" s="11" t="s">
        <v>25</v>
      </c>
      <c r="O9204" s="39"/>
      <c r="P9204" s="47"/>
      <c r="Q9204" s="13"/>
      <c r="R9204" s="248">
        <f t="shared" si="1430"/>
        <v>0</v>
      </c>
      <c r="S9204" s="248">
        <f t="shared" si="1431"/>
        <v>0</v>
      </c>
      <c r="T9204" s="248">
        <f t="shared" si="1432"/>
        <v>0</v>
      </c>
      <c r="U9204" s="248">
        <f t="shared" si="1433"/>
        <v>0</v>
      </c>
      <c r="V9204" s="13"/>
      <c r="W9204" s="7"/>
      <c r="AT9204" s="130"/>
      <c r="BF9204" s="33">
        <f t="shared" si="1439"/>
        <v>41242</v>
      </c>
      <c r="BG9204" s="34">
        <f t="shared" si="1434"/>
        <v>82.88000000000001</v>
      </c>
      <c r="BH9204" s="32">
        <f t="shared" si="1435"/>
        <v>1</v>
      </c>
      <c r="BI9204" s="32">
        <f t="shared" si="1436"/>
        <v>0</v>
      </c>
      <c r="BJ9204" s="69">
        <f t="shared" si="1437"/>
        <v>0</v>
      </c>
      <c r="BK9204" s="158" t="str">
        <f t="shared" si="1438"/>
        <v/>
      </c>
    </row>
    <row r="9205" spans="1:63" ht="12" customHeight="1" x14ac:dyDescent="0.2">
      <c r="A9205" s="8"/>
      <c r="B9205" s="7"/>
      <c r="C9205" s="7"/>
      <c r="D9205" s="7"/>
      <c r="E9205" s="7"/>
      <c r="F9205" s="7"/>
      <c r="G9205" s="7"/>
      <c r="H9205" s="7"/>
      <c r="I9205" s="10"/>
      <c r="J9205" s="25"/>
      <c r="K9205" s="250"/>
      <c r="L9205" s="31"/>
      <c r="M9205" s="9"/>
      <c r="N9205" s="11" t="s">
        <v>25</v>
      </c>
      <c r="O9205" s="39"/>
      <c r="P9205" s="47"/>
      <c r="Q9205" s="13"/>
      <c r="R9205" s="248">
        <f t="shared" si="1430"/>
        <v>0</v>
      </c>
      <c r="S9205" s="248">
        <f t="shared" si="1431"/>
        <v>0</v>
      </c>
      <c r="T9205" s="248">
        <f t="shared" si="1432"/>
        <v>0</v>
      </c>
      <c r="U9205" s="248">
        <f t="shared" si="1433"/>
        <v>0</v>
      </c>
      <c r="V9205" s="13"/>
      <c r="W9205" s="7"/>
      <c r="AT9205" s="130"/>
      <c r="BF9205" s="33">
        <f t="shared" si="1439"/>
        <v>41242</v>
      </c>
      <c r="BG9205" s="34">
        <f t="shared" si="1434"/>
        <v>82.88000000000001</v>
      </c>
      <c r="BH9205" s="32">
        <f t="shared" si="1435"/>
        <v>1</v>
      </c>
      <c r="BI9205" s="32">
        <f t="shared" si="1436"/>
        <v>0</v>
      </c>
      <c r="BJ9205" s="69">
        <f t="shared" si="1437"/>
        <v>0</v>
      </c>
      <c r="BK9205" s="158" t="str">
        <f t="shared" si="1438"/>
        <v/>
      </c>
    </row>
    <row r="9206" spans="1:63" ht="12" customHeight="1" x14ac:dyDescent="0.2">
      <c r="A9206" s="8"/>
      <c r="B9206" s="7"/>
      <c r="C9206" s="7"/>
      <c r="D9206" s="7"/>
      <c r="E9206" s="7"/>
      <c r="F9206" s="7"/>
      <c r="G9206" s="7"/>
      <c r="H9206" s="7"/>
      <c r="I9206" s="10"/>
      <c r="J9206" s="25"/>
      <c r="K9206" s="250"/>
      <c r="L9206" s="31"/>
      <c r="M9206" s="9"/>
      <c r="N9206" s="11" t="s">
        <v>25</v>
      </c>
      <c r="O9206" s="39"/>
      <c r="P9206" s="47"/>
      <c r="Q9206" s="13"/>
      <c r="R9206" s="248">
        <f t="shared" si="1430"/>
        <v>0</v>
      </c>
      <c r="S9206" s="248">
        <f t="shared" si="1431"/>
        <v>0</v>
      </c>
      <c r="T9206" s="248">
        <f t="shared" si="1432"/>
        <v>0</v>
      </c>
      <c r="U9206" s="248">
        <f t="shared" si="1433"/>
        <v>0</v>
      </c>
      <c r="V9206" s="13"/>
      <c r="W9206" s="7"/>
      <c r="AT9206" s="130"/>
      <c r="BF9206" s="33">
        <f t="shared" si="1439"/>
        <v>41242</v>
      </c>
      <c r="BG9206" s="34">
        <f t="shared" si="1434"/>
        <v>82.88000000000001</v>
      </c>
      <c r="BH9206" s="32">
        <f t="shared" si="1435"/>
        <v>1</v>
      </c>
      <c r="BI9206" s="32">
        <f t="shared" si="1436"/>
        <v>0</v>
      </c>
      <c r="BJ9206" s="69">
        <f t="shared" si="1437"/>
        <v>0</v>
      </c>
      <c r="BK9206" s="158" t="str">
        <f t="shared" si="1438"/>
        <v/>
      </c>
    </row>
    <row r="9207" spans="1:63" ht="12" customHeight="1" x14ac:dyDescent="0.2">
      <c r="A9207" s="8"/>
      <c r="B9207" s="7"/>
      <c r="C9207" s="7"/>
      <c r="D9207" s="7"/>
      <c r="E9207" s="7"/>
      <c r="F9207" s="7"/>
      <c r="G9207" s="7"/>
      <c r="H9207" s="7"/>
      <c r="I9207" s="10"/>
      <c r="J9207" s="25"/>
      <c r="K9207" s="250"/>
      <c r="L9207" s="31"/>
      <c r="M9207" s="9"/>
      <c r="N9207" s="11" t="s">
        <v>25</v>
      </c>
      <c r="O9207" s="39"/>
      <c r="P9207" s="47"/>
      <c r="Q9207" s="13"/>
      <c r="R9207" s="248">
        <f t="shared" si="1430"/>
        <v>0</v>
      </c>
      <c r="S9207" s="248">
        <f t="shared" si="1431"/>
        <v>0</v>
      </c>
      <c r="T9207" s="248">
        <f t="shared" si="1432"/>
        <v>0</v>
      </c>
      <c r="U9207" s="248">
        <f t="shared" si="1433"/>
        <v>0</v>
      </c>
      <c r="V9207" s="13"/>
      <c r="W9207" s="7"/>
      <c r="AT9207" s="130"/>
      <c r="BF9207" s="33">
        <f t="shared" si="1439"/>
        <v>41242</v>
      </c>
      <c r="BG9207" s="34">
        <f t="shared" si="1434"/>
        <v>82.88000000000001</v>
      </c>
      <c r="BH9207" s="32">
        <f t="shared" si="1435"/>
        <v>1</v>
      </c>
      <c r="BI9207" s="32">
        <f t="shared" si="1436"/>
        <v>0</v>
      </c>
      <c r="BJ9207" s="69">
        <f t="shared" si="1437"/>
        <v>0</v>
      </c>
      <c r="BK9207" s="158" t="str">
        <f t="shared" si="1438"/>
        <v/>
      </c>
    </row>
    <row r="9208" spans="1:63" ht="12" customHeight="1" x14ac:dyDescent="0.2">
      <c r="A9208" s="8"/>
      <c r="B9208" s="7"/>
      <c r="C9208" s="7"/>
      <c r="D9208" s="7"/>
      <c r="E9208" s="7"/>
      <c r="F9208" s="7"/>
      <c r="G9208" s="7"/>
      <c r="H9208" s="7"/>
      <c r="I9208" s="10"/>
      <c r="J9208" s="25"/>
      <c r="K9208" s="250"/>
      <c r="L9208" s="31"/>
      <c r="M9208" s="9"/>
      <c r="N9208" s="11" t="s">
        <v>25</v>
      </c>
      <c r="O9208" s="39"/>
      <c r="P9208" s="47"/>
      <c r="Q9208" s="13"/>
      <c r="R9208" s="248">
        <f t="shared" si="1430"/>
        <v>0</v>
      </c>
      <c r="S9208" s="248">
        <f t="shared" si="1431"/>
        <v>0</v>
      </c>
      <c r="T9208" s="248">
        <f t="shared" si="1432"/>
        <v>0</v>
      </c>
      <c r="U9208" s="248">
        <f t="shared" si="1433"/>
        <v>0</v>
      </c>
      <c r="V9208" s="13"/>
      <c r="W9208" s="7"/>
      <c r="AT9208" s="130"/>
      <c r="BF9208" s="33">
        <f t="shared" si="1439"/>
        <v>41242</v>
      </c>
      <c r="BG9208" s="34">
        <f t="shared" si="1434"/>
        <v>82.88000000000001</v>
      </c>
      <c r="BH9208" s="32">
        <f t="shared" si="1435"/>
        <v>1</v>
      </c>
      <c r="BI9208" s="32">
        <f t="shared" si="1436"/>
        <v>0</v>
      </c>
      <c r="BJ9208" s="69">
        <f t="shared" si="1437"/>
        <v>0</v>
      </c>
      <c r="BK9208" s="158" t="str">
        <f t="shared" si="1438"/>
        <v/>
      </c>
    </row>
    <row r="9209" spans="1:63" ht="12" customHeight="1" x14ac:dyDescent="0.2">
      <c r="A9209" s="8"/>
      <c r="B9209" s="7"/>
      <c r="C9209" s="7"/>
      <c r="D9209" s="7"/>
      <c r="E9209" s="7"/>
      <c r="F9209" s="7"/>
      <c r="G9209" s="7"/>
      <c r="H9209" s="7"/>
      <c r="I9209" s="10"/>
      <c r="J9209" s="25"/>
      <c r="K9209" s="250"/>
      <c r="L9209" s="31"/>
      <c r="M9209" s="9"/>
      <c r="N9209" s="11" t="s">
        <v>25</v>
      </c>
      <c r="O9209" s="39"/>
      <c r="P9209" s="47"/>
      <c r="Q9209" s="13"/>
      <c r="R9209" s="248">
        <f t="shared" si="1430"/>
        <v>0</v>
      </c>
      <c r="S9209" s="248">
        <f t="shared" si="1431"/>
        <v>0</v>
      </c>
      <c r="T9209" s="248">
        <f t="shared" si="1432"/>
        <v>0</v>
      </c>
      <c r="U9209" s="248">
        <f t="shared" si="1433"/>
        <v>0</v>
      </c>
      <c r="V9209" s="13"/>
      <c r="W9209" s="7"/>
      <c r="AT9209" s="130"/>
      <c r="BF9209" s="33">
        <f t="shared" si="1439"/>
        <v>41242</v>
      </c>
      <c r="BG9209" s="34">
        <f t="shared" si="1434"/>
        <v>82.88000000000001</v>
      </c>
      <c r="BH9209" s="32">
        <f t="shared" si="1435"/>
        <v>1</v>
      </c>
      <c r="BI9209" s="32">
        <f t="shared" si="1436"/>
        <v>0</v>
      </c>
      <c r="BJ9209" s="69">
        <f t="shared" si="1437"/>
        <v>0</v>
      </c>
      <c r="BK9209" s="158" t="str">
        <f t="shared" si="1438"/>
        <v/>
      </c>
    </row>
    <row r="9210" spans="1:63" ht="12" customHeight="1" x14ac:dyDescent="0.2">
      <c r="A9210" s="8"/>
      <c r="B9210" s="7"/>
      <c r="C9210" s="7"/>
      <c r="D9210" s="7"/>
      <c r="E9210" s="7"/>
      <c r="F9210" s="7"/>
      <c r="G9210" s="7"/>
      <c r="H9210" s="7"/>
      <c r="I9210" s="10"/>
      <c r="J9210" s="25"/>
      <c r="K9210" s="250"/>
      <c r="L9210" s="31"/>
      <c r="M9210" s="9"/>
      <c r="N9210" s="11" t="s">
        <v>25</v>
      </c>
      <c r="O9210" s="39"/>
      <c r="P9210" s="47"/>
      <c r="Q9210" s="13"/>
      <c r="R9210" s="248">
        <f t="shared" si="1430"/>
        <v>0</v>
      </c>
      <c r="S9210" s="248">
        <f t="shared" si="1431"/>
        <v>0</v>
      </c>
      <c r="T9210" s="248">
        <f t="shared" si="1432"/>
        <v>0</v>
      </c>
      <c r="U9210" s="248">
        <f t="shared" si="1433"/>
        <v>0</v>
      </c>
      <c r="V9210" s="13"/>
      <c r="W9210" s="7"/>
      <c r="AT9210" s="130"/>
      <c r="BF9210" s="33">
        <f t="shared" si="1439"/>
        <v>41242</v>
      </c>
      <c r="BG9210" s="34">
        <f t="shared" si="1434"/>
        <v>82.88000000000001</v>
      </c>
      <c r="BH9210" s="32">
        <f t="shared" si="1435"/>
        <v>1</v>
      </c>
      <c r="BI9210" s="32">
        <f t="shared" si="1436"/>
        <v>0</v>
      </c>
      <c r="BJ9210" s="69">
        <f t="shared" si="1437"/>
        <v>0</v>
      </c>
      <c r="BK9210" s="158" t="str">
        <f t="shared" si="1438"/>
        <v/>
      </c>
    </row>
    <row r="9211" spans="1:63" ht="12" customHeight="1" x14ac:dyDescent="0.2">
      <c r="A9211" s="8"/>
      <c r="B9211" s="7"/>
      <c r="C9211" s="7"/>
      <c r="D9211" s="7"/>
      <c r="E9211" s="7"/>
      <c r="F9211" s="7"/>
      <c r="G9211" s="7"/>
      <c r="H9211" s="7"/>
      <c r="I9211" s="10"/>
      <c r="J9211" s="25"/>
      <c r="K9211" s="250"/>
      <c r="L9211" s="31"/>
      <c r="M9211" s="9"/>
      <c r="N9211" s="11" t="s">
        <v>25</v>
      </c>
      <c r="O9211" s="39"/>
      <c r="P9211" s="47"/>
      <c r="Q9211" s="13"/>
      <c r="R9211" s="248">
        <f t="shared" si="1430"/>
        <v>0</v>
      </c>
      <c r="S9211" s="248">
        <f t="shared" si="1431"/>
        <v>0</v>
      </c>
      <c r="T9211" s="248">
        <f t="shared" si="1432"/>
        <v>0</v>
      </c>
      <c r="U9211" s="248">
        <f t="shared" si="1433"/>
        <v>0</v>
      </c>
      <c r="V9211" s="13"/>
      <c r="W9211" s="7"/>
      <c r="AT9211" s="130"/>
      <c r="BF9211" s="33">
        <f t="shared" si="1439"/>
        <v>41242</v>
      </c>
      <c r="BG9211" s="34">
        <f t="shared" si="1434"/>
        <v>82.88000000000001</v>
      </c>
      <c r="BH9211" s="32">
        <f t="shared" si="1435"/>
        <v>1</v>
      </c>
      <c r="BI9211" s="32">
        <f t="shared" si="1436"/>
        <v>0</v>
      </c>
      <c r="BJ9211" s="69">
        <f t="shared" si="1437"/>
        <v>0</v>
      </c>
      <c r="BK9211" s="158" t="str">
        <f t="shared" si="1438"/>
        <v/>
      </c>
    </row>
    <row r="9212" spans="1:63" ht="12" customHeight="1" x14ac:dyDescent="0.2">
      <c r="A9212" s="8"/>
      <c r="B9212" s="7"/>
      <c r="C9212" s="7"/>
      <c r="D9212" s="7"/>
      <c r="E9212" s="7"/>
      <c r="F9212" s="7"/>
      <c r="G9212" s="7"/>
      <c r="H9212" s="7"/>
      <c r="I9212" s="10"/>
      <c r="J9212" s="25"/>
      <c r="K9212" s="250"/>
      <c r="L9212" s="31"/>
      <c r="M9212" s="9"/>
      <c r="N9212" s="11" t="s">
        <v>25</v>
      </c>
      <c r="O9212" s="39"/>
      <c r="P9212" s="47"/>
      <c r="Q9212" s="13"/>
      <c r="R9212" s="248">
        <f t="shared" si="1430"/>
        <v>0</v>
      </c>
      <c r="S9212" s="248">
        <f t="shared" si="1431"/>
        <v>0</v>
      </c>
      <c r="T9212" s="248">
        <f t="shared" si="1432"/>
        <v>0</v>
      </c>
      <c r="U9212" s="248">
        <f t="shared" si="1433"/>
        <v>0</v>
      </c>
      <c r="V9212" s="13"/>
      <c r="W9212" s="7"/>
      <c r="AT9212" s="130"/>
      <c r="BF9212" s="33">
        <f t="shared" si="1439"/>
        <v>41242</v>
      </c>
      <c r="BG9212" s="34">
        <f t="shared" si="1434"/>
        <v>82.88000000000001</v>
      </c>
      <c r="BH9212" s="32">
        <f t="shared" si="1435"/>
        <v>1</v>
      </c>
      <c r="BI9212" s="32">
        <f t="shared" si="1436"/>
        <v>0</v>
      </c>
      <c r="BJ9212" s="69">
        <f t="shared" si="1437"/>
        <v>0</v>
      </c>
      <c r="BK9212" s="158" t="str">
        <f t="shared" si="1438"/>
        <v/>
      </c>
    </row>
    <row r="9213" spans="1:63" ht="12" customHeight="1" x14ac:dyDescent="0.2">
      <c r="A9213" s="8"/>
      <c r="B9213" s="7"/>
      <c r="C9213" s="7"/>
      <c r="D9213" s="7"/>
      <c r="E9213" s="7"/>
      <c r="F9213" s="7"/>
      <c r="G9213" s="7"/>
      <c r="H9213" s="7"/>
      <c r="I9213" s="10"/>
      <c r="J9213" s="25"/>
      <c r="K9213" s="250"/>
      <c r="L9213" s="31"/>
      <c r="M9213" s="9"/>
      <c r="N9213" s="11" t="s">
        <v>25</v>
      </c>
      <c r="O9213" s="39"/>
      <c r="P9213" s="47"/>
      <c r="Q9213" s="13"/>
      <c r="R9213" s="248">
        <f t="shared" si="1430"/>
        <v>0</v>
      </c>
      <c r="S9213" s="248">
        <f t="shared" si="1431"/>
        <v>0</v>
      </c>
      <c r="T9213" s="248">
        <f t="shared" si="1432"/>
        <v>0</v>
      </c>
      <c r="U9213" s="248">
        <f t="shared" si="1433"/>
        <v>0</v>
      </c>
      <c r="V9213" s="13"/>
      <c r="W9213" s="7"/>
      <c r="AT9213" s="130"/>
      <c r="BF9213" s="33">
        <f t="shared" si="1439"/>
        <v>41242</v>
      </c>
      <c r="BG9213" s="34">
        <f t="shared" si="1434"/>
        <v>82.88000000000001</v>
      </c>
      <c r="BH9213" s="32">
        <f t="shared" si="1435"/>
        <v>1</v>
      </c>
      <c r="BI9213" s="32">
        <f t="shared" si="1436"/>
        <v>0</v>
      </c>
      <c r="BJ9213" s="69">
        <f t="shared" si="1437"/>
        <v>0</v>
      </c>
      <c r="BK9213" s="158" t="str">
        <f t="shared" si="1438"/>
        <v/>
      </c>
    </row>
    <row r="9214" spans="1:63" ht="12" customHeight="1" x14ac:dyDescent="0.2">
      <c r="A9214" s="8"/>
      <c r="B9214" s="7"/>
      <c r="C9214" s="7"/>
      <c r="D9214" s="7"/>
      <c r="E9214" s="7"/>
      <c r="F9214" s="7"/>
      <c r="G9214" s="7"/>
      <c r="H9214" s="7"/>
      <c r="I9214" s="10"/>
      <c r="J9214" s="25"/>
      <c r="K9214" s="250"/>
      <c r="L9214" s="31"/>
      <c r="M9214" s="9"/>
      <c r="N9214" s="11" t="s">
        <v>25</v>
      </c>
      <c r="O9214" s="39"/>
      <c r="P9214" s="47"/>
      <c r="Q9214" s="13"/>
      <c r="R9214" s="248">
        <f t="shared" si="1430"/>
        <v>0</v>
      </c>
      <c r="S9214" s="248">
        <f t="shared" si="1431"/>
        <v>0</v>
      </c>
      <c r="T9214" s="248">
        <f t="shared" si="1432"/>
        <v>0</v>
      </c>
      <c r="U9214" s="248">
        <f t="shared" si="1433"/>
        <v>0</v>
      </c>
      <c r="V9214" s="13"/>
      <c r="W9214" s="7"/>
      <c r="AT9214" s="130"/>
      <c r="BF9214" s="33">
        <f t="shared" si="1439"/>
        <v>41242</v>
      </c>
      <c r="BG9214" s="34">
        <f t="shared" si="1434"/>
        <v>82.88000000000001</v>
      </c>
      <c r="BH9214" s="32">
        <f t="shared" si="1435"/>
        <v>1</v>
      </c>
      <c r="BI9214" s="32">
        <f t="shared" si="1436"/>
        <v>0</v>
      </c>
      <c r="BJ9214" s="69">
        <f t="shared" si="1437"/>
        <v>0</v>
      </c>
      <c r="BK9214" s="158" t="str">
        <f t="shared" si="1438"/>
        <v/>
      </c>
    </row>
    <row r="9215" spans="1:63" ht="12" customHeight="1" x14ac:dyDescent="0.2">
      <c r="A9215" s="8"/>
      <c r="B9215" s="7"/>
      <c r="C9215" s="7"/>
      <c r="D9215" s="7"/>
      <c r="E9215" s="7"/>
      <c r="F9215" s="7"/>
      <c r="G9215" s="7"/>
      <c r="H9215" s="7"/>
      <c r="I9215" s="10"/>
      <c r="J9215" s="25"/>
      <c r="K9215" s="250"/>
      <c r="L9215" s="31"/>
      <c r="M9215" s="9"/>
      <c r="N9215" s="11" t="s">
        <v>25</v>
      </c>
      <c r="O9215" s="39"/>
      <c r="P9215" s="47"/>
      <c r="Q9215" s="13"/>
      <c r="R9215" s="248">
        <f t="shared" si="1430"/>
        <v>0</v>
      </c>
      <c r="S9215" s="248">
        <f t="shared" si="1431"/>
        <v>0</v>
      </c>
      <c r="T9215" s="248">
        <f t="shared" si="1432"/>
        <v>0</v>
      </c>
      <c r="U9215" s="248">
        <f t="shared" si="1433"/>
        <v>0</v>
      </c>
      <c r="V9215" s="13"/>
      <c r="W9215" s="7"/>
      <c r="AT9215" s="130"/>
      <c r="BF9215" s="33">
        <f t="shared" si="1439"/>
        <v>41242</v>
      </c>
      <c r="BG9215" s="34">
        <f t="shared" si="1434"/>
        <v>82.88000000000001</v>
      </c>
      <c r="BH9215" s="32">
        <f t="shared" si="1435"/>
        <v>1</v>
      </c>
      <c r="BI9215" s="32">
        <f t="shared" si="1436"/>
        <v>0</v>
      </c>
      <c r="BJ9215" s="69">
        <f t="shared" si="1437"/>
        <v>0</v>
      </c>
      <c r="BK9215" s="158" t="str">
        <f t="shared" si="1438"/>
        <v/>
      </c>
    </row>
    <row r="9216" spans="1:63" ht="12" customHeight="1" x14ac:dyDescent="0.2">
      <c r="A9216" s="8"/>
      <c r="B9216" s="7"/>
      <c r="C9216" s="7"/>
      <c r="D9216" s="7"/>
      <c r="E9216" s="7"/>
      <c r="F9216" s="7"/>
      <c r="G9216" s="7"/>
      <c r="H9216" s="7"/>
      <c r="I9216" s="10"/>
      <c r="J9216" s="25"/>
      <c r="K9216" s="250"/>
      <c r="L9216" s="31"/>
      <c r="M9216" s="9"/>
      <c r="N9216" s="11" t="s">
        <v>25</v>
      </c>
      <c r="O9216" s="39"/>
      <c r="P9216" s="47"/>
      <c r="Q9216" s="13"/>
      <c r="R9216" s="248">
        <f t="shared" si="1430"/>
        <v>0</v>
      </c>
      <c r="S9216" s="248">
        <f t="shared" si="1431"/>
        <v>0</v>
      </c>
      <c r="T9216" s="248">
        <f t="shared" si="1432"/>
        <v>0</v>
      </c>
      <c r="U9216" s="248">
        <f t="shared" si="1433"/>
        <v>0</v>
      </c>
      <c r="V9216" s="13"/>
      <c r="W9216" s="7"/>
      <c r="AT9216" s="130"/>
      <c r="BF9216" s="33">
        <f t="shared" si="1439"/>
        <v>41242</v>
      </c>
      <c r="BG9216" s="34">
        <f t="shared" si="1434"/>
        <v>82.88000000000001</v>
      </c>
      <c r="BH9216" s="32">
        <f t="shared" si="1435"/>
        <v>1</v>
      </c>
      <c r="BI9216" s="32">
        <f t="shared" si="1436"/>
        <v>0</v>
      </c>
      <c r="BJ9216" s="69">
        <f t="shared" si="1437"/>
        <v>0</v>
      </c>
      <c r="BK9216" s="158" t="str">
        <f t="shared" si="1438"/>
        <v/>
      </c>
    </row>
    <row r="9217" spans="1:63" ht="12" customHeight="1" x14ac:dyDescent="0.2">
      <c r="A9217" s="8"/>
      <c r="B9217" s="7"/>
      <c r="C9217" s="7"/>
      <c r="D9217" s="7"/>
      <c r="E9217" s="7"/>
      <c r="F9217" s="7"/>
      <c r="G9217" s="7"/>
      <c r="H9217" s="7"/>
      <c r="I9217" s="10"/>
      <c r="J9217" s="25"/>
      <c r="K9217" s="250"/>
      <c r="L9217" s="31"/>
      <c r="M9217" s="9"/>
      <c r="N9217" s="11" t="s">
        <v>25</v>
      </c>
      <c r="O9217" s="39"/>
      <c r="P9217" s="47"/>
      <c r="Q9217" s="13"/>
      <c r="R9217" s="248">
        <f t="shared" si="1430"/>
        <v>0</v>
      </c>
      <c r="S9217" s="248">
        <f t="shared" si="1431"/>
        <v>0</v>
      </c>
      <c r="T9217" s="248">
        <f t="shared" si="1432"/>
        <v>0</v>
      </c>
      <c r="U9217" s="248">
        <f t="shared" si="1433"/>
        <v>0</v>
      </c>
      <c r="V9217" s="13"/>
      <c r="W9217" s="7"/>
      <c r="AT9217" s="130"/>
      <c r="BF9217" s="33">
        <f t="shared" si="1439"/>
        <v>41242</v>
      </c>
      <c r="BG9217" s="34">
        <f t="shared" si="1434"/>
        <v>82.88000000000001</v>
      </c>
      <c r="BH9217" s="32">
        <f t="shared" si="1435"/>
        <v>1</v>
      </c>
      <c r="BI9217" s="32">
        <f t="shared" si="1436"/>
        <v>0</v>
      </c>
      <c r="BJ9217" s="69">
        <f t="shared" si="1437"/>
        <v>0</v>
      </c>
      <c r="BK9217" s="158" t="str">
        <f t="shared" si="1438"/>
        <v/>
      </c>
    </row>
    <row r="9218" spans="1:63" ht="12" customHeight="1" x14ac:dyDescent="0.2">
      <c r="A9218" s="8"/>
      <c r="B9218" s="7"/>
      <c r="C9218" s="7"/>
      <c r="D9218" s="7"/>
      <c r="E9218" s="7"/>
      <c r="F9218" s="7"/>
      <c r="G9218" s="7"/>
      <c r="H9218" s="7"/>
      <c r="I9218" s="10"/>
      <c r="J9218" s="25"/>
      <c r="K9218" s="250"/>
      <c r="L9218" s="31"/>
      <c r="M9218" s="9"/>
      <c r="N9218" s="11" t="s">
        <v>25</v>
      </c>
      <c r="O9218" s="39"/>
      <c r="P9218" s="47"/>
      <c r="Q9218" s="13"/>
      <c r="R9218" s="248">
        <f t="shared" si="1430"/>
        <v>0</v>
      </c>
      <c r="S9218" s="248">
        <f t="shared" si="1431"/>
        <v>0</v>
      </c>
      <c r="T9218" s="248">
        <f t="shared" si="1432"/>
        <v>0</v>
      </c>
      <c r="U9218" s="248">
        <f t="shared" si="1433"/>
        <v>0</v>
      </c>
      <c r="V9218" s="13"/>
      <c r="W9218" s="7"/>
      <c r="AT9218" s="130"/>
      <c r="BF9218" s="33">
        <f t="shared" si="1439"/>
        <v>41242</v>
      </c>
      <c r="BG9218" s="34">
        <f t="shared" si="1434"/>
        <v>82.88000000000001</v>
      </c>
      <c r="BH9218" s="32">
        <f t="shared" si="1435"/>
        <v>1</v>
      </c>
      <c r="BI9218" s="32">
        <f t="shared" si="1436"/>
        <v>0</v>
      </c>
      <c r="BJ9218" s="69">
        <f t="shared" si="1437"/>
        <v>0</v>
      </c>
      <c r="BK9218" s="158" t="str">
        <f t="shared" si="1438"/>
        <v/>
      </c>
    </row>
    <row r="9219" spans="1:63" ht="12" customHeight="1" x14ac:dyDescent="0.2">
      <c r="A9219" s="8"/>
      <c r="B9219" s="7"/>
      <c r="C9219" s="7"/>
      <c r="D9219" s="7"/>
      <c r="E9219" s="7"/>
      <c r="F9219" s="7"/>
      <c r="G9219" s="7"/>
      <c r="H9219" s="7"/>
      <c r="I9219" s="10"/>
      <c r="J9219" s="25"/>
      <c r="K9219" s="250"/>
      <c r="L9219" s="31"/>
      <c r="M9219" s="9"/>
      <c r="N9219" s="11" t="s">
        <v>25</v>
      </c>
      <c r="O9219" s="39"/>
      <c r="P9219" s="47"/>
      <c r="Q9219" s="13"/>
      <c r="R9219" s="248">
        <f t="shared" si="1430"/>
        <v>0</v>
      </c>
      <c r="S9219" s="248">
        <f t="shared" si="1431"/>
        <v>0</v>
      </c>
      <c r="T9219" s="248">
        <f t="shared" si="1432"/>
        <v>0</v>
      </c>
      <c r="U9219" s="248">
        <f t="shared" si="1433"/>
        <v>0</v>
      </c>
      <c r="V9219" s="13"/>
      <c r="W9219" s="7"/>
      <c r="AT9219" s="130"/>
      <c r="BF9219" s="33">
        <f t="shared" si="1439"/>
        <v>41242</v>
      </c>
      <c r="BG9219" s="34">
        <f t="shared" si="1434"/>
        <v>82.88000000000001</v>
      </c>
      <c r="BH9219" s="32">
        <f t="shared" si="1435"/>
        <v>1</v>
      </c>
      <c r="BI9219" s="32">
        <f t="shared" si="1436"/>
        <v>0</v>
      </c>
      <c r="BJ9219" s="69">
        <f t="shared" si="1437"/>
        <v>0</v>
      </c>
      <c r="BK9219" s="158" t="str">
        <f t="shared" si="1438"/>
        <v/>
      </c>
    </row>
    <row r="9220" spans="1:63" ht="12" customHeight="1" x14ac:dyDescent="0.2">
      <c r="A9220" s="8"/>
      <c r="B9220" s="7"/>
      <c r="C9220" s="7"/>
      <c r="D9220" s="7"/>
      <c r="E9220" s="7"/>
      <c r="F9220" s="7"/>
      <c r="G9220" s="7"/>
      <c r="H9220" s="7"/>
      <c r="I9220" s="10"/>
      <c r="J9220" s="25"/>
      <c r="K9220" s="250"/>
      <c r="L9220" s="31"/>
      <c r="M9220" s="9"/>
      <c r="N9220" s="11" t="s">
        <v>25</v>
      </c>
      <c r="O9220" s="39"/>
      <c r="P9220" s="47"/>
      <c r="Q9220" s="13"/>
      <c r="R9220" s="248">
        <f t="shared" si="1430"/>
        <v>0</v>
      </c>
      <c r="S9220" s="248">
        <f t="shared" si="1431"/>
        <v>0</v>
      </c>
      <c r="T9220" s="248">
        <f t="shared" si="1432"/>
        <v>0</v>
      </c>
      <c r="U9220" s="248">
        <f t="shared" si="1433"/>
        <v>0</v>
      </c>
      <c r="V9220" s="13"/>
      <c r="W9220" s="7"/>
      <c r="AT9220" s="130"/>
      <c r="BF9220" s="33">
        <f t="shared" si="1439"/>
        <v>41242</v>
      </c>
      <c r="BG9220" s="34">
        <f t="shared" si="1434"/>
        <v>82.88000000000001</v>
      </c>
      <c r="BH9220" s="32">
        <f t="shared" si="1435"/>
        <v>1</v>
      </c>
      <c r="BI9220" s="32">
        <f t="shared" si="1436"/>
        <v>0</v>
      </c>
      <c r="BJ9220" s="69">
        <f t="shared" si="1437"/>
        <v>0</v>
      </c>
      <c r="BK9220" s="158" t="str">
        <f t="shared" si="1438"/>
        <v/>
      </c>
    </row>
    <row r="9221" spans="1:63" ht="12" customHeight="1" x14ac:dyDescent="0.2">
      <c r="A9221" s="8"/>
      <c r="B9221" s="7"/>
      <c r="C9221" s="7"/>
      <c r="D9221" s="7"/>
      <c r="E9221" s="7"/>
      <c r="F9221" s="7"/>
      <c r="G9221" s="7"/>
      <c r="H9221" s="7"/>
      <c r="I9221" s="10"/>
      <c r="J9221" s="25"/>
      <c r="K9221" s="250"/>
      <c r="L9221" s="31"/>
      <c r="M9221" s="9"/>
      <c r="N9221" s="11" t="s">
        <v>25</v>
      </c>
      <c r="O9221" s="39"/>
      <c r="P9221" s="47"/>
      <c r="Q9221" s="13"/>
      <c r="R9221" s="248">
        <f t="shared" si="1430"/>
        <v>0</v>
      </c>
      <c r="S9221" s="248">
        <f t="shared" si="1431"/>
        <v>0</v>
      </c>
      <c r="T9221" s="248">
        <f t="shared" si="1432"/>
        <v>0</v>
      </c>
      <c r="U9221" s="248">
        <f t="shared" si="1433"/>
        <v>0</v>
      </c>
      <c r="V9221" s="13"/>
      <c r="W9221" s="7"/>
      <c r="AT9221" s="130"/>
      <c r="BF9221" s="33">
        <f t="shared" si="1439"/>
        <v>41242</v>
      </c>
      <c r="BG9221" s="34">
        <f t="shared" si="1434"/>
        <v>82.88000000000001</v>
      </c>
      <c r="BH9221" s="32">
        <f t="shared" si="1435"/>
        <v>1</v>
      </c>
      <c r="BI9221" s="32">
        <f t="shared" si="1436"/>
        <v>0</v>
      </c>
      <c r="BJ9221" s="69">
        <f t="shared" si="1437"/>
        <v>0</v>
      </c>
      <c r="BK9221" s="158" t="str">
        <f t="shared" si="1438"/>
        <v/>
      </c>
    </row>
    <row r="9222" spans="1:63" ht="12" customHeight="1" x14ac:dyDescent="0.2">
      <c r="A9222" s="8"/>
      <c r="B9222" s="7"/>
      <c r="C9222" s="7"/>
      <c r="D9222" s="7"/>
      <c r="E9222" s="7"/>
      <c r="F9222" s="7"/>
      <c r="G9222" s="7"/>
      <c r="H9222" s="7"/>
      <c r="I9222" s="10"/>
      <c r="J9222" s="25"/>
      <c r="K9222" s="250"/>
      <c r="L9222" s="31"/>
      <c r="M9222" s="9"/>
      <c r="N9222" s="11" t="s">
        <v>25</v>
      </c>
      <c r="O9222" s="39"/>
      <c r="P9222" s="47"/>
      <c r="Q9222" s="13"/>
      <c r="R9222" s="248">
        <f t="shared" si="1430"/>
        <v>0</v>
      </c>
      <c r="S9222" s="248">
        <f t="shared" si="1431"/>
        <v>0</v>
      </c>
      <c r="T9222" s="248">
        <f t="shared" si="1432"/>
        <v>0</v>
      </c>
      <c r="U9222" s="248">
        <f t="shared" si="1433"/>
        <v>0</v>
      </c>
      <c r="V9222" s="13"/>
      <c r="W9222" s="7"/>
      <c r="AT9222" s="130"/>
      <c r="BF9222" s="33">
        <f t="shared" si="1439"/>
        <v>41242</v>
      </c>
      <c r="BG9222" s="34">
        <f t="shared" si="1434"/>
        <v>82.88000000000001</v>
      </c>
      <c r="BH9222" s="32">
        <f t="shared" si="1435"/>
        <v>1</v>
      </c>
      <c r="BI9222" s="32">
        <f t="shared" si="1436"/>
        <v>0</v>
      </c>
      <c r="BJ9222" s="69">
        <f t="shared" si="1437"/>
        <v>0</v>
      </c>
      <c r="BK9222" s="158" t="str">
        <f t="shared" si="1438"/>
        <v/>
      </c>
    </row>
    <row r="9223" spans="1:63" ht="12" customHeight="1" x14ac:dyDescent="0.2">
      <c r="A9223" s="8"/>
      <c r="B9223" s="7"/>
      <c r="C9223" s="7"/>
      <c r="D9223" s="7"/>
      <c r="E9223" s="7"/>
      <c r="F9223" s="7"/>
      <c r="G9223" s="7"/>
      <c r="H9223" s="7"/>
      <c r="I9223" s="10"/>
      <c r="J9223" s="25"/>
      <c r="K9223" s="250"/>
      <c r="L9223" s="31"/>
      <c r="M9223" s="9"/>
      <c r="N9223" s="11" t="s">
        <v>25</v>
      </c>
      <c r="O9223" s="39"/>
      <c r="P9223" s="47"/>
      <c r="Q9223" s="13"/>
      <c r="R9223" s="248">
        <f t="shared" si="1430"/>
        <v>0</v>
      </c>
      <c r="S9223" s="248">
        <f t="shared" si="1431"/>
        <v>0</v>
      </c>
      <c r="T9223" s="248">
        <f t="shared" si="1432"/>
        <v>0</v>
      </c>
      <c r="U9223" s="248">
        <f t="shared" si="1433"/>
        <v>0</v>
      </c>
      <c r="V9223" s="13"/>
      <c r="W9223" s="7"/>
      <c r="AT9223" s="130"/>
      <c r="BF9223" s="33">
        <f t="shared" si="1439"/>
        <v>41242</v>
      </c>
      <c r="BG9223" s="34">
        <f t="shared" si="1434"/>
        <v>82.88000000000001</v>
      </c>
      <c r="BH9223" s="32">
        <f t="shared" si="1435"/>
        <v>1</v>
      </c>
      <c r="BI9223" s="32">
        <f t="shared" si="1436"/>
        <v>0</v>
      </c>
      <c r="BJ9223" s="69">
        <f t="shared" si="1437"/>
        <v>0</v>
      </c>
      <c r="BK9223" s="158" t="str">
        <f t="shared" si="1438"/>
        <v/>
      </c>
    </row>
    <row r="9224" spans="1:63" ht="12" customHeight="1" x14ac:dyDescent="0.2">
      <c r="A9224" s="8"/>
      <c r="B9224" s="7"/>
      <c r="C9224" s="7"/>
      <c r="D9224" s="7"/>
      <c r="E9224" s="7"/>
      <c r="F9224" s="7"/>
      <c r="G9224" s="7"/>
      <c r="H9224" s="7"/>
      <c r="I9224" s="10"/>
      <c r="J9224" s="25"/>
      <c r="K9224" s="250"/>
      <c r="L9224" s="31"/>
      <c r="M9224" s="9"/>
      <c r="N9224" s="11" t="s">
        <v>25</v>
      </c>
      <c r="O9224" s="39"/>
      <c r="P9224" s="47"/>
      <c r="Q9224" s="13"/>
      <c r="R9224" s="248">
        <f t="shared" si="1430"/>
        <v>0</v>
      </c>
      <c r="S9224" s="248">
        <f t="shared" si="1431"/>
        <v>0</v>
      </c>
      <c r="T9224" s="248">
        <f t="shared" si="1432"/>
        <v>0</v>
      </c>
      <c r="U9224" s="248">
        <f t="shared" si="1433"/>
        <v>0</v>
      </c>
      <c r="V9224" s="13"/>
      <c r="W9224" s="7"/>
      <c r="AT9224" s="130"/>
      <c r="BF9224" s="33">
        <f t="shared" si="1439"/>
        <v>41242</v>
      </c>
      <c r="BG9224" s="34">
        <f t="shared" si="1434"/>
        <v>82.88000000000001</v>
      </c>
      <c r="BH9224" s="32">
        <f t="shared" si="1435"/>
        <v>1</v>
      </c>
      <c r="BI9224" s="32">
        <f t="shared" si="1436"/>
        <v>0</v>
      </c>
      <c r="BJ9224" s="69">
        <f t="shared" si="1437"/>
        <v>0</v>
      </c>
      <c r="BK9224" s="158" t="str">
        <f t="shared" si="1438"/>
        <v/>
      </c>
    </row>
    <row r="9225" spans="1:63" ht="12" customHeight="1" x14ac:dyDescent="0.2">
      <c r="A9225" s="8"/>
      <c r="B9225" s="7"/>
      <c r="C9225" s="7"/>
      <c r="D9225" s="7"/>
      <c r="E9225" s="7"/>
      <c r="F9225" s="7"/>
      <c r="G9225" s="7"/>
      <c r="H9225" s="7"/>
      <c r="I9225" s="10"/>
      <c r="J9225" s="25"/>
      <c r="K9225" s="250"/>
      <c r="L9225" s="31"/>
      <c r="M9225" s="9"/>
      <c r="N9225" s="11" t="s">
        <v>25</v>
      </c>
      <c r="O9225" s="39"/>
      <c r="P9225" s="47"/>
      <c r="Q9225" s="13"/>
      <c r="R9225" s="248">
        <f t="shared" si="1430"/>
        <v>0</v>
      </c>
      <c r="S9225" s="248">
        <f t="shared" si="1431"/>
        <v>0</v>
      </c>
      <c r="T9225" s="248">
        <f t="shared" si="1432"/>
        <v>0</v>
      </c>
      <c r="U9225" s="248">
        <f t="shared" si="1433"/>
        <v>0</v>
      </c>
      <c r="V9225" s="13"/>
      <c r="W9225" s="7"/>
      <c r="AT9225" s="130"/>
      <c r="BF9225" s="33">
        <f t="shared" si="1439"/>
        <v>41242</v>
      </c>
      <c r="BG9225" s="34">
        <f t="shared" si="1434"/>
        <v>82.88000000000001</v>
      </c>
      <c r="BH9225" s="32">
        <f t="shared" si="1435"/>
        <v>1</v>
      </c>
      <c r="BI9225" s="32">
        <f t="shared" si="1436"/>
        <v>0</v>
      </c>
      <c r="BJ9225" s="69">
        <f t="shared" si="1437"/>
        <v>0</v>
      </c>
      <c r="BK9225" s="158" t="str">
        <f t="shared" si="1438"/>
        <v/>
      </c>
    </row>
    <row r="9226" spans="1:63" ht="12" customHeight="1" x14ac:dyDescent="0.2">
      <c r="A9226" s="8"/>
      <c r="B9226" s="7"/>
      <c r="C9226" s="7"/>
      <c r="D9226" s="7"/>
      <c r="E9226" s="7"/>
      <c r="F9226" s="7"/>
      <c r="G9226" s="7"/>
      <c r="H9226" s="7"/>
      <c r="I9226" s="10"/>
      <c r="J9226" s="25"/>
      <c r="K9226" s="250"/>
      <c r="L9226" s="31"/>
      <c r="M9226" s="9"/>
      <c r="N9226" s="11" t="s">
        <v>25</v>
      </c>
      <c r="O9226" s="39"/>
      <c r="P9226" s="47"/>
      <c r="Q9226" s="13"/>
      <c r="R9226" s="248">
        <f t="shared" si="1430"/>
        <v>0</v>
      </c>
      <c r="S9226" s="248">
        <f t="shared" si="1431"/>
        <v>0</v>
      </c>
      <c r="T9226" s="248">
        <f t="shared" si="1432"/>
        <v>0</v>
      </c>
      <c r="U9226" s="248">
        <f t="shared" si="1433"/>
        <v>0</v>
      </c>
      <c r="V9226" s="13"/>
      <c r="W9226" s="7"/>
      <c r="AT9226" s="130"/>
      <c r="BF9226" s="33">
        <f t="shared" si="1439"/>
        <v>41242</v>
      </c>
      <c r="BG9226" s="34">
        <f t="shared" si="1434"/>
        <v>82.88000000000001</v>
      </c>
      <c r="BH9226" s="32">
        <f t="shared" si="1435"/>
        <v>1</v>
      </c>
      <c r="BI9226" s="32">
        <f t="shared" si="1436"/>
        <v>0</v>
      </c>
      <c r="BJ9226" s="69">
        <f t="shared" si="1437"/>
        <v>0</v>
      </c>
      <c r="BK9226" s="158" t="str">
        <f t="shared" si="1438"/>
        <v/>
      </c>
    </row>
    <row r="9227" spans="1:63" ht="12" customHeight="1" x14ac:dyDescent="0.2">
      <c r="A9227" s="8"/>
      <c r="B9227" s="7"/>
      <c r="C9227" s="7"/>
      <c r="D9227" s="7"/>
      <c r="E9227" s="7"/>
      <c r="F9227" s="7"/>
      <c r="G9227" s="7"/>
      <c r="H9227" s="7"/>
      <c r="I9227" s="10"/>
      <c r="J9227" s="25"/>
      <c r="K9227" s="250"/>
      <c r="L9227" s="31"/>
      <c r="M9227" s="9"/>
      <c r="N9227" s="11" t="s">
        <v>25</v>
      </c>
      <c r="O9227" s="39"/>
      <c r="P9227" s="47"/>
      <c r="Q9227" s="13"/>
      <c r="R9227" s="248">
        <f t="shared" ref="R9227:R9290" si="1440">IF(N9227&lt;&gt;"M",ROUND(IF(M9227&lt;&gt;"Y",IF(P9227&lt;&gt;"Y",K9227,K9227*(BH9227-1)),0),ROUNDING),"")</f>
        <v>0</v>
      </c>
      <c r="S9227" s="248">
        <f t="shared" ref="S9227:S9290" si="1441">IF(N9227&lt;&gt;"M",ROUND(IF(O9227&gt;0,IF(M9227="Y",BI9227*(1-O9227),IF(BI9227&gt;R9227,R9227 + (BI9227 - R9227)*(1-O9227),BI9227)),BI9227),ROUNDING),"")</f>
        <v>0</v>
      </c>
      <c r="T9227" s="248">
        <f t="shared" ref="T9227:T9290" si="1442">IF(N9227&lt;&gt;"M",ROUND(IF(O9227&gt;0,IF(M9227="Y",BJ9227*(1-O9227),IF(BJ9227&gt;R9227,R9227 + (BJ9227 - R9227)*(1-O9227),BJ9227)),BJ9227),ROUNDING),"")</f>
        <v>0</v>
      </c>
      <c r="U9227" s="248">
        <f t="shared" ref="U9227:U9290" si="1443">IF(N9227&lt;&gt;"M",ROUND(IF(OR(N9227="P",N9227=""),0,IF(OR(M9227="N",M9227=""),T9227-R9227,T9227)),ROUNDING),"")</f>
        <v>0</v>
      </c>
      <c r="V9227" s="13"/>
      <c r="W9227" s="7"/>
      <c r="AT9227" s="130"/>
      <c r="BF9227" s="33">
        <f t="shared" si="1439"/>
        <v>41242</v>
      </c>
      <c r="BG9227" s="34">
        <f t="shared" ref="BG9227:BG9290" si="1444">IF(N9227&lt;&gt;"M",BG9226+U9227,BG9226)</f>
        <v>82.88000000000001</v>
      </c>
      <c r="BH9227" s="32">
        <f t="shared" ref="BH9227:BH9290" si="1445">IF(L9227&lt;&gt;"",IF(ODDS_TYPE=1,L9227,IF(ODDS_TYPE=2,IF(L9227&gt;0,1+L9227/100,IF(L9227&lt;0,1-100/L9227,1)),IF(ODDS_TYPE=3,1+L9227,IF(ODDS_TYPE=4,1+L9227,IF(ODDS_TYPE=5,IF(L9227&gt;0,1+L9227,1-1/L9227),IF(ODDS_TYPE=6,IF(L9227&gt;=0,L9227+1,1-1/L9227),1)))))),1)</f>
        <v>1</v>
      </c>
      <c r="BI9227" s="32">
        <f t="shared" ref="BI9227:BI9290" si="1446">IF(P9227&lt;&gt;"Y",IF(M9227&lt;&gt;"Y",K9227*BH9227,K9227*BH9227 - K9227),IF(M9227&lt;&gt;"Y",K9227*BH9227,K9227))</f>
        <v>0</v>
      </c>
      <c r="BJ9227" s="69">
        <f t="shared" ref="BJ9227:BJ9290" si="1447">IF(P9227&lt;&gt;"Y",
IF(M9227&lt;&gt;"Y",
IF(N9227="Y",K9227*BH9227,IF(N9227="P",0,IF(OR(N9227="R",N9227="PU"),K9227,IF(N9227="H",K9227*BH9227*0.5,IF(N9227="HW",K9227*0.5*(1 + BH9227),IF(N9227="HL",K9227*0.5,0)))))),
IF(N9227="Y",K9227*BH9227 - K9227,IF(N9227="P",0,IF(OR(N9227="R",N9227="PU"),0,IF(N9227="H",IF(BH9227&gt;2,0.5*K9227*BH9227 - K9227,0),IF(N9227="HW",K9227*0.5*(1 + BH9227) - K9227,IF(N9227="HL",0,0))))))),
IF(M9227&lt;&gt;"Y",
IF(N9227="Y",K9227*BH9227,IF(N9227="P",0,IF(OR(N9227="R",N9227="PU"),K9227*(BH9227-1),IF(N9227="H",K9227*BH9227*0.5,IF(N9227="HW",K9227*(BH9227-1)*0.5,IF(N9227="HL",K9227*BH9227 - K9227*0.5,0)))))),
IF(N9227="Y",K9227,IF(N9227="P",0,IF(OR(N9227="R",N9227="PU"),0,IF(N9227="H",IF(BH9227&lt;2,K9227*BH9227*0.5 - K9227*(BH9227-1),0),IF(N9227="HW",0,IF(N9227="HL",K9227*0.5,0)))))))
)</f>
        <v>0</v>
      </c>
      <c r="BK9227" s="158" t="str">
        <f t="shared" ref="BK9227:BK9290" si="1448">IF(FILT_M=1,IF(LEN(C9227)&gt;0,C9227,""),IF(FILT_M=2,IF(LEN(E9227)&gt;0,E9227,""),IF(FILT_M=3,IF(LEN(F9227)&gt;0,F9227,""),IF(FILT_M=4,IF(LEN(G9227)&gt;0,G9227,""),""))))</f>
        <v/>
      </c>
    </row>
    <row r="9228" spans="1:63" ht="12" customHeight="1" x14ac:dyDescent="0.2">
      <c r="A9228" s="8"/>
      <c r="B9228" s="7"/>
      <c r="C9228" s="7"/>
      <c r="D9228" s="7"/>
      <c r="E9228" s="7"/>
      <c r="F9228" s="7"/>
      <c r="G9228" s="7"/>
      <c r="H9228" s="7"/>
      <c r="I9228" s="10"/>
      <c r="J9228" s="25"/>
      <c r="K9228" s="250"/>
      <c r="L9228" s="31"/>
      <c r="M9228" s="9"/>
      <c r="N9228" s="11" t="s">
        <v>25</v>
      </c>
      <c r="O9228" s="39"/>
      <c r="P9228" s="47"/>
      <c r="Q9228" s="13"/>
      <c r="R9228" s="248">
        <f t="shared" si="1440"/>
        <v>0</v>
      </c>
      <c r="S9228" s="248">
        <f t="shared" si="1441"/>
        <v>0</v>
      </c>
      <c r="T9228" s="248">
        <f t="shared" si="1442"/>
        <v>0</v>
      </c>
      <c r="U9228" s="248">
        <f t="shared" si="1443"/>
        <v>0</v>
      </c>
      <c r="V9228" s="13"/>
      <c r="W9228" s="7"/>
      <c r="AT9228" s="130"/>
      <c r="BF9228" s="33">
        <f t="shared" ref="BF9228:BF9291" si="1449">IF(A9228&gt;2,A9228,BF9227)</f>
        <v>41242</v>
      </c>
      <c r="BG9228" s="34">
        <f t="shared" si="1444"/>
        <v>82.88000000000001</v>
      </c>
      <c r="BH9228" s="32">
        <f t="shared" si="1445"/>
        <v>1</v>
      </c>
      <c r="BI9228" s="32">
        <f t="shared" si="1446"/>
        <v>0</v>
      </c>
      <c r="BJ9228" s="69">
        <f t="shared" si="1447"/>
        <v>0</v>
      </c>
      <c r="BK9228" s="158" t="str">
        <f t="shared" si="1448"/>
        <v/>
      </c>
    </row>
    <row r="9229" spans="1:63" ht="12" customHeight="1" x14ac:dyDescent="0.2">
      <c r="A9229" s="8"/>
      <c r="B9229" s="7"/>
      <c r="C9229" s="7"/>
      <c r="D9229" s="7"/>
      <c r="E9229" s="7"/>
      <c r="F9229" s="7"/>
      <c r="G9229" s="7"/>
      <c r="H9229" s="7"/>
      <c r="I9229" s="10"/>
      <c r="J9229" s="25"/>
      <c r="K9229" s="250"/>
      <c r="L9229" s="31"/>
      <c r="M9229" s="9"/>
      <c r="N9229" s="11" t="s">
        <v>25</v>
      </c>
      <c r="O9229" s="39"/>
      <c r="P9229" s="47"/>
      <c r="Q9229" s="13"/>
      <c r="R9229" s="248">
        <f t="shared" si="1440"/>
        <v>0</v>
      </c>
      <c r="S9229" s="248">
        <f t="shared" si="1441"/>
        <v>0</v>
      </c>
      <c r="T9229" s="248">
        <f t="shared" si="1442"/>
        <v>0</v>
      </c>
      <c r="U9229" s="248">
        <f t="shared" si="1443"/>
        <v>0</v>
      </c>
      <c r="V9229" s="13"/>
      <c r="W9229" s="7"/>
      <c r="AT9229" s="130"/>
      <c r="BF9229" s="33">
        <f t="shared" si="1449"/>
        <v>41242</v>
      </c>
      <c r="BG9229" s="34">
        <f t="shared" si="1444"/>
        <v>82.88000000000001</v>
      </c>
      <c r="BH9229" s="32">
        <f t="shared" si="1445"/>
        <v>1</v>
      </c>
      <c r="BI9229" s="32">
        <f t="shared" si="1446"/>
        <v>0</v>
      </c>
      <c r="BJ9229" s="69">
        <f t="shared" si="1447"/>
        <v>0</v>
      </c>
      <c r="BK9229" s="158" t="str">
        <f t="shared" si="1448"/>
        <v/>
      </c>
    </row>
    <row r="9230" spans="1:63" ht="12" customHeight="1" x14ac:dyDescent="0.2">
      <c r="A9230" s="8"/>
      <c r="B9230" s="7"/>
      <c r="C9230" s="7"/>
      <c r="D9230" s="7"/>
      <c r="E9230" s="7"/>
      <c r="F9230" s="7"/>
      <c r="G9230" s="7"/>
      <c r="H9230" s="7"/>
      <c r="I9230" s="10"/>
      <c r="J9230" s="25"/>
      <c r="K9230" s="250"/>
      <c r="L9230" s="31"/>
      <c r="M9230" s="9"/>
      <c r="N9230" s="11" t="s">
        <v>25</v>
      </c>
      <c r="O9230" s="39"/>
      <c r="P9230" s="47"/>
      <c r="Q9230" s="13"/>
      <c r="R9230" s="248">
        <f t="shared" si="1440"/>
        <v>0</v>
      </c>
      <c r="S9230" s="248">
        <f t="shared" si="1441"/>
        <v>0</v>
      </c>
      <c r="T9230" s="248">
        <f t="shared" si="1442"/>
        <v>0</v>
      </c>
      <c r="U9230" s="248">
        <f t="shared" si="1443"/>
        <v>0</v>
      </c>
      <c r="V9230" s="13"/>
      <c r="W9230" s="7"/>
      <c r="AT9230" s="130"/>
      <c r="BF9230" s="33">
        <f t="shared" si="1449"/>
        <v>41242</v>
      </c>
      <c r="BG9230" s="34">
        <f t="shared" si="1444"/>
        <v>82.88000000000001</v>
      </c>
      <c r="BH9230" s="32">
        <f t="shared" si="1445"/>
        <v>1</v>
      </c>
      <c r="BI9230" s="32">
        <f t="shared" si="1446"/>
        <v>0</v>
      </c>
      <c r="BJ9230" s="69">
        <f t="shared" si="1447"/>
        <v>0</v>
      </c>
      <c r="BK9230" s="158" t="str">
        <f t="shared" si="1448"/>
        <v/>
      </c>
    </row>
    <row r="9231" spans="1:63" ht="12" customHeight="1" x14ac:dyDescent="0.2">
      <c r="A9231" s="8"/>
      <c r="B9231" s="7"/>
      <c r="C9231" s="7"/>
      <c r="D9231" s="7"/>
      <c r="E9231" s="7"/>
      <c r="F9231" s="7"/>
      <c r="G9231" s="7"/>
      <c r="H9231" s="7"/>
      <c r="I9231" s="10"/>
      <c r="J9231" s="25"/>
      <c r="K9231" s="250"/>
      <c r="L9231" s="31"/>
      <c r="M9231" s="9"/>
      <c r="N9231" s="11" t="s">
        <v>25</v>
      </c>
      <c r="O9231" s="39"/>
      <c r="P9231" s="47"/>
      <c r="Q9231" s="13"/>
      <c r="R9231" s="248">
        <f t="shared" si="1440"/>
        <v>0</v>
      </c>
      <c r="S9231" s="248">
        <f t="shared" si="1441"/>
        <v>0</v>
      </c>
      <c r="T9231" s="248">
        <f t="shared" si="1442"/>
        <v>0</v>
      </c>
      <c r="U9231" s="248">
        <f t="shared" si="1443"/>
        <v>0</v>
      </c>
      <c r="V9231" s="13"/>
      <c r="W9231" s="7"/>
      <c r="AT9231" s="130"/>
      <c r="BF9231" s="33">
        <f t="shared" si="1449"/>
        <v>41242</v>
      </c>
      <c r="BG9231" s="34">
        <f t="shared" si="1444"/>
        <v>82.88000000000001</v>
      </c>
      <c r="BH9231" s="32">
        <f t="shared" si="1445"/>
        <v>1</v>
      </c>
      <c r="BI9231" s="32">
        <f t="shared" si="1446"/>
        <v>0</v>
      </c>
      <c r="BJ9231" s="69">
        <f t="shared" si="1447"/>
        <v>0</v>
      </c>
      <c r="BK9231" s="158" t="str">
        <f t="shared" si="1448"/>
        <v/>
      </c>
    </row>
    <row r="9232" spans="1:63" ht="12" customHeight="1" x14ac:dyDescent="0.2">
      <c r="A9232" s="8"/>
      <c r="B9232" s="7"/>
      <c r="C9232" s="7"/>
      <c r="D9232" s="7"/>
      <c r="E9232" s="7"/>
      <c r="F9232" s="7"/>
      <c r="G9232" s="7"/>
      <c r="H9232" s="7"/>
      <c r="I9232" s="10"/>
      <c r="J9232" s="25"/>
      <c r="K9232" s="250"/>
      <c r="L9232" s="31"/>
      <c r="M9232" s="9"/>
      <c r="N9232" s="11" t="s">
        <v>25</v>
      </c>
      <c r="O9232" s="39"/>
      <c r="P9232" s="47"/>
      <c r="Q9232" s="13"/>
      <c r="R9232" s="248">
        <f t="shared" si="1440"/>
        <v>0</v>
      </c>
      <c r="S9232" s="248">
        <f t="shared" si="1441"/>
        <v>0</v>
      </c>
      <c r="T9232" s="248">
        <f t="shared" si="1442"/>
        <v>0</v>
      </c>
      <c r="U9232" s="248">
        <f t="shared" si="1443"/>
        <v>0</v>
      </c>
      <c r="V9232" s="13"/>
      <c r="W9232" s="7"/>
      <c r="AT9232" s="130"/>
      <c r="BF9232" s="33">
        <f t="shared" si="1449"/>
        <v>41242</v>
      </c>
      <c r="BG9232" s="34">
        <f t="shared" si="1444"/>
        <v>82.88000000000001</v>
      </c>
      <c r="BH9232" s="32">
        <f t="shared" si="1445"/>
        <v>1</v>
      </c>
      <c r="BI9232" s="32">
        <f t="shared" si="1446"/>
        <v>0</v>
      </c>
      <c r="BJ9232" s="69">
        <f t="shared" si="1447"/>
        <v>0</v>
      </c>
      <c r="BK9232" s="158" t="str">
        <f t="shared" si="1448"/>
        <v/>
      </c>
    </row>
    <row r="9233" spans="1:63" ht="12" customHeight="1" x14ac:dyDescent="0.2">
      <c r="A9233" s="8"/>
      <c r="B9233" s="7"/>
      <c r="C9233" s="7"/>
      <c r="D9233" s="7"/>
      <c r="E9233" s="7"/>
      <c r="F9233" s="7"/>
      <c r="G9233" s="7"/>
      <c r="H9233" s="7"/>
      <c r="I9233" s="10"/>
      <c r="J9233" s="25"/>
      <c r="K9233" s="250"/>
      <c r="L9233" s="31"/>
      <c r="M9233" s="9"/>
      <c r="N9233" s="11" t="s">
        <v>25</v>
      </c>
      <c r="O9233" s="39"/>
      <c r="P9233" s="47"/>
      <c r="Q9233" s="13"/>
      <c r="R9233" s="248">
        <f t="shared" si="1440"/>
        <v>0</v>
      </c>
      <c r="S9233" s="248">
        <f t="shared" si="1441"/>
        <v>0</v>
      </c>
      <c r="T9233" s="248">
        <f t="shared" si="1442"/>
        <v>0</v>
      </c>
      <c r="U9233" s="248">
        <f t="shared" si="1443"/>
        <v>0</v>
      </c>
      <c r="V9233" s="13"/>
      <c r="W9233" s="7"/>
      <c r="AT9233" s="130"/>
      <c r="BF9233" s="33">
        <f t="shared" si="1449"/>
        <v>41242</v>
      </c>
      <c r="BG9233" s="34">
        <f t="shared" si="1444"/>
        <v>82.88000000000001</v>
      </c>
      <c r="BH9233" s="32">
        <f t="shared" si="1445"/>
        <v>1</v>
      </c>
      <c r="BI9233" s="32">
        <f t="shared" si="1446"/>
        <v>0</v>
      </c>
      <c r="BJ9233" s="69">
        <f t="shared" si="1447"/>
        <v>0</v>
      </c>
      <c r="BK9233" s="158" t="str">
        <f t="shared" si="1448"/>
        <v/>
      </c>
    </row>
    <row r="9234" spans="1:63" ht="12" customHeight="1" x14ac:dyDescent="0.2">
      <c r="A9234" s="8"/>
      <c r="B9234" s="7"/>
      <c r="C9234" s="7"/>
      <c r="D9234" s="7"/>
      <c r="E9234" s="7"/>
      <c r="F9234" s="7"/>
      <c r="G9234" s="7"/>
      <c r="H9234" s="7"/>
      <c r="I9234" s="10"/>
      <c r="J9234" s="25"/>
      <c r="K9234" s="250"/>
      <c r="L9234" s="31"/>
      <c r="M9234" s="9"/>
      <c r="N9234" s="11" t="s">
        <v>25</v>
      </c>
      <c r="O9234" s="39"/>
      <c r="P9234" s="47"/>
      <c r="Q9234" s="13"/>
      <c r="R9234" s="248">
        <f t="shared" si="1440"/>
        <v>0</v>
      </c>
      <c r="S9234" s="248">
        <f t="shared" si="1441"/>
        <v>0</v>
      </c>
      <c r="T9234" s="248">
        <f t="shared" si="1442"/>
        <v>0</v>
      </c>
      <c r="U9234" s="248">
        <f t="shared" si="1443"/>
        <v>0</v>
      </c>
      <c r="V9234" s="13"/>
      <c r="W9234" s="7"/>
      <c r="AT9234" s="130"/>
      <c r="BF9234" s="33">
        <f t="shared" si="1449"/>
        <v>41242</v>
      </c>
      <c r="BG9234" s="34">
        <f t="shared" si="1444"/>
        <v>82.88000000000001</v>
      </c>
      <c r="BH9234" s="32">
        <f t="shared" si="1445"/>
        <v>1</v>
      </c>
      <c r="BI9234" s="32">
        <f t="shared" si="1446"/>
        <v>0</v>
      </c>
      <c r="BJ9234" s="69">
        <f t="shared" si="1447"/>
        <v>0</v>
      </c>
      <c r="BK9234" s="158" t="str">
        <f t="shared" si="1448"/>
        <v/>
      </c>
    </row>
    <row r="9235" spans="1:63" ht="12" customHeight="1" x14ac:dyDescent="0.2">
      <c r="A9235" s="8"/>
      <c r="B9235" s="7"/>
      <c r="C9235" s="7"/>
      <c r="D9235" s="7"/>
      <c r="E9235" s="7"/>
      <c r="F9235" s="7"/>
      <c r="G9235" s="7"/>
      <c r="H9235" s="7"/>
      <c r="I9235" s="10"/>
      <c r="J9235" s="25"/>
      <c r="K9235" s="250"/>
      <c r="L9235" s="31"/>
      <c r="M9235" s="9"/>
      <c r="N9235" s="11" t="s">
        <v>25</v>
      </c>
      <c r="O9235" s="39"/>
      <c r="P9235" s="47"/>
      <c r="Q9235" s="13"/>
      <c r="R9235" s="248">
        <f t="shared" si="1440"/>
        <v>0</v>
      </c>
      <c r="S9235" s="248">
        <f t="shared" si="1441"/>
        <v>0</v>
      </c>
      <c r="T9235" s="248">
        <f t="shared" si="1442"/>
        <v>0</v>
      </c>
      <c r="U9235" s="248">
        <f t="shared" si="1443"/>
        <v>0</v>
      </c>
      <c r="V9235" s="13"/>
      <c r="W9235" s="7"/>
      <c r="AT9235" s="130"/>
      <c r="BF9235" s="33">
        <f t="shared" si="1449"/>
        <v>41242</v>
      </c>
      <c r="BG9235" s="34">
        <f t="shared" si="1444"/>
        <v>82.88000000000001</v>
      </c>
      <c r="BH9235" s="32">
        <f t="shared" si="1445"/>
        <v>1</v>
      </c>
      <c r="BI9235" s="32">
        <f t="shared" si="1446"/>
        <v>0</v>
      </c>
      <c r="BJ9235" s="69">
        <f t="shared" si="1447"/>
        <v>0</v>
      </c>
      <c r="BK9235" s="158" t="str">
        <f t="shared" si="1448"/>
        <v/>
      </c>
    </row>
    <row r="9236" spans="1:63" ht="12" customHeight="1" x14ac:dyDescent="0.2">
      <c r="A9236" s="8"/>
      <c r="B9236" s="7"/>
      <c r="C9236" s="7"/>
      <c r="D9236" s="7"/>
      <c r="E9236" s="7"/>
      <c r="F9236" s="7"/>
      <c r="G9236" s="7"/>
      <c r="H9236" s="7"/>
      <c r="I9236" s="10"/>
      <c r="J9236" s="25"/>
      <c r="K9236" s="250"/>
      <c r="L9236" s="31"/>
      <c r="M9236" s="9"/>
      <c r="N9236" s="11" t="s">
        <v>25</v>
      </c>
      <c r="O9236" s="39"/>
      <c r="P9236" s="47"/>
      <c r="Q9236" s="13"/>
      <c r="R9236" s="248">
        <f t="shared" si="1440"/>
        <v>0</v>
      </c>
      <c r="S9236" s="248">
        <f t="shared" si="1441"/>
        <v>0</v>
      </c>
      <c r="T9236" s="248">
        <f t="shared" si="1442"/>
        <v>0</v>
      </c>
      <c r="U9236" s="248">
        <f t="shared" si="1443"/>
        <v>0</v>
      </c>
      <c r="V9236" s="13"/>
      <c r="W9236" s="7"/>
      <c r="AT9236" s="130"/>
      <c r="BF9236" s="33">
        <f t="shared" si="1449"/>
        <v>41242</v>
      </c>
      <c r="BG9236" s="34">
        <f t="shared" si="1444"/>
        <v>82.88000000000001</v>
      </c>
      <c r="BH9236" s="32">
        <f t="shared" si="1445"/>
        <v>1</v>
      </c>
      <c r="BI9236" s="32">
        <f t="shared" si="1446"/>
        <v>0</v>
      </c>
      <c r="BJ9236" s="69">
        <f t="shared" si="1447"/>
        <v>0</v>
      </c>
      <c r="BK9236" s="158" t="str">
        <f t="shared" si="1448"/>
        <v/>
      </c>
    </row>
    <row r="9237" spans="1:63" ht="12" customHeight="1" x14ac:dyDescent="0.2">
      <c r="A9237" s="8"/>
      <c r="B9237" s="7"/>
      <c r="C9237" s="7"/>
      <c r="D9237" s="7"/>
      <c r="E9237" s="7"/>
      <c r="F9237" s="7"/>
      <c r="G9237" s="7"/>
      <c r="H9237" s="7"/>
      <c r="I9237" s="10"/>
      <c r="J9237" s="25"/>
      <c r="K9237" s="250"/>
      <c r="L9237" s="31"/>
      <c r="M9237" s="9"/>
      <c r="N9237" s="11" t="s">
        <v>25</v>
      </c>
      <c r="O9237" s="39"/>
      <c r="P9237" s="47"/>
      <c r="Q9237" s="13"/>
      <c r="R9237" s="248">
        <f t="shared" si="1440"/>
        <v>0</v>
      </c>
      <c r="S9237" s="248">
        <f t="shared" si="1441"/>
        <v>0</v>
      </c>
      <c r="T9237" s="248">
        <f t="shared" si="1442"/>
        <v>0</v>
      </c>
      <c r="U9237" s="248">
        <f t="shared" si="1443"/>
        <v>0</v>
      </c>
      <c r="V9237" s="13"/>
      <c r="W9237" s="7"/>
      <c r="AT9237" s="130"/>
      <c r="BF9237" s="33">
        <f t="shared" si="1449"/>
        <v>41242</v>
      </c>
      <c r="BG9237" s="34">
        <f t="shared" si="1444"/>
        <v>82.88000000000001</v>
      </c>
      <c r="BH9237" s="32">
        <f t="shared" si="1445"/>
        <v>1</v>
      </c>
      <c r="BI9237" s="32">
        <f t="shared" si="1446"/>
        <v>0</v>
      </c>
      <c r="BJ9237" s="69">
        <f t="shared" si="1447"/>
        <v>0</v>
      </c>
      <c r="BK9237" s="158" t="str">
        <f t="shared" si="1448"/>
        <v/>
      </c>
    </row>
    <row r="9238" spans="1:63" ht="12" customHeight="1" x14ac:dyDescent="0.2">
      <c r="A9238" s="8"/>
      <c r="B9238" s="7"/>
      <c r="C9238" s="7"/>
      <c r="D9238" s="7"/>
      <c r="E9238" s="7"/>
      <c r="F9238" s="7"/>
      <c r="G9238" s="7"/>
      <c r="H9238" s="7"/>
      <c r="I9238" s="10"/>
      <c r="J9238" s="25"/>
      <c r="K9238" s="250"/>
      <c r="L9238" s="31"/>
      <c r="M9238" s="9"/>
      <c r="N9238" s="11" t="s">
        <v>25</v>
      </c>
      <c r="O9238" s="39"/>
      <c r="P9238" s="47"/>
      <c r="Q9238" s="13"/>
      <c r="R9238" s="248">
        <f t="shared" si="1440"/>
        <v>0</v>
      </c>
      <c r="S9238" s="248">
        <f t="shared" si="1441"/>
        <v>0</v>
      </c>
      <c r="T9238" s="248">
        <f t="shared" si="1442"/>
        <v>0</v>
      </c>
      <c r="U9238" s="248">
        <f t="shared" si="1443"/>
        <v>0</v>
      </c>
      <c r="V9238" s="13"/>
      <c r="W9238" s="7"/>
      <c r="AT9238" s="130"/>
      <c r="BF9238" s="33">
        <f t="shared" si="1449"/>
        <v>41242</v>
      </c>
      <c r="BG9238" s="34">
        <f t="shared" si="1444"/>
        <v>82.88000000000001</v>
      </c>
      <c r="BH9238" s="32">
        <f t="shared" si="1445"/>
        <v>1</v>
      </c>
      <c r="BI9238" s="32">
        <f t="shared" si="1446"/>
        <v>0</v>
      </c>
      <c r="BJ9238" s="69">
        <f t="shared" si="1447"/>
        <v>0</v>
      </c>
      <c r="BK9238" s="158" t="str">
        <f t="shared" si="1448"/>
        <v/>
      </c>
    </row>
    <row r="9239" spans="1:63" ht="12" customHeight="1" x14ac:dyDescent="0.2">
      <c r="A9239" s="8"/>
      <c r="B9239" s="7"/>
      <c r="C9239" s="7"/>
      <c r="D9239" s="7"/>
      <c r="E9239" s="7"/>
      <c r="F9239" s="7"/>
      <c r="G9239" s="7"/>
      <c r="H9239" s="7"/>
      <c r="I9239" s="10"/>
      <c r="J9239" s="25"/>
      <c r="K9239" s="250"/>
      <c r="L9239" s="31"/>
      <c r="M9239" s="9"/>
      <c r="N9239" s="11" t="s">
        <v>25</v>
      </c>
      <c r="O9239" s="39"/>
      <c r="P9239" s="47"/>
      <c r="Q9239" s="13"/>
      <c r="R9239" s="248">
        <f t="shared" si="1440"/>
        <v>0</v>
      </c>
      <c r="S9239" s="248">
        <f t="shared" si="1441"/>
        <v>0</v>
      </c>
      <c r="T9239" s="248">
        <f t="shared" si="1442"/>
        <v>0</v>
      </c>
      <c r="U9239" s="248">
        <f t="shared" si="1443"/>
        <v>0</v>
      </c>
      <c r="V9239" s="13"/>
      <c r="W9239" s="7"/>
      <c r="AT9239" s="130"/>
      <c r="BF9239" s="33">
        <f t="shared" si="1449"/>
        <v>41242</v>
      </c>
      <c r="BG9239" s="34">
        <f t="shared" si="1444"/>
        <v>82.88000000000001</v>
      </c>
      <c r="BH9239" s="32">
        <f t="shared" si="1445"/>
        <v>1</v>
      </c>
      <c r="BI9239" s="32">
        <f t="shared" si="1446"/>
        <v>0</v>
      </c>
      <c r="BJ9239" s="69">
        <f t="shared" si="1447"/>
        <v>0</v>
      </c>
      <c r="BK9239" s="158" t="str">
        <f t="shared" si="1448"/>
        <v/>
      </c>
    </row>
    <row r="9240" spans="1:63" ht="12" customHeight="1" x14ac:dyDescent="0.2">
      <c r="A9240" s="8"/>
      <c r="B9240" s="7"/>
      <c r="C9240" s="7"/>
      <c r="D9240" s="7"/>
      <c r="E9240" s="7"/>
      <c r="F9240" s="7"/>
      <c r="G9240" s="7"/>
      <c r="H9240" s="7"/>
      <c r="I9240" s="10"/>
      <c r="J9240" s="25"/>
      <c r="K9240" s="250"/>
      <c r="L9240" s="31"/>
      <c r="M9240" s="9"/>
      <c r="N9240" s="11" t="s">
        <v>25</v>
      </c>
      <c r="O9240" s="39"/>
      <c r="P9240" s="47"/>
      <c r="Q9240" s="13"/>
      <c r="R9240" s="248">
        <f t="shared" si="1440"/>
        <v>0</v>
      </c>
      <c r="S9240" s="248">
        <f t="shared" si="1441"/>
        <v>0</v>
      </c>
      <c r="T9240" s="248">
        <f t="shared" si="1442"/>
        <v>0</v>
      </c>
      <c r="U9240" s="248">
        <f t="shared" si="1443"/>
        <v>0</v>
      </c>
      <c r="V9240" s="13"/>
      <c r="W9240" s="7"/>
      <c r="AT9240" s="130"/>
      <c r="BF9240" s="33">
        <f t="shared" si="1449"/>
        <v>41242</v>
      </c>
      <c r="BG9240" s="34">
        <f t="shared" si="1444"/>
        <v>82.88000000000001</v>
      </c>
      <c r="BH9240" s="32">
        <f t="shared" si="1445"/>
        <v>1</v>
      </c>
      <c r="BI9240" s="32">
        <f t="shared" si="1446"/>
        <v>0</v>
      </c>
      <c r="BJ9240" s="69">
        <f t="shared" si="1447"/>
        <v>0</v>
      </c>
      <c r="BK9240" s="158" t="str">
        <f t="shared" si="1448"/>
        <v/>
      </c>
    </row>
    <row r="9241" spans="1:63" ht="12" customHeight="1" x14ac:dyDescent="0.2">
      <c r="A9241" s="8"/>
      <c r="B9241" s="7"/>
      <c r="C9241" s="7"/>
      <c r="D9241" s="7"/>
      <c r="E9241" s="7"/>
      <c r="F9241" s="7"/>
      <c r="G9241" s="7"/>
      <c r="H9241" s="7"/>
      <c r="I9241" s="10"/>
      <c r="J9241" s="25"/>
      <c r="K9241" s="250"/>
      <c r="L9241" s="31"/>
      <c r="M9241" s="9"/>
      <c r="N9241" s="11" t="s">
        <v>25</v>
      </c>
      <c r="O9241" s="39"/>
      <c r="P9241" s="47"/>
      <c r="Q9241" s="13"/>
      <c r="R9241" s="248">
        <f t="shared" si="1440"/>
        <v>0</v>
      </c>
      <c r="S9241" s="248">
        <f t="shared" si="1441"/>
        <v>0</v>
      </c>
      <c r="T9241" s="248">
        <f t="shared" si="1442"/>
        <v>0</v>
      </c>
      <c r="U9241" s="248">
        <f t="shared" si="1443"/>
        <v>0</v>
      </c>
      <c r="V9241" s="13"/>
      <c r="W9241" s="7"/>
      <c r="AT9241" s="130"/>
      <c r="BF9241" s="33">
        <f t="shared" si="1449"/>
        <v>41242</v>
      </c>
      <c r="BG9241" s="34">
        <f t="shared" si="1444"/>
        <v>82.88000000000001</v>
      </c>
      <c r="BH9241" s="32">
        <f t="shared" si="1445"/>
        <v>1</v>
      </c>
      <c r="BI9241" s="32">
        <f t="shared" si="1446"/>
        <v>0</v>
      </c>
      <c r="BJ9241" s="69">
        <f t="shared" si="1447"/>
        <v>0</v>
      </c>
      <c r="BK9241" s="158" t="str">
        <f t="shared" si="1448"/>
        <v/>
      </c>
    </row>
    <row r="9242" spans="1:63" ht="12" customHeight="1" x14ac:dyDescent="0.2">
      <c r="A9242" s="8"/>
      <c r="B9242" s="7"/>
      <c r="C9242" s="7"/>
      <c r="D9242" s="7"/>
      <c r="E9242" s="7"/>
      <c r="F9242" s="7"/>
      <c r="G9242" s="7"/>
      <c r="H9242" s="7"/>
      <c r="I9242" s="10"/>
      <c r="J9242" s="25"/>
      <c r="K9242" s="250"/>
      <c r="L9242" s="31"/>
      <c r="M9242" s="9"/>
      <c r="N9242" s="11" t="s">
        <v>25</v>
      </c>
      <c r="O9242" s="39"/>
      <c r="P9242" s="47"/>
      <c r="Q9242" s="13"/>
      <c r="R9242" s="248">
        <f t="shared" si="1440"/>
        <v>0</v>
      </c>
      <c r="S9242" s="248">
        <f t="shared" si="1441"/>
        <v>0</v>
      </c>
      <c r="T9242" s="248">
        <f t="shared" si="1442"/>
        <v>0</v>
      </c>
      <c r="U9242" s="248">
        <f t="shared" si="1443"/>
        <v>0</v>
      </c>
      <c r="V9242" s="13"/>
      <c r="W9242" s="7"/>
      <c r="AT9242" s="130"/>
      <c r="BF9242" s="33">
        <f t="shared" si="1449"/>
        <v>41242</v>
      </c>
      <c r="BG9242" s="34">
        <f t="shared" si="1444"/>
        <v>82.88000000000001</v>
      </c>
      <c r="BH9242" s="32">
        <f t="shared" si="1445"/>
        <v>1</v>
      </c>
      <c r="BI9242" s="32">
        <f t="shared" si="1446"/>
        <v>0</v>
      </c>
      <c r="BJ9242" s="69">
        <f t="shared" si="1447"/>
        <v>0</v>
      </c>
      <c r="BK9242" s="158" t="str">
        <f t="shared" si="1448"/>
        <v/>
      </c>
    </row>
    <row r="9243" spans="1:63" ht="12" customHeight="1" x14ac:dyDescent="0.2">
      <c r="A9243" s="8"/>
      <c r="B9243" s="7"/>
      <c r="C9243" s="7"/>
      <c r="D9243" s="7"/>
      <c r="E9243" s="7"/>
      <c r="F9243" s="7"/>
      <c r="G9243" s="7"/>
      <c r="H9243" s="7"/>
      <c r="I9243" s="10"/>
      <c r="J9243" s="25"/>
      <c r="K9243" s="250"/>
      <c r="L9243" s="31"/>
      <c r="M9243" s="9"/>
      <c r="N9243" s="11" t="s">
        <v>25</v>
      </c>
      <c r="O9243" s="39"/>
      <c r="P9243" s="47"/>
      <c r="Q9243" s="13"/>
      <c r="R9243" s="248">
        <f t="shared" si="1440"/>
        <v>0</v>
      </c>
      <c r="S9243" s="248">
        <f t="shared" si="1441"/>
        <v>0</v>
      </c>
      <c r="T9243" s="248">
        <f t="shared" si="1442"/>
        <v>0</v>
      </c>
      <c r="U9243" s="248">
        <f t="shared" si="1443"/>
        <v>0</v>
      </c>
      <c r="V9243" s="13"/>
      <c r="W9243" s="7"/>
      <c r="AT9243" s="130"/>
      <c r="BF9243" s="33">
        <f t="shared" si="1449"/>
        <v>41242</v>
      </c>
      <c r="BG9243" s="34">
        <f t="shared" si="1444"/>
        <v>82.88000000000001</v>
      </c>
      <c r="BH9243" s="32">
        <f t="shared" si="1445"/>
        <v>1</v>
      </c>
      <c r="BI9243" s="32">
        <f t="shared" si="1446"/>
        <v>0</v>
      </c>
      <c r="BJ9243" s="69">
        <f t="shared" si="1447"/>
        <v>0</v>
      </c>
      <c r="BK9243" s="158" t="str">
        <f t="shared" si="1448"/>
        <v/>
      </c>
    </row>
    <row r="9244" spans="1:63" ht="12" customHeight="1" x14ac:dyDescent="0.2">
      <c r="A9244" s="8"/>
      <c r="B9244" s="7"/>
      <c r="C9244" s="7"/>
      <c r="D9244" s="7"/>
      <c r="E9244" s="7"/>
      <c r="F9244" s="7"/>
      <c r="G9244" s="7"/>
      <c r="H9244" s="7"/>
      <c r="I9244" s="10"/>
      <c r="J9244" s="25"/>
      <c r="K9244" s="250"/>
      <c r="L9244" s="31"/>
      <c r="M9244" s="9"/>
      <c r="N9244" s="11" t="s">
        <v>25</v>
      </c>
      <c r="O9244" s="39"/>
      <c r="P9244" s="47"/>
      <c r="Q9244" s="13"/>
      <c r="R9244" s="248">
        <f t="shared" si="1440"/>
        <v>0</v>
      </c>
      <c r="S9244" s="248">
        <f t="shared" si="1441"/>
        <v>0</v>
      </c>
      <c r="T9244" s="248">
        <f t="shared" si="1442"/>
        <v>0</v>
      </c>
      <c r="U9244" s="248">
        <f t="shared" si="1443"/>
        <v>0</v>
      </c>
      <c r="V9244" s="13"/>
      <c r="W9244" s="7"/>
      <c r="AT9244" s="130"/>
      <c r="BF9244" s="33">
        <f t="shared" si="1449"/>
        <v>41242</v>
      </c>
      <c r="BG9244" s="34">
        <f t="shared" si="1444"/>
        <v>82.88000000000001</v>
      </c>
      <c r="BH9244" s="32">
        <f t="shared" si="1445"/>
        <v>1</v>
      </c>
      <c r="BI9244" s="32">
        <f t="shared" si="1446"/>
        <v>0</v>
      </c>
      <c r="BJ9244" s="69">
        <f t="shared" si="1447"/>
        <v>0</v>
      </c>
      <c r="BK9244" s="158" t="str">
        <f t="shared" si="1448"/>
        <v/>
      </c>
    </row>
    <row r="9245" spans="1:63" ht="12" customHeight="1" x14ac:dyDescent="0.2">
      <c r="A9245" s="8"/>
      <c r="B9245" s="7"/>
      <c r="C9245" s="7"/>
      <c r="D9245" s="7"/>
      <c r="E9245" s="7"/>
      <c r="F9245" s="7"/>
      <c r="G9245" s="7"/>
      <c r="H9245" s="7"/>
      <c r="I9245" s="10"/>
      <c r="J9245" s="25"/>
      <c r="K9245" s="250"/>
      <c r="L9245" s="31"/>
      <c r="M9245" s="9"/>
      <c r="N9245" s="11" t="s">
        <v>25</v>
      </c>
      <c r="O9245" s="39"/>
      <c r="P9245" s="47"/>
      <c r="Q9245" s="13"/>
      <c r="R9245" s="248">
        <f t="shared" si="1440"/>
        <v>0</v>
      </c>
      <c r="S9245" s="248">
        <f t="shared" si="1441"/>
        <v>0</v>
      </c>
      <c r="T9245" s="248">
        <f t="shared" si="1442"/>
        <v>0</v>
      </c>
      <c r="U9245" s="248">
        <f t="shared" si="1443"/>
        <v>0</v>
      </c>
      <c r="V9245" s="13"/>
      <c r="W9245" s="7"/>
      <c r="AT9245" s="130"/>
      <c r="BF9245" s="33">
        <f t="shared" si="1449"/>
        <v>41242</v>
      </c>
      <c r="BG9245" s="34">
        <f t="shared" si="1444"/>
        <v>82.88000000000001</v>
      </c>
      <c r="BH9245" s="32">
        <f t="shared" si="1445"/>
        <v>1</v>
      </c>
      <c r="BI9245" s="32">
        <f t="shared" si="1446"/>
        <v>0</v>
      </c>
      <c r="BJ9245" s="69">
        <f t="shared" si="1447"/>
        <v>0</v>
      </c>
      <c r="BK9245" s="158" t="str">
        <f t="shared" si="1448"/>
        <v/>
      </c>
    </row>
    <row r="9246" spans="1:63" ht="12" customHeight="1" x14ac:dyDescent="0.2">
      <c r="A9246" s="8"/>
      <c r="B9246" s="7"/>
      <c r="C9246" s="7"/>
      <c r="D9246" s="7"/>
      <c r="E9246" s="7"/>
      <c r="F9246" s="7"/>
      <c r="G9246" s="7"/>
      <c r="H9246" s="7"/>
      <c r="I9246" s="10"/>
      <c r="J9246" s="25"/>
      <c r="K9246" s="250"/>
      <c r="L9246" s="31"/>
      <c r="M9246" s="9"/>
      <c r="N9246" s="11" t="s">
        <v>25</v>
      </c>
      <c r="O9246" s="39"/>
      <c r="P9246" s="47"/>
      <c r="Q9246" s="13"/>
      <c r="R9246" s="248">
        <f t="shared" si="1440"/>
        <v>0</v>
      </c>
      <c r="S9246" s="248">
        <f t="shared" si="1441"/>
        <v>0</v>
      </c>
      <c r="T9246" s="248">
        <f t="shared" si="1442"/>
        <v>0</v>
      </c>
      <c r="U9246" s="248">
        <f t="shared" si="1443"/>
        <v>0</v>
      </c>
      <c r="V9246" s="13"/>
      <c r="W9246" s="7"/>
      <c r="AT9246" s="130"/>
      <c r="BF9246" s="33">
        <f t="shared" si="1449"/>
        <v>41242</v>
      </c>
      <c r="BG9246" s="34">
        <f t="shared" si="1444"/>
        <v>82.88000000000001</v>
      </c>
      <c r="BH9246" s="32">
        <f t="shared" si="1445"/>
        <v>1</v>
      </c>
      <c r="BI9246" s="32">
        <f t="shared" si="1446"/>
        <v>0</v>
      </c>
      <c r="BJ9246" s="69">
        <f t="shared" si="1447"/>
        <v>0</v>
      </c>
      <c r="BK9246" s="158" t="str">
        <f t="shared" si="1448"/>
        <v/>
      </c>
    </row>
    <row r="9247" spans="1:63" ht="12" customHeight="1" x14ac:dyDescent="0.2">
      <c r="A9247" s="8"/>
      <c r="B9247" s="7"/>
      <c r="C9247" s="7"/>
      <c r="D9247" s="7"/>
      <c r="E9247" s="7"/>
      <c r="F9247" s="7"/>
      <c r="G9247" s="7"/>
      <c r="H9247" s="7"/>
      <c r="I9247" s="10"/>
      <c r="J9247" s="25"/>
      <c r="K9247" s="250"/>
      <c r="L9247" s="31"/>
      <c r="M9247" s="9"/>
      <c r="N9247" s="11" t="s">
        <v>25</v>
      </c>
      <c r="O9247" s="39"/>
      <c r="P9247" s="47"/>
      <c r="Q9247" s="13"/>
      <c r="R9247" s="248">
        <f t="shared" si="1440"/>
        <v>0</v>
      </c>
      <c r="S9247" s="248">
        <f t="shared" si="1441"/>
        <v>0</v>
      </c>
      <c r="T9247" s="248">
        <f t="shared" si="1442"/>
        <v>0</v>
      </c>
      <c r="U9247" s="248">
        <f t="shared" si="1443"/>
        <v>0</v>
      </c>
      <c r="V9247" s="13"/>
      <c r="W9247" s="7"/>
      <c r="AT9247" s="130"/>
      <c r="BF9247" s="33">
        <f t="shared" si="1449"/>
        <v>41242</v>
      </c>
      <c r="BG9247" s="34">
        <f t="shared" si="1444"/>
        <v>82.88000000000001</v>
      </c>
      <c r="BH9247" s="32">
        <f t="shared" si="1445"/>
        <v>1</v>
      </c>
      <c r="BI9247" s="32">
        <f t="shared" si="1446"/>
        <v>0</v>
      </c>
      <c r="BJ9247" s="69">
        <f t="shared" si="1447"/>
        <v>0</v>
      </c>
      <c r="BK9247" s="158" t="str">
        <f t="shared" si="1448"/>
        <v/>
      </c>
    </row>
    <row r="9248" spans="1:63" ht="12" customHeight="1" x14ac:dyDescent="0.2">
      <c r="A9248" s="8"/>
      <c r="B9248" s="7"/>
      <c r="C9248" s="7"/>
      <c r="D9248" s="7"/>
      <c r="E9248" s="7"/>
      <c r="F9248" s="7"/>
      <c r="G9248" s="7"/>
      <c r="H9248" s="7"/>
      <c r="I9248" s="10"/>
      <c r="J9248" s="25"/>
      <c r="K9248" s="250"/>
      <c r="L9248" s="31"/>
      <c r="M9248" s="9"/>
      <c r="N9248" s="11" t="s">
        <v>25</v>
      </c>
      <c r="O9248" s="39"/>
      <c r="P9248" s="47"/>
      <c r="Q9248" s="13"/>
      <c r="R9248" s="248">
        <f t="shared" si="1440"/>
        <v>0</v>
      </c>
      <c r="S9248" s="248">
        <f t="shared" si="1441"/>
        <v>0</v>
      </c>
      <c r="T9248" s="248">
        <f t="shared" si="1442"/>
        <v>0</v>
      </c>
      <c r="U9248" s="248">
        <f t="shared" si="1443"/>
        <v>0</v>
      </c>
      <c r="V9248" s="13"/>
      <c r="W9248" s="7"/>
      <c r="AT9248" s="130"/>
      <c r="BF9248" s="33">
        <f t="shared" si="1449"/>
        <v>41242</v>
      </c>
      <c r="BG9248" s="34">
        <f t="shared" si="1444"/>
        <v>82.88000000000001</v>
      </c>
      <c r="BH9248" s="32">
        <f t="shared" si="1445"/>
        <v>1</v>
      </c>
      <c r="BI9248" s="32">
        <f t="shared" si="1446"/>
        <v>0</v>
      </c>
      <c r="BJ9248" s="69">
        <f t="shared" si="1447"/>
        <v>0</v>
      </c>
      <c r="BK9248" s="158" t="str">
        <f t="shared" si="1448"/>
        <v/>
      </c>
    </row>
    <row r="9249" spans="1:63" ht="12" customHeight="1" x14ac:dyDescent="0.2">
      <c r="A9249" s="8"/>
      <c r="B9249" s="7"/>
      <c r="C9249" s="7"/>
      <c r="D9249" s="7"/>
      <c r="E9249" s="7"/>
      <c r="F9249" s="7"/>
      <c r="G9249" s="7"/>
      <c r="H9249" s="7"/>
      <c r="I9249" s="10"/>
      <c r="J9249" s="25"/>
      <c r="K9249" s="250"/>
      <c r="L9249" s="31"/>
      <c r="M9249" s="9"/>
      <c r="N9249" s="11" t="s">
        <v>25</v>
      </c>
      <c r="O9249" s="39"/>
      <c r="P9249" s="47"/>
      <c r="Q9249" s="13"/>
      <c r="R9249" s="248">
        <f t="shared" si="1440"/>
        <v>0</v>
      </c>
      <c r="S9249" s="248">
        <f t="shared" si="1441"/>
        <v>0</v>
      </c>
      <c r="T9249" s="248">
        <f t="shared" si="1442"/>
        <v>0</v>
      </c>
      <c r="U9249" s="248">
        <f t="shared" si="1443"/>
        <v>0</v>
      </c>
      <c r="V9249" s="13"/>
      <c r="W9249" s="7"/>
      <c r="AT9249" s="130"/>
      <c r="BF9249" s="33">
        <f t="shared" si="1449"/>
        <v>41242</v>
      </c>
      <c r="BG9249" s="34">
        <f t="shared" si="1444"/>
        <v>82.88000000000001</v>
      </c>
      <c r="BH9249" s="32">
        <f t="shared" si="1445"/>
        <v>1</v>
      </c>
      <c r="BI9249" s="32">
        <f t="shared" si="1446"/>
        <v>0</v>
      </c>
      <c r="BJ9249" s="69">
        <f t="shared" si="1447"/>
        <v>0</v>
      </c>
      <c r="BK9249" s="158" t="str">
        <f t="shared" si="1448"/>
        <v/>
      </c>
    </row>
    <row r="9250" spans="1:63" ht="12" customHeight="1" x14ac:dyDescent="0.2">
      <c r="A9250" s="8"/>
      <c r="B9250" s="7"/>
      <c r="C9250" s="7"/>
      <c r="D9250" s="7"/>
      <c r="E9250" s="7"/>
      <c r="F9250" s="7"/>
      <c r="G9250" s="7"/>
      <c r="H9250" s="7"/>
      <c r="I9250" s="10"/>
      <c r="J9250" s="25"/>
      <c r="K9250" s="250"/>
      <c r="L9250" s="31"/>
      <c r="M9250" s="9"/>
      <c r="N9250" s="11" t="s">
        <v>25</v>
      </c>
      <c r="O9250" s="39"/>
      <c r="P9250" s="47"/>
      <c r="Q9250" s="13"/>
      <c r="R9250" s="248">
        <f t="shared" si="1440"/>
        <v>0</v>
      </c>
      <c r="S9250" s="248">
        <f t="shared" si="1441"/>
        <v>0</v>
      </c>
      <c r="T9250" s="248">
        <f t="shared" si="1442"/>
        <v>0</v>
      </c>
      <c r="U9250" s="248">
        <f t="shared" si="1443"/>
        <v>0</v>
      </c>
      <c r="V9250" s="13"/>
      <c r="W9250" s="7"/>
      <c r="AT9250" s="130"/>
      <c r="BF9250" s="33">
        <f t="shared" si="1449"/>
        <v>41242</v>
      </c>
      <c r="BG9250" s="34">
        <f t="shared" si="1444"/>
        <v>82.88000000000001</v>
      </c>
      <c r="BH9250" s="32">
        <f t="shared" si="1445"/>
        <v>1</v>
      </c>
      <c r="BI9250" s="32">
        <f t="shared" si="1446"/>
        <v>0</v>
      </c>
      <c r="BJ9250" s="69">
        <f t="shared" si="1447"/>
        <v>0</v>
      </c>
      <c r="BK9250" s="158" t="str">
        <f t="shared" si="1448"/>
        <v/>
      </c>
    </row>
    <row r="9251" spans="1:63" ht="12" customHeight="1" x14ac:dyDescent="0.2">
      <c r="A9251" s="8"/>
      <c r="B9251" s="7"/>
      <c r="C9251" s="7"/>
      <c r="D9251" s="7"/>
      <c r="E9251" s="7"/>
      <c r="F9251" s="7"/>
      <c r="G9251" s="7"/>
      <c r="H9251" s="7"/>
      <c r="I9251" s="10"/>
      <c r="J9251" s="25"/>
      <c r="K9251" s="250"/>
      <c r="L9251" s="31"/>
      <c r="M9251" s="9"/>
      <c r="N9251" s="11" t="s">
        <v>25</v>
      </c>
      <c r="O9251" s="39"/>
      <c r="P9251" s="47"/>
      <c r="Q9251" s="13"/>
      <c r="R9251" s="248">
        <f t="shared" si="1440"/>
        <v>0</v>
      </c>
      <c r="S9251" s="248">
        <f t="shared" si="1441"/>
        <v>0</v>
      </c>
      <c r="T9251" s="248">
        <f t="shared" si="1442"/>
        <v>0</v>
      </c>
      <c r="U9251" s="248">
        <f t="shared" si="1443"/>
        <v>0</v>
      </c>
      <c r="V9251" s="13"/>
      <c r="W9251" s="7"/>
      <c r="AT9251" s="130"/>
      <c r="BF9251" s="33">
        <f t="shared" si="1449"/>
        <v>41242</v>
      </c>
      <c r="BG9251" s="34">
        <f t="shared" si="1444"/>
        <v>82.88000000000001</v>
      </c>
      <c r="BH9251" s="32">
        <f t="shared" si="1445"/>
        <v>1</v>
      </c>
      <c r="BI9251" s="32">
        <f t="shared" si="1446"/>
        <v>0</v>
      </c>
      <c r="BJ9251" s="69">
        <f t="shared" si="1447"/>
        <v>0</v>
      </c>
      <c r="BK9251" s="158" t="str">
        <f t="shared" si="1448"/>
        <v/>
      </c>
    </row>
    <row r="9252" spans="1:63" ht="12" customHeight="1" x14ac:dyDescent="0.2">
      <c r="A9252" s="8"/>
      <c r="B9252" s="7"/>
      <c r="C9252" s="7"/>
      <c r="D9252" s="7"/>
      <c r="E9252" s="7"/>
      <c r="F9252" s="7"/>
      <c r="G9252" s="7"/>
      <c r="H9252" s="7"/>
      <c r="I9252" s="10"/>
      <c r="J9252" s="25"/>
      <c r="K9252" s="250"/>
      <c r="L9252" s="31"/>
      <c r="M9252" s="9"/>
      <c r="N9252" s="11" t="s">
        <v>25</v>
      </c>
      <c r="O9252" s="39"/>
      <c r="P9252" s="47"/>
      <c r="Q9252" s="13"/>
      <c r="R9252" s="248">
        <f t="shared" si="1440"/>
        <v>0</v>
      </c>
      <c r="S9252" s="248">
        <f t="shared" si="1441"/>
        <v>0</v>
      </c>
      <c r="T9252" s="248">
        <f t="shared" si="1442"/>
        <v>0</v>
      </c>
      <c r="U9252" s="248">
        <f t="shared" si="1443"/>
        <v>0</v>
      </c>
      <c r="V9252" s="13"/>
      <c r="W9252" s="7"/>
      <c r="AT9252" s="130"/>
      <c r="BF9252" s="33">
        <f t="shared" si="1449"/>
        <v>41242</v>
      </c>
      <c r="BG9252" s="34">
        <f t="shared" si="1444"/>
        <v>82.88000000000001</v>
      </c>
      <c r="BH9252" s="32">
        <f t="shared" si="1445"/>
        <v>1</v>
      </c>
      <c r="BI9252" s="32">
        <f t="shared" si="1446"/>
        <v>0</v>
      </c>
      <c r="BJ9252" s="69">
        <f t="shared" si="1447"/>
        <v>0</v>
      </c>
      <c r="BK9252" s="158" t="str">
        <f t="shared" si="1448"/>
        <v/>
      </c>
    </row>
    <row r="9253" spans="1:63" ht="12" customHeight="1" x14ac:dyDescent="0.2">
      <c r="A9253" s="8"/>
      <c r="B9253" s="7"/>
      <c r="C9253" s="7"/>
      <c r="D9253" s="7"/>
      <c r="E9253" s="7"/>
      <c r="F9253" s="7"/>
      <c r="G9253" s="7"/>
      <c r="H9253" s="7"/>
      <c r="I9253" s="10"/>
      <c r="J9253" s="25"/>
      <c r="K9253" s="250"/>
      <c r="L9253" s="31"/>
      <c r="M9253" s="9"/>
      <c r="N9253" s="11" t="s">
        <v>25</v>
      </c>
      <c r="O9253" s="39"/>
      <c r="P9253" s="47"/>
      <c r="Q9253" s="13"/>
      <c r="R9253" s="248">
        <f t="shared" si="1440"/>
        <v>0</v>
      </c>
      <c r="S9253" s="248">
        <f t="shared" si="1441"/>
        <v>0</v>
      </c>
      <c r="T9253" s="248">
        <f t="shared" si="1442"/>
        <v>0</v>
      </c>
      <c r="U9253" s="248">
        <f t="shared" si="1443"/>
        <v>0</v>
      </c>
      <c r="V9253" s="13"/>
      <c r="W9253" s="7"/>
      <c r="AT9253" s="130"/>
      <c r="BF9253" s="33">
        <f t="shared" si="1449"/>
        <v>41242</v>
      </c>
      <c r="BG9253" s="34">
        <f t="shared" si="1444"/>
        <v>82.88000000000001</v>
      </c>
      <c r="BH9253" s="32">
        <f t="shared" si="1445"/>
        <v>1</v>
      </c>
      <c r="BI9253" s="32">
        <f t="shared" si="1446"/>
        <v>0</v>
      </c>
      <c r="BJ9253" s="69">
        <f t="shared" si="1447"/>
        <v>0</v>
      </c>
      <c r="BK9253" s="158" t="str">
        <f t="shared" si="1448"/>
        <v/>
      </c>
    </row>
    <row r="9254" spans="1:63" ht="12" customHeight="1" x14ac:dyDescent="0.2">
      <c r="A9254" s="8"/>
      <c r="B9254" s="7"/>
      <c r="C9254" s="7"/>
      <c r="D9254" s="7"/>
      <c r="E9254" s="7"/>
      <c r="F9254" s="7"/>
      <c r="G9254" s="7"/>
      <c r="H9254" s="7"/>
      <c r="I9254" s="10"/>
      <c r="J9254" s="25"/>
      <c r="K9254" s="250"/>
      <c r="L9254" s="31"/>
      <c r="M9254" s="9"/>
      <c r="N9254" s="11" t="s">
        <v>25</v>
      </c>
      <c r="O9254" s="39"/>
      <c r="P9254" s="47"/>
      <c r="Q9254" s="13"/>
      <c r="R9254" s="248">
        <f t="shared" si="1440"/>
        <v>0</v>
      </c>
      <c r="S9254" s="248">
        <f t="shared" si="1441"/>
        <v>0</v>
      </c>
      <c r="T9254" s="248">
        <f t="shared" si="1442"/>
        <v>0</v>
      </c>
      <c r="U9254" s="248">
        <f t="shared" si="1443"/>
        <v>0</v>
      </c>
      <c r="V9254" s="13"/>
      <c r="W9254" s="7"/>
      <c r="AT9254" s="130"/>
      <c r="BF9254" s="33">
        <f t="shared" si="1449"/>
        <v>41242</v>
      </c>
      <c r="BG9254" s="34">
        <f t="shared" si="1444"/>
        <v>82.88000000000001</v>
      </c>
      <c r="BH9254" s="32">
        <f t="shared" si="1445"/>
        <v>1</v>
      </c>
      <c r="BI9254" s="32">
        <f t="shared" si="1446"/>
        <v>0</v>
      </c>
      <c r="BJ9254" s="69">
        <f t="shared" si="1447"/>
        <v>0</v>
      </c>
      <c r="BK9254" s="158" t="str">
        <f t="shared" si="1448"/>
        <v/>
      </c>
    </row>
    <row r="9255" spans="1:63" ht="12" customHeight="1" x14ac:dyDescent="0.2">
      <c r="A9255" s="8"/>
      <c r="B9255" s="7"/>
      <c r="C9255" s="7"/>
      <c r="D9255" s="7"/>
      <c r="E9255" s="7"/>
      <c r="F9255" s="7"/>
      <c r="G9255" s="7"/>
      <c r="H9255" s="7"/>
      <c r="I9255" s="10"/>
      <c r="J9255" s="25"/>
      <c r="K9255" s="250"/>
      <c r="L9255" s="31"/>
      <c r="M9255" s="9"/>
      <c r="N9255" s="11" t="s">
        <v>25</v>
      </c>
      <c r="O9255" s="39"/>
      <c r="P9255" s="47"/>
      <c r="Q9255" s="13"/>
      <c r="R9255" s="248">
        <f t="shared" si="1440"/>
        <v>0</v>
      </c>
      <c r="S9255" s="248">
        <f t="shared" si="1441"/>
        <v>0</v>
      </c>
      <c r="T9255" s="248">
        <f t="shared" si="1442"/>
        <v>0</v>
      </c>
      <c r="U9255" s="248">
        <f t="shared" si="1443"/>
        <v>0</v>
      </c>
      <c r="V9255" s="13"/>
      <c r="W9255" s="7"/>
      <c r="AT9255" s="130"/>
      <c r="BF9255" s="33">
        <f t="shared" si="1449"/>
        <v>41242</v>
      </c>
      <c r="BG9255" s="34">
        <f t="shared" si="1444"/>
        <v>82.88000000000001</v>
      </c>
      <c r="BH9255" s="32">
        <f t="shared" si="1445"/>
        <v>1</v>
      </c>
      <c r="BI9255" s="32">
        <f t="shared" si="1446"/>
        <v>0</v>
      </c>
      <c r="BJ9255" s="69">
        <f t="shared" si="1447"/>
        <v>0</v>
      </c>
      <c r="BK9255" s="158" t="str">
        <f t="shared" si="1448"/>
        <v/>
      </c>
    </row>
    <row r="9256" spans="1:63" ht="12" customHeight="1" x14ac:dyDescent="0.2">
      <c r="A9256" s="8"/>
      <c r="B9256" s="7"/>
      <c r="C9256" s="7"/>
      <c r="D9256" s="7"/>
      <c r="E9256" s="7"/>
      <c r="F9256" s="7"/>
      <c r="G9256" s="7"/>
      <c r="H9256" s="7"/>
      <c r="I9256" s="10"/>
      <c r="J9256" s="25"/>
      <c r="K9256" s="250"/>
      <c r="L9256" s="31"/>
      <c r="M9256" s="9"/>
      <c r="N9256" s="11" t="s">
        <v>25</v>
      </c>
      <c r="O9256" s="39"/>
      <c r="P9256" s="47"/>
      <c r="Q9256" s="13"/>
      <c r="R9256" s="248">
        <f t="shared" si="1440"/>
        <v>0</v>
      </c>
      <c r="S9256" s="248">
        <f t="shared" si="1441"/>
        <v>0</v>
      </c>
      <c r="T9256" s="248">
        <f t="shared" si="1442"/>
        <v>0</v>
      </c>
      <c r="U9256" s="248">
        <f t="shared" si="1443"/>
        <v>0</v>
      </c>
      <c r="V9256" s="13"/>
      <c r="W9256" s="7"/>
      <c r="AT9256" s="130"/>
      <c r="BF9256" s="33">
        <f t="shared" si="1449"/>
        <v>41242</v>
      </c>
      <c r="BG9256" s="34">
        <f t="shared" si="1444"/>
        <v>82.88000000000001</v>
      </c>
      <c r="BH9256" s="32">
        <f t="shared" si="1445"/>
        <v>1</v>
      </c>
      <c r="BI9256" s="32">
        <f t="shared" si="1446"/>
        <v>0</v>
      </c>
      <c r="BJ9256" s="69">
        <f t="shared" si="1447"/>
        <v>0</v>
      </c>
      <c r="BK9256" s="158" t="str">
        <f t="shared" si="1448"/>
        <v/>
      </c>
    </row>
    <row r="9257" spans="1:63" ht="12" customHeight="1" x14ac:dyDescent="0.2">
      <c r="A9257" s="8"/>
      <c r="B9257" s="7"/>
      <c r="C9257" s="7"/>
      <c r="D9257" s="7"/>
      <c r="E9257" s="7"/>
      <c r="F9257" s="7"/>
      <c r="G9257" s="7"/>
      <c r="H9257" s="7"/>
      <c r="I9257" s="10"/>
      <c r="J9257" s="25"/>
      <c r="K9257" s="250"/>
      <c r="L9257" s="31"/>
      <c r="M9257" s="9"/>
      <c r="N9257" s="11" t="s">
        <v>25</v>
      </c>
      <c r="O9257" s="39"/>
      <c r="P9257" s="47"/>
      <c r="Q9257" s="13"/>
      <c r="R9257" s="248">
        <f t="shared" si="1440"/>
        <v>0</v>
      </c>
      <c r="S9257" s="248">
        <f t="shared" si="1441"/>
        <v>0</v>
      </c>
      <c r="T9257" s="248">
        <f t="shared" si="1442"/>
        <v>0</v>
      </c>
      <c r="U9257" s="248">
        <f t="shared" si="1443"/>
        <v>0</v>
      </c>
      <c r="V9257" s="13"/>
      <c r="W9257" s="7"/>
      <c r="AT9257" s="130"/>
      <c r="BF9257" s="33">
        <f t="shared" si="1449"/>
        <v>41242</v>
      </c>
      <c r="BG9257" s="34">
        <f t="shared" si="1444"/>
        <v>82.88000000000001</v>
      </c>
      <c r="BH9257" s="32">
        <f t="shared" si="1445"/>
        <v>1</v>
      </c>
      <c r="BI9257" s="32">
        <f t="shared" si="1446"/>
        <v>0</v>
      </c>
      <c r="BJ9257" s="69">
        <f t="shared" si="1447"/>
        <v>0</v>
      </c>
      <c r="BK9257" s="158" t="str">
        <f t="shared" si="1448"/>
        <v/>
      </c>
    </row>
    <row r="9258" spans="1:63" ht="12" customHeight="1" x14ac:dyDescent="0.2">
      <c r="A9258" s="8"/>
      <c r="B9258" s="7"/>
      <c r="C9258" s="7"/>
      <c r="D9258" s="7"/>
      <c r="E9258" s="7"/>
      <c r="F9258" s="7"/>
      <c r="G9258" s="7"/>
      <c r="H9258" s="7"/>
      <c r="I9258" s="10"/>
      <c r="J9258" s="25"/>
      <c r="K9258" s="250"/>
      <c r="L9258" s="31"/>
      <c r="M9258" s="9"/>
      <c r="N9258" s="11" t="s">
        <v>25</v>
      </c>
      <c r="O9258" s="39"/>
      <c r="P9258" s="47"/>
      <c r="Q9258" s="13"/>
      <c r="R9258" s="248">
        <f t="shared" si="1440"/>
        <v>0</v>
      </c>
      <c r="S9258" s="248">
        <f t="shared" si="1441"/>
        <v>0</v>
      </c>
      <c r="T9258" s="248">
        <f t="shared" si="1442"/>
        <v>0</v>
      </c>
      <c r="U9258" s="248">
        <f t="shared" si="1443"/>
        <v>0</v>
      </c>
      <c r="V9258" s="13"/>
      <c r="W9258" s="7"/>
      <c r="AT9258" s="130"/>
      <c r="BF9258" s="33">
        <f t="shared" si="1449"/>
        <v>41242</v>
      </c>
      <c r="BG9258" s="34">
        <f t="shared" si="1444"/>
        <v>82.88000000000001</v>
      </c>
      <c r="BH9258" s="32">
        <f t="shared" si="1445"/>
        <v>1</v>
      </c>
      <c r="BI9258" s="32">
        <f t="shared" si="1446"/>
        <v>0</v>
      </c>
      <c r="BJ9258" s="69">
        <f t="shared" si="1447"/>
        <v>0</v>
      </c>
      <c r="BK9258" s="158" t="str">
        <f t="shared" si="1448"/>
        <v/>
      </c>
    </row>
    <row r="9259" spans="1:63" ht="12" customHeight="1" x14ac:dyDescent="0.2">
      <c r="A9259" s="8"/>
      <c r="B9259" s="7"/>
      <c r="C9259" s="7"/>
      <c r="D9259" s="7"/>
      <c r="E9259" s="7"/>
      <c r="F9259" s="7"/>
      <c r="G9259" s="7"/>
      <c r="H9259" s="7"/>
      <c r="I9259" s="10"/>
      <c r="J9259" s="25"/>
      <c r="K9259" s="250"/>
      <c r="L9259" s="31"/>
      <c r="M9259" s="9"/>
      <c r="N9259" s="11" t="s">
        <v>25</v>
      </c>
      <c r="O9259" s="39"/>
      <c r="P9259" s="47"/>
      <c r="Q9259" s="13"/>
      <c r="R9259" s="248">
        <f t="shared" si="1440"/>
        <v>0</v>
      </c>
      <c r="S9259" s="248">
        <f t="shared" si="1441"/>
        <v>0</v>
      </c>
      <c r="T9259" s="248">
        <f t="shared" si="1442"/>
        <v>0</v>
      </c>
      <c r="U9259" s="248">
        <f t="shared" si="1443"/>
        <v>0</v>
      </c>
      <c r="V9259" s="13"/>
      <c r="W9259" s="7"/>
      <c r="AT9259" s="130"/>
      <c r="BF9259" s="33">
        <f t="shared" si="1449"/>
        <v>41242</v>
      </c>
      <c r="BG9259" s="34">
        <f t="shared" si="1444"/>
        <v>82.88000000000001</v>
      </c>
      <c r="BH9259" s="32">
        <f t="shared" si="1445"/>
        <v>1</v>
      </c>
      <c r="BI9259" s="32">
        <f t="shared" si="1446"/>
        <v>0</v>
      </c>
      <c r="BJ9259" s="69">
        <f t="shared" si="1447"/>
        <v>0</v>
      </c>
      <c r="BK9259" s="158" t="str">
        <f t="shared" si="1448"/>
        <v/>
      </c>
    </row>
    <row r="9260" spans="1:63" ht="12" customHeight="1" x14ac:dyDescent="0.2">
      <c r="A9260" s="8"/>
      <c r="B9260" s="7"/>
      <c r="C9260" s="7"/>
      <c r="D9260" s="7"/>
      <c r="E9260" s="7"/>
      <c r="F9260" s="7"/>
      <c r="G9260" s="7"/>
      <c r="H9260" s="7"/>
      <c r="I9260" s="10"/>
      <c r="J9260" s="25"/>
      <c r="K9260" s="250"/>
      <c r="L9260" s="31"/>
      <c r="M9260" s="9"/>
      <c r="N9260" s="11" t="s">
        <v>25</v>
      </c>
      <c r="O9260" s="39"/>
      <c r="P9260" s="47"/>
      <c r="Q9260" s="13"/>
      <c r="R9260" s="248">
        <f t="shared" si="1440"/>
        <v>0</v>
      </c>
      <c r="S9260" s="248">
        <f t="shared" si="1441"/>
        <v>0</v>
      </c>
      <c r="T9260" s="248">
        <f t="shared" si="1442"/>
        <v>0</v>
      </c>
      <c r="U9260" s="248">
        <f t="shared" si="1443"/>
        <v>0</v>
      </c>
      <c r="V9260" s="13"/>
      <c r="W9260" s="7"/>
      <c r="AT9260" s="130"/>
      <c r="BF9260" s="33">
        <f t="shared" si="1449"/>
        <v>41242</v>
      </c>
      <c r="BG9260" s="34">
        <f t="shared" si="1444"/>
        <v>82.88000000000001</v>
      </c>
      <c r="BH9260" s="32">
        <f t="shared" si="1445"/>
        <v>1</v>
      </c>
      <c r="BI9260" s="32">
        <f t="shared" si="1446"/>
        <v>0</v>
      </c>
      <c r="BJ9260" s="69">
        <f t="shared" si="1447"/>
        <v>0</v>
      </c>
      <c r="BK9260" s="158" t="str">
        <f t="shared" si="1448"/>
        <v/>
      </c>
    </row>
    <row r="9261" spans="1:63" ht="12" customHeight="1" x14ac:dyDescent="0.2">
      <c r="A9261" s="8"/>
      <c r="B9261" s="7"/>
      <c r="C9261" s="7"/>
      <c r="D9261" s="7"/>
      <c r="E9261" s="7"/>
      <c r="F9261" s="7"/>
      <c r="G9261" s="7"/>
      <c r="H9261" s="7"/>
      <c r="I9261" s="10"/>
      <c r="J9261" s="25"/>
      <c r="K9261" s="250"/>
      <c r="L9261" s="31"/>
      <c r="M9261" s="9"/>
      <c r="N9261" s="11" t="s">
        <v>25</v>
      </c>
      <c r="O9261" s="39"/>
      <c r="P9261" s="47"/>
      <c r="Q9261" s="13"/>
      <c r="R9261" s="248">
        <f t="shared" si="1440"/>
        <v>0</v>
      </c>
      <c r="S9261" s="248">
        <f t="shared" si="1441"/>
        <v>0</v>
      </c>
      <c r="T9261" s="248">
        <f t="shared" si="1442"/>
        <v>0</v>
      </c>
      <c r="U9261" s="248">
        <f t="shared" si="1443"/>
        <v>0</v>
      </c>
      <c r="V9261" s="13"/>
      <c r="W9261" s="7"/>
      <c r="AT9261" s="130"/>
      <c r="BF9261" s="33">
        <f t="shared" si="1449"/>
        <v>41242</v>
      </c>
      <c r="BG9261" s="34">
        <f t="shared" si="1444"/>
        <v>82.88000000000001</v>
      </c>
      <c r="BH9261" s="32">
        <f t="shared" si="1445"/>
        <v>1</v>
      </c>
      <c r="BI9261" s="32">
        <f t="shared" si="1446"/>
        <v>0</v>
      </c>
      <c r="BJ9261" s="69">
        <f t="shared" si="1447"/>
        <v>0</v>
      </c>
      <c r="BK9261" s="158" t="str">
        <f t="shared" si="1448"/>
        <v/>
      </c>
    </row>
    <row r="9262" spans="1:63" ht="12" customHeight="1" x14ac:dyDescent="0.2">
      <c r="A9262" s="8"/>
      <c r="B9262" s="7"/>
      <c r="C9262" s="7"/>
      <c r="D9262" s="7"/>
      <c r="E9262" s="7"/>
      <c r="F9262" s="7"/>
      <c r="G9262" s="7"/>
      <c r="H9262" s="7"/>
      <c r="I9262" s="10"/>
      <c r="J9262" s="25"/>
      <c r="K9262" s="250"/>
      <c r="L9262" s="31"/>
      <c r="M9262" s="9"/>
      <c r="N9262" s="11" t="s">
        <v>25</v>
      </c>
      <c r="O9262" s="39"/>
      <c r="P9262" s="47"/>
      <c r="Q9262" s="13"/>
      <c r="R9262" s="248">
        <f t="shared" si="1440"/>
        <v>0</v>
      </c>
      <c r="S9262" s="248">
        <f t="shared" si="1441"/>
        <v>0</v>
      </c>
      <c r="T9262" s="248">
        <f t="shared" si="1442"/>
        <v>0</v>
      </c>
      <c r="U9262" s="248">
        <f t="shared" si="1443"/>
        <v>0</v>
      </c>
      <c r="V9262" s="13"/>
      <c r="W9262" s="7"/>
      <c r="AT9262" s="130"/>
      <c r="BF9262" s="33">
        <f t="shared" si="1449"/>
        <v>41242</v>
      </c>
      <c r="BG9262" s="34">
        <f t="shared" si="1444"/>
        <v>82.88000000000001</v>
      </c>
      <c r="BH9262" s="32">
        <f t="shared" si="1445"/>
        <v>1</v>
      </c>
      <c r="BI9262" s="32">
        <f t="shared" si="1446"/>
        <v>0</v>
      </c>
      <c r="BJ9262" s="69">
        <f t="shared" si="1447"/>
        <v>0</v>
      </c>
      <c r="BK9262" s="158" t="str">
        <f t="shared" si="1448"/>
        <v/>
      </c>
    </row>
    <row r="9263" spans="1:63" ht="12" customHeight="1" x14ac:dyDescent="0.2">
      <c r="A9263" s="8"/>
      <c r="B9263" s="7"/>
      <c r="C9263" s="7"/>
      <c r="D9263" s="7"/>
      <c r="E9263" s="7"/>
      <c r="F9263" s="7"/>
      <c r="G9263" s="7"/>
      <c r="H9263" s="7"/>
      <c r="I9263" s="10"/>
      <c r="J9263" s="25"/>
      <c r="K9263" s="250"/>
      <c r="L9263" s="31"/>
      <c r="M9263" s="9"/>
      <c r="N9263" s="11" t="s">
        <v>25</v>
      </c>
      <c r="O9263" s="39"/>
      <c r="P9263" s="47"/>
      <c r="Q9263" s="13"/>
      <c r="R9263" s="248">
        <f t="shared" si="1440"/>
        <v>0</v>
      </c>
      <c r="S9263" s="248">
        <f t="shared" si="1441"/>
        <v>0</v>
      </c>
      <c r="T9263" s="248">
        <f t="shared" si="1442"/>
        <v>0</v>
      </c>
      <c r="U9263" s="248">
        <f t="shared" si="1443"/>
        <v>0</v>
      </c>
      <c r="V9263" s="13"/>
      <c r="W9263" s="7"/>
      <c r="AT9263" s="130"/>
      <c r="BF9263" s="33">
        <f t="shared" si="1449"/>
        <v>41242</v>
      </c>
      <c r="BG9263" s="34">
        <f t="shared" si="1444"/>
        <v>82.88000000000001</v>
      </c>
      <c r="BH9263" s="32">
        <f t="shared" si="1445"/>
        <v>1</v>
      </c>
      <c r="BI9263" s="32">
        <f t="shared" si="1446"/>
        <v>0</v>
      </c>
      <c r="BJ9263" s="69">
        <f t="shared" si="1447"/>
        <v>0</v>
      </c>
      <c r="BK9263" s="158" t="str">
        <f t="shared" si="1448"/>
        <v/>
      </c>
    </row>
    <row r="9264" spans="1:63" ht="12" customHeight="1" x14ac:dyDescent="0.2">
      <c r="A9264" s="8"/>
      <c r="B9264" s="7"/>
      <c r="C9264" s="7"/>
      <c r="D9264" s="7"/>
      <c r="E9264" s="7"/>
      <c r="F9264" s="7"/>
      <c r="G9264" s="7"/>
      <c r="H9264" s="7"/>
      <c r="I9264" s="10"/>
      <c r="J9264" s="25"/>
      <c r="K9264" s="250"/>
      <c r="L9264" s="31"/>
      <c r="M9264" s="9"/>
      <c r="N9264" s="11" t="s">
        <v>25</v>
      </c>
      <c r="O9264" s="39"/>
      <c r="P9264" s="47"/>
      <c r="Q9264" s="13"/>
      <c r="R9264" s="248">
        <f t="shared" si="1440"/>
        <v>0</v>
      </c>
      <c r="S9264" s="248">
        <f t="shared" si="1441"/>
        <v>0</v>
      </c>
      <c r="T9264" s="248">
        <f t="shared" si="1442"/>
        <v>0</v>
      </c>
      <c r="U9264" s="248">
        <f t="shared" si="1443"/>
        <v>0</v>
      </c>
      <c r="V9264" s="13"/>
      <c r="W9264" s="7"/>
      <c r="AT9264" s="130"/>
      <c r="BF9264" s="33">
        <f t="shared" si="1449"/>
        <v>41242</v>
      </c>
      <c r="BG9264" s="34">
        <f t="shared" si="1444"/>
        <v>82.88000000000001</v>
      </c>
      <c r="BH9264" s="32">
        <f t="shared" si="1445"/>
        <v>1</v>
      </c>
      <c r="BI9264" s="32">
        <f t="shared" si="1446"/>
        <v>0</v>
      </c>
      <c r="BJ9264" s="69">
        <f t="shared" si="1447"/>
        <v>0</v>
      </c>
      <c r="BK9264" s="158" t="str">
        <f t="shared" si="1448"/>
        <v/>
      </c>
    </row>
    <row r="9265" spans="1:63" ht="12" customHeight="1" x14ac:dyDescent="0.2">
      <c r="A9265" s="8"/>
      <c r="B9265" s="7"/>
      <c r="C9265" s="7"/>
      <c r="D9265" s="7"/>
      <c r="E9265" s="7"/>
      <c r="F9265" s="7"/>
      <c r="G9265" s="7"/>
      <c r="H9265" s="7"/>
      <c r="I9265" s="10"/>
      <c r="J9265" s="25"/>
      <c r="K9265" s="250"/>
      <c r="L9265" s="31"/>
      <c r="M9265" s="9"/>
      <c r="N9265" s="11" t="s">
        <v>25</v>
      </c>
      <c r="O9265" s="39"/>
      <c r="P9265" s="47"/>
      <c r="Q9265" s="13"/>
      <c r="R9265" s="248">
        <f t="shared" si="1440"/>
        <v>0</v>
      </c>
      <c r="S9265" s="248">
        <f t="shared" si="1441"/>
        <v>0</v>
      </c>
      <c r="T9265" s="248">
        <f t="shared" si="1442"/>
        <v>0</v>
      </c>
      <c r="U9265" s="248">
        <f t="shared" si="1443"/>
        <v>0</v>
      </c>
      <c r="V9265" s="13"/>
      <c r="W9265" s="7"/>
      <c r="AT9265" s="130"/>
      <c r="BF9265" s="33">
        <f t="shared" si="1449"/>
        <v>41242</v>
      </c>
      <c r="BG9265" s="34">
        <f t="shared" si="1444"/>
        <v>82.88000000000001</v>
      </c>
      <c r="BH9265" s="32">
        <f t="shared" si="1445"/>
        <v>1</v>
      </c>
      <c r="BI9265" s="32">
        <f t="shared" si="1446"/>
        <v>0</v>
      </c>
      <c r="BJ9265" s="69">
        <f t="shared" si="1447"/>
        <v>0</v>
      </c>
      <c r="BK9265" s="158" t="str">
        <f t="shared" si="1448"/>
        <v/>
      </c>
    </row>
    <row r="9266" spans="1:63" ht="12" customHeight="1" x14ac:dyDescent="0.2">
      <c r="A9266" s="8"/>
      <c r="B9266" s="7"/>
      <c r="C9266" s="7"/>
      <c r="D9266" s="7"/>
      <c r="E9266" s="7"/>
      <c r="F9266" s="7"/>
      <c r="G9266" s="7"/>
      <c r="H9266" s="7"/>
      <c r="I9266" s="10"/>
      <c r="J9266" s="25"/>
      <c r="K9266" s="250"/>
      <c r="L9266" s="31"/>
      <c r="M9266" s="9"/>
      <c r="N9266" s="11" t="s">
        <v>25</v>
      </c>
      <c r="O9266" s="39"/>
      <c r="P9266" s="47"/>
      <c r="Q9266" s="13"/>
      <c r="R9266" s="248">
        <f t="shared" si="1440"/>
        <v>0</v>
      </c>
      <c r="S9266" s="248">
        <f t="shared" si="1441"/>
        <v>0</v>
      </c>
      <c r="T9266" s="248">
        <f t="shared" si="1442"/>
        <v>0</v>
      </c>
      <c r="U9266" s="248">
        <f t="shared" si="1443"/>
        <v>0</v>
      </c>
      <c r="V9266" s="13"/>
      <c r="W9266" s="7"/>
      <c r="AT9266" s="130"/>
      <c r="BF9266" s="33">
        <f t="shared" si="1449"/>
        <v>41242</v>
      </c>
      <c r="BG9266" s="34">
        <f t="shared" si="1444"/>
        <v>82.88000000000001</v>
      </c>
      <c r="BH9266" s="32">
        <f t="shared" si="1445"/>
        <v>1</v>
      </c>
      <c r="BI9266" s="32">
        <f t="shared" si="1446"/>
        <v>0</v>
      </c>
      <c r="BJ9266" s="69">
        <f t="shared" si="1447"/>
        <v>0</v>
      </c>
      <c r="BK9266" s="158" t="str">
        <f t="shared" si="1448"/>
        <v/>
      </c>
    </row>
    <row r="9267" spans="1:63" ht="12" customHeight="1" x14ac:dyDescent="0.2">
      <c r="A9267" s="8"/>
      <c r="B9267" s="7"/>
      <c r="C9267" s="7"/>
      <c r="D9267" s="7"/>
      <c r="E9267" s="7"/>
      <c r="F9267" s="7"/>
      <c r="G9267" s="7"/>
      <c r="H9267" s="7"/>
      <c r="I9267" s="10"/>
      <c r="J9267" s="25"/>
      <c r="K9267" s="250"/>
      <c r="L9267" s="31"/>
      <c r="M9267" s="9"/>
      <c r="N9267" s="11" t="s">
        <v>25</v>
      </c>
      <c r="O9267" s="39"/>
      <c r="P9267" s="47"/>
      <c r="Q9267" s="13"/>
      <c r="R9267" s="248">
        <f t="shared" si="1440"/>
        <v>0</v>
      </c>
      <c r="S9267" s="248">
        <f t="shared" si="1441"/>
        <v>0</v>
      </c>
      <c r="T9267" s="248">
        <f t="shared" si="1442"/>
        <v>0</v>
      </c>
      <c r="U9267" s="248">
        <f t="shared" si="1443"/>
        <v>0</v>
      </c>
      <c r="V9267" s="13"/>
      <c r="W9267" s="7"/>
      <c r="AT9267" s="130"/>
      <c r="BF9267" s="33">
        <f t="shared" si="1449"/>
        <v>41242</v>
      </c>
      <c r="BG9267" s="34">
        <f t="shared" si="1444"/>
        <v>82.88000000000001</v>
      </c>
      <c r="BH9267" s="32">
        <f t="shared" si="1445"/>
        <v>1</v>
      </c>
      <c r="BI9267" s="32">
        <f t="shared" si="1446"/>
        <v>0</v>
      </c>
      <c r="BJ9267" s="69">
        <f t="shared" si="1447"/>
        <v>0</v>
      </c>
      <c r="BK9267" s="158" t="str">
        <f t="shared" si="1448"/>
        <v/>
      </c>
    </row>
    <row r="9268" spans="1:63" ht="12" customHeight="1" x14ac:dyDescent="0.2">
      <c r="A9268" s="8"/>
      <c r="B9268" s="7"/>
      <c r="C9268" s="7"/>
      <c r="D9268" s="7"/>
      <c r="E9268" s="7"/>
      <c r="F9268" s="7"/>
      <c r="G9268" s="7"/>
      <c r="H9268" s="7"/>
      <c r="I9268" s="10"/>
      <c r="J9268" s="25"/>
      <c r="K9268" s="250"/>
      <c r="L9268" s="31"/>
      <c r="M9268" s="9"/>
      <c r="N9268" s="11" t="s">
        <v>25</v>
      </c>
      <c r="O9268" s="39"/>
      <c r="P9268" s="47"/>
      <c r="Q9268" s="13"/>
      <c r="R9268" s="248">
        <f t="shared" si="1440"/>
        <v>0</v>
      </c>
      <c r="S9268" s="248">
        <f t="shared" si="1441"/>
        <v>0</v>
      </c>
      <c r="T9268" s="248">
        <f t="shared" si="1442"/>
        <v>0</v>
      </c>
      <c r="U9268" s="248">
        <f t="shared" si="1443"/>
        <v>0</v>
      </c>
      <c r="V9268" s="13"/>
      <c r="W9268" s="7"/>
      <c r="AT9268" s="130"/>
      <c r="BF9268" s="33">
        <f t="shared" si="1449"/>
        <v>41242</v>
      </c>
      <c r="BG9268" s="34">
        <f t="shared" si="1444"/>
        <v>82.88000000000001</v>
      </c>
      <c r="BH9268" s="32">
        <f t="shared" si="1445"/>
        <v>1</v>
      </c>
      <c r="BI9268" s="32">
        <f t="shared" si="1446"/>
        <v>0</v>
      </c>
      <c r="BJ9268" s="69">
        <f t="shared" si="1447"/>
        <v>0</v>
      </c>
      <c r="BK9268" s="158" t="str">
        <f t="shared" si="1448"/>
        <v/>
      </c>
    </row>
    <row r="9269" spans="1:63" ht="12" customHeight="1" x14ac:dyDescent="0.2">
      <c r="A9269" s="8"/>
      <c r="B9269" s="7"/>
      <c r="C9269" s="7"/>
      <c r="D9269" s="7"/>
      <c r="E9269" s="7"/>
      <c r="F9269" s="7"/>
      <c r="G9269" s="7"/>
      <c r="H9269" s="7"/>
      <c r="I9269" s="10"/>
      <c r="J9269" s="25"/>
      <c r="K9269" s="250"/>
      <c r="L9269" s="31"/>
      <c r="M9269" s="9"/>
      <c r="N9269" s="11" t="s">
        <v>25</v>
      </c>
      <c r="O9269" s="39"/>
      <c r="P9269" s="47"/>
      <c r="Q9269" s="13"/>
      <c r="R9269" s="248">
        <f t="shared" si="1440"/>
        <v>0</v>
      </c>
      <c r="S9269" s="248">
        <f t="shared" si="1441"/>
        <v>0</v>
      </c>
      <c r="T9269" s="248">
        <f t="shared" si="1442"/>
        <v>0</v>
      </c>
      <c r="U9269" s="248">
        <f t="shared" si="1443"/>
        <v>0</v>
      </c>
      <c r="V9269" s="13"/>
      <c r="W9269" s="7"/>
      <c r="AT9269" s="130"/>
      <c r="BF9269" s="33">
        <f t="shared" si="1449"/>
        <v>41242</v>
      </c>
      <c r="BG9269" s="34">
        <f t="shared" si="1444"/>
        <v>82.88000000000001</v>
      </c>
      <c r="BH9269" s="32">
        <f t="shared" si="1445"/>
        <v>1</v>
      </c>
      <c r="BI9269" s="32">
        <f t="shared" si="1446"/>
        <v>0</v>
      </c>
      <c r="BJ9269" s="69">
        <f t="shared" si="1447"/>
        <v>0</v>
      </c>
      <c r="BK9269" s="158" t="str">
        <f t="shared" si="1448"/>
        <v/>
      </c>
    </row>
    <row r="9270" spans="1:63" ht="12" customHeight="1" x14ac:dyDescent="0.2">
      <c r="A9270" s="8"/>
      <c r="B9270" s="7"/>
      <c r="C9270" s="7"/>
      <c r="D9270" s="7"/>
      <c r="E9270" s="7"/>
      <c r="F9270" s="7"/>
      <c r="G9270" s="7"/>
      <c r="H9270" s="7"/>
      <c r="I9270" s="10"/>
      <c r="J9270" s="25"/>
      <c r="K9270" s="250"/>
      <c r="L9270" s="31"/>
      <c r="M9270" s="9"/>
      <c r="N9270" s="11" t="s">
        <v>25</v>
      </c>
      <c r="O9270" s="39"/>
      <c r="P9270" s="47"/>
      <c r="Q9270" s="13"/>
      <c r="R9270" s="248">
        <f t="shared" si="1440"/>
        <v>0</v>
      </c>
      <c r="S9270" s="248">
        <f t="shared" si="1441"/>
        <v>0</v>
      </c>
      <c r="T9270" s="248">
        <f t="shared" si="1442"/>
        <v>0</v>
      </c>
      <c r="U9270" s="248">
        <f t="shared" si="1443"/>
        <v>0</v>
      </c>
      <c r="V9270" s="13"/>
      <c r="W9270" s="7"/>
      <c r="AT9270" s="130"/>
      <c r="BF9270" s="33">
        <f t="shared" si="1449"/>
        <v>41242</v>
      </c>
      <c r="BG9270" s="34">
        <f t="shared" si="1444"/>
        <v>82.88000000000001</v>
      </c>
      <c r="BH9270" s="32">
        <f t="shared" si="1445"/>
        <v>1</v>
      </c>
      <c r="BI9270" s="32">
        <f t="shared" si="1446"/>
        <v>0</v>
      </c>
      <c r="BJ9270" s="69">
        <f t="shared" si="1447"/>
        <v>0</v>
      </c>
      <c r="BK9270" s="158" t="str">
        <f t="shared" si="1448"/>
        <v/>
      </c>
    </row>
    <row r="9271" spans="1:63" ht="12" customHeight="1" x14ac:dyDescent="0.2">
      <c r="A9271" s="8"/>
      <c r="B9271" s="7"/>
      <c r="C9271" s="7"/>
      <c r="D9271" s="7"/>
      <c r="E9271" s="7"/>
      <c r="F9271" s="7"/>
      <c r="G9271" s="7"/>
      <c r="H9271" s="7"/>
      <c r="I9271" s="10"/>
      <c r="J9271" s="25"/>
      <c r="K9271" s="250"/>
      <c r="L9271" s="31"/>
      <c r="M9271" s="9"/>
      <c r="N9271" s="11" t="s">
        <v>25</v>
      </c>
      <c r="O9271" s="39"/>
      <c r="P9271" s="47"/>
      <c r="Q9271" s="13"/>
      <c r="R9271" s="248">
        <f t="shared" si="1440"/>
        <v>0</v>
      </c>
      <c r="S9271" s="248">
        <f t="shared" si="1441"/>
        <v>0</v>
      </c>
      <c r="T9271" s="248">
        <f t="shared" si="1442"/>
        <v>0</v>
      </c>
      <c r="U9271" s="248">
        <f t="shared" si="1443"/>
        <v>0</v>
      </c>
      <c r="V9271" s="13"/>
      <c r="W9271" s="7"/>
      <c r="AT9271" s="130"/>
      <c r="BF9271" s="33">
        <f t="shared" si="1449"/>
        <v>41242</v>
      </c>
      <c r="BG9271" s="34">
        <f t="shared" si="1444"/>
        <v>82.88000000000001</v>
      </c>
      <c r="BH9271" s="32">
        <f t="shared" si="1445"/>
        <v>1</v>
      </c>
      <c r="BI9271" s="32">
        <f t="shared" si="1446"/>
        <v>0</v>
      </c>
      <c r="BJ9271" s="69">
        <f t="shared" si="1447"/>
        <v>0</v>
      </c>
      <c r="BK9271" s="158" t="str">
        <f t="shared" si="1448"/>
        <v/>
      </c>
    </row>
    <row r="9272" spans="1:63" ht="12" customHeight="1" x14ac:dyDescent="0.2">
      <c r="A9272" s="8"/>
      <c r="B9272" s="7"/>
      <c r="C9272" s="7"/>
      <c r="D9272" s="7"/>
      <c r="E9272" s="7"/>
      <c r="F9272" s="7"/>
      <c r="G9272" s="7"/>
      <c r="H9272" s="7"/>
      <c r="I9272" s="10"/>
      <c r="J9272" s="25"/>
      <c r="K9272" s="250"/>
      <c r="L9272" s="31"/>
      <c r="M9272" s="9"/>
      <c r="N9272" s="11" t="s">
        <v>25</v>
      </c>
      <c r="O9272" s="39"/>
      <c r="P9272" s="47"/>
      <c r="Q9272" s="13"/>
      <c r="R9272" s="248">
        <f t="shared" si="1440"/>
        <v>0</v>
      </c>
      <c r="S9272" s="248">
        <f t="shared" si="1441"/>
        <v>0</v>
      </c>
      <c r="T9272" s="248">
        <f t="shared" si="1442"/>
        <v>0</v>
      </c>
      <c r="U9272" s="248">
        <f t="shared" si="1443"/>
        <v>0</v>
      </c>
      <c r="V9272" s="13"/>
      <c r="W9272" s="7"/>
      <c r="AT9272" s="130"/>
      <c r="BF9272" s="33">
        <f t="shared" si="1449"/>
        <v>41242</v>
      </c>
      <c r="BG9272" s="34">
        <f t="shared" si="1444"/>
        <v>82.88000000000001</v>
      </c>
      <c r="BH9272" s="32">
        <f t="shared" si="1445"/>
        <v>1</v>
      </c>
      <c r="BI9272" s="32">
        <f t="shared" si="1446"/>
        <v>0</v>
      </c>
      <c r="BJ9272" s="69">
        <f t="shared" si="1447"/>
        <v>0</v>
      </c>
      <c r="BK9272" s="158" t="str">
        <f t="shared" si="1448"/>
        <v/>
      </c>
    </row>
    <row r="9273" spans="1:63" ht="12" customHeight="1" x14ac:dyDescent="0.2">
      <c r="A9273" s="8"/>
      <c r="B9273" s="7"/>
      <c r="C9273" s="7"/>
      <c r="D9273" s="7"/>
      <c r="E9273" s="7"/>
      <c r="F9273" s="7"/>
      <c r="G9273" s="7"/>
      <c r="H9273" s="7"/>
      <c r="I9273" s="10"/>
      <c r="J9273" s="25"/>
      <c r="K9273" s="250"/>
      <c r="L9273" s="31"/>
      <c r="M9273" s="9"/>
      <c r="N9273" s="11" t="s">
        <v>25</v>
      </c>
      <c r="O9273" s="39"/>
      <c r="P9273" s="47"/>
      <c r="Q9273" s="13"/>
      <c r="R9273" s="248">
        <f t="shared" si="1440"/>
        <v>0</v>
      </c>
      <c r="S9273" s="248">
        <f t="shared" si="1441"/>
        <v>0</v>
      </c>
      <c r="T9273" s="248">
        <f t="shared" si="1442"/>
        <v>0</v>
      </c>
      <c r="U9273" s="248">
        <f t="shared" si="1443"/>
        <v>0</v>
      </c>
      <c r="V9273" s="13"/>
      <c r="W9273" s="7"/>
      <c r="AT9273" s="130"/>
      <c r="BF9273" s="33">
        <f t="shared" si="1449"/>
        <v>41242</v>
      </c>
      <c r="BG9273" s="34">
        <f t="shared" si="1444"/>
        <v>82.88000000000001</v>
      </c>
      <c r="BH9273" s="32">
        <f t="shared" si="1445"/>
        <v>1</v>
      </c>
      <c r="BI9273" s="32">
        <f t="shared" si="1446"/>
        <v>0</v>
      </c>
      <c r="BJ9273" s="69">
        <f t="shared" si="1447"/>
        <v>0</v>
      </c>
      <c r="BK9273" s="158" t="str">
        <f t="shared" si="1448"/>
        <v/>
      </c>
    </row>
    <row r="9274" spans="1:63" ht="12" customHeight="1" x14ac:dyDescent="0.2">
      <c r="A9274" s="8"/>
      <c r="B9274" s="7"/>
      <c r="C9274" s="7"/>
      <c r="D9274" s="7"/>
      <c r="E9274" s="7"/>
      <c r="F9274" s="7"/>
      <c r="G9274" s="7"/>
      <c r="H9274" s="7"/>
      <c r="I9274" s="10"/>
      <c r="J9274" s="25"/>
      <c r="K9274" s="250"/>
      <c r="L9274" s="31"/>
      <c r="M9274" s="9"/>
      <c r="N9274" s="11" t="s">
        <v>25</v>
      </c>
      <c r="O9274" s="39"/>
      <c r="P9274" s="47"/>
      <c r="Q9274" s="13"/>
      <c r="R9274" s="248">
        <f t="shared" si="1440"/>
        <v>0</v>
      </c>
      <c r="S9274" s="248">
        <f t="shared" si="1441"/>
        <v>0</v>
      </c>
      <c r="T9274" s="248">
        <f t="shared" si="1442"/>
        <v>0</v>
      </c>
      <c r="U9274" s="248">
        <f t="shared" si="1443"/>
        <v>0</v>
      </c>
      <c r="V9274" s="13"/>
      <c r="W9274" s="7"/>
      <c r="AT9274" s="130"/>
      <c r="BF9274" s="33">
        <f t="shared" si="1449"/>
        <v>41242</v>
      </c>
      <c r="BG9274" s="34">
        <f t="shared" si="1444"/>
        <v>82.88000000000001</v>
      </c>
      <c r="BH9274" s="32">
        <f t="shared" si="1445"/>
        <v>1</v>
      </c>
      <c r="BI9274" s="32">
        <f t="shared" si="1446"/>
        <v>0</v>
      </c>
      <c r="BJ9274" s="69">
        <f t="shared" si="1447"/>
        <v>0</v>
      </c>
      <c r="BK9274" s="158" t="str">
        <f t="shared" si="1448"/>
        <v/>
      </c>
    </row>
    <row r="9275" spans="1:63" ht="12" customHeight="1" x14ac:dyDescent="0.2">
      <c r="A9275" s="8"/>
      <c r="B9275" s="7"/>
      <c r="C9275" s="7"/>
      <c r="D9275" s="7"/>
      <c r="E9275" s="7"/>
      <c r="F9275" s="7"/>
      <c r="G9275" s="7"/>
      <c r="H9275" s="7"/>
      <c r="I9275" s="10"/>
      <c r="J9275" s="25"/>
      <c r="K9275" s="250"/>
      <c r="L9275" s="31"/>
      <c r="M9275" s="9"/>
      <c r="N9275" s="11" t="s">
        <v>25</v>
      </c>
      <c r="O9275" s="39"/>
      <c r="P9275" s="47"/>
      <c r="Q9275" s="13"/>
      <c r="R9275" s="248">
        <f t="shared" si="1440"/>
        <v>0</v>
      </c>
      <c r="S9275" s="248">
        <f t="shared" si="1441"/>
        <v>0</v>
      </c>
      <c r="T9275" s="248">
        <f t="shared" si="1442"/>
        <v>0</v>
      </c>
      <c r="U9275" s="248">
        <f t="shared" si="1443"/>
        <v>0</v>
      </c>
      <c r="V9275" s="13"/>
      <c r="W9275" s="7"/>
      <c r="AT9275" s="130"/>
      <c r="BF9275" s="33">
        <f t="shared" si="1449"/>
        <v>41242</v>
      </c>
      <c r="BG9275" s="34">
        <f t="shared" si="1444"/>
        <v>82.88000000000001</v>
      </c>
      <c r="BH9275" s="32">
        <f t="shared" si="1445"/>
        <v>1</v>
      </c>
      <c r="BI9275" s="32">
        <f t="shared" si="1446"/>
        <v>0</v>
      </c>
      <c r="BJ9275" s="69">
        <f t="shared" si="1447"/>
        <v>0</v>
      </c>
      <c r="BK9275" s="158" t="str">
        <f t="shared" si="1448"/>
        <v/>
      </c>
    </row>
    <row r="9276" spans="1:63" ht="12" customHeight="1" x14ac:dyDescent="0.2">
      <c r="A9276" s="8"/>
      <c r="B9276" s="7"/>
      <c r="C9276" s="7"/>
      <c r="D9276" s="7"/>
      <c r="E9276" s="7"/>
      <c r="F9276" s="7"/>
      <c r="G9276" s="7"/>
      <c r="H9276" s="7"/>
      <c r="I9276" s="10"/>
      <c r="J9276" s="25"/>
      <c r="K9276" s="250"/>
      <c r="L9276" s="31"/>
      <c r="M9276" s="9"/>
      <c r="N9276" s="11" t="s">
        <v>25</v>
      </c>
      <c r="O9276" s="39"/>
      <c r="P9276" s="47"/>
      <c r="Q9276" s="13"/>
      <c r="R9276" s="248">
        <f t="shared" si="1440"/>
        <v>0</v>
      </c>
      <c r="S9276" s="248">
        <f t="shared" si="1441"/>
        <v>0</v>
      </c>
      <c r="T9276" s="248">
        <f t="shared" si="1442"/>
        <v>0</v>
      </c>
      <c r="U9276" s="248">
        <f t="shared" si="1443"/>
        <v>0</v>
      </c>
      <c r="V9276" s="13"/>
      <c r="W9276" s="7"/>
      <c r="AT9276" s="130"/>
      <c r="BF9276" s="33">
        <f t="shared" si="1449"/>
        <v>41242</v>
      </c>
      <c r="BG9276" s="34">
        <f t="shared" si="1444"/>
        <v>82.88000000000001</v>
      </c>
      <c r="BH9276" s="32">
        <f t="shared" si="1445"/>
        <v>1</v>
      </c>
      <c r="BI9276" s="32">
        <f t="shared" si="1446"/>
        <v>0</v>
      </c>
      <c r="BJ9276" s="69">
        <f t="shared" si="1447"/>
        <v>0</v>
      </c>
      <c r="BK9276" s="158" t="str">
        <f t="shared" si="1448"/>
        <v/>
      </c>
    </row>
    <row r="9277" spans="1:63" ht="12" customHeight="1" x14ac:dyDescent="0.2">
      <c r="A9277" s="8"/>
      <c r="B9277" s="7"/>
      <c r="C9277" s="7"/>
      <c r="D9277" s="7"/>
      <c r="E9277" s="7"/>
      <c r="F9277" s="7"/>
      <c r="G9277" s="7"/>
      <c r="H9277" s="7"/>
      <c r="I9277" s="10"/>
      <c r="J9277" s="25"/>
      <c r="K9277" s="250"/>
      <c r="L9277" s="31"/>
      <c r="M9277" s="9"/>
      <c r="N9277" s="11" t="s">
        <v>25</v>
      </c>
      <c r="O9277" s="39"/>
      <c r="P9277" s="47"/>
      <c r="Q9277" s="13"/>
      <c r="R9277" s="248">
        <f t="shared" si="1440"/>
        <v>0</v>
      </c>
      <c r="S9277" s="248">
        <f t="shared" si="1441"/>
        <v>0</v>
      </c>
      <c r="T9277" s="248">
        <f t="shared" si="1442"/>
        <v>0</v>
      </c>
      <c r="U9277" s="248">
        <f t="shared" si="1443"/>
        <v>0</v>
      </c>
      <c r="V9277" s="13"/>
      <c r="W9277" s="7"/>
      <c r="AT9277" s="130"/>
      <c r="BF9277" s="33">
        <f t="shared" si="1449"/>
        <v>41242</v>
      </c>
      <c r="BG9277" s="34">
        <f t="shared" si="1444"/>
        <v>82.88000000000001</v>
      </c>
      <c r="BH9277" s="32">
        <f t="shared" si="1445"/>
        <v>1</v>
      </c>
      <c r="BI9277" s="32">
        <f t="shared" si="1446"/>
        <v>0</v>
      </c>
      <c r="BJ9277" s="69">
        <f t="shared" si="1447"/>
        <v>0</v>
      </c>
      <c r="BK9277" s="158" t="str">
        <f t="shared" si="1448"/>
        <v/>
      </c>
    </row>
    <row r="9278" spans="1:63" ht="12" customHeight="1" x14ac:dyDescent="0.2">
      <c r="A9278" s="8"/>
      <c r="B9278" s="7"/>
      <c r="C9278" s="7"/>
      <c r="D9278" s="7"/>
      <c r="E9278" s="7"/>
      <c r="F9278" s="7"/>
      <c r="G9278" s="7"/>
      <c r="H9278" s="7"/>
      <c r="I9278" s="10"/>
      <c r="J9278" s="25"/>
      <c r="K9278" s="250"/>
      <c r="L9278" s="31"/>
      <c r="M9278" s="9"/>
      <c r="N9278" s="11" t="s">
        <v>25</v>
      </c>
      <c r="O9278" s="39"/>
      <c r="P9278" s="47"/>
      <c r="Q9278" s="13"/>
      <c r="R9278" s="248">
        <f t="shared" si="1440"/>
        <v>0</v>
      </c>
      <c r="S9278" s="248">
        <f t="shared" si="1441"/>
        <v>0</v>
      </c>
      <c r="T9278" s="248">
        <f t="shared" si="1442"/>
        <v>0</v>
      </c>
      <c r="U9278" s="248">
        <f t="shared" si="1443"/>
        <v>0</v>
      </c>
      <c r="V9278" s="13"/>
      <c r="W9278" s="7"/>
      <c r="AT9278" s="130"/>
      <c r="BF9278" s="33">
        <f t="shared" si="1449"/>
        <v>41242</v>
      </c>
      <c r="BG9278" s="34">
        <f t="shared" si="1444"/>
        <v>82.88000000000001</v>
      </c>
      <c r="BH9278" s="32">
        <f t="shared" si="1445"/>
        <v>1</v>
      </c>
      <c r="BI9278" s="32">
        <f t="shared" si="1446"/>
        <v>0</v>
      </c>
      <c r="BJ9278" s="69">
        <f t="shared" si="1447"/>
        <v>0</v>
      </c>
      <c r="BK9278" s="158" t="str">
        <f t="shared" si="1448"/>
        <v/>
      </c>
    </row>
    <row r="9279" spans="1:63" ht="12" customHeight="1" x14ac:dyDescent="0.2">
      <c r="A9279" s="8"/>
      <c r="B9279" s="7"/>
      <c r="C9279" s="7"/>
      <c r="D9279" s="7"/>
      <c r="E9279" s="7"/>
      <c r="F9279" s="7"/>
      <c r="G9279" s="7"/>
      <c r="H9279" s="7"/>
      <c r="I9279" s="10"/>
      <c r="J9279" s="25"/>
      <c r="K9279" s="250"/>
      <c r="L9279" s="31"/>
      <c r="M9279" s="9"/>
      <c r="N9279" s="11" t="s">
        <v>25</v>
      </c>
      <c r="O9279" s="39"/>
      <c r="P9279" s="47"/>
      <c r="Q9279" s="13"/>
      <c r="R9279" s="248">
        <f t="shared" si="1440"/>
        <v>0</v>
      </c>
      <c r="S9279" s="248">
        <f t="shared" si="1441"/>
        <v>0</v>
      </c>
      <c r="T9279" s="248">
        <f t="shared" si="1442"/>
        <v>0</v>
      </c>
      <c r="U9279" s="248">
        <f t="shared" si="1443"/>
        <v>0</v>
      </c>
      <c r="V9279" s="13"/>
      <c r="W9279" s="7"/>
      <c r="AT9279" s="130"/>
      <c r="BF9279" s="33">
        <f t="shared" si="1449"/>
        <v>41242</v>
      </c>
      <c r="BG9279" s="34">
        <f t="shared" si="1444"/>
        <v>82.88000000000001</v>
      </c>
      <c r="BH9279" s="32">
        <f t="shared" si="1445"/>
        <v>1</v>
      </c>
      <c r="BI9279" s="32">
        <f t="shared" si="1446"/>
        <v>0</v>
      </c>
      <c r="BJ9279" s="69">
        <f t="shared" si="1447"/>
        <v>0</v>
      </c>
      <c r="BK9279" s="158" t="str">
        <f t="shared" si="1448"/>
        <v/>
      </c>
    </row>
    <row r="9280" spans="1:63" ht="12" customHeight="1" x14ac:dyDescent="0.2">
      <c r="A9280" s="8"/>
      <c r="B9280" s="7"/>
      <c r="C9280" s="7"/>
      <c r="D9280" s="7"/>
      <c r="E9280" s="7"/>
      <c r="F9280" s="7"/>
      <c r="G9280" s="7"/>
      <c r="H9280" s="7"/>
      <c r="I9280" s="10"/>
      <c r="J9280" s="25"/>
      <c r="K9280" s="250"/>
      <c r="L9280" s="31"/>
      <c r="M9280" s="9"/>
      <c r="N9280" s="11" t="s">
        <v>25</v>
      </c>
      <c r="O9280" s="39"/>
      <c r="P9280" s="47"/>
      <c r="Q9280" s="13"/>
      <c r="R9280" s="248">
        <f t="shared" si="1440"/>
        <v>0</v>
      </c>
      <c r="S9280" s="248">
        <f t="shared" si="1441"/>
        <v>0</v>
      </c>
      <c r="T9280" s="248">
        <f t="shared" si="1442"/>
        <v>0</v>
      </c>
      <c r="U9280" s="248">
        <f t="shared" si="1443"/>
        <v>0</v>
      </c>
      <c r="V9280" s="13"/>
      <c r="W9280" s="7"/>
      <c r="AT9280" s="130"/>
      <c r="BF9280" s="33">
        <f t="shared" si="1449"/>
        <v>41242</v>
      </c>
      <c r="BG9280" s="34">
        <f t="shared" si="1444"/>
        <v>82.88000000000001</v>
      </c>
      <c r="BH9280" s="32">
        <f t="shared" si="1445"/>
        <v>1</v>
      </c>
      <c r="BI9280" s="32">
        <f t="shared" si="1446"/>
        <v>0</v>
      </c>
      <c r="BJ9280" s="69">
        <f t="shared" si="1447"/>
        <v>0</v>
      </c>
      <c r="BK9280" s="158" t="str">
        <f t="shared" si="1448"/>
        <v/>
      </c>
    </row>
    <row r="9281" spans="1:63" ht="12" customHeight="1" x14ac:dyDescent="0.2">
      <c r="A9281" s="8"/>
      <c r="B9281" s="7"/>
      <c r="C9281" s="7"/>
      <c r="D9281" s="7"/>
      <c r="E9281" s="7"/>
      <c r="F9281" s="7"/>
      <c r="G9281" s="7"/>
      <c r="H9281" s="7"/>
      <c r="I9281" s="10"/>
      <c r="J9281" s="25"/>
      <c r="K9281" s="250"/>
      <c r="L9281" s="31"/>
      <c r="M9281" s="9"/>
      <c r="N9281" s="11" t="s">
        <v>25</v>
      </c>
      <c r="O9281" s="39"/>
      <c r="P9281" s="47"/>
      <c r="Q9281" s="13"/>
      <c r="R9281" s="248">
        <f t="shared" si="1440"/>
        <v>0</v>
      </c>
      <c r="S9281" s="248">
        <f t="shared" si="1441"/>
        <v>0</v>
      </c>
      <c r="T9281" s="248">
        <f t="shared" si="1442"/>
        <v>0</v>
      </c>
      <c r="U9281" s="248">
        <f t="shared" si="1443"/>
        <v>0</v>
      </c>
      <c r="V9281" s="13"/>
      <c r="W9281" s="7"/>
      <c r="AT9281" s="130"/>
      <c r="BF9281" s="33">
        <f t="shared" si="1449"/>
        <v>41242</v>
      </c>
      <c r="BG9281" s="34">
        <f t="shared" si="1444"/>
        <v>82.88000000000001</v>
      </c>
      <c r="BH9281" s="32">
        <f t="shared" si="1445"/>
        <v>1</v>
      </c>
      <c r="BI9281" s="32">
        <f t="shared" si="1446"/>
        <v>0</v>
      </c>
      <c r="BJ9281" s="69">
        <f t="shared" si="1447"/>
        <v>0</v>
      </c>
      <c r="BK9281" s="158" t="str">
        <f t="shared" si="1448"/>
        <v/>
      </c>
    </row>
    <row r="9282" spans="1:63" ht="12" customHeight="1" x14ac:dyDescent="0.2">
      <c r="A9282" s="8"/>
      <c r="B9282" s="7"/>
      <c r="C9282" s="7"/>
      <c r="D9282" s="7"/>
      <c r="E9282" s="7"/>
      <c r="F9282" s="7"/>
      <c r="G9282" s="7"/>
      <c r="H9282" s="7"/>
      <c r="I9282" s="10"/>
      <c r="J9282" s="25"/>
      <c r="K9282" s="250"/>
      <c r="L9282" s="31"/>
      <c r="M9282" s="9"/>
      <c r="N9282" s="11" t="s">
        <v>25</v>
      </c>
      <c r="O9282" s="39"/>
      <c r="P9282" s="47"/>
      <c r="Q9282" s="13"/>
      <c r="R9282" s="248">
        <f t="shared" si="1440"/>
        <v>0</v>
      </c>
      <c r="S9282" s="248">
        <f t="shared" si="1441"/>
        <v>0</v>
      </c>
      <c r="T9282" s="248">
        <f t="shared" si="1442"/>
        <v>0</v>
      </c>
      <c r="U9282" s="248">
        <f t="shared" si="1443"/>
        <v>0</v>
      </c>
      <c r="V9282" s="13"/>
      <c r="W9282" s="7"/>
      <c r="AT9282" s="130"/>
      <c r="BF9282" s="33">
        <f t="shared" si="1449"/>
        <v>41242</v>
      </c>
      <c r="BG9282" s="34">
        <f t="shared" si="1444"/>
        <v>82.88000000000001</v>
      </c>
      <c r="BH9282" s="32">
        <f t="shared" si="1445"/>
        <v>1</v>
      </c>
      <c r="BI9282" s="32">
        <f t="shared" si="1446"/>
        <v>0</v>
      </c>
      <c r="BJ9282" s="69">
        <f t="shared" si="1447"/>
        <v>0</v>
      </c>
      <c r="BK9282" s="158" t="str">
        <f t="shared" si="1448"/>
        <v/>
      </c>
    </row>
    <row r="9283" spans="1:63" ht="12" customHeight="1" x14ac:dyDescent="0.2">
      <c r="A9283" s="8"/>
      <c r="B9283" s="7"/>
      <c r="C9283" s="7"/>
      <c r="D9283" s="7"/>
      <c r="E9283" s="7"/>
      <c r="F9283" s="7"/>
      <c r="G9283" s="7"/>
      <c r="H9283" s="7"/>
      <c r="I9283" s="10"/>
      <c r="J9283" s="25"/>
      <c r="K9283" s="250"/>
      <c r="L9283" s="31"/>
      <c r="M9283" s="9"/>
      <c r="N9283" s="11" t="s">
        <v>25</v>
      </c>
      <c r="O9283" s="39"/>
      <c r="P9283" s="47"/>
      <c r="Q9283" s="13"/>
      <c r="R9283" s="248">
        <f t="shared" si="1440"/>
        <v>0</v>
      </c>
      <c r="S9283" s="248">
        <f t="shared" si="1441"/>
        <v>0</v>
      </c>
      <c r="T9283" s="248">
        <f t="shared" si="1442"/>
        <v>0</v>
      </c>
      <c r="U9283" s="248">
        <f t="shared" si="1443"/>
        <v>0</v>
      </c>
      <c r="V9283" s="13"/>
      <c r="W9283" s="7"/>
      <c r="AT9283" s="130"/>
      <c r="BF9283" s="33">
        <f t="shared" si="1449"/>
        <v>41242</v>
      </c>
      <c r="BG9283" s="34">
        <f t="shared" si="1444"/>
        <v>82.88000000000001</v>
      </c>
      <c r="BH9283" s="32">
        <f t="shared" si="1445"/>
        <v>1</v>
      </c>
      <c r="BI9283" s="32">
        <f t="shared" si="1446"/>
        <v>0</v>
      </c>
      <c r="BJ9283" s="69">
        <f t="shared" si="1447"/>
        <v>0</v>
      </c>
      <c r="BK9283" s="158" t="str">
        <f t="shared" si="1448"/>
        <v/>
      </c>
    </row>
    <row r="9284" spans="1:63" ht="12" customHeight="1" x14ac:dyDescent="0.2">
      <c r="A9284" s="8"/>
      <c r="B9284" s="7"/>
      <c r="C9284" s="7"/>
      <c r="D9284" s="7"/>
      <c r="E9284" s="7"/>
      <c r="F9284" s="7"/>
      <c r="G9284" s="7"/>
      <c r="H9284" s="7"/>
      <c r="I9284" s="10"/>
      <c r="J9284" s="25"/>
      <c r="K9284" s="250"/>
      <c r="L9284" s="31"/>
      <c r="M9284" s="9"/>
      <c r="N9284" s="11" t="s">
        <v>25</v>
      </c>
      <c r="O9284" s="39"/>
      <c r="P9284" s="47"/>
      <c r="Q9284" s="13"/>
      <c r="R9284" s="248">
        <f t="shared" si="1440"/>
        <v>0</v>
      </c>
      <c r="S9284" s="248">
        <f t="shared" si="1441"/>
        <v>0</v>
      </c>
      <c r="T9284" s="248">
        <f t="shared" si="1442"/>
        <v>0</v>
      </c>
      <c r="U9284" s="248">
        <f t="shared" si="1443"/>
        <v>0</v>
      </c>
      <c r="V9284" s="13"/>
      <c r="W9284" s="7"/>
      <c r="AT9284" s="130"/>
      <c r="BF9284" s="33">
        <f t="shared" si="1449"/>
        <v>41242</v>
      </c>
      <c r="BG9284" s="34">
        <f t="shared" si="1444"/>
        <v>82.88000000000001</v>
      </c>
      <c r="BH9284" s="32">
        <f t="shared" si="1445"/>
        <v>1</v>
      </c>
      <c r="BI9284" s="32">
        <f t="shared" si="1446"/>
        <v>0</v>
      </c>
      <c r="BJ9284" s="69">
        <f t="shared" si="1447"/>
        <v>0</v>
      </c>
      <c r="BK9284" s="158" t="str">
        <f t="shared" si="1448"/>
        <v/>
      </c>
    </row>
    <row r="9285" spans="1:63" ht="12" customHeight="1" x14ac:dyDescent="0.2">
      <c r="A9285" s="8"/>
      <c r="B9285" s="7"/>
      <c r="C9285" s="7"/>
      <c r="D9285" s="7"/>
      <c r="E9285" s="7"/>
      <c r="F9285" s="7"/>
      <c r="G9285" s="7"/>
      <c r="H9285" s="7"/>
      <c r="I9285" s="10"/>
      <c r="J9285" s="25"/>
      <c r="K9285" s="250"/>
      <c r="L9285" s="31"/>
      <c r="M9285" s="9"/>
      <c r="N9285" s="11" t="s">
        <v>25</v>
      </c>
      <c r="O9285" s="39"/>
      <c r="P9285" s="47"/>
      <c r="Q9285" s="13"/>
      <c r="R9285" s="248">
        <f t="shared" si="1440"/>
        <v>0</v>
      </c>
      <c r="S9285" s="248">
        <f t="shared" si="1441"/>
        <v>0</v>
      </c>
      <c r="T9285" s="248">
        <f t="shared" si="1442"/>
        <v>0</v>
      </c>
      <c r="U9285" s="248">
        <f t="shared" si="1443"/>
        <v>0</v>
      </c>
      <c r="V9285" s="13"/>
      <c r="W9285" s="7"/>
      <c r="AT9285" s="130"/>
      <c r="BF9285" s="33">
        <f t="shared" si="1449"/>
        <v>41242</v>
      </c>
      <c r="BG9285" s="34">
        <f t="shared" si="1444"/>
        <v>82.88000000000001</v>
      </c>
      <c r="BH9285" s="32">
        <f t="shared" si="1445"/>
        <v>1</v>
      </c>
      <c r="BI9285" s="32">
        <f t="shared" si="1446"/>
        <v>0</v>
      </c>
      <c r="BJ9285" s="69">
        <f t="shared" si="1447"/>
        <v>0</v>
      </c>
      <c r="BK9285" s="158" t="str">
        <f t="shared" si="1448"/>
        <v/>
      </c>
    </row>
    <row r="9286" spans="1:63" ht="12" customHeight="1" x14ac:dyDescent="0.2">
      <c r="A9286" s="8"/>
      <c r="B9286" s="7"/>
      <c r="C9286" s="7"/>
      <c r="D9286" s="7"/>
      <c r="E9286" s="7"/>
      <c r="F9286" s="7"/>
      <c r="G9286" s="7"/>
      <c r="H9286" s="7"/>
      <c r="I9286" s="10"/>
      <c r="J9286" s="25"/>
      <c r="K9286" s="250"/>
      <c r="L9286" s="31"/>
      <c r="M9286" s="9"/>
      <c r="N9286" s="11" t="s">
        <v>25</v>
      </c>
      <c r="O9286" s="39"/>
      <c r="P9286" s="47"/>
      <c r="Q9286" s="13"/>
      <c r="R9286" s="248">
        <f t="shared" si="1440"/>
        <v>0</v>
      </c>
      <c r="S9286" s="248">
        <f t="shared" si="1441"/>
        <v>0</v>
      </c>
      <c r="T9286" s="248">
        <f t="shared" si="1442"/>
        <v>0</v>
      </c>
      <c r="U9286" s="248">
        <f t="shared" si="1443"/>
        <v>0</v>
      </c>
      <c r="V9286" s="13"/>
      <c r="W9286" s="7"/>
      <c r="AT9286" s="130"/>
      <c r="BF9286" s="33">
        <f t="shared" si="1449"/>
        <v>41242</v>
      </c>
      <c r="BG9286" s="34">
        <f t="shared" si="1444"/>
        <v>82.88000000000001</v>
      </c>
      <c r="BH9286" s="32">
        <f t="shared" si="1445"/>
        <v>1</v>
      </c>
      <c r="BI9286" s="32">
        <f t="shared" si="1446"/>
        <v>0</v>
      </c>
      <c r="BJ9286" s="69">
        <f t="shared" si="1447"/>
        <v>0</v>
      </c>
      <c r="BK9286" s="158" t="str">
        <f t="shared" si="1448"/>
        <v/>
      </c>
    </row>
    <row r="9287" spans="1:63" ht="12" customHeight="1" x14ac:dyDescent="0.2">
      <c r="A9287" s="8"/>
      <c r="B9287" s="7"/>
      <c r="C9287" s="7"/>
      <c r="D9287" s="7"/>
      <c r="E9287" s="7"/>
      <c r="F9287" s="7"/>
      <c r="G9287" s="7"/>
      <c r="H9287" s="7"/>
      <c r="I9287" s="10"/>
      <c r="J9287" s="25"/>
      <c r="K9287" s="250"/>
      <c r="L9287" s="31"/>
      <c r="M9287" s="9"/>
      <c r="N9287" s="11" t="s">
        <v>25</v>
      </c>
      <c r="O9287" s="39"/>
      <c r="P9287" s="47"/>
      <c r="Q9287" s="13"/>
      <c r="R9287" s="248">
        <f t="shared" si="1440"/>
        <v>0</v>
      </c>
      <c r="S9287" s="248">
        <f t="shared" si="1441"/>
        <v>0</v>
      </c>
      <c r="T9287" s="248">
        <f t="shared" si="1442"/>
        <v>0</v>
      </c>
      <c r="U9287" s="248">
        <f t="shared" si="1443"/>
        <v>0</v>
      </c>
      <c r="V9287" s="13"/>
      <c r="W9287" s="7"/>
      <c r="AT9287" s="130"/>
      <c r="BF9287" s="33">
        <f t="shared" si="1449"/>
        <v>41242</v>
      </c>
      <c r="BG9287" s="34">
        <f t="shared" si="1444"/>
        <v>82.88000000000001</v>
      </c>
      <c r="BH9287" s="32">
        <f t="shared" si="1445"/>
        <v>1</v>
      </c>
      <c r="BI9287" s="32">
        <f t="shared" si="1446"/>
        <v>0</v>
      </c>
      <c r="BJ9287" s="69">
        <f t="shared" si="1447"/>
        <v>0</v>
      </c>
      <c r="BK9287" s="158" t="str">
        <f t="shared" si="1448"/>
        <v/>
      </c>
    </row>
    <row r="9288" spans="1:63" ht="12" customHeight="1" x14ac:dyDescent="0.2">
      <c r="A9288" s="8"/>
      <c r="B9288" s="7"/>
      <c r="C9288" s="7"/>
      <c r="D9288" s="7"/>
      <c r="E9288" s="7"/>
      <c r="F9288" s="7"/>
      <c r="G9288" s="7"/>
      <c r="H9288" s="7"/>
      <c r="I9288" s="10"/>
      <c r="J9288" s="25"/>
      <c r="K9288" s="250"/>
      <c r="L9288" s="31"/>
      <c r="M9288" s="9"/>
      <c r="N9288" s="11" t="s">
        <v>25</v>
      </c>
      <c r="O9288" s="39"/>
      <c r="P9288" s="47"/>
      <c r="Q9288" s="13"/>
      <c r="R9288" s="248">
        <f t="shared" si="1440"/>
        <v>0</v>
      </c>
      <c r="S9288" s="248">
        <f t="shared" si="1441"/>
        <v>0</v>
      </c>
      <c r="T9288" s="248">
        <f t="shared" si="1442"/>
        <v>0</v>
      </c>
      <c r="U9288" s="248">
        <f t="shared" si="1443"/>
        <v>0</v>
      </c>
      <c r="V9288" s="13"/>
      <c r="W9288" s="7"/>
      <c r="AT9288" s="130"/>
      <c r="BF9288" s="33">
        <f t="shared" si="1449"/>
        <v>41242</v>
      </c>
      <c r="BG9288" s="34">
        <f t="shared" si="1444"/>
        <v>82.88000000000001</v>
      </c>
      <c r="BH9288" s="32">
        <f t="shared" si="1445"/>
        <v>1</v>
      </c>
      <c r="BI9288" s="32">
        <f t="shared" si="1446"/>
        <v>0</v>
      </c>
      <c r="BJ9288" s="69">
        <f t="shared" si="1447"/>
        <v>0</v>
      </c>
      <c r="BK9288" s="158" t="str">
        <f t="shared" si="1448"/>
        <v/>
      </c>
    </row>
    <row r="9289" spans="1:63" ht="12" customHeight="1" x14ac:dyDescent="0.2">
      <c r="A9289" s="8"/>
      <c r="B9289" s="7"/>
      <c r="C9289" s="7"/>
      <c r="D9289" s="7"/>
      <c r="E9289" s="7"/>
      <c r="F9289" s="7"/>
      <c r="G9289" s="7"/>
      <c r="H9289" s="7"/>
      <c r="I9289" s="10"/>
      <c r="J9289" s="25"/>
      <c r="K9289" s="250"/>
      <c r="L9289" s="31"/>
      <c r="M9289" s="9"/>
      <c r="N9289" s="11" t="s">
        <v>25</v>
      </c>
      <c r="O9289" s="39"/>
      <c r="P9289" s="47"/>
      <c r="Q9289" s="13"/>
      <c r="R9289" s="248">
        <f t="shared" si="1440"/>
        <v>0</v>
      </c>
      <c r="S9289" s="248">
        <f t="shared" si="1441"/>
        <v>0</v>
      </c>
      <c r="T9289" s="248">
        <f t="shared" si="1442"/>
        <v>0</v>
      </c>
      <c r="U9289" s="248">
        <f t="shared" si="1443"/>
        <v>0</v>
      </c>
      <c r="V9289" s="13"/>
      <c r="W9289" s="7"/>
      <c r="AT9289" s="130"/>
      <c r="BF9289" s="33">
        <f t="shared" si="1449"/>
        <v>41242</v>
      </c>
      <c r="BG9289" s="34">
        <f t="shared" si="1444"/>
        <v>82.88000000000001</v>
      </c>
      <c r="BH9289" s="32">
        <f t="shared" si="1445"/>
        <v>1</v>
      </c>
      <c r="BI9289" s="32">
        <f t="shared" si="1446"/>
        <v>0</v>
      </c>
      <c r="BJ9289" s="69">
        <f t="shared" si="1447"/>
        <v>0</v>
      </c>
      <c r="BK9289" s="158" t="str">
        <f t="shared" si="1448"/>
        <v/>
      </c>
    </row>
    <row r="9290" spans="1:63" ht="12" customHeight="1" x14ac:dyDescent="0.2">
      <c r="A9290" s="8"/>
      <c r="B9290" s="7"/>
      <c r="C9290" s="7"/>
      <c r="D9290" s="7"/>
      <c r="E9290" s="7"/>
      <c r="F9290" s="7"/>
      <c r="G9290" s="7"/>
      <c r="H9290" s="7"/>
      <c r="I9290" s="10"/>
      <c r="J9290" s="25"/>
      <c r="K9290" s="250"/>
      <c r="L9290" s="31"/>
      <c r="M9290" s="9"/>
      <c r="N9290" s="11" t="s">
        <v>25</v>
      </c>
      <c r="O9290" s="39"/>
      <c r="P9290" s="47"/>
      <c r="Q9290" s="13"/>
      <c r="R9290" s="248">
        <f t="shared" si="1440"/>
        <v>0</v>
      </c>
      <c r="S9290" s="248">
        <f t="shared" si="1441"/>
        <v>0</v>
      </c>
      <c r="T9290" s="248">
        <f t="shared" si="1442"/>
        <v>0</v>
      </c>
      <c r="U9290" s="248">
        <f t="shared" si="1443"/>
        <v>0</v>
      </c>
      <c r="V9290" s="13"/>
      <c r="W9290" s="7"/>
      <c r="AT9290" s="130"/>
      <c r="BF9290" s="33">
        <f t="shared" si="1449"/>
        <v>41242</v>
      </c>
      <c r="BG9290" s="34">
        <f t="shared" si="1444"/>
        <v>82.88000000000001</v>
      </c>
      <c r="BH9290" s="32">
        <f t="shared" si="1445"/>
        <v>1</v>
      </c>
      <c r="BI9290" s="32">
        <f t="shared" si="1446"/>
        <v>0</v>
      </c>
      <c r="BJ9290" s="69">
        <f t="shared" si="1447"/>
        <v>0</v>
      </c>
      <c r="BK9290" s="158" t="str">
        <f t="shared" si="1448"/>
        <v/>
      </c>
    </row>
    <row r="9291" spans="1:63" ht="12" customHeight="1" x14ac:dyDescent="0.2">
      <c r="A9291" s="8"/>
      <c r="B9291" s="7"/>
      <c r="C9291" s="7"/>
      <c r="D9291" s="7"/>
      <c r="E9291" s="7"/>
      <c r="F9291" s="7"/>
      <c r="G9291" s="7"/>
      <c r="H9291" s="7"/>
      <c r="I9291" s="10"/>
      <c r="J9291" s="25"/>
      <c r="K9291" s="250"/>
      <c r="L9291" s="31"/>
      <c r="M9291" s="9"/>
      <c r="N9291" s="11" t="s">
        <v>25</v>
      </c>
      <c r="O9291" s="39"/>
      <c r="P9291" s="47"/>
      <c r="Q9291" s="13"/>
      <c r="R9291" s="248">
        <f t="shared" ref="R9291:R9354" si="1450">IF(N9291&lt;&gt;"M",ROUND(IF(M9291&lt;&gt;"Y",IF(P9291&lt;&gt;"Y",K9291,K9291*(BH9291-1)),0),ROUNDING),"")</f>
        <v>0</v>
      </c>
      <c r="S9291" s="248">
        <f t="shared" ref="S9291:S9354" si="1451">IF(N9291&lt;&gt;"M",ROUND(IF(O9291&gt;0,IF(M9291="Y",BI9291*(1-O9291),IF(BI9291&gt;R9291,R9291 + (BI9291 - R9291)*(1-O9291),BI9291)),BI9291),ROUNDING),"")</f>
        <v>0</v>
      </c>
      <c r="T9291" s="248">
        <f t="shared" ref="T9291:T9354" si="1452">IF(N9291&lt;&gt;"M",ROUND(IF(O9291&gt;0,IF(M9291="Y",BJ9291*(1-O9291),IF(BJ9291&gt;R9291,R9291 + (BJ9291 - R9291)*(1-O9291),BJ9291)),BJ9291),ROUNDING),"")</f>
        <v>0</v>
      </c>
      <c r="U9291" s="248">
        <f t="shared" ref="U9291:U9354" si="1453">IF(N9291&lt;&gt;"M",ROUND(IF(OR(N9291="P",N9291=""),0,IF(OR(M9291="N",M9291=""),T9291-R9291,T9291)),ROUNDING),"")</f>
        <v>0</v>
      </c>
      <c r="V9291" s="13"/>
      <c r="W9291" s="7"/>
      <c r="AT9291" s="130"/>
      <c r="BF9291" s="33">
        <f t="shared" si="1449"/>
        <v>41242</v>
      </c>
      <c r="BG9291" s="34">
        <f t="shared" ref="BG9291:BG9354" si="1454">IF(N9291&lt;&gt;"M",BG9290+U9291,BG9290)</f>
        <v>82.88000000000001</v>
      </c>
      <c r="BH9291" s="32">
        <f t="shared" ref="BH9291:BH9354" si="1455">IF(L9291&lt;&gt;"",IF(ODDS_TYPE=1,L9291,IF(ODDS_TYPE=2,IF(L9291&gt;0,1+L9291/100,IF(L9291&lt;0,1-100/L9291,1)),IF(ODDS_TYPE=3,1+L9291,IF(ODDS_TYPE=4,1+L9291,IF(ODDS_TYPE=5,IF(L9291&gt;0,1+L9291,1-1/L9291),IF(ODDS_TYPE=6,IF(L9291&gt;=0,L9291+1,1-1/L9291),1)))))),1)</f>
        <v>1</v>
      </c>
      <c r="BI9291" s="32">
        <f t="shared" ref="BI9291:BI9354" si="1456">IF(P9291&lt;&gt;"Y",IF(M9291&lt;&gt;"Y",K9291*BH9291,K9291*BH9291 - K9291),IF(M9291&lt;&gt;"Y",K9291*BH9291,K9291))</f>
        <v>0</v>
      </c>
      <c r="BJ9291" s="69">
        <f t="shared" ref="BJ9291:BJ9354" si="1457">IF(P9291&lt;&gt;"Y",
IF(M9291&lt;&gt;"Y",
IF(N9291="Y",K9291*BH9291,IF(N9291="P",0,IF(OR(N9291="R",N9291="PU"),K9291,IF(N9291="H",K9291*BH9291*0.5,IF(N9291="HW",K9291*0.5*(1 + BH9291),IF(N9291="HL",K9291*0.5,0)))))),
IF(N9291="Y",K9291*BH9291 - K9291,IF(N9291="P",0,IF(OR(N9291="R",N9291="PU"),0,IF(N9291="H",IF(BH9291&gt;2,0.5*K9291*BH9291 - K9291,0),IF(N9291="HW",K9291*0.5*(1 + BH9291) - K9291,IF(N9291="HL",0,0))))))),
IF(M9291&lt;&gt;"Y",
IF(N9291="Y",K9291*BH9291,IF(N9291="P",0,IF(OR(N9291="R",N9291="PU"),K9291*(BH9291-1),IF(N9291="H",K9291*BH9291*0.5,IF(N9291="HW",K9291*(BH9291-1)*0.5,IF(N9291="HL",K9291*BH9291 - K9291*0.5,0)))))),
IF(N9291="Y",K9291,IF(N9291="P",0,IF(OR(N9291="R",N9291="PU"),0,IF(N9291="H",IF(BH9291&lt;2,K9291*BH9291*0.5 - K9291*(BH9291-1),0),IF(N9291="HW",0,IF(N9291="HL",K9291*0.5,0)))))))
)</f>
        <v>0</v>
      </c>
      <c r="BK9291" s="158" t="str">
        <f t="shared" ref="BK9291:BK9354" si="1458">IF(FILT_M=1,IF(LEN(C9291)&gt;0,C9291,""),IF(FILT_M=2,IF(LEN(E9291)&gt;0,E9291,""),IF(FILT_M=3,IF(LEN(F9291)&gt;0,F9291,""),IF(FILT_M=4,IF(LEN(G9291)&gt;0,G9291,""),""))))</f>
        <v/>
      </c>
    </row>
    <row r="9292" spans="1:63" ht="12" customHeight="1" x14ac:dyDescent="0.2">
      <c r="A9292" s="8"/>
      <c r="B9292" s="7"/>
      <c r="C9292" s="7"/>
      <c r="D9292" s="7"/>
      <c r="E9292" s="7"/>
      <c r="F9292" s="7"/>
      <c r="G9292" s="7"/>
      <c r="H9292" s="7"/>
      <c r="I9292" s="10"/>
      <c r="J9292" s="25"/>
      <c r="K9292" s="250"/>
      <c r="L9292" s="31"/>
      <c r="M9292" s="9"/>
      <c r="N9292" s="11" t="s">
        <v>25</v>
      </c>
      <c r="O9292" s="39"/>
      <c r="P9292" s="47"/>
      <c r="Q9292" s="13"/>
      <c r="R9292" s="248">
        <f t="shared" si="1450"/>
        <v>0</v>
      </c>
      <c r="S9292" s="248">
        <f t="shared" si="1451"/>
        <v>0</v>
      </c>
      <c r="T9292" s="248">
        <f t="shared" si="1452"/>
        <v>0</v>
      </c>
      <c r="U9292" s="248">
        <f t="shared" si="1453"/>
        <v>0</v>
      </c>
      <c r="V9292" s="13"/>
      <c r="W9292" s="7"/>
      <c r="AT9292" s="130"/>
      <c r="BF9292" s="33">
        <f t="shared" ref="BF9292:BF9355" si="1459">IF(A9292&gt;2,A9292,BF9291)</f>
        <v>41242</v>
      </c>
      <c r="BG9292" s="34">
        <f t="shared" si="1454"/>
        <v>82.88000000000001</v>
      </c>
      <c r="BH9292" s="32">
        <f t="shared" si="1455"/>
        <v>1</v>
      </c>
      <c r="BI9292" s="32">
        <f t="shared" si="1456"/>
        <v>0</v>
      </c>
      <c r="BJ9292" s="69">
        <f t="shared" si="1457"/>
        <v>0</v>
      </c>
      <c r="BK9292" s="158" t="str">
        <f t="shared" si="1458"/>
        <v/>
      </c>
    </row>
    <row r="9293" spans="1:63" ht="12" customHeight="1" x14ac:dyDescent="0.2">
      <c r="A9293" s="8"/>
      <c r="B9293" s="7"/>
      <c r="C9293" s="7"/>
      <c r="D9293" s="7"/>
      <c r="E9293" s="7"/>
      <c r="F9293" s="7"/>
      <c r="G9293" s="7"/>
      <c r="H9293" s="7"/>
      <c r="I9293" s="10"/>
      <c r="J9293" s="25"/>
      <c r="K9293" s="250"/>
      <c r="L9293" s="31"/>
      <c r="M9293" s="9"/>
      <c r="N9293" s="11" t="s">
        <v>25</v>
      </c>
      <c r="O9293" s="39"/>
      <c r="P9293" s="47"/>
      <c r="Q9293" s="13"/>
      <c r="R9293" s="248">
        <f t="shared" si="1450"/>
        <v>0</v>
      </c>
      <c r="S9293" s="248">
        <f t="shared" si="1451"/>
        <v>0</v>
      </c>
      <c r="T9293" s="248">
        <f t="shared" si="1452"/>
        <v>0</v>
      </c>
      <c r="U9293" s="248">
        <f t="shared" si="1453"/>
        <v>0</v>
      </c>
      <c r="V9293" s="13"/>
      <c r="W9293" s="7"/>
      <c r="AT9293" s="130"/>
      <c r="BF9293" s="33">
        <f t="shared" si="1459"/>
        <v>41242</v>
      </c>
      <c r="BG9293" s="34">
        <f t="shared" si="1454"/>
        <v>82.88000000000001</v>
      </c>
      <c r="BH9293" s="32">
        <f t="shared" si="1455"/>
        <v>1</v>
      </c>
      <c r="BI9293" s="32">
        <f t="shared" si="1456"/>
        <v>0</v>
      </c>
      <c r="BJ9293" s="69">
        <f t="shared" si="1457"/>
        <v>0</v>
      </c>
      <c r="BK9293" s="158" t="str">
        <f t="shared" si="1458"/>
        <v/>
      </c>
    </row>
    <row r="9294" spans="1:63" ht="12" customHeight="1" x14ac:dyDescent="0.2">
      <c r="A9294" s="8"/>
      <c r="B9294" s="7"/>
      <c r="C9294" s="7"/>
      <c r="D9294" s="7"/>
      <c r="E9294" s="7"/>
      <c r="F9294" s="7"/>
      <c r="G9294" s="7"/>
      <c r="H9294" s="7"/>
      <c r="I9294" s="10"/>
      <c r="J9294" s="25"/>
      <c r="K9294" s="250"/>
      <c r="L9294" s="31"/>
      <c r="M9294" s="9"/>
      <c r="N9294" s="11" t="s">
        <v>25</v>
      </c>
      <c r="O9294" s="39"/>
      <c r="P9294" s="47"/>
      <c r="Q9294" s="13"/>
      <c r="R9294" s="248">
        <f t="shared" si="1450"/>
        <v>0</v>
      </c>
      <c r="S9294" s="248">
        <f t="shared" si="1451"/>
        <v>0</v>
      </c>
      <c r="T9294" s="248">
        <f t="shared" si="1452"/>
        <v>0</v>
      </c>
      <c r="U9294" s="248">
        <f t="shared" si="1453"/>
        <v>0</v>
      </c>
      <c r="V9294" s="13"/>
      <c r="W9294" s="7"/>
      <c r="AT9294" s="130"/>
      <c r="BF9294" s="33">
        <f t="shared" si="1459"/>
        <v>41242</v>
      </c>
      <c r="BG9294" s="34">
        <f t="shared" si="1454"/>
        <v>82.88000000000001</v>
      </c>
      <c r="BH9294" s="32">
        <f t="shared" si="1455"/>
        <v>1</v>
      </c>
      <c r="BI9294" s="32">
        <f t="shared" si="1456"/>
        <v>0</v>
      </c>
      <c r="BJ9294" s="69">
        <f t="shared" si="1457"/>
        <v>0</v>
      </c>
      <c r="BK9294" s="158" t="str">
        <f t="shared" si="1458"/>
        <v/>
      </c>
    </row>
    <row r="9295" spans="1:63" ht="12" customHeight="1" x14ac:dyDescent="0.2">
      <c r="A9295" s="8"/>
      <c r="B9295" s="7"/>
      <c r="C9295" s="7"/>
      <c r="D9295" s="7"/>
      <c r="E9295" s="7"/>
      <c r="F9295" s="7"/>
      <c r="G9295" s="7"/>
      <c r="H9295" s="7"/>
      <c r="I9295" s="10"/>
      <c r="J9295" s="25"/>
      <c r="K9295" s="250"/>
      <c r="L9295" s="31"/>
      <c r="M9295" s="9"/>
      <c r="N9295" s="11" t="s">
        <v>25</v>
      </c>
      <c r="O9295" s="39"/>
      <c r="P9295" s="47"/>
      <c r="Q9295" s="13"/>
      <c r="R9295" s="248">
        <f t="shared" si="1450"/>
        <v>0</v>
      </c>
      <c r="S9295" s="248">
        <f t="shared" si="1451"/>
        <v>0</v>
      </c>
      <c r="T9295" s="248">
        <f t="shared" si="1452"/>
        <v>0</v>
      </c>
      <c r="U9295" s="248">
        <f t="shared" si="1453"/>
        <v>0</v>
      </c>
      <c r="V9295" s="13"/>
      <c r="W9295" s="7"/>
      <c r="AT9295" s="130"/>
      <c r="BF9295" s="33">
        <f t="shared" si="1459"/>
        <v>41242</v>
      </c>
      <c r="BG9295" s="34">
        <f t="shared" si="1454"/>
        <v>82.88000000000001</v>
      </c>
      <c r="BH9295" s="32">
        <f t="shared" si="1455"/>
        <v>1</v>
      </c>
      <c r="BI9295" s="32">
        <f t="shared" si="1456"/>
        <v>0</v>
      </c>
      <c r="BJ9295" s="69">
        <f t="shared" si="1457"/>
        <v>0</v>
      </c>
      <c r="BK9295" s="158" t="str">
        <f t="shared" si="1458"/>
        <v/>
      </c>
    </row>
    <row r="9296" spans="1:63" ht="12" customHeight="1" x14ac:dyDescent="0.2">
      <c r="A9296" s="8"/>
      <c r="B9296" s="7"/>
      <c r="C9296" s="7"/>
      <c r="D9296" s="7"/>
      <c r="E9296" s="7"/>
      <c r="F9296" s="7"/>
      <c r="G9296" s="7"/>
      <c r="H9296" s="7"/>
      <c r="I9296" s="10"/>
      <c r="J9296" s="25"/>
      <c r="K9296" s="250"/>
      <c r="L9296" s="31"/>
      <c r="M9296" s="9"/>
      <c r="N9296" s="11" t="s">
        <v>25</v>
      </c>
      <c r="O9296" s="39"/>
      <c r="P9296" s="47"/>
      <c r="Q9296" s="13"/>
      <c r="R9296" s="248">
        <f t="shared" si="1450"/>
        <v>0</v>
      </c>
      <c r="S9296" s="248">
        <f t="shared" si="1451"/>
        <v>0</v>
      </c>
      <c r="T9296" s="248">
        <f t="shared" si="1452"/>
        <v>0</v>
      </c>
      <c r="U9296" s="248">
        <f t="shared" si="1453"/>
        <v>0</v>
      </c>
      <c r="V9296" s="13"/>
      <c r="W9296" s="7"/>
      <c r="AT9296" s="130"/>
      <c r="BF9296" s="33">
        <f t="shared" si="1459"/>
        <v>41242</v>
      </c>
      <c r="BG9296" s="34">
        <f t="shared" si="1454"/>
        <v>82.88000000000001</v>
      </c>
      <c r="BH9296" s="32">
        <f t="shared" si="1455"/>
        <v>1</v>
      </c>
      <c r="BI9296" s="32">
        <f t="shared" si="1456"/>
        <v>0</v>
      </c>
      <c r="BJ9296" s="69">
        <f t="shared" si="1457"/>
        <v>0</v>
      </c>
      <c r="BK9296" s="158" t="str">
        <f t="shared" si="1458"/>
        <v/>
      </c>
    </row>
    <row r="9297" spans="1:63" ht="12" customHeight="1" x14ac:dyDescent="0.2">
      <c r="A9297" s="8"/>
      <c r="B9297" s="7"/>
      <c r="C9297" s="7"/>
      <c r="D9297" s="7"/>
      <c r="E9297" s="7"/>
      <c r="F9297" s="7"/>
      <c r="G9297" s="7"/>
      <c r="H9297" s="7"/>
      <c r="I9297" s="10"/>
      <c r="J9297" s="25"/>
      <c r="K9297" s="250"/>
      <c r="L9297" s="31"/>
      <c r="M9297" s="9"/>
      <c r="N9297" s="11" t="s">
        <v>25</v>
      </c>
      <c r="O9297" s="39"/>
      <c r="P9297" s="47"/>
      <c r="Q9297" s="13"/>
      <c r="R9297" s="248">
        <f t="shared" si="1450"/>
        <v>0</v>
      </c>
      <c r="S9297" s="248">
        <f t="shared" si="1451"/>
        <v>0</v>
      </c>
      <c r="T9297" s="248">
        <f t="shared" si="1452"/>
        <v>0</v>
      </c>
      <c r="U9297" s="248">
        <f t="shared" si="1453"/>
        <v>0</v>
      </c>
      <c r="V9297" s="13"/>
      <c r="W9297" s="7"/>
      <c r="AT9297" s="130"/>
      <c r="BF9297" s="33">
        <f t="shared" si="1459"/>
        <v>41242</v>
      </c>
      <c r="BG9297" s="34">
        <f t="shared" si="1454"/>
        <v>82.88000000000001</v>
      </c>
      <c r="BH9297" s="32">
        <f t="shared" si="1455"/>
        <v>1</v>
      </c>
      <c r="BI9297" s="32">
        <f t="shared" si="1456"/>
        <v>0</v>
      </c>
      <c r="BJ9297" s="69">
        <f t="shared" si="1457"/>
        <v>0</v>
      </c>
      <c r="BK9297" s="158" t="str">
        <f t="shared" si="1458"/>
        <v/>
      </c>
    </row>
    <row r="9298" spans="1:63" ht="12" customHeight="1" x14ac:dyDescent="0.2">
      <c r="A9298" s="8"/>
      <c r="B9298" s="7"/>
      <c r="C9298" s="7"/>
      <c r="D9298" s="7"/>
      <c r="E9298" s="7"/>
      <c r="F9298" s="7"/>
      <c r="G9298" s="7"/>
      <c r="H9298" s="7"/>
      <c r="I9298" s="10"/>
      <c r="J9298" s="25"/>
      <c r="K9298" s="250"/>
      <c r="L9298" s="31"/>
      <c r="M9298" s="9"/>
      <c r="N9298" s="11" t="s">
        <v>25</v>
      </c>
      <c r="O9298" s="39"/>
      <c r="P9298" s="47"/>
      <c r="Q9298" s="13"/>
      <c r="R9298" s="248">
        <f t="shared" si="1450"/>
        <v>0</v>
      </c>
      <c r="S9298" s="248">
        <f t="shared" si="1451"/>
        <v>0</v>
      </c>
      <c r="T9298" s="248">
        <f t="shared" si="1452"/>
        <v>0</v>
      </c>
      <c r="U9298" s="248">
        <f t="shared" si="1453"/>
        <v>0</v>
      </c>
      <c r="V9298" s="13"/>
      <c r="W9298" s="7"/>
      <c r="AT9298" s="130"/>
      <c r="BF9298" s="33">
        <f t="shared" si="1459"/>
        <v>41242</v>
      </c>
      <c r="BG9298" s="34">
        <f t="shared" si="1454"/>
        <v>82.88000000000001</v>
      </c>
      <c r="BH9298" s="32">
        <f t="shared" si="1455"/>
        <v>1</v>
      </c>
      <c r="BI9298" s="32">
        <f t="shared" si="1456"/>
        <v>0</v>
      </c>
      <c r="BJ9298" s="69">
        <f t="shared" si="1457"/>
        <v>0</v>
      </c>
      <c r="BK9298" s="158" t="str">
        <f t="shared" si="1458"/>
        <v/>
      </c>
    </row>
    <row r="9299" spans="1:63" ht="12" customHeight="1" x14ac:dyDescent="0.2">
      <c r="A9299" s="8"/>
      <c r="B9299" s="7"/>
      <c r="C9299" s="7"/>
      <c r="D9299" s="7"/>
      <c r="E9299" s="7"/>
      <c r="F9299" s="7"/>
      <c r="G9299" s="7"/>
      <c r="H9299" s="7"/>
      <c r="I9299" s="10"/>
      <c r="J9299" s="25"/>
      <c r="K9299" s="250"/>
      <c r="L9299" s="31"/>
      <c r="M9299" s="9"/>
      <c r="N9299" s="11" t="s">
        <v>25</v>
      </c>
      <c r="O9299" s="39"/>
      <c r="P9299" s="47"/>
      <c r="Q9299" s="13"/>
      <c r="R9299" s="248">
        <f t="shared" si="1450"/>
        <v>0</v>
      </c>
      <c r="S9299" s="248">
        <f t="shared" si="1451"/>
        <v>0</v>
      </c>
      <c r="T9299" s="248">
        <f t="shared" si="1452"/>
        <v>0</v>
      </c>
      <c r="U9299" s="248">
        <f t="shared" si="1453"/>
        <v>0</v>
      </c>
      <c r="V9299" s="13"/>
      <c r="W9299" s="7"/>
      <c r="AT9299" s="130"/>
      <c r="BF9299" s="33">
        <f t="shared" si="1459"/>
        <v>41242</v>
      </c>
      <c r="BG9299" s="34">
        <f t="shared" si="1454"/>
        <v>82.88000000000001</v>
      </c>
      <c r="BH9299" s="32">
        <f t="shared" si="1455"/>
        <v>1</v>
      </c>
      <c r="BI9299" s="32">
        <f t="shared" si="1456"/>
        <v>0</v>
      </c>
      <c r="BJ9299" s="69">
        <f t="shared" si="1457"/>
        <v>0</v>
      </c>
      <c r="BK9299" s="158" t="str">
        <f t="shared" si="1458"/>
        <v/>
      </c>
    </row>
    <row r="9300" spans="1:63" ht="12" customHeight="1" x14ac:dyDescent="0.2">
      <c r="A9300" s="8"/>
      <c r="B9300" s="7"/>
      <c r="C9300" s="7"/>
      <c r="D9300" s="7"/>
      <c r="E9300" s="7"/>
      <c r="F9300" s="7"/>
      <c r="G9300" s="7"/>
      <c r="H9300" s="7"/>
      <c r="I9300" s="10"/>
      <c r="J9300" s="25"/>
      <c r="K9300" s="250"/>
      <c r="L9300" s="31"/>
      <c r="M9300" s="9"/>
      <c r="N9300" s="11" t="s">
        <v>25</v>
      </c>
      <c r="O9300" s="39"/>
      <c r="P9300" s="47"/>
      <c r="Q9300" s="13"/>
      <c r="R9300" s="248">
        <f t="shared" si="1450"/>
        <v>0</v>
      </c>
      <c r="S9300" s="248">
        <f t="shared" si="1451"/>
        <v>0</v>
      </c>
      <c r="T9300" s="248">
        <f t="shared" si="1452"/>
        <v>0</v>
      </c>
      <c r="U9300" s="248">
        <f t="shared" si="1453"/>
        <v>0</v>
      </c>
      <c r="V9300" s="13"/>
      <c r="W9300" s="7"/>
      <c r="AT9300" s="130"/>
      <c r="BF9300" s="33">
        <f t="shared" si="1459"/>
        <v>41242</v>
      </c>
      <c r="BG9300" s="34">
        <f t="shared" si="1454"/>
        <v>82.88000000000001</v>
      </c>
      <c r="BH9300" s="32">
        <f t="shared" si="1455"/>
        <v>1</v>
      </c>
      <c r="BI9300" s="32">
        <f t="shared" si="1456"/>
        <v>0</v>
      </c>
      <c r="BJ9300" s="69">
        <f t="shared" si="1457"/>
        <v>0</v>
      </c>
      <c r="BK9300" s="158" t="str">
        <f t="shared" si="1458"/>
        <v/>
      </c>
    </row>
    <row r="9301" spans="1:63" ht="12" customHeight="1" x14ac:dyDescent="0.2">
      <c r="A9301" s="8"/>
      <c r="B9301" s="7"/>
      <c r="C9301" s="7"/>
      <c r="D9301" s="7"/>
      <c r="E9301" s="7"/>
      <c r="F9301" s="7"/>
      <c r="G9301" s="7"/>
      <c r="H9301" s="7"/>
      <c r="I9301" s="10"/>
      <c r="J9301" s="25"/>
      <c r="K9301" s="250"/>
      <c r="L9301" s="31"/>
      <c r="M9301" s="9"/>
      <c r="N9301" s="11" t="s">
        <v>25</v>
      </c>
      <c r="O9301" s="39"/>
      <c r="P9301" s="47"/>
      <c r="Q9301" s="13"/>
      <c r="R9301" s="248">
        <f t="shared" si="1450"/>
        <v>0</v>
      </c>
      <c r="S9301" s="248">
        <f t="shared" si="1451"/>
        <v>0</v>
      </c>
      <c r="T9301" s="248">
        <f t="shared" si="1452"/>
        <v>0</v>
      </c>
      <c r="U9301" s="248">
        <f t="shared" si="1453"/>
        <v>0</v>
      </c>
      <c r="V9301" s="13"/>
      <c r="W9301" s="7"/>
      <c r="AT9301" s="130"/>
      <c r="BF9301" s="33">
        <f t="shared" si="1459"/>
        <v>41242</v>
      </c>
      <c r="BG9301" s="34">
        <f t="shared" si="1454"/>
        <v>82.88000000000001</v>
      </c>
      <c r="BH9301" s="32">
        <f t="shared" si="1455"/>
        <v>1</v>
      </c>
      <c r="BI9301" s="32">
        <f t="shared" si="1456"/>
        <v>0</v>
      </c>
      <c r="BJ9301" s="69">
        <f t="shared" si="1457"/>
        <v>0</v>
      </c>
      <c r="BK9301" s="158" t="str">
        <f t="shared" si="1458"/>
        <v/>
      </c>
    </row>
    <row r="9302" spans="1:63" ht="12" customHeight="1" x14ac:dyDescent="0.2">
      <c r="A9302" s="8"/>
      <c r="B9302" s="7"/>
      <c r="C9302" s="7"/>
      <c r="D9302" s="7"/>
      <c r="E9302" s="7"/>
      <c r="F9302" s="7"/>
      <c r="G9302" s="7"/>
      <c r="H9302" s="7"/>
      <c r="I9302" s="10"/>
      <c r="J9302" s="25"/>
      <c r="K9302" s="250"/>
      <c r="L9302" s="31"/>
      <c r="M9302" s="9"/>
      <c r="N9302" s="11" t="s">
        <v>25</v>
      </c>
      <c r="O9302" s="39"/>
      <c r="P9302" s="47"/>
      <c r="Q9302" s="13"/>
      <c r="R9302" s="248">
        <f t="shared" si="1450"/>
        <v>0</v>
      </c>
      <c r="S9302" s="248">
        <f t="shared" si="1451"/>
        <v>0</v>
      </c>
      <c r="T9302" s="248">
        <f t="shared" si="1452"/>
        <v>0</v>
      </c>
      <c r="U9302" s="248">
        <f t="shared" si="1453"/>
        <v>0</v>
      </c>
      <c r="V9302" s="13"/>
      <c r="W9302" s="7"/>
      <c r="AT9302" s="130"/>
      <c r="BF9302" s="33">
        <f t="shared" si="1459"/>
        <v>41242</v>
      </c>
      <c r="BG9302" s="34">
        <f t="shared" si="1454"/>
        <v>82.88000000000001</v>
      </c>
      <c r="BH9302" s="32">
        <f t="shared" si="1455"/>
        <v>1</v>
      </c>
      <c r="BI9302" s="32">
        <f t="shared" si="1456"/>
        <v>0</v>
      </c>
      <c r="BJ9302" s="69">
        <f t="shared" si="1457"/>
        <v>0</v>
      </c>
      <c r="BK9302" s="158" t="str">
        <f t="shared" si="1458"/>
        <v/>
      </c>
    </row>
    <row r="9303" spans="1:63" ht="12" customHeight="1" x14ac:dyDescent="0.2">
      <c r="A9303" s="8"/>
      <c r="B9303" s="7"/>
      <c r="C9303" s="7"/>
      <c r="D9303" s="7"/>
      <c r="E9303" s="7"/>
      <c r="F9303" s="7"/>
      <c r="G9303" s="7"/>
      <c r="H9303" s="7"/>
      <c r="I9303" s="10"/>
      <c r="J9303" s="25"/>
      <c r="K9303" s="250"/>
      <c r="L9303" s="31"/>
      <c r="M9303" s="9"/>
      <c r="N9303" s="11" t="s">
        <v>25</v>
      </c>
      <c r="O9303" s="39"/>
      <c r="P9303" s="47"/>
      <c r="Q9303" s="13"/>
      <c r="R9303" s="248">
        <f t="shared" si="1450"/>
        <v>0</v>
      </c>
      <c r="S9303" s="248">
        <f t="shared" si="1451"/>
        <v>0</v>
      </c>
      <c r="T9303" s="248">
        <f t="shared" si="1452"/>
        <v>0</v>
      </c>
      <c r="U9303" s="248">
        <f t="shared" si="1453"/>
        <v>0</v>
      </c>
      <c r="V9303" s="13"/>
      <c r="W9303" s="7"/>
      <c r="AT9303" s="130"/>
      <c r="BF9303" s="33">
        <f t="shared" si="1459"/>
        <v>41242</v>
      </c>
      <c r="BG9303" s="34">
        <f t="shared" si="1454"/>
        <v>82.88000000000001</v>
      </c>
      <c r="BH9303" s="32">
        <f t="shared" si="1455"/>
        <v>1</v>
      </c>
      <c r="BI9303" s="32">
        <f t="shared" si="1456"/>
        <v>0</v>
      </c>
      <c r="BJ9303" s="69">
        <f t="shared" si="1457"/>
        <v>0</v>
      </c>
      <c r="BK9303" s="158" t="str">
        <f t="shared" si="1458"/>
        <v/>
      </c>
    </row>
    <row r="9304" spans="1:63" ht="12" customHeight="1" x14ac:dyDescent="0.2">
      <c r="A9304" s="8"/>
      <c r="B9304" s="7"/>
      <c r="C9304" s="7"/>
      <c r="D9304" s="7"/>
      <c r="E9304" s="7"/>
      <c r="F9304" s="7"/>
      <c r="G9304" s="7"/>
      <c r="H9304" s="7"/>
      <c r="I9304" s="10"/>
      <c r="J9304" s="25"/>
      <c r="K9304" s="250"/>
      <c r="L9304" s="31"/>
      <c r="M9304" s="9"/>
      <c r="N9304" s="11" t="s">
        <v>25</v>
      </c>
      <c r="O9304" s="39"/>
      <c r="P9304" s="47"/>
      <c r="Q9304" s="13"/>
      <c r="R9304" s="248">
        <f t="shared" si="1450"/>
        <v>0</v>
      </c>
      <c r="S9304" s="248">
        <f t="shared" si="1451"/>
        <v>0</v>
      </c>
      <c r="T9304" s="248">
        <f t="shared" si="1452"/>
        <v>0</v>
      </c>
      <c r="U9304" s="248">
        <f t="shared" si="1453"/>
        <v>0</v>
      </c>
      <c r="V9304" s="13"/>
      <c r="W9304" s="7"/>
      <c r="AT9304" s="130"/>
      <c r="BF9304" s="33">
        <f t="shared" si="1459"/>
        <v>41242</v>
      </c>
      <c r="BG9304" s="34">
        <f t="shared" si="1454"/>
        <v>82.88000000000001</v>
      </c>
      <c r="BH9304" s="32">
        <f t="shared" si="1455"/>
        <v>1</v>
      </c>
      <c r="BI9304" s="32">
        <f t="shared" si="1456"/>
        <v>0</v>
      </c>
      <c r="BJ9304" s="69">
        <f t="shared" si="1457"/>
        <v>0</v>
      </c>
      <c r="BK9304" s="158" t="str">
        <f t="shared" si="1458"/>
        <v/>
      </c>
    </row>
    <row r="9305" spans="1:63" ht="12" customHeight="1" x14ac:dyDescent="0.2">
      <c r="A9305" s="8"/>
      <c r="B9305" s="7"/>
      <c r="C9305" s="7"/>
      <c r="D9305" s="7"/>
      <c r="E9305" s="7"/>
      <c r="F9305" s="7"/>
      <c r="G9305" s="7"/>
      <c r="H9305" s="7"/>
      <c r="I9305" s="10"/>
      <c r="J9305" s="25"/>
      <c r="K9305" s="250"/>
      <c r="L9305" s="31"/>
      <c r="M9305" s="9"/>
      <c r="N9305" s="11" t="s">
        <v>25</v>
      </c>
      <c r="O9305" s="39"/>
      <c r="P9305" s="47"/>
      <c r="Q9305" s="13"/>
      <c r="R9305" s="248">
        <f t="shared" si="1450"/>
        <v>0</v>
      </c>
      <c r="S9305" s="248">
        <f t="shared" si="1451"/>
        <v>0</v>
      </c>
      <c r="T9305" s="248">
        <f t="shared" si="1452"/>
        <v>0</v>
      </c>
      <c r="U9305" s="248">
        <f t="shared" si="1453"/>
        <v>0</v>
      </c>
      <c r="V9305" s="13"/>
      <c r="W9305" s="7"/>
      <c r="AT9305" s="130"/>
      <c r="BF9305" s="33">
        <f t="shared" si="1459"/>
        <v>41242</v>
      </c>
      <c r="BG9305" s="34">
        <f t="shared" si="1454"/>
        <v>82.88000000000001</v>
      </c>
      <c r="BH9305" s="32">
        <f t="shared" si="1455"/>
        <v>1</v>
      </c>
      <c r="BI9305" s="32">
        <f t="shared" si="1456"/>
        <v>0</v>
      </c>
      <c r="BJ9305" s="69">
        <f t="shared" si="1457"/>
        <v>0</v>
      </c>
      <c r="BK9305" s="158" t="str">
        <f t="shared" si="1458"/>
        <v/>
      </c>
    </row>
    <row r="9306" spans="1:63" ht="12" customHeight="1" x14ac:dyDescent="0.2">
      <c r="A9306" s="8"/>
      <c r="B9306" s="7"/>
      <c r="C9306" s="7"/>
      <c r="D9306" s="7"/>
      <c r="E9306" s="7"/>
      <c r="F9306" s="7"/>
      <c r="G9306" s="7"/>
      <c r="H9306" s="7"/>
      <c r="I9306" s="10"/>
      <c r="J9306" s="25"/>
      <c r="K9306" s="250"/>
      <c r="L9306" s="31"/>
      <c r="M9306" s="9"/>
      <c r="N9306" s="11" t="s">
        <v>25</v>
      </c>
      <c r="O9306" s="39"/>
      <c r="P9306" s="47"/>
      <c r="Q9306" s="13"/>
      <c r="R9306" s="248">
        <f t="shared" si="1450"/>
        <v>0</v>
      </c>
      <c r="S9306" s="248">
        <f t="shared" si="1451"/>
        <v>0</v>
      </c>
      <c r="T9306" s="248">
        <f t="shared" si="1452"/>
        <v>0</v>
      </c>
      <c r="U9306" s="248">
        <f t="shared" si="1453"/>
        <v>0</v>
      </c>
      <c r="V9306" s="13"/>
      <c r="W9306" s="7"/>
      <c r="AT9306" s="130"/>
      <c r="BF9306" s="33">
        <f t="shared" si="1459"/>
        <v>41242</v>
      </c>
      <c r="BG9306" s="34">
        <f t="shared" si="1454"/>
        <v>82.88000000000001</v>
      </c>
      <c r="BH9306" s="32">
        <f t="shared" si="1455"/>
        <v>1</v>
      </c>
      <c r="BI9306" s="32">
        <f t="shared" si="1456"/>
        <v>0</v>
      </c>
      <c r="BJ9306" s="69">
        <f t="shared" si="1457"/>
        <v>0</v>
      </c>
      <c r="BK9306" s="158" t="str">
        <f t="shared" si="1458"/>
        <v/>
      </c>
    </row>
    <row r="9307" spans="1:63" ht="12" customHeight="1" x14ac:dyDescent="0.2">
      <c r="A9307" s="8"/>
      <c r="B9307" s="7"/>
      <c r="C9307" s="7"/>
      <c r="D9307" s="7"/>
      <c r="E9307" s="7"/>
      <c r="F9307" s="7"/>
      <c r="G9307" s="7"/>
      <c r="H9307" s="7"/>
      <c r="I9307" s="10"/>
      <c r="J9307" s="25"/>
      <c r="K9307" s="250"/>
      <c r="L9307" s="31"/>
      <c r="M9307" s="9"/>
      <c r="N9307" s="11" t="s">
        <v>25</v>
      </c>
      <c r="O9307" s="39"/>
      <c r="P9307" s="47"/>
      <c r="Q9307" s="13"/>
      <c r="R9307" s="248">
        <f t="shared" si="1450"/>
        <v>0</v>
      </c>
      <c r="S9307" s="248">
        <f t="shared" si="1451"/>
        <v>0</v>
      </c>
      <c r="T9307" s="248">
        <f t="shared" si="1452"/>
        <v>0</v>
      </c>
      <c r="U9307" s="248">
        <f t="shared" si="1453"/>
        <v>0</v>
      </c>
      <c r="V9307" s="13"/>
      <c r="W9307" s="7"/>
      <c r="AT9307" s="130"/>
      <c r="BF9307" s="33">
        <f t="shared" si="1459"/>
        <v>41242</v>
      </c>
      <c r="BG9307" s="34">
        <f t="shared" si="1454"/>
        <v>82.88000000000001</v>
      </c>
      <c r="BH9307" s="32">
        <f t="shared" si="1455"/>
        <v>1</v>
      </c>
      <c r="BI9307" s="32">
        <f t="shared" si="1456"/>
        <v>0</v>
      </c>
      <c r="BJ9307" s="69">
        <f t="shared" si="1457"/>
        <v>0</v>
      </c>
      <c r="BK9307" s="158" t="str">
        <f t="shared" si="1458"/>
        <v/>
      </c>
    </row>
    <row r="9308" spans="1:63" ht="12" customHeight="1" x14ac:dyDescent="0.2">
      <c r="A9308" s="8"/>
      <c r="B9308" s="7"/>
      <c r="C9308" s="7"/>
      <c r="D9308" s="7"/>
      <c r="E9308" s="7"/>
      <c r="F9308" s="7"/>
      <c r="G9308" s="7"/>
      <c r="H9308" s="7"/>
      <c r="I9308" s="10"/>
      <c r="J9308" s="25"/>
      <c r="K9308" s="250"/>
      <c r="L9308" s="31"/>
      <c r="M9308" s="9"/>
      <c r="N9308" s="11" t="s">
        <v>25</v>
      </c>
      <c r="O9308" s="39"/>
      <c r="P9308" s="47"/>
      <c r="Q9308" s="13"/>
      <c r="R9308" s="248">
        <f t="shared" si="1450"/>
        <v>0</v>
      </c>
      <c r="S9308" s="248">
        <f t="shared" si="1451"/>
        <v>0</v>
      </c>
      <c r="T9308" s="248">
        <f t="shared" si="1452"/>
        <v>0</v>
      </c>
      <c r="U9308" s="248">
        <f t="shared" si="1453"/>
        <v>0</v>
      </c>
      <c r="V9308" s="13"/>
      <c r="W9308" s="7"/>
      <c r="AT9308" s="130"/>
      <c r="BF9308" s="33">
        <f t="shared" si="1459"/>
        <v>41242</v>
      </c>
      <c r="BG9308" s="34">
        <f t="shared" si="1454"/>
        <v>82.88000000000001</v>
      </c>
      <c r="BH9308" s="32">
        <f t="shared" si="1455"/>
        <v>1</v>
      </c>
      <c r="BI9308" s="32">
        <f t="shared" si="1456"/>
        <v>0</v>
      </c>
      <c r="BJ9308" s="69">
        <f t="shared" si="1457"/>
        <v>0</v>
      </c>
      <c r="BK9308" s="158" t="str">
        <f t="shared" si="1458"/>
        <v/>
      </c>
    </row>
    <row r="9309" spans="1:63" ht="12" customHeight="1" x14ac:dyDescent="0.2">
      <c r="A9309" s="8"/>
      <c r="B9309" s="7"/>
      <c r="C9309" s="7"/>
      <c r="D9309" s="7"/>
      <c r="E9309" s="7"/>
      <c r="F9309" s="7"/>
      <c r="G9309" s="7"/>
      <c r="H9309" s="7"/>
      <c r="I9309" s="10"/>
      <c r="J9309" s="25"/>
      <c r="K9309" s="250"/>
      <c r="L9309" s="31"/>
      <c r="M9309" s="9"/>
      <c r="N9309" s="11" t="s">
        <v>25</v>
      </c>
      <c r="O9309" s="39"/>
      <c r="P9309" s="47"/>
      <c r="Q9309" s="13"/>
      <c r="R9309" s="248">
        <f t="shared" si="1450"/>
        <v>0</v>
      </c>
      <c r="S9309" s="248">
        <f t="shared" si="1451"/>
        <v>0</v>
      </c>
      <c r="T9309" s="248">
        <f t="shared" si="1452"/>
        <v>0</v>
      </c>
      <c r="U9309" s="248">
        <f t="shared" si="1453"/>
        <v>0</v>
      </c>
      <c r="V9309" s="13"/>
      <c r="W9309" s="7"/>
      <c r="AT9309" s="130"/>
      <c r="BF9309" s="33">
        <f t="shared" si="1459"/>
        <v>41242</v>
      </c>
      <c r="BG9309" s="34">
        <f t="shared" si="1454"/>
        <v>82.88000000000001</v>
      </c>
      <c r="BH9309" s="32">
        <f t="shared" si="1455"/>
        <v>1</v>
      </c>
      <c r="BI9309" s="32">
        <f t="shared" si="1456"/>
        <v>0</v>
      </c>
      <c r="BJ9309" s="69">
        <f t="shared" si="1457"/>
        <v>0</v>
      </c>
      <c r="BK9309" s="158" t="str">
        <f t="shared" si="1458"/>
        <v/>
      </c>
    </row>
    <row r="9310" spans="1:63" ht="12" customHeight="1" x14ac:dyDescent="0.2">
      <c r="A9310" s="8"/>
      <c r="B9310" s="7"/>
      <c r="C9310" s="7"/>
      <c r="D9310" s="7"/>
      <c r="E9310" s="7"/>
      <c r="F9310" s="7"/>
      <c r="G9310" s="7"/>
      <c r="H9310" s="7"/>
      <c r="I9310" s="10"/>
      <c r="J9310" s="25"/>
      <c r="K9310" s="250"/>
      <c r="L9310" s="31"/>
      <c r="M9310" s="9"/>
      <c r="N9310" s="11" t="s">
        <v>25</v>
      </c>
      <c r="O9310" s="39"/>
      <c r="P9310" s="47"/>
      <c r="Q9310" s="13"/>
      <c r="R9310" s="248">
        <f t="shared" si="1450"/>
        <v>0</v>
      </c>
      <c r="S9310" s="248">
        <f t="shared" si="1451"/>
        <v>0</v>
      </c>
      <c r="T9310" s="248">
        <f t="shared" si="1452"/>
        <v>0</v>
      </c>
      <c r="U9310" s="248">
        <f t="shared" si="1453"/>
        <v>0</v>
      </c>
      <c r="V9310" s="13"/>
      <c r="W9310" s="7"/>
      <c r="AT9310" s="130"/>
      <c r="BF9310" s="33">
        <f t="shared" si="1459"/>
        <v>41242</v>
      </c>
      <c r="BG9310" s="34">
        <f t="shared" si="1454"/>
        <v>82.88000000000001</v>
      </c>
      <c r="BH9310" s="32">
        <f t="shared" si="1455"/>
        <v>1</v>
      </c>
      <c r="BI9310" s="32">
        <f t="shared" si="1456"/>
        <v>0</v>
      </c>
      <c r="BJ9310" s="69">
        <f t="shared" si="1457"/>
        <v>0</v>
      </c>
      <c r="BK9310" s="158" t="str">
        <f t="shared" si="1458"/>
        <v/>
      </c>
    </row>
    <row r="9311" spans="1:63" ht="12" customHeight="1" x14ac:dyDescent="0.2">
      <c r="A9311" s="8"/>
      <c r="B9311" s="7"/>
      <c r="C9311" s="7"/>
      <c r="D9311" s="7"/>
      <c r="E9311" s="7"/>
      <c r="F9311" s="7"/>
      <c r="G9311" s="7"/>
      <c r="H9311" s="7"/>
      <c r="I9311" s="10"/>
      <c r="J9311" s="25"/>
      <c r="K9311" s="250"/>
      <c r="L9311" s="31"/>
      <c r="M9311" s="9"/>
      <c r="N9311" s="11" t="s">
        <v>25</v>
      </c>
      <c r="O9311" s="39"/>
      <c r="P9311" s="47"/>
      <c r="Q9311" s="13"/>
      <c r="R9311" s="248">
        <f t="shared" si="1450"/>
        <v>0</v>
      </c>
      <c r="S9311" s="248">
        <f t="shared" si="1451"/>
        <v>0</v>
      </c>
      <c r="T9311" s="248">
        <f t="shared" si="1452"/>
        <v>0</v>
      </c>
      <c r="U9311" s="248">
        <f t="shared" si="1453"/>
        <v>0</v>
      </c>
      <c r="V9311" s="13"/>
      <c r="W9311" s="7"/>
      <c r="AT9311" s="130"/>
      <c r="BF9311" s="33">
        <f t="shared" si="1459"/>
        <v>41242</v>
      </c>
      <c r="BG9311" s="34">
        <f t="shared" si="1454"/>
        <v>82.88000000000001</v>
      </c>
      <c r="BH9311" s="32">
        <f t="shared" si="1455"/>
        <v>1</v>
      </c>
      <c r="BI9311" s="32">
        <f t="shared" si="1456"/>
        <v>0</v>
      </c>
      <c r="BJ9311" s="69">
        <f t="shared" si="1457"/>
        <v>0</v>
      </c>
      <c r="BK9311" s="158" t="str">
        <f t="shared" si="1458"/>
        <v/>
      </c>
    </row>
    <row r="9312" spans="1:63" ht="12" customHeight="1" x14ac:dyDescent="0.2">
      <c r="A9312" s="8"/>
      <c r="B9312" s="7"/>
      <c r="C9312" s="7"/>
      <c r="D9312" s="7"/>
      <c r="E9312" s="7"/>
      <c r="F9312" s="7"/>
      <c r="G9312" s="7"/>
      <c r="H9312" s="7"/>
      <c r="I9312" s="10"/>
      <c r="J9312" s="25"/>
      <c r="K9312" s="250"/>
      <c r="L9312" s="31"/>
      <c r="M9312" s="9"/>
      <c r="N9312" s="11" t="s">
        <v>25</v>
      </c>
      <c r="O9312" s="39"/>
      <c r="P9312" s="47"/>
      <c r="Q9312" s="13"/>
      <c r="R9312" s="248">
        <f t="shared" si="1450"/>
        <v>0</v>
      </c>
      <c r="S9312" s="248">
        <f t="shared" si="1451"/>
        <v>0</v>
      </c>
      <c r="T9312" s="248">
        <f t="shared" si="1452"/>
        <v>0</v>
      </c>
      <c r="U9312" s="248">
        <f t="shared" si="1453"/>
        <v>0</v>
      </c>
      <c r="V9312" s="13"/>
      <c r="W9312" s="7"/>
      <c r="AT9312" s="130"/>
      <c r="BF9312" s="33">
        <f t="shared" si="1459"/>
        <v>41242</v>
      </c>
      <c r="BG9312" s="34">
        <f t="shared" si="1454"/>
        <v>82.88000000000001</v>
      </c>
      <c r="BH9312" s="32">
        <f t="shared" si="1455"/>
        <v>1</v>
      </c>
      <c r="BI9312" s="32">
        <f t="shared" si="1456"/>
        <v>0</v>
      </c>
      <c r="BJ9312" s="69">
        <f t="shared" si="1457"/>
        <v>0</v>
      </c>
      <c r="BK9312" s="158" t="str">
        <f t="shared" si="1458"/>
        <v/>
      </c>
    </row>
    <row r="9313" spans="1:63" ht="12" customHeight="1" x14ac:dyDescent="0.2">
      <c r="A9313" s="8"/>
      <c r="B9313" s="7"/>
      <c r="C9313" s="7"/>
      <c r="D9313" s="7"/>
      <c r="E9313" s="7"/>
      <c r="F9313" s="7"/>
      <c r="G9313" s="7"/>
      <c r="H9313" s="7"/>
      <c r="I9313" s="10"/>
      <c r="J9313" s="25"/>
      <c r="K9313" s="250"/>
      <c r="L9313" s="31"/>
      <c r="M9313" s="9"/>
      <c r="N9313" s="11" t="s">
        <v>25</v>
      </c>
      <c r="O9313" s="39"/>
      <c r="P9313" s="47"/>
      <c r="Q9313" s="13"/>
      <c r="R9313" s="248">
        <f t="shared" si="1450"/>
        <v>0</v>
      </c>
      <c r="S9313" s="248">
        <f t="shared" si="1451"/>
        <v>0</v>
      </c>
      <c r="T9313" s="248">
        <f t="shared" si="1452"/>
        <v>0</v>
      </c>
      <c r="U9313" s="248">
        <f t="shared" si="1453"/>
        <v>0</v>
      </c>
      <c r="V9313" s="13"/>
      <c r="W9313" s="7"/>
      <c r="AT9313" s="130"/>
      <c r="BF9313" s="33">
        <f t="shared" si="1459"/>
        <v>41242</v>
      </c>
      <c r="BG9313" s="34">
        <f t="shared" si="1454"/>
        <v>82.88000000000001</v>
      </c>
      <c r="BH9313" s="32">
        <f t="shared" si="1455"/>
        <v>1</v>
      </c>
      <c r="BI9313" s="32">
        <f t="shared" si="1456"/>
        <v>0</v>
      </c>
      <c r="BJ9313" s="69">
        <f t="shared" si="1457"/>
        <v>0</v>
      </c>
      <c r="BK9313" s="158" t="str">
        <f t="shared" si="1458"/>
        <v/>
      </c>
    </row>
    <row r="9314" spans="1:63" ht="12" customHeight="1" x14ac:dyDescent="0.2">
      <c r="A9314" s="8"/>
      <c r="B9314" s="7"/>
      <c r="C9314" s="7"/>
      <c r="D9314" s="7"/>
      <c r="E9314" s="7"/>
      <c r="F9314" s="7"/>
      <c r="G9314" s="7"/>
      <c r="H9314" s="7"/>
      <c r="I9314" s="10"/>
      <c r="J9314" s="25"/>
      <c r="K9314" s="250"/>
      <c r="L9314" s="31"/>
      <c r="M9314" s="9"/>
      <c r="N9314" s="11" t="s">
        <v>25</v>
      </c>
      <c r="O9314" s="39"/>
      <c r="P9314" s="47"/>
      <c r="Q9314" s="13"/>
      <c r="R9314" s="248">
        <f t="shared" si="1450"/>
        <v>0</v>
      </c>
      <c r="S9314" s="248">
        <f t="shared" si="1451"/>
        <v>0</v>
      </c>
      <c r="T9314" s="248">
        <f t="shared" si="1452"/>
        <v>0</v>
      </c>
      <c r="U9314" s="248">
        <f t="shared" si="1453"/>
        <v>0</v>
      </c>
      <c r="V9314" s="13"/>
      <c r="W9314" s="7"/>
      <c r="AT9314" s="130"/>
      <c r="BF9314" s="33">
        <f t="shared" si="1459"/>
        <v>41242</v>
      </c>
      <c r="BG9314" s="34">
        <f t="shared" si="1454"/>
        <v>82.88000000000001</v>
      </c>
      <c r="BH9314" s="32">
        <f t="shared" si="1455"/>
        <v>1</v>
      </c>
      <c r="BI9314" s="32">
        <f t="shared" si="1456"/>
        <v>0</v>
      </c>
      <c r="BJ9314" s="69">
        <f t="shared" si="1457"/>
        <v>0</v>
      </c>
      <c r="BK9314" s="158" t="str">
        <f t="shared" si="1458"/>
        <v/>
      </c>
    </row>
    <row r="9315" spans="1:63" ht="12" customHeight="1" x14ac:dyDescent="0.2">
      <c r="A9315" s="8"/>
      <c r="B9315" s="7"/>
      <c r="C9315" s="7"/>
      <c r="D9315" s="7"/>
      <c r="E9315" s="7"/>
      <c r="F9315" s="7"/>
      <c r="G9315" s="7"/>
      <c r="H9315" s="7"/>
      <c r="I9315" s="10"/>
      <c r="J9315" s="25"/>
      <c r="K9315" s="250"/>
      <c r="L9315" s="31"/>
      <c r="M9315" s="9"/>
      <c r="N9315" s="11" t="s">
        <v>25</v>
      </c>
      <c r="O9315" s="39"/>
      <c r="P9315" s="47"/>
      <c r="Q9315" s="13"/>
      <c r="R9315" s="248">
        <f t="shared" si="1450"/>
        <v>0</v>
      </c>
      <c r="S9315" s="248">
        <f t="shared" si="1451"/>
        <v>0</v>
      </c>
      <c r="T9315" s="248">
        <f t="shared" si="1452"/>
        <v>0</v>
      </c>
      <c r="U9315" s="248">
        <f t="shared" si="1453"/>
        <v>0</v>
      </c>
      <c r="V9315" s="13"/>
      <c r="W9315" s="7"/>
      <c r="AT9315" s="130"/>
      <c r="BF9315" s="33">
        <f t="shared" si="1459"/>
        <v>41242</v>
      </c>
      <c r="BG9315" s="34">
        <f t="shared" si="1454"/>
        <v>82.88000000000001</v>
      </c>
      <c r="BH9315" s="32">
        <f t="shared" si="1455"/>
        <v>1</v>
      </c>
      <c r="BI9315" s="32">
        <f t="shared" si="1456"/>
        <v>0</v>
      </c>
      <c r="BJ9315" s="69">
        <f t="shared" si="1457"/>
        <v>0</v>
      </c>
      <c r="BK9315" s="158" t="str">
        <f t="shared" si="1458"/>
        <v/>
      </c>
    </row>
    <row r="9316" spans="1:63" ht="12" customHeight="1" x14ac:dyDescent="0.2">
      <c r="A9316" s="8"/>
      <c r="B9316" s="7"/>
      <c r="C9316" s="7"/>
      <c r="D9316" s="7"/>
      <c r="E9316" s="7"/>
      <c r="F9316" s="7"/>
      <c r="G9316" s="7"/>
      <c r="H9316" s="7"/>
      <c r="I9316" s="10"/>
      <c r="J9316" s="25"/>
      <c r="K9316" s="250"/>
      <c r="L9316" s="31"/>
      <c r="M9316" s="9"/>
      <c r="N9316" s="11" t="s">
        <v>25</v>
      </c>
      <c r="O9316" s="39"/>
      <c r="P9316" s="47"/>
      <c r="Q9316" s="13"/>
      <c r="R9316" s="248">
        <f t="shared" si="1450"/>
        <v>0</v>
      </c>
      <c r="S9316" s="248">
        <f t="shared" si="1451"/>
        <v>0</v>
      </c>
      <c r="T9316" s="248">
        <f t="shared" si="1452"/>
        <v>0</v>
      </c>
      <c r="U9316" s="248">
        <f t="shared" si="1453"/>
        <v>0</v>
      </c>
      <c r="V9316" s="13"/>
      <c r="W9316" s="7"/>
      <c r="AT9316" s="130"/>
      <c r="BF9316" s="33">
        <f t="shared" si="1459"/>
        <v>41242</v>
      </c>
      <c r="BG9316" s="34">
        <f t="shared" si="1454"/>
        <v>82.88000000000001</v>
      </c>
      <c r="BH9316" s="32">
        <f t="shared" si="1455"/>
        <v>1</v>
      </c>
      <c r="BI9316" s="32">
        <f t="shared" si="1456"/>
        <v>0</v>
      </c>
      <c r="BJ9316" s="69">
        <f t="shared" si="1457"/>
        <v>0</v>
      </c>
      <c r="BK9316" s="158" t="str">
        <f t="shared" si="1458"/>
        <v/>
      </c>
    </row>
    <row r="9317" spans="1:63" ht="12" customHeight="1" x14ac:dyDescent="0.2">
      <c r="A9317" s="8"/>
      <c r="B9317" s="7"/>
      <c r="C9317" s="7"/>
      <c r="D9317" s="7"/>
      <c r="E9317" s="7"/>
      <c r="F9317" s="7"/>
      <c r="G9317" s="7"/>
      <c r="H9317" s="7"/>
      <c r="I9317" s="10"/>
      <c r="J9317" s="25"/>
      <c r="K9317" s="250"/>
      <c r="L9317" s="31"/>
      <c r="M9317" s="9"/>
      <c r="N9317" s="11" t="s">
        <v>25</v>
      </c>
      <c r="O9317" s="39"/>
      <c r="P9317" s="47"/>
      <c r="Q9317" s="13"/>
      <c r="R9317" s="248">
        <f t="shared" si="1450"/>
        <v>0</v>
      </c>
      <c r="S9317" s="248">
        <f t="shared" si="1451"/>
        <v>0</v>
      </c>
      <c r="T9317" s="248">
        <f t="shared" si="1452"/>
        <v>0</v>
      </c>
      <c r="U9317" s="248">
        <f t="shared" si="1453"/>
        <v>0</v>
      </c>
      <c r="V9317" s="13"/>
      <c r="W9317" s="7"/>
      <c r="AT9317" s="130"/>
      <c r="BF9317" s="33">
        <f t="shared" si="1459"/>
        <v>41242</v>
      </c>
      <c r="BG9317" s="34">
        <f t="shared" si="1454"/>
        <v>82.88000000000001</v>
      </c>
      <c r="BH9317" s="32">
        <f t="shared" si="1455"/>
        <v>1</v>
      </c>
      <c r="BI9317" s="32">
        <f t="shared" si="1456"/>
        <v>0</v>
      </c>
      <c r="BJ9317" s="69">
        <f t="shared" si="1457"/>
        <v>0</v>
      </c>
      <c r="BK9317" s="158" t="str">
        <f t="shared" si="1458"/>
        <v/>
      </c>
    </row>
    <row r="9318" spans="1:63" ht="12" customHeight="1" x14ac:dyDescent="0.2">
      <c r="A9318" s="8"/>
      <c r="B9318" s="7"/>
      <c r="C9318" s="7"/>
      <c r="D9318" s="7"/>
      <c r="E9318" s="7"/>
      <c r="F9318" s="7"/>
      <c r="G9318" s="7"/>
      <c r="H9318" s="7"/>
      <c r="I9318" s="10"/>
      <c r="J9318" s="25"/>
      <c r="K9318" s="250"/>
      <c r="L9318" s="31"/>
      <c r="M9318" s="9"/>
      <c r="N9318" s="11" t="s">
        <v>25</v>
      </c>
      <c r="O9318" s="39"/>
      <c r="P9318" s="47"/>
      <c r="Q9318" s="13"/>
      <c r="R9318" s="248">
        <f t="shared" si="1450"/>
        <v>0</v>
      </c>
      <c r="S9318" s="248">
        <f t="shared" si="1451"/>
        <v>0</v>
      </c>
      <c r="T9318" s="248">
        <f t="shared" si="1452"/>
        <v>0</v>
      </c>
      <c r="U9318" s="248">
        <f t="shared" si="1453"/>
        <v>0</v>
      </c>
      <c r="V9318" s="13"/>
      <c r="W9318" s="7"/>
      <c r="AT9318" s="130"/>
      <c r="BF9318" s="33">
        <f t="shared" si="1459"/>
        <v>41242</v>
      </c>
      <c r="BG9318" s="34">
        <f t="shared" si="1454"/>
        <v>82.88000000000001</v>
      </c>
      <c r="BH9318" s="32">
        <f t="shared" si="1455"/>
        <v>1</v>
      </c>
      <c r="BI9318" s="32">
        <f t="shared" si="1456"/>
        <v>0</v>
      </c>
      <c r="BJ9318" s="69">
        <f t="shared" si="1457"/>
        <v>0</v>
      </c>
      <c r="BK9318" s="158" t="str">
        <f t="shared" si="1458"/>
        <v/>
      </c>
    </row>
    <row r="9319" spans="1:63" ht="12" customHeight="1" x14ac:dyDescent="0.2">
      <c r="A9319" s="8"/>
      <c r="B9319" s="7"/>
      <c r="C9319" s="7"/>
      <c r="D9319" s="7"/>
      <c r="E9319" s="7"/>
      <c r="F9319" s="7"/>
      <c r="G9319" s="7"/>
      <c r="H9319" s="7"/>
      <c r="I9319" s="10"/>
      <c r="J9319" s="25"/>
      <c r="K9319" s="250"/>
      <c r="L9319" s="31"/>
      <c r="M9319" s="9"/>
      <c r="N9319" s="11" t="s">
        <v>25</v>
      </c>
      <c r="O9319" s="39"/>
      <c r="P9319" s="47"/>
      <c r="Q9319" s="13"/>
      <c r="R9319" s="248">
        <f t="shared" si="1450"/>
        <v>0</v>
      </c>
      <c r="S9319" s="248">
        <f t="shared" si="1451"/>
        <v>0</v>
      </c>
      <c r="T9319" s="248">
        <f t="shared" si="1452"/>
        <v>0</v>
      </c>
      <c r="U9319" s="248">
        <f t="shared" si="1453"/>
        <v>0</v>
      </c>
      <c r="V9319" s="13"/>
      <c r="W9319" s="7"/>
      <c r="AT9319" s="130"/>
      <c r="BF9319" s="33">
        <f t="shared" si="1459"/>
        <v>41242</v>
      </c>
      <c r="BG9319" s="34">
        <f t="shared" si="1454"/>
        <v>82.88000000000001</v>
      </c>
      <c r="BH9319" s="32">
        <f t="shared" si="1455"/>
        <v>1</v>
      </c>
      <c r="BI9319" s="32">
        <f t="shared" si="1456"/>
        <v>0</v>
      </c>
      <c r="BJ9319" s="69">
        <f t="shared" si="1457"/>
        <v>0</v>
      </c>
      <c r="BK9319" s="158" t="str">
        <f t="shared" si="1458"/>
        <v/>
      </c>
    </row>
    <row r="9320" spans="1:63" ht="12" customHeight="1" x14ac:dyDescent="0.2">
      <c r="A9320" s="8"/>
      <c r="B9320" s="7"/>
      <c r="C9320" s="7"/>
      <c r="D9320" s="7"/>
      <c r="E9320" s="7"/>
      <c r="F9320" s="7"/>
      <c r="G9320" s="7"/>
      <c r="H9320" s="7"/>
      <c r="I9320" s="10"/>
      <c r="J9320" s="25"/>
      <c r="K9320" s="250"/>
      <c r="L9320" s="31"/>
      <c r="M9320" s="9"/>
      <c r="N9320" s="11" t="s">
        <v>25</v>
      </c>
      <c r="O9320" s="39"/>
      <c r="P9320" s="47"/>
      <c r="Q9320" s="13"/>
      <c r="R9320" s="248">
        <f t="shared" si="1450"/>
        <v>0</v>
      </c>
      <c r="S9320" s="248">
        <f t="shared" si="1451"/>
        <v>0</v>
      </c>
      <c r="T9320" s="248">
        <f t="shared" si="1452"/>
        <v>0</v>
      </c>
      <c r="U9320" s="248">
        <f t="shared" si="1453"/>
        <v>0</v>
      </c>
      <c r="V9320" s="13"/>
      <c r="W9320" s="7"/>
      <c r="AT9320" s="130"/>
      <c r="BF9320" s="33">
        <f t="shared" si="1459"/>
        <v>41242</v>
      </c>
      <c r="BG9320" s="34">
        <f t="shared" si="1454"/>
        <v>82.88000000000001</v>
      </c>
      <c r="BH9320" s="32">
        <f t="shared" si="1455"/>
        <v>1</v>
      </c>
      <c r="BI9320" s="32">
        <f t="shared" si="1456"/>
        <v>0</v>
      </c>
      <c r="BJ9320" s="69">
        <f t="shared" si="1457"/>
        <v>0</v>
      </c>
      <c r="BK9320" s="158" t="str">
        <f t="shared" si="1458"/>
        <v/>
      </c>
    </row>
    <row r="9321" spans="1:63" ht="12" customHeight="1" x14ac:dyDescent="0.2">
      <c r="A9321" s="8"/>
      <c r="B9321" s="7"/>
      <c r="C9321" s="7"/>
      <c r="D9321" s="7"/>
      <c r="E9321" s="7"/>
      <c r="F9321" s="7"/>
      <c r="G9321" s="7"/>
      <c r="H9321" s="7"/>
      <c r="I9321" s="10"/>
      <c r="J9321" s="25"/>
      <c r="K9321" s="250"/>
      <c r="L9321" s="31"/>
      <c r="M9321" s="9"/>
      <c r="N9321" s="11" t="s">
        <v>25</v>
      </c>
      <c r="O9321" s="39"/>
      <c r="P9321" s="47"/>
      <c r="Q9321" s="13"/>
      <c r="R9321" s="248">
        <f t="shared" si="1450"/>
        <v>0</v>
      </c>
      <c r="S9321" s="248">
        <f t="shared" si="1451"/>
        <v>0</v>
      </c>
      <c r="T9321" s="248">
        <f t="shared" si="1452"/>
        <v>0</v>
      </c>
      <c r="U9321" s="248">
        <f t="shared" si="1453"/>
        <v>0</v>
      </c>
      <c r="V9321" s="13"/>
      <c r="W9321" s="7"/>
      <c r="AT9321" s="130"/>
      <c r="BF9321" s="33">
        <f t="shared" si="1459"/>
        <v>41242</v>
      </c>
      <c r="BG9321" s="34">
        <f t="shared" si="1454"/>
        <v>82.88000000000001</v>
      </c>
      <c r="BH9321" s="32">
        <f t="shared" si="1455"/>
        <v>1</v>
      </c>
      <c r="BI9321" s="32">
        <f t="shared" si="1456"/>
        <v>0</v>
      </c>
      <c r="BJ9321" s="69">
        <f t="shared" si="1457"/>
        <v>0</v>
      </c>
      <c r="BK9321" s="158" t="str">
        <f t="shared" si="1458"/>
        <v/>
      </c>
    </row>
    <row r="9322" spans="1:63" ht="12" customHeight="1" x14ac:dyDescent="0.2">
      <c r="A9322" s="8"/>
      <c r="B9322" s="7"/>
      <c r="C9322" s="7"/>
      <c r="D9322" s="7"/>
      <c r="E9322" s="7"/>
      <c r="F9322" s="7"/>
      <c r="G9322" s="7"/>
      <c r="H9322" s="7"/>
      <c r="I9322" s="10"/>
      <c r="J9322" s="25"/>
      <c r="K9322" s="250"/>
      <c r="L9322" s="31"/>
      <c r="M9322" s="9"/>
      <c r="N9322" s="11" t="s">
        <v>25</v>
      </c>
      <c r="O9322" s="39"/>
      <c r="P9322" s="47"/>
      <c r="Q9322" s="13"/>
      <c r="R9322" s="248">
        <f t="shared" si="1450"/>
        <v>0</v>
      </c>
      <c r="S9322" s="248">
        <f t="shared" si="1451"/>
        <v>0</v>
      </c>
      <c r="T9322" s="248">
        <f t="shared" si="1452"/>
        <v>0</v>
      </c>
      <c r="U9322" s="248">
        <f t="shared" si="1453"/>
        <v>0</v>
      </c>
      <c r="V9322" s="13"/>
      <c r="W9322" s="7"/>
      <c r="AT9322" s="130"/>
      <c r="BF9322" s="33">
        <f t="shared" si="1459"/>
        <v>41242</v>
      </c>
      <c r="BG9322" s="34">
        <f t="shared" si="1454"/>
        <v>82.88000000000001</v>
      </c>
      <c r="BH9322" s="32">
        <f t="shared" si="1455"/>
        <v>1</v>
      </c>
      <c r="BI9322" s="32">
        <f t="shared" si="1456"/>
        <v>0</v>
      </c>
      <c r="BJ9322" s="69">
        <f t="shared" si="1457"/>
        <v>0</v>
      </c>
      <c r="BK9322" s="158" t="str">
        <f t="shared" si="1458"/>
        <v/>
      </c>
    </row>
    <row r="9323" spans="1:63" ht="12" customHeight="1" x14ac:dyDescent="0.2">
      <c r="A9323" s="8"/>
      <c r="B9323" s="7"/>
      <c r="C9323" s="7"/>
      <c r="D9323" s="7"/>
      <c r="E9323" s="7"/>
      <c r="F9323" s="7"/>
      <c r="G9323" s="7"/>
      <c r="H9323" s="7"/>
      <c r="I9323" s="10"/>
      <c r="J9323" s="25"/>
      <c r="K9323" s="250"/>
      <c r="L9323" s="31"/>
      <c r="M9323" s="9"/>
      <c r="N9323" s="11" t="s">
        <v>25</v>
      </c>
      <c r="O9323" s="39"/>
      <c r="P9323" s="47"/>
      <c r="Q9323" s="13"/>
      <c r="R9323" s="248">
        <f t="shared" si="1450"/>
        <v>0</v>
      </c>
      <c r="S9323" s="248">
        <f t="shared" si="1451"/>
        <v>0</v>
      </c>
      <c r="T9323" s="248">
        <f t="shared" si="1452"/>
        <v>0</v>
      </c>
      <c r="U9323" s="248">
        <f t="shared" si="1453"/>
        <v>0</v>
      </c>
      <c r="V9323" s="13"/>
      <c r="W9323" s="7"/>
      <c r="AT9323" s="130"/>
      <c r="BF9323" s="33">
        <f t="shared" si="1459"/>
        <v>41242</v>
      </c>
      <c r="BG9323" s="34">
        <f t="shared" si="1454"/>
        <v>82.88000000000001</v>
      </c>
      <c r="BH9323" s="32">
        <f t="shared" si="1455"/>
        <v>1</v>
      </c>
      <c r="BI9323" s="32">
        <f t="shared" si="1456"/>
        <v>0</v>
      </c>
      <c r="BJ9323" s="69">
        <f t="shared" si="1457"/>
        <v>0</v>
      </c>
      <c r="BK9323" s="158" t="str">
        <f t="shared" si="1458"/>
        <v/>
      </c>
    </row>
    <row r="9324" spans="1:63" ht="12" customHeight="1" x14ac:dyDescent="0.2">
      <c r="A9324" s="8"/>
      <c r="B9324" s="7"/>
      <c r="C9324" s="7"/>
      <c r="D9324" s="7"/>
      <c r="E9324" s="7"/>
      <c r="F9324" s="7"/>
      <c r="G9324" s="7"/>
      <c r="H9324" s="7"/>
      <c r="I9324" s="10"/>
      <c r="J9324" s="25"/>
      <c r="K9324" s="250"/>
      <c r="L9324" s="31"/>
      <c r="M9324" s="9"/>
      <c r="N9324" s="11" t="s">
        <v>25</v>
      </c>
      <c r="O9324" s="39"/>
      <c r="P9324" s="47"/>
      <c r="Q9324" s="13"/>
      <c r="R9324" s="248">
        <f t="shared" si="1450"/>
        <v>0</v>
      </c>
      <c r="S9324" s="248">
        <f t="shared" si="1451"/>
        <v>0</v>
      </c>
      <c r="T9324" s="248">
        <f t="shared" si="1452"/>
        <v>0</v>
      </c>
      <c r="U9324" s="248">
        <f t="shared" si="1453"/>
        <v>0</v>
      </c>
      <c r="V9324" s="13"/>
      <c r="W9324" s="7"/>
      <c r="AT9324" s="130"/>
      <c r="BF9324" s="33">
        <f t="shared" si="1459"/>
        <v>41242</v>
      </c>
      <c r="BG9324" s="34">
        <f t="shared" si="1454"/>
        <v>82.88000000000001</v>
      </c>
      <c r="BH9324" s="32">
        <f t="shared" si="1455"/>
        <v>1</v>
      </c>
      <c r="BI9324" s="32">
        <f t="shared" si="1456"/>
        <v>0</v>
      </c>
      <c r="BJ9324" s="69">
        <f t="shared" si="1457"/>
        <v>0</v>
      </c>
      <c r="BK9324" s="158" t="str">
        <f t="shared" si="1458"/>
        <v/>
      </c>
    </row>
    <row r="9325" spans="1:63" ht="12" customHeight="1" x14ac:dyDescent="0.2">
      <c r="A9325" s="8"/>
      <c r="B9325" s="7"/>
      <c r="C9325" s="7"/>
      <c r="D9325" s="7"/>
      <c r="E9325" s="7"/>
      <c r="F9325" s="7"/>
      <c r="G9325" s="7"/>
      <c r="H9325" s="7"/>
      <c r="I9325" s="10"/>
      <c r="J9325" s="25"/>
      <c r="K9325" s="250"/>
      <c r="L9325" s="31"/>
      <c r="M9325" s="9"/>
      <c r="N9325" s="11" t="s">
        <v>25</v>
      </c>
      <c r="O9325" s="39"/>
      <c r="P9325" s="47"/>
      <c r="Q9325" s="13"/>
      <c r="R9325" s="248">
        <f t="shared" si="1450"/>
        <v>0</v>
      </c>
      <c r="S9325" s="248">
        <f t="shared" si="1451"/>
        <v>0</v>
      </c>
      <c r="T9325" s="248">
        <f t="shared" si="1452"/>
        <v>0</v>
      </c>
      <c r="U9325" s="248">
        <f t="shared" si="1453"/>
        <v>0</v>
      </c>
      <c r="V9325" s="13"/>
      <c r="W9325" s="7"/>
      <c r="AT9325" s="130"/>
      <c r="BF9325" s="33">
        <f t="shared" si="1459"/>
        <v>41242</v>
      </c>
      <c r="BG9325" s="34">
        <f t="shared" si="1454"/>
        <v>82.88000000000001</v>
      </c>
      <c r="BH9325" s="32">
        <f t="shared" si="1455"/>
        <v>1</v>
      </c>
      <c r="BI9325" s="32">
        <f t="shared" si="1456"/>
        <v>0</v>
      </c>
      <c r="BJ9325" s="69">
        <f t="shared" si="1457"/>
        <v>0</v>
      </c>
      <c r="BK9325" s="158" t="str">
        <f t="shared" si="1458"/>
        <v/>
      </c>
    </row>
    <row r="9326" spans="1:63" ht="12" customHeight="1" x14ac:dyDescent="0.2">
      <c r="A9326" s="8"/>
      <c r="B9326" s="7"/>
      <c r="C9326" s="7"/>
      <c r="D9326" s="7"/>
      <c r="E9326" s="7"/>
      <c r="F9326" s="7"/>
      <c r="G9326" s="7"/>
      <c r="H9326" s="7"/>
      <c r="I9326" s="10"/>
      <c r="J9326" s="25"/>
      <c r="K9326" s="250"/>
      <c r="L9326" s="31"/>
      <c r="M9326" s="9"/>
      <c r="N9326" s="11" t="s">
        <v>25</v>
      </c>
      <c r="O9326" s="39"/>
      <c r="P9326" s="47"/>
      <c r="Q9326" s="13"/>
      <c r="R9326" s="248">
        <f t="shared" si="1450"/>
        <v>0</v>
      </c>
      <c r="S9326" s="248">
        <f t="shared" si="1451"/>
        <v>0</v>
      </c>
      <c r="T9326" s="248">
        <f t="shared" si="1452"/>
        <v>0</v>
      </c>
      <c r="U9326" s="248">
        <f t="shared" si="1453"/>
        <v>0</v>
      </c>
      <c r="V9326" s="13"/>
      <c r="W9326" s="7"/>
      <c r="AT9326" s="130"/>
      <c r="BF9326" s="33">
        <f t="shared" si="1459"/>
        <v>41242</v>
      </c>
      <c r="BG9326" s="34">
        <f t="shared" si="1454"/>
        <v>82.88000000000001</v>
      </c>
      <c r="BH9326" s="32">
        <f t="shared" si="1455"/>
        <v>1</v>
      </c>
      <c r="BI9326" s="32">
        <f t="shared" si="1456"/>
        <v>0</v>
      </c>
      <c r="BJ9326" s="69">
        <f t="shared" si="1457"/>
        <v>0</v>
      </c>
      <c r="BK9326" s="158" t="str">
        <f t="shared" si="1458"/>
        <v/>
      </c>
    </row>
    <row r="9327" spans="1:63" ht="12" customHeight="1" x14ac:dyDescent="0.2">
      <c r="A9327" s="8"/>
      <c r="B9327" s="7"/>
      <c r="C9327" s="7"/>
      <c r="D9327" s="7"/>
      <c r="E9327" s="7"/>
      <c r="F9327" s="7"/>
      <c r="G9327" s="7"/>
      <c r="H9327" s="7"/>
      <c r="I9327" s="10"/>
      <c r="J9327" s="25"/>
      <c r="K9327" s="250"/>
      <c r="L9327" s="31"/>
      <c r="M9327" s="9"/>
      <c r="N9327" s="11" t="s">
        <v>25</v>
      </c>
      <c r="O9327" s="39"/>
      <c r="P9327" s="47"/>
      <c r="Q9327" s="13"/>
      <c r="R9327" s="248">
        <f t="shared" si="1450"/>
        <v>0</v>
      </c>
      <c r="S9327" s="248">
        <f t="shared" si="1451"/>
        <v>0</v>
      </c>
      <c r="T9327" s="248">
        <f t="shared" si="1452"/>
        <v>0</v>
      </c>
      <c r="U9327" s="248">
        <f t="shared" si="1453"/>
        <v>0</v>
      </c>
      <c r="V9327" s="13"/>
      <c r="W9327" s="7"/>
      <c r="AT9327" s="130"/>
      <c r="BF9327" s="33">
        <f t="shared" si="1459"/>
        <v>41242</v>
      </c>
      <c r="BG9327" s="34">
        <f t="shared" si="1454"/>
        <v>82.88000000000001</v>
      </c>
      <c r="BH9327" s="32">
        <f t="shared" si="1455"/>
        <v>1</v>
      </c>
      <c r="BI9327" s="32">
        <f t="shared" si="1456"/>
        <v>0</v>
      </c>
      <c r="BJ9327" s="69">
        <f t="shared" si="1457"/>
        <v>0</v>
      </c>
      <c r="BK9327" s="158" t="str">
        <f t="shared" si="1458"/>
        <v/>
      </c>
    </row>
    <row r="9328" spans="1:63" ht="12" customHeight="1" x14ac:dyDescent="0.2">
      <c r="A9328" s="8"/>
      <c r="B9328" s="7"/>
      <c r="C9328" s="7"/>
      <c r="D9328" s="7"/>
      <c r="E9328" s="7"/>
      <c r="F9328" s="7"/>
      <c r="G9328" s="7"/>
      <c r="H9328" s="7"/>
      <c r="I9328" s="10"/>
      <c r="J9328" s="25"/>
      <c r="K9328" s="250"/>
      <c r="L9328" s="31"/>
      <c r="M9328" s="9"/>
      <c r="N9328" s="11" t="s">
        <v>25</v>
      </c>
      <c r="O9328" s="39"/>
      <c r="P9328" s="47"/>
      <c r="Q9328" s="13"/>
      <c r="R9328" s="248">
        <f t="shared" si="1450"/>
        <v>0</v>
      </c>
      <c r="S9328" s="248">
        <f t="shared" si="1451"/>
        <v>0</v>
      </c>
      <c r="T9328" s="248">
        <f t="shared" si="1452"/>
        <v>0</v>
      </c>
      <c r="U9328" s="248">
        <f t="shared" si="1453"/>
        <v>0</v>
      </c>
      <c r="V9328" s="13"/>
      <c r="W9328" s="7"/>
      <c r="AT9328" s="130"/>
      <c r="BF9328" s="33">
        <f t="shared" si="1459"/>
        <v>41242</v>
      </c>
      <c r="BG9328" s="34">
        <f t="shared" si="1454"/>
        <v>82.88000000000001</v>
      </c>
      <c r="BH9328" s="32">
        <f t="shared" si="1455"/>
        <v>1</v>
      </c>
      <c r="BI9328" s="32">
        <f t="shared" si="1456"/>
        <v>0</v>
      </c>
      <c r="BJ9328" s="69">
        <f t="shared" si="1457"/>
        <v>0</v>
      </c>
      <c r="BK9328" s="158" t="str">
        <f t="shared" si="1458"/>
        <v/>
      </c>
    </row>
    <row r="9329" spans="1:63" ht="12" customHeight="1" x14ac:dyDescent="0.2">
      <c r="A9329" s="8"/>
      <c r="B9329" s="7"/>
      <c r="C9329" s="7"/>
      <c r="D9329" s="7"/>
      <c r="E9329" s="7"/>
      <c r="F9329" s="7"/>
      <c r="G9329" s="7"/>
      <c r="H9329" s="7"/>
      <c r="I9329" s="10"/>
      <c r="J9329" s="25"/>
      <c r="K9329" s="250"/>
      <c r="L9329" s="31"/>
      <c r="M9329" s="9"/>
      <c r="N9329" s="11" t="s">
        <v>25</v>
      </c>
      <c r="O9329" s="39"/>
      <c r="P9329" s="47"/>
      <c r="Q9329" s="13"/>
      <c r="R9329" s="248">
        <f t="shared" si="1450"/>
        <v>0</v>
      </c>
      <c r="S9329" s="248">
        <f t="shared" si="1451"/>
        <v>0</v>
      </c>
      <c r="T9329" s="248">
        <f t="shared" si="1452"/>
        <v>0</v>
      </c>
      <c r="U9329" s="248">
        <f t="shared" si="1453"/>
        <v>0</v>
      </c>
      <c r="V9329" s="13"/>
      <c r="W9329" s="7"/>
      <c r="AT9329" s="130"/>
      <c r="BF9329" s="33">
        <f t="shared" si="1459"/>
        <v>41242</v>
      </c>
      <c r="BG9329" s="34">
        <f t="shared" si="1454"/>
        <v>82.88000000000001</v>
      </c>
      <c r="BH9329" s="32">
        <f t="shared" si="1455"/>
        <v>1</v>
      </c>
      <c r="BI9329" s="32">
        <f t="shared" si="1456"/>
        <v>0</v>
      </c>
      <c r="BJ9329" s="69">
        <f t="shared" si="1457"/>
        <v>0</v>
      </c>
      <c r="BK9329" s="158" t="str">
        <f t="shared" si="1458"/>
        <v/>
      </c>
    </row>
    <row r="9330" spans="1:63" ht="12" customHeight="1" x14ac:dyDescent="0.2">
      <c r="A9330" s="8"/>
      <c r="B9330" s="7"/>
      <c r="C9330" s="7"/>
      <c r="D9330" s="7"/>
      <c r="E9330" s="7"/>
      <c r="F9330" s="7"/>
      <c r="G9330" s="7"/>
      <c r="H9330" s="7"/>
      <c r="I9330" s="10"/>
      <c r="J9330" s="25"/>
      <c r="K9330" s="250"/>
      <c r="L9330" s="31"/>
      <c r="M9330" s="9"/>
      <c r="N9330" s="11" t="s">
        <v>25</v>
      </c>
      <c r="O9330" s="39"/>
      <c r="P9330" s="47"/>
      <c r="Q9330" s="13"/>
      <c r="R9330" s="248">
        <f t="shared" si="1450"/>
        <v>0</v>
      </c>
      <c r="S9330" s="248">
        <f t="shared" si="1451"/>
        <v>0</v>
      </c>
      <c r="T9330" s="248">
        <f t="shared" si="1452"/>
        <v>0</v>
      </c>
      <c r="U9330" s="248">
        <f t="shared" si="1453"/>
        <v>0</v>
      </c>
      <c r="V9330" s="13"/>
      <c r="W9330" s="7"/>
      <c r="AT9330" s="130"/>
      <c r="BF9330" s="33">
        <f t="shared" si="1459"/>
        <v>41242</v>
      </c>
      <c r="BG9330" s="34">
        <f t="shared" si="1454"/>
        <v>82.88000000000001</v>
      </c>
      <c r="BH9330" s="32">
        <f t="shared" si="1455"/>
        <v>1</v>
      </c>
      <c r="BI9330" s="32">
        <f t="shared" si="1456"/>
        <v>0</v>
      </c>
      <c r="BJ9330" s="69">
        <f t="shared" si="1457"/>
        <v>0</v>
      </c>
      <c r="BK9330" s="158" t="str">
        <f t="shared" si="1458"/>
        <v/>
      </c>
    </row>
    <row r="9331" spans="1:63" ht="12" customHeight="1" x14ac:dyDescent="0.2">
      <c r="A9331" s="8"/>
      <c r="B9331" s="7"/>
      <c r="C9331" s="7"/>
      <c r="D9331" s="7"/>
      <c r="E9331" s="7"/>
      <c r="F9331" s="7"/>
      <c r="G9331" s="7"/>
      <c r="H9331" s="7"/>
      <c r="I9331" s="10"/>
      <c r="J9331" s="25"/>
      <c r="K9331" s="250"/>
      <c r="L9331" s="31"/>
      <c r="M9331" s="9"/>
      <c r="N9331" s="11" t="s">
        <v>25</v>
      </c>
      <c r="O9331" s="39"/>
      <c r="P9331" s="47"/>
      <c r="Q9331" s="13"/>
      <c r="R9331" s="248">
        <f t="shared" si="1450"/>
        <v>0</v>
      </c>
      <c r="S9331" s="248">
        <f t="shared" si="1451"/>
        <v>0</v>
      </c>
      <c r="T9331" s="248">
        <f t="shared" si="1452"/>
        <v>0</v>
      </c>
      <c r="U9331" s="248">
        <f t="shared" si="1453"/>
        <v>0</v>
      </c>
      <c r="V9331" s="13"/>
      <c r="W9331" s="7"/>
      <c r="AT9331" s="130"/>
      <c r="BF9331" s="33">
        <f t="shared" si="1459"/>
        <v>41242</v>
      </c>
      <c r="BG9331" s="34">
        <f t="shared" si="1454"/>
        <v>82.88000000000001</v>
      </c>
      <c r="BH9331" s="32">
        <f t="shared" si="1455"/>
        <v>1</v>
      </c>
      <c r="BI9331" s="32">
        <f t="shared" si="1456"/>
        <v>0</v>
      </c>
      <c r="BJ9331" s="69">
        <f t="shared" si="1457"/>
        <v>0</v>
      </c>
      <c r="BK9331" s="158" t="str">
        <f t="shared" si="1458"/>
        <v/>
      </c>
    </row>
    <row r="9332" spans="1:63" ht="12" customHeight="1" x14ac:dyDescent="0.2">
      <c r="A9332" s="8"/>
      <c r="B9332" s="7"/>
      <c r="C9332" s="7"/>
      <c r="D9332" s="7"/>
      <c r="E9332" s="7"/>
      <c r="F9332" s="7"/>
      <c r="G9332" s="7"/>
      <c r="H9332" s="7"/>
      <c r="I9332" s="10"/>
      <c r="J9332" s="25"/>
      <c r="K9332" s="250"/>
      <c r="L9332" s="31"/>
      <c r="M9332" s="9"/>
      <c r="N9332" s="11" t="s">
        <v>25</v>
      </c>
      <c r="O9332" s="39"/>
      <c r="P9332" s="47"/>
      <c r="Q9332" s="13"/>
      <c r="R9332" s="248">
        <f t="shared" si="1450"/>
        <v>0</v>
      </c>
      <c r="S9332" s="248">
        <f t="shared" si="1451"/>
        <v>0</v>
      </c>
      <c r="T9332" s="248">
        <f t="shared" si="1452"/>
        <v>0</v>
      </c>
      <c r="U9332" s="248">
        <f t="shared" si="1453"/>
        <v>0</v>
      </c>
      <c r="V9332" s="13"/>
      <c r="W9332" s="7"/>
      <c r="AT9332" s="130"/>
      <c r="BF9332" s="33">
        <f t="shared" si="1459"/>
        <v>41242</v>
      </c>
      <c r="BG9332" s="34">
        <f t="shared" si="1454"/>
        <v>82.88000000000001</v>
      </c>
      <c r="BH9332" s="32">
        <f t="shared" si="1455"/>
        <v>1</v>
      </c>
      <c r="BI9332" s="32">
        <f t="shared" si="1456"/>
        <v>0</v>
      </c>
      <c r="BJ9332" s="69">
        <f t="shared" si="1457"/>
        <v>0</v>
      </c>
      <c r="BK9332" s="158" t="str">
        <f t="shared" si="1458"/>
        <v/>
      </c>
    </row>
    <row r="9333" spans="1:63" ht="12" customHeight="1" x14ac:dyDescent="0.2">
      <c r="A9333" s="8"/>
      <c r="B9333" s="7"/>
      <c r="C9333" s="7"/>
      <c r="D9333" s="7"/>
      <c r="E9333" s="7"/>
      <c r="F9333" s="7"/>
      <c r="G9333" s="7"/>
      <c r="H9333" s="7"/>
      <c r="I9333" s="10"/>
      <c r="J9333" s="25"/>
      <c r="K9333" s="250"/>
      <c r="L9333" s="31"/>
      <c r="M9333" s="9"/>
      <c r="N9333" s="11" t="s">
        <v>25</v>
      </c>
      <c r="O9333" s="39"/>
      <c r="P9333" s="47"/>
      <c r="Q9333" s="13"/>
      <c r="R9333" s="248">
        <f t="shared" si="1450"/>
        <v>0</v>
      </c>
      <c r="S9333" s="248">
        <f t="shared" si="1451"/>
        <v>0</v>
      </c>
      <c r="T9333" s="248">
        <f t="shared" si="1452"/>
        <v>0</v>
      </c>
      <c r="U9333" s="248">
        <f t="shared" si="1453"/>
        <v>0</v>
      </c>
      <c r="V9333" s="13"/>
      <c r="W9333" s="7"/>
      <c r="AT9333" s="130"/>
      <c r="BF9333" s="33">
        <f t="shared" si="1459"/>
        <v>41242</v>
      </c>
      <c r="BG9333" s="34">
        <f t="shared" si="1454"/>
        <v>82.88000000000001</v>
      </c>
      <c r="BH9333" s="32">
        <f t="shared" si="1455"/>
        <v>1</v>
      </c>
      <c r="BI9333" s="32">
        <f t="shared" si="1456"/>
        <v>0</v>
      </c>
      <c r="BJ9333" s="69">
        <f t="shared" si="1457"/>
        <v>0</v>
      </c>
      <c r="BK9333" s="158" t="str">
        <f t="shared" si="1458"/>
        <v/>
      </c>
    </row>
    <row r="9334" spans="1:63" ht="12" customHeight="1" x14ac:dyDescent="0.2">
      <c r="A9334" s="8"/>
      <c r="B9334" s="7"/>
      <c r="C9334" s="7"/>
      <c r="D9334" s="7"/>
      <c r="E9334" s="7"/>
      <c r="F9334" s="7"/>
      <c r="G9334" s="7"/>
      <c r="H9334" s="7"/>
      <c r="I9334" s="10"/>
      <c r="J9334" s="25"/>
      <c r="K9334" s="250"/>
      <c r="L9334" s="31"/>
      <c r="M9334" s="9"/>
      <c r="N9334" s="11" t="s">
        <v>25</v>
      </c>
      <c r="O9334" s="39"/>
      <c r="P9334" s="47"/>
      <c r="Q9334" s="13"/>
      <c r="R9334" s="248">
        <f t="shared" si="1450"/>
        <v>0</v>
      </c>
      <c r="S9334" s="248">
        <f t="shared" si="1451"/>
        <v>0</v>
      </c>
      <c r="T9334" s="248">
        <f t="shared" si="1452"/>
        <v>0</v>
      </c>
      <c r="U9334" s="248">
        <f t="shared" si="1453"/>
        <v>0</v>
      </c>
      <c r="V9334" s="13"/>
      <c r="W9334" s="7"/>
      <c r="AT9334" s="130"/>
      <c r="BF9334" s="33">
        <f t="shared" si="1459"/>
        <v>41242</v>
      </c>
      <c r="BG9334" s="34">
        <f t="shared" si="1454"/>
        <v>82.88000000000001</v>
      </c>
      <c r="BH9334" s="32">
        <f t="shared" si="1455"/>
        <v>1</v>
      </c>
      <c r="BI9334" s="32">
        <f t="shared" si="1456"/>
        <v>0</v>
      </c>
      <c r="BJ9334" s="69">
        <f t="shared" si="1457"/>
        <v>0</v>
      </c>
      <c r="BK9334" s="158" t="str">
        <f t="shared" si="1458"/>
        <v/>
      </c>
    </row>
    <row r="9335" spans="1:63" ht="12" customHeight="1" x14ac:dyDescent="0.2">
      <c r="A9335" s="8"/>
      <c r="B9335" s="7"/>
      <c r="C9335" s="7"/>
      <c r="D9335" s="7"/>
      <c r="E9335" s="7"/>
      <c r="F9335" s="7"/>
      <c r="G9335" s="7"/>
      <c r="H9335" s="7"/>
      <c r="I9335" s="10"/>
      <c r="J9335" s="25"/>
      <c r="K9335" s="250"/>
      <c r="L9335" s="31"/>
      <c r="M9335" s="9"/>
      <c r="N9335" s="11" t="s">
        <v>25</v>
      </c>
      <c r="O9335" s="39"/>
      <c r="P9335" s="47"/>
      <c r="Q9335" s="13"/>
      <c r="R9335" s="248">
        <f t="shared" si="1450"/>
        <v>0</v>
      </c>
      <c r="S9335" s="248">
        <f t="shared" si="1451"/>
        <v>0</v>
      </c>
      <c r="T9335" s="248">
        <f t="shared" si="1452"/>
        <v>0</v>
      </c>
      <c r="U9335" s="248">
        <f t="shared" si="1453"/>
        <v>0</v>
      </c>
      <c r="V9335" s="13"/>
      <c r="W9335" s="7"/>
      <c r="AT9335" s="130"/>
      <c r="BF9335" s="33">
        <f t="shared" si="1459"/>
        <v>41242</v>
      </c>
      <c r="BG9335" s="34">
        <f t="shared" si="1454"/>
        <v>82.88000000000001</v>
      </c>
      <c r="BH9335" s="32">
        <f t="shared" si="1455"/>
        <v>1</v>
      </c>
      <c r="BI9335" s="32">
        <f t="shared" si="1456"/>
        <v>0</v>
      </c>
      <c r="BJ9335" s="69">
        <f t="shared" si="1457"/>
        <v>0</v>
      </c>
      <c r="BK9335" s="158" t="str">
        <f t="shared" si="1458"/>
        <v/>
      </c>
    </row>
    <row r="9336" spans="1:63" ht="12" customHeight="1" x14ac:dyDescent="0.2">
      <c r="A9336" s="8"/>
      <c r="B9336" s="7"/>
      <c r="C9336" s="7"/>
      <c r="D9336" s="7"/>
      <c r="E9336" s="7"/>
      <c r="F9336" s="7"/>
      <c r="G9336" s="7"/>
      <c r="H9336" s="7"/>
      <c r="I9336" s="10"/>
      <c r="J9336" s="25"/>
      <c r="K9336" s="250"/>
      <c r="L9336" s="31"/>
      <c r="M9336" s="9"/>
      <c r="N9336" s="11" t="s">
        <v>25</v>
      </c>
      <c r="O9336" s="39"/>
      <c r="P9336" s="47"/>
      <c r="Q9336" s="13"/>
      <c r="R9336" s="248">
        <f t="shared" si="1450"/>
        <v>0</v>
      </c>
      <c r="S9336" s="248">
        <f t="shared" si="1451"/>
        <v>0</v>
      </c>
      <c r="T9336" s="248">
        <f t="shared" si="1452"/>
        <v>0</v>
      </c>
      <c r="U9336" s="248">
        <f t="shared" si="1453"/>
        <v>0</v>
      </c>
      <c r="V9336" s="13"/>
      <c r="W9336" s="7"/>
      <c r="AT9336" s="130"/>
      <c r="BF9336" s="33">
        <f t="shared" si="1459"/>
        <v>41242</v>
      </c>
      <c r="BG9336" s="34">
        <f t="shared" si="1454"/>
        <v>82.88000000000001</v>
      </c>
      <c r="BH9336" s="32">
        <f t="shared" si="1455"/>
        <v>1</v>
      </c>
      <c r="BI9336" s="32">
        <f t="shared" si="1456"/>
        <v>0</v>
      </c>
      <c r="BJ9336" s="69">
        <f t="shared" si="1457"/>
        <v>0</v>
      </c>
      <c r="BK9336" s="158" t="str">
        <f t="shared" si="1458"/>
        <v/>
      </c>
    </row>
    <row r="9337" spans="1:63" ht="12" customHeight="1" x14ac:dyDescent="0.2">
      <c r="A9337" s="8"/>
      <c r="B9337" s="7"/>
      <c r="C9337" s="7"/>
      <c r="D9337" s="7"/>
      <c r="E9337" s="7"/>
      <c r="F9337" s="7"/>
      <c r="G9337" s="7"/>
      <c r="H9337" s="7"/>
      <c r="I9337" s="10"/>
      <c r="J9337" s="25"/>
      <c r="K9337" s="250"/>
      <c r="L9337" s="31"/>
      <c r="M9337" s="9"/>
      <c r="N9337" s="11" t="s">
        <v>25</v>
      </c>
      <c r="O9337" s="39"/>
      <c r="P9337" s="47"/>
      <c r="Q9337" s="13"/>
      <c r="R9337" s="248">
        <f t="shared" si="1450"/>
        <v>0</v>
      </c>
      <c r="S9337" s="248">
        <f t="shared" si="1451"/>
        <v>0</v>
      </c>
      <c r="T9337" s="248">
        <f t="shared" si="1452"/>
        <v>0</v>
      </c>
      <c r="U9337" s="248">
        <f t="shared" si="1453"/>
        <v>0</v>
      </c>
      <c r="V9337" s="13"/>
      <c r="W9337" s="7"/>
      <c r="AT9337" s="130"/>
      <c r="BF9337" s="33">
        <f t="shared" si="1459"/>
        <v>41242</v>
      </c>
      <c r="BG9337" s="34">
        <f t="shared" si="1454"/>
        <v>82.88000000000001</v>
      </c>
      <c r="BH9337" s="32">
        <f t="shared" si="1455"/>
        <v>1</v>
      </c>
      <c r="BI9337" s="32">
        <f t="shared" si="1456"/>
        <v>0</v>
      </c>
      <c r="BJ9337" s="69">
        <f t="shared" si="1457"/>
        <v>0</v>
      </c>
      <c r="BK9337" s="158" t="str">
        <f t="shared" si="1458"/>
        <v/>
      </c>
    </row>
    <row r="9338" spans="1:63" ht="12" customHeight="1" x14ac:dyDescent="0.2">
      <c r="A9338" s="8"/>
      <c r="B9338" s="7"/>
      <c r="C9338" s="7"/>
      <c r="D9338" s="7"/>
      <c r="E9338" s="7"/>
      <c r="F9338" s="7"/>
      <c r="G9338" s="7"/>
      <c r="H9338" s="7"/>
      <c r="I9338" s="10"/>
      <c r="J9338" s="25"/>
      <c r="K9338" s="250"/>
      <c r="L9338" s="31"/>
      <c r="M9338" s="9"/>
      <c r="N9338" s="11" t="s">
        <v>25</v>
      </c>
      <c r="O9338" s="39"/>
      <c r="P9338" s="47"/>
      <c r="Q9338" s="13"/>
      <c r="R9338" s="248">
        <f t="shared" si="1450"/>
        <v>0</v>
      </c>
      <c r="S9338" s="248">
        <f t="shared" si="1451"/>
        <v>0</v>
      </c>
      <c r="T9338" s="248">
        <f t="shared" si="1452"/>
        <v>0</v>
      </c>
      <c r="U9338" s="248">
        <f t="shared" si="1453"/>
        <v>0</v>
      </c>
      <c r="V9338" s="13"/>
      <c r="W9338" s="7"/>
      <c r="AT9338" s="130"/>
      <c r="BF9338" s="33">
        <f t="shared" si="1459"/>
        <v>41242</v>
      </c>
      <c r="BG9338" s="34">
        <f t="shared" si="1454"/>
        <v>82.88000000000001</v>
      </c>
      <c r="BH9338" s="32">
        <f t="shared" si="1455"/>
        <v>1</v>
      </c>
      <c r="BI9338" s="32">
        <f t="shared" si="1456"/>
        <v>0</v>
      </c>
      <c r="BJ9338" s="69">
        <f t="shared" si="1457"/>
        <v>0</v>
      </c>
      <c r="BK9338" s="158" t="str">
        <f t="shared" si="1458"/>
        <v/>
      </c>
    </row>
    <row r="9339" spans="1:63" ht="12" customHeight="1" x14ac:dyDescent="0.2">
      <c r="A9339" s="8"/>
      <c r="B9339" s="7"/>
      <c r="C9339" s="7"/>
      <c r="D9339" s="7"/>
      <c r="E9339" s="7"/>
      <c r="F9339" s="7"/>
      <c r="G9339" s="7"/>
      <c r="H9339" s="7"/>
      <c r="I9339" s="10"/>
      <c r="J9339" s="25"/>
      <c r="K9339" s="250"/>
      <c r="L9339" s="31"/>
      <c r="M9339" s="9"/>
      <c r="N9339" s="11" t="s">
        <v>25</v>
      </c>
      <c r="O9339" s="39"/>
      <c r="P9339" s="47"/>
      <c r="Q9339" s="13"/>
      <c r="R9339" s="248">
        <f t="shared" si="1450"/>
        <v>0</v>
      </c>
      <c r="S9339" s="248">
        <f t="shared" si="1451"/>
        <v>0</v>
      </c>
      <c r="T9339" s="248">
        <f t="shared" si="1452"/>
        <v>0</v>
      </c>
      <c r="U9339" s="248">
        <f t="shared" si="1453"/>
        <v>0</v>
      </c>
      <c r="V9339" s="13"/>
      <c r="W9339" s="7"/>
      <c r="AT9339" s="130"/>
      <c r="BF9339" s="33">
        <f t="shared" si="1459"/>
        <v>41242</v>
      </c>
      <c r="BG9339" s="34">
        <f t="shared" si="1454"/>
        <v>82.88000000000001</v>
      </c>
      <c r="BH9339" s="32">
        <f t="shared" si="1455"/>
        <v>1</v>
      </c>
      <c r="BI9339" s="32">
        <f t="shared" si="1456"/>
        <v>0</v>
      </c>
      <c r="BJ9339" s="69">
        <f t="shared" si="1457"/>
        <v>0</v>
      </c>
      <c r="BK9339" s="158" t="str">
        <f t="shared" si="1458"/>
        <v/>
      </c>
    </row>
    <row r="9340" spans="1:63" ht="12" customHeight="1" x14ac:dyDescent="0.2">
      <c r="A9340" s="8"/>
      <c r="B9340" s="7"/>
      <c r="C9340" s="7"/>
      <c r="D9340" s="7"/>
      <c r="E9340" s="7"/>
      <c r="F9340" s="7"/>
      <c r="G9340" s="7"/>
      <c r="H9340" s="7"/>
      <c r="I9340" s="10"/>
      <c r="J9340" s="25"/>
      <c r="K9340" s="250"/>
      <c r="L9340" s="31"/>
      <c r="M9340" s="9"/>
      <c r="N9340" s="11" t="s">
        <v>25</v>
      </c>
      <c r="O9340" s="39"/>
      <c r="P9340" s="47"/>
      <c r="Q9340" s="13"/>
      <c r="R9340" s="248">
        <f t="shared" si="1450"/>
        <v>0</v>
      </c>
      <c r="S9340" s="248">
        <f t="shared" si="1451"/>
        <v>0</v>
      </c>
      <c r="T9340" s="248">
        <f t="shared" si="1452"/>
        <v>0</v>
      </c>
      <c r="U9340" s="248">
        <f t="shared" si="1453"/>
        <v>0</v>
      </c>
      <c r="V9340" s="13"/>
      <c r="W9340" s="7"/>
      <c r="AT9340" s="130"/>
      <c r="BF9340" s="33">
        <f t="shared" si="1459"/>
        <v>41242</v>
      </c>
      <c r="BG9340" s="34">
        <f t="shared" si="1454"/>
        <v>82.88000000000001</v>
      </c>
      <c r="BH9340" s="32">
        <f t="shared" si="1455"/>
        <v>1</v>
      </c>
      <c r="BI9340" s="32">
        <f t="shared" si="1456"/>
        <v>0</v>
      </c>
      <c r="BJ9340" s="69">
        <f t="shared" si="1457"/>
        <v>0</v>
      </c>
      <c r="BK9340" s="158" t="str">
        <f t="shared" si="1458"/>
        <v/>
      </c>
    </row>
    <row r="9341" spans="1:63" ht="12" customHeight="1" x14ac:dyDescent="0.2">
      <c r="A9341" s="8"/>
      <c r="B9341" s="7"/>
      <c r="C9341" s="7"/>
      <c r="D9341" s="7"/>
      <c r="E9341" s="7"/>
      <c r="F9341" s="7"/>
      <c r="G9341" s="7"/>
      <c r="H9341" s="7"/>
      <c r="I9341" s="10"/>
      <c r="J9341" s="25"/>
      <c r="K9341" s="250"/>
      <c r="L9341" s="31"/>
      <c r="M9341" s="9"/>
      <c r="N9341" s="11" t="s">
        <v>25</v>
      </c>
      <c r="O9341" s="39"/>
      <c r="P9341" s="47"/>
      <c r="Q9341" s="13"/>
      <c r="R9341" s="248">
        <f t="shared" si="1450"/>
        <v>0</v>
      </c>
      <c r="S9341" s="248">
        <f t="shared" si="1451"/>
        <v>0</v>
      </c>
      <c r="T9341" s="248">
        <f t="shared" si="1452"/>
        <v>0</v>
      </c>
      <c r="U9341" s="248">
        <f t="shared" si="1453"/>
        <v>0</v>
      </c>
      <c r="V9341" s="13"/>
      <c r="W9341" s="7"/>
      <c r="AT9341" s="130"/>
      <c r="BF9341" s="33">
        <f t="shared" si="1459"/>
        <v>41242</v>
      </c>
      <c r="BG9341" s="34">
        <f t="shared" si="1454"/>
        <v>82.88000000000001</v>
      </c>
      <c r="BH9341" s="32">
        <f t="shared" si="1455"/>
        <v>1</v>
      </c>
      <c r="BI9341" s="32">
        <f t="shared" si="1456"/>
        <v>0</v>
      </c>
      <c r="BJ9341" s="69">
        <f t="shared" si="1457"/>
        <v>0</v>
      </c>
      <c r="BK9341" s="158" t="str">
        <f t="shared" si="1458"/>
        <v/>
      </c>
    </row>
    <row r="9342" spans="1:63" ht="12" customHeight="1" x14ac:dyDescent="0.2">
      <c r="A9342" s="8"/>
      <c r="B9342" s="7"/>
      <c r="C9342" s="7"/>
      <c r="D9342" s="7"/>
      <c r="E9342" s="7"/>
      <c r="F9342" s="7"/>
      <c r="G9342" s="7"/>
      <c r="H9342" s="7"/>
      <c r="I9342" s="10"/>
      <c r="J9342" s="25"/>
      <c r="K9342" s="250"/>
      <c r="L9342" s="31"/>
      <c r="M9342" s="9"/>
      <c r="N9342" s="11" t="s">
        <v>25</v>
      </c>
      <c r="O9342" s="39"/>
      <c r="P9342" s="47"/>
      <c r="Q9342" s="13"/>
      <c r="R9342" s="248">
        <f t="shared" si="1450"/>
        <v>0</v>
      </c>
      <c r="S9342" s="248">
        <f t="shared" si="1451"/>
        <v>0</v>
      </c>
      <c r="T9342" s="248">
        <f t="shared" si="1452"/>
        <v>0</v>
      </c>
      <c r="U9342" s="248">
        <f t="shared" si="1453"/>
        <v>0</v>
      </c>
      <c r="V9342" s="13"/>
      <c r="W9342" s="7"/>
      <c r="AT9342" s="130"/>
      <c r="BF9342" s="33">
        <f t="shared" si="1459"/>
        <v>41242</v>
      </c>
      <c r="BG9342" s="34">
        <f t="shared" si="1454"/>
        <v>82.88000000000001</v>
      </c>
      <c r="BH9342" s="32">
        <f t="shared" si="1455"/>
        <v>1</v>
      </c>
      <c r="BI9342" s="32">
        <f t="shared" si="1456"/>
        <v>0</v>
      </c>
      <c r="BJ9342" s="69">
        <f t="shared" si="1457"/>
        <v>0</v>
      </c>
      <c r="BK9342" s="158" t="str">
        <f t="shared" si="1458"/>
        <v/>
      </c>
    </row>
    <row r="9343" spans="1:63" ht="12" customHeight="1" x14ac:dyDescent="0.2">
      <c r="A9343" s="8"/>
      <c r="B9343" s="7"/>
      <c r="C9343" s="7"/>
      <c r="D9343" s="7"/>
      <c r="E9343" s="7"/>
      <c r="F9343" s="7"/>
      <c r="G9343" s="7"/>
      <c r="H9343" s="7"/>
      <c r="I9343" s="10"/>
      <c r="J9343" s="25"/>
      <c r="K9343" s="250"/>
      <c r="L9343" s="31"/>
      <c r="M9343" s="9"/>
      <c r="N9343" s="11" t="s">
        <v>25</v>
      </c>
      <c r="O9343" s="39"/>
      <c r="P9343" s="47"/>
      <c r="Q9343" s="13"/>
      <c r="R9343" s="248">
        <f t="shared" si="1450"/>
        <v>0</v>
      </c>
      <c r="S9343" s="248">
        <f t="shared" si="1451"/>
        <v>0</v>
      </c>
      <c r="T9343" s="248">
        <f t="shared" si="1452"/>
        <v>0</v>
      </c>
      <c r="U9343" s="248">
        <f t="shared" si="1453"/>
        <v>0</v>
      </c>
      <c r="V9343" s="13"/>
      <c r="W9343" s="7"/>
      <c r="AT9343" s="130"/>
      <c r="BF9343" s="33">
        <f t="shared" si="1459"/>
        <v>41242</v>
      </c>
      <c r="BG9343" s="34">
        <f t="shared" si="1454"/>
        <v>82.88000000000001</v>
      </c>
      <c r="BH9343" s="32">
        <f t="shared" si="1455"/>
        <v>1</v>
      </c>
      <c r="BI9343" s="32">
        <f t="shared" si="1456"/>
        <v>0</v>
      </c>
      <c r="BJ9343" s="69">
        <f t="shared" si="1457"/>
        <v>0</v>
      </c>
      <c r="BK9343" s="158" t="str">
        <f t="shared" si="1458"/>
        <v/>
      </c>
    </row>
    <row r="9344" spans="1:63" ht="12" customHeight="1" x14ac:dyDescent="0.2">
      <c r="A9344" s="8"/>
      <c r="B9344" s="7"/>
      <c r="C9344" s="7"/>
      <c r="D9344" s="7"/>
      <c r="E9344" s="7"/>
      <c r="F9344" s="7"/>
      <c r="G9344" s="7"/>
      <c r="H9344" s="7"/>
      <c r="I9344" s="10"/>
      <c r="J9344" s="25"/>
      <c r="K9344" s="250"/>
      <c r="L9344" s="31"/>
      <c r="M9344" s="9"/>
      <c r="N9344" s="11" t="s">
        <v>25</v>
      </c>
      <c r="O9344" s="39"/>
      <c r="P9344" s="47"/>
      <c r="Q9344" s="13"/>
      <c r="R9344" s="248">
        <f t="shared" si="1450"/>
        <v>0</v>
      </c>
      <c r="S9344" s="248">
        <f t="shared" si="1451"/>
        <v>0</v>
      </c>
      <c r="T9344" s="248">
        <f t="shared" si="1452"/>
        <v>0</v>
      </c>
      <c r="U9344" s="248">
        <f t="shared" si="1453"/>
        <v>0</v>
      </c>
      <c r="V9344" s="13"/>
      <c r="W9344" s="7"/>
      <c r="AT9344" s="130"/>
      <c r="BF9344" s="33">
        <f t="shared" si="1459"/>
        <v>41242</v>
      </c>
      <c r="BG9344" s="34">
        <f t="shared" si="1454"/>
        <v>82.88000000000001</v>
      </c>
      <c r="BH9344" s="32">
        <f t="shared" si="1455"/>
        <v>1</v>
      </c>
      <c r="BI9344" s="32">
        <f t="shared" si="1456"/>
        <v>0</v>
      </c>
      <c r="BJ9344" s="69">
        <f t="shared" si="1457"/>
        <v>0</v>
      </c>
      <c r="BK9344" s="158" t="str">
        <f t="shared" si="1458"/>
        <v/>
      </c>
    </row>
    <row r="9345" spans="1:63" ht="12" customHeight="1" x14ac:dyDescent="0.2">
      <c r="A9345" s="8"/>
      <c r="B9345" s="7"/>
      <c r="C9345" s="7"/>
      <c r="D9345" s="7"/>
      <c r="E9345" s="7"/>
      <c r="F9345" s="7"/>
      <c r="G9345" s="7"/>
      <c r="H9345" s="7"/>
      <c r="I9345" s="10"/>
      <c r="J9345" s="25"/>
      <c r="K9345" s="250"/>
      <c r="L9345" s="31"/>
      <c r="M9345" s="9"/>
      <c r="N9345" s="11" t="s">
        <v>25</v>
      </c>
      <c r="O9345" s="39"/>
      <c r="P9345" s="47"/>
      <c r="Q9345" s="13"/>
      <c r="R9345" s="248">
        <f t="shared" si="1450"/>
        <v>0</v>
      </c>
      <c r="S9345" s="248">
        <f t="shared" si="1451"/>
        <v>0</v>
      </c>
      <c r="T9345" s="248">
        <f t="shared" si="1452"/>
        <v>0</v>
      </c>
      <c r="U9345" s="248">
        <f t="shared" si="1453"/>
        <v>0</v>
      </c>
      <c r="V9345" s="13"/>
      <c r="W9345" s="7"/>
      <c r="AT9345" s="130"/>
      <c r="BF9345" s="33">
        <f t="shared" si="1459"/>
        <v>41242</v>
      </c>
      <c r="BG9345" s="34">
        <f t="shared" si="1454"/>
        <v>82.88000000000001</v>
      </c>
      <c r="BH9345" s="32">
        <f t="shared" si="1455"/>
        <v>1</v>
      </c>
      <c r="BI9345" s="32">
        <f t="shared" si="1456"/>
        <v>0</v>
      </c>
      <c r="BJ9345" s="69">
        <f t="shared" si="1457"/>
        <v>0</v>
      </c>
      <c r="BK9345" s="158" t="str">
        <f t="shared" si="1458"/>
        <v/>
      </c>
    </row>
    <row r="9346" spans="1:63" ht="12" customHeight="1" x14ac:dyDescent="0.2">
      <c r="A9346" s="8"/>
      <c r="B9346" s="7"/>
      <c r="C9346" s="7"/>
      <c r="D9346" s="7"/>
      <c r="E9346" s="7"/>
      <c r="F9346" s="7"/>
      <c r="G9346" s="7"/>
      <c r="H9346" s="7"/>
      <c r="I9346" s="10"/>
      <c r="J9346" s="25"/>
      <c r="K9346" s="250"/>
      <c r="L9346" s="31"/>
      <c r="M9346" s="9"/>
      <c r="N9346" s="11" t="s">
        <v>25</v>
      </c>
      <c r="O9346" s="39"/>
      <c r="P9346" s="47"/>
      <c r="Q9346" s="13"/>
      <c r="R9346" s="248">
        <f t="shared" si="1450"/>
        <v>0</v>
      </c>
      <c r="S9346" s="248">
        <f t="shared" si="1451"/>
        <v>0</v>
      </c>
      <c r="T9346" s="248">
        <f t="shared" si="1452"/>
        <v>0</v>
      </c>
      <c r="U9346" s="248">
        <f t="shared" si="1453"/>
        <v>0</v>
      </c>
      <c r="V9346" s="13"/>
      <c r="W9346" s="7"/>
      <c r="AT9346" s="130"/>
      <c r="BF9346" s="33">
        <f t="shared" si="1459"/>
        <v>41242</v>
      </c>
      <c r="BG9346" s="34">
        <f t="shared" si="1454"/>
        <v>82.88000000000001</v>
      </c>
      <c r="BH9346" s="32">
        <f t="shared" si="1455"/>
        <v>1</v>
      </c>
      <c r="BI9346" s="32">
        <f t="shared" si="1456"/>
        <v>0</v>
      </c>
      <c r="BJ9346" s="69">
        <f t="shared" si="1457"/>
        <v>0</v>
      </c>
      <c r="BK9346" s="158" t="str">
        <f t="shared" si="1458"/>
        <v/>
      </c>
    </row>
    <row r="9347" spans="1:63" ht="12" customHeight="1" x14ac:dyDescent="0.2">
      <c r="A9347" s="8"/>
      <c r="B9347" s="7"/>
      <c r="C9347" s="7"/>
      <c r="D9347" s="7"/>
      <c r="E9347" s="7"/>
      <c r="F9347" s="7"/>
      <c r="G9347" s="7"/>
      <c r="H9347" s="7"/>
      <c r="I9347" s="10"/>
      <c r="J9347" s="25"/>
      <c r="K9347" s="250"/>
      <c r="L9347" s="31"/>
      <c r="M9347" s="9"/>
      <c r="N9347" s="11" t="s">
        <v>25</v>
      </c>
      <c r="O9347" s="39"/>
      <c r="P9347" s="47"/>
      <c r="Q9347" s="13"/>
      <c r="R9347" s="248">
        <f t="shared" si="1450"/>
        <v>0</v>
      </c>
      <c r="S9347" s="248">
        <f t="shared" si="1451"/>
        <v>0</v>
      </c>
      <c r="T9347" s="248">
        <f t="shared" si="1452"/>
        <v>0</v>
      </c>
      <c r="U9347" s="248">
        <f t="shared" si="1453"/>
        <v>0</v>
      </c>
      <c r="V9347" s="13"/>
      <c r="W9347" s="7"/>
      <c r="AT9347" s="130"/>
      <c r="BF9347" s="33">
        <f t="shared" si="1459"/>
        <v>41242</v>
      </c>
      <c r="BG9347" s="34">
        <f t="shared" si="1454"/>
        <v>82.88000000000001</v>
      </c>
      <c r="BH9347" s="32">
        <f t="shared" si="1455"/>
        <v>1</v>
      </c>
      <c r="BI9347" s="32">
        <f t="shared" si="1456"/>
        <v>0</v>
      </c>
      <c r="BJ9347" s="69">
        <f t="shared" si="1457"/>
        <v>0</v>
      </c>
      <c r="BK9347" s="158" t="str">
        <f t="shared" si="1458"/>
        <v/>
      </c>
    </row>
    <row r="9348" spans="1:63" ht="12" customHeight="1" x14ac:dyDescent="0.2">
      <c r="A9348" s="8"/>
      <c r="B9348" s="7"/>
      <c r="C9348" s="7"/>
      <c r="D9348" s="7"/>
      <c r="E9348" s="7"/>
      <c r="F9348" s="7"/>
      <c r="G9348" s="7"/>
      <c r="H9348" s="7"/>
      <c r="I9348" s="10"/>
      <c r="J9348" s="25"/>
      <c r="K9348" s="250"/>
      <c r="L9348" s="31"/>
      <c r="M9348" s="9"/>
      <c r="N9348" s="11" t="s">
        <v>25</v>
      </c>
      <c r="O9348" s="39"/>
      <c r="P9348" s="47"/>
      <c r="Q9348" s="13"/>
      <c r="R9348" s="248">
        <f t="shared" si="1450"/>
        <v>0</v>
      </c>
      <c r="S9348" s="248">
        <f t="shared" si="1451"/>
        <v>0</v>
      </c>
      <c r="T9348" s="248">
        <f t="shared" si="1452"/>
        <v>0</v>
      </c>
      <c r="U9348" s="248">
        <f t="shared" si="1453"/>
        <v>0</v>
      </c>
      <c r="V9348" s="13"/>
      <c r="W9348" s="7"/>
      <c r="AT9348" s="130"/>
      <c r="BF9348" s="33">
        <f t="shared" si="1459"/>
        <v>41242</v>
      </c>
      <c r="BG9348" s="34">
        <f t="shared" si="1454"/>
        <v>82.88000000000001</v>
      </c>
      <c r="BH9348" s="32">
        <f t="shared" si="1455"/>
        <v>1</v>
      </c>
      <c r="BI9348" s="32">
        <f t="shared" si="1456"/>
        <v>0</v>
      </c>
      <c r="BJ9348" s="69">
        <f t="shared" si="1457"/>
        <v>0</v>
      </c>
      <c r="BK9348" s="158" t="str">
        <f t="shared" si="1458"/>
        <v/>
      </c>
    </row>
    <row r="9349" spans="1:63" ht="12" customHeight="1" x14ac:dyDescent="0.2">
      <c r="A9349" s="8"/>
      <c r="B9349" s="7"/>
      <c r="C9349" s="7"/>
      <c r="D9349" s="7"/>
      <c r="E9349" s="7"/>
      <c r="F9349" s="7"/>
      <c r="G9349" s="7"/>
      <c r="H9349" s="7"/>
      <c r="I9349" s="10"/>
      <c r="J9349" s="25"/>
      <c r="K9349" s="250"/>
      <c r="L9349" s="31"/>
      <c r="M9349" s="9"/>
      <c r="N9349" s="11" t="s">
        <v>25</v>
      </c>
      <c r="O9349" s="39"/>
      <c r="P9349" s="47"/>
      <c r="Q9349" s="13"/>
      <c r="R9349" s="248">
        <f t="shared" si="1450"/>
        <v>0</v>
      </c>
      <c r="S9349" s="248">
        <f t="shared" si="1451"/>
        <v>0</v>
      </c>
      <c r="T9349" s="248">
        <f t="shared" si="1452"/>
        <v>0</v>
      </c>
      <c r="U9349" s="248">
        <f t="shared" si="1453"/>
        <v>0</v>
      </c>
      <c r="V9349" s="13"/>
      <c r="W9349" s="7"/>
      <c r="AT9349" s="130"/>
      <c r="BF9349" s="33">
        <f t="shared" si="1459"/>
        <v>41242</v>
      </c>
      <c r="BG9349" s="34">
        <f t="shared" si="1454"/>
        <v>82.88000000000001</v>
      </c>
      <c r="BH9349" s="32">
        <f t="shared" si="1455"/>
        <v>1</v>
      </c>
      <c r="BI9349" s="32">
        <f t="shared" si="1456"/>
        <v>0</v>
      </c>
      <c r="BJ9349" s="69">
        <f t="shared" si="1457"/>
        <v>0</v>
      </c>
      <c r="BK9349" s="158" t="str">
        <f t="shared" si="1458"/>
        <v/>
      </c>
    </row>
    <row r="9350" spans="1:63" ht="12" customHeight="1" x14ac:dyDescent="0.2">
      <c r="A9350" s="8"/>
      <c r="B9350" s="7"/>
      <c r="C9350" s="7"/>
      <c r="D9350" s="7"/>
      <c r="E9350" s="7"/>
      <c r="F9350" s="7"/>
      <c r="G9350" s="7"/>
      <c r="H9350" s="7"/>
      <c r="I9350" s="10"/>
      <c r="J9350" s="25"/>
      <c r="K9350" s="250"/>
      <c r="L9350" s="31"/>
      <c r="M9350" s="9"/>
      <c r="N9350" s="11" t="s">
        <v>25</v>
      </c>
      <c r="O9350" s="39"/>
      <c r="P9350" s="47"/>
      <c r="Q9350" s="13"/>
      <c r="R9350" s="248">
        <f t="shared" si="1450"/>
        <v>0</v>
      </c>
      <c r="S9350" s="248">
        <f t="shared" si="1451"/>
        <v>0</v>
      </c>
      <c r="T9350" s="248">
        <f t="shared" si="1452"/>
        <v>0</v>
      </c>
      <c r="U9350" s="248">
        <f t="shared" si="1453"/>
        <v>0</v>
      </c>
      <c r="V9350" s="13"/>
      <c r="W9350" s="7"/>
      <c r="AT9350" s="130"/>
      <c r="BF9350" s="33">
        <f t="shared" si="1459"/>
        <v>41242</v>
      </c>
      <c r="BG9350" s="34">
        <f t="shared" si="1454"/>
        <v>82.88000000000001</v>
      </c>
      <c r="BH9350" s="32">
        <f t="shared" si="1455"/>
        <v>1</v>
      </c>
      <c r="BI9350" s="32">
        <f t="shared" si="1456"/>
        <v>0</v>
      </c>
      <c r="BJ9350" s="69">
        <f t="shared" si="1457"/>
        <v>0</v>
      </c>
      <c r="BK9350" s="158" t="str">
        <f t="shared" si="1458"/>
        <v/>
      </c>
    </row>
    <row r="9351" spans="1:63" ht="12" customHeight="1" x14ac:dyDescent="0.2">
      <c r="A9351" s="8"/>
      <c r="B9351" s="7"/>
      <c r="C9351" s="7"/>
      <c r="D9351" s="7"/>
      <c r="E9351" s="7"/>
      <c r="F9351" s="7"/>
      <c r="G9351" s="7"/>
      <c r="H9351" s="7"/>
      <c r="I9351" s="10"/>
      <c r="J9351" s="25"/>
      <c r="K9351" s="250"/>
      <c r="L9351" s="31"/>
      <c r="M9351" s="9"/>
      <c r="N9351" s="11" t="s">
        <v>25</v>
      </c>
      <c r="O9351" s="39"/>
      <c r="P9351" s="47"/>
      <c r="Q9351" s="13"/>
      <c r="R9351" s="248">
        <f t="shared" si="1450"/>
        <v>0</v>
      </c>
      <c r="S9351" s="248">
        <f t="shared" si="1451"/>
        <v>0</v>
      </c>
      <c r="T9351" s="248">
        <f t="shared" si="1452"/>
        <v>0</v>
      </c>
      <c r="U9351" s="248">
        <f t="shared" si="1453"/>
        <v>0</v>
      </c>
      <c r="V9351" s="13"/>
      <c r="W9351" s="7"/>
      <c r="AT9351" s="130"/>
      <c r="BF9351" s="33">
        <f t="shared" si="1459"/>
        <v>41242</v>
      </c>
      <c r="BG9351" s="34">
        <f t="shared" si="1454"/>
        <v>82.88000000000001</v>
      </c>
      <c r="BH9351" s="32">
        <f t="shared" si="1455"/>
        <v>1</v>
      </c>
      <c r="BI9351" s="32">
        <f t="shared" si="1456"/>
        <v>0</v>
      </c>
      <c r="BJ9351" s="69">
        <f t="shared" si="1457"/>
        <v>0</v>
      </c>
      <c r="BK9351" s="158" t="str">
        <f t="shared" si="1458"/>
        <v/>
      </c>
    </row>
    <row r="9352" spans="1:63" ht="12" customHeight="1" x14ac:dyDescent="0.2">
      <c r="A9352" s="8"/>
      <c r="B9352" s="7"/>
      <c r="C9352" s="7"/>
      <c r="D9352" s="7"/>
      <c r="E9352" s="7"/>
      <c r="F9352" s="7"/>
      <c r="G9352" s="7"/>
      <c r="H9352" s="7"/>
      <c r="I9352" s="10"/>
      <c r="J9352" s="25"/>
      <c r="K9352" s="250"/>
      <c r="L9352" s="31"/>
      <c r="M9352" s="9"/>
      <c r="N9352" s="11" t="s">
        <v>25</v>
      </c>
      <c r="O9352" s="39"/>
      <c r="P9352" s="47"/>
      <c r="Q9352" s="13"/>
      <c r="R9352" s="248">
        <f t="shared" si="1450"/>
        <v>0</v>
      </c>
      <c r="S9352" s="248">
        <f t="shared" si="1451"/>
        <v>0</v>
      </c>
      <c r="T9352" s="248">
        <f t="shared" si="1452"/>
        <v>0</v>
      </c>
      <c r="U9352" s="248">
        <f t="shared" si="1453"/>
        <v>0</v>
      </c>
      <c r="V9352" s="13"/>
      <c r="W9352" s="7"/>
      <c r="AT9352" s="130"/>
      <c r="BF9352" s="33">
        <f t="shared" si="1459"/>
        <v>41242</v>
      </c>
      <c r="BG9352" s="34">
        <f t="shared" si="1454"/>
        <v>82.88000000000001</v>
      </c>
      <c r="BH9352" s="32">
        <f t="shared" si="1455"/>
        <v>1</v>
      </c>
      <c r="BI9352" s="32">
        <f t="shared" si="1456"/>
        <v>0</v>
      </c>
      <c r="BJ9352" s="69">
        <f t="shared" si="1457"/>
        <v>0</v>
      </c>
      <c r="BK9352" s="158" t="str">
        <f t="shared" si="1458"/>
        <v/>
      </c>
    </row>
    <row r="9353" spans="1:63" ht="12" customHeight="1" x14ac:dyDescent="0.2">
      <c r="A9353" s="8"/>
      <c r="B9353" s="7"/>
      <c r="C9353" s="7"/>
      <c r="D9353" s="7"/>
      <c r="E9353" s="7"/>
      <c r="F9353" s="7"/>
      <c r="G9353" s="7"/>
      <c r="H9353" s="7"/>
      <c r="I9353" s="10"/>
      <c r="J9353" s="25"/>
      <c r="K9353" s="250"/>
      <c r="L9353" s="31"/>
      <c r="M9353" s="9"/>
      <c r="N9353" s="11" t="s">
        <v>25</v>
      </c>
      <c r="O9353" s="39"/>
      <c r="P9353" s="47"/>
      <c r="Q9353" s="13"/>
      <c r="R9353" s="248">
        <f t="shared" si="1450"/>
        <v>0</v>
      </c>
      <c r="S9353" s="248">
        <f t="shared" si="1451"/>
        <v>0</v>
      </c>
      <c r="T9353" s="248">
        <f t="shared" si="1452"/>
        <v>0</v>
      </c>
      <c r="U9353" s="248">
        <f t="shared" si="1453"/>
        <v>0</v>
      </c>
      <c r="V9353" s="13"/>
      <c r="W9353" s="7"/>
      <c r="AT9353" s="130"/>
      <c r="BF9353" s="33">
        <f t="shared" si="1459"/>
        <v>41242</v>
      </c>
      <c r="BG9353" s="34">
        <f t="shared" si="1454"/>
        <v>82.88000000000001</v>
      </c>
      <c r="BH9353" s="32">
        <f t="shared" si="1455"/>
        <v>1</v>
      </c>
      <c r="BI9353" s="32">
        <f t="shared" si="1456"/>
        <v>0</v>
      </c>
      <c r="BJ9353" s="69">
        <f t="shared" si="1457"/>
        <v>0</v>
      </c>
      <c r="BK9353" s="158" t="str">
        <f t="shared" si="1458"/>
        <v/>
      </c>
    </row>
    <row r="9354" spans="1:63" ht="12" customHeight="1" x14ac:dyDescent="0.2">
      <c r="A9354" s="8"/>
      <c r="B9354" s="7"/>
      <c r="C9354" s="7"/>
      <c r="D9354" s="7"/>
      <c r="E9354" s="7"/>
      <c r="F9354" s="7"/>
      <c r="G9354" s="7"/>
      <c r="H9354" s="7"/>
      <c r="I9354" s="10"/>
      <c r="J9354" s="25"/>
      <c r="K9354" s="250"/>
      <c r="L9354" s="31"/>
      <c r="M9354" s="9"/>
      <c r="N9354" s="11" t="s">
        <v>25</v>
      </c>
      <c r="O9354" s="39"/>
      <c r="P9354" s="47"/>
      <c r="Q9354" s="13"/>
      <c r="R9354" s="248">
        <f t="shared" si="1450"/>
        <v>0</v>
      </c>
      <c r="S9354" s="248">
        <f t="shared" si="1451"/>
        <v>0</v>
      </c>
      <c r="T9354" s="248">
        <f t="shared" si="1452"/>
        <v>0</v>
      </c>
      <c r="U9354" s="248">
        <f t="shared" si="1453"/>
        <v>0</v>
      </c>
      <c r="V9354" s="13"/>
      <c r="W9354" s="7"/>
      <c r="AT9354" s="130"/>
      <c r="BF9354" s="33">
        <f t="shared" si="1459"/>
        <v>41242</v>
      </c>
      <c r="BG9354" s="34">
        <f t="shared" si="1454"/>
        <v>82.88000000000001</v>
      </c>
      <c r="BH9354" s="32">
        <f t="shared" si="1455"/>
        <v>1</v>
      </c>
      <c r="BI9354" s="32">
        <f t="shared" si="1456"/>
        <v>0</v>
      </c>
      <c r="BJ9354" s="69">
        <f t="shared" si="1457"/>
        <v>0</v>
      </c>
      <c r="BK9354" s="158" t="str">
        <f t="shared" si="1458"/>
        <v/>
      </c>
    </row>
    <row r="9355" spans="1:63" ht="12" customHeight="1" x14ac:dyDescent="0.2">
      <c r="A9355" s="8"/>
      <c r="B9355" s="7"/>
      <c r="C9355" s="7"/>
      <c r="D9355" s="7"/>
      <c r="E9355" s="7"/>
      <c r="F9355" s="7"/>
      <c r="G9355" s="7"/>
      <c r="H9355" s="7"/>
      <c r="I9355" s="10"/>
      <c r="J9355" s="25"/>
      <c r="K9355" s="250"/>
      <c r="L9355" s="31"/>
      <c r="M9355" s="9"/>
      <c r="N9355" s="11" t="s">
        <v>25</v>
      </c>
      <c r="O9355" s="39"/>
      <c r="P9355" s="47"/>
      <c r="Q9355" s="13"/>
      <c r="R9355" s="248">
        <f t="shared" ref="R9355:R9418" si="1460">IF(N9355&lt;&gt;"M",ROUND(IF(M9355&lt;&gt;"Y",IF(P9355&lt;&gt;"Y",K9355,K9355*(BH9355-1)),0),ROUNDING),"")</f>
        <v>0</v>
      </c>
      <c r="S9355" s="248">
        <f t="shared" ref="S9355:S9418" si="1461">IF(N9355&lt;&gt;"M",ROUND(IF(O9355&gt;0,IF(M9355="Y",BI9355*(1-O9355),IF(BI9355&gt;R9355,R9355 + (BI9355 - R9355)*(1-O9355),BI9355)),BI9355),ROUNDING),"")</f>
        <v>0</v>
      </c>
      <c r="T9355" s="248">
        <f t="shared" ref="T9355:T9418" si="1462">IF(N9355&lt;&gt;"M",ROUND(IF(O9355&gt;0,IF(M9355="Y",BJ9355*(1-O9355),IF(BJ9355&gt;R9355,R9355 + (BJ9355 - R9355)*(1-O9355),BJ9355)),BJ9355),ROUNDING),"")</f>
        <v>0</v>
      </c>
      <c r="U9355" s="248">
        <f t="shared" ref="U9355:U9418" si="1463">IF(N9355&lt;&gt;"M",ROUND(IF(OR(N9355="P",N9355=""),0,IF(OR(M9355="N",M9355=""),T9355-R9355,T9355)),ROUNDING),"")</f>
        <v>0</v>
      </c>
      <c r="V9355" s="13"/>
      <c r="W9355" s="7"/>
      <c r="AT9355" s="130"/>
      <c r="BF9355" s="33">
        <f t="shared" si="1459"/>
        <v>41242</v>
      </c>
      <c r="BG9355" s="34">
        <f t="shared" ref="BG9355:BG9418" si="1464">IF(N9355&lt;&gt;"M",BG9354+U9355,BG9354)</f>
        <v>82.88000000000001</v>
      </c>
      <c r="BH9355" s="32">
        <f t="shared" ref="BH9355:BH9418" si="1465">IF(L9355&lt;&gt;"",IF(ODDS_TYPE=1,L9355,IF(ODDS_TYPE=2,IF(L9355&gt;0,1+L9355/100,IF(L9355&lt;0,1-100/L9355,1)),IF(ODDS_TYPE=3,1+L9355,IF(ODDS_TYPE=4,1+L9355,IF(ODDS_TYPE=5,IF(L9355&gt;0,1+L9355,1-1/L9355),IF(ODDS_TYPE=6,IF(L9355&gt;=0,L9355+1,1-1/L9355),1)))))),1)</f>
        <v>1</v>
      </c>
      <c r="BI9355" s="32">
        <f t="shared" ref="BI9355:BI9418" si="1466">IF(P9355&lt;&gt;"Y",IF(M9355&lt;&gt;"Y",K9355*BH9355,K9355*BH9355 - K9355),IF(M9355&lt;&gt;"Y",K9355*BH9355,K9355))</f>
        <v>0</v>
      </c>
      <c r="BJ9355" s="69">
        <f t="shared" ref="BJ9355:BJ9418" si="1467">IF(P9355&lt;&gt;"Y",
IF(M9355&lt;&gt;"Y",
IF(N9355="Y",K9355*BH9355,IF(N9355="P",0,IF(OR(N9355="R",N9355="PU"),K9355,IF(N9355="H",K9355*BH9355*0.5,IF(N9355="HW",K9355*0.5*(1 + BH9355),IF(N9355="HL",K9355*0.5,0)))))),
IF(N9355="Y",K9355*BH9355 - K9355,IF(N9355="P",0,IF(OR(N9355="R",N9355="PU"),0,IF(N9355="H",IF(BH9355&gt;2,0.5*K9355*BH9355 - K9355,0),IF(N9355="HW",K9355*0.5*(1 + BH9355) - K9355,IF(N9355="HL",0,0))))))),
IF(M9355&lt;&gt;"Y",
IF(N9355="Y",K9355*BH9355,IF(N9355="P",0,IF(OR(N9355="R",N9355="PU"),K9355*(BH9355-1),IF(N9355="H",K9355*BH9355*0.5,IF(N9355="HW",K9355*(BH9355-1)*0.5,IF(N9355="HL",K9355*BH9355 - K9355*0.5,0)))))),
IF(N9355="Y",K9355,IF(N9355="P",0,IF(OR(N9355="R",N9355="PU"),0,IF(N9355="H",IF(BH9355&lt;2,K9355*BH9355*0.5 - K9355*(BH9355-1),0),IF(N9355="HW",0,IF(N9355="HL",K9355*0.5,0)))))))
)</f>
        <v>0</v>
      </c>
      <c r="BK9355" s="158" t="str">
        <f t="shared" ref="BK9355:BK9418" si="1468">IF(FILT_M=1,IF(LEN(C9355)&gt;0,C9355,""),IF(FILT_M=2,IF(LEN(E9355)&gt;0,E9355,""),IF(FILT_M=3,IF(LEN(F9355)&gt;0,F9355,""),IF(FILT_M=4,IF(LEN(G9355)&gt;0,G9355,""),""))))</f>
        <v/>
      </c>
    </row>
    <row r="9356" spans="1:63" ht="12" customHeight="1" x14ac:dyDescent="0.2">
      <c r="A9356" s="8"/>
      <c r="B9356" s="7"/>
      <c r="C9356" s="7"/>
      <c r="D9356" s="7"/>
      <c r="E9356" s="7"/>
      <c r="F9356" s="7"/>
      <c r="G9356" s="7"/>
      <c r="H9356" s="7"/>
      <c r="I9356" s="10"/>
      <c r="J9356" s="25"/>
      <c r="K9356" s="250"/>
      <c r="L9356" s="31"/>
      <c r="M9356" s="9"/>
      <c r="N9356" s="11" t="s">
        <v>25</v>
      </c>
      <c r="O9356" s="39"/>
      <c r="P9356" s="47"/>
      <c r="Q9356" s="13"/>
      <c r="R9356" s="248">
        <f t="shared" si="1460"/>
        <v>0</v>
      </c>
      <c r="S9356" s="248">
        <f t="shared" si="1461"/>
        <v>0</v>
      </c>
      <c r="T9356" s="248">
        <f t="shared" si="1462"/>
        <v>0</v>
      </c>
      <c r="U9356" s="248">
        <f t="shared" si="1463"/>
        <v>0</v>
      </c>
      <c r="V9356" s="13"/>
      <c r="W9356" s="7"/>
      <c r="AT9356" s="130"/>
      <c r="BF9356" s="33">
        <f t="shared" ref="BF9356:BF9419" si="1469">IF(A9356&gt;2,A9356,BF9355)</f>
        <v>41242</v>
      </c>
      <c r="BG9356" s="34">
        <f t="shared" si="1464"/>
        <v>82.88000000000001</v>
      </c>
      <c r="BH9356" s="32">
        <f t="shared" si="1465"/>
        <v>1</v>
      </c>
      <c r="BI9356" s="32">
        <f t="shared" si="1466"/>
        <v>0</v>
      </c>
      <c r="BJ9356" s="69">
        <f t="shared" si="1467"/>
        <v>0</v>
      </c>
      <c r="BK9356" s="158" t="str">
        <f t="shared" si="1468"/>
        <v/>
      </c>
    </row>
    <row r="9357" spans="1:63" ht="12" customHeight="1" x14ac:dyDescent="0.2">
      <c r="A9357" s="8"/>
      <c r="B9357" s="7"/>
      <c r="C9357" s="7"/>
      <c r="D9357" s="7"/>
      <c r="E9357" s="7"/>
      <c r="F9357" s="7"/>
      <c r="G9357" s="7"/>
      <c r="H9357" s="7"/>
      <c r="I9357" s="10"/>
      <c r="J9357" s="25"/>
      <c r="K9357" s="250"/>
      <c r="L9357" s="31"/>
      <c r="M9357" s="9"/>
      <c r="N9357" s="11" t="s">
        <v>25</v>
      </c>
      <c r="O9357" s="39"/>
      <c r="P9357" s="47"/>
      <c r="Q9357" s="13"/>
      <c r="R9357" s="248">
        <f t="shared" si="1460"/>
        <v>0</v>
      </c>
      <c r="S9357" s="248">
        <f t="shared" si="1461"/>
        <v>0</v>
      </c>
      <c r="T9357" s="248">
        <f t="shared" si="1462"/>
        <v>0</v>
      </c>
      <c r="U9357" s="248">
        <f t="shared" si="1463"/>
        <v>0</v>
      </c>
      <c r="V9357" s="13"/>
      <c r="W9357" s="7"/>
      <c r="AT9357" s="130"/>
      <c r="BF9357" s="33">
        <f t="shared" si="1469"/>
        <v>41242</v>
      </c>
      <c r="BG9357" s="34">
        <f t="shared" si="1464"/>
        <v>82.88000000000001</v>
      </c>
      <c r="BH9357" s="32">
        <f t="shared" si="1465"/>
        <v>1</v>
      </c>
      <c r="BI9357" s="32">
        <f t="shared" si="1466"/>
        <v>0</v>
      </c>
      <c r="BJ9357" s="69">
        <f t="shared" si="1467"/>
        <v>0</v>
      </c>
      <c r="BK9357" s="158" t="str">
        <f t="shared" si="1468"/>
        <v/>
      </c>
    </row>
    <row r="9358" spans="1:63" ht="12" customHeight="1" x14ac:dyDescent="0.2">
      <c r="A9358" s="8"/>
      <c r="B9358" s="7"/>
      <c r="C9358" s="7"/>
      <c r="D9358" s="7"/>
      <c r="E9358" s="7"/>
      <c r="F9358" s="7"/>
      <c r="G9358" s="7"/>
      <c r="H9358" s="7"/>
      <c r="I9358" s="10"/>
      <c r="J9358" s="25"/>
      <c r="K9358" s="250"/>
      <c r="L9358" s="31"/>
      <c r="M9358" s="9"/>
      <c r="N9358" s="11" t="s">
        <v>25</v>
      </c>
      <c r="O9358" s="39"/>
      <c r="P9358" s="47"/>
      <c r="Q9358" s="13"/>
      <c r="R9358" s="248">
        <f t="shared" si="1460"/>
        <v>0</v>
      </c>
      <c r="S9358" s="248">
        <f t="shared" si="1461"/>
        <v>0</v>
      </c>
      <c r="T9358" s="248">
        <f t="shared" si="1462"/>
        <v>0</v>
      </c>
      <c r="U9358" s="248">
        <f t="shared" si="1463"/>
        <v>0</v>
      </c>
      <c r="V9358" s="13"/>
      <c r="W9358" s="7"/>
      <c r="AT9358" s="130"/>
      <c r="BF9358" s="33">
        <f t="shared" si="1469"/>
        <v>41242</v>
      </c>
      <c r="BG9358" s="34">
        <f t="shared" si="1464"/>
        <v>82.88000000000001</v>
      </c>
      <c r="BH9358" s="32">
        <f t="shared" si="1465"/>
        <v>1</v>
      </c>
      <c r="BI9358" s="32">
        <f t="shared" si="1466"/>
        <v>0</v>
      </c>
      <c r="BJ9358" s="69">
        <f t="shared" si="1467"/>
        <v>0</v>
      </c>
      <c r="BK9358" s="158" t="str">
        <f t="shared" si="1468"/>
        <v/>
      </c>
    </row>
    <row r="9359" spans="1:63" ht="12" customHeight="1" x14ac:dyDescent="0.2">
      <c r="A9359" s="8"/>
      <c r="B9359" s="7"/>
      <c r="C9359" s="7"/>
      <c r="D9359" s="7"/>
      <c r="E9359" s="7"/>
      <c r="F9359" s="7"/>
      <c r="G9359" s="7"/>
      <c r="H9359" s="7"/>
      <c r="I9359" s="10"/>
      <c r="J9359" s="25"/>
      <c r="K9359" s="250"/>
      <c r="L9359" s="31"/>
      <c r="M9359" s="9"/>
      <c r="N9359" s="11" t="s">
        <v>25</v>
      </c>
      <c r="O9359" s="39"/>
      <c r="P9359" s="47"/>
      <c r="Q9359" s="13"/>
      <c r="R9359" s="248">
        <f t="shared" si="1460"/>
        <v>0</v>
      </c>
      <c r="S9359" s="248">
        <f t="shared" si="1461"/>
        <v>0</v>
      </c>
      <c r="T9359" s="248">
        <f t="shared" si="1462"/>
        <v>0</v>
      </c>
      <c r="U9359" s="248">
        <f t="shared" si="1463"/>
        <v>0</v>
      </c>
      <c r="V9359" s="13"/>
      <c r="W9359" s="7"/>
      <c r="AT9359" s="130"/>
      <c r="BF9359" s="33">
        <f t="shared" si="1469"/>
        <v>41242</v>
      </c>
      <c r="BG9359" s="34">
        <f t="shared" si="1464"/>
        <v>82.88000000000001</v>
      </c>
      <c r="BH9359" s="32">
        <f t="shared" si="1465"/>
        <v>1</v>
      </c>
      <c r="BI9359" s="32">
        <f t="shared" si="1466"/>
        <v>0</v>
      </c>
      <c r="BJ9359" s="69">
        <f t="shared" si="1467"/>
        <v>0</v>
      </c>
      <c r="BK9359" s="158" t="str">
        <f t="shared" si="1468"/>
        <v/>
      </c>
    </row>
    <row r="9360" spans="1:63" ht="12" customHeight="1" x14ac:dyDescent="0.2">
      <c r="A9360" s="8"/>
      <c r="B9360" s="7"/>
      <c r="C9360" s="7"/>
      <c r="D9360" s="7"/>
      <c r="E9360" s="7"/>
      <c r="F9360" s="7"/>
      <c r="G9360" s="7"/>
      <c r="H9360" s="7"/>
      <c r="I9360" s="10"/>
      <c r="J9360" s="25"/>
      <c r="K9360" s="250"/>
      <c r="L9360" s="31"/>
      <c r="M9360" s="9"/>
      <c r="N9360" s="11" t="s">
        <v>25</v>
      </c>
      <c r="O9360" s="39"/>
      <c r="P9360" s="47"/>
      <c r="Q9360" s="13"/>
      <c r="R9360" s="248">
        <f t="shared" si="1460"/>
        <v>0</v>
      </c>
      <c r="S9360" s="248">
        <f t="shared" si="1461"/>
        <v>0</v>
      </c>
      <c r="T9360" s="248">
        <f t="shared" si="1462"/>
        <v>0</v>
      </c>
      <c r="U9360" s="248">
        <f t="shared" si="1463"/>
        <v>0</v>
      </c>
      <c r="V9360" s="13"/>
      <c r="W9360" s="7"/>
      <c r="AT9360" s="130"/>
      <c r="BF9360" s="33">
        <f t="shared" si="1469"/>
        <v>41242</v>
      </c>
      <c r="BG9360" s="34">
        <f t="shared" si="1464"/>
        <v>82.88000000000001</v>
      </c>
      <c r="BH9360" s="32">
        <f t="shared" si="1465"/>
        <v>1</v>
      </c>
      <c r="BI9360" s="32">
        <f t="shared" si="1466"/>
        <v>0</v>
      </c>
      <c r="BJ9360" s="69">
        <f t="shared" si="1467"/>
        <v>0</v>
      </c>
      <c r="BK9360" s="158" t="str">
        <f t="shared" si="1468"/>
        <v/>
      </c>
    </row>
    <row r="9361" spans="1:63" ht="12" customHeight="1" x14ac:dyDescent="0.2">
      <c r="A9361" s="8"/>
      <c r="B9361" s="7"/>
      <c r="C9361" s="7"/>
      <c r="D9361" s="7"/>
      <c r="E9361" s="7"/>
      <c r="F9361" s="7"/>
      <c r="G9361" s="7"/>
      <c r="H9361" s="7"/>
      <c r="I9361" s="10"/>
      <c r="J9361" s="25"/>
      <c r="K9361" s="250"/>
      <c r="L9361" s="31"/>
      <c r="M9361" s="9"/>
      <c r="N9361" s="11" t="s">
        <v>25</v>
      </c>
      <c r="O9361" s="39"/>
      <c r="P9361" s="47"/>
      <c r="Q9361" s="13"/>
      <c r="R9361" s="248">
        <f t="shared" si="1460"/>
        <v>0</v>
      </c>
      <c r="S9361" s="248">
        <f t="shared" si="1461"/>
        <v>0</v>
      </c>
      <c r="T9361" s="248">
        <f t="shared" si="1462"/>
        <v>0</v>
      </c>
      <c r="U9361" s="248">
        <f t="shared" si="1463"/>
        <v>0</v>
      </c>
      <c r="V9361" s="13"/>
      <c r="W9361" s="7"/>
      <c r="AT9361" s="130"/>
      <c r="BF9361" s="33">
        <f t="shared" si="1469"/>
        <v>41242</v>
      </c>
      <c r="BG9361" s="34">
        <f t="shared" si="1464"/>
        <v>82.88000000000001</v>
      </c>
      <c r="BH9361" s="32">
        <f t="shared" si="1465"/>
        <v>1</v>
      </c>
      <c r="BI9361" s="32">
        <f t="shared" si="1466"/>
        <v>0</v>
      </c>
      <c r="BJ9361" s="69">
        <f t="shared" si="1467"/>
        <v>0</v>
      </c>
      <c r="BK9361" s="158" t="str">
        <f t="shared" si="1468"/>
        <v/>
      </c>
    </row>
    <row r="9362" spans="1:63" ht="12" customHeight="1" x14ac:dyDescent="0.2">
      <c r="A9362" s="8"/>
      <c r="B9362" s="7"/>
      <c r="C9362" s="7"/>
      <c r="D9362" s="7"/>
      <c r="E9362" s="7"/>
      <c r="F9362" s="7"/>
      <c r="G9362" s="7"/>
      <c r="H9362" s="7"/>
      <c r="I9362" s="10"/>
      <c r="J9362" s="25"/>
      <c r="K9362" s="250"/>
      <c r="L9362" s="31"/>
      <c r="M9362" s="9"/>
      <c r="N9362" s="11" t="s">
        <v>25</v>
      </c>
      <c r="O9362" s="39"/>
      <c r="P9362" s="47"/>
      <c r="Q9362" s="13"/>
      <c r="R9362" s="248">
        <f t="shared" si="1460"/>
        <v>0</v>
      </c>
      <c r="S9362" s="248">
        <f t="shared" si="1461"/>
        <v>0</v>
      </c>
      <c r="T9362" s="248">
        <f t="shared" si="1462"/>
        <v>0</v>
      </c>
      <c r="U9362" s="248">
        <f t="shared" si="1463"/>
        <v>0</v>
      </c>
      <c r="V9362" s="13"/>
      <c r="W9362" s="7"/>
      <c r="AT9362" s="130"/>
      <c r="BF9362" s="33">
        <f t="shared" si="1469"/>
        <v>41242</v>
      </c>
      <c r="BG9362" s="34">
        <f t="shared" si="1464"/>
        <v>82.88000000000001</v>
      </c>
      <c r="BH9362" s="32">
        <f t="shared" si="1465"/>
        <v>1</v>
      </c>
      <c r="BI9362" s="32">
        <f t="shared" si="1466"/>
        <v>0</v>
      </c>
      <c r="BJ9362" s="69">
        <f t="shared" si="1467"/>
        <v>0</v>
      </c>
      <c r="BK9362" s="158" t="str">
        <f t="shared" si="1468"/>
        <v/>
      </c>
    </row>
    <row r="9363" spans="1:63" ht="12" customHeight="1" x14ac:dyDescent="0.2">
      <c r="A9363" s="8"/>
      <c r="B9363" s="7"/>
      <c r="C9363" s="7"/>
      <c r="D9363" s="7"/>
      <c r="E9363" s="7"/>
      <c r="F9363" s="7"/>
      <c r="G9363" s="7"/>
      <c r="H9363" s="7"/>
      <c r="I9363" s="10"/>
      <c r="J9363" s="25"/>
      <c r="K9363" s="250"/>
      <c r="L9363" s="31"/>
      <c r="M9363" s="9"/>
      <c r="N9363" s="11" t="s">
        <v>25</v>
      </c>
      <c r="O9363" s="39"/>
      <c r="P9363" s="47"/>
      <c r="Q9363" s="13"/>
      <c r="R9363" s="248">
        <f t="shared" si="1460"/>
        <v>0</v>
      </c>
      <c r="S9363" s="248">
        <f t="shared" si="1461"/>
        <v>0</v>
      </c>
      <c r="T9363" s="248">
        <f t="shared" si="1462"/>
        <v>0</v>
      </c>
      <c r="U9363" s="248">
        <f t="shared" si="1463"/>
        <v>0</v>
      </c>
      <c r="V9363" s="13"/>
      <c r="W9363" s="7"/>
      <c r="AT9363" s="130"/>
      <c r="BF9363" s="33">
        <f t="shared" si="1469"/>
        <v>41242</v>
      </c>
      <c r="BG9363" s="34">
        <f t="shared" si="1464"/>
        <v>82.88000000000001</v>
      </c>
      <c r="BH9363" s="32">
        <f t="shared" si="1465"/>
        <v>1</v>
      </c>
      <c r="BI9363" s="32">
        <f t="shared" si="1466"/>
        <v>0</v>
      </c>
      <c r="BJ9363" s="69">
        <f t="shared" si="1467"/>
        <v>0</v>
      </c>
      <c r="BK9363" s="158" t="str">
        <f t="shared" si="1468"/>
        <v/>
      </c>
    </row>
    <row r="9364" spans="1:63" ht="12" customHeight="1" x14ac:dyDescent="0.2">
      <c r="A9364" s="8"/>
      <c r="B9364" s="7"/>
      <c r="C9364" s="7"/>
      <c r="D9364" s="7"/>
      <c r="E9364" s="7"/>
      <c r="F9364" s="7"/>
      <c r="G9364" s="7"/>
      <c r="H9364" s="7"/>
      <c r="I9364" s="10"/>
      <c r="J9364" s="25"/>
      <c r="K9364" s="250"/>
      <c r="L9364" s="31"/>
      <c r="M9364" s="9"/>
      <c r="N9364" s="11" t="s">
        <v>25</v>
      </c>
      <c r="O9364" s="39"/>
      <c r="P9364" s="47"/>
      <c r="Q9364" s="13"/>
      <c r="R9364" s="248">
        <f t="shared" si="1460"/>
        <v>0</v>
      </c>
      <c r="S9364" s="248">
        <f t="shared" si="1461"/>
        <v>0</v>
      </c>
      <c r="T9364" s="248">
        <f t="shared" si="1462"/>
        <v>0</v>
      </c>
      <c r="U9364" s="248">
        <f t="shared" si="1463"/>
        <v>0</v>
      </c>
      <c r="V9364" s="13"/>
      <c r="W9364" s="7"/>
      <c r="AT9364" s="130"/>
      <c r="BF9364" s="33">
        <f t="shared" si="1469"/>
        <v>41242</v>
      </c>
      <c r="BG9364" s="34">
        <f t="shared" si="1464"/>
        <v>82.88000000000001</v>
      </c>
      <c r="BH9364" s="32">
        <f t="shared" si="1465"/>
        <v>1</v>
      </c>
      <c r="BI9364" s="32">
        <f t="shared" si="1466"/>
        <v>0</v>
      </c>
      <c r="BJ9364" s="69">
        <f t="shared" si="1467"/>
        <v>0</v>
      </c>
      <c r="BK9364" s="158" t="str">
        <f t="shared" si="1468"/>
        <v/>
      </c>
    </row>
    <row r="9365" spans="1:63" ht="12" customHeight="1" x14ac:dyDescent="0.2">
      <c r="A9365" s="8"/>
      <c r="B9365" s="7"/>
      <c r="C9365" s="7"/>
      <c r="D9365" s="7"/>
      <c r="E9365" s="7"/>
      <c r="F9365" s="7"/>
      <c r="G9365" s="7"/>
      <c r="H9365" s="7"/>
      <c r="I9365" s="10"/>
      <c r="J9365" s="25"/>
      <c r="K9365" s="250"/>
      <c r="L9365" s="31"/>
      <c r="M9365" s="9"/>
      <c r="N9365" s="11" t="s">
        <v>25</v>
      </c>
      <c r="O9365" s="39"/>
      <c r="P9365" s="47"/>
      <c r="Q9365" s="13"/>
      <c r="R9365" s="248">
        <f t="shared" si="1460"/>
        <v>0</v>
      </c>
      <c r="S9365" s="248">
        <f t="shared" si="1461"/>
        <v>0</v>
      </c>
      <c r="T9365" s="248">
        <f t="shared" si="1462"/>
        <v>0</v>
      </c>
      <c r="U9365" s="248">
        <f t="shared" si="1463"/>
        <v>0</v>
      </c>
      <c r="V9365" s="13"/>
      <c r="W9365" s="7"/>
      <c r="AT9365" s="130"/>
      <c r="BF9365" s="33">
        <f t="shared" si="1469"/>
        <v>41242</v>
      </c>
      <c r="BG9365" s="34">
        <f t="shared" si="1464"/>
        <v>82.88000000000001</v>
      </c>
      <c r="BH9365" s="32">
        <f t="shared" si="1465"/>
        <v>1</v>
      </c>
      <c r="BI9365" s="32">
        <f t="shared" si="1466"/>
        <v>0</v>
      </c>
      <c r="BJ9365" s="69">
        <f t="shared" si="1467"/>
        <v>0</v>
      </c>
      <c r="BK9365" s="158" t="str">
        <f t="shared" si="1468"/>
        <v/>
      </c>
    </row>
    <row r="9366" spans="1:63" ht="12" customHeight="1" x14ac:dyDescent="0.2">
      <c r="A9366" s="8"/>
      <c r="B9366" s="7"/>
      <c r="C9366" s="7"/>
      <c r="D9366" s="7"/>
      <c r="E9366" s="7"/>
      <c r="F9366" s="7"/>
      <c r="G9366" s="7"/>
      <c r="H9366" s="7"/>
      <c r="I9366" s="10"/>
      <c r="J9366" s="25"/>
      <c r="K9366" s="250"/>
      <c r="L9366" s="31"/>
      <c r="M9366" s="9"/>
      <c r="N9366" s="11" t="s">
        <v>25</v>
      </c>
      <c r="O9366" s="39"/>
      <c r="P9366" s="47"/>
      <c r="Q9366" s="13"/>
      <c r="R9366" s="248">
        <f t="shared" si="1460"/>
        <v>0</v>
      </c>
      <c r="S9366" s="248">
        <f t="shared" si="1461"/>
        <v>0</v>
      </c>
      <c r="T9366" s="248">
        <f t="shared" si="1462"/>
        <v>0</v>
      </c>
      <c r="U9366" s="248">
        <f t="shared" si="1463"/>
        <v>0</v>
      </c>
      <c r="V9366" s="13"/>
      <c r="W9366" s="7"/>
      <c r="AT9366" s="130"/>
      <c r="BF9366" s="33">
        <f t="shared" si="1469"/>
        <v>41242</v>
      </c>
      <c r="BG9366" s="34">
        <f t="shared" si="1464"/>
        <v>82.88000000000001</v>
      </c>
      <c r="BH9366" s="32">
        <f t="shared" si="1465"/>
        <v>1</v>
      </c>
      <c r="BI9366" s="32">
        <f t="shared" si="1466"/>
        <v>0</v>
      </c>
      <c r="BJ9366" s="69">
        <f t="shared" si="1467"/>
        <v>0</v>
      </c>
      <c r="BK9366" s="158" t="str">
        <f t="shared" si="1468"/>
        <v/>
      </c>
    </row>
    <row r="9367" spans="1:63" ht="12" customHeight="1" x14ac:dyDescent="0.2">
      <c r="A9367" s="8"/>
      <c r="B9367" s="7"/>
      <c r="C9367" s="7"/>
      <c r="D9367" s="7"/>
      <c r="E9367" s="7"/>
      <c r="F9367" s="7"/>
      <c r="G9367" s="7"/>
      <c r="H9367" s="7"/>
      <c r="I9367" s="10"/>
      <c r="J9367" s="25"/>
      <c r="K9367" s="250"/>
      <c r="L9367" s="31"/>
      <c r="M9367" s="9"/>
      <c r="N9367" s="11" t="s">
        <v>25</v>
      </c>
      <c r="O9367" s="39"/>
      <c r="P9367" s="47"/>
      <c r="Q9367" s="13"/>
      <c r="R9367" s="248">
        <f t="shared" si="1460"/>
        <v>0</v>
      </c>
      <c r="S9367" s="248">
        <f t="shared" si="1461"/>
        <v>0</v>
      </c>
      <c r="T9367" s="248">
        <f t="shared" si="1462"/>
        <v>0</v>
      </c>
      <c r="U9367" s="248">
        <f t="shared" si="1463"/>
        <v>0</v>
      </c>
      <c r="V9367" s="13"/>
      <c r="W9367" s="7"/>
      <c r="AT9367" s="130"/>
      <c r="BF9367" s="33">
        <f t="shared" si="1469"/>
        <v>41242</v>
      </c>
      <c r="BG9367" s="34">
        <f t="shared" si="1464"/>
        <v>82.88000000000001</v>
      </c>
      <c r="BH9367" s="32">
        <f t="shared" si="1465"/>
        <v>1</v>
      </c>
      <c r="BI9367" s="32">
        <f t="shared" si="1466"/>
        <v>0</v>
      </c>
      <c r="BJ9367" s="69">
        <f t="shared" si="1467"/>
        <v>0</v>
      </c>
      <c r="BK9367" s="158" t="str">
        <f t="shared" si="1468"/>
        <v/>
      </c>
    </row>
    <row r="9368" spans="1:63" ht="12" customHeight="1" x14ac:dyDescent="0.2">
      <c r="A9368" s="8"/>
      <c r="B9368" s="7"/>
      <c r="C9368" s="7"/>
      <c r="D9368" s="7"/>
      <c r="E9368" s="7"/>
      <c r="F9368" s="7"/>
      <c r="G9368" s="7"/>
      <c r="H9368" s="7"/>
      <c r="I9368" s="10"/>
      <c r="J9368" s="25"/>
      <c r="K9368" s="250"/>
      <c r="L9368" s="31"/>
      <c r="M9368" s="9"/>
      <c r="N9368" s="11" t="s">
        <v>25</v>
      </c>
      <c r="O9368" s="39"/>
      <c r="P9368" s="47"/>
      <c r="Q9368" s="13"/>
      <c r="R9368" s="248">
        <f t="shared" si="1460"/>
        <v>0</v>
      </c>
      <c r="S9368" s="248">
        <f t="shared" si="1461"/>
        <v>0</v>
      </c>
      <c r="T9368" s="248">
        <f t="shared" si="1462"/>
        <v>0</v>
      </c>
      <c r="U9368" s="248">
        <f t="shared" si="1463"/>
        <v>0</v>
      </c>
      <c r="V9368" s="13"/>
      <c r="W9368" s="7"/>
      <c r="AT9368" s="130"/>
      <c r="BF9368" s="33">
        <f t="shared" si="1469"/>
        <v>41242</v>
      </c>
      <c r="BG9368" s="34">
        <f t="shared" si="1464"/>
        <v>82.88000000000001</v>
      </c>
      <c r="BH9368" s="32">
        <f t="shared" si="1465"/>
        <v>1</v>
      </c>
      <c r="BI9368" s="32">
        <f t="shared" si="1466"/>
        <v>0</v>
      </c>
      <c r="BJ9368" s="69">
        <f t="shared" si="1467"/>
        <v>0</v>
      </c>
      <c r="BK9368" s="158" t="str">
        <f t="shared" si="1468"/>
        <v/>
      </c>
    </row>
    <row r="9369" spans="1:63" ht="12" customHeight="1" x14ac:dyDescent="0.2">
      <c r="A9369" s="8"/>
      <c r="B9369" s="7"/>
      <c r="C9369" s="7"/>
      <c r="D9369" s="7"/>
      <c r="E9369" s="7"/>
      <c r="F9369" s="7"/>
      <c r="G9369" s="7"/>
      <c r="H9369" s="7"/>
      <c r="I9369" s="10"/>
      <c r="J9369" s="25"/>
      <c r="K9369" s="250"/>
      <c r="L9369" s="31"/>
      <c r="M9369" s="9"/>
      <c r="N9369" s="11" t="s">
        <v>25</v>
      </c>
      <c r="O9369" s="39"/>
      <c r="P9369" s="47"/>
      <c r="Q9369" s="13"/>
      <c r="R9369" s="248">
        <f t="shared" si="1460"/>
        <v>0</v>
      </c>
      <c r="S9369" s="248">
        <f t="shared" si="1461"/>
        <v>0</v>
      </c>
      <c r="T9369" s="248">
        <f t="shared" si="1462"/>
        <v>0</v>
      </c>
      <c r="U9369" s="248">
        <f t="shared" si="1463"/>
        <v>0</v>
      </c>
      <c r="V9369" s="13"/>
      <c r="W9369" s="7"/>
      <c r="AT9369" s="130"/>
      <c r="BF9369" s="33">
        <f t="shared" si="1469"/>
        <v>41242</v>
      </c>
      <c r="BG9369" s="34">
        <f t="shared" si="1464"/>
        <v>82.88000000000001</v>
      </c>
      <c r="BH9369" s="32">
        <f t="shared" si="1465"/>
        <v>1</v>
      </c>
      <c r="BI9369" s="32">
        <f t="shared" si="1466"/>
        <v>0</v>
      </c>
      <c r="BJ9369" s="69">
        <f t="shared" si="1467"/>
        <v>0</v>
      </c>
      <c r="BK9369" s="158" t="str">
        <f t="shared" si="1468"/>
        <v/>
      </c>
    </row>
    <row r="9370" spans="1:63" ht="12" customHeight="1" x14ac:dyDescent="0.2">
      <c r="A9370" s="8"/>
      <c r="B9370" s="7"/>
      <c r="C9370" s="7"/>
      <c r="D9370" s="7"/>
      <c r="E9370" s="7"/>
      <c r="F9370" s="7"/>
      <c r="G9370" s="7"/>
      <c r="H9370" s="7"/>
      <c r="I9370" s="10"/>
      <c r="J9370" s="25"/>
      <c r="K9370" s="250"/>
      <c r="L9370" s="31"/>
      <c r="M9370" s="9"/>
      <c r="N9370" s="11" t="s">
        <v>25</v>
      </c>
      <c r="O9370" s="39"/>
      <c r="P9370" s="47"/>
      <c r="Q9370" s="13"/>
      <c r="R9370" s="248">
        <f t="shared" si="1460"/>
        <v>0</v>
      </c>
      <c r="S9370" s="248">
        <f t="shared" si="1461"/>
        <v>0</v>
      </c>
      <c r="T9370" s="248">
        <f t="shared" si="1462"/>
        <v>0</v>
      </c>
      <c r="U9370" s="248">
        <f t="shared" si="1463"/>
        <v>0</v>
      </c>
      <c r="V9370" s="13"/>
      <c r="W9370" s="7"/>
      <c r="AT9370" s="130"/>
      <c r="BF9370" s="33">
        <f t="shared" si="1469"/>
        <v>41242</v>
      </c>
      <c r="BG9370" s="34">
        <f t="shared" si="1464"/>
        <v>82.88000000000001</v>
      </c>
      <c r="BH9370" s="32">
        <f t="shared" si="1465"/>
        <v>1</v>
      </c>
      <c r="BI9370" s="32">
        <f t="shared" si="1466"/>
        <v>0</v>
      </c>
      <c r="BJ9370" s="69">
        <f t="shared" si="1467"/>
        <v>0</v>
      </c>
      <c r="BK9370" s="158" t="str">
        <f t="shared" si="1468"/>
        <v/>
      </c>
    </row>
    <row r="9371" spans="1:63" ht="12" customHeight="1" x14ac:dyDescent="0.2">
      <c r="A9371" s="8"/>
      <c r="B9371" s="7"/>
      <c r="C9371" s="7"/>
      <c r="D9371" s="7"/>
      <c r="E9371" s="7"/>
      <c r="F9371" s="7"/>
      <c r="G9371" s="7"/>
      <c r="H9371" s="7"/>
      <c r="I9371" s="10"/>
      <c r="J9371" s="25"/>
      <c r="K9371" s="250"/>
      <c r="L9371" s="31"/>
      <c r="M9371" s="9"/>
      <c r="N9371" s="11" t="s">
        <v>25</v>
      </c>
      <c r="O9371" s="39"/>
      <c r="P9371" s="47"/>
      <c r="Q9371" s="13"/>
      <c r="R9371" s="248">
        <f t="shared" si="1460"/>
        <v>0</v>
      </c>
      <c r="S9371" s="248">
        <f t="shared" si="1461"/>
        <v>0</v>
      </c>
      <c r="T9371" s="248">
        <f t="shared" si="1462"/>
        <v>0</v>
      </c>
      <c r="U9371" s="248">
        <f t="shared" si="1463"/>
        <v>0</v>
      </c>
      <c r="V9371" s="13"/>
      <c r="W9371" s="7"/>
      <c r="AT9371" s="130"/>
      <c r="BF9371" s="33">
        <f t="shared" si="1469"/>
        <v>41242</v>
      </c>
      <c r="BG9371" s="34">
        <f t="shared" si="1464"/>
        <v>82.88000000000001</v>
      </c>
      <c r="BH9371" s="32">
        <f t="shared" si="1465"/>
        <v>1</v>
      </c>
      <c r="BI9371" s="32">
        <f t="shared" si="1466"/>
        <v>0</v>
      </c>
      <c r="BJ9371" s="69">
        <f t="shared" si="1467"/>
        <v>0</v>
      </c>
      <c r="BK9371" s="158" t="str">
        <f t="shared" si="1468"/>
        <v/>
      </c>
    </row>
    <row r="9372" spans="1:63" ht="12" customHeight="1" x14ac:dyDescent="0.2">
      <c r="A9372" s="8"/>
      <c r="B9372" s="7"/>
      <c r="C9372" s="7"/>
      <c r="D9372" s="7"/>
      <c r="E9372" s="7"/>
      <c r="F9372" s="7"/>
      <c r="G9372" s="7"/>
      <c r="H9372" s="7"/>
      <c r="I9372" s="10"/>
      <c r="J9372" s="25"/>
      <c r="K9372" s="250"/>
      <c r="L9372" s="31"/>
      <c r="M9372" s="9"/>
      <c r="N9372" s="11" t="s">
        <v>25</v>
      </c>
      <c r="O9372" s="39"/>
      <c r="P9372" s="47"/>
      <c r="Q9372" s="13"/>
      <c r="R9372" s="248">
        <f t="shared" si="1460"/>
        <v>0</v>
      </c>
      <c r="S9372" s="248">
        <f t="shared" si="1461"/>
        <v>0</v>
      </c>
      <c r="T9372" s="248">
        <f t="shared" si="1462"/>
        <v>0</v>
      </c>
      <c r="U9372" s="248">
        <f t="shared" si="1463"/>
        <v>0</v>
      </c>
      <c r="V9372" s="13"/>
      <c r="W9372" s="7"/>
      <c r="AT9372" s="130"/>
      <c r="BF9372" s="33">
        <f t="shared" si="1469"/>
        <v>41242</v>
      </c>
      <c r="BG9372" s="34">
        <f t="shared" si="1464"/>
        <v>82.88000000000001</v>
      </c>
      <c r="BH9372" s="32">
        <f t="shared" si="1465"/>
        <v>1</v>
      </c>
      <c r="BI9372" s="32">
        <f t="shared" si="1466"/>
        <v>0</v>
      </c>
      <c r="BJ9372" s="69">
        <f t="shared" si="1467"/>
        <v>0</v>
      </c>
      <c r="BK9372" s="158" t="str">
        <f t="shared" si="1468"/>
        <v/>
      </c>
    </row>
    <row r="9373" spans="1:63" ht="12" customHeight="1" x14ac:dyDescent="0.2">
      <c r="A9373" s="8"/>
      <c r="B9373" s="7"/>
      <c r="C9373" s="7"/>
      <c r="D9373" s="7"/>
      <c r="E9373" s="7"/>
      <c r="F9373" s="7"/>
      <c r="G9373" s="7"/>
      <c r="H9373" s="7"/>
      <c r="I9373" s="10"/>
      <c r="J9373" s="25"/>
      <c r="K9373" s="250"/>
      <c r="L9373" s="31"/>
      <c r="M9373" s="9"/>
      <c r="N9373" s="11" t="s">
        <v>25</v>
      </c>
      <c r="O9373" s="39"/>
      <c r="P9373" s="47"/>
      <c r="Q9373" s="13"/>
      <c r="R9373" s="248">
        <f t="shared" si="1460"/>
        <v>0</v>
      </c>
      <c r="S9373" s="248">
        <f t="shared" si="1461"/>
        <v>0</v>
      </c>
      <c r="T9373" s="248">
        <f t="shared" si="1462"/>
        <v>0</v>
      </c>
      <c r="U9373" s="248">
        <f t="shared" si="1463"/>
        <v>0</v>
      </c>
      <c r="V9373" s="13"/>
      <c r="W9373" s="7"/>
      <c r="AT9373" s="130"/>
      <c r="BF9373" s="33">
        <f t="shared" si="1469"/>
        <v>41242</v>
      </c>
      <c r="BG9373" s="34">
        <f t="shared" si="1464"/>
        <v>82.88000000000001</v>
      </c>
      <c r="BH9373" s="32">
        <f t="shared" si="1465"/>
        <v>1</v>
      </c>
      <c r="BI9373" s="32">
        <f t="shared" si="1466"/>
        <v>0</v>
      </c>
      <c r="BJ9373" s="69">
        <f t="shared" si="1467"/>
        <v>0</v>
      </c>
      <c r="BK9373" s="158" t="str">
        <f t="shared" si="1468"/>
        <v/>
      </c>
    </row>
    <row r="9374" spans="1:63" ht="12" customHeight="1" x14ac:dyDescent="0.2">
      <c r="A9374" s="8"/>
      <c r="B9374" s="7"/>
      <c r="C9374" s="7"/>
      <c r="D9374" s="7"/>
      <c r="E9374" s="7"/>
      <c r="F9374" s="7"/>
      <c r="G9374" s="7"/>
      <c r="H9374" s="7"/>
      <c r="I9374" s="10"/>
      <c r="J9374" s="25"/>
      <c r="K9374" s="250"/>
      <c r="L9374" s="31"/>
      <c r="M9374" s="9"/>
      <c r="N9374" s="11" t="s">
        <v>25</v>
      </c>
      <c r="O9374" s="39"/>
      <c r="P9374" s="47"/>
      <c r="Q9374" s="13"/>
      <c r="R9374" s="248">
        <f t="shared" si="1460"/>
        <v>0</v>
      </c>
      <c r="S9374" s="248">
        <f t="shared" si="1461"/>
        <v>0</v>
      </c>
      <c r="T9374" s="248">
        <f t="shared" si="1462"/>
        <v>0</v>
      </c>
      <c r="U9374" s="248">
        <f t="shared" si="1463"/>
        <v>0</v>
      </c>
      <c r="V9374" s="13"/>
      <c r="W9374" s="7"/>
      <c r="AT9374" s="130"/>
      <c r="BF9374" s="33">
        <f t="shared" si="1469"/>
        <v>41242</v>
      </c>
      <c r="BG9374" s="34">
        <f t="shared" si="1464"/>
        <v>82.88000000000001</v>
      </c>
      <c r="BH9374" s="32">
        <f t="shared" si="1465"/>
        <v>1</v>
      </c>
      <c r="BI9374" s="32">
        <f t="shared" si="1466"/>
        <v>0</v>
      </c>
      <c r="BJ9374" s="69">
        <f t="shared" si="1467"/>
        <v>0</v>
      </c>
      <c r="BK9374" s="158" t="str">
        <f t="shared" si="1468"/>
        <v/>
      </c>
    </row>
    <row r="9375" spans="1:63" ht="12" customHeight="1" x14ac:dyDescent="0.2">
      <c r="A9375" s="8"/>
      <c r="B9375" s="7"/>
      <c r="C9375" s="7"/>
      <c r="D9375" s="7"/>
      <c r="E9375" s="7"/>
      <c r="F9375" s="7"/>
      <c r="G9375" s="7"/>
      <c r="H9375" s="7"/>
      <c r="I9375" s="10"/>
      <c r="J9375" s="25"/>
      <c r="K9375" s="250"/>
      <c r="L9375" s="31"/>
      <c r="M9375" s="9"/>
      <c r="N9375" s="11" t="s">
        <v>25</v>
      </c>
      <c r="O9375" s="39"/>
      <c r="P9375" s="47"/>
      <c r="Q9375" s="13"/>
      <c r="R9375" s="248">
        <f t="shared" si="1460"/>
        <v>0</v>
      </c>
      <c r="S9375" s="248">
        <f t="shared" si="1461"/>
        <v>0</v>
      </c>
      <c r="T9375" s="248">
        <f t="shared" si="1462"/>
        <v>0</v>
      </c>
      <c r="U9375" s="248">
        <f t="shared" si="1463"/>
        <v>0</v>
      </c>
      <c r="V9375" s="13"/>
      <c r="W9375" s="7"/>
      <c r="AT9375" s="130"/>
      <c r="BF9375" s="33">
        <f t="shared" si="1469"/>
        <v>41242</v>
      </c>
      <c r="BG9375" s="34">
        <f t="shared" si="1464"/>
        <v>82.88000000000001</v>
      </c>
      <c r="BH9375" s="32">
        <f t="shared" si="1465"/>
        <v>1</v>
      </c>
      <c r="BI9375" s="32">
        <f t="shared" si="1466"/>
        <v>0</v>
      </c>
      <c r="BJ9375" s="69">
        <f t="shared" si="1467"/>
        <v>0</v>
      </c>
      <c r="BK9375" s="158" t="str">
        <f t="shared" si="1468"/>
        <v/>
      </c>
    </row>
    <row r="9376" spans="1:63" ht="12" customHeight="1" x14ac:dyDescent="0.2">
      <c r="A9376" s="8"/>
      <c r="B9376" s="7"/>
      <c r="C9376" s="7"/>
      <c r="D9376" s="7"/>
      <c r="E9376" s="7"/>
      <c r="F9376" s="7"/>
      <c r="G9376" s="7"/>
      <c r="H9376" s="7"/>
      <c r="I9376" s="10"/>
      <c r="J9376" s="25"/>
      <c r="K9376" s="250"/>
      <c r="L9376" s="31"/>
      <c r="M9376" s="9"/>
      <c r="N9376" s="11" t="s">
        <v>25</v>
      </c>
      <c r="O9376" s="39"/>
      <c r="P9376" s="47"/>
      <c r="Q9376" s="13"/>
      <c r="R9376" s="248">
        <f t="shared" si="1460"/>
        <v>0</v>
      </c>
      <c r="S9376" s="248">
        <f t="shared" si="1461"/>
        <v>0</v>
      </c>
      <c r="T9376" s="248">
        <f t="shared" si="1462"/>
        <v>0</v>
      </c>
      <c r="U9376" s="248">
        <f t="shared" si="1463"/>
        <v>0</v>
      </c>
      <c r="V9376" s="13"/>
      <c r="W9376" s="7"/>
      <c r="AT9376" s="130"/>
      <c r="BF9376" s="33">
        <f t="shared" si="1469"/>
        <v>41242</v>
      </c>
      <c r="BG9376" s="34">
        <f t="shared" si="1464"/>
        <v>82.88000000000001</v>
      </c>
      <c r="BH9376" s="32">
        <f t="shared" si="1465"/>
        <v>1</v>
      </c>
      <c r="BI9376" s="32">
        <f t="shared" si="1466"/>
        <v>0</v>
      </c>
      <c r="BJ9376" s="69">
        <f t="shared" si="1467"/>
        <v>0</v>
      </c>
      <c r="BK9376" s="158" t="str">
        <f t="shared" si="1468"/>
        <v/>
      </c>
    </row>
    <row r="9377" spans="1:63" ht="12" customHeight="1" x14ac:dyDescent="0.2">
      <c r="A9377" s="8"/>
      <c r="B9377" s="7"/>
      <c r="C9377" s="7"/>
      <c r="D9377" s="7"/>
      <c r="E9377" s="7"/>
      <c r="F9377" s="7"/>
      <c r="G9377" s="7"/>
      <c r="H9377" s="7"/>
      <c r="I9377" s="10"/>
      <c r="J9377" s="25"/>
      <c r="K9377" s="250"/>
      <c r="L9377" s="31"/>
      <c r="M9377" s="9"/>
      <c r="N9377" s="11" t="s">
        <v>25</v>
      </c>
      <c r="O9377" s="39"/>
      <c r="P9377" s="47"/>
      <c r="Q9377" s="13"/>
      <c r="R9377" s="248">
        <f t="shared" si="1460"/>
        <v>0</v>
      </c>
      <c r="S9377" s="248">
        <f t="shared" si="1461"/>
        <v>0</v>
      </c>
      <c r="T9377" s="248">
        <f t="shared" si="1462"/>
        <v>0</v>
      </c>
      <c r="U9377" s="248">
        <f t="shared" si="1463"/>
        <v>0</v>
      </c>
      <c r="V9377" s="13"/>
      <c r="W9377" s="7"/>
      <c r="AT9377" s="130"/>
      <c r="BF9377" s="33">
        <f t="shared" si="1469"/>
        <v>41242</v>
      </c>
      <c r="BG9377" s="34">
        <f t="shared" si="1464"/>
        <v>82.88000000000001</v>
      </c>
      <c r="BH9377" s="32">
        <f t="shared" si="1465"/>
        <v>1</v>
      </c>
      <c r="BI9377" s="32">
        <f t="shared" si="1466"/>
        <v>0</v>
      </c>
      <c r="BJ9377" s="69">
        <f t="shared" si="1467"/>
        <v>0</v>
      </c>
      <c r="BK9377" s="158" t="str">
        <f t="shared" si="1468"/>
        <v/>
      </c>
    </row>
    <row r="9378" spans="1:63" ht="12" customHeight="1" x14ac:dyDescent="0.2">
      <c r="A9378" s="8"/>
      <c r="B9378" s="7"/>
      <c r="C9378" s="7"/>
      <c r="D9378" s="7"/>
      <c r="E9378" s="7"/>
      <c r="F9378" s="7"/>
      <c r="G9378" s="7"/>
      <c r="H9378" s="7"/>
      <c r="I9378" s="10"/>
      <c r="J9378" s="25"/>
      <c r="K9378" s="250"/>
      <c r="L9378" s="31"/>
      <c r="M9378" s="9"/>
      <c r="N9378" s="11" t="s">
        <v>25</v>
      </c>
      <c r="O9378" s="39"/>
      <c r="P9378" s="47"/>
      <c r="Q9378" s="13"/>
      <c r="R9378" s="248">
        <f t="shared" si="1460"/>
        <v>0</v>
      </c>
      <c r="S9378" s="248">
        <f t="shared" si="1461"/>
        <v>0</v>
      </c>
      <c r="T9378" s="248">
        <f t="shared" si="1462"/>
        <v>0</v>
      </c>
      <c r="U9378" s="248">
        <f t="shared" si="1463"/>
        <v>0</v>
      </c>
      <c r="V9378" s="13"/>
      <c r="W9378" s="7"/>
      <c r="AT9378" s="130"/>
      <c r="BF9378" s="33">
        <f t="shared" si="1469"/>
        <v>41242</v>
      </c>
      <c r="BG9378" s="34">
        <f t="shared" si="1464"/>
        <v>82.88000000000001</v>
      </c>
      <c r="BH9378" s="32">
        <f t="shared" si="1465"/>
        <v>1</v>
      </c>
      <c r="BI9378" s="32">
        <f t="shared" si="1466"/>
        <v>0</v>
      </c>
      <c r="BJ9378" s="69">
        <f t="shared" si="1467"/>
        <v>0</v>
      </c>
      <c r="BK9378" s="158" t="str">
        <f t="shared" si="1468"/>
        <v/>
      </c>
    </row>
    <row r="9379" spans="1:63" ht="12" customHeight="1" x14ac:dyDescent="0.2">
      <c r="A9379" s="8"/>
      <c r="B9379" s="7"/>
      <c r="C9379" s="7"/>
      <c r="D9379" s="7"/>
      <c r="E9379" s="7"/>
      <c r="F9379" s="7"/>
      <c r="G9379" s="7"/>
      <c r="H9379" s="7"/>
      <c r="I9379" s="10"/>
      <c r="J9379" s="25"/>
      <c r="K9379" s="250"/>
      <c r="L9379" s="31"/>
      <c r="M9379" s="9"/>
      <c r="N9379" s="11" t="s">
        <v>25</v>
      </c>
      <c r="O9379" s="39"/>
      <c r="P9379" s="47"/>
      <c r="Q9379" s="13"/>
      <c r="R9379" s="248">
        <f t="shared" si="1460"/>
        <v>0</v>
      </c>
      <c r="S9379" s="248">
        <f t="shared" si="1461"/>
        <v>0</v>
      </c>
      <c r="T9379" s="248">
        <f t="shared" si="1462"/>
        <v>0</v>
      </c>
      <c r="U9379" s="248">
        <f t="shared" si="1463"/>
        <v>0</v>
      </c>
      <c r="V9379" s="13"/>
      <c r="W9379" s="7"/>
      <c r="AT9379" s="130"/>
      <c r="BF9379" s="33">
        <f t="shared" si="1469"/>
        <v>41242</v>
      </c>
      <c r="BG9379" s="34">
        <f t="shared" si="1464"/>
        <v>82.88000000000001</v>
      </c>
      <c r="BH9379" s="32">
        <f t="shared" si="1465"/>
        <v>1</v>
      </c>
      <c r="BI9379" s="32">
        <f t="shared" si="1466"/>
        <v>0</v>
      </c>
      <c r="BJ9379" s="69">
        <f t="shared" si="1467"/>
        <v>0</v>
      </c>
      <c r="BK9379" s="158" t="str">
        <f t="shared" si="1468"/>
        <v/>
      </c>
    </row>
    <row r="9380" spans="1:63" ht="12" customHeight="1" x14ac:dyDescent="0.2">
      <c r="A9380" s="8"/>
      <c r="B9380" s="7"/>
      <c r="C9380" s="7"/>
      <c r="D9380" s="7"/>
      <c r="E9380" s="7"/>
      <c r="F9380" s="7"/>
      <c r="G9380" s="7"/>
      <c r="H9380" s="7"/>
      <c r="I9380" s="10"/>
      <c r="J9380" s="25"/>
      <c r="K9380" s="250"/>
      <c r="L9380" s="31"/>
      <c r="M9380" s="9"/>
      <c r="N9380" s="11" t="s">
        <v>25</v>
      </c>
      <c r="O9380" s="39"/>
      <c r="P9380" s="47"/>
      <c r="Q9380" s="13"/>
      <c r="R9380" s="248">
        <f t="shared" si="1460"/>
        <v>0</v>
      </c>
      <c r="S9380" s="248">
        <f t="shared" si="1461"/>
        <v>0</v>
      </c>
      <c r="T9380" s="248">
        <f t="shared" si="1462"/>
        <v>0</v>
      </c>
      <c r="U9380" s="248">
        <f t="shared" si="1463"/>
        <v>0</v>
      </c>
      <c r="V9380" s="13"/>
      <c r="W9380" s="7"/>
      <c r="AT9380" s="130"/>
      <c r="BF9380" s="33">
        <f t="shared" si="1469"/>
        <v>41242</v>
      </c>
      <c r="BG9380" s="34">
        <f t="shared" si="1464"/>
        <v>82.88000000000001</v>
      </c>
      <c r="BH9380" s="32">
        <f t="shared" si="1465"/>
        <v>1</v>
      </c>
      <c r="BI9380" s="32">
        <f t="shared" si="1466"/>
        <v>0</v>
      </c>
      <c r="BJ9380" s="69">
        <f t="shared" si="1467"/>
        <v>0</v>
      </c>
      <c r="BK9380" s="158" t="str">
        <f t="shared" si="1468"/>
        <v/>
      </c>
    </row>
    <row r="9381" spans="1:63" ht="12" customHeight="1" x14ac:dyDescent="0.2">
      <c r="A9381" s="8"/>
      <c r="B9381" s="7"/>
      <c r="C9381" s="7"/>
      <c r="D9381" s="7"/>
      <c r="E9381" s="7"/>
      <c r="F9381" s="7"/>
      <c r="G9381" s="7"/>
      <c r="H9381" s="7"/>
      <c r="I9381" s="10"/>
      <c r="J9381" s="25"/>
      <c r="K9381" s="250"/>
      <c r="L9381" s="31"/>
      <c r="M9381" s="9"/>
      <c r="N9381" s="11" t="s">
        <v>25</v>
      </c>
      <c r="O9381" s="39"/>
      <c r="P9381" s="47"/>
      <c r="Q9381" s="13"/>
      <c r="R9381" s="248">
        <f t="shared" si="1460"/>
        <v>0</v>
      </c>
      <c r="S9381" s="248">
        <f t="shared" si="1461"/>
        <v>0</v>
      </c>
      <c r="T9381" s="248">
        <f t="shared" si="1462"/>
        <v>0</v>
      </c>
      <c r="U9381" s="248">
        <f t="shared" si="1463"/>
        <v>0</v>
      </c>
      <c r="V9381" s="13"/>
      <c r="W9381" s="7"/>
      <c r="AT9381" s="130"/>
      <c r="BF9381" s="33">
        <f t="shared" si="1469"/>
        <v>41242</v>
      </c>
      <c r="BG9381" s="34">
        <f t="shared" si="1464"/>
        <v>82.88000000000001</v>
      </c>
      <c r="BH9381" s="32">
        <f t="shared" si="1465"/>
        <v>1</v>
      </c>
      <c r="BI9381" s="32">
        <f t="shared" si="1466"/>
        <v>0</v>
      </c>
      <c r="BJ9381" s="69">
        <f t="shared" si="1467"/>
        <v>0</v>
      </c>
      <c r="BK9381" s="158" t="str">
        <f t="shared" si="1468"/>
        <v/>
      </c>
    </row>
    <row r="9382" spans="1:63" ht="12" customHeight="1" x14ac:dyDescent="0.2">
      <c r="A9382" s="8"/>
      <c r="B9382" s="7"/>
      <c r="C9382" s="7"/>
      <c r="D9382" s="7"/>
      <c r="E9382" s="7"/>
      <c r="F9382" s="7"/>
      <c r="G9382" s="7"/>
      <c r="H9382" s="7"/>
      <c r="I9382" s="10"/>
      <c r="J9382" s="25"/>
      <c r="K9382" s="250"/>
      <c r="L9382" s="31"/>
      <c r="M9382" s="9"/>
      <c r="N9382" s="11" t="s">
        <v>25</v>
      </c>
      <c r="O9382" s="39"/>
      <c r="P9382" s="47"/>
      <c r="Q9382" s="13"/>
      <c r="R9382" s="248">
        <f t="shared" si="1460"/>
        <v>0</v>
      </c>
      <c r="S9382" s="248">
        <f t="shared" si="1461"/>
        <v>0</v>
      </c>
      <c r="T9382" s="248">
        <f t="shared" si="1462"/>
        <v>0</v>
      </c>
      <c r="U9382" s="248">
        <f t="shared" si="1463"/>
        <v>0</v>
      </c>
      <c r="V9382" s="13"/>
      <c r="W9382" s="7"/>
      <c r="AT9382" s="130"/>
      <c r="BF9382" s="33">
        <f t="shared" si="1469"/>
        <v>41242</v>
      </c>
      <c r="BG9382" s="34">
        <f t="shared" si="1464"/>
        <v>82.88000000000001</v>
      </c>
      <c r="BH9382" s="32">
        <f t="shared" si="1465"/>
        <v>1</v>
      </c>
      <c r="BI9382" s="32">
        <f t="shared" si="1466"/>
        <v>0</v>
      </c>
      <c r="BJ9382" s="69">
        <f t="shared" si="1467"/>
        <v>0</v>
      </c>
      <c r="BK9382" s="158" t="str">
        <f t="shared" si="1468"/>
        <v/>
      </c>
    </row>
    <row r="9383" spans="1:63" ht="12" customHeight="1" x14ac:dyDescent="0.2">
      <c r="A9383" s="8"/>
      <c r="B9383" s="7"/>
      <c r="C9383" s="7"/>
      <c r="D9383" s="7"/>
      <c r="E9383" s="7"/>
      <c r="F9383" s="7"/>
      <c r="G9383" s="7"/>
      <c r="H9383" s="7"/>
      <c r="I9383" s="10"/>
      <c r="J9383" s="25"/>
      <c r="K9383" s="250"/>
      <c r="L9383" s="31"/>
      <c r="M9383" s="9"/>
      <c r="N9383" s="11" t="s">
        <v>25</v>
      </c>
      <c r="O9383" s="39"/>
      <c r="P9383" s="47"/>
      <c r="Q9383" s="13"/>
      <c r="R9383" s="248">
        <f t="shared" si="1460"/>
        <v>0</v>
      </c>
      <c r="S9383" s="248">
        <f t="shared" si="1461"/>
        <v>0</v>
      </c>
      <c r="T9383" s="248">
        <f t="shared" si="1462"/>
        <v>0</v>
      </c>
      <c r="U9383" s="248">
        <f t="shared" si="1463"/>
        <v>0</v>
      </c>
      <c r="V9383" s="13"/>
      <c r="W9383" s="7"/>
      <c r="AT9383" s="130"/>
      <c r="BF9383" s="33">
        <f t="shared" si="1469"/>
        <v>41242</v>
      </c>
      <c r="BG9383" s="34">
        <f t="shared" si="1464"/>
        <v>82.88000000000001</v>
      </c>
      <c r="BH9383" s="32">
        <f t="shared" si="1465"/>
        <v>1</v>
      </c>
      <c r="BI9383" s="32">
        <f t="shared" si="1466"/>
        <v>0</v>
      </c>
      <c r="BJ9383" s="69">
        <f t="shared" si="1467"/>
        <v>0</v>
      </c>
      <c r="BK9383" s="158" t="str">
        <f t="shared" si="1468"/>
        <v/>
      </c>
    </row>
    <row r="9384" spans="1:63" ht="12" customHeight="1" x14ac:dyDescent="0.2">
      <c r="A9384" s="8"/>
      <c r="B9384" s="7"/>
      <c r="C9384" s="7"/>
      <c r="D9384" s="7"/>
      <c r="E9384" s="7"/>
      <c r="F9384" s="7"/>
      <c r="G9384" s="7"/>
      <c r="H9384" s="7"/>
      <c r="I9384" s="10"/>
      <c r="J9384" s="25"/>
      <c r="K9384" s="250"/>
      <c r="L9384" s="31"/>
      <c r="M9384" s="9"/>
      <c r="N9384" s="11" t="s">
        <v>25</v>
      </c>
      <c r="O9384" s="39"/>
      <c r="P9384" s="47"/>
      <c r="Q9384" s="13"/>
      <c r="R9384" s="248">
        <f t="shared" si="1460"/>
        <v>0</v>
      </c>
      <c r="S9384" s="248">
        <f t="shared" si="1461"/>
        <v>0</v>
      </c>
      <c r="T9384" s="248">
        <f t="shared" si="1462"/>
        <v>0</v>
      </c>
      <c r="U9384" s="248">
        <f t="shared" si="1463"/>
        <v>0</v>
      </c>
      <c r="V9384" s="13"/>
      <c r="W9384" s="7"/>
      <c r="AT9384" s="130"/>
      <c r="BF9384" s="33">
        <f t="shared" si="1469"/>
        <v>41242</v>
      </c>
      <c r="BG9384" s="34">
        <f t="shared" si="1464"/>
        <v>82.88000000000001</v>
      </c>
      <c r="BH9384" s="32">
        <f t="shared" si="1465"/>
        <v>1</v>
      </c>
      <c r="BI9384" s="32">
        <f t="shared" si="1466"/>
        <v>0</v>
      </c>
      <c r="BJ9384" s="69">
        <f t="shared" si="1467"/>
        <v>0</v>
      </c>
      <c r="BK9384" s="158" t="str">
        <f t="shared" si="1468"/>
        <v/>
      </c>
    </row>
    <row r="9385" spans="1:63" ht="12" customHeight="1" x14ac:dyDescent="0.2">
      <c r="A9385" s="8"/>
      <c r="B9385" s="7"/>
      <c r="C9385" s="7"/>
      <c r="D9385" s="7"/>
      <c r="E9385" s="7"/>
      <c r="F9385" s="7"/>
      <c r="G9385" s="7"/>
      <c r="H9385" s="7"/>
      <c r="I9385" s="10"/>
      <c r="J9385" s="25"/>
      <c r="K9385" s="250"/>
      <c r="L9385" s="31"/>
      <c r="M9385" s="9"/>
      <c r="N9385" s="11" t="s">
        <v>25</v>
      </c>
      <c r="O9385" s="39"/>
      <c r="P9385" s="47"/>
      <c r="Q9385" s="13"/>
      <c r="R9385" s="248">
        <f t="shared" si="1460"/>
        <v>0</v>
      </c>
      <c r="S9385" s="248">
        <f t="shared" si="1461"/>
        <v>0</v>
      </c>
      <c r="T9385" s="248">
        <f t="shared" si="1462"/>
        <v>0</v>
      </c>
      <c r="U9385" s="248">
        <f t="shared" si="1463"/>
        <v>0</v>
      </c>
      <c r="V9385" s="13"/>
      <c r="W9385" s="7"/>
      <c r="AT9385" s="130"/>
      <c r="BF9385" s="33">
        <f t="shared" si="1469"/>
        <v>41242</v>
      </c>
      <c r="BG9385" s="34">
        <f t="shared" si="1464"/>
        <v>82.88000000000001</v>
      </c>
      <c r="BH9385" s="32">
        <f t="shared" si="1465"/>
        <v>1</v>
      </c>
      <c r="BI9385" s="32">
        <f t="shared" si="1466"/>
        <v>0</v>
      </c>
      <c r="BJ9385" s="69">
        <f t="shared" si="1467"/>
        <v>0</v>
      </c>
      <c r="BK9385" s="158" t="str">
        <f t="shared" si="1468"/>
        <v/>
      </c>
    </row>
    <row r="9386" spans="1:63" ht="12" customHeight="1" x14ac:dyDescent="0.2">
      <c r="A9386" s="8"/>
      <c r="B9386" s="7"/>
      <c r="C9386" s="7"/>
      <c r="D9386" s="7"/>
      <c r="E9386" s="7"/>
      <c r="F9386" s="7"/>
      <c r="G9386" s="7"/>
      <c r="H9386" s="7"/>
      <c r="I9386" s="10"/>
      <c r="J9386" s="25"/>
      <c r="K9386" s="250"/>
      <c r="L9386" s="31"/>
      <c r="M9386" s="9"/>
      <c r="N9386" s="11" t="s">
        <v>25</v>
      </c>
      <c r="O9386" s="39"/>
      <c r="P9386" s="47"/>
      <c r="Q9386" s="13"/>
      <c r="R9386" s="248">
        <f t="shared" si="1460"/>
        <v>0</v>
      </c>
      <c r="S9386" s="248">
        <f t="shared" si="1461"/>
        <v>0</v>
      </c>
      <c r="T9386" s="248">
        <f t="shared" si="1462"/>
        <v>0</v>
      </c>
      <c r="U9386" s="248">
        <f t="shared" si="1463"/>
        <v>0</v>
      </c>
      <c r="V9386" s="13"/>
      <c r="W9386" s="7"/>
      <c r="AT9386" s="130"/>
      <c r="BF9386" s="33">
        <f t="shared" si="1469"/>
        <v>41242</v>
      </c>
      <c r="BG9386" s="34">
        <f t="shared" si="1464"/>
        <v>82.88000000000001</v>
      </c>
      <c r="BH9386" s="32">
        <f t="shared" si="1465"/>
        <v>1</v>
      </c>
      <c r="BI9386" s="32">
        <f t="shared" si="1466"/>
        <v>0</v>
      </c>
      <c r="BJ9386" s="69">
        <f t="shared" si="1467"/>
        <v>0</v>
      </c>
      <c r="BK9386" s="158" t="str">
        <f t="shared" si="1468"/>
        <v/>
      </c>
    </row>
    <row r="9387" spans="1:63" ht="12" customHeight="1" x14ac:dyDescent="0.2">
      <c r="A9387" s="8"/>
      <c r="B9387" s="7"/>
      <c r="C9387" s="7"/>
      <c r="D9387" s="7"/>
      <c r="E9387" s="7"/>
      <c r="F9387" s="7"/>
      <c r="G9387" s="7"/>
      <c r="H9387" s="7"/>
      <c r="I9387" s="10"/>
      <c r="J9387" s="25"/>
      <c r="K9387" s="250"/>
      <c r="L9387" s="31"/>
      <c r="M9387" s="9"/>
      <c r="N9387" s="11" t="s">
        <v>25</v>
      </c>
      <c r="O9387" s="39"/>
      <c r="P9387" s="47"/>
      <c r="Q9387" s="13"/>
      <c r="R9387" s="248">
        <f t="shared" si="1460"/>
        <v>0</v>
      </c>
      <c r="S9387" s="248">
        <f t="shared" si="1461"/>
        <v>0</v>
      </c>
      <c r="T9387" s="248">
        <f t="shared" si="1462"/>
        <v>0</v>
      </c>
      <c r="U9387" s="248">
        <f t="shared" si="1463"/>
        <v>0</v>
      </c>
      <c r="V9387" s="13"/>
      <c r="W9387" s="7"/>
      <c r="AT9387" s="130"/>
      <c r="BF9387" s="33">
        <f t="shared" si="1469"/>
        <v>41242</v>
      </c>
      <c r="BG9387" s="34">
        <f t="shared" si="1464"/>
        <v>82.88000000000001</v>
      </c>
      <c r="BH9387" s="32">
        <f t="shared" si="1465"/>
        <v>1</v>
      </c>
      <c r="BI9387" s="32">
        <f t="shared" si="1466"/>
        <v>0</v>
      </c>
      <c r="BJ9387" s="69">
        <f t="shared" si="1467"/>
        <v>0</v>
      </c>
      <c r="BK9387" s="158" t="str">
        <f t="shared" si="1468"/>
        <v/>
      </c>
    </row>
    <row r="9388" spans="1:63" ht="12" customHeight="1" x14ac:dyDescent="0.2">
      <c r="A9388" s="8"/>
      <c r="B9388" s="7"/>
      <c r="C9388" s="7"/>
      <c r="D9388" s="7"/>
      <c r="E9388" s="7"/>
      <c r="F9388" s="7"/>
      <c r="G9388" s="7"/>
      <c r="H9388" s="7"/>
      <c r="I9388" s="10"/>
      <c r="J9388" s="25"/>
      <c r="K9388" s="250"/>
      <c r="L9388" s="31"/>
      <c r="M9388" s="9"/>
      <c r="N9388" s="11" t="s">
        <v>25</v>
      </c>
      <c r="O9388" s="39"/>
      <c r="P9388" s="47"/>
      <c r="Q9388" s="13"/>
      <c r="R9388" s="248">
        <f t="shared" si="1460"/>
        <v>0</v>
      </c>
      <c r="S9388" s="248">
        <f t="shared" si="1461"/>
        <v>0</v>
      </c>
      <c r="T9388" s="248">
        <f t="shared" si="1462"/>
        <v>0</v>
      </c>
      <c r="U9388" s="248">
        <f t="shared" si="1463"/>
        <v>0</v>
      </c>
      <c r="V9388" s="13"/>
      <c r="W9388" s="7"/>
      <c r="AT9388" s="130"/>
      <c r="BF9388" s="33">
        <f t="shared" si="1469"/>
        <v>41242</v>
      </c>
      <c r="BG9388" s="34">
        <f t="shared" si="1464"/>
        <v>82.88000000000001</v>
      </c>
      <c r="BH9388" s="32">
        <f t="shared" si="1465"/>
        <v>1</v>
      </c>
      <c r="BI9388" s="32">
        <f t="shared" si="1466"/>
        <v>0</v>
      </c>
      <c r="BJ9388" s="69">
        <f t="shared" si="1467"/>
        <v>0</v>
      </c>
      <c r="BK9388" s="158" t="str">
        <f t="shared" si="1468"/>
        <v/>
      </c>
    </row>
    <row r="9389" spans="1:63" ht="12" customHeight="1" x14ac:dyDescent="0.2">
      <c r="A9389" s="8"/>
      <c r="B9389" s="7"/>
      <c r="C9389" s="7"/>
      <c r="D9389" s="7"/>
      <c r="E9389" s="7"/>
      <c r="F9389" s="7"/>
      <c r="G9389" s="7"/>
      <c r="H9389" s="7"/>
      <c r="I9389" s="10"/>
      <c r="J9389" s="25"/>
      <c r="K9389" s="250"/>
      <c r="L9389" s="31"/>
      <c r="M9389" s="9"/>
      <c r="N9389" s="11" t="s">
        <v>25</v>
      </c>
      <c r="O9389" s="39"/>
      <c r="P9389" s="47"/>
      <c r="Q9389" s="13"/>
      <c r="R9389" s="248">
        <f t="shared" si="1460"/>
        <v>0</v>
      </c>
      <c r="S9389" s="248">
        <f t="shared" si="1461"/>
        <v>0</v>
      </c>
      <c r="T9389" s="248">
        <f t="shared" si="1462"/>
        <v>0</v>
      </c>
      <c r="U9389" s="248">
        <f t="shared" si="1463"/>
        <v>0</v>
      </c>
      <c r="V9389" s="13"/>
      <c r="W9389" s="7"/>
      <c r="AT9389" s="130"/>
      <c r="BF9389" s="33">
        <f t="shared" si="1469"/>
        <v>41242</v>
      </c>
      <c r="BG9389" s="34">
        <f t="shared" si="1464"/>
        <v>82.88000000000001</v>
      </c>
      <c r="BH9389" s="32">
        <f t="shared" si="1465"/>
        <v>1</v>
      </c>
      <c r="BI9389" s="32">
        <f t="shared" si="1466"/>
        <v>0</v>
      </c>
      <c r="BJ9389" s="69">
        <f t="shared" si="1467"/>
        <v>0</v>
      </c>
      <c r="BK9389" s="158" t="str">
        <f t="shared" si="1468"/>
        <v/>
      </c>
    </row>
    <row r="9390" spans="1:63" ht="12" customHeight="1" x14ac:dyDescent="0.2">
      <c r="A9390" s="8"/>
      <c r="B9390" s="7"/>
      <c r="C9390" s="7"/>
      <c r="D9390" s="7"/>
      <c r="E9390" s="7"/>
      <c r="F9390" s="7"/>
      <c r="G9390" s="7"/>
      <c r="H9390" s="7"/>
      <c r="I9390" s="10"/>
      <c r="J9390" s="25"/>
      <c r="K9390" s="250"/>
      <c r="L9390" s="31"/>
      <c r="M9390" s="9"/>
      <c r="N9390" s="11" t="s">
        <v>25</v>
      </c>
      <c r="O9390" s="39"/>
      <c r="P9390" s="47"/>
      <c r="Q9390" s="13"/>
      <c r="R9390" s="248">
        <f t="shared" si="1460"/>
        <v>0</v>
      </c>
      <c r="S9390" s="248">
        <f t="shared" si="1461"/>
        <v>0</v>
      </c>
      <c r="T9390" s="248">
        <f t="shared" si="1462"/>
        <v>0</v>
      </c>
      <c r="U9390" s="248">
        <f t="shared" si="1463"/>
        <v>0</v>
      </c>
      <c r="V9390" s="13"/>
      <c r="W9390" s="7"/>
      <c r="AT9390" s="130"/>
      <c r="BF9390" s="33">
        <f t="shared" si="1469"/>
        <v>41242</v>
      </c>
      <c r="BG9390" s="34">
        <f t="shared" si="1464"/>
        <v>82.88000000000001</v>
      </c>
      <c r="BH9390" s="32">
        <f t="shared" si="1465"/>
        <v>1</v>
      </c>
      <c r="BI9390" s="32">
        <f t="shared" si="1466"/>
        <v>0</v>
      </c>
      <c r="BJ9390" s="69">
        <f t="shared" si="1467"/>
        <v>0</v>
      </c>
      <c r="BK9390" s="158" t="str">
        <f t="shared" si="1468"/>
        <v/>
      </c>
    </row>
    <row r="9391" spans="1:63" ht="12" customHeight="1" x14ac:dyDescent="0.2">
      <c r="A9391" s="8"/>
      <c r="B9391" s="7"/>
      <c r="C9391" s="7"/>
      <c r="D9391" s="7"/>
      <c r="E9391" s="7"/>
      <c r="F9391" s="7"/>
      <c r="G9391" s="7"/>
      <c r="H9391" s="7"/>
      <c r="I9391" s="10"/>
      <c r="J9391" s="25"/>
      <c r="K9391" s="250"/>
      <c r="L9391" s="31"/>
      <c r="M9391" s="9"/>
      <c r="N9391" s="11" t="s">
        <v>25</v>
      </c>
      <c r="O9391" s="39"/>
      <c r="P9391" s="47"/>
      <c r="Q9391" s="13"/>
      <c r="R9391" s="248">
        <f t="shared" si="1460"/>
        <v>0</v>
      </c>
      <c r="S9391" s="248">
        <f t="shared" si="1461"/>
        <v>0</v>
      </c>
      <c r="T9391" s="248">
        <f t="shared" si="1462"/>
        <v>0</v>
      </c>
      <c r="U9391" s="248">
        <f t="shared" si="1463"/>
        <v>0</v>
      </c>
      <c r="V9391" s="13"/>
      <c r="W9391" s="7"/>
      <c r="AT9391" s="130"/>
      <c r="BF9391" s="33">
        <f t="shared" si="1469"/>
        <v>41242</v>
      </c>
      <c r="BG9391" s="34">
        <f t="shared" si="1464"/>
        <v>82.88000000000001</v>
      </c>
      <c r="BH9391" s="32">
        <f t="shared" si="1465"/>
        <v>1</v>
      </c>
      <c r="BI9391" s="32">
        <f t="shared" si="1466"/>
        <v>0</v>
      </c>
      <c r="BJ9391" s="69">
        <f t="shared" si="1467"/>
        <v>0</v>
      </c>
      <c r="BK9391" s="158" t="str">
        <f t="shared" si="1468"/>
        <v/>
      </c>
    </row>
    <row r="9392" spans="1:63" ht="12" customHeight="1" x14ac:dyDescent="0.2">
      <c r="A9392" s="8"/>
      <c r="B9392" s="7"/>
      <c r="C9392" s="7"/>
      <c r="D9392" s="7"/>
      <c r="E9392" s="7"/>
      <c r="F9392" s="7"/>
      <c r="G9392" s="7"/>
      <c r="H9392" s="7"/>
      <c r="I9392" s="10"/>
      <c r="J9392" s="25"/>
      <c r="K9392" s="250"/>
      <c r="L9392" s="31"/>
      <c r="M9392" s="9"/>
      <c r="N9392" s="11" t="s">
        <v>25</v>
      </c>
      <c r="O9392" s="39"/>
      <c r="P9392" s="47"/>
      <c r="Q9392" s="13"/>
      <c r="R9392" s="248">
        <f t="shared" si="1460"/>
        <v>0</v>
      </c>
      <c r="S9392" s="248">
        <f t="shared" si="1461"/>
        <v>0</v>
      </c>
      <c r="T9392" s="248">
        <f t="shared" si="1462"/>
        <v>0</v>
      </c>
      <c r="U9392" s="248">
        <f t="shared" si="1463"/>
        <v>0</v>
      </c>
      <c r="V9392" s="13"/>
      <c r="W9392" s="7"/>
      <c r="AT9392" s="130"/>
      <c r="BF9392" s="33">
        <f t="shared" si="1469"/>
        <v>41242</v>
      </c>
      <c r="BG9392" s="34">
        <f t="shared" si="1464"/>
        <v>82.88000000000001</v>
      </c>
      <c r="BH9392" s="32">
        <f t="shared" si="1465"/>
        <v>1</v>
      </c>
      <c r="BI9392" s="32">
        <f t="shared" si="1466"/>
        <v>0</v>
      </c>
      <c r="BJ9392" s="69">
        <f t="shared" si="1467"/>
        <v>0</v>
      </c>
      <c r="BK9392" s="158" t="str">
        <f t="shared" si="1468"/>
        <v/>
      </c>
    </row>
    <row r="9393" spans="1:63" ht="12" customHeight="1" x14ac:dyDescent="0.2">
      <c r="A9393" s="8"/>
      <c r="B9393" s="7"/>
      <c r="C9393" s="7"/>
      <c r="D9393" s="7"/>
      <c r="E9393" s="7"/>
      <c r="F9393" s="7"/>
      <c r="G9393" s="7"/>
      <c r="H9393" s="7"/>
      <c r="I9393" s="10"/>
      <c r="J9393" s="25"/>
      <c r="K9393" s="250"/>
      <c r="L9393" s="31"/>
      <c r="M9393" s="9"/>
      <c r="N9393" s="11" t="s">
        <v>25</v>
      </c>
      <c r="O9393" s="39"/>
      <c r="P9393" s="47"/>
      <c r="Q9393" s="13"/>
      <c r="R9393" s="248">
        <f t="shared" si="1460"/>
        <v>0</v>
      </c>
      <c r="S9393" s="248">
        <f t="shared" si="1461"/>
        <v>0</v>
      </c>
      <c r="T9393" s="248">
        <f t="shared" si="1462"/>
        <v>0</v>
      </c>
      <c r="U9393" s="248">
        <f t="shared" si="1463"/>
        <v>0</v>
      </c>
      <c r="V9393" s="13"/>
      <c r="W9393" s="7"/>
      <c r="AT9393" s="130"/>
      <c r="BF9393" s="33">
        <f t="shared" si="1469"/>
        <v>41242</v>
      </c>
      <c r="BG9393" s="34">
        <f t="shared" si="1464"/>
        <v>82.88000000000001</v>
      </c>
      <c r="BH9393" s="32">
        <f t="shared" si="1465"/>
        <v>1</v>
      </c>
      <c r="BI9393" s="32">
        <f t="shared" si="1466"/>
        <v>0</v>
      </c>
      <c r="BJ9393" s="69">
        <f t="shared" si="1467"/>
        <v>0</v>
      </c>
      <c r="BK9393" s="158" t="str">
        <f t="shared" si="1468"/>
        <v/>
      </c>
    </row>
    <row r="9394" spans="1:63" ht="12" customHeight="1" x14ac:dyDescent="0.2">
      <c r="A9394" s="8"/>
      <c r="B9394" s="7"/>
      <c r="C9394" s="7"/>
      <c r="D9394" s="7"/>
      <c r="E9394" s="7"/>
      <c r="F9394" s="7"/>
      <c r="G9394" s="7"/>
      <c r="H9394" s="7"/>
      <c r="I9394" s="10"/>
      <c r="J9394" s="25"/>
      <c r="K9394" s="250"/>
      <c r="L9394" s="31"/>
      <c r="M9394" s="9"/>
      <c r="N9394" s="11" t="s">
        <v>25</v>
      </c>
      <c r="O9394" s="39"/>
      <c r="P9394" s="47"/>
      <c r="Q9394" s="13"/>
      <c r="R9394" s="248">
        <f t="shared" si="1460"/>
        <v>0</v>
      </c>
      <c r="S9394" s="248">
        <f t="shared" si="1461"/>
        <v>0</v>
      </c>
      <c r="T9394" s="248">
        <f t="shared" si="1462"/>
        <v>0</v>
      </c>
      <c r="U9394" s="248">
        <f t="shared" si="1463"/>
        <v>0</v>
      </c>
      <c r="V9394" s="13"/>
      <c r="W9394" s="7"/>
      <c r="AT9394" s="130"/>
      <c r="BF9394" s="33">
        <f t="shared" si="1469"/>
        <v>41242</v>
      </c>
      <c r="BG9394" s="34">
        <f t="shared" si="1464"/>
        <v>82.88000000000001</v>
      </c>
      <c r="BH9394" s="32">
        <f t="shared" si="1465"/>
        <v>1</v>
      </c>
      <c r="BI9394" s="32">
        <f t="shared" si="1466"/>
        <v>0</v>
      </c>
      <c r="BJ9394" s="69">
        <f t="shared" si="1467"/>
        <v>0</v>
      </c>
      <c r="BK9394" s="158" t="str">
        <f t="shared" si="1468"/>
        <v/>
      </c>
    </row>
    <row r="9395" spans="1:63" ht="12" customHeight="1" x14ac:dyDescent="0.2">
      <c r="A9395" s="8"/>
      <c r="B9395" s="7"/>
      <c r="C9395" s="7"/>
      <c r="D9395" s="7"/>
      <c r="E9395" s="7"/>
      <c r="F9395" s="7"/>
      <c r="G9395" s="7"/>
      <c r="H9395" s="7"/>
      <c r="I9395" s="10"/>
      <c r="J9395" s="25"/>
      <c r="K9395" s="250"/>
      <c r="L9395" s="31"/>
      <c r="M9395" s="9"/>
      <c r="N9395" s="11" t="s">
        <v>25</v>
      </c>
      <c r="O9395" s="39"/>
      <c r="P9395" s="47"/>
      <c r="Q9395" s="13"/>
      <c r="R9395" s="248">
        <f t="shared" si="1460"/>
        <v>0</v>
      </c>
      <c r="S9395" s="248">
        <f t="shared" si="1461"/>
        <v>0</v>
      </c>
      <c r="T9395" s="248">
        <f t="shared" si="1462"/>
        <v>0</v>
      </c>
      <c r="U9395" s="248">
        <f t="shared" si="1463"/>
        <v>0</v>
      </c>
      <c r="V9395" s="13"/>
      <c r="W9395" s="7"/>
      <c r="AT9395" s="130"/>
      <c r="BF9395" s="33">
        <f t="shared" si="1469"/>
        <v>41242</v>
      </c>
      <c r="BG9395" s="34">
        <f t="shared" si="1464"/>
        <v>82.88000000000001</v>
      </c>
      <c r="BH9395" s="32">
        <f t="shared" si="1465"/>
        <v>1</v>
      </c>
      <c r="BI9395" s="32">
        <f t="shared" si="1466"/>
        <v>0</v>
      </c>
      <c r="BJ9395" s="69">
        <f t="shared" si="1467"/>
        <v>0</v>
      </c>
      <c r="BK9395" s="158" t="str">
        <f t="shared" si="1468"/>
        <v/>
      </c>
    </row>
    <row r="9396" spans="1:63" ht="12" customHeight="1" x14ac:dyDescent="0.2">
      <c r="A9396" s="8"/>
      <c r="B9396" s="7"/>
      <c r="C9396" s="7"/>
      <c r="D9396" s="7"/>
      <c r="E9396" s="7"/>
      <c r="F9396" s="7"/>
      <c r="G9396" s="7"/>
      <c r="H9396" s="7"/>
      <c r="I9396" s="10"/>
      <c r="J9396" s="25"/>
      <c r="K9396" s="250"/>
      <c r="L9396" s="31"/>
      <c r="M9396" s="9"/>
      <c r="N9396" s="11" t="s">
        <v>25</v>
      </c>
      <c r="O9396" s="39"/>
      <c r="P9396" s="47"/>
      <c r="Q9396" s="13"/>
      <c r="R9396" s="248">
        <f t="shared" si="1460"/>
        <v>0</v>
      </c>
      <c r="S9396" s="248">
        <f t="shared" si="1461"/>
        <v>0</v>
      </c>
      <c r="T9396" s="248">
        <f t="shared" si="1462"/>
        <v>0</v>
      </c>
      <c r="U9396" s="248">
        <f t="shared" si="1463"/>
        <v>0</v>
      </c>
      <c r="V9396" s="13"/>
      <c r="W9396" s="7"/>
      <c r="AT9396" s="130"/>
      <c r="BF9396" s="33">
        <f t="shared" si="1469"/>
        <v>41242</v>
      </c>
      <c r="BG9396" s="34">
        <f t="shared" si="1464"/>
        <v>82.88000000000001</v>
      </c>
      <c r="BH9396" s="32">
        <f t="shared" si="1465"/>
        <v>1</v>
      </c>
      <c r="BI9396" s="32">
        <f t="shared" si="1466"/>
        <v>0</v>
      </c>
      <c r="BJ9396" s="69">
        <f t="shared" si="1467"/>
        <v>0</v>
      </c>
      <c r="BK9396" s="158" t="str">
        <f t="shared" si="1468"/>
        <v/>
      </c>
    </row>
    <row r="9397" spans="1:63" ht="12" customHeight="1" x14ac:dyDescent="0.2">
      <c r="A9397" s="8"/>
      <c r="B9397" s="7"/>
      <c r="C9397" s="7"/>
      <c r="D9397" s="7"/>
      <c r="E9397" s="7"/>
      <c r="F9397" s="7"/>
      <c r="G9397" s="7"/>
      <c r="H9397" s="7"/>
      <c r="I9397" s="10"/>
      <c r="J9397" s="25"/>
      <c r="K9397" s="250"/>
      <c r="L9397" s="31"/>
      <c r="M9397" s="9"/>
      <c r="N9397" s="11" t="s">
        <v>25</v>
      </c>
      <c r="O9397" s="39"/>
      <c r="P9397" s="47"/>
      <c r="Q9397" s="13"/>
      <c r="R9397" s="248">
        <f t="shared" si="1460"/>
        <v>0</v>
      </c>
      <c r="S9397" s="248">
        <f t="shared" si="1461"/>
        <v>0</v>
      </c>
      <c r="T9397" s="248">
        <f t="shared" si="1462"/>
        <v>0</v>
      </c>
      <c r="U9397" s="248">
        <f t="shared" si="1463"/>
        <v>0</v>
      </c>
      <c r="V9397" s="13"/>
      <c r="W9397" s="7"/>
      <c r="AT9397" s="130"/>
      <c r="BF9397" s="33">
        <f t="shared" si="1469"/>
        <v>41242</v>
      </c>
      <c r="BG9397" s="34">
        <f t="shared" si="1464"/>
        <v>82.88000000000001</v>
      </c>
      <c r="BH9397" s="32">
        <f t="shared" si="1465"/>
        <v>1</v>
      </c>
      <c r="BI9397" s="32">
        <f t="shared" si="1466"/>
        <v>0</v>
      </c>
      <c r="BJ9397" s="69">
        <f t="shared" si="1467"/>
        <v>0</v>
      </c>
      <c r="BK9397" s="158" t="str">
        <f t="shared" si="1468"/>
        <v/>
      </c>
    </row>
    <row r="9398" spans="1:63" ht="12" customHeight="1" x14ac:dyDescent="0.2">
      <c r="A9398" s="8"/>
      <c r="B9398" s="7"/>
      <c r="C9398" s="7"/>
      <c r="D9398" s="7"/>
      <c r="E9398" s="7"/>
      <c r="F9398" s="7"/>
      <c r="G9398" s="7"/>
      <c r="H9398" s="7"/>
      <c r="I9398" s="10"/>
      <c r="J9398" s="25"/>
      <c r="K9398" s="250"/>
      <c r="L9398" s="31"/>
      <c r="M9398" s="9"/>
      <c r="N9398" s="11" t="s">
        <v>25</v>
      </c>
      <c r="O9398" s="39"/>
      <c r="P9398" s="47"/>
      <c r="Q9398" s="13"/>
      <c r="R9398" s="248">
        <f t="shared" si="1460"/>
        <v>0</v>
      </c>
      <c r="S9398" s="248">
        <f t="shared" si="1461"/>
        <v>0</v>
      </c>
      <c r="T9398" s="248">
        <f t="shared" si="1462"/>
        <v>0</v>
      </c>
      <c r="U9398" s="248">
        <f t="shared" si="1463"/>
        <v>0</v>
      </c>
      <c r="V9398" s="13"/>
      <c r="W9398" s="7"/>
      <c r="AT9398" s="130"/>
      <c r="BF9398" s="33">
        <f t="shared" si="1469"/>
        <v>41242</v>
      </c>
      <c r="BG9398" s="34">
        <f t="shared" si="1464"/>
        <v>82.88000000000001</v>
      </c>
      <c r="BH9398" s="32">
        <f t="shared" si="1465"/>
        <v>1</v>
      </c>
      <c r="BI9398" s="32">
        <f t="shared" si="1466"/>
        <v>0</v>
      </c>
      <c r="BJ9398" s="69">
        <f t="shared" si="1467"/>
        <v>0</v>
      </c>
      <c r="BK9398" s="158" t="str">
        <f t="shared" si="1468"/>
        <v/>
      </c>
    </row>
    <row r="9399" spans="1:63" ht="12" customHeight="1" x14ac:dyDescent="0.2">
      <c r="A9399" s="8"/>
      <c r="B9399" s="7"/>
      <c r="C9399" s="7"/>
      <c r="D9399" s="7"/>
      <c r="E9399" s="7"/>
      <c r="F9399" s="7"/>
      <c r="G9399" s="7"/>
      <c r="H9399" s="7"/>
      <c r="I9399" s="10"/>
      <c r="J9399" s="25"/>
      <c r="K9399" s="250"/>
      <c r="L9399" s="31"/>
      <c r="M9399" s="9"/>
      <c r="N9399" s="11" t="s">
        <v>25</v>
      </c>
      <c r="O9399" s="39"/>
      <c r="P9399" s="47"/>
      <c r="Q9399" s="13"/>
      <c r="R9399" s="248">
        <f t="shared" si="1460"/>
        <v>0</v>
      </c>
      <c r="S9399" s="248">
        <f t="shared" si="1461"/>
        <v>0</v>
      </c>
      <c r="T9399" s="248">
        <f t="shared" si="1462"/>
        <v>0</v>
      </c>
      <c r="U9399" s="248">
        <f t="shared" si="1463"/>
        <v>0</v>
      </c>
      <c r="V9399" s="13"/>
      <c r="W9399" s="7"/>
      <c r="AT9399" s="130"/>
      <c r="BF9399" s="33">
        <f t="shared" si="1469"/>
        <v>41242</v>
      </c>
      <c r="BG9399" s="34">
        <f t="shared" si="1464"/>
        <v>82.88000000000001</v>
      </c>
      <c r="BH9399" s="32">
        <f t="shared" si="1465"/>
        <v>1</v>
      </c>
      <c r="BI9399" s="32">
        <f t="shared" si="1466"/>
        <v>0</v>
      </c>
      <c r="BJ9399" s="69">
        <f t="shared" si="1467"/>
        <v>0</v>
      </c>
      <c r="BK9399" s="158" t="str">
        <f t="shared" si="1468"/>
        <v/>
      </c>
    </row>
    <row r="9400" spans="1:63" ht="12" customHeight="1" x14ac:dyDescent="0.2">
      <c r="A9400" s="8"/>
      <c r="B9400" s="7"/>
      <c r="C9400" s="7"/>
      <c r="D9400" s="7"/>
      <c r="E9400" s="7"/>
      <c r="F9400" s="7"/>
      <c r="G9400" s="7"/>
      <c r="H9400" s="7"/>
      <c r="I9400" s="10"/>
      <c r="J9400" s="25"/>
      <c r="K9400" s="250"/>
      <c r="L9400" s="31"/>
      <c r="M9400" s="9"/>
      <c r="N9400" s="11" t="s">
        <v>25</v>
      </c>
      <c r="O9400" s="39"/>
      <c r="P9400" s="47"/>
      <c r="Q9400" s="13"/>
      <c r="R9400" s="248">
        <f t="shared" si="1460"/>
        <v>0</v>
      </c>
      <c r="S9400" s="248">
        <f t="shared" si="1461"/>
        <v>0</v>
      </c>
      <c r="T9400" s="248">
        <f t="shared" si="1462"/>
        <v>0</v>
      </c>
      <c r="U9400" s="248">
        <f t="shared" si="1463"/>
        <v>0</v>
      </c>
      <c r="V9400" s="13"/>
      <c r="W9400" s="7"/>
      <c r="AT9400" s="130"/>
      <c r="BF9400" s="33">
        <f t="shared" si="1469"/>
        <v>41242</v>
      </c>
      <c r="BG9400" s="34">
        <f t="shared" si="1464"/>
        <v>82.88000000000001</v>
      </c>
      <c r="BH9400" s="32">
        <f t="shared" si="1465"/>
        <v>1</v>
      </c>
      <c r="BI9400" s="32">
        <f t="shared" si="1466"/>
        <v>0</v>
      </c>
      <c r="BJ9400" s="69">
        <f t="shared" si="1467"/>
        <v>0</v>
      </c>
      <c r="BK9400" s="158" t="str">
        <f t="shared" si="1468"/>
        <v/>
      </c>
    </row>
    <row r="9401" spans="1:63" ht="12" customHeight="1" x14ac:dyDescent="0.2">
      <c r="A9401" s="8"/>
      <c r="B9401" s="7"/>
      <c r="C9401" s="7"/>
      <c r="D9401" s="7"/>
      <c r="E9401" s="7"/>
      <c r="F9401" s="7"/>
      <c r="G9401" s="7"/>
      <c r="H9401" s="7"/>
      <c r="I9401" s="10"/>
      <c r="J9401" s="25"/>
      <c r="K9401" s="250"/>
      <c r="L9401" s="31"/>
      <c r="M9401" s="9"/>
      <c r="N9401" s="11" t="s">
        <v>25</v>
      </c>
      <c r="O9401" s="39"/>
      <c r="P9401" s="47"/>
      <c r="Q9401" s="13"/>
      <c r="R9401" s="248">
        <f t="shared" si="1460"/>
        <v>0</v>
      </c>
      <c r="S9401" s="248">
        <f t="shared" si="1461"/>
        <v>0</v>
      </c>
      <c r="T9401" s="248">
        <f t="shared" si="1462"/>
        <v>0</v>
      </c>
      <c r="U9401" s="248">
        <f t="shared" si="1463"/>
        <v>0</v>
      </c>
      <c r="V9401" s="13"/>
      <c r="W9401" s="7"/>
      <c r="AT9401" s="130"/>
      <c r="BF9401" s="33">
        <f t="shared" si="1469"/>
        <v>41242</v>
      </c>
      <c r="BG9401" s="34">
        <f t="shared" si="1464"/>
        <v>82.88000000000001</v>
      </c>
      <c r="BH9401" s="32">
        <f t="shared" si="1465"/>
        <v>1</v>
      </c>
      <c r="BI9401" s="32">
        <f t="shared" si="1466"/>
        <v>0</v>
      </c>
      <c r="BJ9401" s="69">
        <f t="shared" si="1467"/>
        <v>0</v>
      </c>
      <c r="BK9401" s="158" t="str">
        <f t="shared" si="1468"/>
        <v/>
      </c>
    </row>
    <row r="9402" spans="1:63" ht="12" customHeight="1" x14ac:dyDescent="0.2">
      <c r="A9402" s="8"/>
      <c r="B9402" s="7"/>
      <c r="C9402" s="7"/>
      <c r="D9402" s="7"/>
      <c r="E9402" s="7"/>
      <c r="F9402" s="7"/>
      <c r="G9402" s="7"/>
      <c r="H9402" s="7"/>
      <c r="I9402" s="10"/>
      <c r="J9402" s="25"/>
      <c r="K9402" s="250"/>
      <c r="L9402" s="31"/>
      <c r="M9402" s="9"/>
      <c r="N9402" s="11" t="s">
        <v>25</v>
      </c>
      <c r="O9402" s="39"/>
      <c r="P9402" s="47"/>
      <c r="Q9402" s="13"/>
      <c r="R9402" s="248">
        <f t="shared" si="1460"/>
        <v>0</v>
      </c>
      <c r="S9402" s="248">
        <f t="shared" si="1461"/>
        <v>0</v>
      </c>
      <c r="T9402" s="248">
        <f t="shared" si="1462"/>
        <v>0</v>
      </c>
      <c r="U9402" s="248">
        <f t="shared" si="1463"/>
        <v>0</v>
      </c>
      <c r="V9402" s="13"/>
      <c r="W9402" s="7"/>
      <c r="AT9402" s="130"/>
      <c r="BF9402" s="33">
        <f t="shared" si="1469"/>
        <v>41242</v>
      </c>
      <c r="BG9402" s="34">
        <f t="shared" si="1464"/>
        <v>82.88000000000001</v>
      </c>
      <c r="BH9402" s="32">
        <f t="shared" si="1465"/>
        <v>1</v>
      </c>
      <c r="BI9402" s="32">
        <f t="shared" si="1466"/>
        <v>0</v>
      </c>
      <c r="BJ9402" s="69">
        <f t="shared" si="1467"/>
        <v>0</v>
      </c>
      <c r="BK9402" s="158" t="str">
        <f t="shared" si="1468"/>
        <v/>
      </c>
    </row>
    <row r="9403" spans="1:63" ht="12" customHeight="1" x14ac:dyDescent="0.2">
      <c r="A9403" s="8"/>
      <c r="B9403" s="7"/>
      <c r="C9403" s="7"/>
      <c r="D9403" s="7"/>
      <c r="E9403" s="7"/>
      <c r="F9403" s="7"/>
      <c r="G9403" s="7"/>
      <c r="H9403" s="7"/>
      <c r="I9403" s="10"/>
      <c r="J9403" s="25"/>
      <c r="K9403" s="250"/>
      <c r="L9403" s="31"/>
      <c r="M9403" s="9"/>
      <c r="N9403" s="11" t="s">
        <v>25</v>
      </c>
      <c r="O9403" s="39"/>
      <c r="P9403" s="47"/>
      <c r="Q9403" s="13"/>
      <c r="R9403" s="248">
        <f t="shared" si="1460"/>
        <v>0</v>
      </c>
      <c r="S9403" s="248">
        <f t="shared" si="1461"/>
        <v>0</v>
      </c>
      <c r="T9403" s="248">
        <f t="shared" si="1462"/>
        <v>0</v>
      </c>
      <c r="U9403" s="248">
        <f t="shared" si="1463"/>
        <v>0</v>
      </c>
      <c r="V9403" s="13"/>
      <c r="W9403" s="7"/>
      <c r="AT9403" s="130"/>
      <c r="BF9403" s="33">
        <f t="shared" si="1469"/>
        <v>41242</v>
      </c>
      <c r="BG9403" s="34">
        <f t="shared" si="1464"/>
        <v>82.88000000000001</v>
      </c>
      <c r="BH9403" s="32">
        <f t="shared" si="1465"/>
        <v>1</v>
      </c>
      <c r="BI9403" s="32">
        <f t="shared" si="1466"/>
        <v>0</v>
      </c>
      <c r="BJ9403" s="69">
        <f t="shared" si="1467"/>
        <v>0</v>
      </c>
      <c r="BK9403" s="158" t="str">
        <f t="shared" si="1468"/>
        <v/>
      </c>
    </row>
    <row r="9404" spans="1:63" ht="12" customHeight="1" x14ac:dyDescent="0.2">
      <c r="A9404" s="8"/>
      <c r="B9404" s="7"/>
      <c r="C9404" s="7"/>
      <c r="D9404" s="7"/>
      <c r="E9404" s="7"/>
      <c r="F9404" s="7"/>
      <c r="G9404" s="7"/>
      <c r="H9404" s="7"/>
      <c r="I9404" s="10"/>
      <c r="J9404" s="25"/>
      <c r="K9404" s="250"/>
      <c r="L9404" s="31"/>
      <c r="M9404" s="9"/>
      <c r="N9404" s="11" t="s">
        <v>25</v>
      </c>
      <c r="O9404" s="39"/>
      <c r="P9404" s="47"/>
      <c r="Q9404" s="13"/>
      <c r="R9404" s="248">
        <f t="shared" si="1460"/>
        <v>0</v>
      </c>
      <c r="S9404" s="248">
        <f t="shared" si="1461"/>
        <v>0</v>
      </c>
      <c r="T9404" s="248">
        <f t="shared" si="1462"/>
        <v>0</v>
      </c>
      <c r="U9404" s="248">
        <f t="shared" si="1463"/>
        <v>0</v>
      </c>
      <c r="V9404" s="13"/>
      <c r="W9404" s="7"/>
      <c r="AT9404" s="130"/>
      <c r="BF9404" s="33">
        <f t="shared" si="1469"/>
        <v>41242</v>
      </c>
      <c r="BG9404" s="34">
        <f t="shared" si="1464"/>
        <v>82.88000000000001</v>
      </c>
      <c r="BH9404" s="32">
        <f t="shared" si="1465"/>
        <v>1</v>
      </c>
      <c r="BI9404" s="32">
        <f t="shared" si="1466"/>
        <v>0</v>
      </c>
      <c r="BJ9404" s="69">
        <f t="shared" si="1467"/>
        <v>0</v>
      </c>
      <c r="BK9404" s="158" t="str">
        <f t="shared" si="1468"/>
        <v/>
      </c>
    </row>
    <row r="9405" spans="1:63" ht="12" customHeight="1" x14ac:dyDescent="0.2">
      <c r="A9405" s="8"/>
      <c r="B9405" s="7"/>
      <c r="C9405" s="7"/>
      <c r="D9405" s="7"/>
      <c r="E9405" s="7"/>
      <c r="F9405" s="7"/>
      <c r="G9405" s="7"/>
      <c r="H9405" s="7"/>
      <c r="I9405" s="10"/>
      <c r="J9405" s="25"/>
      <c r="K9405" s="250"/>
      <c r="L9405" s="31"/>
      <c r="M9405" s="9"/>
      <c r="N9405" s="11" t="s">
        <v>25</v>
      </c>
      <c r="O9405" s="39"/>
      <c r="P9405" s="47"/>
      <c r="Q9405" s="13"/>
      <c r="R9405" s="248">
        <f t="shared" si="1460"/>
        <v>0</v>
      </c>
      <c r="S9405" s="248">
        <f t="shared" si="1461"/>
        <v>0</v>
      </c>
      <c r="T9405" s="248">
        <f t="shared" si="1462"/>
        <v>0</v>
      </c>
      <c r="U9405" s="248">
        <f t="shared" si="1463"/>
        <v>0</v>
      </c>
      <c r="V9405" s="13"/>
      <c r="W9405" s="7"/>
      <c r="AT9405" s="130"/>
      <c r="BF9405" s="33">
        <f t="shared" si="1469"/>
        <v>41242</v>
      </c>
      <c r="BG9405" s="34">
        <f t="shared" si="1464"/>
        <v>82.88000000000001</v>
      </c>
      <c r="BH9405" s="32">
        <f t="shared" si="1465"/>
        <v>1</v>
      </c>
      <c r="BI9405" s="32">
        <f t="shared" si="1466"/>
        <v>0</v>
      </c>
      <c r="BJ9405" s="69">
        <f t="shared" si="1467"/>
        <v>0</v>
      </c>
      <c r="BK9405" s="158" t="str">
        <f t="shared" si="1468"/>
        <v/>
      </c>
    </row>
    <row r="9406" spans="1:63" ht="12" customHeight="1" x14ac:dyDescent="0.2">
      <c r="A9406" s="8"/>
      <c r="B9406" s="7"/>
      <c r="C9406" s="7"/>
      <c r="D9406" s="7"/>
      <c r="E9406" s="7"/>
      <c r="F9406" s="7"/>
      <c r="G9406" s="7"/>
      <c r="H9406" s="7"/>
      <c r="I9406" s="10"/>
      <c r="J9406" s="25"/>
      <c r="K9406" s="250"/>
      <c r="L9406" s="31"/>
      <c r="M9406" s="9"/>
      <c r="N9406" s="11" t="s">
        <v>25</v>
      </c>
      <c r="O9406" s="39"/>
      <c r="P9406" s="47"/>
      <c r="Q9406" s="13"/>
      <c r="R9406" s="248">
        <f t="shared" si="1460"/>
        <v>0</v>
      </c>
      <c r="S9406" s="248">
        <f t="shared" si="1461"/>
        <v>0</v>
      </c>
      <c r="T9406" s="248">
        <f t="shared" si="1462"/>
        <v>0</v>
      </c>
      <c r="U9406" s="248">
        <f t="shared" si="1463"/>
        <v>0</v>
      </c>
      <c r="V9406" s="13"/>
      <c r="W9406" s="7"/>
      <c r="AT9406" s="130"/>
      <c r="BF9406" s="33">
        <f t="shared" si="1469"/>
        <v>41242</v>
      </c>
      <c r="BG9406" s="34">
        <f t="shared" si="1464"/>
        <v>82.88000000000001</v>
      </c>
      <c r="BH9406" s="32">
        <f t="shared" si="1465"/>
        <v>1</v>
      </c>
      <c r="BI9406" s="32">
        <f t="shared" si="1466"/>
        <v>0</v>
      </c>
      <c r="BJ9406" s="69">
        <f t="shared" si="1467"/>
        <v>0</v>
      </c>
      <c r="BK9406" s="158" t="str">
        <f t="shared" si="1468"/>
        <v/>
      </c>
    </row>
    <row r="9407" spans="1:63" ht="12" customHeight="1" x14ac:dyDescent="0.2">
      <c r="A9407" s="8"/>
      <c r="B9407" s="7"/>
      <c r="C9407" s="7"/>
      <c r="D9407" s="7"/>
      <c r="E9407" s="7"/>
      <c r="F9407" s="7"/>
      <c r="G9407" s="7"/>
      <c r="H9407" s="7"/>
      <c r="I9407" s="10"/>
      <c r="J9407" s="25"/>
      <c r="K9407" s="250"/>
      <c r="L9407" s="31"/>
      <c r="M9407" s="9"/>
      <c r="N9407" s="11" t="s">
        <v>25</v>
      </c>
      <c r="O9407" s="39"/>
      <c r="P9407" s="47"/>
      <c r="Q9407" s="13"/>
      <c r="R9407" s="248">
        <f t="shared" si="1460"/>
        <v>0</v>
      </c>
      <c r="S9407" s="248">
        <f t="shared" si="1461"/>
        <v>0</v>
      </c>
      <c r="T9407" s="248">
        <f t="shared" si="1462"/>
        <v>0</v>
      </c>
      <c r="U9407" s="248">
        <f t="shared" si="1463"/>
        <v>0</v>
      </c>
      <c r="V9407" s="13"/>
      <c r="W9407" s="7"/>
      <c r="AT9407" s="130"/>
      <c r="BF9407" s="33">
        <f t="shared" si="1469"/>
        <v>41242</v>
      </c>
      <c r="BG9407" s="34">
        <f t="shared" si="1464"/>
        <v>82.88000000000001</v>
      </c>
      <c r="BH9407" s="32">
        <f t="shared" si="1465"/>
        <v>1</v>
      </c>
      <c r="BI9407" s="32">
        <f t="shared" si="1466"/>
        <v>0</v>
      </c>
      <c r="BJ9407" s="69">
        <f t="shared" si="1467"/>
        <v>0</v>
      </c>
      <c r="BK9407" s="158" t="str">
        <f t="shared" si="1468"/>
        <v/>
      </c>
    </row>
    <row r="9408" spans="1:63" ht="12" customHeight="1" x14ac:dyDescent="0.2">
      <c r="A9408" s="8"/>
      <c r="B9408" s="7"/>
      <c r="C9408" s="7"/>
      <c r="D9408" s="7"/>
      <c r="E9408" s="7"/>
      <c r="F9408" s="7"/>
      <c r="G9408" s="7"/>
      <c r="H9408" s="7"/>
      <c r="I9408" s="10"/>
      <c r="J9408" s="25"/>
      <c r="K9408" s="250"/>
      <c r="L9408" s="31"/>
      <c r="M9408" s="9"/>
      <c r="N9408" s="11" t="s">
        <v>25</v>
      </c>
      <c r="O9408" s="39"/>
      <c r="P9408" s="47"/>
      <c r="Q9408" s="13"/>
      <c r="R9408" s="248">
        <f t="shared" si="1460"/>
        <v>0</v>
      </c>
      <c r="S9408" s="248">
        <f t="shared" si="1461"/>
        <v>0</v>
      </c>
      <c r="T9408" s="248">
        <f t="shared" si="1462"/>
        <v>0</v>
      </c>
      <c r="U9408" s="248">
        <f t="shared" si="1463"/>
        <v>0</v>
      </c>
      <c r="V9408" s="13"/>
      <c r="W9408" s="7"/>
      <c r="AT9408" s="130"/>
      <c r="BF9408" s="33">
        <f t="shared" si="1469"/>
        <v>41242</v>
      </c>
      <c r="BG9408" s="34">
        <f t="shared" si="1464"/>
        <v>82.88000000000001</v>
      </c>
      <c r="BH9408" s="32">
        <f t="shared" si="1465"/>
        <v>1</v>
      </c>
      <c r="BI9408" s="32">
        <f t="shared" si="1466"/>
        <v>0</v>
      </c>
      <c r="BJ9408" s="69">
        <f t="shared" si="1467"/>
        <v>0</v>
      </c>
      <c r="BK9408" s="158" t="str">
        <f t="shared" si="1468"/>
        <v/>
      </c>
    </row>
    <row r="9409" spans="1:63" ht="12" customHeight="1" x14ac:dyDescent="0.2">
      <c r="A9409" s="8"/>
      <c r="B9409" s="7"/>
      <c r="C9409" s="7"/>
      <c r="D9409" s="7"/>
      <c r="E9409" s="7"/>
      <c r="F9409" s="7"/>
      <c r="G9409" s="7"/>
      <c r="H9409" s="7"/>
      <c r="I9409" s="10"/>
      <c r="J9409" s="25"/>
      <c r="K9409" s="250"/>
      <c r="L9409" s="31"/>
      <c r="M9409" s="9"/>
      <c r="N9409" s="11" t="s">
        <v>25</v>
      </c>
      <c r="O9409" s="39"/>
      <c r="P9409" s="47"/>
      <c r="Q9409" s="13"/>
      <c r="R9409" s="248">
        <f t="shared" si="1460"/>
        <v>0</v>
      </c>
      <c r="S9409" s="248">
        <f t="shared" si="1461"/>
        <v>0</v>
      </c>
      <c r="T9409" s="248">
        <f t="shared" si="1462"/>
        <v>0</v>
      </c>
      <c r="U9409" s="248">
        <f t="shared" si="1463"/>
        <v>0</v>
      </c>
      <c r="V9409" s="13"/>
      <c r="W9409" s="7"/>
      <c r="AT9409" s="130"/>
      <c r="BF9409" s="33">
        <f t="shared" si="1469"/>
        <v>41242</v>
      </c>
      <c r="BG9409" s="34">
        <f t="shared" si="1464"/>
        <v>82.88000000000001</v>
      </c>
      <c r="BH9409" s="32">
        <f t="shared" si="1465"/>
        <v>1</v>
      </c>
      <c r="BI9409" s="32">
        <f t="shared" si="1466"/>
        <v>0</v>
      </c>
      <c r="BJ9409" s="69">
        <f t="shared" si="1467"/>
        <v>0</v>
      </c>
      <c r="BK9409" s="158" t="str">
        <f t="shared" si="1468"/>
        <v/>
      </c>
    </row>
    <row r="9410" spans="1:63" ht="12" customHeight="1" x14ac:dyDescent="0.2">
      <c r="A9410" s="8"/>
      <c r="B9410" s="7"/>
      <c r="C9410" s="7"/>
      <c r="D9410" s="7"/>
      <c r="E9410" s="7"/>
      <c r="F9410" s="7"/>
      <c r="G9410" s="7"/>
      <c r="H9410" s="7"/>
      <c r="I9410" s="10"/>
      <c r="J9410" s="25"/>
      <c r="K9410" s="250"/>
      <c r="L9410" s="31"/>
      <c r="M9410" s="9"/>
      <c r="N9410" s="11" t="s">
        <v>25</v>
      </c>
      <c r="O9410" s="39"/>
      <c r="P9410" s="47"/>
      <c r="Q9410" s="13"/>
      <c r="R9410" s="248">
        <f t="shared" si="1460"/>
        <v>0</v>
      </c>
      <c r="S9410" s="248">
        <f t="shared" si="1461"/>
        <v>0</v>
      </c>
      <c r="T9410" s="248">
        <f t="shared" si="1462"/>
        <v>0</v>
      </c>
      <c r="U9410" s="248">
        <f t="shared" si="1463"/>
        <v>0</v>
      </c>
      <c r="V9410" s="13"/>
      <c r="W9410" s="7"/>
      <c r="AT9410" s="130"/>
      <c r="BF9410" s="33">
        <f t="shared" si="1469"/>
        <v>41242</v>
      </c>
      <c r="BG9410" s="34">
        <f t="shared" si="1464"/>
        <v>82.88000000000001</v>
      </c>
      <c r="BH9410" s="32">
        <f t="shared" si="1465"/>
        <v>1</v>
      </c>
      <c r="BI9410" s="32">
        <f t="shared" si="1466"/>
        <v>0</v>
      </c>
      <c r="BJ9410" s="69">
        <f t="shared" si="1467"/>
        <v>0</v>
      </c>
      <c r="BK9410" s="158" t="str">
        <f t="shared" si="1468"/>
        <v/>
      </c>
    </row>
    <row r="9411" spans="1:63" ht="12" customHeight="1" x14ac:dyDescent="0.2">
      <c r="A9411" s="8"/>
      <c r="B9411" s="7"/>
      <c r="C9411" s="7"/>
      <c r="D9411" s="7"/>
      <c r="E9411" s="7"/>
      <c r="F9411" s="7"/>
      <c r="G9411" s="7"/>
      <c r="H9411" s="7"/>
      <c r="I9411" s="10"/>
      <c r="J9411" s="25"/>
      <c r="K9411" s="250"/>
      <c r="L9411" s="31"/>
      <c r="M9411" s="9"/>
      <c r="N9411" s="11" t="s">
        <v>25</v>
      </c>
      <c r="O9411" s="39"/>
      <c r="P9411" s="47"/>
      <c r="Q9411" s="13"/>
      <c r="R9411" s="248">
        <f t="shared" si="1460"/>
        <v>0</v>
      </c>
      <c r="S9411" s="248">
        <f t="shared" si="1461"/>
        <v>0</v>
      </c>
      <c r="T9411" s="248">
        <f t="shared" si="1462"/>
        <v>0</v>
      </c>
      <c r="U9411" s="248">
        <f t="shared" si="1463"/>
        <v>0</v>
      </c>
      <c r="V9411" s="13"/>
      <c r="W9411" s="7"/>
      <c r="AT9411" s="130"/>
      <c r="BF9411" s="33">
        <f t="shared" si="1469"/>
        <v>41242</v>
      </c>
      <c r="BG9411" s="34">
        <f t="shared" si="1464"/>
        <v>82.88000000000001</v>
      </c>
      <c r="BH9411" s="32">
        <f t="shared" si="1465"/>
        <v>1</v>
      </c>
      <c r="BI9411" s="32">
        <f t="shared" si="1466"/>
        <v>0</v>
      </c>
      <c r="BJ9411" s="69">
        <f t="shared" si="1467"/>
        <v>0</v>
      </c>
      <c r="BK9411" s="158" t="str">
        <f t="shared" si="1468"/>
        <v/>
      </c>
    </row>
    <row r="9412" spans="1:63" ht="12" customHeight="1" x14ac:dyDescent="0.2">
      <c r="A9412" s="8"/>
      <c r="B9412" s="7"/>
      <c r="C9412" s="7"/>
      <c r="D9412" s="7"/>
      <c r="E9412" s="7"/>
      <c r="F9412" s="7"/>
      <c r="G9412" s="7"/>
      <c r="H9412" s="7"/>
      <c r="I9412" s="10"/>
      <c r="J9412" s="25"/>
      <c r="K9412" s="250"/>
      <c r="L9412" s="31"/>
      <c r="M9412" s="9"/>
      <c r="N9412" s="11" t="s">
        <v>25</v>
      </c>
      <c r="O9412" s="39"/>
      <c r="P9412" s="47"/>
      <c r="Q9412" s="13"/>
      <c r="R9412" s="248">
        <f t="shared" si="1460"/>
        <v>0</v>
      </c>
      <c r="S9412" s="248">
        <f t="shared" si="1461"/>
        <v>0</v>
      </c>
      <c r="T9412" s="248">
        <f t="shared" si="1462"/>
        <v>0</v>
      </c>
      <c r="U9412" s="248">
        <f t="shared" si="1463"/>
        <v>0</v>
      </c>
      <c r="V9412" s="13"/>
      <c r="W9412" s="7"/>
      <c r="AT9412" s="130"/>
      <c r="BF9412" s="33">
        <f t="shared" si="1469"/>
        <v>41242</v>
      </c>
      <c r="BG9412" s="34">
        <f t="shared" si="1464"/>
        <v>82.88000000000001</v>
      </c>
      <c r="BH9412" s="32">
        <f t="shared" si="1465"/>
        <v>1</v>
      </c>
      <c r="BI9412" s="32">
        <f t="shared" si="1466"/>
        <v>0</v>
      </c>
      <c r="BJ9412" s="69">
        <f t="shared" si="1467"/>
        <v>0</v>
      </c>
      <c r="BK9412" s="158" t="str">
        <f t="shared" si="1468"/>
        <v/>
      </c>
    </row>
    <row r="9413" spans="1:63" ht="12" customHeight="1" x14ac:dyDescent="0.2">
      <c r="A9413" s="8"/>
      <c r="B9413" s="7"/>
      <c r="C9413" s="7"/>
      <c r="D9413" s="7"/>
      <c r="E9413" s="7"/>
      <c r="F9413" s="7"/>
      <c r="G9413" s="7"/>
      <c r="H9413" s="7"/>
      <c r="I9413" s="10"/>
      <c r="J9413" s="25"/>
      <c r="K9413" s="250"/>
      <c r="L9413" s="31"/>
      <c r="M9413" s="9"/>
      <c r="N9413" s="11" t="s">
        <v>25</v>
      </c>
      <c r="O9413" s="39"/>
      <c r="P9413" s="47"/>
      <c r="Q9413" s="13"/>
      <c r="R9413" s="248">
        <f t="shared" si="1460"/>
        <v>0</v>
      </c>
      <c r="S9413" s="248">
        <f t="shared" si="1461"/>
        <v>0</v>
      </c>
      <c r="T9413" s="248">
        <f t="shared" si="1462"/>
        <v>0</v>
      </c>
      <c r="U9413" s="248">
        <f t="shared" si="1463"/>
        <v>0</v>
      </c>
      <c r="V9413" s="13"/>
      <c r="W9413" s="7"/>
      <c r="AT9413" s="130"/>
      <c r="BF9413" s="33">
        <f t="shared" si="1469"/>
        <v>41242</v>
      </c>
      <c r="BG9413" s="34">
        <f t="shared" si="1464"/>
        <v>82.88000000000001</v>
      </c>
      <c r="BH9413" s="32">
        <f t="shared" si="1465"/>
        <v>1</v>
      </c>
      <c r="BI9413" s="32">
        <f t="shared" si="1466"/>
        <v>0</v>
      </c>
      <c r="BJ9413" s="69">
        <f t="shared" si="1467"/>
        <v>0</v>
      </c>
      <c r="BK9413" s="158" t="str">
        <f t="shared" si="1468"/>
        <v/>
      </c>
    </row>
    <row r="9414" spans="1:63" ht="12" customHeight="1" x14ac:dyDescent="0.2">
      <c r="A9414" s="8"/>
      <c r="B9414" s="7"/>
      <c r="C9414" s="7"/>
      <c r="D9414" s="7"/>
      <c r="E9414" s="7"/>
      <c r="F9414" s="7"/>
      <c r="G9414" s="7"/>
      <c r="H9414" s="7"/>
      <c r="I9414" s="10"/>
      <c r="J9414" s="25"/>
      <c r="K9414" s="250"/>
      <c r="L9414" s="31"/>
      <c r="M9414" s="9"/>
      <c r="N9414" s="11" t="s">
        <v>25</v>
      </c>
      <c r="O9414" s="39"/>
      <c r="P9414" s="47"/>
      <c r="Q9414" s="13"/>
      <c r="R9414" s="248">
        <f t="shared" si="1460"/>
        <v>0</v>
      </c>
      <c r="S9414" s="248">
        <f t="shared" si="1461"/>
        <v>0</v>
      </c>
      <c r="T9414" s="248">
        <f t="shared" si="1462"/>
        <v>0</v>
      </c>
      <c r="U9414" s="248">
        <f t="shared" si="1463"/>
        <v>0</v>
      </c>
      <c r="V9414" s="13"/>
      <c r="W9414" s="7"/>
      <c r="AT9414" s="130"/>
      <c r="BF9414" s="33">
        <f t="shared" si="1469"/>
        <v>41242</v>
      </c>
      <c r="BG9414" s="34">
        <f t="shared" si="1464"/>
        <v>82.88000000000001</v>
      </c>
      <c r="BH9414" s="32">
        <f t="shared" si="1465"/>
        <v>1</v>
      </c>
      <c r="BI9414" s="32">
        <f t="shared" si="1466"/>
        <v>0</v>
      </c>
      <c r="BJ9414" s="69">
        <f t="shared" si="1467"/>
        <v>0</v>
      </c>
      <c r="BK9414" s="158" t="str">
        <f t="shared" si="1468"/>
        <v/>
      </c>
    </row>
    <row r="9415" spans="1:63" ht="12" customHeight="1" x14ac:dyDescent="0.2">
      <c r="A9415" s="8"/>
      <c r="B9415" s="7"/>
      <c r="C9415" s="7"/>
      <c r="D9415" s="7"/>
      <c r="E9415" s="7"/>
      <c r="F9415" s="7"/>
      <c r="G9415" s="7"/>
      <c r="H9415" s="7"/>
      <c r="I9415" s="10"/>
      <c r="J9415" s="25"/>
      <c r="K9415" s="250"/>
      <c r="L9415" s="31"/>
      <c r="M9415" s="9"/>
      <c r="N9415" s="11" t="s">
        <v>25</v>
      </c>
      <c r="O9415" s="39"/>
      <c r="P9415" s="47"/>
      <c r="Q9415" s="13"/>
      <c r="R9415" s="248">
        <f t="shared" si="1460"/>
        <v>0</v>
      </c>
      <c r="S9415" s="248">
        <f t="shared" si="1461"/>
        <v>0</v>
      </c>
      <c r="T9415" s="248">
        <f t="shared" si="1462"/>
        <v>0</v>
      </c>
      <c r="U9415" s="248">
        <f t="shared" si="1463"/>
        <v>0</v>
      </c>
      <c r="V9415" s="13"/>
      <c r="W9415" s="7"/>
      <c r="AT9415" s="130"/>
      <c r="BF9415" s="33">
        <f t="shared" si="1469"/>
        <v>41242</v>
      </c>
      <c r="BG9415" s="34">
        <f t="shared" si="1464"/>
        <v>82.88000000000001</v>
      </c>
      <c r="BH9415" s="32">
        <f t="shared" si="1465"/>
        <v>1</v>
      </c>
      <c r="BI9415" s="32">
        <f t="shared" si="1466"/>
        <v>0</v>
      </c>
      <c r="BJ9415" s="69">
        <f t="shared" si="1467"/>
        <v>0</v>
      </c>
      <c r="BK9415" s="158" t="str">
        <f t="shared" si="1468"/>
        <v/>
      </c>
    </row>
    <row r="9416" spans="1:63" ht="12" customHeight="1" x14ac:dyDescent="0.2">
      <c r="A9416" s="8"/>
      <c r="B9416" s="7"/>
      <c r="C9416" s="7"/>
      <c r="D9416" s="7"/>
      <c r="E9416" s="7"/>
      <c r="F9416" s="7"/>
      <c r="G9416" s="7"/>
      <c r="H9416" s="7"/>
      <c r="I9416" s="10"/>
      <c r="J9416" s="25"/>
      <c r="K9416" s="250"/>
      <c r="L9416" s="31"/>
      <c r="M9416" s="9"/>
      <c r="N9416" s="11" t="s">
        <v>25</v>
      </c>
      <c r="O9416" s="39"/>
      <c r="P9416" s="47"/>
      <c r="Q9416" s="13"/>
      <c r="R9416" s="248">
        <f t="shared" si="1460"/>
        <v>0</v>
      </c>
      <c r="S9416" s="248">
        <f t="shared" si="1461"/>
        <v>0</v>
      </c>
      <c r="T9416" s="248">
        <f t="shared" si="1462"/>
        <v>0</v>
      </c>
      <c r="U9416" s="248">
        <f t="shared" si="1463"/>
        <v>0</v>
      </c>
      <c r="V9416" s="13"/>
      <c r="W9416" s="7"/>
      <c r="AT9416" s="130"/>
      <c r="BF9416" s="33">
        <f t="shared" si="1469"/>
        <v>41242</v>
      </c>
      <c r="BG9416" s="34">
        <f t="shared" si="1464"/>
        <v>82.88000000000001</v>
      </c>
      <c r="BH9416" s="32">
        <f t="shared" si="1465"/>
        <v>1</v>
      </c>
      <c r="BI9416" s="32">
        <f t="shared" si="1466"/>
        <v>0</v>
      </c>
      <c r="BJ9416" s="69">
        <f t="shared" si="1467"/>
        <v>0</v>
      </c>
      <c r="BK9416" s="158" t="str">
        <f t="shared" si="1468"/>
        <v/>
      </c>
    </row>
    <row r="9417" spans="1:63" ht="12" customHeight="1" x14ac:dyDescent="0.2">
      <c r="A9417" s="8"/>
      <c r="B9417" s="7"/>
      <c r="C9417" s="7"/>
      <c r="D9417" s="7"/>
      <c r="E9417" s="7"/>
      <c r="F9417" s="7"/>
      <c r="G9417" s="7"/>
      <c r="H9417" s="7"/>
      <c r="I9417" s="10"/>
      <c r="J9417" s="25"/>
      <c r="K9417" s="250"/>
      <c r="L9417" s="31"/>
      <c r="M9417" s="9"/>
      <c r="N9417" s="11" t="s">
        <v>25</v>
      </c>
      <c r="O9417" s="39"/>
      <c r="P9417" s="47"/>
      <c r="Q9417" s="13"/>
      <c r="R9417" s="248">
        <f t="shared" si="1460"/>
        <v>0</v>
      </c>
      <c r="S9417" s="248">
        <f t="shared" si="1461"/>
        <v>0</v>
      </c>
      <c r="T9417" s="248">
        <f t="shared" si="1462"/>
        <v>0</v>
      </c>
      <c r="U9417" s="248">
        <f t="shared" si="1463"/>
        <v>0</v>
      </c>
      <c r="V9417" s="13"/>
      <c r="W9417" s="7"/>
      <c r="AT9417" s="130"/>
      <c r="BF9417" s="33">
        <f t="shared" si="1469"/>
        <v>41242</v>
      </c>
      <c r="BG9417" s="34">
        <f t="shared" si="1464"/>
        <v>82.88000000000001</v>
      </c>
      <c r="BH9417" s="32">
        <f t="shared" si="1465"/>
        <v>1</v>
      </c>
      <c r="BI9417" s="32">
        <f t="shared" si="1466"/>
        <v>0</v>
      </c>
      <c r="BJ9417" s="69">
        <f t="shared" si="1467"/>
        <v>0</v>
      </c>
      <c r="BK9417" s="158" t="str">
        <f t="shared" si="1468"/>
        <v/>
      </c>
    </row>
    <row r="9418" spans="1:63" ht="12" customHeight="1" x14ac:dyDescent="0.2">
      <c r="A9418" s="8"/>
      <c r="B9418" s="7"/>
      <c r="C9418" s="7"/>
      <c r="D9418" s="7"/>
      <c r="E9418" s="7"/>
      <c r="F9418" s="7"/>
      <c r="G9418" s="7"/>
      <c r="H9418" s="7"/>
      <c r="I9418" s="10"/>
      <c r="J9418" s="25"/>
      <c r="K9418" s="250"/>
      <c r="L9418" s="31"/>
      <c r="M9418" s="9"/>
      <c r="N9418" s="11" t="s">
        <v>25</v>
      </c>
      <c r="O9418" s="39"/>
      <c r="P9418" s="47"/>
      <c r="Q9418" s="13"/>
      <c r="R9418" s="248">
        <f t="shared" si="1460"/>
        <v>0</v>
      </c>
      <c r="S9418" s="248">
        <f t="shared" si="1461"/>
        <v>0</v>
      </c>
      <c r="T9418" s="248">
        <f t="shared" si="1462"/>
        <v>0</v>
      </c>
      <c r="U9418" s="248">
        <f t="shared" si="1463"/>
        <v>0</v>
      </c>
      <c r="V9418" s="13"/>
      <c r="W9418" s="7"/>
      <c r="AT9418" s="130"/>
      <c r="BF9418" s="33">
        <f t="shared" si="1469"/>
        <v>41242</v>
      </c>
      <c r="BG9418" s="34">
        <f t="shared" si="1464"/>
        <v>82.88000000000001</v>
      </c>
      <c r="BH9418" s="32">
        <f t="shared" si="1465"/>
        <v>1</v>
      </c>
      <c r="BI9418" s="32">
        <f t="shared" si="1466"/>
        <v>0</v>
      </c>
      <c r="BJ9418" s="69">
        <f t="shared" si="1467"/>
        <v>0</v>
      </c>
      <c r="BK9418" s="158" t="str">
        <f t="shared" si="1468"/>
        <v/>
      </c>
    </row>
    <row r="9419" spans="1:63" ht="12" customHeight="1" x14ac:dyDescent="0.2">
      <c r="A9419" s="8"/>
      <c r="B9419" s="7"/>
      <c r="C9419" s="7"/>
      <c r="D9419" s="7"/>
      <c r="E9419" s="7"/>
      <c r="F9419" s="7"/>
      <c r="G9419" s="7"/>
      <c r="H9419" s="7"/>
      <c r="I9419" s="10"/>
      <c r="J9419" s="25"/>
      <c r="K9419" s="250"/>
      <c r="L9419" s="31"/>
      <c r="M9419" s="9"/>
      <c r="N9419" s="11" t="s">
        <v>25</v>
      </c>
      <c r="O9419" s="39"/>
      <c r="P9419" s="47"/>
      <c r="Q9419" s="13"/>
      <c r="R9419" s="248">
        <f t="shared" ref="R9419:R9482" si="1470">IF(N9419&lt;&gt;"M",ROUND(IF(M9419&lt;&gt;"Y",IF(P9419&lt;&gt;"Y",K9419,K9419*(BH9419-1)),0),ROUNDING),"")</f>
        <v>0</v>
      </c>
      <c r="S9419" s="248">
        <f t="shared" ref="S9419:S9482" si="1471">IF(N9419&lt;&gt;"M",ROUND(IF(O9419&gt;0,IF(M9419="Y",BI9419*(1-O9419),IF(BI9419&gt;R9419,R9419 + (BI9419 - R9419)*(1-O9419),BI9419)),BI9419),ROUNDING),"")</f>
        <v>0</v>
      </c>
      <c r="T9419" s="248">
        <f t="shared" ref="T9419:T9482" si="1472">IF(N9419&lt;&gt;"M",ROUND(IF(O9419&gt;0,IF(M9419="Y",BJ9419*(1-O9419),IF(BJ9419&gt;R9419,R9419 + (BJ9419 - R9419)*(1-O9419),BJ9419)),BJ9419),ROUNDING),"")</f>
        <v>0</v>
      </c>
      <c r="U9419" s="248">
        <f t="shared" ref="U9419:U9482" si="1473">IF(N9419&lt;&gt;"M",ROUND(IF(OR(N9419="P",N9419=""),0,IF(OR(M9419="N",M9419=""),T9419-R9419,T9419)),ROUNDING),"")</f>
        <v>0</v>
      </c>
      <c r="V9419" s="13"/>
      <c r="W9419" s="7"/>
      <c r="AT9419" s="130"/>
      <c r="BF9419" s="33">
        <f t="shared" si="1469"/>
        <v>41242</v>
      </c>
      <c r="BG9419" s="34">
        <f t="shared" ref="BG9419:BG9482" si="1474">IF(N9419&lt;&gt;"M",BG9418+U9419,BG9418)</f>
        <v>82.88000000000001</v>
      </c>
      <c r="BH9419" s="32">
        <f t="shared" ref="BH9419:BH9482" si="1475">IF(L9419&lt;&gt;"",IF(ODDS_TYPE=1,L9419,IF(ODDS_TYPE=2,IF(L9419&gt;0,1+L9419/100,IF(L9419&lt;0,1-100/L9419,1)),IF(ODDS_TYPE=3,1+L9419,IF(ODDS_TYPE=4,1+L9419,IF(ODDS_TYPE=5,IF(L9419&gt;0,1+L9419,1-1/L9419),IF(ODDS_TYPE=6,IF(L9419&gt;=0,L9419+1,1-1/L9419),1)))))),1)</f>
        <v>1</v>
      </c>
      <c r="BI9419" s="32">
        <f t="shared" ref="BI9419:BI9482" si="1476">IF(P9419&lt;&gt;"Y",IF(M9419&lt;&gt;"Y",K9419*BH9419,K9419*BH9419 - K9419),IF(M9419&lt;&gt;"Y",K9419*BH9419,K9419))</f>
        <v>0</v>
      </c>
      <c r="BJ9419" s="69">
        <f t="shared" ref="BJ9419:BJ9482" si="1477">IF(P9419&lt;&gt;"Y",
IF(M9419&lt;&gt;"Y",
IF(N9419="Y",K9419*BH9419,IF(N9419="P",0,IF(OR(N9419="R",N9419="PU"),K9419,IF(N9419="H",K9419*BH9419*0.5,IF(N9419="HW",K9419*0.5*(1 + BH9419),IF(N9419="HL",K9419*0.5,0)))))),
IF(N9419="Y",K9419*BH9419 - K9419,IF(N9419="P",0,IF(OR(N9419="R",N9419="PU"),0,IF(N9419="H",IF(BH9419&gt;2,0.5*K9419*BH9419 - K9419,0),IF(N9419="HW",K9419*0.5*(1 + BH9419) - K9419,IF(N9419="HL",0,0))))))),
IF(M9419&lt;&gt;"Y",
IF(N9419="Y",K9419*BH9419,IF(N9419="P",0,IF(OR(N9419="R",N9419="PU"),K9419*(BH9419-1),IF(N9419="H",K9419*BH9419*0.5,IF(N9419="HW",K9419*(BH9419-1)*0.5,IF(N9419="HL",K9419*BH9419 - K9419*0.5,0)))))),
IF(N9419="Y",K9419,IF(N9419="P",0,IF(OR(N9419="R",N9419="PU"),0,IF(N9419="H",IF(BH9419&lt;2,K9419*BH9419*0.5 - K9419*(BH9419-1),0),IF(N9419="HW",0,IF(N9419="HL",K9419*0.5,0)))))))
)</f>
        <v>0</v>
      </c>
      <c r="BK9419" s="158" t="str">
        <f t="shared" ref="BK9419:BK9482" si="1478">IF(FILT_M=1,IF(LEN(C9419)&gt;0,C9419,""),IF(FILT_M=2,IF(LEN(E9419)&gt;0,E9419,""),IF(FILT_M=3,IF(LEN(F9419)&gt;0,F9419,""),IF(FILT_M=4,IF(LEN(G9419)&gt;0,G9419,""),""))))</f>
        <v/>
      </c>
    </row>
    <row r="9420" spans="1:63" ht="12" customHeight="1" x14ac:dyDescent="0.2">
      <c r="A9420" s="8"/>
      <c r="B9420" s="7"/>
      <c r="C9420" s="7"/>
      <c r="D9420" s="7"/>
      <c r="E9420" s="7"/>
      <c r="F9420" s="7"/>
      <c r="G9420" s="7"/>
      <c r="H9420" s="7"/>
      <c r="I9420" s="10"/>
      <c r="J9420" s="25"/>
      <c r="K9420" s="250"/>
      <c r="L9420" s="31"/>
      <c r="M9420" s="9"/>
      <c r="N9420" s="11" t="s">
        <v>25</v>
      </c>
      <c r="O9420" s="39"/>
      <c r="P9420" s="47"/>
      <c r="Q9420" s="13"/>
      <c r="R9420" s="248">
        <f t="shared" si="1470"/>
        <v>0</v>
      </c>
      <c r="S9420" s="248">
        <f t="shared" si="1471"/>
        <v>0</v>
      </c>
      <c r="T9420" s="248">
        <f t="shared" si="1472"/>
        <v>0</v>
      </c>
      <c r="U9420" s="248">
        <f t="shared" si="1473"/>
        <v>0</v>
      </c>
      <c r="V9420" s="13"/>
      <c r="W9420" s="7"/>
      <c r="AT9420" s="130"/>
      <c r="BF9420" s="33">
        <f t="shared" ref="BF9420:BF9483" si="1479">IF(A9420&gt;2,A9420,BF9419)</f>
        <v>41242</v>
      </c>
      <c r="BG9420" s="34">
        <f t="shared" si="1474"/>
        <v>82.88000000000001</v>
      </c>
      <c r="BH9420" s="32">
        <f t="shared" si="1475"/>
        <v>1</v>
      </c>
      <c r="BI9420" s="32">
        <f t="shared" si="1476"/>
        <v>0</v>
      </c>
      <c r="BJ9420" s="69">
        <f t="shared" si="1477"/>
        <v>0</v>
      </c>
      <c r="BK9420" s="158" t="str">
        <f t="shared" si="1478"/>
        <v/>
      </c>
    </row>
    <row r="9421" spans="1:63" ht="12" customHeight="1" x14ac:dyDescent="0.2">
      <c r="A9421" s="8"/>
      <c r="B9421" s="7"/>
      <c r="C9421" s="7"/>
      <c r="D9421" s="7"/>
      <c r="E9421" s="7"/>
      <c r="F9421" s="7"/>
      <c r="G9421" s="7"/>
      <c r="H9421" s="7"/>
      <c r="I9421" s="10"/>
      <c r="J9421" s="25"/>
      <c r="K9421" s="250"/>
      <c r="L9421" s="31"/>
      <c r="M9421" s="9"/>
      <c r="N9421" s="11" t="s">
        <v>25</v>
      </c>
      <c r="O9421" s="39"/>
      <c r="P9421" s="47"/>
      <c r="Q9421" s="13"/>
      <c r="R9421" s="248">
        <f t="shared" si="1470"/>
        <v>0</v>
      </c>
      <c r="S9421" s="248">
        <f t="shared" si="1471"/>
        <v>0</v>
      </c>
      <c r="T9421" s="248">
        <f t="shared" si="1472"/>
        <v>0</v>
      </c>
      <c r="U9421" s="248">
        <f t="shared" si="1473"/>
        <v>0</v>
      </c>
      <c r="V9421" s="13"/>
      <c r="W9421" s="7"/>
      <c r="AT9421" s="130"/>
      <c r="BF9421" s="33">
        <f t="shared" si="1479"/>
        <v>41242</v>
      </c>
      <c r="BG9421" s="34">
        <f t="shared" si="1474"/>
        <v>82.88000000000001</v>
      </c>
      <c r="BH9421" s="32">
        <f t="shared" si="1475"/>
        <v>1</v>
      </c>
      <c r="BI9421" s="32">
        <f t="shared" si="1476"/>
        <v>0</v>
      </c>
      <c r="BJ9421" s="69">
        <f t="shared" si="1477"/>
        <v>0</v>
      </c>
      <c r="BK9421" s="158" t="str">
        <f t="shared" si="1478"/>
        <v/>
      </c>
    </row>
    <row r="9422" spans="1:63" ht="12" customHeight="1" x14ac:dyDescent="0.2">
      <c r="A9422" s="8"/>
      <c r="B9422" s="7"/>
      <c r="C9422" s="7"/>
      <c r="D9422" s="7"/>
      <c r="E9422" s="7"/>
      <c r="F9422" s="7"/>
      <c r="G9422" s="7"/>
      <c r="H9422" s="7"/>
      <c r="I9422" s="10"/>
      <c r="J9422" s="25"/>
      <c r="K9422" s="250"/>
      <c r="L9422" s="31"/>
      <c r="M9422" s="9"/>
      <c r="N9422" s="11" t="s">
        <v>25</v>
      </c>
      <c r="O9422" s="39"/>
      <c r="P9422" s="47"/>
      <c r="Q9422" s="13"/>
      <c r="R9422" s="248">
        <f t="shared" si="1470"/>
        <v>0</v>
      </c>
      <c r="S9422" s="248">
        <f t="shared" si="1471"/>
        <v>0</v>
      </c>
      <c r="T9422" s="248">
        <f t="shared" si="1472"/>
        <v>0</v>
      </c>
      <c r="U9422" s="248">
        <f t="shared" si="1473"/>
        <v>0</v>
      </c>
      <c r="V9422" s="13"/>
      <c r="W9422" s="7"/>
      <c r="AT9422" s="130"/>
      <c r="BF9422" s="33">
        <f t="shared" si="1479"/>
        <v>41242</v>
      </c>
      <c r="BG9422" s="34">
        <f t="shared" si="1474"/>
        <v>82.88000000000001</v>
      </c>
      <c r="BH9422" s="32">
        <f t="shared" si="1475"/>
        <v>1</v>
      </c>
      <c r="BI9422" s="32">
        <f t="shared" si="1476"/>
        <v>0</v>
      </c>
      <c r="BJ9422" s="69">
        <f t="shared" si="1477"/>
        <v>0</v>
      </c>
      <c r="BK9422" s="158" t="str">
        <f t="shared" si="1478"/>
        <v/>
      </c>
    </row>
    <row r="9423" spans="1:63" ht="12" customHeight="1" x14ac:dyDescent="0.2">
      <c r="A9423" s="8"/>
      <c r="B9423" s="7"/>
      <c r="C9423" s="7"/>
      <c r="D9423" s="7"/>
      <c r="E9423" s="7"/>
      <c r="F9423" s="7"/>
      <c r="G9423" s="7"/>
      <c r="H9423" s="7"/>
      <c r="I9423" s="10"/>
      <c r="J9423" s="25"/>
      <c r="K9423" s="250"/>
      <c r="L9423" s="31"/>
      <c r="M9423" s="9"/>
      <c r="N9423" s="11" t="s">
        <v>25</v>
      </c>
      <c r="O9423" s="39"/>
      <c r="P9423" s="47"/>
      <c r="Q9423" s="13"/>
      <c r="R9423" s="248">
        <f t="shared" si="1470"/>
        <v>0</v>
      </c>
      <c r="S9423" s="248">
        <f t="shared" si="1471"/>
        <v>0</v>
      </c>
      <c r="T9423" s="248">
        <f t="shared" si="1472"/>
        <v>0</v>
      </c>
      <c r="U9423" s="248">
        <f t="shared" si="1473"/>
        <v>0</v>
      </c>
      <c r="V9423" s="13"/>
      <c r="W9423" s="7"/>
      <c r="AT9423" s="130"/>
      <c r="BF9423" s="33">
        <f t="shared" si="1479"/>
        <v>41242</v>
      </c>
      <c r="BG9423" s="34">
        <f t="shared" si="1474"/>
        <v>82.88000000000001</v>
      </c>
      <c r="BH9423" s="32">
        <f t="shared" si="1475"/>
        <v>1</v>
      </c>
      <c r="BI9423" s="32">
        <f t="shared" si="1476"/>
        <v>0</v>
      </c>
      <c r="BJ9423" s="69">
        <f t="shared" si="1477"/>
        <v>0</v>
      </c>
      <c r="BK9423" s="158" t="str">
        <f t="shared" si="1478"/>
        <v/>
      </c>
    </row>
    <row r="9424" spans="1:63" ht="12" customHeight="1" x14ac:dyDescent="0.2">
      <c r="A9424" s="8"/>
      <c r="B9424" s="7"/>
      <c r="C9424" s="7"/>
      <c r="D9424" s="7"/>
      <c r="E9424" s="7"/>
      <c r="F9424" s="7"/>
      <c r="G9424" s="7"/>
      <c r="H9424" s="7"/>
      <c r="I9424" s="10"/>
      <c r="J9424" s="25"/>
      <c r="K9424" s="250"/>
      <c r="L9424" s="31"/>
      <c r="M9424" s="9"/>
      <c r="N9424" s="11" t="s">
        <v>25</v>
      </c>
      <c r="O9424" s="39"/>
      <c r="P9424" s="47"/>
      <c r="Q9424" s="13"/>
      <c r="R9424" s="248">
        <f t="shared" si="1470"/>
        <v>0</v>
      </c>
      <c r="S9424" s="248">
        <f t="shared" si="1471"/>
        <v>0</v>
      </c>
      <c r="T9424" s="248">
        <f t="shared" si="1472"/>
        <v>0</v>
      </c>
      <c r="U9424" s="248">
        <f t="shared" si="1473"/>
        <v>0</v>
      </c>
      <c r="V9424" s="13"/>
      <c r="W9424" s="7"/>
      <c r="AT9424" s="130"/>
      <c r="BF9424" s="33">
        <f t="shared" si="1479"/>
        <v>41242</v>
      </c>
      <c r="BG9424" s="34">
        <f t="shared" si="1474"/>
        <v>82.88000000000001</v>
      </c>
      <c r="BH9424" s="32">
        <f t="shared" si="1475"/>
        <v>1</v>
      </c>
      <c r="BI9424" s="32">
        <f t="shared" si="1476"/>
        <v>0</v>
      </c>
      <c r="BJ9424" s="69">
        <f t="shared" si="1477"/>
        <v>0</v>
      </c>
      <c r="BK9424" s="158" t="str">
        <f t="shared" si="1478"/>
        <v/>
      </c>
    </row>
    <row r="9425" spans="1:63" ht="12" customHeight="1" x14ac:dyDescent="0.2">
      <c r="A9425" s="8"/>
      <c r="B9425" s="7"/>
      <c r="C9425" s="7"/>
      <c r="D9425" s="7"/>
      <c r="E9425" s="7"/>
      <c r="F9425" s="7"/>
      <c r="G9425" s="7"/>
      <c r="H9425" s="7"/>
      <c r="I9425" s="10"/>
      <c r="J9425" s="25"/>
      <c r="K9425" s="250"/>
      <c r="L9425" s="31"/>
      <c r="M9425" s="9"/>
      <c r="N9425" s="11" t="s">
        <v>25</v>
      </c>
      <c r="O9425" s="39"/>
      <c r="P9425" s="47"/>
      <c r="Q9425" s="13"/>
      <c r="R9425" s="248">
        <f t="shared" si="1470"/>
        <v>0</v>
      </c>
      <c r="S9425" s="248">
        <f t="shared" si="1471"/>
        <v>0</v>
      </c>
      <c r="T9425" s="248">
        <f t="shared" si="1472"/>
        <v>0</v>
      </c>
      <c r="U9425" s="248">
        <f t="shared" si="1473"/>
        <v>0</v>
      </c>
      <c r="V9425" s="13"/>
      <c r="W9425" s="7"/>
      <c r="AT9425" s="130"/>
      <c r="BF9425" s="33">
        <f t="shared" si="1479"/>
        <v>41242</v>
      </c>
      <c r="BG9425" s="34">
        <f t="shared" si="1474"/>
        <v>82.88000000000001</v>
      </c>
      <c r="BH9425" s="32">
        <f t="shared" si="1475"/>
        <v>1</v>
      </c>
      <c r="BI9425" s="32">
        <f t="shared" si="1476"/>
        <v>0</v>
      </c>
      <c r="BJ9425" s="69">
        <f t="shared" si="1477"/>
        <v>0</v>
      </c>
      <c r="BK9425" s="158" t="str">
        <f t="shared" si="1478"/>
        <v/>
      </c>
    </row>
    <row r="9426" spans="1:63" ht="12" customHeight="1" x14ac:dyDescent="0.2">
      <c r="A9426" s="8"/>
      <c r="B9426" s="7"/>
      <c r="C9426" s="7"/>
      <c r="D9426" s="7"/>
      <c r="E9426" s="7"/>
      <c r="F9426" s="7"/>
      <c r="G9426" s="7"/>
      <c r="H9426" s="7"/>
      <c r="I9426" s="10"/>
      <c r="J9426" s="25"/>
      <c r="K9426" s="250"/>
      <c r="L9426" s="31"/>
      <c r="M9426" s="9"/>
      <c r="N9426" s="11" t="s">
        <v>25</v>
      </c>
      <c r="O9426" s="39"/>
      <c r="P9426" s="47"/>
      <c r="Q9426" s="13"/>
      <c r="R9426" s="248">
        <f t="shared" si="1470"/>
        <v>0</v>
      </c>
      <c r="S9426" s="248">
        <f t="shared" si="1471"/>
        <v>0</v>
      </c>
      <c r="T9426" s="248">
        <f t="shared" si="1472"/>
        <v>0</v>
      </c>
      <c r="U9426" s="248">
        <f t="shared" si="1473"/>
        <v>0</v>
      </c>
      <c r="V9426" s="13"/>
      <c r="W9426" s="7"/>
      <c r="AT9426" s="130"/>
      <c r="BF9426" s="33">
        <f t="shared" si="1479"/>
        <v>41242</v>
      </c>
      <c r="BG9426" s="34">
        <f t="shared" si="1474"/>
        <v>82.88000000000001</v>
      </c>
      <c r="BH9426" s="32">
        <f t="shared" si="1475"/>
        <v>1</v>
      </c>
      <c r="BI9426" s="32">
        <f t="shared" si="1476"/>
        <v>0</v>
      </c>
      <c r="BJ9426" s="69">
        <f t="shared" si="1477"/>
        <v>0</v>
      </c>
      <c r="BK9426" s="158" t="str">
        <f t="shared" si="1478"/>
        <v/>
      </c>
    </row>
    <row r="9427" spans="1:63" ht="12" customHeight="1" x14ac:dyDescent="0.2">
      <c r="A9427" s="8"/>
      <c r="B9427" s="7"/>
      <c r="C9427" s="7"/>
      <c r="D9427" s="7"/>
      <c r="E9427" s="7"/>
      <c r="F9427" s="7"/>
      <c r="G9427" s="7"/>
      <c r="H9427" s="7"/>
      <c r="I9427" s="10"/>
      <c r="J9427" s="25"/>
      <c r="K9427" s="250"/>
      <c r="L9427" s="31"/>
      <c r="M9427" s="9"/>
      <c r="N9427" s="11" t="s">
        <v>25</v>
      </c>
      <c r="O9427" s="39"/>
      <c r="P9427" s="47"/>
      <c r="Q9427" s="13"/>
      <c r="R9427" s="248">
        <f t="shared" si="1470"/>
        <v>0</v>
      </c>
      <c r="S9427" s="248">
        <f t="shared" si="1471"/>
        <v>0</v>
      </c>
      <c r="T9427" s="248">
        <f t="shared" si="1472"/>
        <v>0</v>
      </c>
      <c r="U9427" s="248">
        <f t="shared" si="1473"/>
        <v>0</v>
      </c>
      <c r="V9427" s="13"/>
      <c r="W9427" s="7"/>
      <c r="AT9427" s="130"/>
      <c r="BF9427" s="33">
        <f t="shared" si="1479"/>
        <v>41242</v>
      </c>
      <c r="BG9427" s="34">
        <f t="shared" si="1474"/>
        <v>82.88000000000001</v>
      </c>
      <c r="BH9427" s="32">
        <f t="shared" si="1475"/>
        <v>1</v>
      </c>
      <c r="BI9427" s="32">
        <f t="shared" si="1476"/>
        <v>0</v>
      </c>
      <c r="BJ9427" s="69">
        <f t="shared" si="1477"/>
        <v>0</v>
      </c>
      <c r="BK9427" s="158" t="str">
        <f t="shared" si="1478"/>
        <v/>
      </c>
    </row>
    <row r="9428" spans="1:63" ht="12" customHeight="1" x14ac:dyDescent="0.2">
      <c r="A9428" s="8"/>
      <c r="B9428" s="7"/>
      <c r="C9428" s="7"/>
      <c r="D9428" s="7"/>
      <c r="E9428" s="7"/>
      <c r="F9428" s="7"/>
      <c r="G9428" s="7"/>
      <c r="H9428" s="7"/>
      <c r="I9428" s="10"/>
      <c r="J9428" s="25"/>
      <c r="K9428" s="250"/>
      <c r="L9428" s="31"/>
      <c r="M9428" s="9"/>
      <c r="N9428" s="11" t="s">
        <v>25</v>
      </c>
      <c r="O9428" s="39"/>
      <c r="P9428" s="47"/>
      <c r="Q9428" s="13"/>
      <c r="R9428" s="248">
        <f t="shared" si="1470"/>
        <v>0</v>
      </c>
      <c r="S9428" s="248">
        <f t="shared" si="1471"/>
        <v>0</v>
      </c>
      <c r="T9428" s="248">
        <f t="shared" si="1472"/>
        <v>0</v>
      </c>
      <c r="U9428" s="248">
        <f t="shared" si="1473"/>
        <v>0</v>
      </c>
      <c r="V9428" s="13"/>
      <c r="W9428" s="7"/>
      <c r="AT9428" s="130"/>
      <c r="BF9428" s="33">
        <f t="shared" si="1479"/>
        <v>41242</v>
      </c>
      <c r="BG9428" s="34">
        <f t="shared" si="1474"/>
        <v>82.88000000000001</v>
      </c>
      <c r="BH9428" s="32">
        <f t="shared" si="1475"/>
        <v>1</v>
      </c>
      <c r="BI9428" s="32">
        <f t="shared" si="1476"/>
        <v>0</v>
      </c>
      <c r="BJ9428" s="69">
        <f t="shared" si="1477"/>
        <v>0</v>
      </c>
      <c r="BK9428" s="158" t="str">
        <f t="shared" si="1478"/>
        <v/>
      </c>
    </row>
    <row r="9429" spans="1:63" ht="12" customHeight="1" x14ac:dyDescent="0.2">
      <c r="A9429" s="8"/>
      <c r="B9429" s="7"/>
      <c r="C9429" s="7"/>
      <c r="D9429" s="7"/>
      <c r="E9429" s="7"/>
      <c r="F9429" s="7"/>
      <c r="G9429" s="7"/>
      <c r="H9429" s="7"/>
      <c r="I9429" s="10"/>
      <c r="J9429" s="25"/>
      <c r="K9429" s="250"/>
      <c r="L9429" s="31"/>
      <c r="M9429" s="9"/>
      <c r="N9429" s="11" t="s">
        <v>25</v>
      </c>
      <c r="O9429" s="39"/>
      <c r="P9429" s="47"/>
      <c r="Q9429" s="13"/>
      <c r="R9429" s="248">
        <f t="shared" si="1470"/>
        <v>0</v>
      </c>
      <c r="S9429" s="248">
        <f t="shared" si="1471"/>
        <v>0</v>
      </c>
      <c r="T9429" s="248">
        <f t="shared" si="1472"/>
        <v>0</v>
      </c>
      <c r="U9429" s="248">
        <f t="shared" si="1473"/>
        <v>0</v>
      </c>
      <c r="V9429" s="13"/>
      <c r="W9429" s="7"/>
      <c r="AT9429" s="130"/>
      <c r="BF9429" s="33">
        <f t="shared" si="1479"/>
        <v>41242</v>
      </c>
      <c r="BG9429" s="34">
        <f t="shared" si="1474"/>
        <v>82.88000000000001</v>
      </c>
      <c r="BH9429" s="32">
        <f t="shared" si="1475"/>
        <v>1</v>
      </c>
      <c r="BI9429" s="32">
        <f t="shared" si="1476"/>
        <v>0</v>
      </c>
      <c r="BJ9429" s="69">
        <f t="shared" si="1477"/>
        <v>0</v>
      </c>
      <c r="BK9429" s="158" t="str">
        <f t="shared" si="1478"/>
        <v/>
      </c>
    </row>
    <row r="9430" spans="1:63" ht="12" customHeight="1" x14ac:dyDescent="0.2">
      <c r="A9430" s="8"/>
      <c r="B9430" s="7"/>
      <c r="C9430" s="7"/>
      <c r="D9430" s="7"/>
      <c r="E9430" s="7"/>
      <c r="F9430" s="7"/>
      <c r="G9430" s="7"/>
      <c r="H9430" s="7"/>
      <c r="I9430" s="10"/>
      <c r="J9430" s="25"/>
      <c r="K9430" s="250"/>
      <c r="L9430" s="31"/>
      <c r="M9430" s="9"/>
      <c r="N9430" s="11" t="s">
        <v>25</v>
      </c>
      <c r="O9430" s="39"/>
      <c r="P9430" s="47"/>
      <c r="Q9430" s="13"/>
      <c r="R9430" s="248">
        <f t="shared" si="1470"/>
        <v>0</v>
      </c>
      <c r="S9430" s="248">
        <f t="shared" si="1471"/>
        <v>0</v>
      </c>
      <c r="T9430" s="248">
        <f t="shared" si="1472"/>
        <v>0</v>
      </c>
      <c r="U9430" s="248">
        <f t="shared" si="1473"/>
        <v>0</v>
      </c>
      <c r="V9430" s="13"/>
      <c r="W9430" s="7"/>
      <c r="AT9430" s="130"/>
      <c r="BF9430" s="33">
        <f t="shared" si="1479"/>
        <v>41242</v>
      </c>
      <c r="BG9430" s="34">
        <f t="shared" si="1474"/>
        <v>82.88000000000001</v>
      </c>
      <c r="BH9430" s="32">
        <f t="shared" si="1475"/>
        <v>1</v>
      </c>
      <c r="BI9430" s="32">
        <f t="shared" si="1476"/>
        <v>0</v>
      </c>
      <c r="BJ9430" s="69">
        <f t="shared" si="1477"/>
        <v>0</v>
      </c>
      <c r="BK9430" s="158" t="str">
        <f t="shared" si="1478"/>
        <v/>
      </c>
    </row>
    <row r="9431" spans="1:63" ht="12" customHeight="1" x14ac:dyDescent="0.2">
      <c r="A9431" s="8"/>
      <c r="B9431" s="7"/>
      <c r="C9431" s="7"/>
      <c r="D9431" s="7"/>
      <c r="E9431" s="7"/>
      <c r="F9431" s="7"/>
      <c r="G9431" s="7"/>
      <c r="H9431" s="7"/>
      <c r="I9431" s="10"/>
      <c r="J9431" s="25"/>
      <c r="K9431" s="250"/>
      <c r="L9431" s="31"/>
      <c r="M9431" s="9"/>
      <c r="N9431" s="11" t="s">
        <v>25</v>
      </c>
      <c r="O9431" s="39"/>
      <c r="P9431" s="47"/>
      <c r="Q9431" s="13"/>
      <c r="R9431" s="248">
        <f t="shared" si="1470"/>
        <v>0</v>
      </c>
      <c r="S9431" s="248">
        <f t="shared" si="1471"/>
        <v>0</v>
      </c>
      <c r="T9431" s="248">
        <f t="shared" si="1472"/>
        <v>0</v>
      </c>
      <c r="U9431" s="248">
        <f t="shared" si="1473"/>
        <v>0</v>
      </c>
      <c r="V9431" s="13"/>
      <c r="W9431" s="7"/>
      <c r="AT9431" s="130"/>
      <c r="BF9431" s="33">
        <f t="shared" si="1479"/>
        <v>41242</v>
      </c>
      <c r="BG9431" s="34">
        <f t="shared" si="1474"/>
        <v>82.88000000000001</v>
      </c>
      <c r="BH9431" s="32">
        <f t="shared" si="1475"/>
        <v>1</v>
      </c>
      <c r="BI9431" s="32">
        <f t="shared" si="1476"/>
        <v>0</v>
      </c>
      <c r="BJ9431" s="69">
        <f t="shared" si="1477"/>
        <v>0</v>
      </c>
      <c r="BK9431" s="158" t="str">
        <f t="shared" si="1478"/>
        <v/>
      </c>
    </row>
    <row r="9432" spans="1:63" ht="12" customHeight="1" x14ac:dyDescent="0.2">
      <c r="A9432" s="8"/>
      <c r="B9432" s="7"/>
      <c r="C9432" s="7"/>
      <c r="D9432" s="7"/>
      <c r="E9432" s="7"/>
      <c r="F9432" s="7"/>
      <c r="G9432" s="7"/>
      <c r="H9432" s="7"/>
      <c r="I9432" s="10"/>
      <c r="J9432" s="25"/>
      <c r="K9432" s="250"/>
      <c r="L9432" s="31"/>
      <c r="M9432" s="9"/>
      <c r="N9432" s="11" t="s">
        <v>25</v>
      </c>
      <c r="O9432" s="39"/>
      <c r="P9432" s="47"/>
      <c r="Q9432" s="13"/>
      <c r="R9432" s="248">
        <f t="shared" si="1470"/>
        <v>0</v>
      </c>
      <c r="S9432" s="248">
        <f t="shared" si="1471"/>
        <v>0</v>
      </c>
      <c r="T9432" s="248">
        <f t="shared" si="1472"/>
        <v>0</v>
      </c>
      <c r="U9432" s="248">
        <f t="shared" si="1473"/>
        <v>0</v>
      </c>
      <c r="V9432" s="13"/>
      <c r="W9432" s="7"/>
      <c r="AT9432" s="130"/>
      <c r="BF9432" s="33">
        <f t="shared" si="1479"/>
        <v>41242</v>
      </c>
      <c r="BG9432" s="34">
        <f t="shared" si="1474"/>
        <v>82.88000000000001</v>
      </c>
      <c r="BH9432" s="32">
        <f t="shared" si="1475"/>
        <v>1</v>
      </c>
      <c r="BI9432" s="32">
        <f t="shared" si="1476"/>
        <v>0</v>
      </c>
      <c r="BJ9432" s="69">
        <f t="shared" si="1477"/>
        <v>0</v>
      </c>
      <c r="BK9432" s="158" t="str">
        <f t="shared" si="1478"/>
        <v/>
      </c>
    </row>
    <row r="9433" spans="1:63" ht="12" customHeight="1" x14ac:dyDescent="0.2">
      <c r="A9433" s="8"/>
      <c r="B9433" s="7"/>
      <c r="C9433" s="7"/>
      <c r="D9433" s="7"/>
      <c r="E9433" s="7"/>
      <c r="F9433" s="7"/>
      <c r="G9433" s="7"/>
      <c r="H9433" s="7"/>
      <c r="I9433" s="10"/>
      <c r="J9433" s="25"/>
      <c r="K9433" s="250"/>
      <c r="L9433" s="31"/>
      <c r="M9433" s="9"/>
      <c r="N9433" s="11" t="s">
        <v>25</v>
      </c>
      <c r="O9433" s="39"/>
      <c r="P9433" s="47"/>
      <c r="Q9433" s="13"/>
      <c r="R9433" s="248">
        <f t="shared" si="1470"/>
        <v>0</v>
      </c>
      <c r="S9433" s="248">
        <f t="shared" si="1471"/>
        <v>0</v>
      </c>
      <c r="T9433" s="248">
        <f t="shared" si="1472"/>
        <v>0</v>
      </c>
      <c r="U9433" s="248">
        <f t="shared" si="1473"/>
        <v>0</v>
      </c>
      <c r="V9433" s="13"/>
      <c r="W9433" s="7"/>
      <c r="AT9433" s="130"/>
      <c r="BF9433" s="33">
        <f t="shared" si="1479"/>
        <v>41242</v>
      </c>
      <c r="BG9433" s="34">
        <f t="shared" si="1474"/>
        <v>82.88000000000001</v>
      </c>
      <c r="BH9433" s="32">
        <f t="shared" si="1475"/>
        <v>1</v>
      </c>
      <c r="BI9433" s="32">
        <f t="shared" si="1476"/>
        <v>0</v>
      </c>
      <c r="BJ9433" s="69">
        <f t="shared" si="1477"/>
        <v>0</v>
      </c>
      <c r="BK9433" s="158" t="str">
        <f t="shared" si="1478"/>
        <v/>
      </c>
    </row>
    <row r="9434" spans="1:63" ht="12" customHeight="1" x14ac:dyDescent="0.2">
      <c r="A9434" s="8"/>
      <c r="B9434" s="7"/>
      <c r="C9434" s="7"/>
      <c r="D9434" s="7"/>
      <c r="E9434" s="7"/>
      <c r="F9434" s="7"/>
      <c r="G9434" s="7"/>
      <c r="H9434" s="7"/>
      <c r="I9434" s="10"/>
      <c r="J9434" s="25"/>
      <c r="K9434" s="250"/>
      <c r="L9434" s="31"/>
      <c r="M9434" s="9"/>
      <c r="N9434" s="11" t="s">
        <v>25</v>
      </c>
      <c r="O9434" s="39"/>
      <c r="P9434" s="47"/>
      <c r="Q9434" s="13"/>
      <c r="R9434" s="248">
        <f t="shared" si="1470"/>
        <v>0</v>
      </c>
      <c r="S9434" s="248">
        <f t="shared" si="1471"/>
        <v>0</v>
      </c>
      <c r="T9434" s="248">
        <f t="shared" si="1472"/>
        <v>0</v>
      </c>
      <c r="U9434" s="248">
        <f t="shared" si="1473"/>
        <v>0</v>
      </c>
      <c r="V9434" s="13"/>
      <c r="W9434" s="7"/>
      <c r="AT9434" s="130"/>
      <c r="BF9434" s="33">
        <f t="shared" si="1479"/>
        <v>41242</v>
      </c>
      <c r="BG9434" s="34">
        <f t="shared" si="1474"/>
        <v>82.88000000000001</v>
      </c>
      <c r="BH9434" s="32">
        <f t="shared" si="1475"/>
        <v>1</v>
      </c>
      <c r="BI9434" s="32">
        <f t="shared" si="1476"/>
        <v>0</v>
      </c>
      <c r="BJ9434" s="69">
        <f t="shared" si="1477"/>
        <v>0</v>
      </c>
      <c r="BK9434" s="158" t="str">
        <f t="shared" si="1478"/>
        <v/>
      </c>
    </row>
    <row r="9435" spans="1:63" ht="12" customHeight="1" x14ac:dyDescent="0.2">
      <c r="A9435" s="8"/>
      <c r="B9435" s="7"/>
      <c r="C9435" s="7"/>
      <c r="D9435" s="7"/>
      <c r="E9435" s="7"/>
      <c r="F9435" s="7"/>
      <c r="G9435" s="7"/>
      <c r="H9435" s="7"/>
      <c r="I9435" s="10"/>
      <c r="J9435" s="25"/>
      <c r="K9435" s="250"/>
      <c r="L9435" s="31"/>
      <c r="M9435" s="9"/>
      <c r="N9435" s="11" t="s">
        <v>25</v>
      </c>
      <c r="O9435" s="39"/>
      <c r="P9435" s="47"/>
      <c r="Q9435" s="13"/>
      <c r="R9435" s="248">
        <f t="shared" si="1470"/>
        <v>0</v>
      </c>
      <c r="S9435" s="248">
        <f t="shared" si="1471"/>
        <v>0</v>
      </c>
      <c r="T9435" s="248">
        <f t="shared" si="1472"/>
        <v>0</v>
      </c>
      <c r="U9435" s="248">
        <f t="shared" si="1473"/>
        <v>0</v>
      </c>
      <c r="V9435" s="13"/>
      <c r="W9435" s="7"/>
      <c r="AT9435" s="130"/>
      <c r="BF9435" s="33">
        <f t="shared" si="1479"/>
        <v>41242</v>
      </c>
      <c r="BG9435" s="34">
        <f t="shared" si="1474"/>
        <v>82.88000000000001</v>
      </c>
      <c r="BH9435" s="32">
        <f t="shared" si="1475"/>
        <v>1</v>
      </c>
      <c r="BI9435" s="32">
        <f t="shared" si="1476"/>
        <v>0</v>
      </c>
      <c r="BJ9435" s="69">
        <f t="shared" si="1477"/>
        <v>0</v>
      </c>
      <c r="BK9435" s="158" t="str">
        <f t="shared" si="1478"/>
        <v/>
      </c>
    </row>
    <row r="9436" spans="1:63" ht="12" customHeight="1" x14ac:dyDescent="0.2">
      <c r="A9436" s="8"/>
      <c r="B9436" s="7"/>
      <c r="C9436" s="7"/>
      <c r="D9436" s="7"/>
      <c r="E9436" s="7"/>
      <c r="F9436" s="7"/>
      <c r="G9436" s="7"/>
      <c r="H9436" s="7"/>
      <c r="I9436" s="10"/>
      <c r="J9436" s="25"/>
      <c r="K9436" s="250"/>
      <c r="L9436" s="31"/>
      <c r="M9436" s="9"/>
      <c r="N9436" s="11" t="s">
        <v>25</v>
      </c>
      <c r="O9436" s="39"/>
      <c r="P9436" s="47"/>
      <c r="Q9436" s="13"/>
      <c r="R9436" s="248">
        <f t="shared" si="1470"/>
        <v>0</v>
      </c>
      <c r="S9436" s="248">
        <f t="shared" si="1471"/>
        <v>0</v>
      </c>
      <c r="T9436" s="248">
        <f t="shared" si="1472"/>
        <v>0</v>
      </c>
      <c r="U9436" s="248">
        <f t="shared" si="1473"/>
        <v>0</v>
      </c>
      <c r="V9436" s="13"/>
      <c r="W9436" s="7"/>
      <c r="AT9436" s="130"/>
      <c r="BF9436" s="33">
        <f t="shared" si="1479"/>
        <v>41242</v>
      </c>
      <c r="BG9436" s="34">
        <f t="shared" si="1474"/>
        <v>82.88000000000001</v>
      </c>
      <c r="BH9436" s="32">
        <f t="shared" si="1475"/>
        <v>1</v>
      </c>
      <c r="BI9436" s="32">
        <f t="shared" si="1476"/>
        <v>0</v>
      </c>
      <c r="BJ9436" s="69">
        <f t="shared" si="1477"/>
        <v>0</v>
      </c>
      <c r="BK9436" s="158" t="str">
        <f t="shared" si="1478"/>
        <v/>
      </c>
    </row>
    <row r="9437" spans="1:63" ht="12" customHeight="1" x14ac:dyDescent="0.2">
      <c r="A9437" s="8"/>
      <c r="B9437" s="7"/>
      <c r="C9437" s="7"/>
      <c r="D9437" s="7"/>
      <c r="E9437" s="7"/>
      <c r="F9437" s="7"/>
      <c r="G9437" s="7"/>
      <c r="H9437" s="7"/>
      <c r="I9437" s="10"/>
      <c r="J9437" s="25"/>
      <c r="K9437" s="250"/>
      <c r="L9437" s="31"/>
      <c r="M9437" s="9"/>
      <c r="N9437" s="11" t="s">
        <v>25</v>
      </c>
      <c r="O9437" s="39"/>
      <c r="P9437" s="47"/>
      <c r="Q9437" s="13"/>
      <c r="R9437" s="248">
        <f t="shared" si="1470"/>
        <v>0</v>
      </c>
      <c r="S9437" s="248">
        <f t="shared" si="1471"/>
        <v>0</v>
      </c>
      <c r="T9437" s="248">
        <f t="shared" si="1472"/>
        <v>0</v>
      </c>
      <c r="U9437" s="248">
        <f t="shared" si="1473"/>
        <v>0</v>
      </c>
      <c r="V9437" s="13"/>
      <c r="W9437" s="7"/>
      <c r="AT9437" s="130"/>
      <c r="BF9437" s="33">
        <f t="shared" si="1479"/>
        <v>41242</v>
      </c>
      <c r="BG9437" s="34">
        <f t="shared" si="1474"/>
        <v>82.88000000000001</v>
      </c>
      <c r="BH9437" s="32">
        <f t="shared" si="1475"/>
        <v>1</v>
      </c>
      <c r="BI9437" s="32">
        <f t="shared" si="1476"/>
        <v>0</v>
      </c>
      <c r="BJ9437" s="69">
        <f t="shared" si="1477"/>
        <v>0</v>
      </c>
      <c r="BK9437" s="158" t="str">
        <f t="shared" si="1478"/>
        <v/>
      </c>
    </row>
    <row r="9438" spans="1:63" ht="12" customHeight="1" x14ac:dyDescent="0.2">
      <c r="A9438" s="8"/>
      <c r="B9438" s="7"/>
      <c r="C9438" s="7"/>
      <c r="D9438" s="7"/>
      <c r="E9438" s="7"/>
      <c r="F9438" s="7"/>
      <c r="G9438" s="7"/>
      <c r="H9438" s="7"/>
      <c r="I9438" s="10"/>
      <c r="J9438" s="25"/>
      <c r="K9438" s="250"/>
      <c r="L9438" s="31"/>
      <c r="M9438" s="9"/>
      <c r="N9438" s="11" t="s">
        <v>25</v>
      </c>
      <c r="O9438" s="39"/>
      <c r="P9438" s="47"/>
      <c r="Q9438" s="13"/>
      <c r="R9438" s="248">
        <f t="shared" si="1470"/>
        <v>0</v>
      </c>
      <c r="S9438" s="248">
        <f t="shared" si="1471"/>
        <v>0</v>
      </c>
      <c r="T9438" s="248">
        <f t="shared" si="1472"/>
        <v>0</v>
      </c>
      <c r="U9438" s="248">
        <f t="shared" si="1473"/>
        <v>0</v>
      </c>
      <c r="V9438" s="13"/>
      <c r="W9438" s="7"/>
      <c r="AT9438" s="130"/>
      <c r="BF9438" s="33">
        <f t="shared" si="1479"/>
        <v>41242</v>
      </c>
      <c r="BG9438" s="34">
        <f t="shared" si="1474"/>
        <v>82.88000000000001</v>
      </c>
      <c r="BH9438" s="32">
        <f t="shared" si="1475"/>
        <v>1</v>
      </c>
      <c r="BI9438" s="32">
        <f t="shared" si="1476"/>
        <v>0</v>
      </c>
      <c r="BJ9438" s="69">
        <f t="shared" si="1477"/>
        <v>0</v>
      </c>
      <c r="BK9438" s="158" t="str">
        <f t="shared" si="1478"/>
        <v/>
      </c>
    </row>
    <row r="9439" spans="1:63" ht="12" customHeight="1" x14ac:dyDescent="0.2">
      <c r="A9439" s="8"/>
      <c r="B9439" s="7"/>
      <c r="C9439" s="7"/>
      <c r="D9439" s="7"/>
      <c r="E9439" s="7"/>
      <c r="F9439" s="7"/>
      <c r="G9439" s="7"/>
      <c r="H9439" s="7"/>
      <c r="I9439" s="10"/>
      <c r="J9439" s="25"/>
      <c r="K9439" s="250"/>
      <c r="L9439" s="31"/>
      <c r="M9439" s="9"/>
      <c r="N9439" s="11" t="s">
        <v>25</v>
      </c>
      <c r="O9439" s="39"/>
      <c r="P9439" s="47"/>
      <c r="Q9439" s="13"/>
      <c r="R9439" s="248">
        <f t="shared" si="1470"/>
        <v>0</v>
      </c>
      <c r="S9439" s="248">
        <f t="shared" si="1471"/>
        <v>0</v>
      </c>
      <c r="T9439" s="248">
        <f t="shared" si="1472"/>
        <v>0</v>
      </c>
      <c r="U9439" s="248">
        <f t="shared" si="1473"/>
        <v>0</v>
      </c>
      <c r="V9439" s="13"/>
      <c r="W9439" s="7"/>
      <c r="AT9439" s="130"/>
      <c r="BF9439" s="33">
        <f t="shared" si="1479"/>
        <v>41242</v>
      </c>
      <c r="BG9439" s="34">
        <f t="shared" si="1474"/>
        <v>82.88000000000001</v>
      </c>
      <c r="BH9439" s="32">
        <f t="shared" si="1475"/>
        <v>1</v>
      </c>
      <c r="BI9439" s="32">
        <f t="shared" si="1476"/>
        <v>0</v>
      </c>
      <c r="BJ9439" s="69">
        <f t="shared" si="1477"/>
        <v>0</v>
      </c>
      <c r="BK9439" s="158" t="str">
        <f t="shared" si="1478"/>
        <v/>
      </c>
    </row>
    <row r="9440" spans="1:63" ht="12" customHeight="1" x14ac:dyDescent="0.2">
      <c r="A9440" s="8"/>
      <c r="B9440" s="7"/>
      <c r="C9440" s="7"/>
      <c r="D9440" s="7"/>
      <c r="E9440" s="7"/>
      <c r="F9440" s="7"/>
      <c r="G9440" s="7"/>
      <c r="H9440" s="7"/>
      <c r="I9440" s="10"/>
      <c r="J9440" s="25"/>
      <c r="K9440" s="250"/>
      <c r="L9440" s="31"/>
      <c r="M9440" s="9"/>
      <c r="N9440" s="11" t="s">
        <v>25</v>
      </c>
      <c r="O9440" s="39"/>
      <c r="P9440" s="47"/>
      <c r="Q9440" s="13"/>
      <c r="R9440" s="248">
        <f t="shared" si="1470"/>
        <v>0</v>
      </c>
      <c r="S9440" s="248">
        <f t="shared" si="1471"/>
        <v>0</v>
      </c>
      <c r="T9440" s="248">
        <f t="shared" si="1472"/>
        <v>0</v>
      </c>
      <c r="U9440" s="248">
        <f t="shared" si="1473"/>
        <v>0</v>
      </c>
      <c r="V9440" s="13"/>
      <c r="W9440" s="7"/>
      <c r="AT9440" s="130"/>
      <c r="BF9440" s="33">
        <f t="shared" si="1479"/>
        <v>41242</v>
      </c>
      <c r="BG9440" s="34">
        <f t="shared" si="1474"/>
        <v>82.88000000000001</v>
      </c>
      <c r="BH9440" s="32">
        <f t="shared" si="1475"/>
        <v>1</v>
      </c>
      <c r="BI9440" s="32">
        <f t="shared" si="1476"/>
        <v>0</v>
      </c>
      <c r="BJ9440" s="69">
        <f t="shared" si="1477"/>
        <v>0</v>
      </c>
      <c r="BK9440" s="158" t="str">
        <f t="shared" si="1478"/>
        <v/>
      </c>
    </row>
    <row r="9441" spans="1:63" ht="12" customHeight="1" x14ac:dyDescent="0.2">
      <c r="A9441" s="8"/>
      <c r="B9441" s="7"/>
      <c r="C9441" s="7"/>
      <c r="D9441" s="7"/>
      <c r="E9441" s="7"/>
      <c r="F9441" s="7"/>
      <c r="G9441" s="7"/>
      <c r="H9441" s="7"/>
      <c r="I9441" s="10"/>
      <c r="J9441" s="25"/>
      <c r="K9441" s="250"/>
      <c r="L9441" s="31"/>
      <c r="M9441" s="9"/>
      <c r="N9441" s="11" t="s">
        <v>25</v>
      </c>
      <c r="O9441" s="39"/>
      <c r="P9441" s="47"/>
      <c r="Q9441" s="13"/>
      <c r="R9441" s="248">
        <f t="shared" si="1470"/>
        <v>0</v>
      </c>
      <c r="S9441" s="248">
        <f t="shared" si="1471"/>
        <v>0</v>
      </c>
      <c r="T9441" s="248">
        <f t="shared" si="1472"/>
        <v>0</v>
      </c>
      <c r="U9441" s="248">
        <f t="shared" si="1473"/>
        <v>0</v>
      </c>
      <c r="V9441" s="13"/>
      <c r="W9441" s="7"/>
      <c r="AT9441" s="130"/>
      <c r="BF9441" s="33">
        <f t="shared" si="1479"/>
        <v>41242</v>
      </c>
      <c r="BG9441" s="34">
        <f t="shared" si="1474"/>
        <v>82.88000000000001</v>
      </c>
      <c r="BH9441" s="32">
        <f t="shared" si="1475"/>
        <v>1</v>
      </c>
      <c r="BI9441" s="32">
        <f t="shared" si="1476"/>
        <v>0</v>
      </c>
      <c r="BJ9441" s="69">
        <f t="shared" si="1477"/>
        <v>0</v>
      </c>
      <c r="BK9441" s="158" t="str">
        <f t="shared" si="1478"/>
        <v/>
      </c>
    </row>
    <row r="9442" spans="1:63" ht="12" customHeight="1" x14ac:dyDescent="0.2">
      <c r="A9442" s="8"/>
      <c r="B9442" s="7"/>
      <c r="C9442" s="7"/>
      <c r="D9442" s="7"/>
      <c r="E9442" s="7"/>
      <c r="F9442" s="7"/>
      <c r="G9442" s="7"/>
      <c r="H9442" s="7"/>
      <c r="I9442" s="10"/>
      <c r="J9442" s="25"/>
      <c r="K9442" s="250"/>
      <c r="L9442" s="31"/>
      <c r="M9442" s="9"/>
      <c r="N9442" s="11" t="s">
        <v>25</v>
      </c>
      <c r="O9442" s="39"/>
      <c r="P9442" s="47"/>
      <c r="Q9442" s="13"/>
      <c r="R9442" s="248">
        <f t="shared" si="1470"/>
        <v>0</v>
      </c>
      <c r="S9442" s="248">
        <f t="shared" si="1471"/>
        <v>0</v>
      </c>
      <c r="T9442" s="248">
        <f t="shared" si="1472"/>
        <v>0</v>
      </c>
      <c r="U9442" s="248">
        <f t="shared" si="1473"/>
        <v>0</v>
      </c>
      <c r="V9442" s="13"/>
      <c r="W9442" s="7"/>
      <c r="AT9442" s="130"/>
      <c r="BF9442" s="33">
        <f t="shared" si="1479"/>
        <v>41242</v>
      </c>
      <c r="BG9442" s="34">
        <f t="shared" si="1474"/>
        <v>82.88000000000001</v>
      </c>
      <c r="BH9442" s="32">
        <f t="shared" si="1475"/>
        <v>1</v>
      </c>
      <c r="BI9442" s="32">
        <f t="shared" si="1476"/>
        <v>0</v>
      </c>
      <c r="BJ9442" s="69">
        <f t="shared" si="1477"/>
        <v>0</v>
      </c>
      <c r="BK9442" s="158" t="str">
        <f t="shared" si="1478"/>
        <v/>
      </c>
    </row>
    <row r="9443" spans="1:63" ht="12" customHeight="1" x14ac:dyDescent="0.2">
      <c r="A9443" s="8"/>
      <c r="B9443" s="7"/>
      <c r="C9443" s="7"/>
      <c r="D9443" s="7"/>
      <c r="E9443" s="7"/>
      <c r="F9443" s="7"/>
      <c r="G9443" s="7"/>
      <c r="H9443" s="7"/>
      <c r="I9443" s="10"/>
      <c r="J9443" s="25"/>
      <c r="K9443" s="250"/>
      <c r="L9443" s="31"/>
      <c r="M9443" s="9"/>
      <c r="N9443" s="11" t="s">
        <v>25</v>
      </c>
      <c r="O9443" s="39"/>
      <c r="P9443" s="47"/>
      <c r="Q9443" s="13"/>
      <c r="R9443" s="248">
        <f t="shared" si="1470"/>
        <v>0</v>
      </c>
      <c r="S9443" s="248">
        <f t="shared" si="1471"/>
        <v>0</v>
      </c>
      <c r="T9443" s="248">
        <f t="shared" si="1472"/>
        <v>0</v>
      </c>
      <c r="U9443" s="248">
        <f t="shared" si="1473"/>
        <v>0</v>
      </c>
      <c r="V9443" s="13"/>
      <c r="W9443" s="7"/>
      <c r="AT9443" s="130"/>
      <c r="BF9443" s="33">
        <f t="shared" si="1479"/>
        <v>41242</v>
      </c>
      <c r="BG9443" s="34">
        <f t="shared" si="1474"/>
        <v>82.88000000000001</v>
      </c>
      <c r="BH9443" s="32">
        <f t="shared" si="1475"/>
        <v>1</v>
      </c>
      <c r="BI9443" s="32">
        <f t="shared" si="1476"/>
        <v>0</v>
      </c>
      <c r="BJ9443" s="69">
        <f t="shared" si="1477"/>
        <v>0</v>
      </c>
      <c r="BK9443" s="158" t="str">
        <f t="shared" si="1478"/>
        <v/>
      </c>
    </row>
    <row r="9444" spans="1:63" ht="12" customHeight="1" x14ac:dyDescent="0.2">
      <c r="A9444" s="8"/>
      <c r="B9444" s="7"/>
      <c r="C9444" s="7"/>
      <c r="D9444" s="7"/>
      <c r="E9444" s="7"/>
      <c r="F9444" s="7"/>
      <c r="G9444" s="7"/>
      <c r="H9444" s="7"/>
      <c r="I9444" s="10"/>
      <c r="J9444" s="25"/>
      <c r="K9444" s="250"/>
      <c r="L9444" s="31"/>
      <c r="M9444" s="9"/>
      <c r="N9444" s="11" t="s">
        <v>25</v>
      </c>
      <c r="O9444" s="39"/>
      <c r="P9444" s="47"/>
      <c r="Q9444" s="13"/>
      <c r="R9444" s="248">
        <f t="shared" si="1470"/>
        <v>0</v>
      </c>
      <c r="S9444" s="248">
        <f t="shared" si="1471"/>
        <v>0</v>
      </c>
      <c r="T9444" s="248">
        <f t="shared" si="1472"/>
        <v>0</v>
      </c>
      <c r="U9444" s="248">
        <f t="shared" si="1473"/>
        <v>0</v>
      </c>
      <c r="V9444" s="13"/>
      <c r="W9444" s="7"/>
      <c r="AT9444" s="130"/>
      <c r="BF9444" s="33">
        <f t="shared" si="1479"/>
        <v>41242</v>
      </c>
      <c r="BG9444" s="34">
        <f t="shared" si="1474"/>
        <v>82.88000000000001</v>
      </c>
      <c r="BH9444" s="32">
        <f t="shared" si="1475"/>
        <v>1</v>
      </c>
      <c r="BI9444" s="32">
        <f t="shared" si="1476"/>
        <v>0</v>
      </c>
      <c r="BJ9444" s="69">
        <f t="shared" si="1477"/>
        <v>0</v>
      </c>
      <c r="BK9444" s="158" t="str">
        <f t="shared" si="1478"/>
        <v/>
      </c>
    </row>
    <row r="9445" spans="1:63" ht="12" customHeight="1" x14ac:dyDescent="0.2">
      <c r="A9445" s="8"/>
      <c r="B9445" s="7"/>
      <c r="C9445" s="7"/>
      <c r="D9445" s="7"/>
      <c r="E9445" s="7"/>
      <c r="F9445" s="7"/>
      <c r="G9445" s="7"/>
      <c r="H9445" s="7"/>
      <c r="I9445" s="10"/>
      <c r="J9445" s="25"/>
      <c r="K9445" s="250"/>
      <c r="L9445" s="31"/>
      <c r="M9445" s="9"/>
      <c r="N9445" s="11" t="s">
        <v>25</v>
      </c>
      <c r="O9445" s="39"/>
      <c r="P9445" s="47"/>
      <c r="Q9445" s="13"/>
      <c r="R9445" s="248">
        <f t="shared" si="1470"/>
        <v>0</v>
      </c>
      <c r="S9445" s="248">
        <f t="shared" si="1471"/>
        <v>0</v>
      </c>
      <c r="T9445" s="248">
        <f t="shared" si="1472"/>
        <v>0</v>
      </c>
      <c r="U9445" s="248">
        <f t="shared" si="1473"/>
        <v>0</v>
      </c>
      <c r="V9445" s="13"/>
      <c r="W9445" s="7"/>
      <c r="AT9445" s="130"/>
      <c r="BF9445" s="33">
        <f t="shared" si="1479"/>
        <v>41242</v>
      </c>
      <c r="BG9445" s="34">
        <f t="shared" si="1474"/>
        <v>82.88000000000001</v>
      </c>
      <c r="BH9445" s="32">
        <f t="shared" si="1475"/>
        <v>1</v>
      </c>
      <c r="BI9445" s="32">
        <f t="shared" si="1476"/>
        <v>0</v>
      </c>
      <c r="BJ9445" s="69">
        <f t="shared" si="1477"/>
        <v>0</v>
      </c>
      <c r="BK9445" s="158" t="str">
        <f t="shared" si="1478"/>
        <v/>
      </c>
    </row>
    <row r="9446" spans="1:63" ht="12" customHeight="1" x14ac:dyDescent="0.2">
      <c r="A9446" s="8"/>
      <c r="B9446" s="7"/>
      <c r="C9446" s="7"/>
      <c r="D9446" s="7"/>
      <c r="E9446" s="7"/>
      <c r="F9446" s="7"/>
      <c r="G9446" s="7"/>
      <c r="H9446" s="7"/>
      <c r="I9446" s="10"/>
      <c r="J9446" s="25"/>
      <c r="K9446" s="250"/>
      <c r="L9446" s="31"/>
      <c r="M9446" s="9"/>
      <c r="N9446" s="11" t="s">
        <v>25</v>
      </c>
      <c r="O9446" s="39"/>
      <c r="P9446" s="47"/>
      <c r="Q9446" s="13"/>
      <c r="R9446" s="248">
        <f t="shared" si="1470"/>
        <v>0</v>
      </c>
      <c r="S9446" s="248">
        <f t="shared" si="1471"/>
        <v>0</v>
      </c>
      <c r="T9446" s="248">
        <f t="shared" si="1472"/>
        <v>0</v>
      </c>
      <c r="U9446" s="248">
        <f t="shared" si="1473"/>
        <v>0</v>
      </c>
      <c r="V9446" s="13"/>
      <c r="W9446" s="7"/>
      <c r="AT9446" s="130"/>
      <c r="BF9446" s="33">
        <f t="shared" si="1479"/>
        <v>41242</v>
      </c>
      <c r="BG9446" s="34">
        <f t="shared" si="1474"/>
        <v>82.88000000000001</v>
      </c>
      <c r="BH9446" s="32">
        <f t="shared" si="1475"/>
        <v>1</v>
      </c>
      <c r="BI9446" s="32">
        <f t="shared" si="1476"/>
        <v>0</v>
      </c>
      <c r="BJ9446" s="69">
        <f t="shared" si="1477"/>
        <v>0</v>
      </c>
      <c r="BK9446" s="158" t="str">
        <f t="shared" si="1478"/>
        <v/>
      </c>
    </row>
    <row r="9447" spans="1:63" ht="12" customHeight="1" x14ac:dyDescent="0.2">
      <c r="A9447" s="8"/>
      <c r="B9447" s="7"/>
      <c r="C9447" s="7"/>
      <c r="D9447" s="7"/>
      <c r="E9447" s="7"/>
      <c r="F9447" s="7"/>
      <c r="G9447" s="7"/>
      <c r="H9447" s="7"/>
      <c r="I9447" s="10"/>
      <c r="J9447" s="25"/>
      <c r="K9447" s="250"/>
      <c r="L9447" s="31"/>
      <c r="M9447" s="9"/>
      <c r="N9447" s="11" t="s">
        <v>25</v>
      </c>
      <c r="O9447" s="39"/>
      <c r="P9447" s="47"/>
      <c r="Q9447" s="13"/>
      <c r="R9447" s="248">
        <f t="shared" si="1470"/>
        <v>0</v>
      </c>
      <c r="S9447" s="248">
        <f t="shared" si="1471"/>
        <v>0</v>
      </c>
      <c r="T9447" s="248">
        <f t="shared" si="1472"/>
        <v>0</v>
      </c>
      <c r="U9447" s="248">
        <f t="shared" si="1473"/>
        <v>0</v>
      </c>
      <c r="V9447" s="13"/>
      <c r="W9447" s="7"/>
      <c r="AT9447" s="130"/>
      <c r="BF9447" s="33">
        <f t="shared" si="1479"/>
        <v>41242</v>
      </c>
      <c r="BG9447" s="34">
        <f t="shared" si="1474"/>
        <v>82.88000000000001</v>
      </c>
      <c r="BH9447" s="32">
        <f t="shared" si="1475"/>
        <v>1</v>
      </c>
      <c r="BI9447" s="32">
        <f t="shared" si="1476"/>
        <v>0</v>
      </c>
      <c r="BJ9447" s="69">
        <f t="shared" si="1477"/>
        <v>0</v>
      </c>
      <c r="BK9447" s="158" t="str">
        <f t="shared" si="1478"/>
        <v/>
      </c>
    </row>
    <row r="9448" spans="1:63" ht="12" customHeight="1" x14ac:dyDescent="0.2">
      <c r="A9448" s="8"/>
      <c r="B9448" s="7"/>
      <c r="C9448" s="7"/>
      <c r="D9448" s="7"/>
      <c r="E9448" s="7"/>
      <c r="F9448" s="7"/>
      <c r="G9448" s="7"/>
      <c r="H9448" s="7"/>
      <c r="I9448" s="10"/>
      <c r="J9448" s="25"/>
      <c r="K9448" s="250"/>
      <c r="L9448" s="31"/>
      <c r="M9448" s="9"/>
      <c r="N9448" s="11" t="s">
        <v>25</v>
      </c>
      <c r="O9448" s="39"/>
      <c r="P9448" s="47"/>
      <c r="Q9448" s="13"/>
      <c r="R9448" s="248">
        <f t="shared" si="1470"/>
        <v>0</v>
      </c>
      <c r="S9448" s="248">
        <f t="shared" si="1471"/>
        <v>0</v>
      </c>
      <c r="T9448" s="248">
        <f t="shared" si="1472"/>
        <v>0</v>
      </c>
      <c r="U9448" s="248">
        <f t="shared" si="1473"/>
        <v>0</v>
      </c>
      <c r="V9448" s="13"/>
      <c r="W9448" s="7"/>
      <c r="AT9448" s="130"/>
      <c r="BF9448" s="33">
        <f t="shared" si="1479"/>
        <v>41242</v>
      </c>
      <c r="BG9448" s="34">
        <f t="shared" si="1474"/>
        <v>82.88000000000001</v>
      </c>
      <c r="BH9448" s="32">
        <f t="shared" si="1475"/>
        <v>1</v>
      </c>
      <c r="BI9448" s="32">
        <f t="shared" si="1476"/>
        <v>0</v>
      </c>
      <c r="BJ9448" s="69">
        <f t="shared" si="1477"/>
        <v>0</v>
      </c>
      <c r="BK9448" s="158" t="str">
        <f t="shared" si="1478"/>
        <v/>
      </c>
    </row>
    <row r="9449" spans="1:63" ht="12" customHeight="1" x14ac:dyDescent="0.2">
      <c r="A9449" s="8"/>
      <c r="B9449" s="7"/>
      <c r="C9449" s="7"/>
      <c r="D9449" s="7"/>
      <c r="E9449" s="7"/>
      <c r="F9449" s="7"/>
      <c r="G9449" s="7"/>
      <c r="H9449" s="7"/>
      <c r="I9449" s="10"/>
      <c r="J9449" s="25"/>
      <c r="K9449" s="250"/>
      <c r="L9449" s="31"/>
      <c r="M9449" s="9"/>
      <c r="N9449" s="11" t="s">
        <v>25</v>
      </c>
      <c r="O9449" s="39"/>
      <c r="P9449" s="47"/>
      <c r="Q9449" s="13"/>
      <c r="R9449" s="248">
        <f t="shared" si="1470"/>
        <v>0</v>
      </c>
      <c r="S9449" s="248">
        <f t="shared" si="1471"/>
        <v>0</v>
      </c>
      <c r="T9449" s="248">
        <f t="shared" si="1472"/>
        <v>0</v>
      </c>
      <c r="U9449" s="248">
        <f t="shared" si="1473"/>
        <v>0</v>
      </c>
      <c r="V9449" s="13"/>
      <c r="W9449" s="7"/>
      <c r="AT9449" s="130"/>
      <c r="BF9449" s="33">
        <f t="shared" si="1479"/>
        <v>41242</v>
      </c>
      <c r="BG9449" s="34">
        <f t="shared" si="1474"/>
        <v>82.88000000000001</v>
      </c>
      <c r="BH9449" s="32">
        <f t="shared" si="1475"/>
        <v>1</v>
      </c>
      <c r="BI9449" s="32">
        <f t="shared" si="1476"/>
        <v>0</v>
      </c>
      <c r="BJ9449" s="69">
        <f t="shared" si="1477"/>
        <v>0</v>
      </c>
      <c r="BK9449" s="158" t="str">
        <f t="shared" si="1478"/>
        <v/>
      </c>
    </row>
    <row r="9450" spans="1:63" ht="12" customHeight="1" x14ac:dyDescent="0.2">
      <c r="A9450" s="8"/>
      <c r="B9450" s="7"/>
      <c r="C9450" s="7"/>
      <c r="D9450" s="7"/>
      <c r="E9450" s="7"/>
      <c r="F9450" s="7"/>
      <c r="G9450" s="7"/>
      <c r="H9450" s="7"/>
      <c r="I9450" s="10"/>
      <c r="J9450" s="25"/>
      <c r="K9450" s="250"/>
      <c r="L9450" s="31"/>
      <c r="M9450" s="9"/>
      <c r="N9450" s="11" t="s">
        <v>25</v>
      </c>
      <c r="O9450" s="39"/>
      <c r="P9450" s="47"/>
      <c r="Q9450" s="13"/>
      <c r="R9450" s="248">
        <f t="shared" si="1470"/>
        <v>0</v>
      </c>
      <c r="S9450" s="248">
        <f t="shared" si="1471"/>
        <v>0</v>
      </c>
      <c r="T9450" s="248">
        <f t="shared" si="1472"/>
        <v>0</v>
      </c>
      <c r="U9450" s="248">
        <f t="shared" si="1473"/>
        <v>0</v>
      </c>
      <c r="V9450" s="13"/>
      <c r="W9450" s="7"/>
      <c r="AT9450" s="130"/>
      <c r="BF9450" s="33">
        <f t="shared" si="1479"/>
        <v>41242</v>
      </c>
      <c r="BG9450" s="34">
        <f t="shared" si="1474"/>
        <v>82.88000000000001</v>
      </c>
      <c r="BH9450" s="32">
        <f t="shared" si="1475"/>
        <v>1</v>
      </c>
      <c r="BI9450" s="32">
        <f t="shared" si="1476"/>
        <v>0</v>
      </c>
      <c r="BJ9450" s="69">
        <f t="shared" si="1477"/>
        <v>0</v>
      </c>
      <c r="BK9450" s="158" t="str">
        <f t="shared" si="1478"/>
        <v/>
      </c>
    </row>
    <row r="9451" spans="1:63" ht="12" customHeight="1" x14ac:dyDescent="0.2">
      <c r="A9451" s="8"/>
      <c r="B9451" s="7"/>
      <c r="C9451" s="7"/>
      <c r="D9451" s="7"/>
      <c r="E9451" s="7"/>
      <c r="F9451" s="7"/>
      <c r="G9451" s="7"/>
      <c r="H9451" s="7"/>
      <c r="I9451" s="10"/>
      <c r="J9451" s="25"/>
      <c r="K9451" s="250"/>
      <c r="L9451" s="31"/>
      <c r="M9451" s="9"/>
      <c r="N9451" s="11" t="s">
        <v>25</v>
      </c>
      <c r="O9451" s="39"/>
      <c r="P9451" s="47"/>
      <c r="Q9451" s="13"/>
      <c r="R9451" s="248">
        <f t="shared" si="1470"/>
        <v>0</v>
      </c>
      <c r="S9451" s="248">
        <f t="shared" si="1471"/>
        <v>0</v>
      </c>
      <c r="T9451" s="248">
        <f t="shared" si="1472"/>
        <v>0</v>
      </c>
      <c r="U9451" s="248">
        <f t="shared" si="1473"/>
        <v>0</v>
      </c>
      <c r="V9451" s="13"/>
      <c r="W9451" s="7"/>
      <c r="AT9451" s="130"/>
      <c r="BF9451" s="33">
        <f t="shared" si="1479"/>
        <v>41242</v>
      </c>
      <c r="BG9451" s="34">
        <f t="shared" si="1474"/>
        <v>82.88000000000001</v>
      </c>
      <c r="BH9451" s="32">
        <f t="shared" si="1475"/>
        <v>1</v>
      </c>
      <c r="BI9451" s="32">
        <f t="shared" si="1476"/>
        <v>0</v>
      </c>
      <c r="BJ9451" s="69">
        <f t="shared" si="1477"/>
        <v>0</v>
      </c>
      <c r="BK9451" s="158" t="str">
        <f t="shared" si="1478"/>
        <v/>
      </c>
    </row>
    <row r="9452" spans="1:63" ht="12" customHeight="1" x14ac:dyDescent="0.2">
      <c r="A9452" s="8"/>
      <c r="B9452" s="7"/>
      <c r="C9452" s="7"/>
      <c r="D9452" s="7"/>
      <c r="E9452" s="7"/>
      <c r="F9452" s="7"/>
      <c r="G9452" s="7"/>
      <c r="H9452" s="7"/>
      <c r="I9452" s="10"/>
      <c r="J9452" s="25"/>
      <c r="K9452" s="250"/>
      <c r="L9452" s="31"/>
      <c r="M9452" s="9"/>
      <c r="N9452" s="11" t="s">
        <v>25</v>
      </c>
      <c r="O9452" s="39"/>
      <c r="P9452" s="47"/>
      <c r="Q9452" s="13"/>
      <c r="R9452" s="248">
        <f t="shared" si="1470"/>
        <v>0</v>
      </c>
      <c r="S9452" s="248">
        <f t="shared" si="1471"/>
        <v>0</v>
      </c>
      <c r="T9452" s="248">
        <f t="shared" si="1472"/>
        <v>0</v>
      </c>
      <c r="U9452" s="248">
        <f t="shared" si="1473"/>
        <v>0</v>
      </c>
      <c r="V9452" s="13"/>
      <c r="W9452" s="7"/>
      <c r="AT9452" s="130"/>
      <c r="BF9452" s="33">
        <f t="shared" si="1479"/>
        <v>41242</v>
      </c>
      <c r="BG9452" s="34">
        <f t="shared" si="1474"/>
        <v>82.88000000000001</v>
      </c>
      <c r="BH9452" s="32">
        <f t="shared" si="1475"/>
        <v>1</v>
      </c>
      <c r="BI9452" s="32">
        <f t="shared" si="1476"/>
        <v>0</v>
      </c>
      <c r="BJ9452" s="69">
        <f t="shared" si="1477"/>
        <v>0</v>
      </c>
      <c r="BK9452" s="158" t="str">
        <f t="shared" si="1478"/>
        <v/>
      </c>
    </row>
    <row r="9453" spans="1:63" ht="12" customHeight="1" x14ac:dyDescent="0.2">
      <c r="A9453" s="8"/>
      <c r="B9453" s="7"/>
      <c r="C9453" s="7"/>
      <c r="D9453" s="7"/>
      <c r="E9453" s="7"/>
      <c r="F9453" s="7"/>
      <c r="G9453" s="7"/>
      <c r="H9453" s="7"/>
      <c r="I9453" s="10"/>
      <c r="J9453" s="25"/>
      <c r="K9453" s="250"/>
      <c r="L9453" s="31"/>
      <c r="M9453" s="9"/>
      <c r="N9453" s="11" t="s">
        <v>25</v>
      </c>
      <c r="O9453" s="39"/>
      <c r="P9453" s="47"/>
      <c r="Q9453" s="13"/>
      <c r="R9453" s="248">
        <f t="shared" si="1470"/>
        <v>0</v>
      </c>
      <c r="S9453" s="248">
        <f t="shared" si="1471"/>
        <v>0</v>
      </c>
      <c r="T9453" s="248">
        <f t="shared" si="1472"/>
        <v>0</v>
      </c>
      <c r="U9453" s="248">
        <f t="shared" si="1473"/>
        <v>0</v>
      </c>
      <c r="V9453" s="13"/>
      <c r="W9453" s="7"/>
      <c r="AT9453" s="130"/>
      <c r="BF9453" s="33">
        <f t="shared" si="1479"/>
        <v>41242</v>
      </c>
      <c r="BG9453" s="34">
        <f t="shared" si="1474"/>
        <v>82.88000000000001</v>
      </c>
      <c r="BH9453" s="32">
        <f t="shared" si="1475"/>
        <v>1</v>
      </c>
      <c r="BI9453" s="32">
        <f t="shared" si="1476"/>
        <v>0</v>
      </c>
      <c r="BJ9453" s="69">
        <f t="shared" si="1477"/>
        <v>0</v>
      </c>
      <c r="BK9453" s="158" t="str">
        <f t="shared" si="1478"/>
        <v/>
      </c>
    </row>
    <row r="9454" spans="1:63" ht="12" customHeight="1" x14ac:dyDescent="0.2">
      <c r="A9454" s="8"/>
      <c r="B9454" s="7"/>
      <c r="C9454" s="7"/>
      <c r="D9454" s="7"/>
      <c r="E9454" s="7"/>
      <c r="F9454" s="7"/>
      <c r="G9454" s="7"/>
      <c r="H9454" s="7"/>
      <c r="I9454" s="10"/>
      <c r="J9454" s="25"/>
      <c r="K9454" s="250"/>
      <c r="L9454" s="31"/>
      <c r="M9454" s="9"/>
      <c r="N9454" s="11" t="s">
        <v>25</v>
      </c>
      <c r="O9454" s="39"/>
      <c r="P9454" s="47"/>
      <c r="Q9454" s="13"/>
      <c r="R9454" s="248">
        <f t="shared" si="1470"/>
        <v>0</v>
      </c>
      <c r="S9454" s="248">
        <f t="shared" si="1471"/>
        <v>0</v>
      </c>
      <c r="T9454" s="248">
        <f t="shared" si="1472"/>
        <v>0</v>
      </c>
      <c r="U9454" s="248">
        <f t="shared" si="1473"/>
        <v>0</v>
      </c>
      <c r="V9454" s="13"/>
      <c r="W9454" s="7"/>
      <c r="AT9454" s="130"/>
      <c r="BF9454" s="33">
        <f t="shared" si="1479"/>
        <v>41242</v>
      </c>
      <c r="BG9454" s="34">
        <f t="shared" si="1474"/>
        <v>82.88000000000001</v>
      </c>
      <c r="BH9454" s="32">
        <f t="shared" si="1475"/>
        <v>1</v>
      </c>
      <c r="BI9454" s="32">
        <f t="shared" si="1476"/>
        <v>0</v>
      </c>
      <c r="BJ9454" s="69">
        <f t="shared" si="1477"/>
        <v>0</v>
      </c>
      <c r="BK9454" s="158" t="str">
        <f t="shared" si="1478"/>
        <v/>
      </c>
    </row>
    <row r="9455" spans="1:63" ht="12" customHeight="1" x14ac:dyDescent="0.2">
      <c r="A9455" s="8"/>
      <c r="B9455" s="7"/>
      <c r="C9455" s="7"/>
      <c r="D9455" s="7"/>
      <c r="E9455" s="7"/>
      <c r="F9455" s="7"/>
      <c r="G9455" s="7"/>
      <c r="H9455" s="7"/>
      <c r="I9455" s="10"/>
      <c r="J9455" s="25"/>
      <c r="K9455" s="250"/>
      <c r="L9455" s="31"/>
      <c r="M9455" s="9"/>
      <c r="N9455" s="11" t="s">
        <v>25</v>
      </c>
      <c r="O9455" s="39"/>
      <c r="P9455" s="47"/>
      <c r="Q9455" s="13"/>
      <c r="R9455" s="248">
        <f t="shared" si="1470"/>
        <v>0</v>
      </c>
      <c r="S9455" s="248">
        <f t="shared" si="1471"/>
        <v>0</v>
      </c>
      <c r="T9455" s="248">
        <f t="shared" si="1472"/>
        <v>0</v>
      </c>
      <c r="U9455" s="248">
        <f t="shared" si="1473"/>
        <v>0</v>
      </c>
      <c r="V9455" s="13"/>
      <c r="W9455" s="7"/>
      <c r="AT9455" s="130"/>
      <c r="BF9455" s="33">
        <f t="shared" si="1479"/>
        <v>41242</v>
      </c>
      <c r="BG9455" s="34">
        <f t="shared" si="1474"/>
        <v>82.88000000000001</v>
      </c>
      <c r="BH9455" s="32">
        <f t="shared" si="1475"/>
        <v>1</v>
      </c>
      <c r="BI9455" s="32">
        <f t="shared" si="1476"/>
        <v>0</v>
      </c>
      <c r="BJ9455" s="69">
        <f t="shared" si="1477"/>
        <v>0</v>
      </c>
      <c r="BK9455" s="158" t="str">
        <f t="shared" si="1478"/>
        <v/>
      </c>
    </row>
    <row r="9456" spans="1:63" ht="12" customHeight="1" x14ac:dyDescent="0.2">
      <c r="A9456" s="8"/>
      <c r="B9456" s="7"/>
      <c r="C9456" s="7"/>
      <c r="D9456" s="7"/>
      <c r="E9456" s="7"/>
      <c r="F9456" s="7"/>
      <c r="G9456" s="7"/>
      <c r="H9456" s="7"/>
      <c r="I9456" s="10"/>
      <c r="J9456" s="25"/>
      <c r="K9456" s="250"/>
      <c r="L9456" s="31"/>
      <c r="M9456" s="9"/>
      <c r="N9456" s="11" t="s">
        <v>25</v>
      </c>
      <c r="O9456" s="39"/>
      <c r="P9456" s="47"/>
      <c r="Q9456" s="13"/>
      <c r="R9456" s="248">
        <f t="shared" si="1470"/>
        <v>0</v>
      </c>
      <c r="S9456" s="248">
        <f t="shared" si="1471"/>
        <v>0</v>
      </c>
      <c r="T9456" s="248">
        <f t="shared" si="1472"/>
        <v>0</v>
      </c>
      <c r="U9456" s="248">
        <f t="shared" si="1473"/>
        <v>0</v>
      </c>
      <c r="V9456" s="13"/>
      <c r="W9456" s="7"/>
      <c r="AT9456" s="130"/>
      <c r="BF9456" s="33">
        <f t="shared" si="1479"/>
        <v>41242</v>
      </c>
      <c r="BG9456" s="34">
        <f t="shared" si="1474"/>
        <v>82.88000000000001</v>
      </c>
      <c r="BH9456" s="32">
        <f t="shared" si="1475"/>
        <v>1</v>
      </c>
      <c r="BI9456" s="32">
        <f t="shared" si="1476"/>
        <v>0</v>
      </c>
      <c r="BJ9456" s="69">
        <f t="shared" si="1477"/>
        <v>0</v>
      </c>
      <c r="BK9456" s="158" t="str">
        <f t="shared" si="1478"/>
        <v/>
      </c>
    </row>
    <row r="9457" spans="1:63" ht="12" customHeight="1" x14ac:dyDescent="0.2">
      <c r="A9457" s="8"/>
      <c r="B9457" s="7"/>
      <c r="C9457" s="7"/>
      <c r="D9457" s="7"/>
      <c r="E9457" s="7"/>
      <c r="F9457" s="7"/>
      <c r="G9457" s="7"/>
      <c r="H9457" s="7"/>
      <c r="I9457" s="10"/>
      <c r="J9457" s="25"/>
      <c r="K9457" s="250"/>
      <c r="L9457" s="31"/>
      <c r="M9457" s="9"/>
      <c r="N9457" s="11" t="s">
        <v>25</v>
      </c>
      <c r="O9457" s="39"/>
      <c r="P9457" s="47"/>
      <c r="Q9457" s="13"/>
      <c r="R9457" s="248">
        <f t="shared" si="1470"/>
        <v>0</v>
      </c>
      <c r="S9457" s="248">
        <f t="shared" si="1471"/>
        <v>0</v>
      </c>
      <c r="T9457" s="248">
        <f t="shared" si="1472"/>
        <v>0</v>
      </c>
      <c r="U9457" s="248">
        <f t="shared" si="1473"/>
        <v>0</v>
      </c>
      <c r="V9457" s="13"/>
      <c r="W9457" s="7"/>
      <c r="AT9457" s="130"/>
      <c r="BF9457" s="33">
        <f t="shared" si="1479"/>
        <v>41242</v>
      </c>
      <c r="BG9457" s="34">
        <f t="shared" si="1474"/>
        <v>82.88000000000001</v>
      </c>
      <c r="BH9457" s="32">
        <f t="shared" si="1475"/>
        <v>1</v>
      </c>
      <c r="BI9457" s="32">
        <f t="shared" si="1476"/>
        <v>0</v>
      </c>
      <c r="BJ9457" s="69">
        <f t="shared" si="1477"/>
        <v>0</v>
      </c>
      <c r="BK9457" s="158" t="str">
        <f t="shared" si="1478"/>
        <v/>
      </c>
    </row>
    <row r="9458" spans="1:63" ht="12" customHeight="1" x14ac:dyDescent="0.2">
      <c r="A9458" s="8"/>
      <c r="B9458" s="7"/>
      <c r="C9458" s="7"/>
      <c r="D9458" s="7"/>
      <c r="E9458" s="7"/>
      <c r="F9458" s="7"/>
      <c r="G9458" s="7"/>
      <c r="H9458" s="7"/>
      <c r="I9458" s="10"/>
      <c r="J9458" s="25"/>
      <c r="K9458" s="250"/>
      <c r="L9458" s="31"/>
      <c r="M9458" s="9"/>
      <c r="N9458" s="11" t="s">
        <v>25</v>
      </c>
      <c r="O9458" s="39"/>
      <c r="P9458" s="47"/>
      <c r="Q9458" s="13"/>
      <c r="R9458" s="248">
        <f t="shared" si="1470"/>
        <v>0</v>
      </c>
      <c r="S9458" s="248">
        <f t="shared" si="1471"/>
        <v>0</v>
      </c>
      <c r="T9458" s="248">
        <f t="shared" si="1472"/>
        <v>0</v>
      </c>
      <c r="U9458" s="248">
        <f t="shared" si="1473"/>
        <v>0</v>
      </c>
      <c r="V9458" s="13"/>
      <c r="W9458" s="7"/>
      <c r="AT9458" s="130"/>
      <c r="BF9458" s="33">
        <f t="shared" si="1479"/>
        <v>41242</v>
      </c>
      <c r="BG9458" s="34">
        <f t="shared" si="1474"/>
        <v>82.88000000000001</v>
      </c>
      <c r="BH9458" s="32">
        <f t="shared" si="1475"/>
        <v>1</v>
      </c>
      <c r="BI9458" s="32">
        <f t="shared" si="1476"/>
        <v>0</v>
      </c>
      <c r="BJ9458" s="69">
        <f t="shared" si="1477"/>
        <v>0</v>
      </c>
      <c r="BK9458" s="158" t="str">
        <f t="shared" si="1478"/>
        <v/>
      </c>
    </row>
    <row r="9459" spans="1:63" ht="12" customHeight="1" x14ac:dyDescent="0.2">
      <c r="A9459" s="8"/>
      <c r="B9459" s="7"/>
      <c r="C9459" s="7"/>
      <c r="D9459" s="7"/>
      <c r="E9459" s="7"/>
      <c r="F9459" s="7"/>
      <c r="G9459" s="7"/>
      <c r="H9459" s="7"/>
      <c r="I9459" s="10"/>
      <c r="J9459" s="25"/>
      <c r="K9459" s="250"/>
      <c r="L9459" s="31"/>
      <c r="M9459" s="9"/>
      <c r="N9459" s="11" t="s">
        <v>25</v>
      </c>
      <c r="O9459" s="39"/>
      <c r="P9459" s="47"/>
      <c r="Q9459" s="13"/>
      <c r="R9459" s="248">
        <f t="shared" si="1470"/>
        <v>0</v>
      </c>
      <c r="S9459" s="248">
        <f t="shared" si="1471"/>
        <v>0</v>
      </c>
      <c r="T9459" s="248">
        <f t="shared" si="1472"/>
        <v>0</v>
      </c>
      <c r="U9459" s="248">
        <f t="shared" si="1473"/>
        <v>0</v>
      </c>
      <c r="V9459" s="13"/>
      <c r="W9459" s="7"/>
      <c r="AT9459" s="130"/>
      <c r="BF9459" s="33">
        <f t="shared" si="1479"/>
        <v>41242</v>
      </c>
      <c r="BG9459" s="34">
        <f t="shared" si="1474"/>
        <v>82.88000000000001</v>
      </c>
      <c r="BH9459" s="32">
        <f t="shared" si="1475"/>
        <v>1</v>
      </c>
      <c r="BI9459" s="32">
        <f t="shared" si="1476"/>
        <v>0</v>
      </c>
      <c r="BJ9459" s="69">
        <f t="shared" si="1477"/>
        <v>0</v>
      </c>
      <c r="BK9459" s="158" t="str">
        <f t="shared" si="1478"/>
        <v/>
      </c>
    </row>
    <row r="9460" spans="1:63" ht="12" customHeight="1" x14ac:dyDescent="0.2">
      <c r="A9460" s="8"/>
      <c r="B9460" s="7"/>
      <c r="C9460" s="7"/>
      <c r="D9460" s="7"/>
      <c r="E9460" s="7"/>
      <c r="F9460" s="7"/>
      <c r="G9460" s="7"/>
      <c r="H9460" s="7"/>
      <c r="I9460" s="10"/>
      <c r="J9460" s="25"/>
      <c r="K9460" s="250"/>
      <c r="L9460" s="31"/>
      <c r="M9460" s="9"/>
      <c r="N9460" s="11" t="s">
        <v>25</v>
      </c>
      <c r="O9460" s="39"/>
      <c r="P9460" s="47"/>
      <c r="Q9460" s="13"/>
      <c r="R9460" s="248">
        <f t="shared" si="1470"/>
        <v>0</v>
      </c>
      <c r="S9460" s="248">
        <f t="shared" si="1471"/>
        <v>0</v>
      </c>
      <c r="T9460" s="248">
        <f t="shared" si="1472"/>
        <v>0</v>
      </c>
      <c r="U9460" s="248">
        <f t="shared" si="1473"/>
        <v>0</v>
      </c>
      <c r="V9460" s="13"/>
      <c r="W9460" s="7"/>
      <c r="AT9460" s="130"/>
      <c r="BF9460" s="33">
        <f t="shared" si="1479"/>
        <v>41242</v>
      </c>
      <c r="BG9460" s="34">
        <f t="shared" si="1474"/>
        <v>82.88000000000001</v>
      </c>
      <c r="BH9460" s="32">
        <f t="shared" si="1475"/>
        <v>1</v>
      </c>
      <c r="BI9460" s="32">
        <f t="shared" si="1476"/>
        <v>0</v>
      </c>
      <c r="BJ9460" s="69">
        <f t="shared" si="1477"/>
        <v>0</v>
      </c>
      <c r="BK9460" s="158" t="str">
        <f t="shared" si="1478"/>
        <v/>
      </c>
    </row>
    <row r="9461" spans="1:63" ht="12" customHeight="1" x14ac:dyDescent="0.2">
      <c r="A9461" s="8"/>
      <c r="B9461" s="7"/>
      <c r="C9461" s="7"/>
      <c r="D9461" s="7"/>
      <c r="E9461" s="7"/>
      <c r="F9461" s="7"/>
      <c r="G9461" s="7"/>
      <c r="H9461" s="7"/>
      <c r="I9461" s="10"/>
      <c r="J9461" s="25"/>
      <c r="K9461" s="250"/>
      <c r="L9461" s="31"/>
      <c r="M9461" s="9"/>
      <c r="N9461" s="11" t="s">
        <v>25</v>
      </c>
      <c r="O9461" s="39"/>
      <c r="P9461" s="47"/>
      <c r="Q9461" s="13"/>
      <c r="R9461" s="248">
        <f t="shared" si="1470"/>
        <v>0</v>
      </c>
      <c r="S9461" s="248">
        <f t="shared" si="1471"/>
        <v>0</v>
      </c>
      <c r="T9461" s="248">
        <f t="shared" si="1472"/>
        <v>0</v>
      </c>
      <c r="U9461" s="248">
        <f t="shared" si="1473"/>
        <v>0</v>
      </c>
      <c r="V9461" s="13"/>
      <c r="W9461" s="7"/>
      <c r="AT9461" s="130"/>
      <c r="BF9461" s="33">
        <f t="shared" si="1479"/>
        <v>41242</v>
      </c>
      <c r="BG9461" s="34">
        <f t="shared" si="1474"/>
        <v>82.88000000000001</v>
      </c>
      <c r="BH9461" s="32">
        <f t="shared" si="1475"/>
        <v>1</v>
      </c>
      <c r="BI9461" s="32">
        <f t="shared" si="1476"/>
        <v>0</v>
      </c>
      <c r="BJ9461" s="69">
        <f t="shared" si="1477"/>
        <v>0</v>
      </c>
      <c r="BK9461" s="158" t="str">
        <f t="shared" si="1478"/>
        <v/>
      </c>
    </row>
    <row r="9462" spans="1:63" ht="12" customHeight="1" x14ac:dyDescent="0.2">
      <c r="A9462" s="8"/>
      <c r="B9462" s="7"/>
      <c r="C9462" s="7"/>
      <c r="D9462" s="7"/>
      <c r="E9462" s="7"/>
      <c r="F9462" s="7"/>
      <c r="G9462" s="7"/>
      <c r="H9462" s="7"/>
      <c r="I9462" s="10"/>
      <c r="J9462" s="25"/>
      <c r="K9462" s="250"/>
      <c r="L9462" s="31"/>
      <c r="M9462" s="9"/>
      <c r="N9462" s="11" t="s">
        <v>25</v>
      </c>
      <c r="O9462" s="39"/>
      <c r="P9462" s="47"/>
      <c r="Q9462" s="13"/>
      <c r="R9462" s="248">
        <f t="shared" si="1470"/>
        <v>0</v>
      </c>
      <c r="S9462" s="248">
        <f t="shared" si="1471"/>
        <v>0</v>
      </c>
      <c r="T9462" s="248">
        <f t="shared" si="1472"/>
        <v>0</v>
      </c>
      <c r="U9462" s="248">
        <f t="shared" si="1473"/>
        <v>0</v>
      </c>
      <c r="V9462" s="13"/>
      <c r="W9462" s="7"/>
      <c r="AT9462" s="130"/>
      <c r="BF9462" s="33">
        <f t="shared" si="1479"/>
        <v>41242</v>
      </c>
      <c r="BG9462" s="34">
        <f t="shared" si="1474"/>
        <v>82.88000000000001</v>
      </c>
      <c r="BH9462" s="32">
        <f t="shared" si="1475"/>
        <v>1</v>
      </c>
      <c r="BI9462" s="32">
        <f t="shared" si="1476"/>
        <v>0</v>
      </c>
      <c r="BJ9462" s="69">
        <f t="shared" si="1477"/>
        <v>0</v>
      </c>
      <c r="BK9462" s="158" t="str">
        <f t="shared" si="1478"/>
        <v/>
      </c>
    </row>
    <row r="9463" spans="1:63" ht="12" customHeight="1" x14ac:dyDescent="0.2">
      <c r="A9463" s="8"/>
      <c r="B9463" s="7"/>
      <c r="C9463" s="7"/>
      <c r="D9463" s="7"/>
      <c r="E9463" s="7"/>
      <c r="F9463" s="7"/>
      <c r="G9463" s="7"/>
      <c r="H9463" s="7"/>
      <c r="I9463" s="10"/>
      <c r="J9463" s="25"/>
      <c r="K9463" s="250"/>
      <c r="L9463" s="31"/>
      <c r="M9463" s="9"/>
      <c r="N9463" s="11" t="s">
        <v>25</v>
      </c>
      <c r="O9463" s="39"/>
      <c r="P9463" s="47"/>
      <c r="Q9463" s="13"/>
      <c r="R9463" s="248">
        <f t="shared" si="1470"/>
        <v>0</v>
      </c>
      <c r="S9463" s="248">
        <f t="shared" si="1471"/>
        <v>0</v>
      </c>
      <c r="T9463" s="248">
        <f t="shared" si="1472"/>
        <v>0</v>
      </c>
      <c r="U9463" s="248">
        <f t="shared" si="1473"/>
        <v>0</v>
      </c>
      <c r="V9463" s="13"/>
      <c r="W9463" s="7"/>
      <c r="AT9463" s="130"/>
      <c r="BF9463" s="33">
        <f t="shared" si="1479"/>
        <v>41242</v>
      </c>
      <c r="BG9463" s="34">
        <f t="shared" si="1474"/>
        <v>82.88000000000001</v>
      </c>
      <c r="BH9463" s="32">
        <f t="shared" si="1475"/>
        <v>1</v>
      </c>
      <c r="BI9463" s="32">
        <f t="shared" si="1476"/>
        <v>0</v>
      </c>
      <c r="BJ9463" s="69">
        <f t="shared" si="1477"/>
        <v>0</v>
      </c>
      <c r="BK9463" s="158" t="str">
        <f t="shared" si="1478"/>
        <v/>
      </c>
    </row>
    <row r="9464" spans="1:63" ht="12" customHeight="1" x14ac:dyDescent="0.2">
      <c r="A9464" s="8"/>
      <c r="B9464" s="7"/>
      <c r="C9464" s="7"/>
      <c r="D9464" s="7"/>
      <c r="E9464" s="7"/>
      <c r="F9464" s="7"/>
      <c r="G9464" s="7"/>
      <c r="H9464" s="7"/>
      <c r="I9464" s="10"/>
      <c r="J9464" s="25"/>
      <c r="K9464" s="250"/>
      <c r="L9464" s="31"/>
      <c r="M9464" s="9"/>
      <c r="N9464" s="11" t="s">
        <v>25</v>
      </c>
      <c r="O9464" s="39"/>
      <c r="P9464" s="47"/>
      <c r="Q9464" s="13"/>
      <c r="R9464" s="248">
        <f t="shared" si="1470"/>
        <v>0</v>
      </c>
      <c r="S9464" s="248">
        <f t="shared" si="1471"/>
        <v>0</v>
      </c>
      <c r="T9464" s="248">
        <f t="shared" si="1472"/>
        <v>0</v>
      </c>
      <c r="U9464" s="248">
        <f t="shared" si="1473"/>
        <v>0</v>
      </c>
      <c r="V9464" s="13"/>
      <c r="W9464" s="7"/>
      <c r="AT9464" s="130"/>
      <c r="BF9464" s="33">
        <f t="shared" si="1479"/>
        <v>41242</v>
      </c>
      <c r="BG9464" s="34">
        <f t="shared" si="1474"/>
        <v>82.88000000000001</v>
      </c>
      <c r="BH9464" s="32">
        <f t="shared" si="1475"/>
        <v>1</v>
      </c>
      <c r="BI9464" s="32">
        <f t="shared" si="1476"/>
        <v>0</v>
      </c>
      <c r="BJ9464" s="69">
        <f t="shared" si="1477"/>
        <v>0</v>
      </c>
      <c r="BK9464" s="158" t="str">
        <f t="shared" si="1478"/>
        <v/>
      </c>
    </row>
    <row r="9465" spans="1:63" ht="12" customHeight="1" x14ac:dyDescent="0.2">
      <c r="A9465" s="8"/>
      <c r="B9465" s="7"/>
      <c r="C9465" s="7"/>
      <c r="D9465" s="7"/>
      <c r="E9465" s="7"/>
      <c r="F9465" s="7"/>
      <c r="G9465" s="7"/>
      <c r="H9465" s="7"/>
      <c r="I9465" s="10"/>
      <c r="J9465" s="25"/>
      <c r="K9465" s="250"/>
      <c r="L9465" s="31"/>
      <c r="M9465" s="9"/>
      <c r="N9465" s="11" t="s">
        <v>25</v>
      </c>
      <c r="O9465" s="39"/>
      <c r="P9465" s="47"/>
      <c r="Q9465" s="13"/>
      <c r="R9465" s="248">
        <f t="shared" si="1470"/>
        <v>0</v>
      </c>
      <c r="S9465" s="248">
        <f t="shared" si="1471"/>
        <v>0</v>
      </c>
      <c r="T9465" s="248">
        <f t="shared" si="1472"/>
        <v>0</v>
      </c>
      <c r="U9465" s="248">
        <f t="shared" si="1473"/>
        <v>0</v>
      </c>
      <c r="V9465" s="13"/>
      <c r="W9465" s="7"/>
      <c r="AT9465" s="130"/>
      <c r="BF9465" s="33">
        <f t="shared" si="1479"/>
        <v>41242</v>
      </c>
      <c r="BG9465" s="34">
        <f t="shared" si="1474"/>
        <v>82.88000000000001</v>
      </c>
      <c r="BH9465" s="32">
        <f t="shared" si="1475"/>
        <v>1</v>
      </c>
      <c r="BI9465" s="32">
        <f t="shared" si="1476"/>
        <v>0</v>
      </c>
      <c r="BJ9465" s="69">
        <f t="shared" si="1477"/>
        <v>0</v>
      </c>
      <c r="BK9465" s="158" t="str">
        <f t="shared" si="1478"/>
        <v/>
      </c>
    </row>
    <row r="9466" spans="1:63" ht="12" customHeight="1" x14ac:dyDescent="0.2">
      <c r="A9466" s="8"/>
      <c r="B9466" s="7"/>
      <c r="C9466" s="7"/>
      <c r="D9466" s="7"/>
      <c r="E9466" s="7"/>
      <c r="F9466" s="7"/>
      <c r="G9466" s="7"/>
      <c r="H9466" s="7"/>
      <c r="I9466" s="10"/>
      <c r="J9466" s="25"/>
      <c r="K9466" s="250"/>
      <c r="L9466" s="31"/>
      <c r="M9466" s="9"/>
      <c r="N9466" s="11" t="s">
        <v>25</v>
      </c>
      <c r="O9466" s="39"/>
      <c r="P9466" s="47"/>
      <c r="Q9466" s="13"/>
      <c r="R9466" s="248">
        <f t="shared" si="1470"/>
        <v>0</v>
      </c>
      <c r="S9466" s="248">
        <f t="shared" si="1471"/>
        <v>0</v>
      </c>
      <c r="T9466" s="248">
        <f t="shared" si="1472"/>
        <v>0</v>
      </c>
      <c r="U9466" s="248">
        <f t="shared" si="1473"/>
        <v>0</v>
      </c>
      <c r="V9466" s="13"/>
      <c r="W9466" s="7"/>
      <c r="AT9466" s="130"/>
      <c r="BF9466" s="33">
        <f t="shared" si="1479"/>
        <v>41242</v>
      </c>
      <c r="BG9466" s="34">
        <f t="shared" si="1474"/>
        <v>82.88000000000001</v>
      </c>
      <c r="BH9466" s="32">
        <f t="shared" si="1475"/>
        <v>1</v>
      </c>
      <c r="BI9466" s="32">
        <f t="shared" si="1476"/>
        <v>0</v>
      </c>
      <c r="BJ9466" s="69">
        <f t="shared" si="1477"/>
        <v>0</v>
      </c>
      <c r="BK9466" s="158" t="str">
        <f t="shared" si="1478"/>
        <v/>
      </c>
    </row>
    <row r="9467" spans="1:63" ht="12" customHeight="1" x14ac:dyDescent="0.2">
      <c r="A9467" s="8"/>
      <c r="B9467" s="7"/>
      <c r="C9467" s="7"/>
      <c r="D9467" s="7"/>
      <c r="E9467" s="7"/>
      <c r="F9467" s="7"/>
      <c r="G9467" s="7"/>
      <c r="H9467" s="7"/>
      <c r="I9467" s="10"/>
      <c r="J9467" s="25"/>
      <c r="K9467" s="250"/>
      <c r="L9467" s="31"/>
      <c r="M9467" s="9"/>
      <c r="N9467" s="11" t="s">
        <v>25</v>
      </c>
      <c r="O9467" s="39"/>
      <c r="P9467" s="47"/>
      <c r="Q9467" s="13"/>
      <c r="R9467" s="248">
        <f t="shared" si="1470"/>
        <v>0</v>
      </c>
      <c r="S9467" s="248">
        <f t="shared" si="1471"/>
        <v>0</v>
      </c>
      <c r="T9467" s="248">
        <f t="shared" si="1472"/>
        <v>0</v>
      </c>
      <c r="U9467" s="248">
        <f t="shared" si="1473"/>
        <v>0</v>
      </c>
      <c r="V9467" s="13"/>
      <c r="W9467" s="7"/>
      <c r="AT9467" s="130"/>
      <c r="BF9467" s="33">
        <f t="shared" si="1479"/>
        <v>41242</v>
      </c>
      <c r="BG9467" s="34">
        <f t="shared" si="1474"/>
        <v>82.88000000000001</v>
      </c>
      <c r="BH9467" s="32">
        <f t="shared" si="1475"/>
        <v>1</v>
      </c>
      <c r="BI9467" s="32">
        <f t="shared" si="1476"/>
        <v>0</v>
      </c>
      <c r="BJ9467" s="69">
        <f t="shared" si="1477"/>
        <v>0</v>
      </c>
      <c r="BK9467" s="158" t="str">
        <f t="shared" si="1478"/>
        <v/>
      </c>
    </row>
    <row r="9468" spans="1:63" ht="12" customHeight="1" x14ac:dyDescent="0.2">
      <c r="A9468" s="8"/>
      <c r="B9468" s="7"/>
      <c r="C9468" s="7"/>
      <c r="D9468" s="7"/>
      <c r="E9468" s="7"/>
      <c r="F9468" s="7"/>
      <c r="G9468" s="7"/>
      <c r="H9468" s="7"/>
      <c r="I9468" s="10"/>
      <c r="J9468" s="25"/>
      <c r="K9468" s="250"/>
      <c r="L9468" s="31"/>
      <c r="M9468" s="9"/>
      <c r="N9468" s="11" t="s">
        <v>25</v>
      </c>
      <c r="O9468" s="39"/>
      <c r="P9468" s="47"/>
      <c r="Q9468" s="13"/>
      <c r="R9468" s="248">
        <f t="shared" si="1470"/>
        <v>0</v>
      </c>
      <c r="S9468" s="248">
        <f t="shared" si="1471"/>
        <v>0</v>
      </c>
      <c r="T9468" s="248">
        <f t="shared" si="1472"/>
        <v>0</v>
      </c>
      <c r="U9468" s="248">
        <f t="shared" si="1473"/>
        <v>0</v>
      </c>
      <c r="V9468" s="13"/>
      <c r="W9468" s="7"/>
      <c r="AT9468" s="130"/>
      <c r="BF9468" s="33">
        <f t="shared" si="1479"/>
        <v>41242</v>
      </c>
      <c r="BG9468" s="34">
        <f t="shared" si="1474"/>
        <v>82.88000000000001</v>
      </c>
      <c r="BH9468" s="32">
        <f t="shared" si="1475"/>
        <v>1</v>
      </c>
      <c r="BI9468" s="32">
        <f t="shared" si="1476"/>
        <v>0</v>
      </c>
      <c r="BJ9468" s="69">
        <f t="shared" si="1477"/>
        <v>0</v>
      </c>
      <c r="BK9468" s="158" t="str">
        <f t="shared" si="1478"/>
        <v/>
      </c>
    </row>
    <row r="9469" spans="1:63" ht="12" customHeight="1" x14ac:dyDescent="0.2">
      <c r="A9469" s="8"/>
      <c r="B9469" s="7"/>
      <c r="C9469" s="7"/>
      <c r="D9469" s="7"/>
      <c r="E9469" s="7"/>
      <c r="F9469" s="7"/>
      <c r="G9469" s="7"/>
      <c r="H9469" s="7"/>
      <c r="I9469" s="10"/>
      <c r="J9469" s="25"/>
      <c r="K9469" s="250"/>
      <c r="L9469" s="31"/>
      <c r="M9469" s="9"/>
      <c r="N9469" s="11" t="s">
        <v>25</v>
      </c>
      <c r="O9469" s="39"/>
      <c r="P9469" s="47"/>
      <c r="Q9469" s="13"/>
      <c r="R9469" s="248">
        <f t="shared" si="1470"/>
        <v>0</v>
      </c>
      <c r="S9469" s="248">
        <f t="shared" si="1471"/>
        <v>0</v>
      </c>
      <c r="T9469" s="248">
        <f t="shared" si="1472"/>
        <v>0</v>
      </c>
      <c r="U9469" s="248">
        <f t="shared" si="1473"/>
        <v>0</v>
      </c>
      <c r="V9469" s="13"/>
      <c r="W9469" s="7"/>
      <c r="AT9469" s="130"/>
      <c r="BF9469" s="33">
        <f t="shared" si="1479"/>
        <v>41242</v>
      </c>
      <c r="BG9469" s="34">
        <f t="shared" si="1474"/>
        <v>82.88000000000001</v>
      </c>
      <c r="BH9469" s="32">
        <f t="shared" si="1475"/>
        <v>1</v>
      </c>
      <c r="BI9469" s="32">
        <f t="shared" si="1476"/>
        <v>0</v>
      </c>
      <c r="BJ9469" s="69">
        <f t="shared" si="1477"/>
        <v>0</v>
      </c>
      <c r="BK9469" s="158" t="str">
        <f t="shared" si="1478"/>
        <v/>
      </c>
    </row>
    <row r="9470" spans="1:63" ht="12" customHeight="1" x14ac:dyDescent="0.2">
      <c r="A9470" s="8"/>
      <c r="B9470" s="7"/>
      <c r="C9470" s="7"/>
      <c r="D9470" s="7"/>
      <c r="E9470" s="7"/>
      <c r="F9470" s="7"/>
      <c r="G9470" s="7"/>
      <c r="H9470" s="7"/>
      <c r="I9470" s="10"/>
      <c r="J9470" s="25"/>
      <c r="K9470" s="250"/>
      <c r="L9470" s="31"/>
      <c r="M9470" s="9"/>
      <c r="N9470" s="11" t="s">
        <v>25</v>
      </c>
      <c r="O9470" s="39"/>
      <c r="P9470" s="47"/>
      <c r="Q9470" s="13"/>
      <c r="R9470" s="248">
        <f t="shared" si="1470"/>
        <v>0</v>
      </c>
      <c r="S9470" s="248">
        <f t="shared" si="1471"/>
        <v>0</v>
      </c>
      <c r="T9470" s="248">
        <f t="shared" si="1472"/>
        <v>0</v>
      </c>
      <c r="U9470" s="248">
        <f t="shared" si="1473"/>
        <v>0</v>
      </c>
      <c r="V9470" s="13"/>
      <c r="W9470" s="7"/>
      <c r="AT9470" s="130"/>
      <c r="BF9470" s="33">
        <f t="shared" si="1479"/>
        <v>41242</v>
      </c>
      <c r="BG9470" s="34">
        <f t="shared" si="1474"/>
        <v>82.88000000000001</v>
      </c>
      <c r="BH9470" s="32">
        <f t="shared" si="1475"/>
        <v>1</v>
      </c>
      <c r="BI9470" s="32">
        <f t="shared" si="1476"/>
        <v>0</v>
      </c>
      <c r="BJ9470" s="69">
        <f t="shared" si="1477"/>
        <v>0</v>
      </c>
      <c r="BK9470" s="158" t="str">
        <f t="shared" si="1478"/>
        <v/>
      </c>
    </row>
    <row r="9471" spans="1:63" ht="12" customHeight="1" x14ac:dyDescent="0.2">
      <c r="A9471" s="8"/>
      <c r="B9471" s="7"/>
      <c r="C9471" s="7"/>
      <c r="D9471" s="7"/>
      <c r="E9471" s="7"/>
      <c r="F9471" s="7"/>
      <c r="G9471" s="7"/>
      <c r="H9471" s="7"/>
      <c r="I9471" s="10"/>
      <c r="J9471" s="25"/>
      <c r="K9471" s="250"/>
      <c r="L9471" s="31"/>
      <c r="M9471" s="9"/>
      <c r="N9471" s="11" t="s">
        <v>25</v>
      </c>
      <c r="O9471" s="39"/>
      <c r="P9471" s="47"/>
      <c r="Q9471" s="13"/>
      <c r="R9471" s="248">
        <f t="shared" si="1470"/>
        <v>0</v>
      </c>
      <c r="S9471" s="248">
        <f t="shared" si="1471"/>
        <v>0</v>
      </c>
      <c r="T9471" s="248">
        <f t="shared" si="1472"/>
        <v>0</v>
      </c>
      <c r="U9471" s="248">
        <f t="shared" si="1473"/>
        <v>0</v>
      </c>
      <c r="V9471" s="13"/>
      <c r="W9471" s="7"/>
      <c r="AT9471" s="130"/>
      <c r="BF9471" s="33">
        <f t="shared" si="1479"/>
        <v>41242</v>
      </c>
      <c r="BG9471" s="34">
        <f t="shared" si="1474"/>
        <v>82.88000000000001</v>
      </c>
      <c r="BH9471" s="32">
        <f t="shared" si="1475"/>
        <v>1</v>
      </c>
      <c r="BI9471" s="32">
        <f t="shared" si="1476"/>
        <v>0</v>
      </c>
      <c r="BJ9471" s="69">
        <f t="shared" si="1477"/>
        <v>0</v>
      </c>
      <c r="BK9471" s="158" t="str">
        <f t="shared" si="1478"/>
        <v/>
      </c>
    </row>
    <row r="9472" spans="1:63" ht="12" customHeight="1" x14ac:dyDescent="0.2">
      <c r="A9472" s="8"/>
      <c r="B9472" s="7"/>
      <c r="C9472" s="7"/>
      <c r="D9472" s="7"/>
      <c r="E9472" s="7"/>
      <c r="F9472" s="7"/>
      <c r="G9472" s="7"/>
      <c r="H9472" s="7"/>
      <c r="I9472" s="10"/>
      <c r="J9472" s="25"/>
      <c r="K9472" s="250"/>
      <c r="L9472" s="31"/>
      <c r="M9472" s="9"/>
      <c r="N9472" s="11" t="s">
        <v>25</v>
      </c>
      <c r="O9472" s="39"/>
      <c r="P9472" s="47"/>
      <c r="Q9472" s="13"/>
      <c r="R9472" s="248">
        <f t="shared" si="1470"/>
        <v>0</v>
      </c>
      <c r="S9472" s="248">
        <f t="shared" si="1471"/>
        <v>0</v>
      </c>
      <c r="T9472" s="248">
        <f t="shared" si="1472"/>
        <v>0</v>
      </c>
      <c r="U9472" s="248">
        <f t="shared" si="1473"/>
        <v>0</v>
      </c>
      <c r="V9472" s="13"/>
      <c r="W9472" s="7"/>
      <c r="AT9472" s="130"/>
      <c r="BF9472" s="33">
        <f t="shared" si="1479"/>
        <v>41242</v>
      </c>
      <c r="BG9472" s="34">
        <f t="shared" si="1474"/>
        <v>82.88000000000001</v>
      </c>
      <c r="BH9472" s="32">
        <f t="shared" si="1475"/>
        <v>1</v>
      </c>
      <c r="BI9472" s="32">
        <f t="shared" si="1476"/>
        <v>0</v>
      </c>
      <c r="BJ9472" s="69">
        <f t="shared" si="1477"/>
        <v>0</v>
      </c>
      <c r="BK9472" s="158" t="str">
        <f t="shared" si="1478"/>
        <v/>
      </c>
    </row>
    <row r="9473" spans="1:63" ht="12" customHeight="1" x14ac:dyDescent="0.2">
      <c r="A9473" s="8"/>
      <c r="B9473" s="7"/>
      <c r="C9473" s="7"/>
      <c r="D9473" s="7"/>
      <c r="E9473" s="7"/>
      <c r="F9473" s="7"/>
      <c r="G9473" s="7"/>
      <c r="H9473" s="7"/>
      <c r="I9473" s="10"/>
      <c r="J9473" s="25"/>
      <c r="K9473" s="250"/>
      <c r="L9473" s="31"/>
      <c r="M9473" s="9"/>
      <c r="N9473" s="11" t="s">
        <v>25</v>
      </c>
      <c r="O9473" s="39"/>
      <c r="P9473" s="47"/>
      <c r="Q9473" s="13"/>
      <c r="R9473" s="248">
        <f t="shared" si="1470"/>
        <v>0</v>
      </c>
      <c r="S9473" s="248">
        <f t="shared" si="1471"/>
        <v>0</v>
      </c>
      <c r="T9473" s="248">
        <f t="shared" si="1472"/>
        <v>0</v>
      </c>
      <c r="U9473" s="248">
        <f t="shared" si="1473"/>
        <v>0</v>
      </c>
      <c r="V9473" s="13"/>
      <c r="W9473" s="7"/>
      <c r="AT9473" s="130"/>
      <c r="BF9473" s="33">
        <f t="shared" si="1479"/>
        <v>41242</v>
      </c>
      <c r="BG9473" s="34">
        <f t="shared" si="1474"/>
        <v>82.88000000000001</v>
      </c>
      <c r="BH9473" s="32">
        <f t="shared" si="1475"/>
        <v>1</v>
      </c>
      <c r="BI9473" s="32">
        <f t="shared" si="1476"/>
        <v>0</v>
      </c>
      <c r="BJ9473" s="69">
        <f t="shared" si="1477"/>
        <v>0</v>
      </c>
      <c r="BK9473" s="158" t="str">
        <f t="shared" si="1478"/>
        <v/>
      </c>
    </row>
    <row r="9474" spans="1:63" ht="12" customHeight="1" x14ac:dyDescent="0.2">
      <c r="A9474" s="8"/>
      <c r="B9474" s="7"/>
      <c r="C9474" s="7"/>
      <c r="D9474" s="7"/>
      <c r="E9474" s="7"/>
      <c r="F9474" s="7"/>
      <c r="G9474" s="7"/>
      <c r="H9474" s="7"/>
      <c r="I9474" s="10"/>
      <c r="J9474" s="25"/>
      <c r="K9474" s="250"/>
      <c r="L9474" s="31"/>
      <c r="M9474" s="9"/>
      <c r="N9474" s="11" t="s">
        <v>25</v>
      </c>
      <c r="O9474" s="39"/>
      <c r="P9474" s="47"/>
      <c r="Q9474" s="13"/>
      <c r="R9474" s="248">
        <f t="shared" si="1470"/>
        <v>0</v>
      </c>
      <c r="S9474" s="248">
        <f t="shared" si="1471"/>
        <v>0</v>
      </c>
      <c r="T9474" s="248">
        <f t="shared" si="1472"/>
        <v>0</v>
      </c>
      <c r="U9474" s="248">
        <f t="shared" si="1473"/>
        <v>0</v>
      </c>
      <c r="V9474" s="13"/>
      <c r="W9474" s="7"/>
      <c r="AT9474" s="130"/>
      <c r="BF9474" s="33">
        <f t="shared" si="1479"/>
        <v>41242</v>
      </c>
      <c r="BG9474" s="34">
        <f t="shared" si="1474"/>
        <v>82.88000000000001</v>
      </c>
      <c r="BH9474" s="32">
        <f t="shared" si="1475"/>
        <v>1</v>
      </c>
      <c r="BI9474" s="32">
        <f t="shared" si="1476"/>
        <v>0</v>
      </c>
      <c r="BJ9474" s="69">
        <f t="shared" si="1477"/>
        <v>0</v>
      </c>
      <c r="BK9474" s="158" t="str">
        <f t="shared" si="1478"/>
        <v/>
      </c>
    </row>
    <row r="9475" spans="1:63" ht="12" customHeight="1" x14ac:dyDescent="0.2">
      <c r="A9475" s="8"/>
      <c r="B9475" s="7"/>
      <c r="C9475" s="7"/>
      <c r="D9475" s="7"/>
      <c r="E9475" s="7"/>
      <c r="F9475" s="7"/>
      <c r="G9475" s="7"/>
      <c r="H9475" s="7"/>
      <c r="I9475" s="10"/>
      <c r="J9475" s="25"/>
      <c r="K9475" s="250"/>
      <c r="L9475" s="31"/>
      <c r="M9475" s="9"/>
      <c r="N9475" s="11" t="s">
        <v>25</v>
      </c>
      <c r="O9475" s="39"/>
      <c r="P9475" s="47"/>
      <c r="Q9475" s="13"/>
      <c r="R9475" s="248">
        <f t="shared" si="1470"/>
        <v>0</v>
      </c>
      <c r="S9475" s="248">
        <f t="shared" si="1471"/>
        <v>0</v>
      </c>
      <c r="T9475" s="248">
        <f t="shared" si="1472"/>
        <v>0</v>
      </c>
      <c r="U9475" s="248">
        <f t="shared" si="1473"/>
        <v>0</v>
      </c>
      <c r="V9475" s="13"/>
      <c r="W9475" s="7"/>
      <c r="AT9475" s="130"/>
      <c r="BF9475" s="33">
        <f t="shared" si="1479"/>
        <v>41242</v>
      </c>
      <c r="BG9475" s="34">
        <f t="shared" si="1474"/>
        <v>82.88000000000001</v>
      </c>
      <c r="BH9475" s="32">
        <f t="shared" si="1475"/>
        <v>1</v>
      </c>
      <c r="BI9475" s="32">
        <f t="shared" si="1476"/>
        <v>0</v>
      </c>
      <c r="BJ9475" s="69">
        <f t="shared" si="1477"/>
        <v>0</v>
      </c>
      <c r="BK9475" s="158" t="str">
        <f t="shared" si="1478"/>
        <v/>
      </c>
    </row>
    <row r="9476" spans="1:63" ht="12" customHeight="1" x14ac:dyDescent="0.2">
      <c r="A9476" s="8"/>
      <c r="B9476" s="7"/>
      <c r="C9476" s="7"/>
      <c r="D9476" s="7"/>
      <c r="E9476" s="7"/>
      <c r="F9476" s="7"/>
      <c r="G9476" s="7"/>
      <c r="H9476" s="7"/>
      <c r="I9476" s="10"/>
      <c r="J9476" s="25"/>
      <c r="K9476" s="250"/>
      <c r="L9476" s="31"/>
      <c r="M9476" s="9"/>
      <c r="N9476" s="11" t="s">
        <v>25</v>
      </c>
      <c r="O9476" s="39"/>
      <c r="P9476" s="47"/>
      <c r="Q9476" s="13"/>
      <c r="R9476" s="248">
        <f t="shared" si="1470"/>
        <v>0</v>
      </c>
      <c r="S9476" s="248">
        <f t="shared" si="1471"/>
        <v>0</v>
      </c>
      <c r="T9476" s="248">
        <f t="shared" si="1472"/>
        <v>0</v>
      </c>
      <c r="U9476" s="248">
        <f t="shared" si="1473"/>
        <v>0</v>
      </c>
      <c r="V9476" s="13"/>
      <c r="W9476" s="7"/>
      <c r="AT9476" s="130"/>
      <c r="BF9476" s="33">
        <f t="shared" si="1479"/>
        <v>41242</v>
      </c>
      <c r="BG9476" s="34">
        <f t="shared" si="1474"/>
        <v>82.88000000000001</v>
      </c>
      <c r="BH9476" s="32">
        <f t="shared" si="1475"/>
        <v>1</v>
      </c>
      <c r="BI9476" s="32">
        <f t="shared" si="1476"/>
        <v>0</v>
      </c>
      <c r="BJ9476" s="69">
        <f t="shared" si="1477"/>
        <v>0</v>
      </c>
      <c r="BK9476" s="158" t="str">
        <f t="shared" si="1478"/>
        <v/>
      </c>
    </row>
    <row r="9477" spans="1:63" ht="12" customHeight="1" x14ac:dyDescent="0.2">
      <c r="A9477" s="8"/>
      <c r="B9477" s="7"/>
      <c r="C9477" s="7"/>
      <c r="D9477" s="7"/>
      <c r="E9477" s="7"/>
      <c r="F9477" s="7"/>
      <c r="G9477" s="7"/>
      <c r="H9477" s="7"/>
      <c r="I9477" s="10"/>
      <c r="J9477" s="25"/>
      <c r="K9477" s="250"/>
      <c r="L9477" s="31"/>
      <c r="M9477" s="9"/>
      <c r="N9477" s="11" t="s">
        <v>25</v>
      </c>
      <c r="O9477" s="39"/>
      <c r="P9477" s="47"/>
      <c r="Q9477" s="13"/>
      <c r="R9477" s="248">
        <f t="shared" si="1470"/>
        <v>0</v>
      </c>
      <c r="S9477" s="248">
        <f t="shared" si="1471"/>
        <v>0</v>
      </c>
      <c r="T9477" s="248">
        <f t="shared" si="1472"/>
        <v>0</v>
      </c>
      <c r="U9477" s="248">
        <f t="shared" si="1473"/>
        <v>0</v>
      </c>
      <c r="V9477" s="13"/>
      <c r="W9477" s="7"/>
      <c r="AT9477" s="130"/>
      <c r="BF9477" s="33">
        <f t="shared" si="1479"/>
        <v>41242</v>
      </c>
      <c r="BG9477" s="34">
        <f t="shared" si="1474"/>
        <v>82.88000000000001</v>
      </c>
      <c r="BH9477" s="32">
        <f t="shared" si="1475"/>
        <v>1</v>
      </c>
      <c r="BI9477" s="32">
        <f t="shared" si="1476"/>
        <v>0</v>
      </c>
      <c r="BJ9477" s="69">
        <f t="shared" si="1477"/>
        <v>0</v>
      </c>
      <c r="BK9477" s="158" t="str">
        <f t="shared" si="1478"/>
        <v/>
      </c>
    </row>
    <row r="9478" spans="1:63" ht="12" customHeight="1" x14ac:dyDescent="0.2">
      <c r="A9478" s="8"/>
      <c r="B9478" s="7"/>
      <c r="C9478" s="7"/>
      <c r="D9478" s="7"/>
      <c r="E9478" s="7"/>
      <c r="F9478" s="7"/>
      <c r="G9478" s="7"/>
      <c r="H9478" s="7"/>
      <c r="I9478" s="10"/>
      <c r="J9478" s="25"/>
      <c r="K9478" s="250"/>
      <c r="L9478" s="31"/>
      <c r="M9478" s="9"/>
      <c r="N9478" s="11" t="s">
        <v>25</v>
      </c>
      <c r="O9478" s="39"/>
      <c r="P9478" s="47"/>
      <c r="Q9478" s="13"/>
      <c r="R9478" s="248">
        <f t="shared" si="1470"/>
        <v>0</v>
      </c>
      <c r="S9478" s="248">
        <f t="shared" si="1471"/>
        <v>0</v>
      </c>
      <c r="T9478" s="248">
        <f t="shared" si="1472"/>
        <v>0</v>
      </c>
      <c r="U9478" s="248">
        <f t="shared" si="1473"/>
        <v>0</v>
      </c>
      <c r="V9478" s="13"/>
      <c r="W9478" s="7"/>
      <c r="AT9478" s="130"/>
      <c r="BF9478" s="33">
        <f t="shared" si="1479"/>
        <v>41242</v>
      </c>
      <c r="BG9478" s="34">
        <f t="shared" si="1474"/>
        <v>82.88000000000001</v>
      </c>
      <c r="BH9478" s="32">
        <f t="shared" si="1475"/>
        <v>1</v>
      </c>
      <c r="BI9478" s="32">
        <f t="shared" si="1476"/>
        <v>0</v>
      </c>
      <c r="BJ9478" s="69">
        <f t="shared" si="1477"/>
        <v>0</v>
      </c>
      <c r="BK9478" s="158" t="str">
        <f t="shared" si="1478"/>
        <v/>
      </c>
    </row>
    <row r="9479" spans="1:63" ht="12" customHeight="1" x14ac:dyDescent="0.2">
      <c r="A9479" s="8"/>
      <c r="B9479" s="7"/>
      <c r="C9479" s="7"/>
      <c r="D9479" s="7"/>
      <c r="E9479" s="7"/>
      <c r="F9479" s="7"/>
      <c r="G9479" s="7"/>
      <c r="H9479" s="7"/>
      <c r="I9479" s="10"/>
      <c r="J9479" s="25"/>
      <c r="K9479" s="250"/>
      <c r="L9479" s="31"/>
      <c r="M9479" s="9"/>
      <c r="N9479" s="11" t="s">
        <v>25</v>
      </c>
      <c r="O9479" s="39"/>
      <c r="P9479" s="47"/>
      <c r="Q9479" s="13"/>
      <c r="R9479" s="248">
        <f t="shared" si="1470"/>
        <v>0</v>
      </c>
      <c r="S9479" s="248">
        <f t="shared" si="1471"/>
        <v>0</v>
      </c>
      <c r="T9479" s="248">
        <f t="shared" si="1472"/>
        <v>0</v>
      </c>
      <c r="U9479" s="248">
        <f t="shared" si="1473"/>
        <v>0</v>
      </c>
      <c r="V9479" s="13"/>
      <c r="W9479" s="7"/>
      <c r="AT9479" s="130"/>
      <c r="BF9479" s="33">
        <f t="shared" si="1479"/>
        <v>41242</v>
      </c>
      <c r="BG9479" s="34">
        <f t="shared" si="1474"/>
        <v>82.88000000000001</v>
      </c>
      <c r="BH9479" s="32">
        <f t="shared" si="1475"/>
        <v>1</v>
      </c>
      <c r="BI9479" s="32">
        <f t="shared" si="1476"/>
        <v>0</v>
      </c>
      <c r="BJ9479" s="69">
        <f t="shared" si="1477"/>
        <v>0</v>
      </c>
      <c r="BK9479" s="158" t="str">
        <f t="shared" si="1478"/>
        <v/>
      </c>
    </row>
    <row r="9480" spans="1:63" ht="12" customHeight="1" x14ac:dyDescent="0.2">
      <c r="A9480" s="8"/>
      <c r="B9480" s="7"/>
      <c r="C9480" s="7"/>
      <c r="D9480" s="7"/>
      <c r="E9480" s="7"/>
      <c r="F9480" s="7"/>
      <c r="G9480" s="7"/>
      <c r="H9480" s="7"/>
      <c r="I9480" s="10"/>
      <c r="J9480" s="25"/>
      <c r="K9480" s="250"/>
      <c r="L9480" s="31"/>
      <c r="M9480" s="9"/>
      <c r="N9480" s="11" t="s">
        <v>25</v>
      </c>
      <c r="O9480" s="39"/>
      <c r="P9480" s="47"/>
      <c r="Q9480" s="13"/>
      <c r="R9480" s="248">
        <f t="shared" si="1470"/>
        <v>0</v>
      </c>
      <c r="S9480" s="248">
        <f t="shared" si="1471"/>
        <v>0</v>
      </c>
      <c r="T9480" s="248">
        <f t="shared" si="1472"/>
        <v>0</v>
      </c>
      <c r="U9480" s="248">
        <f t="shared" si="1473"/>
        <v>0</v>
      </c>
      <c r="V9480" s="13"/>
      <c r="W9480" s="7"/>
      <c r="AT9480" s="130"/>
      <c r="BF9480" s="33">
        <f t="shared" si="1479"/>
        <v>41242</v>
      </c>
      <c r="BG9480" s="34">
        <f t="shared" si="1474"/>
        <v>82.88000000000001</v>
      </c>
      <c r="BH9480" s="32">
        <f t="shared" si="1475"/>
        <v>1</v>
      </c>
      <c r="BI9480" s="32">
        <f t="shared" si="1476"/>
        <v>0</v>
      </c>
      <c r="BJ9480" s="69">
        <f t="shared" si="1477"/>
        <v>0</v>
      </c>
      <c r="BK9480" s="158" t="str">
        <f t="shared" si="1478"/>
        <v/>
      </c>
    </row>
    <row r="9481" spans="1:63" ht="12" customHeight="1" x14ac:dyDescent="0.2">
      <c r="A9481" s="8"/>
      <c r="B9481" s="7"/>
      <c r="C9481" s="7"/>
      <c r="D9481" s="7"/>
      <c r="E9481" s="7"/>
      <c r="F9481" s="7"/>
      <c r="G9481" s="7"/>
      <c r="H9481" s="7"/>
      <c r="I9481" s="10"/>
      <c r="J9481" s="25"/>
      <c r="K9481" s="250"/>
      <c r="L9481" s="31"/>
      <c r="M9481" s="9"/>
      <c r="N9481" s="11" t="s">
        <v>25</v>
      </c>
      <c r="O9481" s="39"/>
      <c r="P9481" s="47"/>
      <c r="Q9481" s="13"/>
      <c r="R9481" s="248">
        <f t="shared" si="1470"/>
        <v>0</v>
      </c>
      <c r="S9481" s="248">
        <f t="shared" si="1471"/>
        <v>0</v>
      </c>
      <c r="T9481" s="248">
        <f t="shared" si="1472"/>
        <v>0</v>
      </c>
      <c r="U9481" s="248">
        <f t="shared" si="1473"/>
        <v>0</v>
      </c>
      <c r="V9481" s="13"/>
      <c r="W9481" s="7"/>
      <c r="AT9481" s="130"/>
      <c r="BF9481" s="33">
        <f t="shared" si="1479"/>
        <v>41242</v>
      </c>
      <c r="BG9481" s="34">
        <f t="shared" si="1474"/>
        <v>82.88000000000001</v>
      </c>
      <c r="BH9481" s="32">
        <f t="shared" si="1475"/>
        <v>1</v>
      </c>
      <c r="BI9481" s="32">
        <f t="shared" si="1476"/>
        <v>0</v>
      </c>
      <c r="BJ9481" s="69">
        <f t="shared" si="1477"/>
        <v>0</v>
      </c>
      <c r="BK9481" s="158" t="str">
        <f t="shared" si="1478"/>
        <v/>
      </c>
    </row>
    <row r="9482" spans="1:63" ht="12" customHeight="1" x14ac:dyDescent="0.2">
      <c r="A9482" s="8"/>
      <c r="B9482" s="7"/>
      <c r="C9482" s="7"/>
      <c r="D9482" s="7"/>
      <c r="E9482" s="7"/>
      <c r="F9482" s="7"/>
      <c r="G9482" s="7"/>
      <c r="H9482" s="7"/>
      <c r="I9482" s="10"/>
      <c r="J9482" s="25"/>
      <c r="K9482" s="250"/>
      <c r="L9482" s="31"/>
      <c r="M9482" s="9"/>
      <c r="N9482" s="11" t="s">
        <v>25</v>
      </c>
      <c r="O9482" s="39"/>
      <c r="P9482" s="47"/>
      <c r="Q9482" s="13"/>
      <c r="R9482" s="248">
        <f t="shared" si="1470"/>
        <v>0</v>
      </c>
      <c r="S9482" s="248">
        <f t="shared" si="1471"/>
        <v>0</v>
      </c>
      <c r="T9482" s="248">
        <f t="shared" si="1472"/>
        <v>0</v>
      </c>
      <c r="U9482" s="248">
        <f t="shared" si="1473"/>
        <v>0</v>
      </c>
      <c r="V9482" s="13"/>
      <c r="W9482" s="7"/>
      <c r="AT9482" s="130"/>
      <c r="BF9482" s="33">
        <f t="shared" si="1479"/>
        <v>41242</v>
      </c>
      <c r="BG9482" s="34">
        <f t="shared" si="1474"/>
        <v>82.88000000000001</v>
      </c>
      <c r="BH9482" s="32">
        <f t="shared" si="1475"/>
        <v>1</v>
      </c>
      <c r="BI9482" s="32">
        <f t="shared" si="1476"/>
        <v>0</v>
      </c>
      <c r="BJ9482" s="69">
        <f t="shared" si="1477"/>
        <v>0</v>
      </c>
      <c r="BK9482" s="158" t="str">
        <f t="shared" si="1478"/>
        <v/>
      </c>
    </row>
    <row r="9483" spans="1:63" ht="12" customHeight="1" x14ac:dyDescent="0.2">
      <c r="A9483" s="8"/>
      <c r="B9483" s="7"/>
      <c r="C9483" s="7"/>
      <c r="D9483" s="7"/>
      <c r="E9483" s="7"/>
      <c r="F9483" s="7"/>
      <c r="G9483" s="7"/>
      <c r="H9483" s="7"/>
      <c r="I9483" s="10"/>
      <c r="J9483" s="25"/>
      <c r="K9483" s="250"/>
      <c r="L9483" s="31"/>
      <c r="M9483" s="9"/>
      <c r="N9483" s="11" t="s">
        <v>25</v>
      </c>
      <c r="O9483" s="39"/>
      <c r="P9483" s="47"/>
      <c r="Q9483" s="13"/>
      <c r="R9483" s="248">
        <f t="shared" ref="R9483:R9546" si="1480">IF(N9483&lt;&gt;"M",ROUND(IF(M9483&lt;&gt;"Y",IF(P9483&lt;&gt;"Y",K9483,K9483*(BH9483-1)),0),ROUNDING),"")</f>
        <v>0</v>
      </c>
      <c r="S9483" s="248">
        <f t="shared" ref="S9483:S9546" si="1481">IF(N9483&lt;&gt;"M",ROUND(IF(O9483&gt;0,IF(M9483="Y",BI9483*(1-O9483),IF(BI9483&gt;R9483,R9483 + (BI9483 - R9483)*(1-O9483),BI9483)),BI9483),ROUNDING),"")</f>
        <v>0</v>
      </c>
      <c r="T9483" s="248">
        <f t="shared" ref="T9483:T9546" si="1482">IF(N9483&lt;&gt;"M",ROUND(IF(O9483&gt;0,IF(M9483="Y",BJ9483*(1-O9483),IF(BJ9483&gt;R9483,R9483 + (BJ9483 - R9483)*(1-O9483),BJ9483)),BJ9483),ROUNDING),"")</f>
        <v>0</v>
      </c>
      <c r="U9483" s="248">
        <f t="shared" ref="U9483:U9546" si="1483">IF(N9483&lt;&gt;"M",ROUND(IF(OR(N9483="P",N9483=""),0,IF(OR(M9483="N",M9483=""),T9483-R9483,T9483)),ROUNDING),"")</f>
        <v>0</v>
      </c>
      <c r="V9483" s="13"/>
      <c r="W9483" s="7"/>
      <c r="AT9483" s="130"/>
      <c r="BF9483" s="33">
        <f t="shared" si="1479"/>
        <v>41242</v>
      </c>
      <c r="BG9483" s="34">
        <f t="shared" ref="BG9483:BG9546" si="1484">IF(N9483&lt;&gt;"M",BG9482+U9483,BG9482)</f>
        <v>82.88000000000001</v>
      </c>
      <c r="BH9483" s="32">
        <f t="shared" ref="BH9483:BH9546" si="1485">IF(L9483&lt;&gt;"",IF(ODDS_TYPE=1,L9483,IF(ODDS_TYPE=2,IF(L9483&gt;0,1+L9483/100,IF(L9483&lt;0,1-100/L9483,1)),IF(ODDS_TYPE=3,1+L9483,IF(ODDS_TYPE=4,1+L9483,IF(ODDS_TYPE=5,IF(L9483&gt;0,1+L9483,1-1/L9483),IF(ODDS_TYPE=6,IF(L9483&gt;=0,L9483+1,1-1/L9483),1)))))),1)</f>
        <v>1</v>
      </c>
      <c r="BI9483" s="32">
        <f t="shared" ref="BI9483:BI9546" si="1486">IF(P9483&lt;&gt;"Y",IF(M9483&lt;&gt;"Y",K9483*BH9483,K9483*BH9483 - K9483),IF(M9483&lt;&gt;"Y",K9483*BH9483,K9483))</f>
        <v>0</v>
      </c>
      <c r="BJ9483" s="69">
        <f t="shared" ref="BJ9483:BJ9546" si="1487">IF(P9483&lt;&gt;"Y",
IF(M9483&lt;&gt;"Y",
IF(N9483="Y",K9483*BH9483,IF(N9483="P",0,IF(OR(N9483="R",N9483="PU"),K9483,IF(N9483="H",K9483*BH9483*0.5,IF(N9483="HW",K9483*0.5*(1 + BH9483),IF(N9483="HL",K9483*0.5,0)))))),
IF(N9483="Y",K9483*BH9483 - K9483,IF(N9483="P",0,IF(OR(N9483="R",N9483="PU"),0,IF(N9483="H",IF(BH9483&gt;2,0.5*K9483*BH9483 - K9483,0),IF(N9483="HW",K9483*0.5*(1 + BH9483) - K9483,IF(N9483="HL",0,0))))))),
IF(M9483&lt;&gt;"Y",
IF(N9483="Y",K9483*BH9483,IF(N9483="P",0,IF(OR(N9483="R",N9483="PU"),K9483*(BH9483-1),IF(N9483="H",K9483*BH9483*0.5,IF(N9483="HW",K9483*(BH9483-1)*0.5,IF(N9483="HL",K9483*BH9483 - K9483*0.5,0)))))),
IF(N9483="Y",K9483,IF(N9483="P",0,IF(OR(N9483="R",N9483="PU"),0,IF(N9483="H",IF(BH9483&lt;2,K9483*BH9483*0.5 - K9483*(BH9483-1),0),IF(N9483="HW",0,IF(N9483="HL",K9483*0.5,0)))))))
)</f>
        <v>0</v>
      </c>
      <c r="BK9483" s="158" t="str">
        <f t="shared" ref="BK9483:BK9546" si="1488">IF(FILT_M=1,IF(LEN(C9483)&gt;0,C9483,""),IF(FILT_M=2,IF(LEN(E9483)&gt;0,E9483,""),IF(FILT_M=3,IF(LEN(F9483)&gt;0,F9483,""),IF(FILT_M=4,IF(LEN(G9483)&gt;0,G9483,""),""))))</f>
        <v/>
      </c>
    </row>
    <row r="9484" spans="1:63" ht="12" customHeight="1" x14ac:dyDescent="0.2">
      <c r="A9484" s="8"/>
      <c r="B9484" s="7"/>
      <c r="C9484" s="7"/>
      <c r="D9484" s="7"/>
      <c r="E9484" s="7"/>
      <c r="F9484" s="7"/>
      <c r="G9484" s="7"/>
      <c r="H9484" s="7"/>
      <c r="I9484" s="10"/>
      <c r="J9484" s="25"/>
      <c r="K9484" s="250"/>
      <c r="L9484" s="31"/>
      <c r="M9484" s="9"/>
      <c r="N9484" s="11" t="s">
        <v>25</v>
      </c>
      <c r="O9484" s="39"/>
      <c r="P9484" s="47"/>
      <c r="Q9484" s="13"/>
      <c r="R9484" s="248">
        <f t="shared" si="1480"/>
        <v>0</v>
      </c>
      <c r="S9484" s="248">
        <f t="shared" si="1481"/>
        <v>0</v>
      </c>
      <c r="T9484" s="248">
        <f t="shared" si="1482"/>
        <v>0</v>
      </c>
      <c r="U9484" s="248">
        <f t="shared" si="1483"/>
        <v>0</v>
      </c>
      <c r="V9484" s="13"/>
      <c r="W9484" s="7"/>
      <c r="AT9484" s="130"/>
      <c r="BF9484" s="33">
        <f t="shared" ref="BF9484:BF9547" si="1489">IF(A9484&gt;2,A9484,BF9483)</f>
        <v>41242</v>
      </c>
      <c r="BG9484" s="34">
        <f t="shared" si="1484"/>
        <v>82.88000000000001</v>
      </c>
      <c r="BH9484" s="32">
        <f t="shared" si="1485"/>
        <v>1</v>
      </c>
      <c r="BI9484" s="32">
        <f t="shared" si="1486"/>
        <v>0</v>
      </c>
      <c r="BJ9484" s="69">
        <f t="shared" si="1487"/>
        <v>0</v>
      </c>
      <c r="BK9484" s="158" t="str">
        <f t="shared" si="1488"/>
        <v/>
      </c>
    </row>
    <row r="9485" spans="1:63" ht="12" customHeight="1" x14ac:dyDescent="0.2">
      <c r="A9485" s="8"/>
      <c r="B9485" s="7"/>
      <c r="C9485" s="7"/>
      <c r="D9485" s="7"/>
      <c r="E9485" s="7"/>
      <c r="F9485" s="7"/>
      <c r="G9485" s="7"/>
      <c r="H9485" s="7"/>
      <c r="I9485" s="10"/>
      <c r="J9485" s="25"/>
      <c r="K9485" s="250"/>
      <c r="L9485" s="31"/>
      <c r="M9485" s="9"/>
      <c r="N9485" s="11" t="s">
        <v>25</v>
      </c>
      <c r="O9485" s="39"/>
      <c r="P9485" s="47"/>
      <c r="Q9485" s="13"/>
      <c r="R9485" s="248">
        <f t="shared" si="1480"/>
        <v>0</v>
      </c>
      <c r="S9485" s="248">
        <f t="shared" si="1481"/>
        <v>0</v>
      </c>
      <c r="T9485" s="248">
        <f t="shared" si="1482"/>
        <v>0</v>
      </c>
      <c r="U9485" s="248">
        <f t="shared" si="1483"/>
        <v>0</v>
      </c>
      <c r="V9485" s="13"/>
      <c r="W9485" s="7"/>
      <c r="AT9485" s="130"/>
      <c r="BF9485" s="33">
        <f t="shared" si="1489"/>
        <v>41242</v>
      </c>
      <c r="BG9485" s="34">
        <f t="shared" si="1484"/>
        <v>82.88000000000001</v>
      </c>
      <c r="BH9485" s="32">
        <f t="shared" si="1485"/>
        <v>1</v>
      </c>
      <c r="BI9485" s="32">
        <f t="shared" si="1486"/>
        <v>0</v>
      </c>
      <c r="BJ9485" s="69">
        <f t="shared" si="1487"/>
        <v>0</v>
      </c>
      <c r="BK9485" s="158" t="str">
        <f t="shared" si="1488"/>
        <v/>
      </c>
    </row>
    <row r="9486" spans="1:63" ht="12" customHeight="1" x14ac:dyDescent="0.2">
      <c r="A9486" s="8"/>
      <c r="B9486" s="7"/>
      <c r="C9486" s="7"/>
      <c r="D9486" s="7"/>
      <c r="E9486" s="7"/>
      <c r="F9486" s="7"/>
      <c r="G9486" s="7"/>
      <c r="H9486" s="7"/>
      <c r="I9486" s="10"/>
      <c r="J9486" s="25"/>
      <c r="K9486" s="250"/>
      <c r="L9486" s="31"/>
      <c r="M9486" s="9"/>
      <c r="N9486" s="11" t="s">
        <v>25</v>
      </c>
      <c r="O9486" s="39"/>
      <c r="P9486" s="47"/>
      <c r="Q9486" s="13"/>
      <c r="R9486" s="248">
        <f t="shared" si="1480"/>
        <v>0</v>
      </c>
      <c r="S9486" s="248">
        <f t="shared" si="1481"/>
        <v>0</v>
      </c>
      <c r="T9486" s="248">
        <f t="shared" si="1482"/>
        <v>0</v>
      </c>
      <c r="U9486" s="248">
        <f t="shared" si="1483"/>
        <v>0</v>
      </c>
      <c r="V9486" s="13"/>
      <c r="W9486" s="7"/>
      <c r="AT9486" s="130"/>
      <c r="BF9486" s="33">
        <f t="shared" si="1489"/>
        <v>41242</v>
      </c>
      <c r="BG9486" s="34">
        <f t="shared" si="1484"/>
        <v>82.88000000000001</v>
      </c>
      <c r="BH9486" s="32">
        <f t="shared" si="1485"/>
        <v>1</v>
      </c>
      <c r="BI9486" s="32">
        <f t="shared" si="1486"/>
        <v>0</v>
      </c>
      <c r="BJ9486" s="69">
        <f t="shared" si="1487"/>
        <v>0</v>
      </c>
      <c r="BK9486" s="158" t="str">
        <f t="shared" si="1488"/>
        <v/>
      </c>
    </row>
    <row r="9487" spans="1:63" ht="12" customHeight="1" x14ac:dyDescent="0.2">
      <c r="A9487" s="8"/>
      <c r="B9487" s="7"/>
      <c r="C9487" s="7"/>
      <c r="D9487" s="7"/>
      <c r="E9487" s="7"/>
      <c r="F9487" s="7"/>
      <c r="G9487" s="7"/>
      <c r="H9487" s="7"/>
      <c r="I9487" s="10"/>
      <c r="J9487" s="25"/>
      <c r="K9487" s="250"/>
      <c r="L9487" s="31"/>
      <c r="M9487" s="9"/>
      <c r="N9487" s="11" t="s">
        <v>25</v>
      </c>
      <c r="O9487" s="39"/>
      <c r="P9487" s="47"/>
      <c r="Q9487" s="13"/>
      <c r="R9487" s="248">
        <f t="shared" si="1480"/>
        <v>0</v>
      </c>
      <c r="S9487" s="248">
        <f t="shared" si="1481"/>
        <v>0</v>
      </c>
      <c r="T9487" s="248">
        <f t="shared" si="1482"/>
        <v>0</v>
      </c>
      <c r="U9487" s="248">
        <f t="shared" si="1483"/>
        <v>0</v>
      </c>
      <c r="V9487" s="13"/>
      <c r="W9487" s="7"/>
      <c r="AT9487" s="130"/>
      <c r="BF9487" s="33">
        <f t="shared" si="1489"/>
        <v>41242</v>
      </c>
      <c r="BG9487" s="34">
        <f t="shared" si="1484"/>
        <v>82.88000000000001</v>
      </c>
      <c r="BH9487" s="32">
        <f t="shared" si="1485"/>
        <v>1</v>
      </c>
      <c r="BI9487" s="32">
        <f t="shared" si="1486"/>
        <v>0</v>
      </c>
      <c r="BJ9487" s="69">
        <f t="shared" si="1487"/>
        <v>0</v>
      </c>
      <c r="BK9487" s="158" t="str">
        <f t="shared" si="1488"/>
        <v/>
      </c>
    </row>
    <row r="9488" spans="1:63" ht="12" customHeight="1" x14ac:dyDescent="0.2">
      <c r="A9488" s="8"/>
      <c r="B9488" s="7"/>
      <c r="C9488" s="7"/>
      <c r="D9488" s="7"/>
      <c r="E9488" s="7"/>
      <c r="F9488" s="7"/>
      <c r="G9488" s="7"/>
      <c r="H9488" s="7"/>
      <c r="I9488" s="10"/>
      <c r="J9488" s="25"/>
      <c r="K9488" s="250"/>
      <c r="L9488" s="31"/>
      <c r="M9488" s="9"/>
      <c r="N9488" s="11" t="s">
        <v>25</v>
      </c>
      <c r="O9488" s="39"/>
      <c r="P9488" s="47"/>
      <c r="Q9488" s="13"/>
      <c r="R9488" s="248">
        <f t="shared" si="1480"/>
        <v>0</v>
      </c>
      <c r="S9488" s="248">
        <f t="shared" si="1481"/>
        <v>0</v>
      </c>
      <c r="T9488" s="248">
        <f t="shared" si="1482"/>
        <v>0</v>
      </c>
      <c r="U9488" s="248">
        <f t="shared" si="1483"/>
        <v>0</v>
      </c>
      <c r="V9488" s="13"/>
      <c r="W9488" s="7"/>
      <c r="AT9488" s="130"/>
      <c r="BF9488" s="33">
        <f t="shared" si="1489"/>
        <v>41242</v>
      </c>
      <c r="BG9488" s="34">
        <f t="shared" si="1484"/>
        <v>82.88000000000001</v>
      </c>
      <c r="BH9488" s="32">
        <f t="shared" si="1485"/>
        <v>1</v>
      </c>
      <c r="BI9488" s="32">
        <f t="shared" si="1486"/>
        <v>0</v>
      </c>
      <c r="BJ9488" s="69">
        <f t="shared" si="1487"/>
        <v>0</v>
      </c>
      <c r="BK9488" s="158" t="str">
        <f t="shared" si="1488"/>
        <v/>
      </c>
    </row>
    <row r="9489" spans="1:63" ht="12" customHeight="1" x14ac:dyDescent="0.2">
      <c r="A9489" s="8"/>
      <c r="B9489" s="7"/>
      <c r="C9489" s="7"/>
      <c r="D9489" s="7"/>
      <c r="E9489" s="7"/>
      <c r="F9489" s="7"/>
      <c r="G9489" s="7"/>
      <c r="H9489" s="7"/>
      <c r="I9489" s="10"/>
      <c r="J9489" s="25"/>
      <c r="K9489" s="250"/>
      <c r="L9489" s="31"/>
      <c r="M9489" s="9"/>
      <c r="N9489" s="11" t="s">
        <v>25</v>
      </c>
      <c r="O9489" s="39"/>
      <c r="P9489" s="47"/>
      <c r="Q9489" s="13"/>
      <c r="R9489" s="248">
        <f t="shared" si="1480"/>
        <v>0</v>
      </c>
      <c r="S9489" s="248">
        <f t="shared" si="1481"/>
        <v>0</v>
      </c>
      <c r="T9489" s="248">
        <f t="shared" si="1482"/>
        <v>0</v>
      </c>
      <c r="U9489" s="248">
        <f t="shared" si="1483"/>
        <v>0</v>
      </c>
      <c r="V9489" s="13"/>
      <c r="W9489" s="7"/>
      <c r="AT9489" s="130"/>
      <c r="BF9489" s="33">
        <f t="shared" si="1489"/>
        <v>41242</v>
      </c>
      <c r="BG9489" s="34">
        <f t="shared" si="1484"/>
        <v>82.88000000000001</v>
      </c>
      <c r="BH9489" s="32">
        <f t="shared" si="1485"/>
        <v>1</v>
      </c>
      <c r="BI9489" s="32">
        <f t="shared" si="1486"/>
        <v>0</v>
      </c>
      <c r="BJ9489" s="69">
        <f t="shared" si="1487"/>
        <v>0</v>
      </c>
      <c r="BK9489" s="158" t="str">
        <f t="shared" si="1488"/>
        <v/>
      </c>
    </row>
    <row r="9490" spans="1:63" ht="12" customHeight="1" x14ac:dyDescent="0.2">
      <c r="A9490" s="8"/>
      <c r="B9490" s="7"/>
      <c r="C9490" s="7"/>
      <c r="D9490" s="7"/>
      <c r="E9490" s="7"/>
      <c r="F9490" s="7"/>
      <c r="G9490" s="7"/>
      <c r="H9490" s="7"/>
      <c r="I9490" s="10"/>
      <c r="J9490" s="25"/>
      <c r="K9490" s="250"/>
      <c r="L9490" s="31"/>
      <c r="M9490" s="9"/>
      <c r="N9490" s="11" t="s">
        <v>25</v>
      </c>
      <c r="O9490" s="39"/>
      <c r="P9490" s="47"/>
      <c r="Q9490" s="13"/>
      <c r="R9490" s="248">
        <f t="shared" si="1480"/>
        <v>0</v>
      </c>
      <c r="S9490" s="248">
        <f t="shared" si="1481"/>
        <v>0</v>
      </c>
      <c r="T9490" s="248">
        <f t="shared" si="1482"/>
        <v>0</v>
      </c>
      <c r="U9490" s="248">
        <f t="shared" si="1483"/>
        <v>0</v>
      </c>
      <c r="V9490" s="13"/>
      <c r="W9490" s="7"/>
      <c r="AT9490" s="130"/>
      <c r="BF9490" s="33">
        <f t="shared" si="1489"/>
        <v>41242</v>
      </c>
      <c r="BG9490" s="34">
        <f t="shared" si="1484"/>
        <v>82.88000000000001</v>
      </c>
      <c r="BH9490" s="32">
        <f t="shared" si="1485"/>
        <v>1</v>
      </c>
      <c r="BI9490" s="32">
        <f t="shared" si="1486"/>
        <v>0</v>
      </c>
      <c r="BJ9490" s="69">
        <f t="shared" si="1487"/>
        <v>0</v>
      </c>
      <c r="BK9490" s="158" t="str">
        <f t="shared" si="1488"/>
        <v/>
      </c>
    </row>
    <row r="9491" spans="1:63" ht="12" customHeight="1" x14ac:dyDescent="0.2">
      <c r="A9491" s="8"/>
      <c r="B9491" s="7"/>
      <c r="C9491" s="7"/>
      <c r="D9491" s="7"/>
      <c r="E9491" s="7"/>
      <c r="F9491" s="7"/>
      <c r="G9491" s="7"/>
      <c r="H9491" s="7"/>
      <c r="I9491" s="10"/>
      <c r="J9491" s="25"/>
      <c r="K9491" s="250"/>
      <c r="L9491" s="31"/>
      <c r="M9491" s="9"/>
      <c r="N9491" s="11" t="s">
        <v>25</v>
      </c>
      <c r="O9491" s="39"/>
      <c r="P9491" s="47"/>
      <c r="Q9491" s="13"/>
      <c r="R9491" s="248">
        <f t="shared" si="1480"/>
        <v>0</v>
      </c>
      <c r="S9491" s="248">
        <f t="shared" si="1481"/>
        <v>0</v>
      </c>
      <c r="T9491" s="248">
        <f t="shared" si="1482"/>
        <v>0</v>
      </c>
      <c r="U9491" s="248">
        <f t="shared" si="1483"/>
        <v>0</v>
      </c>
      <c r="V9491" s="13"/>
      <c r="W9491" s="7"/>
      <c r="AT9491" s="130"/>
      <c r="BF9491" s="33">
        <f t="shared" si="1489"/>
        <v>41242</v>
      </c>
      <c r="BG9491" s="34">
        <f t="shared" si="1484"/>
        <v>82.88000000000001</v>
      </c>
      <c r="BH9491" s="32">
        <f t="shared" si="1485"/>
        <v>1</v>
      </c>
      <c r="BI9491" s="32">
        <f t="shared" si="1486"/>
        <v>0</v>
      </c>
      <c r="BJ9491" s="69">
        <f t="shared" si="1487"/>
        <v>0</v>
      </c>
      <c r="BK9491" s="158" t="str">
        <f t="shared" si="1488"/>
        <v/>
      </c>
    </row>
    <row r="9492" spans="1:63" ht="12" customHeight="1" x14ac:dyDescent="0.2">
      <c r="A9492" s="8"/>
      <c r="B9492" s="7"/>
      <c r="C9492" s="7"/>
      <c r="D9492" s="7"/>
      <c r="E9492" s="7"/>
      <c r="F9492" s="7"/>
      <c r="G9492" s="7"/>
      <c r="H9492" s="7"/>
      <c r="I9492" s="10"/>
      <c r="J9492" s="25"/>
      <c r="K9492" s="250"/>
      <c r="L9492" s="31"/>
      <c r="M9492" s="9"/>
      <c r="N9492" s="11" t="s">
        <v>25</v>
      </c>
      <c r="O9492" s="39"/>
      <c r="P9492" s="47"/>
      <c r="Q9492" s="13"/>
      <c r="R9492" s="248">
        <f t="shared" si="1480"/>
        <v>0</v>
      </c>
      <c r="S9492" s="248">
        <f t="shared" si="1481"/>
        <v>0</v>
      </c>
      <c r="T9492" s="248">
        <f t="shared" si="1482"/>
        <v>0</v>
      </c>
      <c r="U9492" s="248">
        <f t="shared" si="1483"/>
        <v>0</v>
      </c>
      <c r="V9492" s="13"/>
      <c r="W9492" s="7"/>
      <c r="AT9492" s="130"/>
      <c r="BF9492" s="33">
        <f t="shared" si="1489"/>
        <v>41242</v>
      </c>
      <c r="BG9492" s="34">
        <f t="shared" si="1484"/>
        <v>82.88000000000001</v>
      </c>
      <c r="BH9492" s="32">
        <f t="shared" si="1485"/>
        <v>1</v>
      </c>
      <c r="BI9492" s="32">
        <f t="shared" si="1486"/>
        <v>0</v>
      </c>
      <c r="BJ9492" s="69">
        <f t="shared" si="1487"/>
        <v>0</v>
      </c>
      <c r="BK9492" s="158" t="str">
        <f t="shared" si="1488"/>
        <v/>
      </c>
    </row>
    <row r="9493" spans="1:63" ht="12" customHeight="1" x14ac:dyDescent="0.2">
      <c r="A9493" s="8"/>
      <c r="B9493" s="7"/>
      <c r="C9493" s="7"/>
      <c r="D9493" s="7"/>
      <c r="E9493" s="7"/>
      <c r="F9493" s="7"/>
      <c r="G9493" s="7"/>
      <c r="H9493" s="7"/>
      <c r="I9493" s="10"/>
      <c r="J9493" s="25"/>
      <c r="K9493" s="250"/>
      <c r="L9493" s="31"/>
      <c r="M9493" s="9"/>
      <c r="N9493" s="11" t="s">
        <v>25</v>
      </c>
      <c r="O9493" s="39"/>
      <c r="P9493" s="47"/>
      <c r="Q9493" s="13"/>
      <c r="R9493" s="248">
        <f t="shared" si="1480"/>
        <v>0</v>
      </c>
      <c r="S9493" s="248">
        <f t="shared" si="1481"/>
        <v>0</v>
      </c>
      <c r="T9493" s="248">
        <f t="shared" si="1482"/>
        <v>0</v>
      </c>
      <c r="U9493" s="248">
        <f t="shared" si="1483"/>
        <v>0</v>
      </c>
      <c r="V9493" s="13"/>
      <c r="W9493" s="7"/>
      <c r="AT9493" s="130"/>
      <c r="BF9493" s="33">
        <f t="shared" si="1489"/>
        <v>41242</v>
      </c>
      <c r="BG9493" s="34">
        <f t="shared" si="1484"/>
        <v>82.88000000000001</v>
      </c>
      <c r="BH9493" s="32">
        <f t="shared" si="1485"/>
        <v>1</v>
      </c>
      <c r="BI9493" s="32">
        <f t="shared" si="1486"/>
        <v>0</v>
      </c>
      <c r="BJ9493" s="69">
        <f t="shared" si="1487"/>
        <v>0</v>
      </c>
      <c r="BK9493" s="158" t="str">
        <f t="shared" si="1488"/>
        <v/>
      </c>
    </row>
    <row r="9494" spans="1:63" ht="12" customHeight="1" x14ac:dyDescent="0.2">
      <c r="A9494" s="8"/>
      <c r="B9494" s="7"/>
      <c r="C9494" s="7"/>
      <c r="D9494" s="7"/>
      <c r="E9494" s="7"/>
      <c r="F9494" s="7"/>
      <c r="G9494" s="7"/>
      <c r="H9494" s="7"/>
      <c r="I9494" s="10"/>
      <c r="J9494" s="25"/>
      <c r="K9494" s="250"/>
      <c r="L9494" s="31"/>
      <c r="M9494" s="9"/>
      <c r="N9494" s="11" t="s">
        <v>25</v>
      </c>
      <c r="O9494" s="39"/>
      <c r="P9494" s="47"/>
      <c r="Q9494" s="13"/>
      <c r="R9494" s="248">
        <f t="shared" si="1480"/>
        <v>0</v>
      </c>
      <c r="S9494" s="248">
        <f t="shared" si="1481"/>
        <v>0</v>
      </c>
      <c r="T9494" s="248">
        <f t="shared" si="1482"/>
        <v>0</v>
      </c>
      <c r="U9494" s="248">
        <f t="shared" si="1483"/>
        <v>0</v>
      </c>
      <c r="V9494" s="13"/>
      <c r="W9494" s="7"/>
      <c r="AT9494" s="130"/>
      <c r="BF9494" s="33">
        <f t="shared" si="1489"/>
        <v>41242</v>
      </c>
      <c r="BG9494" s="34">
        <f t="shared" si="1484"/>
        <v>82.88000000000001</v>
      </c>
      <c r="BH9494" s="32">
        <f t="shared" si="1485"/>
        <v>1</v>
      </c>
      <c r="BI9494" s="32">
        <f t="shared" si="1486"/>
        <v>0</v>
      </c>
      <c r="BJ9494" s="69">
        <f t="shared" si="1487"/>
        <v>0</v>
      </c>
      <c r="BK9494" s="158" t="str">
        <f t="shared" si="1488"/>
        <v/>
      </c>
    </row>
    <row r="9495" spans="1:63" ht="12" customHeight="1" x14ac:dyDescent="0.2">
      <c r="A9495" s="8"/>
      <c r="B9495" s="7"/>
      <c r="C9495" s="7"/>
      <c r="D9495" s="7"/>
      <c r="E9495" s="7"/>
      <c r="F9495" s="7"/>
      <c r="G9495" s="7"/>
      <c r="H9495" s="7"/>
      <c r="I9495" s="10"/>
      <c r="J9495" s="25"/>
      <c r="K9495" s="250"/>
      <c r="L9495" s="31"/>
      <c r="M9495" s="9"/>
      <c r="N9495" s="11" t="s">
        <v>25</v>
      </c>
      <c r="O9495" s="39"/>
      <c r="P9495" s="47"/>
      <c r="Q9495" s="13"/>
      <c r="R9495" s="248">
        <f t="shared" si="1480"/>
        <v>0</v>
      </c>
      <c r="S9495" s="248">
        <f t="shared" si="1481"/>
        <v>0</v>
      </c>
      <c r="T9495" s="248">
        <f t="shared" si="1482"/>
        <v>0</v>
      </c>
      <c r="U9495" s="248">
        <f t="shared" si="1483"/>
        <v>0</v>
      </c>
      <c r="V9495" s="13"/>
      <c r="W9495" s="7"/>
      <c r="AT9495" s="130"/>
      <c r="BF9495" s="33">
        <f t="shared" si="1489"/>
        <v>41242</v>
      </c>
      <c r="BG9495" s="34">
        <f t="shared" si="1484"/>
        <v>82.88000000000001</v>
      </c>
      <c r="BH9495" s="32">
        <f t="shared" si="1485"/>
        <v>1</v>
      </c>
      <c r="BI9495" s="32">
        <f t="shared" si="1486"/>
        <v>0</v>
      </c>
      <c r="BJ9495" s="69">
        <f t="shared" si="1487"/>
        <v>0</v>
      </c>
      <c r="BK9495" s="158" t="str">
        <f t="shared" si="1488"/>
        <v/>
      </c>
    </row>
    <row r="9496" spans="1:63" ht="12" customHeight="1" x14ac:dyDescent="0.2">
      <c r="A9496" s="8"/>
      <c r="B9496" s="7"/>
      <c r="C9496" s="7"/>
      <c r="D9496" s="7"/>
      <c r="E9496" s="7"/>
      <c r="F9496" s="7"/>
      <c r="G9496" s="7"/>
      <c r="H9496" s="7"/>
      <c r="I9496" s="10"/>
      <c r="J9496" s="25"/>
      <c r="K9496" s="250"/>
      <c r="L9496" s="31"/>
      <c r="M9496" s="9"/>
      <c r="N9496" s="11" t="s">
        <v>25</v>
      </c>
      <c r="O9496" s="39"/>
      <c r="P9496" s="47"/>
      <c r="Q9496" s="13"/>
      <c r="R9496" s="248">
        <f t="shared" si="1480"/>
        <v>0</v>
      </c>
      <c r="S9496" s="248">
        <f t="shared" si="1481"/>
        <v>0</v>
      </c>
      <c r="T9496" s="248">
        <f t="shared" si="1482"/>
        <v>0</v>
      </c>
      <c r="U9496" s="248">
        <f t="shared" si="1483"/>
        <v>0</v>
      </c>
      <c r="V9496" s="13"/>
      <c r="W9496" s="7"/>
      <c r="AT9496" s="130"/>
      <c r="BF9496" s="33">
        <f t="shared" si="1489"/>
        <v>41242</v>
      </c>
      <c r="BG9496" s="34">
        <f t="shared" si="1484"/>
        <v>82.88000000000001</v>
      </c>
      <c r="BH9496" s="32">
        <f t="shared" si="1485"/>
        <v>1</v>
      </c>
      <c r="BI9496" s="32">
        <f t="shared" si="1486"/>
        <v>0</v>
      </c>
      <c r="BJ9496" s="69">
        <f t="shared" si="1487"/>
        <v>0</v>
      </c>
      <c r="BK9496" s="158" t="str">
        <f t="shared" si="1488"/>
        <v/>
      </c>
    </row>
    <row r="9497" spans="1:63" ht="12" customHeight="1" x14ac:dyDescent="0.2">
      <c r="A9497" s="8"/>
      <c r="B9497" s="7"/>
      <c r="C9497" s="7"/>
      <c r="D9497" s="7"/>
      <c r="E9497" s="7"/>
      <c r="F9497" s="7"/>
      <c r="G9497" s="7"/>
      <c r="H9497" s="7"/>
      <c r="I9497" s="10"/>
      <c r="J9497" s="25"/>
      <c r="K9497" s="250"/>
      <c r="L9497" s="31"/>
      <c r="M9497" s="9"/>
      <c r="N9497" s="11" t="s">
        <v>25</v>
      </c>
      <c r="O9497" s="39"/>
      <c r="P9497" s="47"/>
      <c r="Q9497" s="13"/>
      <c r="R9497" s="248">
        <f t="shared" si="1480"/>
        <v>0</v>
      </c>
      <c r="S9497" s="248">
        <f t="shared" si="1481"/>
        <v>0</v>
      </c>
      <c r="T9497" s="248">
        <f t="shared" si="1482"/>
        <v>0</v>
      </c>
      <c r="U9497" s="248">
        <f t="shared" si="1483"/>
        <v>0</v>
      </c>
      <c r="V9497" s="13"/>
      <c r="W9497" s="7"/>
      <c r="AT9497" s="130"/>
      <c r="BF9497" s="33">
        <f t="shared" si="1489"/>
        <v>41242</v>
      </c>
      <c r="BG9497" s="34">
        <f t="shared" si="1484"/>
        <v>82.88000000000001</v>
      </c>
      <c r="BH9497" s="32">
        <f t="shared" si="1485"/>
        <v>1</v>
      </c>
      <c r="BI9497" s="32">
        <f t="shared" si="1486"/>
        <v>0</v>
      </c>
      <c r="BJ9497" s="69">
        <f t="shared" si="1487"/>
        <v>0</v>
      </c>
      <c r="BK9497" s="158" t="str">
        <f t="shared" si="1488"/>
        <v/>
      </c>
    </row>
    <row r="9498" spans="1:63" ht="12" customHeight="1" x14ac:dyDescent="0.2">
      <c r="A9498" s="8"/>
      <c r="B9498" s="7"/>
      <c r="C9498" s="7"/>
      <c r="D9498" s="7"/>
      <c r="E9498" s="7"/>
      <c r="F9498" s="7"/>
      <c r="G9498" s="7"/>
      <c r="H9498" s="7"/>
      <c r="I9498" s="10"/>
      <c r="J9498" s="25"/>
      <c r="K9498" s="250"/>
      <c r="L9498" s="31"/>
      <c r="M9498" s="9"/>
      <c r="N9498" s="11" t="s">
        <v>25</v>
      </c>
      <c r="O9498" s="39"/>
      <c r="P9498" s="47"/>
      <c r="Q9498" s="13"/>
      <c r="R9498" s="248">
        <f t="shared" si="1480"/>
        <v>0</v>
      </c>
      <c r="S9498" s="248">
        <f t="shared" si="1481"/>
        <v>0</v>
      </c>
      <c r="T9498" s="248">
        <f t="shared" si="1482"/>
        <v>0</v>
      </c>
      <c r="U9498" s="248">
        <f t="shared" si="1483"/>
        <v>0</v>
      </c>
      <c r="V9498" s="13"/>
      <c r="W9498" s="7"/>
      <c r="AT9498" s="130"/>
      <c r="BF9498" s="33">
        <f t="shared" si="1489"/>
        <v>41242</v>
      </c>
      <c r="BG9498" s="34">
        <f t="shared" si="1484"/>
        <v>82.88000000000001</v>
      </c>
      <c r="BH9498" s="32">
        <f t="shared" si="1485"/>
        <v>1</v>
      </c>
      <c r="BI9498" s="32">
        <f t="shared" si="1486"/>
        <v>0</v>
      </c>
      <c r="BJ9498" s="69">
        <f t="shared" si="1487"/>
        <v>0</v>
      </c>
      <c r="BK9498" s="158" t="str">
        <f t="shared" si="1488"/>
        <v/>
      </c>
    </row>
    <row r="9499" spans="1:63" ht="12" customHeight="1" x14ac:dyDescent="0.2">
      <c r="A9499" s="8"/>
      <c r="B9499" s="7"/>
      <c r="C9499" s="7"/>
      <c r="D9499" s="7"/>
      <c r="E9499" s="7"/>
      <c r="F9499" s="7"/>
      <c r="G9499" s="7"/>
      <c r="H9499" s="7"/>
      <c r="I9499" s="10"/>
      <c r="J9499" s="25"/>
      <c r="K9499" s="250"/>
      <c r="L9499" s="31"/>
      <c r="M9499" s="9"/>
      <c r="N9499" s="11" t="s">
        <v>25</v>
      </c>
      <c r="O9499" s="39"/>
      <c r="P9499" s="47"/>
      <c r="Q9499" s="13"/>
      <c r="R9499" s="248">
        <f t="shared" si="1480"/>
        <v>0</v>
      </c>
      <c r="S9499" s="248">
        <f t="shared" si="1481"/>
        <v>0</v>
      </c>
      <c r="T9499" s="248">
        <f t="shared" si="1482"/>
        <v>0</v>
      </c>
      <c r="U9499" s="248">
        <f t="shared" si="1483"/>
        <v>0</v>
      </c>
      <c r="V9499" s="13"/>
      <c r="W9499" s="7"/>
      <c r="AT9499" s="130"/>
      <c r="BF9499" s="33">
        <f t="shared" si="1489"/>
        <v>41242</v>
      </c>
      <c r="BG9499" s="34">
        <f t="shared" si="1484"/>
        <v>82.88000000000001</v>
      </c>
      <c r="BH9499" s="32">
        <f t="shared" si="1485"/>
        <v>1</v>
      </c>
      <c r="BI9499" s="32">
        <f t="shared" si="1486"/>
        <v>0</v>
      </c>
      <c r="BJ9499" s="69">
        <f t="shared" si="1487"/>
        <v>0</v>
      </c>
      <c r="BK9499" s="158" t="str">
        <f t="shared" si="1488"/>
        <v/>
      </c>
    </row>
    <row r="9500" spans="1:63" ht="12" customHeight="1" x14ac:dyDescent="0.2">
      <c r="A9500" s="8"/>
      <c r="B9500" s="7"/>
      <c r="C9500" s="7"/>
      <c r="D9500" s="7"/>
      <c r="E9500" s="7"/>
      <c r="F9500" s="7"/>
      <c r="G9500" s="7"/>
      <c r="H9500" s="7"/>
      <c r="I9500" s="10"/>
      <c r="J9500" s="25"/>
      <c r="K9500" s="250"/>
      <c r="L9500" s="31"/>
      <c r="M9500" s="9"/>
      <c r="N9500" s="11" t="s">
        <v>25</v>
      </c>
      <c r="O9500" s="39"/>
      <c r="P9500" s="47"/>
      <c r="Q9500" s="13"/>
      <c r="R9500" s="248">
        <f t="shared" si="1480"/>
        <v>0</v>
      </c>
      <c r="S9500" s="248">
        <f t="shared" si="1481"/>
        <v>0</v>
      </c>
      <c r="T9500" s="248">
        <f t="shared" si="1482"/>
        <v>0</v>
      </c>
      <c r="U9500" s="248">
        <f t="shared" si="1483"/>
        <v>0</v>
      </c>
      <c r="V9500" s="13"/>
      <c r="W9500" s="7"/>
      <c r="AT9500" s="130"/>
      <c r="BF9500" s="33">
        <f t="shared" si="1489"/>
        <v>41242</v>
      </c>
      <c r="BG9500" s="34">
        <f t="shared" si="1484"/>
        <v>82.88000000000001</v>
      </c>
      <c r="BH9500" s="32">
        <f t="shared" si="1485"/>
        <v>1</v>
      </c>
      <c r="BI9500" s="32">
        <f t="shared" si="1486"/>
        <v>0</v>
      </c>
      <c r="BJ9500" s="69">
        <f t="shared" si="1487"/>
        <v>0</v>
      </c>
      <c r="BK9500" s="158" t="str">
        <f t="shared" si="1488"/>
        <v/>
      </c>
    </row>
    <row r="9501" spans="1:63" ht="12" customHeight="1" x14ac:dyDescent="0.2">
      <c r="A9501" s="8"/>
      <c r="B9501" s="7"/>
      <c r="C9501" s="7"/>
      <c r="D9501" s="7"/>
      <c r="E9501" s="7"/>
      <c r="F9501" s="7"/>
      <c r="G9501" s="7"/>
      <c r="H9501" s="7"/>
      <c r="I9501" s="10"/>
      <c r="J9501" s="25"/>
      <c r="K9501" s="250"/>
      <c r="L9501" s="31"/>
      <c r="M9501" s="9"/>
      <c r="N9501" s="11" t="s">
        <v>25</v>
      </c>
      <c r="O9501" s="39"/>
      <c r="P9501" s="47"/>
      <c r="Q9501" s="13"/>
      <c r="R9501" s="248">
        <f t="shared" si="1480"/>
        <v>0</v>
      </c>
      <c r="S9501" s="248">
        <f t="shared" si="1481"/>
        <v>0</v>
      </c>
      <c r="T9501" s="248">
        <f t="shared" si="1482"/>
        <v>0</v>
      </c>
      <c r="U9501" s="248">
        <f t="shared" si="1483"/>
        <v>0</v>
      </c>
      <c r="V9501" s="13"/>
      <c r="W9501" s="7"/>
      <c r="AT9501" s="130"/>
      <c r="BF9501" s="33">
        <f t="shared" si="1489"/>
        <v>41242</v>
      </c>
      <c r="BG9501" s="34">
        <f t="shared" si="1484"/>
        <v>82.88000000000001</v>
      </c>
      <c r="BH9501" s="32">
        <f t="shared" si="1485"/>
        <v>1</v>
      </c>
      <c r="BI9501" s="32">
        <f t="shared" si="1486"/>
        <v>0</v>
      </c>
      <c r="BJ9501" s="69">
        <f t="shared" si="1487"/>
        <v>0</v>
      </c>
      <c r="BK9501" s="158" t="str">
        <f t="shared" si="1488"/>
        <v/>
      </c>
    </row>
    <row r="9502" spans="1:63" ht="12" customHeight="1" x14ac:dyDescent="0.2">
      <c r="A9502" s="8"/>
      <c r="B9502" s="7"/>
      <c r="C9502" s="7"/>
      <c r="D9502" s="7"/>
      <c r="E9502" s="7"/>
      <c r="F9502" s="7"/>
      <c r="G9502" s="7"/>
      <c r="H9502" s="7"/>
      <c r="I9502" s="10"/>
      <c r="J9502" s="25"/>
      <c r="K9502" s="250"/>
      <c r="L9502" s="31"/>
      <c r="M9502" s="9"/>
      <c r="N9502" s="11" t="s">
        <v>25</v>
      </c>
      <c r="O9502" s="39"/>
      <c r="P9502" s="47"/>
      <c r="Q9502" s="13"/>
      <c r="R9502" s="248">
        <f t="shared" si="1480"/>
        <v>0</v>
      </c>
      <c r="S9502" s="248">
        <f t="shared" si="1481"/>
        <v>0</v>
      </c>
      <c r="T9502" s="248">
        <f t="shared" si="1482"/>
        <v>0</v>
      </c>
      <c r="U9502" s="248">
        <f t="shared" si="1483"/>
        <v>0</v>
      </c>
      <c r="V9502" s="13"/>
      <c r="W9502" s="7"/>
      <c r="AT9502" s="130"/>
      <c r="BF9502" s="33">
        <f t="shared" si="1489"/>
        <v>41242</v>
      </c>
      <c r="BG9502" s="34">
        <f t="shared" si="1484"/>
        <v>82.88000000000001</v>
      </c>
      <c r="BH9502" s="32">
        <f t="shared" si="1485"/>
        <v>1</v>
      </c>
      <c r="BI9502" s="32">
        <f t="shared" si="1486"/>
        <v>0</v>
      </c>
      <c r="BJ9502" s="69">
        <f t="shared" si="1487"/>
        <v>0</v>
      </c>
      <c r="BK9502" s="158" t="str">
        <f t="shared" si="1488"/>
        <v/>
      </c>
    </row>
    <row r="9503" spans="1:63" ht="12" customHeight="1" x14ac:dyDescent="0.2">
      <c r="A9503" s="8"/>
      <c r="B9503" s="7"/>
      <c r="C9503" s="7"/>
      <c r="D9503" s="7"/>
      <c r="E9503" s="7"/>
      <c r="F9503" s="7"/>
      <c r="G9503" s="7"/>
      <c r="H9503" s="7"/>
      <c r="I9503" s="10"/>
      <c r="J9503" s="25"/>
      <c r="K9503" s="250"/>
      <c r="L9503" s="31"/>
      <c r="M9503" s="9"/>
      <c r="N9503" s="11" t="s">
        <v>25</v>
      </c>
      <c r="O9503" s="39"/>
      <c r="P9503" s="47"/>
      <c r="Q9503" s="13"/>
      <c r="R9503" s="248">
        <f t="shared" si="1480"/>
        <v>0</v>
      </c>
      <c r="S9503" s="248">
        <f t="shared" si="1481"/>
        <v>0</v>
      </c>
      <c r="T9503" s="248">
        <f t="shared" si="1482"/>
        <v>0</v>
      </c>
      <c r="U9503" s="248">
        <f t="shared" si="1483"/>
        <v>0</v>
      </c>
      <c r="V9503" s="13"/>
      <c r="W9503" s="7"/>
      <c r="AT9503" s="130"/>
      <c r="BF9503" s="33">
        <f t="shared" si="1489"/>
        <v>41242</v>
      </c>
      <c r="BG9503" s="34">
        <f t="shared" si="1484"/>
        <v>82.88000000000001</v>
      </c>
      <c r="BH9503" s="32">
        <f t="shared" si="1485"/>
        <v>1</v>
      </c>
      <c r="BI9503" s="32">
        <f t="shared" si="1486"/>
        <v>0</v>
      </c>
      <c r="BJ9503" s="69">
        <f t="shared" si="1487"/>
        <v>0</v>
      </c>
      <c r="BK9503" s="158" t="str">
        <f t="shared" si="1488"/>
        <v/>
      </c>
    </row>
    <row r="9504" spans="1:63" ht="12" customHeight="1" x14ac:dyDescent="0.2">
      <c r="A9504" s="8"/>
      <c r="B9504" s="7"/>
      <c r="C9504" s="7"/>
      <c r="D9504" s="7"/>
      <c r="E9504" s="7"/>
      <c r="F9504" s="7"/>
      <c r="G9504" s="7"/>
      <c r="H9504" s="7"/>
      <c r="I9504" s="10"/>
      <c r="J9504" s="25"/>
      <c r="K9504" s="250"/>
      <c r="L9504" s="31"/>
      <c r="M9504" s="9"/>
      <c r="N9504" s="11" t="s">
        <v>25</v>
      </c>
      <c r="O9504" s="39"/>
      <c r="P9504" s="47"/>
      <c r="Q9504" s="13"/>
      <c r="R9504" s="248">
        <f t="shared" si="1480"/>
        <v>0</v>
      </c>
      <c r="S9504" s="248">
        <f t="shared" si="1481"/>
        <v>0</v>
      </c>
      <c r="T9504" s="248">
        <f t="shared" si="1482"/>
        <v>0</v>
      </c>
      <c r="U9504" s="248">
        <f t="shared" si="1483"/>
        <v>0</v>
      </c>
      <c r="V9504" s="13"/>
      <c r="W9504" s="7"/>
      <c r="AT9504" s="130"/>
      <c r="BF9504" s="33">
        <f t="shared" si="1489"/>
        <v>41242</v>
      </c>
      <c r="BG9504" s="34">
        <f t="shared" si="1484"/>
        <v>82.88000000000001</v>
      </c>
      <c r="BH9504" s="32">
        <f t="shared" si="1485"/>
        <v>1</v>
      </c>
      <c r="BI9504" s="32">
        <f t="shared" si="1486"/>
        <v>0</v>
      </c>
      <c r="BJ9504" s="69">
        <f t="shared" si="1487"/>
        <v>0</v>
      </c>
      <c r="BK9504" s="158" t="str">
        <f t="shared" si="1488"/>
        <v/>
      </c>
    </row>
    <row r="9505" spans="1:63" ht="12" customHeight="1" x14ac:dyDescent="0.2">
      <c r="A9505" s="8"/>
      <c r="B9505" s="7"/>
      <c r="C9505" s="7"/>
      <c r="D9505" s="7"/>
      <c r="E9505" s="7"/>
      <c r="F9505" s="7"/>
      <c r="G9505" s="7"/>
      <c r="H9505" s="7"/>
      <c r="I9505" s="10"/>
      <c r="J9505" s="25"/>
      <c r="K9505" s="250"/>
      <c r="L9505" s="31"/>
      <c r="M9505" s="9"/>
      <c r="N9505" s="11" t="s">
        <v>25</v>
      </c>
      <c r="O9505" s="39"/>
      <c r="P9505" s="47"/>
      <c r="Q9505" s="13"/>
      <c r="R9505" s="248">
        <f t="shared" si="1480"/>
        <v>0</v>
      </c>
      <c r="S9505" s="248">
        <f t="shared" si="1481"/>
        <v>0</v>
      </c>
      <c r="T9505" s="248">
        <f t="shared" si="1482"/>
        <v>0</v>
      </c>
      <c r="U9505" s="248">
        <f t="shared" si="1483"/>
        <v>0</v>
      </c>
      <c r="V9505" s="13"/>
      <c r="W9505" s="7"/>
      <c r="AT9505" s="130"/>
      <c r="BF9505" s="33">
        <f t="shared" si="1489"/>
        <v>41242</v>
      </c>
      <c r="BG9505" s="34">
        <f t="shared" si="1484"/>
        <v>82.88000000000001</v>
      </c>
      <c r="BH9505" s="32">
        <f t="shared" si="1485"/>
        <v>1</v>
      </c>
      <c r="BI9505" s="32">
        <f t="shared" si="1486"/>
        <v>0</v>
      </c>
      <c r="BJ9505" s="69">
        <f t="shared" si="1487"/>
        <v>0</v>
      </c>
      <c r="BK9505" s="158" t="str">
        <f t="shared" si="1488"/>
        <v/>
      </c>
    </row>
    <row r="9506" spans="1:63" ht="12" customHeight="1" x14ac:dyDescent="0.2">
      <c r="A9506" s="8"/>
      <c r="B9506" s="7"/>
      <c r="C9506" s="7"/>
      <c r="D9506" s="7"/>
      <c r="E9506" s="7"/>
      <c r="F9506" s="7"/>
      <c r="G9506" s="7"/>
      <c r="H9506" s="7"/>
      <c r="I9506" s="10"/>
      <c r="J9506" s="25"/>
      <c r="K9506" s="250"/>
      <c r="L9506" s="31"/>
      <c r="M9506" s="9"/>
      <c r="N9506" s="11" t="s">
        <v>25</v>
      </c>
      <c r="O9506" s="39"/>
      <c r="P9506" s="47"/>
      <c r="Q9506" s="13"/>
      <c r="R9506" s="248">
        <f t="shared" si="1480"/>
        <v>0</v>
      </c>
      <c r="S9506" s="248">
        <f t="shared" si="1481"/>
        <v>0</v>
      </c>
      <c r="T9506" s="248">
        <f t="shared" si="1482"/>
        <v>0</v>
      </c>
      <c r="U9506" s="248">
        <f t="shared" si="1483"/>
        <v>0</v>
      </c>
      <c r="V9506" s="13"/>
      <c r="W9506" s="7"/>
      <c r="AT9506" s="130"/>
      <c r="BF9506" s="33">
        <f t="shared" si="1489"/>
        <v>41242</v>
      </c>
      <c r="BG9506" s="34">
        <f t="shared" si="1484"/>
        <v>82.88000000000001</v>
      </c>
      <c r="BH9506" s="32">
        <f t="shared" si="1485"/>
        <v>1</v>
      </c>
      <c r="BI9506" s="32">
        <f t="shared" si="1486"/>
        <v>0</v>
      </c>
      <c r="BJ9506" s="69">
        <f t="shared" si="1487"/>
        <v>0</v>
      </c>
      <c r="BK9506" s="158" t="str">
        <f t="shared" si="1488"/>
        <v/>
      </c>
    </row>
    <row r="9507" spans="1:63" ht="12" customHeight="1" x14ac:dyDescent="0.2">
      <c r="A9507" s="8"/>
      <c r="B9507" s="7"/>
      <c r="C9507" s="7"/>
      <c r="D9507" s="7"/>
      <c r="E9507" s="7"/>
      <c r="F9507" s="7"/>
      <c r="G9507" s="7"/>
      <c r="H9507" s="7"/>
      <c r="I9507" s="10"/>
      <c r="J9507" s="25"/>
      <c r="K9507" s="250"/>
      <c r="L9507" s="31"/>
      <c r="M9507" s="9"/>
      <c r="N9507" s="11" t="s">
        <v>25</v>
      </c>
      <c r="O9507" s="39"/>
      <c r="P9507" s="47"/>
      <c r="Q9507" s="13"/>
      <c r="R9507" s="248">
        <f t="shared" si="1480"/>
        <v>0</v>
      </c>
      <c r="S9507" s="248">
        <f t="shared" si="1481"/>
        <v>0</v>
      </c>
      <c r="T9507" s="248">
        <f t="shared" si="1482"/>
        <v>0</v>
      </c>
      <c r="U9507" s="248">
        <f t="shared" si="1483"/>
        <v>0</v>
      </c>
      <c r="V9507" s="13"/>
      <c r="W9507" s="7"/>
      <c r="AT9507" s="130"/>
      <c r="BF9507" s="33">
        <f t="shared" si="1489"/>
        <v>41242</v>
      </c>
      <c r="BG9507" s="34">
        <f t="shared" si="1484"/>
        <v>82.88000000000001</v>
      </c>
      <c r="BH9507" s="32">
        <f t="shared" si="1485"/>
        <v>1</v>
      </c>
      <c r="BI9507" s="32">
        <f t="shared" si="1486"/>
        <v>0</v>
      </c>
      <c r="BJ9507" s="69">
        <f t="shared" si="1487"/>
        <v>0</v>
      </c>
      <c r="BK9507" s="158" t="str">
        <f t="shared" si="1488"/>
        <v/>
      </c>
    </row>
    <row r="9508" spans="1:63" ht="12" customHeight="1" x14ac:dyDescent="0.2">
      <c r="A9508" s="8"/>
      <c r="B9508" s="7"/>
      <c r="C9508" s="7"/>
      <c r="D9508" s="7"/>
      <c r="E9508" s="7"/>
      <c r="F9508" s="7"/>
      <c r="G9508" s="7"/>
      <c r="H9508" s="7"/>
      <c r="I9508" s="10"/>
      <c r="J9508" s="25"/>
      <c r="K9508" s="250"/>
      <c r="L9508" s="31"/>
      <c r="M9508" s="9"/>
      <c r="N9508" s="11" t="s">
        <v>25</v>
      </c>
      <c r="O9508" s="39"/>
      <c r="P9508" s="47"/>
      <c r="Q9508" s="13"/>
      <c r="R9508" s="248">
        <f t="shared" si="1480"/>
        <v>0</v>
      </c>
      <c r="S9508" s="248">
        <f t="shared" si="1481"/>
        <v>0</v>
      </c>
      <c r="T9508" s="248">
        <f t="shared" si="1482"/>
        <v>0</v>
      </c>
      <c r="U9508" s="248">
        <f t="shared" si="1483"/>
        <v>0</v>
      </c>
      <c r="V9508" s="13"/>
      <c r="W9508" s="7"/>
      <c r="AT9508" s="130"/>
      <c r="BF9508" s="33">
        <f t="shared" si="1489"/>
        <v>41242</v>
      </c>
      <c r="BG9508" s="34">
        <f t="shared" si="1484"/>
        <v>82.88000000000001</v>
      </c>
      <c r="BH9508" s="32">
        <f t="shared" si="1485"/>
        <v>1</v>
      </c>
      <c r="BI9508" s="32">
        <f t="shared" si="1486"/>
        <v>0</v>
      </c>
      <c r="BJ9508" s="69">
        <f t="shared" si="1487"/>
        <v>0</v>
      </c>
      <c r="BK9508" s="158" t="str">
        <f t="shared" si="1488"/>
        <v/>
      </c>
    </row>
    <row r="9509" spans="1:63" ht="12" customHeight="1" x14ac:dyDescent="0.2">
      <c r="A9509" s="8"/>
      <c r="B9509" s="7"/>
      <c r="C9509" s="7"/>
      <c r="D9509" s="7"/>
      <c r="E9509" s="7"/>
      <c r="F9509" s="7"/>
      <c r="G9509" s="7"/>
      <c r="H9509" s="7"/>
      <c r="I9509" s="10"/>
      <c r="J9509" s="25"/>
      <c r="K9509" s="250"/>
      <c r="L9509" s="31"/>
      <c r="M9509" s="9"/>
      <c r="N9509" s="11" t="s">
        <v>25</v>
      </c>
      <c r="O9509" s="39"/>
      <c r="P9509" s="47"/>
      <c r="Q9509" s="13"/>
      <c r="R9509" s="248">
        <f t="shared" si="1480"/>
        <v>0</v>
      </c>
      <c r="S9509" s="248">
        <f t="shared" si="1481"/>
        <v>0</v>
      </c>
      <c r="T9509" s="248">
        <f t="shared" si="1482"/>
        <v>0</v>
      </c>
      <c r="U9509" s="248">
        <f t="shared" si="1483"/>
        <v>0</v>
      </c>
      <c r="V9509" s="13"/>
      <c r="W9509" s="7"/>
      <c r="AT9509" s="130"/>
      <c r="BF9509" s="33">
        <f t="shared" si="1489"/>
        <v>41242</v>
      </c>
      <c r="BG9509" s="34">
        <f t="shared" si="1484"/>
        <v>82.88000000000001</v>
      </c>
      <c r="BH9509" s="32">
        <f t="shared" si="1485"/>
        <v>1</v>
      </c>
      <c r="BI9509" s="32">
        <f t="shared" si="1486"/>
        <v>0</v>
      </c>
      <c r="BJ9509" s="69">
        <f t="shared" si="1487"/>
        <v>0</v>
      </c>
      <c r="BK9509" s="158" t="str">
        <f t="shared" si="1488"/>
        <v/>
      </c>
    </row>
    <row r="9510" spans="1:63" ht="12" customHeight="1" x14ac:dyDescent="0.2">
      <c r="A9510" s="8"/>
      <c r="B9510" s="7"/>
      <c r="C9510" s="7"/>
      <c r="D9510" s="7"/>
      <c r="E9510" s="7"/>
      <c r="F9510" s="7"/>
      <c r="G9510" s="7"/>
      <c r="H9510" s="7"/>
      <c r="I9510" s="10"/>
      <c r="J9510" s="25"/>
      <c r="K9510" s="250"/>
      <c r="L9510" s="31"/>
      <c r="M9510" s="9"/>
      <c r="N9510" s="11" t="s">
        <v>25</v>
      </c>
      <c r="O9510" s="39"/>
      <c r="P9510" s="47"/>
      <c r="Q9510" s="13"/>
      <c r="R9510" s="248">
        <f t="shared" si="1480"/>
        <v>0</v>
      </c>
      <c r="S9510" s="248">
        <f t="shared" si="1481"/>
        <v>0</v>
      </c>
      <c r="T9510" s="248">
        <f t="shared" si="1482"/>
        <v>0</v>
      </c>
      <c r="U9510" s="248">
        <f t="shared" si="1483"/>
        <v>0</v>
      </c>
      <c r="V9510" s="13"/>
      <c r="W9510" s="7"/>
      <c r="AT9510" s="130"/>
      <c r="BF9510" s="33">
        <f t="shared" si="1489"/>
        <v>41242</v>
      </c>
      <c r="BG9510" s="34">
        <f t="shared" si="1484"/>
        <v>82.88000000000001</v>
      </c>
      <c r="BH9510" s="32">
        <f t="shared" si="1485"/>
        <v>1</v>
      </c>
      <c r="BI9510" s="32">
        <f t="shared" si="1486"/>
        <v>0</v>
      </c>
      <c r="BJ9510" s="69">
        <f t="shared" si="1487"/>
        <v>0</v>
      </c>
      <c r="BK9510" s="158" t="str">
        <f t="shared" si="1488"/>
        <v/>
      </c>
    </row>
    <row r="9511" spans="1:63" ht="12" customHeight="1" x14ac:dyDescent="0.2">
      <c r="A9511" s="8"/>
      <c r="B9511" s="7"/>
      <c r="C9511" s="7"/>
      <c r="D9511" s="7"/>
      <c r="E9511" s="7"/>
      <c r="F9511" s="7"/>
      <c r="G9511" s="7"/>
      <c r="H9511" s="7"/>
      <c r="I9511" s="10"/>
      <c r="J9511" s="25"/>
      <c r="K9511" s="250"/>
      <c r="L9511" s="31"/>
      <c r="M9511" s="9"/>
      <c r="N9511" s="11" t="s">
        <v>25</v>
      </c>
      <c r="O9511" s="39"/>
      <c r="P9511" s="47"/>
      <c r="Q9511" s="13"/>
      <c r="R9511" s="248">
        <f t="shared" si="1480"/>
        <v>0</v>
      </c>
      <c r="S9511" s="248">
        <f t="shared" si="1481"/>
        <v>0</v>
      </c>
      <c r="T9511" s="248">
        <f t="shared" si="1482"/>
        <v>0</v>
      </c>
      <c r="U9511" s="248">
        <f t="shared" si="1483"/>
        <v>0</v>
      </c>
      <c r="V9511" s="13"/>
      <c r="W9511" s="7"/>
      <c r="AT9511" s="130"/>
      <c r="BF9511" s="33">
        <f t="shared" si="1489"/>
        <v>41242</v>
      </c>
      <c r="BG9511" s="34">
        <f t="shared" si="1484"/>
        <v>82.88000000000001</v>
      </c>
      <c r="BH9511" s="32">
        <f t="shared" si="1485"/>
        <v>1</v>
      </c>
      <c r="BI9511" s="32">
        <f t="shared" si="1486"/>
        <v>0</v>
      </c>
      <c r="BJ9511" s="69">
        <f t="shared" si="1487"/>
        <v>0</v>
      </c>
      <c r="BK9511" s="158" t="str">
        <f t="shared" si="1488"/>
        <v/>
      </c>
    </row>
    <row r="9512" spans="1:63" ht="12" customHeight="1" x14ac:dyDescent="0.2">
      <c r="A9512" s="8"/>
      <c r="B9512" s="7"/>
      <c r="C9512" s="7"/>
      <c r="D9512" s="7"/>
      <c r="E9512" s="7"/>
      <c r="F9512" s="7"/>
      <c r="G9512" s="7"/>
      <c r="H9512" s="7"/>
      <c r="I9512" s="10"/>
      <c r="J9512" s="25"/>
      <c r="K9512" s="250"/>
      <c r="L9512" s="31"/>
      <c r="M9512" s="9"/>
      <c r="N9512" s="11" t="s">
        <v>25</v>
      </c>
      <c r="O9512" s="39"/>
      <c r="P9512" s="47"/>
      <c r="Q9512" s="13"/>
      <c r="R9512" s="248">
        <f t="shared" si="1480"/>
        <v>0</v>
      </c>
      <c r="S9512" s="248">
        <f t="shared" si="1481"/>
        <v>0</v>
      </c>
      <c r="T9512" s="248">
        <f t="shared" si="1482"/>
        <v>0</v>
      </c>
      <c r="U9512" s="248">
        <f t="shared" si="1483"/>
        <v>0</v>
      </c>
      <c r="V9512" s="13"/>
      <c r="W9512" s="7"/>
      <c r="AT9512" s="130"/>
      <c r="BF9512" s="33">
        <f t="shared" si="1489"/>
        <v>41242</v>
      </c>
      <c r="BG9512" s="34">
        <f t="shared" si="1484"/>
        <v>82.88000000000001</v>
      </c>
      <c r="BH9512" s="32">
        <f t="shared" si="1485"/>
        <v>1</v>
      </c>
      <c r="BI9512" s="32">
        <f t="shared" si="1486"/>
        <v>0</v>
      </c>
      <c r="BJ9512" s="69">
        <f t="shared" si="1487"/>
        <v>0</v>
      </c>
      <c r="BK9512" s="158" t="str">
        <f t="shared" si="1488"/>
        <v/>
      </c>
    </row>
    <row r="9513" spans="1:63" ht="12" customHeight="1" x14ac:dyDescent="0.2">
      <c r="A9513" s="8"/>
      <c r="B9513" s="7"/>
      <c r="C9513" s="7"/>
      <c r="D9513" s="7"/>
      <c r="E9513" s="7"/>
      <c r="F9513" s="7"/>
      <c r="G9513" s="7"/>
      <c r="H9513" s="7"/>
      <c r="I9513" s="10"/>
      <c r="J9513" s="25"/>
      <c r="K9513" s="250"/>
      <c r="L9513" s="31"/>
      <c r="M9513" s="9"/>
      <c r="N9513" s="11" t="s">
        <v>25</v>
      </c>
      <c r="O9513" s="39"/>
      <c r="P9513" s="47"/>
      <c r="Q9513" s="13"/>
      <c r="R9513" s="248">
        <f t="shared" si="1480"/>
        <v>0</v>
      </c>
      <c r="S9513" s="248">
        <f t="shared" si="1481"/>
        <v>0</v>
      </c>
      <c r="T9513" s="248">
        <f t="shared" si="1482"/>
        <v>0</v>
      </c>
      <c r="U9513" s="248">
        <f t="shared" si="1483"/>
        <v>0</v>
      </c>
      <c r="V9513" s="13"/>
      <c r="W9513" s="7"/>
      <c r="AT9513" s="130"/>
      <c r="BF9513" s="33">
        <f t="shared" si="1489"/>
        <v>41242</v>
      </c>
      <c r="BG9513" s="34">
        <f t="shared" si="1484"/>
        <v>82.88000000000001</v>
      </c>
      <c r="BH9513" s="32">
        <f t="shared" si="1485"/>
        <v>1</v>
      </c>
      <c r="BI9513" s="32">
        <f t="shared" si="1486"/>
        <v>0</v>
      </c>
      <c r="BJ9513" s="69">
        <f t="shared" si="1487"/>
        <v>0</v>
      </c>
      <c r="BK9513" s="158" t="str">
        <f t="shared" si="1488"/>
        <v/>
      </c>
    </row>
    <row r="9514" spans="1:63" ht="12" customHeight="1" x14ac:dyDescent="0.2">
      <c r="A9514" s="8"/>
      <c r="B9514" s="7"/>
      <c r="C9514" s="7"/>
      <c r="D9514" s="7"/>
      <c r="E9514" s="7"/>
      <c r="F9514" s="7"/>
      <c r="G9514" s="7"/>
      <c r="H9514" s="7"/>
      <c r="I9514" s="10"/>
      <c r="J9514" s="25"/>
      <c r="K9514" s="250"/>
      <c r="L9514" s="31"/>
      <c r="M9514" s="9"/>
      <c r="N9514" s="11" t="s">
        <v>25</v>
      </c>
      <c r="O9514" s="39"/>
      <c r="P9514" s="47"/>
      <c r="Q9514" s="13"/>
      <c r="R9514" s="248">
        <f t="shared" si="1480"/>
        <v>0</v>
      </c>
      <c r="S9514" s="248">
        <f t="shared" si="1481"/>
        <v>0</v>
      </c>
      <c r="T9514" s="248">
        <f t="shared" si="1482"/>
        <v>0</v>
      </c>
      <c r="U9514" s="248">
        <f t="shared" si="1483"/>
        <v>0</v>
      </c>
      <c r="V9514" s="13"/>
      <c r="W9514" s="7"/>
      <c r="AT9514" s="130"/>
      <c r="BF9514" s="33">
        <f t="shared" si="1489"/>
        <v>41242</v>
      </c>
      <c r="BG9514" s="34">
        <f t="shared" si="1484"/>
        <v>82.88000000000001</v>
      </c>
      <c r="BH9514" s="32">
        <f t="shared" si="1485"/>
        <v>1</v>
      </c>
      <c r="BI9514" s="32">
        <f t="shared" si="1486"/>
        <v>0</v>
      </c>
      <c r="BJ9514" s="69">
        <f t="shared" si="1487"/>
        <v>0</v>
      </c>
      <c r="BK9514" s="158" t="str">
        <f t="shared" si="1488"/>
        <v/>
      </c>
    </row>
    <row r="9515" spans="1:63" ht="12" customHeight="1" x14ac:dyDescent="0.2">
      <c r="A9515" s="8"/>
      <c r="B9515" s="7"/>
      <c r="C9515" s="7"/>
      <c r="D9515" s="7"/>
      <c r="E9515" s="7"/>
      <c r="F9515" s="7"/>
      <c r="G9515" s="7"/>
      <c r="H9515" s="7"/>
      <c r="I9515" s="10"/>
      <c r="J9515" s="25"/>
      <c r="K9515" s="250"/>
      <c r="L9515" s="31"/>
      <c r="M9515" s="9"/>
      <c r="N9515" s="11" t="s">
        <v>25</v>
      </c>
      <c r="O9515" s="39"/>
      <c r="P9515" s="47"/>
      <c r="Q9515" s="13"/>
      <c r="R9515" s="248">
        <f t="shared" si="1480"/>
        <v>0</v>
      </c>
      <c r="S9515" s="248">
        <f t="shared" si="1481"/>
        <v>0</v>
      </c>
      <c r="T9515" s="248">
        <f t="shared" si="1482"/>
        <v>0</v>
      </c>
      <c r="U9515" s="248">
        <f t="shared" si="1483"/>
        <v>0</v>
      </c>
      <c r="V9515" s="13"/>
      <c r="W9515" s="7"/>
      <c r="AT9515" s="130"/>
      <c r="BF9515" s="33">
        <f t="shared" si="1489"/>
        <v>41242</v>
      </c>
      <c r="BG9515" s="34">
        <f t="shared" si="1484"/>
        <v>82.88000000000001</v>
      </c>
      <c r="BH9515" s="32">
        <f t="shared" si="1485"/>
        <v>1</v>
      </c>
      <c r="BI9515" s="32">
        <f t="shared" si="1486"/>
        <v>0</v>
      </c>
      <c r="BJ9515" s="69">
        <f t="shared" si="1487"/>
        <v>0</v>
      </c>
      <c r="BK9515" s="158" t="str">
        <f t="shared" si="1488"/>
        <v/>
      </c>
    </row>
    <row r="9516" spans="1:63" ht="12" customHeight="1" x14ac:dyDescent="0.2">
      <c r="A9516" s="8"/>
      <c r="B9516" s="7"/>
      <c r="C9516" s="7"/>
      <c r="D9516" s="7"/>
      <c r="E9516" s="7"/>
      <c r="F9516" s="7"/>
      <c r="G9516" s="7"/>
      <c r="H9516" s="7"/>
      <c r="I9516" s="10"/>
      <c r="J9516" s="25"/>
      <c r="K9516" s="250"/>
      <c r="L9516" s="31"/>
      <c r="M9516" s="9"/>
      <c r="N9516" s="11" t="s">
        <v>25</v>
      </c>
      <c r="O9516" s="39"/>
      <c r="P9516" s="47"/>
      <c r="Q9516" s="13"/>
      <c r="R9516" s="248">
        <f t="shared" si="1480"/>
        <v>0</v>
      </c>
      <c r="S9516" s="248">
        <f t="shared" si="1481"/>
        <v>0</v>
      </c>
      <c r="T9516" s="248">
        <f t="shared" si="1482"/>
        <v>0</v>
      </c>
      <c r="U9516" s="248">
        <f t="shared" si="1483"/>
        <v>0</v>
      </c>
      <c r="V9516" s="13"/>
      <c r="W9516" s="7"/>
      <c r="AT9516" s="130"/>
      <c r="BF9516" s="33">
        <f t="shared" si="1489"/>
        <v>41242</v>
      </c>
      <c r="BG9516" s="34">
        <f t="shared" si="1484"/>
        <v>82.88000000000001</v>
      </c>
      <c r="BH9516" s="32">
        <f t="shared" si="1485"/>
        <v>1</v>
      </c>
      <c r="BI9516" s="32">
        <f t="shared" si="1486"/>
        <v>0</v>
      </c>
      <c r="BJ9516" s="69">
        <f t="shared" si="1487"/>
        <v>0</v>
      </c>
      <c r="BK9516" s="158" t="str">
        <f t="shared" si="1488"/>
        <v/>
      </c>
    </row>
    <row r="9517" spans="1:63" ht="12" customHeight="1" x14ac:dyDescent="0.2">
      <c r="A9517" s="8"/>
      <c r="B9517" s="7"/>
      <c r="C9517" s="7"/>
      <c r="D9517" s="7"/>
      <c r="E9517" s="7"/>
      <c r="F9517" s="7"/>
      <c r="G9517" s="7"/>
      <c r="H9517" s="7"/>
      <c r="I9517" s="10"/>
      <c r="J9517" s="25"/>
      <c r="K9517" s="250"/>
      <c r="L9517" s="31"/>
      <c r="M9517" s="9"/>
      <c r="N9517" s="11" t="s">
        <v>25</v>
      </c>
      <c r="O9517" s="39"/>
      <c r="P9517" s="47"/>
      <c r="Q9517" s="13"/>
      <c r="R9517" s="248">
        <f t="shared" si="1480"/>
        <v>0</v>
      </c>
      <c r="S9517" s="248">
        <f t="shared" si="1481"/>
        <v>0</v>
      </c>
      <c r="T9517" s="248">
        <f t="shared" si="1482"/>
        <v>0</v>
      </c>
      <c r="U9517" s="248">
        <f t="shared" si="1483"/>
        <v>0</v>
      </c>
      <c r="V9517" s="13"/>
      <c r="W9517" s="7"/>
      <c r="AT9517" s="130"/>
      <c r="BF9517" s="33">
        <f t="shared" si="1489"/>
        <v>41242</v>
      </c>
      <c r="BG9517" s="34">
        <f t="shared" si="1484"/>
        <v>82.88000000000001</v>
      </c>
      <c r="BH9517" s="32">
        <f t="shared" si="1485"/>
        <v>1</v>
      </c>
      <c r="BI9517" s="32">
        <f t="shared" si="1486"/>
        <v>0</v>
      </c>
      <c r="BJ9517" s="69">
        <f t="shared" si="1487"/>
        <v>0</v>
      </c>
      <c r="BK9517" s="158" t="str">
        <f t="shared" si="1488"/>
        <v/>
      </c>
    </row>
    <row r="9518" spans="1:63" ht="12" customHeight="1" x14ac:dyDescent="0.2">
      <c r="A9518" s="8"/>
      <c r="B9518" s="7"/>
      <c r="C9518" s="7"/>
      <c r="D9518" s="7"/>
      <c r="E9518" s="7"/>
      <c r="F9518" s="7"/>
      <c r="G9518" s="7"/>
      <c r="H9518" s="7"/>
      <c r="I9518" s="10"/>
      <c r="J9518" s="25"/>
      <c r="K9518" s="250"/>
      <c r="L9518" s="31"/>
      <c r="M9518" s="9"/>
      <c r="N9518" s="11" t="s">
        <v>25</v>
      </c>
      <c r="O9518" s="39"/>
      <c r="P9518" s="47"/>
      <c r="Q9518" s="13"/>
      <c r="R9518" s="248">
        <f t="shared" si="1480"/>
        <v>0</v>
      </c>
      <c r="S9518" s="248">
        <f t="shared" si="1481"/>
        <v>0</v>
      </c>
      <c r="T9518" s="248">
        <f t="shared" si="1482"/>
        <v>0</v>
      </c>
      <c r="U9518" s="248">
        <f t="shared" si="1483"/>
        <v>0</v>
      </c>
      <c r="V9518" s="13"/>
      <c r="W9518" s="7"/>
      <c r="AT9518" s="130"/>
      <c r="BF9518" s="33">
        <f t="shared" si="1489"/>
        <v>41242</v>
      </c>
      <c r="BG9518" s="34">
        <f t="shared" si="1484"/>
        <v>82.88000000000001</v>
      </c>
      <c r="BH9518" s="32">
        <f t="shared" si="1485"/>
        <v>1</v>
      </c>
      <c r="BI9518" s="32">
        <f t="shared" si="1486"/>
        <v>0</v>
      </c>
      <c r="BJ9518" s="69">
        <f t="shared" si="1487"/>
        <v>0</v>
      </c>
      <c r="BK9518" s="158" t="str">
        <f t="shared" si="1488"/>
        <v/>
      </c>
    </row>
    <row r="9519" spans="1:63" ht="12" customHeight="1" x14ac:dyDescent="0.2">
      <c r="A9519" s="8"/>
      <c r="B9519" s="7"/>
      <c r="C9519" s="7"/>
      <c r="D9519" s="7"/>
      <c r="E9519" s="7"/>
      <c r="F9519" s="7"/>
      <c r="G9519" s="7"/>
      <c r="H9519" s="7"/>
      <c r="I9519" s="10"/>
      <c r="J9519" s="25"/>
      <c r="K9519" s="250"/>
      <c r="L9519" s="31"/>
      <c r="M9519" s="9"/>
      <c r="N9519" s="11" t="s">
        <v>25</v>
      </c>
      <c r="O9519" s="39"/>
      <c r="P9519" s="47"/>
      <c r="Q9519" s="13"/>
      <c r="R9519" s="248">
        <f t="shared" si="1480"/>
        <v>0</v>
      </c>
      <c r="S9519" s="248">
        <f t="shared" si="1481"/>
        <v>0</v>
      </c>
      <c r="T9519" s="248">
        <f t="shared" si="1482"/>
        <v>0</v>
      </c>
      <c r="U9519" s="248">
        <f t="shared" si="1483"/>
        <v>0</v>
      </c>
      <c r="V9519" s="13"/>
      <c r="W9519" s="7"/>
      <c r="AT9519" s="130"/>
      <c r="BF9519" s="33">
        <f t="shared" si="1489"/>
        <v>41242</v>
      </c>
      <c r="BG9519" s="34">
        <f t="shared" si="1484"/>
        <v>82.88000000000001</v>
      </c>
      <c r="BH9519" s="32">
        <f t="shared" si="1485"/>
        <v>1</v>
      </c>
      <c r="BI9519" s="32">
        <f t="shared" si="1486"/>
        <v>0</v>
      </c>
      <c r="BJ9519" s="69">
        <f t="shared" si="1487"/>
        <v>0</v>
      </c>
      <c r="BK9519" s="158" t="str">
        <f t="shared" si="1488"/>
        <v/>
      </c>
    </row>
    <row r="9520" spans="1:63" ht="12" customHeight="1" x14ac:dyDescent="0.2">
      <c r="A9520" s="8"/>
      <c r="B9520" s="7"/>
      <c r="C9520" s="7"/>
      <c r="D9520" s="7"/>
      <c r="E9520" s="7"/>
      <c r="F9520" s="7"/>
      <c r="G9520" s="7"/>
      <c r="H9520" s="7"/>
      <c r="I9520" s="10"/>
      <c r="J9520" s="25"/>
      <c r="K9520" s="250"/>
      <c r="L9520" s="31"/>
      <c r="M9520" s="9"/>
      <c r="N9520" s="11" t="s">
        <v>25</v>
      </c>
      <c r="O9520" s="39"/>
      <c r="P9520" s="47"/>
      <c r="Q9520" s="13"/>
      <c r="R9520" s="248">
        <f t="shared" si="1480"/>
        <v>0</v>
      </c>
      <c r="S9520" s="248">
        <f t="shared" si="1481"/>
        <v>0</v>
      </c>
      <c r="T9520" s="248">
        <f t="shared" si="1482"/>
        <v>0</v>
      </c>
      <c r="U9520" s="248">
        <f t="shared" si="1483"/>
        <v>0</v>
      </c>
      <c r="V9520" s="13"/>
      <c r="W9520" s="7"/>
      <c r="AT9520" s="130"/>
      <c r="BF9520" s="33">
        <f t="shared" si="1489"/>
        <v>41242</v>
      </c>
      <c r="BG9520" s="34">
        <f t="shared" si="1484"/>
        <v>82.88000000000001</v>
      </c>
      <c r="BH9520" s="32">
        <f t="shared" si="1485"/>
        <v>1</v>
      </c>
      <c r="BI9520" s="32">
        <f t="shared" si="1486"/>
        <v>0</v>
      </c>
      <c r="BJ9520" s="69">
        <f t="shared" si="1487"/>
        <v>0</v>
      </c>
      <c r="BK9520" s="158" t="str">
        <f t="shared" si="1488"/>
        <v/>
      </c>
    </row>
    <row r="9521" spans="1:63" ht="12" customHeight="1" x14ac:dyDescent="0.2">
      <c r="A9521" s="8"/>
      <c r="B9521" s="7"/>
      <c r="C9521" s="7"/>
      <c r="D9521" s="7"/>
      <c r="E9521" s="7"/>
      <c r="F9521" s="7"/>
      <c r="G9521" s="7"/>
      <c r="H9521" s="7"/>
      <c r="I9521" s="10"/>
      <c r="J9521" s="25"/>
      <c r="K9521" s="250"/>
      <c r="L9521" s="31"/>
      <c r="M9521" s="9"/>
      <c r="N9521" s="11" t="s">
        <v>25</v>
      </c>
      <c r="O9521" s="39"/>
      <c r="P9521" s="47"/>
      <c r="Q9521" s="13"/>
      <c r="R9521" s="248">
        <f t="shared" si="1480"/>
        <v>0</v>
      </c>
      <c r="S9521" s="248">
        <f t="shared" si="1481"/>
        <v>0</v>
      </c>
      <c r="T9521" s="248">
        <f t="shared" si="1482"/>
        <v>0</v>
      </c>
      <c r="U9521" s="248">
        <f t="shared" si="1483"/>
        <v>0</v>
      </c>
      <c r="V9521" s="13"/>
      <c r="W9521" s="7"/>
      <c r="AT9521" s="130"/>
      <c r="BF9521" s="33">
        <f t="shared" si="1489"/>
        <v>41242</v>
      </c>
      <c r="BG9521" s="34">
        <f t="shared" si="1484"/>
        <v>82.88000000000001</v>
      </c>
      <c r="BH9521" s="32">
        <f t="shared" si="1485"/>
        <v>1</v>
      </c>
      <c r="BI9521" s="32">
        <f t="shared" si="1486"/>
        <v>0</v>
      </c>
      <c r="BJ9521" s="69">
        <f t="shared" si="1487"/>
        <v>0</v>
      </c>
      <c r="BK9521" s="158" t="str">
        <f t="shared" si="1488"/>
        <v/>
      </c>
    </row>
    <row r="9522" spans="1:63" ht="12" customHeight="1" x14ac:dyDescent="0.2">
      <c r="A9522" s="8"/>
      <c r="B9522" s="7"/>
      <c r="C9522" s="7"/>
      <c r="D9522" s="7"/>
      <c r="E9522" s="7"/>
      <c r="F9522" s="7"/>
      <c r="G9522" s="7"/>
      <c r="H9522" s="7"/>
      <c r="I9522" s="10"/>
      <c r="J9522" s="25"/>
      <c r="K9522" s="250"/>
      <c r="L9522" s="31"/>
      <c r="M9522" s="9"/>
      <c r="N9522" s="11" t="s">
        <v>25</v>
      </c>
      <c r="O9522" s="39"/>
      <c r="P9522" s="47"/>
      <c r="Q9522" s="13"/>
      <c r="R9522" s="248">
        <f t="shared" si="1480"/>
        <v>0</v>
      </c>
      <c r="S9522" s="248">
        <f t="shared" si="1481"/>
        <v>0</v>
      </c>
      <c r="T9522" s="248">
        <f t="shared" si="1482"/>
        <v>0</v>
      </c>
      <c r="U9522" s="248">
        <f t="shared" si="1483"/>
        <v>0</v>
      </c>
      <c r="V9522" s="13"/>
      <c r="W9522" s="7"/>
      <c r="AT9522" s="130"/>
      <c r="BF9522" s="33">
        <f t="shared" si="1489"/>
        <v>41242</v>
      </c>
      <c r="BG9522" s="34">
        <f t="shared" si="1484"/>
        <v>82.88000000000001</v>
      </c>
      <c r="BH9522" s="32">
        <f t="shared" si="1485"/>
        <v>1</v>
      </c>
      <c r="BI9522" s="32">
        <f t="shared" si="1486"/>
        <v>0</v>
      </c>
      <c r="BJ9522" s="69">
        <f t="shared" si="1487"/>
        <v>0</v>
      </c>
      <c r="BK9522" s="158" t="str">
        <f t="shared" si="1488"/>
        <v/>
      </c>
    </row>
    <row r="9523" spans="1:63" ht="12" customHeight="1" x14ac:dyDescent="0.2">
      <c r="A9523" s="8"/>
      <c r="B9523" s="7"/>
      <c r="C9523" s="7"/>
      <c r="D9523" s="7"/>
      <c r="E9523" s="7"/>
      <c r="F9523" s="7"/>
      <c r="G9523" s="7"/>
      <c r="H9523" s="7"/>
      <c r="I9523" s="10"/>
      <c r="J9523" s="25"/>
      <c r="K9523" s="250"/>
      <c r="L9523" s="31"/>
      <c r="M9523" s="9"/>
      <c r="N9523" s="11" t="s">
        <v>25</v>
      </c>
      <c r="O9523" s="39"/>
      <c r="P9523" s="47"/>
      <c r="Q9523" s="13"/>
      <c r="R9523" s="248">
        <f t="shared" si="1480"/>
        <v>0</v>
      </c>
      <c r="S9523" s="248">
        <f t="shared" si="1481"/>
        <v>0</v>
      </c>
      <c r="T9523" s="248">
        <f t="shared" si="1482"/>
        <v>0</v>
      </c>
      <c r="U9523" s="248">
        <f t="shared" si="1483"/>
        <v>0</v>
      </c>
      <c r="V9523" s="13"/>
      <c r="W9523" s="7"/>
      <c r="AT9523" s="130"/>
      <c r="BF9523" s="33">
        <f t="shared" si="1489"/>
        <v>41242</v>
      </c>
      <c r="BG9523" s="34">
        <f t="shared" si="1484"/>
        <v>82.88000000000001</v>
      </c>
      <c r="BH9523" s="32">
        <f t="shared" si="1485"/>
        <v>1</v>
      </c>
      <c r="BI9523" s="32">
        <f t="shared" si="1486"/>
        <v>0</v>
      </c>
      <c r="BJ9523" s="69">
        <f t="shared" si="1487"/>
        <v>0</v>
      </c>
      <c r="BK9523" s="158" t="str">
        <f t="shared" si="1488"/>
        <v/>
      </c>
    </row>
    <row r="9524" spans="1:63" ht="12" customHeight="1" x14ac:dyDescent="0.2">
      <c r="A9524" s="8"/>
      <c r="B9524" s="7"/>
      <c r="C9524" s="7"/>
      <c r="D9524" s="7"/>
      <c r="E9524" s="7"/>
      <c r="F9524" s="7"/>
      <c r="G9524" s="7"/>
      <c r="H9524" s="7"/>
      <c r="I9524" s="10"/>
      <c r="J9524" s="25"/>
      <c r="K9524" s="250"/>
      <c r="L9524" s="31"/>
      <c r="M9524" s="9"/>
      <c r="N9524" s="11" t="s">
        <v>25</v>
      </c>
      <c r="O9524" s="39"/>
      <c r="P9524" s="47"/>
      <c r="Q9524" s="13"/>
      <c r="R9524" s="248">
        <f t="shared" si="1480"/>
        <v>0</v>
      </c>
      <c r="S9524" s="248">
        <f t="shared" si="1481"/>
        <v>0</v>
      </c>
      <c r="T9524" s="248">
        <f t="shared" si="1482"/>
        <v>0</v>
      </c>
      <c r="U9524" s="248">
        <f t="shared" si="1483"/>
        <v>0</v>
      </c>
      <c r="V9524" s="13"/>
      <c r="W9524" s="7"/>
      <c r="AT9524" s="130"/>
      <c r="BF9524" s="33">
        <f t="shared" si="1489"/>
        <v>41242</v>
      </c>
      <c r="BG9524" s="34">
        <f t="shared" si="1484"/>
        <v>82.88000000000001</v>
      </c>
      <c r="BH9524" s="32">
        <f t="shared" si="1485"/>
        <v>1</v>
      </c>
      <c r="BI9524" s="32">
        <f t="shared" si="1486"/>
        <v>0</v>
      </c>
      <c r="BJ9524" s="69">
        <f t="shared" si="1487"/>
        <v>0</v>
      </c>
      <c r="BK9524" s="158" t="str">
        <f t="shared" si="1488"/>
        <v/>
      </c>
    </row>
    <row r="9525" spans="1:63" ht="12" customHeight="1" x14ac:dyDescent="0.2">
      <c r="A9525" s="8"/>
      <c r="B9525" s="7"/>
      <c r="C9525" s="7"/>
      <c r="D9525" s="7"/>
      <c r="E9525" s="7"/>
      <c r="F9525" s="7"/>
      <c r="G9525" s="7"/>
      <c r="H9525" s="7"/>
      <c r="I9525" s="10"/>
      <c r="J9525" s="25"/>
      <c r="K9525" s="250"/>
      <c r="L9525" s="31"/>
      <c r="M9525" s="9"/>
      <c r="N9525" s="11" t="s">
        <v>25</v>
      </c>
      <c r="O9525" s="39"/>
      <c r="P9525" s="47"/>
      <c r="Q9525" s="13"/>
      <c r="R9525" s="248">
        <f t="shared" si="1480"/>
        <v>0</v>
      </c>
      <c r="S9525" s="248">
        <f t="shared" si="1481"/>
        <v>0</v>
      </c>
      <c r="T9525" s="248">
        <f t="shared" si="1482"/>
        <v>0</v>
      </c>
      <c r="U9525" s="248">
        <f t="shared" si="1483"/>
        <v>0</v>
      </c>
      <c r="V9525" s="13"/>
      <c r="W9525" s="7"/>
      <c r="AT9525" s="130"/>
      <c r="BF9525" s="33">
        <f t="shared" si="1489"/>
        <v>41242</v>
      </c>
      <c r="BG9525" s="34">
        <f t="shared" si="1484"/>
        <v>82.88000000000001</v>
      </c>
      <c r="BH9525" s="32">
        <f t="shared" si="1485"/>
        <v>1</v>
      </c>
      <c r="BI9525" s="32">
        <f t="shared" si="1486"/>
        <v>0</v>
      </c>
      <c r="BJ9525" s="69">
        <f t="shared" si="1487"/>
        <v>0</v>
      </c>
      <c r="BK9525" s="158" t="str">
        <f t="shared" si="1488"/>
        <v/>
      </c>
    </row>
    <row r="9526" spans="1:63" ht="12" customHeight="1" x14ac:dyDescent="0.2">
      <c r="A9526" s="8"/>
      <c r="B9526" s="7"/>
      <c r="C9526" s="7"/>
      <c r="D9526" s="7"/>
      <c r="E9526" s="7"/>
      <c r="F9526" s="7"/>
      <c r="G9526" s="7"/>
      <c r="H9526" s="7"/>
      <c r="I9526" s="10"/>
      <c r="J9526" s="25"/>
      <c r="K9526" s="250"/>
      <c r="L9526" s="31"/>
      <c r="M9526" s="9"/>
      <c r="N9526" s="11" t="s">
        <v>25</v>
      </c>
      <c r="O9526" s="39"/>
      <c r="P9526" s="47"/>
      <c r="Q9526" s="13"/>
      <c r="R9526" s="248">
        <f t="shared" si="1480"/>
        <v>0</v>
      </c>
      <c r="S9526" s="248">
        <f t="shared" si="1481"/>
        <v>0</v>
      </c>
      <c r="T9526" s="248">
        <f t="shared" si="1482"/>
        <v>0</v>
      </c>
      <c r="U9526" s="248">
        <f t="shared" si="1483"/>
        <v>0</v>
      </c>
      <c r="V9526" s="13"/>
      <c r="W9526" s="7"/>
      <c r="AT9526" s="130"/>
      <c r="BF9526" s="33">
        <f t="shared" si="1489"/>
        <v>41242</v>
      </c>
      <c r="BG9526" s="34">
        <f t="shared" si="1484"/>
        <v>82.88000000000001</v>
      </c>
      <c r="BH9526" s="32">
        <f t="shared" si="1485"/>
        <v>1</v>
      </c>
      <c r="BI9526" s="32">
        <f t="shared" si="1486"/>
        <v>0</v>
      </c>
      <c r="BJ9526" s="69">
        <f t="shared" si="1487"/>
        <v>0</v>
      </c>
      <c r="BK9526" s="158" t="str">
        <f t="shared" si="1488"/>
        <v/>
      </c>
    </row>
    <row r="9527" spans="1:63" ht="12" customHeight="1" x14ac:dyDescent="0.2">
      <c r="A9527" s="8"/>
      <c r="B9527" s="7"/>
      <c r="C9527" s="7"/>
      <c r="D9527" s="7"/>
      <c r="E9527" s="7"/>
      <c r="F9527" s="7"/>
      <c r="G9527" s="7"/>
      <c r="H9527" s="7"/>
      <c r="I9527" s="10"/>
      <c r="J9527" s="25"/>
      <c r="K9527" s="250"/>
      <c r="L9527" s="31"/>
      <c r="M9527" s="9"/>
      <c r="N9527" s="11" t="s">
        <v>25</v>
      </c>
      <c r="O9527" s="39"/>
      <c r="P9527" s="47"/>
      <c r="Q9527" s="13"/>
      <c r="R9527" s="248">
        <f t="shared" si="1480"/>
        <v>0</v>
      </c>
      <c r="S9527" s="248">
        <f t="shared" si="1481"/>
        <v>0</v>
      </c>
      <c r="T9527" s="248">
        <f t="shared" si="1482"/>
        <v>0</v>
      </c>
      <c r="U9527" s="248">
        <f t="shared" si="1483"/>
        <v>0</v>
      </c>
      <c r="V9527" s="13"/>
      <c r="W9527" s="7"/>
      <c r="AT9527" s="130"/>
      <c r="BF9527" s="33">
        <f t="shared" si="1489"/>
        <v>41242</v>
      </c>
      <c r="BG9527" s="34">
        <f t="shared" si="1484"/>
        <v>82.88000000000001</v>
      </c>
      <c r="BH9527" s="32">
        <f t="shared" si="1485"/>
        <v>1</v>
      </c>
      <c r="BI9527" s="32">
        <f t="shared" si="1486"/>
        <v>0</v>
      </c>
      <c r="BJ9527" s="69">
        <f t="shared" si="1487"/>
        <v>0</v>
      </c>
      <c r="BK9527" s="158" t="str">
        <f t="shared" si="1488"/>
        <v/>
      </c>
    </row>
    <row r="9528" spans="1:63" ht="12" customHeight="1" x14ac:dyDescent="0.2">
      <c r="A9528" s="8"/>
      <c r="B9528" s="7"/>
      <c r="C9528" s="7"/>
      <c r="D9528" s="7"/>
      <c r="E9528" s="7"/>
      <c r="F9528" s="7"/>
      <c r="G9528" s="7"/>
      <c r="H9528" s="7"/>
      <c r="I9528" s="10"/>
      <c r="J9528" s="25"/>
      <c r="K9528" s="250"/>
      <c r="L9528" s="31"/>
      <c r="M9528" s="9"/>
      <c r="N9528" s="11" t="s">
        <v>25</v>
      </c>
      <c r="O9528" s="39"/>
      <c r="P9528" s="47"/>
      <c r="Q9528" s="13"/>
      <c r="R9528" s="248">
        <f t="shared" si="1480"/>
        <v>0</v>
      </c>
      <c r="S9528" s="248">
        <f t="shared" si="1481"/>
        <v>0</v>
      </c>
      <c r="T9528" s="248">
        <f t="shared" si="1482"/>
        <v>0</v>
      </c>
      <c r="U9528" s="248">
        <f t="shared" si="1483"/>
        <v>0</v>
      </c>
      <c r="V9528" s="13"/>
      <c r="W9528" s="7"/>
      <c r="AT9528" s="130"/>
      <c r="BF9528" s="33">
        <f t="shared" si="1489"/>
        <v>41242</v>
      </c>
      <c r="BG9528" s="34">
        <f t="shared" si="1484"/>
        <v>82.88000000000001</v>
      </c>
      <c r="BH9528" s="32">
        <f t="shared" si="1485"/>
        <v>1</v>
      </c>
      <c r="BI9528" s="32">
        <f t="shared" si="1486"/>
        <v>0</v>
      </c>
      <c r="BJ9528" s="69">
        <f t="shared" si="1487"/>
        <v>0</v>
      </c>
      <c r="BK9528" s="158" t="str">
        <f t="shared" si="1488"/>
        <v/>
      </c>
    </row>
    <row r="9529" spans="1:63" ht="12" customHeight="1" x14ac:dyDescent="0.2">
      <c r="A9529" s="8"/>
      <c r="B9529" s="7"/>
      <c r="C9529" s="7"/>
      <c r="D9529" s="7"/>
      <c r="E9529" s="7"/>
      <c r="F9529" s="7"/>
      <c r="G9529" s="7"/>
      <c r="H9529" s="7"/>
      <c r="I9529" s="10"/>
      <c r="J9529" s="25"/>
      <c r="K9529" s="250"/>
      <c r="L9529" s="31"/>
      <c r="M9529" s="9"/>
      <c r="N9529" s="11" t="s">
        <v>25</v>
      </c>
      <c r="O9529" s="39"/>
      <c r="P9529" s="47"/>
      <c r="Q9529" s="13"/>
      <c r="R9529" s="248">
        <f t="shared" si="1480"/>
        <v>0</v>
      </c>
      <c r="S9529" s="248">
        <f t="shared" si="1481"/>
        <v>0</v>
      </c>
      <c r="T9529" s="248">
        <f t="shared" si="1482"/>
        <v>0</v>
      </c>
      <c r="U9529" s="248">
        <f t="shared" si="1483"/>
        <v>0</v>
      </c>
      <c r="V9529" s="13"/>
      <c r="W9529" s="7"/>
      <c r="AT9529" s="130"/>
      <c r="BF9529" s="33">
        <f t="shared" si="1489"/>
        <v>41242</v>
      </c>
      <c r="BG9529" s="34">
        <f t="shared" si="1484"/>
        <v>82.88000000000001</v>
      </c>
      <c r="BH9529" s="32">
        <f t="shared" si="1485"/>
        <v>1</v>
      </c>
      <c r="BI9529" s="32">
        <f t="shared" si="1486"/>
        <v>0</v>
      </c>
      <c r="BJ9529" s="69">
        <f t="shared" si="1487"/>
        <v>0</v>
      </c>
      <c r="BK9529" s="158" t="str">
        <f t="shared" si="1488"/>
        <v/>
      </c>
    </row>
    <row r="9530" spans="1:63" ht="12" customHeight="1" x14ac:dyDescent="0.2">
      <c r="A9530" s="8"/>
      <c r="B9530" s="7"/>
      <c r="C9530" s="7"/>
      <c r="D9530" s="7"/>
      <c r="E9530" s="7"/>
      <c r="F9530" s="7"/>
      <c r="G9530" s="7"/>
      <c r="H9530" s="7"/>
      <c r="I9530" s="10"/>
      <c r="J9530" s="25"/>
      <c r="K9530" s="250"/>
      <c r="L9530" s="31"/>
      <c r="M9530" s="9"/>
      <c r="N9530" s="11" t="s">
        <v>25</v>
      </c>
      <c r="O9530" s="39"/>
      <c r="P9530" s="47"/>
      <c r="Q9530" s="13"/>
      <c r="R9530" s="248">
        <f t="shared" si="1480"/>
        <v>0</v>
      </c>
      <c r="S9530" s="248">
        <f t="shared" si="1481"/>
        <v>0</v>
      </c>
      <c r="T9530" s="248">
        <f t="shared" si="1482"/>
        <v>0</v>
      </c>
      <c r="U9530" s="248">
        <f t="shared" si="1483"/>
        <v>0</v>
      </c>
      <c r="V9530" s="13"/>
      <c r="W9530" s="7"/>
      <c r="AT9530" s="130"/>
      <c r="BF9530" s="33">
        <f t="shared" si="1489"/>
        <v>41242</v>
      </c>
      <c r="BG9530" s="34">
        <f t="shared" si="1484"/>
        <v>82.88000000000001</v>
      </c>
      <c r="BH9530" s="32">
        <f t="shared" si="1485"/>
        <v>1</v>
      </c>
      <c r="BI9530" s="32">
        <f t="shared" si="1486"/>
        <v>0</v>
      </c>
      <c r="BJ9530" s="69">
        <f t="shared" si="1487"/>
        <v>0</v>
      </c>
      <c r="BK9530" s="158" t="str">
        <f t="shared" si="1488"/>
        <v/>
      </c>
    </row>
    <row r="9531" spans="1:63" ht="12" customHeight="1" x14ac:dyDescent="0.2">
      <c r="A9531" s="8"/>
      <c r="B9531" s="7"/>
      <c r="C9531" s="7"/>
      <c r="D9531" s="7"/>
      <c r="E9531" s="7"/>
      <c r="F9531" s="7"/>
      <c r="G9531" s="7"/>
      <c r="H9531" s="7"/>
      <c r="I9531" s="10"/>
      <c r="J9531" s="25"/>
      <c r="K9531" s="250"/>
      <c r="L9531" s="31"/>
      <c r="M9531" s="9"/>
      <c r="N9531" s="11" t="s">
        <v>25</v>
      </c>
      <c r="O9531" s="39"/>
      <c r="P9531" s="47"/>
      <c r="Q9531" s="13"/>
      <c r="R9531" s="248">
        <f t="shared" si="1480"/>
        <v>0</v>
      </c>
      <c r="S9531" s="248">
        <f t="shared" si="1481"/>
        <v>0</v>
      </c>
      <c r="T9531" s="248">
        <f t="shared" si="1482"/>
        <v>0</v>
      </c>
      <c r="U9531" s="248">
        <f t="shared" si="1483"/>
        <v>0</v>
      </c>
      <c r="V9531" s="13"/>
      <c r="W9531" s="7"/>
      <c r="AT9531" s="130"/>
      <c r="BF9531" s="33">
        <f t="shared" si="1489"/>
        <v>41242</v>
      </c>
      <c r="BG9531" s="34">
        <f t="shared" si="1484"/>
        <v>82.88000000000001</v>
      </c>
      <c r="BH9531" s="32">
        <f t="shared" si="1485"/>
        <v>1</v>
      </c>
      <c r="BI9531" s="32">
        <f t="shared" si="1486"/>
        <v>0</v>
      </c>
      <c r="BJ9531" s="69">
        <f t="shared" si="1487"/>
        <v>0</v>
      </c>
      <c r="BK9531" s="158" t="str">
        <f t="shared" si="1488"/>
        <v/>
      </c>
    </row>
    <row r="9532" spans="1:63" ht="12" customHeight="1" x14ac:dyDescent="0.2">
      <c r="A9532" s="8"/>
      <c r="B9532" s="7"/>
      <c r="C9532" s="7"/>
      <c r="D9532" s="7"/>
      <c r="E9532" s="7"/>
      <c r="F9532" s="7"/>
      <c r="G9532" s="7"/>
      <c r="H9532" s="7"/>
      <c r="I9532" s="10"/>
      <c r="J9532" s="25"/>
      <c r="K9532" s="250"/>
      <c r="L9532" s="31"/>
      <c r="M9532" s="9"/>
      <c r="N9532" s="11" t="s">
        <v>25</v>
      </c>
      <c r="O9532" s="39"/>
      <c r="P9532" s="47"/>
      <c r="Q9532" s="13"/>
      <c r="R9532" s="248">
        <f t="shared" si="1480"/>
        <v>0</v>
      </c>
      <c r="S9532" s="248">
        <f t="shared" si="1481"/>
        <v>0</v>
      </c>
      <c r="T9532" s="248">
        <f t="shared" si="1482"/>
        <v>0</v>
      </c>
      <c r="U9532" s="248">
        <f t="shared" si="1483"/>
        <v>0</v>
      </c>
      <c r="V9532" s="13"/>
      <c r="W9532" s="7"/>
      <c r="AT9532" s="130"/>
      <c r="BF9532" s="33">
        <f t="shared" si="1489"/>
        <v>41242</v>
      </c>
      <c r="BG9532" s="34">
        <f t="shared" si="1484"/>
        <v>82.88000000000001</v>
      </c>
      <c r="BH9532" s="32">
        <f t="shared" si="1485"/>
        <v>1</v>
      </c>
      <c r="BI9532" s="32">
        <f t="shared" si="1486"/>
        <v>0</v>
      </c>
      <c r="BJ9532" s="69">
        <f t="shared" si="1487"/>
        <v>0</v>
      </c>
      <c r="BK9532" s="158" t="str">
        <f t="shared" si="1488"/>
        <v/>
      </c>
    </row>
    <row r="9533" spans="1:63" ht="12" customHeight="1" x14ac:dyDescent="0.2">
      <c r="A9533" s="8"/>
      <c r="B9533" s="7"/>
      <c r="C9533" s="7"/>
      <c r="D9533" s="7"/>
      <c r="E9533" s="7"/>
      <c r="F9533" s="7"/>
      <c r="G9533" s="7"/>
      <c r="H9533" s="7"/>
      <c r="I9533" s="10"/>
      <c r="J9533" s="25"/>
      <c r="K9533" s="250"/>
      <c r="L9533" s="31"/>
      <c r="M9533" s="9"/>
      <c r="N9533" s="11" t="s">
        <v>25</v>
      </c>
      <c r="O9533" s="39"/>
      <c r="P9533" s="47"/>
      <c r="Q9533" s="13"/>
      <c r="R9533" s="248">
        <f t="shared" si="1480"/>
        <v>0</v>
      </c>
      <c r="S9533" s="248">
        <f t="shared" si="1481"/>
        <v>0</v>
      </c>
      <c r="T9533" s="248">
        <f t="shared" si="1482"/>
        <v>0</v>
      </c>
      <c r="U9533" s="248">
        <f t="shared" si="1483"/>
        <v>0</v>
      </c>
      <c r="V9533" s="13"/>
      <c r="W9533" s="7"/>
      <c r="AT9533" s="130"/>
      <c r="BF9533" s="33">
        <f t="shared" si="1489"/>
        <v>41242</v>
      </c>
      <c r="BG9533" s="34">
        <f t="shared" si="1484"/>
        <v>82.88000000000001</v>
      </c>
      <c r="BH9533" s="32">
        <f t="shared" si="1485"/>
        <v>1</v>
      </c>
      <c r="BI9533" s="32">
        <f t="shared" si="1486"/>
        <v>0</v>
      </c>
      <c r="BJ9533" s="69">
        <f t="shared" si="1487"/>
        <v>0</v>
      </c>
      <c r="BK9533" s="158" t="str">
        <f t="shared" si="1488"/>
        <v/>
      </c>
    </row>
    <row r="9534" spans="1:63" ht="12" customHeight="1" x14ac:dyDescent="0.2">
      <c r="A9534" s="8"/>
      <c r="B9534" s="7"/>
      <c r="C9534" s="7"/>
      <c r="D9534" s="7"/>
      <c r="E9534" s="7"/>
      <c r="F9534" s="7"/>
      <c r="G9534" s="7"/>
      <c r="H9534" s="7"/>
      <c r="I9534" s="10"/>
      <c r="J9534" s="25"/>
      <c r="K9534" s="250"/>
      <c r="L9534" s="31"/>
      <c r="M9534" s="9"/>
      <c r="N9534" s="11" t="s">
        <v>25</v>
      </c>
      <c r="O9534" s="39"/>
      <c r="P9534" s="47"/>
      <c r="Q9534" s="13"/>
      <c r="R9534" s="248">
        <f t="shared" si="1480"/>
        <v>0</v>
      </c>
      <c r="S9534" s="248">
        <f t="shared" si="1481"/>
        <v>0</v>
      </c>
      <c r="T9534" s="248">
        <f t="shared" si="1482"/>
        <v>0</v>
      </c>
      <c r="U9534" s="248">
        <f t="shared" si="1483"/>
        <v>0</v>
      </c>
      <c r="V9534" s="13"/>
      <c r="W9534" s="7"/>
      <c r="AT9534" s="130"/>
      <c r="BF9534" s="33">
        <f t="shared" si="1489"/>
        <v>41242</v>
      </c>
      <c r="BG9534" s="34">
        <f t="shared" si="1484"/>
        <v>82.88000000000001</v>
      </c>
      <c r="BH9534" s="32">
        <f t="shared" si="1485"/>
        <v>1</v>
      </c>
      <c r="BI9534" s="32">
        <f t="shared" si="1486"/>
        <v>0</v>
      </c>
      <c r="BJ9534" s="69">
        <f t="shared" si="1487"/>
        <v>0</v>
      </c>
      <c r="BK9534" s="158" t="str">
        <f t="shared" si="1488"/>
        <v/>
      </c>
    </row>
    <row r="9535" spans="1:63" ht="12" customHeight="1" x14ac:dyDescent="0.2">
      <c r="A9535" s="8"/>
      <c r="B9535" s="7"/>
      <c r="C9535" s="7"/>
      <c r="D9535" s="7"/>
      <c r="E9535" s="7"/>
      <c r="F9535" s="7"/>
      <c r="G9535" s="7"/>
      <c r="H9535" s="7"/>
      <c r="I9535" s="10"/>
      <c r="J9535" s="25"/>
      <c r="K9535" s="250"/>
      <c r="L9535" s="31"/>
      <c r="M9535" s="9"/>
      <c r="N9535" s="11" t="s">
        <v>25</v>
      </c>
      <c r="O9535" s="39"/>
      <c r="P9535" s="47"/>
      <c r="Q9535" s="13"/>
      <c r="R9535" s="248">
        <f t="shared" si="1480"/>
        <v>0</v>
      </c>
      <c r="S9535" s="248">
        <f t="shared" si="1481"/>
        <v>0</v>
      </c>
      <c r="T9535" s="248">
        <f t="shared" si="1482"/>
        <v>0</v>
      </c>
      <c r="U9535" s="248">
        <f t="shared" si="1483"/>
        <v>0</v>
      </c>
      <c r="V9535" s="13"/>
      <c r="W9535" s="7"/>
      <c r="AT9535" s="130"/>
      <c r="BF9535" s="33">
        <f t="shared" si="1489"/>
        <v>41242</v>
      </c>
      <c r="BG9535" s="34">
        <f t="shared" si="1484"/>
        <v>82.88000000000001</v>
      </c>
      <c r="BH9535" s="32">
        <f t="shared" si="1485"/>
        <v>1</v>
      </c>
      <c r="BI9535" s="32">
        <f t="shared" si="1486"/>
        <v>0</v>
      </c>
      <c r="BJ9535" s="69">
        <f t="shared" si="1487"/>
        <v>0</v>
      </c>
      <c r="BK9535" s="158" t="str">
        <f t="shared" si="1488"/>
        <v/>
      </c>
    </row>
    <row r="9536" spans="1:63" ht="12" customHeight="1" x14ac:dyDescent="0.2">
      <c r="A9536" s="8"/>
      <c r="B9536" s="7"/>
      <c r="C9536" s="7"/>
      <c r="D9536" s="7"/>
      <c r="E9536" s="7"/>
      <c r="F9536" s="7"/>
      <c r="G9536" s="7"/>
      <c r="H9536" s="7"/>
      <c r="I9536" s="10"/>
      <c r="J9536" s="25"/>
      <c r="K9536" s="250"/>
      <c r="L9536" s="31"/>
      <c r="M9536" s="9"/>
      <c r="N9536" s="11" t="s">
        <v>25</v>
      </c>
      <c r="O9536" s="39"/>
      <c r="P9536" s="47"/>
      <c r="Q9536" s="13"/>
      <c r="R9536" s="248">
        <f t="shared" si="1480"/>
        <v>0</v>
      </c>
      <c r="S9536" s="248">
        <f t="shared" si="1481"/>
        <v>0</v>
      </c>
      <c r="T9536" s="248">
        <f t="shared" si="1482"/>
        <v>0</v>
      </c>
      <c r="U9536" s="248">
        <f t="shared" si="1483"/>
        <v>0</v>
      </c>
      <c r="V9536" s="13"/>
      <c r="W9536" s="7"/>
      <c r="AT9536" s="130"/>
      <c r="BF9536" s="33">
        <f t="shared" si="1489"/>
        <v>41242</v>
      </c>
      <c r="BG9536" s="34">
        <f t="shared" si="1484"/>
        <v>82.88000000000001</v>
      </c>
      <c r="BH9536" s="32">
        <f t="shared" si="1485"/>
        <v>1</v>
      </c>
      <c r="BI9536" s="32">
        <f t="shared" si="1486"/>
        <v>0</v>
      </c>
      <c r="BJ9536" s="69">
        <f t="shared" si="1487"/>
        <v>0</v>
      </c>
      <c r="BK9536" s="158" t="str">
        <f t="shared" si="1488"/>
        <v/>
      </c>
    </row>
    <row r="9537" spans="1:63" ht="12" customHeight="1" x14ac:dyDescent="0.2">
      <c r="A9537" s="8"/>
      <c r="B9537" s="7"/>
      <c r="C9537" s="7"/>
      <c r="D9537" s="7"/>
      <c r="E9537" s="7"/>
      <c r="F9537" s="7"/>
      <c r="G9537" s="7"/>
      <c r="H9537" s="7"/>
      <c r="I9537" s="10"/>
      <c r="J9537" s="25"/>
      <c r="K9537" s="250"/>
      <c r="L9537" s="31"/>
      <c r="M9537" s="9"/>
      <c r="N9537" s="11" t="s">
        <v>25</v>
      </c>
      <c r="O9537" s="39"/>
      <c r="P9537" s="47"/>
      <c r="Q9537" s="13"/>
      <c r="R9537" s="248">
        <f t="shared" si="1480"/>
        <v>0</v>
      </c>
      <c r="S9537" s="248">
        <f t="shared" si="1481"/>
        <v>0</v>
      </c>
      <c r="T9537" s="248">
        <f t="shared" si="1482"/>
        <v>0</v>
      </c>
      <c r="U9537" s="248">
        <f t="shared" si="1483"/>
        <v>0</v>
      </c>
      <c r="V9537" s="13"/>
      <c r="W9537" s="7"/>
      <c r="AT9537" s="130"/>
      <c r="BF9537" s="33">
        <f t="shared" si="1489"/>
        <v>41242</v>
      </c>
      <c r="BG9537" s="34">
        <f t="shared" si="1484"/>
        <v>82.88000000000001</v>
      </c>
      <c r="BH9537" s="32">
        <f t="shared" si="1485"/>
        <v>1</v>
      </c>
      <c r="BI9537" s="32">
        <f t="shared" si="1486"/>
        <v>0</v>
      </c>
      <c r="BJ9537" s="69">
        <f t="shared" si="1487"/>
        <v>0</v>
      </c>
      <c r="BK9537" s="158" t="str">
        <f t="shared" si="1488"/>
        <v/>
      </c>
    </row>
    <row r="9538" spans="1:63" ht="12" customHeight="1" x14ac:dyDescent="0.2">
      <c r="A9538" s="8"/>
      <c r="B9538" s="7"/>
      <c r="C9538" s="7"/>
      <c r="D9538" s="7"/>
      <c r="E9538" s="7"/>
      <c r="F9538" s="7"/>
      <c r="G9538" s="7"/>
      <c r="H9538" s="7"/>
      <c r="I9538" s="10"/>
      <c r="J9538" s="25"/>
      <c r="K9538" s="250"/>
      <c r="L9538" s="31"/>
      <c r="M9538" s="9"/>
      <c r="N9538" s="11" t="s">
        <v>25</v>
      </c>
      <c r="O9538" s="39"/>
      <c r="P9538" s="47"/>
      <c r="Q9538" s="13"/>
      <c r="R9538" s="248">
        <f t="shared" si="1480"/>
        <v>0</v>
      </c>
      <c r="S9538" s="248">
        <f t="shared" si="1481"/>
        <v>0</v>
      </c>
      <c r="T9538" s="248">
        <f t="shared" si="1482"/>
        <v>0</v>
      </c>
      <c r="U9538" s="248">
        <f t="shared" si="1483"/>
        <v>0</v>
      </c>
      <c r="V9538" s="13"/>
      <c r="W9538" s="7"/>
      <c r="AT9538" s="130"/>
      <c r="BF9538" s="33">
        <f t="shared" si="1489"/>
        <v>41242</v>
      </c>
      <c r="BG9538" s="34">
        <f t="shared" si="1484"/>
        <v>82.88000000000001</v>
      </c>
      <c r="BH9538" s="32">
        <f t="shared" si="1485"/>
        <v>1</v>
      </c>
      <c r="BI9538" s="32">
        <f t="shared" si="1486"/>
        <v>0</v>
      </c>
      <c r="BJ9538" s="69">
        <f t="shared" si="1487"/>
        <v>0</v>
      </c>
      <c r="BK9538" s="158" t="str">
        <f t="shared" si="1488"/>
        <v/>
      </c>
    </row>
    <row r="9539" spans="1:63" ht="12" customHeight="1" x14ac:dyDescent="0.2">
      <c r="A9539" s="8"/>
      <c r="B9539" s="7"/>
      <c r="C9539" s="7"/>
      <c r="D9539" s="7"/>
      <c r="E9539" s="7"/>
      <c r="F9539" s="7"/>
      <c r="G9539" s="7"/>
      <c r="H9539" s="7"/>
      <c r="I9539" s="10"/>
      <c r="J9539" s="25"/>
      <c r="K9539" s="250"/>
      <c r="L9539" s="31"/>
      <c r="M9539" s="9"/>
      <c r="N9539" s="11" t="s">
        <v>25</v>
      </c>
      <c r="O9539" s="39"/>
      <c r="P9539" s="47"/>
      <c r="Q9539" s="13"/>
      <c r="R9539" s="248">
        <f t="shared" si="1480"/>
        <v>0</v>
      </c>
      <c r="S9539" s="248">
        <f t="shared" si="1481"/>
        <v>0</v>
      </c>
      <c r="T9539" s="248">
        <f t="shared" si="1482"/>
        <v>0</v>
      </c>
      <c r="U9539" s="248">
        <f t="shared" si="1483"/>
        <v>0</v>
      </c>
      <c r="V9539" s="13"/>
      <c r="W9539" s="7"/>
      <c r="AT9539" s="130"/>
      <c r="BF9539" s="33">
        <f t="shared" si="1489"/>
        <v>41242</v>
      </c>
      <c r="BG9539" s="34">
        <f t="shared" si="1484"/>
        <v>82.88000000000001</v>
      </c>
      <c r="BH9539" s="32">
        <f t="shared" si="1485"/>
        <v>1</v>
      </c>
      <c r="BI9539" s="32">
        <f t="shared" si="1486"/>
        <v>0</v>
      </c>
      <c r="BJ9539" s="69">
        <f t="shared" si="1487"/>
        <v>0</v>
      </c>
      <c r="BK9539" s="158" t="str">
        <f t="shared" si="1488"/>
        <v/>
      </c>
    </row>
    <row r="9540" spans="1:63" ht="12" customHeight="1" x14ac:dyDescent="0.2">
      <c r="A9540" s="8"/>
      <c r="B9540" s="7"/>
      <c r="C9540" s="7"/>
      <c r="D9540" s="7"/>
      <c r="E9540" s="7"/>
      <c r="F9540" s="7"/>
      <c r="G9540" s="7"/>
      <c r="H9540" s="7"/>
      <c r="I9540" s="10"/>
      <c r="J9540" s="25"/>
      <c r="K9540" s="250"/>
      <c r="L9540" s="31"/>
      <c r="M9540" s="9"/>
      <c r="N9540" s="11" t="s">
        <v>25</v>
      </c>
      <c r="O9540" s="39"/>
      <c r="P9540" s="47"/>
      <c r="Q9540" s="13"/>
      <c r="R9540" s="248">
        <f t="shared" si="1480"/>
        <v>0</v>
      </c>
      <c r="S9540" s="248">
        <f t="shared" si="1481"/>
        <v>0</v>
      </c>
      <c r="T9540" s="248">
        <f t="shared" si="1482"/>
        <v>0</v>
      </c>
      <c r="U9540" s="248">
        <f t="shared" si="1483"/>
        <v>0</v>
      </c>
      <c r="V9540" s="13"/>
      <c r="W9540" s="7"/>
      <c r="AT9540" s="130"/>
      <c r="BF9540" s="33">
        <f t="shared" si="1489"/>
        <v>41242</v>
      </c>
      <c r="BG9540" s="34">
        <f t="shared" si="1484"/>
        <v>82.88000000000001</v>
      </c>
      <c r="BH9540" s="32">
        <f t="shared" si="1485"/>
        <v>1</v>
      </c>
      <c r="BI9540" s="32">
        <f t="shared" si="1486"/>
        <v>0</v>
      </c>
      <c r="BJ9540" s="69">
        <f t="shared" si="1487"/>
        <v>0</v>
      </c>
      <c r="BK9540" s="158" t="str">
        <f t="shared" si="1488"/>
        <v/>
      </c>
    </row>
    <row r="9541" spans="1:63" ht="12" customHeight="1" x14ac:dyDescent="0.2">
      <c r="A9541" s="8"/>
      <c r="B9541" s="7"/>
      <c r="C9541" s="7"/>
      <c r="D9541" s="7"/>
      <c r="E9541" s="7"/>
      <c r="F9541" s="7"/>
      <c r="G9541" s="7"/>
      <c r="H9541" s="7"/>
      <c r="I9541" s="10"/>
      <c r="J9541" s="25"/>
      <c r="K9541" s="250"/>
      <c r="L9541" s="31"/>
      <c r="M9541" s="9"/>
      <c r="N9541" s="11" t="s">
        <v>25</v>
      </c>
      <c r="O9541" s="39"/>
      <c r="P9541" s="47"/>
      <c r="Q9541" s="13"/>
      <c r="R9541" s="248">
        <f t="shared" si="1480"/>
        <v>0</v>
      </c>
      <c r="S9541" s="248">
        <f t="shared" si="1481"/>
        <v>0</v>
      </c>
      <c r="T9541" s="248">
        <f t="shared" si="1482"/>
        <v>0</v>
      </c>
      <c r="U9541" s="248">
        <f t="shared" si="1483"/>
        <v>0</v>
      </c>
      <c r="V9541" s="13"/>
      <c r="W9541" s="7"/>
      <c r="AT9541" s="130"/>
      <c r="BF9541" s="33">
        <f t="shared" si="1489"/>
        <v>41242</v>
      </c>
      <c r="BG9541" s="34">
        <f t="shared" si="1484"/>
        <v>82.88000000000001</v>
      </c>
      <c r="BH9541" s="32">
        <f t="shared" si="1485"/>
        <v>1</v>
      </c>
      <c r="BI9541" s="32">
        <f t="shared" si="1486"/>
        <v>0</v>
      </c>
      <c r="BJ9541" s="69">
        <f t="shared" si="1487"/>
        <v>0</v>
      </c>
      <c r="BK9541" s="158" t="str">
        <f t="shared" si="1488"/>
        <v/>
      </c>
    </row>
    <row r="9542" spans="1:63" ht="12" customHeight="1" x14ac:dyDescent="0.2">
      <c r="A9542" s="8"/>
      <c r="B9542" s="7"/>
      <c r="C9542" s="7"/>
      <c r="D9542" s="7"/>
      <c r="E9542" s="7"/>
      <c r="F9542" s="7"/>
      <c r="G9542" s="7"/>
      <c r="H9542" s="7"/>
      <c r="I9542" s="10"/>
      <c r="J9542" s="25"/>
      <c r="K9542" s="250"/>
      <c r="L9542" s="31"/>
      <c r="M9542" s="9"/>
      <c r="N9542" s="11" t="s">
        <v>25</v>
      </c>
      <c r="O9542" s="39"/>
      <c r="P9542" s="47"/>
      <c r="Q9542" s="13"/>
      <c r="R9542" s="248">
        <f t="shared" si="1480"/>
        <v>0</v>
      </c>
      <c r="S9542" s="248">
        <f t="shared" si="1481"/>
        <v>0</v>
      </c>
      <c r="T9542" s="248">
        <f t="shared" si="1482"/>
        <v>0</v>
      </c>
      <c r="U9542" s="248">
        <f t="shared" si="1483"/>
        <v>0</v>
      </c>
      <c r="V9542" s="13"/>
      <c r="W9542" s="7"/>
      <c r="AT9542" s="130"/>
      <c r="BF9542" s="33">
        <f t="shared" si="1489"/>
        <v>41242</v>
      </c>
      <c r="BG9542" s="34">
        <f t="shared" si="1484"/>
        <v>82.88000000000001</v>
      </c>
      <c r="BH9542" s="32">
        <f t="shared" si="1485"/>
        <v>1</v>
      </c>
      <c r="BI9542" s="32">
        <f t="shared" si="1486"/>
        <v>0</v>
      </c>
      <c r="BJ9542" s="69">
        <f t="shared" si="1487"/>
        <v>0</v>
      </c>
      <c r="BK9542" s="158" t="str">
        <f t="shared" si="1488"/>
        <v/>
      </c>
    </row>
    <row r="9543" spans="1:63" ht="12" customHeight="1" x14ac:dyDescent="0.2">
      <c r="A9543" s="8"/>
      <c r="B9543" s="7"/>
      <c r="C9543" s="7"/>
      <c r="D9543" s="7"/>
      <c r="E9543" s="7"/>
      <c r="F9543" s="7"/>
      <c r="G9543" s="7"/>
      <c r="H9543" s="7"/>
      <c r="I9543" s="10"/>
      <c r="J9543" s="25"/>
      <c r="K9543" s="250"/>
      <c r="L9543" s="31"/>
      <c r="M9543" s="9"/>
      <c r="N9543" s="11" t="s">
        <v>25</v>
      </c>
      <c r="O9543" s="39"/>
      <c r="P9543" s="47"/>
      <c r="Q9543" s="13"/>
      <c r="R9543" s="248">
        <f t="shared" si="1480"/>
        <v>0</v>
      </c>
      <c r="S9543" s="248">
        <f t="shared" si="1481"/>
        <v>0</v>
      </c>
      <c r="T9543" s="248">
        <f t="shared" si="1482"/>
        <v>0</v>
      </c>
      <c r="U9543" s="248">
        <f t="shared" si="1483"/>
        <v>0</v>
      </c>
      <c r="V9543" s="13"/>
      <c r="W9543" s="7"/>
      <c r="AT9543" s="130"/>
      <c r="BF9543" s="33">
        <f t="shared" si="1489"/>
        <v>41242</v>
      </c>
      <c r="BG9543" s="34">
        <f t="shared" si="1484"/>
        <v>82.88000000000001</v>
      </c>
      <c r="BH9543" s="32">
        <f t="shared" si="1485"/>
        <v>1</v>
      </c>
      <c r="BI9543" s="32">
        <f t="shared" si="1486"/>
        <v>0</v>
      </c>
      <c r="BJ9543" s="69">
        <f t="shared" si="1487"/>
        <v>0</v>
      </c>
      <c r="BK9543" s="158" t="str">
        <f t="shared" si="1488"/>
        <v/>
      </c>
    </row>
    <row r="9544" spans="1:63" ht="12" customHeight="1" x14ac:dyDescent="0.2">
      <c r="A9544" s="8"/>
      <c r="B9544" s="7"/>
      <c r="C9544" s="7"/>
      <c r="D9544" s="7"/>
      <c r="E9544" s="7"/>
      <c r="F9544" s="7"/>
      <c r="G9544" s="7"/>
      <c r="H9544" s="7"/>
      <c r="I9544" s="10"/>
      <c r="J9544" s="25"/>
      <c r="K9544" s="250"/>
      <c r="L9544" s="31"/>
      <c r="M9544" s="9"/>
      <c r="N9544" s="11" t="s">
        <v>25</v>
      </c>
      <c r="O9544" s="39"/>
      <c r="P9544" s="47"/>
      <c r="Q9544" s="13"/>
      <c r="R9544" s="248">
        <f t="shared" si="1480"/>
        <v>0</v>
      </c>
      <c r="S9544" s="248">
        <f t="shared" si="1481"/>
        <v>0</v>
      </c>
      <c r="T9544" s="248">
        <f t="shared" si="1482"/>
        <v>0</v>
      </c>
      <c r="U9544" s="248">
        <f t="shared" si="1483"/>
        <v>0</v>
      </c>
      <c r="V9544" s="13"/>
      <c r="W9544" s="7"/>
      <c r="AT9544" s="130"/>
      <c r="BF9544" s="33">
        <f t="shared" si="1489"/>
        <v>41242</v>
      </c>
      <c r="BG9544" s="34">
        <f t="shared" si="1484"/>
        <v>82.88000000000001</v>
      </c>
      <c r="BH9544" s="32">
        <f t="shared" si="1485"/>
        <v>1</v>
      </c>
      <c r="BI9544" s="32">
        <f t="shared" si="1486"/>
        <v>0</v>
      </c>
      <c r="BJ9544" s="69">
        <f t="shared" si="1487"/>
        <v>0</v>
      </c>
      <c r="BK9544" s="158" t="str">
        <f t="shared" si="1488"/>
        <v/>
      </c>
    </row>
    <row r="9545" spans="1:63" ht="12" customHeight="1" x14ac:dyDescent="0.2">
      <c r="A9545" s="8"/>
      <c r="B9545" s="7"/>
      <c r="C9545" s="7"/>
      <c r="D9545" s="7"/>
      <c r="E9545" s="7"/>
      <c r="F9545" s="7"/>
      <c r="G9545" s="7"/>
      <c r="H9545" s="7"/>
      <c r="I9545" s="10"/>
      <c r="J9545" s="25"/>
      <c r="K9545" s="250"/>
      <c r="L9545" s="31"/>
      <c r="M9545" s="9"/>
      <c r="N9545" s="11" t="s">
        <v>25</v>
      </c>
      <c r="O9545" s="39"/>
      <c r="P9545" s="47"/>
      <c r="Q9545" s="13"/>
      <c r="R9545" s="248">
        <f t="shared" si="1480"/>
        <v>0</v>
      </c>
      <c r="S9545" s="248">
        <f t="shared" si="1481"/>
        <v>0</v>
      </c>
      <c r="T9545" s="248">
        <f t="shared" si="1482"/>
        <v>0</v>
      </c>
      <c r="U9545" s="248">
        <f t="shared" si="1483"/>
        <v>0</v>
      </c>
      <c r="V9545" s="13"/>
      <c r="W9545" s="7"/>
      <c r="AT9545" s="130"/>
      <c r="BF9545" s="33">
        <f t="shared" si="1489"/>
        <v>41242</v>
      </c>
      <c r="BG9545" s="34">
        <f t="shared" si="1484"/>
        <v>82.88000000000001</v>
      </c>
      <c r="BH9545" s="32">
        <f t="shared" si="1485"/>
        <v>1</v>
      </c>
      <c r="BI9545" s="32">
        <f t="shared" si="1486"/>
        <v>0</v>
      </c>
      <c r="BJ9545" s="69">
        <f t="shared" si="1487"/>
        <v>0</v>
      </c>
      <c r="BK9545" s="158" t="str">
        <f t="shared" si="1488"/>
        <v/>
      </c>
    </row>
    <row r="9546" spans="1:63" ht="12" customHeight="1" x14ac:dyDescent="0.2">
      <c r="A9546" s="8"/>
      <c r="B9546" s="7"/>
      <c r="C9546" s="7"/>
      <c r="D9546" s="7"/>
      <c r="E9546" s="7"/>
      <c r="F9546" s="7"/>
      <c r="G9546" s="7"/>
      <c r="H9546" s="7"/>
      <c r="I9546" s="10"/>
      <c r="J9546" s="25"/>
      <c r="K9546" s="250"/>
      <c r="L9546" s="31"/>
      <c r="M9546" s="9"/>
      <c r="N9546" s="11" t="s">
        <v>25</v>
      </c>
      <c r="O9546" s="39"/>
      <c r="P9546" s="47"/>
      <c r="Q9546" s="13"/>
      <c r="R9546" s="248">
        <f t="shared" si="1480"/>
        <v>0</v>
      </c>
      <c r="S9546" s="248">
        <f t="shared" si="1481"/>
        <v>0</v>
      </c>
      <c r="T9546" s="248">
        <f t="shared" si="1482"/>
        <v>0</v>
      </c>
      <c r="U9546" s="248">
        <f t="shared" si="1483"/>
        <v>0</v>
      </c>
      <c r="V9546" s="13"/>
      <c r="W9546" s="7"/>
      <c r="AT9546" s="130"/>
      <c r="BF9546" s="33">
        <f t="shared" si="1489"/>
        <v>41242</v>
      </c>
      <c r="BG9546" s="34">
        <f t="shared" si="1484"/>
        <v>82.88000000000001</v>
      </c>
      <c r="BH9546" s="32">
        <f t="shared" si="1485"/>
        <v>1</v>
      </c>
      <c r="BI9546" s="32">
        <f t="shared" si="1486"/>
        <v>0</v>
      </c>
      <c r="BJ9546" s="69">
        <f t="shared" si="1487"/>
        <v>0</v>
      </c>
      <c r="BK9546" s="158" t="str">
        <f t="shared" si="1488"/>
        <v/>
      </c>
    </row>
    <row r="9547" spans="1:63" ht="12" customHeight="1" x14ac:dyDescent="0.2">
      <c r="A9547" s="8"/>
      <c r="B9547" s="7"/>
      <c r="C9547" s="7"/>
      <c r="D9547" s="7"/>
      <c r="E9547" s="7"/>
      <c r="F9547" s="7"/>
      <c r="G9547" s="7"/>
      <c r="H9547" s="7"/>
      <c r="I9547" s="10"/>
      <c r="J9547" s="25"/>
      <c r="K9547" s="250"/>
      <c r="L9547" s="31"/>
      <c r="M9547" s="9"/>
      <c r="N9547" s="11" t="s">
        <v>25</v>
      </c>
      <c r="O9547" s="39"/>
      <c r="P9547" s="47"/>
      <c r="Q9547" s="13"/>
      <c r="R9547" s="248">
        <f t="shared" ref="R9547:R9610" si="1490">IF(N9547&lt;&gt;"M",ROUND(IF(M9547&lt;&gt;"Y",IF(P9547&lt;&gt;"Y",K9547,K9547*(BH9547-1)),0),ROUNDING),"")</f>
        <v>0</v>
      </c>
      <c r="S9547" s="248">
        <f t="shared" ref="S9547:S9610" si="1491">IF(N9547&lt;&gt;"M",ROUND(IF(O9547&gt;0,IF(M9547="Y",BI9547*(1-O9547),IF(BI9547&gt;R9547,R9547 + (BI9547 - R9547)*(1-O9547),BI9547)),BI9547),ROUNDING),"")</f>
        <v>0</v>
      </c>
      <c r="T9547" s="248">
        <f t="shared" ref="T9547:T9610" si="1492">IF(N9547&lt;&gt;"M",ROUND(IF(O9547&gt;0,IF(M9547="Y",BJ9547*(1-O9547),IF(BJ9547&gt;R9547,R9547 + (BJ9547 - R9547)*(1-O9547),BJ9547)),BJ9547),ROUNDING),"")</f>
        <v>0</v>
      </c>
      <c r="U9547" s="248">
        <f t="shared" ref="U9547:U9610" si="1493">IF(N9547&lt;&gt;"M",ROUND(IF(OR(N9547="P",N9547=""),0,IF(OR(M9547="N",M9547=""),T9547-R9547,T9547)),ROUNDING),"")</f>
        <v>0</v>
      </c>
      <c r="V9547" s="13"/>
      <c r="W9547" s="7"/>
      <c r="AT9547" s="130"/>
      <c r="BF9547" s="33">
        <f t="shared" si="1489"/>
        <v>41242</v>
      </c>
      <c r="BG9547" s="34">
        <f t="shared" ref="BG9547:BG9610" si="1494">IF(N9547&lt;&gt;"M",BG9546+U9547,BG9546)</f>
        <v>82.88000000000001</v>
      </c>
      <c r="BH9547" s="32">
        <f t="shared" ref="BH9547:BH9610" si="1495">IF(L9547&lt;&gt;"",IF(ODDS_TYPE=1,L9547,IF(ODDS_TYPE=2,IF(L9547&gt;0,1+L9547/100,IF(L9547&lt;0,1-100/L9547,1)),IF(ODDS_TYPE=3,1+L9547,IF(ODDS_TYPE=4,1+L9547,IF(ODDS_TYPE=5,IF(L9547&gt;0,1+L9547,1-1/L9547),IF(ODDS_TYPE=6,IF(L9547&gt;=0,L9547+1,1-1/L9547),1)))))),1)</f>
        <v>1</v>
      </c>
      <c r="BI9547" s="32">
        <f t="shared" ref="BI9547:BI9610" si="1496">IF(P9547&lt;&gt;"Y",IF(M9547&lt;&gt;"Y",K9547*BH9547,K9547*BH9547 - K9547),IF(M9547&lt;&gt;"Y",K9547*BH9547,K9547))</f>
        <v>0</v>
      </c>
      <c r="BJ9547" s="69">
        <f t="shared" ref="BJ9547:BJ9610" si="1497">IF(P9547&lt;&gt;"Y",
IF(M9547&lt;&gt;"Y",
IF(N9547="Y",K9547*BH9547,IF(N9547="P",0,IF(OR(N9547="R",N9547="PU"),K9547,IF(N9547="H",K9547*BH9547*0.5,IF(N9547="HW",K9547*0.5*(1 + BH9547),IF(N9547="HL",K9547*0.5,0)))))),
IF(N9547="Y",K9547*BH9547 - K9547,IF(N9547="P",0,IF(OR(N9547="R",N9547="PU"),0,IF(N9547="H",IF(BH9547&gt;2,0.5*K9547*BH9547 - K9547,0),IF(N9547="HW",K9547*0.5*(1 + BH9547) - K9547,IF(N9547="HL",0,0))))))),
IF(M9547&lt;&gt;"Y",
IF(N9547="Y",K9547*BH9547,IF(N9547="P",0,IF(OR(N9547="R",N9547="PU"),K9547*(BH9547-1),IF(N9547="H",K9547*BH9547*0.5,IF(N9547="HW",K9547*(BH9547-1)*0.5,IF(N9547="HL",K9547*BH9547 - K9547*0.5,0)))))),
IF(N9547="Y",K9547,IF(N9547="P",0,IF(OR(N9547="R",N9547="PU"),0,IF(N9547="H",IF(BH9547&lt;2,K9547*BH9547*0.5 - K9547*(BH9547-1),0),IF(N9547="HW",0,IF(N9547="HL",K9547*0.5,0)))))))
)</f>
        <v>0</v>
      </c>
      <c r="BK9547" s="158" t="str">
        <f t="shared" ref="BK9547:BK9610" si="1498">IF(FILT_M=1,IF(LEN(C9547)&gt;0,C9547,""),IF(FILT_M=2,IF(LEN(E9547)&gt;0,E9547,""),IF(FILT_M=3,IF(LEN(F9547)&gt;0,F9547,""),IF(FILT_M=4,IF(LEN(G9547)&gt;0,G9547,""),""))))</f>
        <v/>
      </c>
    </row>
    <row r="9548" spans="1:63" ht="12" customHeight="1" x14ac:dyDescent="0.2">
      <c r="A9548" s="8"/>
      <c r="B9548" s="7"/>
      <c r="C9548" s="7"/>
      <c r="D9548" s="7"/>
      <c r="E9548" s="7"/>
      <c r="F9548" s="7"/>
      <c r="G9548" s="7"/>
      <c r="H9548" s="7"/>
      <c r="I9548" s="10"/>
      <c r="J9548" s="25"/>
      <c r="K9548" s="250"/>
      <c r="L9548" s="31"/>
      <c r="M9548" s="9"/>
      <c r="N9548" s="11" t="s">
        <v>25</v>
      </c>
      <c r="O9548" s="39"/>
      <c r="P9548" s="47"/>
      <c r="Q9548" s="13"/>
      <c r="R9548" s="248">
        <f t="shared" si="1490"/>
        <v>0</v>
      </c>
      <c r="S9548" s="248">
        <f t="shared" si="1491"/>
        <v>0</v>
      </c>
      <c r="T9548" s="248">
        <f t="shared" si="1492"/>
        <v>0</v>
      </c>
      <c r="U9548" s="248">
        <f t="shared" si="1493"/>
        <v>0</v>
      </c>
      <c r="V9548" s="13"/>
      <c r="W9548" s="7"/>
      <c r="AT9548" s="130"/>
      <c r="BF9548" s="33">
        <f t="shared" ref="BF9548:BF9611" si="1499">IF(A9548&gt;2,A9548,BF9547)</f>
        <v>41242</v>
      </c>
      <c r="BG9548" s="34">
        <f t="shared" si="1494"/>
        <v>82.88000000000001</v>
      </c>
      <c r="BH9548" s="32">
        <f t="shared" si="1495"/>
        <v>1</v>
      </c>
      <c r="BI9548" s="32">
        <f t="shared" si="1496"/>
        <v>0</v>
      </c>
      <c r="BJ9548" s="69">
        <f t="shared" si="1497"/>
        <v>0</v>
      </c>
      <c r="BK9548" s="158" t="str">
        <f t="shared" si="1498"/>
        <v/>
      </c>
    </row>
    <row r="9549" spans="1:63" ht="12" customHeight="1" x14ac:dyDescent="0.2">
      <c r="A9549" s="8"/>
      <c r="B9549" s="7"/>
      <c r="C9549" s="7"/>
      <c r="D9549" s="7"/>
      <c r="E9549" s="7"/>
      <c r="F9549" s="7"/>
      <c r="G9549" s="7"/>
      <c r="H9549" s="7"/>
      <c r="I9549" s="10"/>
      <c r="J9549" s="25"/>
      <c r="K9549" s="250"/>
      <c r="L9549" s="31"/>
      <c r="M9549" s="9"/>
      <c r="N9549" s="11" t="s">
        <v>25</v>
      </c>
      <c r="O9549" s="39"/>
      <c r="P9549" s="47"/>
      <c r="Q9549" s="13"/>
      <c r="R9549" s="248">
        <f t="shared" si="1490"/>
        <v>0</v>
      </c>
      <c r="S9549" s="248">
        <f t="shared" si="1491"/>
        <v>0</v>
      </c>
      <c r="T9549" s="248">
        <f t="shared" si="1492"/>
        <v>0</v>
      </c>
      <c r="U9549" s="248">
        <f t="shared" si="1493"/>
        <v>0</v>
      </c>
      <c r="V9549" s="13"/>
      <c r="W9549" s="7"/>
      <c r="AT9549" s="130"/>
      <c r="BF9549" s="33">
        <f t="shared" si="1499"/>
        <v>41242</v>
      </c>
      <c r="BG9549" s="34">
        <f t="shared" si="1494"/>
        <v>82.88000000000001</v>
      </c>
      <c r="BH9549" s="32">
        <f t="shared" si="1495"/>
        <v>1</v>
      </c>
      <c r="BI9549" s="32">
        <f t="shared" si="1496"/>
        <v>0</v>
      </c>
      <c r="BJ9549" s="69">
        <f t="shared" si="1497"/>
        <v>0</v>
      </c>
      <c r="BK9549" s="158" t="str">
        <f t="shared" si="1498"/>
        <v/>
      </c>
    </row>
    <row r="9550" spans="1:63" ht="12" customHeight="1" x14ac:dyDescent="0.2">
      <c r="A9550" s="8"/>
      <c r="B9550" s="7"/>
      <c r="C9550" s="7"/>
      <c r="D9550" s="7"/>
      <c r="E9550" s="7"/>
      <c r="F9550" s="7"/>
      <c r="G9550" s="7"/>
      <c r="H9550" s="7"/>
      <c r="I9550" s="10"/>
      <c r="J9550" s="25"/>
      <c r="K9550" s="250"/>
      <c r="L9550" s="31"/>
      <c r="M9550" s="9"/>
      <c r="N9550" s="11" t="s">
        <v>25</v>
      </c>
      <c r="O9550" s="39"/>
      <c r="P9550" s="47"/>
      <c r="Q9550" s="13"/>
      <c r="R9550" s="248">
        <f t="shared" si="1490"/>
        <v>0</v>
      </c>
      <c r="S9550" s="248">
        <f t="shared" si="1491"/>
        <v>0</v>
      </c>
      <c r="T9550" s="248">
        <f t="shared" si="1492"/>
        <v>0</v>
      </c>
      <c r="U9550" s="248">
        <f t="shared" si="1493"/>
        <v>0</v>
      </c>
      <c r="V9550" s="13"/>
      <c r="W9550" s="7"/>
      <c r="AT9550" s="130"/>
      <c r="BF9550" s="33">
        <f t="shared" si="1499"/>
        <v>41242</v>
      </c>
      <c r="BG9550" s="34">
        <f t="shared" si="1494"/>
        <v>82.88000000000001</v>
      </c>
      <c r="BH9550" s="32">
        <f t="shared" si="1495"/>
        <v>1</v>
      </c>
      <c r="BI9550" s="32">
        <f t="shared" si="1496"/>
        <v>0</v>
      </c>
      <c r="BJ9550" s="69">
        <f t="shared" si="1497"/>
        <v>0</v>
      </c>
      <c r="BK9550" s="158" t="str">
        <f t="shared" si="1498"/>
        <v/>
      </c>
    </row>
    <row r="9551" spans="1:63" ht="12" customHeight="1" x14ac:dyDescent="0.2">
      <c r="A9551" s="8"/>
      <c r="B9551" s="7"/>
      <c r="C9551" s="7"/>
      <c r="D9551" s="7"/>
      <c r="E9551" s="7"/>
      <c r="F9551" s="7"/>
      <c r="G9551" s="7"/>
      <c r="H9551" s="7"/>
      <c r="I9551" s="10"/>
      <c r="J9551" s="25"/>
      <c r="K9551" s="250"/>
      <c r="L9551" s="31"/>
      <c r="M9551" s="9"/>
      <c r="N9551" s="11" t="s">
        <v>25</v>
      </c>
      <c r="O9551" s="39"/>
      <c r="P9551" s="47"/>
      <c r="Q9551" s="13"/>
      <c r="R9551" s="248">
        <f t="shared" si="1490"/>
        <v>0</v>
      </c>
      <c r="S9551" s="248">
        <f t="shared" si="1491"/>
        <v>0</v>
      </c>
      <c r="T9551" s="248">
        <f t="shared" si="1492"/>
        <v>0</v>
      </c>
      <c r="U9551" s="248">
        <f t="shared" si="1493"/>
        <v>0</v>
      </c>
      <c r="V9551" s="13"/>
      <c r="W9551" s="7"/>
      <c r="AT9551" s="130"/>
      <c r="BF9551" s="33">
        <f t="shared" si="1499"/>
        <v>41242</v>
      </c>
      <c r="BG9551" s="34">
        <f t="shared" si="1494"/>
        <v>82.88000000000001</v>
      </c>
      <c r="BH9551" s="32">
        <f t="shared" si="1495"/>
        <v>1</v>
      </c>
      <c r="BI9551" s="32">
        <f t="shared" si="1496"/>
        <v>0</v>
      </c>
      <c r="BJ9551" s="69">
        <f t="shared" si="1497"/>
        <v>0</v>
      </c>
      <c r="BK9551" s="158" t="str">
        <f t="shared" si="1498"/>
        <v/>
      </c>
    </row>
    <row r="9552" spans="1:63" ht="12" customHeight="1" x14ac:dyDescent="0.2">
      <c r="A9552" s="8"/>
      <c r="B9552" s="7"/>
      <c r="C9552" s="7"/>
      <c r="D9552" s="7"/>
      <c r="E9552" s="7"/>
      <c r="F9552" s="7"/>
      <c r="G9552" s="7"/>
      <c r="H9552" s="7"/>
      <c r="I9552" s="10"/>
      <c r="J9552" s="25"/>
      <c r="K9552" s="250"/>
      <c r="L9552" s="31"/>
      <c r="M9552" s="9"/>
      <c r="N9552" s="11" t="s">
        <v>25</v>
      </c>
      <c r="O9552" s="39"/>
      <c r="P9552" s="47"/>
      <c r="Q9552" s="13"/>
      <c r="R9552" s="248">
        <f t="shared" si="1490"/>
        <v>0</v>
      </c>
      <c r="S9552" s="248">
        <f t="shared" si="1491"/>
        <v>0</v>
      </c>
      <c r="T9552" s="248">
        <f t="shared" si="1492"/>
        <v>0</v>
      </c>
      <c r="U9552" s="248">
        <f t="shared" si="1493"/>
        <v>0</v>
      </c>
      <c r="V9552" s="13"/>
      <c r="W9552" s="7"/>
      <c r="AT9552" s="130"/>
      <c r="BF9552" s="33">
        <f t="shared" si="1499"/>
        <v>41242</v>
      </c>
      <c r="BG9552" s="34">
        <f t="shared" si="1494"/>
        <v>82.88000000000001</v>
      </c>
      <c r="BH9552" s="32">
        <f t="shared" si="1495"/>
        <v>1</v>
      </c>
      <c r="BI9552" s="32">
        <f t="shared" si="1496"/>
        <v>0</v>
      </c>
      <c r="BJ9552" s="69">
        <f t="shared" si="1497"/>
        <v>0</v>
      </c>
      <c r="BK9552" s="158" t="str">
        <f t="shared" si="1498"/>
        <v/>
      </c>
    </row>
    <row r="9553" spans="1:63" ht="12" customHeight="1" x14ac:dyDescent="0.2">
      <c r="A9553" s="8"/>
      <c r="B9553" s="7"/>
      <c r="C9553" s="7"/>
      <c r="D9553" s="7"/>
      <c r="E9553" s="7"/>
      <c r="F9553" s="7"/>
      <c r="G9553" s="7"/>
      <c r="H9553" s="7"/>
      <c r="I9553" s="10"/>
      <c r="J9553" s="25"/>
      <c r="K9553" s="250"/>
      <c r="L9553" s="31"/>
      <c r="M9553" s="9"/>
      <c r="N9553" s="11" t="s">
        <v>25</v>
      </c>
      <c r="O9553" s="39"/>
      <c r="P9553" s="47"/>
      <c r="Q9553" s="13"/>
      <c r="R9553" s="248">
        <f t="shared" si="1490"/>
        <v>0</v>
      </c>
      <c r="S9553" s="248">
        <f t="shared" si="1491"/>
        <v>0</v>
      </c>
      <c r="T9553" s="248">
        <f t="shared" si="1492"/>
        <v>0</v>
      </c>
      <c r="U9553" s="248">
        <f t="shared" si="1493"/>
        <v>0</v>
      </c>
      <c r="V9553" s="13"/>
      <c r="W9553" s="7"/>
      <c r="AT9553" s="130"/>
      <c r="BF9553" s="33">
        <f t="shared" si="1499"/>
        <v>41242</v>
      </c>
      <c r="BG9553" s="34">
        <f t="shared" si="1494"/>
        <v>82.88000000000001</v>
      </c>
      <c r="BH9553" s="32">
        <f t="shared" si="1495"/>
        <v>1</v>
      </c>
      <c r="BI9553" s="32">
        <f t="shared" si="1496"/>
        <v>0</v>
      </c>
      <c r="BJ9553" s="69">
        <f t="shared" si="1497"/>
        <v>0</v>
      </c>
      <c r="BK9553" s="158" t="str">
        <f t="shared" si="1498"/>
        <v/>
      </c>
    </row>
    <row r="9554" spans="1:63" ht="12" customHeight="1" x14ac:dyDescent="0.2">
      <c r="A9554" s="8"/>
      <c r="B9554" s="7"/>
      <c r="C9554" s="7"/>
      <c r="D9554" s="7"/>
      <c r="E9554" s="7"/>
      <c r="F9554" s="7"/>
      <c r="G9554" s="7"/>
      <c r="H9554" s="7"/>
      <c r="I9554" s="10"/>
      <c r="J9554" s="25"/>
      <c r="K9554" s="250"/>
      <c r="L9554" s="31"/>
      <c r="M9554" s="9"/>
      <c r="N9554" s="11" t="s">
        <v>25</v>
      </c>
      <c r="O9554" s="39"/>
      <c r="P9554" s="47"/>
      <c r="Q9554" s="13"/>
      <c r="R9554" s="248">
        <f t="shared" si="1490"/>
        <v>0</v>
      </c>
      <c r="S9554" s="248">
        <f t="shared" si="1491"/>
        <v>0</v>
      </c>
      <c r="T9554" s="248">
        <f t="shared" si="1492"/>
        <v>0</v>
      </c>
      <c r="U9554" s="248">
        <f t="shared" si="1493"/>
        <v>0</v>
      </c>
      <c r="V9554" s="13"/>
      <c r="W9554" s="7"/>
      <c r="AT9554" s="130"/>
      <c r="BF9554" s="33">
        <f t="shared" si="1499"/>
        <v>41242</v>
      </c>
      <c r="BG9554" s="34">
        <f t="shared" si="1494"/>
        <v>82.88000000000001</v>
      </c>
      <c r="BH9554" s="32">
        <f t="shared" si="1495"/>
        <v>1</v>
      </c>
      <c r="BI9554" s="32">
        <f t="shared" si="1496"/>
        <v>0</v>
      </c>
      <c r="BJ9554" s="69">
        <f t="shared" si="1497"/>
        <v>0</v>
      </c>
      <c r="BK9554" s="158" t="str">
        <f t="shared" si="1498"/>
        <v/>
      </c>
    </row>
    <row r="9555" spans="1:63" ht="12" customHeight="1" x14ac:dyDescent="0.2">
      <c r="A9555" s="8"/>
      <c r="B9555" s="7"/>
      <c r="C9555" s="7"/>
      <c r="D9555" s="7"/>
      <c r="E9555" s="7"/>
      <c r="F9555" s="7"/>
      <c r="G9555" s="7"/>
      <c r="H9555" s="7"/>
      <c r="I9555" s="10"/>
      <c r="J9555" s="25"/>
      <c r="K9555" s="250"/>
      <c r="L9555" s="31"/>
      <c r="M9555" s="9"/>
      <c r="N9555" s="11" t="s">
        <v>25</v>
      </c>
      <c r="O9555" s="39"/>
      <c r="P9555" s="47"/>
      <c r="Q9555" s="13"/>
      <c r="R9555" s="248">
        <f t="shared" si="1490"/>
        <v>0</v>
      </c>
      <c r="S9555" s="248">
        <f t="shared" si="1491"/>
        <v>0</v>
      </c>
      <c r="T9555" s="248">
        <f t="shared" si="1492"/>
        <v>0</v>
      </c>
      <c r="U9555" s="248">
        <f t="shared" si="1493"/>
        <v>0</v>
      </c>
      <c r="V9555" s="13"/>
      <c r="W9555" s="7"/>
      <c r="AT9555" s="130"/>
      <c r="BF9555" s="33">
        <f t="shared" si="1499"/>
        <v>41242</v>
      </c>
      <c r="BG9555" s="34">
        <f t="shared" si="1494"/>
        <v>82.88000000000001</v>
      </c>
      <c r="BH9555" s="32">
        <f t="shared" si="1495"/>
        <v>1</v>
      </c>
      <c r="BI9555" s="32">
        <f t="shared" si="1496"/>
        <v>0</v>
      </c>
      <c r="BJ9555" s="69">
        <f t="shared" si="1497"/>
        <v>0</v>
      </c>
      <c r="BK9555" s="158" t="str">
        <f t="shared" si="1498"/>
        <v/>
      </c>
    </row>
    <row r="9556" spans="1:63" ht="12" customHeight="1" x14ac:dyDescent="0.2">
      <c r="A9556" s="8"/>
      <c r="B9556" s="7"/>
      <c r="C9556" s="7"/>
      <c r="D9556" s="7"/>
      <c r="E9556" s="7"/>
      <c r="F9556" s="7"/>
      <c r="G9556" s="7"/>
      <c r="H9556" s="7"/>
      <c r="I9556" s="10"/>
      <c r="J9556" s="25"/>
      <c r="K9556" s="250"/>
      <c r="L9556" s="31"/>
      <c r="M9556" s="9"/>
      <c r="N9556" s="11" t="s">
        <v>25</v>
      </c>
      <c r="O9556" s="39"/>
      <c r="P9556" s="47"/>
      <c r="Q9556" s="13"/>
      <c r="R9556" s="248">
        <f t="shared" si="1490"/>
        <v>0</v>
      </c>
      <c r="S9556" s="248">
        <f t="shared" si="1491"/>
        <v>0</v>
      </c>
      <c r="T9556" s="248">
        <f t="shared" si="1492"/>
        <v>0</v>
      </c>
      <c r="U9556" s="248">
        <f t="shared" si="1493"/>
        <v>0</v>
      </c>
      <c r="V9556" s="13"/>
      <c r="W9556" s="7"/>
      <c r="AT9556" s="130"/>
      <c r="BF9556" s="33">
        <f t="shared" si="1499"/>
        <v>41242</v>
      </c>
      <c r="BG9556" s="34">
        <f t="shared" si="1494"/>
        <v>82.88000000000001</v>
      </c>
      <c r="BH9556" s="32">
        <f t="shared" si="1495"/>
        <v>1</v>
      </c>
      <c r="BI9556" s="32">
        <f t="shared" si="1496"/>
        <v>0</v>
      </c>
      <c r="BJ9556" s="69">
        <f t="shared" si="1497"/>
        <v>0</v>
      </c>
      <c r="BK9556" s="158" t="str">
        <f t="shared" si="1498"/>
        <v/>
      </c>
    </row>
    <row r="9557" spans="1:63" ht="12" customHeight="1" x14ac:dyDescent="0.2">
      <c r="A9557" s="8"/>
      <c r="B9557" s="7"/>
      <c r="C9557" s="7"/>
      <c r="D9557" s="7"/>
      <c r="E9557" s="7"/>
      <c r="F9557" s="7"/>
      <c r="G9557" s="7"/>
      <c r="H9557" s="7"/>
      <c r="I9557" s="10"/>
      <c r="J9557" s="25"/>
      <c r="K9557" s="250"/>
      <c r="L9557" s="31"/>
      <c r="M9557" s="9"/>
      <c r="N9557" s="11" t="s">
        <v>25</v>
      </c>
      <c r="O9557" s="39"/>
      <c r="P9557" s="47"/>
      <c r="Q9557" s="13"/>
      <c r="R9557" s="248">
        <f t="shared" si="1490"/>
        <v>0</v>
      </c>
      <c r="S9557" s="248">
        <f t="shared" si="1491"/>
        <v>0</v>
      </c>
      <c r="T9557" s="248">
        <f t="shared" si="1492"/>
        <v>0</v>
      </c>
      <c r="U9557" s="248">
        <f t="shared" si="1493"/>
        <v>0</v>
      </c>
      <c r="V9557" s="13"/>
      <c r="W9557" s="7"/>
      <c r="AT9557" s="130"/>
      <c r="BF9557" s="33">
        <f t="shared" si="1499"/>
        <v>41242</v>
      </c>
      <c r="BG9557" s="34">
        <f t="shared" si="1494"/>
        <v>82.88000000000001</v>
      </c>
      <c r="BH9557" s="32">
        <f t="shared" si="1495"/>
        <v>1</v>
      </c>
      <c r="BI9557" s="32">
        <f t="shared" si="1496"/>
        <v>0</v>
      </c>
      <c r="BJ9557" s="69">
        <f t="shared" si="1497"/>
        <v>0</v>
      </c>
      <c r="BK9557" s="158" t="str">
        <f t="shared" si="1498"/>
        <v/>
      </c>
    </row>
    <row r="9558" spans="1:63" ht="12" customHeight="1" x14ac:dyDescent="0.2">
      <c r="A9558" s="8"/>
      <c r="B9558" s="7"/>
      <c r="C9558" s="7"/>
      <c r="D9558" s="7"/>
      <c r="E9558" s="7"/>
      <c r="F9558" s="7"/>
      <c r="G9558" s="7"/>
      <c r="H9558" s="7"/>
      <c r="I9558" s="10"/>
      <c r="J9558" s="25"/>
      <c r="K9558" s="250"/>
      <c r="L9558" s="31"/>
      <c r="M9558" s="9"/>
      <c r="N9558" s="11" t="s">
        <v>25</v>
      </c>
      <c r="O9558" s="39"/>
      <c r="P9558" s="47"/>
      <c r="Q9558" s="13"/>
      <c r="R9558" s="248">
        <f t="shared" si="1490"/>
        <v>0</v>
      </c>
      <c r="S9558" s="248">
        <f t="shared" si="1491"/>
        <v>0</v>
      </c>
      <c r="T9558" s="248">
        <f t="shared" si="1492"/>
        <v>0</v>
      </c>
      <c r="U9558" s="248">
        <f t="shared" si="1493"/>
        <v>0</v>
      </c>
      <c r="V9558" s="13"/>
      <c r="W9558" s="7"/>
      <c r="AT9558" s="130"/>
      <c r="BF9558" s="33">
        <f t="shared" si="1499"/>
        <v>41242</v>
      </c>
      <c r="BG9558" s="34">
        <f t="shared" si="1494"/>
        <v>82.88000000000001</v>
      </c>
      <c r="BH9558" s="32">
        <f t="shared" si="1495"/>
        <v>1</v>
      </c>
      <c r="BI9558" s="32">
        <f t="shared" si="1496"/>
        <v>0</v>
      </c>
      <c r="BJ9558" s="69">
        <f t="shared" si="1497"/>
        <v>0</v>
      </c>
      <c r="BK9558" s="158" t="str">
        <f t="shared" si="1498"/>
        <v/>
      </c>
    </row>
    <row r="9559" spans="1:63" ht="12" customHeight="1" x14ac:dyDescent="0.2">
      <c r="A9559" s="8"/>
      <c r="B9559" s="7"/>
      <c r="C9559" s="7"/>
      <c r="D9559" s="7"/>
      <c r="E9559" s="7"/>
      <c r="F9559" s="7"/>
      <c r="G9559" s="7"/>
      <c r="H9559" s="7"/>
      <c r="I9559" s="10"/>
      <c r="J9559" s="25"/>
      <c r="K9559" s="250"/>
      <c r="L9559" s="31"/>
      <c r="M9559" s="9"/>
      <c r="N9559" s="11" t="s">
        <v>25</v>
      </c>
      <c r="O9559" s="39"/>
      <c r="P9559" s="47"/>
      <c r="Q9559" s="13"/>
      <c r="R9559" s="248">
        <f t="shared" si="1490"/>
        <v>0</v>
      </c>
      <c r="S9559" s="248">
        <f t="shared" si="1491"/>
        <v>0</v>
      </c>
      <c r="T9559" s="248">
        <f t="shared" si="1492"/>
        <v>0</v>
      </c>
      <c r="U9559" s="248">
        <f t="shared" si="1493"/>
        <v>0</v>
      </c>
      <c r="V9559" s="13"/>
      <c r="W9559" s="7"/>
      <c r="AT9559" s="130"/>
      <c r="BF9559" s="33">
        <f t="shared" si="1499"/>
        <v>41242</v>
      </c>
      <c r="BG9559" s="34">
        <f t="shared" si="1494"/>
        <v>82.88000000000001</v>
      </c>
      <c r="BH9559" s="32">
        <f t="shared" si="1495"/>
        <v>1</v>
      </c>
      <c r="BI9559" s="32">
        <f t="shared" si="1496"/>
        <v>0</v>
      </c>
      <c r="BJ9559" s="69">
        <f t="shared" si="1497"/>
        <v>0</v>
      </c>
      <c r="BK9559" s="158" t="str">
        <f t="shared" si="1498"/>
        <v/>
      </c>
    </row>
    <row r="9560" spans="1:63" ht="12" customHeight="1" x14ac:dyDescent="0.2">
      <c r="A9560" s="8"/>
      <c r="B9560" s="7"/>
      <c r="C9560" s="7"/>
      <c r="D9560" s="7"/>
      <c r="E9560" s="7"/>
      <c r="F9560" s="7"/>
      <c r="G9560" s="7"/>
      <c r="H9560" s="7"/>
      <c r="I9560" s="10"/>
      <c r="J9560" s="25"/>
      <c r="K9560" s="250"/>
      <c r="L9560" s="31"/>
      <c r="M9560" s="9"/>
      <c r="N9560" s="11" t="s">
        <v>25</v>
      </c>
      <c r="O9560" s="39"/>
      <c r="P9560" s="47"/>
      <c r="Q9560" s="13"/>
      <c r="R9560" s="248">
        <f t="shared" si="1490"/>
        <v>0</v>
      </c>
      <c r="S9560" s="248">
        <f t="shared" si="1491"/>
        <v>0</v>
      </c>
      <c r="T9560" s="248">
        <f t="shared" si="1492"/>
        <v>0</v>
      </c>
      <c r="U9560" s="248">
        <f t="shared" si="1493"/>
        <v>0</v>
      </c>
      <c r="V9560" s="13"/>
      <c r="W9560" s="7"/>
      <c r="AT9560" s="130"/>
      <c r="BF9560" s="33">
        <f t="shared" si="1499"/>
        <v>41242</v>
      </c>
      <c r="BG9560" s="34">
        <f t="shared" si="1494"/>
        <v>82.88000000000001</v>
      </c>
      <c r="BH9560" s="32">
        <f t="shared" si="1495"/>
        <v>1</v>
      </c>
      <c r="BI9560" s="32">
        <f t="shared" si="1496"/>
        <v>0</v>
      </c>
      <c r="BJ9560" s="69">
        <f t="shared" si="1497"/>
        <v>0</v>
      </c>
      <c r="BK9560" s="158" t="str">
        <f t="shared" si="1498"/>
        <v/>
      </c>
    </row>
    <row r="9561" spans="1:63" ht="12" customHeight="1" x14ac:dyDescent="0.2">
      <c r="A9561" s="8"/>
      <c r="B9561" s="7"/>
      <c r="C9561" s="7"/>
      <c r="D9561" s="7"/>
      <c r="E9561" s="7"/>
      <c r="F9561" s="7"/>
      <c r="G9561" s="7"/>
      <c r="H9561" s="7"/>
      <c r="I9561" s="10"/>
      <c r="J9561" s="25"/>
      <c r="K9561" s="250"/>
      <c r="L9561" s="31"/>
      <c r="M9561" s="9"/>
      <c r="N9561" s="11" t="s">
        <v>25</v>
      </c>
      <c r="O9561" s="39"/>
      <c r="P9561" s="47"/>
      <c r="Q9561" s="13"/>
      <c r="R9561" s="248">
        <f t="shared" si="1490"/>
        <v>0</v>
      </c>
      <c r="S9561" s="248">
        <f t="shared" si="1491"/>
        <v>0</v>
      </c>
      <c r="T9561" s="248">
        <f t="shared" si="1492"/>
        <v>0</v>
      </c>
      <c r="U9561" s="248">
        <f t="shared" si="1493"/>
        <v>0</v>
      </c>
      <c r="V9561" s="13"/>
      <c r="W9561" s="7"/>
      <c r="AT9561" s="130"/>
      <c r="BF9561" s="33">
        <f t="shared" si="1499"/>
        <v>41242</v>
      </c>
      <c r="BG9561" s="34">
        <f t="shared" si="1494"/>
        <v>82.88000000000001</v>
      </c>
      <c r="BH9561" s="32">
        <f t="shared" si="1495"/>
        <v>1</v>
      </c>
      <c r="BI9561" s="32">
        <f t="shared" si="1496"/>
        <v>0</v>
      </c>
      <c r="BJ9561" s="69">
        <f t="shared" si="1497"/>
        <v>0</v>
      </c>
      <c r="BK9561" s="158" t="str">
        <f t="shared" si="1498"/>
        <v/>
      </c>
    </row>
    <row r="9562" spans="1:63" ht="12" customHeight="1" x14ac:dyDescent="0.2">
      <c r="A9562" s="8"/>
      <c r="B9562" s="7"/>
      <c r="C9562" s="7"/>
      <c r="D9562" s="7"/>
      <c r="E9562" s="7"/>
      <c r="F9562" s="7"/>
      <c r="G9562" s="7"/>
      <c r="H9562" s="7"/>
      <c r="I9562" s="10"/>
      <c r="J9562" s="25"/>
      <c r="K9562" s="250"/>
      <c r="L9562" s="31"/>
      <c r="M9562" s="9"/>
      <c r="N9562" s="11" t="s">
        <v>25</v>
      </c>
      <c r="O9562" s="39"/>
      <c r="P9562" s="47"/>
      <c r="Q9562" s="13"/>
      <c r="R9562" s="248">
        <f t="shared" si="1490"/>
        <v>0</v>
      </c>
      <c r="S9562" s="248">
        <f t="shared" si="1491"/>
        <v>0</v>
      </c>
      <c r="T9562" s="248">
        <f t="shared" si="1492"/>
        <v>0</v>
      </c>
      <c r="U9562" s="248">
        <f t="shared" si="1493"/>
        <v>0</v>
      </c>
      <c r="V9562" s="13"/>
      <c r="W9562" s="7"/>
      <c r="AT9562" s="130"/>
      <c r="BF9562" s="33">
        <f t="shared" si="1499"/>
        <v>41242</v>
      </c>
      <c r="BG9562" s="34">
        <f t="shared" si="1494"/>
        <v>82.88000000000001</v>
      </c>
      <c r="BH9562" s="32">
        <f t="shared" si="1495"/>
        <v>1</v>
      </c>
      <c r="BI9562" s="32">
        <f t="shared" si="1496"/>
        <v>0</v>
      </c>
      <c r="BJ9562" s="69">
        <f t="shared" si="1497"/>
        <v>0</v>
      </c>
      <c r="BK9562" s="158" t="str">
        <f t="shared" si="1498"/>
        <v/>
      </c>
    </row>
    <row r="9563" spans="1:63" ht="12" customHeight="1" x14ac:dyDescent="0.2">
      <c r="A9563" s="8"/>
      <c r="B9563" s="7"/>
      <c r="C9563" s="7"/>
      <c r="D9563" s="7"/>
      <c r="E9563" s="7"/>
      <c r="F9563" s="7"/>
      <c r="G9563" s="7"/>
      <c r="H9563" s="7"/>
      <c r="I9563" s="10"/>
      <c r="J9563" s="25"/>
      <c r="K9563" s="250"/>
      <c r="L9563" s="31"/>
      <c r="M9563" s="9"/>
      <c r="N9563" s="11" t="s">
        <v>25</v>
      </c>
      <c r="O9563" s="39"/>
      <c r="P9563" s="47"/>
      <c r="Q9563" s="13"/>
      <c r="R9563" s="248">
        <f t="shared" si="1490"/>
        <v>0</v>
      </c>
      <c r="S9563" s="248">
        <f t="shared" si="1491"/>
        <v>0</v>
      </c>
      <c r="T9563" s="248">
        <f t="shared" si="1492"/>
        <v>0</v>
      </c>
      <c r="U9563" s="248">
        <f t="shared" si="1493"/>
        <v>0</v>
      </c>
      <c r="V9563" s="13"/>
      <c r="W9563" s="7"/>
      <c r="AT9563" s="130"/>
      <c r="BF9563" s="33">
        <f t="shared" si="1499"/>
        <v>41242</v>
      </c>
      <c r="BG9563" s="34">
        <f t="shared" si="1494"/>
        <v>82.88000000000001</v>
      </c>
      <c r="BH9563" s="32">
        <f t="shared" si="1495"/>
        <v>1</v>
      </c>
      <c r="BI9563" s="32">
        <f t="shared" si="1496"/>
        <v>0</v>
      </c>
      <c r="BJ9563" s="69">
        <f t="shared" si="1497"/>
        <v>0</v>
      </c>
      <c r="BK9563" s="158" t="str">
        <f t="shared" si="1498"/>
        <v/>
      </c>
    </row>
    <row r="9564" spans="1:63" ht="12" customHeight="1" x14ac:dyDescent="0.2">
      <c r="A9564" s="8"/>
      <c r="B9564" s="7"/>
      <c r="C9564" s="7"/>
      <c r="D9564" s="7"/>
      <c r="E9564" s="7"/>
      <c r="F9564" s="7"/>
      <c r="G9564" s="7"/>
      <c r="H9564" s="7"/>
      <c r="I9564" s="10"/>
      <c r="J9564" s="25"/>
      <c r="K9564" s="250"/>
      <c r="L9564" s="31"/>
      <c r="M9564" s="9"/>
      <c r="N9564" s="11" t="s">
        <v>25</v>
      </c>
      <c r="O9564" s="39"/>
      <c r="P9564" s="47"/>
      <c r="Q9564" s="13"/>
      <c r="R9564" s="248">
        <f t="shared" si="1490"/>
        <v>0</v>
      </c>
      <c r="S9564" s="248">
        <f t="shared" si="1491"/>
        <v>0</v>
      </c>
      <c r="T9564" s="248">
        <f t="shared" si="1492"/>
        <v>0</v>
      </c>
      <c r="U9564" s="248">
        <f t="shared" si="1493"/>
        <v>0</v>
      </c>
      <c r="V9564" s="13"/>
      <c r="W9564" s="7"/>
      <c r="AT9564" s="130"/>
      <c r="BF9564" s="33">
        <f t="shared" si="1499"/>
        <v>41242</v>
      </c>
      <c r="BG9564" s="34">
        <f t="shared" si="1494"/>
        <v>82.88000000000001</v>
      </c>
      <c r="BH9564" s="32">
        <f t="shared" si="1495"/>
        <v>1</v>
      </c>
      <c r="BI9564" s="32">
        <f t="shared" si="1496"/>
        <v>0</v>
      </c>
      <c r="BJ9564" s="69">
        <f t="shared" si="1497"/>
        <v>0</v>
      </c>
      <c r="BK9564" s="158" t="str">
        <f t="shared" si="1498"/>
        <v/>
      </c>
    </row>
    <row r="9565" spans="1:63" ht="12" customHeight="1" x14ac:dyDescent="0.2">
      <c r="A9565" s="8"/>
      <c r="B9565" s="7"/>
      <c r="C9565" s="7"/>
      <c r="D9565" s="7"/>
      <c r="E9565" s="7"/>
      <c r="F9565" s="7"/>
      <c r="G9565" s="7"/>
      <c r="H9565" s="7"/>
      <c r="I9565" s="10"/>
      <c r="J9565" s="25"/>
      <c r="K9565" s="250"/>
      <c r="L9565" s="31"/>
      <c r="M9565" s="9"/>
      <c r="N9565" s="11" t="s">
        <v>25</v>
      </c>
      <c r="O9565" s="39"/>
      <c r="P9565" s="47"/>
      <c r="Q9565" s="13"/>
      <c r="R9565" s="248">
        <f t="shared" si="1490"/>
        <v>0</v>
      </c>
      <c r="S9565" s="248">
        <f t="shared" si="1491"/>
        <v>0</v>
      </c>
      <c r="T9565" s="248">
        <f t="shared" si="1492"/>
        <v>0</v>
      </c>
      <c r="U9565" s="248">
        <f t="shared" si="1493"/>
        <v>0</v>
      </c>
      <c r="V9565" s="13"/>
      <c r="W9565" s="7"/>
      <c r="AT9565" s="130"/>
      <c r="BF9565" s="33">
        <f t="shared" si="1499"/>
        <v>41242</v>
      </c>
      <c r="BG9565" s="34">
        <f t="shared" si="1494"/>
        <v>82.88000000000001</v>
      </c>
      <c r="BH9565" s="32">
        <f t="shared" si="1495"/>
        <v>1</v>
      </c>
      <c r="BI9565" s="32">
        <f t="shared" si="1496"/>
        <v>0</v>
      </c>
      <c r="BJ9565" s="69">
        <f t="shared" si="1497"/>
        <v>0</v>
      </c>
      <c r="BK9565" s="158" t="str">
        <f t="shared" si="1498"/>
        <v/>
      </c>
    </row>
    <row r="9566" spans="1:63" ht="12" customHeight="1" x14ac:dyDescent="0.2">
      <c r="A9566" s="8"/>
      <c r="B9566" s="7"/>
      <c r="C9566" s="7"/>
      <c r="D9566" s="7"/>
      <c r="E9566" s="7"/>
      <c r="F9566" s="7"/>
      <c r="G9566" s="7"/>
      <c r="H9566" s="7"/>
      <c r="I9566" s="10"/>
      <c r="J9566" s="25"/>
      <c r="K9566" s="250"/>
      <c r="L9566" s="31"/>
      <c r="M9566" s="9"/>
      <c r="N9566" s="11" t="s">
        <v>25</v>
      </c>
      <c r="O9566" s="39"/>
      <c r="P9566" s="47"/>
      <c r="Q9566" s="13"/>
      <c r="R9566" s="248">
        <f t="shared" si="1490"/>
        <v>0</v>
      </c>
      <c r="S9566" s="248">
        <f t="shared" si="1491"/>
        <v>0</v>
      </c>
      <c r="T9566" s="248">
        <f t="shared" si="1492"/>
        <v>0</v>
      </c>
      <c r="U9566" s="248">
        <f t="shared" si="1493"/>
        <v>0</v>
      </c>
      <c r="V9566" s="13"/>
      <c r="W9566" s="7"/>
      <c r="AT9566" s="130"/>
      <c r="BF9566" s="33">
        <f t="shared" si="1499"/>
        <v>41242</v>
      </c>
      <c r="BG9566" s="34">
        <f t="shared" si="1494"/>
        <v>82.88000000000001</v>
      </c>
      <c r="BH9566" s="32">
        <f t="shared" si="1495"/>
        <v>1</v>
      </c>
      <c r="BI9566" s="32">
        <f t="shared" si="1496"/>
        <v>0</v>
      </c>
      <c r="BJ9566" s="69">
        <f t="shared" si="1497"/>
        <v>0</v>
      </c>
      <c r="BK9566" s="158" t="str">
        <f t="shared" si="1498"/>
        <v/>
      </c>
    </row>
    <row r="9567" spans="1:63" ht="12" customHeight="1" x14ac:dyDescent="0.2">
      <c r="A9567" s="8"/>
      <c r="B9567" s="7"/>
      <c r="C9567" s="7"/>
      <c r="D9567" s="7"/>
      <c r="E9567" s="7"/>
      <c r="F9567" s="7"/>
      <c r="G9567" s="7"/>
      <c r="H9567" s="7"/>
      <c r="I9567" s="10"/>
      <c r="J9567" s="25"/>
      <c r="K9567" s="250"/>
      <c r="L9567" s="31"/>
      <c r="M9567" s="9"/>
      <c r="N9567" s="11" t="s">
        <v>25</v>
      </c>
      <c r="O9567" s="39"/>
      <c r="P9567" s="47"/>
      <c r="Q9567" s="13"/>
      <c r="R9567" s="248">
        <f t="shared" si="1490"/>
        <v>0</v>
      </c>
      <c r="S9567" s="248">
        <f t="shared" si="1491"/>
        <v>0</v>
      </c>
      <c r="T9567" s="248">
        <f t="shared" si="1492"/>
        <v>0</v>
      </c>
      <c r="U9567" s="248">
        <f t="shared" si="1493"/>
        <v>0</v>
      </c>
      <c r="V9567" s="13"/>
      <c r="W9567" s="7"/>
      <c r="AT9567" s="130"/>
      <c r="BF9567" s="33">
        <f t="shared" si="1499"/>
        <v>41242</v>
      </c>
      <c r="BG9567" s="34">
        <f t="shared" si="1494"/>
        <v>82.88000000000001</v>
      </c>
      <c r="BH9567" s="32">
        <f t="shared" si="1495"/>
        <v>1</v>
      </c>
      <c r="BI9567" s="32">
        <f t="shared" si="1496"/>
        <v>0</v>
      </c>
      <c r="BJ9567" s="69">
        <f t="shared" si="1497"/>
        <v>0</v>
      </c>
      <c r="BK9567" s="158" t="str">
        <f t="shared" si="1498"/>
        <v/>
      </c>
    </row>
    <row r="9568" spans="1:63" ht="12" customHeight="1" x14ac:dyDescent="0.2">
      <c r="A9568" s="8"/>
      <c r="B9568" s="7"/>
      <c r="C9568" s="7"/>
      <c r="D9568" s="7"/>
      <c r="E9568" s="7"/>
      <c r="F9568" s="7"/>
      <c r="G9568" s="7"/>
      <c r="H9568" s="7"/>
      <c r="I9568" s="10"/>
      <c r="J9568" s="25"/>
      <c r="K9568" s="250"/>
      <c r="L9568" s="31"/>
      <c r="M9568" s="9"/>
      <c r="N9568" s="11" t="s">
        <v>25</v>
      </c>
      <c r="O9568" s="39"/>
      <c r="P9568" s="47"/>
      <c r="Q9568" s="13"/>
      <c r="R9568" s="248">
        <f t="shared" si="1490"/>
        <v>0</v>
      </c>
      <c r="S9568" s="248">
        <f t="shared" si="1491"/>
        <v>0</v>
      </c>
      <c r="T9568" s="248">
        <f t="shared" si="1492"/>
        <v>0</v>
      </c>
      <c r="U9568" s="248">
        <f t="shared" si="1493"/>
        <v>0</v>
      </c>
      <c r="V9568" s="13"/>
      <c r="W9568" s="7"/>
      <c r="AT9568" s="130"/>
      <c r="BF9568" s="33">
        <f t="shared" si="1499"/>
        <v>41242</v>
      </c>
      <c r="BG9568" s="34">
        <f t="shared" si="1494"/>
        <v>82.88000000000001</v>
      </c>
      <c r="BH9568" s="32">
        <f t="shared" si="1495"/>
        <v>1</v>
      </c>
      <c r="BI9568" s="32">
        <f t="shared" si="1496"/>
        <v>0</v>
      </c>
      <c r="BJ9568" s="69">
        <f t="shared" si="1497"/>
        <v>0</v>
      </c>
      <c r="BK9568" s="158" t="str">
        <f t="shared" si="1498"/>
        <v/>
      </c>
    </row>
    <row r="9569" spans="1:63" ht="12" customHeight="1" x14ac:dyDescent="0.2">
      <c r="A9569" s="8"/>
      <c r="B9569" s="7"/>
      <c r="C9569" s="7"/>
      <c r="D9569" s="7"/>
      <c r="E9569" s="7"/>
      <c r="F9569" s="7"/>
      <c r="G9569" s="7"/>
      <c r="H9569" s="7"/>
      <c r="I9569" s="10"/>
      <c r="J9569" s="25"/>
      <c r="K9569" s="250"/>
      <c r="L9569" s="31"/>
      <c r="M9569" s="9"/>
      <c r="N9569" s="11" t="s">
        <v>25</v>
      </c>
      <c r="O9569" s="39"/>
      <c r="P9569" s="47"/>
      <c r="Q9569" s="13"/>
      <c r="R9569" s="248">
        <f t="shared" si="1490"/>
        <v>0</v>
      </c>
      <c r="S9569" s="248">
        <f t="shared" si="1491"/>
        <v>0</v>
      </c>
      <c r="T9569" s="248">
        <f t="shared" si="1492"/>
        <v>0</v>
      </c>
      <c r="U9569" s="248">
        <f t="shared" si="1493"/>
        <v>0</v>
      </c>
      <c r="V9569" s="13"/>
      <c r="W9569" s="7"/>
      <c r="AT9569" s="130"/>
      <c r="BF9569" s="33">
        <f t="shared" si="1499"/>
        <v>41242</v>
      </c>
      <c r="BG9569" s="34">
        <f t="shared" si="1494"/>
        <v>82.88000000000001</v>
      </c>
      <c r="BH9569" s="32">
        <f t="shared" si="1495"/>
        <v>1</v>
      </c>
      <c r="BI9569" s="32">
        <f t="shared" si="1496"/>
        <v>0</v>
      </c>
      <c r="BJ9569" s="69">
        <f t="shared" si="1497"/>
        <v>0</v>
      </c>
      <c r="BK9569" s="158" t="str">
        <f t="shared" si="1498"/>
        <v/>
      </c>
    </row>
    <row r="9570" spans="1:63" ht="12" customHeight="1" x14ac:dyDescent="0.2">
      <c r="A9570" s="8"/>
      <c r="B9570" s="7"/>
      <c r="C9570" s="7"/>
      <c r="D9570" s="7"/>
      <c r="E9570" s="7"/>
      <c r="F9570" s="7"/>
      <c r="G9570" s="7"/>
      <c r="H9570" s="7"/>
      <c r="I9570" s="10"/>
      <c r="J9570" s="25"/>
      <c r="K9570" s="250"/>
      <c r="L9570" s="31"/>
      <c r="M9570" s="9"/>
      <c r="N9570" s="11" t="s">
        <v>25</v>
      </c>
      <c r="O9570" s="39"/>
      <c r="P9570" s="47"/>
      <c r="Q9570" s="13"/>
      <c r="R9570" s="248">
        <f t="shared" si="1490"/>
        <v>0</v>
      </c>
      <c r="S9570" s="248">
        <f t="shared" si="1491"/>
        <v>0</v>
      </c>
      <c r="T9570" s="248">
        <f t="shared" si="1492"/>
        <v>0</v>
      </c>
      <c r="U9570" s="248">
        <f t="shared" si="1493"/>
        <v>0</v>
      </c>
      <c r="V9570" s="13"/>
      <c r="W9570" s="7"/>
      <c r="AT9570" s="130"/>
      <c r="BF9570" s="33">
        <f t="shared" si="1499"/>
        <v>41242</v>
      </c>
      <c r="BG9570" s="34">
        <f t="shared" si="1494"/>
        <v>82.88000000000001</v>
      </c>
      <c r="BH9570" s="32">
        <f t="shared" si="1495"/>
        <v>1</v>
      </c>
      <c r="BI9570" s="32">
        <f t="shared" si="1496"/>
        <v>0</v>
      </c>
      <c r="BJ9570" s="69">
        <f t="shared" si="1497"/>
        <v>0</v>
      </c>
      <c r="BK9570" s="158" t="str">
        <f t="shared" si="1498"/>
        <v/>
      </c>
    </row>
    <row r="9571" spans="1:63" ht="12" customHeight="1" x14ac:dyDescent="0.2">
      <c r="A9571" s="8"/>
      <c r="B9571" s="7"/>
      <c r="C9571" s="7"/>
      <c r="D9571" s="7"/>
      <c r="E9571" s="7"/>
      <c r="F9571" s="7"/>
      <c r="G9571" s="7"/>
      <c r="H9571" s="7"/>
      <c r="I9571" s="10"/>
      <c r="J9571" s="25"/>
      <c r="K9571" s="250"/>
      <c r="L9571" s="31"/>
      <c r="M9571" s="9"/>
      <c r="N9571" s="11" t="s">
        <v>25</v>
      </c>
      <c r="O9571" s="39"/>
      <c r="P9571" s="47"/>
      <c r="Q9571" s="13"/>
      <c r="R9571" s="248">
        <f t="shared" si="1490"/>
        <v>0</v>
      </c>
      <c r="S9571" s="248">
        <f t="shared" si="1491"/>
        <v>0</v>
      </c>
      <c r="T9571" s="248">
        <f t="shared" si="1492"/>
        <v>0</v>
      </c>
      <c r="U9571" s="248">
        <f t="shared" si="1493"/>
        <v>0</v>
      </c>
      <c r="V9571" s="13"/>
      <c r="W9571" s="7"/>
      <c r="AT9571" s="130"/>
      <c r="BF9571" s="33">
        <f t="shared" si="1499"/>
        <v>41242</v>
      </c>
      <c r="BG9571" s="34">
        <f t="shared" si="1494"/>
        <v>82.88000000000001</v>
      </c>
      <c r="BH9571" s="32">
        <f t="shared" si="1495"/>
        <v>1</v>
      </c>
      <c r="BI9571" s="32">
        <f t="shared" si="1496"/>
        <v>0</v>
      </c>
      <c r="BJ9571" s="69">
        <f t="shared" si="1497"/>
        <v>0</v>
      </c>
      <c r="BK9571" s="158" t="str">
        <f t="shared" si="1498"/>
        <v/>
      </c>
    </row>
    <row r="9572" spans="1:63" ht="12" customHeight="1" x14ac:dyDescent="0.2">
      <c r="A9572" s="8"/>
      <c r="B9572" s="7"/>
      <c r="C9572" s="7"/>
      <c r="D9572" s="7"/>
      <c r="E9572" s="7"/>
      <c r="F9572" s="7"/>
      <c r="G9572" s="7"/>
      <c r="H9572" s="7"/>
      <c r="I9572" s="10"/>
      <c r="J9572" s="25"/>
      <c r="K9572" s="250"/>
      <c r="L9572" s="31"/>
      <c r="M9572" s="9"/>
      <c r="N9572" s="11" t="s">
        <v>25</v>
      </c>
      <c r="O9572" s="39"/>
      <c r="P9572" s="47"/>
      <c r="Q9572" s="13"/>
      <c r="R9572" s="248">
        <f t="shared" si="1490"/>
        <v>0</v>
      </c>
      <c r="S9572" s="248">
        <f t="shared" si="1491"/>
        <v>0</v>
      </c>
      <c r="T9572" s="248">
        <f t="shared" si="1492"/>
        <v>0</v>
      </c>
      <c r="U9572" s="248">
        <f t="shared" si="1493"/>
        <v>0</v>
      </c>
      <c r="V9572" s="13"/>
      <c r="W9572" s="7"/>
      <c r="AT9572" s="130"/>
      <c r="BF9572" s="33">
        <f t="shared" si="1499"/>
        <v>41242</v>
      </c>
      <c r="BG9572" s="34">
        <f t="shared" si="1494"/>
        <v>82.88000000000001</v>
      </c>
      <c r="BH9572" s="32">
        <f t="shared" si="1495"/>
        <v>1</v>
      </c>
      <c r="BI9572" s="32">
        <f t="shared" si="1496"/>
        <v>0</v>
      </c>
      <c r="BJ9572" s="69">
        <f t="shared" si="1497"/>
        <v>0</v>
      </c>
      <c r="BK9572" s="158" t="str">
        <f t="shared" si="1498"/>
        <v/>
      </c>
    </row>
    <row r="9573" spans="1:63" ht="12" customHeight="1" x14ac:dyDescent="0.2">
      <c r="A9573" s="8"/>
      <c r="B9573" s="7"/>
      <c r="C9573" s="7"/>
      <c r="D9573" s="7"/>
      <c r="E9573" s="7"/>
      <c r="F9573" s="7"/>
      <c r="G9573" s="7"/>
      <c r="H9573" s="7"/>
      <c r="I9573" s="10"/>
      <c r="J9573" s="25"/>
      <c r="K9573" s="250"/>
      <c r="L9573" s="31"/>
      <c r="M9573" s="9"/>
      <c r="N9573" s="11" t="s">
        <v>25</v>
      </c>
      <c r="O9573" s="39"/>
      <c r="P9573" s="47"/>
      <c r="Q9573" s="13"/>
      <c r="R9573" s="248">
        <f t="shared" si="1490"/>
        <v>0</v>
      </c>
      <c r="S9573" s="248">
        <f t="shared" si="1491"/>
        <v>0</v>
      </c>
      <c r="T9573" s="248">
        <f t="shared" si="1492"/>
        <v>0</v>
      </c>
      <c r="U9573" s="248">
        <f t="shared" si="1493"/>
        <v>0</v>
      </c>
      <c r="V9573" s="13"/>
      <c r="W9573" s="7"/>
      <c r="AT9573" s="130"/>
      <c r="BF9573" s="33">
        <f t="shared" si="1499"/>
        <v>41242</v>
      </c>
      <c r="BG9573" s="34">
        <f t="shared" si="1494"/>
        <v>82.88000000000001</v>
      </c>
      <c r="BH9573" s="32">
        <f t="shared" si="1495"/>
        <v>1</v>
      </c>
      <c r="BI9573" s="32">
        <f t="shared" si="1496"/>
        <v>0</v>
      </c>
      <c r="BJ9573" s="69">
        <f t="shared" si="1497"/>
        <v>0</v>
      </c>
      <c r="BK9573" s="158" t="str">
        <f t="shared" si="1498"/>
        <v/>
      </c>
    </row>
    <row r="9574" spans="1:63" ht="12" customHeight="1" x14ac:dyDescent="0.2">
      <c r="A9574" s="8"/>
      <c r="B9574" s="7"/>
      <c r="C9574" s="7"/>
      <c r="D9574" s="7"/>
      <c r="E9574" s="7"/>
      <c r="F9574" s="7"/>
      <c r="G9574" s="7"/>
      <c r="H9574" s="7"/>
      <c r="I9574" s="10"/>
      <c r="J9574" s="25"/>
      <c r="K9574" s="250"/>
      <c r="L9574" s="31"/>
      <c r="M9574" s="9"/>
      <c r="N9574" s="11" t="s">
        <v>25</v>
      </c>
      <c r="O9574" s="39"/>
      <c r="P9574" s="47"/>
      <c r="Q9574" s="13"/>
      <c r="R9574" s="248">
        <f t="shared" si="1490"/>
        <v>0</v>
      </c>
      <c r="S9574" s="248">
        <f t="shared" si="1491"/>
        <v>0</v>
      </c>
      <c r="T9574" s="248">
        <f t="shared" si="1492"/>
        <v>0</v>
      </c>
      <c r="U9574" s="248">
        <f t="shared" si="1493"/>
        <v>0</v>
      </c>
      <c r="V9574" s="13"/>
      <c r="W9574" s="7"/>
      <c r="AT9574" s="130"/>
      <c r="BF9574" s="33">
        <f t="shared" si="1499"/>
        <v>41242</v>
      </c>
      <c r="BG9574" s="34">
        <f t="shared" si="1494"/>
        <v>82.88000000000001</v>
      </c>
      <c r="BH9574" s="32">
        <f t="shared" si="1495"/>
        <v>1</v>
      </c>
      <c r="BI9574" s="32">
        <f t="shared" si="1496"/>
        <v>0</v>
      </c>
      <c r="BJ9574" s="69">
        <f t="shared" si="1497"/>
        <v>0</v>
      </c>
      <c r="BK9574" s="158" t="str">
        <f t="shared" si="1498"/>
        <v/>
      </c>
    </row>
    <row r="9575" spans="1:63" ht="12" customHeight="1" x14ac:dyDescent="0.2">
      <c r="A9575" s="8"/>
      <c r="B9575" s="7"/>
      <c r="C9575" s="7"/>
      <c r="D9575" s="7"/>
      <c r="E9575" s="7"/>
      <c r="F9575" s="7"/>
      <c r="G9575" s="7"/>
      <c r="H9575" s="7"/>
      <c r="I9575" s="10"/>
      <c r="J9575" s="25"/>
      <c r="K9575" s="250"/>
      <c r="L9575" s="31"/>
      <c r="M9575" s="9"/>
      <c r="N9575" s="11" t="s">
        <v>25</v>
      </c>
      <c r="O9575" s="39"/>
      <c r="P9575" s="47"/>
      <c r="Q9575" s="13"/>
      <c r="R9575" s="248">
        <f t="shared" si="1490"/>
        <v>0</v>
      </c>
      <c r="S9575" s="248">
        <f t="shared" si="1491"/>
        <v>0</v>
      </c>
      <c r="T9575" s="248">
        <f t="shared" si="1492"/>
        <v>0</v>
      </c>
      <c r="U9575" s="248">
        <f t="shared" si="1493"/>
        <v>0</v>
      </c>
      <c r="V9575" s="13"/>
      <c r="W9575" s="7"/>
      <c r="AT9575" s="130"/>
      <c r="BF9575" s="33">
        <f t="shared" si="1499"/>
        <v>41242</v>
      </c>
      <c r="BG9575" s="34">
        <f t="shared" si="1494"/>
        <v>82.88000000000001</v>
      </c>
      <c r="BH9575" s="32">
        <f t="shared" si="1495"/>
        <v>1</v>
      </c>
      <c r="BI9575" s="32">
        <f t="shared" si="1496"/>
        <v>0</v>
      </c>
      <c r="BJ9575" s="69">
        <f t="shared" si="1497"/>
        <v>0</v>
      </c>
      <c r="BK9575" s="158" t="str">
        <f t="shared" si="1498"/>
        <v/>
      </c>
    </row>
    <row r="9576" spans="1:63" ht="12" customHeight="1" x14ac:dyDescent="0.2">
      <c r="A9576" s="8"/>
      <c r="B9576" s="7"/>
      <c r="C9576" s="7"/>
      <c r="D9576" s="7"/>
      <c r="E9576" s="7"/>
      <c r="F9576" s="7"/>
      <c r="G9576" s="7"/>
      <c r="H9576" s="7"/>
      <c r="I9576" s="10"/>
      <c r="J9576" s="25"/>
      <c r="K9576" s="250"/>
      <c r="L9576" s="31"/>
      <c r="M9576" s="9"/>
      <c r="N9576" s="11" t="s">
        <v>25</v>
      </c>
      <c r="O9576" s="39"/>
      <c r="P9576" s="47"/>
      <c r="Q9576" s="13"/>
      <c r="R9576" s="248">
        <f t="shared" si="1490"/>
        <v>0</v>
      </c>
      <c r="S9576" s="248">
        <f t="shared" si="1491"/>
        <v>0</v>
      </c>
      <c r="T9576" s="248">
        <f t="shared" si="1492"/>
        <v>0</v>
      </c>
      <c r="U9576" s="248">
        <f t="shared" si="1493"/>
        <v>0</v>
      </c>
      <c r="V9576" s="13"/>
      <c r="W9576" s="7"/>
      <c r="AT9576" s="130"/>
      <c r="BF9576" s="33">
        <f t="shared" si="1499"/>
        <v>41242</v>
      </c>
      <c r="BG9576" s="34">
        <f t="shared" si="1494"/>
        <v>82.88000000000001</v>
      </c>
      <c r="BH9576" s="32">
        <f t="shared" si="1495"/>
        <v>1</v>
      </c>
      <c r="BI9576" s="32">
        <f t="shared" si="1496"/>
        <v>0</v>
      </c>
      <c r="BJ9576" s="69">
        <f t="shared" si="1497"/>
        <v>0</v>
      </c>
      <c r="BK9576" s="158" t="str">
        <f t="shared" si="1498"/>
        <v/>
      </c>
    </row>
    <row r="9577" spans="1:63" ht="12" customHeight="1" x14ac:dyDescent="0.2">
      <c r="A9577" s="8"/>
      <c r="B9577" s="7"/>
      <c r="C9577" s="7"/>
      <c r="D9577" s="7"/>
      <c r="E9577" s="7"/>
      <c r="F9577" s="7"/>
      <c r="G9577" s="7"/>
      <c r="H9577" s="7"/>
      <c r="I9577" s="10"/>
      <c r="J9577" s="25"/>
      <c r="K9577" s="250"/>
      <c r="L9577" s="31"/>
      <c r="M9577" s="9"/>
      <c r="N9577" s="11" t="s">
        <v>25</v>
      </c>
      <c r="O9577" s="39"/>
      <c r="P9577" s="47"/>
      <c r="Q9577" s="13"/>
      <c r="R9577" s="248">
        <f t="shared" si="1490"/>
        <v>0</v>
      </c>
      <c r="S9577" s="248">
        <f t="shared" si="1491"/>
        <v>0</v>
      </c>
      <c r="T9577" s="248">
        <f t="shared" si="1492"/>
        <v>0</v>
      </c>
      <c r="U9577" s="248">
        <f t="shared" si="1493"/>
        <v>0</v>
      </c>
      <c r="V9577" s="13"/>
      <c r="W9577" s="7"/>
      <c r="AT9577" s="130"/>
      <c r="BF9577" s="33">
        <f t="shared" si="1499"/>
        <v>41242</v>
      </c>
      <c r="BG9577" s="34">
        <f t="shared" si="1494"/>
        <v>82.88000000000001</v>
      </c>
      <c r="BH9577" s="32">
        <f t="shared" si="1495"/>
        <v>1</v>
      </c>
      <c r="BI9577" s="32">
        <f t="shared" si="1496"/>
        <v>0</v>
      </c>
      <c r="BJ9577" s="69">
        <f t="shared" si="1497"/>
        <v>0</v>
      </c>
      <c r="BK9577" s="158" t="str">
        <f t="shared" si="1498"/>
        <v/>
      </c>
    </row>
    <row r="9578" spans="1:63" ht="12" customHeight="1" x14ac:dyDescent="0.2">
      <c r="A9578" s="8"/>
      <c r="B9578" s="7"/>
      <c r="C9578" s="7"/>
      <c r="D9578" s="7"/>
      <c r="E9578" s="7"/>
      <c r="F9578" s="7"/>
      <c r="G9578" s="7"/>
      <c r="H9578" s="7"/>
      <c r="I9578" s="10"/>
      <c r="J9578" s="25"/>
      <c r="K9578" s="250"/>
      <c r="L9578" s="31"/>
      <c r="M9578" s="9"/>
      <c r="N9578" s="11" t="s">
        <v>25</v>
      </c>
      <c r="O9578" s="39"/>
      <c r="P9578" s="47"/>
      <c r="Q9578" s="13"/>
      <c r="R9578" s="248">
        <f t="shared" si="1490"/>
        <v>0</v>
      </c>
      <c r="S9578" s="248">
        <f t="shared" si="1491"/>
        <v>0</v>
      </c>
      <c r="T9578" s="248">
        <f t="shared" si="1492"/>
        <v>0</v>
      </c>
      <c r="U9578" s="248">
        <f t="shared" si="1493"/>
        <v>0</v>
      </c>
      <c r="V9578" s="13"/>
      <c r="W9578" s="7"/>
      <c r="AT9578" s="130"/>
      <c r="BF9578" s="33">
        <f t="shared" si="1499"/>
        <v>41242</v>
      </c>
      <c r="BG9578" s="34">
        <f t="shared" si="1494"/>
        <v>82.88000000000001</v>
      </c>
      <c r="BH9578" s="32">
        <f t="shared" si="1495"/>
        <v>1</v>
      </c>
      <c r="BI9578" s="32">
        <f t="shared" si="1496"/>
        <v>0</v>
      </c>
      <c r="BJ9578" s="69">
        <f t="shared" si="1497"/>
        <v>0</v>
      </c>
      <c r="BK9578" s="158" t="str">
        <f t="shared" si="1498"/>
        <v/>
      </c>
    </row>
    <row r="9579" spans="1:63" ht="12" customHeight="1" x14ac:dyDescent="0.2">
      <c r="A9579" s="8"/>
      <c r="B9579" s="7"/>
      <c r="C9579" s="7"/>
      <c r="D9579" s="7"/>
      <c r="E9579" s="7"/>
      <c r="F9579" s="7"/>
      <c r="G9579" s="7"/>
      <c r="H9579" s="7"/>
      <c r="I9579" s="10"/>
      <c r="J9579" s="25"/>
      <c r="K9579" s="250"/>
      <c r="L9579" s="31"/>
      <c r="M9579" s="9"/>
      <c r="N9579" s="11" t="s">
        <v>25</v>
      </c>
      <c r="O9579" s="39"/>
      <c r="P9579" s="47"/>
      <c r="Q9579" s="13"/>
      <c r="R9579" s="248">
        <f t="shared" si="1490"/>
        <v>0</v>
      </c>
      <c r="S9579" s="248">
        <f t="shared" si="1491"/>
        <v>0</v>
      </c>
      <c r="T9579" s="248">
        <f t="shared" si="1492"/>
        <v>0</v>
      </c>
      <c r="U9579" s="248">
        <f t="shared" si="1493"/>
        <v>0</v>
      </c>
      <c r="V9579" s="13"/>
      <c r="W9579" s="7"/>
      <c r="AT9579" s="130"/>
      <c r="BF9579" s="33">
        <f t="shared" si="1499"/>
        <v>41242</v>
      </c>
      <c r="BG9579" s="34">
        <f t="shared" si="1494"/>
        <v>82.88000000000001</v>
      </c>
      <c r="BH9579" s="32">
        <f t="shared" si="1495"/>
        <v>1</v>
      </c>
      <c r="BI9579" s="32">
        <f t="shared" si="1496"/>
        <v>0</v>
      </c>
      <c r="BJ9579" s="69">
        <f t="shared" si="1497"/>
        <v>0</v>
      </c>
      <c r="BK9579" s="158" t="str">
        <f t="shared" si="1498"/>
        <v/>
      </c>
    </row>
    <row r="9580" spans="1:63" ht="12" customHeight="1" x14ac:dyDescent="0.2">
      <c r="A9580" s="8"/>
      <c r="B9580" s="7"/>
      <c r="C9580" s="7"/>
      <c r="D9580" s="7"/>
      <c r="E9580" s="7"/>
      <c r="F9580" s="7"/>
      <c r="G9580" s="7"/>
      <c r="H9580" s="7"/>
      <c r="I9580" s="10"/>
      <c r="J9580" s="25"/>
      <c r="K9580" s="250"/>
      <c r="L9580" s="31"/>
      <c r="M9580" s="9"/>
      <c r="N9580" s="11" t="s">
        <v>25</v>
      </c>
      <c r="O9580" s="39"/>
      <c r="P9580" s="47"/>
      <c r="Q9580" s="13"/>
      <c r="R9580" s="248">
        <f t="shared" si="1490"/>
        <v>0</v>
      </c>
      <c r="S9580" s="248">
        <f t="shared" si="1491"/>
        <v>0</v>
      </c>
      <c r="T9580" s="248">
        <f t="shared" si="1492"/>
        <v>0</v>
      </c>
      <c r="U9580" s="248">
        <f t="shared" si="1493"/>
        <v>0</v>
      </c>
      <c r="V9580" s="13"/>
      <c r="W9580" s="7"/>
      <c r="AT9580" s="130"/>
      <c r="BF9580" s="33">
        <f t="shared" si="1499"/>
        <v>41242</v>
      </c>
      <c r="BG9580" s="34">
        <f t="shared" si="1494"/>
        <v>82.88000000000001</v>
      </c>
      <c r="BH9580" s="32">
        <f t="shared" si="1495"/>
        <v>1</v>
      </c>
      <c r="BI9580" s="32">
        <f t="shared" si="1496"/>
        <v>0</v>
      </c>
      <c r="BJ9580" s="69">
        <f t="shared" si="1497"/>
        <v>0</v>
      </c>
      <c r="BK9580" s="158" t="str">
        <f t="shared" si="1498"/>
        <v/>
      </c>
    </row>
    <row r="9581" spans="1:63" ht="12" customHeight="1" x14ac:dyDescent="0.2">
      <c r="A9581" s="8"/>
      <c r="B9581" s="7"/>
      <c r="C9581" s="7"/>
      <c r="D9581" s="7"/>
      <c r="E9581" s="7"/>
      <c r="F9581" s="7"/>
      <c r="G9581" s="7"/>
      <c r="H9581" s="7"/>
      <c r="I9581" s="10"/>
      <c r="J9581" s="25"/>
      <c r="K9581" s="250"/>
      <c r="L9581" s="31"/>
      <c r="M9581" s="9"/>
      <c r="N9581" s="11" t="s">
        <v>25</v>
      </c>
      <c r="O9581" s="39"/>
      <c r="P9581" s="47"/>
      <c r="Q9581" s="13"/>
      <c r="R9581" s="248">
        <f t="shared" si="1490"/>
        <v>0</v>
      </c>
      <c r="S9581" s="248">
        <f t="shared" si="1491"/>
        <v>0</v>
      </c>
      <c r="T9581" s="248">
        <f t="shared" si="1492"/>
        <v>0</v>
      </c>
      <c r="U9581" s="248">
        <f t="shared" si="1493"/>
        <v>0</v>
      </c>
      <c r="V9581" s="13"/>
      <c r="W9581" s="7"/>
      <c r="AT9581" s="130"/>
      <c r="BF9581" s="33">
        <f t="shared" si="1499"/>
        <v>41242</v>
      </c>
      <c r="BG9581" s="34">
        <f t="shared" si="1494"/>
        <v>82.88000000000001</v>
      </c>
      <c r="BH9581" s="32">
        <f t="shared" si="1495"/>
        <v>1</v>
      </c>
      <c r="BI9581" s="32">
        <f t="shared" si="1496"/>
        <v>0</v>
      </c>
      <c r="BJ9581" s="69">
        <f t="shared" si="1497"/>
        <v>0</v>
      </c>
      <c r="BK9581" s="158" t="str">
        <f t="shared" si="1498"/>
        <v/>
      </c>
    </row>
    <row r="9582" spans="1:63" ht="12" customHeight="1" x14ac:dyDescent="0.2">
      <c r="A9582" s="8"/>
      <c r="B9582" s="7"/>
      <c r="C9582" s="7"/>
      <c r="D9582" s="7"/>
      <c r="E9582" s="7"/>
      <c r="F9582" s="7"/>
      <c r="G9582" s="7"/>
      <c r="H9582" s="7"/>
      <c r="I9582" s="10"/>
      <c r="J9582" s="25"/>
      <c r="K9582" s="250"/>
      <c r="L9582" s="31"/>
      <c r="M9582" s="9"/>
      <c r="N9582" s="11" t="s">
        <v>25</v>
      </c>
      <c r="O9582" s="39"/>
      <c r="P9582" s="47"/>
      <c r="Q9582" s="13"/>
      <c r="R9582" s="248">
        <f t="shared" si="1490"/>
        <v>0</v>
      </c>
      <c r="S9582" s="248">
        <f t="shared" si="1491"/>
        <v>0</v>
      </c>
      <c r="T9582" s="248">
        <f t="shared" si="1492"/>
        <v>0</v>
      </c>
      <c r="U9582" s="248">
        <f t="shared" si="1493"/>
        <v>0</v>
      </c>
      <c r="V9582" s="13"/>
      <c r="W9582" s="7"/>
      <c r="AT9582" s="130"/>
      <c r="BF9582" s="33">
        <f t="shared" si="1499"/>
        <v>41242</v>
      </c>
      <c r="BG9582" s="34">
        <f t="shared" si="1494"/>
        <v>82.88000000000001</v>
      </c>
      <c r="BH9582" s="32">
        <f t="shared" si="1495"/>
        <v>1</v>
      </c>
      <c r="BI9582" s="32">
        <f t="shared" si="1496"/>
        <v>0</v>
      </c>
      <c r="BJ9582" s="69">
        <f t="shared" si="1497"/>
        <v>0</v>
      </c>
      <c r="BK9582" s="158" t="str">
        <f t="shared" si="1498"/>
        <v/>
      </c>
    </row>
    <row r="9583" spans="1:63" ht="12" customHeight="1" x14ac:dyDescent="0.2">
      <c r="A9583" s="8"/>
      <c r="B9583" s="7"/>
      <c r="C9583" s="7"/>
      <c r="D9583" s="7"/>
      <c r="E9583" s="7"/>
      <c r="F9583" s="7"/>
      <c r="G9583" s="7"/>
      <c r="H9583" s="7"/>
      <c r="I9583" s="10"/>
      <c r="J9583" s="25"/>
      <c r="K9583" s="250"/>
      <c r="L9583" s="31"/>
      <c r="M9583" s="9"/>
      <c r="N9583" s="11" t="s">
        <v>25</v>
      </c>
      <c r="O9583" s="39"/>
      <c r="P9583" s="47"/>
      <c r="Q9583" s="13"/>
      <c r="R9583" s="248">
        <f t="shared" si="1490"/>
        <v>0</v>
      </c>
      <c r="S9583" s="248">
        <f t="shared" si="1491"/>
        <v>0</v>
      </c>
      <c r="T9583" s="248">
        <f t="shared" si="1492"/>
        <v>0</v>
      </c>
      <c r="U9583" s="248">
        <f t="shared" si="1493"/>
        <v>0</v>
      </c>
      <c r="V9583" s="13"/>
      <c r="W9583" s="7"/>
      <c r="AT9583" s="130"/>
      <c r="BF9583" s="33">
        <f t="shared" si="1499"/>
        <v>41242</v>
      </c>
      <c r="BG9583" s="34">
        <f t="shared" si="1494"/>
        <v>82.88000000000001</v>
      </c>
      <c r="BH9583" s="32">
        <f t="shared" si="1495"/>
        <v>1</v>
      </c>
      <c r="BI9583" s="32">
        <f t="shared" si="1496"/>
        <v>0</v>
      </c>
      <c r="BJ9583" s="69">
        <f t="shared" si="1497"/>
        <v>0</v>
      </c>
      <c r="BK9583" s="158" t="str">
        <f t="shared" si="1498"/>
        <v/>
      </c>
    </row>
    <row r="9584" spans="1:63" ht="12" customHeight="1" x14ac:dyDescent="0.2">
      <c r="A9584" s="8"/>
      <c r="B9584" s="7"/>
      <c r="C9584" s="7"/>
      <c r="D9584" s="7"/>
      <c r="E9584" s="7"/>
      <c r="F9584" s="7"/>
      <c r="G9584" s="7"/>
      <c r="H9584" s="7"/>
      <c r="I9584" s="10"/>
      <c r="J9584" s="25"/>
      <c r="K9584" s="250"/>
      <c r="L9584" s="31"/>
      <c r="M9584" s="9"/>
      <c r="N9584" s="11" t="s">
        <v>25</v>
      </c>
      <c r="O9584" s="39"/>
      <c r="P9584" s="47"/>
      <c r="Q9584" s="13"/>
      <c r="R9584" s="248">
        <f t="shared" si="1490"/>
        <v>0</v>
      </c>
      <c r="S9584" s="248">
        <f t="shared" si="1491"/>
        <v>0</v>
      </c>
      <c r="T9584" s="248">
        <f t="shared" si="1492"/>
        <v>0</v>
      </c>
      <c r="U9584" s="248">
        <f t="shared" si="1493"/>
        <v>0</v>
      </c>
      <c r="V9584" s="13"/>
      <c r="W9584" s="7"/>
      <c r="AT9584" s="130"/>
      <c r="BF9584" s="33">
        <f t="shared" si="1499"/>
        <v>41242</v>
      </c>
      <c r="BG9584" s="34">
        <f t="shared" si="1494"/>
        <v>82.88000000000001</v>
      </c>
      <c r="BH9584" s="32">
        <f t="shared" si="1495"/>
        <v>1</v>
      </c>
      <c r="BI9584" s="32">
        <f t="shared" si="1496"/>
        <v>0</v>
      </c>
      <c r="BJ9584" s="69">
        <f t="shared" si="1497"/>
        <v>0</v>
      </c>
      <c r="BK9584" s="158" t="str">
        <f t="shared" si="1498"/>
        <v/>
      </c>
    </row>
    <row r="9585" spans="1:63" ht="12" customHeight="1" x14ac:dyDescent="0.2">
      <c r="A9585" s="8"/>
      <c r="B9585" s="7"/>
      <c r="C9585" s="7"/>
      <c r="D9585" s="7"/>
      <c r="E9585" s="7"/>
      <c r="F9585" s="7"/>
      <c r="G9585" s="7"/>
      <c r="H9585" s="7"/>
      <c r="I9585" s="10"/>
      <c r="J9585" s="25"/>
      <c r="K9585" s="250"/>
      <c r="L9585" s="31"/>
      <c r="M9585" s="9"/>
      <c r="N9585" s="11" t="s">
        <v>25</v>
      </c>
      <c r="O9585" s="39"/>
      <c r="P9585" s="47"/>
      <c r="Q9585" s="13"/>
      <c r="R9585" s="248">
        <f t="shared" si="1490"/>
        <v>0</v>
      </c>
      <c r="S9585" s="248">
        <f t="shared" si="1491"/>
        <v>0</v>
      </c>
      <c r="T9585" s="248">
        <f t="shared" si="1492"/>
        <v>0</v>
      </c>
      <c r="U9585" s="248">
        <f t="shared" si="1493"/>
        <v>0</v>
      </c>
      <c r="V9585" s="13"/>
      <c r="W9585" s="7"/>
      <c r="AT9585" s="130"/>
      <c r="BF9585" s="33">
        <f t="shared" si="1499"/>
        <v>41242</v>
      </c>
      <c r="BG9585" s="34">
        <f t="shared" si="1494"/>
        <v>82.88000000000001</v>
      </c>
      <c r="BH9585" s="32">
        <f t="shared" si="1495"/>
        <v>1</v>
      </c>
      <c r="BI9585" s="32">
        <f t="shared" si="1496"/>
        <v>0</v>
      </c>
      <c r="BJ9585" s="69">
        <f t="shared" si="1497"/>
        <v>0</v>
      </c>
      <c r="BK9585" s="158" t="str">
        <f t="shared" si="1498"/>
        <v/>
      </c>
    </row>
    <row r="9586" spans="1:63" ht="12" customHeight="1" x14ac:dyDescent="0.2">
      <c r="A9586" s="8"/>
      <c r="B9586" s="7"/>
      <c r="C9586" s="7"/>
      <c r="D9586" s="7"/>
      <c r="E9586" s="7"/>
      <c r="F9586" s="7"/>
      <c r="G9586" s="7"/>
      <c r="H9586" s="7"/>
      <c r="I9586" s="10"/>
      <c r="J9586" s="25"/>
      <c r="K9586" s="250"/>
      <c r="L9586" s="31"/>
      <c r="M9586" s="9"/>
      <c r="N9586" s="11" t="s">
        <v>25</v>
      </c>
      <c r="O9586" s="39"/>
      <c r="P9586" s="47"/>
      <c r="Q9586" s="13"/>
      <c r="R9586" s="248">
        <f t="shared" si="1490"/>
        <v>0</v>
      </c>
      <c r="S9586" s="248">
        <f t="shared" si="1491"/>
        <v>0</v>
      </c>
      <c r="T9586" s="248">
        <f t="shared" si="1492"/>
        <v>0</v>
      </c>
      <c r="U9586" s="248">
        <f t="shared" si="1493"/>
        <v>0</v>
      </c>
      <c r="V9586" s="13"/>
      <c r="W9586" s="7"/>
      <c r="AT9586" s="130"/>
      <c r="BF9586" s="33">
        <f t="shared" si="1499"/>
        <v>41242</v>
      </c>
      <c r="BG9586" s="34">
        <f t="shared" si="1494"/>
        <v>82.88000000000001</v>
      </c>
      <c r="BH9586" s="32">
        <f t="shared" si="1495"/>
        <v>1</v>
      </c>
      <c r="BI9586" s="32">
        <f t="shared" si="1496"/>
        <v>0</v>
      </c>
      <c r="BJ9586" s="69">
        <f t="shared" si="1497"/>
        <v>0</v>
      </c>
      <c r="BK9586" s="158" t="str">
        <f t="shared" si="1498"/>
        <v/>
      </c>
    </row>
    <row r="9587" spans="1:63" ht="12" customHeight="1" x14ac:dyDescent="0.2">
      <c r="A9587" s="8"/>
      <c r="B9587" s="7"/>
      <c r="C9587" s="7"/>
      <c r="D9587" s="7"/>
      <c r="E9587" s="7"/>
      <c r="F9587" s="7"/>
      <c r="G9587" s="7"/>
      <c r="H9587" s="7"/>
      <c r="I9587" s="10"/>
      <c r="J9587" s="25"/>
      <c r="K9587" s="250"/>
      <c r="L9587" s="31"/>
      <c r="M9587" s="9"/>
      <c r="N9587" s="11" t="s">
        <v>25</v>
      </c>
      <c r="O9587" s="39"/>
      <c r="P9587" s="47"/>
      <c r="Q9587" s="13"/>
      <c r="R9587" s="248">
        <f t="shared" si="1490"/>
        <v>0</v>
      </c>
      <c r="S9587" s="248">
        <f t="shared" si="1491"/>
        <v>0</v>
      </c>
      <c r="T9587" s="248">
        <f t="shared" si="1492"/>
        <v>0</v>
      </c>
      <c r="U9587" s="248">
        <f t="shared" si="1493"/>
        <v>0</v>
      </c>
      <c r="V9587" s="13"/>
      <c r="W9587" s="7"/>
      <c r="AT9587" s="130"/>
      <c r="BF9587" s="33">
        <f t="shared" si="1499"/>
        <v>41242</v>
      </c>
      <c r="BG9587" s="34">
        <f t="shared" si="1494"/>
        <v>82.88000000000001</v>
      </c>
      <c r="BH9587" s="32">
        <f t="shared" si="1495"/>
        <v>1</v>
      </c>
      <c r="BI9587" s="32">
        <f t="shared" si="1496"/>
        <v>0</v>
      </c>
      <c r="BJ9587" s="69">
        <f t="shared" si="1497"/>
        <v>0</v>
      </c>
      <c r="BK9587" s="158" t="str">
        <f t="shared" si="1498"/>
        <v/>
      </c>
    </row>
    <row r="9588" spans="1:63" ht="12" customHeight="1" x14ac:dyDescent="0.2">
      <c r="A9588" s="8"/>
      <c r="B9588" s="7"/>
      <c r="C9588" s="7"/>
      <c r="D9588" s="7"/>
      <c r="E9588" s="7"/>
      <c r="F9588" s="7"/>
      <c r="G9588" s="7"/>
      <c r="H9588" s="7"/>
      <c r="I9588" s="10"/>
      <c r="J9588" s="25"/>
      <c r="K9588" s="250"/>
      <c r="L9588" s="31"/>
      <c r="M9588" s="9"/>
      <c r="N9588" s="11" t="s">
        <v>25</v>
      </c>
      <c r="O9588" s="39"/>
      <c r="P9588" s="47"/>
      <c r="Q9588" s="13"/>
      <c r="R9588" s="248">
        <f t="shared" si="1490"/>
        <v>0</v>
      </c>
      <c r="S9588" s="248">
        <f t="shared" si="1491"/>
        <v>0</v>
      </c>
      <c r="T9588" s="248">
        <f t="shared" si="1492"/>
        <v>0</v>
      </c>
      <c r="U9588" s="248">
        <f t="shared" si="1493"/>
        <v>0</v>
      </c>
      <c r="V9588" s="13"/>
      <c r="W9588" s="7"/>
      <c r="AT9588" s="130"/>
      <c r="BF9588" s="33">
        <f t="shared" si="1499"/>
        <v>41242</v>
      </c>
      <c r="BG9588" s="34">
        <f t="shared" si="1494"/>
        <v>82.88000000000001</v>
      </c>
      <c r="BH9588" s="32">
        <f t="shared" si="1495"/>
        <v>1</v>
      </c>
      <c r="BI9588" s="32">
        <f t="shared" si="1496"/>
        <v>0</v>
      </c>
      <c r="BJ9588" s="69">
        <f t="shared" si="1497"/>
        <v>0</v>
      </c>
      <c r="BK9588" s="158" t="str">
        <f t="shared" si="1498"/>
        <v/>
      </c>
    </row>
    <row r="9589" spans="1:63" ht="12" customHeight="1" x14ac:dyDescent="0.2">
      <c r="A9589" s="8"/>
      <c r="B9589" s="7"/>
      <c r="C9589" s="7"/>
      <c r="D9589" s="7"/>
      <c r="E9589" s="7"/>
      <c r="F9589" s="7"/>
      <c r="G9589" s="7"/>
      <c r="H9589" s="7"/>
      <c r="I9589" s="10"/>
      <c r="J9589" s="25"/>
      <c r="K9589" s="250"/>
      <c r="L9589" s="31"/>
      <c r="M9589" s="9"/>
      <c r="N9589" s="11" t="s">
        <v>25</v>
      </c>
      <c r="O9589" s="39"/>
      <c r="P9589" s="47"/>
      <c r="Q9589" s="13"/>
      <c r="R9589" s="248">
        <f t="shared" si="1490"/>
        <v>0</v>
      </c>
      <c r="S9589" s="248">
        <f t="shared" si="1491"/>
        <v>0</v>
      </c>
      <c r="T9589" s="248">
        <f t="shared" si="1492"/>
        <v>0</v>
      </c>
      <c r="U9589" s="248">
        <f t="shared" si="1493"/>
        <v>0</v>
      </c>
      <c r="V9589" s="13"/>
      <c r="W9589" s="7"/>
      <c r="AT9589" s="130"/>
      <c r="BF9589" s="33">
        <f t="shared" si="1499"/>
        <v>41242</v>
      </c>
      <c r="BG9589" s="34">
        <f t="shared" si="1494"/>
        <v>82.88000000000001</v>
      </c>
      <c r="BH9589" s="32">
        <f t="shared" si="1495"/>
        <v>1</v>
      </c>
      <c r="BI9589" s="32">
        <f t="shared" si="1496"/>
        <v>0</v>
      </c>
      <c r="BJ9589" s="69">
        <f t="shared" si="1497"/>
        <v>0</v>
      </c>
      <c r="BK9589" s="158" t="str">
        <f t="shared" si="1498"/>
        <v/>
      </c>
    </row>
    <row r="9590" spans="1:63" ht="12" customHeight="1" x14ac:dyDescent="0.2">
      <c r="A9590" s="8"/>
      <c r="B9590" s="7"/>
      <c r="C9590" s="7"/>
      <c r="D9590" s="7"/>
      <c r="E9590" s="7"/>
      <c r="F9590" s="7"/>
      <c r="G9590" s="7"/>
      <c r="H9590" s="7"/>
      <c r="I9590" s="10"/>
      <c r="J9590" s="25"/>
      <c r="K9590" s="250"/>
      <c r="L9590" s="31"/>
      <c r="M9590" s="9"/>
      <c r="N9590" s="11" t="s">
        <v>25</v>
      </c>
      <c r="O9590" s="39"/>
      <c r="P9590" s="47"/>
      <c r="Q9590" s="13"/>
      <c r="R9590" s="248">
        <f t="shared" si="1490"/>
        <v>0</v>
      </c>
      <c r="S9590" s="248">
        <f t="shared" si="1491"/>
        <v>0</v>
      </c>
      <c r="T9590" s="248">
        <f t="shared" si="1492"/>
        <v>0</v>
      </c>
      <c r="U9590" s="248">
        <f t="shared" si="1493"/>
        <v>0</v>
      </c>
      <c r="V9590" s="13"/>
      <c r="W9590" s="7"/>
      <c r="AT9590" s="130"/>
      <c r="BF9590" s="33">
        <f t="shared" si="1499"/>
        <v>41242</v>
      </c>
      <c r="BG9590" s="34">
        <f t="shared" si="1494"/>
        <v>82.88000000000001</v>
      </c>
      <c r="BH9590" s="32">
        <f t="shared" si="1495"/>
        <v>1</v>
      </c>
      <c r="BI9590" s="32">
        <f t="shared" si="1496"/>
        <v>0</v>
      </c>
      <c r="BJ9590" s="69">
        <f t="shared" si="1497"/>
        <v>0</v>
      </c>
      <c r="BK9590" s="158" t="str">
        <f t="shared" si="1498"/>
        <v/>
      </c>
    </row>
    <row r="9591" spans="1:63" ht="12" customHeight="1" x14ac:dyDescent="0.2">
      <c r="A9591" s="8"/>
      <c r="B9591" s="7"/>
      <c r="C9591" s="7"/>
      <c r="D9591" s="7"/>
      <c r="E9591" s="7"/>
      <c r="F9591" s="7"/>
      <c r="G9591" s="7"/>
      <c r="H9591" s="7"/>
      <c r="I9591" s="10"/>
      <c r="J9591" s="25"/>
      <c r="K9591" s="250"/>
      <c r="L9591" s="31"/>
      <c r="M9591" s="9"/>
      <c r="N9591" s="11" t="s">
        <v>25</v>
      </c>
      <c r="O9591" s="39"/>
      <c r="P9591" s="47"/>
      <c r="Q9591" s="13"/>
      <c r="R9591" s="248">
        <f t="shared" si="1490"/>
        <v>0</v>
      </c>
      <c r="S9591" s="248">
        <f t="shared" si="1491"/>
        <v>0</v>
      </c>
      <c r="T9591" s="248">
        <f t="shared" si="1492"/>
        <v>0</v>
      </c>
      <c r="U9591" s="248">
        <f t="shared" si="1493"/>
        <v>0</v>
      </c>
      <c r="V9591" s="13"/>
      <c r="W9591" s="7"/>
      <c r="AT9591" s="130"/>
      <c r="BF9591" s="33">
        <f t="shared" si="1499"/>
        <v>41242</v>
      </c>
      <c r="BG9591" s="34">
        <f t="shared" si="1494"/>
        <v>82.88000000000001</v>
      </c>
      <c r="BH9591" s="32">
        <f t="shared" si="1495"/>
        <v>1</v>
      </c>
      <c r="BI9591" s="32">
        <f t="shared" si="1496"/>
        <v>0</v>
      </c>
      <c r="BJ9591" s="69">
        <f t="shared" si="1497"/>
        <v>0</v>
      </c>
      <c r="BK9591" s="158" t="str">
        <f t="shared" si="1498"/>
        <v/>
      </c>
    </row>
    <row r="9592" spans="1:63" ht="12" customHeight="1" x14ac:dyDescent="0.2">
      <c r="A9592" s="8"/>
      <c r="B9592" s="7"/>
      <c r="C9592" s="7"/>
      <c r="D9592" s="7"/>
      <c r="E9592" s="7"/>
      <c r="F9592" s="7"/>
      <c r="G9592" s="7"/>
      <c r="H9592" s="7"/>
      <c r="I9592" s="10"/>
      <c r="J9592" s="25"/>
      <c r="K9592" s="250"/>
      <c r="L9592" s="31"/>
      <c r="M9592" s="9"/>
      <c r="N9592" s="11" t="s">
        <v>25</v>
      </c>
      <c r="O9592" s="39"/>
      <c r="P9592" s="47"/>
      <c r="Q9592" s="13"/>
      <c r="R9592" s="248">
        <f t="shared" si="1490"/>
        <v>0</v>
      </c>
      <c r="S9592" s="248">
        <f t="shared" si="1491"/>
        <v>0</v>
      </c>
      <c r="T9592" s="248">
        <f t="shared" si="1492"/>
        <v>0</v>
      </c>
      <c r="U9592" s="248">
        <f t="shared" si="1493"/>
        <v>0</v>
      </c>
      <c r="V9592" s="13"/>
      <c r="W9592" s="7"/>
      <c r="AT9592" s="130"/>
      <c r="BF9592" s="33">
        <f t="shared" si="1499"/>
        <v>41242</v>
      </c>
      <c r="BG9592" s="34">
        <f t="shared" si="1494"/>
        <v>82.88000000000001</v>
      </c>
      <c r="BH9592" s="32">
        <f t="shared" si="1495"/>
        <v>1</v>
      </c>
      <c r="BI9592" s="32">
        <f t="shared" si="1496"/>
        <v>0</v>
      </c>
      <c r="BJ9592" s="69">
        <f t="shared" si="1497"/>
        <v>0</v>
      </c>
      <c r="BK9592" s="158" t="str">
        <f t="shared" si="1498"/>
        <v/>
      </c>
    </row>
    <row r="9593" spans="1:63" ht="12" customHeight="1" x14ac:dyDescent="0.2">
      <c r="A9593" s="8"/>
      <c r="B9593" s="7"/>
      <c r="C9593" s="7"/>
      <c r="D9593" s="7"/>
      <c r="E9593" s="7"/>
      <c r="F9593" s="7"/>
      <c r="G9593" s="7"/>
      <c r="H9593" s="7"/>
      <c r="I9593" s="10"/>
      <c r="J9593" s="25"/>
      <c r="K9593" s="250"/>
      <c r="L9593" s="31"/>
      <c r="M9593" s="9"/>
      <c r="N9593" s="11" t="s">
        <v>25</v>
      </c>
      <c r="O9593" s="39"/>
      <c r="P9593" s="47"/>
      <c r="Q9593" s="13"/>
      <c r="R9593" s="248">
        <f t="shared" si="1490"/>
        <v>0</v>
      </c>
      <c r="S9593" s="248">
        <f t="shared" si="1491"/>
        <v>0</v>
      </c>
      <c r="T9593" s="248">
        <f t="shared" si="1492"/>
        <v>0</v>
      </c>
      <c r="U9593" s="248">
        <f t="shared" si="1493"/>
        <v>0</v>
      </c>
      <c r="V9593" s="13"/>
      <c r="W9593" s="7"/>
      <c r="AT9593" s="130"/>
      <c r="BF9593" s="33">
        <f t="shared" si="1499"/>
        <v>41242</v>
      </c>
      <c r="BG9593" s="34">
        <f t="shared" si="1494"/>
        <v>82.88000000000001</v>
      </c>
      <c r="BH9593" s="32">
        <f t="shared" si="1495"/>
        <v>1</v>
      </c>
      <c r="BI9593" s="32">
        <f t="shared" si="1496"/>
        <v>0</v>
      </c>
      <c r="BJ9593" s="69">
        <f t="shared" si="1497"/>
        <v>0</v>
      </c>
      <c r="BK9593" s="158" t="str">
        <f t="shared" si="1498"/>
        <v/>
      </c>
    </row>
    <row r="9594" spans="1:63" ht="12" customHeight="1" x14ac:dyDescent="0.2">
      <c r="A9594" s="8"/>
      <c r="B9594" s="7"/>
      <c r="C9594" s="7"/>
      <c r="D9594" s="7"/>
      <c r="E9594" s="7"/>
      <c r="F9594" s="7"/>
      <c r="G9594" s="7"/>
      <c r="H9594" s="7"/>
      <c r="I9594" s="10"/>
      <c r="J9594" s="25"/>
      <c r="K9594" s="250"/>
      <c r="L9594" s="31"/>
      <c r="M9594" s="9"/>
      <c r="N9594" s="11" t="s">
        <v>25</v>
      </c>
      <c r="O9594" s="39"/>
      <c r="P9594" s="47"/>
      <c r="Q9594" s="13"/>
      <c r="R9594" s="248">
        <f t="shared" si="1490"/>
        <v>0</v>
      </c>
      <c r="S9594" s="248">
        <f t="shared" si="1491"/>
        <v>0</v>
      </c>
      <c r="T9594" s="248">
        <f t="shared" si="1492"/>
        <v>0</v>
      </c>
      <c r="U9594" s="248">
        <f t="shared" si="1493"/>
        <v>0</v>
      </c>
      <c r="V9594" s="13"/>
      <c r="W9594" s="7"/>
      <c r="AT9594" s="130"/>
      <c r="BF9594" s="33">
        <f t="shared" si="1499"/>
        <v>41242</v>
      </c>
      <c r="BG9594" s="34">
        <f t="shared" si="1494"/>
        <v>82.88000000000001</v>
      </c>
      <c r="BH9594" s="32">
        <f t="shared" si="1495"/>
        <v>1</v>
      </c>
      <c r="BI9594" s="32">
        <f t="shared" si="1496"/>
        <v>0</v>
      </c>
      <c r="BJ9594" s="69">
        <f t="shared" si="1497"/>
        <v>0</v>
      </c>
      <c r="BK9594" s="158" t="str">
        <f t="shared" si="1498"/>
        <v/>
      </c>
    </row>
    <row r="9595" spans="1:63" ht="12" customHeight="1" x14ac:dyDescent="0.2">
      <c r="A9595" s="8"/>
      <c r="B9595" s="7"/>
      <c r="C9595" s="7"/>
      <c r="D9595" s="7"/>
      <c r="E9595" s="7"/>
      <c r="F9595" s="7"/>
      <c r="G9595" s="7"/>
      <c r="H9595" s="7"/>
      <c r="I9595" s="10"/>
      <c r="J9595" s="25"/>
      <c r="K9595" s="250"/>
      <c r="L9595" s="31"/>
      <c r="M9595" s="9"/>
      <c r="N9595" s="11" t="s">
        <v>25</v>
      </c>
      <c r="O9595" s="39"/>
      <c r="P9595" s="47"/>
      <c r="Q9595" s="13"/>
      <c r="R9595" s="248">
        <f t="shared" si="1490"/>
        <v>0</v>
      </c>
      <c r="S9595" s="248">
        <f t="shared" si="1491"/>
        <v>0</v>
      </c>
      <c r="T9595" s="248">
        <f t="shared" si="1492"/>
        <v>0</v>
      </c>
      <c r="U9595" s="248">
        <f t="shared" si="1493"/>
        <v>0</v>
      </c>
      <c r="V9595" s="13"/>
      <c r="W9595" s="7"/>
      <c r="AT9595" s="130"/>
      <c r="BF9595" s="33">
        <f t="shared" si="1499"/>
        <v>41242</v>
      </c>
      <c r="BG9595" s="34">
        <f t="shared" si="1494"/>
        <v>82.88000000000001</v>
      </c>
      <c r="BH9595" s="32">
        <f t="shared" si="1495"/>
        <v>1</v>
      </c>
      <c r="BI9595" s="32">
        <f t="shared" si="1496"/>
        <v>0</v>
      </c>
      <c r="BJ9595" s="69">
        <f t="shared" si="1497"/>
        <v>0</v>
      </c>
      <c r="BK9595" s="158" t="str">
        <f t="shared" si="1498"/>
        <v/>
      </c>
    </row>
    <row r="9596" spans="1:63" ht="12" customHeight="1" x14ac:dyDescent="0.2">
      <c r="A9596" s="8"/>
      <c r="B9596" s="7"/>
      <c r="C9596" s="7"/>
      <c r="D9596" s="7"/>
      <c r="E9596" s="7"/>
      <c r="F9596" s="7"/>
      <c r="G9596" s="7"/>
      <c r="H9596" s="7"/>
      <c r="I9596" s="10"/>
      <c r="J9596" s="25"/>
      <c r="K9596" s="250"/>
      <c r="L9596" s="31"/>
      <c r="M9596" s="9"/>
      <c r="N9596" s="11" t="s">
        <v>25</v>
      </c>
      <c r="O9596" s="39"/>
      <c r="P9596" s="47"/>
      <c r="Q9596" s="13"/>
      <c r="R9596" s="248">
        <f t="shared" si="1490"/>
        <v>0</v>
      </c>
      <c r="S9596" s="248">
        <f t="shared" si="1491"/>
        <v>0</v>
      </c>
      <c r="T9596" s="248">
        <f t="shared" si="1492"/>
        <v>0</v>
      </c>
      <c r="U9596" s="248">
        <f t="shared" si="1493"/>
        <v>0</v>
      </c>
      <c r="V9596" s="13"/>
      <c r="W9596" s="7"/>
      <c r="AT9596" s="130"/>
      <c r="BF9596" s="33">
        <f t="shared" si="1499"/>
        <v>41242</v>
      </c>
      <c r="BG9596" s="34">
        <f t="shared" si="1494"/>
        <v>82.88000000000001</v>
      </c>
      <c r="BH9596" s="32">
        <f t="shared" si="1495"/>
        <v>1</v>
      </c>
      <c r="BI9596" s="32">
        <f t="shared" si="1496"/>
        <v>0</v>
      </c>
      <c r="BJ9596" s="69">
        <f t="shared" si="1497"/>
        <v>0</v>
      </c>
      <c r="BK9596" s="158" t="str">
        <f t="shared" si="1498"/>
        <v/>
      </c>
    </row>
    <row r="9597" spans="1:63" ht="12" customHeight="1" x14ac:dyDescent="0.2">
      <c r="A9597" s="8"/>
      <c r="B9597" s="7"/>
      <c r="C9597" s="7"/>
      <c r="D9597" s="7"/>
      <c r="E9597" s="7"/>
      <c r="F9597" s="7"/>
      <c r="G9597" s="7"/>
      <c r="H9597" s="7"/>
      <c r="I9597" s="10"/>
      <c r="J9597" s="25"/>
      <c r="K9597" s="250"/>
      <c r="L9597" s="31"/>
      <c r="M9597" s="9"/>
      <c r="N9597" s="11" t="s">
        <v>25</v>
      </c>
      <c r="O9597" s="39"/>
      <c r="P9597" s="47"/>
      <c r="Q9597" s="13"/>
      <c r="R9597" s="248">
        <f t="shared" si="1490"/>
        <v>0</v>
      </c>
      <c r="S9597" s="248">
        <f t="shared" si="1491"/>
        <v>0</v>
      </c>
      <c r="T9597" s="248">
        <f t="shared" si="1492"/>
        <v>0</v>
      </c>
      <c r="U9597" s="248">
        <f t="shared" si="1493"/>
        <v>0</v>
      </c>
      <c r="V9597" s="13"/>
      <c r="W9597" s="7"/>
      <c r="AT9597" s="130"/>
      <c r="BF9597" s="33">
        <f t="shared" si="1499"/>
        <v>41242</v>
      </c>
      <c r="BG9597" s="34">
        <f t="shared" si="1494"/>
        <v>82.88000000000001</v>
      </c>
      <c r="BH9597" s="32">
        <f t="shared" si="1495"/>
        <v>1</v>
      </c>
      <c r="BI9597" s="32">
        <f t="shared" si="1496"/>
        <v>0</v>
      </c>
      <c r="BJ9597" s="69">
        <f t="shared" si="1497"/>
        <v>0</v>
      </c>
      <c r="BK9597" s="158" t="str">
        <f t="shared" si="1498"/>
        <v/>
      </c>
    </row>
    <row r="9598" spans="1:63" ht="12" customHeight="1" x14ac:dyDescent="0.2">
      <c r="A9598" s="8"/>
      <c r="B9598" s="7"/>
      <c r="C9598" s="7"/>
      <c r="D9598" s="7"/>
      <c r="E9598" s="7"/>
      <c r="F9598" s="7"/>
      <c r="G9598" s="7"/>
      <c r="H9598" s="7"/>
      <c r="I9598" s="10"/>
      <c r="J9598" s="25"/>
      <c r="K9598" s="250"/>
      <c r="L9598" s="31"/>
      <c r="M9598" s="9"/>
      <c r="N9598" s="11" t="s">
        <v>25</v>
      </c>
      <c r="O9598" s="39"/>
      <c r="P9598" s="47"/>
      <c r="Q9598" s="13"/>
      <c r="R9598" s="248">
        <f t="shared" si="1490"/>
        <v>0</v>
      </c>
      <c r="S9598" s="248">
        <f t="shared" si="1491"/>
        <v>0</v>
      </c>
      <c r="T9598" s="248">
        <f t="shared" si="1492"/>
        <v>0</v>
      </c>
      <c r="U9598" s="248">
        <f t="shared" si="1493"/>
        <v>0</v>
      </c>
      <c r="V9598" s="13"/>
      <c r="W9598" s="7"/>
      <c r="AT9598" s="130"/>
      <c r="BF9598" s="33">
        <f t="shared" si="1499"/>
        <v>41242</v>
      </c>
      <c r="BG9598" s="34">
        <f t="shared" si="1494"/>
        <v>82.88000000000001</v>
      </c>
      <c r="BH9598" s="32">
        <f t="shared" si="1495"/>
        <v>1</v>
      </c>
      <c r="BI9598" s="32">
        <f t="shared" si="1496"/>
        <v>0</v>
      </c>
      <c r="BJ9598" s="69">
        <f t="shared" si="1497"/>
        <v>0</v>
      </c>
      <c r="BK9598" s="158" t="str">
        <f t="shared" si="1498"/>
        <v/>
      </c>
    </row>
    <row r="9599" spans="1:63" ht="12" customHeight="1" x14ac:dyDescent="0.2">
      <c r="A9599" s="8"/>
      <c r="B9599" s="7"/>
      <c r="C9599" s="7"/>
      <c r="D9599" s="7"/>
      <c r="E9599" s="7"/>
      <c r="F9599" s="7"/>
      <c r="G9599" s="7"/>
      <c r="H9599" s="7"/>
      <c r="I9599" s="10"/>
      <c r="J9599" s="25"/>
      <c r="K9599" s="250"/>
      <c r="L9599" s="31"/>
      <c r="M9599" s="9"/>
      <c r="N9599" s="11" t="s">
        <v>25</v>
      </c>
      <c r="O9599" s="39"/>
      <c r="P9599" s="47"/>
      <c r="Q9599" s="13"/>
      <c r="R9599" s="248">
        <f t="shared" si="1490"/>
        <v>0</v>
      </c>
      <c r="S9599" s="248">
        <f t="shared" si="1491"/>
        <v>0</v>
      </c>
      <c r="T9599" s="248">
        <f t="shared" si="1492"/>
        <v>0</v>
      </c>
      <c r="U9599" s="248">
        <f t="shared" si="1493"/>
        <v>0</v>
      </c>
      <c r="V9599" s="13"/>
      <c r="W9599" s="7"/>
      <c r="AT9599" s="130"/>
      <c r="BF9599" s="33">
        <f t="shared" si="1499"/>
        <v>41242</v>
      </c>
      <c r="BG9599" s="34">
        <f t="shared" si="1494"/>
        <v>82.88000000000001</v>
      </c>
      <c r="BH9599" s="32">
        <f t="shared" si="1495"/>
        <v>1</v>
      </c>
      <c r="BI9599" s="32">
        <f t="shared" si="1496"/>
        <v>0</v>
      </c>
      <c r="BJ9599" s="69">
        <f t="shared" si="1497"/>
        <v>0</v>
      </c>
      <c r="BK9599" s="158" t="str">
        <f t="shared" si="1498"/>
        <v/>
      </c>
    </row>
    <row r="9600" spans="1:63" ht="12" customHeight="1" x14ac:dyDescent="0.2">
      <c r="A9600" s="8"/>
      <c r="B9600" s="7"/>
      <c r="C9600" s="7"/>
      <c r="D9600" s="7"/>
      <c r="E9600" s="7"/>
      <c r="F9600" s="7"/>
      <c r="G9600" s="7"/>
      <c r="H9600" s="7"/>
      <c r="I9600" s="10"/>
      <c r="J9600" s="25"/>
      <c r="K9600" s="250"/>
      <c r="L9600" s="31"/>
      <c r="M9600" s="9"/>
      <c r="N9600" s="11" t="s">
        <v>25</v>
      </c>
      <c r="O9600" s="39"/>
      <c r="P9600" s="47"/>
      <c r="Q9600" s="13"/>
      <c r="R9600" s="248">
        <f t="shared" si="1490"/>
        <v>0</v>
      </c>
      <c r="S9600" s="248">
        <f t="shared" si="1491"/>
        <v>0</v>
      </c>
      <c r="T9600" s="248">
        <f t="shared" si="1492"/>
        <v>0</v>
      </c>
      <c r="U9600" s="248">
        <f t="shared" si="1493"/>
        <v>0</v>
      </c>
      <c r="V9600" s="13"/>
      <c r="W9600" s="7"/>
      <c r="AT9600" s="130"/>
      <c r="BF9600" s="33">
        <f t="shared" si="1499"/>
        <v>41242</v>
      </c>
      <c r="BG9600" s="34">
        <f t="shared" si="1494"/>
        <v>82.88000000000001</v>
      </c>
      <c r="BH9600" s="32">
        <f t="shared" si="1495"/>
        <v>1</v>
      </c>
      <c r="BI9600" s="32">
        <f t="shared" si="1496"/>
        <v>0</v>
      </c>
      <c r="BJ9600" s="69">
        <f t="shared" si="1497"/>
        <v>0</v>
      </c>
      <c r="BK9600" s="158" t="str">
        <f t="shared" si="1498"/>
        <v/>
      </c>
    </row>
    <row r="9601" spans="1:63" ht="12" customHeight="1" x14ac:dyDescent="0.2">
      <c r="A9601" s="8"/>
      <c r="B9601" s="7"/>
      <c r="C9601" s="7"/>
      <c r="D9601" s="7"/>
      <c r="E9601" s="7"/>
      <c r="F9601" s="7"/>
      <c r="G9601" s="7"/>
      <c r="H9601" s="7"/>
      <c r="I9601" s="10"/>
      <c r="J9601" s="25"/>
      <c r="K9601" s="250"/>
      <c r="L9601" s="31"/>
      <c r="M9601" s="9"/>
      <c r="N9601" s="11" t="s">
        <v>25</v>
      </c>
      <c r="O9601" s="39"/>
      <c r="P9601" s="47"/>
      <c r="Q9601" s="13"/>
      <c r="R9601" s="248">
        <f t="shared" si="1490"/>
        <v>0</v>
      </c>
      <c r="S9601" s="248">
        <f t="shared" si="1491"/>
        <v>0</v>
      </c>
      <c r="T9601" s="248">
        <f t="shared" si="1492"/>
        <v>0</v>
      </c>
      <c r="U9601" s="248">
        <f t="shared" si="1493"/>
        <v>0</v>
      </c>
      <c r="V9601" s="13"/>
      <c r="W9601" s="7"/>
      <c r="AT9601" s="130"/>
      <c r="BF9601" s="33">
        <f t="shared" si="1499"/>
        <v>41242</v>
      </c>
      <c r="BG9601" s="34">
        <f t="shared" si="1494"/>
        <v>82.88000000000001</v>
      </c>
      <c r="BH9601" s="32">
        <f t="shared" si="1495"/>
        <v>1</v>
      </c>
      <c r="BI9601" s="32">
        <f t="shared" si="1496"/>
        <v>0</v>
      </c>
      <c r="BJ9601" s="69">
        <f t="shared" si="1497"/>
        <v>0</v>
      </c>
      <c r="BK9601" s="158" t="str">
        <f t="shared" si="1498"/>
        <v/>
      </c>
    </row>
    <row r="9602" spans="1:63" ht="12" customHeight="1" x14ac:dyDescent="0.2">
      <c r="A9602" s="8"/>
      <c r="B9602" s="7"/>
      <c r="C9602" s="7"/>
      <c r="D9602" s="7"/>
      <c r="E9602" s="7"/>
      <c r="F9602" s="7"/>
      <c r="G9602" s="7"/>
      <c r="H9602" s="7"/>
      <c r="I9602" s="10"/>
      <c r="J9602" s="25"/>
      <c r="K9602" s="250"/>
      <c r="L9602" s="31"/>
      <c r="M9602" s="9"/>
      <c r="N9602" s="11" t="s">
        <v>25</v>
      </c>
      <c r="O9602" s="39"/>
      <c r="P9602" s="47"/>
      <c r="Q9602" s="13"/>
      <c r="R9602" s="248">
        <f t="shared" si="1490"/>
        <v>0</v>
      </c>
      <c r="S9602" s="248">
        <f t="shared" si="1491"/>
        <v>0</v>
      </c>
      <c r="T9602" s="248">
        <f t="shared" si="1492"/>
        <v>0</v>
      </c>
      <c r="U9602" s="248">
        <f t="shared" si="1493"/>
        <v>0</v>
      </c>
      <c r="V9602" s="13"/>
      <c r="W9602" s="7"/>
      <c r="AT9602" s="130"/>
      <c r="BF9602" s="33">
        <f t="shared" si="1499"/>
        <v>41242</v>
      </c>
      <c r="BG9602" s="34">
        <f t="shared" si="1494"/>
        <v>82.88000000000001</v>
      </c>
      <c r="BH9602" s="32">
        <f t="shared" si="1495"/>
        <v>1</v>
      </c>
      <c r="BI9602" s="32">
        <f t="shared" si="1496"/>
        <v>0</v>
      </c>
      <c r="BJ9602" s="69">
        <f t="shared" si="1497"/>
        <v>0</v>
      </c>
      <c r="BK9602" s="158" t="str">
        <f t="shared" si="1498"/>
        <v/>
      </c>
    </row>
    <row r="9603" spans="1:63" ht="12" customHeight="1" x14ac:dyDescent="0.2">
      <c r="A9603" s="8"/>
      <c r="B9603" s="7"/>
      <c r="C9603" s="7"/>
      <c r="D9603" s="7"/>
      <c r="E9603" s="7"/>
      <c r="F9603" s="7"/>
      <c r="G9603" s="7"/>
      <c r="H9603" s="7"/>
      <c r="I9603" s="10"/>
      <c r="J9603" s="25"/>
      <c r="K9603" s="250"/>
      <c r="L9603" s="31"/>
      <c r="M9603" s="9"/>
      <c r="N9603" s="11" t="s">
        <v>25</v>
      </c>
      <c r="O9603" s="39"/>
      <c r="P9603" s="47"/>
      <c r="Q9603" s="13"/>
      <c r="R9603" s="248">
        <f t="shared" si="1490"/>
        <v>0</v>
      </c>
      <c r="S9603" s="248">
        <f t="shared" si="1491"/>
        <v>0</v>
      </c>
      <c r="T9603" s="248">
        <f t="shared" si="1492"/>
        <v>0</v>
      </c>
      <c r="U9603" s="248">
        <f t="shared" si="1493"/>
        <v>0</v>
      </c>
      <c r="V9603" s="13"/>
      <c r="W9603" s="7"/>
      <c r="AT9603" s="130"/>
      <c r="BF9603" s="33">
        <f t="shared" si="1499"/>
        <v>41242</v>
      </c>
      <c r="BG9603" s="34">
        <f t="shared" si="1494"/>
        <v>82.88000000000001</v>
      </c>
      <c r="BH9603" s="32">
        <f t="shared" si="1495"/>
        <v>1</v>
      </c>
      <c r="BI9603" s="32">
        <f t="shared" si="1496"/>
        <v>0</v>
      </c>
      <c r="BJ9603" s="69">
        <f t="shared" si="1497"/>
        <v>0</v>
      </c>
      <c r="BK9603" s="158" t="str">
        <f t="shared" si="1498"/>
        <v/>
      </c>
    </row>
    <row r="9604" spans="1:63" ht="12" customHeight="1" x14ac:dyDescent="0.2">
      <c r="A9604" s="8"/>
      <c r="B9604" s="7"/>
      <c r="C9604" s="7"/>
      <c r="D9604" s="7"/>
      <c r="E9604" s="7"/>
      <c r="F9604" s="7"/>
      <c r="G9604" s="7"/>
      <c r="H9604" s="7"/>
      <c r="I9604" s="10"/>
      <c r="J9604" s="25"/>
      <c r="K9604" s="250"/>
      <c r="L9604" s="31"/>
      <c r="M9604" s="9"/>
      <c r="N9604" s="11" t="s">
        <v>25</v>
      </c>
      <c r="O9604" s="39"/>
      <c r="P9604" s="47"/>
      <c r="Q9604" s="13"/>
      <c r="R9604" s="248">
        <f t="shared" si="1490"/>
        <v>0</v>
      </c>
      <c r="S9604" s="248">
        <f t="shared" si="1491"/>
        <v>0</v>
      </c>
      <c r="T9604" s="248">
        <f t="shared" si="1492"/>
        <v>0</v>
      </c>
      <c r="U9604" s="248">
        <f t="shared" si="1493"/>
        <v>0</v>
      </c>
      <c r="V9604" s="13"/>
      <c r="W9604" s="7"/>
      <c r="AT9604" s="130"/>
      <c r="BF9604" s="33">
        <f t="shared" si="1499"/>
        <v>41242</v>
      </c>
      <c r="BG9604" s="34">
        <f t="shared" si="1494"/>
        <v>82.88000000000001</v>
      </c>
      <c r="BH9604" s="32">
        <f t="shared" si="1495"/>
        <v>1</v>
      </c>
      <c r="BI9604" s="32">
        <f t="shared" si="1496"/>
        <v>0</v>
      </c>
      <c r="BJ9604" s="69">
        <f t="shared" si="1497"/>
        <v>0</v>
      </c>
      <c r="BK9604" s="158" t="str">
        <f t="shared" si="1498"/>
        <v/>
      </c>
    </row>
    <row r="9605" spans="1:63" ht="12" customHeight="1" x14ac:dyDescent="0.2">
      <c r="A9605" s="8"/>
      <c r="B9605" s="7"/>
      <c r="C9605" s="7"/>
      <c r="D9605" s="7"/>
      <c r="E9605" s="7"/>
      <c r="F9605" s="7"/>
      <c r="G9605" s="7"/>
      <c r="H9605" s="7"/>
      <c r="I9605" s="10"/>
      <c r="J9605" s="25"/>
      <c r="K9605" s="250"/>
      <c r="L9605" s="31"/>
      <c r="M9605" s="9"/>
      <c r="N9605" s="11" t="s">
        <v>25</v>
      </c>
      <c r="O9605" s="39"/>
      <c r="P9605" s="47"/>
      <c r="Q9605" s="13"/>
      <c r="R9605" s="248">
        <f t="shared" si="1490"/>
        <v>0</v>
      </c>
      <c r="S9605" s="248">
        <f t="shared" si="1491"/>
        <v>0</v>
      </c>
      <c r="T9605" s="248">
        <f t="shared" si="1492"/>
        <v>0</v>
      </c>
      <c r="U9605" s="248">
        <f t="shared" si="1493"/>
        <v>0</v>
      </c>
      <c r="V9605" s="13"/>
      <c r="W9605" s="7"/>
      <c r="AT9605" s="130"/>
      <c r="BF9605" s="33">
        <f t="shared" si="1499"/>
        <v>41242</v>
      </c>
      <c r="BG9605" s="34">
        <f t="shared" si="1494"/>
        <v>82.88000000000001</v>
      </c>
      <c r="BH9605" s="32">
        <f t="shared" si="1495"/>
        <v>1</v>
      </c>
      <c r="BI9605" s="32">
        <f t="shared" si="1496"/>
        <v>0</v>
      </c>
      <c r="BJ9605" s="69">
        <f t="shared" si="1497"/>
        <v>0</v>
      </c>
      <c r="BK9605" s="158" t="str">
        <f t="shared" si="1498"/>
        <v/>
      </c>
    </row>
    <row r="9606" spans="1:63" ht="12" customHeight="1" x14ac:dyDescent="0.2">
      <c r="A9606" s="8"/>
      <c r="B9606" s="7"/>
      <c r="C9606" s="7"/>
      <c r="D9606" s="7"/>
      <c r="E9606" s="7"/>
      <c r="F9606" s="7"/>
      <c r="G9606" s="7"/>
      <c r="H9606" s="7"/>
      <c r="I9606" s="10"/>
      <c r="J9606" s="25"/>
      <c r="K9606" s="250"/>
      <c r="L9606" s="31"/>
      <c r="M9606" s="9"/>
      <c r="N9606" s="11" t="s">
        <v>25</v>
      </c>
      <c r="O9606" s="39"/>
      <c r="P9606" s="47"/>
      <c r="Q9606" s="13"/>
      <c r="R9606" s="248">
        <f t="shared" si="1490"/>
        <v>0</v>
      </c>
      <c r="S9606" s="248">
        <f t="shared" si="1491"/>
        <v>0</v>
      </c>
      <c r="T9606" s="248">
        <f t="shared" si="1492"/>
        <v>0</v>
      </c>
      <c r="U9606" s="248">
        <f t="shared" si="1493"/>
        <v>0</v>
      </c>
      <c r="V9606" s="13"/>
      <c r="W9606" s="7"/>
      <c r="AT9606" s="130"/>
      <c r="BF9606" s="33">
        <f t="shared" si="1499"/>
        <v>41242</v>
      </c>
      <c r="BG9606" s="34">
        <f t="shared" si="1494"/>
        <v>82.88000000000001</v>
      </c>
      <c r="BH9606" s="32">
        <f t="shared" si="1495"/>
        <v>1</v>
      </c>
      <c r="BI9606" s="32">
        <f t="shared" si="1496"/>
        <v>0</v>
      </c>
      <c r="BJ9606" s="69">
        <f t="shared" si="1497"/>
        <v>0</v>
      </c>
      <c r="BK9606" s="158" t="str">
        <f t="shared" si="1498"/>
        <v/>
      </c>
    </row>
    <row r="9607" spans="1:63" ht="12" customHeight="1" x14ac:dyDescent="0.2">
      <c r="A9607" s="8"/>
      <c r="B9607" s="7"/>
      <c r="C9607" s="7"/>
      <c r="D9607" s="7"/>
      <c r="E9607" s="7"/>
      <c r="F9607" s="7"/>
      <c r="G9607" s="7"/>
      <c r="H9607" s="7"/>
      <c r="I9607" s="10"/>
      <c r="J9607" s="25"/>
      <c r="K9607" s="250"/>
      <c r="L9607" s="31"/>
      <c r="M9607" s="9"/>
      <c r="N9607" s="11" t="s">
        <v>25</v>
      </c>
      <c r="O9607" s="39"/>
      <c r="P9607" s="47"/>
      <c r="Q9607" s="13"/>
      <c r="R9607" s="248">
        <f t="shared" si="1490"/>
        <v>0</v>
      </c>
      <c r="S9607" s="248">
        <f t="shared" si="1491"/>
        <v>0</v>
      </c>
      <c r="T9607" s="248">
        <f t="shared" si="1492"/>
        <v>0</v>
      </c>
      <c r="U9607" s="248">
        <f t="shared" si="1493"/>
        <v>0</v>
      </c>
      <c r="V9607" s="13"/>
      <c r="W9607" s="7"/>
      <c r="AT9607" s="130"/>
      <c r="BF9607" s="33">
        <f t="shared" si="1499"/>
        <v>41242</v>
      </c>
      <c r="BG9607" s="34">
        <f t="shared" si="1494"/>
        <v>82.88000000000001</v>
      </c>
      <c r="BH9607" s="32">
        <f t="shared" si="1495"/>
        <v>1</v>
      </c>
      <c r="BI9607" s="32">
        <f t="shared" si="1496"/>
        <v>0</v>
      </c>
      <c r="BJ9607" s="69">
        <f t="shared" si="1497"/>
        <v>0</v>
      </c>
      <c r="BK9607" s="158" t="str">
        <f t="shared" si="1498"/>
        <v/>
      </c>
    </row>
    <row r="9608" spans="1:63" ht="12" customHeight="1" x14ac:dyDescent="0.2">
      <c r="A9608" s="8"/>
      <c r="B9608" s="7"/>
      <c r="C9608" s="7"/>
      <c r="D9608" s="7"/>
      <c r="E9608" s="7"/>
      <c r="F9608" s="7"/>
      <c r="G9608" s="7"/>
      <c r="H9608" s="7"/>
      <c r="I9608" s="10"/>
      <c r="J9608" s="25"/>
      <c r="K9608" s="250"/>
      <c r="L9608" s="31"/>
      <c r="M9608" s="9"/>
      <c r="N9608" s="11" t="s">
        <v>25</v>
      </c>
      <c r="O9608" s="39"/>
      <c r="P9608" s="47"/>
      <c r="Q9608" s="13"/>
      <c r="R9608" s="248">
        <f t="shared" si="1490"/>
        <v>0</v>
      </c>
      <c r="S9608" s="248">
        <f t="shared" si="1491"/>
        <v>0</v>
      </c>
      <c r="T9608" s="248">
        <f t="shared" si="1492"/>
        <v>0</v>
      </c>
      <c r="U9608" s="248">
        <f t="shared" si="1493"/>
        <v>0</v>
      </c>
      <c r="V9608" s="13"/>
      <c r="W9608" s="7"/>
      <c r="AT9608" s="130"/>
      <c r="BF9608" s="33">
        <f t="shared" si="1499"/>
        <v>41242</v>
      </c>
      <c r="BG9608" s="34">
        <f t="shared" si="1494"/>
        <v>82.88000000000001</v>
      </c>
      <c r="BH9608" s="32">
        <f t="shared" si="1495"/>
        <v>1</v>
      </c>
      <c r="BI9608" s="32">
        <f t="shared" si="1496"/>
        <v>0</v>
      </c>
      <c r="BJ9608" s="69">
        <f t="shared" si="1497"/>
        <v>0</v>
      </c>
      <c r="BK9608" s="158" t="str">
        <f t="shared" si="1498"/>
        <v/>
      </c>
    </row>
    <row r="9609" spans="1:63" ht="12" customHeight="1" x14ac:dyDescent="0.2">
      <c r="A9609" s="8"/>
      <c r="B9609" s="7"/>
      <c r="C9609" s="7"/>
      <c r="D9609" s="7"/>
      <c r="E9609" s="7"/>
      <c r="F9609" s="7"/>
      <c r="G9609" s="7"/>
      <c r="H9609" s="7"/>
      <c r="I9609" s="10"/>
      <c r="J9609" s="25"/>
      <c r="K9609" s="250"/>
      <c r="L9609" s="31"/>
      <c r="M9609" s="9"/>
      <c r="N9609" s="11" t="s">
        <v>25</v>
      </c>
      <c r="O9609" s="39"/>
      <c r="P9609" s="47"/>
      <c r="Q9609" s="13"/>
      <c r="R9609" s="248">
        <f t="shared" si="1490"/>
        <v>0</v>
      </c>
      <c r="S9609" s="248">
        <f t="shared" si="1491"/>
        <v>0</v>
      </c>
      <c r="T9609" s="248">
        <f t="shared" si="1492"/>
        <v>0</v>
      </c>
      <c r="U9609" s="248">
        <f t="shared" si="1493"/>
        <v>0</v>
      </c>
      <c r="V9609" s="13"/>
      <c r="W9609" s="7"/>
      <c r="AT9609" s="130"/>
      <c r="BF9609" s="33">
        <f t="shared" si="1499"/>
        <v>41242</v>
      </c>
      <c r="BG9609" s="34">
        <f t="shared" si="1494"/>
        <v>82.88000000000001</v>
      </c>
      <c r="BH9609" s="32">
        <f t="shared" si="1495"/>
        <v>1</v>
      </c>
      <c r="BI9609" s="32">
        <f t="shared" si="1496"/>
        <v>0</v>
      </c>
      <c r="BJ9609" s="69">
        <f t="shared" si="1497"/>
        <v>0</v>
      </c>
      <c r="BK9609" s="158" t="str">
        <f t="shared" si="1498"/>
        <v/>
      </c>
    </row>
    <row r="9610" spans="1:63" ht="12" customHeight="1" x14ac:dyDescent="0.2">
      <c r="A9610" s="8"/>
      <c r="B9610" s="7"/>
      <c r="C9610" s="7"/>
      <c r="D9610" s="7"/>
      <c r="E9610" s="7"/>
      <c r="F9610" s="7"/>
      <c r="G9610" s="7"/>
      <c r="H9610" s="7"/>
      <c r="I9610" s="10"/>
      <c r="J9610" s="25"/>
      <c r="K9610" s="250"/>
      <c r="L9610" s="31"/>
      <c r="M9610" s="9"/>
      <c r="N9610" s="11" t="s">
        <v>25</v>
      </c>
      <c r="O9610" s="39"/>
      <c r="P9610" s="47"/>
      <c r="Q9610" s="13"/>
      <c r="R9610" s="248">
        <f t="shared" si="1490"/>
        <v>0</v>
      </c>
      <c r="S9610" s="248">
        <f t="shared" si="1491"/>
        <v>0</v>
      </c>
      <c r="T9610" s="248">
        <f t="shared" si="1492"/>
        <v>0</v>
      </c>
      <c r="U9610" s="248">
        <f t="shared" si="1493"/>
        <v>0</v>
      </c>
      <c r="V9610" s="13"/>
      <c r="W9610" s="7"/>
      <c r="AT9610" s="130"/>
      <c r="BF9610" s="33">
        <f t="shared" si="1499"/>
        <v>41242</v>
      </c>
      <c r="BG9610" s="34">
        <f t="shared" si="1494"/>
        <v>82.88000000000001</v>
      </c>
      <c r="BH9610" s="32">
        <f t="shared" si="1495"/>
        <v>1</v>
      </c>
      <c r="BI9610" s="32">
        <f t="shared" si="1496"/>
        <v>0</v>
      </c>
      <c r="BJ9610" s="69">
        <f t="shared" si="1497"/>
        <v>0</v>
      </c>
      <c r="BK9610" s="158" t="str">
        <f t="shared" si="1498"/>
        <v/>
      </c>
    </row>
    <row r="9611" spans="1:63" ht="12" customHeight="1" x14ac:dyDescent="0.2">
      <c r="A9611" s="8"/>
      <c r="B9611" s="7"/>
      <c r="C9611" s="7"/>
      <c r="D9611" s="7"/>
      <c r="E9611" s="7"/>
      <c r="F9611" s="7"/>
      <c r="G9611" s="7"/>
      <c r="H9611" s="7"/>
      <c r="I9611" s="10"/>
      <c r="J9611" s="25"/>
      <c r="K9611" s="250"/>
      <c r="L9611" s="31"/>
      <c r="M9611" s="9"/>
      <c r="N9611" s="11" t="s">
        <v>25</v>
      </c>
      <c r="O9611" s="39"/>
      <c r="P9611" s="47"/>
      <c r="Q9611" s="13"/>
      <c r="R9611" s="248">
        <f t="shared" ref="R9611:R9674" si="1500">IF(N9611&lt;&gt;"M",ROUND(IF(M9611&lt;&gt;"Y",IF(P9611&lt;&gt;"Y",K9611,K9611*(BH9611-1)),0),ROUNDING),"")</f>
        <v>0</v>
      </c>
      <c r="S9611" s="248">
        <f t="shared" ref="S9611:S9674" si="1501">IF(N9611&lt;&gt;"M",ROUND(IF(O9611&gt;0,IF(M9611="Y",BI9611*(1-O9611),IF(BI9611&gt;R9611,R9611 + (BI9611 - R9611)*(1-O9611),BI9611)),BI9611),ROUNDING),"")</f>
        <v>0</v>
      </c>
      <c r="T9611" s="248">
        <f t="shared" ref="T9611:T9674" si="1502">IF(N9611&lt;&gt;"M",ROUND(IF(O9611&gt;0,IF(M9611="Y",BJ9611*(1-O9611),IF(BJ9611&gt;R9611,R9611 + (BJ9611 - R9611)*(1-O9611),BJ9611)),BJ9611),ROUNDING),"")</f>
        <v>0</v>
      </c>
      <c r="U9611" s="248">
        <f t="shared" ref="U9611:U9674" si="1503">IF(N9611&lt;&gt;"M",ROUND(IF(OR(N9611="P",N9611=""),0,IF(OR(M9611="N",M9611=""),T9611-R9611,T9611)),ROUNDING),"")</f>
        <v>0</v>
      </c>
      <c r="V9611" s="13"/>
      <c r="W9611" s="7"/>
      <c r="AT9611" s="130"/>
      <c r="BF9611" s="33">
        <f t="shared" si="1499"/>
        <v>41242</v>
      </c>
      <c r="BG9611" s="34">
        <f t="shared" ref="BG9611:BG9674" si="1504">IF(N9611&lt;&gt;"M",BG9610+U9611,BG9610)</f>
        <v>82.88000000000001</v>
      </c>
      <c r="BH9611" s="32">
        <f t="shared" ref="BH9611:BH9674" si="1505">IF(L9611&lt;&gt;"",IF(ODDS_TYPE=1,L9611,IF(ODDS_TYPE=2,IF(L9611&gt;0,1+L9611/100,IF(L9611&lt;0,1-100/L9611,1)),IF(ODDS_TYPE=3,1+L9611,IF(ODDS_TYPE=4,1+L9611,IF(ODDS_TYPE=5,IF(L9611&gt;0,1+L9611,1-1/L9611),IF(ODDS_TYPE=6,IF(L9611&gt;=0,L9611+1,1-1/L9611),1)))))),1)</f>
        <v>1</v>
      </c>
      <c r="BI9611" s="32">
        <f t="shared" ref="BI9611:BI9674" si="1506">IF(P9611&lt;&gt;"Y",IF(M9611&lt;&gt;"Y",K9611*BH9611,K9611*BH9611 - K9611),IF(M9611&lt;&gt;"Y",K9611*BH9611,K9611))</f>
        <v>0</v>
      </c>
      <c r="BJ9611" s="69">
        <f t="shared" ref="BJ9611:BJ9674" si="1507">IF(P9611&lt;&gt;"Y",
IF(M9611&lt;&gt;"Y",
IF(N9611="Y",K9611*BH9611,IF(N9611="P",0,IF(OR(N9611="R",N9611="PU"),K9611,IF(N9611="H",K9611*BH9611*0.5,IF(N9611="HW",K9611*0.5*(1 + BH9611),IF(N9611="HL",K9611*0.5,0)))))),
IF(N9611="Y",K9611*BH9611 - K9611,IF(N9611="P",0,IF(OR(N9611="R",N9611="PU"),0,IF(N9611="H",IF(BH9611&gt;2,0.5*K9611*BH9611 - K9611,0),IF(N9611="HW",K9611*0.5*(1 + BH9611) - K9611,IF(N9611="HL",0,0))))))),
IF(M9611&lt;&gt;"Y",
IF(N9611="Y",K9611*BH9611,IF(N9611="P",0,IF(OR(N9611="R",N9611="PU"),K9611*(BH9611-1),IF(N9611="H",K9611*BH9611*0.5,IF(N9611="HW",K9611*(BH9611-1)*0.5,IF(N9611="HL",K9611*BH9611 - K9611*0.5,0)))))),
IF(N9611="Y",K9611,IF(N9611="P",0,IF(OR(N9611="R",N9611="PU"),0,IF(N9611="H",IF(BH9611&lt;2,K9611*BH9611*0.5 - K9611*(BH9611-1),0),IF(N9611="HW",0,IF(N9611="HL",K9611*0.5,0)))))))
)</f>
        <v>0</v>
      </c>
      <c r="BK9611" s="158" t="str">
        <f t="shared" ref="BK9611:BK9674" si="1508">IF(FILT_M=1,IF(LEN(C9611)&gt;0,C9611,""),IF(FILT_M=2,IF(LEN(E9611)&gt;0,E9611,""),IF(FILT_M=3,IF(LEN(F9611)&gt;0,F9611,""),IF(FILT_M=4,IF(LEN(G9611)&gt;0,G9611,""),""))))</f>
        <v/>
      </c>
    </row>
    <row r="9612" spans="1:63" ht="12" customHeight="1" x14ac:dyDescent="0.2">
      <c r="A9612" s="8"/>
      <c r="B9612" s="7"/>
      <c r="C9612" s="7"/>
      <c r="D9612" s="7"/>
      <c r="E9612" s="7"/>
      <c r="F9612" s="7"/>
      <c r="G9612" s="7"/>
      <c r="H9612" s="7"/>
      <c r="I9612" s="10"/>
      <c r="J9612" s="25"/>
      <c r="K9612" s="250"/>
      <c r="L9612" s="31"/>
      <c r="M9612" s="9"/>
      <c r="N9612" s="11" t="s">
        <v>25</v>
      </c>
      <c r="O9612" s="39"/>
      <c r="P9612" s="47"/>
      <c r="Q9612" s="13"/>
      <c r="R9612" s="248">
        <f t="shared" si="1500"/>
        <v>0</v>
      </c>
      <c r="S9612" s="248">
        <f t="shared" si="1501"/>
        <v>0</v>
      </c>
      <c r="T9612" s="248">
        <f t="shared" si="1502"/>
        <v>0</v>
      </c>
      <c r="U9612" s="248">
        <f t="shared" si="1503"/>
        <v>0</v>
      </c>
      <c r="V9612" s="13"/>
      <c r="W9612" s="7"/>
      <c r="AT9612" s="130"/>
      <c r="BF9612" s="33">
        <f t="shared" ref="BF9612:BF9675" si="1509">IF(A9612&gt;2,A9612,BF9611)</f>
        <v>41242</v>
      </c>
      <c r="BG9612" s="34">
        <f t="shared" si="1504"/>
        <v>82.88000000000001</v>
      </c>
      <c r="BH9612" s="32">
        <f t="shared" si="1505"/>
        <v>1</v>
      </c>
      <c r="BI9612" s="32">
        <f t="shared" si="1506"/>
        <v>0</v>
      </c>
      <c r="BJ9612" s="69">
        <f t="shared" si="1507"/>
        <v>0</v>
      </c>
      <c r="BK9612" s="158" t="str">
        <f t="shared" si="1508"/>
        <v/>
      </c>
    </row>
    <row r="9613" spans="1:63" ht="12" customHeight="1" x14ac:dyDescent="0.2">
      <c r="A9613" s="8"/>
      <c r="B9613" s="7"/>
      <c r="C9613" s="7"/>
      <c r="D9613" s="7"/>
      <c r="E9613" s="7"/>
      <c r="F9613" s="7"/>
      <c r="G9613" s="7"/>
      <c r="H9613" s="7"/>
      <c r="I9613" s="10"/>
      <c r="J9613" s="25"/>
      <c r="K9613" s="250"/>
      <c r="L9613" s="31"/>
      <c r="M9613" s="9"/>
      <c r="N9613" s="11" t="s">
        <v>25</v>
      </c>
      <c r="O9613" s="39"/>
      <c r="P9613" s="47"/>
      <c r="Q9613" s="13"/>
      <c r="R9613" s="248">
        <f t="shared" si="1500"/>
        <v>0</v>
      </c>
      <c r="S9613" s="248">
        <f t="shared" si="1501"/>
        <v>0</v>
      </c>
      <c r="T9613" s="248">
        <f t="shared" si="1502"/>
        <v>0</v>
      </c>
      <c r="U9613" s="248">
        <f t="shared" si="1503"/>
        <v>0</v>
      </c>
      <c r="V9613" s="13"/>
      <c r="W9613" s="7"/>
      <c r="AT9613" s="130"/>
      <c r="BF9613" s="33">
        <f t="shared" si="1509"/>
        <v>41242</v>
      </c>
      <c r="BG9613" s="34">
        <f t="shared" si="1504"/>
        <v>82.88000000000001</v>
      </c>
      <c r="BH9613" s="32">
        <f t="shared" si="1505"/>
        <v>1</v>
      </c>
      <c r="BI9613" s="32">
        <f t="shared" si="1506"/>
        <v>0</v>
      </c>
      <c r="BJ9613" s="69">
        <f t="shared" si="1507"/>
        <v>0</v>
      </c>
      <c r="BK9613" s="158" t="str">
        <f t="shared" si="1508"/>
        <v/>
      </c>
    </row>
    <row r="9614" spans="1:63" ht="12" customHeight="1" x14ac:dyDescent="0.2">
      <c r="A9614" s="8"/>
      <c r="B9614" s="7"/>
      <c r="C9614" s="7"/>
      <c r="D9614" s="7"/>
      <c r="E9614" s="7"/>
      <c r="F9614" s="7"/>
      <c r="G9614" s="7"/>
      <c r="H9614" s="7"/>
      <c r="I9614" s="10"/>
      <c r="J9614" s="25"/>
      <c r="K9614" s="250"/>
      <c r="L9614" s="31"/>
      <c r="M9614" s="9"/>
      <c r="N9614" s="11" t="s">
        <v>25</v>
      </c>
      <c r="O9614" s="39"/>
      <c r="P9614" s="47"/>
      <c r="Q9614" s="13"/>
      <c r="R9614" s="248">
        <f t="shared" si="1500"/>
        <v>0</v>
      </c>
      <c r="S9614" s="248">
        <f t="shared" si="1501"/>
        <v>0</v>
      </c>
      <c r="T9614" s="248">
        <f t="shared" si="1502"/>
        <v>0</v>
      </c>
      <c r="U9614" s="248">
        <f t="shared" si="1503"/>
        <v>0</v>
      </c>
      <c r="V9614" s="13"/>
      <c r="W9614" s="7"/>
      <c r="AT9614" s="130"/>
      <c r="BF9614" s="33">
        <f t="shared" si="1509"/>
        <v>41242</v>
      </c>
      <c r="BG9614" s="34">
        <f t="shared" si="1504"/>
        <v>82.88000000000001</v>
      </c>
      <c r="BH9614" s="32">
        <f t="shared" si="1505"/>
        <v>1</v>
      </c>
      <c r="BI9614" s="32">
        <f t="shared" si="1506"/>
        <v>0</v>
      </c>
      <c r="BJ9614" s="69">
        <f t="shared" si="1507"/>
        <v>0</v>
      </c>
      <c r="BK9614" s="158" t="str">
        <f t="shared" si="1508"/>
        <v/>
      </c>
    </row>
    <row r="9615" spans="1:63" ht="12" customHeight="1" x14ac:dyDescent="0.2">
      <c r="A9615" s="8"/>
      <c r="B9615" s="7"/>
      <c r="C9615" s="7"/>
      <c r="D9615" s="7"/>
      <c r="E9615" s="7"/>
      <c r="F9615" s="7"/>
      <c r="G9615" s="7"/>
      <c r="H9615" s="7"/>
      <c r="I9615" s="10"/>
      <c r="J9615" s="25"/>
      <c r="K9615" s="250"/>
      <c r="L9615" s="31"/>
      <c r="M9615" s="9"/>
      <c r="N9615" s="11" t="s">
        <v>25</v>
      </c>
      <c r="O9615" s="39"/>
      <c r="P9615" s="47"/>
      <c r="Q9615" s="13"/>
      <c r="R9615" s="248">
        <f t="shared" si="1500"/>
        <v>0</v>
      </c>
      <c r="S9615" s="248">
        <f t="shared" si="1501"/>
        <v>0</v>
      </c>
      <c r="T9615" s="248">
        <f t="shared" si="1502"/>
        <v>0</v>
      </c>
      <c r="U9615" s="248">
        <f t="shared" si="1503"/>
        <v>0</v>
      </c>
      <c r="V9615" s="13"/>
      <c r="W9615" s="7"/>
      <c r="AT9615" s="130"/>
      <c r="BF9615" s="33">
        <f t="shared" si="1509"/>
        <v>41242</v>
      </c>
      <c r="BG9615" s="34">
        <f t="shared" si="1504"/>
        <v>82.88000000000001</v>
      </c>
      <c r="BH9615" s="32">
        <f t="shared" si="1505"/>
        <v>1</v>
      </c>
      <c r="BI9615" s="32">
        <f t="shared" si="1506"/>
        <v>0</v>
      </c>
      <c r="BJ9615" s="69">
        <f t="shared" si="1507"/>
        <v>0</v>
      </c>
      <c r="BK9615" s="158" t="str">
        <f t="shared" si="1508"/>
        <v/>
      </c>
    </row>
    <row r="9616" spans="1:63" ht="12" customHeight="1" x14ac:dyDescent="0.2">
      <c r="A9616" s="8"/>
      <c r="B9616" s="7"/>
      <c r="C9616" s="7"/>
      <c r="D9616" s="7"/>
      <c r="E9616" s="7"/>
      <c r="F9616" s="7"/>
      <c r="G9616" s="7"/>
      <c r="H9616" s="7"/>
      <c r="I9616" s="10"/>
      <c r="J9616" s="25"/>
      <c r="K9616" s="250"/>
      <c r="L9616" s="31"/>
      <c r="M9616" s="9"/>
      <c r="N9616" s="11" t="s">
        <v>25</v>
      </c>
      <c r="O9616" s="39"/>
      <c r="P9616" s="47"/>
      <c r="Q9616" s="13"/>
      <c r="R9616" s="248">
        <f t="shared" si="1500"/>
        <v>0</v>
      </c>
      <c r="S9616" s="248">
        <f t="shared" si="1501"/>
        <v>0</v>
      </c>
      <c r="T9616" s="248">
        <f t="shared" si="1502"/>
        <v>0</v>
      </c>
      <c r="U9616" s="248">
        <f t="shared" si="1503"/>
        <v>0</v>
      </c>
      <c r="V9616" s="13"/>
      <c r="W9616" s="7"/>
      <c r="AT9616" s="130"/>
      <c r="BF9616" s="33">
        <f t="shared" si="1509"/>
        <v>41242</v>
      </c>
      <c r="BG9616" s="34">
        <f t="shared" si="1504"/>
        <v>82.88000000000001</v>
      </c>
      <c r="BH9616" s="32">
        <f t="shared" si="1505"/>
        <v>1</v>
      </c>
      <c r="BI9616" s="32">
        <f t="shared" si="1506"/>
        <v>0</v>
      </c>
      <c r="BJ9616" s="69">
        <f t="shared" si="1507"/>
        <v>0</v>
      </c>
      <c r="BK9616" s="158" t="str">
        <f t="shared" si="1508"/>
        <v/>
      </c>
    </row>
    <row r="9617" spans="1:63" ht="12" customHeight="1" x14ac:dyDescent="0.2">
      <c r="A9617" s="8"/>
      <c r="B9617" s="7"/>
      <c r="C9617" s="7"/>
      <c r="D9617" s="7"/>
      <c r="E9617" s="7"/>
      <c r="F9617" s="7"/>
      <c r="G9617" s="7"/>
      <c r="H9617" s="7"/>
      <c r="I9617" s="10"/>
      <c r="J9617" s="25"/>
      <c r="K9617" s="250"/>
      <c r="L9617" s="31"/>
      <c r="M9617" s="9"/>
      <c r="N9617" s="11" t="s">
        <v>25</v>
      </c>
      <c r="O9617" s="39"/>
      <c r="P9617" s="47"/>
      <c r="Q9617" s="13"/>
      <c r="R9617" s="248">
        <f t="shared" si="1500"/>
        <v>0</v>
      </c>
      <c r="S9617" s="248">
        <f t="shared" si="1501"/>
        <v>0</v>
      </c>
      <c r="T9617" s="248">
        <f t="shared" si="1502"/>
        <v>0</v>
      </c>
      <c r="U9617" s="248">
        <f t="shared" si="1503"/>
        <v>0</v>
      </c>
      <c r="V9617" s="13"/>
      <c r="W9617" s="7"/>
      <c r="AT9617" s="130"/>
      <c r="BF9617" s="33">
        <f t="shared" si="1509"/>
        <v>41242</v>
      </c>
      <c r="BG9617" s="34">
        <f t="shared" si="1504"/>
        <v>82.88000000000001</v>
      </c>
      <c r="BH9617" s="32">
        <f t="shared" si="1505"/>
        <v>1</v>
      </c>
      <c r="BI9617" s="32">
        <f t="shared" si="1506"/>
        <v>0</v>
      </c>
      <c r="BJ9617" s="69">
        <f t="shared" si="1507"/>
        <v>0</v>
      </c>
      <c r="BK9617" s="158" t="str">
        <f t="shared" si="1508"/>
        <v/>
      </c>
    </row>
    <row r="9618" spans="1:63" ht="12" customHeight="1" x14ac:dyDescent="0.2">
      <c r="A9618" s="8"/>
      <c r="B9618" s="7"/>
      <c r="C9618" s="7"/>
      <c r="D9618" s="7"/>
      <c r="E9618" s="7"/>
      <c r="F9618" s="7"/>
      <c r="G9618" s="7"/>
      <c r="H9618" s="7"/>
      <c r="I9618" s="10"/>
      <c r="J9618" s="25"/>
      <c r="K9618" s="250"/>
      <c r="L9618" s="31"/>
      <c r="M9618" s="9"/>
      <c r="N9618" s="11" t="s">
        <v>25</v>
      </c>
      <c r="O9618" s="39"/>
      <c r="P9618" s="47"/>
      <c r="Q9618" s="13"/>
      <c r="R9618" s="248">
        <f t="shared" si="1500"/>
        <v>0</v>
      </c>
      <c r="S9618" s="248">
        <f t="shared" si="1501"/>
        <v>0</v>
      </c>
      <c r="T9618" s="248">
        <f t="shared" si="1502"/>
        <v>0</v>
      </c>
      <c r="U9618" s="248">
        <f t="shared" si="1503"/>
        <v>0</v>
      </c>
      <c r="V9618" s="13"/>
      <c r="W9618" s="7"/>
      <c r="AT9618" s="130"/>
      <c r="BF9618" s="33">
        <f t="shared" si="1509"/>
        <v>41242</v>
      </c>
      <c r="BG9618" s="34">
        <f t="shared" si="1504"/>
        <v>82.88000000000001</v>
      </c>
      <c r="BH9618" s="32">
        <f t="shared" si="1505"/>
        <v>1</v>
      </c>
      <c r="BI9618" s="32">
        <f t="shared" si="1506"/>
        <v>0</v>
      </c>
      <c r="BJ9618" s="69">
        <f t="shared" si="1507"/>
        <v>0</v>
      </c>
      <c r="BK9618" s="158" t="str">
        <f t="shared" si="1508"/>
        <v/>
      </c>
    </row>
    <row r="9619" spans="1:63" ht="12" customHeight="1" x14ac:dyDescent="0.2">
      <c r="A9619" s="8"/>
      <c r="B9619" s="7"/>
      <c r="C9619" s="7"/>
      <c r="D9619" s="7"/>
      <c r="E9619" s="7"/>
      <c r="F9619" s="7"/>
      <c r="G9619" s="7"/>
      <c r="H9619" s="7"/>
      <c r="I9619" s="10"/>
      <c r="J9619" s="25"/>
      <c r="K9619" s="250"/>
      <c r="L9619" s="31"/>
      <c r="M9619" s="9"/>
      <c r="N9619" s="11" t="s">
        <v>25</v>
      </c>
      <c r="O9619" s="39"/>
      <c r="P9619" s="47"/>
      <c r="Q9619" s="13"/>
      <c r="R9619" s="248">
        <f t="shared" si="1500"/>
        <v>0</v>
      </c>
      <c r="S9619" s="248">
        <f t="shared" si="1501"/>
        <v>0</v>
      </c>
      <c r="T9619" s="248">
        <f t="shared" si="1502"/>
        <v>0</v>
      </c>
      <c r="U9619" s="248">
        <f t="shared" si="1503"/>
        <v>0</v>
      </c>
      <c r="V9619" s="13"/>
      <c r="W9619" s="7"/>
      <c r="AT9619" s="130"/>
      <c r="BF9619" s="33">
        <f t="shared" si="1509"/>
        <v>41242</v>
      </c>
      <c r="BG9619" s="34">
        <f t="shared" si="1504"/>
        <v>82.88000000000001</v>
      </c>
      <c r="BH9619" s="32">
        <f t="shared" si="1505"/>
        <v>1</v>
      </c>
      <c r="BI9619" s="32">
        <f t="shared" si="1506"/>
        <v>0</v>
      </c>
      <c r="BJ9619" s="69">
        <f t="shared" si="1507"/>
        <v>0</v>
      </c>
      <c r="BK9619" s="158" t="str">
        <f t="shared" si="1508"/>
        <v/>
      </c>
    </row>
    <row r="9620" spans="1:63" ht="12" customHeight="1" x14ac:dyDescent="0.2">
      <c r="A9620" s="8"/>
      <c r="B9620" s="7"/>
      <c r="C9620" s="7"/>
      <c r="D9620" s="7"/>
      <c r="E9620" s="7"/>
      <c r="F9620" s="7"/>
      <c r="G9620" s="7"/>
      <c r="H9620" s="7"/>
      <c r="I9620" s="10"/>
      <c r="J9620" s="25"/>
      <c r="K9620" s="250"/>
      <c r="L9620" s="31"/>
      <c r="M9620" s="9"/>
      <c r="N9620" s="11" t="s">
        <v>25</v>
      </c>
      <c r="O9620" s="39"/>
      <c r="P9620" s="47"/>
      <c r="Q9620" s="13"/>
      <c r="R9620" s="248">
        <f t="shared" si="1500"/>
        <v>0</v>
      </c>
      <c r="S9620" s="248">
        <f t="shared" si="1501"/>
        <v>0</v>
      </c>
      <c r="T9620" s="248">
        <f t="shared" si="1502"/>
        <v>0</v>
      </c>
      <c r="U9620" s="248">
        <f t="shared" si="1503"/>
        <v>0</v>
      </c>
      <c r="V9620" s="13"/>
      <c r="W9620" s="7"/>
      <c r="AT9620" s="130"/>
      <c r="BF9620" s="33">
        <f t="shared" si="1509"/>
        <v>41242</v>
      </c>
      <c r="BG9620" s="34">
        <f t="shared" si="1504"/>
        <v>82.88000000000001</v>
      </c>
      <c r="BH9620" s="32">
        <f t="shared" si="1505"/>
        <v>1</v>
      </c>
      <c r="BI9620" s="32">
        <f t="shared" si="1506"/>
        <v>0</v>
      </c>
      <c r="BJ9620" s="69">
        <f t="shared" si="1507"/>
        <v>0</v>
      </c>
      <c r="BK9620" s="158" t="str">
        <f t="shared" si="1508"/>
        <v/>
      </c>
    </row>
    <row r="9621" spans="1:63" ht="12" customHeight="1" x14ac:dyDescent="0.2">
      <c r="A9621" s="8"/>
      <c r="B9621" s="7"/>
      <c r="C9621" s="7"/>
      <c r="D9621" s="7"/>
      <c r="E9621" s="7"/>
      <c r="F9621" s="7"/>
      <c r="G9621" s="7"/>
      <c r="H9621" s="7"/>
      <c r="I9621" s="10"/>
      <c r="J9621" s="25"/>
      <c r="K9621" s="250"/>
      <c r="L9621" s="31"/>
      <c r="M9621" s="9"/>
      <c r="N9621" s="11" t="s">
        <v>25</v>
      </c>
      <c r="O9621" s="39"/>
      <c r="P9621" s="47"/>
      <c r="Q9621" s="13"/>
      <c r="R9621" s="248">
        <f t="shared" si="1500"/>
        <v>0</v>
      </c>
      <c r="S9621" s="248">
        <f t="shared" si="1501"/>
        <v>0</v>
      </c>
      <c r="T9621" s="248">
        <f t="shared" si="1502"/>
        <v>0</v>
      </c>
      <c r="U9621" s="248">
        <f t="shared" si="1503"/>
        <v>0</v>
      </c>
      <c r="V9621" s="13"/>
      <c r="W9621" s="7"/>
      <c r="AT9621" s="130"/>
      <c r="BF9621" s="33">
        <f t="shared" si="1509"/>
        <v>41242</v>
      </c>
      <c r="BG9621" s="34">
        <f t="shared" si="1504"/>
        <v>82.88000000000001</v>
      </c>
      <c r="BH9621" s="32">
        <f t="shared" si="1505"/>
        <v>1</v>
      </c>
      <c r="BI9621" s="32">
        <f t="shared" si="1506"/>
        <v>0</v>
      </c>
      <c r="BJ9621" s="69">
        <f t="shared" si="1507"/>
        <v>0</v>
      </c>
      <c r="BK9621" s="158" t="str">
        <f t="shared" si="1508"/>
        <v/>
      </c>
    </row>
    <row r="9622" spans="1:63" ht="12" customHeight="1" x14ac:dyDescent="0.2">
      <c r="A9622" s="8"/>
      <c r="B9622" s="7"/>
      <c r="C9622" s="7"/>
      <c r="D9622" s="7"/>
      <c r="E9622" s="7"/>
      <c r="F9622" s="7"/>
      <c r="G9622" s="7"/>
      <c r="H9622" s="7"/>
      <c r="I9622" s="10"/>
      <c r="J9622" s="25"/>
      <c r="K9622" s="250"/>
      <c r="L9622" s="31"/>
      <c r="M9622" s="9"/>
      <c r="N9622" s="11" t="s">
        <v>25</v>
      </c>
      <c r="O9622" s="39"/>
      <c r="P9622" s="47"/>
      <c r="Q9622" s="13"/>
      <c r="R9622" s="248">
        <f t="shared" si="1500"/>
        <v>0</v>
      </c>
      <c r="S9622" s="248">
        <f t="shared" si="1501"/>
        <v>0</v>
      </c>
      <c r="T9622" s="248">
        <f t="shared" si="1502"/>
        <v>0</v>
      </c>
      <c r="U9622" s="248">
        <f t="shared" si="1503"/>
        <v>0</v>
      </c>
      <c r="V9622" s="13"/>
      <c r="W9622" s="7"/>
      <c r="AT9622" s="130"/>
      <c r="BF9622" s="33">
        <f t="shared" si="1509"/>
        <v>41242</v>
      </c>
      <c r="BG9622" s="34">
        <f t="shared" si="1504"/>
        <v>82.88000000000001</v>
      </c>
      <c r="BH9622" s="32">
        <f t="shared" si="1505"/>
        <v>1</v>
      </c>
      <c r="BI9622" s="32">
        <f t="shared" si="1506"/>
        <v>0</v>
      </c>
      <c r="BJ9622" s="69">
        <f t="shared" si="1507"/>
        <v>0</v>
      </c>
      <c r="BK9622" s="158" t="str">
        <f t="shared" si="1508"/>
        <v/>
      </c>
    </row>
    <row r="9623" spans="1:63" ht="12" customHeight="1" x14ac:dyDescent="0.2">
      <c r="A9623" s="8"/>
      <c r="B9623" s="7"/>
      <c r="C9623" s="7"/>
      <c r="D9623" s="7"/>
      <c r="E9623" s="7"/>
      <c r="F9623" s="7"/>
      <c r="G9623" s="7"/>
      <c r="H9623" s="7"/>
      <c r="I9623" s="10"/>
      <c r="J9623" s="25"/>
      <c r="K9623" s="250"/>
      <c r="L9623" s="31"/>
      <c r="M9623" s="9"/>
      <c r="N9623" s="11" t="s">
        <v>25</v>
      </c>
      <c r="O9623" s="39"/>
      <c r="P9623" s="47"/>
      <c r="Q9623" s="13"/>
      <c r="R9623" s="248">
        <f t="shared" si="1500"/>
        <v>0</v>
      </c>
      <c r="S9623" s="248">
        <f t="shared" si="1501"/>
        <v>0</v>
      </c>
      <c r="T9623" s="248">
        <f t="shared" si="1502"/>
        <v>0</v>
      </c>
      <c r="U9623" s="248">
        <f t="shared" si="1503"/>
        <v>0</v>
      </c>
      <c r="V9623" s="13"/>
      <c r="W9623" s="7"/>
      <c r="AT9623" s="130"/>
      <c r="BF9623" s="33">
        <f t="shared" si="1509"/>
        <v>41242</v>
      </c>
      <c r="BG9623" s="34">
        <f t="shared" si="1504"/>
        <v>82.88000000000001</v>
      </c>
      <c r="BH9623" s="32">
        <f t="shared" si="1505"/>
        <v>1</v>
      </c>
      <c r="BI9623" s="32">
        <f t="shared" si="1506"/>
        <v>0</v>
      </c>
      <c r="BJ9623" s="69">
        <f t="shared" si="1507"/>
        <v>0</v>
      </c>
      <c r="BK9623" s="158" t="str">
        <f t="shared" si="1508"/>
        <v/>
      </c>
    </row>
    <row r="9624" spans="1:63" ht="12" customHeight="1" x14ac:dyDescent="0.2">
      <c r="A9624" s="8"/>
      <c r="B9624" s="7"/>
      <c r="C9624" s="7"/>
      <c r="D9624" s="7"/>
      <c r="E9624" s="7"/>
      <c r="F9624" s="7"/>
      <c r="G9624" s="7"/>
      <c r="H9624" s="7"/>
      <c r="I9624" s="10"/>
      <c r="J9624" s="25"/>
      <c r="K9624" s="250"/>
      <c r="L9624" s="31"/>
      <c r="M9624" s="9"/>
      <c r="N9624" s="11" t="s">
        <v>25</v>
      </c>
      <c r="O9624" s="39"/>
      <c r="P9624" s="47"/>
      <c r="Q9624" s="13"/>
      <c r="R9624" s="248">
        <f t="shared" si="1500"/>
        <v>0</v>
      </c>
      <c r="S9624" s="248">
        <f t="shared" si="1501"/>
        <v>0</v>
      </c>
      <c r="T9624" s="248">
        <f t="shared" si="1502"/>
        <v>0</v>
      </c>
      <c r="U9624" s="248">
        <f t="shared" si="1503"/>
        <v>0</v>
      </c>
      <c r="V9624" s="13"/>
      <c r="W9624" s="7"/>
      <c r="AT9624" s="130"/>
      <c r="BF9624" s="33">
        <f t="shared" si="1509"/>
        <v>41242</v>
      </c>
      <c r="BG9624" s="34">
        <f t="shared" si="1504"/>
        <v>82.88000000000001</v>
      </c>
      <c r="BH9624" s="32">
        <f t="shared" si="1505"/>
        <v>1</v>
      </c>
      <c r="BI9624" s="32">
        <f t="shared" si="1506"/>
        <v>0</v>
      </c>
      <c r="BJ9624" s="69">
        <f t="shared" si="1507"/>
        <v>0</v>
      </c>
      <c r="BK9624" s="158" t="str">
        <f t="shared" si="1508"/>
        <v/>
      </c>
    </row>
    <row r="9625" spans="1:63" ht="12" customHeight="1" x14ac:dyDescent="0.2">
      <c r="A9625" s="8"/>
      <c r="B9625" s="7"/>
      <c r="C9625" s="7"/>
      <c r="D9625" s="7"/>
      <c r="E9625" s="7"/>
      <c r="F9625" s="7"/>
      <c r="G9625" s="7"/>
      <c r="H9625" s="7"/>
      <c r="I9625" s="10"/>
      <c r="J9625" s="25"/>
      <c r="K9625" s="250"/>
      <c r="L9625" s="31"/>
      <c r="M9625" s="9"/>
      <c r="N9625" s="11" t="s">
        <v>25</v>
      </c>
      <c r="O9625" s="39"/>
      <c r="P9625" s="47"/>
      <c r="Q9625" s="13"/>
      <c r="R9625" s="248">
        <f t="shared" si="1500"/>
        <v>0</v>
      </c>
      <c r="S9625" s="248">
        <f t="shared" si="1501"/>
        <v>0</v>
      </c>
      <c r="T9625" s="248">
        <f t="shared" si="1502"/>
        <v>0</v>
      </c>
      <c r="U9625" s="248">
        <f t="shared" si="1503"/>
        <v>0</v>
      </c>
      <c r="V9625" s="13"/>
      <c r="W9625" s="7"/>
      <c r="Z9625" s="17"/>
      <c r="AA9625" s="17"/>
      <c r="AT9625" s="130"/>
      <c r="BF9625" s="33">
        <f t="shared" si="1509"/>
        <v>41242</v>
      </c>
      <c r="BG9625" s="34">
        <f t="shared" si="1504"/>
        <v>82.88000000000001</v>
      </c>
      <c r="BH9625" s="32">
        <f t="shared" si="1505"/>
        <v>1</v>
      </c>
      <c r="BI9625" s="32">
        <f t="shared" si="1506"/>
        <v>0</v>
      </c>
      <c r="BJ9625" s="69">
        <f t="shared" si="1507"/>
        <v>0</v>
      </c>
      <c r="BK9625" s="158" t="str">
        <f t="shared" si="1508"/>
        <v/>
      </c>
    </row>
    <row r="9626" spans="1:63" ht="12" customHeight="1" x14ac:dyDescent="0.2">
      <c r="A9626" s="8"/>
      <c r="B9626" s="7"/>
      <c r="C9626" s="7"/>
      <c r="D9626" s="7"/>
      <c r="E9626" s="7"/>
      <c r="F9626" s="7"/>
      <c r="G9626" s="7"/>
      <c r="H9626" s="7"/>
      <c r="I9626" s="10"/>
      <c r="J9626" s="25"/>
      <c r="K9626" s="250"/>
      <c r="L9626" s="31"/>
      <c r="M9626" s="9"/>
      <c r="N9626" s="11" t="s">
        <v>25</v>
      </c>
      <c r="O9626" s="39"/>
      <c r="P9626" s="47"/>
      <c r="Q9626" s="13"/>
      <c r="R9626" s="248">
        <f t="shared" si="1500"/>
        <v>0</v>
      </c>
      <c r="S9626" s="248">
        <f t="shared" si="1501"/>
        <v>0</v>
      </c>
      <c r="T9626" s="248">
        <f t="shared" si="1502"/>
        <v>0</v>
      </c>
      <c r="U9626" s="248">
        <f t="shared" si="1503"/>
        <v>0</v>
      </c>
      <c r="V9626" s="13"/>
      <c r="W9626" s="7"/>
      <c r="AT9626" s="130"/>
      <c r="BF9626" s="33">
        <f t="shared" si="1509"/>
        <v>41242</v>
      </c>
      <c r="BG9626" s="34">
        <f t="shared" si="1504"/>
        <v>82.88000000000001</v>
      </c>
      <c r="BH9626" s="32">
        <f t="shared" si="1505"/>
        <v>1</v>
      </c>
      <c r="BI9626" s="32">
        <f t="shared" si="1506"/>
        <v>0</v>
      </c>
      <c r="BJ9626" s="69">
        <f t="shared" si="1507"/>
        <v>0</v>
      </c>
      <c r="BK9626" s="158" t="str">
        <f t="shared" si="1508"/>
        <v/>
      </c>
    </row>
    <row r="9627" spans="1:63" ht="12" customHeight="1" x14ac:dyDescent="0.2">
      <c r="A9627" s="8"/>
      <c r="B9627" s="7"/>
      <c r="C9627" s="7"/>
      <c r="D9627" s="7"/>
      <c r="E9627" s="7"/>
      <c r="F9627" s="7"/>
      <c r="G9627" s="7"/>
      <c r="H9627" s="7"/>
      <c r="I9627" s="10"/>
      <c r="J9627" s="25"/>
      <c r="K9627" s="250"/>
      <c r="L9627" s="31"/>
      <c r="M9627" s="9"/>
      <c r="N9627" s="11" t="s">
        <v>25</v>
      </c>
      <c r="O9627" s="39"/>
      <c r="P9627" s="47"/>
      <c r="Q9627" s="13"/>
      <c r="R9627" s="248">
        <f t="shared" si="1500"/>
        <v>0</v>
      </c>
      <c r="S9627" s="248">
        <f t="shared" si="1501"/>
        <v>0</v>
      </c>
      <c r="T9627" s="248">
        <f t="shared" si="1502"/>
        <v>0</v>
      </c>
      <c r="U9627" s="248">
        <f t="shared" si="1503"/>
        <v>0</v>
      </c>
      <c r="V9627" s="13"/>
      <c r="W9627" s="7"/>
      <c r="AT9627" s="130"/>
      <c r="BF9627" s="33">
        <f t="shared" si="1509"/>
        <v>41242</v>
      </c>
      <c r="BG9627" s="34">
        <f t="shared" si="1504"/>
        <v>82.88000000000001</v>
      </c>
      <c r="BH9627" s="32">
        <f t="shared" si="1505"/>
        <v>1</v>
      </c>
      <c r="BI9627" s="32">
        <f t="shared" si="1506"/>
        <v>0</v>
      </c>
      <c r="BJ9627" s="69">
        <f t="shared" si="1507"/>
        <v>0</v>
      </c>
      <c r="BK9627" s="158" t="str">
        <f t="shared" si="1508"/>
        <v/>
      </c>
    </row>
    <row r="9628" spans="1:63" ht="12" customHeight="1" x14ac:dyDescent="0.2">
      <c r="A9628" s="8"/>
      <c r="B9628" s="7"/>
      <c r="C9628" s="7"/>
      <c r="D9628" s="7"/>
      <c r="E9628" s="7"/>
      <c r="F9628" s="7"/>
      <c r="G9628" s="7"/>
      <c r="H9628" s="7"/>
      <c r="I9628" s="10"/>
      <c r="J9628" s="25"/>
      <c r="K9628" s="250"/>
      <c r="L9628" s="31"/>
      <c r="M9628" s="9"/>
      <c r="N9628" s="11" t="s">
        <v>25</v>
      </c>
      <c r="O9628" s="39"/>
      <c r="P9628" s="47"/>
      <c r="Q9628" s="13"/>
      <c r="R9628" s="248">
        <f t="shared" si="1500"/>
        <v>0</v>
      </c>
      <c r="S9628" s="248">
        <f t="shared" si="1501"/>
        <v>0</v>
      </c>
      <c r="T9628" s="248">
        <f t="shared" si="1502"/>
        <v>0</v>
      </c>
      <c r="U9628" s="248">
        <f t="shared" si="1503"/>
        <v>0</v>
      </c>
      <c r="V9628" s="13"/>
      <c r="W9628" s="7"/>
      <c r="AT9628" s="130"/>
      <c r="BF9628" s="33">
        <f t="shared" si="1509"/>
        <v>41242</v>
      </c>
      <c r="BG9628" s="34">
        <f t="shared" si="1504"/>
        <v>82.88000000000001</v>
      </c>
      <c r="BH9628" s="32">
        <f t="shared" si="1505"/>
        <v>1</v>
      </c>
      <c r="BI9628" s="32">
        <f t="shared" si="1506"/>
        <v>0</v>
      </c>
      <c r="BJ9628" s="69">
        <f t="shared" si="1507"/>
        <v>0</v>
      </c>
      <c r="BK9628" s="158" t="str">
        <f t="shared" si="1508"/>
        <v/>
      </c>
    </row>
    <row r="9629" spans="1:63" ht="12" customHeight="1" x14ac:dyDescent="0.2">
      <c r="A9629" s="8"/>
      <c r="B9629" s="7"/>
      <c r="C9629" s="7"/>
      <c r="D9629" s="7"/>
      <c r="E9629" s="7"/>
      <c r="F9629" s="7"/>
      <c r="G9629" s="7"/>
      <c r="H9629" s="7"/>
      <c r="I9629" s="10"/>
      <c r="J9629" s="25"/>
      <c r="K9629" s="250"/>
      <c r="L9629" s="31"/>
      <c r="M9629" s="9"/>
      <c r="N9629" s="11" t="s">
        <v>25</v>
      </c>
      <c r="O9629" s="39"/>
      <c r="P9629" s="47"/>
      <c r="Q9629" s="13"/>
      <c r="R9629" s="248">
        <f t="shared" si="1500"/>
        <v>0</v>
      </c>
      <c r="S9629" s="248">
        <f t="shared" si="1501"/>
        <v>0</v>
      </c>
      <c r="T9629" s="248">
        <f t="shared" si="1502"/>
        <v>0</v>
      </c>
      <c r="U9629" s="248">
        <f t="shared" si="1503"/>
        <v>0</v>
      </c>
      <c r="V9629" s="13"/>
      <c r="W9629" s="7"/>
      <c r="AT9629" s="130"/>
      <c r="BF9629" s="33">
        <f t="shared" si="1509"/>
        <v>41242</v>
      </c>
      <c r="BG9629" s="34">
        <f t="shared" si="1504"/>
        <v>82.88000000000001</v>
      </c>
      <c r="BH9629" s="32">
        <f t="shared" si="1505"/>
        <v>1</v>
      </c>
      <c r="BI9629" s="32">
        <f t="shared" si="1506"/>
        <v>0</v>
      </c>
      <c r="BJ9629" s="69">
        <f t="shared" si="1507"/>
        <v>0</v>
      </c>
      <c r="BK9629" s="158" t="str">
        <f t="shared" si="1508"/>
        <v/>
      </c>
    </row>
    <row r="9630" spans="1:63" ht="12" customHeight="1" x14ac:dyDescent="0.2">
      <c r="A9630" s="8"/>
      <c r="B9630" s="7"/>
      <c r="C9630" s="7"/>
      <c r="D9630" s="7"/>
      <c r="E9630" s="7"/>
      <c r="F9630" s="7"/>
      <c r="G9630" s="7"/>
      <c r="H9630" s="7"/>
      <c r="I9630" s="10"/>
      <c r="J9630" s="25"/>
      <c r="K9630" s="250"/>
      <c r="L9630" s="31"/>
      <c r="M9630" s="9"/>
      <c r="N9630" s="11" t="s">
        <v>25</v>
      </c>
      <c r="O9630" s="39"/>
      <c r="P9630" s="47"/>
      <c r="Q9630" s="13"/>
      <c r="R9630" s="248">
        <f t="shared" si="1500"/>
        <v>0</v>
      </c>
      <c r="S9630" s="248">
        <f t="shared" si="1501"/>
        <v>0</v>
      </c>
      <c r="T9630" s="248">
        <f t="shared" si="1502"/>
        <v>0</v>
      </c>
      <c r="U9630" s="248">
        <f t="shared" si="1503"/>
        <v>0</v>
      </c>
      <c r="V9630" s="13"/>
      <c r="W9630" s="7"/>
      <c r="AT9630" s="130"/>
      <c r="BF9630" s="33">
        <f t="shared" si="1509"/>
        <v>41242</v>
      </c>
      <c r="BG9630" s="34">
        <f t="shared" si="1504"/>
        <v>82.88000000000001</v>
      </c>
      <c r="BH9630" s="32">
        <f t="shared" si="1505"/>
        <v>1</v>
      </c>
      <c r="BI9630" s="32">
        <f t="shared" si="1506"/>
        <v>0</v>
      </c>
      <c r="BJ9630" s="69">
        <f t="shared" si="1507"/>
        <v>0</v>
      </c>
      <c r="BK9630" s="158" t="str">
        <f t="shared" si="1508"/>
        <v/>
      </c>
    </row>
    <row r="9631" spans="1:63" ht="12" customHeight="1" x14ac:dyDescent="0.2">
      <c r="A9631" s="8"/>
      <c r="B9631" s="7"/>
      <c r="C9631" s="7"/>
      <c r="D9631" s="7"/>
      <c r="E9631" s="7"/>
      <c r="F9631" s="7"/>
      <c r="G9631" s="7"/>
      <c r="H9631" s="7"/>
      <c r="I9631" s="10"/>
      <c r="J9631" s="25"/>
      <c r="K9631" s="250"/>
      <c r="L9631" s="31"/>
      <c r="M9631" s="9"/>
      <c r="N9631" s="11" t="s">
        <v>25</v>
      </c>
      <c r="O9631" s="39"/>
      <c r="P9631" s="47"/>
      <c r="Q9631" s="13"/>
      <c r="R9631" s="248">
        <f t="shared" si="1500"/>
        <v>0</v>
      </c>
      <c r="S9631" s="248">
        <f t="shared" si="1501"/>
        <v>0</v>
      </c>
      <c r="T9631" s="248">
        <f t="shared" si="1502"/>
        <v>0</v>
      </c>
      <c r="U9631" s="248">
        <f t="shared" si="1503"/>
        <v>0</v>
      </c>
      <c r="V9631" s="13"/>
      <c r="W9631" s="7"/>
      <c r="AT9631" s="130"/>
      <c r="BF9631" s="33">
        <f t="shared" si="1509"/>
        <v>41242</v>
      </c>
      <c r="BG9631" s="34">
        <f t="shared" si="1504"/>
        <v>82.88000000000001</v>
      </c>
      <c r="BH9631" s="32">
        <f t="shared" si="1505"/>
        <v>1</v>
      </c>
      <c r="BI9631" s="32">
        <f t="shared" si="1506"/>
        <v>0</v>
      </c>
      <c r="BJ9631" s="69">
        <f t="shared" si="1507"/>
        <v>0</v>
      </c>
      <c r="BK9631" s="158" t="str">
        <f t="shared" si="1508"/>
        <v/>
      </c>
    </row>
    <row r="9632" spans="1:63" ht="12" customHeight="1" x14ac:dyDescent="0.2">
      <c r="A9632" s="8"/>
      <c r="B9632" s="7"/>
      <c r="C9632" s="7"/>
      <c r="D9632" s="7"/>
      <c r="E9632" s="7"/>
      <c r="F9632" s="7"/>
      <c r="G9632" s="7"/>
      <c r="H9632" s="7"/>
      <c r="I9632" s="10"/>
      <c r="J9632" s="25"/>
      <c r="K9632" s="250"/>
      <c r="L9632" s="31"/>
      <c r="M9632" s="9"/>
      <c r="N9632" s="11" t="s">
        <v>25</v>
      </c>
      <c r="O9632" s="39"/>
      <c r="P9632" s="47"/>
      <c r="Q9632" s="13"/>
      <c r="R9632" s="248">
        <f t="shared" si="1500"/>
        <v>0</v>
      </c>
      <c r="S9632" s="248">
        <f t="shared" si="1501"/>
        <v>0</v>
      </c>
      <c r="T9632" s="248">
        <f t="shared" si="1502"/>
        <v>0</v>
      </c>
      <c r="U9632" s="248">
        <f t="shared" si="1503"/>
        <v>0</v>
      </c>
      <c r="V9632" s="13"/>
      <c r="W9632" s="7"/>
      <c r="AT9632" s="130"/>
      <c r="BF9632" s="33">
        <f t="shared" si="1509"/>
        <v>41242</v>
      </c>
      <c r="BG9632" s="34">
        <f t="shared" si="1504"/>
        <v>82.88000000000001</v>
      </c>
      <c r="BH9632" s="32">
        <f t="shared" si="1505"/>
        <v>1</v>
      </c>
      <c r="BI9632" s="32">
        <f t="shared" si="1506"/>
        <v>0</v>
      </c>
      <c r="BJ9632" s="69">
        <f t="shared" si="1507"/>
        <v>0</v>
      </c>
      <c r="BK9632" s="158" t="str">
        <f t="shared" si="1508"/>
        <v/>
      </c>
    </row>
    <row r="9633" spans="1:63" ht="12" customHeight="1" x14ac:dyDescent="0.2">
      <c r="A9633" s="8"/>
      <c r="B9633" s="7"/>
      <c r="C9633" s="7"/>
      <c r="D9633" s="7"/>
      <c r="E9633" s="7"/>
      <c r="F9633" s="7"/>
      <c r="G9633" s="7"/>
      <c r="H9633" s="7"/>
      <c r="I9633" s="10"/>
      <c r="J9633" s="25"/>
      <c r="K9633" s="250"/>
      <c r="L9633" s="31"/>
      <c r="M9633" s="9"/>
      <c r="N9633" s="11" t="s">
        <v>25</v>
      </c>
      <c r="O9633" s="39"/>
      <c r="P9633" s="47"/>
      <c r="Q9633" s="13"/>
      <c r="R9633" s="248">
        <f t="shared" si="1500"/>
        <v>0</v>
      </c>
      <c r="S9633" s="248">
        <f t="shared" si="1501"/>
        <v>0</v>
      </c>
      <c r="T9633" s="248">
        <f t="shared" si="1502"/>
        <v>0</v>
      </c>
      <c r="U9633" s="248">
        <f t="shared" si="1503"/>
        <v>0</v>
      </c>
      <c r="V9633" s="13"/>
      <c r="W9633" s="7"/>
      <c r="AT9633" s="130"/>
      <c r="BF9633" s="33">
        <f t="shared" si="1509"/>
        <v>41242</v>
      </c>
      <c r="BG9633" s="34">
        <f t="shared" si="1504"/>
        <v>82.88000000000001</v>
      </c>
      <c r="BH9633" s="32">
        <f t="shared" si="1505"/>
        <v>1</v>
      </c>
      <c r="BI9633" s="32">
        <f t="shared" si="1506"/>
        <v>0</v>
      </c>
      <c r="BJ9633" s="69">
        <f t="shared" si="1507"/>
        <v>0</v>
      </c>
      <c r="BK9633" s="158" t="str">
        <f t="shared" si="1508"/>
        <v/>
      </c>
    </row>
    <row r="9634" spans="1:63" ht="12" customHeight="1" x14ac:dyDescent="0.2">
      <c r="A9634" s="8"/>
      <c r="B9634" s="7"/>
      <c r="C9634" s="7"/>
      <c r="D9634" s="7"/>
      <c r="E9634" s="7"/>
      <c r="F9634" s="7"/>
      <c r="G9634" s="7"/>
      <c r="H9634" s="7"/>
      <c r="I9634" s="10"/>
      <c r="J9634" s="25"/>
      <c r="K9634" s="250"/>
      <c r="L9634" s="31"/>
      <c r="M9634" s="9"/>
      <c r="N9634" s="11" t="s">
        <v>25</v>
      </c>
      <c r="O9634" s="39"/>
      <c r="P9634" s="47"/>
      <c r="Q9634" s="13"/>
      <c r="R9634" s="248">
        <f t="shared" si="1500"/>
        <v>0</v>
      </c>
      <c r="S9634" s="248">
        <f t="shared" si="1501"/>
        <v>0</v>
      </c>
      <c r="T9634" s="248">
        <f t="shared" si="1502"/>
        <v>0</v>
      </c>
      <c r="U9634" s="248">
        <f t="shared" si="1503"/>
        <v>0</v>
      </c>
      <c r="V9634" s="13"/>
      <c r="W9634" s="7"/>
      <c r="AT9634" s="130"/>
      <c r="BF9634" s="33">
        <f t="shared" si="1509"/>
        <v>41242</v>
      </c>
      <c r="BG9634" s="34">
        <f t="shared" si="1504"/>
        <v>82.88000000000001</v>
      </c>
      <c r="BH9634" s="32">
        <f t="shared" si="1505"/>
        <v>1</v>
      </c>
      <c r="BI9634" s="32">
        <f t="shared" si="1506"/>
        <v>0</v>
      </c>
      <c r="BJ9634" s="69">
        <f t="shared" si="1507"/>
        <v>0</v>
      </c>
      <c r="BK9634" s="158" t="str">
        <f t="shared" si="1508"/>
        <v/>
      </c>
    </row>
    <row r="9635" spans="1:63" ht="12" customHeight="1" x14ac:dyDescent="0.2">
      <c r="A9635" s="8"/>
      <c r="B9635" s="7"/>
      <c r="C9635" s="7"/>
      <c r="D9635" s="7"/>
      <c r="E9635" s="7"/>
      <c r="F9635" s="7"/>
      <c r="G9635" s="7"/>
      <c r="H9635" s="7"/>
      <c r="I9635" s="10"/>
      <c r="J9635" s="25"/>
      <c r="K9635" s="250"/>
      <c r="L9635" s="31"/>
      <c r="M9635" s="9"/>
      <c r="N9635" s="11" t="s">
        <v>25</v>
      </c>
      <c r="O9635" s="39"/>
      <c r="P9635" s="47"/>
      <c r="Q9635" s="13"/>
      <c r="R9635" s="248">
        <f t="shared" si="1500"/>
        <v>0</v>
      </c>
      <c r="S9635" s="248">
        <f t="shared" si="1501"/>
        <v>0</v>
      </c>
      <c r="T9635" s="248">
        <f t="shared" si="1502"/>
        <v>0</v>
      </c>
      <c r="U9635" s="248">
        <f t="shared" si="1503"/>
        <v>0</v>
      </c>
      <c r="V9635" s="13"/>
      <c r="W9635" s="7"/>
      <c r="AT9635" s="130"/>
      <c r="BF9635" s="33">
        <f t="shared" si="1509"/>
        <v>41242</v>
      </c>
      <c r="BG9635" s="34">
        <f t="shared" si="1504"/>
        <v>82.88000000000001</v>
      </c>
      <c r="BH9635" s="32">
        <f t="shared" si="1505"/>
        <v>1</v>
      </c>
      <c r="BI9635" s="32">
        <f t="shared" si="1506"/>
        <v>0</v>
      </c>
      <c r="BJ9635" s="69">
        <f t="shared" si="1507"/>
        <v>0</v>
      </c>
      <c r="BK9635" s="158" t="str">
        <f t="shared" si="1508"/>
        <v/>
      </c>
    </row>
    <row r="9636" spans="1:63" ht="12" customHeight="1" x14ac:dyDescent="0.2">
      <c r="A9636" s="8"/>
      <c r="B9636" s="7"/>
      <c r="C9636" s="7"/>
      <c r="D9636" s="7"/>
      <c r="E9636" s="7"/>
      <c r="F9636" s="7"/>
      <c r="G9636" s="7"/>
      <c r="H9636" s="7"/>
      <c r="I9636" s="10"/>
      <c r="J9636" s="25"/>
      <c r="K9636" s="250"/>
      <c r="L9636" s="31"/>
      <c r="M9636" s="9"/>
      <c r="N9636" s="11" t="s">
        <v>25</v>
      </c>
      <c r="O9636" s="39"/>
      <c r="P9636" s="47"/>
      <c r="Q9636" s="13"/>
      <c r="R9636" s="248">
        <f t="shared" si="1500"/>
        <v>0</v>
      </c>
      <c r="S9636" s="248">
        <f t="shared" si="1501"/>
        <v>0</v>
      </c>
      <c r="T9636" s="248">
        <f t="shared" si="1502"/>
        <v>0</v>
      </c>
      <c r="U9636" s="248">
        <f t="shared" si="1503"/>
        <v>0</v>
      </c>
      <c r="V9636" s="13"/>
      <c r="W9636" s="7"/>
      <c r="AT9636" s="130"/>
      <c r="BF9636" s="33">
        <f t="shared" si="1509"/>
        <v>41242</v>
      </c>
      <c r="BG9636" s="34">
        <f t="shared" si="1504"/>
        <v>82.88000000000001</v>
      </c>
      <c r="BH9636" s="32">
        <f t="shared" si="1505"/>
        <v>1</v>
      </c>
      <c r="BI9636" s="32">
        <f t="shared" si="1506"/>
        <v>0</v>
      </c>
      <c r="BJ9636" s="69">
        <f t="shared" si="1507"/>
        <v>0</v>
      </c>
      <c r="BK9636" s="158" t="str">
        <f t="shared" si="1508"/>
        <v/>
      </c>
    </row>
    <row r="9637" spans="1:63" ht="12" customHeight="1" x14ac:dyDescent="0.2">
      <c r="A9637" s="8"/>
      <c r="B9637" s="7"/>
      <c r="C9637" s="7"/>
      <c r="D9637" s="7"/>
      <c r="E9637" s="7"/>
      <c r="F9637" s="7"/>
      <c r="G9637" s="7"/>
      <c r="H9637" s="7"/>
      <c r="I9637" s="10"/>
      <c r="J9637" s="25"/>
      <c r="K9637" s="250"/>
      <c r="L9637" s="31"/>
      <c r="M9637" s="9"/>
      <c r="N9637" s="11" t="s">
        <v>25</v>
      </c>
      <c r="O9637" s="39"/>
      <c r="P9637" s="47"/>
      <c r="Q9637" s="13"/>
      <c r="R9637" s="248">
        <f t="shared" si="1500"/>
        <v>0</v>
      </c>
      <c r="S9637" s="248">
        <f t="shared" si="1501"/>
        <v>0</v>
      </c>
      <c r="T9637" s="248">
        <f t="shared" si="1502"/>
        <v>0</v>
      </c>
      <c r="U9637" s="248">
        <f t="shared" si="1503"/>
        <v>0</v>
      </c>
      <c r="V9637" s="13"/>
      <c r="W9637" s="7"/>
      <c r="AT9637" s="130"/>
      <c r="BF9637" s="33">
        <f t="shared" si="1509"/>
        <v>41242</v>
      </c>
      <c r="BG9637" s="34">
        <f t="shared" si="1504"/>
        <v>82.88000000000001</v>
      </c>
      <c r="BH9637" s="32">
        <f t="shared" si="1505"/>
        <v>1</v>
      </c>
      <c r="BI9637" s="32">
        <f t="shared" si="1506"/>
        <v>0</v>
      </c>
      <c r="BJ9637" s="69">
        <f t="shared" si="1507"/>
        <v>0</v>
      </c>
      <c r="BK9637" s="158" t="str">
        <f t="shared" si="1508"/>
        <v/>
      </c>
    </row>
    <row r="9638" spans="1:63" ht="12" customHeight="1" x14ac:dyDescent="0.2">
      <c r="A9638" s="8"/>
      <c r="B9638" s="7"/>
      <c r="C9638" s="7"/>
      <c r="D9638" s="7"/>
      <c r="E9638" s="7"/>
      <c r="F9638" s="7"/>
      <c r="G9638" s="7"/>
      <c r="H9638" s="7"/>
      <c r="I9638" s="10"/>
      <c r="J9638" s="25"/>
      <c r="K9638" s="250"/>
      <c r="L9638" s="31"/>
      <c r="M9638" s="9"/>
      <c r="N9638" s="11" t="s">
        <v>25</v>
      </c>
      <c r="O9638" s="39"/>
      <c r="P9638" s="47"/>
      <c r="Q9638" s="13"/>
      <c r="R9638" s="248">
        <f t="shared" si="1500"/>
        <v>0</v>
      </c>
      <c r="S9638" s="248">
        <f t="shared" si="1501"/>
        <v>0</v>
      </c>
      <c r="T9638" s="248">
        <f t="shared" si="1502"/>
        <v>0</v>
      </c>
      <c r="U9638" s="248">
        <f t="shared" si="1503"/>
        <v>0</v>
      </c>
      <c r="V9638" s="13"/>
      <c r="W9638" s="7"/>
      <c r="AT9638" s="130"/>
      <c r="BF9638" s="33">
        <f t="shared" si="1509"/>
        <v>41242</v>
      </c>
      <c r="BG9638" s="34">
        <f t="shared" si="1504"/>
        <v>82.88000000000001</v>
      </c>
      <c r="BH9638" s="32">
        <f t="shared" si="1505"/>
        <v>1</v>
      </c>
      <c r="BI9638" s="32">
        <f t="shared" si="1506"/>
        <v>0</v>
      </c>
      <c r="BJ9638" s="69">
        <f t="shared" si="1507"/>
        <v>0</v>
      </c>
      <c r="BK9638" s="158" t="str">
        <f t="shared" si="1508"/>
        <v/>
      </c>
    </row>
    <row r="9639" spans="1:63" ht="12" customHeight="1" x14ac:dyDescent="0.2">
      <c r="A9639" s="8"/>
      <c r="B9639" s="7"/>
      <c r="C9639" s="7"/>
      <c r="D9639" s="7"/>
      <c r="E9639" s="7"/>
      <c r="F9639" s="7"/>
      <c r="G9639" s="7"/>
      <c r="H9639" s="7"/>
      <c r="I9639" s="10"/>
      <c r="J9639" s="25"/>
      <c r="K9639" s="250"/>
      <c r="L9639" s="31"/>
      <c r="M9639" s="9"/>
      <c r="N9639" s="11" t="s">
        <v>25</v>
      </c>
      <c r="O9639" s="39"/>
      <c r="P9639" s="47"/>
      <c r="Q9639" s="13"/>
      <c r="R9639" s="248">
        <f t="shared" si="1500"/>
        <v>0</v>
      </c>
      <c r="S9639" s="248">
        <f t="shared" si="1501"/>
        <v>0</v>
      </c>
      <c r="T9639" s="248">
        <f t="shared" si="1502"/>
        <v>0</v>
      </c>
      <c r="U9639" s="248">
        <f t="shared" si="1503"/>
        <v>0</v>
      </c>
      <c r="V9639" s="13"/>
      <c r="W9639" s="7"/>
      <c r="AT9639" s="130"/>
      <c r="BF9639" s="33">
        <f t="shared" si="1509"/>
        <v>41242</v>
      </c>
      <c r="BG9639" s="34">
        <f t="shared" si="1504"/>
        <v>82.88000000000001</v>
      </c>
      <c r="BH9639" s="32">
        <f t="shared" si="1505"/>
        <v>1</v>
      </c>
      <c r="BI9639" s="32">
        <f t="shared" si="1506"/>
        <v>0</v>
      </c>
      <c r="BJ9639" s="69">
        <f t="shared" si="1507"/>
        <v>0</v>
      </c>
      <c r="BK9639" s="158" t="str">
        <f t="shared" si="1508"/>
        <v/>
      </c>
    </row>
    <row r="9640" spans="1:63" ht="12" customHeight="1" x14ac:dyDescent="0.2">
      <c r="A9640" s="8"/>
      <c r="B9640" s="7"/>
      <c r="C9640" s="7"/>
      <c r="D9640" s="7"/>
      <c r="E9640" s="7"/>
      <c r="F9640" s="7"/>
      <c r="G9640" s="7"/>
      <c r="H9640" s="7"/>
      <c r="I9640" s="10"/>
      <c r="J9640" s="25"/>
      <c r="K9640" s="250"/>
      <c r="L9640" s="31"/>
      <c r="M9640" s="9"/>
      <c r="N9640" s="11" t="s">
        <v>25</v>
      </c>
      <c r="O9640" s="39"/>
      <c r="P9640" s="47"/>
      <c r="Q9640" s="13"/>
      <c r="R9640" s="248">
        <f t="shared" si="1500"/>
        <v>0</v>
      </c>
      <c r="S9640" s="248">
        <f t="shared" si="1501"/>
        <v>0</v>
      </c>
      <c r="T9640" s="248">
        <f t="shared" si="1502"/>
        <v>0</v>
      </c>
      <c r="U9640" s="248">
        <f t="shared" si="1503"/>
        <v>0</v>
      </c>
      <c r="V9640" s="13"/>
      <c r="W9640" s="7"/>
      <c r="AT9640" s="130"/>
      <c r="BF9640" s="33">
        <f t="shared" si="1509"/>
        <v>41242</v>
      </c>
      <c r="BG9640" s="34">
        <f t="shared" si="1504"/>
        <v>82.88000000000001</v>
      </c>
      <c r="BH9640" s="32">
        <f t="shared" si="1505"/>
        <v>1</v>
      </c>
      <c r="BI9640" s="32">
        <f t="shared" si="1506"/>
        <v>0</v>
      </c>
      <c r="BJ9640" s="69">
        <f t="shared" si="1507"/>
        <v>0</v>
      </c>
      <c r="BK9640" s="158" t="str">
        <f t="shared" si="1508"/>
        <v/>
      </c>
    </row>
    <row r="9641" spans="1:63" ht="12" customHeight="1" x14ac:dyDescent="0.2">
      <c r="A9641" s="8"/>
      <c r="B9641" s="7"/>
      <c r="C9641" s="7"/>
      <c r="D9641" s="7"/>
      <c r="E9641" s="7"/>
      <c r="F9641" s="7"/>
      <c r="G9641" s="7"/>
      <c r="H9641" s="7"/>
      <c r="I9641" s="10"/>
      <c r="J9641" s="25"/>
      <c r="K9641" s="250"/>
      <c r="L9641" s="31"/>
      <c r="M9641" s="9"/>
      <c r="N9641" s="11" t="s">
        <v>25</v>
      </c>
      <c r="O9641" s="39"/>
      <c r="P9641" s="47"/>
      <c r="Q9641" s="13"/>
      <c r="R9641" s="248">
        <f t="shared" si="1500"/>
        <v>0</v>
      </c>
      <c r="S9641" s="248">
        <f t="shared" si="1501"/>
        <v>0</v>
      </c>
      <c r="T9641" s="248">
        <f t="shared" si="1502"/>
        <v>0</v>
      </c>
      <c r="U9641" s="248">
        <f t="shared" si="1503"/>
        <v>0</v>
      </c>
      <c r="V9641" s="13"/>
      <c r="W9641" s="7"/>
      <c r="AT9641" s="130"/>
      <c r="BF9641" s="33">
        <f t="shared" si="1509"/>
        <v>41242</v>
      </c>
      <c r="BG9641" s="34">
        <f t="shared" si="1504"/>
        <v>82.88000000000001</v>
      </c>
      <c r="BH9641" s="32">
        <f t="shared" si="1505"/>
        <v>1</v>
      </c>
      <c r="BI9641" s="32">
        <f t="shared" si="1506"/>
        <v>0</v>
      </c>
      <c r="BJ9641" s="69">
        <f t="shared" si="1507"/>
        <v>0</v>
      </c>
      <c r="BK9641" s="158" t="str">
        <f t="shared" si="1508"/>
        <v/>
      </c>
    </row>
    <row r="9642" spans="1:63" ht="12" customHeight="1" x14ac:dyDescent="0.2">
      <c r="A9642" s="8"/>
      <c r="B9642" s="7"/>
      <c r="C9642" s="7"/>
      <c r="D9642" s="7"/>
      <c r="E9642" s="7"/>
      <c r="F9642" s="7"/>
      <c r="G9642" s="7"/>
      <c r="H9642" s="7"/>
      <c r="I9642" s="10"/>
      <c r="J9642" s="25"/>
      <c r="K9642" s="250"/>
      <c r="L9642" s="31"/>
      <c r="M9642" s="9"/>
      <c r="N9642" s="11" t="s">
        <v>25</v>
      </c>
      <c r="O9642" s="39"/>
      <c r="P9642" s="47"/>
      <c r="Q9642" s="13"/>
      <c r="R9642" s="248">
        <f t="shared" si="1500"/>
        <v>0</v>
      </c>
      <c r="S9642" s="248">
        <f t="shared" si="1501"/>
        <v>0</v>
      </c>
      <c r="T9642" s="248">
        <f t="shared" si="1502"/>
        <v>0</v>
      </c>
      <c r="U9642" s="248">
        <f t="shared" si="1503"/>
        <v>0</v>
      </c>
      <c r="V9642" s="13"/>
      <c r="W9642" s="7"/>
      <c r="AT9642" s="130"/>
      <c r="BF9642" s="33">
        <f t="shared" si="1509"/>
        <v>41242</v>
      </c>
      <c r="BG9642" s="34">
        <f t="shared" si="1504"/>
        <v>82.88000000000001</v>
      </c>
      <c r="BH9642" s="32">
        <f t="shared" si="1505"/>
        <v>1</v>
      </c>
      <c r="BI9642" s="32">
        <f t="shared" si="1506"/>
        <v>0</v>
      </c>
      <c r="BJ9642" s="69">
        <f t="shared" si="1507"/>
        <v>0</v>
      </c>
      <c r="BK9642" s="158" t="str">
        <f t="shared" si="1508"/>
        <v/>
      </c>
    </row>
    <row r="9643" spans="1:63" ht="12" customHeight="1" x14ac:dyDescent="0.2">
      <c r="A9643" s="8"/>
      <c r="B9643" s="7"/>
      <c r="C9643" s="7"/>
      <c r="D9643" s="7"/>
      <c r="E9643" s="7"/>
      <c r="F9643" s="7"/>
      <c r="G9643" s="7"/>
      <c r="H9643" s="7"/>
      <c r="I9643" s="10"/>
      <c r="J9643" s="25"/>
      <c r="K9643" s="250"/>
      <c r="L9643" s="31"/>
      <c r="M9643" s="9"/>
      <c r="N9643" s="11" t="s">
        <v>25</v>
      </c>
      <c r="O9643" s="39"/>
      <c r="P9643" s="47"/>
      <c r="Q9643" s="13"/>
      <c r="R9643" s="248">
        <f t="shared" si="1500"/>
        <v>0</v>
      </c>
      <c r="S9643" s="248">
        <f t="shared" si="1501"/>
        <v>0</v>
      </c>
      <c r="T9643" s="248">
        <f t="shared" si="1502"/>
        <v>0</v>
      </c>
      <c r="U9643" s="248">
        <f t="shared" si="1503"/>
        <v>0</v>
      </c>
      <c r="V9643" s="13"/>
      <c r="W9643" s="7"/>
      <c r="AT9643" s="130"/>
      <c r="BF9643" s="33">
        <f t="shared" si="1509"/>
        <v>41242</v>
      </c>
      <c r="BG9643" s="34">
        <f t="shared" si="1504"/>
        <v>82.88000000000001</v>
      </c>
      <c r="BH9643" s="32">
        <f t="shared" si="1505"/>
        <v>1</v>
      </c>
      <c r="BI9643" s="32">
        <f t="shared" si="1506"/>
        <v>0</v>
      </c>
      <c r="BJ9643" s="69">
        <f t="shared" si="1507"/>
        <v>0</v>
      </c>
      <c r="BK9643" s="158" t="str">
        <f t="shared" si="1508"/>
        <v/>
      </c>
    </row>
    <row r="9644" spans="1:63" ht="12" customHeight="1" x14ac:dyDescent="0.2">
      <c r="A9644" s="8"/>
      <c r="B9644" s="7"/>
      <c r="C9644" s="7"/>
      <c r="D9644" s="7"/>
      <c r="E9644" s="7"/>
      <c r="F9644" s="7"/>
      <c r="G9644" s="7"/>
      <c r="H9644" s="7"/>
      <c r="I9644" s="10"/>
      <c r="J9644" s="25"/>
      <c r="K9644" s="250"/>
      <c r="L9644" s="31"/>
      <c r="M9644" s="9"/>
      <c r="N9644" s="11" t="s">
        <v>25</v>
      </c>
      <c r="O9644" s="39"/>
      <c r="P9644" s="47"/>
      <c r="Q9644" s="13"/>
      <c r="R9644" s="248">
        <f t="shared" si="1500"/>
        <v>0</v>
      </c>
      <c r="S9644" s="248">
        <f t="shared" si="1501"/>
        <v>0</v>
      </c>
      <c r="T9644" s="248">
        <f t="shared" si="1502"/>
        <v>0</v>
      </c>
      <c r="U9644" s="248">
        <f t="shared" si="1503"/>
        <v>0</v>
      </c>
      <c r="V9644" s="13"/>
      <c r="W9644" s="7"/>
      <c r="AT9644" s="130"/>
      <c r="BF9644" s="33">
        <f t="shared" si="1509"/>
        <v>41242</v>
      </c>
      <c r="BG9644" s="34">
        <f t="shared" si="1504"/>
        <v>82.88000000000001</v>
      </c>
      <c r="BH9644" s="32">
        <f t="shared" si="1505"/>
        <v>1</v>
      </c>
      <c r="BI9644" s="32">
        <f t="shared" si="1506"/>
        <v>0</v>
      </c>
      <c r="BJ9644" s="69">
        <f t="shared" si="1507"/>
        <v>0</v>
      </c>
      <c r="BK9644" s="158" t="str">
        <f t="shared" si="1508"/>
        <v/>
      </c>
    </row>
    <row r="9645" spans="1:63" ht="12" customHeight="1" x14ac:dyDescent="0.2">
      <c r="A9645" s="8"/>
      <c r="B9645" s="7"/>
      <c r="C9645" s="7"/>
      <c r="D9645" s="7"/>
      <c r="E9645" s="7"/>
      <c r="F9645" s="7"/>
      <c r="G9645" s="7"/>
      <c r="H9645" s="7"/>
      <c r="I9645" s="10"/>
      <c r="J9645" s="25"/>
      <c r="K9645" s="250"/>
      <c r="L9645" s="31"/>
      <c r="M9645" s="9"/>
      <c r="N9645" s="11" t="s">
        <v>25</v>
      </c>
      <c r="O9645" s="39"/>
      <c r="P9645" s="47"/>
      <c r="Q9645" s="13"/>
      <c r="R9645" s="248">
        <f t="shared" si="1500"/>
        <v>0</v>
      </c>
      <c r="S9645" s="248">
        <f t="shared" si="1501"/>
        <v>0</v>
      </c>
      <c r="T9645" s="248">
        <f t="shared" si="1502"/>
        <v>0</v>
      </c>
      <c r="U9645" s="248">
        <f t="shared" si="1503"/>
        <v>0</v>
      </c>
      <c r="V9645" s="13"/>
      <c r="W9645" s="7"/>
      <c r="AT9645" s="130"/>
      <c r="BF9645" s="33">
        <f t="shared" si="1509"/>
        <v>41242</v>
      </c>
      <c r="BG9645" s="34">
        <f t="shared" si="1504"/>
        <v>82.88000000000001</v>
      </c>
      <c r="BH9645" s="32">
        <f t="shared" si="1505"/>
        <v>1</v>
      </c>
      <c r="BI9645" s="32">
        <f t="shared" si="1506"/>
        <v>0</v>
      </c>
      <c r="BJ9645" s="69">
        <f t="shared" si="1507"/>
        <v>0</v>
      </c>
      <c r="BK9645" s="158" t="str">
        <f t="shared" si="1508"/>
        <v/>
      </c>
    </row>
    <row r="9646" spans="1:63" ht="12" customHeight="1" x14ac:dyDescent="0.2">
      <c r="A9646" s="8"/>
      <c r="B9646" s="7"/>
      <c r="C9646" s="7"/>
      <c r="D9646" s="7"/>
      <c r="E9646" s="7"/>
      <c r="F9646" s="7"/>
      <c r="G9646" s="7"/>
      <c r="H9646" s="7"/>
      <c r="I9646" s="10"/>
      <c r="J9646" s="25"/>
      <c r="K9646" s="250"/>
      <c r="L9646" s="31"/>
      <c r="M9646" s="9"/>
      <c r="N9646" s="11" t="s">
        <v>25</v>
      </c>
      <c r="O9646" s="39"/>
      <c r="P9646" s="47"/>
      <c r="Q9646" s="13"/>
      <c r="R9646" s="248">
        <f t="shared" si="1500"/>
        <v>0</v>
      </c>
      <c r="S9646" s="248">
        <f t="shared" si="1501"/>
        <v>0</v>
      </c>
      <c r="T9646" s="248">
        <f t="shared" si="1502"/>
        <v>0</v>
      </c>
      <c r="U9646" s="248">
        <f t="shared" si="1503"/>
        <v>0</v>
      </c>
      <c r="V9646" s="13"/>
      <c r="W9646" s="7"/>
      <c r="AT9646" s="130"/>
      <c r="BF9646" s="33">
        <f t="shared" si="1509"/>
        <v>41242</v>
      </c>
      <c r="BG9646" s="34">
        <f t="shared" si="1504"/>
        <v>82.88000000000001</v>
      </c>
      <c r="BH9646" s="32">
        <f t="shared" si="1505"/>
        <v>1</v>
      </c>
      <c r="BI9646" s="32">
        <f t="shared" si="1506"/>
        <v>0</v>
      </c>
      <c r="BJ9646" s="69">
        <f t="shared" si="1507"/>
        <v>0</v>
      </c>
      <c r="BK9646" s="158" t="str">
        <f t="shared" si="1508"/>
        <v/>
      </c>
    </row>
    <row r="9647" spans="1:63" ht="12" customHeight="1" x14ac:dyDescent="0.2">
      <c r="A9647" s="8"/>
      <c r="B9647" s="7"/>
      <c r="C9647" s="7"/>
      <c r="D9647" s="7"/>
      <c r="E9647" s="7"/>
      <c r="F9647" s="7"/>
      <c r="G9647" s="7"/>
      <c r="H9647" s="7"/>
      <c r="I9647" s="10"/>
      <c r="J9647" s="25"/>
      <c r="K9647" s="250"/>
      <c r="L9647" s="31"/>
      <c r="M9647" s="9"/>
      <c r="N9647" s="11" t="s">
        <v>25</v>
      </c>
      <c r="O9647" s="39"/>
      <c r="P9647" s="47"/>
      <c r="Q9647" s="13"/>
      <c r="R9647" s="248">
        <f t="shared" si="1500"/>
        <v>0</v>
      </c>
      <c r="S9647" s="248">
        <f t="shared" si="1501"/>
        <v>0</v>
      </c>
      <c r="T9647" s="248">
        <f t="shared" si="1502"/>
        <v>0</v>
      </c>
      <c r="U9647" s="248">
        <f t="shared" si="1503"/>
        <v>0</v>
      </c>
      <c r="V9647" s="13"/>
      <c r="W9647" s="7"/>
      <c r="AT9647" s="130"/>
      <c r="BF9647" s="33">
        <f t="shared" si="1509"/>
        <v>41242</v>
      </c>
      <c r="BG9647" s="34">
        <f t="shared" si="1504"/>
        <v>82.88000000000001</v>
      </c>
      <c r="BH9647" s="32">
        <f t="shared" si="1505"/>
        <v>1</v>
      </c>
      <c r="BI9647" s="32">
        <f t="shared" si="1506"/>
        <v>0</v>
      </c>
      <c r="BJ9647" s="69">
        <f t="shared" si="1507"/>
        <v>0</v>
      </c>
      <c r="BK9647" s="158" t="str">
        <f t="shared" si="1508"/>
        <v/>
      </c>
    </row>
    <row r="9648" spans="1:63" ht="12" customHeight="1" x14ac:dyDescent="0.2">
      <c r="A9648" s="8"/>
      <c r="B9648" s="7"/>
      <c r="C9648" s="7"/>
      <c r="D9648" s="7"/>
      <c r="E9648" s="7"/>
      <c r="F9648" s="7"/>
      <c r="G9648" s="7"/>
      <c r="H9648" s="7"/>
      <c r="I9648" s="10"/>
      <c r="J9648" s="25"/>
      <c r="K9648" s="250"/>
      <c r="L9648" s="31"/>
      <c r="M9648" s="9"/>
      <c r="N9648" s="11" t="s">
        <v>25</v>
      </c>
      <c r="O9648" s="39"/>
      <c r="P9648" s="47"/>
      <c r="Q9648" s="13"/>
      <c r="R9648" s="248">
        <f t="shared" si="1500"/>
        <v>0</v>
      </c>
      <c r="S9648" s="248">
        <f t="shared" si="1501"/>
        <v>0</v>
      </c>
      <c r="T9648" s="248">
        <f t="shared" si="1502"/>
        <v>0</v>
      </c>
      <c r="U9648" s="248">
        <f t="shared" si="1503"/>
        <v>0</v>
      </c>
      <c r="V9648" s="13"/>
      <c r="W9648" s="7"/>
      <c r="AT9648" s="130"/>
      <c r="BF9648" s="33">
        <f t="shared" si="1509"/>
        <v>41242</v>
      </c>
      <c r="BG9648" s="34">
        <f t="shared" si="1504"/>
        <v>82.88000000000001</v>
      </c>
      <c r="BH9648" s="32">
        <f t="shared" si="1505"/>
        <v>1</v>
      </c>
      <c r="BI9648" s="32">
        <f t="shared" si="1506"/>
        <v>0</v>
      </c>
      <c r="BJ9648" s="69">
        <f t="shared" si="1507"/>
        <v>0</v>
      </c>
      <c r="BK9648" s="158" t="str">
        <f t="shared" si="1508"/>
        <v/>
      </c>
    </row>
    <row r="9649" spans="1:63" ht="12" customHeight="1" x14ac:dyDescent="0.2">
      <c r="A9649" s="8"/>
      <c r="B9649" s="7"/>
      <c r="C9649" s="7"/>
      <c r="D9649" s="7"/>
      <c r="E9649" s="7"/>
      <c r="F9649" s="7"/>
      <c r="G9649" s="7"/>
      <c r="H9649" s="7"/>
      <c r="I9649" s="10"/>
      <c r="J9649" s="25"/>
      <c r="K9649" s="250"/>
      <c r="L9649" s="31"/>
      <c r="M9649" s="9"/>
      <c r="N9649" s="11" t="s">
        <v>25</v>
      </c>
      <c r="O9649" s="39"/>
      <c r="P9649" s="47"/>
      <c r="Q9649" s="13"/>
      <c r="R9649" s="248">
        <f t="shared" si="1500"/>
        <v>0</v>
      </c>
      <c r="S9649" s="248">
        <f t="shared" si="1501"/>
        <v>0</v>
      </c>
      <c r="T9649" s="248">
        <f t="shared" si="1502"/>
        <v>0</v>
      </c>
      <c r="U9649" s="248">
        <f t="shared" si="1503"/>
        <v>0</v>
      </c>
      <c r="V9649" s="13"/>
      <c r="W9649" s="7"/>
      <c r="AT9649" s="130"/>
      <c r="BF9649" s="33">
        <f t="shared" si="1509"/>
        <v>41242</v>
      </c>
      <c r="BG9649" s="34">
        <f t="shared" si="1504"/>
        <v>82.88000000000001</v>
      </c>
      <c r="BH9649" s="32">
        <f t="shared" si="1505"/>
        <v>1</v>
      </c>
      <c r="BI9649" s="32">
        <f t="shared" si="1506"/>
        <v>0</v>
      </c>
      <c r="BJ9649" s="69">
        <f t="shared" si="1507"/>
        <v>0</v>
      </c>
      <c r="BK9649" s="158" t="str">
        <f t="shared" si="1508"/>
        <v/>
      </c>
    </row>
    <row r="9650" spans="1:63" ht="12" customHeight="1" x14ac:dyDescent="0.2">
      <c r="A9650" s="8"/>
      <c r="B9650" s="7"/>
      <c r="C9650" s="7"/>
      <c r="D9650" s="7"/>
      <c r="E9650" s="7"/>
      <c r="F9650" s="7"/>
      <c r="G9650" s="7"/>
      <c r="H9650" s="7"/>
      <c r="I9650" s="10"/>
      <c r="J9650" s="25"/>
      <c r="K9650" s="250"/>
      <c r="L9650" s="31"/>
      <c r="M9650" s="9"/>
      <c r="N9650" s="11" t="s">
        <v>25</v>
      </c>
      <c r="O9650" s="39"/>
      <c r="P9650" s="47"/>
      <c r="Q9650" s="13"/>
      <c r="R9650" s="248">
        <f t="shared" si="1500"/>
        <v>0</v>
      </c>
      <c r="S9650" s="248">
        <f t="shared" si="1501"/>
        <v>0</v>
      </c>
      <c r="T9650" s="248">
        <f t="shared" si="1502"/>
        <v>0</v>
      </c>
      <c r="U9650" s="248">
        <f t="shared" si="1503"/>
        <v>0</v>
      </c>
      <c r="V9650" s="13"/>
      <c r="W9650" s="7"/>
      <c r="AT9650" s="130"/>
      <c r="BF9650" s="33">
        <f t="shared" si="1509"/>
        <v>41242</v>
      </c>
      <c r="BG9650" s="34">
        <f t="shared" si="1504"/>
        <v>82.88000000000001</v>
      </c>
      <c r="BH9650" s="32">
        <f t="shared" si="1505"/>
        <v>1</v>
      </c>
      <c r="BI9650" s="32">
        <f t="shared" si="1506"/>
        <v>0</v>
      </c>
      <c r="BJ9650" s="69">
        <f t="shared" si="1507"/>
        <v>0</v>
      </c>
      <c r="BK9650" s="158" t="str">
        <f t="shared" si="1508"/>
        <v/>
      </c>
    </row>
    <row r="9651" spans="1:63" ht="12" customHeight="1" x14ac:dyDescent="0.2">
      <c r="A9651" s="8"/>
      <c r="B9651" s="7"/>
      <c r="C9651" s="7"/>
      <c r="D9651" s="7"/>
      <c r="E9651" s="7"/>
      <c r="F9651" s="7"/>
      <c r="G9651" s="7"/>
      <c r="H9651" s="7"/>
      <c r="I9651" s="10"/>
      <c r="J9651" s="25"/>
      <c r="K9651" s="250"/>
      <c r="L9651" s="31"/>
      <c r="M9651" s="9"/>
      <c r="N9651" s="11" t="s">
        <v>25</v>
      </c>
      <c r="O9651" s="39"/>
      <c r="P9651" s="47"/>
      <c r="Q9651" s="13"/>
      <c r="R9651" s="248">
        <f t="shared" si="1500"/>
        <v>0</v>
      </c>
      <c r="S9651" s="248">
        <f t="shared" si="1501"/>
        <v>0</v>
      </c>
      <c r="T9651" s="248">
        <f t="shared" si="1502"/>
        <v>0</v>
      </c>
      <c r="U9651" s="248">
        <f t="shared" si="1503"/>
        <v>0</v>
      </c>
      <c r="V9651" s="13"/>
      <c r="W9651" s="7"/>
      <c r="AT9651" s="130"/>
      <c r="BF9651" s="33">
        <f t="shared" si="1509"/>
        <v>41242</v>
      </c>
      <c r="BG9651" s="34">
        <f t="shared" si="1504"/>
        <v>82.88000000000001</v>
      </c>
      <c r="BH9651" s="32">
        <f t="shared" si="1505"/>
        <v>1</v>
      </c>
      <c r="BI9651" s="32">
        <f t="shared" si="1506"/>
        <v>0</v>
      </c>
      <c r="BJ9651" s="69">
        <f t="shared" si="1507"/>
        <v>0</v>
      </c>
      <c r="BK9651" s="158" t="str">
        <f t="shared" si="1508"/>
        <v/>
      </c>
    </row>
    <row r="9652" spans="1:63" ht="12" customHeight="1" x14ac:dyDescent="0.2">
      <c r="A9652" s="8"/>
      <c r="B9652" s="7"/>
      <c r="C9652" s="7"/>
      <c r="D9652" s="7"/>
      <c r="E9652" s="7"/>
      <c r="F9652" s="7"/>
      <c r="G9652" s="7"/>
      <c r="H9652" s="7"/>
      <c r="I9652" s="10"/>
      <c r="J9652" s="25"/>
      <c r="K9652" s="250"/>
      <c r="L9652" s="31"/>
      <c r="M9652" s="9"/>
      <c r="N9652" s="11" t="s">
        <v>25</v>
      </c>
      <c r="O9652" s="39"/>
      <c r="P9652" s="47"/>
      <c r="Q9652" s="13"/>
      <c r="R9652" s="248">
        <f t="shared" si="1500"/>
        <v>0</v>
      </c>
      <c r="S9652" s="248">
        <f t="shared" si="1501"/>
        <v>0</v>
      </c>
      <c r="T9652" s="248">
        <f t="shared" si="1502"/>
        <v>0</v>
      </c>
      <c r="U9652" s="248">
        <f t="shared" si="1503"/>
        <v>0</v>
      </c>
      <c r="V9652" s="13"/>
      <c r="W9652" s="7"/>
      <c r="X9652" s="18"/>
      <c r="AT9652" s="130"/>
      <c r="BF9652" s="33">
        <f t="shared" si="1509"/>
        <v>41242</v>
      </c>
      <c r="BG9652" s="34">
        <f t="shared" si="1504"/>
        <v>82.88000000000001</v>
      </c>
      <c r="BH9652" s="32">
        <f t="shared" si="1505"/>
        <v>1</v>
      </c>
      <c r="BI9652" s="32">
        <f t="shared" si="1506"/>
        <v>0</v>
      </c>
      <c r="BJ9652" s="69">
        <f t="shared" si="1507"/>
        <v>0</v>
      </c>
      <c r="BK9652" s="158" t="str">
        <f t="shared" si="1508"/>
        <v/>
      </c>
    </row>
    <row r="9653" spans="1:63" ht="12" customHeight="1" x14ac:dyDescent="0.2">
      <c r="A9653" s="8"/>
      <c r="B9653" s="7"/>
      <c r="C9653" s="7"/>
      <c r="D9653" s="7"/>
      <c r="E9653" s="7"/>
      <c r="F9653" s="7"/>
      <c r="G9653" s="7"/>
      <c r="H9653" s="7"/>
      <c r="I9653" s="10"/>
      <c r="J9653" s="25"/>
      <c r="K9653" s="250"/>
      <c r="L9653" s="31"/>
      <c r="M9653" s="9"/>
      <c r="N9653" s="11" t="s">
        <v>25</v>
      </c>
      <c r="O9653" s="39"/>
      <c r="P9653" s="47"/>
      <c r="Q9653" s="13"/>
      <c r="R9653" s="248">
        <f t="shared" si="1500"/>
        <v>0</v>
      </c>
      <c r="S9653" s="248">
        <f t="shared" si="1501"/>
        <v>0</v>
      </c>
      <c r="T9653" s="248">
        <f t="shared" si="1502"/>
        <v>0</v>
      </c>
      <c r="U9653" s="248">
        <f t="shared" si="1503"/>
        <v>0</v>
      </c>
      <c r="V9653" s="13"/>
      <c r="W9653" s="7"/>
      <c r="AT9653" s="130"/>
      <c r="BF9653" s="33">
        <f t="shared" si="1509"/>
        <v>41242</v>
      </c>
      <c r="BG9653" s="34">
        <f t="shared" si="1504"/>
        <v>82.88000000000001</v>
      </c>
      <c r="BH9653" s="32">
        <f t="shared" si="1505"/>
        <v>1</v>
      </c>
      <c r="BI9653" s="32">
        <f t="shared" si="1506"/>
        <v>0</v>
      </c>
      <c r="BJ9653" s="69">
        <f t="shared" si="1507"/>
        <v>0</v>
      </c>
      <c r="BK9653" s="158" t="str">
        <f t="shared" si="1508"/>
        <v/>
      </c>
    </row>
    <row r="9654" spans="1:63" ht="12" customHeight="1" x14ac:dyDescent="0.2">
      <c r="A9654" s="8"/>
      <c r="B9654" s="7"/>
      <c r="C9654" s="7"/>
      <c r="D9654" s="7"/>
      <c r="E9654" s="7"/>
      <c r="F9654" s="7"/>
      <c r="G9654" s="7"/>
      <c r="H9654" s="7"/>
      <c r="I9654" s="10"/>
      <c r="J9654" s="25"/>
      <c r="K9654" s="250"/>
      <c r="L9654" s="31"/>
      <c r="M9654" s="9"/>
      <c r="N9654" s="11" t="s">
        <v>25</v>
      </c>
      <c r="O9654" s="39"/>
      <c r="P9654" s="47"/>
      <c r="Q9654" s="13"/>
      <c r="R9654" s="248">
        <f t="shared" si="1500"/>
        <v>0</v>
      </c>
      <c r="S9654" s="248">
        <f t="shared" si="1501"/>
        <v>0</v>
      </c>
      <c r="T9654" s="248">
        <f t="shared" si="1502"/>
        <v>0</v>
      </c>
      <c r="U9654" s="248">
        <f t="shared" si="1503"/>
        <v>0</v>
      </c>
      <c r="V9654" s="13"/>
      <c r="W9654" s="7"/>
      <c r="AT9654" s="130"/>
      <c r="BF9654" s="33">
        <f t="shared" si="1509"/>
        <v>41242</v>
      </c>
      <c r="BG9654" s="34">
        <f t="shared" si="1504"/>
        <v>82.88000000000001</v>
      </c>
      <c r="BH9654" s="32">
        <f t="shared" si="1505"/>
        <v>1</v>
      </c>
      <c r="BI9654" s="32">
        <f t="shared" si="1506"/>
        <v>0</v>
      </c>
      <c r="BJ9654" s="69">
        <f t="shared" si="1507"/>
        <v>0</v>
      </c>
      <c r="BK9654" s="158" t="str">
        <f t="shared" si="1508"/>
        <v/>
      </c>
    </row>
    <row r="9655" spans="1:63" ht="12" customHeight="1" x14ac:dyDescent="0.2">
      <c r="A9655" s="8"/>
      <c r="B9655" s="7"/>
      <c r="C9655" s="7"/>
      <c r="D9655" s="7"/>
      <c r="E9655" s="7"/>
      <c r="F9655" s="7"/>
      <c r="G9655" s="7"/>
      <c r="H9655" s="7"/>
      <c r="I9655" s="10"/>
      <c r="J9655" s="25"/>
      <c r="K9655" s="250"/>
      <c r="L9655" s="31"/>
      <c r="M9655" s="9"/>
      <c r="N9655" s="11" t="s">
        <v>25</v>
      </c>
      <c r="O9655" s="39"/>
      <c r="P9655" s="47"/>
      <c r="Q9655" s="13"/>
      <c r="R9655" s="248">
        <f t="shared" si="1500"/>
        <v>0</v>
      </c>
      <c r="S9655" s="248">
        <f t="shared" si="1501"/>
        <v>0</v>
      </c>
      <c r="T9655" s="248">
        <f t="shared" si="1502"/>
        <v>0</v>
      </c>
      <c r="U9655" s="248">
        <f t="shared" si="1503"/>
        <v>0</v>
      </c>
      <c r="V9655" s="13"/>
      <c r="W9655" s="7"/>
      <c r="X9655" s="18"/>
      <c r="AT9655" s="130"/>
      <c r="BF9655" s="33">
        <f t="shared" si="1509"/>
        <v>41242</v>
      </c>
      <c r="BG9655" s="34">
        <f t="shared" si="1504"/>
        <v>82.88000000000001</v>
      </c>
      <c r="BH9655" s="32">
        <f t="shared" si="1505"/>
        <v>1</v>
      </c>
      <c r="BI9655" s="32">
        <f t="shared" si="1506"/>
        <v>0</v>
      </c>
      <c r="BJ9655" s="69">
        <f t="shared" si="1507"/>
        <v>0</v>
      </c>
      <c r="BK9655" s="158" t="str">
        <f t="shared" si="1508"/>
        <v/>
      </c>
    </row>
    <row r="9656" spans="1:63" ht="12" customHeight="1" x14ac:dyDescent="0.2">
      <c r="A9656" s="8"/>
      <c r="B9656" s="7"/>
      <c r="C9656" s="7"/>
      <c r="D9656" s="7"/>
      <c r="E9656" s="7"/>
      <c r="F9656" s="7"/>
      <c r="G9656" s="7"/>
      <c r="H9656" s="7"/>
      <c r="I9656" s="10"/>
      <c r="J9656" s="25"/>
      <c r="K9656" s="250"/>
      <c r="L9656" s="31"/>
      <c r="M9656" s="9"/>
      <c r="N9656" s="11" t="s">
        <v>25</v>
      </c>
      <c r="O9656" s="39"/>
      <c r="P9656" s="47"/>
      <c r="Q9656" s="13"/>
      <c r="R9656" s="248">
        <f t="shared" si="1500"/>
        <v>0</v>
      </c>
      <c r="S9656" s="248">
        <f t="shared" si="1501"/>
        <v>0</v>
      </c>
      <c r="T9656" s="248">
        <f t="shared" si="1502"/>
        <v>0</v>
      </c>
      <c r="U9656" s="248">
        <f t="shared" si="1503"/>
        <v>0</v>
      </c>
      <c r="V9656" s="13"/>
      <c r="W9656" s="7"/>
      <c r="AT9656" s="130"/>
      <c r="BF9656" s="33">
        <f t="shared" si="1509"/>
        <v>41242</v>
      </c>
      <c r="BG9656" s="34">
        <f t="shared" si="1504"/>
        <v>82.88000000000001</v>
      </c>
      <c r="BH9656" s="32">
        <f t="shared" si="1505"/>
        <v>1</v>
      </c>
      <c r="BI9656" s="32">
        <f t="shared" si="1506"/>
        <v>0</v>
      </c>
      <c r="BJ9656" s="69">
        <f t="shared" si="1507"/>
        <v>0</v>
      </c>
      <c r="BK9656" s="158" t="str">
        <f t="shared" si="1508"/>
        <v/>
      </c>
    </row>
    <row r="9657" spans="1:63" ht="12" customHeight="1" x14ac:dyDescent="0.2">
      <c r="A9657" s="8"/>
      <c r="B9657" s="7"/>
      <c r="C9657" s="7"/>
      <c r="D9657" s="7"/>
      <c r="E9657" s="7"/>
      <c r="F9657" s="7"/>
      <c r="G9657" s="7"/>
      <c r="H9657" s="7"/>
      <c r="I9657" s="10"/>
      <c r="J9657" s="25"/>
      <c r="K9657" s="250"/>
      <c r="L9657" s="31"/>
      <c r="M9657" s="9"/>
      <c r="N9657" s="11" t="s">
        <v>25</v>
      </c>
      <c r="O9657" s="39"/>
      <c r="P9657" s="47"/>
      <c r="Q9657" s="13"/>
      <c r="R9657" s="248">
        <f t="shared" si="1500"/>
        <v>0</v>
      </c>
      <c r="S9657" s="248">
        <f t="shared" si="1501"/>
        <v>0</v>
      </c>
      <c r="T9657" s="248">
        <f t="shared" si="1502"/>
        <v>0</v>
      </c>
      <c r="U9657" s="248">
        <f t="shared" si="1503"/>
        <v>0</v>
      </c>
      <c r="V9657" s="13"/>
      <c r="W9657" s="7"/>
      <c r="AT9657" s="130"/>
      <c r="BF9657" s="33">
        <f t="shared" si="1509"/>
        <v>41242</v>
      </c>
      <c r="BG9657" s="34">
        <f t="shared" si="1504"/>
        <v>82.88000000000001</v>
      </c>
      <c r="BH9657" s="32">
        <f t="shared" si="1505"/>
        <v>1</v>
      </c>
      <c r="BI9657" s="32">
        <f t="shared" si="1506"/>
        <v>0</v>
      </c>
      <c r="BJ9657" s="69">
        <f t="shared" si="1507"/>
        <v>0</v>
      </c>
      <c r="BK9657" s="158" t="str">
        <f t="shared" si="1508"/>
        <v/>
      </c>
    </row>
    <row r="9658" spans="1:63" ht="12" customHeight="1" x14ac:dyDescent="0.2">
      <c r="A9658" s="8"/>
      <c r="B9658" s="7"/>
      <c r="C9658" s="7"/>
      <c r="D9658" s="7"/>
      <c r="E9658" s="7"/>
      <c r="F9658" s="7"/>
      <c r="G9658" s="7"/>
      <c r="H9658" s="7"/>
      <c r="I9658" s="10"/>
      <c r="J9658" s="25"/>
      <c r="K9658" s="250"/>
      <c r="L9658" s="31"/>
      <c r="M9658" s="9"/>
      <c r="N9658" s="11" t="s">
        <v>25</v>
      </c>
      <c r="O9658" s="39"/>
      <c r="P9658" s="47"/>
      <c r="Q9658" s="13"/>
      <c r="R9658" s="248">
        <f t="shared" si="1500"/>
        <v>0</v>
      </c>
      <c r="S9658" s="248">
        <f t="shared" si="1501"/>
        <v>0</v>
      </c>
      <c r="T9658" s="248">
        <f t="shared" si="1502"/>
        <v>0</v>
      </c>
      <c r="U9658" s="248">
        <f t="shared" si="1503"/>
        <v>0</v>
      </c>
      <c r="V9658" s="13"/>
      <c r="W9658" s="7"/>
      <c r="AT9658" s="130"/>
      <c r="BF9658" s="33">
        <f t="shared" si="1509"/>
        <v>41242</v>
      </c>
      <c r="BG9658" s="34">
        <f t="shared" si="1504"/>
        <v>82.88000000000001</v>
      </c>
      <c r="BH9658" s="32">
        <f t="shared" si="1505"/>
        <v>1</v>
      </c>
      <c r="BI9658" s="32">
        <f t="shared" si="1506"/>
        <v>0</v>
      </c>
      <c r="BJ9658" s="69">
        <f t="shared" si="1507"/>
        <v>0</v>
      </c>
      <c r="BK9658" s="158" t="str">
        <f t="shared" si="1508"/>
        <v/>
      </c>
    </row>
    <row r="9659" spans="1:63" ht="12" customHeight="1" x14ac:dyDescent="0.2">
      <c r="A9659" s="8"/>
      <c r="B9659" s="7"/>
      <c r="C9659" s="7"/>
      <c r="D9659" s="7"/>
      <c r="E9659" s="7"/>
      <c r="F9659" s="7"/>
      <c r="G9659" s="7"/>
      <c r="H9659" s="7"/>
      <c r="I9659" s="10"/>
      <c r="J9659" s="25"/>
      <c r="K9659" s="250"/>
      <c r="L9659" s="31"/>
      <c r="M9659" s="9"/>
      <c r="N9659" s="11" t="s">
        <v>25</v>
      </c>
      <c r="O9659" s="39"/>
      <c r="P9659" s="47"/>
      <c r="Q9659" s="13"/>
      <c r="R9659" s="248">
        <f t="shared" si="1500"/>
        <v>0</v>
      </c>
      <c r="S9659" s="248">
        <f t="shared" si="1501"/>
        <v>0</v>
      </c>
      <c r="T9659" s="248">
        <f t="shared" si="1502"/>
        <v>0</v>
      </c>
      <c r="U9659" s="248">
        <f t="shared" si="1503"/>
        <v>0</v>
      </c>
      <c r="V9659" s="13"/>
      <c r="W9659" s="7"/>
      <c r="AT9659" s="130"/>
      <c r="BF9659" s="33">
        <f t="shared" si="1509"/>
        <v>41242</v>
      </c>
      <c r="BG9659" s="34">
        <f t="shared" si="1504"/>
        <v>82.88000000000001</v>
      </c>
      <c r="BH9659" s="32">
        <f t="shared" si="1505"/>
        <v>1</v>
      </c>
      <c r="BI9659" s="32">
        <f t="shared" si="1506"/>
        <v>0</v>
      </c>
      <c r="BJ9659" s="69">
        <f t="shared" si="1507"/>
        <v>0</v>
      </c>
      <c r="BK9659" s="158" t="str">
        <f t="shared" si="1508"/>
        <v/>
      </c>
    </row>
    <row r="9660" spans="1:63" ht="12" customHeight="1" x14ac:dyDescent="0.2">
      <c r="A9660" s="8"/>
      <c r="B9660" s="7"/>
      <c r="C9660" s="7"/>
      <c r="D9660" s="7"/>
      <c r="E9660" s="7"/>
      <c r="F9660" s="7"/>
      <c r="G9660" s="7"/>
      <c r="H9660" s="7"/>
      <c r="I9660" s="10"/>
      <c r="J9660" s="25"/>
      <c r="K9660" s="250"/>
      <c r="L9660" s="31"/>
      <c r="M9660" s="9"/>
      <c r="N9660" s="11" t="s">
        <v>25</v>
      </c>
      <c r="O9660" s="39"/>
      <c r="P9660" s="47"/>
      <c r="Q9660" s="13"/>
      <c r="R9660" s="248">
        <f t="shared" si="1500"/>
        <v>0</v>
      </c>
      <c r="S9660" s="248">
        <f t="shared" si="1501"/>
        <v>0</v>
      </c>
      <c r="T9660" s="248">
        <f t="shared" si="1502"/>
        <v>0</v>
      </c>
      <c r="U9660" s="248">
        <f t="shared" si="1503"/>
        <v>0</v>
      </c>
      <c r="V9660" s="13"/>
      <c r="W9660" s="119"/>
      <c r="AT9660" s="130"/>
      <c r="BF9660" s="33">
        <f t="shared" si="1509"/>
        <v>41242</v>
      </c>
      <c r="BG9660" s="34">
        <f t="shared" si="1504"/>
        <v>82.88000000000001</v>
      </c>
      <c r="BH9660" s="32">
        <f t="shared" si="1505"/>
        <v>1</v>
      </c>
      <c r="BI9660" s="32">
        <f t="shared" si="1506"/>
        <v>0</v>
      </c>
      <c r="BJ9660" s="69">
        <f t="shared" si="1507"/>
        <v>0</v>
      </c>
      <c r="BK9660" s="158" t="str">
        <f t="shared" si="1508"/>
        <v/>
      </c>
    </row>
    <row r="9661" spans="1:63" ht="12" customHeight="1" x14ac:dyDescent="0.2">
      <c r="A9661" s="8"/>
      <c r="B9661" s="7"/>
      <c r="C9661" s="7"/>
      <c r="D9661" s="7"/>
      <c r="E9661" s="7"/>
      <c r="F9661" s="7"/>
      <c r="G9661" s="7"/>
      <c r="H9661" s="7"/>
      <c r="I9661" s="10"/>
      <c r="J9661" s="25"/>
      <c r="K9661" s="250"/>
      <c r="L9661" s="31"/>
      <c r="M9661" s="9"/>
      <c r="N9661" s="11" t="s">
        <v>25</v>
      </c>
      <c r="O9661" s="39"/>
      <c r="P9661" s="47"/>
      <c r="Q9661" s="13"/>
      <c r="R9661" s="248">
        <f t="shared" si="1500"/>
        <v>0</v>
      </c>
      <c r="S9661" s="248">
        <f t="shared" si="1501"/>
        <v>0</v>
      </c>
      <c r="T9661" s="248">
        <f t="shared" si="1502"/>
        <v>0</v>
      </c>
      <c r="U9661" s="248">
        <f t="shared" si="1503"/>
        <v>0</v>
      </c>
      <c r="V9661" s="13"/>
      <c r="W9661" s="7"/>
      <c r="AT9661" s="130"/>
      <c r="BF9661" s="33">
        <f t="shared" si="1509"/>
        <v>41242</v>
      </c>
      <c r="BG9661" s="34">
        <f t="shared" si="1504"/>
        <v>82.88000000000001</v>
      </c>
      <c r="BH9661" s="32">
        <f t="shared" si="1505"/>
        <v>1</v>
      </c>
      <c r="BI9661" s="32">
        <f t="shared" si="1506"/>
        <v>0</v>
      </c>
      <c r="BJ9661" s="69">
        <f t="shared" si="1507"/>
        <v>0</v>
      </c>
      <c r="BK9661" s="158" t="str">
        <f t="shared" si="1508"/>
        <v/>
      </c>
    </row>
    <row r="9662" spans="1:63" ht="12" customHeight="1" x14ac:dyDescent="0.2">
      <c r="A9662" s="8"/>
      <c r="B9662" s="7"/>
      <c r="C9662" s="7"/>
      <c r="D9662" s="7"/>
      <c r="E9662" s="7"/>
      <c r="F9662" s="7"/>
      <c r="G9662" s="7"/>
      <c r="H9662" s="7"/>
      <c r="I9662" s="10"/>
      <c r="J9662" s="25"/>
      <c r="K9662" s="250"/>
      <c r="L9662" s="31"/>
      <c r="M9662" s="9"/>
      <c r="N9662" s="11" t="s">
        <v>25</v>
      </c>
      <c r="O9662" s="39"/>
      <c r="P9662" s="47"/>
      <c r="Q9662" s="13"/>
      <c r="R9662" s="248">
        <f t="shared" si="1500"/>
        <v>0</v>
      </c>
      <c r="S9662" s="248">
        <f t="shared" si="1501"/>
        <v>0</v>
      </c>
      <c r="T9662" s="248">
        <f t="shared" si="1502"/>
        <v>0</v>
      </c>
      <c r="U9662" s="248">
        <f t="shared" si="1503"/>
        <v>0</v>
      </c>
      <c r="V9662" s="13"/>
      <c r="W9662" s="7"/>
      <c r="AT9662" s="130"/>
      <c r="BF9662" s="33">
        <f t="shared" si="1509"/>
        <v>41242</v>
      </c>
      <c r="BG9662" s="34">
        <f t="shared" si="1504"/>
        <v>82.88000000000001</v>
      </c>
      <c r="BH9662" s="32">
        <f t="shared" si="1505"/>
        <v>1</v>
      </c>
      <c r="BI9662" s="32">
        <f t="shared" si="1506"/>
        <v>0</v>
      </c>
      <c r="BJ9662" s="69">
        <f t="shared" si="1507"/>
        <v>0</v>
      </c>
      <c r="BK9662" s="158" t="str">
        <f t="shared" si="1508"/>
        <v/>
      </c>
    </row>
    <row r="9663" spans="1:63" ht="12" customHeight="1" x14ac:dyDescent="0.2">
      <c r="A9663" s="8"/>
      <c r="B9663" s="7"/>
      <c r="C9663" s="7"/>
      <c r="D9663" s="7"/>
      <c r="E9663" s="7"/>
      <c r="F9663" s="7"/>
      <c r="G9663" s="7"/>
      <c r="H9663" s="7"/>
      <c r="I9663" s="10"/>
      <c r="J9663" s="25"/>
      <c r="K9663" s="250"/>
      <c r="L9663" s="31"/>
      <c r="M9663" s="9"/>
      <c r="N9663" s="11" t="s">
        <v>25</v>
      </c>
      <c r="O9663" s="39"/>
      <c r="P9663" s="47"/>
      <c r="Q9663" s="13"/>
      <c r="R9663" s="248">
        <f t="shared" si="1500"/>
        <v>0</v>
      </c>
      <c r="S9663" s="248">
        <f t="shared" si="1501"/>
        <v>0</v>
      </c>
      <c r="T9663" s="248">
        <f t="shared" si="1502"/>
        <v>0</v>
      </c>
      <c r="U9663" s="248">
        <f t="shared" si="1503"/>
        <v>0</v>
      </c>
      <c r="V9663" s="13"/>
      <c r="W9663" s="7"/>
      <c r="AT9663" s="130"/>
      <c r="BF9663" s="33">
        <f t="shared" si="1509"/>
        <v>41242</v>
      </c>
      <c r="BG9663" s="34">
        <f t="shared" si="1504"/>
        <v>82.88000000000001</v>
      </c>
      <c r="BH9663" s="32">
        <f t="shared" si="1505"/>
        <v>1</v>
      </c>
      <c r="BI9663" s="32">
        <f t="shared" si="1506"/>
        <v>0</v>
      </c>
      <c r="BJ9663" s="69">
        <f t="shared" si="1507"/>
        <v>0</v>
      </c>
      <c r="BK9663" s="158" t="str">
        <f t="shared" si="1508"/>
        <v/>
      </c>
    </row>
    <row r="9664" spans="1:63" ht="12" customHeight="1" x14ac:dyDescent="0.2">
      <c r="A9664" s="8"/>
      <c r="B9664" s="7"/>
      <c r="C9664" s="7"/>
      <c r="D9664" s="7"/>
      <c r="E9664" s="7"/>
      <c r="F9664" s="7"/>
      <c r="G9664" s="7"/>
      <c r="H9664" s="7"/>
      <c r="I9664" s="10"/>
      <c r="J9664" s="25"/>
      <c r="K9664" s="250"/>
      <c r="L9664" s="31"/>
      <c r="M9664" s="9"/>
      <c r="N9664" s="11" t="s">
        <v>25</v>
      </c>
      <c r="O9664" s="39"/>
      <c r="P9664" s="47"/>
      <c r="Q9664" s="13"/>
      <c r="R9664" s="248">
        <f t="shared" si="1500"/>
        <v>0</v>
      </c>
      <c r="S9664" s="248">
        <f t="shared" si="1501"/>
        <v>0</v>
      </c>
      <c r="T9664" s="248">
        <f t="shared" si="1502"/>
        <v>0</v>
      </c>
      <c r="U9664" s="248">
        <f t="shared" si="1503"/>
        <v>0</v>
      </c>
      <c r="V9664" s="13"/>
      <c r="W9664" s="7"/>
      <c r="AT9664" s="130"/>
      <c r="BF9664" s="33">
        <f t="shared" si="1509"/>
        <v>41242</v>
      </c>
      <c r="BG9664" s="34">
        <f t="shared" si="1504"/>
        <v>82.88000000000001</v>
      </c>
      <c r="BH9664" s="32">
        <f t="shared" si="1505"/>
        <v>1</v>
      </c>
      <c r="BI9664" s="32">
        <f t="shared" si="1506"/>
        <v>0</v>
      </c>
      <c r="BJ9664" s="69">
        <f t="shared" si="1507"/>
        <v>0</v>
      </c>
      <c r="BK9664" s="158" t="str">
        <f t="shared" si="1508"/>
        <v/>
      </c>
    </row>
    <row r="9665" spans="1:63" ht="12" customHeight="1" x14ac:dyDescent="0.2">
      <c r="A9665" s="8"/>
      <c r="B9665" s="7"/>
      <c r="C9665" s="7"/>
      <c r="D9665" s="7"/>
      <c r="E9665" s="7"/>
      <c r="F9665" s="7"/>
      <c r="G9665" s="7"/>
      <c r="H9665" s="7"/>
      <c r="I9665" s="10"/>
      <c r="J9665" s="25"/>
      <c r="K9665" s="250"/>
      <c r="L9665" s="31"/>
      <c r="M9665" s="9"/>
      <c r="N9665" s="11" t="s">
        <v>25</v>
      </c>
      <c r="O9665" s="39"/>
      <c r="P9665" s="47"/>
      <c r="Q9665" s="13"/>
      <c r="R9665" s="248">
        <f t="shared" si="1500"/>
        <v>0</v>
      </c>
      <c r="S9665" s="248">
        <f t="shared" si="1501"/>
        <v>0</v>
      </c>
      <c r="T9665" s="248">
        <f t="shared" si="1502"/>
        <v>0</v>
      </c>
      <c r="U9665" s="248">
        <f t="shared" si="1503"/>
        <v>0</v>
      </c>
      <c r="V9665" s="13"/>
      <c r="W9665" s="7"/>
      <c r="AT9665" s="130"/>
      <c r="BF9665" s="33">
        <f t="shared" si="1509"/>
        <v>41242</v>
      </c>
      <c r="BG9665" s="34">
        <f t="shared" si="1504"/>
        <v>82.88000000000001</v>
      </c>
      <c r="BH9665" s="32">
        <f t="shared" si="1505"/>
        <v>1</v>
      </c>
      <c r="BI9665" s="32">
        <f t="shared" si="1506"/>
        <v>0</v>
      </c>
      <c r="BJ9665" s="69">
        <f t="shared" si="1507"/>
        <v>0</v>
      </c>
      <c r="BK9665" s="158" t="str">
        <f t="shared" si="1508"/>
        <v/>
      </c>
    </row>
    <row r="9666" spans="1:63" ht="12" customHeight="1" x14ac:dyDescent="0.2">
      <c r="A9666" s="8"/>
      <c r="B9666" s="7"/>
      <c r="C9666" s="7"/>
      <c r="D9666" s="7"/>
      <c r="E9666" s="7"/>
      <c r="F9666" s="7"/>
      <c r="G9666" s="7"/>
      <c r="H9666" s="7"/>
      <c r="I9666" s="10"/>
      <c r="J9666" s="25"/>
      <c r="K9666" s="250"/>
      <c r="L9666" s="31"/>
      <c r="M9666" s="9"/>
      <c r="N9666" s="11" t="s">
        <v>25</v>
      </c>
      <c r="O9666" s="39"/>
      <c r="P9666" s="47"/>
      <c r="Q9666" s="13"/>
      <c r="R9666" s="248">
        <f t="shared" si="1500"/>
        <v>0</v>
      </c>
      <c r="S9666" s="248">
        <f t="shared" si="1501"/>
        <v>0</v>
      </c>
      <c r="T9666" s="248">
        <f t="shared" si="1502"/>
        <v>0</v>
      </c>
      <c r="U9666" s="248">
        <f t="shared" si="1503"/>
        <v>0</v>
      </c>
      <c r="V9666" s="13"/>
      <c r="W9666" s="7"/>
      <c r="AT9666" s="130"/>
      <c r="BF9666" s="33">
        <f t="shared" si="1509"/>
        <v>41242</v>
      </c>
      <c r="BG9666" s="34">
        <f t="shared" si="1504"/>
        <v>82.88000000000001</v>
      </c>
      <c r="BH9666" s="32">
        <f t="shared" si="1505"/>
        <v>1</v>
      </c>
      <c r="BI9666" s="32">
        <f t="shared" si="1506"/>
        <v>0</v>
      </c>
      <c r="BJ9666" s="69">
        <f t="shared" si="1507"/>
        <v>0</v>
      </c>
      <c r="BK9666" s="158" t="str">
        <f t="shared" si="1508"/>
        <v/>
      </c>
    </row>
    <row r="9667" spans="1:63" ht="12" customHeight="1" x14ac:dyDescent="0.2">
      <c r="A9667" s="8"/>
      <c r="B9667" s="7"/>
      <c r="C9667" s="7"/>
      <c r="D9667" s="7"/>
      <c r="E9667" s="7"/>
      <c r="F9667" s="7"/>
      <c r="G9667" s="7"/>
      <c r="H9667" s="7"/>
      <c r="I9667" s="10"/>
      <c r="J9667" s="25"/>
      <c r="K9667" s="250"/>
      <c r="L9667" s="31"/>
      <c r="M9667" s="9"/>
      <c r="N9667" s="11" t="s">
        <v>25</v>
      </c>
      <c r="O9667" s="39"/>
      <c r="P9667" s="47"/>
      <c r="Q9667" s="13"/>
      <c r="R9667" s="248">
        <f t="shared" si="1500"/>
        <v>0</v>
      </c>
      <c r="S9667" s="248">
        <f t="shared" si="1501"/>
        <v>0</v>
      </c>
      <c r="T9667" s="248">
        <f t="shared" si="1502"/>
        <v>0</v>
      </c>
      <c r="U9667" s="248">
        <f t="shared" si="1503"/>
        <v>0</v>
      </c>
      <c r="V9667" s="13"/>
      <c r="W9667" s="7"/>
      <c r="AT9667" s="130"/>
      <c r="BF9667" s="33">
        <f t="shared" si="1509"/>
        <v>41242</v>
      </c>
      <c r="BG9667" s="34">
        <f t="shared" si="1504"/>
        <v>82.88000000000001</v>
      </c>
      <c r="BH9667" s="32">
        <f t="shared" si="1505"/>
        <v>1</v>
      </c>
      <c r="BI9667" s="32">
        <f t="shared" si="1506"/>
        <v>0</v>
      </c>
      <c r="BJ9667" s="69">
        <f t="shared" si="1507"/>
        <v>0</v>
      </c>
      <c r="BK9667" s="158" t="str">
        <f t="shared" si="1508"/>
        <v/>
      </c>
    </row>
    <row r="9668" spans="1:63" ht="12" customHeight="1" x14ac:dyDescent="0.2">
      <c r="A9668" s="8"/>
      <c r="B9668" s="7"/>
      <c r="C9668" s="7"/>
      <c r="D9668" s="7"/>
      <c r="E9668" s="7"/>
      <c r="F9668" s="7"/>
      <c r="G9668" s="7"/>
      <c r="H9668" s="7"/>
      <c r="I9668" s="10"/>
      <c r="J9668" s="25"/>
      <c r="K9668" s="250"/>
      <c r="L9668" s="31"/>
      <c r="M9668" s="9"/>
      <c r="N9668" s="11" t="s">
        <v>25</v>
      </c>
      <c r="O9668" s="39"/>
      <c r="P9668" s="47"/>
      <c r="Q9668" s="13"/>
      <c r="R9668" s="248">
        <f t="shared" si="1500"/>
        <v>0</v>
      </c>
      <c r="S9668" s="248">
        <f t="shared" si="1501"/>
        <v>0</v>
      </c>
      <c r="T9668" s="248">
        <f t="shared" si="1502"/>
        <v>0</v>
      </c>
      <c r="U9668" s="248">
        <f t="shared" si="1503"/>
        <v>0</v>
      </c>
      <c r="V9668" s="13"/>
      <c r="W9668" s="7"/>
      <c r="AT9668" s="130"/>
      <c r="BF9668" s="33">
        <f t="shared" si="1509"/>
        <v>41242</v>
      </c>
      <c r="BG9668" s="34">
        <f t="shared" si="1504"/>
        <v>82.88000000000001</v>
      </c>
      <c r="BH9668" s="32">
        <f t="shared" si="1505"/>
        <v>1</v>
      </c>
      <c r="BI9668" s="32">
        <f t="shared" si="1506"/>
        <v>0</v>
      </c>
      <c r="BJ9668" s="69">
        <f t="shared" si="1507"/>
        <v>0</v>
      </c>
      <c r="BK9668" s="158" t="str">
        <f t="shared" si="1508"/>
        <v/>
      </c>
    </row>
    <row r="9669" spans="1:63" ht="12" customHeight="1" x14ac:dyDescent="0.2">
      <c r="A9669" s="8"/>
      <c r="B9669" s="7"/>
      <c r="C9669" s="7"/>
      <c r="D9669" s="7"/>
      <c r="E9669" s="7"/>
      <c r="F9669" s="7"/>
      <c r="G9669" s="7"/>
      <c r="H9669" s="7"/>
      <c r="I9669" s="10"/>
      <c r="J9669" s="25"/>
      <c r="K9669" s="250"/>
      <c r="L9669" s="31"/>
      <c r="M9669" s="9"/>
      <c r="N9669" s="11" t="s">
        <v>25</v>
      </c>
      <c r="O9669" s="39"/>
      <c r="P9669" s="47"/>
      <c r="Q9669" s="13"/>
      <c r="R9669" s="248">
        <f t="shared" si="1500"/>
        <v>0</v>
      </c>
      <c r="S9669" s="248">
        <f t="shared" si="1501"/>
        <v>0</v>
      </c>
      <c r="T9669" s="248">
        <f t="shared" si="1502"/>
        <v>0</v>
      </c>
      <c r="U9669" s="248">
        <f t="shared" si="1503"/>
        <v>0</v>
      </c>
      <c r="V9669" s="13"/>
      <c r="W9669" s="7"/>
      <c r="AT9669" s="130"/>
      <c r="BF9669" s="33">
        <f t="shared" si="1509"/>
        <v>41242</v>
      </c>
      <c r="BG9669" s="34">
        <f t="shared" si="1504"/>
        <v>82.88000000000001</v>
      </c>
      <c r="BH9669" s="32">
        <f t="shared" si="1505"/>
        <v>1</v>
      </c>
      <c r="BI9669" s="32">
        <f t="shared" si="1506"/>
        <v>0</v>
      </c>
      <c r="BJ9669" s="69">
        <f t="shared" si="1507"/>
        <v>0</v>
      </c>
      <c r="BK9669" s="158" t="str">
        <f t="shared" si="1508"/>
        <v/>
      </c>
    </row>
    <row r="9670" spans="1:63" ht="12" customHeight="1" x14ac:dyDescent="0.2">
      <c r="A9670" s="8"/>
      <c r="B9670" s="7"/>
      <c r="C9670" s="7"/>
      <c r="D9670" s="7"/>
      <c r="E9670" s="7"/>
      <c r="F9670" s="7"/>
      <c r="G9670" s="7"/>
      <c r="H9670" s="7"/>
      <c r="I9670" s="10"/>
      <c r="J9670" s="25"/>
      <c r="K9670" s="250"/>
      <c r="L9670" s="31"/>
      <c r="M9670" s="9"/>
      <c r="N9670" s="11" t="s">
        <v>25</v>
      </c>
      <c r="O9670" s="39"/>
      <c r="P9670" s="47"/>
      <c r="Q9670" s="13"/>
      <c r="R9670" s="248">
        <f t="shared" si="1500"/>
        <v>0</v>
      </c>
      <c r="S9670" s="248">
        <f t="shared" si="1501"/>
        <v>0</v>
      </c>
      <c r="T9670" s="248">
        <f t="shared" si="1502"/>
        <v>0</v>
      </c>
      <c r="U9670" s="248">
        <f t="shared" si="1503"/>
        <v>0</v>
      </c>
      <c r="V9670" s="13"/>
      <c r="W9670" s="7"/>
      <c r="AT9670" s="130"/>
      <c r="BF9670" s="33">
        <f t="shared" si="1509"/>
        <v>41242</v>
      </c>
      <c r="BG9670" s="34">
        <f t="shared" si="1504"/>
        <v>82.88000000000001</v>
      </c>
      <c r="BH9670" s="32">
        <f t="shared" si="1505"/>
        <v>1</v>
      </c>
      <c r="BI9670" s="32">
        <f t="shared" si="1506"/>
        <v>0</v>
      </c>
      <c r="BJ9670" s="69">
        <f t="shared" si="1507"/>
        <v>0</v>
      </c>
      <c r="BK9670" s="158" t="str">
        <f t="shared" si="1508"/>
        <v/>
      </c>
    </row>
    <row r="9671" spans="1:63" ht="12" customHeight="1" x14ac:dyDescent="0.2">
      <c r="A9671" s="8"/>
      <c r="B9671" s="7"/>
      <c r="C9671" s="7"/>
      <c r="D9671" s="7"/>
      <c r="E9671" s="7"/>
      <c r="F9671" s="7"/>
      <c r="G9671" s="7"/>
      <c r="H9671" s="7"/>
      <c r="I9671" s="10"/>
      <c r="J9671" s="25"/>
      <c r="K9671" s="250"/>
      <c r="L9671" s="31"/>
      <c r="M9671" s="9"/>
      <c r="N9671" s="11" t="s">
        <v>25</v>
      </c>
      <c r="O9671" s="39"/>
      <c r="P9671" s="47"/>
      <c r="Q9671" s="13"/>
      <c r="R9671" s="248">
        <f t="shared" si="1500"/>
        <v>0</v>
      </c>
      <c r="S9671" s="248">
        <f t="shared" si="1501"/>
        <v>0</v>
      </c>
      <c r="T9671" s="248">
        <f t="shared" si="1502"/>
        <v>0</v>
      </c>
      <c r="U9671" s="248">
        <f t="shared" si="1503"/>
        <v>0</v>
      </c>
      <c r="V9671" s="13"/>
      <c r="W9671" s="7"/>
      <c r="AT9671" s="130"/>
      <c r="BF9671" s="33">
        <f t="shared" si="1509"/>
        <v>41242</v>
      </c>
      <c r="BG9671" s="34">
        <f t="shared" si="1504"/>
        <v>82.88000000000001</v>
      </c>
      <c r="BH9671" s="32">
        <f t="shared" si="1505"/>
        <v>1</v>
      </c>
      <c r="BI9671" s="32">
        <f t="shared" si="1506"/>
        <v>0</v>
      </c>
      <c r="BJ9671" s="69">
        <f t="shared" si="1507"/>
        <v>0</v>
      </c>
      <c r="BK9671" s="158" t="str">
        <f t="shared" si="1508"/>
        <v/>
      </c>
    </row>
    <row r="9672" spans="1:63" ht="12" customHeight="1" x14ac:dyDescent="0.2">
      <c r="A9672" s="8"/>
      <c r="B9672" s="7"/>
      <c r="C9672" s="7"/>
      <c r="D9672" s="7"/>
      <c r="E9672" s="7"/>
      <c r="F9672" s="7"/>
      <c r="G9672" s="7"/>
      <c r="H9672" s="7"/>
      <c r="I9672" s="10"/>
      <c r="J9672" s="25"/>
      <c r="K9672" s="250"/>
      <c r="L9672" s="31"/>
      <c r="M9672" s="9"/>
      <c r="N9672" s="11" t="s">
        <v>25</v>
      </c>
      <c r="O9672" s="39"/>
      <c r="P9672" s="47"/>
      <c r="Q9672" s="13"/>
      <c r="R9672" s="248">
        <f t="shared" si="1500"/>
        <v>0</v>
      </c>
      <c r="S9672" s="248">
        <f t="shared" si="1501"/>
        <v>0</v>
      </c>
      <c r="T9672" s="248">
        <f t="shared" si="1502"/>
        <v>0</v>
      </c>
      <c r="U9672" s="248">
        <f t="shared" si="1503"/>
        <v>0</v>
      </c>
      <c r="V9672" s="13"/>
      <c r="W9672" s="7"/>
      <c r="AT9672" s="130"/>
      <c r="BF9672" s="33">
        <f t="shared" si="1509"/>
        <v>41242</v>
      </c>
      <c r="BG9672" s="34">
        <f t="shared" si="1504"/>
        <v>82.88000000000001</v>
      </c>
      <c r="BH9672" s="32">
        <f t="shared" si="1505"/>
        <v>1</v>
      </c>
      <c r="BI9672" s="32">
        <f t="shared" si="1506"/>
        <v>0</v>
      </c>
      <c r="BJ9672" s="69">
        <f t="shared" si="1507"/>
        <v>0</v>
      </c>
      <c r="BK9672" s="158" t="str">
        <f t="shared" si="1508"/>
        <v/>
      </c>
    </row>
    <row r="9673" spans="1:63" ht="12" customHeight="1" x14ac:dyDescent="0.2">
      <c r="A9673" s="8"/>
      <c r="B9673" s="7"/>
      <c r="C9673" s="7"/>
      <c r="D9673" s="7"/>
      <c r="E9673" s="7"/>
      <c r="F9673" s="7"/>
      <c r="G9673" s="7"/>
      <c r="H9673" s="7"/>
      <c r="I9673" s="10"/>
      <c r="J9673" s="25"/>
      <c r="K9673" s="250"/>
      <c r="L9673" s="31"/>
      <c r="M9673" s="9"/>
      <c r="N9673" s="11" t="s">
        <v>25</v>
      </c>
      <c r="O9673" s="39"/>
      <c r="P9673" s="47"/>
      <c r="Q9673" s="13"/>
      <c r="R9673" s="248">
        <f t="shared" si="1500"/>
        <v>0</v>
      </c>
      <c r="S9673" s="248">
        <f t="shared" si="1501"/>
        <v>0</v>
      </c>
      <c r="T9673" s="248">
        <f t="shared" si="1502"/>
        <v>0</v>
      </c>
      <c r="U9673" s="248">
        <f t="shared" si="1503"/>
        <v>0</v>
      </c>
      <c r="V9673" s="13"/>
      <c r="W9673" s="7"/>
      <c r="AT9673" s="130"/>
      <c r="BF9673" s="33">
        <f t="shared" si="1509"/>
        <v>41242</v>
      </c>
      <c r="BG9673" s="34">
        <f t="shared" si="1504"/>
        <v>82.88000000000001</v>
      </c>
      <c r="BH9673" s="32">
        <f t="shared" si="1505"/>
        <v>1</v>
      </c>
      <c r="BI9673" s="32">
        <f t="shared" si="1506"/>
        <v>0</v>
      </c>
      <c r="BJ9673" s="69">
        <f t="shared" si="1507"/>
        <v>0</v>
      </c>
      <c r="BK9673" s="158" t="str">
        <f t="shared" si="1508"/>
        <v/>
      </c>
    </row>
    <row r="9674" spans="1:63" ht="12" customHeight="1" x14ac:dyDescent="0.2">
      <c r="A9674" s="8"/>
      <c r="B9674" s="7"/>
      <c r="C9674" s="7"/>
      <c r="D9674" s="7"/>
      <c r="E9674" s="7"/>
      <c r="F9674" s="7"/>
      <c r="G9674" s="7"/>
      <c r="H9674" s="7"/>
      <c r="I9674" s="10"/>
      <c r="J9674" s="25"/>
      <c r="K9674" s="250"/>
      <c r="L9674" s="31"/>
      <c r="M9674" s="9"/>
      <c r="N9674" s="11" t="s">
        <v>25</v>
      </c>
      <c r="O9674" s="39"/>
      <c r="P9674" s="47"/>
      <c r="Q9674" s="13"/>
      <c r="R9674" s="248">
        <f t="shared" si="1500"/>
        <v>0</v>
      </c>
      <c r="S9674" s="248">
        <f t="shared" si="1501"/>
        <v>0</v>
      </c>
      <c r="T9674" s="248">
        <f t="shared" si="1502"/>
        <v>0</v>
      </c>
      <c r="U9674" s="248">
        <f t="shared" si="1503"/>
        <v>0</v>
      </c>
      <c r="V9674" s="13"/>
      <c r="W9674" s="7"/>
      <c r="AT9674" s="130"/>
      <c r="BF9674" s="33">
        <f t="shared" si="1509"/>
        <v>41242</v>
      </c>
      <c r="BG9674" s="34">
        <f t="shared" si="1504"/>
        <v>82.88000000000001</v>
      </c>
      <c r="BH9674" s="32">
        <f t="shared" si="1505"/>
        <v>1</v>
      </c>
      <c r="BI9674" s="32">
        <f t="shared" si="1506"/>
        <v>0</v>
      </c>
      <c r="BJ9674" s="69">
        <f t="shared" si="1507"/>
        <v>0</v>
      </c>
      <c r="BK9674" s="158" t="str">
        <f t="shared" si="1508"/>
        <v/>
      </c>
    </row>
    <row r="9675" spans="1:63" ht="12" customHeight="1" x14ac:dyDescent="0.2">
      <c r="A9675" s="8"/>
      <c r="B9675" s="7"/>
      <c r="C9675" s="7"/>
      <c r="D9675" s="7"/>
      <c r="E9675" s="7"/>
      <c r="F9675" s="7"/>
      <c r="G9675" s="7"/>
      <c r="H9675" s="7"/>
      <c r="I9675" s="10"/>
      <c r="J9675" s="25"/>
      <c r="K9675" s="250"/>
      <c r="L9675" s="31"/>
      <c r="M9675" s="9"/>
      <c r="N9675" s="11" t="s">
        <v>25</v>
      </c>
      <c r="O9675" s="39"/>
      <c r="P9675" s="47"/>
      <c r="Q9675" s="13"/>
      <c r="R9675" s="248">
        <f t="shared" ref="R9675:R9738" si="1510">IF(N9675&lt;&gt;"M",ROUND(IF(M9675&lt;&gt;"Y",IF(P9675&lt;&gt;"Y",K9675,K9675*(BH9675-1)),0),ROUNDING),"")</f>
        <v>0</v>
      </c>
      <c r="S9675" s="248">
        <f t="shared" ref="S9675:S9738" si="1511">IF(N9675&lt;&gt;"M",ROUND(IF(O9675&gt;0,IF(M9675="Y",BI9675*(1-O9675),IF(BI9675&gt;R9675,R9675 + (BI9675 - R9675)*(1-O9675),BI9675)),BI9675),ROUNDING),"")</f>
        <v>0</v>
      </c>
      <c r="T9675" s="248">
        <f t="shared" ref="T9675:T9738" si="1512">IF(N9675&lt;&gt;"M",ROUND(IF(O9675&gt;0,IF(M9675="Y",BJ9675*(1-O9675),IF(BJ9675&gt;R9675,R9675 + (BJ9675 - R9675)*(1-O9675),BJ9675)),BJ9675),ROUNDING),"")</f>
        <v>0</v>
      </c>
      <c r="U9675" s="248">
        <f t="shared" ref="U9675:U9738" si="1513">IF(N9675&lt;&gt;"M",ROUND(IF(OR(N9675="P",N9675=""),0,IF(OR(M9675="N",M9675=""),T9675-R9675,T9675)),ROUNDING),"")</f>
        <v>0</v>
      </c>
      <c r="V9675" s="13"/>
      <c r="W9675" s="7"/>
      <c r="AT9675" s="130"/>
      <c r="BF9675" s="33">
        <f t="shared" si="1509"/>
        <v>41242</v>
      </c>
      <c r="BG9675" s="34">
        <f t="shared" ref="BG9675:BG9738" si="1514">IF(N9675&lt;&gt;"M",BG9674+U9675,BG9674)</f>
        <v>82.88000000000001</v>
      </c>
      <c r="BH9675" s="32">
        <f t="shared" ref="BH9675:BH9738" si="1515">IF(L9675&lt;&gt;"",IF(ODDS_TYPE=1,L9675,IF(ODDS_TYPE=2,IF(L9675&gt;0,1+L9675/100,IF(L9675&lt;0,1-100/L9675,1)),IF(ODDS_TYPE=3,1+L9675,IF(ODDS_TYPE=4,1+L9675,IF(ODDS_TYPE=5,IF(L9675&gt;0,1+L9675,1-1/L9675),IF(ODDS_TYPE=6,IF(L9675&gt;=0,L9675+1,1-1/L9675),1)))))),1)</f>
        <v>1</v>
      </c>
      <c r="BI9675" s="32">
        <f t="shared" ref="BI9675:BI9738" si="1516">IF(P9675&lt;&gt;"Y",IF(M9675&lt;&gt;"Y",K9675*BH9675,K9675*BH9675 - K9675),IF(M9675&lt;&gt;"Y",K9675*BH9675,K9675))</f>
        <v>0</v>
      </c>
      <c r="BJ9675" s="69">
        <f t="shared" ref="BJ9675:BJ9738" si="1517">IF(P9675&lt;&gt;"Y",
IF(M9675&lt;&gt;"Y",
IF(N9675="Y",K9675*BH9675,IF(N9675="P",0,IF(OR(N9675="R",N9675="PU"),K9675,IF(N9675="H",K9675*BH9675*0.5,IF(N9675="HW",K9675*0.5*(1 + BH9675),IF(N9675="HL",K9675*0.5,0)))))),
IF(N9675="Y",K9675*BH9675 - K9675,IF(N9675="P",0,IF(OR(N9675="R",N9675="PU"),0,IF(N9675="H",IF(BH9675&gt;2,0.5*K9675*BH9675 - K9675,0),IF(N9675="HW",K9675*0.5*(1 + BH9675) - K9675,IF(N9675="HL",0,0))))))),
IF(M9675&lt;&gt;"Y",
IF(N9675="Y",K9675*BH9675,IF(N9675="P",0,IF(OR(N9675="R",N9675="PU"),K9675*(BH9675-1),IF(N9675="H",K9675*BH9675*0.5,IF(N9675="HW",K9675*(BH9675-1)*0.5,IF(N9675="HL",K9675*BH9675 - K9675*0.5,0)))))),
IF(N9675="Y",K9675,IF(N9675="P",0,IF(OR(N9675="R",N9675="PU"),0,IF(N9675="H",IF(BH9675&lt;2,K9675*BH9675*0.5 - K9675*(BH9675-1),0),IF(N9675="HW",0,IF(N9675="HL",K9675*0.5,0)))))))
)</f>
        <v>0</v>
      </c>
      <c r="BK9675" s="158" t="str">
        <f t="shared" ref="BK9675:BK9738" si="1518">IF(FILT_M=1,IF(LEN(C9675)&gt;0,C9675,""),IF(FILT_M=2,IF(LEN(E9675)&gt;0,E9675,""),IF(FILT_M=3,IF(LEN(F9675)&gt;0,F9675,""),IF(FILT_M=4,IF(LEN(G9675)&gt;0,G9675,""),""))))</f>
        <v/>
      </c>
    </row>
    <row r="9676" spans="1:63" ht="12" customHeight="1" x14ac:dyDescent="0.2">
      <c r="A9676" s="8"/>
      <c r="B9676" s="7"/>
      <c r="C9676" s="7"/>
      <c r="D9676" s="7"/>
      <c r="E9676" s="7"/>
      <c r="F9676" s="7"/>
      <c r="G9676" s="7"/>
      <c r="H9676" s="7"/>
      <c r="I9676" s="10"/>
      <c r="J9676" s="25"/>
      <c r="K9676" s="250"/>
      <c r="L9676" s="31"/>
      <c r="M9676" s="9"/>
      <c r="N9676" s="11" t="s">
        <v>25</v>
      </c>
      <c r="O9676" s="39"/>
      <c r="P9676" s="47"/>
      <c r="Q9676" s="13"/>
      <c r="R9676" s="248">
        <f t="shared" si="1510"/>
        <v>0</v>
      </c>
      <c r="S9676" s="248">
        <f t="shared" si="1511"/>
        <v>0</v>
      </c>
      <c r="T9676" s="248">
        <f t="shared" si="1512"/>
        <v>0</v>
      </c>
      <c r="U9676" s="248">
        <f t="shared" si="1513"/>
        <v>0</v>
      </c>
      <c r="V9676" s="13"/>
      <c r="W9676" s="7"/>
      <c r="AT9676" s="130"/>
      <c r="BF9676" s="33">
        <f t="shared" ref="BF9676:BF9739" si="1519">IF(A9676&gt;2,A9676,BF9675)</f>
        <v>41242</v>
      </c>
      <c r="BG9676" s="34">
        <f t="shared" si="1514"/>
        <v>82.88000000000001</v>
      </c>
      <c r="BH9676" s="32">
        <f t="shared" si="1515"/>
        <v>1</v>
      </c>
      <c r="BI9676" s="32">
        <f t="shared" si="1516"/>
        <v>0</v>
      </c>
      <c r="BJ9676" s="69">
        <f t="shared" si="1517"/>
        <v>0</v>
      </c>
      <c r="BK9676" s="158" t="str">
        <f t="shared" si="1518"/>
        <v/>
      </c>
    </row>
    <row r="9677" spans="1:63" ht="12" customHeight="1" x14ac:dyDescent="0.2">
      <c r="A9677" s="8"/>
      <c r="B9677" s="7"/>
      <c r="C9677" s="7"/>
      <c r="D9677" s="7"/>
      <c r="E9677" s="7"/>
      <c r="F9677" s="7"/>
      <c r="G9677" s="7"/>
      <c r="H9677" s="7"/>
      <c r="I9677" s="10"/>
      <c r="J9677" s="25"/>
      <c r="K9677" s="250"/>
      <c r="L9677" s="31"/>
      <c r="M9677" s="9"/>
      <c r="N9677" s="11" t="s">
        <v>25</v>
      </c>
      <c r="O9677" s="39"/>
      <c r="P9677" s="47"/>
      <c r="Q9677" s="13"/>
      <c r="R9677" s="248">
        <f t="shared" si="1510"/>
        <v>0</v>
      </c>
      <c r="S9677" s="248">
        <f t="shared" si="1511"/>
        <v>0</v>
      </c>
      <c r="T9677" s="248">
        <f t="shared" si="1512"/>
        <v>0</v>
      </c>
      <c r="U9677" s="248">
        <f t="shared" si="1513"/>
        <v>0</v>
      </c>
      <c r="V9677" s="13"/>
      <c r="W9677" s="7"/>
      <c r="AT9677" s="130"/>
      <c r="BF9677" s="33">
        <f t="shared" si="1519"/>
        <v>41242</v>
      </c>
      <c r="BG9677" s="34">
        <f t="shared" si="1514"/>
        <v>82.88000000000001</v>
      </c>
      <c r="BH9677" s="32">
        <f t="shared" si="1515"/>
        <v>1</v>
      </c>
      <c r="BI9677" s="32">
        <f t="shared" si="1516"/>
        <v>0</v>
      </c>
      <c r="BJ9677" s="69">
        <f t="shared" si="1517"/>
        <v>0</v>
      </c>
      <c r="BK9677" s="158" t="str">
        <f t="shared" si="1518"/>
        <v/>
      </c>
    </row>
    <row r="9678" spans="1:63" ht="12" customHeight="1" x14ac:dyDescent="0.2">
      <c r="A9678" s="8"/>
      <c r="B9678" s="7"/>
      <c r="C9678" s="7"/>
      <c r="D9678" s="7"/>
      <c r="E9678" s="7"/>
      <c r="F9678" s="7"/>
      <c r="G9678" s="7"/>
      <c r="H9678" s="7"/>
      <c r="I9678" s="10"/>
      <c r="J9678" s="25"/>
      <c r="K9678" s="250"/>
      <c r="L9678" s="31"/>
      <c r="M9678" s="9"/>
      <c r="N9678" s="11" t="s">
        <v>25</v>
      </c>
      <c r="O9678" s="39"/>
      <c r="P9678" s="47"/>
      <c r="Q9678" s="13"/>
      <c r="R9678" s="248">
        <f t="shared" si="1510"/>
        <v>0</v>
      </c>
      <c r="S9678" s="248">
        <f t="shared" si="1511"/>
        <v>0</v>
      </c>
      <c r="T9678" s="248">
        <f t="shared" si="1512"/>
        <v>0</v>
      </c>
      <c r="U9678" s="248">
        <f t="shared" si="1513"/>
        <v>0</v>
      </c>
      <c r="V9678" s="13"/>
      <c r="W9678" s="7"/>
      <c r="AT9678" s="130"/>
      <c r="BF9678" s="33">
        <f t="shared" si="1519"/>
        <v>41242</v>
      </c>
      <c r="BG9678" s="34">
        <f t="shared" si="1514"/>
        <v>82.88000000000001</v>
      </c>
      <c r="BH9678" s="32">
        <f t="shared" si="1515"/>
        <v>1</v>
      </c>
      <c r="BI9678" s="32">
        <f t="shared" si="1516"/>
        <v>0</v>
      </c>
      <c r="BJ9678" s="69">
        <f t="shared" si="1517"/>
        <v>0</v>
      </c>
      <c r="BK9678" s="158" t="str">
        <f t="shared" si="1518"/>
        <v/>
      </c>
    </row>
    <row r="9679" spans="1:63" ht="12" customHeight="1" x14ac:dyDescent="0.2">
      <c r="A9679" s="8"/>
      <c r="B9679" s="7"/>
      <c r="C9679" s="7"/>
      <c r="D9679" s="7"/>
      <c r="E9679" s="7"/>
      <c r="F9679" s="7"/>
      <c r="G9679" s="7"/>
      <c r="H9679" s="7"/>
      <c r="I9679" s="10"/>
      <c r="J9679" s="25"/>
      <c r="K9679" s="250"/>
      <c r="L9679" s="31"/>
      <c r="M9679" s="9"/>
      <c r="N9679" s="11" t="s">
        <v>25</v>
      </c>
      <c r="O9679" s="39"/>
      <c r="P9679" s="47"/>
      <c r="Q9679" s="13"/>
      <c r="R9679" s="248">
        <f t="shared" si="1510"/>
        <v>0</v>
      </c>
      <c r="S9679" s="248">
        <f t="shared" si="1511"/>
        <v>0</v>
      </c>
      <c r="T9679" s="248">
        <f t="shared" si="1512"/>
        <v>0</v>
      </c>
      <c r="U9679" s="248">
        <f t="shared" si="1513"/>
        <v>0</v>
      </c>
      <c r="V9679" s="13"/>
      <c r="W9679" s="7"/>
      <c r="AT9679" s="130"/>
      <c r="BF9679" s="33">
        <f t="shared" si="1519"/>
        <v>41242</v>
      </c>
      <c r="BG9679" s="34">
        <f t="shared" si="1514"/>
        <v>82.88000000000001</v>
      </c>
      <c r="BH9679" s="32">
        <f t="shared" si="1515"/>
        <v>1</v>
      </c>
      <c r="BI9679" s="32">
        <f t="shared" si="1516"/>
        <v>0</v>
      </c>
      <c r="BJ9679" s="69">
        <f t="shared" si="1517"/>
        <v>0</v>
      </c>
      <c r="BK9679" s="158" t="str">
        <f t="shared" si="1518"/>
        <v/>
      </c>
    </row>
    <row r="9680" spans="1:63" ht="12" customHeight="1" x14ac:dyDescent="0.2">
      <c r="A9680" s="8"/>
      <c r="B9680" s="7"/>
      <c r="C9680" s="7"/>
      <c r="D9680" s="7"/>
      <c r="E9680" s="7"/>
      <c r="F9680" s="7"/>
      <c r="G9680" s="7"/>
      <c r="H9680" s="7"/>
      <c r="I9680" s="10"/>
      <c r="J9680" s="25"/>
      <c r="K9680" s="250"/>
      <c r="L9680" s="31"/>
      <c r="M9680" s="9"/>
      <c r="N9680" s="11" t="s">
        <v>25</v>
      </c>
      <c r="O9680" s="39"/>
      <c r="P9680" s="47"/>
      <c r="Q9680" s="13"/>
      <c r="R9680" s="248">
        <f t="shared" si="1510"/>
        <v>0</v>
      </c>
      <c r="S9680" s="248">
        <f t="shared" si="1511"/>
        <v>0</v>
      </c>
      <c r="T9680" s="248">
        <f t="shared" si="1512"/>
        <v>0</v>
      </c>
      <c r="U9680" s="248">
        <f t="shared" si="1513"/>
        <v>0</v>
      </c>
      <c r="V9680" s="13"/>
      <c r="W9680" s="7"/>
      <c r="AT9680" s="130"/>
      <c r="BF9680" s="33">
        <f t="shared" si="1519"/>
        <v>41242</v>
      </c>
      <c r="BG9680" s="34">
        <f t="shared" si="1514"/>
        <v>82.88000000000001</v>
      </c>
      <c r="BH9680" s="32">
        <f t="shared" si="1515"/>
        <v>1</v>
      </c>
      <c r="BI9680" s="32">
        <f t="shared" si="1516"/>
        <v>0</v>
      </c>
      <c r="BJ9680" s="69">
        <f t="shared" si="1517"/>
        <v>0</v>
      </c>
      <c r="BK9680" s="158" t="str">
        <f t="shared" si="1518"/>
        <v/>
      </c>
    </row>
    <row r="9681" spans="1:63" ht="12" customHeight="1" x14ac:dyDescent="0.2">
      <c r="A9681" s="8"/>
      <c r="B9681" s="7"/>
      <c r="C9681" s="7"/>
      <c r="D9681" s="7"/>
      <c r="E9681" s="7"/>
      <c r="F9681" s="7"/>
      <c r="G9681" s="7"/>
      <c r="H9681" s="7"/>
      <c r="I9681" s="10"/>
      <c r="J9681" s="25"/>
      <c r="K9681" s="250"/>
      <c r="L9681" s="31"/>
      <c r="M9681" s="9"/>
      <c r="N9681" s="11" t="s">
        <v>25</v>
      </c>
      <c r="O9681" s="39"/>
      <c r="P9681" s="47"/>
      <c r="Q9681" s="13"/>
      <c r="R9681" s="248">
        <f t="shared" si="1510"/>
        <v>0</v>
      </c>
      <c r="S9681" s="248">
        <f t="shared" si="1511"/>
        <v>0</v>
      </c>
      <c r="T9681" s="248">
        <f t="shared" si="1512"/>
        <v>0</v>
      </c>
      <c r="U9681" s="248">
        <f t="shared" si="1513"/>
        <v>0</v>
      </c>
      <c r="V9681" s="13"/>
      <c r="W9681" s="7"/>
      <c r="AT9681" s="130"/>
      <c r="BF9681" s="33">
        <f t="shared" si="1519"/>
        <v>41242</v>
      </c>
      <c r="BG9681" s="34">
        <f t="shared" si="1514"/>
        <v>82.88000000000001</v>
      </c>
      <c r="BH9681" s="32">
        <f t="shared" si="1515"/>
        <v>1</v>
      </c>
      <c r="BI9681" s="32">
        <f t="shared" si="1516"/>
        <v>0</v>
      </c>
      <c r="BJ9681" s="69">
        <f t="shared" si="1517"/>
        <v>0</v>
      </c>
      <c r="BK9681" s="158" t="str">
        <f t="shared" si="1518"/>
        <v/>
      </c>
    </row>
    <row r="9682" spans="1:63" ht="12" customHeight="1" x14ac:dyDescent="0.2">
      <c r="A9682" s="8"/>
      <c r="B9682" s="7"/>
      <c r="C9682" s="7"/>
      <c r="D9682" s="7"/>
      <c r="E9682" s="7"/>
      <c r="F9682" s="7"/>
      <c r="G9682" s="7"/>
      <c r="H9682" s="7"/>
      <c r="I9682" s="10"/>
      <c r="J9682" s="25"/>
      <c r="K9682" s="250"/>
      <c r="L9682" s="31"/>
      <c r="M9682" s="9"/>
      <c r="N9682" s="11" t="s">
        <v>25</v>
      </c>
      <c r="O9682" s="39"/>
      <c r="P9682" s="47"/>
      <c r="Q9682" s="13"/>
      <c r="R9682" s="248">
        <f t="shared" si="1510"/>
        <v>0</v>
      </c>
      <c r="S9682" s="248">
        <f t="shared" si="1511"/>
        <v>0</v>
      </c>
      <c r="T9682" s="248">
        <f t="shared" si="1512"/>
        <v>0</v>
      </c>
      <c r="U9682" s="248">
        <f t="shared" si="1513"/>
        <v>0</v>
      </c>
      <c r="V9682" s="13"/>
      <c r="W9682" s="7"/>
      <c r="AT9682" s="130"/>
      <c r="BF9682" s="33">
        <f t="shared" si="1519"/>
        <v>41242</v>
      </c>
      <c r="BG9682" s="34">
        <f t="shared" si="1514"/>
        <v>82.88000000000001</v>
      </c>
      <c r="BH9682" s="32">
        <f t="shared" si="1515"/>
        <v>1</v>
      </c>
      <c r="BI9682" s="32">
        <f t="shared" si="1516"/>
        <v>0</v>
      </c>
      <c r="BJ9682" s="69">
        <f t="shared" si="1517"/>
        <v>0</v>
      </c>
      <c r="BK9682" s="158" t="str">
        <f t="shared" si="1518"/>
        <v/>
      </c>
    </row>
    <row r="9683" spans="1:63" ht="12" customHeight="1" x14ac:dyDescent="0.2">
      <c r="A9683" s="8"/>
      <c r="B9683" s="7"/>
      <c r="C9683" s="7"/>
      <c r="D9683" s="7"/>
      <c r="E9683" s="7"/>
      <c r="F9683" s="7"/>
      <c r="G9683" s="7"/>
      <c r="H9683" s="7"/>
      <c r="I9683" s="10"/>
      <c r="J9683" s="25"/>
      <c r="K9683" s="250"/>
      <c r="L9683" s="31"/>
      <c r="M9683" s="9"/>
      <c r="N9683" s="11" t="s">
        <v>25</v>
      </c>
      <c r="O9683" s="39"/>
      <c r="P9683" s="47"/>
      <c r="Q9683" s="13"/>
      <c r="R9683" s="248">
        <f t="shared" si="1510"/>
        <v>0</v>
      </c>
      <c r="S9683" s="248">
        <f t="shared" si="1511"/>
        <v>0</v>
      </c>
      <c r="T9683" s="248">
        <f t="shared" si="1512"/>
        <v>0</v>
      </c>
      <c r="U9683" s="248">
        <f t="shared" si="1513"/>
        <v>0</v>
      </c>
      <c r="V9683" s="13"/>
      <c r="W9683" s="7"/>
      <c r="AT9683" s="130"/>
      <c r="BF9683" s="33">
        <f t="shared" si="1519"/>
        <v>41242</v>
      </c>
      <c r="BG9683" s="34">
        <f t="shared" si="1514"/>
        <v>82.88000000000001</v>
      </c>
      <c r="BH9683" s="32">
        <f t="shared" si="1515"/>
        <v>1</v>
      </c>
      <c r="BI9683" s="32">
        <f t="shared" si="1516"/>
        <v>0</v>
      </c>
      <c r="BJ9683" s="69">
        <f t="shared" si="1517"/>
        <v>0</v>
      </c>
      <c r="BK9683" s="158" t="str">
        <f t="shared" si="1518"/>
        <v/>
      </c>
    </row>
    <row r="9684" spans="1:63" ht="12" customHeight="1" x14ac:dyDescent="0.2">
      <c r="A9684" s="8"/>
      <c r="B9684" s="7"/>
      <c r="C9684" s="7"/>
      <c r="D9684" s="7"/>
      <c r="E9684" s="7"/>
      <c r="F9684" s="7"/>
      <c r="G9684" s="7"/>
      <c r="H9684" s="7"/>
      <c r="I9684" s="10"/>
      <c r="J9684" s="25"/>
      <c r="K9684" s="250"/>
      <c r="L9684" s="31"/>
      <c r="M9684" s="9"/>
      <c r="N9684" s="11" t="s">
        <v>25</v>
      </c>
      <c r="O9684" s="39"/>
      <c r="P9684" s="47"/>
      <c r="Q9684" s="13"/>
      <c r="R9684" s="248">
        <f t="shared" si="1510"/>
        <v>0</v>
      </c>
      <c r="S9684" s="248">
        <f t="shared" si="1511"/>
        <v>0</v>
      </c>
      <c r="T9684" s="248">
        <f t="shared" si="1512"/>
        <v>0</v>
      </c>
      <c r="U9684" s="248">
        <f t="shared" si="1513"/>
        <v>0</v>
      </c>
      <c r="V9684" s="13"/>
      <c r="W9684" s="7"/>
      <c r="AT9684" s="130"/>
      <c r="BF9684" s="33">
        <f t="shared" si="1519"/>
        <v>41242</v>
      </c>
      <c r="BG9684" s="34">
        <f t="shared" si="1514"/>
        <v>82.88000000000001</v>
      </c>
      <c r="BH9684" s="32">
        <f t="shared" si="1515"/>
        <v>1</v>
      </c>
      <c r="BI9684" s="32">
        <f t="shared" si="1516"/>
        <v>0</v>
      </c>
      <c r="BJ9684" s="69">
        <f t="shared" si="1517"/>
        <v>0</v>
      </c>
      <c r="BK9684" s="158" t="str">
        <f t="shared" si="1518"/>
        <v/>
      </c>
    </row>
    <row r="9685" spans="1:63" ht="12" customHeight="1" x14ac:dyDescent="0.2">
      <c r="A9685" s="8"/>
      <c r="B9685" s="7"/>
      <c r="C9685" s="7"/>
      <c r="D9685" s="7"/>
      <c r="E9685" s="7"/>
      <c r="F9685" s="7"/>
      <c r="G9685" s="7"/>
      <c r="H9685" s="7"/>
      <c r="I9685" s="10"/>
      <c r="J9685" s="25"/>
      <c r="K9685" s="250"/>
      <c r="L9685" s="31"/>
      <c r="M9685" s="9"/>
      <c r="N9685" s="11" t="s">
        <v>25</v>
      </c>
      <c r="O9685" s="39"/>
      <c r="P9685" s="47"/>
      <c r="Q9685" s="13"/>
      <c r="R9685" s="248">
        <f t="shared" si="1510"/>
        <v>0</v>
      </c>
      <c r="S9685" s="248">
        <f t="shared" si="1511"/>
        <v>0</v>
      </c>
      <c r="T9685" s="248">
        <f t="shared" si="1512"/>
        <v>0</v>
      </c>
      <c r="U9685" s="248">
        <f t="shared" si="1513"/>
        <v>0</v>
      </c>
      <c r="V9685" s="13"/>
      <c r="W9685" s="7"/>
      <c r="AT9685" s="130"/>
      <c r="BF9685" s="33">
        <f t="shared" si="1519"/>
        <v>41242</v>
      </c>
      <c r="BG9685" s="34">
        <f t="shared" si="1514"/>
        <v>82.88000000000001</v>
      </c>
      <c r="BH9685" s="32">
        <f t="shared" si="1515"/>
        <v>1</v>
      </c>
      <c r="BI9685" s="32">
        <f t="shared" si="1516"/>
        <v>0</v>
      </c>
      <c r="BJ9685" s="69">
        <f t="shared" si="1517"/>
        <v>0</v>
      </c>
      <c r="BK9685" s="158" t="str">
        <f t="shared" si="1518"/>
        <v/>
      </c>
    </row>
    <row r="9686" spans="1:63" ht="12" customHeight="1" x14ac:dyDescent="0.2">
      <c r="A9686" s="8"/>
      <c r="B9686" s="7"/>
      <c r="C9686" s="7"/>
      <c r="D9686" s="7"/>
      <c r="E9686" s="7"/>
      <c r="F9686" s="7"/>
      <c r="G9686" s="7"/>
      <c r="H9686" s="7"/>
      <c r="I9686" s="10"/>
      <c r="J9686" s="25"/>
      <c r="K9686" s="250"/>
      <c r="L9686" s="31"/>
      <c r="M9686" s="9"/>
      <c r="N9686" s="11" t="s">
        <v>25</v>
      </c>
      <c r="O9686" s="39"/>
      <c r="P9686" s="47"/>
      <c r="Q9686" s="13"/>
      <c r="R9686" s="248">
        <f t="shared" si="1510"/>
        <v>0</v>
      </c>
      <c r="S9686" s="248">
        <f t="shared" si="1511"/>
        <v>0</v>
      </c>
      <c r="T9686" s="248">
        <f t="shared" si="1512"/>
        <v>0</v>
      </c>
      <c r="U9686" s="248">
        <f t="shared" si="1513"/>
        <v>0</v>
      </c>
      <c r="V9686" s="13"/>
      <c r="W9686" s="7"/>
      <c r="Y9686" s="20"/>
      <c r="AT9686" s="130"/>
      <c r="BF9686" s="33">
        <f t="shared" si="1519"/>
        <v>41242</v>
      </c>
      <c r="BG9686" s="34">
        <f t="shared" si="1514"/>
        <v>82.88000000000001</v>
      </c>
      <c r="BH9686" s="32">
        <f t="shared" si="1515"/>
        <v>1</v>
      </c>
      <c r="BI9686" s="32">
        <f t="shared" si="1516"/>
        <v>0</v>
      </c>
      <c r="BJ9686" s="69">
        <f t="shared" si="1517"/>
        <v>0</v>
      </c>
      <c r="BK9686" s="158" t="str">
        <f t="shared" si="1518"/>
        <v/>
      </c>
    </row>
    <row r="9687" spans="1:63" ht="12" customHeight="1" x14ac:dyDescent="0.2">
      <c r="A9687" s="8"/>
      <c r="B9687" s="7"/>
      <c r="C9687" s="7"/>
      <c r="D9687" s="7"/>
      <c r="E9687" s="7"/>
      <c r="F9687" s="7"/>
      <c r="G9687" s="7"/>
      <c r="H9687" s="7"/>
      <c r="I9687" s="10"/>
      <c r="J9687" s="25"/>
      <c r="K9687" s="250"/>
      <c r="L9687" s="31"/>
      <c r="M9687" s="9"/>
      <c r="N9687" s="11" t="s">
        <v>25</v>
      </c>
      <c r="O9687" s="39"/>
      <c r="P9687" s="47"/>
      <c r="Q9687" s="13"/>
      <c r="R9687" s="248">
        <f t="shared" si="1510"/>
        <v>0</v>
      </c>
      <c r="S9687" s="248">
        <f t="shared" si="1511"/>
        <v>0</v>
      </c>
      <c r="T9687" s="248">
        <f t="shared" si="1512"/>
        <v>0</v>
      </c>
      <c r="U9687" s="248">
        <f t="shared" si="1513"/>
        <v>0</v>
      </c>
      <c r="V9687" s="13"/>
      <c r="W9687" s="7"/>
      <c r="AT9687" s="130"/>
      <c r="BF9687" s="33">
        <f t="shared" si="1519"/>
        <v>41242</v>
      </c>
      <c r="BG9687" s="34">
        <f t="shared" si="1514"/>
        <v>82.88000000000001</v>
      </c>
      <c r="BH9687" s="32">
        <f t="shared" si="1515"/>
        <v>1</v>
      </c>
      <c r="BI9687" s="32">
        <f t="shared" si="1516"/>
        <v>0</v>
      </c>
      <c r="BJ9687" s="69">
        <f t="shared" si="1517"/>
        <v>0</v>
      </c>
      <c r="BK9687" s="158" t="str">
        <f t="shared" si="1518"/>
        <v/>
      </c>
    </row>
    <row r="9688" spans="1:63" ht="12" customHeight="1" x14ac:dyDescent="0.2">
      <c r="A9688" s="8"/>
      <c r="B9688" s="7"/>
      <c r="C9688" s="7"/>
      <c r="D9688" s="7"/>
      <c r="E9688" s="7"/>
      <c r="F9688" s="7"/>
      <c r="G9688" s="7"/>
      <c r="H9688" s="7"/>
      <c r="I9688" s="10"/>
      <c r="J9688" s="25"/>
      <c r="K9688" s="250"/>
      <c r="L9688" s="31"/>
      <c r="M9688" s="9"/>
      <c r="N9688" s="11" t="s">
        <v>25</v>
      </c>
      <c r="O9688" s="39"/>
      <c r="P9688" s="47"/>
      <c r="Q9688" s="13"/>
      <c r="R9688" s="248">
        <f t="shared" si="1510"/>
        <v>0</v>
      </c>
      <c r="S9688" s="248">
        <f t="shared" si="1511"/>
        <v>0</v>
      </c>
      <c r="T9688" s="248">
        <f t="shared" si="1512"/>
        <v>0</v>
      </c>
      <c r="U9688" s="248">
        <f t="shared" si="1513"/>
        <v>0</v>
      </c>
      <c r="V9688" s="13"/>
      <c r="W9688" s="7"/>
      <c r="AT9688" s="130"/>
      <c r="BF9688" s="33">
        <f t="shared" si="1519"/>
        <v>41242</v>
      </c>
      <c r="BG9688" s="34">
        <f t="shared" si="1514"/>
        <v>82.88000000000001</v>
      </c>
      <c r="BH9688" s="32">
        <f t="shared" si="1515"/>
        <v>1</v>
      </c>
      <c r="BI9688" s="32">
        <f t="shared" si="1516"/>
        <v>0</v>
      </c>
      <c r="BJ9688" s="69">
        <f t="shared" si="1517"/>
        <v>0</v>
      </c>
      <c r="BK9688" s="158" t="str">
        <f t="shared" si="1518"/>
        <v/>
      </c>
    </row>
    <row r="9689" spans="1:63" ht="12" customHeight="1" x14ac:dyDescent="0.2">
      <c r="A9689" s="8"/>
      <c r="B9689" s="7"/>
      <c r="C9689" s="7"/>
      <c r="D9689" s="7"/>
      <c r="E9689" s="7"/>
      <c r="F9689" s="7"/>
      <c r="G9689" s="7"/>
      <c r="H9689" s="7"/>
      <c r="I9689" s="10"/>
      <c r="J9689" s="25"/>
      <c r="K9689" s="250"/>
      <c r="L9689" s="31"/>
      <c r="M9689" s="9"/>
      <c r="N9689" s="11" t="s">
        <v>25</v>
      </c>
      <c r="O9689" s="39"/>
      <c r="P9689" s="47"/>
      <c r="Q9689" s="13"/>
      <c r="R9689" s="248">
        <f t="shared" si="1510"/>
        <v>0</v>
      </c>
      <c r="S9689" s="248">
        <f t="shared" si="1511"/>
        <v>0</v>
      </c>
      <c r="T9689" s="248">
        <f t="shared" si="1512"/>
        <v>0</v>
      </c>
      <c r="U9689" s="248">
        <f t="shared" si="1513"/>
        <v>0</v>
      </c>
      <c r="V9689" s="13"/>
      <c r="W9689" s="7"/>
      <c r="AT9689" s="130"/>
      <c r="BF9689" s="33">
        <f t="shared" si="1519"/>
        <v>41242</v>
      </c>
      <c r="BG9689" s="34">
        <f t="shared" si="1514"/>
        <v>82.88000000000001</v>
      </c>
      <c r="BH9689" s="32">
        <f t="shared" si="1515"/>
        <v>1</v>
      </c>
      <c r="BI9689" s="32">
        <f t="shared" si="1516"/>
        <v>0</v>
      </c>
      <c r="BJ9689" s="69">
        <f t="shared" si="1517"/>
        <v>0</v>
      </c>
      <c r="BK9689" s="158" t="str">
        <f t="shared" si="1518"/>
        <v/>
      </c>
    </row>
    <row r="9690" spans="1:63" ht="12" customHeight="1" x14ac:dyDescent="0.2">
      <c r="A9690" s="8"/>
      <c r="B9690" s="7"/>
      <c r="C9690" s="7"/>
      <c r="D9690" s="7"/>
      <c r="E9690" s="7"/>
      <c r="F9690" s="7"/>
      <c r="G9690" s="7"/>
      <c r="H9690" s="7"/>
      <c r="I9690" s="10"/>
      <c r="J9690" s="25"/>
      <c r="K9690" s="250"/>
      <c r="L9690" s="31"/>
      <c r="M9690" s="9"/>
      <c r="N9690" s="11" t="s">
        <v>25</v>
      </c>
      <c r="O9690" s="39"/>
      <c r="P9690" s="47"/>
      <c r="Q9690" s="13"/>
      <c r="R9690" s="248">
        <f t="shared" si="1510"/>
        <v>0</v>
      </c>
      <c r="S9690" s="248">
        <f t="shared" si="1511"/>
        <v>0</v>
      </c>
      <c r="T9690" s="248">
        <f t="shared" si="1512"/>
        <v>0</v>
      </c>
      <c r="U9690" s="248">
        <f t="shared" si="1513"/>
        <v>0</v>
      </c>
      <c r="V9690" s="13"/>
      <c r="W9690" s="7"/>
      <c r="AT9690" s="130"/>
      <c r="BF9690" s="33">
        <f t="shared" si="1519"/>
        <v>41242</v>
      </c>
      <c r="BG9690" s="34">
        <f t="shared" si="1514"/>
        <v>82.88000000000001</v>
      </c>
      <c r="BH9690" s="32">
        <f t="shared" si="1515"/>
        <v>1</v>
      </c>
      <c r="BI9690" s="32">
        <f t="shared" si="1516"/>
        <v>0</v>
      </c>
      <c r="BJ9690" s="69">
        <f t="shared" si="1517"/>
        <v>0</v>
      </c>
      <c r="BK9690" s="158" t="str">
        <f t="shared" si="1518"/>
        <v/>
      </c>
    </row>
    <row r="9691" spans="1:63" ht="12" customHeight="1" x14ac:dyDescent="0.2">
      <c r="A9691" s="8"/>
      <c r="B9691" s="7"/>
      <c r="C9691" s="7"/>
      <c r="D9691" s="7"/>
      <c r="E9691" s="7"/>
      <c r="F9691" s="7"/>
      <c r="G9691" s="7"/>
      <c r="H9691" s="7"/>
      <c r="I9691" s="10"/>
      <c r="J9691" s="25"/>
      <c r="K9691" s="250"/>
      <c r="L9691" s="31"/>
      <c r="M9691" s="9"/>
      <c r="N9691" s="11" t="s">
        <v>25</v>
      </c>
      <c r="O9691" s="39"/>
      <c r="P9691" s="47"/>
      <c r="Q9691" s="13"/>
      <c r="R9691" s="248">
        <f t="shared" si="1510"/>
        <v>0</v>
      </c>
      <c r="S9691" s="248">
        <f t="shared" si="1511"/>
        <v>0</v>
      </c>
      <c r="T9691" s="248">
        <f t="shared" si="1512"/>
        <v>0</v>
      </c>
      <c r="U9691" s="248">
        <f t="shared" si="1513"/>
        <v>0</v>
      </c>
      <c r="V9691" s="13"/>
      <c r="W9691" s="7"/>
      <c r="AT9691" s="130"/>
      <c r="BF9691" s="33">
        <f t="shared" si="1519"/>
        <v>41242</v>
      </c>
      <c r="BG9691" s="34">
        <f t="shared" si="1514"/>
        <v>82.88000000000001</v>
      </c>
      <c r="BH9691" s="32">
        <f t="shared" si="1515"/>
        <v>1</v>
      </c>
      <c r="BI9691" s="32">
        <f t="shared" si="1516"/>
        <v>0</v>
      </c>
      <c r="BJ9691" s="69">
        <f t="shared" si="1517"/>
        <v>0</v>
      </c>
      <c r="BK9691" s="158" t="str">
        <f t="shared" si="1518"/>
        <v/>
      </c>
    </row>
    <row r="9692" spans="1:63" ht="12" customHeight="1" x14ac:dyDescent="0.2">
      <c r="A9692" s="8"/>
      <c r="B9692" s="7"/>
      <c r="C9692" s="7"/>
      <c r="D9692" s="7"/>
      <c r="E9692" s="7"/>
      <c r="F9692" s="7"/>
      <c r="G9692" s="7"/>
      <c r="H9692" s="7"/>
      <c r="I9692" s="10"/>
      <c r="J9692" s="25"/>
      <c r="K9692" s="250"/>
      <c r="L9692" s="31"/>
      <c r="M9692" s="9"/>
      <c r="N9692" s="11" t="s">
        <v>25</v>
      </c>
      <c r="O9692" s="39"/>
      <c r="P9692" s="47"/>
      <c r="Q9692" s="13"/>
      <c r="R9692" s="248">
        <f t="shared" si="1510"/>
        <v>0</v>
      </c>
      <c r="S9692" s="248">
        <f t="shared" si="1511"/>
        <v>0</v>
      </c>
      <c r="T9692" s="248">
        <f t="shared" si="1512"/>
        <v>0</v>
      </c>
      <c r="U9692" s="248">
        <f t="shared" si="1513"/>
        <v>0</v>
      </c>
      <c r="V9692" s="13"/>
      <c r="W9692" s="7"/>
      <c r="AA9692" s="21"/>
      <c r="AT9692" s="130"/>
      <c r="BF9692" s="33">
        <f t="shared" si="1519"/>
        <v>41242</v>
      </c>
      <c r="BG9692" s="34">
        <f t="shared" si="1514"/>
        <v>82.88000000000001</v>
      </c>
      <c r="BH9692" s="32">
        <f t="shared" si="1515"/>
        <v>1</v>
      </c>
      <c r="BI9692" s="32">
        <f t="shared" si="1516"/>
        <v>0</v>
      </c>
      <c r="BJ9692" s="69">
        <f t="shared" si="1517"/>
        <v>0</v>
      </c>
      <c r="BK9692" s="158" t="str">
        <f t="shared" si="1518"/>
        <v/>
      </c>
    </row>
    <row r="9693" spans="1:63" ht="12" customHeight="1" x14ac:dyDescent="0.2">
      <c r="A9693" s="8"/>
      <c r="B9693" s="7"/>
      <c r="C9693" s="7"/>
      <c r="D9693" s="7"/>
      <c r="E9693" s="7"/>
      <c r="F9693" s="7"/>
      <c r="G9693" s="7"/>
      <c r="H9693" s="7"/>
      <c r="I9693" s="10"/>
      <c r="J9693" s="25"/>
      <c r="K9693" s="250"/>
      <c r="L9693" s="31"/>
      <c r="M9693" s="9"/>
      <c r="N9693" s="11" t="s">
        <v>25</v>
      </c>
      <c r="O9693" s="39"/>
      <c r="P9693" s="47"/>
      <c r="Q9693" s="13"/>
      <c r="R9693" s="248">
        <f t="shared" si="1510"/>
        <v>0</v>
      </c>
      <c r="S9693" s="248">
        <f t="shared" si="1511"/>
        <v>0</v>
      </c>
      <c r="T9693" s="248">
        <f t="shared" si="1512"/>
        <v>0</v>
      </c>
      <c r="U9693" s="248">
        <f t="shared" si="1513"/>
        <v>0</v>
      </c>
      <c r="V9693" s="13"/>
      <c r="W9693" s="7"/>
      <c r="AT9693" s="130"/>
      <c r="BF9693" s="33">
        <f t="shared" si="1519"/>
        <v>41242</v>
      </c>
      <c r="BG9693" s="34">
        <f t="shared" si="1514"/>
        <v>82.88000000000001</v>
      </c>
      <c r="BH9693" s="32">
        <f t="shared" si="1515"/>
        <v>1</v>
      </c>
      <c r="BI9693" s="32">
        <f t="shared" si="1516"/>
        <v>0</v>
      </c>
      <c r="BJ9693" s="69">
        <f t="shared" si="1517"/>
        <v>0</v>
      </c>
      <c r="BK9693" s="158" t="str">
        <f t="shared" si="1518"/>
        <v/>
      </c>
    </row>
    <row r="9694" spans="1:63" ht="12" customHeight="1" x14ac:dyDescent="0.2">
      <c r="A9694" s="8"/>
      <c r="B9694" s="7"/>
      <c r="C9694" s="7"/>
      <c r="D9694" s="7"/>
      <c r="E9694" s="7"/>
      <c r="F9694" s="7"/>
      <c r="G9694" s="7"/>
      <c r="H9694" s="7"/>
      <c r="I9694" s="10"/>
      <c r="J9694" s="25"/>
      <c r="K9694" s="250"/>
      <c r="L9694" s="31"/>
      <c r="M9694" s="9"/>
      <c r="N9694" s="11" t="s">
        <v>25</v>
      </c>
      <c r="O9694" s="39"/>
      <c r="P9694" s="47"/>
      <c r="Q9694" s="13"/>
      <c r="R9694" s="248">
        <f t="shared" si="1510"/>
        <v>0</v>
      </c>
      <c r="S9694" s="248">
        <f t="shared" si="1511"/>
        <v>0</v>
      </c>
      <c r="T9694" s="248">
        <f t="shared" si="1512"/>
        <v>0</v>
      </c>
      <c r="U9694" s="248">
        <f t="shared" si="1513"/>
        <v>0</v>
      </c>
      <c r="V9694" s="13"/>
      <c r="W9694" s="7"/>
      <c r="AT9694" s="130"/>
      <c r="BF9694" s="33">
        <f t="shared" si="1519"/>
        <v>41242</v>
      </c>
      <c r="BG9694" s="34">
        <f t="shared" si="1514"/>
        <v>82.88000000000001</v>
      </c>
      <c r="BH9694" s="32">
        <f t="shared" si="1515"/>
        <v>1</v>
      </c>
      <c r="BI9694" s="32">
        <f t="shared" si="1516"/>
        <v>0</v>
      </c>
      <c r="BJ9694" s="69">
        <f t="shared" si="1517"/>
        <v>0</v>
      </c>
      <c r="BK9694" s="158" t="str">
        <f t="shared" si="1518"/>
        <v/>
      </c>
    </row>
    <row r="9695" spans="1:63" ht="12" customHeight="1" x14ac:dyDescent="0.2">
      <c r="A9695" s="8"/>
      <c r="B9695" s="7"/>
      <c r="C9695" s="7"/>
      <c r="D9695" s="7"/>
      <c r="E9695" s="7"/>
      <c r="F9695" s="7"/>
      <c r="G9695" s="7"/>
      <c r="H9695" s="7"/>
      <c r="I9695" s="10"/>
      <c r="J9695" s="25"/>
      <c r="K9695" s="250"/>
      <c r="L9695" s="31"/>
      <c r="M9695" s="9"/>
      <c r="N9695" s="11" t="s">
        <v>25</v>
      </c>
      <c r="O9695" s="39"/>
      <c r="P9695" s="47"/>
      <c r="Q9695" s="13"/>
      <c r="R9695" s="248">
        <f t="shared" si="1510"/>
        <v>0</v>
      </c>
      <c r="S9695" s="248">
        <f t="shared" si="1511"/>
        <v>0</v>
      </c>
      <c r="T9695" s="248">
        <f t="shared" si="1512"/>
        <v>0</v>
      </c>
      <c r="U9695" s="248">
        <f t="shared" si="1513"/>
        <v>0</v>
      </c>
      <c r="V9695" s="13"/>
      <c r="W9695" s="7"/>
      <c r="AT9695" s="130"/>
      <c r="BF9695" s="33">
        <f t="shared" si="1519"/>
        <v>41242</v>
      </c>
      <c r="BG9695" s="34">
        <f t="shared" si="1514"/>
        <v>82.88000000000001</v>
      </c>
      <c r="BH9695" s="32">
        <f t="shared" si="1515"/>
        <v>1</v>
      </c>
      <c r="BI9695" s="32">
        <f t="shared" si="1516"/>
        <v>0</v>
      </c>
      <c r="BJ9695" s="69">
        <f t="shared" si="1517"/>
        <v>0</v>
      </c>
      <c r="BK9695" s="158" t="str">
        <f t="shared" si="1518"/>
        <v/>
      </c>
    </row>
    <row r="9696" spans="1:63" ht="12" customHeight="1" x14ac:dyDescent="0.2">
      <c r="A9696" s="8"/>
      <c r="B9696" s="7"/>
      <c r="C9696" s="7"/>
      <c r="D9696" s="7"/>
      <c r="E9696" s="7"/>
      <c r="F9696" s="7"/>
      <c r="G9696" s="7"/>
      <c r="H9696" s="7"/>
      <c r="I9696" s="10"/>
      <c r="J9696" s="25"/>
      <c r="K9696" s="250"/>
      <c r="L9696" s="31"/>
      <c r="M9696" s="9"/>
      <c r="N9696" s="11" t="s">
        <v>25</v>
      </c>
      <c r="O9696" s="39"/>
      <c r="P9696" s="47"/>
      <c r="Q9696" s="13"/>
      <c r="R9696" s="248">
        <f t="shared" si="1510"/>
        <v>0</v>
      </c>
      <c r="S9696" s="248">
        <f t="shared" si="1511"/>
        <v>0</v>
      </c>
      <c r="T9696" s="248">
        <f t="shared" si="1512"/>
        <v>0</v>
      </c>
      <c r="U9696" s="248">
        <f t="shared" si="1513"/>
        <v>0</v>
      </c>
      <c r="V9696" s="13"/>
      <c r="W9696" s="7"/>
      <c r="AT9696" s="130"/>
      <c r="BF9696" s="33">
        <f t="shared" si="1519"/>
        <v>41242</v>
      </c>
      <c r="BG9696" s="34">
        <f t="shared" si="1514"/>
        <v>82.88000000000001</v>
      </c>
      <c r="BH9696" s="32">
        <f t="shared" si="1515"/>
        <v>1</v>
      </c>
      <c r="BI9696" s="32">
        <f t="shared" si="1516"/>
        <v>0</v>
      </c>
      <c r="BJ9696" s="69">
        <f t="shared" si="1517"/>
        <v>0</v>
      </c>
      <c r="BK9696" s="158" t="str">
        <f t="shared" si="1518"/>
        <v/>
      </c>
    </row>
    <row r="9697" spans="1:63" ht="12" customHeight="1" x14ac:dyDescent="0.2">
      <c r="A9697" s="8"/>
      <c r="B9697" s="7"/>
      <c r="C9697" s="7"/>
      <c r="D9697" s="7"/>
      <c r="E9697" s="7"/>
      <c r="F9697" s="7"/>
      <c r="G9697" s="7"/>
      <c r="H9697" s="7"/>
      <c r="I9697" s="10"/>
      <c r="J9697" s="25"/>
      <c r="K9697" s="250"/>
      <c r="L9697" s="31"/>
      <c r="M9697" s="9"/>
      <c r="N9697" s="11" t="s">
        <v>25</v>
      </c>
      <c r="O9697" s="39"/>
      <c r="P9697" s="47"/>
      <c r="Q9697" s="13"/>
      <c r="R9697" s="248">
        <f t="shared" si="1510"/>
        <v>0</v>
      </c>
      <c r="S9697" s="248">
        <f t="shared" si="1511"/>
        <v>0</v>
      </c>
      <c r="T9697" s="248">
        <f t="shared" si="1512"/>
        <v>0</v>
      </c>
      <c r="U9697" s="248">
        <f t="shared" si="1513"/>
        <v>0</v>
      </c>
      <c r="V9697" s="13"/>
      <c r="W9697" s="7"/>
      <c r="AT9697" s="130"/>
      <c r="BF9697" s="33">
        <f t="shared" si="1519"/>
        <v>41242</v>
      </c>
      <c r="BG9697" s="34">
        <f t="shared" si="1514"/>
        <v>82.88000000000001</v>
      </c>
      <c r="BH9697" s="32">
        <f t="shared" si="1515"/>
        <v>1</v>
      </c>
      <c r="BI9697" s="32">
        <f t="shared" si="1516"/>
        <v>0</v>
      </c>
      <c r="BJ9697" s="69">
        <f t="shared" si="1517"/>
        <v>0</v>
      </c>
      <c r="BK9697" s="158" t="str">
        <f t="shared" si="1518"/>
        <v/>
      </c>
    </row>
    <row r="9698" spans="1:63" ht="12" customHeight="1" x14ac:dyDescent="0.2">
      <c r="A9698" s="8"/>
      <c r="B9698" s="7"/>
      <c r="C9698" s="7"/>
      <c r="D9698" s="7"/>
      <c r="E9698" s="7"/>
      <c r="F9698" s="7"/>
      <c r="G9698" s="7"/>
      <c r="H9698" s="7"/>
      <c r="I9698" s="10"/>
      <c r="J9698" s="25"/>
      <c r="K9698" s="250"/>
      <c r="L9698" s="31"/>
      <c r="M9698" s="9"/>
      <c r="N9698" s="11" t="s">
        <v>25</v>
      </c>
      <c r="O9698" s="39"/>
      <c r="P9698" s="47"/>
      <c r="Q9698" s="13"/>
      <c r="R9698" s="248">
        <f t="shared" si="1510"/>
        <v>0</v>
      </c>
      <c r="S9698" s="248">
        <f t="shared" si="1511"/>
        <v>0</v>
      </c>
      <c r="T9698" s="248">
        <f t="shared" si="1512"/>
        <v>0</v>
      </c>
      <c r="U9698" s="248">
        <f t="shared" si="1513"/>
        <v>0</v>
      </c>
      <c r="V9698" s="13"/>
      <c r="W9698" s="7"/>
      <c r="AT9698" s="130"/>
      <c r="BF9698" s="33">
        <f t="shared" si="1519"/>
        <v>41242</v>
      </c>
      <c r="BG9698" s="34">
        <f t="shared" si="1514"/>
        <v>82.88000000000001</v>
      </c>
      <c r="BH9698" s="32">
        <f t="shared" si="1515"/>
        <v>1</v>
      </c>
      <c r="BI9698" s="32">
        <f t="shared" si="1516"/>
        <v>0</v>
      </c>
      <c r="BJ9698" s="69">
        <f t="shared" si="1517"/>
        <v>0</v>
      </c>
      <c r="BK9698" s="158" t="str">
        <f t="shared" si="1518"/>
        <v/>
      </c>
    </row>
    <row r="9699" spans="1:63" ht="12" customHeight="1" x14ac:dyDescent="0.2">
      <c r="A9699" s="8"/>
      <c r="B9699" s="7"/>
      <c r="C9699" s="7"/>
      <c r="D9699" s="7"/>
      <c r="E9699" s="7"/>
      <c r="F9699" s="7"/>
      <c r="G9699" s="7"/>
      <c r="H9699" s="7"/>
      <c r="I9699" s="10"/>
      <c r="J9699" s="25"/>
      <c r="K9699" s="250"/>
      <c r="L9699" s="31"/>
      <c r="M9699" s="9"/>
      <c r="N9699" s="11" t="s">
        <v>25</v>
      </c>
      <c r="O9699" s="39"/>
      <c r="P9699" s="47"/>
      <c r="Q9699" s="13"/>
      <c r="R9699" s="248">
        <f t="shared" si="1510"/>
        <v>0</v>
      </c>
      <c r="S9699" s="248">
        <f t="shared" si="1511"/>
        <v>0</v>
      </c>
      <c r="T9699" s="248">
        <f t="shared" si="1512"/>
        <v>0</v>
      </c>
      <c r="U9699" s="248">
        <f t="shared" si="1513"/>
        <v>0</v>
      </c>
      <c r="V9699" s="13"/>
      <c r="W9699" s="7"/>
      <c r="AT9699" s="130"/>
      <c r="BF9699" s="33">
        <f t="shared" si="1519"/>
        <v>41242</v>
      </c>
      <c r="BG9699" s="34">
        <f t="shared" si="1514"/>
        <v>82.88000000000001</v>
      </c>
      <c r="BH9699" s="32">
        <f t="shared" si="1515"/>
        <v>1</v>
      </c>
      <c r="BI9699" s="32">
        <f t="shared" si="1516"/>
        <v>0</v>
      </c>
      <c r="BJ9699" s="69">
        <f t="shared" si="1517"/>
        <v>0</v>
      </c>
      <c r="BK9699" s="158" t="str">
        <f t="shared" si="1518"/>
        <v/>
      </c>
    </row>
    <row r="9700" spans="1:63" ht="12" customHeight="1" x14ac:dyDescent="0.2">
      <c r="A9700" s="8"/>
      <c r="B9700" s="7"/>
      <c r="C9700" s="7"/>
      <c r="D9700" s="7"/>
      <c r="E9700" s="7"/>
      <c r="F9700" s="7"/>
      <c r="G9700" s="7"/>
      <c r="H9700" s="7"/>
      <c r="I9700" s="10"/>
      <c r="J9700" s="25"/>
      <c r="K9700" s="250"/>
      <c r="L9700" s="31"/>
      <c r="M9700" s="9"/>
      <c r="N9700" s="11" t="s">
        <v>25</v>
      </c>
      <c r="O9700" s="39"/>
      <c r="P9700" s="47"/>
      <c r="Q9700" s="13"/>
      <c r="R9700" s="248">
        <f t="shared" si="1510"/>
        <v>0</v>
      </c>
      <c r="S9700" s="248">
        <f t="shared" si="1511"/>
        <v>0</v>
      </c>
      <c r="T9700" s="248">
        <f t="shared" si="1512"/>
        <v>0</v>
      </c>
      <c r="U9700" s="248">
        <f t="shared" si="1513"/>
        <v>0</v>
      </c>
      <c r="V9700" s="13"/>
      <c r="W9700" s="7"/>
      <c r="Y9700" s="19"/>
      <c r="AT9700" s="130"/>
      <c r="BF9700" s="33">
        <f t="shared" si="1519"/>
        <v>41242</v>
      </c>
      <c r="BG9700" s="34">
        <f t="shared" si="1514"/>
        <v>82.88000000000001</v>
      </c>
      <c r="BH9700" s="32">
        <f t="shared" si="1515"/>
        <v>1</v>
      </c>
      <c r="BI9700" s="32">
        <f t="shared" si="1516"/>
        <v>0</v>
      </c>
      <c r="BJ9700" s="69">
        <f t="shared" si="1517"/>
        <v>0</v>
      </c>
      <c r="BK9700" s="158" t="str">
        <f t="shared" si="1518"/>
        <v/>
      </c>
    </row>
    <row r="9701" spans="1:63" ht="12" customHeight="1" x14ac:dyDescent="0.2">
      <c r="A9701" s="8"/>
      <c r="B9701" s="7"/>
      <c r="C9701" s="7"/>
      <c r="D9701" s="7"/>
      <c r="E9701" s="7"/>
      <c r="F9701" s="7"/>
      <c r="G9701" s="7"/>
      <c r="H9701" s="7"/>
      <c r="I9701" s="10"/>
      <c r="J9701" s="25"/>
      <c r="K9701" s="250"/>
      <c r="L9701" s="31"/>
      <c r="M9701" s="9"/>
      <c r="N9701" s="11" t="s">
        <v>25</v>
      </c>
      <c r="O9701" s="39"/>
      <c r="P9701" s="47"/>
      <c r="Q9701" s="13"/>
      <c r="R9701" s="248">
        <f t="shared" si="1510"/>
        <v>0</v>
      </c>
      <c r="S9701" s="248">
        <f t="shared" si="1511"/>
        <v>0</v>
      </c>
      <c r="T9701" s="248">
        <f t="shared" si="1512"/>
        <v>0</v>
      </c>
      <c r="U9701" s="248">
        <f t="shared" si="1513"/>
        <v>0</v>
      </c>
      <c r="V9701" s="13"/>
      <c r="W9701" s="7"/>
      <c r="Y9701" s="19"/>
      <c r="AT9701" s="130"/>
      <c r="BF9701" s="33">
        <f t="shared" si="1519"/>
        <v>41242</v>
      </c>
      <c r="BG9701" s="34">
        <f t="shared" si="1514"/>
        <v>82.88000000000001</v>
      </c>
      <c r="BH9701" s="32">
        <f t="shared" si="1515"/>
        <v>1</v>
      </c>
      <c r="BI9701" s="32">
        <f t="shared" si="1516"/>
        <v>0</v>
      </c>
      <c r="BJ9701" s="69">
        <f t="shared" si="1517"/>
        <v>0</v>
      </c>
      <c r="BK9701" s="158" t="str">
        <f t="shared" si="1518"/>
        <v/>
      </c>
    </row>
    <row r="9702" spans="1:63" ht="12" customHeight="1" x14ac:dyDescent="0.2">
      <c r="A9702" s="8"/>
      <c r="B9702" s="7"/>
      <c r="C9702" s="7"/>
      <c r="D9702" s="7"/>
      <c r="E9702" s="7"/>
      <c r="F9702" s="7"/>
      <c r="G9702" s="7"/>
      <c r="H9702" s="7"/>
      <c r="I9702" s="10"/>
      <c r="J9702" s="25"/>
      <c r="K9702" s="250"/>
      <c r="L9702" s="31"/>
      <c r="M9702" s="9"/>
      <c r="N9702" s="11" t="s">
        <v>25</v>
      </c>
      <c r="O9702" s="39"/>
      <c r="P9702" s="47"/>
      <c r="Q9702" s="13"/>
      <c r="R9702" s="248">
        <f t="shared" si="1510"/>
        <v>0</v>
      </c>
      <c r="S9702" s="248">
        <f t="shared" si="1511"/>
        <v>0</v>
      </c>
      <c r="T9702" s="248">
        <f t="shared" si="1512"/>
        <v>0</v>
      </c>
      <c r="U9702" s="248">
        <f t="shared" si="1513"/>
        <v>0</v>
      </c>
      <c r="V9702" s="13"/>
      <c r="W9702" s="7"/>
      <c r="Y9702" s="19"/>
      <c r="AT9702" s="130"/>
      <c r="BF9702" s="33">
        <f t="shared" si="1519"/>
        <v>41242</v>
      </c>
      <c r="BG9702" s="34">
        <f t="shared" si="1514"/>
        <v>82.88000000000001</v>
      </c>
      <c r="BH9702" s="32">
        <f t="shared" si="1515"/>
        <v>1</v>
      </c>
      <c r="BI9702" s="32">
        <f t="shared" si="1516"/>
        <v>0</v>
      </c>
      <c r="BJ9702" s="69">
        <f t="shared" si="1517"/>
        <v>0</v>
      </c>
      <c r="BK9702" s="158" t="str">
        <f t="shared" si="1518"/>
        <v/>
      </c>
    </row>
    <row r="9703" spans="1:63" ht="12" customHeight="1" x14ac:dyDescent="0.2">
      <c r="A9703" s="8"/>
      <c r="B9703" s="7"/>
      <c r="C9703" s="7"/>
      <c r="D9703" s="7"/>
      <c r="E9703" s="7"/>
      <c r="F9703" s="7"/>
      <c r="G9703" s="7"/>
      <c r="H9703" s="7"/>
      <c r="I9703" s="10"/>
      <c r="J9703" s="25"/>
      <c r="K9703" s="250"/>
      <c r="L9703" s="31"/>
      <c r="M9703" s="9"/>
      <c r="N9703" s="11" t="s">
        <v>25</v>
      </c>
      <c r="O9703" s="39"/>
      <c r="P9703" s="47"/>
      <c r="Q9703" s="13"/>
      <c r="R9703" s="248">
        <f t="shared" si="1510"/>
        <v>0</v>
      </c>
      <c r="S9703" s="248">
        <f t="shared" si="1511"/>
        <v>0</v>
      </c>
      <c r="T9703" s="248">
        <f t="shared" si="1512"/>
        <v>0</v>
      </c>
      <c r="U9703" s="248">
        <f t="shared" si="1513"/>
        <v>0</v>
      </c>
      <c r="V9703" s="13"/>
      <c r="W9703" s="7"/>
      <c r="Y9703" s="19"/>
      <c r="AT9703" s="130"/>
      <c r="BF9703" s="33">
        <f t="shared" si="1519"/>
        <v>41242</v>
      </c>
      <c r="BG9703" s="34">
        <f t="shared" si="1514"/>
        <v>82.88000000000001</v>
      </c>
      <c r="BH9703" s="32">
        <f t="shared" si="1515"/>
        <v>1</v>
      </c>
      <c r="BI9703" s="32">
        <f t="shared" si="1516"/>
        <v>0</v>
      </c>
      <c r="BJ9703" s="69">
        <f t="shared" si="1517"/>
        <v>0</v>
      </c>
      <c r="BK9703" s="158" t="str">
        <f t="shared" si="1518"/>
        <v/>
      </c>
    </row>
    <row r="9704" spans="1:63" ht="12" customHeight="1" x14ac:dyDescent="0.2">
      <c r="A9704" s="8"/>
      <c r="B9704" s="7"/>
      <c r="C9704" s="7"/>
      <c r="D9704" s="7"/>
      <c r="E9704" s="7"/>
      <c r="F9704" s="7"/>
      <c r="G9704" s="7"/>
      <c r="H9704" s="7"/>
      <c r="I9704" s="10"/>
      <c r="J9704" s="25"/>
      <c r="K9704" s="250"/>
      <c r="L9704" s="31"/>
      <c r="M9704" s="9"/>
      <c r="N9704" s="11" t="s">
        <v>25</v>
      </c>
      <c r="O9704" s="39"/>
      <c r="P9704" s="47"/>
      <c r="Q9704" s="13"/>
      <c r="R9704" s="248">
        <f t="shared" si="1510"/>
        <v>0</v>
      </c>
      <c r="S9704" s="248">
        <f t="shared" si="1511"/>
        <v>0</v>
      </c>
      <c r="T9704" s="248">
        <f t="shared" si="1512"/>
        <v>0</v>
      </c>
      <c r="U9704" s="248">
        <f t="shared" si="1513"/>
        <v>0</v>
      </c>
      <c r="V9704" s="13"/>
      <c r="W9704" s="7"/>
      <c r="Y9704" s="19"/>
      <c r="AT9704" s="130"/>
      <c r="BF9704" s="33">
        <f t="shared" si="1519"/>
        <v>41242</v>
      </c>
      <c r="BG9704" s="34">
        <f t="shared" si="1514"/>
        <v>82.88000000000001</v>
      </c>
      <c r="BH9704" s="32">
        <f t="shared" si="1515"/>
        <v>1</v>
      </c>
      <c r="BI9704" s="32">
        <f t="shared" si="1516"/>
        <v>0</v>
      </c>
      <c r="BJ9704" s="69">
        <f t="shared" si="1517"/>
        <v>0</v>
      </c>
      <c r="BK9704" s="158" t="str">
        <f t="shared" si="1518"/>
        <v/>
      </c>
    </row>
    <row r="9705" spans="1:63" ht="12" customHeight="1" x14ac:dyDescent="0.2">
      <c r="A9705" s="8"/>
      <c r="B9705" s="7"/>
      <c r="C9705" s="7"/>
      <c r="D9705" s="7"/>
      <c r="E9705" s="7"/>
      <c r="F9705" s="7"/>
      <c r="G9705" s="7"/>
      <c r="H9705" s="7"/>
      <c r="I9705" s="10"/>
      <c r="J9705" s="25"/>
      <c r="K9705" s="250"/>
      <c r="L9705" s="31"/>
      <c r="M9705" s="9"/>
      <c r="N9705" s="11" t="s">
        <v>25</v>
      </c>
      <c r="O9705" s="39"/>
      <c r="P9705" s="47"/>
      <c r="Q9705" s="13"/>
      <c r="R9705" s="248">
        <f t="shared" si="1510"/>
        <v>0</v>
      </c>
      <c r="S9705" s="248">
        <f t="shared" si="1511"/>
        <v>0</v>
      </c>
      <c r="T9705" s="248">
        <f t="shared" si="1512"/>
        <v>0</v>
      </c>
      <c r="U9705" s="248">
        <f t="shared" si="1513"/>
        <v>0</v>
      </c>
      <c r="V9705" s="13"/>
      <c r="W9705" s="7"/>
      <c r="Y9705" s="19"/>
      <c r="AT9705" s="130"/>
      <c r="BF9705" s="33">
        <f t="shared" si="1519"/>
        <v>41242</v>
      </c>
      <c r="BG9705" s="34">
        <f t="shared" si="1514"/>
        <v>82.88000000000001</v>
      </c>
      <c r="BH9705" s="32">
        <f t="shared" si="1515"/>
        <v>1</v>
      </c>
      <c r="BI9705" s="32">
        <f t="shared" si="1516"/>
        <v>0</v>
      </c>
      <c r="BJ9705" s="69">
        <f t="shared" si="1517"/>
        <v>0</v>
      </c>
      <c r="BK9705" s="158" t="str">
        <f t="shared" si="1518"/>
        <v/>
      </c>
    </row>
    <row r="9706" spans="1:63" ht="12" customHeight="1" x14ac:dyDescent="0.2">
      <c r="A9706" s="8"/>
      <c r="B9706" s="7"/>
      <c r="C9706" s="7"/>
      <c r="D9706" s="7"/>
      <c r="E9706" s="7"/>
      <c r="F9706" s="7"/>
      <c r="G9706" s="7"/>
      <c r="H9706" s="7"/>
      <c r="I9706" s="10"/>
      <c r="J9706" s="25"/>
      <c r="K9706" s="250"/>
      <c r="L9706" s="31"/>
      <c r="M9706" s="9"/>
      <c r="N9706" s="11" t="s">
        <v>25</v>
      </c>
      <c r="O9706" s="39"/>
      <c r="P9706" s="47"/>
      <c r="Q9706" s="13"/>
      <c r="R9706" s="248">
        <f t="shared" si="1510"/>
        <v>0</v>
      </c>
      <c r="S9706" s="248">
        <f t="shared" si="1511"/>
        <v>0</v>
      </c>
      <c r="T9706" s="248">
        <f t="shared" si="1512"/>
        <v>0</v>
      </c>
      <c r="U9706" s="248">
        <f t="shared" si="1513"/>
        <v>0</v>
      </c>
      <c r="V9706" s="13"/>
      <c r="W9706" s="7"/>
      <c r="Y9706" s="19"/>
      <c r="AT9706" s="130"/>
      <c r="BF9706" s="33">
        <f t="shared" si="1519"/>
        <v>41242</v>
      </c>
      <c r="BG9706" s="34">
        <f t="shared" si="1514"/>
        <v>82.88000000000001</v>
      </c>
      <c r="BH9706" s="32">
        <f t="shared" si="1515"/>
        <v>1</v>
      </c>
      <c r="BI9706" s="32">
        <f t="shared" si="1516"/>
        <v>0</v>
      </c>
      <c r="BJ9706" s="69">
        <f t="shared" si="1517"/>
        <v>0</v>
      </c>
      <c r="BK9706" s="158" t="str">
        <f t="shared" si="1518"/>
        <v/>
      </c>
    </row>
    <row r="9707" spans="1:63" ht="12" customHeight="1" x14ac:dyDescent="0.2">
      <c r="A9707" s="8"/>
      <c r="B9707" s="7"/>
      <c r="C9707" s="7"/>
      <c r="D9707" s="7"/>
      <c r="E9707" s="7"/>
      <c r="F9707" s="7"/>
      <c r="G9707" s="7"/>
      <c r="H9707" s="7"/>
      <c r="I9707" s="10"/>
      <c r="J9707" s="25"/>
      <c r="K9707" s="250"/>
      <c r="L9707" s="31"/>
      <c r="M9707" s="9"/>
      <c r="N9707" s="11" t="s">
        <v>25</v>
      </c>
      <c r="O9707" s="39"/>
      <c r="P9707" s="47"/>
      <c r="Q9707" s="13"/>
      <c r="R9707" s="248">
        <f t="shared" si="1510"/>
        <v>0</v>
      </c>
      <c r="S9707" s="248">
        <f t="shared" si="1511"/>
        <v>0</v>
      </c>
      <c r="T9707" s="248">
        <f t="shared" si="1512"/>
        <v>0</v>
      </c>
      <c r="U9707" s="248">
        <f t="shared" si="1513"/>
        <v>0</v>
      </c>
      <c r="V9707" s="13"/>
      <c r="W9707" s="7"/>
      <c r="Y9707" s="19"/>
      <c r="AT9707" s="130"/>
      <c r="BF9707" s="33">
        <f t="shared" si="1519"/>
        <v>41242</v>
      </c>
      <c r="BG9707" s="34">
        <f t="shared" si="1514"/>
        <v>82.88000000000001</v>
      </c>
      <c r="BH9707" s="32">
        <f t="shared" si="1515"/>
        <v>1</v>
      </c>
      <c r="BI9707" s="32">
        <f t="shared" si="1516"/>
        <v>0</v>
      </c>
      <c r="BJ9707" s="69">
        <f t="shared" si="1517"/>
        <v>0</v>
      </c>
      <c r="BK9707" s="158" t="str">
        <f t="shared" si="1518"/>
        <v/>
      </c>
    </row>
    <row r="9708" spans="1:63" ht="12" customHeight="1" x14ac:dyDescent="0.2">
      <c r="A9708" s="8"/>
      <c r="B9708" s="7"/>
      <c r="C9708" s="7"/>
      <c r="D9708" s="7"/>
      <c r="E9708" s="7"/>
      <c r="F9708" s="7"/>
      <c r="G9708" s="7"/>
      <c r="H9708" s="7"/>
      <c r="I9708" s="10"/>
      <c r="J9708" s="25"/>
      <c r="K9708" s="250"/>
      <c r="L9708" s="31"/>
      <c r="M9708" s="9"/>
      <c r="N9708" s="11" t="s">
        <v>25</v>
      </c>
      <c r="O9708" s="39"/>
      <c r="P9708" s="47"/>
      <c r="Q9708" s="13"/>
      <c r="R9708" s="248">
        <f t="shared" si="1510"/>
        <v>0</v>
      </c>
      <c r="S9708" s="248">
        <f t="shared" si="1511"/>
        <v>0</v>
      </c>
      <c r="T9708" s="248">
        <f t="shared" si="1512"/>
        <v>0</v>
      </c>
      <c r="U9708" s="248">
        <f t="shared" si="1513"/>
        <v>0</v>
      </c>
      <c r="V9708" s="13"/>
      <c r="W9708" s="7"/>
      <c r="Y9708" s="19"/>
      <c r="AT9708" s="130"/>
      <c r="BF9708" s="33">
        <f t="shared" si="1519"/>
        <v>41242</v>
      </c>
      <c r="BG9708" s="34">
        <f t="shared" si="1514"/>
        <v>82.88000000000001</v>
      </c>
      <c r="BH9708" s="32">
        <f t="shared" si="1515"/>
        <v>1</v>
      </c>
      <c r="BI9708" s="32">
        <f t="shared" si="1516"/>
        <v>0</v>
      </c>
      <c r="BJ9708" s="69">
        <f t="shared" si="1517"/>
        <v>0</v>
      </c>
      <c r="BK9708" s="158" t="str">
        <f t="shared" si="1518"/>
        <v/>
      </c>
    </row>
    <row r="9709" spans="1:63" ht="12" customHeight="1" x14ac:dyDescent="0.2">
      <c r="A9709" s="8"/>
      <c r="B9709" s="7"/>
      <c r="C9709" s="7"/>
      <c r="D9709" s="7"/>
      <c r="E9709" s="7"/>
      <c r="F9709" s="7"/>
      <c r="G9709" s="7"/>
      <c r="H9709" s="7"/>
      <c r="I9709" s="10"/>
      <c r="J9709" s="25"/>
      <c r="K9709" s="250"/>
      <c r="L9709" s="31"/>
      <c r="M9709" s="9"/>
      <c r="N9709" s="11" t="s">
        <v>25</v>
      </c>
      <c r="O9709" s="39"/>
      <c r="P9709" s="47"/>
      <c r="Q9709" s="13"/>
      <c r="R9709" s="248">
        <f t="shared" si="1510"/>
        <v>0</v>
      </c>
      <c r="S9709" s="248">
        <f t="shared" si="1511"/>
        <v>0</v>
      </c>
      <c r="T9709" s="248">
        <f t="shared" si="1512"/>
        <v>0</v>
      </c>
      <c r="U9709" s="248">
        <f t="shared" si="1513"/>
        <v>0</v>
      </c>
      <c r="V9709" s="13"/>
      <c r="W9709" s="7"/>
      <c r="Y9709" s="19"/>
      <c r="AT9709" s="130"/>
      <c r="BF9709" s="33">
        <f t="shared" si="1519"/>
        <v>41242</v>
      </c>
      <c r="BG9709" s="34">
        <f t="shared" si="1514"/>
        <v>82.88000000000001</v>
      </c>
      <c r="BH9709" s="32">
        <f t="shared" si="1515"/>
        <v>1</v>
      </c>
      <c r="BI9709" s="32">
        <f t="shared" si="1516"/>
        <v>0</v>
      </c>
      <c r="BJ9709" s="69">
        <f t="shared" si="1517"/>
        <v>0</v>
      </c>
      <c r="BK9709" s="158" t="str">
        <f t="shared" si="1518"/>
        <v/>
      </c>
    </row>
    <row r="9710" spans="1:63" ht="12" customHeight="1" x14ac:dyDescent="0.2">
      <c r="A9710" s="8"/>
      <c r="B9710" s="7"/>
      <c r="C9710" s="7"/>
      <c r="D9710" s="7"/>
      <c r="E9710" s="7"/>
      <c r="F9710" s="7"/>
      <c r="G9710" s="7"/>
      <c r="H9710" s="7"/>
      <c r="I9710" s="10"/>
      <c r="J9710" s="25"/>
      <c r="K9710" s="250"/>
      <c r="L9710" s="31"/>
      <c r="M9710" s="9"/>
      <c r="N9710" s="11" t="s">
        <v>25</v>
      </c>
      <c r="O9710" s="39"/>
      <c r="P9710" s="47"/>
      <c r="Q9710" s="13"/>
      <c r="R9710" s="248">
        <f t="shared" si="1510"/>
        <v>0</v>
      </c>
      <c r="S9710" s="248">
        <f t="shared" si="1511"/>
        <v>0</v>
      </c>
      <c r="T9710" s="248">
        <f t="shared" si="1512"/>
        <v>0</v>
      </c>
      <c r="U9710" s="248">
        <f t="shared" si="1513"/>
        <v>0</v>
      </c>
      <c r="V9710" s="13"/>
      <c r="W9710" s="7"/>
      <c r="Y9710" s="19"/>
      <c r="AT9710" s="130"/>
      <c r="BF9710" s="33">
        <f t="shared" si="1519"/>
        <v>41242</v>
      </c>
      <c r="BG9710" s="34">
        <f t="shared" si="1514"/>
        <v>82.88000000000001</v>
      </c>
      <c r="BH9710" s="32">
        <f t="shared" si="1515"/>
        <v>1</v>
      </c>
      <c r="BI9710" s="32">
        <f t="shared" si="1516"/>
        <v>0</v>
      </c>
      <c r="BJ9710" s="69">
        <f t="shared" si="1517"/>
        <v>0</v>
      </c>
      <c r="BK9710" s="158" t="str">
        <f t="shared" si="1518"/>
        <v/>
      </c>
    </row>
    <row r="9711" spans="1:63" ht="12" customHeight="1" x14ac:dyDescent="0.2">
      <c r="A9711" s="8"/>
      <c r="B9711" s="7"/>
      <c r="C9711" s="7"/>
      <c r="D9711" s="7"/>
      <c r="E9711" s="7"/>
      <c r="F9711" s="7"/>
      <c r="G9711" s="7"/>
      <c r="H9711" s="7"/>
      <c r="I9711" s="10"/>
      <c r="J9711" s="25"/>
      <c r="K9711" s="250"/>
      <c r="L9711" s="31"/>
      <c r="M9711" s="9"/>
      <c r="N9711" s="11" t="s">
        <v>25</v>
      </c>
      <c r="O9711" s="39"/>
      <c r="P9711" s="47"/>
      <c r="Q9711" s="13"/>
      <c r="R9711" s="248">
        <f t="shared" si="1510"/>
        <v>0</v>
      </c>
      <c r="S9711" s="248">
        <f t="shared" si="1511"/>
        <v>0</v>
      </c>
      <c r="T9711" s="248">
        <f t="shared" si="1512"/>
        <v>0</v>
      </c>
      <c r="U9711" s="248">
        <f t="shared" si="1513"/>
        <v>0</v>
      </c>
      <c r="V9711" s="13"/>
      <c r="W9711" s="7"/>
      <c r="Y9711" s="19"/>
      <c r="AT9711" s="130"/>
      <c r="BF9711" s="33">
        <f t="shared" si="1519"/>
        <v>41242</v>
      </c>
      <c r="BG9711" s="34">
        <f t="shared" si="1514"/>
        <v>82.88000000000001</v>
      </c>
      <c r="BH9711" s="32">
        <f t="shared" si="1515"/>
        <v>1</v>
      </c>
      <c r="BI9711" s="32">
        <f t="shared" si="1516"/>
        <v>0</v>
      </c>
      <c r="BJ9711" s="69">
        <f t="shared" si="1517"/>
        <v>0</v>
      </c>
      <c r="BK9711" s="158" t="str">
        <f t="shared" si="1518"/>
        <v/>
      </c>
    </row>
    <row r="9712" spans="1:63" ht="12" customHeight="1" x14ac:dyDescent="0.2">
      <c r="A9712" s="8"/>
      <c r="B9712" s="7"/>
      <c r="C9712" s="7"/>
      <c r="D9712" s="7"/>
      <c r="E9712" s="7"/>
      <c r="F9712" s="7"/>
      <c r="G9712" s="7"/>
      <c r="H9712" s="7"/>
      <c r="I9712" s="10"/>
      <c r="J9712" s="25"/>
      <c r="K9712" s="250"/>
      <c r="L9712" s="31"/>
      <c r="M9712" s="9"/>
      <c r="N9712" s="11" t="s">
        <v>25</v>
      </c>
      <c r="O9712" s="39"/>
      <c r="P9712" s="47"/>
      <c r="Q9712" s="13"/>
      <c r="R9712" s="248">
        <f t="shared" si="1510"/>
        <v>0</v>
      </c>
      <c r="S9712" s="248">
        <f t="shared" si="1511"/>
        <v>0</v>
      </c>
      <c r="T9712" s="248">
        <f t="shared" si="1512"/>
        <v>0</v>
      </c>
      <c r="U9712" s="248">
        <f t="shared" si="1513"/>
        <v>0</v>
      </c>
      <c r="V9712" s="13"/>
      <c r="W9712" s="7"/>
      <c r="Y9712" s="19"/>
      <c r="AT9712" s="130"/>
      <c r="BF9712" s="33">
        <f t="shared" si="1519"/>
        <v>41242</v>
      </c>
      <c r="BG9712" s="34">
        <f t="shared" si="1514"/>
        <v>82.88000000000001</v>
      </c>
      <c r="BH9712" s="32">
        <f t="shared" si="1515"/>
        <v>1</v>
      </c>
      <c r="BI9712" s="32">
        <f t="shared" si="1516"/>
        <v>0</v>
      </c>
      <c r="BJ9712" s="69">
        <f t="shared" si="1517"/>
        <v>0</v>
      </c>
      <c r="BK9712" s="158" t="str">
        <f t="shared" si="1518"/>
        <v/>
      </c>
    </row>
    <row r="9713" spans="1:63" ht="12" customHeight="1" x14ac:dyDescent="0.2">
      <c r="A9713" s="8"/>
      <c r="B9713" s="7"/>
      <c r="C9713" s="7"/>
      <c r="D9713" s="7"/>
      <c r="E9713" s="7"/>
      <c r="F9713" s="7"/>
      <c r="G9713" s="7"/>
      <c r="H9713" s="7"/>
      <c r="I9713" s="10"/>
      <c r="J9713" s="25"/>
      <c r="K9713" s="250"/>
      <c r="L9713" s="31"/>
      <c r="M9713" s="9"/>
      <c r="N9713" s="11" t="s">
        <v>25</v>
      </c>
      <c r="O9713" s="39"/>
      <c r="P9713" s="47"/>
      <c r="Q9713" s="13"/>
      <c r="R9713" s="248">
        <f t="shared" si="1510"/>
        <v>0</v>
      </c>
      <c r="S9713" s="248">
        <f t="shared" si="1511"/>
        <v>0</v>
      </c>
      <c r="T9713" s="248">
        <f t="shared" si="1512"/>
        <v>0</v>
      </c>
      <c r="U9713" s="248">
        <f t="shared" si="1513"/>
        <v>0</v>
      </c>
      <c r="V9713" s="13"/>
      <c r="W9713" s="7"/>
      <c r="Y9713" s="19"/>
      <c r="AT9713" s="130"/>
      <c r="BF9713" s="33">
        <f t="shared" si="1519"/>
        <v>41242</v>
      </c>
      <c r="BG9713" s="34">
        <f t="shared" si="1514"/>
        <v>82.88000000000001</v>
      </c>
      <c r="BH9713" s="32">
        <f t="shared" si="1515"/>
        <v>1</v>
      </c>
      <c r="BI9713" s="32">
        <f t="shared" si="1516"/>
        <v>0</v>
      </c>
      <c r="BJ9713" s="69">
        <f t="shared" si="1517"/>
        <v>0</v>
      </c>
      <c r="BK9713" s="158" t="str">
        <f t="shared" si="1518"/>
        <v/>
      </c>
    </row>
    <row r="9714" spans="1:63" ht="12" customHeight="1" x14ac:dyDescent="0.2">
      <c r="A9714" s="8"/>
      <c r="B9714" s="7"/>
      <c r="C9714" s="7"/>
      <c r="D9714" s="7"/>
      <c r="E9714" s="7"/>
      <c r="F9714" s="7"/>
      <c r="G9714" s="7"/>
      <c r="H9714" s="7"/>
      <c r="I9714" s="10"/>
      <c r="J9714" s="25"/>
      <c r="K9714" s="250"/>
      <c r="L9714" s="31"/>
      <c r="M9714" s="9"/>
      <c r="N9714" s="11" t="s">
        <v>25</v>
      </c>
      <c r="O9714" s="39"/>
      <c r="P9714" s="47"/>
      <c r="Q9714" s="13"/>
      <c r="R9714" s="248">
        <f t="shared" si="1510"/>
        <v>0</v>
      </c>
      <c r="S9714" s="248">
        <f t="shared" si="1511"/>
        <v>0</v>
      </c>
      <c r="T9714" s="248">
        <f t="shared" si="1512"/>
        <v>0</v>
      </c>
      <c r="U9714" s="248">
        <f t="shared" si="1513"/>
        <v>0</v>
      </c>
      <c r="V9714" s="13"/>
      <c r="W9714" s="7"/>
      <c r="AT9714" s="130"/>
      <c r="BF9714" s="33">
        <f t="shared" si="1519"/>
        <v>41242</v>
      </c>
      <c r="BG9714" s="34">
        <f t="shared" si="1514"/>
        <v>82.88000000000001</v>
      </c>
      <c r="BH9714" s="32">
        <f t="shared" si="1515"/>
        <v>1</v>
      </c>
      <c r="BI9714" s="32">
        <f t="shared" si="1516"/>
        <v>0</v>
      </c>
      <c r="BJ9714" s="69">
        <f t="shared" si="1517"/>
        <v>0</v>
      </c>
      <c r="BK9714" s="158" t="str">
        <f t="shared" si="1518"/>
        <v/>
      </c>
    </row>
    <row r="9715" spans="1:63" ht="12" customHeight="1" x14ac:dyDescent="0.2">
      <c r="A9715" s="8"/>
      <c r="B9715" s="7"/>
      <c r="C9715" s="7"/>
      <c r="D9715" s="7"/>
      <c r="E9715" s="7"/>
      <c r="F9715" s="7"/>
      <c r="G9715" s="7"/>
      <c r="H9715" s="7"/>
      <c r="I9715" s="10"/>
      <c r="J9715" s="25"/>
      <c r="K9715" s="250"/>
      <c r="L9715" s="31"/>
      <c r="M9715" s="9"/>
      <c r="N9715" s="11" t="s">
        <v>25</v>
      </c>
      <c r="O9715" s="39"/>
      <c r="P9715" s="47"/>
      <c r="Q9715" s="13"/>
      <c r="R9715" s="248">
        <f t="shared" si="1510"/>
        <v>0</v>
      </c>
      <c r="S9715" s="248">
        <f t="shared" si="1511"/>
        <v>0</v>
      </c>
      <c r="T9715" s="248">
        <f t="shared" si="1512"/>
        <v>0</v>
      </c>
      <c r="U9715" s="248">
        <f t="shared" si="1513"/>
        <v>0</v>
      </c>
      <c r="V9715" s="13"/>
      <c r="W9715" s="7"/>
      <c r="AT9715" s="130"/>
      <c r="BF9715" s="33">
        <f t="shared" si="1519"/>
        <v>41242</v>
      </c>
      <c r="BG9715" s="34">
        <f t="shared" si="1514"/>
        <v>82.88000000000001</v>
      </c>
      <c r="BH9715" s="32">
        <f t="shared" si="1515"/>
        <v>1</v>
      </c>
      <c r="BI9715" s="32">
        <f t="shared" si="1516"/>
        <v>0</v>
      </c>
      <c r="BJ9715" s="69">
        <f t="shared" si="1517"/>
        <v>0</v>
      </c>
      <c r="BK9715" s="158" t="str">
        <f t="shared" si="1518"/>
        <v/>
      </c>
    </row>
    <row r="9716" spans="1:63" ht="12" customHeight="1" x14ac:dyDescent="0.2">
      <c r="A9716" s="8"/>
      <c r="B9716" s="7"/>
      <c r="C9716" s="7"/>
      <c r="D9716" s="7"/>
      <c r="E9716" s="7"/>
      <c r="F9716" s="7"/>
      <c r="G9716" s="7"/>
      <c r="H9716" s="7"/>
      <c r="I9716" s="10"/>
      <c r="J9716" s="25"/>
      <c r="K9716" s="250"/>
      <c r="L9716" s="31"/>
      <c r="M9716" s="9"/>
      <c r="N9716" s="11" t="s">
        <v>25</v>
      </c>
      <c r="O9716" s="39"/>
      <c r="P9716" s="47"/>
      <c r="Q9716" s="13"/>
      <c r="R9716" s="248">
        <f t="shared" si="1510"/>
        <v>0</v>
      </c>
      <c r="S9716" s="248">
        <f t="shared" si="1511"/>
        <v>0</v>
      </c>
      <c r="T9716" s="248">
        <f t="shared" si="1512"/>
        <v>0</v>
      </c>
      <c r="U9716" s="248">
        <f t="shared" si="1513"/>
        <v>0</v>
      </c>
      <c r="V9716" s="13"/>
      <c r="W9716" s="7"/>
      <c r="AT9716" s="130"/>
      <c r="BF9716" s="33">
        <f t="shared" si="1519"/>
        <v>41242</v>
      </c>
      <c r="BG9716" s="34">
        <f t="shared" si="1514"/>
        <v>82.88000000000001</v>
      </c>
      <c r="BH9716" s="32">
        <f t="shared" si="1515"/>
        <v>1</v>
      </c>
      <c r="BI9716" s="32">
        <f t="shared" si="1516"/>
        <v>0</v>
      </c>
      <c r="BJ9716" s="69">
        <f t="shared" si="1517"/>
        <v>0</v>
      </c>
      <c r="BK9716" s="158" t="str">
        <f t="shared" si="1518"/>
        <v/>
      </c>
    </row>
    <row r="9717" spans="1:63" ht="12" customHeight="1" x14ac:dyDescent="0.2">
      <c r="A9717" s="8"/>
      <c r="B9717" s="7"/>
      <c r="C9717" s="7"/>
      <c r="D9717" s="7"/>
      <c r="E9717" s="7"/>
      <c r="F9717" s="7"/>
      <c r="G9717" s="7"/>
      <c r="H9717" s="7"/>
      <c r="I9717" s="10"/>
      <c r="J9717" s="25"/>
      <c r="K9717" s="250"/>
      <c r="L9717" s="31"/>
      <c r="M9717" s="9"/>
      <c r="N9717" s="11" t="s">
        <v>25</v>
      </c>
      <c r="O9717" s="39"/>
      <c r="P9717" s="47"/>
      <c r="Q9717" s="13"/>
      <c r="R9717" s="248">
        <f t="shared" si="1510"/>
        <v>0</v>
      </c>
      <c r="S9717" s="248">
        <f t="shared" si="1511"/>
        <v>0</v>
      </c>
      <c r="T9717" s="248">
        <f t="shared" si="1512"/>
        <v>0</v>
      </c>
      <c r="U9717" s="248">
        <f t="shared" si="1513"/>
        <v>0</v>
      </c>
      <c r="V9717" s="13"/>
      <c r="W9717" s="7"/>
      <c r="AT9717" s="130"/>
      <c r="BF9717" s="33">
        <f t="shared" si="1519"/>
        <v>41242</v>
      </c>
      <c r="BG9717" s="34">
        <f t="shared" si="1514"/>
        <v>82.88000000000001</v>
      </c>
      <c r="BH9717" s="32">
        <f t="shared" si="1515"/>
        <v>1</v>
      </c>
      <c r="BI9717" s="32">
        <f t="shared" si="1516"/>
        <v>0</v>
      </c>
      <c r="BJ9717" s="69">
        <f t="shared" si="1517"/>
        <v>0</v>
      </c>
      <c r="BK9717" s="158" t="str">
        <f t="shared" si="1518"/>
        <v/>
      </c>
    </row>
    <row r="9718" spans="1:63" ht="12" customHeight="1" x14ac:dyDescent="0.2">
      <c r="A9718" s="8"/>
      <c r="B9718" s="7"/>
      <c r="C9718" s="7"/>
      <c r="D9718" s="7"/>
      <c r="E9718" s="7"/>
      <c r="F9718" s="7"/>
      <c r="G9718" s="7"/>
      <c r="H9718" s="7"/>
      <c r="I9718" s="10"/>
      <c r="J9718" s="25"/>
      <c r="K9718" s="250"/>
      <c r="L9718" s="31"/>
      <c r="M9718" s="9"/>
      <c r="N9718" s="11" t="s">
        <v>25</v>
      </c>
      <c r="O9718" s="39"/>
      <c r="P9718" s="47"/>
      <c r="Q9718" s="13"/>
      <c r="R9718" s="248">
        <f t="shared" si="1510"/>
        <v>0</v>
      </c>
      <c r="S9718" s="248">
        <f t="shared" si="1511"/>
        <v>0</v>
      </c>
      <c r="T9718" s="248">
        <f t="shared" si="1512"/>
        <v>0</v>
      </c>
      <c r="U9718" s="248">
        <f t="shared" si="1513"/>
        <v>0</v>
      </c>
      <c r="V9718" s="13"/>
      <c r="W9718" s="7"/>
      <c r="AT9718" s="130"/>
      <c r="BF9718" s="33">
        <f t="shared" si="1519"/>
        <v>41242</v>
      </c>
      <c r="BG9718" s="34">
        <f t="shared" si="1514"/>
        <v>82.88000000000001</v>
      </c>
      <c r="BH9718" s="32">
        <f t="shared" si="1515"/>
        <v>1</v>
      </c>
      <c r="BI9718" s="32">
        <f t="shared" si="1516"/>
        <v>0</v>
      </c>
      <c r="BJ9718" s="69">
        <f t="shared" si="1517"/>
        <v>0</v>
      </c>
      <c r="BK9718" s="158" t="str">
        <f t="shared" si="1518"/>
        <v/>
      </c>
    </row>
    <row r="9719" spans="1:63" ht="12" customHeight="1" x14ac:dyDescent="0.2">
      <c r="A9719" s="8"/>
      <c r="B9719" s="7"/>
      <c r="C9719" s="7"/>
      <c r="D9719" s="7"/>
      <c r="E9719" s="7"/>
      <c r="F9719" s="7"/>
      <c r="G9719" s="7"/>
      <c r="H9719" s="7"/>
      <c r="I9719" s="10"/>
      <c r="J9719" s="25"/>
      <c r="K9719" s="250"/>
      <c r="L9719" s="31"/>
      <c r="M9719" s="9"/>
      <c r="N9719" s="11" t="s">
        <v>25</v>
      </c>
      <c r="O9719" s="39"/>
      <c r="P9719" s="47"/>
      <c r="Q9719" s="13"/>
      <c r="R9719" s="248">
        <f t="shared" si="1510"/>
        <v>0</v>
      </c>
      <c r="S9719" s="248">
        <f t="shared" si="1511"/>
        <v>0</v>
      </c>
      <c r="T9719" s="248">
        <f t="shared" si="1512"/>
        <v>0</v>
      </c>
      <c r="U9719" s="248">
        <f t="shared" si="1513"/>
        <v>0</v>
      </c>
      <c r="V9719" s="13"/>
      <c r="W9719" s="7"/>
      <c r="AT9719" s="130"/>
      <c r="BF9719" s="33">
        <f t="shared" si="1519"/>
        <v>41242</v>
      </c>
      <c r="BG9719" s="34">
        <f t="shared" si="1514"/>
        <v>82.88000000000001</v>
      </c>
      <c r="BH9719" s="32">
        <f t="shared" si="1515"/>
        <v>1</v>
      </c>
      <c r="BI9719" s="32">
        <f t="shared" si="1516"/>
        <v>0</v>
      </c>
      <c r="BJ9719" s="69">
        <f t="shared" si="1517"/>
        <v>0</v>
      </c>
      <c r="BK9719" s="158" t="str">
        <f t="shared" si="1518"/>
        <v/>
      </c>
    </row>
    <row r="9720" spans="1:63" ht="12" customHeight="1" x14ac:dyDescent="0.2">
      <c r="A9720" s="8"/>
      <c r="B9720" s="7"/>
      <c r="C9720" s="7"/>
      <c r="D9720" s="7"/>
      <c r="E9720" s="7"/>
      <c r="F9720" s="7"/>
      <c r="G9720" s="7"/>
      <c r="H9720" s="7"/>
      <c r="I9720" s="10"/>
      <c r="J9720" s="25"/>
      <c r="K9720" s="250"/>
      <c r="L9720" s="31"/>
      <c r="M9720" s="9"/>
      <c r="N9720" s="11" t="s">
        <v>25</v>
      </c>
      <c r="O9720" s="39"/>
      <c r="P9720" s="47"/>
      <c r="Q9720" s="13"/>
      <c r="R9720" s="248">
        <f t="shared" si="1510"/>
        <v>0</v>
      </c>
      <c r="S9720" s="248">
        <f t="shared" si="1511"/>
        <v>0</v>
      </c>
      <c r="T9720" s="248">
        <f t="shared" si="1512"/>
        <v>0</v>
      </c>
      <c r="U9720" s="248">
        <f t="shared" si="1513"/>
        <v>0</v>
      </c>
      <c r="V9720" s="13"/>
      <c r="W9720" s="7"/>
      <c r="AT9720" s="130"/>
      <c r="BF9720" s="33">
        <f t="shared" si="1519"/>
        <v>41242</v>
      </c>
      <c r="BG9720" s="34">
        <f t="shared" si="1514"/>
        <v>82.88000000000001</v>
      </c>
      <c r="BH9720" s="32">
        <f t="shared" si="1515"/>
        <v>1</v>
      </c>
      <c r="BI9720" s="32">
        <f t="shared" si="1516"/>
        <v>0</v>
      </c>
      <c r="BJ9720" s="69">
        <f t="shared" si="1517"/>
        <v>0</v>
      </c>
      <c r="BK9720" s="158" t="str">
        <f t="shared" si="1518"/>
        <v/>
      </c>
    </row>
    <row r="9721" spans="1:63" ht="12" customHeight="1" x14ac:dyDescent="0.2">
      <c r="A9721" s="8"/>
      <c r="B9721" s="7"/>
      <c r="C9721" s="7"/>
      <c r="D9721" s="7"/>
      <c r="E9721" s="7"/>
      <c r="F9721" s="7"/>
      <c r="G9721" s="7"/>
      <c r="H9721" s="7"/>
      <c r="I9721" s="10"/>
      <c r="J9721" s="25"/>
      <c r="K9721" s="250"/>
      <c r="L9721" s="31"/>
      <c r="M9721" s="9"/>
      <c r="N9721" s="11" t="s">
        <v>25</v>
      </c>
      <c r="O9721" s="39"/>
      <c r="P9721" s="47"/>
      <c r="Q9721" s="13"/>
      <c r="R9721" s="248">
        <f t="shared" si="1510"/>
        <v>0</v>
      </c>
      <c r="S9721" s="248">
        <f t="shared" si="1511"/>
        <v>0</v>
      </c>
      <c r="T9721" s="248">
        <f t="shared" si="1512"/>
        <v>0</v>
      </c>
      <c r="U9721" s="248">
        <f t="shared" si="1513"/>
        <v>0</v>
      </c>
      <c r="V9721" s="13"/>
      <c r="W9721" s="7"/>
      <c r="AT9721" s="130"/>
      <c r="BF9721" s="33">
        <f t="shared" si="1519"/>
        <v>41242</v>
      </c>
      <c r="BG9721" s="34">
        <f t="shared" si="1514"/>
        <v>82.88000000000001</v>
      </c>
      <c r="BH9721" s="32">
        <f t="shared" si="1515"/>
        <v>1</v>
      </c>
      <c r="BI9721" s="32">
        <f t="shared" si="1516"/>
        <v>0</v>
      </c>
      <c r="BJ9721" s="69">
        <f t="shared" si="1517"/>
        <v>0</v>
      </c>
      <c r="BK9721" s="158" t="str">
        <f t="shared" si="1518"/>
        <v/>
      </c>
    </row>
    <row r="9722" spans="1:63" ht="12" customHeight="1" x14ac:dyDescent="0.2">
      <c r="A9722" s="8"/>
      <c r="B9722" s="7"/>
      <c r="C9722" s="7"/>
      <c r="D9722" s="7"/>
      <c r="E9722" s="7"/>
      <c r="F9722" s="7"/>
      <c r="G9722" s="7"/>
      <c r="H9722" s="7"/>
      <c r="I9722" s="10"/>
      <c r="J9722" s="25"/>
      <c r="K9722" s="250"/>
      <c r="L9722" s="31"/>
      <c r="M9722" s="9"/>
      <c r="N9722" s="11" t="s">
        <v>25</v>
      </c>
      <c r="O9722" s="39"/>
      <c r="P9722" s="47"/>
      <c r="Q9722" s="13"/>
      <c r="R9722" s="248">
        <f t="shared" si="1510"/>
        <v>0</v>
      </c>
      <c r="S9722" s="248">
        <f t="shared" si="1511"/>
        <v>0</v>
      </c>
      <c r="T9722" s="248">
        <f t="shared" si="1512"/>
        <v>0</v>
      </c>
      <c r="U9722" s="248">
        <f t="shared" si="1513"/>
        <v>0</v>
      </c>
      <c r="V9722" s="13"/>
      <c r="W9722" s="7"/>
      <c r="AT9722" s="130"/>
      <c r="BF9722" s="33">
        <f t="shared" si="1519"/>
        <v>41242</v>
      </c>
      <c r="BG9722" s="34">
        <f t="shared" si="1514"/>
        <v>82.88000000000001</v>
      </c>
      <c r="BH9722" s="32">
        <f t="shared" si="1515"/>
        <v>1</v>
      </c>
      <c r="BI9722" s="32">
        <f t="shared" si="1516"/>
        <v>0</v>
      </c>
      <c r="BJ9722" s="69">
        <f t="shared" si="1517"/>
        <v>0</v>
      </c>
      <c r="BK9722" s="158" t="str">
        <f t="shared" si="1518"/>
        <v/>
      </c>
    </row>
    <row r="9723" spans="1:63" ht="12" customHeight="1" x14ac:dyDescent="0.2">
      <c r="A9723" s="8"/>
      <c r="B9723" s="7"/>
      <c r="C9723" s="7"/>
      <c r="D9723" s="7"/>
      <c r="E9723" s="7"/>
      <c r="F9723" s="7"/>
      <c r="G9723" s="7"/>
      <c r="H9723" s="7"/>
      <c r="I9723" s="10"/>
      <c r="J9723" s="25"/>
      <c r="K9723" s="250"/>
      <c r="L9723" s="31"/>
      <c r="M9723" s="9"/>
      <c r="N9723" s="11" t="s">
        <v>25</v>
      </c>
      <c r="O9723" s="39"/>
      <c r="P9723" s="47"/>
      <c r="Q9723" s="13"/>
      <c r="R9723" s="248">
        <f t="shared" si="1510"/>
        <v>0</v>
      </c>
      <c r="S9723" s="248">
        <f t="shared" si="1511"/>
        <v>0</v>
      </c>
      <c r="T9723" s="248">
        <f t="shared" si="1512"/>
        <v>0</v>
      </c>
      <c r="U9723" s="248">
        <f t="shared" si="1513"/>
        <v>0</v>
      </c>
      <c r="V9723" s="13"/>
      <c r="W9723" s="7"/>
      <c r="AT9723" s="130"/>
      <c r="BF9723" s="33">
        <f t="shared" si="1519"/>
        <v>41242</v>
      </c>
      <c r="BG9723" s="34">
        <f t="shared" si="1514"/>
        <v>82.88000000000001</v>
      </c>
      <c r="BH9723" s="32">
        <f t="shared" si="1515"/>
        <v>1</v>
      </c>
      <c r="BI9723" s="32">
        <f t="shared" si="1516"/>
        <v>0</v>
      </c>
      <c r="BJ9723" s="69">
        <f t="shared" si="1517"/>
        <v>0</v>
      </c>
      <c r="BK9723" s="158" t="str">
        <f t="shared" si="1518"/>
        <v/>
      </c>
    </row>
    <row r="9724" spans="1:63" ht="12" customHeight="1" x14ac:dyDescent="0.2">
      <c r="A9724" s="8"/>
      <c r="B9724" s="7"/>
      <c r="C9724" s="7"/>
      <c r="D9724" s="7"/>
      <c r="E9724" s="7"/>
      <c r="F9724" s="7"/>
      <c r="G9724" s="7"/>
      <c r="H9724" s="7"/>
      <c r="I9724" s="10"/>
      <c r="J9724" s="25"/>
      <c r="K9724" s="250"/>
      <c r="L9724" s="31"/>
      <c r="M9724" s="9"/>
      <c r="N9724" s="11" t="s">
        <v>25</v>
      </c>
      <c r="O9724" s="39"/>
      <c r="P9724" s="47"/>
      <c r="Q9724" s="13"/>
      <c r="R9724" s="248">
        <f t="shared" si="1510"/>
        <v>0</v>
      </c>
      <c r="S9724" s="248">
        <f t="shared" si="1511"/>
        <v>0</v>
      </c>
      <c r="T9724" s="248">
        <f t="shared" si="1512"/>
        <v>0</v>
      </c>
      <c r="U9724" s="248">
        <f t="shared" si="1513"/>
        <v>0</v>
      </c>
      <c r="V9724" s="13"/>
      <c r="W9724" s="7"/>
      <c r="AT9724" s="130"/>
      <c r="BF9724" s="33">
        <f t="shared" si="1519"/>
        <v>41242</v>
      </c>
      <c r="BG9724" s="34">
        <f t="shared" si="1514"/>
        <v>82.88000000000001</v>
      </c>
      <c r="BH9724" s="32">
        <f t="shared" si="1515"/>
        <v>1</v>
      </c>
      <c r="BI9724" s="32">
        <f t="shared" si="1516"/>
        <v>0</v>
      </c>
      <c r="BJ9724" s="69">
        <f t="shared" si="1517"/>
        <v>0</v>
      </c>
      <c r="BK9724" s="158" t="str">
        <f t="shared" si="1518"/>
        <v/>
      </c>
    </row>
    <row r="9725" spans="1:63" ht="12" customHeight="1" x14ac:dyDescent="0.2">
      <c r="A9725" s="8"/>
      <c r="B9725" s="7"/>
      <c r="C9725" s="7"/>
      <c r="D9725" s="7"/>
      <c r="E9725" s="7"/>
      <c r="F9725" s="7"/>
      <c r="G9725" s="7"/>
      <c r="H9725" s="7"/>
      <c r="I9725" s="10"/>
      <c r="J9725" s="25"/>
      <c r="K9725" s="250"/>
      <c r="L9725" s="31"/>
      <c r="M9725" s="9"/>
      <c r="N9725" s="11" t="s">
        <v>25</v>
      </c>
      <c r="O9725" s="39"/>
      <c r="P9725" s="47"/>
      <c r="Q9725" s="13"/>
      <c r="R9725" s="248">
        <f t="shared" si="1510"/>
        <v>0</v>
      </c>
      <c r="S9725" s="248">
        <f t="shared" si="1511"/>
        <v>0</v>
      </c>
      <c r="T9725" s="248">
        <f t="shared" si="1512"/>
        <v>0</v>
      </c>
      <c r="U9725" s="248">
        <f t="shared" si="1513"/>
        <v>0</v>
      </c>
      <c r="V9725" s="13"/>
      <c r="W9725" s="7"/>
      <c r="AT9725" s="130"/>
      <c r="BF9725" s="33">
        <f t="shared" si="1519"/>
        <v>41242</v>
      </c>
      <c r="BG9725" s="34">
        <f t="shared" si="1514"/>
        <v>82.88000000000001</v>
      </c>
      <c r="BH9725" s="32">
        <f t="shared" si="1515"/>
        <v>1</v>
      </c>
      <c r="BI9725" s="32">
        <f t="shared" si="1516"/>
        <v>0</v>
      </c>
      <c r="BJ9725" s="69">
        <f t="shared" si="1517"/>
        <v>0</v>
      </c>
      <c r="BK9725" s="158" t="str">
        <f t="shared" si="1518"/>
        <v/>
      </c>
    </row>
    <row r="9726" spans="1:63" ht="12" customHeight="1" x14ac:dyDescent="0.2">
      <c r="A9726" s="8"/>
      <c r="B9726" s="7"/>
      <c r="C9726" s="7"/>
      <c r="D9726" s="7"/>
      <c r="E9726" s="7"/>
      <c r="F9726" s="7"/>
      <c r="G9726" s="7"/>
      <c r="H9726" s="7"/>
      <c r="I9726" s="10"/>
      <c r="J9726" s="25"/>
      <c r="K9726" s="250"/>
      <c r="L9726" s="31"/>
      <c r="M9726" s="9"/>
      <c r="N9726" s="11" t="s">
        <v>25</v>
      </c>
      <c r="O9726" s="39"/>
      <c r="P9726" s="47"/>
      <c r="Q9726" s="13"/>
      <c r="R9726" s="248">
        <f t="shared" si="1510"/>
        <v>0</v>
      </c>
      <c r="S9726" s="248">
        <f t="shared" si="1511"/>
        <v>0</v>
      </c>
      <c r="T9726" s="248">
        <f t="shared" si="1512"/>
        <v>0</v>
      </c>
      <c r="U9726" s="248">
        <f t="shared" si="1513"/>
        <v>0</v>
      </c>
      <c r="V9726" s="13"/>
      <c r="W9726" s="7"/>
      <c r="AT9726" s="130"/>
      <c r="BF9726" s="33">
        <f t="shared" si="1519"/>
        <v>41242</v>
      </c>
      <c r="BG9726" s="34">
        <f t="shared" si="1514"/>
        <v>82.88000000000001</v>
      </c>
      <c r="BH9726" s="32">
        <f t="shared" si="1515"/>
        <v>1</v>
      </c>
      <c r="BI9726" s="32">
        <f t="shared" si="1516"/>
        <v>0</v>
      </c>
      <c r="BJ9726" s="69">
        <f t="shared" si="1517"/>
        <v>0</v>
      </c>
      <c r="BK9726" s="158" t="str">
        <f t="shared" si="1518"/>
        <v/>
      </c>
    </row>
    <row r="9727" spans="1:63" ht="12" customHeight="1" x14ac:dyDescent="0.2">
      <c r="A9727" s="8"/>
      <c r="B9727" s="7"/>
      <c r="C9727" s="7"/>
      <c r="D9727" s="7"/>
      <c r="E9727" s="7"/>
      <c r="F9727" s="7"/>
      <c r="G9727" s="7"/>
      <c r="H9727" s="7"/>
      <c r="I9727" s="10"/>
      <c r="J9727" s="25"/>
      <c r="K9727" s="250"/>
      <c r="L9727" s="31"/>
      <c r="M9727" s="9"/>
      <c r="N9727" s="11" t="s">
        <v>25</v>
      </c>
      <c r="O9727" s="39"/>
      <c r="P9727" s="47"/>
      <c r="Q9727" s="13"/>
      <c r="R9727" s="248">
        <f t="shared" si="1510"/>
        <v>0</v>
      </c>
      <c r="S9727" s="248">
        <f t="shared" si="1511"/>
        <v>0</v>
      </c>
      <c r="T9727" s="248">
        <f t="shared" si="1512"/>
        <v>0</v>
      </c>
      <c r="U9727" s="248">
        <f t="shared" si="1513"/>
        <v>0</v>
      </c>
      <c r="V9727" s="13"/>
      <c r="W9727" s="7"/>
      <c r="AT9727" s="130"/>
      <c r="BF9727" s="33">
        <f t="shared" si="1519"/>
        <v>41242</v>
      </c>
      <c r="BG9727" s="34">
        <f t="shared" si="1514"/>
        <v>82.88000000000001</v>
      </c>
      <c r="BH9727" s="32">
        <f t="shared" si="1515"/>
        <v>1</v>
      </c>
      <c r="BI9727" s="32">
        <f t="shared" si="1516"/>
        <v>0</v>
      </c>
      <c r="BJ9727" s="69">
        <f t="shared" si="1517"/>
        <v>0</v>
      </c>
      <c r="BK9727" s="158" t="str">
        <f t="shared" si="1518"/>
        <v/>
      </c>
    </row>
    <row r="9728" spans="1:63" ht="12" customHeight="1" x14ac:dyDescent="0.2">
      <c r="A9728" s="8"/>
      <c r="B9728" s="7"/>
      <c r="C9728" s="7"/>
      <c r="D9728" s="7"/>
      <c r="E9728" s="7"/>
      <c r="F9728" s="7"/>
      <c r="G9728" s="7"/>
      <c r="H9728" s="7"/>
      <c r="I9728" s="10"/>
      <c r="J9728" s="25"/>
      <c r="K9728" s="250"/>
      <c r="L9728" s="31"/>
      <c r="M9728" s="9"/>
      <c r="N9728" s="11" t="s">
        <v>25</v>
      </c>
      <c r="O9728" s="39"/>
      <c r="P9728" s="47"/>
      <c r="Q9728" s="13"/>
      <c r="R9728" s="248">
        <f t="shared" si="1510"/>
        <v>0</v>
      </c>
      <c r="S9728" s="248">
        <f t="shared" si="1511"/>
        <v>0</v>
      </c>
      <c r="T9728" s="248">
        <f t="shared" si="1512"/>
        <v>0</v>
      </c>
      <c r="U9728" s="248">
        <f t="shared" si="1513"/>
        <v>0</v>
      </c>
      <c r="V9728" s="13"/>
      <c r="W9728" s="7"/>
      <c r="AT9728" s="130"/>
      <c r="BF9728" s="33">
        <f t="shared" si="1519"/>
        <v>41242</v>
      </c>
      <c r="BG9728" s="34">
        <f t="shared" si="1514"/>
        <v>82.88000000000001</v>
      </c>
      <c r="BH9728" s="32">
        <f t="shared" si="1515"/>
        <v>1</v>
      </c>
      <c r="BI9728" s="32">
        <f t="shared" si="1516"/>
        <v>0</v>
      </c>
      <c r="BJ9728" s="69">
        <f t="shared" si="1517"/>
        <v>0</v>
      </c>
      <c r="BK9728" s="158" t="str">
        <f t="shared" si="1518"/>
        <v/>
      </c>
    </row>
    <row r="9729" spans="1:63" ht="12" customHeight="1" x14ac:dyDescent="0.2">
      <c r="A9729" s="8"/>
      <c r="B9729" s="7"/>
      <c r="C9729" s="7"/>
      <c r="D9729" s="7"/>
      <c r="E9729" s="7"/>
      <c r="F9729" s="7"/>
      <c r="G9729" s="7"/>
      <c r="H9729" s="7"/>
      <c r="I9729" s="10"/>
      <c r="J9729" s="25"/>
      <c r="K9729" s="250"/>
      <c r="L9729" s="31"/>
      <c r="M9729" s="9"/>
      <c r="N9729" s="11" t="s">
        <v>25</v>
      </c>
      <c r="O9729" s="39"/>
      <c r="P9729" s="47"/>
      <c r="Q9729" s="13"/>
      <c r="R9729" s="248">
        <f t="shared" si="1510"/>
        <v>0</v>
      </c>
      <c r="S9729" s="248">
        <f t="shared" si="1511"/>
        <v>0</v>
      </c>
      <c r="T9729" s="248">
        <f t="shared" si="1512"/>
        <v>0</v>
      </c>
      <c r="U9729" s="248">
        <f t="shared" si="1513"/>
        <v>0</v>
      </c>
      <c r="V9729" s="13"/>
      <c r="W9729" s="7"/>
      <c r="AT9729" s="130"/>
      <c r="BF9729" s="33">
        <f t="shared" si="1519"/>
        <v>41242</v>
      </c>
      <c r="BG9729" s="34">
        <f t="shared" si="1514"/>
        <v>82.88000000000001</v>
      </c>
      <c r="BH9729" s="32">
        <f t="shared" si="1515"/>
        <v>1</v>
      </c>
      <c r="BI9729" s="32">
        <f t="shared" si="1516"/>
        <v>0</v>
      </c>
      <c r="BJ9729" s="69">
        <f t="shared" si="1517"/>
        <v>0</v>
      </c>
      <c r="BK9729" s="158" t="str">
        <f t="shared" si="1518"/>
        <v/>
      </c>
    </row>
    <row r="9730" spans="1:63" ht="12" customHeight="1" x14ac:dyDescent="0.2">
      <c r="A9730" s="8"/>
      <c r="B9730" s="7"/>
      <c r="C9730" s="7"/>
      <c r="D9730" s="7"/>
      <c r="E9730" s="7"/>
      <c r="F9730" s="7"/>
      <c r="G9730" s="7"/>
      <c r="H9730" s="7"/>
      <c r="I9730" s="10"/>
      <c r="J9730" s="25"/>
      <c r="K9730" s="250"/>
      <c r="L9730" s="31"/>
      <c r="M9730" s="9"/>
      <c r="N9730" s="11" t="s">
        <v>25</v>
      </c>
      <c r="O9730" s="39"/>
      <c r="P9730" s="47"/>
      <c r="Q9730" s="13"/>
      <c r="R9730" s="248">
        <f t="shared" si="1510"/>
        <v>0</v>
      </c>
      <c r="S9730" s="248">
        <f t="shared" si="1511"/>
        <v>0</v>
      </c>
      <c r="T9730" s="248">
        <f t="shared" si="1512"/>
        <v>0</v>
      </c>
      <c r="U9730" s="248">
        <f t="shared" si="1513"/>
        <v>0</v>
      </c>
      <c r="V9730" s="13"/>
      <c r="W9730" s="7"/>
      <c r="AT9730" s="130"/>
      <c r="BF9730" s="33">
        <f t="shared" si="1519"/>
        <v>41242</v>
      </c>
      <c r="BG9730" s="34">
        <f t="shared" si="1514"/>
        <v>82.88000000000001</v>
      </c>
      <c r="BH9730" s="32">
        <f t="shared" si="1515"/>
        <v>1</v>
      </c>
      <c r="BI9730" s="32">
        <f t="shared" si="1516"/>
        <v>0</v>
      </c>
      <c r="BJ9730" s="69">
        <f t="shared" si="1517"/>
        <v>0</v>
      </c>
      <c r="BK9730" s="158" t="str">
        <f t="shared" si="1518"/>
        <v/>
      </c>
    </row>
    <row r="9731" spans="1:63" ht="12" customHeight="1" x14ac:dyDescent="0.2">
      <c r="A9731" s="8"/>
      <c r="B9731" s="7"/>
      <c r="C9731" s="7"/>
      <c r="D9731" s="7"/>
      <c r="E9731" s="7"/>
      <c r="F9731" s="7"/>
      <c r="G9731" s="7"/>
      <c r="H9731" s="7"/>
      <c r="I9731" s="10"/>
      <c r="J9731" s="25"/>
      <c r="K9731" s="250"/>
      <c r="L9731" s="31"/>
      <c r="M9731" s="9"/>
      <c r="N9731" s="11" t="s">
        <v>25</v>
      </c>
      <c r="O9731" s="39"/>
      <c r="P9731" s="47"/>
      <c r="Q9731" s="13"/>
      <c r="R9731" s="248">
        <f t="shared" si="1510"/>
        <v>0</v>
      </c>
      <c r="S9731" s="248">
        <f t="shared" si="1511"/>
        <v>0</v>
      </c>
      <c r="T9731" s="248">
        <f t="shared" si="1512"/>
        <v>0</v>
      </c>
      <c r="U9731" s="248">
        <f t="shared" si="1513"/>
        <v>0</v>
      </c>
      <c r="V9731" s="13"/>
      <c r="W9731" s="7"/>
      <c r="AT9731" s="130"/>
      <c r="BF9731" s="33">
        <f t="shared" si="1519"/>
        <v>41242</v>
      </c>
      <c r="BG9731" s="34">
        <f t="shared" si="1514"/>
        <v>82.88000000000001</v>
      </c>
      <c r="BH9731" s="32">
        <f t="shared" si="1515"/>
        <v>1</v>
      </c>
      <c r="BI9731" s="32">
        <f t="shared" si="1516"/>
        <v>0</v>
      </c>
      <c r="BJ9731" s="69">
        <f t="shared" si="1517"/>
        <v>0</v>
      </c>
      <c r="BK9731" s="158" t="str">
        <f t="shared" si="1518"/>
        <v/>
      </c>
    </row>
    <row r="9732" spans="1:63" ht="12" customHeight="1" x14ac:dyDescent="0.2">
      <c r="A9732" s="8"/>
      <c r="B9732" s="7"/>
      <c r="C9732" s="7"/>
      <c r="D9732" s="7"/>
      <c r="E9732" s="7"/>
      <c r="F9732" s="7"/>
      <c r="G9732" s="7"/>
      <c r="H9732" s="7"/>
      <c r="I9732" s="10"/>
      <c r="J9732" s="25"/>
      <c r="K9732" s="250"/>
      <c r="L9732" s="31"/>
      <c r="M9732" s="9"/>
      <c r="N9732" s="11" t="s">
        <v>25</v>
      </c>
      <c r="O9732" s="39"/>
      <c r="P9732" s="47"/>
      <c r="Q9732" s="13"/>
      <c r="R9732" s="248">
        <f t="shared" si="1510"/>
        <v>0</v>
      </c>
      <c r="S9732" s="248">
        <f t="shared" si="1511"/>
        <v>0</v>
      </c>
      <c r="T9732" s="248">
        <f t="shared" si="1512"/>
        <v>0</v>
      </c>
      <c r="U9732" s="248">
        <f t="shared" si="1513"/>
        <v>0</v>
      </c>
      <c r="V9732" s="13"/>
      <c r="W9732" s="7"/>
      <c r="AT9732" s="130"/>
      <c r="BF9732" s="33">
        <f t="shared" si="1519"/>
        <v>41242</v>
      </c>
      <c r="BG9732" s="34">
        <f t="shared" si="1514"/>
        <v>82.88000000000001</v>
      </c>
      <c r="BH9732" s="32">
        <f t="shared" si="1515"/>
        <v>1</v>
      </c>
      <c r="BI9732" s="32">
        <f t="shared" si="1516"/>
        <v>0</v>
      </c>
      <c r="BJ9732" s="69">
        <f t="shared" si="1517"/>
        <v>0</v>
      </c>
      <c r="BK9732" s="158" t="str">
        <f t="shared" si="1518"/>
        <v/>
      </c>
    </row>
    <row r="9733" spans="1:63" ht="12" customHeight="1" x14ac:dyDescent="0.2">
      <c r="A9733" s="8"/>
      <c r="B9733" s="7"/>
      <c r="C9733" s="7"/>
      <c r="D9733" s="7"/>
      <c r="E9733" s="7"/>
      <c r="F9733" s="7"/>
      <c r="G9733" s="7"/>
      <c r="H9733" s="7"/>
      <c r="I9733" s="10"/>
      <c r="J9733" s="25"/>
      <c r="K9733" s="250"/>
      <c r="L9733" s="31"/>
      <c r="M9733" s="9"/>
      <c r="N9733" s="11" t="s">
        <v>25</v>
      </c>
      <c r="O9733" s="39"/>
      <c r="P9733" s="47"/>
      <c r="Q9733" s="13"/>
      <c r="R9733" s="248">
        <f t="shared" si="1510"/>
        <v>0</v>
      </c>
      <c r="S9733" s="248">
        <f t="shared" si="1511"/>
        <v>0</v>
      </c>
      <c r="T9733" s="248">
        <f t="shared" si="1512"/>
        <v>0</v>
      </c>
      <c r="U9733" s="248">
        <f t="shared" si="1513"/>
        <v>0</v>
      </c>
      <c r="V9733" s="13"/>
      <c r="W9733" s="7"/>
      <c r="AT9733" s="130"/>
      <c r="BF9733" s="33">
        <f t="shared" si="1519"/>
        <v>41242</v>
      </c>
      <c r="BG9733" s="34">
        <f t="shared" si="1514"/>
        <v>82.88000000000001</v>
      </c>
      <c r="BH9733" s="32">
        <f t="shared" si="1515"/>
        <v>1</v>
      </c>
      <c r="BI9733" s="32">
        <f t="shared" si="1516"/>
        <v>0</v>
      </c>
      <c r="BJ9733" s="69">
        <f t="shared" si="1517"/>
        <v>0</v>
      </c>
      <c r="BK9733" s="158" t="str">
        <f t="shared" si="1518"/>
        <v/>
      </c>
    </row>
    <row r="9734" spans="1:63" ht="12" customHeight="1" x14ac:dyDescent="0.2">
      <c r="A9734" s="8"/>
      <c r="B9734" s="7"/>
      <c r="C9734" s="7"/>
      <c r="D9734" s="7"/>
      <c r="E9734" s="7"/>
      <c r="F9734" s="7"/>
      <c r="G9734" s="7"/>
      <c r="H9734" s="7"/>
      <c r="I9734" s="10"/>
      <c r="J9734" s="25"/>
      <c r="K9734" s="250"/>
      <c r="L9734" s="31"/>
      <c r="M9734" s="9"/>
      <c r="N9734" s="11" t="s">
        <v>25</v>
      </c>
      <c r="O9734" s="39"/>
      <c r="P9734" s="47"/>
      <c r="Q9734" s="13"/>
      <c r="R9734" s="248">
        <f t="shared" si="1510"/>
        <v>0</v>
      </c>
      <c r="S9734" s="248">
        <f t="shared" si="1511"/>
        <v>0</v>
      </c>
      <c r="T9734" s="248">
        <f t="shared" si="1512"/>
        <v>0</v>
      </c>
      <c r="U9734" s="248">
        <f t="shared" si="1513"/>
        <v>0</v>
      </c>
      <c r="V9734" s="13"/>
      <c r="W9734" s="120"/>
      <c r="Y9734" s="23"/>
      <c r="AT9734" s="130"/>
      <c r="BF9734" s="33">
        <f t="shared" si="1519"/>
        <v>41242</v>
      </c>
      <c r="BG9734" s="34">
        <f t="shared" si="1514"/>
        <v>82.88000000000001</v>
      </c>
      <c r="BH9734" s="32">
        <f t="shared" si="1515"/>
        <v>1</v>
      </c>
      <c r="BI9734" s="32">
        <f t="shared" si="1516"/>
        <v>0</v>
      </c>
      <c r="BJ9734" s="69">
        <f t="shared" si="1517"/>
        <v>0</v>
      </c>
      <c r="BK9734" s="158" t="str">
        <f t="shared" si="1518"/>
        <v/>
      </c>
    </row>
    <row r="9735" spans="1:63" ht="12" customHeight="1" x14ac:dyDescent="0.2">
      <c r="A9735" s="8"/>
      <c r="B9735" s="7"/>
      <c r="C9735" s="7"/>
      <c r="D9735" s="7"/>
      <c r="E9735" s="7"/>
      <c r="F9735" s="7"/>
      <c r="G9735" s="7"/>
      <c r="H9735" s="7"/>
      <c r="I9735" s="10"/>
      <c r="J9735" s="25"/>
      <c r="K9735" s="250"/>
      <c r="L9735" s="31"/>
      <c r="M9735" s="9"/>
      <c r="N9735" s="11" t="s">
        <v>25</v>
      </c>
      <c r="O9735" s="39"/>
      <c r="P9735" s="47"/>
      <c r="Q9735" s="13"/>
      <c r="R9735" s="248">
        <f t="shared" si="1510"/>
        <v>0</v>
      </c>
      <c r="S9735" s="248">
        <f t="shared" si="1511"/>
        <v>0</v>
      </c>
      <c r="T9735" s="248">
        <f t="shared" si="1512"/>
        <v>0</v>
      </c>
      <c r="U9735" s="248">
        <f t="shared" si="1513"/>
        <v>0</v>
      </c>
      <c r="V9735" s="13"/>
      <c r="W9735" s="7"/>
      <c r="Y9735" s="23"/>
      <c r="AT9735" s="130"/>
      <c r="BF9735" s="33">
        <f t="shared" si="1519"/>
        <v>41242</v>
      </c>
      <c r="BG9735" s="34">
        <f t="shared" si="1514"/>
        <v>82.88000000000001</v>
      </c>
      <c r="BH9735" s="32">
        <f t="shared" si="1515"/>
        <v>1</v>
      </c>
      <c r="BI9735" s="32">
        <f t="shared" si="1516"/>
        <v>0</v>
      </c>
      <c r="BJ9735" s="69">
        <f t="shared" si="1517"/>
        <v>0</v>
      </c>
      <c r="BK9735" s="158" t="str">
        <f t="shared" si="1518"/>
        <v/>
      </c>
    </row>
    <row r="9736" spans="1:63" ht="12" customHeight="1" x14ac:dyDescent="0.2">
      <c r="A9736" s="8"/>
      <c r="B9736" s="7"/>
      <c r="C9736" s="7"/>
      <c r="D9736" s="7"/>
      <c r="E9736" s="7"/>
      <c r="F9736" s="7"/>
      <c r="G9736" s="7"/>
      <c r="H9736" s="7"/>
      <c r="I9736" s="10"/>
      <c r="J9736" s="25"/>
      <c r="K9736" s="250"/>
      <c r="L9736" s="31"/>
      <c r="M9736" s="9"/>
      <c r="N9736" s="11" t="s">
        <v>25</v>
      </c>
      <c r="O9736" s="39"/>
      <c r="P9736" s="47"/>
      <c r="Q9736" s="13"/>
      <c r="R9736" s="248">
        <f t="shared" si="1510"/>
        <v>0</v>
      </c>
      <c r="S9736" s="248">
        <f t="shared" si="1511"/>
        <v>0</v>
      </c>
      <c r="T9736" s="248">
        <f t="shared" si="1512"/>
        <v>0</v>
      </c>
      <c r="U9736" s="248">
        <f t="shared" si="1513"/>
        <v>0</v>
      </c>
      <c r="V9736" s="13"/>
      <c r="W9736" s="7"/>
      <c r="X9736" s="22"/>
      <c r="Y9736" s="22"/>
      <c r="AA9736" s="22"/>
      <c r="AB9736" s="22"/>
      <c r="AT9736" s="130"/>
      <c r="BF9736" s="33">
        <f t="shared" si="1519"/>
        <v>41242</v>
      </c>
      <c r="BG9736" s="34">
        <f t="shared" si="1514"/>
        <v>82.88000000000001</v>
      </c>
      <c r="BH9736" s="32">
        <f t="shared" si="1515"/>
        <v>1</v>
      </c>
      <c r="BI9736" s="32">
        <f t="shared" si="1516"/>
        <v>0</v>
      </c>
      <c r="BJ9736" s="69">
        <f t="shared" si="1517"/>
        <v>0</v>
      </c>
      <c r="BK9736" s="158" t="str">
        <f t="shared" si="1518"/>
        <v/>
      </c>
    </row>
    <row r="9737" spans="1:63" ht="12" customHeight="1" x14ac:dyDescent="0.2">
      <c r="A9737" s="8"/>
      <c r="B9737" s="7"/>
      <c r="C9737" s="7"/>
      <c r="D9737" s="7"/>
      <c r="E9737" s="7"/>
      <c r="F9737" s="7"/>
      <c r="G9737" s="7"/>
      <c r="H9737" s="7"/>
      <c r="I9737" s="10"/>
      <c r="J9737" s="25"/>
      <c r="K9737" s="250"/>
      <c r="L9737" s="31"/>
      <c r="M9737" s="9"/>
      <c r="N9737" s="11" t="s">
        <v>25</v>
      </c>
      <c r="O9737" s="39"/>
      <c r="P9737" s="47"/>
      <c r="Q9737" s="13"/>
      <c r="R9737" s="248">
        <f t="shared" si="1510"/>
        <v>0</v>
      </c>
      <c r="S9737" s="248">
        <f t="shared" si="1511"/>
        <v>0</v>
      </c>
      <c r="T9737" s="248">
        <f t="shared" si="1512"/>
        <v>0</v>
      </c>
      <c r="U9737" s="248">
        <f t="shared" si="1513"/>
        <v>0</v>
      </c>
      <c r="V9737" s="13"/>
      <c r="W9737" s="7"/>
      <c r="X9737" s="22"/>
      <c r="Y9737" s="22"/>
      <c r="AA9737" s="22"/>
      <c r="AB9737" s="22"/>
      <c r="AT9737" s="130"/>
      <c r="BF9737" s="33">
        <f t="shared" si="1519"/>
        <v>41242</v>
      </c>
      <c r="BG9737" s="34">
        <f t="shared" si="1514"/>
        <v>82.88000000000001</v>
      </c>
      <c r="BH9737" s="32">
        <f t="shared" si="1515"/>
        <v>1</v>
      </c>
      <c r="BI9737" s="32">
        <f t="shared" si="1516"/>
        <v>0</v>
      </c>
      <c r="BJ9737" s="69">
        <f t="shared" si="1517"/>
        <v>0</v>
      </c>
      <c r="BK9737" s="158" t="str">
        <f t="shared" si="1518"/>
        <v/>
      </c>
    </row>
    <row r="9738" spans="1:63" ht="12" customHeight="1" x14ac:dyDescent="0.2">
      <c r="A9738" s="8"/>
      <c r="B9738" s="7"/>
      <c r="C9738" s="7"/>
      <c r="D9738" s="7"/>
      <c r="E9738" s="7"/>
      <c r="F9738" s="7"/>
      <c r="G9738" s="7"/>
      <c r="H9738" s="7"/>
      <c r="I9738" s="10"/>
      <c r="J9738" s="25"/>
      <c r="K9738" s="250"/>
      <c r="L9738" s="31"/>
      <c r="M9738" s="9"/>
      <c r="N9738" s="11" t="s">
        <v>25</v>
      </c>
      <c r="O9738" s="39"/>
      <c r="P9738" s="47"/>
      <c r="Q9738" s="13"/>
      <c r="R9738" s="248">
        <f t="shared" si="1510"/>
        <v>0</v>
      </c>
      <c r="S9738" s="248">
        <f t="shared" si="1511"/>
        <v>0</v>
      </c>
      <c r="T9738" s="248">
        <f t="shared" si="1512"/>
        <v>0</v>
      </c>
      <c r="U9738" s="248">
        <f t="shared" si="1513"/>
        <v>0</v>
      </c>
      <c r="V9738" s="13"/>
      <c r="W9738" s="7"/>
      <c r="X9738" s="22"/>
      <c r="Y9738" s="22"/>
      <c r="AA9738" s="22"/>
      <c r="AB9738" s="22"/>
      <c r="AT9738" s="130"/>
      <c r="BF9738" s="33">
        <f t="shared" si="1519"/>
        <v>41242</v>
      </c>
      <c r="BG9738" s="34">
        <f t="shared" si="1514"/>
        <v>82.88000000000001</v>
      </c>
      <c r="BH9738" s="32">
        <f t="shared" si="1515"/>
        <v>1</v>
      </c>
      <c r="BI9738" s="32">
        <f t="shared" si="1516"/>
        <v>0</v>
      </c>
      <c r="BJ9738" s="69">
        <f t="shared" si="1517"/>
        <v>0</v>
      </c>
      <c r="BK9738" s="158" t="str">
        <f t="shared" si="1518"/>
        <v/>
      </c>
    </row>
    <row r="9739" spans="1:63" ht="12" customHeight="1" x14ac:dyDescent="0.2">
      <c r="A9739" s="8"/>
      <c r="B9739" s="7"/>
      <c r="C9739" s="7"/>
      <c r="D9739" s="7"/>
      <c r="E9739" s="7"/>
      <c r="F9739" s="7"/>
      <c r="G9739" s="7"/>
      <c r="H9739" s="7"/>
      <c r="I9739" s="10"/>
      <c r="J9739" s="25"/>
      <c r="K9739" s="250"/>
      <c r="L9739" s="31"/>
      <c r="M9739" s="9"/>
      <c r="N9739" s="11" t="s">
        <v>25</v>
      </c>
      <c r="O9739" s="39"/>
      <c r="P9739" s="47"/>
      <c r="Q9739" s="13"/>
      <c r="R9739" s="248">
        <f t="shared" ref="R9739:R9802" si="1520">IF(N9739&lt;&gt;"M",ROUND(IF(M9739&lt;&gt;"Y",IF(P9739&lt;&gt;"Y",K9739,K9739*(BH9739-1)),0),ROUNDING),"")</f>
        <v>0</v>
      </c>
      <c r="S9739" s="248">
        <f t="shared" ref="S9739:S9802" si="1521">IF(N9739&lt;&gt;"M",ROUND(IF(O9739&gt;0,IF(M9739="Y",BI9739*(1-O9739),IF(BI9739&gt;R9739,R9739 + (BI9739 - R9739)*(1-O9739),BI9739)),BI9739),ROUNDING),"")</f>
        <v>0</v>
      </c>
      <c r="T9739" s="248">
        <f t="shared" ref="T9739:T9802" si="1522">IF(N9739&lt;&gt;"M",ROUND(IF(O9739&gt;0,IF(M9739="Y",BJ9739*(1-O9739),IF(BJ9739&gt;R9739,R9739 + (BJ9739 - R9739)*(1-O9739),BJ9739)),BJ9739),ROUNDING),"")</f>
        <v>0</v>
      </c>
      <c r="U9739" s="248">
        <f t="shared" ref="U9739:U9802" si="1523">IF(N9739&lt;&gt;"M",ROUND(IF(OR(N9739="P",N9739=""),0,IF(OR(M9739="N",M9739=""),T9739-R9739,T9739)),ROUNDING),"")</f>
        <v>0</v>
      </c>
      <c r="V9739" s="13"/>
      <c r="W9739" s="7"/>
      <c r="X9739" s="22"/>
      <c r="Y9739" s="22"/>
      <c r="AA9739" s="22"/>
      <c r="AB9739" s="22"/>
      <c r="AT9739" s="130"/>
      <c r="BF9739" s="33">
        <f t="shared" si="1519"/>
        <v>41242</v>
      </c>
      <c r="BG9739" s="34">
        <f t="shared" ref="BG9739:BG9802" si="1524">IF(N9739&lt;&gt;"M",BG9738+U9739,BG9738)</f>
        <v>82.88000000000001</v>
      </c>
      <c r="BH9739" s="32">
        <f t="shared" ref="BH9739:BH9802" si="1525">IF(L9739&lt;&gt;"",IF(ODDS_TYPE=1,L9739,IF(ODDS_TYPE=2,IF(L9739&gt;0,1+L9739/100,IF(L9739&lt;0,1-100/L9739,1)),IF(ODDS_TYPE=3,1+L9739,IF(ODDS_TYPE=4,1+L9739,IF(ODDS_TYPE=5,IF(L9739&gt;0,1+L9739,1-1/L9739),IF(ODDS_TYPE=6,IF(L9739&gt;=0,L9739+1,1-1/L9739),1)))))),1)</f>
        <v>1</v>
      </c>
      <c r="BI9739" s="32">
        <f t="shared" ref="BI9739:BI9802" si="1526">IF(P9739&lt;&gt;"Y",IF(M9739&lt;&gt;"Y",K9739*BH9739,K9739*BH9739 - K9739),IF(M9739&lt;&gt;"Y",K9739*BH9739,K9739))</f>
        <v>0</v>
      </c>
      <c r="BJ9739" s="69">
        <f t="shared" ref="BJ9739:BJ9802" si="1527">IF(P9739&lt;&gt;"Y",
IF(M9739&lt;&gt;"Y",
IF(N9739="Y",K9739*BH9739,IF(N9739="P",0,IF(OR(N9739="R",N9739="PU"),K9739,IF(N9739="H",K9739*BH9739*0.5,IF(N9739="HW",K9739*0.5*(1 + BH9739),IF(N9739="HL",K9739*0.5,0)))))),
IF(N9739="Y",K9739*BH9739 - K9739,IF(N9739="P",0,IF(OR(N9739="R",N9739="PU"),0,IF(N9739="H",IF(BH9739&gt;2,0.5*K9739*BH9739 - K9739,0),IF(N9739="HW",K9739*0.5*(1 + BH9739) - K9739,IF(N9739="HL",0,0))))))),
IF(M9739&lt;&gt;"Y",
IF(N9739="Y",K9739*BH9739,IF(N9739="P",0,IF(OR(N9739="R",N9739="PU"),K9739*(BH9739-1),IF(N9739="H",K9739*BH9739*0.5,IF(N9739="HW",K9739*(BH9739-1)*0.5,IF(N9739="HL",K9739*BH9739 - K9739*0.5,0)))))),
IF(N9739="Y",K9739,IF(N9739="P",0,IF(OR(N9739="R",N9739="PU"),0,IF(N9739="H",IF(BH9739&lt;2,K9739*BH9739*0.5 - K9739*(BH9739-1),0),IF(N9739="HW",0,IF(N9739="HL",K9739*0.5,0)))))))
)</f>
        <v>0</v>
      </c>
      <c r="BK9739" s="158" t="str">
        <f t="shared" ref="BK9739:BK9802" si="1528">IF(FILT_M=1,IF(LEN(C9739)&gt;0,C9739,""),IF(FILT_M=2,IF(LEN(E9739)&gt;0,E9739,""),IF(FILT_M=3,IF(LEN(F9739)&gt;0,F9739,""),IF(FILT_M=4,IF(LEN(G9739)&gt;0,G9739,""),""))))</f>
        <v/>
      </c>
    </row>
    <row r="9740" spans="1:63" ht="12" customHeight="1" x14ac:dyDescent="0.2">
      <c r="A9740" s="8"/>
      <c r="B9740" s="7"/>
      <c r="C9740" s="7"/>
      <c r="D9740" s="7"/>
      <c r="E9740" s="7"/>
      <c r="F9740" s="7"/>
      <c r="G9740" s="7"/>
      <c r="H9740" s="7"/>
      <c r="I9740" s="10"/>
      <c r="J9740" s="25"/>
      <c r="K9740" s="250"/>
      <c r="L9740" s="31"/>
      <c r="M9740" s="9"/>
      <c r="N9740" s="11" t="s">
        <v>25</v>
      </c>
      <c r="O9740" s="39"/>
      <c r="P9740" s="47"/>
      <c r="Q9740" s="13"/>
      <c r="R9740" s="248">
        <f t="shared" si="1520"/>
        <v>0</v>
      </c>
      <c r="S9740" s="248">
        <f t="shared" si="1521"/>
        <v>0</v>
      </c>
      <c r="T9740" s="248">
        <f t="shared" si="1522"/>
        <v>0</v>
      </c>
      <c r="U9740" s="248">
        <f t="shared" si="1523"/>
        <v>0</v>
      </c>
      <c r="V9740" s="13"/>
      <c r="W9740" s="7"/>
      <c r="X9740" s="22"/>
      <c r="Y9740" s="22"/>
      <c r="Z9740" s="18"/>
      <c r="AA9740" s="22"/>
      <c r="AB9740" s="22"/>
      <c r="AT9740" s="130"/>
      <c r="BF9740" s="33">
        <f t="shared" ref="BF9740:BF9803" si="1529">IF(A9740&gt;2,A9740,BF9739)</f>
        <v>41242</v>
      </c>
      <c r="BG9740" s="34">
        <f t="shared" si="1524"/>
        <v>82.88000000000001</v>
      </c>
      <c r="BH9740" s="32">
        <f t="shared" si="1525"/>
        <v>1</v>
      </c>
      <c r="BI9740" s="32">
        <f t="shared" si="1526"/>
        <v>0</v>
      </c>
      <c r="BJ9740" s="69">
        <f t="shared" si="1527"/>
        <v>0</v>
      </c>
      <c r="BK9740" s="158" t="str">
        <f t="shared" si="1528"/>
        <v/>
      </c>
    </row>
    <row r="9741" spans="1:63" ht="12" customHeight="1" x14ac:dyDescent="0.2">
      <c r="A9741" s="8"/>
      <c r="B9741" s="7"/>
      <c r="C9741" s="7"/>
      <c r="D9741" s="7"/>
      <c r="E9741" s="7"/>
      <c r="F9741" s="7"/>
      <c r="G9741" s="7"/>
      <c r="H9741" s="7"/>
      <c r="I9741" s="10"/>
      <c r="J9741" s="25"/>
      <c r="K9741" s="250"/>
      <c r="L9741" s="31"/>
      <c r="M9741" s="9"/>
      <c r="N9741" s="11" t="s">
        <v>25</v>
      </c>
      <c r="O9741" s="39"/>
      <c r="P9741" s="47"/>
      <c r="Q9741" s="13"/>
      <c r="R9741" s="248">
        <f t="shared" si="1520"/>
        <v>0</v>
      </c>
      <c r="S9741" s="248">
        <f t="shared" si="1521"/>
        <v>0</v>
      </c>
      <c r="T9741" s="248">
        <f t="shared" si="1522"/>
        <v>0</v>
      </c>
      <c r="U9741" s="248">
        <f t="shared" si="1523"/>
        <v>0</v>
      </c>
      <c r="V9741" s="13"/>
      <c r="W9741" s="7"/>
      <c r="X9741" s="22"/>
      <c r="Y9741" s="22"/>
      <c r="AA9741" s="22"/>
      <c r="AB9741" s="22"/>
      <c r="AT9741" s="130"/>
      <c r="BF9741" s="33">
        <f t="shared" si="1529"/>
        <v>41242</v>
      </c>
      <c r="BG9741" s="34">
        <f t="shared" si="1524"/>
        <v>82.88000000000001</v>
      </c>
      <c r="BH9741" s="32">
        <f t="shared" si="1525"/>
        <v>1</v>
      </c>
      <c r="BI9741" s="32">
        <f t="shared" si="1526"/>
        <v>0</v>
      </c>
      <c r="BJ9741" s="69">
        <f t="shared" si="1527"/>
        <v>0</v>
      </c>
      <c r="BK9741" s="158" t="str">
        <f t="shared" si="1528"/>
        <v/>
      </c>
    </row>
    <row r="9742" spans="1:63" ht="12" customHeight="1" x14ac:dyDescent="0.2">
      <c r="A9742" s="8"/>
      <c r="B9742" s="7"/>
      <c r="C9742" s="7"/>
      <c r="D9742" s="7"/>
      <c r="E9742" s="7"/>
      <c r="F9742" s="7"/>
      <c r="G9742" s="7"/>
      <c r="H9742" s="7"/>
      <c r="I9742" s="10"/>
      <c r="J9742" s="25"/>
      <c r="K9742" s="250"/>
      <c r="L9742" s="31"/>
      <c r="M9742" s="9"/>
      <c r="N9742" s="11" t="s">
        <v>25</v>
      </c>
      <c r="O9742" s="39"/>
      <c r="P9742" s="47"/>
      <c r="Q9742" s="13"/>
      <c r="R9742" s="248">
        <f t="shared" si="1520"/>
        <v>0</v>
      </c>
      <c r="S9742" s="248">
        <f t="shared" si="1521"/>
        <v>0</v>
      </c>
      <c r="T9742" s="248">
        <f t="shared" si="1522"/>
        <v>0</v>
      </c>
      <c r="U9742" s="248">
        <f t="shared" si="1523"/>
        <v>0</v>
      </c>
      <c r="V9742" s="13"/>
      <c r="W9742" s="7"/>
      <c r="X9742" s="22"/>
      <c r="Y9742" s="22"/>
      <c r="AA9742" s="22"/>
      <c r="AB9742" s="22"/>
      <c r="AT9742" s="130"/>
      <c r="BF9742" s="33">
        <f t="shared" si="1529"/>
        <v>41242</v>
      </c>
      <c r="BG9742" s="34">
        <f t="shared" si="1524"/>
        <v>82.88000000000001</v>
      </c>
      <c r="BH9742" s="32">
        <f t="shared" si="1525"/>
        <v>1</v>
      </c>
      <c r="BI9742" s="32">
        <f t="shared" si="1526"/>
        <v>0</v>
      </c>
      <c r="BJ9742" s="69">
        <f t="shared" si="1527"/>
        <v>0</v>
      </c>
      <c r="BK9742" s="158" t="str">
        <f t="shared" si="1528"/>
        <v/>
      </c>
    </row>
    <row r="9743" spans="1:63" ht="12" customHeight="1" x14ac:dyDescent="0.2">
      <c r="A9743" s="8"/>
      <c r="B9743" s="7"/>
      <c r="C9743" s="7"/>
      <c r="D9743" s="7"/>
      <c r="E9743" s="7"/>
      <c r="F9743" s="7"/>
      <c r="G9743" s="7"/>
      <c r="H9743" s="7"/>
      <c r="I9743" s="10"/>
      <c r="J9743" s="25"/>
      <c r="K9743" s="250"/>
      <c r="L9743" s="31"/>
      <c r="M9743" s="9"/>
      <c r="N9743" s="11" t="s">
        <v>25</v>
      </c>
      <c r="O9743" s="39"/>
      <c r="P9743" s="47"/>
      <c r="Q9743" s="13"/>
      <c r="R9743" s="248">
        <f t="shared" si="1520"/>
        <v>0</v>
      </c>
      <c r="S9743" s="248">
        <f t="shared" si="1521"/>
        <v>0</v>
      </c>
      <c r="T9743" s="248">
        <f t="shared" si="1522"/>
        <v>0</v>
      </c>
      <c r="U9743" s="248">
        <f t="shared" si="1523"/>
        <v>0</v>
      </c>
      <c r="V9743" s="13"/>
      <c r="W9743" s="7"/>
      <c r="X9743" s="22"/>
      <c r="Y9743" s="22"/>
      <c r="AA9743" s="22"/>
      <c r="AB9743" s="22"/>
      <c r="AT9743" s="130"/>
      <c r="BF9743" s="33">
        <f t="shared" si="1529"/>
        <v>41242</v>
      </c>
      <c r="BG9743" s="34">
        <f t="shared" si="1524"/>
        <v>82.88000000000001</v>
      </c>
      <c r="BH9743" s="32">
        <f t="shared" si="1525"/>
        <v>1</v>
      </c>
      <c r="BI9743" s="32">
        <f t="shared" si="1526"/>
        <v>0</v>
      </c>
      <c r="BJ9743" s="69">
        <f t="shared" si="1527"/>
        <v>0</v>
      </c>
      <c r="BK9743" s="158" t="str">
        <f t="shared" si="1528"/>
        <v/>
      </c>
    </row>
    <row r="9744" spans="1:63" ht="12" customHeight="1" x14ac:dyDescent="0.2">
      <c r="A9744" s="8"/>
      <c r="B9744" s="7"/>
      <c r="C9744" s="7"/>
      <c r="D9744" s="7"/>
      <c r="E9744" s="7"/>
      <c r="F9744" s="7"/>
      <c r="G9744" s="7"/>
      <c r="H9744" s="7"/>
      <c r="I9744" s="10"/>
      <c r="J9744" s="25"/>
      <c r="K9744" s="250"/>
      <c r="L9744" s="31"/>
      <c r="M9744" s="9"/>
      <c r="N9744" s="11" t="s">
        <v>25</v>
      </c>
      <c r="O9744" s="39"/>
      <c r="P9744" s="47"/>
      <c r="Q9744" s="13"/>
      <c r="R9744" s="248">
        <f t="shared" si="1520"/>
        <v>0</v>
      </c>
      <c r="S9744" s="248">
        <f t="shared" si="1521"/>
        <v>0</v>
      </c>
      <c r="T9744" s="248">
        <f t="shared" si="1522"/>
        <v>0</v>
      </c>
      <c r="U9744" s="248">
        <f t="shared" si="1523"/>
        <v>0</v>
      </c>
      <c r="V9744" s="13"/>
      <c r="W9744" s="7"/>
      <c r="X9744" s="22"/>
      <c r="Y9744" s="22"/>
      <c r="AA9744" s="22"/>
      <c r="AB9744" s="22"/>
      <c r="AT9744" s="130"/>
      <c r="BF9744" s="33">
        <f t="shared" si="1529"/>
        <v>41242</v>
      </c>
      <c r="BG9744" s="34">
        <f t="shared" si="1524"/>
        <v>82.88000000000001</v>
      </c>
      <c r="BH9744" s="32">
        <f t="shared" si="1525"/>
        <v>1</v>
      </c>
      <c r="BI9744" s="32">
        <f t="shared" si="1526"/>
        <v>0</v>
      </c>
      <c r="BJ9744" s="69">
        <f t="shared" si="1527"/>
        <v>0</v>
      </c>
      <c r="BK9744" s="158" t="str">
        <f t="shared" si="1528"/>
        <v/>
      </c>
    </row>
    <row r="9745" spans="1:63" ht="12" customHeight="1" x14ac:dyDescent="0.2">
      <c r="A9745" s="8"/>
      <c r="B9745" s="7"/>
      <c r="C9745" s="7"/>
      <c r="D9745" s="7"/>
      <c r="E9745" s="7"/>
      <c r="F9745" s="7"/>
      <c r="G9745" s="7"/>
      <c r="H9745" s="7"/>
      <c r="I9745" s="10"/>
      <c r="J9745" s="25"/>
      <c r="K9745" s="250"/>
      <c r="L9745" s="31"/>
      <c r="M9745" s="9"/>
      <c r="N9745" s="11" t="s">
        <v>25</v>
      </c>
      <c r="O9745" s="39"/>
      <c r="P9745" s="47"/>
      <c r="Q9745" s="13"/>
      <c r="R9745" s="248">
        <f t="shared" si="1520"/>
        <v>0</v>
      </c>
      <c r="S9745" s="248">
        <f t="shared" si="1521"/>
        <v>0</v>
      </c>
      <c r="T9745" s="248">
        <f t="shared" si="1522"/>
        <v>0</v>
      </c>
      <c r="U9745" s="248">
        <f t="shared" si="1523"/>
        <v>0</v>
      </c>
      <c r="V9745" s="13"/>
      <c r="W9745" s="7"/>
      <c r="AT9745" s="130"/>
      <c r="BF9745" s="33">
        <f t="shared" si="1529"/>
        <v>41242</v>
      </c>
      <c r="BG9745" s="34">
        <f t="shared" si="1524"/>
        <v>82.88000000000001</v>
      </c>
      <c r="BH9745" s="32">
        <f t="shared" si="1525"/>
        <v>1</v>
      </c>
      <c r="BI9745" s="32">
        <f t="shared" si="1526"/>
        <v>0</v>
      </c>
      <c r="BJ9745" s="69">
        <f t="shared" si="1527"/>
        <v>0</v>
      </c>
      <c r="BK9745" s="158" t="str">
        <f t="shared" si="1528"/>
        <v/>
      </c>
    </row>
    <row r="9746" spans="1:63" ht="12" customHeight="1" x14ac:dyDescent="0.2">
      <c r="A9746" s="8"/>
      <c r="B9746" s="7"/>
      <c r="C9746" s="7"/>
      <c r="D9746" s="7"/>
      <c r="E9746" s="7"/>
      <c r="F9746" s="7"/>
      <c r="G9746" s="7"/>
      <c r="H9746" s="7"/>
      <c r="I9746" s="10"/>
      <c r="J9746" s="25"/>
      <c r="K9746" s="250"/>
      <c r="L9746" s="31"/>
      <c r="M9746" s="9"/>
      <c r="N9746" s="11" t="s">
        <v>25</v>
      </c>
      <c r="O9746" s="39"/>
      <c r="P9746" s="47"/>
      <c r="Q9746" s="13"/>
      <c r="R9746" s="248">
        <f t="shared" si="1520"/>
        <v>0</v>
      </c>
      <c r="S9746" s="248">
        <f t="shared" si="1521"/>
        <v>0</v>
      </c>
      <c r="T9746" s="248">
        <f t="shared" si="1522"/>
        <v>0</v>
      </c>
      <c r="U9746" s="248">
        <f t="shared" si="1523"/>
        <v>0</v>
      </c>
      <c r="V9746" s="13"/>
      <c r="W9746" s="117"/>
      <c r="AT9746" s="130"/>
      <c r="BF9746" s="33">
        <f t="shared" si="1529"/>
        <v>41242</v>
      </c>
      <c r="BG9746" s="34">
        <f t="shared" si="1524"/>
        <v>82.88000000000001</v>
      </c>
      <c r="BH9746" s="32">
        <f t="shared" si="1525"/>
        <v>1</v>
      </c>
      <c r="BI9746" s="32">
        <f t="shared" si="1526"/>
        <v>0</v>
      </c>
      <c r="BJ9746" s="69">
        <f t="shared" si="1527"/>
        <v>0</v>
      </c>
      <c r="BK9746" s="158" t="str">
        <f t="shared" si="1528"/>
        <v/>
      </c>
    </row>
    <row r="9747" spans="1:63" ht="12" customHeight="1" x14ac:dyDescent="0.2">
      <c r="A9747" s="8"/>
      <c r="B9747" s="7"/>
      <c r="C9747" s="7"/>
      <c r="D9747" s="7"/>
      <c r="E9747" s="7"/>
      <c r="F9747" s="7"/>
      <c r="G9747" s="7"/>
      <c r="H9747" s="7"/>
      <c r="I9747" s="10"/>
      <c r="J9747" s="25"/>
      <c r="K9747" s="250"/>
      <c r="L9747" s="31"/>
      <c r="M9747" s="9"/>
      <c r="N9747" s="11" t="s">
        <v>25</v>
      </c>
      <c r="O9747" s="39"/>
      <c r="P9747" s="47"/>
      <c r="Q9747" s="13"/>
      <c r="R9747" s="248">
        <f t="shared" si="1520"/>
        <v>0</v>
      </c>
      <c r="S9747" s="248">
        <f t="shared" si="1521"/>
        <v>0</v>
      </c>
      <c r="T9747" s="248">
        <f t="shared" si="1522"/>
        <v>0</v>
      </c>
      <c r="U9747" s="248">
        <f t="shared" si="1523"/>
        <v>0</v>
      </c>
      <c r="V9747" s="13"/>
      <c r="W9747" s="117"/>
      <c r="AT9747" s="130"/>
      <c r="BF9747" s="33">
        <f t="shared" si="1529"/>
        <v>41242</v>
      </c>
      <c r="BG9747" s="34">
        <f t="shared" si="1524"/>
        <v>82.88000000000001</v>
      </c>
      <c r="BH9747" s="32">
        <f t="shared" si="1525"/>
        <v>1</v>
      </c>
      <c r="BI9747" s="32">
        <f t="shared" si="1526"/>
        <v>0</v>
      </c>
      <c r="BJ9747" s="69">
        <f t="shared" si="1527"/>
        <v>0</v>
      </c>
      <c r="BK9747" s="158" t="str">
        <f t="shared" si="1528"/>
        <v/>
      </c>
    </row>
    <row r="9748" spans="1:63" ht="12" customHeight="1" x14ac:dyDescent="0.2">
      <c r="A9748" s="8"/>
      <c r="B9748" s="7"/>
      <c r="C9748" s="7"/>
      <c r="D9748" s="7"/>
      <c r="E9748" s="7"/>
      <c r="F9748" s="7"/>
      <c r="G9748" s="7"/>
      <c r="H9748" s="7"/>
      <c r="I9748" s="10"/>
      <c r="J9748" s="25"/>
      <c r="K9748" s="250"/>
      <c r="L9748" s="31"/>
      <c r="M9748" s="9"/>
      <c r="N9748" s="11" t="s">
        <v>25</v>
      </c>
      <c r="O9748" s="39"/>
      <c r="P9748" s="47"/>
      <c r="Q9748" s="13"/>
      <c r="R9748" s="248">
        <f t="shared" si="1520"/>
        <v>0</v>
      </c>
      <c r="S9748" s="248">
        <f t="shared" si="1521"/>
        <v>0</v>
      </c>
      <c r="T9748" s="248">
        <f t="shared" si="1522"/>
        <v>0</v>
      </c>
      <c r="U9748" s="248">
        <f t="shared" si="1523"/>
        <v>0</v>
      </c>
      <c r="V9748" s="13"/>
      <c r="W9748" s="117"/>
      <c r="AT9748" s="130"/>
      <c r="BF9748" s="33">
        <f t="shared" si="1529"/>
        <v>41242</v>
      </c>
      <c r="BG9748" s="34">
        <f t="shared" si="1524"/>
        <v>82.88000000000001</v>
      </c>
      <c r="BH9748" s="32">
        <f t="shared" si="1525"/>
        <v>1</v>
      </c>
      <c r="BI9748" s="32">
        <f t="shared" si="1526"/>
        <v>0</v>
      </c>
      <c r="BJ9748" s="69">
        <f t="shared" si="1527"/>
        <v>0</v>
      </c>
      <c r="BK9748" s="158" t="str">
        <f t="shared" si="1528"/>
        <v/>
      </c>
    </row>
    <row r="9749" spans="1:63" ht="12" customHeight="1" x14ac:dyDescent="0.2">
      <c r="A9749" s="8"/>
      <c r="B9749" s="7"/>
      <c r="C9749" s="7"/>
      <c r="D9749" s="7"/>
      <c r="E9749" s="7"/>
      <c r="F9749" s="7"/>
      <c r="G9749" s="7"/>
      <c r="H9749" s="7"/>
      <c r="I9749" s="10"/>
      <c r="J9749" s="25"/>
      <c r="K9749" s="250"/>
      <c r="L9749" s="31"/>
      <c r="M9749" s="9"/>
      <c r="N9749" s="11" t="s">
        <v>25</v>
      </c>
      <c r="O9749" s="39"/>
      <c r="P9749" s="47"/>
      <c r="Q9749" s="13"/>
      <c r="R9749" s="248">
        <f t="shared" si="1520"/>
        <v>0</v>
      </c>
      <c r="S9749" s="248">
        <f t="shared" si="1521"/>
        <v>0</v>
      </c>
      <c r="T9749" s="248">
        <f t="shared" si="1522"/>
        <v>0</v>
      </c>
      <c r="U9749" s="248">
        <f t="shared" si="1523"/>
        <v>0</v>
      </c>
      <c r="V9749" s="13"/>
      <c r="W9749" s="117"/>
      <c r="AT9749" s="130"/>
      <c r="BF9749" s="33">
        <f t="shared" si="1529"/>
        <v>41242</v>
      </c>
      <c r="BG9749" s="34">
        <f t="shared" si="1524"/>
        <v>82.88000000000001</v>
      </c>
      <c r="BH9749" s="32">
        <f t="shared" si="1525"/>
        <v>1</v>
      </c>
      <c r="BI9749" s="32">
        <f t="shared" si="1526"/>
        <v>0</v>
      </c>
      <c r="BJ9749" s="69">
        <f t="shared" si="1527"/>
        <v>0</v>
      </c>
      <c r="BK9749" s="158" t="str">
        <f t="shared" si="1528"/>
        <v/>
      </c>
    </row>
    <row r="9750" spans="1:63" ht="12" customHeight="1" x14ac:dyDescent="0.2">
      <c r="A9750" s="8"/>
      <c r="B9750" s="7"/>
      <c r="C9750" s="7"/>
      <c r="D9750" s="7"/>
      <c r="E9750" s="7"/>
      <c r="F9750" s="7"/>
      <c r="G9750" s="7"/>
      <c r="H9750" s="7"/>
      <c r="I9750" s="10"/>
      <c r="J9750" s="25"/>
      <c r="K9750" s="250"/>
      <c r="L9750" s="31"/>
      <c r="M9750" s="9"/>
      <c r="N9750" s="11" t="s">
        <v>25</v>
      </c>
      <c r="O9750" s="39"/>
      <c r="P9750" s="47"/>
      <c r="Q9750" s="13"/>
      <c r="R9750" s="248">
        <f t="shared" si="1520"/>
        <v>0</v>
      </c>
      <c r="S9750" s="248">
        <f t="shared" si="1521"/>
        <v>0</v>
      </c>
      <c r="T9750" s="248">
        <f t="shared" si="1522"/>
        <v>0</v>
      </c>
      <c r="U9750" s="248">
        <f t="shared" si="1523"/>
        <v>0</v>
      </c>
      <c r="V9750" s="13"/>
      <c r="W9750" s="117"/>
      <c r="AT9750" s="130"/>
      <c r="BF9750" s="33">
        <f t="shared" si="1529"/>
        <v>41242</v>
      </c>
      <c r="BG9750" s="34">
        <f t="shared" si="1524"/>
        <v>82.88000000000001</v>
      </c>
      <c r="BH9750" s="32">
        <f t="shared" si="1525"/>
        <v>1</v>
      </c>
      <c r="BI9750" s="32">
        <f t="shared" si="1526"/>
        <v>0</v>
      </c>
      <c r="BJ9750" s="69">
        <f t="shared" si="1527"/>
        <v>0</v>
      </c>
      <c r="BK9750" s="158" t="str">
        <f t="shared" si="1528"/>
        <v/>
      </c>
    </row>
    <row r="9751" spans="1:63" ht="12" customHeight="1" x14ac:dyDescent="0.2">
      <c r="A9751" s="8"/>
      <c r="B9751" s="7"/>
      <c r="C9751" s="7"/>
      <c r="D9751" s="7"/>
      <c r="E9751" s="7"/>
      <c r="F9751" s="7"/>
      <c r="G9751" s="7"/>
      <c r="H9751" s="7"/>
      <c r="I9751" s="10"/>
      <c r="J9751" s="25"/>
      <c r="K9751" s="250"/>
      <c r="L9751" s="31"/>
      <c r="M9751" s="9"/>
      <c r="N9751" s="11" t="s">
        <v>25</v>
      </c>
      <c r="O9751" s="39"/>
      <c r="P9751" s="47"/>
      <c r="Q9751" s="13"/>
      <c r="R9751" s="248">
        <f t="shared" si="1520"/>
        <v>0</v>
      </c>
      <c r="S9751" s="248">
        <f t="shared" si="1521"/>
        <v>0</v>
      </c>
      <c r="T9751" s="248">
        <f t="shared" si="1522"/>
        <v>0</v>
      </c>
      <c r="U9751" s="248">
        <f t="shared" si="1523"/>
        <v>0</v>
      </c>
      <c r="V9751" s="13"/>
      <c r="W9751" s="117"/>
      <c r="AT9751" s="130"/>
      <c r="BF9751" s="33">
        <f t="shared" si="1529"/>
        <v>41242</v>
      </c>
      <c r="BG9751" s="34">
        <f t="shared" si="1524"/>
        <v>82.88000000000001</v>
      </c>
      <c r="BH9751" s="32">
        <f t="shared" si="1525"/>
        <v>1</v>
      </c>
      <c r="BI9751" s="32">
        <f t="shared" si="1526"/>
        <v>0</v>
      </c>
      <c r="BJ9751" s="69">
        <f t="shared" si="1527"/>
        <v>0</v>
      </c>
      <c r="BK9751" s="158" t="str">
        <f t="shared" si="1528"/>
        <v/>
      </c>
    </row>
    <row r="9752" spans="1:63" ht="12" customHeight="1" x14ac:dyDescent="0.2">
      <c r="A9752" s="8"/>
      <c r="B9752" s="7"/>
      <c r="C9752" s="7"/>
      <c r="D9752" s="7"/>
      <c r="E9752" s="7"/>
      <c r="F9752" s="7"/>
      <c r="G9752" s="7"/>
      <c r="H9752" s="7"/>
      <c r="I9752" s="10"/>
      <c r="J9752" s="25"/>
      <c r="K9752" s="250"/>
      <c r="L9752" s="31"/>
      <c r="M9752" s="9"/>
      <c r="N9752" s="11" t="s">
        <v>25</v>
      </c>
      <c r="O9752" s="39"/>
      <c r="P9752" s="47"/>
      <c r="Q9752" s="13"/>
      <c r="R9752" s="248">
        <f t="shared" si="1520"/>
        <v>0</v>
      </c>
      <c r="S9752" s="248">
        <f t="shared" si="1521"/>
        <v>0</v>
      </c>
      <c r="T9752" s="248">
        <f t="shared" si="1522"/>
        <v>0</v>
      </c>
      <c r="U9752" s="248">
        <f t="shared" si="1523"/>
        <v>0</v>
      </c>
      <c r="V9752" s="13"/>
      <c r="W9752" s="117"/>
      <c r="AT9752" s="130"/>
      <c r="BF9752" s="33">
        <f t="shared" si="1529"/>
        <v>41242</v>
      </c>
      <c r="BG9752" s="34">
        <f t="shared" si="1524"/>
        <v>82.88000000000001</v>
      </c>
      <c r="BH9752" s="32">
        <f t="shared" si="1525"/>
        <v>1</v>
      </c>
      <c r="BI9752" s="32">
        <f t="shared" si="1526"/>
        <v>0</v>
      </c>
      <c r="BJ9752" s="69">
        <f t="shared" si="1527"/>
        <v>0</v>
      </c>
      <c r="BK9752" s="158" t="str">
        <f t="shared" si="1528"/>
        <v/>
      </c>
    </row>
    <row r="9753" spans="1:63" ht="12" customHeight="1" x14ac:dyDescent="0.2">
      <c r="A9753" s="8"/>
      <c r="B9753" s="7"/>
      <c r="C9753" s="7"/>
      <c r="D9753" s="7"/>
      <c r="E9753" s="7"/>
      <c r="F9753" s="7"/>
      <c r="G9753" s="7"/>
      <c r="H9753" s="7"/>
      <c r="I9753" s="10"/>
      <c r="J9753" s="25"/>
      <c r="K9753" s="250"/>
      <c r="L9753" s="31"/>
      <c r="M9753" s="9"/>
      <c r="N9753" s="11" t="s">
        <v>25</v>
      </c>
      <c r="O9753" s="39"/>
      <c r="P9753" s="47"/>
      <c r="Q9753" s="13"/>
      <c r="R9753" s="248">
        <f t="shared" si="1520"/>
        <v>0</v>
      </c>
      <c r="S9753" s="248">
        <f t="shared" si="1521"/>
        <v>0</v>
      </c>
      <c r="T9753" s="248">
        <f t="shared" si="1522"/>
        <v>0</v>
      </c>
      <c r="U9753" s="248">
        <f t="shared" si="1523"/>
        <v>0</v>
      </c>
      <c r="V9753" s="13"/>
      <c r="W9753" s="117"/>
      <c r="AT9753" s="130"/>
      <c r="BF9753" s="33">
        <f t="shared" si="1529"/>
        <v>41242</v>
      </c>
      <c r="BG9753" s="34">
        <f t="shared" si="1524"/>
        <v>82.88000000000001</v>
      </c>
      <c r="BH9753" s="32">
        <f t="shared" si="1525"/>
        <v>1</v>
      </c>
      <c r="BI9753" s="32">
        <f t="shared" si="1526"/>
        <v>0</v>
      </c>
      <c r="BJ9753" s="69">
        <f t="shared" si="1527"/>
        <v>0</v>
      </c>
      <c r="BK9753" s="158" t="str">
        <f t="shared" si="1528"/>
        <v/>
      </c>
    </row>
    <row r="9754" spans="1:63" ht="12" customHeight="1" x14ac:dyDescent="0.2">
      <c r="A9754" s="8"/>
      <c r="B9754" s="7"/>
      <c r="C9754" s="7"/>
      <c r="D9754" s="7"/>
      <c r="E9754" s="7"/>
      <c r="F9754" s="7"/>
      <c r="G9754" s="7"/>
      <c r="H9754" s="7"/>
      <c r="I9754" s="10"/>
      <c r="J9754" s="25"/>
      <c r="K9754" s="250"/>
      <c r="L9754" s="31"/>
      <c r="M9754" s="9"/>
      <c r="N9754" s="11" t="s">
        <v>25</v>
      </c>
      <c r="O9754" s="39"/>
      <c r="P9754" s="47"/>
      <c r="Q9754" s="13"/>
      <c r="R9754" s="248">
        <f t="shared" si="1520"/>
        <v>0</v>
      </c>
      <c r="S9754" s="248">
        <f t="shared" si="1521"/>
        <v>0</v>
      </c>
      <c r="T9754" s="248">
        <f t="shared" si="1522"/>
        <v>0</v>
      </c>
      <c r="U9754" s="248">
        <f t="shared" si="1523"/>
        <v>0</v>
      </c>
      <c r="V9754" s="13"/>
      <c r="W9754" s="117"/>
      <c r="AT9754" s="130"/>
      <c r="BF9754" s="33">
        <f t="shared" si="1529"/>
        <v>41242</v>
      </c>
      <c r="BG9754" s="34">
        <f t="shared" si="1524"/>
        <v>82.88000000000001</v>
      </c>
      <c r="BH9754" s="32">
        <f t="shared" si="1525"/>
        <v>1</v>
      </c>
      <c r="BI9754" s="32">
        <f t="shared" si="1526"/>
        <v>0</v>
      </c>
      <c r="BJ9754" s="69">
        <f t="shared" si="1527"/>
        <v>0</v>
      </c>
      <c r="BK9754" s="158" t="str">
        <f t="shared" si="1528"/>
        <v/>
      </c>
    </row>
    <row r="9755" spans="1:63" ht="12" customHeight="1" x14ac:dyDescent="0.2">
      <c r="A9755" s="8"/>
      <c r="B9755" s="7"/>
      <c r="C9755" s="7"/>
      <c r="D9755" s="7"/>
      <c r="E9755" s="7"/>
      <c r="F9755" s="7"/>
      <c r="G9755" s="7"/>
      <c r="H9755" s="7"/>
      <c r="I9755" s="10"/>
      <c r="J9755" s="25"/>
      <c r="K9755" s="250"/>
      <c r="L9755" s="31"/>
      <c r="M9755" s="9"/>
      <c r="N9755" s="11" t="s">
        <v>25</v>
      </c>
      <c r="O9755" s="39"/>
      <c r="P9755" s="47"/>
      <c r="Q9755" s="13"/>
      <c r="R9755" s="248">
        <f t="shared" si="1520"/>
        <v>0</v>
      </c>
      <c r="S9755" s="248">
        <f t="shared" si="1521"/>
        <v>0</v>
      </c>
      <c r="T9755" s="248">
        <f t="shared" si="1522"/>
        <v>0</v>
      </c>
      <c r="U9755" s="248">
        <f t="shared" si="1523"/>
        <v>0</v>
      </c>
      <c r="V9755" s="13"/>
      <c r="W9755" s="117"/>
      <c r="AT9755" s="130"/>
      <c r="BF9755" s="33">
        <f t="shared" si="1529"/>
        <v>41242</v>
      </c>
      <c r="BG9755" s="34">
        <f t="shared" si="1524"/>
        <v>82.88000000000001</v>
      </c>
      <c r="BH9755" s="32">
        <f t="shared" si="1525"/>
        <v>1</v>
      </c>
      <c r="BI9755" s="32">
        <f t="shared" si="1526"/>
        <v>0</v>
      </c>
      <c r="BJ9755" s="69">
        <f t="shared" si="1527"/>
        <v>0</v>
      </c>
      <c r="BK9755" s="158" t="str">
        <f t="shared" si="1528"/>
        <v/>
      </c>
    </row>
    <row r="9756" spans="1:63" ht="12" customHeight="1" x14ac:dyDescent="0.2">
      <c r="A9756" s="8"/>
      <c r="B9756" s="7"/>
      <c r="C9756" s="7"/>
      <c r="D9756" s="7"/>
      <c r="E9756" s="7"/>
      <c r="F9756" s="7"/>
      <c r="G9756" s="7"/>
      <c r="H9756" s="7"/>
      <c r="I9756" s="10"/>
      <c r="J9756" s="25"/>
      <c r="K9756" s="250"/>
      <c r="L9756" s="31"/>
      <c r="M9756" s="9"/>
      <c r="N9756" s="11" t="s">
        <v>25</v>
      </c>
      <c r="O9756" s="39"/>
      <c r="P9756" s="47"/>
      <c r="Q9756" s="13"/>
      <c r="R9756" s="248">
        <f t="shared" si="1520"/>
        <v>0</v>
      </c>
      <c r="S9756" s="248">
        <f t="shared" si="1521"/>
        <v>0</v>
      </c>
      <c r="T9756" s="248">
        <f t="shared" si="1522"/>
        <v>0</v>
      </c>
      <c r="U9756" s="248">
        <f t="shared" si="1523"/>
        <v>0</v>
      </c>
      <c r="V9756" s="13"/>
      <c r="W9756" s="117"/>
      <c r="AT9756" s="130"/>
      <c r="BF9756" s="33">
        <f t="shared" si="1529"/>
        <v>41242</v>
      </c>
      <c r="BG9756" s="34">
        <f t="shared" si="1524"/>
        <v>82.88000000000001</v>
      </c>
      <c r="BH9756" s="32">
        <f t="shared" si="1525"/>
        <v>1</v>
      </c>
      <c r="BI9756" s="32">
        <f t="shared" si="1526"/>
        <v>0</v>
      </c>
      <c r="BJ9756" s="69">
        <f t="shared" si="1527"/>
        <v>0</v>
      </c>
      <c r="BK9756" s="158" t="str">
        <f t="shared" si="1528"/>
        <v/>
      </c>
    </row>
    <row r="9757" spans="1:63" ht="12" customHeight="1" x14ac:dyDescent="0.2">
      <c r="A9757" s="8"/>
      <c r="B9757" s="7"/>
      <c r="C9757" s="7"/>
      <c r="D9757" s="7"/>
      <c r="E9757" s="7"/>
      <c r="F9757" s="7"/>
      <c r="G9757" s="7"/>
      <c r="H9757" s="7"/>
      <c r="I9757" s="10"/>
      <c r="J9757" s="25"/>
      <c r="K9757" s="250"/>
      <c r="L9757" s="31"/>
      <c r="M9757" s="9"/>
      <c r="N9757" s="11" t="s">
        <v>25</v>
      </c>
      <c r="O9757" s="39"/>
      <c r="P9757" s="47"/>
      <c r="Q9757" s="13"/>
      <c r="R9757" s="248">
        <f t="shared" si="1520"/>
        <v>0</v>
      </c>
      <c r="S9757" s="248">
        <f t="shared" si="1521"/>
        <v>0</v>
      </c>
      <c r="T9757" s="248">
        <f t="shared" si="1522"/>
        <v>0</v>
      </c>
      <c r="U9757" s="248">
        <f t="shared" si="1523"/>
        <v>0</v>
      </c>
      <c r="V9757" s="13"/>
      <c r="W9757" s="7"/>
      <c r="AT9757" s="130"/>
      <c r="BF9757" s="33">
        <f t="shared" si="1529"/>
        <v>41242</v>
      </c>
      <c r="BG9757" s="34">
        <f t="shared" si="1524"/>
        <v>82.88000000000001</v>
      </c>
      <c r="BH9757" s="32">
        <f t="shared" si="1525"/>
        <v>1</v>
      </c>
      <c r="BI9757" s="32">
        <f t="shared" si="1526"/>
        <v>0</v>
      </c>
      <c r="BJ9757" s="69">
        <f t="shared" si="1527"/>
        <v>0</v>
      </c>
      <c r="BK9757" s="158" t="str">
        <f t="shared" si="1528"/>
        <v/>
      </c>
    </row>
    <row r="9758" spans="1:63" ht="12" customHeight="1" x14ac:dyDescent="0.2">
      <c r="A9758" s="8"/>
      <c r="B9758" s="7"/>
      <c r="C9758" s="7"/>
      <c r="D9758" s="7"/>
      <c r="E9758" s="7"/>
      <c r="F9758" s="7"/>
      <c r="G9758" s="7"/>
      <c r="H9758" s="7"/>
      <c r="I9758" s="10"/>
      <c r="J9758" s="25"/>
      <c r="K9758" s="250"/>
      <c r="L9758" s="31"/>
      <c r="M9758" s="9"/>
      <c r="N9758" s="11" t="s">
        <v>25</v>
      </c>
      <c r="O9758" s="39"/>
      <c r="P9758" s="47"/>
      <c r="Q9758" s="13"/>
      <c r="R9758" s="248">
        <f t="shared" si="1520"/>
        <v>0</v>
      </c>
      <c r="S9758" s="248">
        <f t="shared" si="1521"/>
        <v>0</v>
      </c>
      <c r="T9758" s="248">
        <f t="shared" si="1522"/>
        <v>0</v>
      </c>
      <c r="U9758" s="248">
        <f t="shared" si="1523"/>
        <v>0</v>
      </c>
      <c r="V9758" s="13"/>
      <c r="W9758" s="7"/>
      <c r="AT9758" s="130"/>
      <c r="BF9758" s="33">
        <f t="shared" si="1529"/>
        <v>41242</v>
      </c>
      <c r="BG9758" s="34">
        <f t="shared" si="1524"/>
        <v>82.88000000000001</v>
      </c>
      <c r="BH9758" s="32">
        <f t="shared" si="1525"/>
        <v>1</v>
      </c>
      <c r="BI9758" s="32">
        <f t="shared" si="1526"/>
        <v>0</v>
      </c>
      <c r="BJ9758" s="69">
        <f t="shared" si="1527"/>
        <v>0</v>
      </c>
      <c r="BK9758" s="158" t="str">
        <f t="shared" si="1528"/>
        <v/>
      </c>
    </row>
    <row r="9759" spans="1:63" ht="12" customHeight="1" x14ac:dyDescent="0.2">
      <c r="A9759" s="8"/>
      <c r="B9759" s="7"/>
      <c r="C9759" s="7"/>
      <c r="D9759" s="7"/>
      <c r="E9759" s="7"/>
      <c r="F9759" s="7"/>
      <c r="G9759" s="7"/>
      <c r="H9759" s="7"/>
      <c r="I9759" s="10"/>
      <c r="J9759" s="25"/>
      <c r="K9759" s="250"/>
      <c r="L9759" s="31"/>
      <c r="M9759" s="9"/>
      <c r="N9759" s="11" t="s">
        <v>25</v>
      </c>
      <c r="O9759" s="39"/>
      <c r="P9759" s="47"/>
      <c r="Q9759" s="13"/>
      <c r="R9759" s="248">
        <f t="shared" si="1520"/>
        <v>0</v>
      </c>
      <c r="S9759" s="248">
        <f t="shared" si="1521"/>
        <v>0</v>
      </c>
      <c r="T9759" s="248">
        <f t="shared" si="1522"/>
        <v>0</v>
      </c>
      <c r="U9759" s="248">
        <f t="shared" si="1523"/>
        <v>0</v>
      </c>
      <c r="V9759" s="13"/>
      <c r="W9759" s="7"/>
      <c r="AT9759" s="130"/>
      <c r="BF9759" s="33">
        <f t="shared" si="1529"/>
        <v>41242</v>
      </c>
      <c r="BG9759" s="34">
        <f t="shared" si="1524"/>
        <v>82.88000000000001</v>
      </c>
      <c r="BH9759" s="32">
        <f t="shared" si="1525"/>
        <v>1</v>
      </c>
      <c r="BI9759" s="32">
        <f t="shared" si="1526"/>
        <v>0</v>
      </c>
      <c r="BJ9759" s="69">
        <f t="shared" si="1527"/>
        <v>0</v>
      </c>
      <c r="BK9759" s="158" t="str">
        <f t="shared" si="1528"/>
        <v/>
      </c>
    </row>
    <row r="9760" spans="1:63" ht="12" customHeight="1" x14ac:dyDescent="0.2">
      <c r="A9760" s="8"/>
      <c r="B9760" s="7"/>
      <c r="C9760" s="7"/>
      <c r="D9760" s="7"/>
      <c r="E9760" s="7"/>
      <c r="F9760" s="7"/>
      <c r="G9760" s="7"/>
      <c r="H9760" s="7"/>
      <c r="I9760" s="10"/>
      <c r="J9760" s="25"/>
      <c r="K9760" s="250"/>
      <c r="L9760" s="31"/>
      <c r="M9760" s="9"/>
      <c r="N9760" s="11" t="s">
        <v>25</v>
      </c>
      <c r="O9760" s="39"/>
      <c r="P9760" s="47"/>
      <c r="Q9760" s="13"/>
      <c r="R9760" s="248">
        <f t="shared" si="1520"/>
        <v>0</v>
      </c>
      <c r="S9760" s="248">
        <f t="shared" si="1521"/>
        <v>0</v>
      </c>
      <c r="T9760" s="248">
        <f t="shared" si="1522"/>
        <v>0</v>
      </c>
      <c r="U9760" s="248">
        <f t="shared" si="1523"/>
        <v>0</v>
      </c>
      <c r="V9760" s="13"/>
      <c r="W9760" s="7"/>
      <c r="AT9760" s="130"/>
      <c r="BF9760" s="33">
        <f t="shared" si="1529"/>
        <v>41242</v>
      </c>
      <c r="BG9760" s="34">
        <f t="shared" si="1524"/>
        <v>82.88000000000001</v>
      </c>
      <c r="BH9760" s="32">
        <f t="shared" si="1525"/>
        <v>1</v>
      </c>
      <c r="BI9760" s="32">
        <f t="shared" si="1526"/>
        <v>0</v>
      </c>
      <c r="BJ9760" s="69">
        <f t="shared" si="1527"/>
        <v>0</v>
      </c>
      <c r="BK9760" s="158" t="str">
        <f t="shared" si="1528"/>
        <v/>
      </c>
    </row>
    <row r="9761" spans="1:63" ht="12" customHeight="1" x14ac:dyDescent="0.2">
      <c r="A9761" s="8"/>
      <c r="B9761" s="7"/>
      <c r="C9761" s="7"/>
      <c r="D9761" s="7"/>
      <c r="E9761" s="7"/>
      <c r="F9761" s="7"/>
      <c r="G9761" s="7"/>
      <c r="H9761" s="7"/>
      <c r="I9761" s="10"/>
      <c r="J9761" s="25"/>
      <c r="K9761" s="250"/>
      <c r="L9761" s="31"/>
      <c r="M9761" s="9"/>
      <c r="N9761" s="11" t="s">
        <v>25</v>
      </c>
      <c r="O9761" s="39"/>
      <c r="P9761" s="47"/>
      <c r="Q9761" s="13"/>
      <c r="R9761" s="248">
        <f t="shared" si="1520"/>
        <v>0</v>
      </c>
      <c r="S9761" s="248">
        <f t="shared" si="1521"/>
        <v>0</v>
      </c>
      <c r="T9761" s="248">
        <f t="shared" si="1522"/>
        <v>0</v>
      </c>
      <c r="U9761" s="248">
        <f t="shared" si="1523"/>
        <v>0</v>
      </c>
      <c r="V9761" s="13"/>
      <c r="W9761" s="7"/>
      <c r="AT9761" s="130"/>
      <c r="BF9761" s="33">
        <f t="shared" si="1529"/>
        <v>41242</v>
      </c>
      <c r="BG9761" s="34">
        <f t="shared" si="1524"/>
        <v>82.88000000000001</v>
      </c>
      <c r="BH9761" s="32">
        <f t="shared" si="1525"/>
        <v>1</v>
      </c>
      <c r="BI9761" s="32">
        <f t="shared" si="1526"/>
        <v>0</v>
      </c>
      <c r="BJ9761" s="69">
        <f t="shared" si="1527"/>
        <v>0</v>
      </c>
      <c r="BK9761" s="158" t="str">
        <f t="shared" si="1528"/>
        <v/>
      </c>
    </row>
    <row r="9762" spans="1:63" ht="12" customHeight="1" x14ac:dyDescent="0.2">
      <c r="A9762" s="8"/>
      <c r="B9762" s="7"/>
      <c r="C9762" s="7"/>
      <c r="D9762" s="7"/>
      <c r="E9762" s="7"/>
      <c r="F9762" s="7"/>
      <c r="G9762" s="7"/>
      <c r="H9762" s="7"/>
      <c r="I9762" s="10"/>
      <c r="J9762" s="25"/>
      <c r="K9762" s="250"/>
      <c r="L9762" s="31"/>
      <c r="M9762" s="9"/>
      <c r="N9762" s="11" t="s">
        <v>25</v>
      </c>
      <c r="O9762" s="39"/>
      <c r="P9762" s="47"/>
      <c r="Q9762" s="13"/>
      <c r="R9762" s="248">
        <f t="shared" si="1520"/>
        <v>0</v>
      </c>
      <c r="S9762" s="248">
        <f t="shared" si="1521"/>
        <v>0</v>
      </c>
      <c r="T9762" s="248">
        <f t="shared" si="1522"/>
        <v>0</v>
      </c>
      <c r="U9762" s="248">
        <f t="shared" si="1523"/>
        <v>0</v>
      </c>
      <c r="V9762" s="13"/>
      <c r="W9762" s="7"/>
      <c r="AT9762" s="130"/>
      <c r="BF9762" s="33">
        <f t="shared" si="1529"/>
        <v>41242</v>
      </c>
      <c r="BG9762" s="34">
        <f t="shared" si="1524"/>
        <v>82.88000000000001</v>
      </c>
      <c r="BH9762" s="32">
        <f t="shared" si="1525"/>
        <v>1</v>
      </c>
      <c r="BI9762" s="32">
        <f t="shared" si="1526"/>
        <v>0</v>
      </c>
      <c r="BJ9762" s="69">
        <f t="shared" si="1527"/>
        <v>0</v>
      </c>
      <c r="BK9762" s="158" t="str">
        <f t="shared" si="1528"/>
        <v/>
      </c>
    </row>
    <row r="9763" spans="1:63" ht="12" customHeight="1" x14ac:dyDescent="0.2">
      <c r="A9763" s="8"/>
      <c r="B9763" s="7"/>
      <c r="C9763" s="7"/>
      <c r="D9763" s="7"/>
      <c r="E9763" s="7"/>
      <c r="F9763" s="7"/>
      <c r="G9763" s="7"/>
      <c r="H9763" s="7"/>
      <c r="I9763" s="10"/>
      <c r="J9763" s="25"/>
      <c r="K9763" s="250"/>
      <c r="L9763" s="31"/>
      <c r="M9763" s="9"/>
      <c r="N9763" s="11" t="s">
        <v>25</v>
      </c>
      <c r="O9763" s="39"/>
      <c r="P9763" s="47"/>
      <c r="Q9763" s="13"/>
      <c r="R9763" s="248">
        <f t="shared" si="1520"/>
        <v>0</v>
      </c>
      <c r="S9763" s="248">
        <f t="shared" si="1521"/>
        <v>0</v>
      </c>
      <c r="T9763" s="248">
        <f t="shared" si="1522"/>
        <v>0</v>
      </c>
      <c r="U9763" s="248">
        <f t="shared" si="1523"/>
        <v>0</v>
      </c>
      <c r="V9763" s="13"/>
      <c r="W9763" s="7"/>
      <c r="AT9763" s="130"/>
      <c r="BF9763" s="33">
        <f t="shared" si="1529"/>
        <v>41242</v>
      </c>
      <c r="BG9763" s="34">
        <f t="shared" si="1524"/>
        <v>82.88000000000001</v>
      </c>
      <c r="BH9763" s="32">
        <f t="shared" si="1525"/>
        <v>1</v>
      </c>
      <c r="BI9763" s="32">
        <f t="shared" si="1526"/>
        <v>0</v>
      </c>
      <c r="BJ9763" s="69">
        <f t="shared" si="1527"/>
        <v>0</v>
      </c>
      <c r="BK9763" s="158" t="str">
        <f t="shared" si="1528"/>
        <v/>
      </c>
    </row>
    <row r="9764" spans="1:63" ht="12" customHeight="1" x14ac:dyDescent="0.2">
      <c r="A9764" s="8"/>
      <c r="B9764" s="7"/>
      <c r="C9764" s="7"/>
      <c r="D9764" s="7"/>
      <c r="E9764" s="7"/>
      <c r="F9764" s="7"/>
      <c r="G9764" s="7"/>
      <c r="H9764" s="7"/>
      <c r="I9764" s="10"/>
      <c r="J9764" s="25"/>
      <c r="K9764" s="250"/>
      <c r="L9764" s="31"/>
      <c r="M9764" s="9"/>
      <c r="N9764" s="11" t="s">
        <v>25</v>
      </c>
      <c r="O9764" s="39"/>
      <c r="P9764" s="47"/>
      <c r="Q9764" s="13"/>
      <c r="R9764" s="248">
        <f t="shared" si="1520"/>
        <v>0</v>
      </c>
      <c r="S9764" s="248">
        <f t="shared" si="1521"/>
        <v>0</v>
      </c>
      <c r="T9764" s="248">
        <f t="shared" si="1522"/>
        <v>0</v>
      </c>
      <c r="U9764" s="248">
        <f t="shared" si="1523"/>
        <v>0</v>
      </c>
      <c r="V9764" s="13"/>
      <c r="W9764" s="7"/>
      <c r="AT9764" s="130"/>
      <c r="BF9764" s="33">
        <f t="shared" si="1529"/>
        <v>41242</v>
      </c>
      <c r="BG9764" s="34">
        <f t="shared" si="1524"/>
        <v>82.88000000000001</v>
      </c>
      <c r="BH9764" s="32">
        <f t="shared" si="1525"/>
        <v>1</v>
      </c>
      <c r="BI9764" s="32">
        <f t="shared" si="1526"/>
        <v>0</v>
      </c>
      <c r="BJ9764" s="69">
        <f t="shared" si="1527"/>
        <v>0</v>
      </c>
      <c r="BK9764" s="158" t="str">
        <f t="shared" si="1528"/>
        <v/>
      </c>
    </row>
    <row r="9765" spans="1:63" ht="12" customHeight="1" x14ac:dyDescent="0.2">
      <c r="A9765" s="8"/>
      <c r="B9765" s="7"/>
      <c r="C9765" s="7"/>
      <c r="D9765" s="7"/>
      <c r="E9765" s="7"/>
      <c r="F9765" s="7"/>
      <c r="G9765" s="7"/>
      <c r="H9765" s="7"/>
      <c r="I9765" s="10"/>
      <c r="J9765" s="25"/>
      <c r="K9765" s="250"/>
      <c r="L9765" s="31"/>
      <c r="M9765" s="9"/>
      <c r="N9765" s="11" t="s">
        <v>25</v>
      </c>
      <c r="O9765" s="39"/>
      <c r="P9765" s="47"/>
      <c r="Q9765" s="13"/>
      <c r="R9765" s="248">
        <f t="shared" si="1520"/>
        <v>0</v>
      </c>
      <c r="S9765" s="248">
        <f t="shared" si="1521"/>
        <v>0</v>
      </c>
      <c r="T9765" s="248">
        <f t="shared" si="1522"/>
        <v>0</v>
      </c>
      <c r="U9765" s="248">
        <f t="shared" si="1523"/>
        <v>0</v>
      </c>
      <c r="V9765" s="13"/>
      <c r="W9765" s="7"/>
      <c r="AT9765" s="130"/>
      <c r="BF9765" s="33">
        <f t="shared" si="1529"/>
        <v>41242</v>
      </c>
      <c r="BG9765" s="34">
        <f t="shared" si="1524"/>
        <v>82.88000000000001</v>
      </c>
      <c r="BH9765" s="32">
        <f t="shared" si="1525"/>
        <v>1</v>
      </c>
      <c r="BI9765" s="32">
        <f t="shared" si="1526"/>
        <v>0</v>
      </c>
      <c r="BJ9765" s="69">
        <f t="shared" si="1527"/>
        <v>0</v>
      </c>
      <c r="BK9765" s="158" t="str">
        <f t="shared" si="1528"/>
        <v/>
      </c>
    </row>
    <row r="9766" spans="1:63" ht="12" customHeight="1" x14ac:dyDescent="0.2">
      <c r="A9766" s="8"/>
      <c r="B9766" s="7"/>
      <c r="C9766" s="7"/>
      <c r="D9766" s="7"/>
      <c r="E9766" s="7"/>
      <c r="F9766" s="7"/>
      <c r="G9766" s="7"/>
      <c r="H9766" s="7"/>
      <c r="I9766" s="10"/>
      <c r="J9766" s="25"/>
      <c r="K9766" s="250"/>
      <c r="L9766" s="31"/>
      <c r="M9766" s="9"/>
      <c r="N9766" s="11" t="s">
        <v>25</v>
      </c>
      <c r="O9766" s="39"/>
      <c r="P9766" s="47"/>
      <c r="Q9766" s="13"/>
      <c r="R9766" s="248">
        <f t="shared" si="1520"/>
        <v>0</v>
      </c>
      <c r="S9766" s="248">
        <f t="shared" si="1521"/>
        <v>0</v>
      </c>
      <c r="T9766" s="248">
        <f t="shared" si="1522"/>
        <v>0</v>
      </c>
      <c r="U9766" s="248">
        <f t="shared" si="1523"/>
        <v>0</v>
      </c>
      <c r="V9766" s="13"/>
      <c r="W9766" s="7"/>
      <c r="AT9766" s="130"/>
      <c r="BF9766" s="33">
        <f t="shared" si="1529"/>
        <v>41242</v>
      </c>
      <c r="BG9766" s="34">
        <f t="shared" si="1524"/>
        <v>82.88000000000001</v>
      </c>
      <c r="BH9766" s="32">
        <f t="shared" si="1525"/>
        <v>1</v>
      </c>
      <c r="BI9766" s="32">
        <f t="shared" si="1526"/>
        <v>0</v>
      </c>
      <c r="BJ9766" s="69">
        <f t="shared" si="1527"/>
        <v>0</v>
      </c>
      <c r="BK9766" s="158" t="str">
        <f t="shared" si="1528"/>
        <v/>
      </c>
    </row>
    <row r="9767" spans="1:63" ht="12" customHeight="1" x14ac:dyDescent="0.2">
      <c r="A9767" s="8"/>
      <c r="B9767" s="7"/>
      <c r="C9767" s="7"/>
      <c r="D9767" s="7"/>
      <c r="E9767" s="7"/>
      <c r="F9767" s="7"/>
      <c r="G9767" s="7"/>
      <c r="H9767" s="7"/>
      <c r="I9767" s="10"/>
      <c r="J9767" s="25"/>
      <c r="K9767" s="250"/>
      <c r="L9767" s="31"/>
      <c r="M9767" s="9"/>
      <c r="N9767" s="11" t="s">
        <v>25</v>
      </c>
      <c r="O9767" s="39"/>
      <c r="P9767" s="47"/>
      <c r="Q9767" s="13"/>
      <c r="R9767" s="248">
        <f t="shared" si="1520"/>
        <v>0</v>
      </c>
      <c r="S9767" s="248">
        <f t="shared" si="1521"/>
        <v>0</v>
      </c>
      <c r="T9767" s="248">
        <f t="shared" si="1522"/>
        <v>0</v>
      </c>
      <c r="U9767" s="248">
        <f t="shared" si="1523"/>
        <v>0</v>
      </c>
      <c r="V9767" s="13"/>
      <c r="W9767" s="7"/>
      <c r="AT9767" s="130"/>
      <c r="BF9767" s="33">
        <f t="shared" si="1529"/>
        <v>41242</v>
      </c>
      <c r="BG9767" s="34">
        <f t="shared" si="1524"/>
        <v>82.88000000000001</v>
      </c>
      <c r="BH9767" s="32">
        <f t="shared" si="1525"/>
        <v>1</v>
      </c>
      <c r="BI9767" s="32">
        <f t="shared" si="1526"/>
        <v>0</v>
      </c>
      <c r="BJ9767" s="69">
        <f t="shared" si="1527"/>
        <v>0</v>
      </c>
      <c r="BK9767" s="158" t="str">
        <f t="shared" si="1528"/>
        <v/>
      </c>
    </row>
    <row r="9768" spans="1:63" ht="12" customHeight="1" x14ac:dyDescent="0.2">
      <c r="A9768" s="8"/>
      <c r="B9768" s="7"/>
      <c r="C9768" s="7"/>
      <c r="D9768" s="7"/>
      <c r="E9768" s="7"/>
      <c r="F9768" s="7"/>
      <c r="G9768" s="7"/>
      <c r="H9768" s="7"/>
      <c r="I9768" s="10"/>
      <c r="J9768" s="25"/>
      <c r="K9768" s="250"/>
      <c r="L9768" s="31"/>
      <c r="M9768" s="9"/>
      <c r="N9768" s="11" t="s">
        <v>25</v>
      </c>
      <c r="O9768" s="39"/>
      <c r="P9768" s="47"/>
      <c r="Q9768" s="13"/>
      <c r="R9768" s="248">
        <f t="shared" si="1520"/>
        <v>0</v>
      </c>
      <c r="S9768" s="248">
        <f t="shared" si="1521"/>
        <v>0</v>
      </c>
      <c r="T9768" s="248">
        <f t="shared" si="1522"/>
        <v>0</v>
      </c>
      <c r="U9768" s="248">
        <f t="shared" si="1523"/>
        <v>0</v>
      </c>
      <c r="V9768" s="13"/>
      <c r="W9768" s="7"/>
      <c r="AT9768" s="130"/>
      <c r="BF9768" s="33">
        <f t="shared" si="1529"/>
        <v>41242</v>
      </c>
      <c r="BG9768" s="34">
        <f t="shared" si="1524"/>
        <v>82.88000000000001</v>
      </c>
      <c r="BH9768" s="32">
        <f t="shared" si="1525"/>
        <v>1</v>
      </c>
      <c r="BI9768" s="32">
        <f t="shared" si="1526"/>
        <v>0</v>
      </c>
      <c r="BJ9768" s="69">
        <f t="shared" si="1527"/>
        <v>0</v>
      </c>
      <c r="BK9768" s="158" t="str">
        <f t="shared" si="1528"/>
        <v/>
      </c>
    </row>
    <row r="9769" spans="1:63" ht="12" customHeight="1" x14ac:dyDescent="0.2">
      <c r="A9769" s="8"/>
      <c r="B9769" s="7"/>
      <c r="C9769" s="7"/>
      <c r="D9769" s="7"/>
      <c r="E9769" s="7"/>
      <c r="F9769" s="7"/>
      <c r="G9769" s="7"/>
      <c r="H9769" s="7"/>
      <c r="I9769" s="10"/>
      <c r="J9769" s="25"/>
      <c r="K9769" s="250"/>
      <c r="L9769" s="31"/>
      <c r="M9769" s="9"/>
      <c r="N9769" s="11" t="s">
        <v>25</v>
      </c>
      <c r="O9769" s="39"/>
      <c r="P9769" s="47"/>
      <c r="Q9769" s="13"/>
      <c r="R9769" s="248">
        <f t="shared" si="1520"/>
        <v>0</v>
      </c>
      <c r="S9769" s="248">
        <f t="shared" si="1521"/>
        <v>0</v>
      </c>
      <c r="T9769" s="248">
        <f t="shared" si="1522"/>
        <v>0</v>
      </c>
      <c r="U9769" s="248">
        <f t="shared" si="1523"/>
        <v>0</v>
      </c>
      <c r="V9769" s="13"/>
      <c r="W9769" s="7"/>
      <c r="AT9769" s="130"/>
      <c r="BF9769" s="33">
        <f t="shared" si="1529"/>
        <v>41242</v>
      </c>
      <c r="BG9769" s="34">
        <f t="shared" si="1524"/>
        <v>82.88000000000001</v>
      </c>
      <c r="BH9769" s="32">
        <f t="shared" si="1525"/>
        <v>1</v>
      </c>
      <c r="BI9769" s="32">
        <f t="shared" si="1526"/>
        <v>0</v>
      </c>
      <c r="BJ9769" s="69">
        <f t="shared" si="1527"/>
        <v>0</v>
      </c>
      <c r="BK9769" s="158" t="str">
        <f t="shared" si="1528"/>
        <v/>
      </c>
    </row>
    <row r="9770" spans="1:63" ht="12" customHeight="1" x14ac:dyDescent="0.2">
      <c r="A9770" s="8"/>
      <c r="B9770" s="7"/>
      <c r="C9770" s="7"/>
      <c r="D9770" s="7"/>
      <c r="E9770" s="7"/>
      <c r="F9770" s="7"/>
      <c r="G9770" s="7"/>
      <c r="H9770" s="7"/>
      <c r="I9770" s="10"/>
      <c r="J9770" s="25"/>
      <c r="K9770" s="250"/>
      <c r="L9770" s="31"/>
      <c r="M9770" s="9"/>
      <c r="N9770" s="11" t="s">
        <v>25</v>
      </c>
      <c r="O9770" s="39"/>
      <c r="P9770" s="47"/>
      <c r="Q9770" s="13"/>
      <c r="R9770" s="248">
        <f t="shared" si="1520"/>
        <v>0</v>
      </c>
      <c r="S9770" s="248">
        <f t="shared" si="1521"/>
        <v>0</v>
      </c>
      <c r="T9770" s="248">
        <f t="shared" si="1522"/>
        <v>0</v>
      </c>
      <c r="U9770" s="248">
        <f t="shared" si="1523"/>
        <v>0</v>
      </c>
      <c r="V9770" s="13"/>
      <c r="W9770" s="7"/>
      <c r="AT9770" s="130"/>
      <c r="BF9770" s="33">
        <f t="shared" si="1529"/>
        <v>41242</v>
      </c>
      <c r="BG9770" s="34">
        <f t="shared" si="1524"/>
        <v>82.88000000000001</v>
      </c>
      <c r="BH9770" s="32">
        <f t="shared" si="1525"/>
        <v>1</v>
      </c>
      <c r="BI9770" s="32">
        <f t="shared" si="1526"/>
        <v>0</v>
      </c>
      <c r="BJ9770" s="69">
        <f t="shared" si="1527"/>
        <v>0</v>
      </c>
      <c r="BK9770" s="158" t="str">
        <f t="shared" si="1528"/>
        <v/>
      </c>
    </row>
    <row r="9771" spans="1:63" ht="12" customHeight="1" x14ac:dyDescent="0.2">
      <c r="A9771" s="8"/>
      <c r="B9771" s="7"/>
      <c r="C9771" s="7"/>
      <c r="D9771" s="7"/>
      <c r="E9771" s="7"/>
      <c r="F9771" s="7"/>
      <c r="G9771" s="7"/>
      <c r="H9771" s="7"/>
      <c r="I9771" s="10"/>
      <c r="J9771" s="25"/>
      <c r="K9771" s="250"/>
      <c r="L9771" s="31"/>
      <c r="M9771" s="9"/>
      <c r="N9771" s="11" t="s">
        <v>25</v>
      </c>
      <c r="O9771" s="39"/>
      <c r="P9771" s="47"/>
      <c r="Q9771" s="13"/>
      <c r="R9771" s="248">
        <f t="shared" si="1520"/>
        <v>0</v>
      </c>
      <c r="S9771" s="248">
        <f t="shared" si="1521"/>
        <v>0</v>
      </c>
      <c r="T9771" s="248">
        <f t="shared" si="1522"/>
        <v>0</v>
      </c>
      <c r="U9771" s="248">
        <f t="shared" si="1523"/>
        <v>0</v>
      </c>
      <c r="V9771" s="13"/>
      <c r="W9771" s="7"/>
      <c r="AT9771" s="130"/>
      <c r="BF9771" s="33">
        <f t="shared" si="1529"/>
        <v>41242</v>
      </c>
      <c r="BG9771" s="34">
        <f t="shared" si="1524"/>
        <v>82.88000000000001</v>
      </c>
      <c r="BH9771" s="32">
        <f t="shared" si="1525"/>
        <v>1</v>
      </c>
      <c r="BI9771" s="32">
        <f t="shared" si="1526"/>
        <v>0</v>
      </c>
      <c r="BJ9771" s="69">
        <f t="shared" si="1527"/>
        <v>0</v>
      </c>
      <c r="BK9771" s="158" t="str">
        <f t="shared" si="1528"/>
        <v/>
      </c>
    </row>
    <row r="9772" spans="1:63" ht="12" customHeight="1" x14ac:dyDescent="0.2">
      <c r="A9772" s="8"/>
      <c r="B9772" s="7"/>
      <c r="C9772" s="7"/>
      <c r="D9772" s="7"/>
      <c r="E9772" s="7"/>
      <c r="F9772" s="7"/>
      <c r="G9772" s="7"/>
      <c r="H9772" s="7"/>
      <c r="I9772" s="10"/>
      <c r="J9772" s="25"/>
      <c r="K9772" s="250"/>
      <c r="L9772" s="31"/>
      <c r="M9772" s="9"/>
      <c r="N9772" s="11" t="s">
        <v>25</v>
      </c>
      <c r="O9772" s="39"/>
      <c r="P9772" s="47"/>
      <c r="Q9772" s="13"/>
      <c r="R9772" s="248">
        <f t="shared" si="1520"/>
        <v>0</v>
      </c>
      <c r="S9772" s="248">
        <f t="shared" si="1521"/>
        <v>0</v>
      </c>
      <c r="T9772" s="248">
        <f t="shared" si="1522"/>
        <v>0</v>
      </c>
      <c r="U9772" s="248">
        <f t="shared" si="1523"/>
        <v>0</v>
      </c>
      <c r="V9772" s="13"/>
      <c r="W9772" s="7"/>
      <c r="AT9772" s="130"/>
      <c r="BF9772" s="33">
        <f t="shared" si="1529"/>
        <v>41242</v>
      </c>
      <c r="BG9772" s="34">
        <f t="shared" si="1524"/>
        <v>82.88000000000001</v>
      </c>
      <c r="BH9772" s="32">
        <f t="shared" si="1525"/>
        <v>1</v>
      </c>
      <c r="BI9772" s="32">
        <f t="shared" si="1526"/>
        <v>0</v>
      </c>
      <c r="BJ9772" s="69">
        <f t="shared" si="1527"/>
        <v>0</v>
      </c>
      <c r="BK9772" s="158" t="str">
        <f t="shared" si="1528"/>
        <v/>
      </c>
    </row>
    <row r="9773" spans="1:63" ht="12" customHeight="1" x14ac:dyDescent="0.2">
      <c r="A9773" s="8"/>
      <c r="B9773" s="7"/>
      <c r="C9773" s="7"/>
      <c r="D9773" s="7"/>
      <c r="E9773" s="7"/>
      <c r="F9773" s="7"/>
      <c r="G9773" s="7"/>
      <c r="H9773" s="7"/>
      <c r="I9773" s="10"/>
      <c r="J9773" s="25"/>
      <c r="K9773" s="250"/>
      <c r="L9773" s="31"/>
      <c r="M9773" s="9"/>
      <c r="N9773" s="11" t="s">
        <v>25</v>
      </c>
      <c r="O9773" s="39"/>
      <c r="P9773" s="47"/>
      <c r="Q9773" s="13"/>
      <c r="R9773" s="248">
        <f t="shared" si="1520"/>
        <v>0</v>
      </c>
      <c r="S9773" s="248">
        <f t="shared" si="1521"/>
        <v>0</v>
      </c>
      <c r="T9773" s="248">
        <f t="shared" si="1522"/>
        <v>0</v>
      </c>
      <c r="U9773" s="248">
        <f t="shared" si="1523"/>
        <v>0</v>
      </c>
      <c r="V9773" s="13"/>
      <c r="W9773" s="7"/>
      <c r="AT9773" s="130"/>
      <c r="BF9773" s="33">
        <f t="shared" si="1529"/>
        <v>41242</v>
      </c>
      <c r="BG9773" s="34">
        <f t="shared" si="1524"/>
        <v>82.88000000000001</v>
      </c>
      <c r="BH9773" s="32">
        <f t="shared" si="1525"/>
        <v>1</v>
      </c>
      <c r="BI9773" s="32">
        <f t="shared" si="1526"/>
        <v>0</v>
      </c>
      <c r="BJ9773" s="69">
        <f t="shared" si="1527"/>
        <v>0</v>
      </c>
      <c r="BK9773" s="158" t="str">
        <f t="shared" si="1528"/>
        <v/>
      </c>
    </row>
    <row r="9774" spans="1:63" ht="12" customHeight="1" x14ac:dyDescent="0.2">
      <c r="A9774" s="8"/>
      <c r="B9774" s="7"/>
      <c r="C9774" s="7"/>
      <c r="D9774" s="7"/>
      <c r="E9774" s="7"/>
      <c r="F9774" s="7"/>
      <c r="G9774" s="7"/>
      <c r="H9774" s="7"/>
      <c r="I9774" s="10"/>
      <c r="J9774" s="25"/>
      <c r="K9774" s="250"/>
      <c r="L9774" s="31"/>
      <c r="M9774" s="9"/>
      <c r="N9774" s="11" t="s">
        <v>25</v>
      </c>
      <c r="O9774" s="39"/>
      <c r="P9774" s="47"/>
      <c r="Q9774" s="13"/>
      <c r="R9774" s="248">
        <f t="shared" si="1520"/>
        <v>0</v>
      </c>
      <c r="S9774" s="248">
        <f t="shared" si="1521"/>
        <v>0</v>
      </c>
      <c r="T9774" s="248">
        <f t="shared" si="1522"/>
        <v>0</v>
      </c>
      <c r="U9774" s="248">
        <f t="shared" si="1523"/>
        <v>0</v>
      </c>
      <c r="V9774" s="13"/>
      <c r="W9774" s="7"/>
      <c r="AT9774" s="130"/>
      <c r="BF9774" s="33">
        <f t="shared" si="1529"/>
        <v>41242</v>
      </c>
      <c r="BG9774" s="34">
        <f t="shared" si="1524"/>
        <v>82.88000000000001</v>
      </c>
      <c r="BH9774" s="32">
        <f t="shared" si="1525"/>
        <v>1</v>
      </c>
      <c r="BI9774" s="32">
        <f t="shared" si="1526"/>
        <v>0</v>
      </c>
      <c r="BJ9774" s="69">
        <f t="shared" si="1527"/>
        <v>0</v>
      </c>
      <c r="BK9774" s="158" t="str">
        <f t="shared" si="1528"/>
        <v/>
      </c>
    </row>
    <row r="9775" spans="1:63" ht="12" customHeight="1" x14ac:dyDescent="0.2">
      <c r="A9775" s="8"/>
      <c r="B9775" s="7"/>
      <c r="C9775" s="7"/>
      <c r="D9775" s="7"/>
      <c r="E9775" s="7"/>
      <c r="F9775" s="7"/>
      <c r="G9775" s="7"/>
      <c r="H9775" s="7"/>
      <c r="I9775" s="10"/>
      <c r="J9775" s="25"/>
      <c r="K9775" s="250"/>
      <c r="L9775" s="31"/>
      <c r="M9775" s="9"/>
      <c r="N9775" s="11" t="s">
        <v>25</v>
      </c>
      <c r="O9775" s="39"/>
      <c r="P9775" s="47"/>
      <c r="Q9775" s="13"/>
      <c r="R9775" s="248">
        <f t="shared" si="1520"/>
        <v>0</v>
      </c>
      <c r="S9775" s="248">
        <f t="shared" si="1521"/>
        <v>0</v>
      </c>
      <c r="T9775" s="248">
        <f t="shared" si="1522"/>
        <v>0</v>
      </c>
      <c r="U9775" s="248">
        <f t="shared" si="1523"/>
        <v>0</v>
      </c>
      <c r="V9775" s="13"/>
      <c r="W9775" s="7"/>
      <c r="AT9775" s="130"/>
      <c r="BF9775" s="33">
        <f t="shared" si="1529"/>
        <v>41242</v>
      </c>
      <c r="BG9775" s="34">
        <f t="shared" si="1524"/>
        <v>82.88000000000001</v>
      </c>
      <c r="BH9775" s="32">
        <f t="shared" si="1525"/>
        <v>1</v>
      </c>
      <c r="BI9775" s="32">
        <f t="shared" si="1526"/>
        <v>0</v>
      </c>
      <c r="BJ9775" s="69">
        <f t="shared" si="1527"/>
        <v>0</v>
      </c>
      <c r="BK9775" s="158" t="str">
        <f t="shared" si="1528"/>
        <v/>
      </c>
    </row>
    <row r="9776" spans="1:63" ht="12" customHeight="1" x14ac:dyDescent="0.2">
      <c r="A9776" s="8"/>
      <c r="B9776" s="7"/>
      <c r="C9776" s="7"/>
      <c r="D9776" s="7"/>
      <c r="E9776" s="7"/>
      <c r="F9776" s="7"/>
      <c r="G9776" s="7"/>
      <c r="H9776" s="7"/>
      <c r="I9776" s="10"/>
      <c r="J9776" s="25"/>
      <c r="K9776" s="250"/>
      <c r="L9776" s="31"/>
      <c r="M9776" s="9"/>
      <c r="N9776" s="11" t="s">
        <v>25</v>
      </c>
      <c r="O9776" s="39"/>
      <c r="P9776" s="47"/>
      <c r="Q9776" s="13"/>
      <c r="R9776" s="248">
        <f t="shared" si="1520"/>
        <v>0</v>
      </c>
      <c r="S9776" s="248">
        <f t="shared" si="1521"/>
        <v>0</v>
      </c>
      <c r="T9776" s="248">
        <f t="shared" si="1522"/>
        <v>0</v>
      </c>
      <c r="U9776" s="248">
        <f t="shared" si="1523"/>
        <v>0</v>
      </c>
      <c r="V9776" s="13"/>
      <c r="W9776" s="7"/>
      <c r="AT9776" s="130"/>
      <c r="BF9776" s="33">
        <f t="shared" si="1529"/>
        <v>41242</v>
      </c>
      <c r="BG9776" s="34">
        <f t="shared" si="1524"/>
        <v>82.88000000000001</v>
      </c>
      <c r="BH9776" s="32">
        <f t="shared" si="1525"/>
        <v>1</v>
      </c>
      <c r="BI9776" s="32">
        <f t="shared" si="1526"/>
        <v>0</v>
      </c>
      <c r="BJ9776" s="69">
        <f t="shared" si="1527"/>
        <v>0</v>
      </c>
      <c r="BK9776" s="158" t="str">
        <f t="shared" si="1528"/>
        <v/>
      </c>
    </row>
    <row r="9777" spans="1:63" ht="12" customHeight="1" x14ac:dyDescent="0.2">
      <c r="A9777" s="8"/>
      <c r="B9777" s="7"/>
      <c r="C9777" s="7"/>
      <c r="D9777" s="7"/>
      <c r="E9777" s="7"/>
      <c r="F9777" s="7"/>
      <c r="G9777" s="7"/>
      <c r="H9777" s="7"/>
      <c r="I9777" s="10"/>
      <c r="J9777" s="25"/>
      <c r="K9777" s="250"/>
      <c r="L9777" s="31"/>
      <c r="M9777" s="9"/>
      <c r="N9777" s="11" t="s">
        <v>25</v>
      </c>
      <c r="O9777" s="39"/>
      <c r="P9777" s="47"/>
      <c r="Q9777" s="13"/>
      <c r="R9777" s="248">
        <f t="shared" si="1520"/>
        <v>0</v>
      </c>
      <c r="S9777" s="248">
        <f t="shared" si="1521"/>
        <v>0</v>
      </c>
      <c r="T9777" s="248">
        <f t="shared" si="1522"/>
        <v>0</v>
      </c>
      <c r="U9777" s="248">
        <f t="shared" si="1523"/>
        <v>0</v>
      </c>
      <c r="V9777" s="13"/>
      <c r="W9777" s="7"/>
      <c r="AT9777" s="130"/>
      <c r="BF9777" s="33">
        <f t="shared" si="1529"/>
        <v>41242</v>
      </c>
      <c r="BG9777" s="34">
        <f t="shared" si="1524"/>
        <v>82.88000000000001</v>
      </c>
      <c r="BH9777" s="32">
        <f t="shared" si="1525"/>
        <v>1</v>
      </c>
      <c r="BI9777" s="32">
        <f t="shared" si="1526"/>
        <v>0</v>
      </c>
      <c r="BJ9777" s="69">
        <f t="shared" si="1527"/>
        <v>0</v>
      </c>
      <c r="BK9777" s="158" t="str">
        <f t="shared" si="1528"/>
        <v/>
      </c>
    </row>
    <row r="9778" spans="1:63" ht="12" customHeight="1" x14ac:dyDescent="0.2">
      <c r="A9778" s="8"/>
      <c r="B9778" s="7"/>
      <c r="C9778" s="7"/>
      <c r="D9778" s="7"/>
      <c r="E9778" s="7"/>
      <c r="F9778" s="7"/>
      <c r="G9778" s="7"/>
      <c r="H9778" s="7"/>
      <c r="I9778" s="10"/>
      <c r="J9778" s="25"/>
      <c r="K9778" s="250"/>
      <c r="L9778" s="31"/>
      <c r="M9778" s="9"/>
      <c r="N9778" s="11" t="s">
        <v>25</v>
      </c>
      <c r="O9778" s="39"/>
      <c r="P9778" s="47"/>
      <c r="Q9778" s="13"/>
      <c r="R9778" s="248">
        <f t="shared" si="1520"/>
        <v>0</v>
      </c>
      <c r="S9778" s="248">
        <f t="shared" si="1521"/>
        <v>0</v>
      </c>
      <c r="T9778" s="248">
        <f t="shared" si="1522"/>
        <v>0</v>
      </c>
      <c r="U9778" s="248">
        <f t="shared" si="1523"/>
        <v>0</v>
      </c>
      <c r="V9778" s="13"/>
      <c r="W9778" s="7"/>
      <c r="AT9778" s="130"/>
      <c r="BF9778" s="33">
        <f t="shared" si="1529"/>
        <v>41242</v>
      </c>
      <c r="BG9778" s="34">
        <f t="shared" si="1524"/>
        <v>82.88000000000001</v>
      </c>
      <c r="BH9778" s="32">
        <f t="shared" si="1525"/>
        <v>1</v>
      </c>
      <c r="BI9778" s="32">
        <f t="shared" si="1526"/>
        <v>0</v>
      </c>
      <c r="BJ9778" s="69">
        <f t="shared" si="1527"/>
        <v>0</v>
      </c>
      <c r="BK9778" s="158" t="str">
        <f t="shared" si="1528"/>
        <v/>
      </c>
    </row>
    <row r="9779" spans="1:63" ht="12" customHeight="1" x14ac:dyDescent="0.2">
      <c r="A9779" s="8"/>
      <c r="B9779" s="7"/>
      <c r="C9779" s="7"/>
      <c r="D9779" s="7"/>
      <c r="E9779" s="7"/>
      <c r="F9779" s="7"/>
      <c r="G9779" s="7"/>
      <c r="H9779" s="7"/>
      <c r="I9779" s="10"/>
      <c r="J9779" s="25"/>
      <c r="K9779" s="250"/>
      <c r="L9779" s="31"/>
      <c r="M9779" s="9"/>
      <c r="N9779" s="11" t="s">
        <v>25</v>
      </c>
      <c r="O9779" s="39"/>
      <c r="P9779" s="47"/>
      <c r="Q9779" s="13"/>
      <c r="R9779" s="248">
        <f t="shared" si="1520"/>
        <v>0</v>
      </c>
      <c r="S9779" s="248">
        <f t="shared" si="1521"/>
        <v>0</v>
      </c>
      <c r="T9779" s="248">
        <f t="shared" si="1522"/>
        <v>0</v>
      </c>
      <c r="U9779" s="248">
        <f t="shared" si="1523"/>
        <v>0</v>
      </c>
      <c r="V9779" s="13"/>
      <c r="W9779" s="7"/>
      <c r="AT9779" s="130"/>
      <c r="BF9779" s="33">
        <f t="shared" si="1529"/>
        <v>41242</v>
      </c>
      <c r="BG9779" s="34">
        <f t="shared" si="1524"/>
        <v>82.88000000000001</v>
      </c>
      <c r="BH9779" s="32">
        <f t="shared" si="1525"/>
        <v>1</v>
      </c>
      <c r="BI9779" s="32">
        <f t="shared" si="1526"/>
        <v>0</v>
      </c>
      <c r="BJ9779" s="69">
        <f t="shared" si="1527"/>
        <v>0</v>
      </c>
      <c r="BK9779" s="158" t="str">
        <f t="shared" si="1528"/>
        <v/>
      </c>
    </row>
    <row r="9780" spans="1:63" ht="12" customHeight="1" x14ac:dyDescent="0.2">
      <c r="A9780" s="8"/>
      <c r="B9780" s="7"/>
      <c r="C9780" s="7"/>
      <c r="D9780" s="7"/>
      <c r="E9780" s="7"/>
      <c r="F9780" s="7"/>
      <c r="G9780" s="7"/>
      <c r="H9780" s="7"/>
      <c r="I9780" s="10"/>
      <c r="J9780" s="25"/>
      <c r="K9780" s="250"/>
      <c r="L9780" s="31"/>
      <c r="M9780" s="9"/>
      <c r="N9780" s="11" t="s">
        <v>25</v>
      </c>
      <c r="O9780" s="39"/>
      <c r="P9780" s="47"/>
      <c r="Q9780" s="13"/>
      <c r="R9780" s="248">
        <f t="shared" si="1520"/>
        <v>0</v>
      </c>
      <c r="S9780" s="248">
        <f t="shared" si="1521"/>
        <v>0</v>
      </c>
      <c r="T9780" s="248">
        <f t="shared" si="1522"/>
        <v>0</v>
      </c>
      <c r="U9780" s="248">
        <f t="shared" si="1523"/>
        <v>0</v>
      </c>
      <c r="V9780" s="13"/>
      <c r="W9780" s="7"/>
      <c r="AT9780" s="130"/>
      <c r="BF9780" s="33">
        <f t="shared" si="1529"/>
        <v>41242</v>
      </c>
      <c r="BG9780" s="34">
        <f t="shared" si="1524"/>
        <v>82.88000000000001</v>
      </c>
      <c r="BH9780" s="32">
        <f t="shared" si="1525"/>
        <v>1</v>
      </c>
      <c r="BI9780" s="32">
        <f t="shared" si="1526"/>
        <v>0</v>
      </c>
      <c r="BJ9780" s="69">
        <f t="shared" si="1527"/>
        <v>0</v>
      </c>
      <c r="BK9780" s="158" t="str">
        <f t="shared" si="1528"/>
        <v/>
      </c>
    </row>
    <row r="9781" spans="1:63" ht="12" customHeight="1" x14ac:dyDescent="0.2">
      <c r="A9781" s="8"/>
      <c r="B9781" s="7"/>
      <c r="C9781" s="7"/>
      <c r="D9781" s="7"/>
      <c r="E9781" s="7"/>
      <c r="F9781" s="7"/>
      <c r="G9781" s="7"/>
      <c r="H9781" s="7"/>
      <c r="I9781" s="10"/>
      <c r="J9781" s="25"/>
      <c r="K9781" s="250"/>
      <c r="L9781" s="31"/>
      <c r="M9781" s="9"/>
      <c r="N9781" s="11" t="s">
        <v>25</v>
      </c>
      <c r="O9781" s="39"/>
      <c r="P9781" s="47"/>
      <c r="Q9781" s="13"/>
      <c r="R9781" s="248">
        <f t="shared" si="1520"/>
        <v>0</v>
      </c>
      <c r="S9781" s="248">
        <f t="shared" si="1521"/>
        <v>0</v>
      </c>
      <c r="T9781" s="248">
        <f t="shared" si="1522"/>
        <v>0</v>
      </c>
      <c r="U9781" s="248">
        <f t="shared" si="1523"/>
        <v>0</v>
      </c>
      <c r="V9781" s="13"/>
      <c r="W9781" s="7"/>
      <c r="AT9781" s="130"/>
      <c r="BF9781" s="33">
        <f t="shared" si="1529"/>
        <v>41242</v>
      </c>
      <c r="BG9781" s="34">
        <f t="shared" si="1524"/>
        <v>82.88000000000001</v>
      </c>
      <c r="BH9781" s="32">
        <f t="shared" si="1525"/>
        <v>1</v>
      </c>
      <c r="BI9781" s="32">
        <f t="shared" si="1526"/>
        <v>0</v>
      </c>
      <c r="BJ9781" s="69">
        <f t="shared" si="1527"/>
        <v>0</v>
      </c>
      <c r="BK9781" s="158" t="str">
        <f t="shared" si="1528"/>
        <v/>
      </c>
    </row>
    <row r="9782" spans="1:63" ht="12" customHeight="1" x14ac:dyDescent="0.2">
      <c r="A9782" s="8"/>
      <c r="B9782" s="7"/>
      <c r="C9782" s="7"/>
      <c r="D9782" s="7"/>
      <c r="E9782" s="7"/>
      <c r="F9782" s="7"/>
      <c r="G9782" s="7"/>
      <c r="H9782" s="7"/>
      <c r="I9782" s="10"/>
      <c r="J9782" s="25"/>
      <c r="K9782" s="250"/>
      <c r="L9782" s="31"/>
      <c r="M9782" s="9"/>
      <c r="N9782" s="11" t="s">
        <v>25</v>
      </c>
      <c r="O9782" s="39"/>
      <c r="P9782" s="47"/>
      <c r="Q9782" s="13"/>
      <c r="R9782" s="248">
        <f t="shared" si="1520"/>
        <v>0</v>
      </c>
      <c r="S9782" s="248">
        <f t="shared" si="1521"/>
        <v>0</v>
      </c>
      <c r="T9782" s="248">
        <f t="shared" si="1522"/>
        <v>0</v>
      </c>
      <c r="U9782" s="248">
        <f t="shared" si="1523"/>
        <v>0</v>
      </c>
      <c r="V9782" s="13"/>
      <c r="W9782" s="7"/>
      <c r="AT9782" s="130"/>
      <c r="BF9782" s="33">
        <f t="shared" si="1529"/>
        <v>41242</v>
      </c>
      <c r="BG9782" s="34">
        <f t="shared" si="1524"/>
        <v>82.88000000000001</v>
      </c>
      <c r="BH9782" s="32">
        <f t="shared" si="1525"/>
        <v>1</v>
      </c>
      <c r="BI9782" s="32">
        <f t="shared" si="1526"/>
        <v>0</v>
      </c>
      <c r="BJ9782" s="69">
        <f t="shared" si="1527"/>
        <v>0</v>
      </c>
      <c r="BK9782" s="158" t="str">
        <f t="shared" si="1528"/>
        <v/>
      </c>
    </row>
    <row r="9783" spans="1:63" ht="12" customHeight="1" x14ac:dyDescent="0.2">
      <c r="A9783" s="8"/>
      <c r="B9783" s="7"/>
      <c r="C9783" s="7"/>
      <c r="D9783" s="7"/>
      <c r="E9783" s="7"/>
      <c r="F9783" s="7"/>
      <c r="G9783" s="7"/>
      <c r="H9783" s="7"/>
      <c r="I9783" s="10"/>
      <c r="J9783" s="25"/>
      <c r="K9783" s="250"/>
      <c r="L9783" s="31"/>
      <c r="M9783" s="9"/>
      <c r="N9783" s="11" t="s">
        <v>25</v>
      </c>
      <c r="O9783" s="39"/>
      <c r="P9783" s="47"/>
      <c r="Q9783" s="13"/>
      <c r="R9783" s="248">
        <f t="shared" si="1520"/>
        <v>0</v>
      </c>
      <c r="S9783" s="248">
        <f t="shared" si="1521"/>
        <v>0</v>
      </c>
      <c r="T9783" s="248">
        <f t="shared" si="1522"/>
        <v>0</v>
      </c>
      <c r="U9783" s="248">
        <f t="shared" si="1523"/>
        <v>0</v>
      </c>
      <c r="V9783" s="13"/>
      <c r="W9783" s="7"/>
      <c r="AT9783" s="130"/>
      <c r="BF9783" s="33">
        <f t="shared" si="1529"/>
        <v>41242</v>
      </c>
      <c r="BG9783" s="34">
        <f t="shared" si="1524"/>
        <v>82.88000000000001</v>
      </c>
      <c r="BH9783" s="32">
        <f t="shared" si="1525"/>
        <v>1</v>
      </c>
      <c r="BI9783" s="32">
        <f t="shared" si="1526"/>
        <v>0</v>
      </c>
      <c r="BJ9783" s="69">
        <f t="shared" si="1527"/>
        <v>0</v>
      </c>
      <c r="BK9783" s="158" t="str">
        <f t="shared" si="1528"/>
        <v/>
      </c>
    </row>
    <row r="9784" spans="1:63" ht="12" customHeight="1" x14ac:dyDescent="0.2">
      <c r="A9784" s="8"/>
      <c r="B9784" s="7"/>
      <c r="C9784" s="7"/>
      <c r="D9784" s="7"/>
      <c r="E9784" s="7"/>
      <c r="F9784" s="7"/>
      <c r="G9784" s="7"/>
      <c r="H9784" s="7"/>
      <c r="I9784" s="10"/>
      <c r="J9784" s="25"/>
      <c r="K9784" s="250"/>
      <c r="L9784" s="31"/>
      <c r="M9784" s="9"/>
      <c r="N9784" s="11" t="s">
        <v>25</v>
      </c>
      <c r="O9784" s="39"/>
      <c r="P9784" s="47"/>
      <c r="Q9784" s="13"/>
      <c r="R9784" s="248">
        <f t="shared" si="1520"/>
        <v>0</v>
      </c>
      <c r="S9784" s="248">
        <f t="shared" si="1521"/>
        <v>0</v>
      </c>
      <c r="T9784" s="248">
        <f t="shared" si="1522"/>
        <v>0</v>
      </c>
      <c r="U9784" s="248">
        <f t="shared" si="1523"/>
        <v>0</v>
      </c>
      <c r="V9784" s="13"/>
      <c r="W9784" s="7"/>
      <c r="AT9784" s="130"/>
      <c r="BF9784" s="33">
        <f t="shared" si="1529"/>
        <v>41242</v>
      </c>
      <c r="BG9784" s="34">
        <f t="shared" si="1524"/>
        <v>82.88000000000001</v>
      </c>
      <c r="BH9784" s="32">
        <f t="shared" si="1525"/>
        <v>1</v>
      </c>
      <c r="BI9784" s="32">
        <f t="shared" si="1526"/>
        <v>0</v>
      </c>
      <c r="BJ9784" s="69">
        <f t="shared" si="1527"/>
        <v>0</v>
      </c>
      <c r="BK9784" s="158" t="str">
        <f t="shared" si="1528"/>
        <v/>
      </c>
    </row>
    <row r="9785" spans="1:63" ht="12" customHeight="1" x14ac:dyDescent="0.2">
      <c r="A9785" s="8"/>
      <c r="B9785" s="7"/>
      <c r="C9785" s="7"/>
      <c r="D9785" s="7"/>
      <c r="E9785" s="7"/>
      <c r="F9785" s="7"/>
      <c r="G9785" s="7"/>
      <c r="H9785" s="7"/>
      <c r="I9785" s="10"/>
      <c r="J9785" s="25"/>
      <c r="K9785" s="250"/>
      <c r="L9785" s="31"/>
      <c r="M9785" s="9"/>
      <c r="N9785" s="11" t="s">
        <v>25</v>
      </c>
      <c r="O9785" s="39"/>
      <c r="P9785" s="47"/>
      <c r="Q9785" s="13"/>
      <c r="R9785" s="248">
        <f t="shared" si="1520"/>
        <v>0</v>
      </c>
      <c r="S9785" s="248">
        <f t="shared" si="1521"/>
        <v>0</v>
      </c>
      <c r="T9785" s="248">
        <f t="shared" si="1522"/>
        <v>0</v>
      </c>
      <c r="U9785" s="248">
        <f t="shared" si="1523"/>
        <v>0</v>
      </c>
      <c r="V9785" s="13"/>
      <c r="W9785" s="7"/>
      <c r="AT9785" s="130"/>
      <c r="BF9785" s="33">
        <f t="shared" si="1529"/>
        <v>41242</v>
      </c>
      <c r="BG9785" s="34">
        <f t="shared" si="1524"/>
        <v>82.88000000000001</v>
      </c>
      <c r="BH9785" s="32">
        <f t="shared" si="1525"/>
        <v>1</v>
      </c>
      <c r="BI9785" s="32">
        <f t="shared" si="1526"/>
        <v>0</v>
      </c>
      <c r="BJ9785" s="69">
        <f t="shared" si="1527"/>
        <v>0</v>
      </c>
      <c r="BK9785" s="158" t="str">
        <f t="shared" si="1528"/>
        <v/>
      </c>
    </row>
    <row r="9786" spans="1:63" ht="12" customHeight="1" x14ac:dyDescent="0.2">
      <c r="A9786" s="8"/>
      <c r="B9786" s="7"/>
      <c r="C9786" s="7"/>
      <c r="D9786" s="7"/>
      <c r="E9786" s="7"/>
      <c r="F9786" s="7"/>
      <c r="G9786" s="7"/>
      <c r="H9786" s="7"/>
      <c r="I9786" s="10"/>
      <c r="J9786" s="25"/>
      <c r="K9786" s="250"/>
      <c r="L9786" s="31"/>
      <c r="M9786" s="9"/>
      <c r="N9786" s="11" t="s">
        <v>25</v>
      </c>
      <c r="O9786" s="39"/>
      <c r="P9786" s="47"/>
      <c r="Q9786" s="13"/>
      <c r="R9786" s="248">
        <f t="shared" si="1520"/>
        <v>0</v>
      </c>
      <c r="S9786" s="248">
        <f t="shared" si="1521"/>
        <v>0</v>
      </c>
      <c r="T9786" s="248">
        <f t="shared" si="1522"/>
        <v>0</v>
      </c>
      <c r="U9786" s="248">
        <f t="shared" si="1523"/>
        <v>0</v>
      </c>
      <c r="V9786" s="13"/>
      <c r="W9786" s="7"/>
      <c r="AT9786" s="130"/>
      <c r="BF9786" s="33">
        <f t="shared" si="1529"/>
        <v>41242</v>
      </c>
      <c r="BG9786" s="34">
        <f t="shared" si="1524"/>
        <v>82.88000000000001</v>
      </c>
      <c r="BH9786" s="32">
        <f t="shared" si="1525"/>
        <v>1</v>
      </c>
      <c r="BI9786" s="32">
        <f t="shared" si="1526"/>
        <v>0</v>
      </c>
      <c r="BJ9786" s="69">
        <f t="shared" si="1527"/>
        <v>0</v>
      </c>
      <c r="BK9786" s="158" t="str">
        <f t="shared" si="1528"/>
        <v/>
      </c>
    </row>
    <row r="9787" spans="1:63" ht="12" customHeight="1" x14ac:dyDescent="0.2">
      <c r="A9787" s="8"/>
      <c r="B9787" s="7"/>
      <c r="C9787" s="7"/>
      <c r="D9787" s="7"/>
      <c r="E9787" s="7"/>
      <c r="F9787" s="7"/>
      <c r="G9787" s="7"/>
      <c r="H9787" s="7"/>
      <c r="I9787" s="10"/>
      <c r="J9787" s="25"/>
      <c r="K9787" s="250"/>
      <c r="L9787" s="31"/>
      <c r="M9787" s="9"/>
      <c r="N9787" s="11" t="s">
        <v>25</v>
      </c>
      <c r="O9787" s="39"/>
      <c r="P9787" s="47"/>
      <c r="Q9787" s="13"/>
      <c r="R9787" s="248">
        <f t="shared" si="1520"/>
        <v>0</v>
      </c>
      <c r="S9787" s="248">
        <f t="shared" si="1521"/>
        <v>0</v>
      </c>
      <c r="T9787" s="248">
        <f t="shared" si="1522"/>
        <v>0</v>
      </c>
      <c r="U9787" s="248">
        <f t="shared" si="1523"/>
        <v>0</v>
      </c>
      <c r="V9787" s="13"/>
      <c r="W9787" s="7"/>
      <c r="AT9787" s="130"/>
      <c r="BF9787" s="33">
        <f t="shared" si="1529"/>
        <v>41242</v>
      </c>
      <c r="BG9787" s="34">
        <f t="shared" si="1524"/>
        <v>82.88000000000001</v>
      </c>
      <c r="BH9787" s="32">
        <f t="shared" si="1525"/>
        <v>1</v>
      </c>
      <c r="BI9787" s="32">
        <f t="shared" si="1526"/>
        <v>0</v>
      </c>
      <c r="BJ9787" s="69">
        <f t="shared" si="1527"/>
        <v>0</v>
      </c>
      <c r="BK9787" s="158" t="str">
        <f t="shared" si="1528"/>
        <v/>
      </c>
    </row>
    <row r="9788" spans="1:63" ht="12" customHeight="1" x14ac:dyDescent="0.2">
      <c r="A9788" s="8"/>
      <c r="B9788" s="7"/>
      <c r="C9788" s="7"/>
      <c r="D9788" s="7"/>
      <c r="E9788" s="7"/>
      <c r="F9788" s="7"/>
      <c r="G9788" s="7"/>
      <c r="H9788" s="7"/>
      <c r="I9788" s="10"/>
      <c r="J9788" s="25"/>
      <c r="K9788" s="250"/>
      <c r="L9788" s="31"/>
      <c r="M9788" s="9"/>
      <c r="N9788" s="11" t="s">
        <v>25</v>
      </c>
      <c r="O9788" s="39"/>
      <c r="P9788" s="47"/>
      <c r="Q9788" s="13"/>
      <c r="R9788" s="248">
        <f t="shared" si="1520"/>
        <v>0</v>
      </c>
      <c r="S9788" s="248">
        <f t="shared" si="1521"/>
        <v>0</v>
      </c>
      <c r="T9788" s="248">
        <f t="shared" si="1522"/>
        <v>0</v>
      </c>
      <c r="U9788" s="248">
        <f t="shared" si="1523"/>
        <v>0</v>
      </c>
      <c r="V9788" s="13"/>
      <c r="W9788" s="7"/>
      <c r="AT9788" s="130"/>
      <c r="BF9788" s="33">
        <f t="shared" si="1529"/>
        <v>41242</v>
      </c>
      <c r="BG9788" s="34">
        <f t="shared" si="1524"/>
        <v>82.88000000000001</v>
      </c>
      <c r="BH9788" s="32">
        <f t="shared" si="1525"/>
        <v>1</v>
      </c>
      <c r="BI9788" s="32">
        <f t="shared" si="1526"/>
        <v>0</v>
      </c>
      <c r="BJ9788" s="69">
        <f t="shared" si="1527"/>
        <v>0</v>
      </c>
      <c r="BK9788" s="158" t="str">
        <f t="shared" si="1528"/>
        <v/>
      </c>
    </row>
    <row r="9789" spans="1:63" ht="12" customHeight="1" x14ac:dyDescent="0.2">
      <c r="A9789" s="8"/>
      <c r="B9789" s="7"/>
      <c r="C9789" s="7"/>
      <c r="D9789" s="7"/>
      <c r="E9789" s="7"/>
      <c r="F9789" s="7"/>
      <c r="G9789" s="7"/>
      <c r="H9789" s="7"/>
      <c r="I9789" s="10"/>
      <c r="J9789" s="25"/>
      <c r="K9789" s="250"/>
      <c r="L9789" s="31"/>
      <c r="M9789" s="9"/>
      <c r="N9789" s="11" t="s">
        <v>25</v>
      </c>
      <c r="O9789" s="39"/>
      <c r="P9789" s="47"/>
      <c r="Q9789" s="13"/>
      <c r="R9789" s="248">
        <f t="shared" si="1520"/>
        <v>0</v>
      </c>
      <c r="S9789" s="248">
        <f t="shared" si="1521"/>
        <v>0</v>
      </c>
      <c r="T9789" s="248">
        <f t="shared" si="1522"/>
        <v>0</v>
      </c>
      <c r="U9789" s="248">
        <f t="shared" si="1523"/>
        <v>0</v>
      </c>
      <c r="V9789" s="13"/>
      <c r="W9789" s="7"/>
      <c r="AT9789" s="130"/>
      <c r="BF9789" s="33">
        <f t="shared" si="1529"/>
        <v>41242</v>
      </c>
      <c r="BG9789" s="34">
        <f t="shared" si="1524"/>
        <v>82.88000000000001</v>
      </c>
      <c r="BH9789" s="32">
        <f t="shared" si="1525"/>
        <v>1</v>
      </c>
      <c r="BI9789" s="32">
        <f t="shared" si="1526"/>
        <v>0</v>
      </c>
      <c r="BJ9789" s="69">
        <f t="shared" si="1527"/>
        <v>0</v>
      </c>
      <c r="BK9789" s="158" t="str">
        <f t="shared" si="1528"/>
        <v/>
      </c>
    </row>
    <row r="9790" spans="1:63" ht="12" customHeight="1" x14ac:dyDescent="0.2">
      <c r="A9790" s="8"/>
      <c r="B9790" s="7"/>
      <c r="C9790" s="7"/>
      <c r="D9790" s="7"/>
      <c r="E9790" s="7"/>
      <c r="F9790" s="7"/>
      <c r="G9790" s="7"/>
      <c r="H9790" s="7"/>
      <c r="I9790" s="10"/>
      <c r="J9790" s="25"/>
      <c r="K9790" s="250"/>
      <c r="L9790" s="31"/>
      <c r="M9790" s="9"/>
      <c r="N9790" s="11" t="s">
        <v>25</v>
      </c>
      <c r="O9790" s="39"/>
      <c r="P9790" s="47"/>
      <c r="Q9790" s="13"/>
      <c r="R9790" s="248">
        <f t="shared" si="1520"/>
        <v>0</v>
      </c>
      <c r="S9790" s="248">
        <f t="shared" si="1521"/>
        <v>0</v>
      </c>
      <c r="T9790" s="248">
        <f t="shared" si="1522"/>
        <v>0</v>
      </c>
      <c r="U9790" s="248">
        <f t="shared" si="1523"/>
        <v>0</v>
      </c>
      <c r="V9790" s="13"/>
      <c r="W9790" s="7"/>
      <c r="AT9790" s="130"/>
      <c r="BF9790" s="33">
        <f t="shared" si="1529"/>
        <v>41242</v>
      </c>
      <c r="BG9790" s="34">
        <f t="shared" si="1524"/>
        <v>82.88000000000001</v>
      </c>
      <c r="BH9790" s="32">
        <f t="shared" si="1525"/>
        <v>1</v>
      </c>
      <c r="BI9790" s="32">
        <f t="shared" si="1526"/>
        <v>0</v>
      </c>
      <c r="BJ9790" s="69">
        <f t="shared" si="1527"/>
        <v>0</v>
      </c>
      <c r="BK9790" s="158" t="str">
        <f t="shared" si="1528"/>
        <v/>
      </c>
    </row>
    <row r="9791" spans="1:63" ht="12" customHeight="1" x14ac:dyDescent="0.2">
      <c r="A9791" s="8"/>
      <c r="B9791" s="7"/>
      <c r="C9791" s="7"/>
      <c r="D9791" s="7"/>
      <c r="E9791" s="7"/>
      <c r="F9791" s="7"/>
      <c r="G9791" s="7"/>
      <c r="H9791" s="7"/>
      <c r="I9791" s="10"/>
      <c r="J9791" s="25"/>
      <c r="K9791" s="250"/>
      <c r="L9791" s="31"/>
      <c r="M9791" s="9"/>
      <c r="N9791" s="11" t="s">
        <v>25</v>
      </c>
      <c r="O9791" s="39"/>
      <c r="P9791" s="47"/>
      <c r="Q9791" s="13"/>
      <c r="R9791" s="248">
        <f t="shared" si="1520"/>
        <v>0</v>
      </c>
      <c r="S9791" s="248">
        <f t="shared" si="1521"/>
        <v>0</v>
      </c>
      <c r="T9791" s="248">
        <f t="shared" si="1522"/>
        <v>0</v>
      </c>
      <c r="U9791" s="248">
        <f t="shared" si="1523"/>
        <v>0</v>
      </c>
      <c r="V9791" s="13"/>
      <c r="W9791" s="7"/>
      <c r="AT9791" s="130"/>
      <c r="BF9791" s="33">
        <f t="shared" si="1529"/>
        <v>41242</v>
      </c>
      <c r="BG9791" s="34">
        <f t="shared" si="1524"/>
        <v>82.88000000000001</v>
      </c>
      <c r="BH9791" s="32">
        <f t="shared" si="1525"/>
        <v>1</v>
      </c>
      <c r="BI9791" s="32">
        <f t="shared" si="1526"/>
        <v>0</v>
      </c>
      <c r="BJ9791" s="69">
        <f t="shared" si="1527"/>
        <v>0</v>
      </c>
      <c r="BK9791" s="158" t="str">
        <f t="shared" si="1528"/>
        <v/>
      </c>
    </row>
    <row r="9792" spans="1:63" ht="12" customHeight="1" x14ac:dyDescent="0.2">
      <c r="A9792" s="8"/>
      <c r="B9792" s="7"/>
      <c r="C9792" s="7"/>
      <c r="D9792" s="7"/>
      <c r="E9792" s="7"/>
      <c r="F9792" s="7"/>
      <c r="G9792" s="7"/>
      <c r="H9792" s="7"/>
      <c r="I9792" s="10"/>
      <c r="J9792" s="25"/>
      <c r="K9792" s="250"/>
      <c r="L9792" s="31"/>
      <c r="M9792" s="9"/>
      <c r="N9792" s="11" t="s">
        <v>25</v>
      </c>
      <c r="O9792" s="39"/>
      <c r="P9792" s="47"/>
      <c r="Q9792" s="13"/>
      <c r="R9792" s="248">
        <f t="shared" si="1520"/>
        <v>0</v>
      </c>
      <c r="S9792" s="248">
        <f t="shared" si="1521"/>
        <v>0</v>
      </c>
      <c r="T9792" s="248">
        <f t="shared" si="1522"/>
        <v>0</v>
      </c>
      <c r="U9792" s="248">
        <f t="shared" si="1523"/>
        <v>0</v>
      </c>
      <c r="V9792" s="13"/>
      <c r="W9792" s="7"/>
      <c r="AT9792" s="130"/>
      <c r="BF9792" s="33">
        <f t="shared" si="1529"/>
        <v>41242</v>
      </c>
      <c r="BG9792" s="34">
        <f t="shared" si="1524"/>
        <v>82.88000000000001</v>
      </c>
      <c r="BH9792" s="32">
        <f t="shared" si="1525"/>
        <v>1</v>
      </c>
      <c r="BI9792" s="32">
        <f t="shared" si="1526"/>
        <v>0</v>
      </c>
      <c r="BJ9792" s="69">
        <f t="shared" si="1527"/>
        <v>0</v>
      </c>
      <c r="BK9792" s="158" t="str">
        <f t="shared" si="1528"/>
        <v/>
      </c>
    </row>
    <row r="9793" spans="1:63" ht="12" customHeight="1" x14ac:dyDescent="0.2">
      <c r="A9793" s="8"/>
      <c r="B9793" s="7"/>
      <c r="C9793" s="7"/>
      <c r="D9793" s="7"/>
      <c r="E9793" s="7"/>
      <c r="F9793" s="7"/>
      <c r="G9793" s="7"/>
      <c r="H9793" s="7"/>
      <c r="I9793" s="10"/>
      <c r="J9793" s="25"/>
      <c r="K9793" s="250"/>
      <c r="L9793" s="31"/>
      <c r="M9793" s="9"/>
      <c r="N9793" s="11" t="s">
        <v>25</v>
      </c>
      <c r="O9793" s="39"/>
      <c r="P9793" s="47"/>
      <c r="Q9793" s="13"/>
      <c r="R9793" s="248">
        <f t="shared" si="1520"/>
        <v>0</v>
      </c>
      <c r="S9793" s="248">
        <f t="shared" si="1521"/>
        <v>0</v>
      </c>
      <c r="T9793" s="248">
        <f t="shared" si="1522"/>
        <v>0</v>
      </c>
      <c r="U9793" s="248">
        <f t="shared" si="1523"/>
        <v>0</v>
      </c>
      <c r="V9793" s="13"/>
      <c r="W9793" s="7"/>
      <c r="AT9793" s="130"/>
      <c r="BF9793" s="33">
        <f t="shared" si="1529"/>
        <v>41242</v>
      </c>
      <c r="BG9793" s="34">
        <f t="shared" si="1524"/>
        <v>82.88000000000001</v>
      </c>
      <c r="BH9793" s="32">
        <f t="shared" si="1525"/>
        <v>1</v>
      </c>
      <c r="BI9793" s="32">
        <f t="shared" si="1526"/>
        <v>0</v>
      </c>
      <c r="BJ9793" s="69">
        <f t="shared" si="1527"/>
        <v>0</v>
      </c>
      <c r="BK9793" s="158" t="str">
        <f t="shared" si="1528"/>
        <v/>
      </c>
    </row>
    <row r="9794" spans="1:63" ht="12" customHeight="1" x14ac:dyDescent="0.2">
      <c r="A9794" s="8"/>
      <c r="B9794" s="7"/>
      <c r="C9794" s="7"/>
      <c r="D9794" s="7"/>
      <c r="E9794" s="7"/>
      <c r="F9794" s="7"/>
      <c r="G9794" s="7"/>
      <c r="H9794" s="7"/>
      <c r="I9794" s="10"/>
      <c r="J9794" s="25"/>
      <c r="K9794" s="250"/>
      <c r="L9794" s="31"/>
      <c r="M9794" s="9"/>
      <c r="N9794" s="11" t="s">
        <v>25</v>
      </c>
      <c r="O9794" s="39"/>
      <c r="P9794" s="47"/>
      <c r="Q9794" s="13"/>
      <c r="R9794" s="248">
        <f t="shared" si="1520"/>
        <v>0</v>
      </c>
      <c r="S9794" s="248">
        <f t="shared" si="1521"/>
        <v>0</v>
      </c>
      <c r="T9794" s="248">
        <f t="shared" si="1522"/>
        <v>0</v>
      </c>
      <c r="U9794" s="248">
        <f t="shared" si="1523"/>
        <v>0</v>
      </c>
      <c r="V9794" s="13"/>
      <c r="W9794" s="7"/>
      <c r="AT9794" s="130"/>
      <c r="BF9794" s="33">
        <f t="shared" si="1529"/>
        <v>41242</v>
      </c>
      <c r="BG9794" s="34">
        <f t="shared" si="1524"/>
        <v>82.88000000000001</v>
      </c>
      <c r="BH9794" s="32">
        <f t="shared" si="1525"/>
        <v>1</v>
      </c>
      <c r="BI9794" s="32">
        <f t="shared" si="1526"/>
        <v>0</v>
      </c>
      <c r="BJ9794" s="69">
        <f t="shared" si="1527"/>
        <v>0</v>
      </c>
      <c r="BK9794" s="158" t="str">
        <f t="shared" si="1528"/>
        <v/>
      </c>
    </row>
    <row r="9795" spans="1:63" ht="12" customHeight="1" x14ac:dyDescent="0.2">
      <c r="A9795" s="8"/>
      <c r="B9795" s="7"/>
      <c r="C9795" s="7"/>
      <c r="D9795" s="7"/>
      <c r="E9795" s="7"/>
      <c r="F9795" s="7"/>
      <c r="G9795" s="7"/>
      <c r="H9795" s="7"/>
      <c r="I9795" s="10"/>
      <c r="J9795" s="25"/>
      <c r="K9795" s="250"/>
      <c r="L9795" s="31"/>
      <c r="M9795" s="9"/>
      <c r="N9795" s="11" t="s">
        <v>25</v>
      </c>
      <c r="O9795" s="39"/>
      <c r="P9795" s="47"/>
      <c r="Q9795" s="13"/>
      <c r="R9795" s="248">
        <f t="shared" si="1520"/>
        <v>0</v>
      </c>
      <c r="S9795" s="248">
        <f t="shared" si="1521"/>
        <v>0</v>
      </c>
      <c r="T9795" s="248">
        <f t="shared" si="1522"/>
        <v>0</v>
      </c>
      <c r="U9795" s="248">
        <f t="shared" si="1523"/>
        <v>0</v>
      </c>
      <c r="V9795" s="13"/>
      <c r="W9795" s="7"/>
      <c r="AT9795" s="130"/>
      <c r="BF9795" s="33">
        <f t="shared" si="1529"/>
        <v>41242</v>
      </c>
      <c r="BG9795" s="34">
        <f t="shared" si="1524"/>
        <v>82.88000000000001</v>
      </c>
      <c r="BH9795" s="32">
        <f t="shared" si="1525"/>
        <v>1</v>
      </c>
      <c r="BI9795" s="32">
        <f t="shared" si="1526"/>
        <v>0</v>
      </c>
      <c r="BJ9795" s="69">
        <f t="shared" si="1527"/>
        <v>0</v>
      </c>
      <c r="BK9795" s="158" t="str">
        <f t="shared" si="1528"/>
        <v/>
      </c>
    </row>
    <row r="9796" spans="1:63" ht="12" customHeight="1" x14ac:dyDescent="0.2">
      <c r="A9796" s="8"/>
      <c r="B9796" s="7"/>
      <c r="C9796" s="7"/>
      <c r="D9796" s="7"/>
      <c r="E9796" s="7"/>
      <c r="F9796" s="7"/>
      <c r="G9796" s="7"/>
      <c r="H9796" s="7"/>
      <c r="I9796" s="10"/>
      <c r="J9796" s="25"/>
      <c r="K9796" s="250"/>
      <c r="L9796" s="31"/>
      <c r="M9796" s="9"/>
      <c r="N9796" s="11" t="s">
        <v>25</v>
      </c>
      <c r="O9796" s="39"/>
      <c r="P9796" s="47"/>
      <c r="Q9796" s="13"/>
      <c r="R9796" s="248">
        <f t="shared" si="1520"/>
        <v>0</v>
      </c>
      <c r="S9796" s="248">
        <f t="shared" si="1521"/>
        <v>0</v>
      </c>
      <c r="T9796" s="248">
        <f t="shared" si="1522"/>
        <v>0</v>
      </c>
      <c r="U9796" s="248">
        <f t="shared" si="1523"/>
        <v>0</v>
      </c>
      <c r="V9796" s="13"/>
      <c r="W9796" s="7"/>
      <c r="AT9796" s="130"/>
      <c r="BF9796" s="33">
        <f t="shared" si="1529"/>
        <v>41242</v>
      </c>
      <c r="BG9796" s="34">
        <f t="shared" si="1524"/>
        <v>82.88000000000001</v>
      </c>
      <c r="BH9796" s="32">
        <f t="shared" si="1525"/>
        <v>1</v>
      </c>
      <c r="BI9796" s="32">
        <f t="shared" si="1526"/>
        <v>0</v>
      </c>
      <c r="BJ9796" s="69">
        <f t="shared" si="1527"/>
        <v>0</v>
      </c>
      <c r="BK9796" s="158" t="str">
        <f t="shared" si="1528"/>
        <v/>
      </c>
    </row>
    <row r="9797" spans="1:63" ht="12" customHeight="1" x14ac:dyDescent="0.2">
      <c r="A9797" s="8"/>
      <c r="B9797" s="7"/>
      <c r="C9797" s="7"/>
      <c r="D9797" s="7"/>
      <c r="E9797" s="7"/>
      <c r="F9797" s="7"/>
      <c r="G9797" s="7"/>
      <c r="H9797" s="7"/>
      <c r="I9797" s="10"/>
      <c r="J9797" s="25"/>
      <c r="K9797" s="250"/>
      <c r="L9797" s="31"/>
      <c r="M9797" s="9"/>
      <c r="N9797" s="11" t="s">
        <v>25</v>
      </c>
      <c r="O9797" s="39"/>
      <c r="P9797" s="47"/>
      <c r="Q9797" s="13"/>
      <c r="R9797" s="248">
        <f t="shared" si="1520"/>
        <v>0</v>
      </c>
      <c r="S9797" s="248">
        <f t="shared" si="1521"/>
        <v>0</v>
      </c>
      <c r="T9797" s="248">
        <f t="shared" si="1522"/>
        <v>0</v>
      </c>
      <c r="U9797" s="248">
        <f t="shared" si="1523"/>
        <v>0</v>
      </c>
      <c r="V9797" s="13"/>
      <c r="W9797" s="7"/>
      <c r="AT9797" s="130"/>
      <c r="BF9797" s="33">
        <f t="shared" si="1529"/>
        <v>41242</v>
      </c>
      <c r="BG9797" s="34">
        <f t="shared" si="1524"/>
        <v>82.88000000000001</v>
      </c>
      <c r="BH9797" s="32">
        <f t="shared" si="1525"/>
        <v>1</v>
      </c>
      <c r="BI9797" s="32">
        <f t="shared" si="1526"/>
        <v>0</v>
      </c>
      <c r="BJ9797" s="69">
        <f t="shared" si="1527"/>
        <v>0</v>
      </c>
      <c r="BK9797" s="158" t="str">
        <f t="shared" si="1528"/>
        <v/>
      </c>
    </row>
    <row r="9798" spans="1:63" ht="12" customHeight="1" x14ac:dyDescent="0.2">
      <c r="A9798" s="8"/>
      <c r="B9798" s="7"/>
      <c r="C9798" s="7"/>
      <c r="D9798" s="7"/>
      <c r="E9798" s="7"/>
      <c r="F9798" s="7"/>
      <c r="G9798" s="7"/>
      <c r="H9798" s="7"/>
      <c r="I9798" s="10"/>
      <c r="J9798" s="25"/>
      <c r="K9798" s="250"/>
      <c r="L9798" s="31"/>
      <c r="M9798" s="9"/>
      <c r="N9798" s="11" t="s">
        <v>25</v>
      </c>
      <c r="O9798" s="39"/>
      <c r="P9798" s="47"/>
      <c r="Q9798" s="13"/>
      <c r="R9798" s="248">
        <f t="shared" si="1520"/>
        <v>0</v>
      </c>
      <c r="S9798" s="248">
        <f t="shared" si="1521"/>
        <v>0</v>
      </c>
      <c r="T9798" s="248">
        <f t="shared" si="1522"/>
        <v>0</v>
      </c>
      <c r="U9798" s="248">
        <f t="shared" si="1523"/>
        <v>0</v>
      </c>
      <c r="V9798" s="13"/>
      <c r="W9798" s="7"/>
      <c r="AT9798" s="130"/>
      <c r="BF9798" s="33">
        <f t="shared" si="1529"/>
        <v>41242</v>
      </c>
      <c r="BG9798" s="34">
        <f t="shared" si="1524"/>
        <v>82.88000000000001</v>
      </c>
      <c r="BH9798" s="32">
        <f t="shared" si="1525"/>
        <v>1</v>
      </c>
      <c r="BI9798" s="32">
        <f t="shared" si="1526"/>
        <v>0</v>
      </c>
      <c r="BJ9798" s="69">
        <f t="shared" si="1527"/>
        <v>0</v>
      </c>
      <c r="BK9798" s="158" t="str">
        <f t="shared" si="1528"/>
        <v/>
      </c>
    </row>
    <row r="9799" spans="1:63" ht="12" customHeight="1" x14ac:dyDescent="0.2">
      <c r="A9799" s="8"/>
      <c r="B9799" s="7"/>
      <c r="C9799" s="7"/>
      <c r="D9799" s="7"/>
      <c r="E9799" s="7"/>
      <c r="F9799" s="7"/>
      <c r="G9799" s="7"/>
      <c r="H9799" s="7"/>
      <c r="I9799" s="10"/>
      <c r="J9799" s="25"/>
      <c r="K9799" s="250"/>
      <c r="L9799" s="31"/>
      <c r="M9799" s="9"/>
      <c r="N9799" s="11" t="s">
        <v>25</v>
      </c>
      <c r="O9799" s="39"/>
      <c r="P9799" s="47"/>
      <c r="Q9799" s="13"/>
      <c r="R9799" s="248">
        <f t="shared" si="1520"/>
        <v>0</v>
      </c>
      <c r="S9799" s="248">
        <f t="shared" si="1521"/>
        <v>0</v>
      </c>
      <c r="T9799" s="248">
        <f t="shared" si="1522"/>
        <v>0</v>
      </c>
      <c r="U9799" s="248">
        <f t="shared" si="1523"/>
        <v>0</v>
      </c>
      <c r="V9799" s="13"/>
      <c r="W9799" s="7"/>
      <c r="AT9799" s="130"/>
      <c r="BF9799" s="33">
        <f t="shared" si="1529"/>
        <v>41242</v>
      </c>
      <c r="BG9799" s="34">
        <f t="shared" si="1524"/>
        <v>82.88000000000001</v>
      </c>
      <c r="BH9799" s="32">
        <f t="shared" si="1525"/>
        <v>1</v>
      </c>
      <c r="BI9799" s="32">
        <f t="shared" si="1526"/>
        <v>0</v>
      </c>
      <c r="BJ9799" s="69">
        <f t="shared" si="1527"/>
        <v>0</v>
      </c>
      <c r="BK9799" s="158" t="str">
        <f t="shared" si="1528"/>
        <v/>
      </c>
    </row>
    <row r="9800" spans="1:63" ht="12" customHeight="1" x14ac:dyDescent="0.2">
      <c r="A9800" s="8"/>
      <c r="B9800" s="7"/>
      <c r="C9800" s="7"/>
      <c r="D9800" s="7"/>
      <c r="E9800" s="7"/>
      <c r="F9800" s="7"/>
      <c r="G9800" s="7"/>
      <c r="H9800" s="7"/>
      <c r="I9800" s="10"/>
      <c r="J9800" s="25"/>
      <c r="K9800" s="250"/>
      <c r="L9800" s="31"/>
      <c r="M9800" s="9"/>
      <c r="N9800" s="11" t="s">
        <v>25</v>
      </c>
      <c r="O9800" s="39"/>
      <c r="P9800" s="47"/>
      <c r="Q9800" s="13"/>
      <c r="R9800" s="248">
        <f t="shared" si="1520"/>
        <v>0</v>
      </c>
      <c r="S9800" s="248">
        <f t="shared" si="1521"/>
        <v>0</v>
      </c>
      <c r="T9800" s="248">
        <f t="shared" si="1522"/>
        <v>0</v>
      </c>
      <c r="U9800" s="248">
        <f t="shared" si="1523"/>
        <v>0</v>
      </c>
      <c r="V9800" s="13"/>
      <c r="W9800" s="7"/>
      <c r="AT9800" s="130"/>
      <c r="BF9800" s="33">
        <f t="shared" si="1529"/>
        <v>41242</v>
      </c>
      <c r="BG9800" s="34">
        <f t="shared" si="1524"/>
        <v>82.88000000000001</v>
      </c>
      <c r="BH9800" s="32">
        <f t="shared" si="1525"/>
        <v>1</v>
      </c>
      <c r="BI9800" s="32">
        <f t="shared" si="1526"/>
        <v>0</v>
      </c>
      <c r="BJ9800" s="69">
        <f t="shared" si="1527"/>
        <v>0</v>
      </c>
      <c r="BK9800" s="158" t="str">
        <f t="shared" si="1528"/>
        <v/>
      </c>
    </row>
    <row r="9801" spans="1:63" ht="12" customHeight="1" x14ac:dyDescent="0.2">
      <c r="A9801" s="8"/>
      <c r="B9801" s="7"/>
      <c r="C9801" s="7"/>
      <c r="D9801" s="7"/>
      <c r="E9801" s="7"/>
      <c r="F9801" s="7"/>
      <c r="G9801" s="7"/>
      <c r="H9801" s="7"/>
      <c r="I9801" s="10"/>
      <c r="J9801" s="25"/>
      <c r="K9801" s="250"/>
      <c r="L9801" s="31"/>
      <c r="M9801" s="9"/>
      <c r="N9801" s="11" t="s">
        <v>25</v>
      </c>
      <c r="O9801" s="39"/>
      <c r="P9801" s="47"/>
      <c r="Q9801" s="13"/>
      <c r="R9801" s="248">
        <f t="shared" si="1520"/>
        <v>0</v>
      </c>
      <c r="S9801" s="248">
        <f t="shared" si="1521"/>
        <v>0</v>
      </c>
      <c r="T9801" s="248">
        <f t="shared" si="1522"/>
        <v>0</v>
      </c>
      <c r="U9801" s="248">
        <f t="shared" si="1523"/>
        <v>0</v>
      </c>
      <c r="V9801" s="13"/>
      <c r="W9801" s="7"/>
      <c r="AT9801" s="130"/>
      <c r="BF9801" s="33">
        <f t="shared" si="1529"/>
        <v>41242</v>
      </c>
      <c r="BG9801" s="34">
        <f t="shared" si="1524"/>
        <v>82.88000000000001</v>
      </c>
      <c r="BH9801" s="32">
        <f t="shared" si="1525"/>
        <v>1</v>
      </c>
      <c r="BI9801" s="32">
        <f t="shared" si="1526"/>
        <v>0</v>
      </c>
      <c r="BJ9801" s="69">
        <f t="shared" si="1527"/>
        <v>0</v>
      </c>
      <c r="BK9801" s="158" t="str">
        <f t="shared" si="1528"/>
        <v/>
      </c>
    </row>
    <row r="9802" spans="1:63" ht="12" customHeight="1" x14ac:dyDescent="0.2">
      <c r="A9802" s="8"/>
      <c r="B9802" s="7"/>
      <c r="C9802" s="7"/>
      <c r="D9802" s="7"/>
      <c r="E9802" s="7"/>
      <c r="F9802" s="7"/>
      <c r="G9802" s="7"/>
      <c r="H9802" s="7"/>
      <c r="I9802" s="10"/>
      <c r="J9802" s="25"/>
      <c r="K9802" s="250"/>
      <c r="L9802" s="31"/>
      <c r="M9802" s="9"/>
      <c r="N9802" s="11" t="s">
        <v>25</v>
      </c>
      <c r="O9802" s="39"/>
      <c r="P9802" s="47"/>
      <c r="Q9802" s="13"/>
      <c r="R9802" s="248">
        <f t="shared" si="1520"/>
        <v>0</v>
      </c>
      <c r="S9802" s="248">
        <f t="shared" si="1521"/>
        <v>0</v>
      </c>
      <c r="T9802" s="248">
        <f t="shared" si="1522"/>
        <v>0</v>
      </c>
      <c r="U9802" s="248">
        <f t="shared" si="1523"/>
        <v>0</v>
      </c>
      <c r="V9802" s="13"/>
      <c r="W9802" s="7"/>
      <c r="AT9802" s="130"/>
      <c r="BF9802" s="33">
        <f t="shared" si="1529"/>
        <v>41242</v>
      </c>
      <c r="BG9802" s="34">
        <f t="shared" si="1524"/>
        <v>82.88000000000001</v>
      </c>
      <c r="BH9802" s="32">
        <f t="shared" si="1525"/>
        <v>1</v>
      </c>
      <c r="BI9802" s="32">
        <f t="shared" si="1526"/>
        <v>0</v>
      </c>
      <c r="BJ9802" s="69">
        <f t="shared" si="1527"/>
        <v>0</v>
      </c>
      <c r="BK9802" s="158" t="str">
        <f t="shared" si="1528"/>
        <v/>
      </c>
    </row>
    <row r="9803" spans="1:63" ht="12" customHeight="1" x14ac:dyDescent="0.2">
      <c r="A9803" s="8"/>
      <c r="B9803" s="7"/>
      <c r="C9803" s="7"/>
      <c r="D9803" s="7"/>
      <c r="E9803" s="7"/>
      <c r="F9803" s="7"/>
      <c r="G9803" s="7"/>
      <c r="H9803" s="7"/>
      <c r="I9803" s="10"/>
      <c r="J9803" s="25"/>
      <c r="K9803" s="250"/>
      <c r="L9803" s="31"/>
      <c r="M9803" s="9"/>
      <c r="N9803" s="11" t="s">
        <v>25</v>
      </c>
      <c r="O9803" s="39"/>
      <c r="P9803" s="47"/>
      <c r="Q9803" s="13"/>
      <c r="R9803" s="248">
        <f t="shared" ref="R9803:R9866" si="1530">IF(N9803&lt;&gt;"M",ROUND(IF(M9803&lt;&gt;"Y",IF(P9803&lt;&gt;"Y",K9803,K9803*(BH9803-1)),0),ROUNDING),"")</f>
        <v>0</v>
      </c>
      <c r="S9803" s="248">
        <f t="shared" ref="S9803:S9866" si="1531">IF(N9803&lt;&gt;"M",ROUND(IF(O9803&gt;0,IF(M9803="Y",BI9803*(1-O9803),IF(BI9803&gt;R9803,R9803 + (BI9803 - R9803)*(1-O9803),BI9803)),BI9803),ROUNDING),"")</f>
        <v>0</v>
      </c>
      <c r="T9803" s="248">
        <f t="shared" ref="T9803:T9866" si="1532">IF(N9803&lt;&gt;"M",ROUND(IF(O9803&gt;0,IF(M9803="Y",BJ9803*(1-O9803),IF(BJ9803&gt;R9803,R9803 + (BJ9803 - R9803)*(1-O9803),BJ9803)),BJ9803),ROUNDING),"")</f>
        <v>0</v>
      </c>
      <c r="U9803" s="248">
        <f t="shared" ref="U9803:U9866" si="1533">IF(N9803&lt;&gt;"M",ROUND(IF(OR(N9803="P",N9803=""),0,IF(OR(M9803="N",M9803=""),T9803-R9803,T9803)),ROUNDING),"")</f>
        <v>0</v>
      </c>
      <c r="V9803" s="13"/>
      <c r="W9803" s="7"/>
      <c r="AT9803" s="130"/>
      <c r="BF9803" s="33">
        <f t="shared" si="1529"/>
        <v>41242</v>
      </c>
      <c r="BG9803" s="34">
        <f t="shared" ref="BG9803:BG9866" si="1534">IF(N9803&lt;&gt;"M",BG9802+U9803,BG9802)</f>
        <v>82.88000000000001</v>
      </c>
      <c r="BH9803" s="32">
        <f t="shared" ref="BH9803:BH9866" si="1535">IF(L9803&lt;&gt;"",IF(ODDS_TYPE=1,L9803,IF(ODDS_TYPE=2,IF(L9803&gt;0,1+L9803/100,IF(L9803&lt;0,1-100/L9803,1)),IF(ODDS_TYPE=3,1+L9803,IF(ODDS_TYPE=4,1+L9803,IF(ODDS_TYPE=5,IF(L9803&gt;0,1+L9803,1-1/L9803),IF(ODDS_TYPE=6,IF(L9803&gt;=0,L9803+1,1-1/L9803),1)))))),1)</f>
        <v>1</v>
      </c>
      <c r="BI9803" s="32">
        <f t="shared" ref="BI9803:BI9866" si="1536">IF(P9803&lt;&gt;"Y",IF(M9803&lt;&gt;"Y",K9803*BH9803,K9803*BH9803 - K9803),IF(M9803&lt;&gt;"Y",K9803*BH9803,K9803))</f>
        <v>0</v>
      </c>
      <c r="BJ9803" s="69">
        <f t="shared" ref="BJ9803:BJ9866" si="1537">IF(P9803&lt;&gt;"Y",
IF(M9803&lt;&gt;"Y",
IF(N9803="Y",K9803*BH9803,IF(N9803="P",0,IF(OR(N9803="R",N9803="PU"),K9803,IF(N9803="H",K9803*BH9803*0.5,IF(N9803="HW",K9803*0.5*(1 + BH9803),IF(N9803="HL",K9803*0.5,0)))))),
IF(N9803="Y",K9803*BH9803 - K9803,IF(N9803="P",0,IF(OR(N9803="R",N9803="PU"),0,IF(N9803="H",IF(BH9803&gt;2,0.5*K9803*BH9803 - K9803,0),IF(N9803="HW",K9803*0.5*(1 + BH9803) - K9803,IF(N9803="HL",0,0))))))),
IF(M9803&lt;&gt;"Y",
IF(N9803="Y",K9803*BH9803,IF(N9803="P",0,IF(OR(N9803="R",N9803="PU"),K9803*(BH9803-1),IF(N9803="H",K9803*BH9803*0.5,IF(N9803="HW",K9803*(BH9803-1)*0.5,IF(N9803="HL",K9803*BH9803 - K9803*0.5,0)))))),
IF(N9803="Y",K9803,IF(N9803="P",0,IF(OR(N9803="R",N9803="PU"),0,IF(N9803="H",IF(BH9803&lt;2,K9803*BH9803*0.5 - K9803*(BH9803-1),0),IF(N9803="HW",0,IF(N9803="HL",K9803*0.5,0)))))))
)</f>
        <v>0</v>
      </c>
      <c r="BK9803" s="158" t="str">
        <f t="shared" ref="BK9803:BK9866" si="1538">IF(FILT_M=1,IF(LEN(C9803)&gt;0,C9803,""),IF(FILT_M=2,IF(LEN(E9803)&gt;0,E9803,""),IF(FILT_M=3,IF(LEN(F9803)&gt;0,F9803,""),IF(FILT_M=4,IF(LEN(G9803)&gt;0,G9803,""),""))))</f>
        <v/>
      </c>
    </row>
    <row r="9804" spans="1:63" ht="12" customHeight="1" x14ac:dyDescent="0.2">
      <c r="A9804" s="8"/>
      <c r="B9804" s="7"/>
      <c r="C9804" s="7"/>
      <c r="D9804" s="7"/>
      <c r="E9804" s="7"/>
      <c r="F9804" s="7"/>
      <c r="G9804" s="7"/>
      <c r="H9804" s="7"/>
      <c r="I9804" s="10"/>
      <c r="J9804" s="25"/>
      <c r="K9804" s="250"/>
      <c r="L9804" s="31"/>
      <c r="M9804" s="9"/>
      <c r="N9804" s="11" t="s">
        <v>25</v>
      </c>
      <c r="O9804" s="39"/>
      <c r="P9804" s="47"/>
      <c r="Q9804" s="13"/>
      <c r="R9804" s="248">
        <f t="shared" si="1530"/>
        <v>0</v>
      </c>
      <c r="S9804" s="248">
        <f t="shared" si="1531"/>
        <v>0</v>
      </c>
      <c r="T9804" s="248">
        <f t="shared" si="1532"/>
        <v>0</v>
      </c>
      <c r="U9804" s="248">
        <f t="shared" si="1533"/>
        <v>0</v>
      </c>
      <c r="V9804" s="13"/>
      <c r="W9804" s="7"/>
      <c r="AT9804" s="130"/>
      <c r="BF9804" s="33">
        <f t="shared" ref="BF9804:BF9867" si="1539">IF(A9804&gt;2,A9804,BF9803)</f>
        <v>41242</v>
      </c>
      <c r="BG9804" s="34">
        <f t="shared" si="1534"/>
        <v>82.88000000000001</v>
      </c>
      <c r="BH9804" s="32">
        <f t="shared" si="1535"/>
        <v>1</v>
      </c>
      <c r="BI9804" s="32">
        <f t="shared" si="1536"/>
        <v>0</v>
      </c>
      <c r="BJ9804" s="69">
        <f t="shared" si="1537"/>
        <v>0</v>
      </c>
      <c r="BK9804" s="158" t="str">
        <f t="shared" si="1538"/>
        <v/>
      </c>
    </row>
    <row r="9805" spans="1:63" ht="12" customHeight="1" x14ac:dyDescent="0.2">
      <c r="A9805" s="8"/>
      <c r="B9805" s="7"/>
      <c r="C9805" s="7"/>
      <c r="D9805" s="7"/>
      <c r="E9805" s="7"/>
      <c r="F9805" s="7"/>
      <c r="G9805" s="7"/>
      <c r="H9805" s="7"/>
      <c r="I9805" s="10"/>
      <c r="J9805" s="25"/>
      <c r="K9805" s="250"/>
      <c r="L9805" s="31"/>
      <c r="M9805" s="9"/>
      <c r="N9805" s="11" t="s">
        <v>25</v>
      </c>
      <c r="O9805" s="39"/>
      <c r="P9805" s="47"/>
      <c r="Q9805" s="13"/>
      <c r="R9805" s="248">
        <f t="shared" si="1530"/>
        <v>0</v>
      </c>
      <c r="S9805" s="248">
        <f t="shared" si="1531"/>
        <v>0</v>
      </c>
      <c r="T9805" s="248">
        <f t="shared" si="1532"/>
        <v>0</v>
      </c>
      <c r="U9805" s="248">
        <f t="shared" si="1533"/>
        <v>0</v>
      </c>
      <c r="V9805" s="13"/>
      <c r="W9805" s="7"/>
      <c r="AT9805" s="130"/>
      <c r="BF9805" s="33">
        <f t="shared" si="1539"/>
        <v>41242</v>
      </c>
      <c r="BG9805" s="34">
        <f t="shared" si="1534"/>
        <v>82.88000000000001</v>
      </c>
      <c r="BH9805" s="32">
        <f t="shared" si="1535"/>
        <v>1</v>
      </c>
      <c r="BI9805" s="32">
        <f t="shared" si="1536"/>
        <v>0</v>
      </c>
      <c r="BJ9805" s="69">
        <f t="shared" si="1537"/>
        <v>0</v>
      </c>
      <c r="BK9805" s="158" t="str">
        <f t="shared" si="1538"/>
        <v/>
      </c>
    </row>
    <row r="9806" spans="1:63" ht="12" customHeight="1" x14ac:dyDescent="0.2">
      <c r="A9806" s="8"/>
      <c r="B9806" s="7"/>
      <c r="C9806" s="7"/>
      <c r="D9806" s="7"/>
      <c r="E9806" s="7"/>
      <c r="F9806" s="7"/>
      <c r="G9806" s="7"/>
      <c r="H9806" s="7"/>
      <c r="I9806" s="10"/>
      <c r="J9806" s="25"/>
      <c r="K9806" s="250"/>
      <c r="L9806" s="31"/>
      <c r="M9806" s="9"/>
      <c r="N9806" s="11" t="s">
        <v>25</v>
      </c>
      <c r="O9806" s="39"/>
      <c r="P9806" s="47"/>
      <c r="Q9806" s="13"/>
      <c r="R9806" s="248">
        <f t="shared" si="1530"/>
        <v>0</v>
      </c>
      <c r="S9806" s="248">
        <f t="shared" si="1531"/>
        <v>0</v>
      </c>
      <c r="T9806" s="248">
        <f t="shared" si="1532"/>
        <v>0</v>
      </c>
      <c r="U9806" s="248">
        <f t="shared" si="1533"/>
        <v>0</v>
      </c>
      <c r="V9806" s="13"/>
      <c r="W9806" s="7"/>
      <c r="AT9806" s="130"/>
      <c r="BF9806" s="33">
        <f t="shared" si="1539"/>
        <v>41242</v>
      </c>
      <c r="BG9806" s="34">
        <f t="shared" si="1534"/>
        <v>82.88000000000001</v>
      </c>
      <c r="BH9806" s="32">
        <f t="shared" si="1535"/>
        <v>1</v>
      </c>
      <c r="BI9806" s="32">
        <f t="shared" si="1536"/>
        <v>0</v>
      </c>
      <c r="BJ9806" s="69">
        <f t="shared" si="1537"/>
        <v>0</v>
      </c>
      <c r="BK9806" s="158" t="str">
        <f t="shared" si="1538"/>
        <v/>
      </c>
    </row>
    <row r="9807" spans="1:63" ht="12" customHeight="1" x14ac:dyDescent="0.2">
      <c r="A9807" s="8"/>
      <c r="B9807" s="7"/>
      <c r="C9807" s="7"/>
      <c r="D9807" s="7"/>
      <c r="E9807" s="7"/>
      <c r="F9807" s="7"/>
      <c r="G9807" s="7"/>
      <c r="H9807" s="7"/>
      <c r="I9807" s="10"/>
      <c r="J9807" s="25"/>
      <c r="K9807" s="250"/>
      <c r="L9807" s="31"/>
      <c r="M9807" s="9"/>
      <c r="N9807" s="11" t="s">
        <v>25</v>
      </c>
      <c r="O9807" s="39"/>
      <c r="P9807" s="47"/>
      <c r="Q9807" s="13"/>
      <c r="R9807" s="248">
        <f t="shared" si="1530"/>
        <v>0</v>
      </c>
      <c r="S9807" s="248">
        <f t="shared" si="1531"/>
        <v>0</v>
      </c>
      <c r="T9807" s="248">
        <f t="shared" si="1532"/>
        <v>0</v>
      </c>
      <c r="U9807" s="248">
        <f t="shared" si="1533"/>
        <v>0</v>
      </c>
      <c r="V9807" s="13"/>
      <c r="W9807" s="7"/>
      <c r="AT9807" s="130"/>
      <c r="BF9807" s="33">
        <f t="shared" si="1539"/>
        <v>41242</v>
      </c>
      <c r="BG9807" s="34">
        <f t="shared" si="1534"/>
        <v>82.88000000000001</v>
      </c>
      <c r="BH9807" s="32">
        <f t="shared" si="1535"/>
        <v>1</v>
      </c>
      <c r="BI9807" s="32">
        <f t="shared" si="1536"/>
        <v>0</v>
      </c>
      <c r="BJ9807" s="69">
        <f t="shared" si="1537"/>
        <v>0</v>
      </c>
      <c r="BK9807" s="158" t="str">
        <f t="shared" si="1538"/>
        <v/>
      </c>
    </row>
    <row r="9808" spans="1:63" ht="12" customHeight="1" x14ac:dyDescent="0.2">
      <c r="A9808" s="8"/>
      <c r="B9808" s="7"/>
      <c r="C9808" s="7"/>
      <c r="D9808" s="7"/>
      <c r="E9808" s="7"/>
      <c r="F9808" s="7"/>
      <c r="G9808" s="7"/>
      <c r="H9808" s="7"/>
      <c r="I9808" s="10"/>
      <c r="J9808" s="25"/>
      <c r="K9808" s="250"/>
      <c r="L9808" s="31"/>
      <c r="M9808" s="9"/>
      <c r="N9808" s="11" t="s">
        <v>25</v>
      </c>
      <c r="O9808" s="39"/>
      <c r="P9808" s="47"/>
      <c r="Q9808" s="13"/>
      <c r="R9808" s="248">
        <f t="shared" si="1530"/>
        <v>0</v>
      </c>
      <c r="S9808" s="248">
        <f t="shared" si="1531"/>
        <v>0</v>
      </c>
      <c r="T9808" s="248">
        <f t="shared" si="1532"/>
        <v>0</v>
      </c>
      <c r="U9808" s="248">
        <f t="shared" si="1533"/>
        <v>0</v>
      </c>
      <c r="V9808" s="13"/>
      <c r="W9808" s="7"/>
      <c r="AT9808" s="130"/>
      <c r="BF9808" s="33">
        <f t="shared" si="1539"/>
        <v>41242</v>
      </c>
      <c r="BG9808" s="34">
        <f t="shared" si="1534"/>
        <v>82.88000000000001</v>
      </c>
      <c r="BH9808" s="32">
        <f t="shared" si="1535"/>
        <v>1</v>
      </c>
      <c r="BI9808" s="32">
        <f t="shared" si="1536"/>
        <v>0</v>
      </c>
      <c r="BJ9808" s="69">
        <f t="shared" si="1537"/>
        <v>0</v>
      </c>
      <c r="BK9808" s="158" t="str">
        <f t="shared" si="1538"/>
        <v/>
      </c>
    </row>
    <row r="9809" spans="1:63" ht="12" customHeight="1" x14ac:dyDescent="0.2">
      <c r="A9809" s="8"/>
      <c r="B9809" s="7"/>
      <c r="C9809" s="7"/>
      <c r="D9809" s="7"/>
      <c r="E9809" s="7"/>
      <c r="F9809" s="7"/>
      <c r="G9809" s="7"/>
      <c r="H9809" s="7"/>
      <c r="I9809" s="10"/>
      <c r="J9809" s="25"/>
      <c r="K9809" s="250"/>
      <c r="L9809" s="31"/>
      <c r="M9809" s="9"/>
      <c r="N9809" s="11" t="s">
        <v>25</v>
      </c>
      <c r="O9809" s="39"/>
      <c r="P9809" s="47"/>
      <c r="Q9809" s="13"/>
      <c r="R9809" s="248">
        <f t="shared" si="1530"/>
        <v>0</v>
      </c>
      <c r="S9809" s="248">
        <f t="shared" si="1531"/>
        <v>0</v>
      </c>
      <c r="T9809" s="248">
        <f t="shared" si="1532"/>
        <v>0</v>
      </c>
      <c r="U9809" s="248">
        <f t="shared" si="1533"/>
        <v>0</v>
      </c>
      <c r="V9809" s="13"/>
      <c r="W9809" s="7"/>
      <c r="AT9809" s="130"/>
      <c r="BF9809" s="33">
        <f t="shared" si="1539"/>
        <v>41242</v>
      </c>
      <c r="BG9809" s="34">
        <f t="shared" si="1534"/>
        <v>82.88000000000001</v>
      </c>
      <c r="BH9809" s="32">
        <f t="shared" si="1535"/>
        <v>1</v>
      </c>
      <c r="BI9809" s="32">
        <f t="shared" si="1536"/>
        <v>0</v>
      </c>
      <c r="BJ9809" s="69">
        <f t="shared" si="1537"/>
        <v>0</v>
      </c>
      <c r="BK9809" s="158" t="str">
        <f t="shared" si="1538"/>
        <v/>
      </c>
    </row>
    <row r="9810" spans="1:63" ht="12" customHeight="1" x14ac:dyDescent="0.2">
      <c r="A9810" s="8"/>
      <c r="B9810" s="7"/>
      <c r="C9810" s="7"/>
      <c r="D9810" s="7"/>
      <c r="E9810" s="7"/>
      <c r="F9810" s="7"/>
      <c r="G9810" s="7"/>
      <c r="H9810" s="7"/>
      <c r="I9810" s="10"/>
      <c r="J9810" s="25"/>
      <c r="K9810" s="250"/>
      <c r="L9810" s="31"/>
      <c r="M9810" s="9"/>
      <c r="N9810" s="11" t="s">
        <v>25</v>
      </c>
      <c r="O9810" s="39"/>
      <c r="P9810" s="47"/>
      <c r="Q9810" s="13"/>
      <c r="R9810" s="248">
        <f t="shared" si="1530"/>
        <v>0</v>
      </c>
      <c r="S9810" s="248">
        <f t="shared" si="1531"/>
        <v>0</v>
      </c>
      <c r="T9810" s="248">
        <f t="shared" si="1532"/>
        <v>0</v>
      </c>
      <c r="U9810" s="248">
        <f t="shared" si="1533"/>
        <v>0</v>
      </c>
      <c r="V9810" s="13"/>
      <c r="W9810" s="7"/>
      <c r="AT9810" s="130"/>
      <c r="BF9810" s="33">
        <f t="shared" si="1539"/>
        <v>41242</v>
      </c>
      <c r="BG9810" s="34">
        <f t="shared" si="1534"/>
        <v>82.88000000000001</v>
      </c>
      <c r="BH9810" s="32">
        <f t="shared" si="1535"/>
        <v>1</v>
      </c>
      <c r="BI9810" s="32">
        <f t="shared" si="1536"/>
        <v>0</v>
      </c>
      <c r="BJ9810" s="69">
        <f t="shared" si="1537"/>
        <v>0</v>
      </c>
      <c r="BK9810" s="158" t="str">
        <f t="shared" si="1538"/>
        <v/>
      </c>
    </row>
    <row r="9811" spans="1:63" ht="12" customHeight="1" x14ac:dyDescent="0.2">
      <c r="A9811" s="8"/>
      <c r="B9811" s="7"/>
      <c r="C9811" s="7"/>
      <c r="D9811" s="7"/>
      <c r="E9811" s="7"/>
      <c r="F9811" s="7"/>
      <c r="G9811" s="7"/>
      <c r="H9811" s="7"/>
      <c r="I9811" s="10"/>
      <c r="J9811" s="25"/>
      <c r="K9811" s="250"/>
      <c r="L9811" s="31"/>
      <c r="M9811" s="9"/>
      <c r="N9811" s="11" t="s">
        <v>25</v>
      </c>
      <c r="O9811" s="39"/>
      <c r="P9811" s="47"/>
      <c r="Q9811" s="13"/>
      <c r="R9811" s="248">
        <f t="shared" si="1530"/>
        <v>0</v>
      </c>
      <c r="S9811" s="248">
        <f t="shared" si="1531"/>
        <v>0</v>
      </c>
      <c r="T9811" s="248">
        <f t="shared" si="1532"/>
        <v>0</v>
      </c>
      <c r="U9811" s="248">
        <f t="shared" si="1533"/>
        <v>0</v>
      </c>
      <c r="V9811" s="13"/>
      <c r="W9811" s="7"/>
      <c r="AT9811" s="130"/>
      <c r="BF9811" s="33">
        <f t="shared" si="1539"/>
        <v>41242</v>
      </c>
      <c r="BG9811" s="34">
        <f t="shared" si="1534"/>
        <v>82.88000000000001</v>
      </c>
      <c r="BH9811" s="32">
        <f t="shared" si="1535"/>
        <v>1</v>
      </c>
      <c r="BI9811" s="32">
        <f t="shared" si="1536"/>
        <v>0</v>
      </c>
      <c r="BJ9811" s="69">
        <f t="shared" si="1537"/>
        <v>0</v>
      </c>
      <c r="BK9811" s="158" t="str">
        <f t="shared" si="1538"/>
        <v/>
      </c>
    </row>
    <row r="9812" spans="1:63" ht="12" customHeight="1" x14ac:dyDescent="0.2">
      <c r="A9812" s="8"/>
      <c r="B9812" s="7"/>
      <c r="C9812" s="7"/>
      <c r="D9812" s="7"/>
      <c r="E9812" s="7"/>
      <c r="F9812" s="7"/>
      <c r="G9812" s="7"/>
      <c r="H9812" s="7"/>
      <c r="I9812" s="10"/>
      <c r="J9812" s="25"/>
      <c r="K9812" s="250"/>
      <c r="L9812" s="31"/>
      <c r="M9812" s="9"/>
      <c r="N9812" s="11" t="s">
        <v>25</v>
      </c>
      <c r="O9812" s="39"/>
      <c r="P9812" s="47"/>
      <c r="Q9812" s="13"/>
      <c r="R9812" s="248">
        <f t="shared" si="1530"/>
        <v>0</v>
      </c>
      <c r="S9812" s="248">
        <f t="shared" si="1531"/>
        <v>0</v>
      </c>
      <c r="T9812" s="248">
        <f t="shared" si="1532"/>
        <v>0</v>
      </c>
      <c r="U9812" s="248">
        <f t="shared" si="1533"/>
        <v>0</v>
      </c>
      <c r="V9812" s="13"/>
      <c r="W9812" s="7"/>
      <c r="AT9812" s="130"/>
      <c r="BF9812" s="33">
        <f t="shared" si="1539"/>
        <v>41242</v>
      </c>
      <c r="BG9812" s="34">
        <f t="shared" si="1534"/>
        <v>82.88000000000001</v>
      </c>
      <c r="BH9812" s="32">
        <f t="shared" si="1535"/>
        <v>1</v>
      </c>
      <c r="BI9812" s="32">
        <f t="shared" si="1536"/>
        <v>0</v>
      </c>
      <c r="BJ9812" s="69">
        <f t="shared" si="1537"/>
        <v>0</v>
      </c>
      <c r="BK9812" s="158" t="str">
        <f t="shared" si="1538"/>
        <v/>
      </c>
    </row>
    <row r="9813" spans="1:63" ht="12" customHeight="1" x14ac:dyDescent="0.2">
      <c r="A9813" s="8"/>
      <c r="B9813" s="7"/>
      <c r="C9813" s="7"/>
      <c r="D9813" s="7"/>
      <c r="E9813" s="7"/>
      <c r="F9813" s="7"/>
      <c r="G9813" s="7"/>
      <c r="H9813" s="7"/>
      <c r="I9813" s="10"/>
      <c r="J9813" s="25"/>
      <c r="K9813" s="250"/>
      <c r="L9813" s="31"/>
      <c r="M9813" s="9"/>
      <c r="N9813" s="11" t="s">
        <v>25</v>
      </c>
      <c r="O9813" s="39"/>
      <c r="P9813" s="47"/>
      <c r="Q9813" s="13"/>
      <c r="R9813" s="248">
        <f t="shared" si="1530"/>
        <v>0</v>
      </c>
      <c r="S9813" s="248">
        <f t="shared" si="1531"/>
        <v>0</v>
      </c>
      <c r="T9813" s="248">
        <f t="shared" si="1532"/>
        <v>0</v>
      </c>
      <c r="U9813" s="248">
        <f t="shared" si="1533"/>
        <v>0</v>
      </c>
      <c r="V9813" s="13"/>
      <c r="W9813" s="7"/>
      <c r="AT9813" s="130"/>
      <c r="BF9813" s="33">
        <f t="shared" si="1539"/>
        <v>41242</v>
      </c>
      <c r="BG9813" s="34">
        <f t="shared" si="1534"/>
        <v>82.88000000000001</v>
      </c>
      <c r="BH9813" s="32">
        <f t="shared" si="1535"/>
        <v>1</v>
      </c>
      <c r="BI9813" s="32">
        <f t="shared" si="1536"/>
        <v>0</v>
      </c>
      <c r="BJ9813" s="69">
        <f t="shared" si="1537"/>
        <v>0</v>
      </c>
      <c r="BK9813" s="158" t="str">
        <f t="shared" si="1538"/>
        <v/>
      </c>
    </row>
    <row r="9814" spans="1:63" ht="12" customHeight="1" x14ac:dyDescent="0.2">
      <c r="A9814" s="8"/>
      <c r="B9814" s="7"/>
      <c r="C9814" s="7"/>
      <c r="D9814" s="7"/>
      <c r="E9814" s="7"/>
      <c r="F9814" s="7"/>
      <c r="G9814" s="7"/>
      <c r="H9814" s="7"/>
      <c r="I9814" s="10"/>
      <c r="J9814" s="25"/>
      <c r="K9814" s="250"/>
      <c r="L9814" s="31"/>
      <c r="M9814" s="9"/>
      <c r="N9814" s="11" t="s">
        <v>25</v>
      </c>
      <c r="O9814" s="39"/>
      <c r="P9814" s="47"/>
      <c r="Q9814" s="13"/>
      <c r="R9814" s="248">
        <f t="shared" si="1530"/>
        <v>0</v>
      </c>
      <c r="S9814" s="248">
        <f t="shared" si="1531"/>
        <v>0</v>
      </c>
      <c r="T9814" s="248">
        <f t="shared" si="1532"/>
        <v>0</v>
      </c>
      <c r="U9814" s="248">
        <f t="shared" si="1533"/>
        <v>0</v>
      </c>
      <c r="V9814" s="13"/>
      <c r="W9814" s="7"/>
      <c r="AT9814" s="130"/>
      <c r="BF9814" s="33">
        <f t="shared" si="1539"/>
        <v>41242</v>
      </c>
      <c r="BG9814" s="34">
        <f t="shared" si="1534"/>
        <v>82.88000000000001</v>
      </c>
      <c r="BH9814" s="32">
        <f t="shared" si="1535"/>
        <v>1</v>
      </c>
      <c r="BI9814" s="32">
        <f t="shared" si="1536"/>
        <v>0</v>
      </c>
      <c r="BJ9814" s="69">
        <f t="shared" si="1537"/>
        <v>0</v>
      </c>
      <c r="BK9814" s="158" t="str">
        <f t="shared" si="1538"/>
        <v/>
      </c>
    </row>
    <row r="9815" spans="1:63" ht="12" customHeight="1" x14ac:dyDescent="0.2">
      <c r="A9815" s="8"/>
      <c r="B9815" s="7"/>
      <c r="C9815" s="7"/>
      <c r="D9815" s="7"/>
      <c r="E9815" s="7"/>
      <c r="F9815" s="7"/>
      <c r="G9815" s="7"/>
      <c r="H9815" s="7"/>
      <c r="I9815" s="10"/>
      <c r="J9815" s="25"/>
      <c r="K9815" s="250"/>
      <c r="L9815" s="31"/>
      <c r="M9815" s="9"/>
      <c r="N9815" s="11" t="s">
        <v>25</v>
      </c>
      <c r="O9815" s="39"/>
      <c r="P9815" s="47"/>
      <c r="Q9815" s="13"/>
      <c r="R9815" s="248">
        <f t="shared" si="1530"/>
        <v>0</v>
      </c>
      <c r="S9815" s="248">
        <f t="shared" si="1531"/>
        <v>0</v>
      </c>
      <c r="T9815" s="248">
        <f t="shared" si="1532"/>
        <v>0</v>
      </c>
      <c r="U9815" s="248">
        <f t="shared" si="1533"/>
        <v>0</v>
      </c>
      <c r="V9815" s="13"/>
      <c r="W9815" s="7"/>
      <c r="AT9815" s="130"/>
      <c r="BF9815" s="33">
        <f t="shared" si="1539"/>
        <v>41242</v>
      </c>
      <c r="BG9815" s="34">
        <f t="shared" si="1534"/>
        <v>82.88000000000001</v>
      </c>
      <c r="BH9815" s="32">
        <f t="shared" si="1535"/>
        <v>1</v>
      </c>
      <c r="BI9815" s="32">
        <f t="shared" si="1536"/>
        <v>0</v>
      </c>
      <c r="BJ9815" s="69">
        <f t="shared" si="1537"/>
        <v>0</v>
      </c>
      <c r="BK9815" s="158" t="str">
        <f t="shared" si="1538"/>
        <v/>
      </c>
    </row>
    <row r="9816" spans="1:63" ht="12" customHeight="1" x14ac:dyDescent="0.2">
      <c r="A9816" s="8"/>
      <c r="B9816" s="7"/>
      <c r="C9816" s="7"/>
      <c r="D9816" s="7"/>
      <c r="E9816" s="7"/>
      <c r="F9816" s="7"/>
      <c r="G9816" s="7"/>
      <c r="H9816" s="7"/>
      <c r="I9816" s="10"/>
      <c r="J9816" s="25"/>
      <c r="K9816" s="250"/>
      <c r="L9816" s="31"/>
      <c r="M9816" s="9"/>
      <c r="N9816" s="11" t="s">
        <v>25</v>
      </c>
      <c r="O9816" s="39"/>
      <c r="P9816" s="47"/>
      <c r="Q9816" s="13"/>
      <c r="R9816" s="248">
        <f t="shared" si="1530"/>
        <v>0</v>
      </c>
      <c r="S9816" s="248">
        <f t="shared" si="1531"/>
        <v>0</v>
      </c>
      <c r="T9816" s="248">
        <f t="shared" si="1532"/>
        <v>0</v>
      </c>
      <c r="U9816" s="248">
        <f t="shared" si="1533"/>
        <v>0</v>
      </c>
      <c r="V9816" s="13"/>
      <c r="W9816" s="7"/>
      <c r="AT9816" s="130"/>
      <c r="BF9816" s="33">
        <f t="shared" si="1539"/>
        <v>41242</v>
      </c>
      <c r="BG9816" s="34">
        <f t="shared" si="1534"/>
        <v>82.88000000000001</v>
      </c>
      <c r="BH9816" s="32">
        <f t="shared" si="1535"/>
        <v>1</v>
      </c>
      <c r="BI9816" s="32">
        <f t="shared" si="1536"/>
        <v>0</v>
      </c>
      <c r="BJ9816" s="69">
        <f t="shared" si="1537"/>
        <v>0</v>
      </c>
      <c r="BK9816" s="158" t="str">
        <f t="shared" si="1538"/>
        <v/>
      </c>
    </row>
    <row r="9817" spans="1:63" ht="12" customHeight="1" x14ac:dyDescent="0.2">
      <c r="A9817" s="8"/>
      <c r="B9817" s="7"/>
      <c r="C9817" s="7"/>
      <c r="D9817" s="7"/>
      <c r="E9817" s="7"/>
      <c r="F9817" s="7"/>
      <c r="G9817" s="7"/>
      <c r="H9817" s="7"/>
      <c r="I9817" s="10"/>
      <c r="J9817" s="25"/>
      <c r="K9817" s="250"/>
      <c r="L9817" s="31"/>
      <c r="M9817" s="9"/>
      <c r="N9817" s="11" t="s">
        <v>25</v>
      </c>
      <c r="O9817" s="39"/>
      <c r="P9817" s="47"/>
      <c r="Q9817" s="13"/>
      <c r="R9817" s="248">
        <f t="shared" si="1530"/>
        <v>0</v>
      </c>
      <c r="S9817" s="248">
        <f t="shared" si="1531"/>
        <v>0</v>
      </c>
      <c r="T9817" s="248">
        <f t="shared" si="1532"/>
        <v>0</v>
      </c>
      <c r="U9817" s="248">
        <f t="shared" si="1533"/>
        <v>0</v>
      </c>
      <c r="V9817" s="13"/>
      <c r="W9817" s="7"/>
      <c r="AT9817" s="130"/>
      <c r="BF9817" s="33">
        <f t="shared" si="1539"/>
        <v>41242</v>
      </c>
      <c r="BG9817" s="34">
        <f t="shared" si="1534"/>
        <v>82.88000000000001</v>
      </c>
      <c r="BH9817" s="32">
        <f t="shared" si="1535"/>
        <v>1</v>
      </c>
      <c r="BI9817" s="32">
        <f t="shared" si="1536"/>
        <v>0</v>
      </c>
      <c r="BJ9817" s="69">
        <f t="shared" si="1537"/>
        <v>0</v>
      </c>
      <c r="BK9817" s="158" t="str">
        <f t="shared" si="1538"/>
        <v/>
      </c>
    </row>
    <row r="9818" spans="1:63" ht="12" customHeight="1" x14ac:dyDescent="0.2">
      <c r="A9818" s="8"/>
      <c r="B9818" s="7"/>
      <c r="C9818" s="7"/>
      <c r="D9818" s="7"/>
      <c r="E9818" s="7"/>
      <c r="F9818" s="7"/>
      <c r="G9818" s="7"/>
      <c r="H9818" s="7"/>
      <c r="I9818" s="10"/>
      <c r="J9818" s="25"/>
      <c r="K9818" s="250"/>
      <c r="L9818" s="31"/>
      <c r="M9818" s="9"/>
      <c r="N9818" s="11" t="s">
        <v>25</v>
      </c>
      <c r="O9818" s="39"/>
      <c r="P9818" s="47"/>
      <c r="Q9818" s="13"/>
      <c r="R9818" s="248">
        <f t="shared" si="1530"/>
        <v>0</v>
      </c>
      <c r="S9818" s="248">
        <f t="shared" si="1531"/>
        <v>0</v>
      </c>
      <c r="T9818" s="248">
        <f t="shared" si="1532"/>
        <v>0</v>
      </c>
      <c r="U9818" s="248">
        <f t="shared" si="1533"/>
        <v>0</v>
      </c>
      <c r="V9818" s="13"/>
      <c r="W9818" s="7"/>
      <c r="AT9818" s="130"/>
      <c r="BF9818" s="33">
        <f t="shared" si="1539"/>
        <v>41242</v>
      </c>
      <c r="BG9818" s="34">
        <f t="shared" si="1534"/>
        <v>82.88000000000001</v>
      </c>
      <c r="BH9818" s="32">
        <f t="shared" si="1535"/>
        <v>1</v>
      </c>
      <c r="BI9818" s="32">
        <f t="shared" si="1536"/>
        <v>0</v>
      </c>
      <c r="BJ9818" s="69">
        <f t="shared" si="1537"/>
        <v>0</v>
      </c>
      <c r="BK9818" s="158" t="str">
        <f t="shared" si="1538"/>
        <v/>
      </c>
    </row>
    <row r="9819" spans="1:63" ht="12" customHeight="1" x14ac:dyDescent="0.2">
      <c r="A9819" s="8"/>
      <c r="B9819" s="7"/>
      <c r="C9819" s="7"/>
      <c r="D9819" s="7"/>
      <c r="E9819" s="7"/>
      <c r="F9819" s="7"/>
      <c r="G9819" s="7"/>
      <c r="H9819" s="7"/>
      <c r="I9819" s="10"/>
      <c r="J9819" s="25"/>
      <c r="K9819" s="250"/>
      <c r="L9819" s="31"/>
      <c r="M9819" s="9"/>
      <c r="N9819" s="11" t="s">
        <v>25</v>
      </c>
      <c r="O9819" s="39"/>
      <c r="P9819" s="47"/>
      <c r="Q9819" s="13"/>
      <c r="R9819" s="248">
        <f t="shared" si="1530"/>
        <v>0</v>
      </c>
      <c r="S9819" s="248">
        <f t="shared" si="1531"/>
        <v>0</v>
      </c>
      <c r="T9819" s="248">
        <f t="shared" si="1532"/>
        <v>0</v>
      </c>
      <c r="U9819" s="248">
        <f t="shared" si="1533"/>
        <v>0</v>
      </c>
      <c r="V9819" s="13"/>
      <c r="W9819" s="7"/>
      <c r="AT9819" s="130"/>
      <c r="BF9819" s="33">
        <f t="shared" si="1539"/>
        <v>41242</v>
      </c>
      <c r="BG9819" s="34">
        <f t="shared" si="1534"/>
        <v>82.88000000000001</v>
      </c>
      <c r="BH9819" s="32">
        <f t="shared" si="1535"/>
        <v>1</v>
      </c>
      <c r="BI9819" s="32">
        <f t="shared" si="1536"/>
        <v>0</v>
      </c>
      <c r="BJ9819" s="69">
        <f t="shared" si="1537"/>
        <v>0</v>
      </c>
      <c r="BK9819" s="158" t="str">
        <f t="shared" si="1538"/>
        <v/>
      </c>
    </row>
    <row r="9820" spans="1:63" ht="12" customHeight="1" x14ac:dyDescent="0.2">
      <c r="A9820" s="8"/>
      <c r="B9820" s="7"/>
      <c r="C9820" s="7"/>
      <c r="D9820" s="7"/>
      <c r="E9820" s="7"/>
      <c r="F9820" s="7"/>
      <c r="G9820" s="7"/>
      <c r="H9820" s="7"/>
      <c r="I9820" s="10"/>
      <c r="J9820" s="25"/>
      <c r="K9820" s="250"/>
      <c r="L9820" s="31"/>
      <c r="M9820" s="9"/>
      <c r="N9820" s="11" t="s">
        <v>25</v>
      </c>
      <c r="O9820" s="39"/>
      <c r="P9820" s="47"/>
      <c r="Q9820" s="13"/>
      <c r="R9820" s="248">
        <f t="shared" si="1530"/>
        <v>0</v>
      </c>
      <c r="S9820" s="248">
        <f t="shared" si="1531"/>
        <v>0</v>
      </c>
      <c r="T9820" s="248">
        <f t="shared" si="1532"/>
        <v>0</v>
      </c>
      <c r="U9820" s="248">
        <f t="shared" si="1533"/>
        <v>0</v>
      </c>
      <c r="V9820" s="13"/>
      <c r="W9820" s="7"/>
      <c r="AT9820" s="130"/>
      <c r="BF9820" s="33">
        <f t="shared" si="1539"/>
        <v>41242</v>
      </c>
      <c r="BG9820" s="34">
        <f t="shared" si="1534"/>
        <v>82.88000000000001</v>
      </c>
      <c r="BH9820" s="32">
        <f t="shared" si="1535"/>
        <v>1</v>
      </c>
      <c r="BI9820" s="32">
        <f t="shared" si="1536"/>
        <v>0</v>
      </c>
      <c r="BJ9820" s="69">
        <f t="shared" si="1537"/>
        <v>0</v>
      </c>
      <c r="BK9820" s="158" t="str">
        <f t="shared" si="1538"/>
        <v/>
      </c>
    </row>
    <row r="9821" spans="1:63" ht="12" customHeight="1" x14ac:dyDescent="0.2">
      <c r="A9821" s="8"/>
      <c r="B9821" s="7"/>
      <c r="C9821" s="7"/>
      <c r="D9821" s="7"/>
      <c r="E9821" s="7"/>
      <c r="F9821" s="7"/>
      <c r="G9821" s="7"/>
      <c r="H9821" s="7"/>
      <c r="I9821" s="10"/>
      <c r="J9821" s="25"/>
      <c r="K9821" s="250"/>
      <c r="L9821" s="31"/>
      <c r="M9821" s="9"/>
      <c r="N9821" s="11" t="s">
        <v>25</v>
      </c>
      <c r="O9821" s="39"/>
      <c r="P9821" s="47"/>
      <c r="Q9821" s="13"/>
      <c r="R9821" s="248">
        <f t="shared" si="1530"/>
        <v>0</v>
      </c>
      <c r="S9821" s="248">
        <f t="shared" si="1531"/>
        <v>0</v>
      </c>
      <c r="T9821" s="248">
        <f t="shared" si="1532"/>
        <v>0</v>
      </c>
      <c r="U9821" s="248">
        <f t="shared" si="1533"/>
        <v>0</v>
      </c>
      <c r="V9821" s="13"/>
      <c r="W9821" s="7"/>
      <c r="AT9821" s="130"/>
      <c r="BF9821" s="33">
        <f t="shared" si="1539"/>
        <v>41242</v>
      </c>
      <c r="BG9821" s="34">
        <f t="shared" si="1534"/>
        <v>82.88000000000001</v>
      </c>
      <c r="BH9821" s="32">
        <f t="shared" si="1535"/>
        <v>1</v>
      </c>
      <c r="BI9821" s="32">
        <f t="shared" si="1536"/>
        <v>0</v>
      </c>
      <c r="BJ9821" s="69">
        <f t="shared" si="1537"/>
        <v>0</v>
      </c>
      <c r="BK9821" s="158" t="str">
        <f t="shared" si="1538"/>
        <v/>
      </c>
    </row>
    <row r="9822" spans="1:63" ht="12" customHeight="1" x14ac:dyDescent="0.2">
      <c r="A9822" s="8"/>
      <c r="B9822" s="7"/>
      <c r="C9822" s="7"/>
      <c r="D9822" s="7"/>
      <c r="E9822" s="7"/>
      <c r="F9822" s="7"/>
      <c r="G9822" s="7"/>
      <c r="H9822" s="7"/>
      <c r="I9822" s="10"/>
      <c r="J9822" s="25"/>
      <c r="K9822" s="250"/>
      <c r="L9822" s="31"/>
      <c r="M9822" s="9"/>
      <c r="N9822" s="11" t="s">
        <v>25</v>
      </c>
      <c r="O9822" s="39"/>
      <c r="P9822" s="47"/>
      <c r="Q9822" s="13"/>
      <c r="R9822" s="248">
        <f t="shared" si="1530"/>
        <v>0</v>
      </c>
      <c r="S9822" s="248">
        <f t="shared" si="1531"/>
        <v>0</v>
      </c>
      <c r="T9822" s="248">
        <f t="shared" si="1532"/>
        <v>0</v>
      </c>
      <c r="U9822" s="248">
        <f t="shared" si="1533"/>
        <v>0</v>
      </c>
      <c r="V9822" s="13"/>
      <c r="W9822" s="7"/>
      <c r="AT9822" s="130"/>
      <c r="BF9822" s="33">
        <f t="shared" si="1539"/>
        <v>41242</v>
      </c>
      <c r="BG9822" s="34">
        <f t="shared" si="1534"/>
        <v>82.88000000000001</v>
      </c>
      <c r="BH9822" s="32">
        <f t="shared" si="1535"/>
        <v>1</v>
      </c>
      <c r="BI9822" s="32">
        <f t="shared" si="1536"/>
        <v>0</v>
      </c>
      <c r="BJ9822" s="69">
        <f t="shared" si="1537"/>
        <v>0</v>
      </c>
      <c r="BK9822" s="158" t="str">
        <f t="shared" si="1538"/>
        <v/>
      </c>
    </row>
    <row r="9823" spans="1:63" ht="12" customHeight="1" x14ac:dyDescent="0.2">
      <c r="A9823" s="8"/>
      <c r="B9823" s="7"/>
      <c r="C9823" s="7"/>
      <c r="D9823" s="7"/>
      <c r="E9823" s="7"/>
      <c r="F9823" s="7"/>
      <c r="G9823" s="7"/>
      <c r="H9823" s="7"/>
      <c r="I9823" s="10"/>
      <c r="J9823" s="25"/>
      <c r="K9823" s="250"/>
      <c r="L9823" s="31"/>
      <c r="M9823" s="9"/>
      <c r="N9823" s="11" t="s">
        <v>25</v>
      </c>
      <c r="O9823" s="39"/>
      <c r="P9823" s="47"/>
      <c r="Q9823" s="13"/>
      <c r="R9823" s="248">
        <f t="shared" si="1530"/>
        <v>0</v>
      </c>
      <c r="S9823" s="248">
        <f t="shared" si="1531"/>
        <v>0</v>
      </c>
      <c r="T9823" s="248">
        <f t="shared" si="1532"/>
        <v>0</v>
      </c>
      <c r="U9823" s="248">
        <f t="shared" si="1533"/>
        <v>0</v>
      </c>
      <c r="V9823" s="13"/>
      <c r="W9823" s="7"/>
      <c r="AT9823" s="130"/>
      <c r="BF9823" s="33">
        <f t="shared" si="1539"/>
        <v>41242</v>
      </c>
      <c r="BG9823" s="34">
        <f t="shared" si="1534"/>
        <v>82.88000000000001</v>
      </c>
      <c r="BH9823" s="32">
        <f t="shared" si="1535"/>
        <v>1</v>
      </c>
      <c r="BI9823" s="32">
        <f t="shared" si="1536"/>
        <v>0</v>
      </c>
      <c r="BJ9823" s="69">
        <f t="shared" si="1537"/>
        <v>0</v>
      </c>
      <c r="BK9823" s="158" t="str">
        <f t="shared" si="1538"/>
        <v/>
      </c>
    </row>
    <row r="9824" spans="1:63" ht="12" customHeight="1" x14ac:dyDescent="0.2">
      <c r="A9824" s="8"/>
      <c r="B9824" s="7"/>
      <c r="C9824" s="7"/>
      <c r="D9824" s="7"/>
      <c r="E9824" s="7"/>
      <c r="F9824" s="7"/>
      <c r="G9824" s="7"/>
      <c r="H9824" s="7"/>
      <c r="I9824" s="10"/>
      <c r="J9824" s="25"/>
      <c r="K9824" s="250"/>
      <c r="L9824" s="31"/>
      <c r="M9824" s="9"/>
      <c r="N9824" s="11" t="s">
        <v>25</v>
      </c>
      <c r="O9824" s="39"/>
      <c r="P9824" s="47"/>
      <c r="Q9824" s="13"/>
      <c r="R9824" s="248">
        <f t="shared" si="1530"/>
        <v>0</v>
      </c>
      <c r="S9824" s="248">
        <f t="shared" si="1531"/>
        <v>0</v>
      </c>
      <c r="T9824" s="248">
        <f t="shared" si="1532"/>
        <v>0</v>
      </c>
      <c r="U9824" s="248">
        <f t="shared" si="1533"/>
        <v>0</v>
      </c>
      <c r="V9824" s="13"/>
      <c r="W9824" s="7"/>
      <c r="AT9824" s="130"/>
      <c r="BF9824" s="33">
        <f t="shared" si="1539"/>
        <v>41242</v>
      </c>
      <c r="BG9824" s="34">
        <f t="shared" si="1534"/>
        <v>82.88000000000001</v>
      </c>
      <c r="BH9824" s="32">
        <f t="shared" si="1535"/>
        <v>1</v>
      </c>
      <c r="BI9824" s="32">
        <f t="shared" si="1536"/>
        <v>0</v>
      </c>
      <c r="BJ9824" s="69">
        <f t="shared" si="1537"/>
        <v>0</v>
      </c>
      <c r="BK9824" s="158" t="str">
        <f t="shared" si="1538"/>
        <v/>
      </c>
    </row>
    <row r="9825" spans="1:63" ht="12" customHeight="1" x14ac:dyDescent="0.2">
      <c r="A9825" s="8"/>
      <c r="B9825" s="7"/>
      <c r="C9825" s="7"/>
      <c r="D9825" s="7"/>
      <c r="E9825" s="7"/>
      <c r="F9825" s="7"/>
      <c r="G9825" s="7"/>
      <c r="H9825" s="7"/>
      <c r="I9825" s="10"/>
      <c r="J9825" s="25"/>
      <c r="K9825" s="250"/>
      <c r="L9825" s="31"/>
      <c r="M9825" s="9"/>
      <c r="N9825" s="11" t="s">
        <v>25</v>
      </c>
      <c r="O9825" s="39"/>
      <c r="P9825" s="47"/>
      <c r="Q9825" s="13"/>
      <c r="R9825" s="248">
        <f t="shared" si="1530"/>
        <v>0</v>
      </c>
      <c r="S9825" s="248">
        <f t="shared" si="1531"/>
        <v>0</v>
      </c>
      <c r="T9825" s="248">
        <f t="shared" si="1532"/>
        <v>0</v>
      </c>
      <c r="U9825" s="248">
        <f t="shared" si="1533"/>
        <v>0</v>
      </c>
      <c r="V9825" s="13"/>
      <c r="W9825" s="7"/>
      <c r="AT9825" s="130"/>
      <c r="BF9825" s="33">
        <f t="shared" si="1539"/>
        <v>41242</v>
      </c>
      <c r="BG9825" s="34">
        <f t="shared" si="1534"/>
        <v>82.88000000000001</v>
      </c>
      <c r="BH9825" s="32">
        <f t="shared" si="1535"/>
        <v>1</v>
      </c>
      <c r="BI9825" s="32">
        <f t="shared" si="1536"/>
        <v>0</v>
      </c>
      <c r="BJ9825" s="69">
        <f t="shared" si="1537"/>
        <v>0</v>
      </c>
      <c r="BK9825" s="158" t="str">
        <f t="shared" si="1538"/>
        <v/>
      </c>
    </row>
    <row r="9826" spans="1:63" ht="12" customHeight="1" x14ac:dyDescent="0.2">
      <c r="A9826" s="8"/>
      <c r="B9826" s="7"/>
      <c r="C9826" s="7"/>
      <c r="D9826" s="7"/>
      <c r="E9826" s="7"/>
      <c r="F9826" s="7"/>
      <c r="G9826" s="7"/>
      <c r="H9826" s="7"/>
      <c r="I9826" s="10"/>
      <c r="J9826" s="25"/>
      <c r="K9826" s="250"/>
      <c r="L9826" s="31"/>
      <c r="M9826" s="9"/>
      <c r="N9826" s="11" t="s">
        <v>25</v>
      </c>
      <c r="O9826" s="39"/>
      <c r="P9826" s="47"/>
      <c r="Q9826" s="13"/>
      <c r="R9826" s="248">
        <f t="shared" si="1530"/>
        <v>0</v>
      </c>
      <c r="S9826" s="248">
        <f t="shared" si="1531"/>
        <v>0</v>
      </c>
      <c r="T9826" s="248">
        <f t="shared" si="1532"/>
        <v>0</v>
      </c>
      <c r="U9826" s="248">
        <f t="shared" si="1533"/>
        <v>0</v>
      </c>
      <c r="V9826" s="13"/>
      <c r="W9826" s="7"/>
      <c r="AT9826" s="130"/>
      <c r="BF9826" s="33">
        <f t="shared" si="1539"/>
        <v>41242</v>
      </c>
      <c r="BG9826" s="34">
        <f t="shared" si="1534"/>
        <v>82.88000000000001</v>
      </c>
      <c r="BH9826" s="32">
        <f t="shared" si="1535"/>
        <v>1</v>
      </c>
      <c r="BI9826" s="32">
        <f t="shared" si="1536"/>
        <v>0</v>
      </c>
      <c r="BJ9826" s="69">
        <f t="shared" si="1537"/>
        <v>0</v>
      </c>
      <c r="BK9826" s="158" t="str">
        <f t="shared" si="1538"/>
        <v/>
      </c>
    </row>
    <row r="9827" spans="1:63" ht="12" customHeight="1" x14ac:dyDescent="0.2">
      <c r="A9827" s="8"/>
      <c r="B9827" s="7"/>
      <c r="C9827" s="7"/>
      <c r="D9827" s="7"/>
      <c r="E9827" s="7"/>
      <c r="F9827" s="7"/>
      <c r="G9827" s="7"/>
      <c r="H9827" s="7"/>
      <c r="I9827" s="10"/>
      <c r="J9827" s="25"/>
      <c r="K9827" s="250"/>
      <c r="L9827" s="31"/>
      <c r="M9827" s="9"/>
      <c r="N9827" s="11" t="s">
        <v>25</v>
      </c>
      <c r="O9827" s="39"/>
      <c r="P9827" s="47"/>
      <c r="Q9827" s="13"/>
      <c r="R9827" s="248">
        <f t="shared" si="1530"/>
        <v>0</v>
      </c>
      <c r="S9827" s="248">
        <f t="shared" si="1531"/>
        <v>0</v>
      </c>
      <c r="T9827" s="248">
        <f t="shared" si="1532"/>
        <v>0</v>
      </c>
      <c r="U9827" s="248">
        <f t="shared" si="1533"/>
        <v>0</v>
      </c>
      <c r="V9827" s="13"/>
      <c r="W9827" s="7"/>
      <c r="AT9827" s="130"/>
      <c r="BF9827" s="33">
        <f t="shared" si="1539"/>
        <v>41242</v>
      </c>
      <c r="BG9827" s="34">
        <f t="shared" si="1534"/>
        <v>82.88000000000001</v>
      </c>
      <c r="BH9827" s="32">
        <f t="shared" si="1535"/>
        <v>1</v>
      </c>
      <c r="BI9827" s="32">
        <f t="shared" si="1536"/>
        <v>0</v>
      </c>
      <c r="BJ9827" s="69">
        <f t="shared" si="1537"/>
        <v>0</v>
      </c>
      <c r="BK9827" s="158" t="str">
        <f t="shared" si="1538"/>
        <v/>
      </c>
    </row>
    <row r="9828" spans="1:63" ht="12" customHeight="1" x14ac:dyDescent="0.2">
      <c r="A9828" s="8"/>
      <c r="B9828" s="7"/>
      <c r="C9828" s="7"/>
      <c r="D9828" s="7"/>
      <c r="E9828" s="7"/>
      <c r="F9828" s="7"/>
      <c r="G9828" s="7"/>
      <c r="H9828" s="7"/>
      <c r="I9828" s="10"/>
      <c r="J9828" s="25"/>
      <c r="K9828" s="250"/>
      <c r="L9828" s="31"/>
      <c r="M9828" s="9"/>
      <c r="N9828" s="11" t="s">
        <v>25</v>
      </c>
      <c r="O9828" s="39"/>
      <c r="P9828" s="47"/>
      <c r="Q9828" s="13"/>
      <c r="R9828" s="248">
        <f t="shared" si="1530"/>
        <v>0</v>
      </c>
      <c r="S9828" s="248">
        <f t="shared" si="1531"/>
        <v>0</v>
      </c>
      <c r="T9828" s="248">
        <f t="shared" si="1532"/>
        <v>0</v>
      </c>
      <c r="U9828" s="248">
        <f t="shared" si="1533"/>
        <v>0</v>
      </c>
      <c r="V9828" s="13"/>
      <c r="W9828" s="7"/>
      <c r="AT9828" s="130"/>
      <c r="BF9828" s="33">
        <f t="shared" si="1539"/>
        <v>41242</v>
      </c>
      <c r="BG9828" s="34">
        <f t="shared" si="1534"/>
        <v>82.88000000000001</v>
      </c>
      <c r="BH9828" s="32">
        <f t="shared" si="1535"/>
        <v>1</v>
      </c>
      <c r="BI9828" s="32">
        <f t="shared" si="1536"/>
        <v>0</v>
      </c>
      <c r="BJ9828" s="69">
        <f t="shared" si="1537"/>
        <v>0</v>
      </c>
      <c r="BK9828" s="158" t="str">
        <f t="shared" si="1538"/>
        <v/>
      </c>
    </row>
    <row r="9829" spans="1:63" ht="12" customHeight="1" x14ac:dyDescent="0.2">
      <c r="A9829" s="8"/>
      <c r="B9829" s="7"/>
      <c r="C9829" s="7"/>
      <c r="D9829" s="7"/>
      <c r="E9829" s="7"/>
      <c r="F9829" s="7"/>
      <c r="G9829" s="7"/>
      <c r="H9829" s="7"/>
      <c r="I9829" s="10"/>
      <c r="J9829" s="25"/>
      <c r="K9829" s="250"/>
      <c r="L9829" s="31"/>
      <c r="M9829" s="9"/>
      <c r="N9829" s="11" t="s">
        <v>25</v>
      </c>
      <c r="O9829" s="39"/>
      <c r="P9829" s="47"/>
      <c r="Q9829" s="13"/>
      <c r="R9829" s="248">
        <f t="shared" si="1530"/>
        <v>0</v>
      </c>
      <c r="S9829" s="248">
        <f t="shared" si="1531"/>
        <v>0</v>
      </c>
      <c r="T9829" s="248">
        <f t="shared" si="1532"/>
        <v>0</v>
      </c>
      <c r="U9829" s="248">
        <f t="shared" si="1533"/>
        <v>0</v>
      </c>
      <c r="V9829" s="13"/>
      <c r="W9829" s="7"/>
      <c r="AT9829" s="130"/>
      <c r="BF9829" s="33">
        <f t="shared" si="1539"/>
        <v>41242</v>
      </c>
      <c r="BG9829" s="34">
        <f t="shared" si="1534"/>
        <v>82.88000000000001</v>
      </c>
      <c r="BH9829" s="32">
        <f t="shared" si="1535"/>
        <v>1</v>
      </c>
      <c r="BI9829" s="32">
        <f t="shared" si="1536"/>
        <v>0</v>
      </c>
      <c r="BJ9829" s="69">
        <f t="shared" si="1537"/>
        <v>0</v>
      </c>
      <c r="BK9829" s="158" t="str">
        <f t="shared" si="1538"/>
        <v/>
      </c>
    </row>
    <row r="9830" spans="1:63" ht="12" customHeight="1" x14ac:dyDescent="0.2">
      <c r="A9830" s="8"/>
      <c r="B9830" s="7"/>
      <c r="C9830" s="7"/>
      <c r="D9830" s="7"/>
      <c r="E9830" s="7"/>
      <c r="F9830" s="7"/>
      <c r="G9830" s="7"/>
      <c r="H9830" s="7"/>
      <c r="I9830" s="10"/>
      <c r="J9830" s="25"/>
      <c r="K9830" s="250"/>
      <c r="L9830" s="31"/>
      <c r="M9830" s="9"/>
      <c r="N9830" s="11" t="s">
        <v>25</v>
      </c>
      <c r="O9830" s="39"/>
      <c r="P9830" s="47"/>
      <c r="Q9830" s="13"/>
      <c r="R9830" s="248">
        <f t="shared" si="1530"/>
        <v>0</v>
      </c>
      <c r="S9830" s="248">
        <f t="shared" si="1531"/>
        <v>0</v>
      </c>
      <c r="T9830" s="248">
        <f t="shared" si="1532"/>
        <v>0</v>
      </c>
      <c r="U9830" s="248">
        <f t="shared" si="1533"/>
        <v>0</v>
      </c>
      <c r="V9830" s="13"/>
      <c r="W9830" s="7"/>
      <c r="AT9830" s="130"/>
      <c r="BF9830" s="33">
        <f t="shared" si="1539"/>
        <v>41242</v>
      </c>
      <c r="BG9830" s="34">
        <f t="shared" si="1534"/>
        <v>82.88000000000001</v>
      </c>
      <c r="BH9830" s="32">
        <f t="shared" si="1535"/>
        <v>1</v>
      </c>
      <c r="BI9830" s="32">
        <f t="shared" si="1536"/>
        <v>0</v>
      </c>
      <c r="BJ9830" s="69">
        <f t="shared" si="1537"/>
        <v>0</v>
      </c>
      <c r="BK9830" s="158" t="str">
        <f t="shared" si="1538"/>
        <v/>
      </c>
    </row>
    <row r="9831" spans="1:63" ht="12" customHeight="1" x14ac:dyDescent="0.2">
      <c r="A9831" s="8"/>
      <c r="B9831" s="7"/>
      <c r="C9831" s="7"/>
      <c r="D9831" s="7"/>
      <c r="E9831" s="7"/>
      <c r="F9831" s="7"/>
      <c r="G9831" s="7"/>
      <c r="H9831" s="7"/>
      <c r="I9831" s="10"/>
      <c r="J9831" s="25"/>
      <c r="K9831" s="250"/>
      <c r="L9831" s="31"/>
      <c r="M9831" s="9"/>
      <c r="N9831" s="11" t="s">
        <v>25</v>
      </c>
      <c r="O9831" s="39"/>
      <c r="P9831" s="47"/>
      <c r="Q9831" s="13"/>
      <c r="R9831" s="248">
        <f t="shared" si="1530"/>
        <v>0</v>
      </c>
      <c r="S9831" s="248">
        <f t="shared" si="1531"/>
        <v>0</v>
      </c>
      <c r="T9831" s="248">
        <f t="shared" si="1532"/>
        <v>0</v>
      </c>
      <c r="U9831" s="248">
        <f t="shared" si="1533"/>
        <v>0</v>
      </c>
      <c r="V9831" s="13"/>
      <c r="W9831" s="7"/>
      <c r="AT9831" s="130"/>
      <c r="BF9831" s="33">
        <f t="shared" si="1539"/>
        <v>41242</v>
      </c>
      <c r="BG9831" s="34">
        <f t="shared" si="1534"/>
        <v>82.88000000000001</v>
      </c>
      <c r="BH9831" s="32">
        <f t="shared" si="1535"/>
        <v>1</v>
      </c>
      <c r="BI9831" s="32">
        <f t="shared" si="1536"/>
        <v>0</v>
      </c>
      <c r="BJ9831" s="69">
        <f t="shared" si="1537"/>
        <v>0</v>
      </c>
      <c r="BK9831" s="158" t="str">
        <f t="shared" si="1538"/>
        <v/>
      </c>
    </row>
    <row r="9832" spans="1:63" ht="12" customHeight="1" x14ac:dyDescent="0.2">
      <c r="A9832" s="8"/>
      <c r="B9832" s="7"/>
      <c r="C9832" s="7"/>
      <c r="D9832" s="7"/>
      <c r="E9832" s="7"/>
      <c r="F9832" s="7"/>
      <c r="G9832" s="7"/>
      <c r="H9832" s="7"/>
      <c r="I9832" s="10"/>
      <c r="J9832" s="25"/>
      <c r="K9832" s="250"/>
      <c r="L9832" s="31"/>
      <c r="M9832" s="9"/>
      <c r="N9832" s="11" t="s">
        <v>25</v>
      </c>
      <c r="O9832" s="39"/>
      <c r="P9832" s="47"/>
      <c r="Q9832" s="13"/>
      <c r="R9832" s="248">
        <f t="shared" si="1530"/>
        <v>0</v>
      </c>
      <c r="S9832" s="248">
        <f t="shared" si="1531"/>
        <v>0</v>
      </c>
      <c r="T9832" s="248">
        <f t="shared" si="1532"/>
        <v>0</v>
      </c>
      <c r="U9832" s="248">
        <f t="shared" si="1533"/>
        <v>0</v>
      </c>
      <c r="V9832" s="13"/>
      <c r="W9832" s="7"/>
      <c r="AT9832" s="130"/>
      <c r="BF9832" s="33">
        <f t="shared" si="1539"/>
        <v>41242</v>
      </c>
      <c r="BG9832" s="34">
        <f t="shared" si="1534"/>
        <v>82.88000000000001</v>
      </c>
      <c r="BH9832" s="32">
        <f t="shared" si="1535"/>
        <v>1</v>
      </c>
      <c r="BI9832" s="32">
        <f t="shared" si="1536"/>
        <v>0</v>
      </c>
      <c r="BJ9832" s="69">
        <f t="shared" si="1537"/>
        <v>0</v>
      </c>
      <c r="BK9832" s="158" t="str">
        <f t="shared" si="1538"/>
        <v/>
      </c>
    </row>
    <row r="9833" spans="1:63" ht="12" customHeight="1" x14ac:dyDescent="0.2">
      <c r="A9833" s="8"/>
      <c r="B9833" s="7"/>
      <c r="C9833" s="7"/>
      <c r="D9833" s="7"/>
      <c r="E9833" s="7"/>
      <c r="F9833" s="7"/>
      <c r="G9833" s="7"/>
      <c r="H9833" s="7"/>
      <c r="I9833" s="10"/>
      <c r="J9833" s="25"/>
      <c r="K9833" s="250"/>
      <c r="L9833" s="31"/>
      <c r="M9833" s="9"/>
      <c r="N9833" s="11" t="s">
        <v>25</v>
      </c>
      <c r="O9833" s="39"/>
      <c r="P9833" s="47"/>
      <c r="Q9833" s="13"/>
      <c r="R9833" s="248">
        <f t="shared" si="1530"/>
        <v>0</v>
      </c>
      <c r="S9833" s="248">
        <f t="shared" si="1531"/>
        <v>0</v>
      </c>
      <c r="T9833" s="248">
        <f t="shared" si="1532"/>
        <v>0</v>
      </c>
      <c r="U9833" s="248">
        <f t="shared" si="1533"/>
        <v>0</v>
      </c>
      <c r="V9833" s="13"/>
      <c r="W9833" s="7"/>
      <c r="AT9833" s="130"/>
      <c r="BF9833" s="33">
        <f t="shared" si="1539"/>
        <v>41242</v>
      </c>
      <c r="BG9833" s="34">
        <f t="shared" si="1534"/>
        <v>82.88000000000001</v>
      </c>
      <c r="BH9833" s="32">
        <f t="shared" si="1535"/>
        <v>1</v>
      </c>
      <c r="BI9833" s="32">
        <f t="shared" si="1536"/>
        <v>0</v>
      </c>
      <c r="BJ9833" s="69">
        <f t="shared" si="1537"/>
        <v>0</v>
      </c>
      <c r="BK9833" s="158" t="str">
        <f t="shared" si="1538"/>
        <v/>
      </c>
    </row>
    <row r="9834" spans="1:63" ht="12" customHeight="1" x14ac:dyDescent="0.2">
      <c r="A9834" s="8"/>
      <c r="B9834" s="7"/>
      <c r="C9834" s="7"/>
      <c r="D9834" s="7"/>
      <c r="E9834" s="7"/>
      <c r="F9834" s="7"/>
      <c r="G9834" s="7"/>
      <c r="H9834" s="7"/>
      <c r="I9834" s="10"/>
      <c r="J9834" s="25"/>
      <c r="K9834" s="250"/>
      <c r="L9834" s="31"/>
      <c r="M9834" s="9"/>
      <c r="N9834" s="11" t="s">
        <v>25</v>
      </c>
      <c r="O9834" s="39"/>
      <c r="P9834" s="47"/>
      <c r="Q9834" s="13"/>
      <c r="R9834" s="248">
        <f t="shared" si="1530"/>
        <v>0</v>
      </c>
      <c r="S9834" s="248">
        <f t="shared" si="1531"/>
        <v>0</v>
      </c>
      <c r="T9834" s="248">
        <f t="shared" si="1532"/>
        <v>0</v>
      </c>
      <c r="U9834" s="248">
        <f t="shared" si="1533"/>
        <v>0</v>
      </c>
      <c r="V9834" s="13"/>
      <c r="W9834" s="7"/>
      <c r="AT9834" s="130"/>
      <c r="BF9834" s="33">
        <f t="shared" si="1539"/>
        <v>41242</v>
      </c>
      <c r="BG9834" s="34">
        <f t="shared" si="1534"/>
        <v>82.88000000000001</v>
      </c>
      <c r="BH9834" s="32">
        <f t="shared" si="1535"/>
        <v>1</v>
      </c>
      <c r="BI9834" s="32">
        <f t="shared" si="1536"/>
        <v>0</v>
      </c>
      <c r="BJ9834" s="69">
        <f t="shared" si="1537"/>
        <v>0</v>
      </c>
      <c r="BK9834" s="158" t="str">
        <f t="shared" si="1538"/>
        <v/>
      </c>
    </row>
    <row r="9835" spans="1:63" ht="12" customHeight="1" x14ac:dyDescent="0.2">
      <c r="A9835" s="8"/>
      <c r="B9835" s="7"/>
      <c r="C9835" s="7"/>
      <c r="D9835" s="7"/>
      <c r="E9835" s="7"/>
      <c r="F9835" s="7"/>
      <c r="G9835" s="7"/>
      <c r="H9835" s="7"/>
      <c r="I9835" s="10"/>
      <c r="J9835" s="25"/>
      <c r="K9835" s="250"/>
      <c r="L9835" s="31"/>
      <c r="M9835" s="9"/>
      <c r="N9835" s="11" t="s">
        <v>25</v>
      </c>
      <c r="O9835" s="39"/>
      <c r="P9835" s="47"/>
      <c r="Q9835" s="13"/>
      <c r="R9835" s="248">
        <f t="shared" si="1530"/>
        <v>0</v>
      </c>
      <c r="S9835" s="248">
        <f t="shared" si="1531"/>
        <v>0</v>
      </c>
      <c r="T9835" s="248">
        <f t="shared" si="1532"/>
        <v>0</v>
      </c>
      <c r="U9835" s="248">
        <f t="shared" si="1533"/>
        <v>0</v>
      </c>
      <c r="V9835" s="13"/>
      <c r="W9835" s="7"/>
      <c r="AT9835" s="130"/>
      <c r="BF9835" s="33">
        <f t="shared" si="1539"/>
        <v>41242</v>
      </c>
      <c r="BG9835" s="34">
        <f t="shared" si="1534"/>
        <v>82.88000000000001</v>
      </c>
      <c r="BH9835" s="32">
        <f t="shared" si="1535"/>
        <v>1</v>
      </c>
      <c r="BI9835" s="32">
        <f t="shared" si="1536"/>
        <v>0</v>
      </c>
      <c r="BJ9835" s="69">
        <f t="shared" si="1537"/>
        <v>0</v>
      </c>
      <c r="BK9835" s="158" t="str">
        <f t="shared" si="1538"/>
        <v/>
      </c>
    </row>
    <row r="9836" spans="1:63" ht="12" customHeight="1" x14ac:dyDescent="0.2">
      <c r="A9836" s="8"/>
      <c r="B9836" s="7"/>
      <c r="C9836" s="7"/>
      <c r="D9836" s="7"/>
      <c r="E9836" s="7"/>
      <c r="F9836" s="7"/>
      <c r="G9836" s="7"/>
      <c r="H9836" s="7"/>
      <c r="I9836" s="10"/>
      <c r="J9836" s="25"/>
      <c r="K9836" s="250"/>
      <c r="L9836" s="31"/>
      <c r="M9836" s="9"/>
      <c r="N9836" s="11" t="s">
        <v>25</v>
      </c>
      <c r="O9836" s="39"/>
      <c r="P9836" s="47"/>
      <c r="Q9836" s="13"/>
      <c r="R9836" s="248">
        <f t="shared" si="1530"/>
        <v>0</v>
      </c>
      <c r="S9836" s="248">
        <f t="shared" si="1531"/>
        <v>0</v>
      </c>
      <c r="T9836" s="248">
        <f t="shared" si="1532"/>
        <v>0</v>
      </c>
      <c r="U9836" s="248">
        <f t="shared" si="1533"/>
        <v>0</v>
      </c>
      <c r="V9836" s="13"/>
      <c r="W9836" s="7"/>
      <c r="AT9836" s="130"/>
      <c r="BF9836" s="33">
        <f t="shared" si="1539"/>
        <v>41242</v>
      </c>
      <c r="BG9836" s="34">
        <f t="shared" si="1534"/>
        <v>82.88000000000001</v>
      </c>
      <c r="BH9836" s="32">
        <f t="shared" si="1535"/>
        <v>1</v>
      </c>
      <c r="BI9836" s="32">
        <f t="shared" si="1536"/>
        <v>0</v>
      </c>
      <c r="BJ9836" s="69">
        <f t="shared" si="1537"/>
        <v>0</v>
      </c>
      <c r="BK9836" s="158" t="str">
        <f t="shared" si="1538"/>
        <v/>
      </c>
    </row>
    <row r="9837" spans="1:63" ht="12" customHeight="1" x14ac:dyDescent="0.2">
      <c r="A9837" s="8"/>
      <c r="B9837" s="7"/>
      <c r="C9837" s="7"/>
      <c r="D9837" s="7"/>
      <c r="E9837" s="7"/>
      <c r="F9837" s="7"/>
      <c r="G9837" s="7"/>
      <c r="H9837" s="7"/>
      <c r="I9837" s="10"/>
      <c r="J9837" s="25"/>
      <c r="K9837" s="250"/>
      <c r="L9837" s="31"/>
      <c r="M9837" s="9"/>
      <c r="N9837" s="11" t="s">
        <v>25</v>
      </c>
      <c r="O9837" s="39"/>
      <c r="P9837" s="47"/>
      <c r="Q9837" s="13"/>
      <c r="R9837" s="248">
        <f t="shared" si="1530"/>
        <v>0</v>
      </c>
      <c r="S9837" s="248">
        <f t="shared" si="1531"/>
        <v>0</v>
      </c>
      <c r="T9837" s="248">
        <f t="shared" si="1532"/>
        <v>0</v>
      </c>
      <c r="U9837" s="248">
        <f t="shared" si="1533"/>
        <v>0</v>
      </c>
      <c r="V9837" s="13"/>
      <c r="W9837" s="7"/>
      <c r="AT9837" s="130"/>
      <c r="BF9837" s="33">
        <f t="shared" si="1539"/>
        <v>41242</v>
      </c>
      <c r="BG9837" s="34">
        <f t="shared" si="1534"/>
        <v>82.88000000000001</v>
      </c>
      <c r="BH9837" s="32">
        <f t="shared" si="1535"/>
        <v>1</v>
      </c>
      <c r="BI9837" s="32">
        <f t="shared" si="1536"/>
        <v>0</v>
      </c>
      <c r="BJ9837" s="69">
        <f t="shared" si="1537"/>
        <v>0</v>
      </c>
      <c r="BK9837" s="158" t="str">
        <f t="shared" si="1538"/>
        <v/>
      </c>
    </row>
    <row r="9838" spans="1:63" ht="12" customHeight="1" x14ac:dyDescent="0.2">
      <c r="A9838" s="8"/>
      <c r="B9838" s="7"/>
      <c r="C9838" s="7"/>
      <c r="D9838" s="7"/>
      <c r="E9838" s="7"/>
      <c r="F9838" s="7"/>
      <c r="G9838" s="7"/>
      <c r="H9838" s="7"/>
      <c r="I9838" s="10"/>
      <c r="J9838" s="25"/>
      <c r="K9838" s="250"/>
      <c r="L9838" s="31"/>
      <c r="M9838" s="9"/>
      <c r="N9838" s="11" t="s">
        <v>25</v>
      </c>
      <c r="O9838" s="39"/>
      <c r="P9838" s="47"/>
      <c r="Q9838" s="13"/>
      <c r="R9838" s="248">
        <f t="shared" si="1530"/>
        <v>0</v>
      </c>
      <c r="S9838" s="248">
        <f t="shared" si="1531"/>
        <v>0</v>
      </c>
      <c r="T9838" s="248">
        <f t="shared" si="1532"/>
        <v>0</v>
      </c>
      <c r="U9838" s="248">
        <f t="shared" si="1533"/>
        <v>0</v>
      </c>
      <c r="V9838" s="13"/>
      <c r="W9838" s="7"/>
      <c r="AT9838" s="130"/>
      <c r="BF9838" s="33">
        <f t="shared" si="1539"/>
        <v>41242</v>
      </c>
      <c r="BG9838" s="34">
        <f t="shared" si="1534"/>
        <v>82.88000000000001</v>
      </c>
      <c r="BH9838" s="32">
        <f t="shared" si="1535"/>
        <v>1</v>
      </c>
      <c r="BI9838" s="32">
        <f t="shared" si="1536"/>
        <v>0</v>
      </c>
      <c r="BJ9838" s="69">
        <f t="shared" si="1537"/>
        <v>0</v>
      </c>
      <c r="BK9838" s="158" t="str">
        <f t="shared" si="1538"/>
        <v/>
      </c>
    </row>
    <row r="9839" spans="1:63" ht="12" customHeight="1" x14ac:dyDescent="0.2">
      <c r="A9839" s="8"/>
      <c r="B9839" s="7"/>
      <c r="C9839" s="7"/>
      <c r="D9839" s="7"/>
      <c r="E9839" s="7"/>
      <c r="F9839" s="7"/>
      <c r="G9839" s="7"/>
      <c r="H9839" s="7"/>
      <c r="I9839" s="10"/>
      <c r="J9839" s="25"/>
      <c r="K9839" s="250"/>
      <c r="L9839" s="31"/>
      <c r="M9839" s="9"/>
      <c r="N9839" s="11" t="s">
        <v>25</v>
      </c>
      <c r="O9839" s="39"/>
      <c r="P9839" s="47"/>
      <c r="Q9839" s="13"/>
      <c r="R9839" s="248">
        <f t="shared" si="1530"/>
        <v>0</v>
      </c>
      <c r="S9839" s="248">
        <f t="shared" si="1531"/>
        <v>0</v>
      </c>
      <c r="T9839" s="248">
        <f t="shared" si="1532"/>
        <v>0</v>
      </c>
      <c r="U9839" s="248">
        <f t="shared" si="1533"/>
        <v>0</v>
      </c>
      <c r="V9839" s="13"/>
      <c r="W9839" s="7"/>
      <c r="AT9839" s="130"/>
      <c r="BF9839" s="33">
        <f t="shared" si="1539"/>
        <v>41242</v>
      </c>
      <c r="BG9839" s="34">
        <f t="shared" si="1534"/>
        <v>82.88000000000001</v>
      </c>
      <c r="BH9839" s="32">
        <f t="shared" si="1535"/>
        <v>1</v>
      </c>
      <c r="BI9839" s="32">
        <f t="shared" si="1536"/>
        <v>0</v>
      </c>
      <c r="BJ9839" s="69">
        <f t="shared" si="1537"/>
        <v>0</v>
      </c>
      <c r="BK9839" s="158" t="str">
        <f t="shared" si="1538"/>
        <v/>
      </c>
    </row>
    <row r="9840" spans="1:63" ht="12" customHeight="1" x14ac:dyDescent="0.2">
      <c r="A9840" s="8"/>
      <c r="B9840" s="7"/>
      <c r="C9840" s="7"/>
      <c r="D9840" s="7"/>
      <c r="E9840" s="7"/>
      <c r="F9840" s="7"/>
      <c r="G9840" s="7"/>
      <c r="H9840" s="7"/>
      <c r="I9840" s="10"/>
      <c r="J9840" s="25"/>
      <c r="K9840" s="250"/>
      <c r="L9840" s="31"/>
      <c r="M9840" s="9"/>
      <c r="N9840" s="11" t="s">
        <v>25</v>
      </c>
      <c r="O9840" s="39"/>
      <c r="P9840" s="47"/>
      <c r="Q9840" s="13"/>
      <c r="R9840" s="248">
        <f t="shared" si="1530"/>
        <v>0</v>
      </c>
      <c r="S9840" s="248">
        <f t="shared" si="1531"/>
        <v>0</v>
      </c>
      <c r="T9840" s="248">
        <f t="shared" si="1532"/>
        <v>0</v>
      </c>
      <c r="U9840" s="248">
        <f t="shared" si="1533"/>
        <v>0</v>
      </c>
      <c r="V9840" s="13"/>
      <c r="W9840" s="7"/>
      <c r="AT9840" s="130"/>
      <c r="BF9840" s="33">
        <f t="shared" si="1539"/>
        <v>41242</v>
      </c>
      <c r="BG9840" s="34">
        <f t="shared" si="1534"/>
        <v>82.88000000000001</v>
      </c>
      <c r="BH9840" s="32">
        <f t="shared" si="1535"/>
        <v>1</v>
      </c>
      <c r="BI9840" s="32">
        <f t="shared" si="1536"/>
        <v>0</v>
      </c>
      <c r="BJ9840" s="69">
        <f t="shared" si="1537"/>
        <v>0</v>
      </c>
      <c r="BK9840" s="158" t="str">
        <f t="shared" si="1538"/>
        <v/>
      </c>
    </row>
    <row r="9841" spans="1:63" ht="12" customHeight="1" x14ac:dyDescent="0.2">
      <c r="A9841" s="8"/>
      <c r="B9841" s="7"/>
      <c r="C9841" s="7"/>
      <c r="D9841" s="7"/>
      <c r="E9841" s="7"/>
      <c r="F9841" s="7"/>
      <c r="G9841" s="7"/>
      <c r="H9841" s="7"/>
      <c r="I9841" s="10"/>
      <c r="J9841" s="25"/>
      <c r="K9841" s="250"/>
      <c r="L9841" s="31"/>
      <c r="M9841" s="9"/>
      <c r="N9841" s="11" t="s">
        <v>25</v>
      </c>
      <c r="O9841" s="39"/>
      <c r="P9841" s="47"/>
      <c r="Q9841" s="13"/>
      <c r="R9841" s="248">
        <f t="shared" si="1530"/>
        <v>0</v>
      </c>
      <c r="S9841" s="248">
        <f t="shared" si="1531"/>
        <v>0</v>
      </c>
      <c r="T9841" s="248">
        <f t="shared" si="1532"/>
        <v>0</v>
      </c>
      <c r="U9841" s="248">
        <f t="shared" si="1533"/>
        <v>0</v>
      </c>
      <c r="V9841" s="13"/>
      <c r="W9841" s="7"/>
      <c r="AT9841" s="130"/>
      <c r="BF9841" s="33">
        <f t="shared" si="1539"/>
        <v>41242</v>
      </c>
      <c r="BG9841" s="34">
        <f t="shared" si="1534"/>
        <v>82.88000000000001</v>
      </c>
      <c r="BH9841" s="32">
        <f t="shared" si="1535"/>
        <v>1</v>
      </c>
      <c r="BI9841" s="32">
        <f t="shared" si="1536"/>
        <v>0</v>
      </c>
      <c r="BJ9841" s="69">
        <f t="shared" si="1537"/>
        <v>0</v>
      </c>
      <c r="BK9841" s="158" t="str">
        <f t="shared" si="1538"/>
        <v/>
      </c>
    </row>
    <row r="9842" spans="1:63" ht="12" customHeight="1" x14ac:dyDescent="0.2">
      <c r="A9842" s="8"/>
      <c r="B9842" s="7"/>
      <c r="C9842" s="7"/>
      <c r="D9842" s="7"/>
      <c r="E9842" s="7"/>
      <c r="F9842" s="7"/>
      <c r="G9842" s="7"/>
      <c r="H9842" s="7"/>
      <c r="I9842" s="10"/>
      <c r="J9842" s="25"/>
      <c r="K9842" s="250"/>
      <c r="L9842" s="31"/>
      <c r="M9842" s="9"/>
      <c r="N9842" s="11" t="s">
        <v>25</v>
      </c>
      <c r="O9842" s="39"/>
      <c r="P9842" s="47"/>
      <c r="Q9842" s="13"/>
      <c r="R9842" s="248">
        <f t="shared" si="1530"/>
        <v>0</v>
      </c>
      <c r="S9842" s="248">
        <f t="shared" si="1531"/>
        <v>0</v>
      </c>
      <c r="T9842" s="248">
        <f t="shared" si="1532"/>
        <v>0</v>
      </c>
      <c r="U9842" s="248">
        <f t="shared" si="1533"/>
        <v>0</v>
      </c>
      <c r="V9842" s="13"/>
      <c r="W9842" s="7"/>
      <c r="AT9842" s="130"/>
      <c r="BF9842" s="33">
        <f t="shared" si="1539"/>
        <v>41242</v>
      </c>
      <c r="BG9842" s="34">
        <f t="shared" si="1534"/>
        <v>82.88000000000001</v>
      </c>
      <c r="BH9842" s="32">
        <f t="shared" si="1535"/>
        <v>1</v>
      </c>
      <c r="BI9842" s="32">
        <f t="shared" si="1536"/>
        <v>0</v>
      </c>
      <c r="BJ9842" s="69">
        <f t="shared" si="1537"/>
        <v>0</v>
      </c>
      <c r="BK9842" s="158" t="str">
        <f t="shared" si="1538"/>
        <v/>
      </c>
    </row>
    <row r="9843" spans="1:63" ht="12" customHeight="1" x14ac:dyDescent="0.2">
      <c r="A9843" s="8"/>
      <c r="B9843" s="7"/>
      <c r="C9843" s="7"/>
      <c r="D9843" s="7"/>
      <c r="E9843" s="7"/>
      <c r="F9843" s="7"/>
      <c r="G9843" s="7"/>
      <c r="H9843" s="7"/>
      <c r="I9843" s="10"/>
      <c r="J9843" s="25"/>
      <c r="K9843" s="250"/>
      <c r="L9843" s="31"/>
      <c r="M9843" s="9"/>
      <c r="N9843" s="11" t="s">
        <v>25</v>
      </c>
      <c r="O9843" s="39"/>
      <c r="P9843" s="47"/>
      <c r="Q9843" s="13"/>
      <c r="R9843" s="248">
        <f t="shared" si="1530"/>
        <v>0</v>
      </c>
      <c r="S9843" s="248">
        <f t="shared" si="1531"/>
        <v>0</v>
      </c>
      <c r="T9843" s="248">
        <f t="shared" si="1532"/>
        <v>0</v>
      </c>
      <c r="U9843" s="248">
        <f t="shared" si="1533"/>
        <v>0</v>
      </c>
      <c r="V9843" s="13"/>
      <c r="W9843" s="7"/>
      <c r="AT9843" s="130"/>
      <c r="BF9843" s="33">
        <f t="shared" si="1539"/>
        <v>41242</v>
      </c>
      <c r="BG9843" s="34">
        <f t="shared" si="1534"/>
        <v>82.88000000000001</v>
      </c>
      <c r="BH9843" s="32">
        <f t="shared" si="1535"/>
        <v>1</v>
      </c>
      <c r="BI9843" s="32">
        <f t="shared" si="1536"/>
        <v>0</v>
      </c>
      <c r="BJ9843" s="69">
        <f t="shared" si="1537"/>
        <v>0</v>
      </c>
      <c r="BK9843" s="158" t="str">
        <f t="shared" si="1538"/>
        <v/>
      </c>
    </row>
    <row r="9844" spans="1:63" ht="12" customHeight="1" x14ac:dyDescent="0.2">
      <c r="A9844" s="8"/>
      <c r="B9844" s="7"/>
      <c r="C9844" s="7"/>
      <c r="D9844" s="7"/>
      <c r="E9844" s="7"/>
      <c r="F9844" s="7"/>
      <c r="G9844" s="7"/>
      <c r="H9844" s="7"/>
      <c r="I9844" s="10"/>
      <c r="J9844" s="25"/>
      <c r="K9844" s="250"/>
      <c r="L9844" s="31"/>
      <c r="M9844" s="9"/>
      <c r="N9844" s="11" t="s">
        <v>25</v>
      </c>
      <c r="O9844" s="39"/>
      <c r="P9844" s="47"/>
      <c r="Q9844" s="13"/>
      <c r="R9844" s="248">
        <f t="shared" si="1530"/>
        <v>0</v>
      </c>
      <c r="S9844" s="248">
        <f t="shared" si="1531"/>
        <v>0</v>
      </c>
      <c r="T9844" s="248">
        <f t="shared" si="1532"/>
        <v>0</v>
      </c>
      <c r="U9844" s="248">
        <f t="shared" si="1533"/>
        <v>0</v>
      </c>
      <c r="V9844" s="13"/>
      <c r="W9844" s="7"/>
      <c r="AT9844" s="130"/>
      <c r="BF9844" s="33">
        <f t="shared" si="1539"/>
        <v>41242</v>
      </c>
      <c r="BG9844" s="34">
        <f t="shared" si="1534"/>
        <v>82.88000000000001</v>
      </c>
      <c r="BH9844" s="32">
        <f t="shared" si="1535"/>
        <v>1</v>
      </c>
      <c r="BI9844" s="32">
        <f t="shared" si="1536"/>
        <v>0</v>
      </c>
      <c r="BJ9844" s="69">
        <f t="shared" si="1537"/>
        <v>0</v>
      </c>
      <c r="BK9844" s="158" t="str">
        <f t="shared" si="1538"/>
        <v/>
      </c>
    </row>
    <row r="9845" spans="1:63" ht="12" customHeight="1" x14ac:dyDescent="0.2">
      <c r="A9845" s="8"/>
      <c r="B9845" s="7"/>
      <c r="C9845" s="7"/>
      <c r="D9845" s="7"/>
      <c r="E9845" s="7"/>
      <c r="F9845" s="7"/>
      <c r="G9845" s="7"/>
      <c r="H9845" s="7"/>
      <c r="I9845" s="10"/>
      <c r="J9845" s="25"/>
      <c r="K9845" s="250"/>
      <c r="L9845" s="31"/>
      <c r="M9845" s="9"/>
      <c r="N9845" s="11" t="s">
        <v>25</v>
      </c>
      <c r="O9845" s="39"/>
      <c r="P9845" s="47"/>
      <c r="Q9845" s="13"/>
      <c r="R9845" s="248">
        <f t="shared" si="1530"/>
        <v>0</v>
      </c>
      <c r="S9845" s="248">
        <f t="shared" si="1531"/>
        <v>0</v>
      </c>
      <c r="T9845" s="248">
        <f t="shared" si="1532"/>
        <v>0</v>
      </c>
      <c r="U9845" s="248">
        <f t="shared" si="1533"/>
        <v>0</v>
      </c>
      <c r="V9845" s="13"/>
      <c r="W9845" s="7"/>
      <c r="AT9845" s="130"/>
      <c r="BF9845" s="33">
        <f t="shared" si="1539"/>
        <v>41242</v>
      </c>
      <c r="BG9845" s="34">
        <f t="shared" si="1534"/>
        <v>82.88000000000001</v>
      </c>
      <c r="BH9845" s="32">
        <f t="shared" si="1535"/>
        <v>1</v>
      </c>
      <c r="BI9845" s="32">
        <f t="shared" si="1536"/>
        <v>0</v>
      </c>
      <c r="BJ9845" s="69">
        <f t="shared" si="1537"/>
        <v>0</v>
      </c>
      <c r="BK9845" s="158" t="str">
        <f t="shared" si="1538"/>
        <v/>
      </c>
    </row>
    <row r="9846" spans="1:63" ht="12" customHeight="1" x14ac:dyDescent="0.2">
      <c r="A9846" s="8"/>
      <c r="B9846" s="7"/>
      <c r="C9846" s="7"/>
      <c r="D9846" s="7"/>
      <c r="E9846" s="7"/>
      <c r="F9846" s="7"/>
      <c r="G9846" s="7"/>
      <c r="H9846" s="7"/>
      <c r="I9846" s="10"/>
      <c r="J9846" s="25"/>
      <c r="K9846" s="250"/>
      <c r="L9846" s="31"/>
      <c r="M9846" s="9"/>
      <c r="N9846" s="11" t="s">
        <v>25</v>
      </c>
      <c r="O9846" s="39"/>
      <c r="P9846" s="47"/>
      <c r="Q9846" s="13"/>
      <c r="R9846" s="248">
        <f t="shared" si="1530"/>
        <v>0</v>
      </c>
      <c r="S9846" s="248">
        <f t="shared" si="1531"/>
        <v>0</v>
      </c>
      <c r="T9846" s="248">
        <f t="shared" si="1532"/>
        <v>0</v>
      </c>
      <c r="U9846" s="248">
        <f t="shared" si="1533"/>
        <v>0</v>
      </c>
      <c r="V9846" s="13"/>
      <c r="W9846" s="7"/>
      <c r="AT9846" s="130"/>
      <c r="BF9846" s="33">
        <f t="shared" si="1539"/>
        <v>41242</v>
      </c>
      <c r="BG9846" s="34">
        <f t="shared" si="1534"/>
        <v>82.88000000000001</v>
      </c>
      <c r="BH9846" s="32">
        <f t="shared" si="1535"/>
        <v>1</v>
      </c>
      <c r="BI9846" s="32">
        <f t="shared" si="1536"/>
        <v>0</v>
      </c>
      <c r="BJ9846" s="69">
        <f t="shared" si="1537"/>
        <v>0</v>
      </c>
      <c r="BK9846" s="158" t="str">
        <f t="shared" si="1538"/>
        <v/>
      </c>
    </row>
    <row r="9847" spans="1:63" ht="12" customHeight="1" x14ac:dyDescent="0.2">
      <c r="A9847" s="8"/>
      <c r="B9847" s="7"/>
      <c r="C9847" s="7"/>
      <c r="D9847" s="7"/>
      <c r="E9847" s="7"/>
      <c r="F9847" s="7"/>
      <c r="G9847" s="7"/>
      <c r="H9847" s="7"/>
      <c r="I9847" s="10"/>
      <c r="J9847" s="25"/>
      <c r="K9847" s="250"/>
      <c r="L9847" s="31"/>
      <c r="M9847" s="9"/>
      <c r="N9847" s="11" t="s">
        <v>25</v>
      </c>
      <c r="O9847" s="39"/>
      <c r="P9847" s="47"/>
      <c r="Q9847" s="13"/>
      <c r="R9847" s="248">
        <f t="shared" si="1530"/>
        <v>0</v>
      </c>
      <c r="S9847" s="248">
        <f t="shared" si="1531"/>
        <v>0</v>
      </c>
      <c r="T9847" s="248">
        <f t="shared" si="1532"/>
        <v>0</v>
      </c>
      <c r="U9847" s="248">
        <f t="shared" si="1533"/>
        <v>0</v>
      </c>
      <c r="V9847" s="13"/>
      <c r="W9847" s="7"/>
      <c r="AT9847" s="130"/>
      <c r="BF9847" s="33">
        <f t="shared" si="1539"/>
        <v>41242</v>
      </c>
      <c r="BG9847" s="34">
        <f t="shared" si="1534"/>
        <v>82.88000000000001</v>
      </c>
      <c r="BH9847" s="32">
        <f t="shared" si="1535"/>
        <v>1</v>
      </c>
      <c r="BI9847" s="32">
        <f t="shared" si="1536"/>
        <v>0</v>
      </c>
      <c r="BJ9847" s="69">
        <f t="shared" si="1537"/>
        <v>0</v>
      </c>
      <c r="BK9847" s="158" t="str">
        <f t="shared" si="1538"/>
        <v/>
      </c>
    </row>
    <row r="9848" spans="1:63" ht="12" customHeight="1" x14ac:dyDescent="0.2">
      <c r="A9848" s="8"/>
      <c r="B9848" s="7"/>
      <c r="C9848" s="7"/>
      <c r="D9848" s="7"/>
      <c r="E9848" s="7"/>
      <c r="F9848" s="7"/>
      <c r="G9848" s="7"/>
      <c r="H9848" s="7"/>
      <c r="I9848" s="10"/>
      <c r="J9848" s="25"/>
      <c r="K9848" s="250"/>
      <c r="L9848" s="31"/>
      <c r="M9848" s="9"/>
      <c r="N9848" s="11" t="s">
        <v>25</v>
      </c>
      <c r="O9848" s="39"/>
      <c r="P9848" s="47"/>
      <c r="Q9848" s="13"/>
      <c r="R9848" s="248">
        <f t="shared" si="1530"/>
        <v>0</v>
      </c>
      <c r="S9848" s="248">
        <f t="shared" si="1531"/>
        <v>0</v>
      </c>
      <c r="T9848" s="248">
        <f t="shared" si="1532"/>
        <v>0</v>
      </c>
      <c r="U9848" s="248">
        <f t="shared" si="1533"/>
        <v>0</v>
      </c>
      <c r="V9848" s="13"/>
      <c r="W9848" s="7"/>
      <c r="AT9848" s="130"/>
      <c r="BF9848" s="33">
        <f t="shared" si="1539"/>
        <v>41242</v>
      </c>
      <c r="BG9848" s="34">
        <f t="shared" si="1534"/>
        <v>82.88000000000001</v>
      </c>
      <c r="BH9848" s="32">
        <f t="shared" si="1535"/>
        <v>1</v>
      </c>
      <c r="BI9848" s="32">
        <f t="shared" si="1536"/>
        <v>0</v>
      </c>
      <c r="BJ9848" s="69">
        <f t="shared" si="1537"/>
        <v>0</v>
      </c>
      <c r="BK9848" s="158" t="str">
        <f t="shared" si="1538"/>
        <v/>
      </c>
    </row>
    <row r="9849" spans="1:63" ht="12" customHeight="1" x14ac:dyDescent="0.2">
      <c r="A9849" s="8"/>
      <c r="B9849" s="7"/>
      <c r="C9849" s="7"/>
      <c r="D9849" s="7"/>
      <c r="E9849" s="7"/>
      <c r="F9849" s="7"/>
      <c r="G9849" s="7"/>
      <c r="H9849" s="7"/>
      <c r="I9849" s="10"/>
      <c r="J9849" s="25"/>
      <c r="K9849" s="250"/>
      <c r="L9849" s="31"/>
      <c r="M9849" s="9"/>
      <c r="N9849" s="11" t="s">
        <v>25</v>
      </c>
      <c r="O9849" s="39"/>
      <c r="P9849" s="47"/>
      <c r="Q9849" s="13"/>
      <c r="R9849" s="248">
        <f t="shared" si="1530"/>
        <v>0</v>
      </c>
      <c r="S9849" s="248">
        <f t="shared" si="1531"/>
        <v>0</v>
      </c>
      <c r="T9849" s="248">
        <f t="shared" si="1532"/>
        <v>0</v>
      </c>
      <c r="U9849" s="248">
        <f t="shared" si="1533"/>
        <v>0</v>
      </c>
      <c r="V9849" s="13"/>
      <c r="W9849" s="7"/>
      <c r="AT9849" s="130"/>
      <c r="BF9849" s="33">
        <f t="shared" si="1539"/>
        <v>41242</v>
      </c>
      <c r="BG9849" s="34">
        <f t="shared" si="1534"/>
        <v>82.88000000000001</v>
      </c>
      <c r="BH9849" s="32">
        <f t="shared" si="1535"/>
        <v>1</v>
      </c>
      <c r="BI9849" s="32">
        <f t="shared" si="1536"/>
        <v>0</v>
      </c>
      <c r="BJ9849" s="69">
        <f t="shared" si="1537"/>
        <v>0</v>
      </c>
      <c r="BK9849" s="158" t="str">
        <f t="shared" si="1538"/>
        <v/>
      </c>
    </row>
    <row r="9850" spans="1:63" ht="12" customHeight="1" x14ac:dyDescent="0.2">
      <c r="A9850" s="8"/>
      <c r="B9850" s="7"/>
      <c r="C9850" s="7"/>
      <c r="D9850" s="7"/>
      <c r="E9850" s="7"/>
      <c r="F9850" s="7"/>
      <c r="G9850" s="7"/>
      <c r="H9850" s="7"/>
      <c r="I9850" s="10"/>
      <c r="J9850" s="25"/>
      <c r="K9850" s="250"/>
      <c r="L9850" s="31"/>
      <c r="M9850" s="9"/>
      <c r="N9850" s="11" t="s">
        <v>25</v>
      </c>
      <c r="O9850" s="39"/>
      <c r="P9850" s="47"/>
      <c r="Q9850" s="13"/>
      <c r="R9850" s="248">
        <f t="shared" si="1530"/>
        <v>0</v>
      </c>
      <c r="S9850" s="248">
        <f t="shared" si="1531"/>
        <v>0</v>
      </c>
      <c r="T9850" s="248">
        <f t="shared" si="1532"/>
        <v>0</v>
      </c>
      <c r="U9850" s="248">
        <f t="shared" si="1533"/>
        <v>0</v>
      </c>
      <c r="V9850" s="13"/>
      <c r="W9850" s="7"/>
      <c r="AT9850" s="130"/>
      <c r="BF9850" s="33">
        <f t="shared" si="1539"/>
        <v>41242</v>
      </c>
      <c r="BG9850" s="34">
        <f t="shared" si="1534"/>
        <v>82.88000000000001</v>
      </c>
      <c r="BH9850" s="32">
        <f t="shared" si="1535"/>
        <v>1</v>
      </c>
      <c r="BI9850" s="32">
        <f t="shared" si="1536"/>
        <v>0</v>
      </c>
      <c r="BJ9850" s="69">
        <f t="shared" si="1537"/>
        <v>0</v>
      </c>
      <c r="BK9850" s="158" t="str">
        <f t="shared" si="1538"/>
        <v/>
      </c>
    </row>
    <row r="9851" spans="1:63" ht="12" customHeight="1" x14ac:dyDescent="0.2">
      <c r="A9851" s="8"/>
      <c r="B9851" s="7"/>
      <c r="C9851" s="7"/>
      <c r="D9851" s="7"/>
      <c r="E9851" s="7"/>
      <c r="F9851" s="7"/>
      <c r="G9851" s="7"/>
      <c r="H9851" s="7"/>
      <c r="I9851" s="10"/>
      <c r="J9851" s="25"/>
      <c r="K9851" s="250"/>
      <c r="L9851" s="31"/>
      <c r="M9851" s="9"/>
      <c r="N9851" s="11" t="s">
        <v>25</v>
      </c>
      <c r="O9851" s="39"/>
      <c r="P9851" s="47"/>
      <c r="Q9851" s="13"/>
      <c r="R9851" s="248">
        <f t="shared" si="1530"/>
        <v>0</v>
      </c>
      <c r="S9851" s="248">
        <f t="shared" si="1531"/>
        <v>0</v>
      </c>
      <c r="T9851" s="248">
        <f t="shared" si="1532"/>
        <v>0</v>
      </c>
      <c r="U9851" s="248">
        <f t="shared" si="1533"/>
        <v>0</v>
      </c>
      <c r="V9851" s="13"/>
      <c r="W9851" s="7"/>
      <c r="AT9851" s="130"/>
      <c r="BF9851" s="33">
        <f t="shared" si="1539"/>
        <v>41242</v>
      </c>
      <c r="BG9851" s="34">
        <f t="shared" si="1534"/>
        <v>82.88000000000001</v>
      </c>
      <c r="BH9851" s="32">
        <f t="shared" si="1535"/>
        <v>1</v>
      </c>
      <c r="BI9851" s="32">
        <f t="shared" si="1536"/>
        <v>0</v>
      </c>
      <c r="BJ9851" s="69">
        <f t="shared" si="1537"/>
        <v>0</v>
      </c>
      <c r="BK9851" s="158" t="str">
        <f t="shared" si="1538"/>
        <v/>
      </c>
    </row>
    <row r="9852" spans="1:63" ht="12" customHeight="1" x14ac:dyDescent="0.2">
      <c r="A9852" s="8"/>
      <c r="B9852" s="7"/>
      <c r="C9852" s="7"/>
      <c r="D9852" s="7"/>
      <c r="E9852" s="7"/>
      <c r="F9852" s="7"/>
      <c r="G9852" s="7"/>
      <c r="H9852" s="7"/>
      <c r="I9852" s="10"/>
      <c r="J9852" s="25"/>
      <c r="K9852" s="250"/>
      <c r="L9852" s="31"/>
      <c r="M9852" s="9"/>
      <c r="N9852" s="11" t="s">
        <v>25</v>
      </c>
      <c r="O9852" s="39"/>
      <c r="P9852" s="47"/>
      <c r="Q9852" s="13"/>
      <c r="R9852" s="248">
        <f t="shared" si="1530"/>
        <v>0</v>
      </c>
      <c r="S9852" s="248">
        <f t="shared" si="1531"/>
        <v>0</v>
      </c>
      <c r="T9852" s="248">
        <f t="shared" si="1532"/>
        <v>0</v>
      </c>
      <c r="U9852" s="248">
        <f t="shared" si="1533"/>
        <v>0</v>
      </c>
      <c r="V9852" s="13"/>
      <c r="W9852" s="7"/>
      <c r="AT9852" s="130"/>
      <c r="BF9852" s="33">
        <f t="shared" si="1539"/>
        <v>41242</v>
      </c>
      <c r="BG9852" s="34">
        <f t="shared" si="1534"/>
        <v>82.88000000000001</v>
      </c>
      <c r="BH9852" s="32">
        <f t="shared" si="1535"/>
        <v>1</v>
      </c>
      <c r="BI9852" s="32">
        <f t="shared" si="1536"/>
        <v>0</v>
      </c>
      <c r="BJ9852" s="69">
        <f t="shared" si="1537"/>
        <v>0</v>
      </c>
      <c r="BK9852" s="158" t="str">
        <f t="shared" si="1538"/>
        <v/>
      </c>
    </row>
    <row r="9853" spans="1:63" ht="12" customHeight="1" x14ac:dyDescent="0.2">
      <c r="A9853" s="8"/>
      <c r="B9853" s="7"/>
      <c r="C9853" s="7"/>
      <c r="D9853" s="7"/>
      <c r="E9853" s="7"/>
      <c r="F9853" s="7"/>
      <c r="G9853" s="7"/>
      <c r="H9853" s="7"/>
      <c r="I9853" s="10"/>
      <c r="J9853" s="25"/>
      <c r="K9853" s="250"/>
      <c r="L9853" s="31"/>
      <c r="M9853" s="9"/>
      <c r="N9853" s="11" t="s">
        <v>25</v>
      </c>
      <c r="O9853" s="39"/>
      <c r="P9853" s="47"/>
      <c r="Q9853" s="13"/>
      <c r="R9853" s="248">
        <f t="shared" si="1530"/>
        <v>0</v>
      </c>
      <c r="S9853" s="248">
        <f t="shared" si="1531"/>
        <v>0</v>
      </c>
      <c r="T9853" s="248">
        <f t="shared" si="1532"/>
        <v>0</v>
      </c>
      <c r="U9853" s="248">
        <f t="shared" si="1533"/>
        <v>0</v>
      </c>
      <c r="V9853" s="13"/>
      <c r="W9853" s="7"/>
      <c r="AT9853" s="130"/>
      <c r="BF9853" s="33">
        <f t="shared" si="1539"/>
        <v>41242</v>
      </c>
      <c r="BG9853" s="34">
        <f t="shared" si="1534"/>
        <v>82.88000000000001</v>
      </c>
      <c r="BH9853" s="32">
        <f t="shared" si="1535"/>
        <v>1</v>
      </c>
      <c r="BI9853" s="32">
        <f t="shared" si="1536"/>
        <v>0</v>
      </c>
      <c r="BJ9853" s="69">
        <f t="shared" si="1537"/>
        <v>0</v>
      </c>
      <c r="BK9853" s="158" t="str">
        <f t="shared" si="1538"/>
        <v/>
      </c>
    </row>
    <row r="9854" spans="1:63" ht="12" customHeight="1" x14ac:dyDescent="0.2">
      <c r="A9854" s="8"/>
      <c r="B9854" s="7"/>
      <c r="C9854" s="7"/>
      <c r="D9854" s="7"/>
      <c r="E9854" s="7"/>
      <c r="F9854" s="7"/>
      <c r="G9854" s="7"/>
      <c r="H9854" s="7"/>
      <c r="I9854" s="10"/>
      <c r="J9854" s="25"/>
      <c r="K9854" s="250"/>
      <c r="L9854" s="31"/>
      <c r="M9854" s="9"/>
      <c r="N9854" s="11" t="s">
        <v>25</v>
      </c>
      <c r="O9854" s="39"/>
      <c r="P9854" s="47"/>
      <c r="Q9854" s="13"/>
      <c r="R9854" s="248">
        <f t="shared" si="1530"/>
        <v>0</v>
      </c>
      <c r="S9854" s="248">
        <f t="shared" si="1531"/>
        <v>0</v>
      </c>
      <c r="T9854" s="248">
        <f t="shared" si="1532"/>
        <v>0</v>
      </c>
      <c r="U9854" s="248">
        <f t="shared" si="1533"/>
        <v>0</v>
      </c>
      <c r="V9854" s="13"/>
      <c r="W9854" s="7"/>
      <c r="AT9854" s="130"/>
      <c r="BF9854" s="33">
        <f t="shared" si="1539"/>
        <v>41242</v>
      </c>
      <c r="BG9854" s="34">
        <f t="shared" si="1534"/>
        <v>82.88000000000001</v>
      </c>
      <c r="BH9854" s="32">
        <f t="shared" si="1535"/>
        <v>1</v>
      </c>
      <c r="BI9854" s="32">
        <f t="shared" si="1536"/>
        <v>0</v>
      </c>
      <c r="BJ9854" s="69">
        <f t="shared" si="1537"/>
        <v>0</v>
      </c>
      <c r="BK9854" s="158" t="str">
        <f t="shared" si="1538"/>
        <v/>
      </c>
    </row>
    <row r="9855" spans="1:63" ht="12" customHeight="1" x14ac:dyDescent="0.2">
      <c r="A9855" s="8"/>
      <c r="B9855" s="7"/>
      <c r="C9855" s="7"/>
      <c r="D9855" s="7"/>
      <c r="E9855" s="7"/>
      <c r="F9855" s="7"/>
      <c r="G9855" s="7"/>
      <c r="H9855" s="7"/>
      <c r="I9855" s="10"/>
      <c r="J9855" s="25"/>
      <c r="K9855" s="250"/>
      <c r="L9855" s="31"/>
      <c r="M9855" s="9"/>
      <c r="N9855" s="11" t="s">
        <v>25</v>
      </c>
      <c r="O9855" s="39"/>
      <c r="P9855" s="47"/>
      <c r="Q9855" s="13"/>
      <c r="R9855" s="248">
        <f t="shared" si="1530"/>
        <v>0</v>
      </c>
      <c r="S9855" s="248">
        <f t="shared" si="1531"/>
        <v>0</v>
      </c>
      <c r="T9855" s="248">
        <f t="shared" si="1532"/>
        <v>0</v>
      </c>
      <c r="U9855" s="248">
        <f t="shared" si="1533"/>
        <v>0</v>
      </c>
      <c r="V9855" s="13"/>
      <c r="W9855" s="7"/>
      <c r="AT9855" s="130"/>
      <c r="BF9855" s="33">
        <f t="shared" si="1539"/>
        <v>41242</v>
      </c>
      <c r="BG9855" s="34">
        <f t="shared" si="1534"/>
        <v>82.88000000000001</v>
      </c>
      <c r="BH9855" s="32">
        <f t="shared" si="1535"/>
        <v>1</v>
      </c>
      <c r="BI9855" s="32">
        <f t="shared" si="1536"/>
        <v>0</v>
      </c>
      <c r="BJ9855" s="69">
        <f t="shared" si="1537"/>
        <v>0</v>
      </c>
      <c r="BK9855" s="158" t="str">
        <f t="shared" si="1538"/>
        <v/>
      </c>
    </row>
    <row r="9856" spans="1:63" ht="12" customHeight="1" x14ac:dyDescent="0.2">
      <c r="A9856" s="8"/>
      <c r="B9856" s="7"/>
      <c r="C9856" s="7"/>
      <c r="D9856" s="7"/>
      <c r="E9856" s="7"/>
      <c r="F9856" s="7"/>
      <c r="G9856" s="7"/>
      <c r="H9856" s="7"/>
      <c r="I9856" s="10"/>
      <c r="J9856" s="25"/>
      <c r="K9856" s="250"/>
      <c r="L9856" s="31"/>
      <c r="M9856" s="9"/>
      <c r="N9856" s="11" t="s">
        <v>25</v>
      </c>
      <c r="O9856" s="39"/>
      <c r="P9856" s="47"/>
      <c r="Q9856" s="13"/>
      <c r="R9856" s="248">
        <f t="shared" si="1530"/>
        <v>0</v>
      </c>
      <c r="S9856" s="248">
        <f t="shared" si="1531"/>
        <v>0</v>
      </c>
      <c r="T9856" s="248">
        <f t="shared" si="1532"/>
        <v>0</v>
      </c>
      <c r="U9856" s="248">
        <f t="shared" si="1533"/>
        <v>0</v>
      </c>
      <c r="V9856" s="13"/>
      <c r="W9856" s="7"/>
      <c r="AT9856" s="130"/>
      <c r="BF9856" s="33">
        <f t="shared" si="1539"/>
        <v>41242</v>
      </c>
      <c r="BG9856" s="34">
        <f t="shared" si="1534"/>
        <v>82.88000000000001</v>
      </c>
      <c r="BH9856" s="32">
        <f t="shared" si="1535"/>
        <v>1</v>
      </c>
      <c r="BI9856" s="32">
        <f t="shared" si="1536"/>
        <v>0</v>
      </c>
      <c r="BJ9856" s="69">
        <f t="shared" si="1537"/>
        <v>0</v>
      </c>
      <c r="BK9856" s="158" t="str">
        <f t="shared" si="1538"/>
        <v/>
      </c>
    </row>
    <row r="9857" spans="1:63" ht="12" customHeight="1" x14ac:dyDescent="0.2">
      <c r="A9857" s="8"/>
      <c r="B9857" s="7"/>
      <c r="C9857" s="7"/>
      <c r="D9857" s="7"/>
      <c r="E9857" s="7"/>
      <c r="F9857" s="7"/>
      <c r="G9857" s="7"/>
      <c r="H9857" s="7"/>
      <c r="I9857" s="10"/>
      <c r="J9857" s="25"/>
      <c r="K9857" s="250"/>
      <c r="L9857" s="31"/>
      <c r="M9857" s="9"/>
      <c r="N9857" s="11" t="s">
        <v>25</v>
      </c>
      <c r="O9857" s="39"/>
      <c r="P9857" s="47"/>
      <c r="Q9857" s="13"/>
      <c r="R9857" s="248">
        <f t="shared" si="1530"/>
        <v>0</v>
      </c>
      <c r="S9857" s="248">
        <f t="shared" si="1531"/>
        <v>0</v>
      </c>
      <c r="T9857" s="248">
        <f t="shared" si="1532"/>
        <v>0</v>
      </c>
      <c r="U9857" s="248">
        <f t="shared" si="1533"/>
        <v>0</v>
      </c>
      <c r="V9857" s="13"/>
      <c r="W9857" s="7"/>
      <c r="AT9857" s="130"/>
      <c r="BF9857" s="33">
        <f t="shared" si="1539"/>
        <v>41242</v>
      </c>
      <c r="BG9857" s="34">
        <f t="shared" si="1534"/>
        <v>82.88000000000001</v>
      </c>
      <c r="BH9857" s="32">
        <f t="shared" si="1535"/>
        <v>1</v>
      </c>
      <c r="BI9857" s="32">
        <f t="shared" si="1536"/>
        <v>0</v>
      </c>
      <c r="BJ9857" s="69">
        <f t="shared" si="1537"/>
        <v>0</v>
      </c>
      <c r="BK9857" s="158" t="str">
        <f t="shared" si="1538"/>
        <v/>
      </c>
    </row>
    <row r="9858" spans="1:63" ht="12" customHeight="1" x14ac:dyDescent="0.2">
      <c r="A9858" s="8"/>
      <c r="B9858" s="7"/>
      <c r="C9858" s="7"/>
      <c r="D9858" s="7"/>
      <c r="E9858" s="7"/>
      <c r="F9858" s="7"/>
      <c r="G9858" s="7"/>
      <c r="H9858" s="7"/>
      <c r="I9858" s="10"/>
      <c r="J9858" s="25"/>
      <c r="K9858" s="250"/>
      <c r="L9858" s="31"/>
      <c r="M9858" s="9"/>
      <c r="N9858" s="11" t="s">
        <v>25</v>
      </c>
      <c r="O9858" s="39"/>
      <c r="P9858" s="47"/>
      <c r="Q9858" s="13"/>
      <c r="R9858" s="248">
        <f t="shared" si="1530"/>
        <v>0</v>
      </c>
      <c r="S9858" s="248">
        <f t="shared" si="1531"/>
        <v>0</v>
      </c>
      <c r="T9858" s="248">
        <f t="shared" si="1532"/>
        <v>0</v>
      </c>
      <c r="U9858" s="248">
        <f t="shared" si="1533"/>
        <v>0</v>
      </c>
      <c r="V9858" s="13"/>
      <c r="W9858" s="7"/>
      <c r="AT9858" s="130"/>
      <c r="BF9858" s="33">
        <f t="shared" si="1539"/>
        <v>41242</v>
      </c>
      <c r="BG9858" s="34">
        <f t="shared" si="1534"/>
        <v>82.88000000000001</v>
      </c>
      <c r="BH9858" s="32">
        <f t="shared" si="1535"/>
        <v>1</v>
      </c>
      <c r="BI9858" s="32">
        <f t="shared" si="1536"/>
        <v>0</v>
      </c>
      <c r="BJ9858" s="69">
        <f t="shared" si="1537"/>
        <v>0</v>
      </c>
      <c r="BK9858" s="158" t="str">
        <f t="shared" si="1538"/>
        <v/>
      </c>
    </row>
    <row r="9859" spans="1:63" ht="12" customHeight="1" x14ac:dyDescent="0.2">
      <c r="A9859" s="8"/>
      <c r="B9859" s="7"/>
      <c r="C9859" s="7"/>
      <c r="D9859" s="7"/>
      <c r="E9859" s="7"/>
      <c r="F9859" s="7"/>
      <c r="G9859" s="7"/>
      <c r="H9859" s="7"/>
      <c r="I9859" s="10"/>
      <c r="J9859" s="25"/>
      <c r="K9859" s="250"/>
      <c r="L9859" s="31"/>
      <c r="M9859" s="9"/>
      <c r="N9859" s="11" t="s">
        <v>25</v>
      </c>
      <c r="O9859" s="39"/>
      <c r="P9859" s="47"/>
      <c r="Q9859" s="13"/>
      <c r="R9859" s="248">
        <f t="shared" si="1530"/>
        <v>0</v>
      </c>
      <c r="S9859" s="248">
        <f t="shared" si="1531"/>
        <v>0</v>
      </c>
      <c r="T9859" s="248">
        <f t="shared" si="1532"/>
        <v>0</v>
      </c>
      <c r="U9859" s="248">
        <f t="shared" si="1533"/>
        <v>0</v>
      </c>
      <c r="V9859" s="13"/>
      <c r="W9859" s="7"/>
      <c r="AT9859" s="130"/>
      <c r="BF9859" s="33">
        <f t="shared" si="1539"/>
        <v>41242</v>
      </c>
      <c r="BG9859" s="34">
        <f t="shared" si="1534"/>
        <v>82.88000000000001</v>
      </c>
      <c r="BH9859" s="32">
        <f t="shared" si="1535"/>
        <v>1</v>
      </c>
      <c r="BI9859" s="32">
        <f t="shared" si="1536"/>
        <v>0</v>
      </c>
      <c r="BJ9859" s="69">
        <f t="shared" si="1537"/>
        <v>0</v>
      </c>
      <c r="BK9859" s="158" t="str">
        <f t="shared" si="1538"/>
        <v/>
      </c>
    </row>
    <row r="9860" spans="1:63" ht="12" customHeight="1" x14ac:dyDescent="0.2">
      <c r="A9860" s="8"/>
      <c r="B9860" s="7"/>
      <c r="C9860" s="7"/>
      <c r="D9860" s="7"/>
      <c r="E9860" s="7"/>
      <c r="F9860" s="7"/>
      <c r="G9860" s="7"/>
      <c r="H9860" s="7"/>
      <c r="I9860" s="10"/>
      <c r="J9860" s="25"/>
      <c r="K9860" s="250"/>
      <c r="L9860" s="31"/>
      <c r="M9860" s="9"/>
      <c r="N9860" s="11" t="s">
        <v>25</v>
      </c>
      <c r="O9860" s="39"/>
      <c r="P9860" s="47"/>
      <c r="Q9860" s="13"/>
      <c r="R9860" s="248">
        <f t="shared" si="1530"/>
        <v>0</v>
      </c>
      <c r="S9860" s="248">
        <f t="shared" si="1531"/>
        <v>0</v>
      </c>
      <c r="T9860" s="248">
        <f t="shared" si="1532"/>
        <v>0</v>
      </c>
      <c r="U9860" s="248">
        <f t="shared" si="1533"/>
        <v>0</v>
      </c>
      <c r="V9860" s="13"/>
      <c r="W9860" s="7"/>
      <c r="AT9860" s="130"/>
      <c r="BF9860" s="33">
        <f t="shared" si="1539"/>
        <v>41242</v>
      </c>
      <c r="BG9860" s="34">
        <f t="shared" si="1534"/>
        <v>82.88000000000001</v>
      </c>
      <c r="BH9860" s="32">
        <f t="shared" si="1535"/>
        <v>1</v>
      </c>
      <c r="BI9860" s="32">
        <f t="shared" si="1536"/>
        <v>0</v>
      </c>
      <c r="BJ9860" s="69">
        <f t="shared" si="1537"/>
        <v>0</v>
      </c>
      <c r="BK9860" s="158" t="str">
        <f t="shared" si="1538"/>
        <v/>
      </c>
    </row>
    <row r="9861" spans="1:63" ht="12" customHeight="1" x14ac:dyDescent="0.2">
      <c r="A9861" s="8"/>
      <c r="B9861" s="7"/>
      <c r="C9861" s="7"/>
      <c r="D9861" s="7"/>
      <c r="E9861" s="7"/>
      <c r="F9861" s="7"/>
      <c r="G9861" s="7"/>
      <c r="H9861" s="7"/>
      <c r="I9861" s="10"/>
      <c r="J9861" s="25"/>
      <c r="K9861" s="250"/>
      <c r="L9861" s="31"/>
      <c r="M9861" s="9"/>
      <c r="N9861" s="11" t="s">
        <v>25</v>
      </c>
      <c r="O9861" s="39"/>
      <c r="P9861" s="47"/>
      <c r="Q9861" s="13"/>
      <c r="R9861" s="248">
        <f t="shared" si="1530"/>
        <v>0</v>
      </c>
      <c r="S9861" s="248">
        <f t="shared" si="1531"/>
        <v>0</v>
      </c>
      <c r="T9861" s="248">
        <f t="shared" si="1532"/>
        <v>0</v>
      </c>
      <c r="U9861" s="248">
        <f t="shared" si="1533"/>
        <v>0</v>
      </c>
      <c r="V9861" s="13"/>
      <c r="W9861" s="7"/>
      <c r="AT9861" s="130"/>
      <c r="BF9861" s="33">
        <f t="shared" si="1539"/>
        <v>41242</v>
      </c>
      <c r="BG9861" s="34">
        <f t="shared" si="1534"/>
        <v>82.88000000000001</v>
      </c>
      <c r="BH9861" s="32">
        <f t="shared" si="1535"/>
        <v>1</v>
      </c>
      <c r="BI9861" s="32">
        <f t="shared" si="1536"/>
        <v>0</v>
      </c>
      <c r="BJ9861" s="69">
        <f t="shared" si="1537"/>
        <v>0</v>
      </c>
      <c r="BK9861" s="158" t="str">
        <f t="shared" si="1538"/>
        <v/>
      </c>
    </row>
    <row r="9862" spans="1:63" ht="12" customHeight="1" x14ac:dyDescent="0.2">
      <c r="A9862" s="8"/>
      <c r="B9862" s="7"/>
      <c r="C9862" s="7"/>
      <c r="D9862" s="7"/>
      <c r="E9862" s="7"/>
      <c r="F9862" s="7"/>
      <c r="G9862" s="7"/>
      <c r="H9862" s="7"/>
      <c r="I9862" s="10"/>
      <c r="J9862" s="25"/>
      <c r="K9862" s="250"/>
      <c r="L9862" s="31"/>
      <c r="M9862" s="9"/>
      <c r="N9862" s="11" t="s">
        <v>25</v>
      </c>
      <c r="O9862" s="39"/>
      <c r="P9862" s="47"/>
      <c r="Q9862" s="13"/>
      <c r="R9862" s="248">
        <f t="shared" si="1530"/>
        <v>0</v>
      </c>
      <c r="S9862" s="248">
        <f t="shared" si="1531"/>
        <v>0</v>
      </c>
      <c r="T9862" s="248">
        <f t="shared" si="1532"/>
        <v>0</v>
      </c>
      <c r="U9862" s="248">
        <f t="shared" si="1533"/>
        <v>0</v>
      </c>
      <c r="V9862" s="13"/>
      <c r="W9862" s="7"/>
      <c r="AT9862" s="130"/>
      <c r="BF9862" s="33">
        <f t="shared" si="1539"/>
        <v>41242</v>
      </c>
      <c r="BG9862" s="34">
        <f t="shared" si="1534"/>
        <v>82.88000000000001</v>
      </c>
      <c r="BH9862" s="32">
        <f t="shared" si="1535"/>
        <v>1</v>
      </c>
      <c r="BI9862" s="32">
        <f t="shared" si="1536"/>
        <v>0</v>
      </c>
      <c r="BJ9862" s="69">
        <f t="shared" si="1537"/>
        <v>0</v>
      </c>
      <c r="BK9862" s="158" t="str">
        <f t="shared" si="1538"/>
        <v/>
      </c>
    </row>
    <row r="9863" spans="1:63" ht="12" customHeight="1" x14ac:dyDescent="0.2">
      <c r="A9863" s="8"/>
      <c r="B9863" s="7"/>
      <c r="C9863" s="7"/>
      <c r="D9863" s="7"/>
      <c r="E9863" s="7"/>
      <c r="F9863" s="7"/>
      <c r="G9863" s="7"/>
      <c r="H9863" s="7"/>
      <c r="I9863" s="10"/>
      <c r="J9863" s="25"/>
      <c r="K9863" s="250"/>
      <c r="L9863" s="31"/>
      <c r="M9863" s="9"/>
      <c r="N9863" s="11" t="s">
        <v>25</v>
      </c>
      <c r="O9863" s="39"/>
      <c r="P9863" s="47"/>
      <c r="Q9863" s="13"/>
      <c r="R9863" s="248">
        <f t="shared" si="1530"/>
        <v>0</v>
      </c>
      <c r="S9863" s="248">
        <f t="shared" si="1531"/>
        <v>0</v>
      </c>
      <c r="T9863" s="248">
        <f t="shared" si="1532"/>
        <v>0</v>
      </c>
      <c r="U9863" s="248">
        <f t="shared" si="1533"/>
        <v>0</v>
      </c>
      <c r="V9863" s="13"/>
      <c r="W9863" s="7"/>
      <c r="AT9863" s="130"/>
      <c r="BF9863" s="33">
        <f t="shared" si="1539"/>
        <v>41242</v>
      </c>
      <c r="BG9863" s="34">
        <f t="shared" si="1534"/>
        <v>82.88000000000001</v>
      </c>
      <c r="BH9863" s="32">
        <f t="shared" si="1535"/>
        <v>1</v>
      </c>
      <c r="BI9863" s="32">
        <f t="shared" si="1536"/>
        <v>0</v>
      </c>
      <c r="BJ9863" s="69">
        <f t="shared" si="1537"/>
        <v>0</v>
      </c>
      <c r="BK9863" s="158" t="str">
        <f t="shared" si="1538"/>
        <v/>
      </c>
    </row>
    <row r="9864" spans="1:63" ht="12" customHeight="1" x14ac:dyDescent="0.2">
      <c r="A9864" s="8"/>
      <c r="B9864" s="7"/>
      <c r="C9864" s="7"/>
      <c r="D9864" s="7"/>
      <c r="E9864" s="7"/>
      <c r="F9864" s="7"/>
      <c r="G9864" s="7"/>
      <c r="H9864" s="7"/>
      <c r="I9864" s="10"/>
      <c r="J9864" s="25"/>
      <c r="K9864" s="250"/>
      <c r="L9864" s="31"/>
      <c r="M9864" s="9"/>
      <c r="N9864" s="11" t="s">
        <v>25</v>
      </c>
      <c r="O9864" s="39"/>
      <c r="P9864" s="47"/>
      <c r="Q9864" s="13"/>
      <c r="R9864" s="248">
        <f t="shared" si="1530"/>
        <v>0</v>
      </c>
      <c r="S9864" s="248">
        <f t="shared" si="1531"/>
        <v>0</v>
      </c>
      <c r="T9864" s="248">
        <f t="shared" si="1532"/>
        <v>0</v>
      </c>
      <c r="U9864" s="248">
        <f t="shared" si="1533"/>
        <v>0</v>
      </c>
      <c r="V9864" s="13"/>
      <c r="W9864" s="7"/>
      <c r="AT9864" s="130"/>
      <c r="BF9864" s="33">
        <f t="shared" si="1539"/>
        <v>41242</v>
      </c>
      <c r="BG9864" s="34">
        <f t="shared" si="1534"/>
        <v>82.88000000000001</v>
      </c>
      <c r="BH9864" s="32">
        <f t="shared" si="1535"/>
        <v>1</v>
      </c>
      <c r="BI9864" s="32">
        <f t="shared" si="1536"/>
        <v>0</v>
      </c>
      <c r="BJ9864" s="69">
        <f t="shared" si="1537"/>
        <v>0</v>
      </c>
      <c r="BK9864" s="158" t="str">
        <f t="shared" si="1538"/>
        <v/>
      </c>
    </row>
    <row r="9865" spans="1:63" ht="12" customHeight="1" x14ac:dyDescent="0.2">
      <c r="A9865" s="8"/>
      <c r="B9865" s="7"/>
      <c r="C9865" s="7"/>
      <c r="D9865" s="7"/>
      <c r="E9865" s="7"/>
      <c r="F9865" s="7"/>
      <c r="G9865" s="7"/>
      <c r="H9865" s="7"/>
      <c r="I9865" s="10"/>
      <c r="J9865" s="25"/>
      <c r="K9865" s="250"/>
      <c r="L9865" s="31"/>
      <c r="M9865" s="9"/>
      <c r="N9865" s="11" t="s">
        <v>25</v>
      </c>
      <c r="O9865" s="39"/>
      <c r="P9865" s="47"/>
      <c r="Q9865" s="13"/>
      <c r="R9865" s="248">
        <f t="shared" si="1530"/>
        <v>0</v>
      </c>
      <c r="S9865" s="248">
        <f t="shared" si="1531"/>
        <v>0</v>
      </c>
      <c r="T9865" s="248">
        <f t="shared" si="1532"/>
        <v>0</v>
      </c>
      <c r="U9865" s="248">
        <f t="shared" si="1533"/>
        <v>0</v>
      </c>
      <c r="V9865" s="13"/>
      <c r="W9865" s="7"/>
      <c r="AT9865" s="130"/>
      <c r="BF9865" s="33">
        <f t="shared" si="1539"/>
        <v>41242</v>
      </c>
      <c r="BG9865" s="34">
        <f t="shared" si="1534"/>
        <v>82.88000000000001</v>
      </c>
      <c r="BH9865" s="32">
        <f t="shared" si="1535"/>
        <v>1</v>
      </c>
      <c r="BI9865" s="32">
        <f t="shared" si="1536"/>
        <v>0</v>
      </c>
      <c r="BJ9865" s="69">
        <f t="shared" si="1537"/>
        <v>0</v>
      </c>
      <c r="BK9865" s="158" t="str">
        <f t="shared" si="1538"/>
        <v/>
      </c>
    </row>
    <row r="9866" spans="1:63" ht="12" customHeight="1" x14ac:dyDescent="0.2">
      <c r="A9866" s="8"/>
      <c r="B9866" s="7"/>
      <c r="C9866" s="7"/>
      <c r="D9866" s="7"/>
      <c r="E9866" s="7"/>
      <c r="F9866" s="7"/>
      <c r="G9866" s="7"/>
      <c r="H9866" s="7"/>
      <c r="I9866" s="10"/>
      <c r="J9866" s="25"/>
      <c r="K9866" s="250"/>
      <c r="L9866" s="31"/>
      <c r="M9866" s="9"/>
      <c r="N9866" s="11" t="s">
        <v>25</v>
      </c>
      <c r="O9866" s="39"/>
      <c r="P9866" s="47"/>
      <c r="Q9866" s="13"/>
      <c r="R9866" s="248">
        <f t="shared" si="1530"/>
        <v>0</v>
      </c>
      <c r="S9866" s="248">
        <f t="shared" si="1531"/>
        <v>0</v>
      </c>
      <c r="T9866" s="248">
        <f t="shared" si="1532"/>
        <v>0</v>
      </c>
      <c r="U9866" s="248">
        <f t="shared" si="1533"/>
        <v>0</v>
      </c>
      <c r="V9866" s="13"/>
      <c r="W9866" s="7"/>
      <c r="AT9866" s="130"/>
      <c r="BF9866" s="33">
        <f t="shared" si="1539"/>
        <v>41242</v>
      </c>
      <c r="BG9866" s="34">
        <f t="shared" si="1534"/>
        <v>82.88000000000001</v>
      </c>
      <c r="BH9866" s="32">
        <f t="shared" si="1535"/>
        <v>1</v>
      </c>
      <c r="BI9866" s="32">
        <f t="shared" si="1536"/>
        <v>0</v>
      </c>
      <c r="BJ9866" s="69">
        <f t="shared" si="1537"/>
        <v>0</v>
      </c>
      <c r="BK9866" s="158" t="str">
        <f t="shared" si="1538"/>
        <v/>
      </c>
    </row>
    <row r="9867" spans="1:63" ht="12" customHeight="1" x14ac:dyDescent="0.2">
      <c r="A9867" s="8"/>
      <c r="B9867" s="7"/>
      <c r="C9867" s="7"/>
      <c r="D9867" s="7"/>
      <c r="E9867" s="7"/>
      <c r="F9867" s="7"/>
      <c r="G9867" s="7"/>
      <c r="H9867" s="7"/>
      <c r="I9867" s="10"/>
      <c r="J9867" s="25"/>
      <c r="K9867" s="250"/>
      <c r="L9867" s="31"/>
      <c r="M9867" s="9"/>
      <c r="N9867" s="11" t="s">
        <v>25</v>
      </c>
      <c r="O9867" s="39"/>
      <c r="P9867" s="47"/>
      <c r="Q9867" s="13"/>
      <c r="R9867" s="248">
        <f t="shared" ref="R9867:R9930" si="1540">IF(N9867&lt;&gt;"M",ROUND(IF(M9867&lt;&gt;"Y",IF(P9867&lt;&gt;"Y",K9867,K9867*(BH9867-1)),0),ROUNDING),"")</f>
        <v>0</v>
      </c>
      <c r="S9867" s="248">
        <f t="shared" ref="S9867:S9930" si="1541">IF(N9867&lt;&gt;"M",ROUND(IF(O9867&gt;0,IF(M9867="Y",BI9867*(1-O9867),IF(BI9867&gt;R9867,R9867 + (BI9867 - R9867)*(1-O9867),BI9867)),BI9867),ROUNDING),"")</f>
        <v>0</v>
      </c>
      <c r="T9867" s="248">
        <f t="shared" ref="T9867:T9930" si="1542">IF(N9867&lt;&gt;"M",ROUND(IF(O9867&gt;0,IF(M9867="Y",BJ9867*(1-O9867),IF(BJ9867&gt;R9867,R9867 + (BJ9867 - R9867)*(1-O9867),BJ9867)),BJ9867),ROUNDING),"")</f>
        <v>0</v>
      </c>
      <c r="U9867" s="248">
        <f t="shared" ref="U9867:U9930" si="1543">IF(N9867&lt;&gt;"M",ROUND(IF(OR(N9867="P",N9867=""),0,IF(OR(M9867="N",M9867=""),T9867-R9867,T9867)),ROUNDING),"")</f>
        <v>0</v>
      </c>
      <c r="V9867" s="13"/>
      <c r="W9867" s="7"/>
      <c r="AT9867" s="130"/>
      <c r="BF9867" s="33">
        <f t="shared" si="1539"/>
        <v>41242</v>
      </c>
      <c r="BG9867" s="34">
        <f t="shared" ref="BG9867:BG9930" si="1544">IF(N9867&lt;&gt;"M",BG9866+U9867,BG9866)</f>
        <v>82.88000000000001</v>
      </c>
      <c r="BH9867" s="32">
        <f t="shared" ref="BH9867:BH9930" si="1545">IF(L9867&lt;&gt;"",IF(ODDS_TYPE=1,L9867,IF(ODDS_TYPE=2,IF(L9867&gt;0,1+L9867/100,IF(L9867&lt;0,1-100/L9867,1)),IF(ODDS_TYPE=3,1+L9867,IF(ODDS_TYPE=4,1+L9867,IF(ODDS_TYPE=5,IF(L9867&gt;0,1+L9867,1-1/L9867),IF(ODDS_TYPE=6,IF(L9867&gt;=0,L9867+1,1-1/L9867),1)))))),1)</f>
        <v>1</v>
      </c>
      <c r="BI9867" s="32">
        <f t="shared" ref="BI9867:BI9930" si="1546">IF(P9867&lt;&gt;"Y",IF(M9867&lt;&gt;"Y",K9867*BH9867,K9867*BH9867 - K9867),IF(M9867&lt;&gt;"Y",K9867*BH9867,K9867))</f>
        <v>0</v>
      </c>
      <c r="BJ9867" s="69">
        <f t="shared" ref="BJ9867:BJ9930" si="1547">IF(P9867&lt;&gt;"Y",
IF(M9867&lt;&gt;"Y",
IF(N9867="Y",K9867*BH9867,IF(N9867="P",0,IF(OR(N9867="R",N9867="PU"),K9867,IF(N9867="H",K9867*BH9867*0.5,IF(N9867="HW",K9867*0.5*(1 + BH9867),IF(N9867="HL",K9867*0.5,0)))))),
IF(N9867="Y",K9867*BH9867 - K9867,IF(N9867="P",0,IF(OR(N9867="R",N9867="PU"),0,IF(N9867="H",IF(BH9867&gt;2,0.5*K9867*BH9867 - K9867,0),IF(N9867="HW",K9867*0.5*(1 + BH9867) - K9867,IF(N9867="HL",0,0))))))),
IF(M9867&lt;&gt;"Y",
IF(N9867="Y",K9867*BH9867,IF(N9867="P",0,IF(OR(N9867="R",N9867="PU"),K9867*(BH9867-1),IF(N9867="H",K9867*BH9867*0.5,IF(N9867="HW",K9867*(BH9867-1)*0.5,IF(N9867="HL",K9867*BH9867 - K9867*0.5,0)))))),
IF(N9867="Y",K9867,IF(N9867="P",0,IF(OR(N9867="R",N9867="PU"),0,IF(N9867="H",IF(BH9867&lt;2,K9867*BH9867*0.5 - K9867*(BH9867-1),0),IF(N9867="HW",0,IF(N9867="HL",K9867*0.5,0)))))))
)</f>
        <v>0</v>
      </c>
      <c r="BK9867" s="158" t="str">
        <f t="shared" ref="BK9867:BK9930" si="1548">IF(FILT_M=1,IF(LEN(C9867)&gt;0,C9867,""),IF(FILT_M=2,IF(LEN(E9867)&gt;0,E9867,""),IF(FILT_M=3,IF(LEN(F9867)&gt;0,F9867,""),IF(FILT_M=4,IF(LEN(G9867)&gt;0,G9867,""),""))))</f>
        <v/>
      </c>
    </row>
    <row r="9868" spans="1:63" ht="12" customHeight="1" x14ac:dyDescent="0.2">
      <c r="A9868" s="8"/>
      <c r="B9868" s="7"/>
      <c r="C9868" s="7"/>
      <c r="D9868" s="7"/>
      <c r="E9868" s="7"/>
      <c r="F9868" s="7"/>
      <c r="G9868" s="7"/>
      <c r="H9868" s="7"/>
      <c r="I9868" s="10"/>
      <c r="J9868" s="25"/>
      <c r="K9868" s="250"/>
      <c r="L9868" s="31"/>
      <c r="M9868" s="9"/>
      <c r="N9868" s="11" t="s">
        <v>25</v>
      </c>
      <c r="O9868" s="39"/>
      <c r="P9868" s="47"/>
      <c r="Q9868" s="13"/>
      <c r="R9868" s="248">
        <f t="shared" si="1540"/>
        <v>0</v>
      </c>
      <c r="S9868" s="248">
        <f t="shared" si="1541"/>
        <v>0</v>
      </c>
      <c r="T9868" s="248">
        <f t="shared" si="1542"/>
        <v>0</v>
      </c>
      <c r="U9868" s="248">
        <f t="shared" si="1543"/>
        <v>0</v>
      </c>
      <c r="V9868" s="13"/>
      <c r="W9868" s="7"/>
      <c r="AT9868" s="130"/>
      <c r="BF9868" s="33">
        <f t="shared" ref="BF9868:BF9931" si="1549">IF(A9868&gt;2,A9868,BF9867)</f>
        <v>41242</v>
      </c>
      <c r="BG9868" s="34">
        <f t="shared" si="1544"/>
        <v>82.88000000000001</v>
      </c>
      <c r="BH9868" s="32">
        <f t="shared" si="1545"/>
        <v>1</v>
      </c>
      <c r="BI9868" s="32">
        <f t="shared" si="1546"/>
        <v>0</v>
      </c>
      <c r="BJ9868" s="69">
        <f t="shared" si="1547"/>
        <v>0</v>
      </c>
      <c r="BK9868" s="158" t="str">
        <f t="shared" si="1548"/>
        <v/>
      </c>
    </row>
    <row r="9869" spans="1:63" ht="12" customHeight="1" x14ac:dyDescent="0.2">
      <c r="A9869" s="8"/>
      <c r="B9869" s="7"/>
      <c r="C9869" s="7"/>
      <c r="D9869" s="7"/>
      <c r="E9869" s="7"/>
      <c r="F9869" s="7"/>
      <c r="G9869" s="7"/>
      <c r="H9869" s="7"/>
      <c r="I9869" s="10"/>
      <c r="J9869" s="25"/>
      <c r="K9869" s="250"/>
      <c r="L9869" s="31"/>
      <c r="M9869" s="9"/>
      <c r="N9869" s="11" t="s">
        <v>25</v>
      </c>
      <c r="O9869" s="39"/>
      <c r="P9869" s="47"/>
      <c r="Q9869" s="13"/>
      <c r="R9869" s="248">
        <f t="shared" si="1540"/>
        <v>0</v>
      </c>
      <c r="S9869" s="248">
        <f t="shared" si="1541"/>
        <v>0</v>
      </c>
      <c r="T9869" s="248">
        <f t="shared" si="1542"/>
        <v>0</v>
      </c>
      <c r="U9869" s="248">
        <f t="shared" si="1543"/>
        <v>0</v>
      </c>
      <c r="V9869" s="13"/>
      <c r="W9869" s="7"/>
      <c r="AT9869" s="130"/>
      <c r="BF9869" s="33">
        <f t="shared" si="1549"/>
        <v>41242</v>
      </c>
      <c r="BG9869" s="34">
        <f t="shared" si="1544"/>
        <v>82.88000000000001</v>
      </c>
      <c r="BH9869" s="32">
        <f t="shared" si="1545"/>
        <v>1</v>
      </c>
      <c r="BI9869" s="32">
        <f t="shared" si="1546"/>
        <v>0</v>
      </c>
      <c r="BJ9869" s="69">
        <f t="shared" si="1547"/>
        <v>0</v>
      </c>
      <c r="BK9869" s="158" t="str">
        <f t="shared" si="1548"/>
        <v/>
      </c>
    </row>
    <row r="9870" spans="1:63" ht="12" customHeight="1" x14ac:dyDescent="0.2">
      <c r="A9870" s="8"/>
      <c r="B9870" s="7"/>
      <c r="C9870" s="7"/>
      <c r="D9870" s="7"/>
      <c r="E9870" s="7"/>
      <c r="F9870" s="7"/>
      <c r="G9870" s="7"/>
      <c r="H9870" s="7"/>
      <c r="I9870" s="10"/>
      <c r="J9870" s="25"/>
      <c r="K9870" s="250"/>
      <c r="L9870" s="31"/>
      <c r="M9870" s="9"/>
      <c r="N9870" s="11" t="s">
        <v>25</v>
      </c>
      <c r="O9870" s="39"/>
      <c r="P9870" s="47"/>
      <c r="Q9870" s="13"/>
      <c r="R9870" s="248">
        <f t="shared" si="1540"/>
        <v>0</v>
      </c>
      <c r="S9870" s="248">
        <f t="shared" si="1541"/>
        <v>0</v>
      </c>
      <c r="T9870" s="248">
        <f t="shared" si="1542"/>
        <v>0</v>
      </c>
      <c r="U9870" s="248">
        <f t="shared" si="1543"/>
        <v>0</v>
      </c>
      <c r="V9870" s="13"/>
      <c r="W9870" s="7"/>
      <c r="AT9870" s="130"/>
      <c r="BF9870" s="33">
        <f t="shared" si="1549"/>
        <v>41242</v>
      </c>
      <c r="BG9870" s="34">
        <f t="shared" si="1544"/>
        <v>82.88000000000001</v>
      </c>
      <c r="BH9870" s="32">
        <f t="shared" si="1545"/>
        <v>1</v>
      </c>
      <c r="BI9870" s="32">
        <f t="shared" si="1546"/>
        <v>0</v>
      </c>
      <c r="BJ9870" s="69">
        <f t="shared" si="1547"/>
        <v>0</v>
      </c>
      <c r="BK9870" s="158" t="str">
        <f t="shared" si="1548"/>
        <v/>
      </c>
    </row>
    <row r="9871" spans="1:63" ht="12" customHeight="1" x14ac:dyDescent="0.2">
      <c r="A9871" s="8"/>
      <c r="B9871" s="7"/>
      <c r="C9871" s="7"/>
      <c r="D9871" s="7"/>
      <c r="E9871" s="7"/>
      <c r="F9871" s="7"/>
      <c r="G9871" s="7"/>
      <c r="H9871" s="7"/>
      <c r="I9871" s="10"/>
      <c r="J9871" s="25"/>
      <c r="K9871" s="250"/>
      <c r="L9871" s="31"/>
      <c r="M9871" s="9"/>
      <c r="N9871" s="11" t="s">
        <v>25</v>
      </c>
      <c r="O9871" s="39"/>
      <c r="P9871" s="47"/>
      <c r="Q9871" s="13"/>
      <c r="R9871" s="248">
        <f t="shared" si="1540"/>
        <v>0</v>
      </c>
      <c r="S9871" s="248">
        <f t="shared" si="1541"/>
        <v>0</v>
      </c>
      <c r="T9871" s="248">
        <f t="shared" si="1542"/>
        <v>0</v>
      </c>
      <c r="U9871" s="248">
        <f t="shared" si="1543"/>
        <v>0</v>
      </c>
      <c r="V9871" s="13"/>
      <c r="W9871" s="7"/>
      <c r="AT9871" s="130"/>
      <c r="BF9871" s="33">
        <f t="shared" si="1549"/>
        <v>41242</v>
      </c>
      <c r="BG9871" s="34">
        <f t="shared" si="1544"/>
        <v>82.88000000000001</v>
      </c>
      <c r="BH9871" s="32">
        <f t="shared" si="1545"/>
        <v>1</v>
      </c>
      <c r="BI9871" s="32">
        <f t="shared" si="1546"/>
        <v>0</v>
      </c>
      <c r="BJ9871" s="69">
        <f t="shared" si="1547"/>
        <v>0</v>
      </c>
      <c r="BK9871" s="158" t="str">
        <f t="shared" si="1548"/>
        <v/>
      </c>
    </row>
    <row r="9872" spans="1:63" ht="12" customHeight="1" x14ac:dyDescent="0.2">
      <c r="A9872" s="8"/>
      <c r="B9872" s="7"/>
      <c r="C9872" s="7"/>
      <c r="D9872" s="7"/>
      <c r="E9872" s="7"/>
      <c r="F9872" s="7"/>
      <c r="G9872" s="7"/>
      <c r="H9872" s="7"/>
      <c r="I9872" s="10"/>
      <c r="J9872" s="25"/>
      <c r="K9872" s="250"/>
      <c r="L9872" s="31"/>
      <c r="M9872" s="9"/>
      <c r="N9872" s="11" t="s">
        <v>25</v>
      </c>
      <c r="O9872" s="39"/>
      <c r="P9872" s="47"/>
      <c r="Q9872" s="13"/>
      <c r="R9872" s="248">
        <f t="shared" si="1540"/>
        <v>0</v>
      </c>
      <c r="S9872" s="248">
        <f t="shared" si="1541"/>
        <v>0</v>
      </c>
      <c r="T9872" s="248">
        <f t="shared" si="1542"/>
        <v>0</v>
      </c>
      <c r="U9872" s="248">
        <f t="shared" si="1543"/>
        <v>0</v>
      </c>
      <c r="V9872" s="13"/>
      <c r="W9872" s="7"/>
      <c r="AT9872" s="130"/>
      <c r="BF9872" s="33">
        <f t="shared" si="1549"/>
        <v>41242</v>
      </c>
      <c r="BG9872" s="34">
        <f t="shared" si="1544"/>
        <v>82.88000000000001</v>
      </c>
      <c r="BH9872" s="32">
        <f t="shared" si="1545"/>
        <v>1</v>
      </c>
      <c r="BI9872" s="32">
        <f t="shared" si="1546"/>
        <v>0</v>
      </c>
      <c r="BJ9872" s="69">
        <f t="shared" si="1547"/>
        <v>0</v>
      </c>
      <c r="BK9872" s="158" t="str">
        <f t="shared" si="1548"/>
        <v/>
      </c>
    </row>
    <row r="9873" spans="1:63" ht="12" customHeight="1" x14ac:dyDescent="0.2">
      <c r="A9873" s="8"/>
      <c r="B9873" s="7"/>
      <c r="C9873" s="7"/>
      <c r="D9873" s="7"/>
      <c r="E9873" s="7"/>
      <c r="F9873" s="7"/>
      <c r="G9873" s="7"/>
      <c r="H9873" s="7"/>
      <c r="I9873" s="10"/>
      <c r="J9873" s="25"/>
      <c r="K9873" s="250"/>
      <c r="L9873" s="31"/>
      <c r="M9873" s="9"/>
      <c r="N9873" s="11" t="s">
        <v>25</v>
      </c>
      <c r="O9873" s="39"/>
      <c r="P9873" s="47"/>
      <c r="Q9873" s="13"/>
      <c r="R9873" s="248">
        <f t="shared" si="1540"/>
        <v>0</v>
      </c>
      <c r="S9873" s="248">
        <f t="shared" si="1541"/>
        <v>0</v>
      </c>
      <c r="T9873" s="248">
        <f t="shared" si="1542"/>
        <v>0</v>
      </c>
      <c r="U9873" s="248">
        <f t="shared" si="1543"/>
        <v>0</v>
      </c>
      <c r="V9873" s="13"/>
      <c r="W9873" s="7"/>
      <c r="AT9873" s="130"/>
      <c r="BF9873" s="33">
        <f t="shared" si="1549"/>
        <v>41242</v>
      </c>
      <c r="BG9873" s="34">
        <f t="shared" si="1544"/>
        <v>82.88000000000001</v>
      </c>
      <c r="BH9873" s="32">
        <f t="shared" si="1545"/>
        <v>1</v>
      </c>
      <c r="BI9873" s="32">
        <f t="shared" si="1546"/>
        <v>0</v>
      </c>
      <c r="BJ9873" s="69">
        <f t="shared" si="1547"/>
        <v>0</v>
      </c>
      <c r="BK9873" s="158" t="str">
        <f t="shared" si="1548"/>
        <v/>
      </c>
    </row>
    <row r="9874" spans="1:63" ht="12" customHeight="1" x14ac:dyDescent="0.2">
      <c r="A9874" s="8"/>
      <c r="B9874" s="7"/>
      <c r="C9874" s="7"/>
      <c r="D9874" s="7"/>
      <c r="E9874" s="7"/>
      <c r="F9874" s="7"/>
      <c r="G9874" s="7"/>
      <c r="H9874" s="7"/>
      <c r="I9874" s="10"/>
      <c r="J9874" s="25"/>
      <c r="K9874" s="250"/>
      <c r="L9874" s="31"/>
      <c r="M9874" s="9"/>
      <c r="N9874" s="11" t="s">
        <v>25</v>
      </c>
      <c r="O9874" s="39"/>
      <c r="P9874" s="47"/>
      <c r="Q9874" s="13"/>
      <c r="R9874" s="248">
        <f t="shared" si="1540"/>
        <v>0</v>
      </c>
      <c r="S9874" s="248">
        <f t="shared" si="1541"/>
        <v>0</v>
      </c>
      <c r="T9874" s="248">
        <f t="shared" si="1542"/>
        <v>0</v>
      </c>
      <c r="U9874" s="248">
        <f t="shared" si="1543"/>
        <v>0</v>
      </c>
      <c r="V9874" s="13"/>
      <c r="W9874" s="7"/>
      <c r="AT9874" s="130"/>
      <c r="BF9874" s="33">
        <f t="shared" si="1549"/>
        <v>41242</v>
      </c>
      <c r="BG9874" s="34">
        <f t="shared" si="1544"/>
        <v>82.88000000000001</v>
      </c>
      <c r="BH9874" s="32">
        <f t="shared" si="1545"/>
        <v>1</v>
      </c>
      <c r="BI9874" s="32">
        <f t="shared" si="1546"/>
        <v>0</v>
      </c>
      <c r="BJ9874" s="69">
        <f t="shared" si="1547"/>
        <v>0</v>
      </c>
      <c r="BK9874" s="158" t="str">
        <f t="shared" si="1548"/>
        <v/>
      </c>
    </row>
    <row r="9875" spans="1:63" ht="12" customHeight="1" x14ac:dyDescent="0.2">
      <c r="A9875" s="8"/>
      <c r="B9875" s="7"/>
      <c r="C9875" s="7"/>
      <c r="D9875" s="7"/>
      <c r="E9875" s="7"/>
      <c r="F9875" s="7"/>
      <c r="G9875" s="7"/>
      <c r="H9875" s="7"/>
      <c r="I9875" s="10"/>
      <c r="J9875" s="25"/>
      <c r="K9875" s="250"/>
      <c r="L9875" s="31"/>
      <c r="M9875" s="9"/>
      <c r="N9875" s="11" t="s">
        <v>25</v>
      </c>
      <c r="O9875" s="39"/>
      <c r="P9875" s="47"/>
      <c r="Q9875" s="13"/>
      <c r="R9875" s="248">
        <f t="shared" si="1540"/>
        <v>0</v>
      </c>
      <c r="S9875" s="248">
        <f t="shared" si="1541"/>
        <v>0</v>
      </c>
      <c r="T9875" s="248">
        <f t="shared" si="1542"/>
        <v>0</v>
      </c>
      <c r="U9875" s="248">
        <f t="shared" si="1543"/>
        <v>0</v>
      </c>
      <c r="V9875" s="13"/>
      <c r="W9875" s="7"/>
      <c r="AT9875" s="130"/>
      <c r="BF9875" s="33">
        <f t="shared" si="1549"/>
        <v>41242</v>
      </c>
      <c r="BG9875" s="34">
        <f t="shared" si="1544"/>
        <v>82.88000000000001</v>
      </c>
      <c r="BH9875" s="32">
        <f t="shared" si="1545"/>
        <v>1</v>
      </c>
      <c r="BI9875" s="32">
        <f t="shared" si="1546"/>
        <v>0</v>
      </c>
      <c r="BJ9875" s="69">
        <f t="shared" si="1547"/>
        <v>0</v>
      </c>
      <c r="BK9875" s="158" t="str">
        <f t="shared" si="1548"/>
        <v/>
      </c>
    </row>
    <row r="9876" spans="1:63" ht="12" customHeight="1" x14ac:dyDescent="0.2">
      <c r="A9876" s="8"/>
      <c r="B9876" s="7"/>
      <c r="C9876" s="7"/>
      <c r="D9876" s="7"/>
      <c r="E9876" s="7"/>
      <c r="F9876" s="7"/>
      <c r="G9876" s="7"/>
      <c r="H9876" s="7"/>
      <c r="I9876" s="10"/>
      <c r="J9876" s="25"/>
      <c r="K9876" s="250"/>
      <c r="L9876" s="31"/>
      <c r="M9876" s="9"/>
      <c r="N9876" s="11" t="s">
        <v>25</v>
      </c>
      <c r="O9876" s="39"/>
      <c r="P9876" s="47"/>
      <c r="Q9876" s="13"/>
      <c r="R9876" s="248">
        <f t="shared" si="1540"/>
        <v>0</v>
      </c>
      <c r="S9876" s="248">
        <f t="shared" si="1541"/>
        <v>0</v>
      </c>
      <c r="T9876" s="248">
        <f t="shared" si="1542"/>
        <v>0</v>
      </c>
      <c r="U9876" s="248">
        <f t="shared" si="1543"/>
        <v>0</v>
      </c>
      <c r="V9876" s="13"/>
      <c r="W9876" s="7"/>
      <c r="AT9876" s="130"/>
      <c r="BF9876" s="33">
        <f t="shared" si="1549"/>
        <v>41242</v>
      </c>
      <c r="BG9876" s="34">
        <f t="shared" si="1544"/>
        <v>82.88000000000001</v>
      </c>
      <c r="BH9876" s="32">
        <f t="shared" si="1545"/>
        <v>1</v>
      </c>
      <c r="BI9876" s="32">
        <f t="shared" si="1546"/>
        <v>0</v>
      </c>
      <c r="BJ9876" s="69">
        <f t="shared" si="1547"/>
        <v>0</v>
      </c>
      <c r="BK9876" s="158" t="str">
        <f t="shared" si="1548"/>
        <v/>
      </c>
    </row>
    <row r="9877" spans="1:63" ht="12" customHeight="1" x14ac:dyDescent="0.2">
      <c r="A9877" s="8"/>
      <c r="B9877" s="7"/>
      <c r="C9877" s="7"/>
      <c r="D9877" s="7"/>
      <c r="E9877" s="7"/>
      <c r="F9877" s="7"/>
      <c r="G9877" s="7"/>
      <c r="H9877" s="7"/>
      <c r="I9877" s="10"/>
      <c r="J9877" s="25"/>
      <c r="K9877" s="250"/>
      <c r="L9877" s="31"/>
      <c r="M9877" s="9"/>
      <c r="N9877" s="11" t="s">
        <v>25</v>
      </c>
      <c r="O9877" s="39"/>
      <c r="P9877" s="47"/>
      <c r="Q9877" s="13"/>
      <c r="R9877" s="248">
        <f t="shared" si="1540"/>
        <v>0</v>
      </c>
      <c r="S9877" s="248">
        <f t="shared" si="1541"/>
        <v>0</v>
      </c>
      <c r="T9877" s="248">
        <f t="shared" si="1542"/>
        <v>0</v>
      </c>
      <c r="U9877" s="248">
        <f t="shared" si="1543"/>
        <v>0</v>
      </c>
      <c r="V9877" s="13"/>
      <c r="W9877" s="7"/>
      <c r="AT9877" s="130"/>
      <c r="BF9877" s="33">
        <f t="shared" si="1549"/>
        <v>41242</v>
      </c>
      <c r="BG9877" s="34">
        <f t="shared" si="1544"/>
        <v>82.88000000000001</v>
      </c>
      <c r="BH9877" s="32">
        <f t="shared" si="1545"/>
        <v>1</v>
      </c>
      <c r="BI9877" s="32">
        <f t="shared" si="1546"/>
        <v>0</v>
      </c>
      <c r="BJ9877" s="69">
        <f t="shared" si="1547"/>
        <v>0</v>
      </c>
      <c r="BK9877" s="158" t="str">
        <f t="shared" si="1548"/>
        <v/>
      </c>
    </row>
    <row r="9878" spans="1:63" ht="12" customHeight="1" x14ac:dyDescent="0.2">
      <c r="A9878" s="8"/>
      <c r="B9878" s="7"/>
      <c r="C9878" s="7"/>
      <c r="D9878" s="7"/>
      <c r="E9878" s="7"/>
      <c r="F9878" s="7"/>
      <c r="G9878" s="7"/>
      <c r="H9878" s="7"/>
      <c r="I9878" s="10"/>
      <c r="J9878" s="25"/>
      <c r="K9878" s="250"/>
      <c r="L9878" s="31"/>
      <c r="M9878" s="9"/>
      <c r="N9878" s="11" t="s">
        <v>25</v>
      </c>
      <c r="O9878" s="39"/>
      <c r="P9878" s="47"/>
      <c r="Q9878" s="13"/>
      <c r="R9878" s="248">
        <f t="shared" si="1540"/>
        <v>0</v>
      </c>
      <c r="S9878" s="248">
        <f t="shared" si="1541"/>
        <v>0</v>
      </c>
      <c r="T9878" s="248">
        <f t="shared" si="1542"/>
        <v>0</v>
      </c>
      <c r="U9878" s="248">
        <f t="shared" si="1543"/>
        <v>0</v>
      </c>
      <c r="V9878" s="13"/>
      <c r="W9878" s="7"/>
      <c r="AT9878" s="130"/>
      <c r="BF9878" s="33">
        <f t="shared" si="1549"/>
        <v>41242</v>
      </c>
      <c r="BG9878" s="34">
        <f t="shared" si="1544"/>
        <v>82.88000000000001</v>
      </c>
      <c r="BH9878" s="32">
        <f t="shared" si="1545"/>
        <v>1</v>
      </c>
      <c r="BI9878" s="32">
        <f t="shared" si="1546"/>
        <v>0</v>
      </c>
      <c r="BJ9878" s="69">
        <f t="shared" si="1547"/>
        <v>0</v>
      </c>
      <c r="BK9878" s="158" t="str">
        <f t="shared" si="1548"/>
        <v/>
      </c>
    </row>
    <row r="9879" spans="1:63" ht="12" customHeight="1" x14ac:dyDescent="0.2">
      <c r="A9879" s="8"/>
      <c r="B9879" s="7"/>
      <c r="C9879" s="7"/>
      <c r="D9879" s="7"/>
      <c r="E9879" s="7"/>
      <c r="F9879" s="7"/>
      <c r="G9879" s="7"/>
      <c r="H9879" s="7"/>
      <c r="I9879" s="10"/>
      <c r="J9879" s="25"/>
      <c r="K9879" s="250"/>
      <c r="L9879" s="31"/>
      <c r="M9879" s="9"/>
      <c r="N9879" s="11" t="s">
        <v>25</v>
      </c>
      <c r="O9879" s="39"/>
      <c r="P9879" s="47"/>
      <c r="Q9879" s="13"/>
      <c r="R9879" s="248">
        <f t="shared" si="1540"/>
        <v>0</v>
      </c>
      <c r="S9879" s="248">
        <f t="shared" si="1541"/>
        <v>0</v>
      </c>
      <c r="T9879" s="248">
        <f t="shared" si="1542"/>
        <v>0</v>
      </c>
      <c r="U9879" s="248">
        <f t="shared" si="1543"/>
        <v>0</v>
      </c>
      <c r="V9879" s="13"/>
      <c r="W9879" s="7"/>
      <c r="AT9879" s="130"/>
      <c r="BF9879" s="33">
        <f t="shared" si="1549"/>
        <v>41242</v>
      </c>
      <c r="BG9879" s="34">
        <f t="shared" si="1544"/>
        <v>82.88000000000001</v>
      </c>
      <c r="BH9879" s="32">
        <f t="shared" si="1545"/>
        <v>1</v>
      </c>
      <c r="BI9879" s="32">
        <f t="shared" si="1546"/>
        <v>0</v>
      </c>
      <c r="BJ9879" s="69">
        <f t="shared" si="1547"/>
        <v>0</v>
      </c>
      <c r="BK9879" s="158" t="str">
        <f t="shared" si="1548"/>
        <v/>
      </c>
    </row>
    <row r="9880" spans="1:63" ht="12" customHeight="1" x14ac:dyDescent="0.2">
      <c r="A9880" s="8"/>
      <c r="B9880" s="7"/>
      <c r="C9880" s="7"/>
      <c r="D9880" s="7"/>
      <c r="E9880" s="7"/>
      <c r="F9880" s="7"/>
      <c r="G9880" s="7"/>
      <c r="H9880" s="7"/>
      <c r="I9880" s="10"/>
      <c r="J9880" s="25"/>
      <c r="K9880" s="250"/>
      <c r="L9880" s="31"/>
      <c r="M9880" s="9"/>
      <c r="N9880" s="11" t="s">
        <v>25</v>
      </c>
      <c r="O9880" s="39"/>
      <c r="P9880" s="47"/>
      <c r="Q9880" s="13"/>
      <c r="R9880" s="248">
        <f t="shared" si="1540"/>
        <v>0</v>
      </c>
      <c r="S9880" s="248">
        <f t="shared" si="1541"/>
        <v>0</v>
      </c>
      <c r="T9880" s="248">
        <f t="shared" si="1542"/>
        <v>0</v>
      </c>
      <c r="U9880" s="248">
        <f t="shared" si="1543"/>
        <v>0</v>
      </c>
      <c r="V9880" s="13"/>
      <c r="W9880" s="7"/>
      <c r="AT9880" s="130"/>
      <c r="BF9880" s="33">
        <f t="shared" si="1549"/>
        <v>41242</v>
      </c>
      <c r="BG9880" s="34">
        <f t="shared" si="1544"/>
        <v>82.88000000000001</v>
      </c>
      <c r="BH9880" s="32">
        <f t="shared" si="1545"/>
        <v>1</v>
      </c>
      <c r="BI9880" s="32">
        <f t="shared" si="1546"/>
        <v>0</v>
      </c>
      <c r="BJ9880" s="69">
        <f t="shared" si="1547"/>
        <v>0</v>
      </c>
      <c r="BK9880" s="158" t="str">
        <f t="shared" si="1548"/>
        <v/>
      </c>
    </row>
    <row r="9881" spans="1:63" ht="12" customHeight="1" x14ac:dyDescent="0.2">
      <c r="A9881" s="8"/>
      <c r="B9881" s="7"/>
      <c r="C9881" s="7"/>
      <c r="D9881" s="7"/>
      <c r="E9881" s="7"/>
      <c r="F9881" s="7"/>
      <c r="G9881" s="7"/>
      <c r="H9881" s="7"/>
      <c r="I9881" s="10"/>
      <c r="J9881" s="25"/>
      <c r="K9881" s="250"/>
      <c r="L9881" s="31"/>
      <c r="M9881" s="9"/>
      <c r="N9881" s="11" t="s">
        <v>25</v>
      </c>
      <c r="O9881" s="39"/>
      <c r="P9881" s="47"/>
      <c r="Q9881" s="13"/>
      <c r="R9881" s="248">
        <f t="shared" si="1540"/>
        <v>0</v>
      </c>
      <c r="S9881" s="248">
        <f t="shared" si="1541"/>
        <v>0</v>
      </c>
      <c r="T9881" s="248">
        <f t="shared" si="1542"/>
        <v>0</v>
      </c>
      <c r="U9881" s="248">
        <f t="shared" si="1543"/>
        <v>0</v>
      </c>
      <c r="V9881" s="13"/>
      <c r="W9881" s="7"/>
      <c r="AT9881" s="130"/>
      <c r="BF9881" s="33">
        <f t="shared" si="1549"/>
        <v>41242</v>
      </c>
      <c r="BG9881" s="34">
        <f t="shared" si="1544"/>
        <v>82.88000000000001</v>
      </c>
      <c r="BH9881" s="32">
        <f t="shared" si="1545"/>
        <v>1</v>
      </c>
      <c r="BI9881" s="32">
        <f t="shared" si="1546"/>
        <v>0</v>
      </c>
      <c r="BJ9881" s="69">
        <f t="shared" si="1547"/>
        <v>0</v>
      </c>
      <c r="BK9881" s="158" t="str">
        <f t="shared" si="1548"/>
        <v/>
      </c>
    </row>
    <row r="9882" spans="1:63" ht="12" customHeight="1" x14ac:dyDescent="0.2">
      <c r="A9882" s="8"/>
      <c r="B9882" s="7"/>
      <c r="C9882" s="7"/>
      <c r="D9882" s="7"/>
      <c r="E9882" s="7"/>
      <c r="F9882" s="7"/>
      <c r="G9882" s="7"/>
      <c r="H9882" s="7"/>
      <c r="I9882" s="10"/>
      <c r="J9882" s="25"/>
      <c r="K9882" s="250"/>
      <c r="L9882" s="31"/>
      <c r="M9882" s="9"/>
      <c r="N9882" s="11" t="s">
        <v>25</v>
      </c>
      <c r="O9882" s="39"/>
      <c r="P9882" s="47"/>
      <c r="Q9882" s="13"/>
      <c r="R9882" s="248">
        <f t="shared" si="1540"/>
        <v>0</v>
      </c>
      <c r="S9882" s="248">
        <f t="shared" si="1541"/>
        <v>0</v>
      </c>
      <c r="T9882" s="248">
        <f t="shared" si="1542"/>
        <v>0</v>
      </c>
      <c r="U9882" s="248">
        <f t="shared" si="1543"/>
        <v>0</v>
      </c>
      <c r="V9882" s="13"/>
      <c r="W9882" s="7"/>
      <c r="AT9882" s="130"/>
      <c r="BF9882" s="33">
        <f t="shared" si="1549"/>
        <v>41242</v>
      </c>
      <c r="BG9882" s="34">
        <f t="shared" si="1544"/>
        <v>82.88000000000001</v>
      </c>
      <c r="BH9882" s="32">
        <f t="shared" si="1545"/>
        <v>1</v>
      </c>
      <c r="BI9882" s="32">
        <f t="shared" si="1546"/>
        <v>0</v>
      </c>
      <c r="BJ9882" s="69">
        <f t="shared" si="1547"/>
        <v>0</v>
      </c>
      <c r="BK9882" s="158" t="str">
        <f t="shared" si="1548"/>
        <v/>
      </c>
    </row>
    <row r="9883" spans="1:63" ht="12" customHeight="1" x14ac:dyDescent="0.2">
      <c r="A9883" s="8"/>
      <c r="B9883" s="7"/>
      <c r="C9883" s="7"/>
      <c r="D9883" s="7"/>
      <c r="E9883" s="7"/>
      <c r="F9883" s="7"/>
      <c r="G9883" s="7"/>
      <c r="H9883" s="7"/>
      <c r="I9883" s="10"/>
      <c r="J9883" s="25"/>
      <c r="K9883" s="250"/>
      <c r="L9883" s="31"/>
      <c r="M9883" s="9"/>
      <c r="N9883" s="11" t="s">
        <v>25</v>
      </c>
      <c r="O9883" s="39"/>
      <c r="P9883" s="47"/>
      <c r="Q9883" s="13"/>
      <c r="R9883" s="248">
        <f t="shared" si="1540"/>
        <v>0</v>
      </c>
      <c r="S9883" s="248">
        <f t="shared" si="1541"/>
        <v>0</v>
      </c>
      <c r="T9883" s="248">
        <f t="shared" si="1542"/>
        <v>0</v>
      </c>
      <c r="U9883" s="248">
        <f t="shared" si="1543"/>
        <v>0</v>
      </c>
      <c r="V9883" s="13"/>
      <c r="W9883" s="7"/>
      <c r="AT9883" s="130"/>
      <c r="BF9883" s="33">
        <f t="shared" si="1549"/>
        <v>41242</v>
      </c>
      <c r="BG9883" s="34">
        <f t="shared" si="1544"/>
        <v>82.88000000000001</v>
      </c>
      <c r="BH9883" s="32">
        <f t="shared" si="1545"/>
        <v>1</v>
      </c>
      <c r="BI9883" s="32">
        <f t="shared" si="1546"/>
        <v>0</v>
      </c>
      <c r="BJ9883" s="69">
        <f t="shared" si="1547"/>
        <v>0</v>
      </c>
      <c r="BK9883" s="158" t="str">
        <f t="shared" si="1548"/>
        <v/>
      </c>
    </row>
    <row r="9884" spans="1:63" ht="12" customHeight="1" x14ac:dyDescent="0.2">
      <c r="A9884" s="8"/>
      <c r="B9884" s="7"/>
      <c r="C9884" s="7"/>
      <c r="D9884" s="7"/>
      <c r="E9884" s="7"/>
      <c r="F9884" s="7"/>
      <c r="G9884" s="7"/>
      <c r="H9884" s="7"/>
      <c r="I9884" s="10"/>
      <c r="J9884" s="25"/>
      <c r="K9884" s="250"/>
      <c r="L9884" s="31"/>
      <c r="M9884" s="9"/>
      <c r="N9884" s="11" t="s">
        <v>25</v>
      </c>
      <c r="O9884" s="39"/>
      <c r="P9884" s="47"/>
      <c r="Q9884" s="13"/>
      <c r="R9884" s="248">
        <f t="shared" si="1540"/>
        <v>0</v>
      </c>
      <c r="S9884" s="248">
        <f t="shared" si="1541"/>
        <v>0</v>
      </c>
      <c r="T9884" s="248">
        <f t="shared" si="1542"/>
        <v>0</v>
      </c>
      <c r="U9884" s="248">
        <f t="shared" si="1543"/>
        <v>0</v>
      </c>
      <c r="V9884" s="13"/>
      <c r="W9884" s="7"/>
      <c r="AT9884" s="130"/>
      <c r="BF9884" s="33">
        <f t="shared" si="1549"/>
        <v>41242</v>
      </c>
      <c r="BG9884" s="34">
        <f t="shared" si="1544"/>
        <v>82.88000000000001</v>
      </c>
      <c r="BH9884" s="32">
        <f t="shared" si="1545"/>
        <v>1</v>
      </c>
      <c r="BI9884" s="32">
        <f t="shared" si="1546"/>
        <v>0</v>
      </c>
      <c r="BJ9884" s="69">
        <f t="shared" si="1547"/>
        <v>0</v>
      </c>
      <c r="BK9884" s="158" t="str">
        <f t="shared" si="1548"/>
        <v/>
      </c>
    </row>
    <row r="9885" spans="1:63" ht="12" customHeight="1" x14ac:dyDescent="0.2">
      <c r="A9885" s="8"/>
      <c r="B9885" s="7"/>
      <c r="C9885" s="7"/>
      <c r="D9885" s="7"/>
      <c r="E9885" s="7"/>
      <c r="F9885" s="7"/>
      <c r="G9885" s="7"/>
      <c r="H9885" s="7"/>
      <c r="I9885" s="10"/>
      <c r="J9885" s="25"/>
      <c r="K9885" s="250"/>
      <c r="L9885" s="31"/>
      <c r="M9885" s="9"/>
      <c r="N9885" s="11" t="s">
        <v>25</v>
      </c>
      <c r="O9885" s="39"/>
      <c r="P9885" s="47"/>
      <c r="Q9885" s="13"/>
      <c r="R9885" s="248">
        <f t="shared" si="1540"/>
        <v>0</v>
      </c>
      <c r="S9885" s="248">
        <f t="shared" si="1541"/>
        <v>0</v>
      </c>
      <c r="T9885" s="248">
        <f t="shared" si="1542"/>
        <v>0</v>
      </c>
      <c r="U9885" s="248">
        <f t="shared" si="1543"/>
        <v>0</v>
      </c>
      <c r="V9885" s="13"/>
      <c r="W9885" s="7"/>
      <c r="AT9885" s="130"/>
      <c r="BF9885" s="33">
        <f t="shared" si="1549"/>
        <v>41242</v>
      </c>
      <c r="BG9885" s="34">
        <f t="shared" si="1544"/>
        <v>82.88000000000001</v>
      </c>
      <c r="BH9885" s="32">
        <f t="shared" si="1545"/>
        <v>1</v>
      </c>
      <c r="BI9885" s="32">
        <f t="shared" si="1546"/>
        <v>0</v>
      </c>
      <c r="BJ9885" s="69">
        <f t="shared" si="1547"/>
        <v>0</v>
      </c>
      <c r="BK9885" s="158" t="str">
        <f t="shared" si="1548"/>
        <v/>
      </c>
    </row>
    <row r="9886" spans="1:63" ht="12" customHeight="1" x14ac:dyDescent="0.2">
      <c r="A9886" s="8"/>
      <c r="B9886" s="7"/>
      <c r="C9886" s="7"/>
      <c r="D9886" s="7"/>
      <c r="E9886" s="7"/>
      <c r="F9886" s="7"/>
      <c r="G9886" s="7"/>
      <c r="H9886" s="7"/>
      <c r="I9886" s="10"/>
      <c r="J9886" s="25"/>
      <c r="K9886" s="250"/>
      <c r="L9886" s="31"/>
      <c r="M9886" s="9"/>
      <c r="N9886" s="11" t="s">
        <v>25</v>
      </c>
      <c r="O9886" s="39"/>
      <c r="P9886" s="47"/>
      <c r="Q9886" s="13"/>
      <c r="R9886" s="248">
        <f t="shared" si="1540"/>
        <v>0</v>
      </c>
      <c r="S9886" s="248">
        <f t="shared" si="1541"/>
        <v>0</v>
      </c>
      <c r="T9886" s="248">
        <f t="shared" si="1542"/>
        <v>0</v>
      </c>
      <c r="U9886" s="248">
        <f t="shared" si="1543"/>
        <v>0</v>
      </c>
      <c r="V9886" s="13"/>
      <c r="W9886" s="7"/>
      <c r="AT9886" s="130"/>
      <c r="BF9886" s="33">
        <f t="shared" si="1549"/>
        <v>41242</v>
      </c>
      <c r="BG9886" s="34">
        <f t="shared" si="1544"/>
        <v>82.88000000000001</v>
      </c>
      <c r="BH9886" s="32">
        <f t="shared" si="1545"/>
        <v>1</v>
      </c>
      <c r="BI9886" s="32">
        <f t="shared" si="1546"/>
        <v>0</v>
      </c>
      <c r="BJ9886" s="69">
        <f t="shared" si="1547"/>
        <v>0</v>
      </c>
      <c r="BK9886" s="158" t="str">
        <f t="shared" si="1548"/>
        <v/>
      </c>
    </row>
    <row r="9887" spans="1:63" ht="12" customHeight="1" x14ac:dyDescent="0.2">
      <c r="A9887" s="8"/>
      <c r="B9887" s="7"/>
      <c r="C9887" s="7"/>
      <c r="D9887" s="7"/>
      <c r="E9887" s="7"/>
      <c r="F9887" s="7"/>
      <c r="G9887" s="7"/>
      <c r="H9887" s="7"/>
      <c r="I9887" s="10"/>
      <c r="J9887" s="25"/>
      <c r="K9887" s="250"/>
      <c r="L9887" s="31"/>
      <c r="M9887" s="9"/>
      <c r="N9887" s="11" t="s">
        <v>25</v>
      </c>
      <c r="O9887" s="39"/>
      <c r="P9887" s="47"/>
      <c r="Q9887" s="13"/>
      <c r="R9887" s="248">
        <f t="shared" si="1540"/>
        <v>0</v>
      </c>
      <c r="S9887" s="248">
        <f t="shared" si="1541"/>
        <v>0</v>
      </c>
      <c r="T9887" s="248">
        <f t="shared" si="1542"/>
        <v>0</v>
      </c>
      <c r="U9887" s="248">
        <f t="shared" si="1543"/>
        <v>0</v>
      </c>
      <c r="V9887" s="13"/>
      <c r="W9887" s="7"/>
      <c r="AT9887" s="130"/>
      <c r="BF9887" s="33">
        <f t="shared" si="1549"/>
        <v>41242</v>
      </c>
      <c r="BG9887" s="34">
        <f t="shared" si="1544"/>
        <v>82.88000000000001</v>
      </c>
      <c r="BH9887" s="32">
        <f t="shared" si="1545"/>
        <v>1</v>
      </c>
      <c r="BI9887" s="32">
        <f t="shared" si="1546"/>
        <v>0</v>
      </c>
      <c r="BJ9887" s="69">
        <f t="shared" si="1547"/>
        <v>0</v>
      </c>
      <c r="BK9887" s="158" t="str">
        <f t="shared" si="1548"/>
        <v/>
      </c>
    </row>
    <row r="9888" spans="1:63" ht="12" customHeight="1" x14ac:dyDescent="0.2">
      <c r="A9888" s="8"/>
      <c r="B9888" s="7"/>
      <c r="C9888" s="7"/>
      <c r="D9888" s="7"/>
      <c r="E9888" s="7"/>
      <c r="F9888" s="7"/>
      <c r="G9888" s="7"/>
      <c r="H9888" s="7"/>
      <c r="I9888" s="10"/>
      <c r="J9888" s="25"/>
      <c r="K9888" s="250"/>
      <c r="L9888" s="31"/>
      <c r="M9888" s="9"/>
      <c r="N9888" s="11" t="s">
        <v>25</v>
      </c>
      <c r="O9888" s="39"/>
      <c r="P9888" s="47"/>
      <c r="Q9888" s="13"/>
      <c r="R9888" s="248">
        <f t="shared" si="1540"/>
        <v>0</v>
      </c>
      <c r="S9888" s="248">
        <f t="shared" si="1541"/>
        <v>0</v>
      </c>
      <c r="T9888" s="248">
        <f t="shared" si="1542"/>
        <v>0</v>
      </c>
      <c r="U9888" s="248">
        <f t="shared" si="1543"/>
        <v>0</v>
      </c>
      <c r="V9888" s="13"/>
      <c r="W9888" s="7"/>
      <c r="AT9888" s="130"/>
      <c r="BF9888" s="33">
        <f t="shared" si="1549"/>
        <v>41242</v>
      </c>
      <c r="BG9888" s="34">
        <f t="shared" si="1544"/>
        <v>82.88000000000001</v>
      </c>
      <c r="BH9888" s="32">
        <f t="shared" si="1545"/>
        <v>1</v>
      </c>
      <c r="BI9888" s="32">
        <f t="shared" si="1546"/>
        <v>0</v>
      </c>
      <c r="BJ9888" s="69">
        <f t="shared" si="1547"/>
        <v>0</v>
      </c>
      <c r="BK9888" s="158" t="str">
        <f t="shared" si="1548"/>
        <v/>
      </c>
    </row>
    <row r="9889" spans="1:63" ht="12" customHeight="1" x14ac:dyDescent="0.2">
      <c r="A9889" s="8"/>
      <c r="B9889" s="7"/>
      <c r="C9889" s="7"/>
      <c r="D9889" s="7"/>
      <c r="E9889" s="7"/>
      <c r="F9889" s="7"/>
      <c r="G9889" s="7"/>
      <c r="H9889" s="7"/>
      <c r="I9889" s="10"/>
      <c r="J9889" s="25"/>
      <c r="K9889" s="250"/>
      <c r="L9889" s="31"/>
      <c r="M9889" s="9"/>
      <c r="N9889" s="11" t="s">
        <v>25</v>
      </c>
      <c r="O9889" s="39"/>
      <c r="P9889" s="47"/>
      <c r="Q9889" s="13"/>
      <c r="R9889" s="248">
        <f t="shared" si="1540"/>
        <v>0</v>
      </c>
      <c r="S9889" s="248">
        <f t="shared" si="1541"/>
        <v>0</v>
      </c>
      <c r="T9889" s="248">
        <f t="shared" si="1542"/>
        <v>0</v>
      </c>
      <c r="U9889" s="248">
        <f t="shared" si="1543"/>
        <v>0</v>
      </c>
      <c r="V9889" s="13"/>
      <c r="W9889" s="7"/>
      <c r="AT9889" s="130"/>
      <c r="BF9889" s="33">
        <f t="shared" si="1549"/>
        <v>41242</v>
      </c>
      <c r="BG9889" s="34">
        <f t="shared" si="1544"/>
        <v>82.88000000000001</v>
      </c>
      <c r="BH9889" s="32">
        <f t="shared" si="1545"/>
        <v>1</v>
      </c>
      <c r="BI9889" s="32">
        <f t="shared" si="1546"/>
        <v>0</v>
      </c>
      <c r="BJ9889" s="69">
        <f t="shared" si="1547"/>
        <v>0</v>
      </c>
      <c r="BK9889" s="158" t="str">
        <f t="shared" si="1548"/>
        <v/>
      </c>
    </row>
    <row r="9890" spans="1:63" ht="12" customHeight="1" x14ac:dyDescent="0.2">
      <c r="A9890" s="8"/>
      <c r="B9890" s="7"/>
      <c r="C9890" s="7"/>
      <c r="D9890" s="7"/>
      <c r="E9890" s="7"/>
      <c r="F9890" s="7"/>
      <c r="G9890" s="7"/>
      <c r="H9890" s="7"/>
      <c r="I9890" s="10"/>
      <c r="J9890" s="25"/>
      <c r="K9890" s="250"/>
      <c r="L9890" s="31"/>
      <c r="M9890" s="9"/>
      <c r="N9890" s="11" t="s">
        <v>25</v>
      </c>
      <c r="O9890" s="39"/>
      <c r="P9890" s="47"/>
      <c r="Q9890" s="13"/>
      <c r="R9890" s="248">
        <f t="shared" si="1540"/>
        <v>0</v>
      </c>
      <c r="S9890" s="248">
        <f t="shared" si="1541"/>
        <v>0</v>
      </c>
      <c r="T9890" s="248">
        <f t="shared" si="1542"/>
        <v>0</v>
      </c>
      <c r="U9890" s="248">
        <f t="shared" si="1543"/>
        <v>0</v>
      </c>
      <c r="V9890" s="13"/>
      <c r="W9890" s="7"/>
      <c r="AT9890" s="130"/>
      <c r="BF9890" s="33">
        <f t="shared" si="1549"/>
        <v>41242</v>
      </c>
      <c r="BG9890" s="34">
        <f t="shared" si="1544"/>
        <v>82.88000000000001</v>
      </c>
      <c r="BH9890" s="32">
        <f t="shared" si="1545"/>
        <v>1</v>
      </c>
      <c r="BI9890" s="32">
        <f t="shared" si="1546"/>
        <v>0</v>
      </c>
      <c r="BJ9890" s="69">
        <f t="shared" si="1547"/>
        <v>0</v>
      </c>
      <c r="BK9890" s="158" t="str">
        <f t="shared" si="1548"/>
        <v/>
      </c>
    </row>
    <row r="9891" spans="1:63" ht="12" customHeight="1" x14ac:dyDescent="0.2">
      <c r="A9891" s="8"/>
      <c r="B9891" s="7"/>
      <c r="C9891" s="7"/>
      <c r="D9891" s="7"/>
      <c r="E9891" s="7"/>
      <c r="F9891" s="7"/>
      <c r="G9891" s="7"/>
      <c r="H9891" s="7"/>
      <c r="I9891" s="10"/>
      <c r="J9891" s="25"/>
      <c r="K9891" s="250"/>
      <c r="L9891" s="31"/>
      <c r="M9891" s="9"/>
      <c r="N9891" s="11" t="s">
        <v>25</v>
      </c>
      <c r="O9891" s="39"/>
      <c r="P9891" s="47"/>
      <c r="Q9891" s="13"/>
      <c r="R9891" s="248">
        <f t="shared" si="1540"/>
        <v>0</v>
      </c>
      <c r="S9891" s="248">
        <f t="shared" si="1541"/>
        <v>0</v>
      </c>
      <c r="T9891" s="248">
        <f t="shared" si="1542"/>
        <v>0</v>
      </c>
      <c r="U9891" s="248">
        <f t="shared" si="1543"/>
        <v>0</v>
      </c>
      <c r="V9891" s="13"/>
      <c r="W9891" s="7"/>
      <c r="AT9891" s="130"/>
      <c r="BF9891" s="33">
        <f t="shared" si="1549"/>
        <v>41242</v>
      </c>
      <c r="BG9891" s="34">
        <f t="shared" si="1544"/>
        <v>82.88000000000001</v>
      </c>
      <c r="BH9891" s="32">
        <f t="shared" si="1545"/>
        <v>1</v>
      </c>
      <c r="BI9891" s="32">
        <f t="shared" si="1546"/>
        <v>0</v>
      </c>
      <c r="BJ9891" s="69">
        <f t="shared" si="1547"/>
        <v>0</v>
      </c>
      <c r="BK9891" s="158" t="str">
        <f t="shared" si="1548"/>
        <v/>
      </c>
    </row>
    <row r="9892" spans="1:63" ht="12" customHeight="1" x14ac:dyDescent="0.2">
      <c r="A9892" s="8"/>
      <c r="B9892" s="7"/>
      <c r="C9892" s="7"/>
      <c r="D9892" s="7"/>
      <c r="E9892" s="7"/>
      <c r="F9892" s="7"/>
      <c r="G9892" s="7"/>
      <c r="H9892" s="7"/>
      <c r="I9892" s="10"/>
      <c r="J9892" s="25"/>
      <c r="K9892" s="250"/>
      <c r="L9892" s="31"/>
      <c r="M9892" s="9"/>
      <c r="N9892" s="11" t="s">
        <v>25</v>
      </c>
      <c r="O9892" s="39"/>
      <c r="P9892" s="47"/>
      <c r="Q9892" s="13"/>
      <c r="R9892" s="248">
        <f t="shared" si="1540"/>
        <v>0</v>
      </c>
      <c r="S9892" s="248">
        <f t="shared" si="1541"/>
        <v>0</v>
      </c>
      <c r="T9892" s="248">
        <f t="shared" si="1542"/>
        <v>0</v>
      </c>
      <c r="U9892" s="248">
        <f t="shared" si="1543"/>
        <v>0</v>
      </c>
      <c r="V9892" s="13"/>
      <c r="W9892" s="7"/>
      <c r="AT9892" s="130"/>
      <c r="BF9892" s="33">
        <f t="shared" si="1549"/>
        <v>41242</v>
      </c>
      <c r="BG9892" s="34">
        <f t="shared" si="1544"/>
        <v>82.88000000000001</v>
      </c>
      <c r="BH9892" s="32">
        <f t="shared" si="1545"/>
        <v>1</v>
      </c>
      <c r="BI9892" s="32">
        <f t="shared" si="1546"/>
        <v>0</v>
      </c>
      <c r="BJ9892" s="69">
        <f t="shared" si="1547"/>
        <v>0</v>
      </c>
      <c r="BK9892" s="158" t="str">
        <f t="shared" si="1548"/>
        <v/>
      </c>
    </row>
    <row r="9893" spans="1:63" ht="12" customHeight="1" x14ac:dyDescent="0.2">
      <c r="A9893" s="8"/>
      <c r="B9893" s="7"/>
      <c r="C9893" s="7"/>
      <c r="D9893" s="7"/>
      <c r="E9893" s="7"/>
      <c r="F9893" s="7"/>
      <c r="G9893" s="7"/>
      <c r="H9893" s="7"/>
      <c r="I9893" s="10"/>
      <c r="J9893" s="25"/>
      <c r="K9893" s="250"/>
      <c r="L9893" s="31"/>
      <c r="M9893" s="9"/>
      <c r="N9893" s="11" t="s">
        <v>25</v>
      </c>
      <c r="O9893" s="39"/>
      <c r="P9893" s="47"/>
      <c r="Q9893" s="13"/>
      <c r="R9893" s="248">
        <f t="shared" si="1540"/>
        <v>0</v>
      </c>
      <c r="S9893" s="248">
        <f t="shared" si="1541"/>
        <v>0</v>
      </c>
      <c r="T9893" s="248">
        <f t="shared" si="1542"/>
        <v>0</v>
      </c>
      <c r="U9893" s="248">
        <f t="shared" si="1543"/>
        <v>0</v>
      </c>
      <c r="V9893" s="13"/>
      <c r="W9893" s="7"/>
      <c r="AT9893" s="130"/>
      <c r="BF9893" s="33">
        <f t="shared" si="1549"/>
        <v>41242</v>
      </c>
      <c r="BG9893" s="34">
        <f t="shared" si="1544"/>
        <v>82.88000000000001</v>
      </c>
      <c r="BH9893" s="32">
        <f t="shared" si="1545"/>
        <v>1</v>
      </c>
      <c r="BI9893" s="32">
        <f t="shared" si="1546"/>
        <v>0</v>
      </c>
      <c r="BJ9893" s="69">
        <f t="shared" si="1547"/>
        <v>0</v>
      </c>
      <c r="BK9893" s="158" t="str">
        <f t="shared" si="1548"/>
        <v/>
      </c>
    </row>
    <row r="9894" spans="1:63" ht="12" customHeight="1" x14ac:dyDescent="0.2">
      <c r="A9894" s="8"/>
      <c r="B9894" s="7"/>
      <c r="C9894" s="7"/>
      <c r="D9894" s="7"/>
      <c r="E9894" s="7"/>
      <c r="F9894" s="7"/>
      <c r="G9894" s="7"/>
      <c r="H9894" s="7"/>
      <c r="I9894" s="10"/>
      <c r="J9894" s="25"/>
      <c r="K9894" s="250"/>
      <c r="L9894" s="31"/>
      <c r="M9894" s="9"/>
      <c r="N9894" s="11" t="s">
        <v>25</v>
      </c>
      <c r="O9894" s="39"/>
      <c r="P9894" s="47"/>
      <c r="Q9894" s="13"/>
      <c r="R9894" s="248">
        <f t="shared" si="1540"/>
        <v>0</v>
      </c>
      <c r="S9894" s="248">
        <f t="shared" si="1541"/>
        <v>0</v>
      </c>
      <c r="T9894" s="248">
        <f t="shared" si="1542"/>
        <v>0</v>
      </c>
      <c r="U9894" s="248">
        <f t="shared" si="1543"/>
        <v>0</v>
      </c>
      <c r="V9894" s="13"/>
      <c r="W9894" s="7"/>
      <c r="AT9894" s="130"/>
      <c r="BF9894" s="33">
        <f t="shared" si="1549"/>
        <v>41242</v>
      </c>
      <c r="BG9894" s="34">
        <f t="shared" si="1544"/>
        <v>82.88000000000001</v>
      </c>
      <c r="BH9894" s="32">
        <f t="shared" si="1545"/>
        <v>1</v>
      </c>
      <c r="BI9894" s="32">
        <f t="shared" si="1546"/>
        <v>0</v>
      </c>
      <c r="BJ9894" s="69">
        <f t="shared" si="1547"/>
        <v>0</v>
      </c>
      <c r="BK9894" s="158" t="str">
        <f t="shared" si="1548"/>
        <v/>
      </c>
    </row>
    <row r="9895" spans="1:63" ht="12" customHeight="1" x14ac:dyDescent="0.2">
      <c r="A9895" s="8"/>
      <c r="B9895" s="7"/>
      <c r="C9895" s="7"/>
      <c r="D9895" s="7"/>
      <c r="E9895" s="7"/>
      <c r="F9895" s="7"/>
      <c r="G9895" s="7"/>
      <c r="H9895" s="7"/>
      <c r="I9895" s="10"/>
      <c r="J9895" s="25"/>
      <c r="K9895" s="250"/>
      <c r="L9895" s="31"/>
      <c r="M9895" s="9"/>
      <c r="N9895" s="11" t="s">
        <v>25</v>
      </c>
      <c r="O9895" s="39"/>
      <c r="P9895" s="47"/>
      <c r="Q9895" s="13"/>
      <c r="R9895" s="248">
        <f t="shared" si="1540"/>
        <v>0</v>
      </c>
      <c r="S9895" s="248">
        <f t="shared" si="1541"/>
        <v>0</v>
      </c>
      <c r="T9895" s="248">
        <f t="shared" si="1542"/>
        <v>0</v>
      </c>
      <c r="U9895" s="248">
        <f t="shared" si="1543"/>
        <v>0</v>
      </c>
      <c r="V9895" s="13"/>
      <c r="W9895" s="7"/>
      <c r="AT9895" s="130"/>
      <c r="BF9895" s="33">
        <f t="shared" si="1549"/>
        <v>41242</v>
      </c>
      <c r="BG9895" s="34">
        <f t="shared" si="1544"/>
        <v>82.88000000000001</v>
      </c>
      <c r="BH9895" s="32">
        <f t="shared" si="1545"/>
        <v>1</v>
      </c>
      <c r="BI9895" s="32">
        <f t="shared" si="1546"/>
        <v>0</v>
      </c>
      <c r="BJ9895" s="69">
        <f t="shared" si="1547"/>
        <v>0</v>
      </c>
      <c r="BK9895" s="158" t="str">
        <f t="shared" si="1548"/>
        <v/>
      </c>
    </row>
    <row r="9896" spans="1:63" ht="12" customHeight="1" x14ac:dyDescent="0.2">
      <c r="A9896" s="8"/>
      <c r="B9896" s="7"/>
      <c r="C9896" s="7"/>
      <c r="D9896" s="7"/>
      <c r="E9896" s="7"/>
      <c r="F9896" s="7"/>
      <c r="G9896" s="7"/>
      <c r="H9896" s="7"/>
      <c r="I9896" s="10"/>
      <c r="J9896" s="25"/>
      <c r="K9896" s="250"/>
      <c r="L9896" s="31"/>
      <c r="M9896" s="9"/>
      <c r="N9896" s="11" t="s">
        <v>25</v>
      </c>
      <c r="O9896" s="39"/>
      <c r="P9896" s="47"/>
      <c r="Q9896" s="13"/>
      <c r="R9896" s="248">
        <f t="shared" si="1540"/>
        <v>0</v>
      </c>
      <c r="S9896" s="248">
        <f t="shared" si="1541"/>
        <v>0</v>
      </c>
      <c r="T9896" s="248">
        <f t="shared" si="1542"/>
        <v>0</v>
      </c>
      <c r="U9896" s="248">
        <f t="shared" si="1543"/>
        <v>0</v>
      </c>
      <c r="V9896" s="13"/>
      <c r="W9896" s="7"/>
      <c r="AT9896" s="130"/>
      <c r="BF9896" s="33">
        <f t="shared" si="1549"/>
        <v>41242</v>
      </c>
      <c r="BG9896" s="34">
        <f t="shared" si="1544"/>
        <v>82.88000000000001</v>
      </c>
      <c r="BH9896" s="32">
        <f t="shared" si="1545"/>
        <v>1</v>
      </c>
      <c r="BI9896" s="32">
        <f t="shared" si="1546"/>
        <v>0</v>
      </c>
      <c r="BJ9896" s="69">
        <f t="shared" si="1547"/>
        <v>0</v>
      </c>
      <c r="BK9896" s="158" t="str">
        <f t="shared" si="1548"/>
        <v/>
      </c>
    </row>
    <row r="9897" spans="1:63" ht="12" customHeight="1" x14ac:dyDescent="0.2">
      <c r="A9897" s="8"/>
      <c r="B9897" s="7"/>
      <c r="C9897" s="7"/>
      <c r="D9897" s="7"/>
      <c r="E9897" s="7"/>
      <c r="F9897" s="7"/>
      <c r="G9897" s="7"/>
      <c r="H9897" s="7"/>
      <c r="I9897" s="10"/>
      <c r="J9897" s="25"/>
      <c r="K9897" s="250"/>
      <c r="L9897" s="31"/>
      <c r="M9897" s="9"/>
      <c r="N9897" s="11" t="s">
        <v>25</v>
      </c>
      <c r="O9897" s="39"/>
      <c r="P9897" s="47"/>
      <c r="Q9897" s="13"/>
      <c r="R9897" s="248">
        <f t="shared" si="1540"/>
        <v>0</v>
      </c>
      <c r="S9897" s="248">
        <f t="shared" si="1541"/>
        <v>0</v>
      </c>
      <c r="T9897" s="248">
        <f t="shared" si="1542"/>
        <v>0</v>
      </c>
      <c r="U9897" s="248">
        <f t="shared" si="1543"/>
        <v>0</v>
      </c>
      <c r="V9897" s="13"/>
      <c r="W9897" s="7"/>
      <c r="AT9897" s="130"/>
      <c r="BF9897" s="33">
        <f t="shared" si="1549"/>
        <v>41242</v>
      </c>
      <c r="BG9897" s="34">
        <f t="shared" si="1544"/>
        <v>82.88000000000001</v>
      </c>
      <c r="BH9897" s="32">
        <f t="shared" si="1545"/>
        <v>1</v>
      </c>
      <c r="BI9897" s="32">
        <f t="shared" si="1546"/>
        <v>0</v>
      </c>
      <c r="BJ9897" s="69">
        <f t="shared" si="1547"/>
        <v>0</v>
      </c>
      <c r="BK9897" s="158" t="str">
        <f t="shared" si="1548"/>
        <v/>
      </c>
    </row>
    <row r="9898" spans="1:63" ht="12" customHeight="1" x14ac:dyDescent="0.2">
      <c r="A9898" s="8"/>
      <c r="B9898" s="7"/>
      <c r="C9898" s="7"/>
      <c r="D9898" s="7"/>
      <c r="E9898" s="7"/>
      <c r="F9898" s="7"/>
      <c r="G9898" s="7"/>
      <c r="H9898" s="7"/>
      <c r="I9898" s="10"/>
      <c r="J9898" s="25"/>
      <c r="K9898" s="250"/>
      <c r="L9898" s="31"/>
      <c r="M9898" s="9"/>
      <c r="N9898" s="11" t="s">
        <v>25</v>
      </c>
      <c r="O9898" s="39"/>
      <c r="P9898" s="47"/>
      <c r="Q9898" s="13"/>
      <c r="R9898" s="248">
        <f t="shared" si="1540"/>
        <v>0</v>
      </c>
      <c r="S9898" s="248">
        <f t="shared" si="1541"/>
        <v>0</v>
      </c>
      <c r="T9898" s="248">
        <f t="shared" si="1542"/>
        <v>0</v>
      </c>
      <c r="U9898" s="248">
        <f t="shared" si="1543"/>
        <v>0</v>
      </c>
      <c r="V9898" s="13"/>
      <c r="W9898" s="7"/>
      <c r="AT9898" s="130"/>
      <c r="BF9898" s="33">
        <f t="shared" si="1549"/>
        <v>41242</v>
      </c>
      <c r="BG9898" s="34">
        <f t="shared" si="1544"/>
        <v>82.88000000000001</v>
      </c>
      <c r="BH9898" s="32">
        <f t="shared" si="1545"/>
        <v>1</v>
      </c>
      <c r="BI9898" s="32">
        <f t="shared" si="1546"/>
        <v>0</v>
      </c>
      <c r="BJ9898" s="69">
        <f t="shared" si="1547"/>
        <v>0</v>
      </c>
      <c r="BK9898" s="158" t="str">
        <f t="shared" si="1548"/>
        <v/>
      </c>
    </row>
    <row r="9899" spans="1:63" ht="12" customHeight="1" x14ac:dyDescent="0.2">
      <c r="A9899" s="8"/>
      <c r="B9899" s="7"/>
      <c r="C9899" s="7"/>
      <c r="D9899" s="7"/>
      <c r="E9899" s="7"/>
      <c r="F9899" s="7"/>
      <c r="G9899" s="7"/>
      <c r="H9899" s="7"/>
      <c r="I9899" s="10"/>
      <c r="J9899" s="25"/>
      <c r="K9899" s="250"/>
      <c r="L9899" s="31"/>
      <c r="M9899" s="9"/>
      <c r="N9899" s="11" t="s">
        <v>25</v>
      </c>
      <c r="O9899" s="39"/>
      <c r="P9899" s="47"/>
      <c r="Q9899" s="13"/>
      <c r="R9899" s="248">
        <f t="shared" si="1540"/>
        <v>0</v>
      </c>
      <c r="S9899" s="248">
        <f t="shared" si="1541"/>
        <v>0</v>
      </c>
      <c r="T9899" s="248">
        <f t="shared" si="1542"/>
        <v>0</v>
      </c>
      <c r="U9899" s="248">
        <f t="shared" si="1543"/>
        <v>0</v>
      </c>
      <c r="V9899" s="13"/>
      <c r="W9899" s="7"/>
      <c r="AT9899" s="130"/>
      <c r="BF9899" s="33">
        <f t="shared" si="1549"/>
        <v>41242</v>
      </c>
      <c r="BG9899" s="34">
        <f t="shared" si="1544"/>
        <v>82.88000000000001</v>
      </c>
      <c r="BH9899" s="32">
        <f t="shared" si="1545"/>
        <v>1</v>
      </c>
      <c r="BI9899" s="32">
        <f t="shared" si="1546"/>
        <v>0</v>
      </c>
      <c r="BJ9899" s="69">
        <f t="shared" si="1547"/>
        <v>0</v>
      </c>
      <c r="BK9899" s="158" t="str">
        <f t="shared" si="1548"/>
        <v/>
      </c>
    </row>
    <row r="9900" spans="1:63" ht="12" customHeight="1" x14ac:dyDescent="0.2">
      <c r="A9900" s="8"/>
      <c r="B9900" s="7"/>
      <c r="C9900" s="7"/>
      <c r="D9900" s="7"/>
      <c r="E9900" s="7"/>
      <c r="F9900" s="7"/>
      <c r="G9900" s="7"/>
      <c r="H9900" s="7"/>
      <c r="I9900" s="10"/>
      <c r="J9900" s="25"/>
      <c r="K9900" s="250"/>
      <c r="L9900" s="31"/>
      <c r="M9900" s="9"/>
      <c r="N9900" s="11" t="s">
        <v>25</v>
      </c>
      <c r="O9900" s="39"/>
      <c r="P9900" s="47"/>
      <c r="Q9900" s="13"/>
      <c r="R9900" s="248">
        <f t="shared" si="1540"/>
        <v>0</v>
      </c>
      <c r="S9900" s="248">
        <f t="shared" si="1541"/>
        <v>0</v>
      </c>
      <c r="T9900" s="248">
        <f t="shared" si="1542"/>
        <v>0</v>
      </c>
      <c r="U9900" s="248">
        <f t="shared" si="1543"/>
        <v>0</v>
      </c>
      <c r="V9900" s="13"/>
      <c r="W9900" s="7"/>
      <c r="AT9900" s="130"/>
      <c r="BF9900" s="33">
        <f t="shared" si="1549"/>
        <v>41242</v>
      </c>
      <c r="BG9900" s="34">
        <f t="shared" si="1544"/>
        <v>82.88000000000001</v>
      </c>
      <c r="BH9900" s="32">
        <f t="shared" si="1545"/>
        <v>1</v>
      </c>
      <c r="BI9900" s="32">
        <f t="shared" si="1546"/>
        <v>0</v>
      </c>
      <c r="BJ9900" s="69">
        <f t="shared" si="1547"/>
        <v>0</v>
      </c>
      <c r="BK9900" s="158" t="str">
        <f t="shared" si="1548"/>
        <v/>
      </c>
    </row>
    <row r="9901" spans="1:63" ht="12" customHeight="1" x14ac:dyDescent="0.2">
      <c r="A9901" s="8"/>
      <c r="B9901" s="7"/>
      <c r="C9901" s="7"/>
      <c r="D9901" s="7"/>
      <c r="E9901" s="7"/>
      <c r="F9901" s="7"/>
      <c r="G9901" s="7"/>
      <c r="H9901" s="7"/>
      <c r="I9901" s="10"/>
      <c r="J9901" s="25"/>
      <c r="K9901" s="250"/>
      <c r="L9901" s="31"/>
      <c r="M9901" s="9"/>
      <c r="N9901" s="11" t="s">
        <v>25</v>
      </c>
      <c r="O9901" s="39"/>
      <c r="P9901" s="47"/>
      <c r="Q9901" s="13"/>
      <c r="R9901" s="248">
        <f t="shared" si="1540"/>
        <v>0</v>
      </c>
      <c r="S9901" s="248">
        <f t="shared" si="1541"/>
        <v>0</v>
      </c>
      <c r="T9901" s="248">
        <f t="shared" si="1542"/>
        <v>0</v>
      </c>
      <c r="U9901" s="248">
        <f t="shared" si="1543"/>
        <v>0</v>
      </c>
      <c r="V9901" s="13"/>
      <c r="W9901" s="7"/>
      <c r="AT9901" s="130"/>
      <c r="BF9901" s="33">
        <f t="shared" si="1549"/>
        <v>41242</v>
      </c>
      <c r="BG9901" s="34">
        <f t="shared" si="1544"/>
        <v>82.88000000000001</v>
      </c>
      <c r="BH9901" s="32">
        <f t="shared" si="1545"/>
        <v>1</v>
      </c>
      <c r="BI9901" s="32">
        <f t="shared" si="1546"/>
        <v>0</v>
      </c>
      <c r="BJ9901" s="69">
        <f t="shared" si="1547"/>
        <v>0</v>
      </c>
      <c r="BK9901" s="158" t="str">
        <f t="shared" si="1548"/>
        <v/>
      </c>
    </row>
    <row r="9902" spans="1:63" ht="12" customHeight="1" x14ac:dyDescent="0.2">
      <c r="A9902" s="8"/>
      <c r="B9902" s="7"/>
      <c r="C9902" s="7"/>
      <c r="D9902" s="7"/>
      <c r="E9902" s="7"/>
      <c r="F9902" s="7"/>
      <c r="G9902" s="7"/>
      <c r="H9902" s="7"/>
      <c r="I9902" s="10"/>
      <c r="J9902" s="25"/>
      <c r="K9902" s="250"/>
      <c r="L9902" s="31"/>
      <c r="M9902" s="9"/>
      <c r="N9902" s="11" t="s">
        <v>25</v>
      </c>
      <c r="O9902" s="39"/>
      <c r="P9902" s="47"/>
      <c r="Q9902" s="13"/>
      <c r="R9902" s="248">
        <f t="shared" si="1540"/>
        <v>0</v>
      </c>
      <c r="S9902" s="248">
        <f t="shared" si="1541"/>
        <v>0</v>
      </c>
      <c r="T9902" s="248">
        <f t="shared" si="1542"/>
        <v>0</v>
      </c>
      <c r="U9902" s="248">
        <f t="shared" si="1543"/>
        <v>0</v>
      </c>
      <c r="V9902" s="13"/>
      <c r="W9902" s="7"/>
      <c r="AT9902" s="130"/>
      <c r="BF9902" s="33">
        <f t="shared" si="1549"/>
        <v>41242</v>
      </c>
      <c r="BG9902" s="34">
        <f t="shared" si="1544"/>
        <v>82.88000000000001</v>
      </c>
      <c r="BH9902" s="32">
        <f t="shared" si="1545"/>
        <v>1</v>
      </c>
      <c r="BI9902" s="32">
        <f t="shared" si="1546"/>
        <v>0</v>
      </c>
      <c r="BJ9902" s="69">
        <f t="shared" si="1547"/>
        <v>0</v>
      </c>
      <c r="BK9902" s="158" t="str">
        <f t="shared" si="1548"/>
        <v/>
      </c>
    </row>
    <row r="9903" spans="1:63" ht="12" customHeight="1" x14ac:dyDescent="0.2">
      <c r="A9903" s="8"/>
      <c r="B9903" s="7"/>
      <c r="C9903" s="7"/>
      <c r="D9903" s="7"/>
      <c r="E9903" s="7"/>
      <c r="F9903" s="7"/>
      <c r="G9903" s="7"/>
      <c r="H9903" s="7"/>
      <c r="I9903" s="10"/>
      <c r="J9903" s="25"/>
      <c r="K9903" s="250"/>
      <c r="L9903" s="31"/>
      <c r="M9903" s="9"/>
      <c r="N9903" s="11" t="s">
        <v>25</v>
      </c>
      <c r="O9903" s="39"/>
      <c r="P9903" s="47"/>
      <c r="Q9903" s="13"/>
      <c r="R9903" s="248">
        <f t="shared" si="1540"/>
        <v>0</v>
      </c>
      <c r="S9903" s="248">
        <f t="shared" si="1541"/>
        <v>0</v>
      </c>
      <c r="T9903" s="248">
        <f t="shared" si="1542"/>
        <v>0</v>
      </c>
      <c r="U9903" s="248">
        <f t="shared" si="1543"/>
        <v>0</v>
      </c>
      <c r="V9903" s="13"/>
      <c r="W9903" s="7"/>
      <c r="AT9903" s="130"/>
      <c r="BF9903" s="33">
        <f t="shared" si="1549"/>
        <v>41242</v>
      </c>
      <c r="BG9903" s="34">
        <f t="shared" si="1544"/>
        <v>82.88000000000001</v>
      </c>
      <c r="BH9903" s="32">
        <f t="shared" si="1545"/>
        <v>1</v>
      </c>
      <c r="BI9903" s="32">
        <f t="shared" si="1546"/>
        <v>0</v>
      </c>
      <c r="BJ9903" s="69">
        <f t="shared" si="1547"/>
        <v>0</v>
      </c>
      <c r="BK9903" s="158" t="str">
        <f t="shared" si="1548"/>
        <v/>
      </c>
    </row>
    <row r="9904" spans="1:63" ht="12" customHeight="1" x14ac:dyDescent="0.2">
      <c r="A9904" s="8"/>
      <c r="B9904" s="7"/>
      <c r="C9904" s="7"/>
      <c r="D9904" s="7"/>
      <c r="E9904" s="7"/>
      <c r="F9904" s="7"/>
      <c r="G9904" s="7"/>
      <c r="H9904" s="7"/>
      <c r="I9904" s="10"/>
      <c r="J9904" s="25"/>
      <c r="K9904" s="250"/>
      <c r="L9904" s="31"/>
      <c r="M9904" s="9"/>
      <c r="N9904" s="11" t="s">
        <v>25</v>
      </c>
      <c r="O9904" s="39"/>
      <c r="P9904" s="47"/>
      <c r="Q9904" s="13"/>
      <c r="R9904" s="248">
        <f t="shared" si="1540"/>
        <v>0</v>
      </c>
      <c r="S9904" s="248">
        <f t="shared" si="1541"/>
        <v>0</v>
      </c>
      <c r="T9904" s="248">
        <f t="shared" si="1542"/>
        <v>0</v>
      </c>
      <c r="U9904" s="248">
        <f t="shared" si="1543"/>
        <v>0</v>
      </c>
      <c r="V9904" s="13"/>
      <c r="W9904" s="7"/>
      <c r="AT9904" s="130"/>
      <c r="BF9904" s="33">
        <f t="shared" si="1549"/>
        <v>41242</v>
      </c>
      <c r="BG9904" s="34">
        <f t="shared" si="1544"/>
        <v>82.88000000000001</v>
      </c>
      <c r="BH9904" s="32">
        <f t="shared" si="1545"/>
        <v>1</v>
      </c>
      <c r="BI9904" s="32">
        <f t="shared" si="1546"/>
        <v>0</v>
      </c>
      <c r="BJ9904" s="69">
        <f t="shared" si="1547"/>
        <v>0</v>
      </c>
      <c r="BK9904" s="158" t="str">
        <f t="shared" si="1548"/>
        <v/>
      </c>
    </row>
    <row r="9905" spans="1:63" ht="12" customHeight="1" x14ac:dyDescent="0.2">
      <c r="A9905" s="8"/>
      <c r="B9905" s="7"/>
      <c r="C9905" s="7"/>
      <c r="D9905" s="7"/>
      <c r="E9905" s="7"/>
      <c r="F9905" s="7"/>
      <c r="G9905" s="7"/>
      <c r="H9905" s="7"/>
      <c r="I9905" s="10"/>
      <c r="J9905" s="25"/>
      <c r="K9905" s="250"/>
      <c r="L9905" s="31"/>
      <c r="M9905" s="9"/>
      <c r="N9905" s="11" t="s">
        <v>25</v>
      </c>
      <c r="O9905" s="39"/>
      <c r="P9905" s="47"/>
      <c r="Q9905" s="13"/>
      <c r="R9905" s="248">
        <f t="shared" si="1540"/>
        <v>0</v>
      </c>
      <c r="S9905" s="248">
        <f t="shared" si="1541"/>
        <v>0</v>
      </c>
      <c r="T9905" s="248">
        <f t="shared" si="1542"/>
        <v>0</v>
      </c>
      <c r="U9905" s="248">
        <f t="shared" si="1543"/>
        <v>0</v>
      </c>
      <c r="V9905" s="13"/>
      <c r="W9905" s="7"/>
      <c r="AT9905" s="130"/>
      <c r="BF9905" s="33">
        <f t="shared" si="1549"/>
        <v>41242</v>
      </c>
      <c r="BG9905" s="34">
        <f t="shared" si="1544"/>
        <v>82.88000000000001</v>
      </c>
      <c r="BH9905" s="32">
        <f t="shared" si="1545"/>
        <v>1</v>
      </c>
      <c r="BI9905" s="32">
        <f t="shared" si="1546"/>
        <v>0</v>
      </c>
      <c r="BJ9905" s="69">
        <f t="shared" si="1547"/>
        <v>0</v>
      </c>
      <c r="BK9905" s="158" t="str">
        <f t="shared" si="1548"/>
        <v/>
      </c>
    </row>
    <row r="9906" spans="1:63" ht="12" customHeight="1" x14ac:dyDescent="0.2">
      <c r="A9906" s="8"/>
      <c r="B9906" s="7"/>
      <c r="C9906" s="7"/>
      <c r="D9906" s="7"/>
      <c r="E9906" s="7"/>
      <c r="F9906" s="7"/>
      <c r="G9906" s="7"/>
      <c r="H9906" s="7"/>
      <c r="I9906" s="10"/>
      <c r="J9906" s="25"/>
      <c r="K9906" s="250"/>
      <c r="L9906" s="31"/>
      <c r="M9906" s="9"/>
      <c r="N9906" s="11" t="s">
        <v>25</v>
      </c>
      <c r="O9906" s="39"/>
      <c r="P9906" s="47"/>
      <c r="Q9906" s="13"/>
      <c r="R9906" s="248">
        <f t="shared" si="1540"/>
        <v>0</v>
      </c>
      <c r="S9906" s="248">
        <f t="shared" si="1541"/>
        <v>0</v>
      </c>
      <c r="T9906" s="248">
        <f t="shared" si="1542"/>
        <v>0</v>
      </c>
      <c r="U9906" s="248">
        <f t="shared" si="1543"/>
        <v>0</v>
      </c>
      <c r="V9906" s="13"/>
      <c r="W9906" s="7"/>
      <c r="AT9906" s="130"/>
      <c r="BF9906" s="33">
        <f t="shared" si="1549"/>
        <v>41242</v>
      </c>
      <c r="BG9906" s="34">
        <f t="shared" si="1544"/>
        <v>82.88000000000001</v>
      </c>
      <c r="BH9906" s="32">
        <f t="shared" si="1545"/>
        <v>1</v>
      </c>
      <c r="BI9906" s="32">
        <f t="shared" si="1546"/>
        <v>0</v>
      </c>
      <c r="BJ9906" s="69">
        <f t="shared" si="1547"/>
        <v>0</v>
      </c>
      <c r="BK9906" s="158" t="str">
        <f t="shared" si="1548"/>
        <v/>
      </c>
    </row>
    <row r="9907" spans="1:63" ht="12" customHeight="1" x14ac:dyDescent="0.2">
      <c r="A9907" s="8"/>
      <c r="B9907" s="7"/>
      <c r="C9907" s="7"/>
      <c r="D9907" s="7"/>
      <c r="E9907" s="7"/>
      <c r="F9907" s="7"/>
      <c r="G9907" s="7"/>
      <c r="H9907" s="7"/>
      <c r="I9907" s="10"/>
      <c r="J9907" s="25"/>
      <c r="K9907" s="250"/>
      <c r="L9907" s="31"/>
      <c r="M9907" s="9"/>
      <c r="N9907" s="11" t="s">
        <v>25</v>
      </c>
      <c r="O9907" s="39"/>
      <c r="P9907" s="47"/>
      <c r="Q9907" s="13"/>
      <c r="R9907" s="248">
        <f t="shared" si="1540"/>
        <v>0</v>
      </c>
      <c r="S9907" s="248">
        <f t="shared" si="1541"/>
        <v>0</v>
      </c>
      <c r="T9907" s="248">
        <f t="shared" si="1542"/>
        <v>0</v>
      </c>
      <c r="U9907" s="248">
        <f t="shared" si="1543"/>
        <v>0</v>
      </c>
      <c r="V9907" s="13"/>
      <c r="W9907" s="7"/>
      <c r="AT9907" s="130"/>
      <c r="BF9907" s="33">
        <f t="shared" si="1549"/>
        <v>41242</v>
      </c>
      <c r="BG9907" s="34">
        <f t="shared" si="1544"/>
        <v>82.88000000000001</v>
      </c>
      <c r="BH9907" s="32">
        <f t="shared" si="1545"/>
        <v>1</v>
      </c>
      <c r="BI9907" s="32">
        <f t="shared" si="1546"/>
        <v>0</v>
      </c>
      <c r="BJ9907" s="69">
        <f t="shared" si="1547"/>
        <v>0</v>
      </c>
      <c r="BK9907" s="158" t="str">
        <f t="shared" si="1548"/>
        <v/>
      </c>
    </row>
    <row r="9908" spans="1:63" ht="12" customHeight="1" x14ac:dyDescent="0.2">
      <c r="A9908" s="8"/>
      <c r="B9908" s="7"/>
      <c r="C9908" s="7"/>
      <c r="D9908" s="7"/>
      <c r="E9908" s="7"/>
      <c r="F9908" s="7"/>
      <c r="G9908" s="7"/>
      <c r="H9908" s="7"/>
      <c r="I9908" s="10"/>
      <c r="J9908" s="25"/>
      <c r="K9908" s="250"/>
      <c r="L9908" s="31"/>
      <c r="M9908" s="9"/>
      <c r="N9908" s="11" t="s">
        <v>25</v>
      </c>
      <c r="O9908" s="39"/>
      <c r="P9908" s="47"/>
      <c r="Q9908" s="13"/>
      <c r="R9908" s="248">
        <f t="shared" si="1540"/>
        <v>0</v>
      </c>
      <c r="S9908" s="248">
        <f t="shared" si="1541"/>
        <v>0</v>
      </c>
      <c r="T9908" s="248">
        <f t="shared" si="1542"/>
        <v>0</v>
      </c>
      <c r="U9908" s="248">
        <f t="shared" si="1543"/>
        <v>0</v>
      </c>
      <c r="V9908" s="13"/>
      <c r="W9908" s="7"/>
      <c r="AT9908" s="130"/>
      <c r="BF9908" s="33">
        <f t="shared" si="1549"/>
        <v>41242</v>
      </c>
      <c r="BG9908" s="34">
        <f t="shared" si="1544"/>
        <v>82.88000000000001</v>
      </c>
      <c r="BH9908" s="32">
        <f t="shared" si="1545"/>
        <v>1</v>
      </c>
      <c r="BI9908" s="32">
        <f t="shared" si="1546"/>
        <v>0</v>
      </c>
      <c r="BJ9908" s="69">
        <f t="shared" si="1547"/>
        <v>0</v>
      </c>
      <c r="BK9908" s="158" t="str">
        <f t="shared" si="1548"/>
        <v/>
      </c>
    </row>
    <row r="9909" spans="1:63" ht="12" customHeight="1" x14ac:dyDescent="0.2">
      <c r="A9909" s="8"/>
      <c r="B9909" s="7"/>
      <c r="C9909" s="7"/>
      <c r="D9909" s="7"/>
      <c r="E9909" s="7"/>
      <c r="F9909" s="7"/>
      <c r="G9909" s="7"/>
      <c r="H9909" s="7"/>
      <c r="I9909" s="10"/>
      <c r="J9909" s="25"/>
      <c r="K9909" s="250"/>
      <c r="L9909" s="31"/>
      <c r="M9909" s="9"/>
      <c r="N9909" s="11" t="s">
        <v>25</v>
      </c>
      <c r="O9909" s="39"/>
      <c r="P9909" s="47"/>
      <c r="Q9909" s="13"/>
      <c r="R9909" s="248">
        <f t="shared" si="1540"/>
        <v>0</v>
      </c>
      <c r="S9909" s="248">
        <f t="shared" si="1541"/>
        <v>0</v>
      </c>
      <c r="T9909" s="248">
        <f t="shared" si="1542"/>
        <v>0</v>
      </c>
      <c r="U9909" s="248">
        <f t="shared" si="1543"/>
        <v>0</v>
      </c>
      <c r="V9909" s="13"/>
      <c r="W9909" s="7"/>
      <c r="AT9909" s="130"/>
      <c r="BF9909" s="33">
        <f t="shared" si="1549"/>
        <v>41242</v>
      </c>
      <c r="BG9909" s="34">
        <f t="shared" si="1544"/>
        <v>82.88000000000001</v>
      </c>
      <c r="BH9909" s="32">
        <f t="shared" si="1545"/>
        <v>1</v>
      </c>
      <c r="BI9909" s="32">
        <f t="shared" si="1546"/>
        <v>0</v>
      </c>
      <c r="BJ9909" s="69">
        <f t="shared" si="1547"/>
        <v>0</v>
      </c>
      <c r="BK9909" s="158" t="str">
        <f t="shared" si="1548"/>
        <v/>
      </c>
    </row>
    <row r="9910" spans="1:63" ht="12" customHeight="1" x14ac:dyDescent="0.2">
      <c r="A9910" s="8"/>
      <c r="B9910" s="7"/>
      <c r="C9910" s="7"/>
      <c r="D9910" s="7"/>
      <c r="E9910" s="7"/>
      <c r="F9910" s="7"/>
      <c r="G9910" s="7"/>
      <c r="H9910" s="7"/>
      <c r="I9910" s="10"/>
      <c r="J9910" s="25"/>
      <c r="K9910" s="250"/>
      <c r="L9910" s="31"/>
      <c r="M9910" s="9"/>
      <c r="N9910" s="11" t="s">
        <v>25</v>
      </c>
      <c r="O9910" s="39"/>
      <c r="P9910" s="47"/>
      <c r="Q9910" s="13"/>
      <c r="R9910" s="248">
        <f t="shared" si="1540"/>
        <v>0</v>
      </c>
      <c r="S9910" s="248">
        <f t="shared" si="1541"/>
        <v>0</v>
      </c>
      <c r="T9910" s="248">
        <f t="shared" si="1542"/>
        <v>0</v>
      </c>
      <c r="U9910" s="248">
        <f t="shared" si="1543"/>
        <v>0</v>
      </c>
      <c r="V9910" s="13"/>
      <c r="W9910" s="7"/>
      <c r="AT9910" s="130"/>
      <c r="BF9910" s="33">
        <f t="shared" si="1549"/>
        <v>41242</v>
      </c>
      <c r="BG9910" s="34">
        <f t="shared" si="1544"/>
        <v>82.88000000000001</v>
      </c>
      <c r="BH9910" s="32">
        <f t="shared" si="1545"/>
        <v>1</v>
      </c>
      <c r="BI9910" s="32">
        <f t="shared" si="1546"/>
        <v>0</v>
      </c>
      <c r="BJ9910" s="69">
        <f t="shared" si="1547"/>
        <v>0</v>
      </c>
      <c r="BK9910" s="158" t="str">
        <f t="shared" si="1548"/>
        <v/>
      </c>
    </row>
    <row r="9911" spans="1:63" ht="12" customHeight="1" x14ac:dyDescent="0.2">
      <c r="A9911" s="8"/>
      <c r="B9911" s="7"/>
      <c r="C9911" s="7"/>
      <c r="D9911" s="7"/>
      <c r="E9911" s="7"/>
      <c r="F9911" s="7"/>
      <c r="G9911" s="7"/>
      <c r="H9911" s="7"/>
      <c r="I9911" s="10"/>
      <c r="J9911" s="25"/>
      <c r="K9911" s="250"/>
      <c r="L9911" s="31"/>
      <c r="M9911" s="9"/>
      <c r="N9911" s="11" t="s">
        <v>25</v>
      </c>
      <c r="O9911" s="39"/>
      <c r="P9911" s="47"/>
      <c r="Q9911" s="13"/>
      <c r="R9911" s="248">
        <f t="shared" si="1540"/>
        <v>0</v>
      </c>
      <c r="S9911" s="248">
        <f t="shared" si="1541"/>
        <v>0</v>
      </c>
      <c r="T9911" s="248">
        <f t="shared" si="1542"/>
        <v>0</v>
      </c>
      <c r="U9911" s="248">
        <f t="shared" si="1543"/>
        <v>0</v>
      </c>
      <c r="V9911" s="13"/>
      <c r="W9911" s="7"/>
      <c r="AT9911" s="130"/>
      <c r="BF9911" s="33">
        <f t="shared" si="1549"/>
        <v>41242</v>
      </c>
      <c r="BG9911" s="34">
        <f t="shared" si="1544"/>
        <v>82.88000000000001</v>
      </c>
      <c r="BH9911" s="32">
        <f t="shared" si="1545"/>
        <v>1</v>
      </c>
      <c r="BI9911" s="32">
        <f t="shared" si="1546"/>
        <v>0</v>
      </c>
      <c r="BJ9911" s="69">
        <f t="shared" si="1547"/>
        <v>0</v>
      </c>
      <c r="BK9911" s="158" t="str">
        <f t="shared" si="1548"/>
        <v/>
      </c>
    </row>
    <row r="9912" spans="1:63" ht="12" customHeight="1" x14ac:dyDescent="0.2">
      <c r="A9912" s="8"/>
      <c r="B9912" s="7"/>
      <c r="C9912" s="7"/>
      <c r="D9912" s="7"/>
      <c r="E9912" s="7"/>
      <c r="F9912" s="7"/>
      <c r="G9912" s="7"/>
      <c r="H9912" s="7"/>
      <c r="I9912" s="10"/>
      <c r="J9912" s="25"/>
      <c r="K9912" s="250"/>
      <c r="L9912" s="31"/>
      <c r="M9912" s="9"/>
      <c r="N9912" s="11" t="s">
        <v>25</v>
      </c>
      <c r="O9912" s="39"/>
      <c r="P9912" s="47"/>
      <c r="Q9912" s="13"/>
      <c r="R9912" s="248">
        <f t="shared" si="1540"/>
        <v>0</v>
      </c>
      <c r="S9912" s="248">
        <f t="shared" si="1541"/>
        <v>0</v>
      </c>
      <c r="T9912" s="248">
        <f t="shared" si="1542"/>
        <v>0</v>
      </c>
      <c r="U9912" s="248">
        <f t="shared" si="1543"/>
        <v>0</v>
      </c>
      <c r="V9912" s="13"/>
      <c r="W9912" s="7"/>
      <c r="AT9912" s="130"/>
      <c r="BF9912" s="33">
        <f t="shared" si="1549"/>
        <v>41242</v>
      </c>
      <c r="BG9912" s="34">
        <f t="shared" si="1544"/>
        <v>82.88000000000001</v>
      </c>
      <c r="BH9912" s="32">
        <f t="shared" si="1545"/>
        <v>1</v>
      </c>
      <c r="BI9912" s="32">
        <f t="shared" si="1546"/>
        <v>0</v>
      </c>
      <c r="BJ9912" s="69">
        <f t="shared" si="1547"/>
        <v>0</v>
      </c>
      <c r="BK9912" s="158" t="str">
        <f t="shared" si="1548"/>
        <v/>
      </c>
    </row>
    <row r="9913" spans="1:63" ht="12" customHeight="1" x14ac:dyDescent="0.2">
      <c r="A9913" s="8"/>
      <c r="B9913" s="7"/>
      <c r="C9913" s="7"/>
      <c r="D9913" s="7"/>
      <c r="E9913" s="7"/>
      <c r="F9913" s="7"/>
      <c r="G9913" s="7"/>
      <c r="H9913" s="7"/>
      <c r="I9913" s="10"/>
      <c r="J9913" s="25"/>
      <c r="K9913" s="250"/>
      <c r="L9913" s="31"/>
      <c r="M9913" s="9"/>
      <c r="N9913" s="11" t="s">
        <v>25</v>
      </c>
      <c r="O9913" s="39"/>
      <c r="P9913" s="47"/>
      <c r="Q9913" s="13"/>
      <c r="R9913" s="248">
        <f t="shared" si="1540"/>
        <v>0</v>
      </c>
      <c r="S9913" s="248">
        <f t="shared" si="1541"/>
        <v>0</v>
      </c>
      <c r="T9913" s="248">
        <f t="shared" si="1542"/>
        <v>0</v>
      </c>
      <c r="U9913" s="248">
        <f t="shared" si="1543"/>
        <v>0</v>
      </c>
      <c r="V9913" s="13"/>
      <c r="W9913" s="7"/>
      <c r="AT9913" s="130"/>
      <c r="BF9913" s="33">
        <f t="shared" si="1549"/>
        <v>41242</v>
      </c>
      <c r="BG9913" s="34">
        <f t="shared" si="1544"/>
        <v>82.88000000000001</v>
      </c>
      <c r="BH9913" s="32">
        <f t="shared" si="1545"/>
        <v>1</v>
      </c>
      <c r="BI9913" s="32">
        <f t="shared" si="1546"/>
        <v>0</v>
      </c>
      <c r="BJ9913" s="69">
        <f t="shared" si="1547"/>
        <v>0</v>
      </c>
      <c r="BK9913" s="158" t="str">
        <f t="shared" si="1548"/>
        <v/>
      </c>
    </row>
    <row r="9914" spans="1:63" ht="12" customHeight="1" x14ac:dyDescent="0.2">
      <c r="A9914" s="8"/>
      <c r="B9914" s="7"/>
      <c r="C9914" s="7"/>
      <c r="D9914" s="7"/>
      <c r="E9914" s="7"/>
      <c r="F9914" s="7"/>
      <c r="G9914" s="7"/>
      <c r="H9914" s="7"/>
      <c r="I9914" s="10"/>
      <c r="J9914" s="25"/>
      <c r="K9914" s="250"/>
      <c r="L9914" s="31"/>
      <c r="M9914" s="9"/>
      <c r="N9914" s="11" t="s">
        <v>25</v>
      </c>
      <c r="O9914" s="39"/>
      <c r="P9914" s="47"/>
      <c r="Q9914" s="13"/>
      <c r="R9914" s="248">
        <f t="shared" si="1540"/>
        <v>0</v>
      </c>
      <c r="S9914" s="248">
        <f t="shared" si="1541"/>
        <v>0</v>
      </c>
      <c r="T9914" s="248">
        <f t="shared" si="1542"/>
        <v>0</v>
      </c>
      <c r="U9914" s="248">
        <f t="shared" si="1543"/>
        <v>0</v>
      </c>
      <c r="V9914" s="13"/>
      <c r="W9914" s="7"/>
      <c r="AT9914" s="130"/>
      <c r="BF9914" s="33">
        <f t="shared" si="1549"/>
        <v>41242</v>
      </c>
      <c r="BG9914" s="34">
        <f t="shared" si="1544"/>
        <v>82.88000000000001</v>
      </c>
      <c r="BH9914" s="32">
        <f t="shared" si="1545"/>
        <v>1</v>
      </c>
      <c r="BI9914" s="32">
        <f t="shared" si="1546"/>
        <v>0</v>
      </c>
      <c r="BJ9914" s="69">
        <f t="shared" si="1547"/>
        <v>0</v>
      </c>
      <c r="BK9914" s="158" t="str">
        <f t="shared" si="1548"/>
        <v/>
      </c>
    </row>
    <row r="9915" spans="1:63" ht="12" customHeight="1" x14ac:dyDescent="0.2">
      <c r="A9915" s="8"/>
      <c r="B9915" s="7"/>
      <c r="C9915" s="7"/>
      <c r="D9915" s="7"/>
      <c r="E9915" s="7"/>
      <c r="F9915" s="7"/>
      <c r="G9915" s="7"/>
      <c r="H9915" s="7"/>
      <c r="I9915" s="10"/>
      <c r="J9915" s="25"/>
      <c r="K9915" s="250"/>
      <c r="L9915" s="31"/>
      <c r="M9915" s="9"/>
      <c r="N9915" s="11" t="s">
        <v>25</v>
      </c>
      <c r="O9915" s="39"/>
      <c r="P9915" s="47"/>
      <c r="Q9915" s="13"/>
      <c r="R9915" s="248">
        <f t="shared" si="1540"/>
        <v>0</v>
      </c>
      <c r="S9915" s="248">
        <f t="shared" si="1541"/>
        <v>0</v>
      </c>
      <c r="T9915" s="248">
        <f t="shared" si="1542"/>
        <v>0</v>
      </c>
      <c r="U9915" s="248">
        <f t="shared" si="1543"/>
        <v>0</v>
      </c>
      <c r="V9915" s="13"/>
      <c r="W9915" s="7"/>
      <c r="AT9915" s="130"/>
      <c r="BF9915" s="33">
        <f t="shared" si="1549"/>
        <v>41242</v>
      </c>
      <c r="BG9915" s="34">
        <f t="shared" si="1544"/>
        <v>82.88000000000001</v>
      </c>
      <c r="BH9915" s="32">
        <f t="shared" si="1545"/>
        <v>1</v>
      </c>
      <c r="BI9915" s="32">
        <f t="shared" si="1546"/>
        <v>0</v>
      </c>
      <c r="BJ9915" s="69">
        <f t="shared" si="1547"/>
        <v>0</v>
      </c>
      <c r="BK9915" s="158" t="str">
        <f t="shared" si="1548"/>
        <v/>
      </c>
    </row>
    <row r="9916" spans="1:63" ht="12" customHeight="1" x14ac:dyDescent="0.2">
      <c r="A9916" s="8"/>
      <c r="B9916" s="7"/>
      <c r="C9916" s="7"/>
      <c r="D9916" s="7"/>
      <c r="E9916" s="7"/>
      <c r="F9916" s="7"/>
      <c r="G9916" s="7"/>
      <c r="H9916" s="7"/>
      <c r="I9916" s="10"/>
      <c r="J9916" s="25"/>
      <c r="K9916" s="250"/>
      <c r="L9916" s="31"/>
      <c r="M9916" s="9"/>
      <c r="N9916" s="11" t="s">
        <v>25</v>
      </c>
      <c r="O9916" s="39"/>
      <c r="P9916" s="47"/>
      <c r="Q9916" s="13"/>
      <c r="R9916" s="248">
        <f t="shared" si="1540"/>
        <v>0</v>
      </c>
      <c r="S9916" s="248">
        <f t="shared" si="1541"/>
        <v>0</v>
      </c>
      <c r="T9916" s="248">
        <f t="shared" si="1542"/>
        <v>0</v>
      </c>
      <c r="U9916" s="248">
        <f t="shared" si="1543"/>
        <v>0</v>
      </c>
      <c r="V9916" s="13"/>
      <c r="W9916" s="7"/>
      <c r="AT9916" s="130"/>
      <c r="BF9916" s="33">
        <f t="shared" si="1549"/>
        <v>41242</v>
      </c>
      <c r="BG9916" s="34">
        <f t="shared" si="1544"/>
        <v>82.88000000000001</v>
      </c>
      <c r="BH9916" s="32">
        <f t="shared" si="1545"/>
        <v>1</v>
      </c>
      <c r="BI9916" s="32">
        <f t="shared" si="1546"/>
        <v>0</v>
      </c>
      <c r="BJ9916" s="69">
        <f t="shared" si="1547"/>
        <v>0</v>
      </c>
      <c r="BK9916" s="158" t="str">
        <f t="shared" si="1548"/>
        <v/>
      </c>
    </row>
    <row r="9917" spans="1:63" ht="12" customHeight="1" x14ac:dyDescent="0.2">
      <c r="A9917" s="8"/>
      <c r="B9917" s="7"/>
      <c r="C9917" s="7"/>
      <c r="D9917" s="7"/>
      <c r="E9917" s="7"/>
      <c r="F9917" s="7"/>
      <c r="G9917" s="7"/>
      <c r="H9917" s="7"/>
      <c r="I9917" s="10"/>
      <c r="J9917" s="25"/>
      <c r="K9917" s="250"/>
      <c r="L9917" s="31"/>
      <c r="M9917" s="9"/>
      <c r="N9917" s="11" t="s">
        <v>25</v>
      </c>
      <c r="O9917" s="39"/>
      <c r="P9917" s="47"/>
      <c r="Q9917" s="13"/>
      <c r="R9917" s="248">
        <f t="shared" si="1540"/>
        <v>0</v>
      </c>
      <c r="S9917" s="248">
        <f t="shared" si="1541"/>
        <v>0</v>
      </c>
      <c r="T9917" s="248">
        <f t="shared" si="1542"/>
        <v>0</v>
      </c>
      <c r="U9917" s="248">
        <f t="shared" si="1543"/>
        <v>0</v>
      </c>
      <c r="V9917" s="13"/>
      <c r="W9917" s="7"/>
      <c r="AT9917" s="130"/>
      <c r="BF9917" s="33">
        <f t="shared" si="1549"/>
        <v>41242</v>
      </c>
      <c r="BG9917" s="34">
        <f t="shared" si="1544"/>
        <v>82.88000000000001</v>
      </c>
      <c r="BH9917" s="32">
        <f t="shared" si="1545"/>
        <v>1</v>
      </c>
      <c r="BI9917" s="32">
        <f t="shared" si="1546"/>
        <v>0</v>
      </c>
      <c r="BJ9917" s="69">
        <f t="shared" si="1547"/>
        <v>0</v>
      </c>
      <c r="BK9917" s="158" t="str">
        <f t="shared" si="1548"/>
        <v/>
      </c>
    </row>
    <row r="9918" spans="1:63" ht="12" customHeight="1" x14ac:dyDescent="0.2">
      <c r="A9918" s="8"/>
      <c r="B9918" s="7"/>
      <c r="C9918" s="7"/>
      <c r="D9918" s="7"/>
      <c r="E9918" s="7"/>
      <c r="F9918" s="7"/>
      <c r="G9918" s="7"/>
      <c r="H9918" s="7"/>
      <c r="I9918" s="10"/>
      <c r="J9918" s="25"/>
      <c r="K9918" s="250"/>
      <c r="L9918" s="31"/>
      <c r="M9918" s="9"/>
      <c r="N9918" s="11" t="s">
        <v>25</v>
      </c>
      <c r="O9918" s="39"/>
      <c r="P9918" s="47"/>
      <c r="Q9918" s="13"/>
      <c r="R9918" s="248">
        <f t="shared" si="1540"/>
        <v>0</v>
      </c>
      <c r="S9918" s="248">
        <f t="shared" si="1541"/>
        <v>0</v>
      </c>
      <c r="T9918" s="248">
        <f t="shared" si="1542"/>
        <v>0</v>
      </c>
      <c r="U9918" s="248">
        <f t="shared" si="1543"/>
        <v>0</v>
      </c>
      <c r="V9918" s="13"/>
      <c r="W9918" s="7"/>
      <c r="AT9918" s="130"/>
      <c r="BF9918" s="33">
        <f t="shared" si="1549"/>
        <v>41242</v>
      </c>
      <c r="BG9918" s="34">
        <f t="shared" si="1544"/>
        <v>82.88000000000001</v>
      </c>
      <c r="BH9918" s="32">
        <f t="shared" si="1545"/>
        <v>1</v>
      </c>
      <c r="BI9918" s="32">
        <f t="shared" si="1546"/>
        <v>0</v>
      </c>
      <c r="BJ9918" s="69">
        <f t="shared" si="1547"/>
        <v>0</v>
      </c>
      <c r="BK9918" s="158" t="str">
        <f t="shared" si="1548"/>
        <v/>
      </c>
    </row>
    <row r="9919" spans="1:63" ht="12" customHeight="1" x14ac:dyDescent="0.2">
      <c r="A9919" s="8"/>
      <c r="B9919" s="7"/>
      <c r="C9919" s="7"/>
      <c r="D9919" s="7"/>
      <c r="E9919" s="7"/>
      <c r="F9919" s="7"/>
      <c r="G9919" s="7"/>
      <c r="H9919" s="7"/>
      <c r="I9919" s="10"/>
      <c r="J9919" s="25"/>
      <c r="K9919" s="250"/>
      <c r="L9919" s="31"/>
      <c r="M9919" s="9"/>
      <c r="N9919" s="11" t="s">
        <v>25</v>
      </c>
      <c r="O9919" s="39"/>
      <c r="P9919" s="47"/>
      <c r="Q9919" s="13"/>
      <c r="R9919" s="248">
        <f t="shared" si="1540"/>
        <v>0</v>
      </c>
      <c r="S9919" s="248">
        <f t="shared" si="1541"/>
        <v>0</v>
      </c>
      <c r="T9919" s="248">
        <f t="shared" si="1542"/>
        <v>0</v>
      </c>
      <c r="U9919" s="248">
        <f t="shared" si="1543"/>
        <v>0</v>
      </c>
      <c r="V9919" s="13"/>
      <c r="W9919" s="7"/>
      <c r="AT9919" s="130"/>
      <c r="BF9919" s="33">
        <f t="shared" si="1549"/>
        <v>41242</v>
      </c>
      <c r="BG9919" s="34">
        <f t="shared" si="1544"/>
        <v>82.88000000000001</v>
      </c>
      <c r="BH9919" s="32">
        <f t="shared" si="1545"/>
        <v>1</v>
      </c>
      <c r="BI9919" s="32">
        <f t="shared" si="1546"/>
        <v>0</v>
      </c>
      <c r="BJ9919" s="69">
        <f t="shared" si="1547"/>
        <v>0</v>
      </c>
      <c r="BK9919" s="158" t="str">
        <f t="shared" si="1548"/>
        <v/>
      </c>
    </row>
    <row r="9920" spans="1:63" ht="12" customHeight="1" x14ac:dyDescent="0.2">
      <c r="A9920" s="8"/>
      <c r="B9920" s="7"/>
      <c r="C9920" s="7"/>
      <c r="D9920" s="7"/>
      <c r="E9920" s="7"/>
      <c r="F9920" s="7"/>
      <c r="G9920" s="7"/>
      <c r="H9920" s="7"/>
      <c r="I9920" s="10"/>
      <c r="J9920" s="25"/>
      <c r="K9920" s="250"/>
      <c r="L9920" s="31"/>
      <c r="M9920" s="9"/>
      <c r="N9920" s="11" t="s">
        <v>25</v>
      </c>
      <c r="O9920" s="39"/>
      <c r="P9920" s="47"/>
      <c r="Q9920" s="13"/>
      <c r="R9920" s="248">
        <f t="shared" si="1540"/>
        <v>0</v>
      </c>
      <c r="S9920" s="248">
        <f t="shared" si="1541"/>
        <v>0</v>
      </c>
      <c r="T9920" s="248">
        <f t="shared" si="1542"/>
        <v>0</v>
      </c>
      <c r="U9920" s="248">
        <f t="shared" si="1543"/>
        <v>0</v>
      </c>
      <c r="V9920" s="13"/>
      <c r="W9920" s="7"/>
      <c r="AT9920" s="130"/>
      <c r="BF9920" s="33">
        <f t="shared" si="1549"/>
        <v>41242</v>
      </c>
      <c r="BG9920" s="34">
        <f t="shared" si="1544"/>
        <v>82.88000000000001</v>
      </c>
      <c r="BH9920" s="32">
        <f t="shared" si="1545"/>
        <v>1</v>
      </c>
      <c r="BI9920" s="32">
        <f t="shared" si="1546"/>
        <v>0</v>
      </c>
      <c r="BJ9920" s="69">
        <f t="shared" si="1547"/>
        <v>0</v>
      </c>
      <c r="BK9920" s="158" t="str">
        <f t="shared" si="1548"/>
        <v/>
      </c>
    </row>
    <row r="9921" spans="1:63" ht="12" customHeight="1" x14ac:dyDescent="0.2">
      <c r="A9921" s="8"/>
      <c r="B9921" s="7"/>
      <c r="C9921" s="7"/>
      <c r="D9921" s="7"/>
      <c r="E9921" s="7"/>
      <c r="F9921" s="7"/>
      <c r="G9921" s="7"/>
      <c r="H9921" s="7"/>
      <c r="I9921" s="10"/>
      <c r="J9921" s="25"/>
      <c r="K9921" s="250"/>
      <c r="L9921" s="31"/>
      <c r="M9921" s="9"/>
      <c r="N9921" s="11" t="s">
        <v>25</v>
      </c>
      <c r="O9921" s="39"/>
      <c r="P9921" s="47"/>
      <c r="Q9921" s="13"/>
      <c r="R9921" s="248">
        <f t="shared" si="1540"/>
        <v>0</v>
      </c>
      <c r="S9921" s="248">
        <f t="shared" si="1541"/>
        <v>0</v>
      </c>
      <c r="T9921" s="248">
        <f t="shared" si="1542"/>
        <v>0</v>
      </c>
      <c r="U9921" s="248">
        <f t="shared" si="1543"/>
        <v>0</v>
      </c>
      <c r="V9921" s="13"/>
      <c r="W9921" s="7"/>
      <c r="AT9921" s="130"/>
      <c r="BF9921" s="33">
        <f t="shared" si="1549"/>
        <v>41242</v>
      </c>
      <c r="BG9921" s="34">
        <f t="shared" si="1544"/>
        <v>82.88000000000001</v>
      </c>
      <c r="BH9921" s="32">
        <f t="shared" si="1545"/>
        <v>1</v>
      </c>
      <c r="BI9921" s="32">
        <f t="shared" si="1546"/>
        <v>0</v>
      </c>
      <c r="BJ9921" s="69">
        <f t="shared" si="1547"/>
        <v>0</v>
      </c>
      <c r="BK9921" s="158" t="str">
        <f t="shared" si="1548"/>
        <v/>
      </c>
    </row>
    <row r="9922" spans="1:63" ht="12" customHeight="1" x14ac:dyDescent="0.2">
      <c r="A9922" s="8"/>
      <c r="B9922" s="7"/>
      <c r="C9922" s="7"/>
      <c r="D9922" s="7"/>
      <c r="E9922" s="7"/>
      <c r="F9922" s="7"/>
      <c r="G9922" s="7"/>
      <c r="H9922" s="7"/>
      <c r="I9922" s="10"/>
      <c r="J9922" s="25"/>
      <c r="K9922" s="250"/>
      <c r="L9922" s="31"/>
      <c r="M9922" s="9"/>
      <c r="N9922" s="11" t="s">
        <v>25</v>
      </c>
      <c r="O9922" s="39"/>
      <c r="P9922" s="47"/>
      <c r="Q9922" s="13"/>
      <c r="R9922" s="248">
        <f t="shared" si="1540"/>
        <v>0</v>
      </c>
      <c r="S9922" s="248">
        <f t="shared" si="1541"/>
        <v>0</v>
      </c>
      <c r="T9922" s="248">
        <f t="shared" si="1542"/>
        <v>0</v>
      </c>
      <c r="U9922" s="248">
        <f t="shared" si="1543"/>
        <v>0</v>
      </c>
      <c r="V9922" s="13"/>
      <c r="W9922" s="7"/>
      <c r="AT9922" s="130"/>
      <c r="BF9922" s="33">
        <f t="shared" si="1549"/>
        <v>41242</v>
      </c>
      <c r="BG9922" s="34">
        <f t="shared" si="1544"/>
        <v>82.88000000000001</v>
      </c>
      <c r="BH9922" s="32">
        <f t="shared" si="1545"/>
        <v>1</v>
      </c>
      <c r="BI9922" s="32">
        <f t="shared" si="1546"/>
        <v>0</v>
      </c>
      <c r="BJ9922" s="69">
        <f t="shared" si="1547"/>
        <v>0</v>
      </c>
      <c r="BK9922" s="158" t="str">
        <f t="shared" si="1548"/>
        <v/>
      </c>
    </row>
    <row r="9923" spans="1:63" ht="12" customHeight="1" x14ac:dyDescent="0.2">
      <c r="A9923" s="8"/>
      <c r="B9923" s="7"/>
      <c r="C9923" s="7"/>
      <c r="D9923" s="7"/>
      <c r="E9923" s="7"/>
      <c r="F9923" s="7"/>
      <c r="G9923" s="7"/>
      <c r="H9923" s="7"/>
      <c r="I9923" s="10"/>
      <c r="J9923" s="25"/>
      <c r="K9923" s="250"/>
      <c r="L9923" s="31"/>
      <c r="M9923" s="9"/>
      <c r="N9923" s="11" t="s">
        <v>25</v>
      </c>
      <c r="O9923" s="39"/>
      <c r="P9923" s="47"/>
      <c r="Q9923" s="13"/>
      <c r="R9923" s="248">
        <f t="shared" si="1540"/>
        <v>0</v>
      </c>
      <c r="S9923" s="248">
        <f t="shared" si="1541"/>
        <v>0</v>
      </c>
      <c r="T9923" s="248">
        <f t="shared" si="1542"/>
        <v>0</v>
      </c>
      <c r="U9923" s="248">
        <f t="shared" si="1543"/>
        <v>0</v>
      </c>
      <c r="V9923" s="13"/>
      <c r="W9923" s="7"/>
      <c r="AT9923" s="130"/>
      <c r="BF9923" s="33">
        <f t="shared" si="1549"/>
        <v>41242</v>
      </c>
      <c r="BG9923" s="34">
        <f t="shared" si="1544"/>
        <v>82.88000000000001</v>
      </c>
      <c r="BH9923" s="32">
        <f t="shared" si="1545"/>
        <v>1</v>
      </c>
      <c r="BI9923" s="32">
        <f t="shared" si="1546"/>
        <v>0</v>
      </c>
      <c r="BJ9923" s="69">
        <f t="shared" si="1547"/>
        <v>0</v>
      </c>
      <c r="BK9923" s="158" t="str">
        <f t="shared" si="1548"/>
        <v/>
      </c>
    </row>
    <row r="9924" spans="1:63" ht="12" customHeight="1" x14ac:dyDescent="0.2">
      <c r="A9924" s="8"/>
      <c r="B9924" s="7"/>
      <c r="C9924" s="7"/>
      <c r="D9924" s="7"/>
      <c r="E9924" s="7"/>
      <c r="F9924" s="7"/>
      <c r="G9924" s="7"/>
      <c r="H9924" s="7"/>
      <c r="I9924" s="10"/>
      <c r="J9924" s="25"/>
      <c r="K9924" s="250"/>
      <c r="L9924" s="31"/>
      <c r="M9924" s="9"/>
      <c r="N9924" s="11" t="s">
        <v>25</v>
      </c>
      <c r="O9924" s="39"/>
      <c r="P9924" s="47"/>
      <c r="Q9924" s="13"/>
      <c r="R9924" s="248">
        <f t="shared" si="1540"/>
        <v>0</v>
      </c>
      <c r="S9924" s="248">
        <f t="shared" si="1541"/>
        <v>0</v>
      </c>
      <c r="T9924" s="248">
        <f t="shared" si="1542"/>
        <v>0</v>
      </c>
      <c r="U9924" s="248">
        <f t="shared" si="1543"/>
        <v>0</v>
      </c>
      <c r="V9924" s="13"/>
      <c r="W9924" s="7"/>
      <c r="AT9924" s="130"/>
      <c r="BF9924" s="33">
        <f t="shared" si="1549"/>
        <v>41242</v>
      </c>
      <c r="BG9924" s="34">
        <f t="shared" si="1544"/>
        <v>82.88000000000001</v>
      </c>
      <c r="BH9924" s="32">
        <f t="shared" si="1545"/>
        <v>1</v>
      </c>
      <c r="BI9924" s="32">
        <f t="shared" si="1546"/>
        <v>0</v>
      </c>
      <c r="BJ9924" s="69">
        <f t="shared" si="1547"/>
        <v>0</v>
      </c>
      <c r="BK9924" s="158" t="str">
        <f t="shared" si="1548"/>
        <v/>
      </c>
    </row>
    <row r="9925" spans="1:63" ht="12" customHeight="1" x14ac:dyDescent="0.2">
      <c r="A9925" s="8"/>
      <c r="B9925" s="7"/>
      <c r="C9925" s="7"/>
      <c r="D9925" s="7"/>
      <c r="E9925" s="7"/>
      <c r="F9925" s="7"/>
      <c r="G9925" s="7"/>
      <c r="H9925" s="7"/>
      <c r="I9925" s="10"/>
      <c r="J9925" s="25"/>
      <c r="K9925" s="250"/>
      <c r="L9925" s="31"/>
      <c r="M9925" s="9"/>
      <c r="N9925" s="11" t="s">
        <v>25</v>
      </c>
      <c r="O9925" s="39"/>
      <c r="P9925" s="47"/>
      <c r="Q9925" s="13"/>
      <c r="R9925" s="248">
        <f t="shared" si="1540"/>
        <v>0</v>
      </c>
      <c r="S9925" s="248">
        <f t="shared" si="1541"/>
        <v>0</v>
      </c>
      <c r="T9925" s="248">
        <f t="shared" si="1542"/>
        <v>0</v>
      </c>
      <c r="U9925" s="248">
        <f t="shared" si="1543"/>
        <v>0</v>
      </c>
      <c r="V9925" s="13"/>
      <c r="W9925" s="7"/>
      <c r="AT9925" s="130"/>
      <c r="BF9925" s="33">
        <f t="shared" si="1549"/>
        <v>41242</v>
      </c>
      <c r="BG9925" s="34">
        <f t="shared" si="1544"/>
        <v>82.88000000000001</v>
      </c>
      <c r="BH9925" s="32">
        <f t="shared" si="1545"/>
        <v>1</v>
      </c>
      <c r="BI9925" s="32">
        <f t="shared" si="1546"/>
        <v>0</v>
      </c>
      <c r="BJ9925" s="69">
        <f t="shared" si="1547"/>
        <v>0</v>
      </c>
      <c r="BK9925" s="158" t="str">
        <f t="shared" si="1548"/>
        <v/>
      </c>
    </row>
    <row r="9926" spans="1:63" ht="12" customHeight="1" x14ac:dyDescent="0.2">
      <c r="A9926" s="8"/>
      <c r="B9926" s="7"/>
      <c r="C9926" s="7"/>
      <c r="D9926" s="7"/>
      <c r="E9926" s="7"/>
      <c r="F9926" s="7"/>
      <c r="G9926" s="7"/>
      <c r="H9926" s="7"/>
      <c r="I9926" s="10"/>
      <c r="J9926" s="25"/>
      <c r="K9926" s="250"/>
      <c r="L9926" s="31"/>
      <c r="M9926" s="9"/>
      <c r="N9926" s="11" t="s">
        <v>25</v>
      </c>
      <c r="O9926" s="39"/>
      <c r="P9926" s="47"/>
      <c r="Q9926" s="13"/>
      <c r="R9926" s="248">
        <f t="shared" si="1540"/>
        <v>0</v>
      </c>
      <c r="S9926" s="248">
        <f t="shared" si="1541"/>
        <v>0</v>
      </c>
      <c r="T9926" s="248">
        <f t="shared" si="1542"/>
        <v>0</v>
      </c>
      <c r="U9926" s="248">
        <f t="shared" si="1543"/>
        <v>0</v>
      </c>
      <c r="V9926" s="13"/>
      <c r="W9926" s="7"/>
      <c r="AT9926" s="130"/>
      <c r="BF9926" s="33">
        <f t="shared" si="1549"/>
        <v>41242</v>
      </c>
      <c r="BG9926" s="34">
        <f t="shared" si="1544"/>
        <v>82.88000000000001</v>
      </c>
      <c r="BH9926" s="32">
        <f t="shared" si="1545"/>
        <v>1</v>
      </c>
      <c r="BI9926" s="32">
        <f t="shared" si="1546"/>
        <v>0</v>
      </c>
      <c r="BJ9926" s="69">
        <f t="shared" si="1547"/>
        <v>0</v>
      </c>
      <c r="BK9926" s="158" t="str">
        <f t="shared" si="1548"/>
        <v/>
      </c>
    </row>
    <row r="9927" spans="1:63" ht="12" customHeight="1" x14ac:dyDescent="0.2">
      <c r="A9927" s="8"/>
      <c r="B9927" s="7"/>
      <c r="C9927" s="7"/>
      <c r="D9927" s="7"/>
      <c r="E9927" s="7"/>
      <c r="F9927" s="7"/>
      <c r="G9927" s="7"/>
      <c r="H9927" s="7"/>
      <c r="I9927" s="10"/>
      <c r="J9927" s="25"/>
      <c r="K9927" s="250"/>
      <c r="L9927" s="31"/>
      <c r="M9927" s="9"/>
      <c r="N9927" s="11" t="s">
        <v>25</v>
      </c>
      <c r="O9927" s="39"/>
      <c r="P9927" s="47"/>
      <c r="Q9927" s="13"/>
      <c r="R9927" s="248">
        <f t="shared" si="1540"/>
        <v>0</v>
      </c>
      <c r="S9927" s="248">
        <f t="shared" si="1541"/>
        <v>0</v>
      </c>
      <c r="T9927" s="248">
        <f t="shared" si="1542"/>
        <v>0</v>
      </c>
      <c r="U9927" s="248">
        <f t="shared" si="1543"/>
        <v>0</v>
      </c>
      <c r="V9927" s="13"/>
      <c r="W9927" s="7"/>
      <c r="AT9927" s="130"/>
      <c r="BF9927" s="33">
        <f t="shared" si="1549"/>
        <v>41242</v>
      </c>
      <c r="BG9927" s="34">
        <f t="shared" si="1544"/>
        <v>82.88000000000001</v>
      </c>
      <c r="BH9927" s="32">
        <f t="shared" si="1545"/>
        <v>1</v>
      </c>
      <c r="BI9927" s="32">
        <f t="shared" si="1546"/>
        <v>0</v>
      </c>
      <c r="BJ9927" s="69">
        <f t="shared" si="1547"/>
        <v>0</v>
      </c>
      <c r="BK9927" s="158" t="str">
        <f t="shared" si="1548"/>
        <v/>
      </c>
    </row>
    <row r="9928" spans="1:63" ht="12" customHeight="1" x14ac:dyDescent="0.2">
      <c r="A9928" s="8"/>
      <c r="B9928" s="7"/>
      <c r="C9928" s="7"/>
      <c r="D9928" s="7"/>
      <c r="E9928" s="7"/>
      <c r="F9928" s="7"/>
      <c r="G9928" s="7"/>
      <c r="H9928" s="7"/>
      <c r="I9928" s="10"/>
      <c r="J9928" s="25"/>
      <c r="K9928" s="250"/>
      <c r="L9928" s="31"/>
      <c r="M9928" s="9"/>
      <c r="N9928" s="11" t="s">
        <v>25</v>
      </c>
      <c r="O9928" s="39"/>
      <c r="P9928" s="47"/>
      <c r="Q9928" s="13"/>
      <c r="R9928" s="248">
        <f t="shared" si="1540"/>
        <v>0</v>
      </c>
      <c r="S9928" s="248">
        <f t="shared" si="1541"/>
        <v>0</v>
      </c>
      <c r="T9928" s="248">
        <f t="shared" si="1542"/>
        <v>0</v>
      </c>
      <c r="U9928" s="248">
        <f t="shared" si="1543"/>
        <v>0</v>
      </c>
      <c r="V9928" s="13"/>
      <c r="W9928" s="7"/>
      <c r="AT9928" s="130"/>
      <c r="BF9928" s="33">
        <f t="shared" si="1549"/>
        <v>41242</v>
      </c>
      <c r="BG9928" s="34">
        <f t="shared" si="1544"/>
        <v>82.88000000000001</v>
      </c>
      <c r="BH9928" s="32">
        <f t="shared" si="1545"/>
        <v>1</v>
      </c>
      <c r="BI9928" s="32">
        <f t="shared" si="1546"/>
        <v>0</v>
      </c>
      <c r="BJ9928" s="69">
        <f t="shared" si="1547"/>
        <v>0</v>
      </c>
      <c r="BK9928" s="158" t="str">
        <f t="shared" si="1548"/>
        <v/>
      </c>
    </row>
    <row r="9929" spans="1:63" ht="12" customHeight="1" x14ac:dyDescent="0.2">
      <c r="A9929" s="8"/>
      <c r="B9929" s="7"/>
      <c r="C9929" s="7"/>
      <c r="D9929" s="7"/>
      <c r="E9929" s="7"/>
      <c r="F9929" s="7"/>
      <c r="G9929" s="7"/>
      <c r="H9929" s="7"/>
      <c r="I9929" s="10"/>
      <c r="J9929" s="25"/>
      <c r="K9929" s="250"/>
      <c r="L9929" s="31"/>
      <c r="M9929" s="9"/>
      <c r="N9929" s="11" t="s">
        <v>25</v>
      </c>
      <c r="O9929" s="39"/>
      <c r="P9929" s="47"/>
      <c r="Q9929" s="13"/>
      <c r="R9929" s="248">
        <f t="shared" si="1540"/>
        <v>0</v>
      </c>
      <c r="S9929" s="248">
        <f t="shared" si="1541"/>
        <v>0</v>
      </c>
      <c r="T9929" s="248">
        <f t="shared" si="1542"/>
        <v>0</v>
      </c>
      <c r="U9929" s="248">
        <f t="shared" si="1543"/>
        <v>0</v>
      </c>
      <c r="V9929" s="13"/>
      <c r="W9929" s="7"/>
      <c r="AT9929" s="130"/>
      <c r="BF9929" s="33">
        <f t="shared" si="1549"/>
        <v>41242</v>
      </c>
      <c r="BG9929" s="34">
        <f t="shared" si="1544"/>
        <v>82.88000000000001</v>
      </c>
      <c r="BH9929" s="32">
        <f t="shared" si="1545"/>
        <v>1</v>
      </c>
      <c r="BI9929" s="32">
        <f t="shared" si="1546"/>
        <v>0</v>
      </c>
      <c r="BJ9929" s="69">
        <f t="shared" si="1547"/>
        <v>0</v>
      </c>
      <c r="BK9929" s="158" t="str">
        <f t="shared" si="1548"/>
        <v/>
      </c>
    </row>
    <row r="9930" spans="1:63" ht="12" customHeight="1" x14ac:dyDescent="0.2">
      <c r="A9930" s="8"/>
      <c r="B9930" s="7"/>
      <c r="C9930" s="7"/>
      <c r="D9930" s="7"/>
      <c r="E9930" s="7"/>
      <c r="F9930" s="7"/>
      <c r="G9930" s="7"/>
      <c r="H9930" s="7"/>
      <c r="I9930" s="10"/>
      <c r="J9930" s="25"/>
      <c r="K9930" s="250"/>
      <c r="L9930" s="31"/>
      <c r="M9930" s="9"/>
      <c r="N9930" s="11" t="s">
        <v>25</v>
      </c>
      <c r="O9930" s="39"/>
      <c r="P9930" s="47"/>
      <c r="Q9930" s="13"/>
      <c r="R9930" s="248">
        <f t="shared" si="1540"/>
        <v>0</v>
      </c>
      <c r="S9930" s="248">
        <f t="shared" si="1541"/>
        <v>0</v>
      </c>
      <c r="T9930" s="248">
        <f t="shared" si="1542"/>
        <v>0</v>
      </c>
      <c r="U9930" s="248">
        <f t="shared" si="1543"/>
        <v>0</v>
      </c>
      <c r="V9930" s="13"/>
      <c r="W9930" s="7"/>
      <c r="AT9930" s="130"/>
      <c r="BF9930" s="33">
        <f t="shared" si="1549"/>
        <v>41242</v>
      </c>
      <c r="BG9930" s="34">
        <f t="shared" si="1544"/>
        <v>82.88000000000001</v>
      </c>
      <c r="BH9930" s="32">
        <f t="shared" si="1545"/>
        <v>1</v>
      </c>
      <c r="BI9930" s="32">
        <f t="shared" si="1546"/>
        <v>0</v>
      </c>
      <c r="BJ9930" s="69">
        <f t="shared" si="1547"/>
        <v>0</v>
      </c>
      <c r="BK9930" s="158" t="str">
        <f t="shared" si="1548"/>
        <v/>
      </c>
    </row>
    <row r="9931" spans="1:63" ht="12" customHeight="1" x14ac:dyDescent="0.2">
      <c r="A9931" s="8"/>
      <c r="B9931" s="7"/>
      <c r="C9931" s="7"/>
      <c r="D9931" s="7"/>
      <c r="E9931" s="7"/>
      <c r="F9931" s="7"/>
      <c r="G9931" s="7"/>
      <c r="H9931" s="7"/>
      <c r="I9931" s="10"/>
      <c r="J9931" s="25"/>
      <c r="K9931" s="250"/>
      <c r="L9931" s="31"/>
      <c r="M9931" s="9"/>
      <c r="N9931" s="11" t="s">
        <v>25</v>
      </c>
      <c r="O9931" s="39"/>
      <c r="P9931" s="47"/>
      <c r="Q9931" s="13"/>
      <c r="R9931" s="248">
        <f t="shared" ref="R9931:R9994" si="1550">IF(N9931&lt;&gt;"M",ROUND(IF(M9931&lt;&gt;"Y",IF(P9931&lt;&gt;"Y",K9931,K9931*(BH9931-1)),0),ROUNDING),"")</f>
        <v>0</v>
      </c>
      <c r="S9931" s="248">
        <f t="shared" ref="S9931:S9994" si="1551">IF(N9931&lt;&gt;"M",ROUND(IF(O9931&gt;0,IF(M9931="Y",BI9931*(1-O9931),IF(BI9931&gt;R9931,R9931 + (BI9931 - R9931)*(1-O9931),BI9931)),BI9931),ROUNDING),"")</f>
        <v>0</v>
      </c>
      <c r="T9931" s="248">
        <f t="shared" ref="T9931:T9994" si="1552">IF(N9931&lt;&gt;"M",ROUND(IF(O9931&gt;0,IF(M9931="Y",BJ9931*(1-O9931),IF(BJ9931&gt;R9931,R9931 + (BJ9931 - R9931)*(1-O9931),BJ9931)),BJ9931),ROUNDING),"")</f>
        <v>0</v>
      </c>
      <c r="U9931" s="248">
        <f t="shared" ref="U9931:U9994" si="1553">IF(N9931&lt;&gt;"M",ROUND(IF(OR(N9931="P",N9931=""),0,IF(OR(M9931="N",M9931=""),T9931-R9931,T9931)),ROUNDING),"")</f>
        <v>0</v>
      </c>
      <c r="V9931" s="13"/>
      <c r="W9931" s="7"/>
      <c r="AT9931" s="130"/>
      <c r="BF9931" s="33">
        <f t="shared" si="1549"/>
        <v>41242</v>
      </c>
      <c r="BG9931" s="34">
        <f t="shared" ref="BG9931:BG9994" si="1554">IF(N9931&lt;&gt;"M",BG9930+U9931,BG9930)</f>
        <v>82.88000000000001</v>
      </c>
      <c r="BH9931" s="32">
        <f t="shared" ref="BH9931:BH9994" si="1555">IF(L9931&lt;&gt;"",IF(ODDS_TYPE=1,L9931,IF(ODDS_TYPE=2,IF(L9931&gt;0,1+L9931/100,IF(L9931&lt;0,1-100/L9931,1)),IF(ODDS_TYPE=3,1+L9931,IF(ODDS_TYPE=4,1+L9931,IF(ODDS_TYPE=5,IF(L9931&gt;0,1+L9931,1-1/L9931),IF(ODDS_TYPE=6,IF(L9931&gt;=0,L9931+1,1-1/L9931),1)))))),1)</f>
        <v>1</v>
      </c>
      <c r="BI9931" s="32">
        <f t="shared" ref="BI9931:BI9994" si="1556">IF(P9931&lt;&gt;"Y",IF(M9931&lt;&gt;"Y",K9931*BH9931,K9931*BH9931 - K9931),IF(M9931&lt;&gt;"Y",K9931*BH9931,K9931))</f>
        <v>0</v>
      </c>
      <c r="BJ9931" s="69">
        <f t="shared" ref="BJ9931:BJ9994" si="1557">IF(P9931&lt;&gt;"Y",
IF(M9931&lt;&gt;"Y",
IF(N9931="Y",K9931*BH9931,IF(N9931="P",0,IF(OR(N9931="R",N9931="PU"),K9931,IF(N9931="H",K9931*BH9931*0.5,IF(N9931="HW",K9931*0.5*(1 + BH9931),IF(N9931="HL",K9931*0.5,0)))))),
IF(N9931="Y",K9931*BH9931 - K9931,IF(N9931="P",0,IF(OR(N9931="R",N9931="PU"),0,IF(N9931="H",IF(BH9931&gt;2,0.5*K9931*BH9931 - K9931,0),IF(N9931="HW",K9931*0.5*(1 + BH9931) - K9931,IF(N9931="HL",0,0))))))),
IF(M9931&lt;&gt;"Y",
IF(N9931="Y",K9931*BH9931,IF(N9931="P",0,IF(OR(N9931="R",N9931="PU"),K9931*(BH9931-1),IF(N9931="H",K9931*BH9931*0.5,IF(N9931="HW",K9931*(BH9931-1)*0.5,IF(N9931="HL",K9931*BH9931 - K9931*0.5,0)))))),
IF(N9931="Y",K9931,IF(N9931="P",0,IF(OR(N9931="R",N9931="PU"),0,IF(N9931="H",IF(BH9931&lt;2,K9931*BH9931*0.5 - K9931*(BH9931-1),0),IF(N9931="HW",0,IF(N9931="HL",K9931*0.5,0)))))))
)</f>
        <v>0</v>
      </c>
      <c r="BK9931" s="158" t="str">
        <f t="shared" ref="BK9931:BK9994" si="1558">IF(FILT_M=1,IF(LEN(C9931)&gt;0,C9931,""),IF(FILT_M=2,IF(LEN(E9931)&gt;0,E9931,""),IF(FILT_M=3,IF(LEN(F9931)&gt;0,F9931,""),IF(FILT_M=4,IF(LEN(G9931)&gt;0,G9931,""),""))))</f>
        <v/>
      </c>
    </row>
    <row r="9932" spans="1:63" ht="12" customHeight="1" x14ac:dyDescent="0.2">
      <c r="A9932" s="8"/>
      <c r="B9932" s="7"/>
      <c r="C9932" s="7"/>
      <c r="D9932" s="7"/>
      <c r="E9932" s="7"/>
      <c r="F9932" s="7"/>
      <c r="G9932" s="7"/>
      <c r="H9932" s="7"/>
      <c r="I9932" s="10"/>
      <c r="J9932" s="25"/>
      <c r="K9932" s="250"/>
      <c r="L9932" s="31"/>
      <c r="M9932" s="9"/>
      <c r="N9932" s="11" t="s">
        <v>25</v>
      </c>
      <c r="O9932" s="39"/>
      <c r="P9932" s="47"/>
      <c r="Q9932" s="13"/>
      <c r="R9932" s="248">
        <f t="shared" si="1550"/>
        <v>0</v>
      </c>
      <c r="S9932" s="248">
        <f t="shared" si="1551"/>
        <v>0</v>
      </c>
      <c r="T9932" s="248">
        <f t="shared" si="1552"/>
        <v>0</v>
      </c>
      <c r="U9932" s="248">
        <f t="shared" si="1553"/>
        <v>0</v>
      </c>
      <c r="V9932" s="13"/>
      <c r="W9932" s="7"/>
      <c r="AT9932" s="130"/>
      <c r="BF9932" s="33">
        <f t="shared" ref="BF9932:BF9995" si="1559">IF(A9932&gt;2,A9932,BF9931)</f>
        <v>41242</v>
      </c>
      <c r="BG9932" s="34">
        <f t="shared" si="1554"/>
        <v>82.88000000000001</v>
      </c>
      <c r="BH9932" s="32">
        <f t="shared" si="1555"/>
        <v>1</v>
      </c>
      <c r="BI9932" s="32">
        <f t="shared" si="1556"/>
        <v>0</v>
      </c>
      <c r="BJ9932" s="69">
        <f t="shared" si="1557"/>
        <v>0</v>
      </c>
      <c r="BK9932" s="158" t="str">
        <f t="shared" si="1558"/>
        <v/>
      </c>
    </row>
    <row r="9933" spans="1:63" ht="12" customHeight="1" x14ac:dyDescent="0.2">
      <c r="A9933" s="8"/>
      <c r="B9933" s="7"/>
      <c r="C9933" s="7"/>
      <c r="D9933" s="7"/>
      <c r="E9933" s="7"/>
      <c r="F9933" s="7"/>
      <c r="G9933" s="7"/>
      <c r="H9933" s="7"/>
      <c r="I9933" s="10"/>
      <c r="J9933" s="25"/>
      <c r="K9933" s="250"/>
      <c r="L9933" s="31"/>
      <c r="M9933" s="9"/>
      <c r="N9933" s="11" t="s">
        <v>25</v>
      </c>
      <c r="O9933" s="39"/>
      <c r="P9933" s="47"/>
      <c r="Q9933" s="13"/>
      <c r="R9933" s="248">
        <f t="shared" si="1550"/>
        <v>0</v>
      </c>
      <c r="S9933" s="248">
        <f t="shared" si="1551"/>
        <v>0</v>
      </c>
      <c r="T9933" s="248">
        <f t="shared" si="1552"/>
        <v>0</v>
      </c>
      <c r="U9933" s="248">
        <f t="shared" si="1553"/>
        <v>0</v>
      </c>
      <c r="V9933" s="13"/>
      <c r="W9933" s="7"/>
      <c r="AT9933" s="130"/>
      <c r="BF9933" s="33">
        <f t="shared" si="1559"/>
        <v>41242</v>
      </c>
      <c r="BG9933" s="34">
        <f t="shared" si="1554"/>
        <v>82.88000000000001</v>
      </c>
      <c r="BH9933" s="32">
        <f t="shared" si="1555"/>
        <v>1</v>
      </c>
      <c r="BI9933" s="32">
        <f t="shared" si="1556"/>
        <v>0</v>
      </c>
      <c r="BJ9933" s="69">
        <f t="shared" si="1557"/>
        <v>0</v>
      </c>
      <c r="BK9933" s="158" t="str">
        <f t="shared" si="1558"/>
        <v/>
      </c>
    </row>
    <row r="9934" spans="1:63" ht="12" customHeight="1" x14ac:dyDescent="0.2">
      <c r="A9934" s="8"/>
      <c r="B9934" s="7"/>
      <c r="C9934" s="7"/>
      <c r="D9934" s="7"/>
      <c r="E9934" s="7"/>
      <c r="F9934" s="7"/>
      <c r="G9934" s="7"/>
      <c r="H9934" s="7"/>
      <c r="I9934" s="10"/>
      <c r="J9934" s="25"/>
      <c r="K9934" s="250"/>
      <c r="L9934" s="31"/>
      <c r="M9934" s="9"/>
      <c r="N9934" s="11" t="s">
        <v>25</v>
      </c>
      <c r="O9934" s="39"/>
      <c r="P9934" s="47"/>
      <c r="Q9934" s="13"/>
      <c r="R9934" s="248">
        <f t="shared" si="1550"/>
        <v>0</v>
      </c>
      <c r="S9934" s="248">
        <f t="shared" si="1551"/>
        <v>0</v>
      </c>
      <c r="T9934" s="248">
        <f t="shared" si="1552"/>
        <v>0</v>
      </c>
      <c r="U9934" s="248">
        <f t="shared" si="1553"/>
        <v>0</v>
      </c>
      <c r="V9934" s="13"/>
      <c r="W9934" s="7"/>
      <c r="AT9934" s="130"/>
      <c r="BF9934" s="33">
        <f t="shared" si="1559"/>
        <v>41242</v>
      </c>
      <c r="BG9934" s="34">
        <f t="shared" si="1554"/>
        <v>82.88000000000001</v>
      </c>
      <c r="BH9934" s="32">
        <f t="shared" si="1555"/>
        <v>1</v>
      </c>
      <c r="BI9934" s="32">
        <f t="shared" si="1556"/>
        <v>0</v>
      </c>
      <c r="BJ9934" s="69">
        <f t="shared" si="1557"/>
        <v>0</v>
      </c>
      <c r="BK9934" s="158" t="str">
        <f t="shared" si="1558"/>
        <v/>
      </c>
    </row>
    <row r="9935" spans="1:63" ht="12" customHeight="1" x14ac:dyDescent="0.2">
      <c r="A9935" s="8"/>
      <c r="B9935" s="7"/>
      <c r="C9935" s="7"/>
      <c r="D9935" s="7"/>
      <c r="E9935" s="7"/>
      <c r="F9935" s="7"/>
      <c r="G9935" s="7"/>
      <c r="H9935" s="7"/>
      <c r="I9935" s="10"/>
      <c r="J9935" s="25"/>
      <c r="K9935" s="250"/>
      <c r="L9935" s="31"/>
      <c r="M9935" s="9"/>
      <c r="N9935" s="11" t="s">
        <v>25</v>
      </c>
      <c r="O9935" s="39"/>
      <c r="P9935" s="47"/>
      <c r="Q9935" s="13"/>
      <c r="R9935" s="248">
        <f t="shared" si="1550"/>
        <v>0</v>
      </c>
      <c r="S9935" s="248">
        <f t="shared" si="1551"/>
        <v>0</v>
      </c>
      <c r="T9935" s="248">
        <f t="shared" si="1552"/>
        <v>0</v>
      </c>
      <c r="U9935" s="248">
        <f t="shared" si="1553"/>
        <v>0</v>
      </c>
      <c r="V9935" s="13"/>
      <c r="W9935" s="7"/>
      <c r="AT9935" s="130"/>
      <c r="BF9935" s="33">
        <f t="shared" si="1559"/>
        <v>41242</v>
      </c>
      <c r="BG9935" s="34">
        <f t="shared" si="1554"/>
        <v>82.88000000000001</v>
      </c>
      <c r="BH9935" s="32">
        <f t="shared" si="1555"/>
        <v>1</v>
      </c>
      <c r="BI9935" s="32">
        <f t="shared" si="1556"/>
        <v>0</v>
      </c>
      <c r="BJ9935" s="69">
        <f t="shared" si="1557"/>
        <v>0</v>
      </c>
      <c r="BK9935" s="158" t="str">
        <f t="shared" si="1558"/>
        <v/>
      </c>
    </row>
    <row r="9936" spans="1:63" ht="12" customHeight="1" x14ac:dyDescent="0.2">
      <c r="A9936" s="8"/>
      <c r="B9936" s="7"/>
      <c r="C9936" s="7"/>
      <c r="D9936" s="7"/>
      <c r="E9936" s="7"/>
      <c r="F9936" s="7"/>
      <c r="G9936" s="7"/>
      <c r="H9936" s="7"/>
      <c r="I9936" s="10"/>
      <c r="J9936" s="25"/>
      <c r="K9936" s="250"/>
      <c r="L9936" s="31"/>
      <c r="M9936" s="9"/>
      <c r="N9936" s="11" t="s">
        <v>25</v>
      </c>
      <c r="O9936" s="39"/>
      <c r="P9936" s="47"/>
      <c r="Q9936" s="13"/>
      <c r="R9936" s="248">
        <f t="shared" si="1550"/>
        <v>0</v>
      </c>
      <c r="S9936" s="248">
        <f t="shared" si="1551"/>
        <v>0</v>
      </c>
      <c r="T9936" s="248">
        <f t="shared" si="1552"/>
        <v>0</v>
      </c>
      <c r="U9936" s="248">
        <f t="shared" si="1553"/>
        <v>0</v>
      </c>
      <c r="V9936" s="13"/>
      <c r="W9936" s="7"/>
      <c r="AT9936" s="130"/>
      <c r="BF9936" s="33">
        <f t="shared" si="1559"/>
        <v>41242</v>
      </c>
      <c r="BG9936" s="34">
        <f t="shared" si="1554"/>
        <v>82.88000000000001</v>
      </c>
      <c r="BH9936" s="32">
        <f t="shared" si="1555"/>
        <v>1</v>
      </c>
      <c r="BI9936" s="32">
        <f t="shared" si="1556"/>
        <v>0</v>
      </c>
      <c r="BJ9936" s="69">
        <f t="shared" si="1557"/>
        <v>0</v>
      </c>
      <c r="BK9936" s="158" t="str">
        <f t="shared" si="1558"/>
        <v/>
      </c>
    </row>
    <row r="9937" spans="1:63" ht="12" customHeight="1" x14ac:dyDescent="0.2">
      <c r="A9937" s="8"/>
      <c r="B9937" s="7"/>
      <c r="C9937" s="7"/>
      <c r="D9937" s="7"/>
      <c r="E9937" s="7"/>
      <c r="F9937" s="7"/>
      <c r="G9937" s="7"/>
      <c r="H9937" s="7"/>
      <c r="I9937" s="10"/>
      <c r="J9937" s="25"/>
      <c r="K9937" s="250"/>
      <c r="L9937" s="31"/>
      <c r="M9937" s="9"/>
      <c r="N9937" s="11" t="s">
        <v>25</v>
      </c>
      <c r="O9937" s="39"/>
      <c r="P9937" s="47"/>
      <c r="Q9937" s="13"/>
      <c r="R9937" s="248">
        <f t="shared" si="1550"/>
        <v>0</v>
      </c>
      <c r="S9937" s="248">
        <f t="shared" si="1551"/>
        <v>0</v>
      </c>
      <c r="T9937" s="248">
        <f t="shared" si="1552"/>
        <v>0</v>
      </c>
      <c r="U9937" s="248">
        <f t="shared" si="1553"/>
        <v>0</v>
      </c>
      <c r="V9937" s="13"/>
      <c r="W9937" s="7"/>
      <c r="AT9937" s="130"/>
      <c r="BF9937" s="33">
        <f t="shared" si="1559"/>
        <v>41242</v>
      </c>
      <c r="BG9937" s="34">
        <f t="shared" si="1554"/>
        <v>82.88000000000001</v>
      </c>
      <c r="BH9937" s="32">
        <f t="shared" si="1555"/>
        <v>1</v>
      </c>
      <c r="BI9937" s="32">
        <f t="shared" si="1556"/>
        <v>0</v>
      </c>
      <c r="BJ9937" s="69">
        <f t="shared" si="1557"/>
        <v>0</v>
      </c>
      <c r="BK9937" s="158" t="str">
        <f t="shared" si="1558"/>
        <v/>
      </c>
    </row>
    <row r="9938" spans="1:63" ht="12" customHeight="1" x14ac:dyDescent="0.2">
      <c r="A9938" s="8"/>
      <c r="B9938" s="7"/>
      <c r="C9938" s="7"/>
      <c r="D9938" s="7"/>
      <c r="E9938" s="7"/>
      <c r="F9938" s="7"/>
      <c r="G9938" s="7"/>
      <c r="H9938" s="7"/>
      <c r="I9938" s="10"/>
      <c r="J9938" s="25"/>
      <c r="K9938" s="250"/>
      <c r="L9938" s="31"/>
      <c r="M9938" s="9"/>
      <c r="N9938" s="11" t="s">
        <v>25</v>
      </c>
      <c r="O9938" s="39"/>
      <c r="P9938" s="47"/>
      <c r="Q9938" s="13"/>
      <c r="R9938" s="248">
        <f t="shared" si="1550"/>
        <v>0</v>
      </c>
      <c r="S9938" s="248">
        <f t="shared" si="1551"/>
        <v>0</v>
      </c>
      <c r="T9938" s="248">
        <f t="shared" si="1552"/>
        <v>0</v>
      </c>
      <c r="U9938" s="248">
        <f t="shared" si="1553"/>
        <v>0</v>
      </c>
      <c r="V9938" s="13"/>
      <c r="W9938" s="7"/>
      <c r="AT9938" s="130"/>
      <c r="BF9938" s="33">
        <f t="shared" si="1559"/>
        <v>41242</v>
      </c>
      <c r="BG9938" s="34">
        <f t="shared" si="1554"/>
        <v>82.88000000000001</v>
      </c>
      <c r="BH9938" s="32">
        <f t="shared" si="1555"/>
        <v>1</v>
      </c>
      <c r="BI9938" s="32">
        <f t="shared" si="1556"/>
        <v>0</v>
      </c>
      <c r="BJ9938" s="69">
        <f t="shared" si="1557"/>
        <v>0</v>
      </c>
      <c r="BK9938" s="158" t="str">
        <f t="shared" si="1558"/>
        <v/>
      </c>
    </row>
    <row r="9939" spans="1:63" ht="12" customHeight="1" x14ac:dyDescent="0.2">
      <c r="A9939" s="8"/>
      <c r="B9939" s="7"/>
      <c r="C9939" s="7"/>
      <c r="D9939" s="7"/>
      <c r="E9939" s="7"/>
      <c r="F9939" s="7"/>
      <c r="G9939" s="7"/>
      <c r="H9939" s="7"/>
      <c r="I9939" s="10"/>
      <c r="J9939" s="25"/>
      <c r="K9939" s="250"/>
      <c r="L9939" s="31"/>
      <c r="M9939" s="9"/>
      <c r="N9939" s="11" t="s">
        <v>25</v>
      </c>
      <c r="O9939" s="39"/>
      <c r="P9939" s="47"/>
      <c r="Q9939" s="13"/>
      <c r="R9939" s="248">
        <f t="shared" si="1550"/>
        <v>0</v>
      </c>
      <c r="S9939" s="248">
        <f t="shared" si="1551"/>
        <v>0</v>
      </c>
      <c r="T9939" s="248">
        <f t="shared" si="1552"/>
        <v>0</v>
      </c>
      <c r="U9939" s="248">
        <f t="shared" si="1553"/>
        <v>0</v>
      </c>
      <c r="V9939" s="13"/>
      <c r="W9939" s="7"/>
      <c r="AT9939" s="130"/>
      <c r="BF9939" s="33">
        <f t="shared" si="1559"/>
        <v>41242</v>
      </c>
      <c r="BG9939" s="34">
        <f t="shared" si="1554"/>
        <v>82.88000000000001</v>
      </c>
      <c r="BH9939" s="32">
        <f t="shared" si="1555"/>
        <v>1</v>
      </c>
      <c r="BI9939" s="32">
        <f t="shared" si="1556"/>
        <v>0</v>
      </c>
      <c r="BJ9939" s="69">
        <f t="shared" si="1557"/>
        <v>0</v>
      </c>
      <c r="BK9939" s="158" t="str">
        <f t="shared" si="1558"/>
        <v/>
      </c>
    </row>
    <row r="9940" spans="1:63" ht="12" customHeight="1" x14ac:dyDescent="0.2">
      <c r="A9940" s="8"/>
      <c r="B9940" s="7"/>
      <c r="C9940" s="7"/>
      <c r="D9940" s="7"/>
      <c r="E9940" s="7"/>
      <c r="F9940" s="7"/>
      <c r="G9940" s="7"/>
      <c r="H9940" s="7"/>
      <c r="I9940" s="10"/>
      <c r="J9940" s="25"/>
      <c r="K9940" s="250"/>
      <c r="L9940" s="31"/>
      <c r="M9940" s="9"/>
      <c r="N9940" s="11" t="s">
        <v>25</v>
      </c>
      <c r="O9940" s="39"/>
      <c r="P9940" s="47"/>
      <c r="Q9940" s="13"/>
      <c r="R9940" s="248">
        <f t="shared" si="1550"/>
        <v>0</v>
      </c>
      <c r="S9940" s="248">
        <f t="shared" si="1551"/>
        <v>0</v>
      </c>
      <c r="T9940" s="248">
        <f t="shared" si="1552"/>
        <v>0</v>
      </c>
      <c r="U9940" s="248">
        <f t="shared" si="1553"/>
        <v>0</v>
      </c>
      <c r="V9940" s="13"/>
      <c r="W9940" s="7"/>
      <c r="AT9940" s="130"/>
      <c r="BF9940" s="33">
        <f t="shared" si="1559"/>
        <v>41242</v>
      </c>
      <c r="BG9940" s="34">
        <f t="shared" si="1554"/>
        <v>82.88000000000001</v>
      </c>
      <c r="BH9940" s="32">
        <f t="shared" si="1555"/>
        <v>1</v>
      </c>
      <c r="BI9940" s="32">
        <f t="shared" si="1556"/>
        <v>0</v>
      </c>
      <c r="BJ9940" s="69">
        <f t="shared" si="1557"/>
        <v>0</v>
      </c>
      <c r="BK9940" s="158" t="str">
        <f t="shared" si="1558"/>
        <v/>
      </c>
    </row>
    <row r="9941" spans="1:63" ht="12" customHeight="1" x14ac:dyDescent="0.2">
      <c r="A9941" s="8"/>
      <c r="B9941" s="7"/>
      <c r="C9941" s="7"/>
      <c r="D9941" s="7"/>
      <c r="E9941" s="7"/>
      <c r="F9941" s="7"/>
      <c r="G9941" s="7"/>
      <c r="H9941" s="7"/>
      <c r="I9941" s="10"/>
      <c r="J9941" s="25"/>
      <c r="K9941" s="250"/>
      <c r="L9941" s="31"/>
      <c r="M9941" s="9"/>
      <c r="N9941" s="11" t="s">
        <v>25</v>
      </c>
      <c r="O9941" s="39"/>
      <c r="P9941" s="47"/>
      <c r="Q9941" s="13"/>
      <c r="R9941" s="248">
        <f t="shared" si="1550"/>
        <v>0</v>
      </c>
      <c r="S9941" s="248">
        <f t="shared" si="1551"/>
        <v>0</v>
      </c>
      <c r="T9941" s="248">
        <f t="shared" si="1552"/>
        <v>0</v>
      </c>
      <c r="U9941" s="248">
        <f t="shared" si="1553"/>
        <v>0</v>
      </c>
      <c r="V9941" s="13"/>
      <c r="W9941" s="7"/>
      <c r="AT9941" s="130"/>
      <c r="BF9941" s="33">
        <f t="shared" si="1559"/>
        <v>41242</v>
      </c>
      <c r="BG9941" s="34">
        <f t="shared" si="1554"/>
        <v>82.88000000000001</v>
      </c>
      <c r="BH9941" s="32">
        <f t="shared" si="1555"/>
        <v>1</v>
      </c>
      <c r="BI9941" s="32">
        <f t="shared" si="1556"/>
        <v>0</v>
      </c>
      <c r="BJ9941" s="69">
        <f t="shared" si="1557"/>
        <v>0</v>
      </c>
      <c r="BK9941" s="158" t="str">
        <f t="shared" si="1558"/>
        <v/>
      </c>
    </row>
    <row r="9942" spans="1:63" ht="12" customHeight="1" x14ac:dyDescent="0.2">
      <c r="A9942" s="8"/>
      <c r="B9942" s="7"/>
      <c r="C9942" s="7"/>
      <c r="D9942" s="7"/>
      <c r="E9942" s="7"/>
      <c r="F9942" s="7"/>
      <c r="G9942" s="7"/>
      <c r="H9942" s="7"/>
      <c r="I9942" s="10"/>
      <c r="J9942" s="25"/>
      <c r="K9942" s="250"/>
      <c r="L9942" s="31"/>
      <c r="M9942" s="9"/>
      <c r="N9942" s="11" t="s">
        <v>25</v>
      </c>
      <c r="O9942" s="39"/>
      <c r="P9942" s="47"/>
      <c r="Q9942" s="13"/>
      <c r="R9942" s="248">
        <f t="shared" si="1550"/>
        <v>0</v>
      </c>
      <c r="S9942" s="248">
        <f t="shared" si="1551"/>
        <v>0</v>
      </c>
      <c r="T9942" s="248">
        <f t="shared" si="1552"/>
        <v>0</v>
      </c>
      <c r="U9942" s="248">
        <f t="shared" si="1553"/>
        <v>0</v>
      </c>
      <c r="V9942" s="13"/>
      <c r="W9942" s="7"/>
      <c r="AT9942" s="130"/>
      <c r="BF9942" s="33">
        <f t="shared" si="1559"/>
        <v>41242</v>
      </c>
      <c r="BG9942" s="34">
        <f t="shared" si="1554"/>
        <v>82.88000000000001</v>
      </c>
      <c r="BH9942" s="32">
        <f t="shared" si="1555"/>
        <v>1</v>
      </c>
      <c r="BI9942" s="32">
        <f t="shared" si="1556"/>
        <v>0</v>
      </c>
      <c r="BJ9942" s="69">
        <f t="shared" si="1557"/>
        <v>0</v>
      </c>
      <c r="BK9942" s="158" t="str">
        <f t="shared" si="1558"/>
        <v/>
      </c>
    </row>
    <row r="9943" spans="1:63" ht="12" customHeight="1" x14ac:dyDescent="0.2">
      <c r="A9943" s="8"/>
      <c r="B9943" s="7"/>
      <c r="C9943" s="7"/>
      <c r="D9943" s="7"/>
      <c r="E9943" s="7"/>
      <c r="F9943" s="7"/>
      <c r="G9943" s="7"/>
      <c r="H9943" s="7"/>
      <c r="I9943" s="10"/>
      <c r="J9943" s="25"/>
      <c r="K9943" s="250"/>
      <c r="L9943" s="31"/>
      <c r="M9943" s="9"/>
      <c r="N9943" s="11" t="s">
        <v>25</v>
      </c>
      <c r="O9943" s="39"/>
      <c r="P9943" s="47"/>
      <c r="Q9943" s="13"/>
      <c r="R9943" s="248">
        <f t="shared" si="1550"/>
        <v>0</v>
      </c>
      <c r="S9943" s="248">
        <f t="shared" si="1551"/>
        <v>0</v>
      </c>
      <c r="T9943" s="248">
        <f t="shared" si="1552"/>
        <v>0</v>
      </c>
      <c r="U9943" s="248">
        <f t="shared" si="1553"/>
        <v>0</v>
      </c>
      <c r="V9943" s="13"/>
      <c r="W9943" s="7"/>
      <c r="AT9943" s="130"/>
      <c r="BF9943" s="33">
        <f t="shared" si="1559"/>
        <v>41242</v>
      </c>
      <c r="BG9943" s="34">
        <f t="shared" si="1554"/>
        <v>82.88000000000001</v>
      </c>
      <c r="BH9943" s="32">
        <f t="shared" si="1555"/>
        <v>1</v>
      </c>
      <c r="BI9943" s="32">
        <f t="shared" si="1556"/>
        <v>0</v>
      </c>
      <c r="BJ9943" s="69">
        <f t="shared" si="1557"/>
        <v>0</v>
      </c>
      <c r="BK9943" s="158" t="str">
        <f t="shared" si="1558"/>
        <v/>
      </c>
    </row>
    <row r="9944" spans="1:63" ht="12" customHeight="1" x14ac:dyDescent="0.2">
      <c r="A9944" s="8"/>
      <c r="B9944" s="7"/>
      <c r="C9944" s="7"/>
      <c r="D9944" s="7"/>
      <c r="E9944" s="7"/>
      <c r="F9944" s="7"/>
      <c r="G9944" s="7"/>
      <c r="H9944" s="7"/>
      <c r="I9944" s="10"/>
      <c r="J9944" s="25"/>
      <c r="K9944" s="250"/>
      <c r="L9944" s="31"/>
      <c r="M9944" s="9"/>
      <c r="N9944" s="11" t="s">
        <v>25</v>
      </c>
      <c r="O9944" s="39"/>
      <c r="P9944" s="47"/>
      <c r="Q9944" s="13"/>
      <c r="R9944" s="248">
        <f t="shared" si="1550"/>
        <v>0</v>
      </c>
      <c r="S9944" s="248">
        <f t="shared" si="1551"/>
        <v>0</v>
      </c>
      <c r="T9944" s="248">
        <f t="shared" si="1552"/>
        <v>0</v>
      </c>
      <c r="U9944" s="248">
        <f t="shared" si="1553"/>
        <v>0</v>
      </c>
      <c r="V9944" s="13"/>
      <c r="W9944" s="7"/>
      <c r="AT9944" s="130"/>
      <c r="BF9944" s="33">
        <f t="shared" si="1559"/>
        <v>41242</v>
      </c>
      <c r="BG9944" s="34">
        <f t="shared" si="1554"/>
        <v>82.88000000000001</v>
      </c>
      <c r="BH9944" s="32">
        <f t="shared" si="1555"/>
        <v>1</v>
      </c>
      <c r="BI9944" s="32">
        <f t="shared" si="1556"/>
        <v>0</v>
      </c>
      <c r="BJ9944" s="69">
        <f t="shared" si="1557"/>
        <v>0</v>
      </c>
      <c r="BK9944" s="158" t="str">
        <f t="shared" si="1558"/>
        <v/>
      </c>
    </row>
    <row r="9945" spans="1:63" ht="12" customHeight="1" x14ac:dyDescent="0.2">
      <c r="A9945" s="8"/>
      <c r="B9945" s="7"/>
      <c r="C9945" s="7"/>
      <c r="D9945" s="7"/>
      <c r="E9945" s="7"/>
      <c r="F9945" s="7"/>
      <c r="G9945" s="7"/>
      <c r="H9945" s="7"/>
      <c r="I9945" s="10"/>
      <c r="J9945" s="25"/>
      <c r="K9945" s="250"/>
      <c r="L9945" s="31"/>
      <c r="M9945" s="9"/>
      <c r="N9945" s="11" t="s">
        <v>25</v>
      </c>
      <c r="O9945" s="39"/>
      <c r="P9945" s="47"/>
      <c r="Q9945" s="13"/>
      <c r="R9945" s="248">
        <f t="shared" si="1550"/>
        <v>0</v>
      </c>
      <c r="S9945" s="248">
        <f t="shared" si="1551"/>
        <v>0</v>
      </c>
      <c r="T9945" s="248">
        <f t="shared" si="1552"/>
        <v>0</v>
      </c>
      <c r="U9945" s="248">
        <f t="shared" si="1553"/>
        <v>0</v>
      </c>
      <c r="V9945" s="13"/>
      <c r="W9945" s="7"/>
      <c r="AT9945" s="130"/>
      <c r="BF9945" s="33">
        <f t="shared" si="1559"/>
        <v>41242</v>
      </c>
      <c r="BG9945" s="34">
        <f t="shared" si="1554"/>
        <v>82.88000000000001</v>
      </c>
      <c r="BH9945" s="32">
        <f t="shared" si="1555"/>
        <v>1</v>
      </c>
      <c r="BI9945" s="32">
        <f t="shared" si="1556"/>
        <v>0</v>
      </c>
      <c r="BJ9945" s="69">
        <f t="shared" si="1557"/>
        <v>0</v>
      </c>
      <c r="BK9945" s="158" t="str">
        <f t="shared" si="1558"/>
        <v/>
      </c>
    </row>
    <row r="9946" spans="1:63" ht="12" customHeight="1" x14ac:dyDescent="0.2">
      <c r="A9946" s="8"/>
      <c r="B9946" s="7"/>
      <c r="C9946" s="7"/>
      <c r="D9946" s="7"/>
      <c r="E9946" s="7"/>
      <c r="F9946" s="7"/>
      <c r="G9946" s="7"/>
      <c r="H9946" s="7"/>
      <c r="I9946" s="10"/>
      <c r="J9946" s="25"/>
      <c r="K9946" s="250"/>
      <c r="L9946" s="31"/>
      <c r="M9946" s="9"/>
      <c r="N9946" s="11" t="s">
        <v>25</v>
      </c>
      <c r="O9946" s="39"/>
      <c r="P9946" s="47"/>
      <c r="Q9946" s="13"/>
      <c r="R9946" s="248">
        <f t="shared" si="1550"/>
        <v>0</v>
      </c>
      <c r="S9946" s="248">
        <f t="shared" si="1551"/>
        <v>0</v>
      </c>
      <c r="T9946" s="248">
        <f t="shared" si="1552"/>
        <v>0</v>
      </c>
      <c r="U9946" s="248">
        <f t="shared" si="1553"/>
        <v>0</v>
      </c>
      <c r="V9946" s="13"/>
      <c r="W9946" s="7"/>
      <c r="AT9946" s="130"/>
      <c r="BF9946" s="33">
        <f t="shared" si="1559"/>
        <v>41242</v>
      </c>
      <c r="BG9946" s="34">
        <f t="shared" si="1554"/>
        <v>82.88000000000001</v>
      </c>
      <c r="BH9946" s="32">
        <f t="shared" si="1555"/>
        <v>1</v>
      </c>
      <c r="BI9946" s="32">
        <f t="shared" si="1556"/>
        <v>0</v>
      </c>
      <c r="BJ9946" s="69">
        <f t="shared" si="1557"/>
        <v>0</v>
      </c>
      <c r="BK9946" s="158" t="str">
        <f t="shared" si="1558"/>
        <v/>
      </c>
    </row>
    <row r="9947" spans="1:63" ht="12" customHeight="1" x14ac:dyDescent="0.2">
      <c r="A9947" s="8"/>
      <c r="B9947" s="7"/>
      <c r="C9947" s="7"/>
      <c r="D9947" s="7"/>
      <c r="E9947" s="7"/>
      <c r="F9947" s="7"/>
      <c r="G9947" s="7"/>
      <c r="H9947" s="7"/>
      <c r="I9947" s="10"/>
      <c r="J9947" s="25"/>
      <c r="K9947" s="250"/>
      <c r="L9947" s="31"/>
      <c r="M9947" s="9"/>
      <c r="N9947" s="11" t="s">
        <v>25</v>
      </c>
      <c r="O9947" s="39"/>
      <c r="P9947" s="47"/>
      <c r="Q9947" s="13"/>
      <c r="R9947" s="248">
        <f t="shared" si="1550"/>
        <v>0</v>
      </c>
      <c r="S9947" s="248">
        <f t="shared" si="1551"/>
        <v>0</v>
      </c>
      <c r="T9947" s="248">
        <f t="shared" si="1552"/>
        <v>0</v>
      </c>
      <c r="U9947" s="248">
        <f t="shared" si="1553"/>
        <v>0</v>
      </c>
      <c r="V9947" s="13"/>
      <c r="W9947" s="7"/>
      <c r="AT9947" s="130"/>
      <c r="BF9947" s="33">
        <f t="shared" si="1559"/>
        <v>41242</v>
      </c>
      <c r="BG9947" s="34">
        <f t="shared" si="1554"/>
        <v>82.88000000000001</v>
      </c>
      <c r="BH9947" s="32">
        <f t="shared" si="1555"/>
        <v>1</v>
      </c>
      <c r="BI9947" s="32">
        <f t="shared" si="1556"/>
        <v>0</v>
      </c>
      <c r="BJ9947" s="69">
        <f t="shared" si="1557"/>
        <v>0</v>
      </c>
      <c r="BK9947" s="158" t="str">
        <f t="shared" si="1558"/>
        <v/>
      </c>
    </row>
    <row r="9948" spans="1:63" ht="12" customHeight="1" x14ac:dyDescent="0.2">
      <c r="A9948" s="8"/>
      <c r="B9948" s="7"/>
      <c r="C9948" s="7"/>
      <c r="D9948" s="7"/>
      <c r="E9948" s="7"/>
      <c r="F9948" s="7"/>
      <c r="G9948" s="7"/>
      <c r="H9948" s="7"/>
      <c r="I9948" s="10"/>
      <c r="J9948" s="25"/>
      <c r="K9948" s="250"/>
      <c r="L9948" s="31"/>
      <c r="M9948" s="9"/>
      <c r="N9948" s="11" t="s">
        <v>25</v>
      </c>
      <c r="O9948" s="39"/>
      <c r="P9948" s="47"/>
      <c r="Q9948" s="13"/>
      <c r="R9948" s="248">
        <f t="shared" si="1550"/>
        <v>0</v>
      </c>
      <c r="S9948" s="248">
        <f t="shared" si="1551"/>
        <v>0</v>
      </c>
      <c r="T9948" s="248">
        <f t="shared" si="1552"/>
        <v>0</v>
      </c>
      <c r="U9948" s="248">
        <f t="shared" si="1553"/>
        <v>0</v>
      </c>
      <c r="V9948" s="13"/>
      <c r="W9948" s="7"/>
      <c r="AT9948" s="130"/>
      <c r="BF9948" s="33">
        <f t="shared" si="1559"/>
        <v>41242</v>
      </c>
      <c r="BG9948" s="34">
        <f t="shared" si="1554"/>
        <v>82.88000000000001</v>
      </c>
      <c r="BH9948" s="32">
        <f t="shared" si="1555"/>
        <v>1</v>
      </c>
      <c r="BI9948" s="32">
        <f t="shared" si="1556"/>
        <v>0</v>
      </c>
      <c r="BJ9948" s="69">
        <f t="shared" si="1557"/>
        <v>0</v>
      </c>
      <c r="BK9948" s="158" t="str">
        <f t="shared" si="1558"/>
        <v/>
      </c>
    </row>
    <row r="9949" spans="1:63" ht="12" customHeight="1" x14ac:dyDescent="0.2">
      <c r="A9949" s="8"/>
      <c r="B9949" s="7"/>
      <c r="C9949" s="7"/>
      <c r="D9949" s="7"/>
      <c r="E9949" s="7"/>
      <c r="F9949" s="7"/>
      <c r="G9949" s="7"/>
      <c r="H9949" s="7"/>
      <c r="I9949" s="10"/>
      <c r="J9949" s="25"/>
      <c r="K9949" s="250"/>
      <c r="L9949" s="31"/>
      <c r="M9949" s="9"/>
      <c r="N9949" s="11" t="s">
        <v>25</v>
      </c>
      <c r="O9949" s="39"/>
      <c r="P9949" s="47"/>
      <c r="Q9949" s="13"/>
      <c r="R9949" s="248">
        <f t="shared" si="1550"/>
        <v>0</v>
      </c>
      <c r="S9949" s="248">
        <f t="shared" si="1551"/>
        <v>0</v>
      </c>
      <c r="T9949" s="248">
        <f t="shared" si="1552"/>
        <v>0</v>
      </c>
      <c r="U9949" s="248">
        <f t="shared" si="1553"/>
        <v>0</v>
      </c>
      <c r="V9949" s="13"/>
      <c r="W9949" s="7"/>
      <c r="AT9949" s="130"/>
      <c r="BF9949" s="33">
        <f t="shared" si="1559"/>
        <v>41242</v>
      </c>
      <c r="BG9949" s="34">
        <f t="shared" si="1554"/>
        <v>82.88000000000001</v>
      </c>
      <c r="BH9949" s="32">
        <f t="shared" si="1555"/>
        <v>1</v>
      </c>
      <c r="BI9949" s="32">
        <f t="shared" si="1556"/>
        <v>0</v>
      </c>
      <c r="BJ9949" s="69">
        <f t="shared" si="1557"/>
        <v>0</v>
      </c>
      <c r="BK9949" s="158" t="str">
        <f t="shared" si="1558"/>
        <v/>
      </c>
    </row>
    <row r="9950" spans="1:63" ht="12" customHeight="1" x14ac:dyDescent="0.2">
      <c r="A9950" s="8"/>
      <c r="B9950" s="7"/>
      <c r="C9950" s="7"/>
      <c r="D9950" s="7"/>
      <c r="E9950" s="7"/>
      <c r="F9950" s="7"/>
      <c r="G9950" s="7"/>
      <c r="H9950" s="7"/>
      <c r="I9950" s="10"/>
      <c r="J9950" s="25"/>
      <c r="K9950" s="250"/>
      <c r="L9950" s="31"/>
      <c r="M9950" s="9"/>
      <c r="N9950" s="11" t="s">
        <v>25</v>
      </c>
      <c r="O9950" s="39"/>
      <c r="P9950" s="47"/>
      <c r="Q9950" s="13"/>
      <c r="R9950" s="248">
        <f t="shared" si="1550"/>
        <v>0</v>
      </c>
      <c r="S9950" s="248">
        <f t="shared" si="1551"/>
        <v>0</v>
      </c>
      <c r="T9950" s="248">
        <f t="shared" si="1552"/>
        <v>0</v>
      </c>
      <c r="U9950" s="248">
        <f t="shared" si="1553"/>
        <v>0</v>
      </c>
      <c r="V9950" s="13"/>
      <c r="W9950" s="7"/>
      <c r="AT9950" s="130"/>
      <c r="BF9950" s="33">
        <f t="shared" si="1559"/>
        <v>41242</v>
      </c>
      <c r="BG9950" s="34">
        <f t="shared" si="1554"/>
        <v>82.88000000000001</v>
      </c>
      <c r="BH9950" s="32">
        <f t="shared" si="1555"/>
        <v>1</v>
      </c>
      <c r="BI9950" s="32">
        <f t="shared" si="1556"/>
        <v>0</v>
      </c>
      <c r="BJ9950" s="69">
        <f t="shared" si="1557"/>
        <v>0</v>
      </c>
      <c r="BK9950" s="158" t="str">
        <f t="shared" si="1558"/>
        <v/>
      </c>
    </row>
    <row r="9951" spans="1:63" ht="12" customHeight="1" x14ac:dyDescent="0.2">
      <c r="A9951" s="8"/>
      <c r="B9951" s="7"/>
      <c r="C9951" s="7"/>
      <c r="D9951" s="7"/>
      <c r="E9951" s="7"/>
      <c r="F9951" s="7"/>
      <c r="G9951" s="7"/>
      <c r="H9951" s="7"/>
      <c r="I9951" s="10"/>
      <c r="J9951" s="25"/>
      <c r="K9951" s="250"/>
      <c r="L9951" s="31"/>
      <c r="M9951" s="9"/>
      <c r="N9951" s="11" t="s">
        <v>25</v>
      </c>
      <c r="O9951" s="39"/>
      <c r="P9951" s="47"/>
      <c r="Q9951" s="13"/>
      <c r="R9951" s="248">
        <f t="shared" si="1550"/>
        <v>0</v>
      </c>
      <c r="S9951" s="248">
        <f t="shared" si="1551"/>
        <v>0</v>
      </c>
      <c r="T9951" s="248">
        <f t="shared" si="1552"/>
        <v>0</v>
      </c>
      <c r="U9951" s="248">
        <f t="shared" si="1553"/>
        <v>0</v>
      </c>
      <c r="V9951" s="13"/>
      <c r="W9951" s="7"/>
      <c r="AT9951" s="130"/>
      <c r="BF9951" s="33">
        <f t="shared" si="1559"/>
        <v>41242</v>
      </c>
      <c r="BG9951" s="34">
        <f t="shared" si="1554"/>
        <v>82.88000000000001</v>
      </c>
      <c r="BH9951" s="32">
        <f t="shared" si="1555"/>
        <v>1</v>
      </c>
      <c r="BI9951" s="32">
        <f t="shared" si="1556"/>
        <v>0</v>
      </c>
      <c r="BJ9951" s="69">
        <f t="shared" si="1557"/>
        <v>0</v>
      </c>
      <c r="BK9951" s="158" t="str">
        <f t="shared" si="1558"/>
        <v/>
      </c>
    </row>
    <row r="9952" spans="1:63" ht="12" customHeight="1" x14ac:dyDescent="0.2">
      <c r="A9952" s="8"/>
      <c r="B9952" s="7"/>
      <c r="C9952" s="7"/>
      <c r="D9952" s="7"/>
      <c r="E9952" s="7"/>
      <c r="F9952" s="7"/>
      <c r="G9952" s="7"/>
      <c r="H9952" s="7"/>
      <c r="I9952" s="10"/>
      <c r="J9952" s="25"/>
      <c r="K9952" s="250"/>
      <c r="L9952" s="31"/>
      <c r="M9952" s="9"/>
      <c r="N9952" s="11" t="s">
        <v>25</v>
      </c>
      <c r="O9952" s="39"/>
      <c r="P9952" s="47"/>
      <c r="Q9952" s="13"/>
      <c r="R9952" s="248">
        <f t="shared" si="1550"/>
        <v>0</v>
      </c>
      <c r="S9952" s="248">
        <f t="shared" si="1551"/>
        <v>0</v>
      </c>
      <c r="T9952" s="248">
        <f t="shared" si="1552"/>
        <v>0</v>
      </c>
      <c r="U9952" s="248">
        <f t="shared" si="1553"/>
        <v>0</v>
      </c>
      <c r="V9952" s="13"/>
      <c r="W9952" s="7"/>
      <c r="AT9952" s="130"/>
      <c r="BF9952" s="33">
        <f t="shared" si="1559"/>
        <v>41242</v>
      </c>
      <c r="BG9952" s="34">
        <f t="shared" si="1554"/>
        <v>82.88000000000001</v>
      </c>
      <c r="BH9952" s="32">
        <f t="shared" si="1555"/>
        <v>1</v>
      </c>
      <c r="BI9952" s="32">
        <f t="shared" si="1556"/>
        <v>0</v>
      </c>
      <c r="BJ9952" s="69">
        <f t="shared" si="1557"/>
        <v>0</v>
      </c>
      <c r="BK9952" s="158" t="str">
        <f t="shared" si="1558"/>
        <v/>
      </c>
    </row>
    <row r="9953" spans="1:63" ht="12" customHeight="1" x14ac:dyDescent="0.2">
      <c r="A9953" s="8"/>
      <c r="B9953" s="7"/>
      <c r="C9953" s="7"/>
      <c r="D9953" s="7"/>
      <c r="E9953" s="7"/>
      <c r="F9953" s="7"/>
      <c r="G9953" s="7"/>
      <c r="H9953" s="7"/>
      <c r="I9953" s="10"/>
      <c r="J9953" s="25"/>
      <c r="K9953" s="250"/>
      <c r="L9953" s="31"/>
      <c r="M9953" s="9"/>
      <c r="N9953" s="11" t="s">
        <v>25</v>
      </c>
      <c r="O9953" s="39"/>
      <c r="P9953" s="47"/>
      <c r="Q9953" s="13"/>
      <c r="R9953" s="248">
        <f t="shared" si="1550"/>
        <v>0</v>
      </c>
      <c r="S9953" s="248">
        <f t="shared" si="1551"/>
        <v>0</v>
      </c>
      <c r="T9953" s="248">
        <f t="shared" si="1552"/>
        <v>0</v>
      </c>
      <c r="U9953" s="248">
        <f t="shared" si="1553"/>
        <v>0</v>
      </c>
      <c r="V9953" s="13"/>
      <c r="W9953" s="7"/>
      <c r="AT9953" s="130"/>
      <c r="BF9953" s="33">
        <f t="shared" si="1559"/>
        <v>41242</v>
      </c>
      <c r="BG9953" s="34">
        <f t="shared" si="1554"/>
        <v>82.88000000000001</v>
      </c>
      <c r="BH9953" s="32">
        <f t="shared" si="1555"/>
        <v>1</v>
      </c>
      <c r="BI9953" s="32">
        <f t="shared" si="1556"/>
        <v>0</v>
      </c>
      <c r="BJ9953" s="69">
        <f t="shared" si="1557"/>
        <v>0</v>
      </c>
      <c r="BK9953" s="158" t="str">
        <f t="shared" si="1558"/>
        <v/>
      </c>
    </row>
    <row r="9954" spans="1:63" ht="12" customHeight="1" x14ac:dyDescent="0.2">
      <c r="A9954" s="8"/>
      <c r="B9954" s="7"/>
      <c r="C9954" s="7"/>
      <c r="D9954" s="7"/>
      <c r="E9954" s="7"/>
      <c r="F9954" s="7"/>
      <c r="G9954" s="7"/>
      <c r="H9954" s="7"/>
      <c r="I9954" s="10"/>
      <c r="J9954" s="25"/>
      <c r="K9954" s="250"/>
      <c r="L9954" s="31"/>
      <c r="M9954" s="9"/>
      <c r="N9954" s="11" t="s">
        <v>25</v>
      </c>
      <c r="O9954" s="39"/>
      <c r="P9954" s="47"/>
      <c r="Q9954" s="13"/>
      <c r="R9954" s="248">
        <f t="shared" si="1550"/>
        <v>0</v>
      </c>
      <c r="S9954" s="248">
        <f t="shared" si="1551"/>
        <v>0</v>
      </c>
      <c r="T9954" s="248">
        <f t="shared" si="1552"/>
        <v>0</v>
      </c>
      <c r="U9954" s="248">
        <f t="shared" si="1553"/>
        <v>0</v>
      </c>
      <c r="V9954" s="13"/>
      <c r="W9954" s="7"/>
      <c r="AT9954" s="130"/>
      <c r="BF9954" s="33">
        <f t="shared" si="1559"/>
        <v>41242</v>
      </c>
      <c r="BG9954" s="34">
        <f t="shared" si="1554"/>
        <v>82.88000000000001</v>
      </c>
      <c r="BH9954" s="32">
        <f t="shared" si="1555"/>
        <v>1</v>
      </c>
      <c r="BI9954" s="32">
        <f t="shared" si="1556"/>
        <v>0</v>
      </c>
      <c r="BJ9954" s="69">
        <f t="shared" si="1557"/>
        <v>0</v>
      </c>
      <c r="BK9954" s="158" t="str">
        <f t="shared" si="1558"/>
        <v/>
      </c>
    </row>
    <row r="9955" spans="1:63" ht="12" customHeight="1" x14ac:dyDescent="0.2">
      <c r="A9955" s="8"/>
      <c r="B9955" s="7"/>
      <c r="C9955" s="7"/>
      <c r="D9955" s="7"/>
      <c r="E9955" s="7"/>
      <c r="F9955" s="7"/>
      <c r="G9955" s="7"/>
      <c r="H9955" s="7"/>
      <c r="I9955" s="10"/>
      <c r="J9955" s="25"/>
      <c r="K9955" s="250"/>
      <c r="L9955" s="31"/>
      <c r="M9955" s="9"/>
      <c r="N9955" s="11" t="s">
        <v>25</v>
      </c>
      <c r="O9955" s="39"/>
      <c r="P9955" s="47"/>
      <c r="Q9955" s="13"/>
      <c r="R9955" s="248">
        <f t="shared" si="1550"/>
        <v>0</v>
      </c>
      <c r="S9955" s="248">
        <f t="shared" si="1551"/>
        <v>0</v>
      </c>
      <c r="T9955" s="248">
        <f t="shared" si="1552"/>
        <v>0</v>
      </c>
      <c r="U9955" s="248">
        <f t="shared" si="1553"/>
        <v>0</v>
      </c>
      <c r="V9955" s="13"/>
      <c r="W9955" s="7"/>
      <c r="AT9955" s="130"/>
      <c r="BF9955" s="33">
        <f t="shared" si="1559"/>
        <v>41242</v>
      </c>
      <c r="BG9955" s="34">
        <f t="shared" si="1554"/>
        <v>82.88000000000001</v>
      </c>
      <c r="BH9955" s="32">
        <f t="shared" si="1555"/>
        <v>1</v>
      </c>
      <c r="BI9955" s="32">
        <f t="shared" si="1556"/>
        <v>0</v>
      </c>
      <c r="BJ9955" s="69">
        <f t="shared" si="1557"/>
        <v>0</v>
      </c>
      <c r="BK9955" s="158" t="str">
        <f t="shared" si="1558"/>
        <v/>
      </c>
    </row>
    <row r="9956" spans="1:63" ht="12" customHeight="1" x14ac:dyDescent="0.2">
      <c r="A9956" s="8"/>
      <c r="B9956" s="7"/>
      <c r="C9956" s="7"/>
      <c r="D9956" s="7"/>
      <c r="E9956" s="7"/>
      <c r="F9956" s="7"/>
      <c r="G9956" s="7"/>
      <c r="H9956" s="7"/>
      <c r="I9956" s="10"/>
      <c r="J9956" s="25"/>
      <c r="K9956" s="250"/>
      <c r="L9956" s="31"/>
      <c r="M9956" s="9"/>
      <c r="N9956" s="11" t="s">
        <v>25</v>
      </c>
      <c r="O9956" s="39"/>
      <c r="P9956" s="47"/>
      <c r="Q9956" s="13"/>
      <c r="R9956" s="248">
        <f t="shared" si="1550"/>
        <v>0</v>
      </c>
      <c r="S9956" s="248">
        <f t="shared" si="1551"/>
        <v>0</v>
      </c>
      <c r="T9956" s="248">
        <f t="shared" si="1552"/>
        <v>0</v>
      </c>
      <c r="U9956" s="248">
        <f t="shared" si="1553"/>
        <v>0</v>
      </c>
      <c r="V9956" s="13"/>
      <c r="W9956" s="117"/>
      <c r="AT9956" s="130"/>
      <c r="BF9956" s="33">
        <f t="shared" si="1559"/>
        <v>41242</v>
      </c>
      <c r="BG9956" s="34">
        <f t="shared" si="1554"/>
        <v>82.88000000000001</v>
      </c>
      <c r="BH9956" s="32">
        <f t="shared" si="1555"/>
        <v>1</v>
      </c>
      <c r="BI9956" s="32">
        <f t="shared" si="1556"/>
        <v>0</v>
      </c>
      <c r="BJ9956" s="69">
        <f t="shared" si="1557"/>
        <v>0</v>
      </c>
      <c r="BK9956" s="158" t="str">
        <f t="shared" si="1558"/>
        <v/>
      </c>
    </row>
    <row r="9957" spans="1:63" ht="12" customHeight="1" x14ac:dyDescent="0.2">
      <c r="A9957" s="8"/>
      <c r="B9957" s="7"/>
      <c r="C9957" s="7"/>
      <c r="D9957" s="7"/>
      <c r="E9957" s="7"/>
      <c r="F9957" s="7"/>
      <c r="G9957" s="7"/>
      <c r="H9957" s="7"/>
      <c r="I9957" s="10"/>
      <c r="J9957" s="25"/>
      <c r="K9957" s="250"/>
      <c r="L9957" s="31"/>
      <c r="M9957" s="9"/>
      <c r="N9957" s="11" t="s">
        <v>25</v>
      </c>
      <c r="O9957" s="39"/>
      <c r="P9957" s="47"/>
      <c r="Q9957" s="13"/>
      <c r="R9957" s="248">
        <f t="shared" si="1550"/>
        <v>0</v>
      </c>
      <c r="S9957" s="248">
        <f t="shared" si="1551"/>
        <v>0</v>
      </c>
      <c r="T9957" s="248">
        <f t="shared" si="1552"/>
        <v>0</v>
      </c>
      <c r="U9957" s="248">
        <f t="shared" si="1553"/>
        <v>0</v>
      </c>
      <c r="V9957" s="13"/>
      <c r="W9957" s="7"/>
      <c r="AT9957" s="130"/>
      <c r="BF9957" s="33">
        <f t="shared" si="1559"/>
        <v>41242</v>
      </c>
      <c r="BG9957" s="34">
        <f t="shared" si="1554"/>
        <v>82.88000000000001</v>
      </c>
      <c r="BH9957" s="32">
        <f t="shared" si="1555"/>
        <v>1</v>
      </c>
      <c r="BI9957" s="32">
        <f t="shared" si="1556"/>
        <v>0</v>
      </c>
      <c r="BJ9957" s="69">
        <f t="shared" si="1557"/>
        <v>0</v>
      </c>
      <c r="BK9957" s="158" t="str">
        <f t="shared" si="1558"/>
        <v/>
      </c>
    </row>
    <row r="9958" spans="1:63" ht="12" customHeight="1" x14ac:dyDescent="0.2">
      <c r="A9958" s="8"/>
      <c r="B9958" s="7"/>
      <c r="C9958" s="7"/>
      <c r="D9958" s="7"/>
      <c r="E9958" s="7"/>
      <c r="F9958" s="7"/>
      <c r="G9958" s="7"/>
      <c r="H9958" s="7"/>
      <c r="I9958" s="10"/>
      <c r="J9958" s="25"/>
      <c r="K9958" s="250"/>
      <c r="L9958" s="31"/>
      <c r="M9958" s="9"/>
      <c r="N9958" s="11" t="s">
        <v>25</v>
      </c>
      <c r="O9958" s="39"/>
      <c r="P9958" s="47"/>
      <c r="Q9958" s="13"/>
      <c r="R9958" s="248">
        <f t="shared" si="1550"/>
        <v>0</v>
      </c>
      <c r="S9958" s="248">
        <f t="shared" si="1551"/>
        <v>0</v>
      </c>
      <c r="T9958" s="248">
        <f t="shared" si="1552"/>
        <v>0</v>
      </c>
      <c r="U9958" s="248">
        <f t="shared" si="1553"/>
        <v>0</v>
      </c>
      <c r="V9958" s="13"/>
      <c r="W9958" s="7"/>
      <c r="AT9958" s="130"/>
      <c r="BF9958" s="33">
        <f t="shared" si="1559"/>
        <v>41242</v>
      </c>
      <c r="BG9958" s="34">
        <f t="shared" si="1554"/>
        <v>82.88000000000001</v>
      </c>
      <c r="BH9958" s="32">
        <f t="shared" si="1555"/>
        <v>1</v>
      </c>
      <c r="BI9958" s="32">
        <f t="shared" si="1556"/>
        <v>0</v>
      </c>
      <c r="BJ9958" s="69">
        <f t="shared" si="1557"/>
        <v>0</v>
      </c>
      <c r="BK9958" s="158" t="str">
        <f t="shared" si="1558"/>
        <v/>
      </c>
    </row>
    <row r="9959" spans="1:63" ht="12" customHeight="1" x14ac:dyDescent="0.2">
      <c r="A9959" s="8"/>
      <c r="B9959" s="7"/>
      <c r="C9959" s="7"/>
      <c r="D9959" s="7"/>
      <c r="E9959" s="7"/>
      <c r="F9959" s="7"/>
      <c r="G9959" s="7"/>
      <c r="H9959" s="7"/>
      <c r="I9959" s="10"/>
      <c r="J9959" s="25"/>
      <c r="K9959" s="250"/>
      <c r="L9959" s="31"/>
      <c r="M9959" s="9"/>
      <c r="N9959" s="11" t="s">
        <v>25</v>
      </c>
      <c r="O9959" s="39"/>
      <c r="P9959" s="47"/>
      <c r="Q9959" s="13"/>
      <c r="R9959" s="248">
        <f t="shared" si="1550"/>
        <v>0</v>
      </c>
      <c r="S9959" s="248">
        <f t="shared" si="1551"/>
        <v>0</v>
      </c>
      <c r="T9959" s="248">
        <f t="shared" si="1552"/>
        <v>0</v>
      </c>
      <c r="U9959" s="248">
        <f t="shared" si="1553"/>
        <v>0</v>
      </c>
      <c r="V9959" s="13"/>
      <c r="W9959" s="7"/>
      <c r="AT9959" s="130"/>
      <c r="BF9959" s="33">
        <f t="shared" si="1559"/>
        <v>41242</v>
      </c>
      <c r="BG9959" s="34">
        <f t="shared" si="1554"/>
        <v>82.88000000000001</v>
      </c>
      <c r="BH9959" s="32">
        <f t="shared" si="1555"/>
        <v>1</v>
      </c>
      <c r="BI9959" s="32">
        <f t="shared" si="1556"/>
        <v>0</v>
      </c>
      <c r="BJ9959" s="69">
        <f t="shared" si="1557"/>
        <v>0</v>
      </c>
      <c r="BK9959" s="158" t="str">
        <f t="shared" si="1558"/>
        <v/>
      </c>
    </row>
    <row r="9960" spans="1:63" ht="12" customHeight="1" x14ac:dyDescent="0.2">
      <c r="A9960" s="8"/>
      <c r="B9960" s="7"/>
      <c r="C9960" s="7"/>
      <c r="D9960" s="7"/>
      <c r="E9960" s="7"/>
      <c r="F9960" s="7"/>
      <c r="G9960" s="7"/>
      <c r="H9960" s="7"/>
      <c r="I9960" s="10"/>
      <c r="J9960" s="25"/>
      <c r="K9960" s="250"/>
      <c r="L9960" s="31"/>
      <c r="M9960" s="9"/>
      <c r="N9960" s="11" t="s">
        <v>25</v>
      </c>
      <c r="O9960" s="39"/>
      <c r="P9960" s="47"/>
      <c r="Q9960" s="13"/>
      <c r="R9960" s="248">
        <f t="shared" si="1550"/>
        <v>0</v>
      </c>
      <c r="S9960" s="248">
        <f t="shared" si="1551"/>
        <v>0</v>
      </c>
      <c r="T9960" s="248">
        <f t="shared" si="1552"/>
        <v>0</v>
      </c>
      <c r="U9960" s="248">
        <f t="shared" si="1553"/>
        <v>0</v>
      </c>
      <c r="V9960" s="13"/>
      <c r="W9960" s="7"/>
      <c r="AT9960" s="130"/>
      <c r="BF9960" s="33">
        <f t="shared" si="1559"/>
        <v>41242</v>
      </c>
      <c r="BG9960" s="34">
        <f t="shared" si="1554"/>
        <v>82.88000000000001</v>
      </c>
      <c r="BH9960" s="32">
        <f t="shared" si="1555"/>
        <v>1</v>
      </c>
      <c r="BI9960" s="32">
        <f t="shared" si="1556"/>
        <v>0</v>
      </c>
      <c r="BJ9960" s="69">
        <f t="shared" si="1557"/>
        <v>0</v>
      </c>
      <c r="BK9960" s="158" t="str">
        <f t="shared" si="1558"/>
        <v/>
      </c>
    </row>
    <row r="9961" spans="1:63" ht="12" customHeight="1" x14ac:dyDescent="0.2">
      <c r="A9961" s="8"/>
      <c r="B9961" s="7"/>
      <c r="C9961" s="7"/>
      <c r="D9961" s="7"/>
      <c r="E9961" s="7"/>
      <c r="F9961" s="7"/>
      <c r="G9961" s="7"/>
      <c r="H9961" s="7"/>
      <c r="I9961" s="10"/>
      <c r="J9961" s="25"/>
      <c r="K9961" s="250"/>
      <c r="L9961" s="31"/>
      <c r="M9961" s="9"/>
      <c r="N9961" s="11" t="s">
        <v>25</v>
      </c>
      <c r="O9961" s="39"/>
      <c r="P9961" s="47"/>
      <c r="Q9961" s="13"/>
      <c r="R9961" s="248">
        <f t="shared" si="1550"/>
        <v>0</v>
      </c>
      <c r="S9961" s="248">
        <f t="shared" si="1551"/>
        <v>0</v>
      </c>
      <c r="T9961" s="248">
        <f t="shared" si="1552"/>
        <v>0</v>
      </c>
      <c r="U9961" s="248">
        <f t="shared" si="1553"/>
        <v>0</v>
      </c>
      <c r="V9961" s="13"/>
      <c r="W9961" s="117"/>
      <c r="AT9961" s="130"/>
      <c r="BF9961" s="33">
        <f t="shared" si="1559"/>
        <v>41242</v>
      </c>
      <c r="BG9961" s="34">
        <f t="shared" si="1554"/>
        <v>82.88000000000001</v>
      </c>
      <c r="BH9961" s="32">
        <f t="shared" si="1555"/>
        <v>1</v>
      </c>
      <c r="BI9961" s="32">
        <f t="shared" si="1556"/>
        <v>0</v>
      </c>
      <c r="BJ9961" s="69">
        <f t="shared" si="1557"/>
        <v>0</v>
      </c>
      <c r="BK9961" s="158" t="str">
        <f t="shared" si="1558"/>
        <v/>
      </c>
    </row>
    <row r="9962" spans="1:63" ht="12" customHeight="1" x14ac:dyDescent="0.2">
      <c r="A9962" s="8"/>
      <c r="B9962" s="7"/>
      <c r="C9962" s="7"/>
      <c r="D9962" s="7"/>
      <c r="E9962" s="7"/>
      <c r="F9962" s="7"/>
      <c r="G9962" s="7"/>
      <c r="H9962" s="7"/>
      <c r="I9962" s="10"/>
      <c r="J9962" s="25"/>
      <c r="K9962" s="250"/>
      <c r="L9962" s="31"/>
      <c r="M9962" s="9"/>
      <c r="N9962" s="11" t="s">
        <v>25</v>
      </c>
      <c r="O9962" s="39"/>
      <c r="P9962" s="47"/>
      <c r="Q9962" s="13"/>
      <c r="R9962" s="248">
        <f t="shared" si="1550"/>
        <v>0</v>
      </c>
      <c r="S9962" s="248">
        <f t="shared" si="1551"/>
        <v>0</v>
      </c>
      <c r="T9962" s="248">
        <f t="shared" si="1552"/>
        <v>0</v>
      </c>
      <c r="U9962" s="248">
        <f t="shared" si="1553"/>
        <v>0</v>
      </c>
      <c r="V9962" s="13"/>
      <c r="W9962" s="7"/>
      <c r="AT9962" s="130"/>
      <c r="BF9962" s="33">
        <f t="shared" si="1559"/>
        <v>41242</v>
      </c>
      <c r="BG9962" s="34">
        <f t="shared" si="1554"/>
        <v>82.88000000000001</v>
      </c>
      <c r="BH9962" s="32">
        <f t="shared" si="1555"/>
        <v>1</v>
      </c>
      <c r="BI9962" s="32">
        <f t="shared" si="1556"/>
        <v>0</v>
      </c>
      <c r="BJ9962" s="69">
        <f t="shared" si="1557"/>
        <v>0</v>
      </c>
      <c r="BK9962" s="158" t="str">
        <f t="shared" si="1558"/>
        <v/>
      </c>
    </row>
    <row r="9963" spans="1:63" ht="12" customHeight="1" x14ac:dyDescent="0.2">
      <c r="A9963" s="8"/>
      <c r="B9963" s="7"/>
      <c r="C9963" s="7"/>
      <c r="D9963" s="7"/>
      <c r="E9963" s="7"/>
      <c r="F9963" s="7"/>
      <c r="G9963" s="7"/>
      <c r="H9963" s="7"/>
      <c r="I9963" s="10"/>
      <c r="J9963" s="25"/>
      <c r="K9963" s="250"/>
      <c r="L9963" s="31"/>
      <c r="M9963" s="9"/>
      <c r="N9963" s="11" t="s">
        <v>25</v>
      </c>
      <c r="O9963" s="39"/>
      <c r="P9963" s="47"/>
      <c r="Q9963" s="13"/>
      <c r="R9963" s="248">
        <f t="shared" si="1550"/>
        <v>0</v>
      </c>
      <c r="S9963" s="248">
        <f t="shared" si="1551"/>
        <v>0</v>
      </c>
      <c r="T9963" s="248">
        <f t="shared" si="1552"/>
        <v>0</v>
      </c>
      <c r="U9963" s="248">
        <f t="shared" si="1553"/>
        <v>0</v>
      </c>
      <c r="V9963" s="13"/>
      <c r="W9963" s="7"/>
      <c r="AT9963" s="130"/>
      <c r="BF9963" s="33">
        <f t="shared" si="1559"/>
        <v>41242</v>
      </c>
      <c r="BG9963" s="34">
        <f t="shared" si="1554"/>
        <v>82.88000000000001</v>
      </c>
      <c r="BH9963" s="32">
        <f t="shared" si="1555"/>
        <v>1</v>
      </c>
      <c r="BI9963" s="32">
        <f t="shared" si="1556"/>
        <v>0</v>
      </c>
      <c r="BJ9963" s="69">
        <f t="shared" si="1557"/>
        <v>0</v>
      </c>
      <c r="BK9963" s="158" t="str">
        <f t="shared" si="1558"/>
        <v/>
      </c>
    </row>
    <row r="9964" spans="1:63" ht="12" customHeight="1" x14ac:dyDescent="0.2">
      <c r="A9964" s="8"/>
      <c r="B9964" s="7"/>
      <c r="C9964" s="7"/>
      <c r="D9964" s="7"/>
      <c r="E9964" s="7"/>
      <c r="F9964" s="7"/>
      <c r="G9964" s="7"/>
      <c r="H9964" s="7"/>
      <c r="I9964" s="10"/>
      <c r="J9964" s="25"/>
      <c r="K9964" s="250"/>
      <c r="L9964" s="31"/>
      <c r="M9964" s="9"/>
      <c r="N9964" s="11" t="s">
        <v>25</v>
      </c>
      <c r="O9964" s="39"/>
      <c r="P9964" s="47"/>
      <c r="Q9964" s="13"/>
      <c r="R9964" s="248">
        <f t="shared" si="1550"/>
        <v>0</v>
      </c>
      <c r="S9964" s="248">
        <f t="shared" si="1551"/>
        <v>0</v>
      </c>
      <c r="T9964" s="248">
        <f t="shared" si="1552"/>
        <v>0</v>
      </c>
      <c r="U9964" s="248">
        <f t="shared" si="1553"/>
        <v>0</v>
      </c>
      <c r="V9964" s="13"/>
      <c r="W9964" s="7"/>
      <c r="AT9964" s="130"/>
      <c r="BF9964" s="33">
        <f t="shared" si="1559"/>
        <v>41242</v>
      </c>
      <c r="BG9964" s="34">
        <f t="shared" si="1554"/>
        <v>82.88000000000001</v>
      </c>
      <c r="BH9964" s="32">
        <f t="shared" si="1555"/>
        <v>1</v>
      </c>
      <c r="BI9964" s="32">
        <f t="shared" si="1556"/>
        <v>0</v>
      </c>
      <c r="BJ9964" s="69">
        <f t="shared" si="1557"/>
        <v>0</v>
      </c>
      <c r="BK9964" s="158" t="str">
        <f t="shared" si="1558"/>
        <v/>
      </c>
    </row>
    <row r="9965" spans="1:63" ht="12" customHeight="1" x14ac:dyDescent="0.2">
      <c r="A9965" s="8"/>
      <c r="B9965" s="7"/>
      <c r="C9965" s="7"/>
      <c r="D9965" s="7"/>
      <c r="E9965" s="7"/>
      <c r="F9965" s="7"/>
      <c r="G9965" s="7"/>
      <c r="H9965" s="7"/>
      <c r="I9965" s="10"/>
      <c r="J9965" s="25"/>
      <c r="K9965" s="250"/>
      <c r="L9965" s="31"/>
      <c r="M9965" s="9"/>
      <c r="N9965" s="11" t="s">
        <v>25</v>
      </c>
      <c r="O9965" s="39"/>
      <c r="P9965" s="47"/>
      <c r="Q9965" s="13"/>
      <c r="R9965" s="248">
        <f t="shared" si="1550"/>
        <v>0</v>
      </c>
      <c r="S9965" s="248">
        <f t="shared" si="1551"/>
        <v>0</v>
      </c>
      <c r="T9965" s="248">
        <f t="shared" si="1552"/>
        <v>0</v>
      </c>
      <c r="U9965" s="248">
        <f t="shared" si="1553"/>
        <v>0</v>
      </c>
      <c r="V9965" s="13"/>
      <c r="W9965" s="7"/>
      <c r="AT9965" s="130"/>
      <c r="BF9965" s="33">
        <f t="shared" si="1559"/>
        <v>41242</v>
      </c>
      <c r="BG9965" s="34">
        <f t="shared" si="1554"/>
        <v>82.88000000000001</v>
      </c>
      <c r="BH9965" s="32">
        <f t="shared" si="1555"/>
        <v>1</v>
      </c>
      <c r="BI9965" s="32">
        <f t="shared" si="1556"/>
        <v>0</v>
      </c>
      <c r="BJ9965" s="69">
        <f t="shared" si="1557"/>
        <v>0</v>
      </c>
      <c r="BK9965" s="158" t="str">
        <f t="shared" si="1558"/>
        <v/>
      </c>
    </row>
    <row r="9966" spans="1:63" ht="12" customHeight="1" x14ac:dyDescent="0.2">
      <c r="A9966" s="8"/>
      <c r="B9966" s="7"/>
      <c r="C9966" s="7"/>
      <c r="D9966" s="7"/>
      <c r="E9966" s="7"/>
      <c r="F9966" s="7"/>
      <c r="G9966" s="7"/>
      <c r="H9966" s="7"/>
      <c r="I9966" s="10"/>
      <c r="J9966" s="25"/>
      <c r="K9966" s="250"/>
      <c r="L9966" s="31"/>
      <c r="M9966" s="9"/>
      <c r="N9966" s="11" t="s">
        <v>25</v>
      </c>
      <c r="O9966" s="39"/>
      <c r="P9966" s="47"/>
      <c r="Q9966" s="13"/>
      <c r="R9966" s="248">
        <f t="shared" si="1550"/>
        <v>0</v>
      </c>
      <c r="S9966" s="248">
        <f t="shared" si="1551"/>
        <v>0</v>
      </c>
      <c r="T9966" s="248">
        <f t="shared" si="1552"/>
        <v>0</v>
      </c>
      <c r="U9966" s="248">
        <f t="shared" si="1553"/>
        <v>0</v>
      </c>
      <c r="V9966" s="13"/>
      <c r="W9966" s="7"/>
      <c r="AT9966" s="130"/>
      <c r="BF9966" s="33">
        <f t="shared" si="1559"/>
        <v>41242</v>
      </c>
      <c r="BG9966" s="34">
        <f t="shared" si="1554"/>
        <v>82.88000000000001</v>
      </c>
      <c r="BH9966" s="32">
        <f t="shared" si="1555"/>
        <v>1</v>
      </c>
      <c r="BI9966" s="32">
        <f t="shared" si="1556"/>
        <v>0</v>
      </c>
      <c r="BJ9966" s="69">
        <f t="shared" si="1557"/>
        <v>0</v>
      </c>
      <c r="BK9966" s="158" t="str">
        <f t="shared" si="1558"/>
        <v/>
      </c>
    </row>
    <row r="9967" spans="1:63" ht="12" customHeight="1" x14ac:dyDescent="0.2">
      <c r="A9967" s="8"/>
      <c r="B9967" s="7"/>
      <c r="C9967" s="7"/>
      <c r="D9967" s="7"/>
      <c r="E9967" s="7"/>
      <c r="F9967" s="7"/>
      <c r="G9967" s="7"/>
      <c r="H9967" s="7"/>
      <c r="I9967" s="10"/>
      <c r="J9967" s="25"/>
      <c r="K9967" s="250"/>
      <c r="L9967" s="31"/>
      <c r="M9967" s="9"/>
      <c r="N9967" s="11" t="s">
        <v>25</v>
      </c>
      <c r="O9967" s="39"/>
      <c r="P9967" s="47"/>
      <c r="Q9967" s="13"/>
      <c r="R9967" s="248">
        <f t="shared" si="1550"/>
        <v>0</v>
      </c>
      <c r="S9967" s="248">
        <f t="shared" si="1551"/>
        <v>0</v>
      </c>
      <c r="T9967" s="248">
        <f t="shared" si="1552"/>
        <v>0</v>
      </c>
      <c r="U9967" s="248">
        <f t="shared" si="1553"/>
        <v>0</v>
      </c>
      <c r="V9967" s="13"/>
      <c r="W9967" s="117"/>
      <c r="AT9967" s="130"/>
      <c r="BF9967" s="33">
        <f t="shared" si="1559"/>
        <v>41242</v>
      </c>
      <c r="BG9967" s="34">
        <f t="shared" si="1554"/>
        <v>82.88000000000001</v>
      </c>
      <c r="BH9967" s="32">
        <f t="shared" si="1555"/>
        <v>1</v>
      </c>
      <c r="BI9967" s="32">
        <f t="shared" si="1556"/>
        <v>0</v>
      </c>
      <c r="BJ9967" s="69">
        <f t="shared" si="1557"/>
        <v>0</v>
      </c>
      <c r="BK9967" s="158" t="str">
        <f t="shared" si="1558"/>
        <v/>
      </c>
    </row>
    <row r="9968" spans="1:63" ht="12" customHeight="1" x14ac:dyDescent="0.2">
      <c r="A9968" s="8"/>
      <c r="B9968" s="7"/>
      <c r="C9968" s="7"/>
      <c r="D9968" s="7"/>
      <c r="E9968" s="7"/>
      <c r="F9968" s="7"/>
      <c r="G9968" s="7"/>
      <c r="H9968" s="7"/>
      <c r="I9968" s="10"/>
      <c r="J9968" s="25"/>
      <c r="K9968" s="250"/>
      <c r="L9968" s="31"/>
      <c r="M9968" s="9"/>
      <c r="N9968" s="11" t="s">
        <v>25</v>
      </c>
      <c r="O9968" s="39"/>
      <c r="P9968" s="47"/>
      <c r="Q9968" s="13"/>
      <c r="R9968" s="248">
        <f t="shared" si="1550"/>
        <v>0</v>
      </c>
      <c r="S9968" s="248">
        <f t="shared" si="1551"/>
        <v>0</v>
      </c>
      <c r="T9968" s="248">
        <f t="shared" si="1552"/>
        <v>0</v>
      </c>
      <c r="U9968" s="248">
        <f t="shared" si="1553"/>
        <v>0</v>
      </c>
      <c r="V9968" s="13"/>
      <c r="W9968" s="7"/>
      <c r="AT9968" s="130"/>
      <c r="BF9968" s="33">
        <f t="shared" si="1559"/>
        <v>41242</v>
      </c>
      <c r="BG9968" s="34">
        <f t="shared" si="1554"/>
        <v>82.88000000000001</v>
      </c>
      <c r="BH9968" s="32">
        <f t="shared" si="1555"/>
        <v>1</v>
      </c>
      <c r="BI9968" s="32">
        <f t="shared" si="1556"/>
        <v>0</v>
      </c>
      <c r="BJ9968" s="69">
        <f t="shared" si="1557"/>
        <v>0</v>
      </c>
      <c r="BK9968" s="158" t="str">
        <f t="shared" si="1558"/>
        <v/>
      </c>
    </row>
    <row r="9969" spans="1:63" ht="12" customHeight="1" x14ac:dyDescent="0.2">
      <c r="A9969" s="8"/>
      <c r="B9969" s="7"/>
      <c r="C9969" s="7"/>
      <c r="D9969" s="7"/>
      <c r="E9969" s="7"/>
      <c r="F9969" s="7"/>
      <c r="G9969" s="7"/>
      <c r="H9969" s="7"/>
      <c r="I9969" s="10"/>
      <c r="J9969" s="25"/>
      <c r="K9969" s="250"/>
      <c r="L9969" s="31"/>
      <c r="M9969" s="9"/>
      <c r="N9969" s="11" t="s">
        <v>25</v>
      </c>
      <c r="O9969" s="39"/>
      <c r="P9969" s="47"/>
      <c r="Q9969" s="13"/>
      <c r="R9969" s="248">
        <f t="shared" si="1550"/>
        <v>0</v>
      </c>
      <c r="S9969" s="248">
        <f t="shared" si="1551"/>
        <v>0</v>
      </c>
      <c r="T9969" s="248">
        <f t="shared" si="1552"/>
        <v>0</v>
      </c>
      <c r="U9969" s="248">
        <f t="shared" si="1553"/>
        <v>0</v>
      </c>
      <c r="V9969" s="13"/>
      <c r="W9969" s="7"/>
      <c r="AT9969" s="130"/>
      <c r="BF9969" s="33">
        <f t="shared" si="1559"/>
        <v>41242</v>
      </c>
      <c r="BG9969" s="34">
        <f t="shared" si="1554"/>
        <v>82.88000000000001</v>
      </c>
      <c r="BH9969" s="32">
        <f t="shared" si="1555"/>
        <v>1</v>
      </c>
      <c r="BI9969" s="32">
        <f t="shared" si="1556"/>
        <v>0</v>
      </c>
      <c r="BJ9969" s="69">
        <f t="shared" si="1557"/>
        <v>0</v>
      </c>
      <c r="BK9969" s="158" t="str">
        <f t="shared" si="1558"/>
        <v/>
      </c>
    </row>
    <row r="9970" spans="1:63" ht="12" customHeight="1" x14ac:dyDescent="0.2">
      <c r="A9970" s="8"/>
      <c r="B9970" s="7"/>
      <c r="C9970" s="7"/>
      <c r="D9970" s="7"/>
      <c r="E9970" s="7"/>
      <c r="F9970" s="7"/>
      <c r="G9970" s="7"/>
      <c r="H9970" s="7"/>
      <c r="I9970" s="10"/>
      <c r="J9970" s="25"/>
      <c r="K9970" s="250"/>
      <c r="L9970" s="31"/>
      <c r="M9970" s="9"/>
      <c r="N9970" s="11" t="s">
        <v>25</v>
      </c>
      <c r="O9970" s="39"/>
      <c r="P9970" s="47"/>
      <c r="Q9970" s="13"/>
      <c r="R9970" s="248">
        <f t="shared" si="1550"/>
        <v>0</v>
      </c>
      <c r="S9970" s="248">
        <f t="shared" si="1551"/>
        <v>0</v>
      </c>
      <c r="T9970" s="248">
        <f t="shared" si="1552"/>
        <v>0</v>
      </c>
      <c r="U9970" s="248">
        <f t="shared" si="1553"/>
        <v>0</v>
      </c>
      <c r="V9970" s="13"/>
      <c r="W9970" s="7"/>
      <c r="AT9970" s="130"/>
      <c r="BF9970" s="33">
        <f t="shared" si="1559"/>
        <v>41242</v>
      </c>
      <c r="BG9970" s="34">
        <f t="shared" si="1554"/>
        <v>82.88000000000001</v>
      </c>
      <c r="BH9970" s="32">
        <f t="shared" si="1555"/>
        <v>1</v>
      </c>
      <c r="BI9970" s="32">
        <f t="shared" si="1556"/>
        <v>0</v>
      </c>
      <c r="BJ9970" s="69">
        <f t="shared" si="1557"/>
        <v>0</v>
      </c>
      <c r="BK9970" s="158" t="str">
        <f t="shared" si="1558"/>
        <v/>
      </c>
    </row>
    <row r="9971" spans="1:63" ht="12" customHeight="1" x14ac:dyDescent="0.2">
      <c r="A9971" s="8"/>
      <c r="B9971" s="7"/>
      <c r="C9971" s="7"/>
      <c r="D9971" s="7"/>
      <c r="E9971" s="7"/>
      <c r="F9971" s="7"/>
      <c r="G9971" s="7"/>
      <c r="H9971" s="7"/>
      <c r="I9971" s="10"/>
      <c r="J9971" s="25"/>
      <c r="K9971" s="250"/>
      <c r="L9971" s="31"/>
      <c r="M9971" s="9"/>
      <c r="N9971" s="11" t="s">
        <v>25</v>
      </c>
      <c r="O9971" s="39"/>
      <c r="P9971" s="47"/>
      <c r="Q9971" s="13"/>
      <c r="R9971" s="248">
        <f t="shared" si="1550"/>
        <v>0</v>
      </c>
      <c r="S9971" s="248">
        <f t="shared" si="1551"/>
        <v>0</v>
      </c>
      <c r="T9971" s="248">
        <f t="shared" si="1552"/>
        <v>0</v>
      </c>
      <c r="U9971" s="248">
        <f t="shared" si="1553"/>
        <v>0</v>
      </c>
      <c r="V9971" s="13"/>
      <c r="W9971" s="7"/>
      <c r="AT9971" s="130"/>
      <c r="BF9971" s="33">
        <f t="shared" si="1559"/>
        <v>41242</v>
      </c>
      <c r="BG9971" s="34">
        <f t="shared" si="1554"/>
        <v>82.88000000000001</v>
      </c>
      <c r="BH9971" s="32">
        <f t="shared" si="1555"/>
        <v>1</v>
      </c>
      <c r="BI9971" s="32">
        <f t="shared" si="1556"/>
        <v>0</v>
      </c>
      <c r="BJ9971" s="69">
        <f t="shared" si="1557"/>
        <v>0</v>
      </c>
      <c r="BK9971" s="158" t="str">
        <f t="shared" si="1558"/>
        <v/>
      </c>
    </row>
    <row r="9972" spans="1:63" ht="12" customHeight="1" x14ac:dyDescent="0.2">
      <c r="A9972" s="8"/>
      <c r="B9972" s="7"/>
      <c r="C9972" s="7"/>
      <c r="D9972" s="7"/>
      <c r="E9972" s="7"/>
      <c r="F9972" s="7"/>
      <c r="G9972" s="7"/>
      <c r="H9972" s="7"/>
      <c r="I9972" s="10"/>
      <c r="J9972" s="25"/>
      <c r="K9972" s="250"/>
      <c r="L9972" s="31"/>
      <c r="M9972" s="9"/>
      <c r="N9972" s="11" t="s">
        <v>25</v>
      </c>
      <c r="O9972" s="39"/>
      <c r="P9972" s="47"/>
      <c r="Q9972" s="13"/>
      <c r="R9972" s="248">
        <f t="shared" si="1550"/>
        <v>0</v>
      </c>
      <c r="S9972" s="248">
        <f t="shared" si="1551"/>
        <v>0</v>
      </c>
      <c r="T9972" s="248">
        <f t="shared" si="1552"/>
        <v>0</v>
      </c>
      <c r="U9972" s="248">
        <f t="shared" si="1553"/>
        <v>0</v>
      </c>
      <c r="V9972" s="13"/>
      <c r="W9972" s="7"/>
      <c r="AT9972" s="130"/>
      <c r="BF9972" s="33">
        <f t="shared" si="1559"/>
        <v>41242</v>
      </c>
      <c r="BG9972" s="34">
        <f t="shared" si="1554"/>
        <v>82.88000000000001</v>
      </c>
      <c r="BH9972" s="32">
        <f t="shared" si="1555"/>
        <v>1</v>
      </c>
      <c r="BI9972" s="32">
        <f t="shared" si="1556"/>
        <v>0</v>
      </c>
      <c r="BJ9972" s="69">
        <f t="shared" si="1557"/>
        <v>0</v>
      </c>
      <c r="BK9972" s="158" t="str">
        <f t="shared" si="1558"/>
        <v/>
      </c>
    </row>
    <row r="9973" spans="1:63" ht="12" customHeight="1" x14ac:dyDescent="0.2">
      <c r="A9973" s="8"/>
      <c r="B9973" s="7"/>
      <c r="C9973" s="7"/>
      <c r="D9973" s="7"/>
      <c r="E9973" s="7"/>
      <c r="F9973" s="7"/>
      <c r="G9973" s="7"/>
      <c r="H9973" s="7"/>
      <c r="I9973" s="10"/>
      <c r="J9973" s="25"/>
      <c r="K9973" s="250"/>
      <c r="L9973" s="31"/>
      <c r="M9973" s="9"/>
      <c r="N9973" s="11" t="s">
        <v>25</v>
      </c>
      <c r="O9973" s="39"/>
      <c r="P9973" s="47"/>
      <c r="Q9973" s="13"/>
      <c r="R9973" s="248">
        <f t="shared" si="1550"/>
        <v>0</v>
      </c>
      <c r="S9973" s="248">
        <f t="shared" si="1551"/>
        <v>0</v>
      </c>
      <c r="T9973" s="248">
        <f t="shared" si="1552"/>
        <v>0</v>
      </c>
      <c r="U9973" s="248">
        <f t="shared" si="1553"/>
        <v>0</v>
      </c>
      <c r="V9973" s="13"/>
      <c r="W9973" s="7"/>
      <c r="AT9973" s="130"/>
      <c r="BF9973" s="33">
        <f t="shared" si="1559"/>
        <v>41242</v>
      </c>
      <c r="BG9973" s="34">
        <f t="shared" si="1554"/>
        <v>82.88000000000001</v>
      </c>
      <c r="BH9973" s="32">
        <f t="shared" si="1555"/>
        <v>1</v>
      </c>
      <c r="BI9973" s="32">
        <f t="shared" si="1556"/>
        <v>0</v>
      </c>
      <c r="BJ9973" s="69">
        <f t="shared" si="1557"/>
        <v>0</v>
      </c>
      <c r="BK9973" s="158" t="str">
        <f t="shared" si="1558"/>
        <v/>
      </c>
    </row>
    <row r="9974" spans="1:63" ht="12" customHeight="1" x14ac:dyDescent="0.2">
      <c r="A9974" s="8"/>
      <c r="B9974" s="7"/>
      <c r="C9974" s="7"/>
      <c r="D9974" s="7"/>
      <c r="E9974" s="7"/>
      <c r="F9974" s="7"/>
      <c r="G9974" s="7"/>
      <c r="H9974" s="7"/>
      <c r="I9974" s="10"/>
      <c r="J9974" s="25"/>
      <c r="K9974" s="250"/>
      <c r="L9974" s="31"/>
      <c r="M9974" s="9"/>
      <c r="N9974" s="11" t="s">
        <v>25</v>
      </c>
      <c r="O9974" s="39"/>
      <c r="P9974" s="47"/>
      <c r="Q9974" s="13"/>
      <c r="R9974" s="248">
        <f t="shared" si="1550"/>
        <v>0</v>
      </c>
      <c r="S9974" s="248">
        <f t="shared" si="1551"/>
        <v>0</v>
      </c>
      <c r="T9974" s="248">
        <f t="shared" si="1552"/>
        <v>0</v>
      </c>
      <c r="U9974" s="248">
        <f t="shared" si="1553"/>
        <v>0</v>
      </c>
      <c r="V9974" s="13"/>
      <c r="W9974" s="7"/>
      <c r="AT9974" s="130"/>
      <c r="BF9974" s="33">
        <f t="shared" si="1559"/>
        <v>41242</v>
      </c>
      <c r="BG9974" s="34">
        <f t="shared" si="1554"/>
        <v>82.88000000000001</v>
      </c>
      <c r="BH9974" s="32">
        <f t="shared" si="1555"/>
        <v>1</v>
      </c>
      <c r="BI9974" s="32">
        <f t="shared" si="1556"/>
        <v>0</v>
      </c>
      <c r="BJ9974" s="69">
        <f t="shared" si="1557"/>
        <v>0</v>
      </c>
      <c r="BK9974" s="158" t="str">
        <f t="shared" si="1558"/>
        <v/>
      </c>
    </row>
    <row r="9975" spans="1:63" ht="12" customHeight="1" x14ac:dyDescent="0.2">
      <c r="A9975" s="8"/>
      <c r="B9975" s="7"/>
      <c r="C9975" s="7"/>
      <c r="D9975" s="7"/>
      <c r="E9975" s="7"/>
      <c r="F9975" s="7"/>
      <c r="G9975" s="7"/>
      <c r="H9975" s="7"/>
      <c r="I9975" s="10"/>
      <c r="J9975" s="25"/>
      <c r="K9975" s="250"/>
      <c r="L9975" s="31"/>
      <c r="M9975" s="9"/>
      <c r="N9975" s="11" t="s">
        <v>25</v>
      </c>
      <c r="O9975" s="39"/>
      <c r="P9975" s="47"/>
      <c r="Q9975" s="13"/>
      <c r="R9975" s="248">
        <f t="shared" si="1550"/>
        <v>0</v>
      </c>
      <c r="S9975" s="248">
        <f t="shared" si="1551"/>
        <v>0</v>
      </c>
      <c r="T9975" s="248">
        <f t="shared" si="1552"/>
        <v>0</v>
      </c>
      <c r="U9975" s="248">
        <f t="shared" si="1553"/>
        <v>0</v>
      </c>
      <c r="V9975" s="13"/>
      <c r="W9975" s="7"/>
      <c r="AT9975" s="130"/>
      <c r="BF9975" s="33">
        <f t="shared" si="1559"/>
        <v>41242</v>
      </c>
      <c r="BG9975" s="34">
        <f t="shared" si="1554"/>
        <v>82.88000000000001</v>
      </c>
      <c r="BH9975" s="32">
        <f t="shared" si="1555"/>
        <v>1</v>
      </c>
      <c r="BI9975" s="32">
        <f t="shared" si="1556"/>
        <v>0</v>
      </c>
      <c r="BJ9975" s="69">
        <f t="shared" si="1557"/>
        <v>0</v>
      </c>
      <c r="BK9975" s="158" t="str">
        <f t="shared" si="1558"/>
        <v/>
      </c>
    </row>
    <row r="9976" spans="1:63" ht="12" customHeight="1" x14ac:dyDescent="0.2">
      <c r="A9976" s="8"/>
      <c r="B9976" s="7"/>
      <c r="C9976" s="7"/>
      <c r="D9976" s="7"/>
      <c r="E9976" s="7"/>
      <c r="F9976" s="7"/>
      <c r="G9976" s="7"/>
      <c r="H9976" s="7"/>
      <c r="I9976" s="10"/>
      <c r="J9976" s="25"/>
      <c r="K9976" s="250"/>
      <c r="L9976" s="31"/>
      <c r="M9976" s="9"/>
      <c r="N9976" s="11" t="s">
        <v>25</v>
      </c>
      <c r="O9976" s="39"/>
      <c r="P9976" s="47"/>
      <c r="Q9976" s="13"/>
      <c r="R9976" s="248">
        <f t="shared" si="1550"/>
        <v>0</v>
      </c>
      <c r="S9976" s="248">
        <f t="shared" si="1551"/>
        <v>0</v>
      </c>
      <c r="T9976" s="248">
        <f t="shared" si="1552"/>
        <v>0</v>
      </c>
      <c r="U9976" s="248">
        <f t="shared" si="1553"/>
        <v>0</v>
      </c>
      <c r="V9976" s="13"/>
      <c r="W9976" s="7"/>
      <c r="AT9976" s="130"/>
      <c r="BF9976" s="33">
        <f t="shared" si="1559"/>
        <v>41242</v>
      </c>
      <c r="BG9976" s="34">
        <f t="shared" si="1554"/>
        <v>82.88000000000001</v>
      </c>
      <c r="BH9976" s="32">
        <f t="shared" si="1555"/>
        <v>1</v>
      </c>
      <c r="BI9976" s="32">
        <f t="shared" si="1556"/>
        <v>0</v>
      </c>
      <c r="BJ9976" s="69">
        <f t="shared" si="1557"/>
        <v>0</v>
      </c>
      <c r="BK9976" s="158" t="str">
        <f t="shared" si="1558"/>
        <v/>
      </c>
    </row>
    <row r="9977" spans="1:63" ht="12" customHeight="1" x14ac:dyDescent="0.2">
      <c r="A9977" s="8"/>
      <c r="B9977" s="7"/>
      <c r="C9977" s="7"/>
      <c r="D9977" s="7"/>
      <c r="E9977" s="7"/>
      <c r="F9977" s="7"/>
      <c r="G9977" s="7"/>
      <c r="H9977" s="7"/>
      <c r="I9977" s="10"/>
      <c r="J9977" s="25"/>
      <c r="K9977" s="250"/>
      <c r="L9977" s="31"/>
      <c r="M9977" s="9"/>
      <c r="N9977" s="11" t="s">
        <v>25</v>
      </c>
      <c r="O9977" s="39"/>
      <c r="P9977" s="47"/>
      <c r="Q9977" s="13"/>
      <c r="R9977" s="248">
        <f t="shared" si="1550"/>
        <v>0</v>
      </c>
      <c r="S9977" s="248">
        <f t="shared" si="1551"/>
        <v>0</v>
      </c>
      <c r="T9977" s="248">
        <f t="shared" si="1552"/>
        <v>0</v>
      </c>
      <c r="U9977" s="248">
        <f t="shared" si="1553"/>
        <v>0</v>
      </c>
      <c r="V9977" s="13"/>
      <c r="W9977" s="7"/>
      <c r="AT9977" s="130"/>
      <c r="BF9977" s="33">
        <f t="shared" si="1559"/>
        <v>41242</v>
      </c>
      <c r="BG9977" s="34">
        <f t="shared" si="1554"/>
        <v>82.88000000000001</v>
      </c>
      <c r="BH9977" s="32">
        <f t="shared" si="1555"/>
        <v>1</v>
      </c>
      <c r="BI9977" s="32">
        <f t="shared" si="1556"/>
        <v>0</v>
      </c>
      <c r="BJ9977" s="69">
        <f t="shared" si="1557"/>
        <v>0</v>
      </c>
      <c r="BK9977" s="158" t="str">
        <f t="shared" si="1558"/>
        <v/>
      </c>
    </row>
    <row r="9978" spans="1:63" ht="12" customHeight="1" x14ac:dyDescent="0.2">
      <c r="A9978" s="8"/>
      <c r="B9978" s="7"/>
      <c r="C9978" s="7"/>
      <c r="D9978" s="7"/>
      <c r="E9978" s="7"/>
      <c r="F9978" s="7"/>
      <c r="G9978" s="7"/>
      <c r="H9978" s="7"/>
      <c r="I9978" s="10"/>
      <c r="J9978" s="25"/>
      <c r="K9978" s="250"/>
      <c r="L9978" s="31"/>
      <c r="M9978" s="9"/>
      <c r="N9978" s="11" t="s">
        <v>25</v>
      </c>
      <c r="O9978" s="39"/>
      <c r="P9978" s="47"/>
      <c r="Q9978" s="13"/>
      <c r="R9978" s="248">
        <f t="shared" si="1550"/>
        <v>0</v>
      </c>
      <c r="S9978" s="248">
        <f t="shared" si="1551"/>
        <v>0</v>
      </c>
      <c r="T9978" s="248">
        <f t="shared" si="1552"/>
        <v>0</v>
      </c>
      <c r="U9978" s="248">
        <f t="shared" si="1553"/>
        <v>0</v>
      </c>
      <c r="V9978" s="13"/>
      <c r="W9978" s="7"/>
      <c r="AT9978" s="130"/>
      <c r="BF9978" s="33">
        <f t="shared" si="1559"/>
        <v>41242</v>
      </c>
      <c r="BG9978" s="34">
        <f t="shared" si="1554"/>
        <v>82.88000000000001</v>
      </c>
      <c r="BH9978" s="32">
        <f t="shared" si="1555"/>
        <v>1</v>
      </c>
      <c r="BI9978" s="32">
        <f t="shared" si="1556"/>
        <v>0</v>
      </c>
      <c r="BJ9978" s="69">
        <f t="shared" si="1557"/>
        <v>0</v>
      </c>
      <c r="BK9978" s="158" t="str">
        <f t="shared" si="1558"/>
        <v/>
      </c>
    </row>
    <row r="9979" spans="1:63" ht="12" customHeight="1" x14ac:dyDescent="0.2">
      <c r="A9979" s="8"/>
      <c r="B9979" s="7"/>
      <c r="C9979" s="7"/>
      <c r="D9979" s="7"/>
      <c r="E9979" s="7"/>
      <c r="F9979" s="7"/>
      <c r="G9979" s="7"/>
      <c r="H9979" s="7"/>
      <c r="I9979" s="10"/>
      <c r="J9979" s="25"/>
      <c r="K9979" s="250"/>
      <c r="L9979" s="31"/>
      <c r="M9979" s="9"/>
      <c r="N9979" s="11" t="s">
        <v>25</v>
      </c>
      <c r="O9979" s="39"/>
      <c r="P9979" s="47"/>
      <c r="Q9979" s="13"/>
      <c r="R9979" s="248">
        <f t="shared" si="1550"/>
        <v>0</v>
      </c>
      <c r="S9979" s="248">
        <f t="shared" si="1551"/>
        <v>0</v>
      </c>
      <c r="T9979" s="248">
        <f t="shared" si="1552"/>
        <v>0</v>
      </c>
      <c r="U9979" s="248">
        <f t="shared" si="1553"/>
        <v>0</v>
      </c>
      <c r="V9979" s="13"/>
      <c r="W9979" s="7"/>
      <c r="AT9979" s="130"/>
      <c r="BF9979" s="33">
        <f t="shared" si="1559"/>
        <v>41242</v>
      </c>
      <c r="BG9979" s="34">
        <f t="shared" si="1554"/>
        <v>82.88000000000001</v>
      </c>
      <c r="BH9979" s="32">
        <f t="shared" si="1555"/>
        <v>1</v>
      </c>
      <c r="BI9979" s="32">
        <f t="shared" si="1556"/>
        <v>0</v>
      </c>
      <c r="BJ9979" s="69">
        <f t="shared" si="1557"/>
        <v>0</v>
      </c>
      <c r="BK9979" s="158" t="str">
        <f t="shared" si="1558"/>
        <v/>
      </c>
    </row>
    <row r="9980" spans="1:63" ht="12" customHeight="1" x14ac:dyDescent="0.2">
      <c r="A9980" s="8"/>
      <c r="B9980" s="7"/>
      <c r="C9980" s="7"/>
      <c r="D9980" s="7"/>
      <c r="E9980" s="7"/>
      <c r="F9980" s="7"/>
      <c r="G9980" s="7"/>
      <c r="H9980" s="7"/>
      <c r="I9980" s="10"/>
      <c r="J9980" s="25"/>
      <c r="K9980" s="250"/>
      <c r="L9980" s="31"/>
      <c r="M9980" s="9"/>
      <c r="N9980" s="11" t="s">
        <v>25</v>
      </c>
      <c r="O9980" s="39"/>
      <c r="P9980" s="47"/>
      <c r="Q9980" s="13"/>
      <c r="R9980" s="248">
        <f t="shared" si="1550"/>
        <v>0</v>
      </c>
      <c r="S9980" s="248">
        <f t="shared" si="1551"/>
        <v>0</v>
      </c>
      <c r="T9980" s="248">
        <f t="shared" si="1552"/>
        <v>0</v>
      </c>
      <c r="U9980" s="248">
        <f t="shared" si="1553"/>
        <v>0</v>
      </c>
      <c r="V9980" s="13"/>
      <c r="W9980" s="7"/>
      <c r="AT9980" s="130"/>
      <c r="BF9980" s="33">
        <f t="shared" si="1559"/>
        <v>41242</v>
      </c>
      <c r="BG9980" s="34">
        <f t="shared" si="1554"/>
        <v>82.88000000000001</v>
      </c>
      <c r="BH9980" s="32">
        <f t="shared" si="1555"/>
        <v>1</v>
      </c>
      <c r="BI9980" s="32">
        <f t="shared" si="1556"/>
        <v>0</v>
      </c>
      <c r="BJ9980" s="69">
        <f t="shared" si="1557"/>
        <v>0</v>
      </c>
      <c r="BK9980" s="158" t="str">
        <f t="shared" si="1558"/>
        <v/>
      </c>
    </row>
    <row r="9981" spans="1:63" ht="12" customHeight="1" x14ac:dyDescent="0.2">
      <c r="A9981" s="8"/>
      <c r="B9981" s="7"/>
      <c r="C9981" s="7"/>
      <c r="D9981" s="7"/>
      <c r="E9981" s="7"/>
      <c r="F9981" s="7"/>
      <c r="G9981" s="7"/>
      <c r="H9981" s="7"/>
      <c r="I9981" s="10"/>
      <c r="J9981" s="25"/>
      <c r="K9981" s="250"/>
      <c r="L9981" s="31"/>
      <c r="M9981" s="9"/>
      <c r="N9981" s="11" t="s">
        <v>25</v>
      </c>
      <c r="O9981" s="39"/>
      <c r="P9981" s="47"/>
      <c r="Q9981" s="13"/>
      <c r="R9981" s="248">
        <f t="shared" si="1550"/>
        <v>0</v>
      </c>
      <c r="S9981" s="248">
        <f t="shared" si="1551"/>
        <v>0</v>
      </c>
      <c r="T9981" s="248">
        <f t="shared" si="1552"/>
        <v>0</v>
      </c>
      <c r="U9981" s="248">
        <f t="shared" si="1553"/>
        <v>0</v>
      </c>
      <c r="V9981" s="13"/>
      <c r="W9981" s="7"/>
      <c r="AT9981" s="130"/>
      <c r="BF9981" s="33">
        <f t="shared" si="1559"/>
        <v>41242</v>
      </c>
      <c r="BG9981" s="34">
        <f t="shared" si="1554"/>
        <v>82.88000000000001</v>
      </c>
      <c r="BH9981" s="32">
        <f t="shared" si="1555"/>
        <v>1</v>
      </c>
      <c r="BI9981" s="32">
        <f t="shared" si="1556"/>
        <v>0</v>
      </c>
      <c r="BJ9981" s="69">
        <f t="shared" si="1557"/>
        <v>0</v>
      </c>
      <c r="BK9981" s="158" t="str">
        <f t="shared" si="1558"/>
        <v/>
      </c>
    </row>
    <row r="9982" spans="1:63" ht="12" customHeight="1" x14ac:dyDescent="0.2">
      <c r="A9982" s="8"/>
      <c r="B9982" s="7"/>
      <c r="C9982" s="7"/>
      <c r="D9982" s="7"/>
      <c r="E9982" s="7"/>
      <c r="F9982" s="7"/>
      <c r="G9982" s="7"/>
      <c r="H9982" s="7"/>
      <c r="I9982" s="10"/>
      <c r="J9982" s="25"/>
      <c r="K9982" s="250"/>
      <c r="L9982" s="31"/>
      <c r="M9982" s="9"/>
      <c r="N9982" s="11" t="s">
        <v>25</v>
      </c>
      <c r="O9982" s="39"/>
      <c r="P9982" s="47"/>
      <c r="Q9982" s="13"/>
      <c r="R9982" s="248">
        <f t="shared" si="1550"/>
        <v>0</v>
      </c>
      <c r="S9982" s="248">
        <f t="shared" si="1551"/>
        <v>0</v>
      </c>
      <c r="T9982" s="248">
        <f t="shared" si="1552"/>
        <v>0</v>
      </c>
      <c r="U9982" s="248">
        <f t="shared" si="1553"/>
        <v>0</v>
      </c>
      <c r="V9982" s="13"/>
      <c r="W9982" s="7"/>
      <c r="AT9982" s="130"/>
      <c r="BF9982" s="33">
        <f t="shared" si="1559"/>
        <v>41242</v>
      </c>
      <c r="BG9982" s="34">
        <f t="shared" si="1554"/>
        <v>82.88000000000001</v>
      </c>
      <c r="BH9982" s="32">
        <f t="shared" si="1555"/>
        <v>1</v>
      </c>
      <c r="BI9982" s="32">
        <f t="shared" si="1556"/>
        <v>0</v>
      </c>
      <c r="BJ9982" s="69">
        <f t="shared" si="1557"/>
        <v>0</v>
      </c>
      <c r="BK9982" s="158" t="str">
        <f t="shared" si="1558"/>
        <v/>
      </c>
    </row>
    <row r="9983" spans="1:63" ht="12" customHeight="1" x14ac:dyDescent="0.2">
      <c r="A9983" s="8"/>
      <c r="B9983" s="7"/>
      <c r="C9983" s="7"/>
      <c r="D9983" s="7"/>
      <c r="E9983" s="7"/>
      <c r="F9983" s="7"/>
      <c r="G9983" s="7"/>
      <c r="H9983" s="7"/>
      <c r="I9983" s="10"/>
      <c r="J9983" s="25"/>
      <c r="K9983" s="250"/>
      <c r="L9983" s="31"/>
      <c r="M9983" s="9"/>
      <c r="N9983" s="11" t="s">
        <v>25</v>
      </c>
      <c r="O9983" s="39"/>
      <c r="P9983" s="47"/>
      <c r="Q9983" s="13"/>
      <c r="R9983" s="248">
        <f t="shared" si="1550"/>
        <v>0</v>
      </c>
      <c r="S9983" s="248">
        <f t="shared" si="1551"/>
        <v>0</v>
      </c>
      <c r="T9983" s="248">
        <f t="shared" si="1552"/>
        <v>0</v>
      </c>
      <c r="U9983" s="248">
        <f t="shared" si="1553"/>
        <v>0</v>
      </c>
      <c r="V9983" s="13"/>
      <c r="W9983" s="7"/>
      <c r="AT9983" s="130"/>
      <c r="BF9983" s="33">
        <f t="shared" si="1559"/>
        <v>41242</v>
      </c>
      <c r="BG9983" s="34">
        <f t="shared" si="1554"/>
        <v>82.88000000000001</v>
      </c>
      <c r="BH9983" s="32">
        <f t="shared" si="1555"/>
        <v>1</v>
      </c>
      <c r="BI9983" s="32">
        <f t="shared" si="1556"/>
        <v>0</v>
      </c>
      <c r="BJ9983" s="69">
        <f t="shared" si="1557"/>
        <v>0</v>
      </c>
      <c r="BK9983" s="158" t="str">
        <f t="shared" si="1558"/>
        <v/>
      </c>
    </row>
    <row r="9984" spans="1:63" ht="12" customHeight="1" x14ac:dyDescent="0.2">
      <c r="A9984" s="8"/>
      <c r="B9984" s="7"/>
      <c r="C9984" s="7"/>
      <c r="D9984" s="7"/>
      <c r="E9984" s="7"/>
      <c r="F9984" s="7"/>
      <c r="G9984" s="7"/>
      <c r="H9984" s="7"/>
      <c r="I9984" s="10"/>
      <c r="J9984" s="25"/>
      <c r="K9984" s="250"/>
      <c r="L9984" s="31"/>
      <c r="M9984" s="9"/>
      <c r="N9984" s="11" t="s">
        <v>25</v>
      </c>
      <c r="O9984" s="39"/>
      <c r="P9984" s="47"/>
      <c r="Q9984" s="13"/>
      <c r="R9984" s="248">
        <f t="shared" si="1550"/>
        <v>0</v>
      </c>
      <c r="S9984" s="248">
        <f t="shared" si="1551"/>
        <v>0</v>
      </c>
      <c r="T9984" s="248">
        <f t="shared" si="1552"/>
        <v>0</v>
      </c>
      <c r="U9984" s="248">
        <f t="shared" si="1553"/>
        <v>0</v>
      </c>
      <c r="V9984" s="13"/>
      <c r="W9984" s="7"/>
      <c r="AT9984" s="130"/>
      <c r="BF9984" s="33">
        <f t="shared" si="1559"/>
        <v>41242</v>
      </c>
      <c r="BG9984" s="34">
        <f t="shared" si="1554"/>
        <v>82.88000000000001</v>
      </c>
      <c r="BH9984" s="32">
        <f t="shared" si="1555"/>
        <v>1</v>
      </c>
      <c r="BI9984" s="32">
        <f t="shared" si="1556"/>
        <v>0</v>
      </c>
      <c r="BJ9984" s="69">
        <f t="shared" si="1557"/>
        <v>0</v>
      </c>
      <c r="BK9984" s="158" t="str">
        <f t="shared" si="1558"/>
        <v/>
      </c>
    </row>
    <row r="9985" spans="1:63" ht="12" customHeight="1" x14ac:dyDescent="0.2">
      <c r="A9985" s="8"/>
      <c r="B9985" s="7"/>
      <c r="C9985" s="7"/>
      <c r="D9985" s="7"/>
      <c r="E9985" s="7"/>
      <c r="F9985" s="7"/>
      <c r="G9985" s="7"/>
      <c r="H9985" s="7"/>
      <c r="I9985" s="10"/>
      <c r="J9985" s="25"/>
      <c r="K9985" s="250"/>
      <c r="L9985" s="31"/>
      <c r="M9985" s="9"/>
      <c r="N9985" s="11" t="s">
        <v>25</v>
      </c>
      <c r="O9985" s="39"/>
      <c r="P9985" s="47"/>
      <c r="Q9985" s="13"/>
      <c r="R9985" s="248">
        <f t="shared" si="1550"/>
        <v>0</v>
      </c>
      <c r="S9985" s="248">
        <f t="shared" si="1551"/>
        <v>0</v>
      </c>
      <c r="T9985" s="248">
        <f t="shared" si="1552"/>
        <v>0</v>
      </c>
      <c r="U9985" s="248">
        <f t="shared" si="1553"/>
        <v>0</v>
      </c>
      <c r="V9985" s="13"/>
      <c r="W9985" s="7"/>
      <c r="AT9985" s="130"/>
      <c r="BF9985" s="33">
        <f t="shared" si="1559"/>
        <v>41242</v>
      </c>
      <c r="BG9985" s="34">
        <f t="shared" si="1554"/>
        <v>82.88000000000001</v>
      </c>
      <c r="BH9985" s="32">
        <f t="shared" si="1555"/>
        <v>1</v>
      </c>
      <c r="BI9985" s="32">
        <f t="shared" si="1556"/>
        <v>0</v>
      </c>
      <c r="BJ9985" s="69">
        <f t="shared" si="1557"/>
        <v>0</v>
      </c>
      <c r="BK9985" s="158" t="str">
        <f t="shared" si="1558"/>
        <v/>
      </c>
    </row>
    <row r="9986" spans="1:63" ht="12" customHeight="1" x14ac:dyDescent="0.2">
      <c r="A9986" s="8"/>
      <c r="B9986" s="7"/>
      <c r="C9986" s="7"/>
      <c r="D9986" s="7"/>
      <c r="E9986" s="7"/>
      <c r="F9986" s="7"/>
      <c r="G9986" s="7"/>
      <c r="H9986" s="7"/>
      <c r="I9986" s="10"/>
      <c r="J9986" s="25"/>
      <c r="K9986" s="250"/>
      <c r="L9986" s="31"/>
      <c r="M9986" s="9"/>
      <c r="N9986" s="11" t="s">
        <v>25</v>
      </c>
      <c r="O9986" s="39"/>
      <c r="P9986" s="47"/>
      <c r="Q9986" s="13"/>
      <c r="R9986" s="248">
        <f t="shared" si="1550"/>
        <v>0</v>
      </c>
      <c r="S9986" s="248">
        <f t="shared" si="1551"/>
        <v>0</v>
      </c>
      <c r="T9986" s="248">
        <f t="shared" si="1552"/>
        <v>0</v>
      </c>
      <c r="U9986" s="248">
        <f t="shared" si="1553"/>
        <v>0</v>
      </c>
      <c r="V9986" s="13"/>
      <c r="W9986" s="7"/>
      <c r="AT9986" s="130"/>
      <c r="BF9986" s="33">
        <f t="shared" si="1559"/>
        <v>41242</v>
      </c>
      <c r="BG9986" s="34">
        <f t="shared" si="1554"/>
        <v>82.88000000000001</v>
      </c>
      <c r="BH9986" s="32">
        <f t="shared" si="1555"/>
        <v>1</v>
      </c>
      <c r="BI9986" s="32">
        <f t="shared" si="1556"/>
        <v>0</v>
      </c>
      <c r="BJ9986" s="69">
        <f t="shared" si="1557"/>
        <v>0</v>
      </c>
      <c r="BK9986" s="158" t="str">
        <f t="shared" si="1558"/>
        <v/>
      </c>
    </row>
    <row r="9987" spans="1:63" ht="12" customHeight="1" x14ac:dyDescent="0.2">
      <c r="A9987" s="8"/>
      <c r="B9987" s="7"/>
      <c r="C9987" s="7"/>
      <c r="D9987" s="7"/>
      <c r="E9987" s="7"/>
      <c r="F9987" s="7"/>
      <c r="G9987" s="7"/>
      <c r="H9987" s="7"/>
      <c r="I9987" s="10"/>
      <c r="J9987" s="25"/>
      <c r="K9987" s="250"/>
      <c r="L9987" s="31"/>
      <c r="M9987" s="9"/>
      <c r="N9987" s="11" t="s">
        <v>25</v>
      </c>
      <c r="O9987" s="39"/>
      <c r="P9987" s="47"/>
      <c r="Q9987" s="13"/>
      <c r="R9987" s="248">
        <f t="shared" si="1550"/>
        <v>0</v>
      </c>
      <c r="S9987" s="248">
        <f t="shared" si="1551"/>
        <v>0</v>
      </c>
      <c r="T9987" s="248">
        <f t="shared" si="1552"/>
        <v>0</v>
      </c>
      <c r="U9987" s="248">
        <f t="shared" si="1553"/>
        <v>0</v>
      </c>
      <c r="V9987" s="13"/>
      <c r="W9987" s="7"/>
      <c r="AT9987" s="130"/>
      <c r="BF9987" s="33">
        <f t="shared" si="1559"/>
        <v>41242</v>
      </c>
      <c r="BG9987" s="34">
        <f t="shared" si="1554"/>
        <v>82.88000000000001</v>
      </c>
      <c r="BH9987" s="32">
        <f t="shared" si="1555"/>
        <v>1</v>
      </c>
      <c r="BI9987" s="32">
        <f t="shared" si="1556"/>
        <v>0</v>
      </c>
      <c r="BJ9987" s="69">
        <f t="shared" si="1557"/>
        <v>0</v>
      </c>
      <c r="BK9987" s="158" t="str">
        <f t="shared" si="1558"/>
        <v/>
      </c>
    </row>
    <row r="9988" spans="1:63" ht="12" customHeight="1" x14ac:dyDescent="0.2">
      <c r="A9988" s="8"/>
      <c r="B9988" s="7"/>
      <c r="C9988" s="7"/>
      <c r="D9988" s="7"/>
      <c r="E9988" s="7"/>
      <c r="F9988" s="7"/>
      <c r="G9988" s="7"/>
      <c r="H9988" s="7"/>
      <c r="I9988" s="10"/>
      <c r="J9988" s="25"/>
      <c r="K9988" s="250"/>
      <c r="L9988" s="31"/>
      <c r="M9988" s="9"/>
      <c r="N9988" s="11" t="s">
        <v>25</v>
      </c>
      <c r="O9988" s="39"/>
      <c r="P9988" s="47"/>
      <c r="Q9988" s="13"/>
      <c r="R9988" s="248">
        <f t="shared" si="1550"/>
        <v>0</v>
      </c>
      <c r="S9988" s="248">
        <f t="shared" si="1551"/>
        <v>0</v>
      </c>
      <c r="T9988" s="248">
        <f t="shared" si="1552"/>
        <v>0</v>
      </c>
      <c r="U9988" s="248">
        <f t="shared" si="1553"/>
        <v>0</v>
      </c>
      <c r="V9988" s="13"/>
      <c r="W9988" s="7"/>
      <c r="AT9988" s="130"/>
      <c r="BF9988" s="33">
        <f t="shared" si="1559"/>
        <v>41242</v>
      </c>
      <c r="BG9988" s="34">
        <f t="shared" si="1554"/>
        <v>82.88000000000001</v>
      </c>
      <c r="BH9988" s="32">
        <f t="shared" si="1555"/>
        <v>1</v>
      </c>
      <c r="BI9988" s="32">
        <f t="shared" si="1556"/>
        <v>0</v>
      </c>
      <c r="BJ9988" s="69">
        <f t="shared" si="1557"/>
        <v>0</v>
      </c>
      <c r="BK9988" s="158" t="str">
        <f t="shared" si="1558"/>
        <v/>
      </c>
    </row>
    <row r="9989" spans="1:63" ht="12" customHeight="1" x14ac:dyDescent="0.2">
      <c r="A9989" s="8"/>
      <c r="B9989" s="7"/>
      <c r="C9989" s="7"/>
      <c r="D9989" s="7"/>
      <c r="E9989" s="7"/>
      <c r="F9989" s="7"/>
      <c r="G9989" s="7"/>
      <c r="H9989" s="7"/>
      <c r="I9989" s="10"/>
      <c r="J9989" s="25"/>
      <c r="K9989" s="250"/>
      <c r="L9989" s="31"/>
      <c r="M9989" s="9"/>
      <c r="N9989" s="11" t="s">
        <v>25</v>
      </c>
      <c r="O9989" s="39"/>
      <c r="P9989" s="47"/>
      <c r="Q9989" s="13"/>
      <c r="R9989" s="248">
        <f t="shared" si="1550"/>
        <v>0</v>
      </c>
      <c r="S9989" s="248">
        <f t="shared" si="1551"/>
        <v>0</v>
      </c>
      <c r="T9989" s="248">
        <f t="shared" si="1552"/>
        <v>0</v>
      </c>
      <c r="U9989" s="248">
        <f t="shared" si="1553"/>
        <v>0</v>
      </c>
      <c r="V9989" s="13"/>
      <c r="W9989" s="7"/>
      <c r="AT9989" s="130"/>
      <c r="BF9989" s="33">
        <f t="shared" si="1559"/>
        <v>41242</v>
      </c>
      <c r="BG9989" s="34">
        <f t="shared" si="1554"/>
        <v>82.88000000000001</v>
      </c>
      <c r="BH9989" s="32">
        <f t="shared" si="1555"/>
        <v>1</v>
      </c>
      <c r="BI9989" s="32">
        <f t="shared" si="1556"/>
        <v>0</v>
      </c>
      <c r="BJ9989" s="69">
        <f t="shared" si="1557"/>
        <v>0</v>
      </c>
      <c r="BK9989" s="158" t="str">
        <f t="shared" si="1558"/>
        <v/>
      </c>
    </row>
    <row r="9990" spans="1:63" ht="12" customHeight="1" x14ac:dyDescent="0.2">
      <c r="A9990" s="8"/>
      <c r="B9990" s="7"/>
      <c r="C9990" s="7"/>
      <c r="D9990" s="7"/>
      <c r="E9990" s="7"/>
      <c r="F9990" s="7"/>
      <c r="G9990" s="7"/>
      <c r="H9990" s="7"/>
      <c r="I9990" s="10"/>
      <c r="J9990" s="25"/>
      <c r="K9990" s="250"/>
      <c r="L9990" s="31"/>
      <c r="M9990" s="9"/>
      <c r="N9990" s="11" t="s">
        <v>25</v>
      </c>
      <c r="O9990" s="39"/>
      <c r="P9990" s="47"/>
      <c r="Q9990" s="13"/>
      <c r="R9990" s="248">
        <f t="shared" si="1550"/>
        <v>0</v>
      </c>
      <c r="S9990" s="248">
        <f t="shared" si="1551"/>
        <v>0</v>
      </c>
      <c r="T9990" s="248">
        <f t="shared" si="1552"/>
        <v>0</v>
      </c>
      <c r="U9990" s="248">
        <f t="shared" si="1553"/>
        <v>0</v>
      </c>
      <c r="V9990" s="13"/>
      <c r="W9990" s="7"/>
      <c r="AT9990" s="130"/>
      <c r="BF9990" s="33">
        <f t="shared" si="1559"/>
        <v>41242</v>
      </c>
      <c r="BG9990" s="34">
        <f t="shared" si="1554"/>
        <v>82.88000000000001</v>
      </c>
      <c r="BH9990" s="32">
        <f t="shared" si="1555"/>
        <v>1</v>
      </c>
      <c r="BI9990" s="32">
        <f t="shared" si="1556"/>
        <v>0</v>
      </c>
      <c r="BJ9990" s="69">
        <f t="shared" si="1557"/>
        <v>0</v>
      </c>
      <c r="BK9990" s="158" t="str">
        <f t="shared" si="1558"/>
        <v/>
      </c>
    </row>
    <row r="9991" spans="1:63" ht="12" customHeight="1" x14ac:dyDescent="0.2">
      <c r="A9991" s="8"/>
      <c r="B9991" s="7"/>
      <c r="C9991" s="7"/>
      <c r="D9991" s="7"/>
      <c r="E9991" s="7"/>
      <c r="F9991" s="7"/>
      <c r="G9991" s="7"/>
      <c r="H9991" s="7"/>
      <c r="I9991" s="10"/>
      <c r="J9991" s="25"/>
      <c r="K9991" s="250"/>
      <c r="L9991" s="31"/>
      <c r="M9991" s="9"/>
      <c r="N9991" s="11" t="s">
        <v>25</v>
      </c>
      <c r="O9991" s="39"/>
      <c r="P9991" s="47"/>
      <c r="Q9991" s="13"/>
      <c r="R9991" s="248">
        <f t="shared" si="1550"/>
        <v>0</v>
      </c>
      <c r="S9991" s="248">
        <f t="shared" si="1551"/>
        <v>0</v>
      </c>
      <c r="T9991" s="248">
        <f t="shared" si="1552"/>
        <v>0</v>
      </c>
      <c r="U9991" s="248">
        <f t="shared" si="1553"/>
        <v>0</v>
      </c>
      <c r="V9991" s="13"/>
      <c r="W9991" s="7"/>
      <c r="AT9991" s="130"/>
      <c r="BF9991" s="33">
        <f t="shared" si="1559"/>
        <v>41242</v>
      </c>
      <c r="BG9991" s="34">
        <f t="shared" si="1554"/>
        <v>82.88000000000001</v>
      </c>
      <c r="BH9991" s="32">
        <f t="shared" si="1555"/>
        <v>1</v>
      </c>
      <c r="BI9991" s="32">
        <f t="shared" si="1556"/>
        <v>0</v>
      </c>
      <c r="BJ9991" s="69">
        <f t="shared" si="1557"/>
        <v>0</v>
      </c>
      <c r="BK9991" s="158" t="str">
        <f t="shared" si="1558"/>
        <v/>
      </c>
    </row>
    <row r="9992" spans="1:63" ht="12" customHeight="1" x14ac:dyDescent="0.2">
      <c r="A9992" s="8"/>
      <c r="B9992" s="7"/>
      <c r="C9992" s="7"/>
      <c r="D9992" s="7"/>
      <c r="E9992" s="7"/>
      <c r="F9992" s="7"/>
      <c r="G9992" s="7"/>
      <c r="H9992" s="7"/>
      <c r="I9992" s="10"/>
      <c r="J9992" s="25"/>
      <c r="K9992" s="250"/>
      <c r="L9992" s="31"/>
      <c r="M9992" s="9"/>
      <c r="N9992" s="11" t="s">
        <v>25</v>
      </c>
      <c r="O9992" s="39"/>
      <c r="P9992" s="47"/>
      <c r="Q9992" s="13"/>
      <c r="R9992" s="248">
        <f t="shared" si="1550"/>
        <v>0</v>
      </c>
      <c r="S9992" s="248">
        <f t="shared" si="1551"/>
        <v>0</v>
      </c>
      <c r="T9992" s="248">
        <f t="shared" si="1552"/>
        <v>0</v>
      </c>
      <c r="U9992" s="248">
        <f t="shared" si="1553"/>
        <v>0</v>
      </c>
      <c r="V9992" s="13"/>
      <c r="W9992" s="7"/>
      <c r="AT9992" s="130"/>
      <c r="BF9992" s="33">
        <f t="shared" si="1559"/>
        <v>41242</v>
      </c>
      <c r="BG9992" s="34">
        <f t="shared" si="1554"/>
        <v>82.88000000000001</v>
      </c>
      <c r="BH9992" s="32">
        <f t="shared" si="1555"/>
        <v>1</v>
      </c>
      <c r="BI9992" s="32">
        <f t="shared" si="1556"/>
        <v>0</v>
      </c>
      <c r="BJ9992" s="69">
        <f t="shared" si="1557"/>
        <v>0</v>
      </c>
      <c r="BK9992" s="158" t="str">
        <f t="shared" si="1558"/>
        <v/>
      </c>
    </row>
    <row r="9993" spans="1:63" ht="12" customHeight="1" x14ac:dyDescent="0.2">
      <c r="A9993" s="8"/>
      <c r="B9993" s="7"/>
      <c r="C9993" s="7"/>
      <c r="D9993" s="7"/>
      <c r="E9993" s="7"/>
      <c r="F9993" s="7"/>
      <c r="G9993" s="7"/>
      <c r="H9993" s="7"/>
      <c r="I9993" s="10"/>
      <c r="J9993" s="25"/>
      <c r="K9993" s="250"/>
      <c r="L9993" s="31"/>
      <c r="M9993" s="9"/>
      <c r="N9993" s="11" t="s">
        <v>25</v>
      </c>
      <c r="O9993" s="39"/>
      <c r="P9993" s="47"/>
      <c r="Q9993" s="13"/>
      <c r="R9993" s="248">
        <f t="shared" si="1550"/>
        <v>0</v>
      </c>
      <c r="S9993" s="248">
        <f t="shared" si="1551"/>
        <v>0</v>
      </c>
      <c r="T9993" s="248">
        <f t="shared" si="1552"/>
        <v>0</v>
      </c>
      <c r="U9993" s="248">
        <f t="shared" si="1553"/>
        <v>0</v>
      </c>
      <c r="V9993" s="13"/>
      <c r="W9993" s="7"/>
      <c r="AT9993" s="130"/>
      <c r="BF9993" s="33">
        <f t="shared" si="1559"/>
        <v>41242</v>
      </c>
      <c r="BG9993" s="34">
        <f t="shared" si="1554"/>
        <v>82.88000000000001</v>
      </c>
      <c r="BH9993" s="32">
        <f t="shared" si="1555"/>
        <v>1</v>
      </c>
      <c r="BI9993" s="32">
        <f t="shared" si="1556"/>
        <v>0</v>
      </c>
      <c r="BJ9993" s="69">
        <f t="shared" si="1557"/>
        <v>0</v>
      </c>
      <c r="BK9993" s="158" t="str">
        <f t="shared" si="1558"/>
        <v/>
      </c>
    </row>
    <row r="9994" spans="1:63" ht="12" customHeight="1" x14ac:dyDescent="0.2">
      <c r="A9994" s="8"/>
      <c r="B9994" s="7"/>
      <c r="C9994" s="7"/>
      <c r="D9994" s="7"/>
      <c r="E9994" s="7"/>
      <c r="F9994" s="7"/>
      <c r="G9994" s="7"/>
      <c r="H9994" s="7"/>
      <c r="I9994" s="10"/>
      <c r="J9994" s="25"/>
      <c r="K9994" s="250"/>
      <c r="L9994" s="31"/>
      <c r="M9994" s="9"/>
      <c r="N9994" s="11" t="s">
        <v>25</v>
      </c>
      <c r="O9994" s="39"/>
      <c r="P9994" s="47"/>
      <c r="Q9994" s="13"/>
      <c r="R9994" s="248">
        <f t="shared" si="1550"/>
        <v>0</v>
      </c>
      <c r="S9994" s="248">
        <f t="shared" si="1551"/>
        <v>0</v>
      </c>
      <c r="T9994" s="248">
        <f t="shared" si="1552"/>
        <v>0</v>
      </c>
      <c r="U9994" s="248">
        <f t="shared" si="1553"/>
        <v>0</v>
      </c>
      <c r="V9994" s="13"/>
      <c r="W9994" s="7"/>
      <c r="AT9994" s="130"/>
      <c r="BF9994" s="33">
        <f t="shared" si="1559"/>
        <v>41242</v>
      </c>
      <c r="BG9994" s="34">
        <f t="shared" si="1554"/>
        <v>82.88000000000001</v>
      </c>
      <c r="BH9994" s="32">
        <f t="shared" si="1555"/>
        <v>1</v>
      </c>
      <c r="BI9994" s="32">
        <f t="shared" si="1556"/>
        <v>0</v>
      </c>
      <c r="BJ9994" s="69">
        <f t="shared" si="1557"/>
        <v>0</v>
      </c>
      <c r="BK9994" s="158" t="str">
        <f t="shared" si="1558"/>
        <v/>
      </c>
    </row>
    <row r="9995" spans="1:63" ht="12" customHeight="1" x14ac:dyDescent="0.2">
      <c r="A9995" s="8"/>
      <c r="B9995" s="7"/>
      <c r="C9995" s="7"/>
      <c r="D9995" s="7"/>
      <c r="E9995" s="7"/>
      <c r="F9995" s="7"/>
      <c r="G9995" s="7"/>
      <c r="H9995" s="7"/>
      <c r="I9995" s="10"/>
      <c r="J9995" s="25"/>
      <c r="K9995" s="250"/>
      <c r="L9995" s="31"/>
      <c r="M9995" s="9"/>
      <c r="N9995" s="11" t="s">
        <v>25</v>
      </c>
      <c r="O9995" s="39"/>
      <c r="P9995" s="47"/>
      <c r="Q9995" s="13"/>
      <c r="R9995" s="248">
        <f t="shared" ref="R9995:R10010" si="1560">IF(N9995&lt;&gt;"M",ROUND(IF(M9995&lt;&gt;"Y",IF(P9995&lt;&gt;"Y",K9995,K9995*(BH9995-1)),0),ROUNDING),"")</f>
        <v>0</v>
      </c>
      <c r="S9995" s="248">
        <f t="shared" ref="S9995:S10010" si="1561">IF(N9995&lt;&gt;"M",ROUND(IF(O9995&gt;0,IF(M9995="Y",BI9995*(1-O9995),IF(BI9995&gt;R9995,R9995 + (BI9995 - R9995)*(1-O9995),BI9995)),BI9995),ROUNDING),"")</f>
        <v>0</v>
      </c>
      <c r="T9995" s="248">
        <f t="shared" ref="T9995:T10010" si="1562">IF(N9995&lt;&gt;"M",ROUND(IF(O9995&gt;0,IF(M9995="Y",BJ9995*(1-O9995),IF(BJ9995&gt;R9995,R9995 + (BJ9995 - R9995)*(1-O9995),BJ9995)),BJ9995),ROUNDING),"")</f>
        <v>0</v>
      </c>
      <c r="U9995" s="248">
        <f t="shared" ref="U9995:U10010" si="1563">IF(N9995&lt;&gt;"M",ROUND(IF(OR(N9995="P",N9995=""),0,IF(OR(M9995="N",M9995=""),T9995-R9995,T9995)),ROUNDING),"")</f>
        <v>0</v>
      </c>
      <c r="V9995" s="13"/>
      <c r="W9995" s="7"/>
      <c r="AT9995" s="130"/>
      <c r="BF9995" s="33">
        <f t="shared" si="1559"/>
        <v>41242</v>
      </c>
      <c r="BG9995" s="34">
        <f t="shared" ref="BG9995:BG10010" si="1564">IF(N9995&lt;&gt;"M",BG9994+U9995,BG9994)</f>
        <v>82.88000000000001</v>
      </c>
      <c r="BH9995" s="32">
        <f t="shared" ref="BH9995:BH10010" si="1565">IF(L9995&lt;&gt;"",IF(ODDS_TYPE=1,L9995,IF(ODDS_TYPE=2,IF(L9995&gt;0,1+L9995/100,IF(L9995&lt;0,1-100/L9995,1)),IF(ODDS_TYPE=3,1+L9995,IF(ODDS_TYPE=4,1+L9995,IF(ODDS_TYPE=5,IF(L9995&gt;0,1+L9995,1-1/L9995),IF(ODDS_TYPE=6,IF(L9995&gt;=0,L9995+1,1-1/L9995),1)))))),1)</f>
        <v>1</v>
      </c>
      <c r="BI9995" s="32">
        <f t="shared" ref="BI9995:BI10010" si="1566">IF(P9995&lt;&gt;"Y",IF(M9995&lt;&gt;"Y",K9995*BH9995,K9995*BH9995 - K9995),IF(M9995&lt;&gt;"Y",K9995*BH9995,K9995))</f>
        <v>0</v>
      </c>
      <c r="BJ9995" s="69">
        <f t="shared" ref="BJ9995:BJ10010" si="1567">IF(P9995&lt;&gt;"Y",
IF(M9995&lt;&gt;"Y",
IF(N9995="Y",K9995*BH9995,IF(N9995="P",0,IF(OR(N9995="R",N9995="PU"),K9995,IF(N9995="H",K9995*BH9995*0.5,IF(N9995="HW",K9995*0.5*(1 + BH9995),IF(N9995="HL",K9995*0.5,0)))))),
IF(N9995="Y",K9995*BH9995 - K9995,IF(N9995="P",0,IF(OR(N9995="R",N9995="PU"),0,IF(N9995="H",IF(BH9995&gt;2,0.5*K9995*BH9995 - K9995,0),IF(N9995="HW",K9995*0.5*(1 + BH9995) - K9995,IF(N9995="HL",0,0))))))),
IF(M9995&lt;&gt;"Y",
IF(N9995="Y",K9995*BH9995,IF(N9995="P",0,IF(OR(N9995="R",N9995="PU"),K9995*(BH9995-1),IF(N9995="H",K9995*BH9995*0.5,IF(N9995="HW",K9995*(BH9995-1)*0.5,IF(N9995="HL",K9995*BH9995 - K9995*0.5,0)))))),
IF(N9995="Y",K9995,IF(N9995="P",0,IF(OR(N9995="R",N9995="PU"),0,IF(N9995="H",IF(BH9995&lt;2,K9995*BH9995*0.5 - K9995*(BH9995-1),0),IF(N9995="HW",0,IF(N9995="HL",K9995*0.5,0)))))))
)</f>
        <v>0</v>
      </c>
      <c r="BK9995" s="158" t="str">
        <f t="shared" ref="BK9995:BK10010" si="1568">IF(FILT_M=1,IF(LEN(C9995)&gt;0,C9995,""),IF(FILT_M=2,IF(LEN(E9995)&gt;0,E9995,""),IF(FILT_M=3,IF(LEN(F9995)&gt;0,F9995,""),IF(FILT_M=4,IF(LEN(G9995)&gt;0,G9995,""),""))))</f>
        <v/>
      </c>
    </row>
    <row r="9996" spans="1:63" ht="12" customHeight="1" x14ac:dyDescent="0.2">
      <c r="A9996" s="8"/>
      <c r="B9996" s="7"/>
      <c r="C9996" s="7"/>
      <c r="D9996" s="7"/>
      <c r="E9996" s="7"/>
      <c r="F9996" s="7"/>
      <c r="G9996" s="7"/>
      <c r="H9996" s="7"/>
      <c r="I9996" s="10"/>
      <c r="J9996" s="25"/>
      <c r="K9996" s="250"/>
      <c r="L9996" s="31"/>
      <c r="M9996" s="9"/>
      <c r="N9996" s="11" t="s">
        <v>25</v>
      </c>
      <c r="O9996" s="39"/>
      <c r="P9996" s="47"/>
      <c r="Q9996" s="13"/>
      <c r="R9996" s="248">
        <f t="shared" si="1560"/>
        <v>0</v>
      </c>
      <c r="S9996" s="248">
        <f t="shared" si="1561"/>
        <v>0</v>
      </c>
      <c r="T9996" s="248">
        <f t="shared" si="1562"/>
        <v>0</v>
      </c>
      <c r="U9996" s="248">
        <f t="shared" si="1563"/>
        <v>0</v>
      </c>
      <c r="V9996" s="13"/>
      <c r="W9996" s="7"/>
      <c r="AT9996" s="130"/>
      <c r="BF9996" s="33">
        <f t="shared" ref="BF9996:BF10010" si="1569">IF(A9996&gt;2,A9996,BF9995)</f>
        <v>41242</v>
      </c>
      <c r="BG9996" s="34">
        <f t="shared" si="1564"/>
        <v>82.88000000000001</v>
      </c>
      <c r="BH9996" s="32">
        <f t="shared" si="1565"/>
        <v>1</v>
      </c>
      <c r="BI9996" s="32">
        <f t="shared" si="1566"/>
        <v>0</v>
      </c>
      <c r="BJ9996" s="69">
        <f t="shared" si="1567"/>
        <v>0</v>
      </c>
      <c r="BK9996" s="158" t="str">
        <f t="shared" si="1568"/>
        <v/>
      </c>
    </row>
    <row r="9997" spans="1:63" ht="12" customHeight="1" x14ac:dyDescent="0.2">
      <c r="A9997" s="8"/>
      <c r="B9997" s="7"/>
      <c r="C9997" s="7"/>
      <c r="D9997" s="7"/>
      <c r="E9997" s="7"/>
      <c r="F9997" s="7"/>
      <c r="G9997" s="7"/>
      <c r="H9997" s="7"/>
      <c r="I9997" s="10"/>
      <c r="J9997" s="25"/>
      <c r="K9997" s="250"/>
      <c r="L9997" s="31"/>
      <c r="M9997" s="9"/>
      <c r="N9997" s="11" t="s">
        <v>25</v>
      </c>
      <c r="O9997" s="39"/>
      <c r="P9997" s="47"/>
      <c r="Q9997" s="13"/>
      <c r="R9997" s="248">
        <f t="shared" si="1560"/>
        <v>0</v>
      </c>
      <c r="S9997" s="248">
        <f t="shared" si="1561"/>
        <v>0</v>
      </c>
      <c r="T9997" s="248">
        <f t="shared" si="1562"/>
        <v>0</v>
      </c>
      <c r="U9997" s="248">
        <f t="shared" si="1563"/>
        <v>0</v>
      </c>
      <c r="V9997" s="13"/>
      <c r="W9997" s="7"/>
      <c r="AT9997" s="130"/>
      <c r="BF9997" s="33">
        <f t="shared" si="1569"/>
        <v>41242</v>
      </c>
      <c r="BG9997" s="34">
        <f t="shared" si="1564"/>
        <v>82.88000000000001</v>
      </c>
      <c r="BH9997" s="32">
        <f t="shared" si="1565"/>
        <v>1</v>
      </c>
      <c r="BI9997" s="32">
        <f t="shared" si="1566"/>
        <v>0</v>
      </c>
      <c r="BJ9997" s="69">
        <f t="shared" si="1567"/>
        <v>0</v>
      </c>
      <c r="BK9997" s="158" t="str">
        <f t="shared" si="1568"/>
        <v/>
      </c>
    </row>
    <row r="9998" spans="1:63" ht="12" customHeight="1" x14ac:dyDescent="0.2">
      <c r="A9998" s="8"/>
      <c r="B9998" s="7"/>
      <c r="C9998" s="7"/>
      <c r="D9998" s="7"/>
      <c r="E9998" s="7"/>
      <c r="F9998" s="7"/>
      <c r="G9998" s="7"/>
      <c r="H9998" s="7"/>
      <c r="I9998" s="10"/>
      <c r="J9998" s="25"/>
      <c r="K9998" s="250"/>
      <c r="L9998" s="31"/>
      <c r="M9998" s="9"/>
      <c r="N9998" s="11" t="s">
        <v>25</v>
      </c>
      <c r="O9998" s="39"/>
      <c r="P9998" s="47"/>
      <c r="Q9998" s="13"/>
      <c r="R9998" s="248">
        <f t="shared" si="1560"/>
        <v>0</v>
      </c>
      <c r="S9998" s="248">
        <f t="shared" si="1561"/>
        <v>0</v>
      </c>
      <c r="T9998" s="248">
        <f t="shared" si="1562"/>
        <v>0</v>
      </c>
      <c r="U9998" s="248">
        <f t="shared" si="1563"/>
        <v>0</v>
      </c>
      <c r="V9998" s="13"/>
      <c r="W9998" s="7"/>
      <c r="AT9998" s="130"/>
      <c r="BF9998" s="33">
        <f t="shared" si="1569"/>
        <v>41242</v>
      </c>
      <c r="BG9998" s="34">
        <f t="shared" si="1564"/>
        <v>82.88000000000001</v>
      </c>
      <c r="BH9998" s="32">
        <f t="shared" si="1565"/>
        <v>1</v>
      </c>
      <c r="BI9998" s="32">
        <f t="shared" si="1566"/>
        <v>0</v>
      </c>
      <c r="BJ9998" s="69">
        <f t="shared" si="1567"/>
        <v>0</v>
      </c>
      <c r="BK9998" s="158" t="str">
        <f t="shared" si="1568"/>
        <v/>
      </c>
    </row>
    <row r="9999" spans="1:63" ht="12" customHeight="1" x14ac:dyDescent="0.2">
      <c r="A9999" s="8"/>
      <c r="B9999" s="7"/>
      <c r="C9999" s="7"/>
      <c r="D9999" s="7"/>
      <c r="E9999" s="7"/>
      <c r="F9999" s="7"/>
      <c r="G9999" s="7"/>
      <c r="H9999" s="7"/>
      <c r="I9999" s="10"/>
      <c r="J9999" s="25"/>
      <c r="K9999" s="250"/>
      <c r="L9999" s="31"/>
      <c r="M9999" s="9"/>
      <c r="N9999" s="11" t="s">
        <v>25</v>
      </c>
      <c r="O9999" s="39"/>
      <c r="P9999" s="47"/>
      <c r="Q9999" s="13"/>
      <c r="R9999" s="248">
        <f t="shared" si="1560"/>
        <v>0</v>
      </c>
      <c r="S9999" s="248">
        <f t="shared" si="1561"/>
        <v>0</v>
      </c>
      <c r="T9999" s="248">
        <f t="shared" si="1562"/>
        <v>0</v>
      </c>
      <c r="U9999" s="248">
        <f t="shared" si="1563"/>
        <v>0</v>
      </c>
      <c r="V9999" s="13"/>
      <c r="W9999" s="7"/>
      <c r="AT9999" s="130"/>
      <c r="BF9999" s="33">
        <f t="shared" si="1569"/>
        <v>41242</v>
      </c>
      <c r="BG9999" s="34">
        <f t="shared" si="1564"/>
        <v>82.88000000000001</v>
      </c>
      <c r="BH9999" s="32">
        <f t="shared" si="1565"/>
        <v>1</v>
      </c>
      <c r="BI9999" s="32">
        <f t="shared" si="1566"/>
        <v>0</v>
      </c>
      <c r="BJ9999" s="69">
        <f t="shared" si="1567"/>
        <v>0</v>
      </c>
      <c r="BK9999" s="158" t="str">
        <f t="shared" si="1568"/>
        <v/>
      </c>
    </row>
    <row r="10000" spans="1:63" ht="12" customHeight="1" x14ac:dyDescent="0.2">
      <c r="A10000" s="8"/>
      <c r="B10000" s="7"/>
      <c r="C10000" s="7"/>
      <c r="D10000" s="7"/>
      <c r="E10000" s="7"/>
      <c r="F10000" s="7"/>
      <c r="G10000" s="7"/>
      <c r="H10000" s="7"/>
      <c r="I10000" s="10"/>
      <c r="J10000" s="25"/>
      <c r="K10000" s="250"/>
      <c r="L10000" s="31"/>
      <c r="M10000" s="9"/>
      <c r="N10000" s="11" t="s">
        <v>25</v>
      </c>
      <c r="O10000" s="39"/>
      <c r="P10000" s="47"/>
      <c r="Q10000" s="13"/>
      <c r="R10000" s="248">
        <f t="shared" si="1560"/>
        <v>0</v>
      </c>
      <c r="S10000" s="248">
        <f t="shared" si="1561"/>
        <v>0</v>
      </c>
      <c r="T10000" s="248">
        <f t="shared" si="1562"/>
        <v>0</v>
      </c>
      <c r="U10000" s="248">
        <f t="shared" si="1563"/>
        <v>0</v>
      </c>
      <c r="V10000" s="13"/>
      <c r="W10000" s="7"/>
      <c r="AT10000" s="130"/>
      <c r="BF10000" s="33">
        <f t="shared" si="1569"/>
        <v>41242</v>
      </c>
      <c r="BG10000" s="34">
        <f t="shared" si="1564"/>
        <v>82.88000000000001</v>
      </c>
      <c r="BH10000" s="32">
        <f t="shared" si="1565"/>
        <v>1</v>
      </c>
      <c r="BI10000" s="32">
        <f t="shared" si="1566"/>
        <v>0</v>
      </c>
      <c r="BJ10000" s="69">
        <f t="shared" si="1567"/>
        <v>0</v>
      </c>
      <c r="BK10000" s="158" t="str">
        <f t="shared" si="1568"/>
        <v/>
      </c>
    </row>
    <row r="10001" spans="1:63" ht="12" customHeight="1" x14ac:dyDescent="0.2">
      <c r="A10001" s="8"/>
      <c r="B10001" s="7"/>
      <c r="C10001" s="7"/>
      <c r="D10001" s="7"/>
      <c r="E10001" s="7"/>
      <c r="F10001" s="7"/>
      <c r="G10001" s="7"/>
      <c r="H10001" s="7"/>
      <c r="I10001" s="10"/>
      <c r="J10001" s="25"/>
      <c r="K10001" s="250"/>
      <c r="L10001" s="31"/>
      <c r="M10001" s="9"/>
      <c r="N10001" s="11" t="s">
        <v>25</v>
      </c>
      <c r="O10001" s="39"/>
      <c r="P10001" s="47"/>
      <c r="Q10001" s="13"/>
      <c r="R10001" s="248">
        <f t="shared" si="1560"/>
        <v>0</v>
      </c>
      <c r="S10001" s="248">
        <f t="shared" si="1561"/>
        <v>0</v>
      </c>
      <c r="T10001" s="248">
        <f t="shared" si="1562"/>
        <v>0</v>
      </c>
      <c r="U10001" s="248">
        <f t="shared" si="1563"/>
        <v>0</v>
      </c>
      <c r="V10001" s="13"/>
      <c r="W10001" s="7"/>
      <c r="AT10001" s="130"/>
      <c r="BF10001" s="33">
        <f t="shared" si="1569"/>
        <v>41242</v>
      </c>
      <c r="BG10001" s="34">
        <f t="shared" si="1564"/>
        <v>82.88000000000001</v>
      </c>
      <c r="BH10001" s="32">
        <f t="shared" si="1565"/>
        <v>1</v>
      </c>
      <c r="BI10001" s="32">
        <f t="shared" si="1566"/>
        <v>0</v>
      </c>
      <c r="BJ10001" s="69">
        <f t="shared" si="1567"/>
        <v>0</v>
      </c>
      <c r="BK10001" s="158" t="str">
        <f t="shared" si="1568"/>
        <v/>
      </c>
    </row>
    <row r="10002" spans="1:63" ht="12" customHeight="1" x14ac:dyDescent="0.2">
      <c r="A10002" s="8"/>
      <c r="B10002" s="7"/>
      <c r="C10002" s="7"/>
      <c r="D10002" s="7"/>
      <c r="E10002" s="7"/>
      <c r="F10002" s="7"/>
      <c r="G10002" s="7"/>
      <c r="H10002" s="7"/>
      <c r="I10002" s="10"/>
      <c r="J10002" s="25"/>
      <c r="K10002" s="250"/>
      <c r="L10002" s="31"/>
      <c r="M10002" s="9"/>
      <c r="N10002" s="11" t="s">
        <v>25</v>
      </c>
      <c r="O10002" s="39"/>
      <c r="P10002" s="47"/>
      <c r="Q10002" s="13"/>
      <c r="R10002" s="248">
        <f t="shared" si="1560"/>
        <v>0</v>
      </c>
      <c r="S10002" s="248">
        <f t="shared" si="1561"/>
        <v>0</v>
      </c>
      <c r="T10002" s="248">
        <f t="shared" si="1562"/>
        <v>0</v>
      </c>
      <c r="U10002" s="248">
        <f t="shared" si="1563"/>
        <v>0</v>
      </c>
      <c r="V10002" s="13"/>
      <c r="W10002" s="7"/>
      <c r="AT10002" s="130"/>
      <c r="BF10002" s="33">
        <f t="shared" si="1569"/>
        <v>41242</v>
      </c>
      <c r="BG10002" s="34">
        <f t="shared" si="1564"/>
        <v>82.88000000000001</v>
      </c>
      <c r="BH10002" s="32">
        <f t="shared" si="1565"/>
        <v>1</v>
      </c>
      <c r="BI10002" s="32">
        <f t="shared" si="1566"/>
        <v>0</v>
      </c>
      <c r="BJ10002" s="69">
        <f t="shared" si="1567"/>
        <v>0</v>
      </c>
      <c r="BK10002" s="158" t="str">
        <f t="shared" si="1568"/>
        <v/>
      </c>
    </row>
    <row r="10003" spans="1:63" ht="12" customHeight="1" x14ac:dyDescent="0.2">
      <c r="A10003" s="8"/>
      <c r="B10003" s="7"/>
      <c r="C10003" s="7"/>
      <c r="D10003" s="7"/>
      <c r="E10003" s="7"/>
      <c r="F10003" s="7"/>
      <c r="G10003" s="7"/>
      <c r="H10003" s="7"/>
      <c r="I10003" s="10"/>
      <c r="J10003" s="25"/>
      <c r="K10003" s="250"/>
      <c r="L10003" s="31"/>
      <c r="M10003" s="9"/>
      <c r="N10003" s="11" t="s">
        <v>25</v>
      </c>
      <c r="O10003" s="39"/>
      <c r="P10003" s="47"/>
      <c r="Q10003" s="13"/>
      <c r="R10003" s="248">
        <f t="shared" si="1560"/>
        <v>0</v>
      </c>
      <c r="S10003" s="248">
        <f t="shared" si="1561"/>
        <v>0</v>
      </c>
      <c r="T10003" s="248">
        <f t="shared" si="1562"/>
        <v>0</v>
      </c>
      <c r="U10003" s="248">
        <f t="shared" si="1563"/>
        <v>0</v>
      </c>
      <c r="V10003" s="13"/>
      <c r="W10003" s="7"/>
      <c r="AT10003" s="130"/>
      <c r="BF10003" s="33">
        <f t="shared" si="1569"/>
        <v>41242</v>
      </c>
      <c r="BG10003" s="34">
        <f t="shared" si="1564"/>
        <v>82.88000000000001</v>
      </c>
      <c r="BH10003" s="32">
        <f t="shared" si="1565"/>
        <v>1</v>
      </c>
      <c r="BI10003" s="32">
        <f t="shared" si="1566"/>
        <v>0</v>
      </c>
      <c r="BJ10003" s="69">
        <f t="shared" si="1567"/>
        <v>0</v>
      </c>
      <c r="BK10003" s="158" t="str">
        <f t="shared" si="1568"/>
        <v/>
      </c>
    </row>
    <row r="10004" spans="1:63" ht="12" customHeight="1" x14ac:dyDescent="0.2">
      <c r="A10004" s="8"/>
      <c r="B10004" s="7"/>
      <c r="C10004" s="7"/>
      <c r="D10004" s="7"/>
      <c r="E10004" s="7"/>
      <c r="F10004" s="7"/>
      <c r="G10004" s="7"/>
      <c r="H10004" s="7"/>
      <c r="I10004" s="10"/>
      <c r="J10004" s="25"/>
      <c r="K10004" s="250"/>
      <c r="L10004" s="31"/>
      <c r="M10004" s="9"/>
      <c r="N10004" s="11" t="s">
        <v>25</v>
      </c>
      <c r="O10004" s="39"/>
      <c r="P10004" s="47"/>
      <c r="Q10004" s="13"/>
      <c r="R10004" s="248">
        <f t="shared" si="1560"/>
        <v>0</v>
      </c>
      <c r="S10004" s="248">
        <f t="shared" si="1561"/>
        <v>0</v>
      </c>
      <c r="T10004" s="248">
        <f t="shared" si="1562"/>
        <v>0</v>
      </c>
      <c r="U10004" s="248">
        <f t="shared" si="1563"/>
        <v>0</v>
      </c>
      <c r="V10004" s="13"/>
      <c r="W10004" s="7"/>
      <c r="AT10004" s="130"/>
      <c r="BF10004" s="33">
        <f t="shared" si="1569"/>
        <v>41242</v>
      </c>
      <c r="BG10004" s="34">
        <f t="shared" si="1564"/>
        <v>82.88000000000001</v>
      </c>
      <c r="BH10004" s="32">
        <f t="shared" si="1565"/>
        <v>1</v>
      </c>
      <c r="BI10004" s="32">
        <f t="shared" si="1566"/>
        <v>0</v>
      </c>
      <c r="BJ10004" s="69">
        <f t="shared" si="1567"/>
        <v>0</v>
      </c>
      <c r="BK10004" s="158" t="str">
        <f t="shared" si="1568"/>
        <v/>
      </c>
    </row>
    <row r="10005" spans="1:63" ht="12" customHeight="1" x14ac:dyDescent="0.2">
      <c r="A10005" s="8"/>
      <c r="B10005" s="7"/>
      <c r="C10005" s="7"/>
      <c r="D10005" s="7"/>
      <c r="E10005" s="7"/>
      <c r="F10005" s="7"/>
      <c r="G10005" s="7"/>
      <c r="H10005" s="7"/>
      <c r="I10005" s="10"/>
      <c r="J10005" s="25"/>
      <c r="K10005" s="250"/>
      <c r="L10005" s="31"/>
      <c r="M10005" s="9"/>
      <c r="N10005" s="11" t="s">
        <v>25</v>
      </c>
      <c r="O10005" s="39"/>
      <c r="P10005" s="47"/>
      <c r="Q10005" s="13"/>
      <c r="R10005" s="248">
        <f t="shared" si="1560"/>
        <v>0</v>
      </c>
      <c r="S10005" s="248">
        <f t="shared" si="1561"/>
        <v>0</v>
      </c>
      <c r="T10005" s="248">
        <f t="shared" si="1562"/>
        <v>0</v>
      </c>
      <c r="U10005" s="248">
        <f t="shared" si="1563"/>
        <v>0</v>
      </c>
      <c r="V10005" s="13"/>
      <c r="W10005" s="7"/>
      <c r="AT10005" s="130"/>
      <c r="BF10005" s="33">
        <f t="shared" si="1569"/>
        <v>41242</v>
      </c>
      <c r="BG10005" s="34">
        <f t="shared" si="1564"/>
        <v>82.88000000000001</v>
      </c>
      <c r="BH10005" s="32">
        <f t="shared" si="1565"/>
        <v>1</v>
      </c>
      <c r="BI10005" s="32">
        <f t="shared" si="1566"/>
        <v>0</v>
      </c>
      <c r="BJ10005" s="69">
        <f t="shared" si="1567"/>
        <v>0</v>
      </c>
      <c r="BK10005" s="158" t="str">
        <f t="shared" si="1568"/>
        <v/>
      </c>
    </row>
    <row r="10006" spans="1:63" ht="12" customHeight="1" x14ac:dyDescent="0.2">
      <c r="A10006" s="8"/>
      <c r="B10006" s="7"/>
      <c r="C10006" s="7"/>
      <c r="D10006" s="7"/>
      <c r="E10006" s="7"/>
      <c r="F10006" s="7"/>
      <c r="G10006" s="7"/>
      <c r="H10006" s="7"/>
      <c r="I10006" s="10"/>
      <c r="J10006" s="25"/>
      <c r="K10006" s="250"/>
      <c r="L10006" s="31"/>
      <c r="M10006" s="9"/>
      <c r="N10006" s="11" t="s">
        <v>25</v>
      </c>
      <c r="O10006" s="39"/>
      <c r="P10006" s="47"/>
      <c r="Q10006" s="13"/>
      <c r="R10006" s="248">
        <f t="shared" si="1560"/>
        <v>0</v>
      </c>
      <c r="S10006" s="248">
        <f t="shared" si="1561"/>
        <v>0</v>
      </c>
      <c r="T10006" s="248">
        <f t="shared" si="1562"/>
        <v>0</v>
      </c>
      <c r="U10006" s="248">
        <f t="shared" si="1563"/>
        <v>0</v>
      </c>
      <c r="V10006" s="13"/>
      <c r="W10006" s="7"/>
      <c r="AT10006" s="130"/>
      <c r="BF10006" s="33">
        <f t="shared" si="1569"/>
        <v>41242</v>
      </c>
      <c r="BG10006" s="34">
        <f t="shared" si="1564"/>
        <v>82.88000000000001</v>
      </c>
      <c r="BH10006" s="32">
        <f t="shared" si="1565"/>
        <v>1</v>
      </c>
      <c r="BI10006" s="32">
        <f t="shared" si="1566"/>
        <v>0</v>
      </c>
      <c r="BJ10006" s="69">
        <f t="shared" si="1567"/>
        <v>0</v>
      </c>
      <c r="BK10006" s="158" t="str">
        <f t="shared" si="1568"/>
        <v/>
      </c>
    </row>
    <row r="10007" spans="1:63" x14ac:dyDescent="0.2">
      <c r="A10007" s="8"/>
      <c r="B10007" s="7"/>
      <c r="C10007" s="7"/>
      <c r="D10007" s="7"/>
      <c r="E10007" s="7"/>
      <c r="F10007" s="7"/>
      <c r="G10007" s="7"/>
      <c r="H10007" s="7"/>
      <c r="I10007" s="10"/>
      <c r="J10007" s="25"/>
      <c r="K10007" s="250"/>
      <c r="L10007" s="31"/>
      <c r="M10007" s="9"/>
      <c r="N10007" s="11" t="s">
        <v>25</v>
      </c>
      <c r="O10007" s="39"/>
      <c r="P10007" s="47"/>
      <c r="Q10007" s="13"/>
      <c r="R10007" s="248">
        <f t="shared" si="1560"/>
        <v>0</v>
      </c>
      <c r="S10007" s="248">
        <f t="shared" si="1561"/>
        <v>0</v>
      </c>
      <c r="T10007" s="248">
        <f t="shared" si="1562"/>
        <v>0</v>
      </c>
      <c r="U10007" s="248">
        <f t="shared" si="1563"/>
        <v>0</v>
      </c>
      <c r="V10007" s="13"/>
      <c r="W10007" s="7"/>
      <c r="AT10007" s="130"/>
      <c r="BF10007" s="33">
        <f t="shared" si="1569"/>
        <v>41242</v>
      </c>
      <c r="BG10007" s="34">
        <f t="shared" si="1564"/>
        <v>82.88000000000001</v>
      </c>
      <c r="BH10007" s="32">
        <f t="shared" si="1565"/>
        <v>1</v>
      </c>
      <c r="BI10007" s="32">
        <f t="shared" si="1566"/>
        <v>0</v>
      </c>
      <c r="BJ10007" s="69">
        <f t="shared" si="1567"/>
        <v>0</v>
      </c>
      <c r="BK10007" s="158" t="str">
        <f t="shared" si="1568"/>
        <v/>
      </c>
    </row>
    <row r="10008" spans="1:63" x14ac:dyDescent="0.2">
      <c r="A10008" s="8"/>
      <c r="B10008" s="7"/>
      <c r="C10008" s="7"/>
      <c r="D10008" s="7"/>
      <c r="E10008" s="7"/>
      <c r="F10008" s="7"/>
      <c r="G10008" s="7"/>
      <c r="H10008" s="7"/>
      <c r="I10008" s="10"/>
      <c r="J10008" s="25"/>
      <c r="K10008" s="250"/>
      <c r="L10008" s="31"/>
      <c r="M10008" s="9"/>
      <c r="N10008" s="11" t="s">
        <v>25</v>
      </c>
      <c r="O10008" s="39"/>
      <c r="P10008" s="47"/>
      <c r="Q10008" s="13"/>
      <c r="R10008" s="248">
        <f t="shared" si="1560"/>
        <v>0</v>
      </c>
      <c r="S10008" s="248">
        <f t="shared" si="1561"/>
        <v>0</v>
      </c>
      <c r="T10008" s="248">
        <f t="shared" si="1562"/>
        <v>0</v>
      </c>
      <c r="U10008" s="248">
        <f t="shared" si="1563"/>
        <v>0</v>
      </c>
      <c r="V10008" s="13"/>
      <c r="W10008" s="7"/>
      <c r="AT10008" s="130"/>
      <c r="BF10008" s="33">
        <f t="shared" si="1569"/>
        <v>41242</v>
      </c>
      <c r="BG10008" s="34">
        <f t="shared" si="1564"/>
        <v>82.88000000000001</v>
      </c>
      <c r="BH10008" s="32">
        <f t="shared" si="1565"/>
        <v>1</v>
      </c>
      <c r="BI10008" s="32">
        <f t="shared" si="1566"/>
        <v>0</v>
      </c>
      <c r="BJ10008" s="69">
        <f t="shared" si="1567"/>
        <v>0</v>
      </c>
      <c r="BK10008" s="158" t="str">
        <f t="shared" si="1568"/>
        <v/>
      </c>
    </row>
    <row r="10009" spans="1:63" x14ac:dyDescent="0.2">
      <c r="A10009" s="8"/>
      <c r="B10009" s="7"/>
      <c r="C10009" s="7"/>
      <c r="D10009" s="7"/>
      <c r="E10009" s="7"/>
      <c r="F10009" s="7"/>
      <c r="G10009" s="7"/>
      <c r="H10009" s="7"/>
      <c r="I10009" s="10"/>
      <c r="J10009" s="25"/>
      <c r="K10009" s="250"/>
      <c r="L10009" s="31"/>
      <c r="M10009" s="9"/>
      <c r="N10009" s="11" t="s">
        <v>25</v>
      </c>
      <c r="O10009" s="39"/>
      <c r="P10009" s="47"/>
      <c r="Q10009" s="13"/>
      <c r="R10009" s="248">
        <f t="shared" si="1560"/>
        <v>0</v>
      </c>
      <c r="S10009" s="248">
        <f t="shared" si="1561"/>
        <v>0</v>
      </c>
      <c r="T10009" s="248">
        <f t="shared" si="1562"/>
        <v>0</v>
      </c>
      <c r="U10009" s="248">
        <f t="shared" si="1563"/>
        <v>0</v>
      </c>
      <c r="V10009" s="13"/>
      <c r="W10009" s="7"/>
      <c r="AT10009" s="130"/>
      <c r="BF10009" s="33">
        <f t="shared" si="1569"/>
        <v>41242</v>
      </c>
      <c r="BG10009" s="34">
        <f t="shared" si="1564"/>
        <v>82.88000000000001</v>
      </c>
      <c r="BH10009" s="32">
        <f t="shared" si="1565"/>
        <v>1</v>
      </c>
      <c r="BI10009" s="32">
        <f t="shared" si="1566"/>
        <v>0</v>
      </c>
      <c r="BJ10009" s="69">
        <f t="shared" si="1567"/>
        <v>0</v>
      </c>
      <c r="BK10009" s="158" t="str">
        <f t="shared" si="1568"/>
        <v/>
      </c>
    </row>
    <row r="10010" spans="1:63" x14ac:dyDescent="0.2">
      <c r="A10010" s="8"/>
      <c r="B10010" s="7"/>
      <c r="C10010" s="7"/>
      <c r="D10010" s="7"/>
      <c r="E10010" s="7"/>
      <c r="F10010" s="7"/>
      <c r="G10010" s="7"/>
      <c r="H10010" s="7"/>
      <c r="I10010" s="10"/>
      <c r="J10010" s="25"/>
      <c r="K10010" s="250"/>
      <c r="L10010" s="31"/>
      <c r="M10010" s="9"/>
      <c r="N10010" s="11" t="s">
        <v>25</v>
      </c>
      <c r="O10010" s="39"/>
      <c r="P10010" s="47"/>
      <c r="Q10010" s="13"/>
      <c r="R10010" s="248">
        <f t="shared" si="1560"/>
        <v>0</v>
      </c>
      <c r="S10010" s="248">
        <f t="shared" si="1561"/>
        <v>0</v>
      </c>
      <c r="T10010" s="248">
        <f t="shared" si="1562"/>
        <v>0</v>
      </c>
      <c r="U10010" s="248">
        <f t="shared" si="1563"/>
        <v>0</v>
      </c>
      <c r="V10010" s="13"/>
      <c r="W10010" s="7"/>
      <c r="AT10010" s="130"/>
      <c r="BF10010" s="33">
        <f t="shared" si="1569"/>
        <v>41242</v>
      </c>
      <c r="BG10010" s="34">
        <f t="shared" si="1564"/>
        <v>82.88000000000001</v>
      </c>
      <c r="BH10010" s="32">
        <f t="shared" si="1565"/>
        <v>1</v>
      </c>
      <c r="BI10010" s="32">
        <f t="shared" si="1566"/>
        <v>0</v>
      </c>
      <c r="BJ10010" s="69">
        <f t="shared" si="1567"/>
        <v>0</v>
      </c>
      <c r="BK10010" s="158" t="str">
        <f t="shared" si="1568"/>
        <v/>
      </c>
    </row>
    <row r="10011" spans="1:63" x14ac:dyDescent="0.2">
      <c r="K10011" s="5"/>
      <c r="L10011" s="5"/>
      <c r="U10011" s="5"/>
    </row>
    <row r="10012" spans="1:63" x14ac:dyDescent="0.2">
      <c r="T10012" s="29"/>
      <c r="U10012" s="5"/>
      <c r="BH10012" s="18"/>
      <c r="BI10012" s="18"/>
      <c r="BJ10012" s="18"/>
    </row>
    <row r="10013" spans="1:63" x14ac:dyDescent="0.2">
      <c r="A10013" s="4"/>
      <c r="U10013" s="5"/>
    </row>
    <row r="10014" spans="1:63" x14ac:dyDescent="0.2">
      <c r="D10014" s="26"/>
      <c r="BH10014" s="5"/>
      <c r="BI10014" s="5"/>
      <c r="BJ10014" s="5"/>
    </row>
    <row r="10015" spans="1:63" x14ac:dyDescent="0.2">
      <c r="A10015" s="4"/>
      <c r="D10015" s="4"/>
      <c r="H10015" s="4"/>
      <c r="I10015" s="30"/>
      <c r="BH10015" s="5"/>
      <c r="BI10015" s="5"/>
      <c r="BJ10015" s="5"/>
    </row>
    <row r="10016" spans="1:63" x14ac:dyDescent="0.2">
      <c r="J10016" s="16"/>
      <c r="BH10016" s="5"/>
      <c r="BI10016" s="5"/>
      <c r="BJ10016" s="5"/>
    </row>
    <row r="10017" spans="3:62" x14ac:dyDescent="0.2">
      <c r="J10017" s="5"/>
      <c r="K10017" s="5"/>
      <c r="L10017" s="5"/>
      <c r="BH10017" s="5"/>
      <c r="BI10017" s="5"/>
      <c r="BJ10017" s="5"/>
    </row>
    <row r="10018" spans="3:62" x14ac:dyDescent="0.2">
      <c r="C10018" s="27"/>
      <c r="E10018" s="27"/>
      <c r="F10018" s="27"/>
      <c r="G10018" s="27"/>
      <c r="J10018" s="27"/>
    </row>
    <row r="10019" spans="3:62" x14ac:dyDescent="0.2">
      <c r="C10019" s="18"/>
      <c r="E10019" s="18"/>
      <c r="F10019" s="18"/>
      <c r="G10019" s="18"/>
    </row>
    <row r="10020" spans="3:62" x14ac:dyDescent="0.2">
      <c r="C10020" s="5"/>
      <c r="E10020" s="5"/>
      <c r="F10020" s="5"/>
      <c r="G10020" s="5"/>
      <c r="J10020" s="5"/>
    </row>
    <row r="10021" spans="3:62" x14ac:dyDescent="0.2">
      <c r="C10021" s="27"/>
      <c r="E10021" s="27"/>
      <c r="F10021" s="27"/>
      <c r="G10021" s="27"/>
    </row>
    <row r="10023" spans="3:62" x14ac:dyDescent="0.2">
      <c r="J10023" s="28"/>
    </row>
  </sheetData>
  <sheetProtection algorithmName="SHA-512" hashValue="4mFOJYcv3w8SX4kfV9AiHtNC+V5N+jK1Oadn6Mw9LailLXBykmKCBV8lDXShXqSg81sbpvtCVok14JybDbCDag==" saltValue="7vr3LpQkOeDCwSSmk3i8Vg==" spinCount="100000" sheet="1" objects="1" scenarios="1"/>
  <mergeCells count="33">
    <mergeCell ref="BK9:BK10"/>
    <mergeCell ref="BJ9:BJ10"/>
    <mergeCell ref="BH9:BH10"/>
    <mergeCell ref="BI9:BI10"/>
    <mergeCell ref="N9:N10"/>
    <mergeCell ref="W9:W10"/>
    <mergeCell ref="T9:U9"/>
    <mergeCell ref="R9:R10"/>
    <mergeCell ref="S9:S10"/>
    <mergeCell ref="A1:C2"/>
    <mergeCell ref="O9:O10"/>
    <mergeCell ref="P9:P10"/>
    <mergeCell ref="I9:I10"/>
    <mergeCell ref="A9:A10"/>
    <mergeCell ref="B9:B10"/>
    <mergeCell ref="C9:C10"/>
    <mergeCell ref="D9:D10"/>
    <mergeCell ref="E9:E10"/>
    <mergeCell ref="F9:F10"/>
    <mergeCell ref="H9:H10"/>
    <mergeCell ref="A7:M8"/>
    <mergeCell ref="L9:L10"/>
    <mergeCell ref="K9:K10"/>
    <mergeCell ref="L2:P2"/>
    <mergeCell ref="J9:J10"/>
    <mergeCell ref="BF6:BG8"/>
    <mergeCell ref="M9:M10"/>
    <mergeCell ref="O7:P8"/>
    <mergeCell ref="A3:J6"/>
    <mergeCell ref="L5:P5"/>
    <mergeCell ref="L4:P4"/>
    <mergeCell ref="L3:P3"/>
    <mergeCell ref="G9:G10"/>
  </mergeCells>
  <phoneticPr fontId="2" type="noConversion"/>
  <conditionalFormatting sqref="N8:N9 Q7:Q10010 P1 Q1:Q3 AT7 AT10011:AT74536 AT1:AT3 N10011:S74536">
    <cfRule type="cellIs" dxfId="34" priority="128" stopIfTrue="1" operator="equal">
      <formula>"Y"</formula>
    </cfRule>
    <cfRule type="cellIs" dxfId="33" priority="129" stopIfTrue="1" operator="equal">
      <formula>"N"</formula>
    </cfRule>
    <cfRule type="cellIs" dxfId="32" priority="130" stopIfTrue="1" operator="equal">
      <formula>"P"</formula>
    </cfRule>
  </conditionalFormatting>
  <conditionalFormatting sqref="M9 M10011:M74536">
    <cfRule type="cellIs" dxfId="31" priority="131" stopIfTrue="1" operator="equal">
      <formula>"Y"</formula>
    </cfRule>
  </conditionalFormatting>
  <conditionalFormatting sqref="U11:U10010">
    <cfRule type="cellIs" dxfId="30" priority="132" stopIfTrue="1" operator="lessThan">
      <formula>0</formula>
    </cfRule>
  </conditionalFormatting>
  <conditionalFormatting sqref="O7">
    <cfRule type="cellIs" dxfId="29" priority="98" stopIfTrue="1" operator="equal">
      <formula>"Y"</formula>
    </cfRule>
  </conditionalFormatting>
  <conditionalFormatting sqref="AT11:AT10010 N11:N10010">
    <cfRule type="cellIs" dxfId="28" priority="93" operator="equal">
      <formula>"N"</formula>
    </cfRule>
    <cfRule type="cellIs" dxfId="27" priority="94" operator="equal">
      <formula>"Y"</formula>
    </cfRule>
  </conditionalFormatting>
  <conditionalFormatting sqref="A11:N10010">
    <cfRule type="expression" dxfId="26" priority="10">
      <formula>$N11="M"</formula>
    </cfRule>
    <cfRule type="expression" dxfId="25" priority="92">
      <formula>AND($K11&gt;0,$N11="P")</formula>
    </cfRule>
  </conditionalFormatting>
  <conditionalFormatting sqref="AT11:AT10010">
    <cfRule type="expression" dxfId="24" priority="85">
      <formula>$O11="P"</formula>
    </cfRule>
  </conditionalFormatting>
  <conditionalFormatting sqref="N7">
    <cfRule type="cellIs" dxfId="23" priority="60" stopIfTrue="1" operator="equal">
      <formula>"Y"</formula>
    </cfRule>
    <cfRule type="cellIs" dxfId="22" priority="61" stopIfTrue="1" operator="equal">
      <formula>"N"</formula>
    </cfRule>
    <cfRule type="cellIs" dxfId="21" priority="62" stopIfTrue="1" operator="equal">
      <formula>"P"</formula>
    </cfRule>
  </conditionalFormatting>
  <conditionalFormatting sqref="V1:V3 V7:V74536">
    <cfRule type="cellIs" dxfId="20" priority="50" stopIfTrue="1" operator="equal">
      <formula>"Y"</formula>
    </cfRule>
    <cfRule type="cellIs" dxfId="19" priority="51" stopIfTrue="1" operator="equal">
      <formula>"N"</formula>
    </cfRule>
    <cfRule type="cellIs" dxfId="18" priority="52" stopIfTrue="1" operator="equal">
      <formula>"P"</formula>
    </cfRule>
  </conditionalFormatting>
  <conditionalFormatting sqref="A11:C10010 O11:P10010">
    <cfRule type="expression" dxfId="17" priority="9">
      <formula>$N11="M"</formula>
    </cfRule>
  </conditionalFormatting>
  <conditionalFormatting sqref="K11:K10010 M11:M10010">
    <cfRule type="expression" dxfId="16" priority="8">
      <formula>$N11="M"</formula>
    </cfRule>
  </conditionalFormatting>
  <conditionalFormatting sqref="I11:I10010">
    <cfRule type="expression" dxfId="15" priority="7">
      <formula>$N11="M"</formula>
    </cfRule>
  </conditionalFormatting>
  <conditionalFormatting sqref="E11:G10010">
    <cfRule type="expression" dxfId="14" priority="6">
      <formula>$N11="M"</formula>
    </cfRule>
  </conditionalFormatting>
  <conditionalFormatting sqref="R11:U10010">
    <cfRule type="expression" dxfId="13" priority="4">
      <formula>$N11="M"</formula>
    </cfRule>
  </conditionalFormatting>
  <conditionalFormatting sqref="BK4 BK7">
    <cfRule type="cellIs" dxfId="12" priority="1" stopIfTrue="1" operator="equal">
      <formula>"Y"</formula>
    </cfRule>
    <cfRule type="cellIs" dxfId="11" priority="2" stopIfTrue="1" operator="equal">
      <formula>"N"</formula>
    </cfRule>
    <cfRule type="cellIs" dxfId="10" priority="3" stopIfTrue="1" operator="equal">
      <formula>"P"</formula>
    </cfRule>
  </conditionalFormatting>
  <dataValidations xWindow="1074" yWindow="422" count="26">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30">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30">
      <formula1>OFFSET(SETTINGS_SPORTS,0,0,SETTINGS_SC,1)</formula1>
    </dataValidation>
    <dataValidation allowBlank="1" showInputMessage="1" showErrorMessage="1" promptTitle="Input Instructions" prompt="Input the date that you placed the bet using the format 6-Jan-09." sqref="A11:A30"/>
    <dataValidation allowBlank="1" showInputMessage="1" showErrorMessage="1" promptTitle="Instructions" prompt="This field isn't used anywhere else in the spreadsheet. It is simply an optional column to input the resulting game score." sqref="J11:J30"/>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3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30">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30"/>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1:O30">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30">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30">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H11:BJ10010"/>
    <dataValidation allowBlank="1" showInputMessage="1" showErrorMessage="1" promptTitle="Input Instructions" prompt="This field is optional and is not used elsewhere in the spreadsheet.  It is designed to help you keep track of your bet details." sqref="D11:D30"/>
    <dataValidation allowBlank="1" showErrorMessage="1" promptTitle="Input Instructions" prompt="Input the date that you placed the bet using the format 6-Jan-09." sqref="A31:A10010"/>
    <dataValidation type="list" allowBlank="1" showErrorMessage="1" promptTitle="Input Instructions" prompt="Select a bookmaker from the drop down list. Before using this sheet you must input the names of your bookmakers into the Settings sheet." sqref="B31: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1: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1: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1: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1: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1:H10010"/>
    <dataValidation allowBlank="1" showErrorMessage="1" promptTitle="Instructions" prompt="This field isn't used anywhere else in the spreadsheet. It is simply an optional column to input the resulting game score." sqref="J31: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1: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1: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1:O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T11:AT10010"/>
    <dataValidation type="list" allowBlank="1" showInputMessage="1" showErrorMessage="1" sqref="G11:G10010">
      <formula1>OFFSET(SETTINGS_CUSTOM,0,0,SETTINGS_CC,1)</formula1>
    </dataValidation>
    <dataValidation type="list" allowBlank="1" showInputMessage="1" showErrorMessage="1" sqref="V10:V10010">
      <formula1>$W$8:$W$11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Settings!$AB$8:$AB$11</xm:f>
          </x14:formula1>
          <xm:sqref>Q10:Q10010</xm:sqref>
        </x14:dataValidation>
        <x14: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M = multi leg (worksheet will ignore the row)_x000a_R = refunded bet_x000a_H = half paid out (at 0.5*odds)_x000a__x000a_Asian Handicap specific results:_x000a_HW = half win_x000a_HL = half lose_x000a_PU = push">
          <x14:formula1>
            <xm:f>Settings!$AB$8:$AB$16</xm:f>
          </x14:formula1>
          <xm:sqref>N11:N10010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P11:P30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I11:I30</xm:sqref>
        </x14:dataValidation>
        <x14:dataValidation type="list" allowBlank="1" showInputMessage="1" showErrorMessage="1" promptTitle="Instructions" prompt="Input Y if this is a free bet.  Otherwise input N or leave blank.  If you are unsure, leave this field blank.">
          <x14:formula1>
            <xm:f>Settings!$AB$19:$AB$21</xm:f>
          </x14:formula1>
          <xm:sqref>M11:M30</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I31:I10010</xm:sqref>
        </x14:dataValidation>
        <x14:dataValidation type="list" allowBlank="1" showErrorMessage="1" promptTitle="Instructions" prompt="Input Y if this is a free bet.  Otherwise input N or leave blank.  If you are unsure, leave this field blank.">
          <x14:formula1>
            <xm:f>Settings!$AB$19:$AB$21</xm:f>
          </x14:formula1>
          <xm:sqref>M31:M10010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P31:P10010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sheetView>
  </sheetViews>
  <sheetFormatPr defaultRowHeight="12" x14ac:dyDescent="0.2"/>
  <cols>
    <col min="1" max="1" width="16.85546875" style="1" customWidth="1"/>
    <col min="2" max="10" width="12.5703125" style="1" customWidth="1"/>
    <col min="11" max="16384" width="9.140625" style="1"/>
  </cols>
  <sheetData>
    <row r="1" spans="1:11" ht="25.5" x14ac:dyDescent="0.35">
      <c r="A1" s="80" t="s">
        <v>43</v>
      </c>
    </row>
    <row r="2" spans="1:11" ht="8.1" customHeight="1" x14ac:dyDescent="0.2"/>
    <row r="3" spans="1:11" s="48" customFormat="1" ht="15" x14ac:dyDescent="0.25">
      <c r="A3" s="92" t="s">
        <v>156</v>
      </c>
    </row>
    <row r="4" spans="1:11" s="48" customFormat="1" ht="15" x14ac:dyDescent="0.25">
      <c r="A4" s="92" t="s">
        <v>147</v>
      </c>
    </row>
    <row r="5" spans="1:11" ht="8.1" customHeight="1" x14ac:dyDescent="0.2"/>
    <row r="6" spans="1:11" ht="30" customHeight="1" x14ac:dyDescent="0.2">
      <c r="B6" s="71" t="s">
        <v>124</v>
      </c>
      <c r="C6" s="71" t="s">
        <v>125</v>
      </c>
      <c r="D6" s="71" t="s">
        <v>121</v>
      </c>
      <c r="E6" s="71" t="s">
        <v>181</v>
      </c>
      <c r="F6" s="73" t="s">
        <v>126</v>
      </c>
      <c r="G6" s="71" t="s">
        <v>127</v>
      </c>
      <c r="H6" s="71" t="s">
        <v>122</v>
      </c>
      <c r="I6" s="71" t="s">
        <v>123</v>
      </c>
      <c r="J6" s="71" t="s">
        <v>43</v>
      </c>
    </row>
    <row r="7" spans="1:11" ht="30" customHeight="1" x14ac:dyDescent="0.2">
      <c r="A7" s="73" t="s">
        <v>112</v>
      </c>
      <c r="B7" s="245">
        <f t="shared" ref="B7:I7" si="0">SUM(B10:B309)</f>
        <v>245.5</v>
      </c>
      <c r="C7" s="245">
        <f t="shared" si="0"/>
        <v>100</v>
      </c>
      <c r="D7" s="245">
        <f t="shared" si="0"/>
        <v>0</v>
      </c>
      <c r="E7" s="245">
        <f t="shared" si="0"/>
        <v>129.23000000000002</v>
      </c>
      <c r="F7" s="245">
        <f t="shared" si="0"/>
        <v>82.88000000000001</v>
      </c>
      <c r="G7" s="74">
        <f t="shared" si="0"/>
        <v>2</v>
      </c>
      <c r="H7" s="245">
        <f t="shared" si="0"/>
        <v>10</v>
      </c>
      <c r="I7" s="245">
        <f t="shared" si="0"/>
        <v>200</v>
      </c>
      <c r="J7" s="245">
        <f>SUM(J10:J309)</f>
        <v>618.38</v>
      </c>
    </row>
    <row r="8" spans="1:11" ht="12" customHeight="1" x14ac:dyDescent="0.2"/>
    <row r="9" spans="1:11" s="72" customFormat="1" ht="30" customHeight="1" x14ac:dyDescent="0.2">
      <c r="A9" s="73" t="s">
        <v>169</v>
      </c>
      <c r="B9" s="71" t="str">
        <f>B6</f>
        <v>Net
Deposits</v>
      </c>
      <c r="C9" s="71" t="str">
        <f t="shared" ref="C9:J9" si="1">C6</f>
        <v>Bonus
Credit</v>
      </c>
      <c r="D9" s="71" t="str">
        <f t="shared" si="1"/>
        <v>Free Bets
Remaining</v>
      </c>
      <c r="E9" s="71" t="s">
        <v>181</v>
      </c>
      <c r="F9" s="71" t="str">
        <f t="shared" si="1"/>
        <v>Net
Winnings</v>
      </c>
      <c r="G9" s="71" t="str">
        <f t="shared" si="1"/>
        <v>Pending Bets
(quantity)</v>
      </c>
      <c r="H9" s="71" t="str">
        <f t="shared" si="1"/>
        <v>Pending Bets (funds at risk)</v>
      </c>
      <c r="I9" s="71" t="str">
        <f t="shared" si="1"/>
        <v>Credit Facility
Remaining</v>
      </c>
      <c r="J9" s="71" t="str">
        <f t="shared" si="1"/>
        <v>Available Funds</v>
      </c>
    </row>
    <row r="10" spans="1:11" x14ac:dyDescent="0.2">
      <c r="A10" s="6" t="str">
        <f>IF(AND(Settings!C6&lt;&gt;"",Settings!C6&lt;&gt;"--"),Settings!C6,"")</f>
        <v>Sportsbet</v>
      </c>
      <c r="B10" s="246">
        <f t="shared" ref="B10" si="2">IF(A10&lt;&gt;"",SUMIF(DEPOSIT_AGENCY,A10,DEPOSITS),"")</f>
        <v>100</v>
      </c>
      <c r="C10" s="247">
        <f t="shared" ref="C10" si="3">IF(A10&lt;&gt;"",SUMIF(CREDIT_AGENCY,A10,CREDIT_AMOUNT),"")</f>
        <v>0</v>
      </c>
      <c r="D10" s="247">
        <f t="shared" ref="D10:D15" si="4">IF(A10&lt;&gt;"",SUMIF(BONUS_AGENCY,A10,BONUS_AMOUNT) - SUMIFS(AMOUNT,AGENCY,A10,FREE_BET,"Y",LAY,"&lt;&gt;Y") -
(SUMPRODUCT(SUMIFS(AMOUNT,AGENCY,A10,FREE_BET,"Y",LAY,"Y"),SUMIFS(WORKING_ODDS,AGENCY,A10,FREE_BET,"Y",LAY,"Y")) - SUMIFS(AMOUNT,AGENCY,A10,FREE_BET,"Y",LAY,"Y")),"")</f>
        <v>0</v>
      </c>
      <c r="E10" s="247">
        <f t="shared" ref="E10:E15" si="5">IF(A10&lt;&gt;"",SUMIFS(AT_RISK,AGENCY,A10,WIN,"&lt;&gt;P"),"")</f>
        <v>67.5</v>
      </c>
      <c r="F10" s="247">
        <f t="shared" ref="F10" si="6">IF(A10&lt;&gt;"",SUMIF(AGENCY,A10,PROFIT),"")</f>
        <v>78.570000000000007</v>
      </c>
      <c r="G10" s="15">
        <f t="shared" ref="G10" si="7">IF(A10&lt;&gt;"",COUNTIFS(AGENCY,A10,WIN,"P"),"")</f>
        <v>1</v>
      </c>
      <c r="H10" s="246">
        <f t="shared" ref="H10" si="8">IF(A10&lt;&gt;"",SUMIFS(AT_RISK,WIN,"P",AGENCY,A10),"")</f>
        <v>5</v>
      </c>
      <c r="I10" s="246">
        <f>IF(A10&lt;&gt;"",Settings!D6 + MIN(0,SUM(B10:D10)+F10-H10),"")</f>
        <v>200</v>
      </c>
      <c r="J10" s="246">
        <f t="shared" ref="J10:J15" si="9">IF(A10&lt;&gt;"",ROUND(MAX(0,SUM(B10:D10)+F10-H10)+I10,ROUNDING),"")</f>
        <v>373.57</v>
      </c>
    </row>
    <row r="11" spans="1:11" x14ac:dyDescent="0.2">
      <c r="A11" s="6" t="str">
        <f>IF(AND(Settings!C7&lt;&gt;"",Settings!C7&lt;&gt;"--"),Settings!C7,"")</f>
        <v>Pinnacle Sports</v>
      </c>
      <c r="B11" s="246">
        <f t="shared" ref="B11:B15" si="10">IF(A11&lt;&gt;"",SUMIF(DEPOSIT_AGENCY,A11,DEPOSITS),"")</f>
        <v>-4.5</v>
      </c>
      <c r="C11" s="247">
        <f t="shared" ref="C11:C15" si="11">IF(A11&lt;&gt;"",SUMIF(CREDIT_AGENCY,A11,CREDIT_AMOUNT),"")</f>
        <v>0</v>
      </c>
      <c r="D11" s="247">
        <f t="shared" si="4"/>
        <v>0</v>
      </c>
      <c r="E11" s="247">
        <f t="shared" si="5"/>
        <v>25</v>
      </c>
      <c r="F11" s="247">
        <f t="shared" ref="F11:F15" si="12">IF(A11&lt;&gt;"",SUMIF(AGENCY,A11,PROFIT),"")</f>
        <v>4.5</v>
      </c>
      <c r="G11" s="15">
        <f t="shared" ref="G11:G15" si="13">IF(A11&lt;&gt;"",COUNTIFS(AGENCY,A11,WIN,"P"),"")</f>
        <v>0</v>
      </c>
      <c r="H11" s="246">
        <f t="shared" ref="H11:H15" si="14">IF(A11&lt;&gt;"",SUMIFS(AT_RISK,WIN,"P",AGENCY,A11),"")</f>
        <v>0</v>
      </c>
      <c r="I11" s="246">
        <f>IF(A11&lt;&gt;"",Settings!D7 + MIN(0,SUM(B11:D11)+F11-H11),"")</f>
        <v>0</v>
      </c>
      <c r="J11" s="246">
        <f t="shared" si="9"/>
        <v>0</v>
      </c>
    </row>
    <row r="12" spans="1:11" x14ac:dyDescent="0.2">
      <c r="A12" s="6" t="str">
        <f>IF(AND(Settings!C8&lt;&gt;"",Settings!C8&lt;&gt;"--"),Settings!C8,"")</f>
        <v>bet365</v>
      </c>
      <c r="B12" s="246">
        <f t="shared" si="10"/>
        <v>100</v>
      </c>
      <c r="C12" s="247">
        <f t="shared" si="11"/>
        <v>100</v>
      </c>
      <c r="D12" s="247">
        <f t="shared" si="4"/>
        <v>0</v>
      </c>
      <c r="E12" s="247">
        <f t="shared" si="5"/>
        <v>31.73</v>
      </c>
      <c r="F12" s="247">
        <f t="shared" si="12"/>
        <v>4.8099999999999987</v>
      </c>
      <c r="G12" s="15">
        <f t="shared" si="13"/>
        <v>1</v>
      </c>
      <c r="H12" s="246">
        <f t="shared" si="14"/>
        <v>5</v>
      </c>
      <c r="I12" s="246">
        <f>IF(A12&lt;&gt;"",Settings!D8 + MIN(0,SUM(B12:D12)+F12-H12),"")</f>
        <v>0</v>
      </c>
      <c r="J12" s="246">
        <f t="shared" si="9"/>
        <v>199.81</v>
      </c>
    </row>
    <row r="13" spans="1:11" x14ac:dyDescent="0.2">
      <c r="A13" s="6" t="str">
        <f>IF(AND(Settings!C9&lt;&gt;"",Settings!C9&lt;&gt;"--"),Settings!C9,"")</f>
        <v>Betfair</v>
      </c>
      <c r="B13" s="246">
        <f t="shared" si="10"/>
        <v>50</v>
      </c>
      <c r="C13" s="247">
        <f t="shared" si="11"/>
        <v>0</v>
      </c>
      <c r="D13" s="247">
        <f t="shared" si="4"/>
        <v>0</v>
      </c>
      <c r="E13" s="247">
        <f t="shared" si="5"/>
        <v>5</v>
      </c>
      <c r="F13" s="247">
        <f t="shared" si="12"/>
        <v>-5</v>
      </c>
      <c r="G13" s="15">
        <f t="shared" si="13"/>
        <v>0</v>
      </c>
      <c r="H13" s="246">
        <f t="shared" si="14"/>
        <v>0</v>
      </c>
      <c r="I13" s="246">
        <f>IF(A13&lt;&gt;"",Settings!D9 + MIN(0,SUM(B13:D13)+F13-H13),"")</f>
        <v>0</v>
      </c>
      <c r="J13" s="246">
        <f t="shared" si="9"/>
        <v>45</v>
      </c>
    </row>
    <row r="14" spans="1:11" x14ac:dyDescent="0.2">
      <c r="A14" s="6" t="str">
        <f>IF(AND(Settings!C10&lt;&gt;"",Settings!C10&lt;&gt;"--"),Settings!C10,"")</f>
        <v/>
      </c>
      <c r="B14" s="246" t="str">
        <f t="shared" si="10"/>
        <v/>
      </c>
      <c r="C14" s="247" t="str">
        <f t="shared" si="11"/>
        <v/>
      </c>
      <c r="D14" s="247" t="str">
        <f t="shared" si="4"/>
        <v/>
      </c>
      <c r="E14" s="247" t="str">
        <f t="shared" si="5"/>
        <v/>
      </c>
      <c r="F14" s="247" t="str">
        <f t="shared" si="12"/>
        <v/>
      </c>
      <c r="G14" s="15" t="str">
        <f t="shared" si="13"/>
        <v/>
      </c>
      <c r="H14" s="246" t="str">
        <f t="shared" si="14"/>
        <v/>
      </c>
      <c r="I14" s="246" t="str">
        <f>IF(A14&lt;&gt;"",Settings!D10 + MIN(0,SUM(B14:D14)+F14-H14),"")</f>
        <v/>
      </c>
      <c r="J14" s="246" t="str">
        <f t="shared" si="9"/>
        <v/>
      </c>
    </row>
    <row r="15" spans="1:11" x14ac:dyDescent="0.2">
      <c r="A15" s="6" t="str">
        <f>IF(AND(Settings!C11&lt;&gt;"",Settings!C11&lt;&gt;"--"),Settings!C11,"")</f>
        <v/>
      </c>
      <c r="B15" s="246" t="str">
        <f t="shared" si="10"/>
        <v/>
      </c>
      <c r="C15" s="247" t="str">
        <f t="shared" si="11"/>
        <v/>
      </c>
      <c r="D15" s="247" t="str">
        <f t="shared" si="4"/>
        <v/>
      </c>
      <c r="E15" s="247" t="str">
        <f t="shared" si="5"/>
        <v/>
      </c>
      <c r="F15" s="247" t="str">
        <f t="shared" si="12"/>
        <v/>
      </c>
      <c r="G15" s="15" t="str">
        <f t="shared" si="13"/>
        <v/>
      </c>
      <c r="H15" s="246" t="str">
        <f t="shared" si="14"/>
        <v/>
      </c>
      <c r="I15" s="246" t="str">
        <f>IF(A15&lt;&gt;"",Settings!D11 + MIN(0,SUM(B15:D15)+F15-H15),"")</f>
        <v/>
      </c>
      <c r="J15" s="246" t="str">
        <f t="shared" si="9"/>
        <v/>
      </c>
      <c r="K15" s="16"/>
    </row>
    <row r="16" spans="1:11" x14ac:dyDescent="0.2">
      <c r="A16" s="6" t="str">
        <f>IF(AND(Settings!C12&lt;&gt;"",Settings!C12&lt;&gt;"--"),Settings!C12,"")</f>
        <v/>
      </c>
      <c r="B16" s="246" t="str">
        <f t="shared" ref="B16:B79" si="15">IF(A16&lt;&gt;"",SUMIF(DEPOSIT_AGENCY,A16,DEPOSITS),"")</f>
        <v/>
      </c>
      <c r="C16" s="247" t="str">
        <f t="shared" ref="C16:C79" si="16">IF(A16&lt;&gt;"",SUMIF(CREDIT_AGENCY,A16,CREDIT_AMOUNT),"")</f>
        <v/>
      </c>
      <c r="D16" s="247" t="str">
        <f t="shared" ref="D16:D79" si="17">IF(A16&lt;&gt;"",SUMIF(BONUS_AGENCY,A16,BONUS_AMOUNT) - SUMIFS(AMOUNT,AGENCY,A16,FREE_BET,"Y",LAY,"&lt;&gt;Y") -
(SUMPRODUCT(SUMIFS(AMOUNT,AGENCY,A16,FREE_BET,"Y",LAY,"Y"),SUMIFS(WORKING_ODDS,AGENCY,A16,FREE_BET,"Y",LAY,"Y")) - SUMIFS(AMOUNT,AGENCY,A16,FREE_BET,"Y",LAY,"Y")),"")</f>
        <v/>
      </c>
      <c r="E16" s="247" t="str">
        <f t="shared" ref="E16:E79" si="18">IF(A16&lt;&gt;"",SUMIFS(AT_RISK,AGENCY,A16,WIN,"&lt;&gt;P"),"")</f>
        <v/>
      </c>
      <c r="F16" s="247" t="str">
        <f t="shared" ref="F16:F79" si="19">IF(A16&lt;&gt;"",SUMIF(AGENCY,A16,PROFIT),"")</f>
        <v/>
      </c>
      <c r="G16" s="15" t="str">
        <f t="shared" ref="G16:G79" si="20">IF(A16&lt;&gt;"",COUNTIFS(AGENCY,A16,WIN,"P"),"")</f>
        <v/>
      </c>
      <c r="H16" s="246" t="str">
        <f t="shared" ref="H16:H79" si="21">IF(A16&lt;&gt;"",SUMIFS(AT_RISK,WIN,"P",AGENCY,A16),"")</f>
        <v/>
      </c>
      <c r="I16" s="246" t="str">
        <f>IF(A16&lt;&gt;"",Settings!D12 + MIN(0,SUM(B16:D16)+F16-H16),"")</f>
        <v/>
      </c>
      <c r="J16" s="246" t="str">
        <f t="shared" ref="J16:J79" si="22">IF(A16&lt;&gt;"",ROUND(MAX(0,SUM(B16:D16)+F16-H16)+I16,ROUNDING),"")</f>
        <v/>
      </c>
      <c r="K16" s="16"/>
    </row>
    <row r="17" spans="1:11" x14ac:dyDescent="0.2">
      <c r="A17" s="6" t="str">
        <f>IF(AND(Settings!C13&lt;&gt;"",Settings!C13&lt;&gt;"--"),Settings!C13,"")</f>
        <v/>
      </c>
      <c r="B17" s="246" t="str">
        <f t="shared" si="15"/>
        <v/>
      </c>
      <c r="C17" s="247" t="str">
        <f t="shared" si="16"/>
        <v/>
      </c>
      <c r="D17" s="247" t="str">
        <f t="shared" si="17"/>
        <v/>
      </c>
      <c r="E17" s="247" t="str">
        <f t="shared" si="18"/>
        <v/>
      </c>
      <c r="F17" s="247" t="str">
        <f t="shared" si="19"/>
        <v/>
      </c>
      <c r="G17" s="15" t="str">
        <f t="shared" si="20"/>
        <v/>
      </c>
      <c r="H17" s="246" t="str">
        <f t="shared" si="21"/>
        <v/>
      </c>
      <c r="I17" s="246" t="str">
        <f>IF(A17&lt;&gt;"",Settings!D13 + MIN(0,SUM(B17:D17)+F17-H17),"")</f>
        <v/>
      </c>
      <c r="J17" s="246" t="str">
        <f t="shared" si="22"/>
        <v/>
      </c>
      <c r="K17" s="16"/>
    </row>
    <row r="18" spans="1:11" x14ac:dyDescent="0.2">
      <c r="A18" s="6" t="str">
        <f>IF(AND(Settings!C14&lt;&gt;"",Settings!C14&lt;&gt;"--"),Settings!C14,"")</f>
        <v/>
      </c>
      <c r="B18" s="246" t="str">
        <f t="shared" si="15"/>
        <v/>
      </c>
      <c r="C18" s="247" t="str">
        <f t="shared" si="16"/>
        <v/>
      </c>
      <c r="D18" s="247" t="str">
        <f t="shared" si="17"/>
        <v/>
      </c>
      <c r="E18" s="247" t="str">
        <f t="shared" si="18"/>
        <v/>
      </c>
      <c r="F18" s="247" t="str">
        <f t="shared" si="19"/>
        <v/>
      </c>
      <c r="G18" s="15" t="str">
        <f t="shared" si="20"/>
        <v/>
      </c>
      <c r="H18" s="246" t="str">
        <f t="shared" si="21"/>
        <v/>
      </c>
      <c r="I18" s="246" t="str">
        <f>IF(A18&lt;&gt;"",Settings!D14 + MIN(0,SUM(B18:D18)+F18-H18),"")</f>
        <v/>
      </c>
      <c r="J18" s="246" t="str">
        <f t="shared" si="22"/>
        <v/>
      </c>
      <c r="K18" s="16"/>
    </row>
    <row r="19" spans="1:11" x14ac:dyDescent="0.2">
      <c r="A19" s="6" t="str">
        <f>IF(AND(Settings!C15&lt;&gt;"",Settings!C15&lt;&gt;"--"),Settings!C15,"")</f>
        <v/>
      </c>
      <c r="B19" s="246" t="str">
        <f t="shared" si="15"/>
        <v/>
      </c>
      <c r="C19" s="247" t="str">
        <f t="shared" si="16"/>
        <v/>
      </c>
      <c r="D19" s="247" t="str">
        <f t="shared" si="17"/>
        <v/>
      </c>
      <c r="E19" s="247" t="str">
        <f t="shared" si="18"/>
        <v/>
      </c>
      <c r="F19" s="247" t="str">
        <f t="shared" si="19"/>
        <v/>
      </c>
      <c r="G19" s="15" t="str">
        <f t="shared" si="20"/>
        <v/>
      </c>
      <c r="H19" s="246" t="str">
        <f t="shared" si="21"/>
        <v/>
      </c>
      <c r="I19" s="246" t="str">
        <f>IF(A19&lt;&gt;"",Settings!D15 + MIN(0,SUM(B19:D19)+F19-H19),"")</f>
        <v/>
      </c>
      <c r="J19" s="246" t="str">
        <f t="shared" si="22"/>
        <v/>
      </c>
      <c r="K19" s="16"/>
    </row>
    <row r="20" spans="1:11" x14ac:dyDescent="0.2">
      <c r="A20" s="6" t="str">
        <f>IF(AND(Settings!C16&lt;&gt;"",Settings!C16&lt;&gt;"--"),Settings!C16,"")</f>
        <v/>
      </c>
      <c r="B20" s="246" t="str">
        <f t="shared" si="15"/>
        <v/>
      </c>
      <c r="C20" s="247" t="str">
        <f t="shared" si="16"/>
        <v/>
      </c>
      <c r="D20" s="247" t="str">
        <f t="shared" si="17"/>
        <v/>
      </c>
      <c r="E20" s="247" t="str">
        <f t="shared" si="18"/>
        <v/>
      </c>
      <c r="F20" s="247" t="str">
        <f t="shared" si="19"/>
        <v/>
      </c>
      <c r="G20" s="15" t="str">
        <f t="shared" si="20"/>
        <v/>
      </c>
      <c r="H20" s="246" t="str">
        <f t="shared" si="21"/>
        <v/>
      </c>
      <c r="I20" s="246" t="str">
        <f>IF(A20&lt;&gt;"",Settings!D16 + MIN(0,SUM(B20:D20)+F20-H20),"")</f>
        <v/>
      </c>
      <c r="J20" s="246" t="str">
        <f t="shared" si="22"/>
        <v/>
      </c>
      <c r="K20" s="16"/>
    </row>
    <row r="21" spans="1:11" x14ac:dyDescent="0.2">
      <c r="A21" s="6" t="str">
        <f>IF(AND(Settings!C17&lt;&gt;"",Settings!C17&lt;&gt;"--"),Settings!C17,"")</f>
        <v/>
      </c>
      <c r="B21" s="246" t="str">
        <f t="shared" si="15"/>
        <v/>
      </c>
      <c r="C21" s="247" t="str">
        <f t="shared" si="16"/>
        <v/>
      </c>
      <c r="D21" s="247" t="str">
        <f t="shared" si="17"/>
        <v/>
      </c>
      <c r="E21" s="247" t="str">
        <f t="shared" si="18"/>
        <v/>
      </c>
      <c r="F21" s="247" t="str">
        <f t="shared" si="19"/>
        <v/>
      </c>
      <c r="G21" s="15" t="str">
        <f t="shared" si="20"/>
        <v/>
      </c>
      <c r="H21" s="246" t="str">
        <f t="shared" si="21"/>
        <v/>
      </c>
      <c r="I21" s="246" t="str">
        <f>IF(A21&lt;&gt;"",Settings!D17 + MIN(0,SUM(B21:D21)+F21-H21),"")</f>
        <v/>
      </c>
      <c r="J21" s="246" t="str">
        <f t="shared" si="22"/>
        <v/>
      </c>
      <c r="K21" s="16"/>
    </row>
    <row r="22" spans="1:11" x14ac:dyDescent="0.2">
      <c r="A22" s="6" t="str">
        <f>IF(AND(Settings!C18&lt;&gt;"",Settings!C18&lt;&gt;"--"),Settings!C18,"")</f>
        <v/>
      </c>
      <c r="B22" s="246" t="str">
        <f t="shared" si="15"/>
        <v/>
      </c>
      <c r="C22" s="247" t="str">
        <f t="shared" si="16"/>
        <v/>
      </c>
      <c r="D22" s="247" t="str">
        <f t="shared" si="17"/>
        <v/>
      </c>
      <c r="E22" s="247" t="str">
        <f t="shared" si="18"/>
        <v/>
      </c>
      <c r="F22" s="247" t="str">
        <f t="shared" si="19"/>
        <v/>
      </c>
      <c r="G22" s="15" t="str">
        <f t="shared" si="20"/>
        <v/>
      </c>
      <c r="H22" s="246" t="str">
        <f t="shared" si="21"/>
        <v/>
      </c>
      <c r="I22" s="246" t="str">
        <f>IF(A22&lt;&gt;"",Settings!D18 + MIN(0,SUM(B22:D22)+F22-H22),"")</f>
        <v/>
      </c>
      <c r="J22" s="246" t="str">
        <f t="shared" si="22"/>
        <v/>
      </c>
      <c r="K22" s="16"/>
    </row>
    <row r="23" spans="1:11" x14ac:dyDescent="0.2">
      <c r="A23" s="6" t="str">
        <f>IF(AND(Settings!C19&lt;&gt;"",Settings!C19&lt;&gt;"--"),Settings!C19,"")</f>
        <v/>
      </c>
      <c r="B23" s="246" t="str">
        <f t="shared" si="15"/>
        <v/>
      </c>
      <c r="C23" s="247" t="str">
        <f t="shared" si="16"/>
        <v/>
      </c>
      <c r="D23" s="247" t="str">
        <f t="shared" si="17"/>
        <v/>
      </c>
      <c r="E23" s="247" t="str">
        <f t="shared" si="18"/>
        <v/>
      </c>
      <c r="F23" s="247" t="str">
        <f t="shared" si="19"/>
        <v/>
      </c>
      <c r="G23" s="15" t="str">
        <f t="shared" si="20"/>
        <v/>
      </c>
      <c r="H23" s="246" t="str">
        <f t="shared" si="21"/>
        <v/>
      </c>
      <c r="I23" s="246" t="str">
        <f>IF(A23&lt;&gt;"",Settings!D19 + MIN(0,SUM(B23:D23)+F23-H23),"")</f>
        <v/>
      </c>
      <c r="J23" s="246" t="str">
        <f t="shared" si="22"/>
        <v/>
      </c>
      <c r="K23" s="16"/>
    </row>
    <row r="24" spans="1:11" x14ac:dyDescent="0.2">
      <c r="A24" s="6" t="str">
        <f>IF(AND(Settings!C20&lt;&gt;"",Settings!C20&lt;&gt;"--"),Settings!C20,"")</f>
        <v/>
      </c>
      <c r="B24" s="246" t="str">
        <f t="shared" si="15"/>
        <v/>
      </c>
      <c r="C24" s="247" t="str">
        <f t="shared" si="16"/>
        <v/>
      </c>
      <c r="D24" s="247" t="str">
        <f t="shared" si="17"/>
        <v/>
      </c>
      <c r="E24" s="247" t="str">
        <f t="shared" si="18"/>
        <v/>
      </c>
      <c r="F24" s="247" t="str">
        <f t="shared" si="19"/>
        <v/>
      </c>
      <c r="G24" s="15" t="str">
        <f t="shared" si="20"/>
        <v/>
      </c>
      <c r="H24" s="246" t="str">
        <f t="shared" si="21"/>
        <v/>
      </c>
      <c r="I24" s="246" t="str">
        <f>IF(A24&lt;&gt;"",Settings!D20 + MIN(0,SUM(B24:D24)+F24-H24),"")</f>
        <v/>
      </c>
      <c r="J24" s="246" t="str">
        <f t="shared" si="22"/>
        <v/>
      </c>
      <c r="K24" s="16"/>
    </row>
    <row r="25" spans="1:11" x14ac:dyDescent="0.2">
      <c r="A25" s="6" t="str">
        <f>IF(AND(Settings!C21&lt;&gt;"",Settings!C21&lt;&gt;"--"),Settings!C21,"")</f>
        <v/>
      </c>
      <c r="B25" s="246" t="str">
        <f t="shared" si="15"/>
        <v/>
      </c>
      <c r="C25" s="247" t="str">
        <f t="shared" si="16"/>
        <v/>
      </c>
      <c r="D25" s="247" t="str">
        <f t="shared" si="17"/>
        <v/>
      </c>
      <c r="E25" s="247" t="str">
        <f t="shared" si="18"/>
        <v/>
      </c>
      <c r="F25" s="247" t="str">
        <f t="shared" si="19"/>
        <v/>
      </c>
      <c r="G25" s="15" t="str">
        <f t="shared" si="20"/>
        <v/>
      </c>
      <c r="H25" s="246" t="str">
        <f t="shared" si="21"/>
        <v/>
      </c>
      <c r="I25" s="246" t="str">
        <f>IF(A25&lt;&gt;"",Settings!D21 + MIN(0,SUM(B25:D25)+F25-H25),"")</f>
        <v/>
      </c>
      <c r="J25" s="246" t="str">
        <f t="shared" si="22"/>
        <v/>
      </c>
      <c r="K25" s="16"/>
    </row>
    <row r="26" spans="1:11" x14ac:dyDescent="0.2">
      <c r="A26" s="6" t="str">
        <f>IF(AND(Settings!C22&lt;&gt;"",Settings!C22&lt;&gt;"--"),Settings!C22,"")</f>
        <v/>
      </c>
      <c r="B26" s="246" t="str">
        <f t="shared" si="15"/>
        <v/>
      </c>
      <c r="C26" s="247" t="str">
        <f t="shared" si="16"/>
        <v/>
      </c>
      <c r="D26" s="247" t="str">
        <f t="shared" si="17"/>
        <v/>
      </c>
      <c r="E26" s="247" t="str">
        <f t="shared" si="18"/>
        <v/>
      </c>
      <c r="F26" s="247" t="str">
        <f t="shared" si="19"/>
        <v/>
      </c>
      <c r="G26" s="15" t="str">
        <f t="shared" si="20"/>
        <v/>
      </c>
      <c r="H26" s="246" t="str">
        <f t="shared" si="21"/>
        <v/>
      </c>
      <c r="I26" s="246" t="str">
        <f>IF(A26&lt;&gt;"",Settings!D22 + MIN(0,SUM(B26:D26)+F26-H26),"")</f>
        <v/>
      </c>
      <c r="J26" s="246" t="str">
        <f t="shared" si="22"/>
        <v/>
      </c>
      <c r="K26" s="16"/>
    </row>
    <row r="27" spans="1:11" x14ac:dyDescent="0.2">
      <c r="A27" s="6" t="str">
        <f>IF(AND(Settings!C23&lt;&gt;"",Settings!C23&lt;&gt;"--"),Settings!C23,"")</f>
        <v/>
      </c>
      <c r="B27" s="246" t="str">
        <f t="shared" si="15"/>
        <v/>
      </c>
      <c r="C27" s="247" t="str">
        <f t="shared" si="16"/>
        <v/>
      </c>
      <c r="D27" s="247" t="str">
        <f t="shared" si="17"/>
        <v/>
      </c>
      <c r="E27" s="247" t="str">
        <f t="shared" si="18"/>
        <v/>
      </c>
      <c r="F27" s="247" t="str">
        <f t="shared" si="19"/>
        <v/>
      </c>
      <c r="G27" s="15" t="str">
        <f t="shared" si="20"/>
        <v/>
      </c>
      <c r="H27" s="246" t="str">
        <f t="shared" si="21"/>
        <v/>
      </c>
      <c r="I27" s="246" t="str">
        <f>IF(A27&lt;&gt;"",Settings!D23 + MIN(0,SUM(B27:D27)+F27-H27),"")</f>
        <v/>
      </c>
      <c r="J27" s="246" t="str">
        <f t="shared" si="22"/>
        <v/>
      </c>
      <c r="K27" s="16"/>
    </row>
    <row r="28" spans="1:11" x14ac:dyDescent="0.2">
      <c r="A28" s="6" t="str">
        <f>IF(AND(Settings!C24&lt;&gt;"",Settings!C24&lt;&gt;"--"),Settings!C24,"")</f>
        <v/>
      </c>
      <c r="B28" s="246" t="str">
        <f t="shared" si="15"/>
        <v/>
      </c>
      <c r="C28" s="247" t="str">
        <f t="shared" si="16"/>
        <v/>
      </c>
      <c r="D28" s="247" t="str">
        <f t="shared" si="17"/>
        <v/>
      </c>
      <c r="E28" s="247" t="str">
        <f t="shared" si="18"/>
        <v/>
      </c>
      <c r="F28" s="247" t="str">
        <f t="shared" si="19"/>
        <v/>
      </c>
      <c r="G28" s="15" t="str">
        <f t="shared" si="20"/>
        <v/>
      </c>
      <c r="H28" s="246" t="str">
        <f t="shared" si="21"/>
        <v/>
      </c>
      <c r="I28" s="246" t="str">
        <f>IF(A28&lt;&gt;"",Settings!D24 + MIN(0,SUM(B28:D28)+F28-H28),"")</f>
        <v/>
      </c>
      <c r="J28" s="246" t="str">
        <f t="shared" si="22"/>
        <v/>
      </c>
      <c r="K28" s="16"/>
    </row>
    <row r="29" spans="1:11" x14ac:dyDescent="0.2">
      <c r="A29" s="6" t="str">
        <f>IF(AND(Settings!C25&lt;&gt;"",Settings!C25&lt;&gt;"--"),Settings!C25,"")</f>
        <v/>
      </c>
      <c r="B29" s="246" t="str">
        <f t="shared" si="15"/>
        <v/>
      </c>
      <c r="C29" s="247" t="str">
        <f t="shared" si="16"/>
        <v/>
      </c>
      <c r="D29" s="247" t="str">
        <f t="shared" si="17"/>
        <v/>
      </c>
      <c r="E29" s="247" t="str">
        <f t="shared" si="18"/>
        <v/>
      </c>
      <c r="F29" s="247" t="str">
        <f t="shared" si="19"/>
        <v/>
      </c>
      <c r="G29" s="15" t="str">
        <f t="shared" si="20"/>
        <v/>
      </c>
      <c r="H29" s="246" t="str">
        <f t="shared" si="21"/>
        <v/>
      </c>
      <c r="I29" s="246" t="str">
        <f>IF(A29&lt;&gt;"",Settings!D25 + MIN(0,SUM(B29:D29)+F29-H29),"")</f>
        <v/>
      </c>
      <c r="J29" s="246" t="str">
        <f t="shared" si="22"/>
        <v/>
      </c>
      <c r="K29" s="16"/>
    </row>
    <row r="30" spans="1:11" x14ac:dyDescent="0.2">
      <c r="A30" s="6" t="str">
        <f>IF(AND(Settings!C26&lt;&gt;"",Settings!C26&lt;&gt;"--"),Settings!C26,"")</f>
        <v/>
      </c>
      <c r="B30" s="246" t="str">
        <f t="shared" si="15"/>
        <v/>
      </c>
      <c r="C30" s="247" t="str">
        <f t="shared" si="16"/>
        <v/>
      </c>
      <c r="D30" s="247" t="str">
        <f t="shared" si="17"/>
        <v/>
      </c>
      <c r="E30" s="247" t="str">
        <f t="shared" si="18"/>
        <v/>
      </c>
      <c r="F30" s="247" t="str">
        <f t="shared" si="19"/>
        <v/>
      </c>
      <c r="G30" s="15" t="str">
        <f t="shared" si="20"/>
        <v/>
      </c>
      <c r="H30" s="246" t="str">
        <f t="shared" si="21"/>
        <v/>
      </c>
      <c r="I30" s="246" t="str">
        <f>IF(A30&lt;&gt;"",Settings!D26 + MIN(0,SUM(B30:D30)+F30-H30),"")</f>
        <v/>
      </c>
      <c r="J30" s="246" t="str">
        <f t="shared" si="22"/>
        <v/>
      </c>
      <c r="K30" s="16"/>
    </row>
    <row r="31" spans="1:11" x14ac:dyDescent="0.2">
      <c r="A31" s="6" t="str">
        <f>IF(AND(Settings!C27&lt;&gt;"",Settings!C27&lt;&gt;"--"),Settings!C27,"")</f>
        <v/>
      </c>
      <c r="B31" s="246" t="str">
        <f t="shared" si="15"/>
        <v/>
      </c>
      <c r="C31" s="247" t="str">
        <f t="shared" si="16"/>
        <v/>
      </c>
      <c r="D31" s="247" t="str">
        <f t="shared" si="17"/>
        <v/>
      </c>
      <c r="E31" s="247" t="str">
        <f t="shared" si="18"/>
        <v/>
      </c>
      <c r="F31" s="247" t="str">
        <f t="shared" si="19"/>
        <v/>
      </c>
      <c r="G31" s="15" t="str">
        <f t="shared" si="20"/>
        <v/>
      </c>
      <c r="H31" s="246" t="str">
        <f t="shared" si="21"/>
        <v/>
      </c>
      <c r="I31" s="246" t="str">
        <f>IF(A31&lt;&gt;"",Settings!D27 + MIN(0,SUM(B31:D31)+F31-H31),"")</f>
        <v/>
      </c>
      <c r="J31" s="246" t="str">
        <f t="shared" si="22"/>
        <v/>
      </c>
      <c r="K31" s="16"/>
    </row>
    <row r="32" spans="1:11" x14ac:dyDescent="0.2">
      <c r="A32" s="6" t="str">
        <f>IF(AND(Settings!C28&lt;&gt;"",Settings!C28&lt;&gt;"--"),Settings!C28,"")</f>
        <v/>
      </c>
      <c r="B32" s="246" t="str">
        <f t="shared" si="15"/>
        <v/>
      </c>
      <c r="C32" s="247" t="str">
        <f t="shared" si="16"/>
        <v/>
      </c>
      <c r="D32" s="247" t="str">
        <f t="shared" si="17"/>
        <v/>
      </c>
      <c r="E32" s="247" t="str">
        <f t="shared" si="18"/>
        <v/>
      </c>
      <c r="F32" s="247" t="str">
        <f t="shared" si="19"/>
        <v/>
      </c>
      <c r="G32" s="15" t="str">
        <f t="shared" si="20"/>
        <v/>
      </c>
      <c r="H32" s="246" t="str">
        <f t="shared" si="21"/>
        <v/>
      </c>
      <c r="I32" s="246" t="str">
        <f>IF(A32&lt;&gt;"",Settings!D28 + MIN(0,SUM(B32:D32)+F32-H32),"")</f>
        <v/>
      </c>
      <c r="J32" s="246" t="str">
        <f t="shared" si="22"/>
        <v/>
      </c>
      <c r="K32" s="16"/>
    </row>
    <row r="33" spans="1:11" x14ac:dyDescent="0.2">
      <c r="A33" s="6" t="str">
        <f>IF(AND(Settings!C29&lt;&gt;"",Settings!C29&lt;&gt;"--"),Settings!C29,"")</f>
        <v/>
      </c>
      <c r="B33" s="246" t="str">
        <f t="shared" si="15"/>
        <v/>
      </c>
      <c r="C33" s="247" t="str">
        <f t="shared" si="16"/>
        <v/>
      </c>
      <c r="D33" s="247" t="str">
        <f t="shared" si="17"/>
        <v/>
      </c>
      <c r="E33" s="247" t="str">
        <f t="shared" si="18"/>
        <v/>
      </c>
      <c r="F33" s="247" t="str">
        <f t="shared" si="19"/>
        <v/>
      </c>
      <c r="G33" s="15" t="str">
        <f t="shared" si="20"/>
        <v/>
      </c>
      <c r="H33" s="246" t="str">
        <f t="shared" si="21"/>
        <v/>
      </c>
      <c r="I33" s="246" t="str">
        <f>IF(A33&lt;&gt;"",Settings!D29 + MIN(0,SUM(B33:D33)+F33-H33),"")</f>
        <v/>
      </c>
      <c r="J33" s="246" t="str">
        <f t="shared" si="22"/>
        <v/>
      </c>
      <c r="K33" s="16"/>
    </row>
    <row r="34" spans="1:11" x14ac:dyDescent="0.2">
      <c r="A34" s="6" t="str">
        <f>IF(AND(Settings!C30&lt;&gt;"",Settings!C30&lt;&gt;"--"),Settings!C30,"")</f>
        <v/>
      </c>
      <c r="B34" s="246" t="str">
        <f t="shared" si="15"/>
        <v/>
      </c>
      <c r="C34" s="247" t="str">
        <f t="shared" si="16"/>
        <v/>
      </c>
      <c r="D34" s="247" t="str">
        <f t="shared" si="17"/>
        <v/>
      </c>
      <c r="E34" s="247" t="str">
        <f t="shared" si="18"/>
        <v/>
      </c>
      <c r="F34" s="247" t="str">
        <f t="shared" si="19"/>
        <v/>
      </c>
      <c r="G34" s="15" t="str">
        <f t="shared" si="20"/>
        <v/>
      </c>
      <c r="H34" s="246" t="str">
        <f t="shared" si="21"/>
        <v/>
      </c>
      <c r="I34" s="246" t="str">
        <f>IF(A34&lt;&gt;"",Settings!D30 + MIN(0,SUM(B34:D34)+F34-H34),"")</f>
        <v/>
      </c>
      <c r="J34" s="246" t="str">
        <f t="shared" si="22"/>
        <v/>
      </c>
      <c r="K34" s="16"/>
    </row>
    <row r="35" spans="1:11" x14ac:dyDescent="0.2">
      <c r="A35" s="6" t="str">
        <f>IF(AND(Settings!C31&lt;&gt;"",Settings!C31&lt;&gt;"--"),Settings!C31,"")</f>
        <v/>
      </c>
      <c r="B35" s="246" t="str">
        <f t="shared" si="15"/>
        <v/>
      </c>
      <c r="C35" s="247" t="str">
        <f t="shared" si="16"/>
        <v/>
      </c>
      <c r="D35" s="247" t="str">
        <f t="shared" si="17"/>
        <v/>
      </c>
      <c r="E35" s="247" t="str">
        <f t="shared" si="18"/>
        <v/>
      </c>
      <c r="F35" s="247" t="str">
        <f t="shared" si="19"/>
        <v/>
      </c>
      <c r="G35" s="15" t="str">
        <f t="shared" si="20"/>
        <v/>
      </c>
      <c r="H35" s="246" t="str">
        <f t="shared" si="21"/>
        <v/>
      </c>
      <c r="I35" s="246" t="str">
        <f>IF(A35&lt;&gt;"",Settings!D31 + MIN(0,SUM(B35:D35)+F35-H35),"")</f>
        <v/>
      </c>
      <c r="J35" s="246" t="str">
        <f t="shared" si="22"/>
        <v/>
      </c>
      <c r="K35" s="16"/>
    </row>
    <row r="36" spans="1:11" x14ac:dyDescent="0.2">
      <c r="A36" s="6" t="str">
        <f>IF(AND(Settings!C32&lt;&gt;"",Settings!C32&lt;&gt;"--"),Settings!C32,"")</f>
        <v/>
      </c>
      <c r="B36" s="246" t="str">
        <f t="shared" si="15"/>
        <v/>
      </c>
      <c r="C36" s="247" t="str">
        <f t="shared" si="16"/>
        <v/>
      </c>
      <c r="D36" s="247" t="str">
        <f t="shared" si="17"/>
        <v/>
      </c>
      <c r="E36" s="247" t="str">
        <f t="shared" si="18"/>
        <v/>
      </c>
      <c r="F36" s="247" t="str">
        <f t="shared" si="19"/>
        <v/>
      </c>
      <c r="G36" s="15" t="str">
        <f t="shared" si="20"/>
        <v/>
      </c>
      <c r="H36" s="246" t="str">
        <f t="shared" si="21"/>
        <v/>
      </c>
      <c r="I36" s="246" t="str">
        <f>IF(A36&lt;&gt;"",Settings!D32 + MIN(0,SUM(B36:D36)+F36-H36),"")</f>
        <v/>
      </c>
      <c r="J36" s="246" t="str">
        <f t="shared" si="22"/>
        <v/>
      </c>
      <c r="K36" s="16"/>
    </row>
    <row r="37" spans="1:11" x14ac:dyDescent="0.2">
      <c r="A37" s="6" t="str">
        <f>IF(AND(Settings!C33&lt;&gt;"",Settings!C33&lt;&gt;"--"),Settings!C33,"")</f>
        <v/>
      </c>
      <c r="B37" s="246" t="str">
        <f t="shared" si="15"/>
        <v/>
      </c>
      <c r="C37" s="247" t="str">
        <f t="shared" si="16"/>
        <v/>
      </c>
      <c r="D37" s="247" t="str">
        <f t="shared" si="17"/>
        <v/>
      </c>
      <c r="E37" s="247" t="str">
        <f t="shared" si="18"/>
        <v/>
      </c>
      <c r="F37" s="247" t="str">
        <f t="shared" si="19"/>
        <v/>
      </c>
      <c r="G37" s="15" t="str">
        <f t="shared" si="20"/>
        <v/>
      </c>
      <c r="H37" s="246" t="str">
        <f t="shared" si="21"/>
        <v/>
      </c>
      <c r="I37" s="246" t="str">
        <f>IF(A37&lt;&gt;"",Settings!D33 + MIN(0,SUM(B37:D37)+F37-H37),"")</f>
        <v/>
      </c>
      <c r="J37" s="246" t="str">
        <f t="shared" si="22"/>
        <v/>
      </c>
      <c r="K37" s="16"/>
    </row>
    <row r="38" spans="1:11" x14ac:dyDescent="0.2">
      <c r="A38" s="6" t="str">
        <f>IF(AND(Settings!C34&lt;&gt;"",Settings!C34&lt;&gt;"--"),Settings!C34,"")</f>
        <v/>
      </c>
      <c r="B38" s="246" t="str">
        <f t="shared" si="15"/>
        <v/>
      </c>
      <c r="C38" s="247" t="str">
        <f t="shared" si="16"/>
        <v/>
      </c>
      <c r="D38" s="247" t="str">
        <f t="shared" si="17"/>
        <v/>
      </c>
      <c r="E38" s="247" t="str">
        <f t="shared" si="18"/>
        <v/>
      </c>
      <c r="F38" s="247" t="str">
        <f t="shared" si="19"/>
        <v/>
      </c>
      <c r="G38" s="15" t="str">
        <f t="shared" si="20"/>
        <v/>
      </c>
      <c r="H38" s="246" t="str">
        <f t="shared" si="21"/>
        <v/>
      </c>
      <c r="I38" s="246" t="str">
        <f>IF(A38&lt;&gt;"",Settings!D34 + MIN(0,SUM(B38:D38)+F38-H38),"")</f>
        <v/>
      </c>
      <c r="J38" s="246" t="str">
        <f t="shared" si="22"/>
        <v/>
      </c>
      <c r="K38" s="16"/>
    </row>
    <row r="39" spans="1:11" x14ac:dyDescent="0.2">
      <c r="A39" s="6" t="str">
        <f>IF(AND(Settings!C35&lt;&gt;"",Settings!C35&lt;&gt;"--"),Settings!C35,"")</f>
        <v/>
      </c>
      <c r="B39" s="246" t="str">
        <f t="shared" si="15"/>
        <v/>
      </c>
      <c r="C39" s="247" t="str">
        <f t="shared" si="16"/>
        <v/>
      </c>
      <c r="D39" s="247" t="str">
        <f t="shared" si="17"/>
        <v/>
      </c>
      <c r="E39" s="247" t="str">
        <f t="shared" si="18"/>
        <v/>
      </c>
      <c r="F39" s="247" t="str">
        <f t="shared" si="19"/>
        <v/>
      </c>
      <c r="G39" s="15" t="str">
        <f t="shared" si="20"/>
        <v/>
      </c>
      <c r="H39" s="246" t="str">
        <f t="shared" si="21"/>
        <v/>
      </c>
      <c r="I39" s="246" t="str">
        <f>IF(A39&lt;&gt;"",Settings!D35 + MIN(0,SUM(B39:D39)+F39-H39),"")</f>
        <v/>
      </c>
      <c r="J39" s="246" t="str">
        <f t="shared" si="22"/>
        <v/>
      </c>
      <c r="K39" s="16"/>
    </row>
    <row r="40" spans="1:11" x14ac:dyDescent="0.2">
      <c r="A40" s="6" t="str">
        <f>IF(AND(Settings!C36&lt;&gt;"",Settings!C36&lt;&gt;"--"),Settings!C36,"")</f>
        <v/>
      </c>
      <c r="B40" s="246" t="str">
        <f t="shared" si="15"/>
        <v/>
      </c>
      <c r="C40" s="247" t="str">
        <f t="shared" si="16"/>
        <v/>
      </c>
      <c r="D40" s="247" t="str">
        <f t="shared" si="17"/>
        <v/>
      </c>
      <c r="E40" s="247" t="str">
        <f t="shared" si="18"/>
        <v/>
      </c>
      <c r="F40" s="247" t="str">
        <f t="shared" si="19"/>
        <v/>
      </c>
      <c r="G40" s="15" t="str">
        <f t="shared" si="20"/>
        <v/>
      </c>
      <c r="H40" s="246" t="str">
        <f t="shared" si="21"/>
        <v/>
      </c>
      <c r="I40" s="246" t="str">
        <f>IF(A40&lt;&gt;"",Settings!D36 + MIN(0,SUM(B40:D40)+F40-H40),"")</f>
        <v/>
      </c>
      <c r="J40" s="246" t="str">
        <f t="shared" si="22"/>
        <v/>
      </c>
      <c r="K40" s="16"/>
    </row>
    <row r="41" spans="1:11" x14ac:dyDescent="0.2">
      <c r="A41" s="6" t="str">
        <f>IF(AND(Settings!C37&lt;&gt;"",Settings!C37&lt;&gt;"--"),Settings!C37,"")</f>
        <v/>
      </c>
      <c r="B41" s="246" t="str">
        <f t="shared" si="15"/>
        <v/>
      </c>
      <c r="C41" s="247" t="str">
        <f t="shared" si="16"/>
        <v/>
      </c>
      <c r="D41" s="247" t="str">
        <f t="shared" si="17"/>
        <v/>
      </c>
      <c r="E41" s="247" t="str">
        <f t="shared" si="18"/>
        <v/>
      </c>
      <c r="F41" s="247" t="str">
        <f t="shared" si="19"/>
        <v/>
      </c>
      <c r="G41" s="15" t="str">
        <f t="shared" si="20"/>
        <v/>
      </c>
      <c r="H41" s="246" t="str">
        <f t="shared" si="21"/>
        <v/>
      </c>
      <c r="I41" s="246" t="str">
        <f>IF(A41&lt;&gt;"",Settings!D37 + MIN(0,SUM(B41:D41)+F41-H41),"")</f>
        <v/>
      </c>
      <c r="J41" s="246" t="str">
        <f t="shared" si="22"/>
        <v/>
      </c>
      <c r="K41" s="16"/>
    </row>
    <row r="42" spans="1:11" x14ac:dyDescent="0.2">
      <c r="A42" s="6" t="str">
        <f>IF(AND(Settings!C38&lt;&gt;"",Settings!C38&lt;&gt;"--"),Settings!C38,"")</f>
        <v/>
      </c>
      <c r="B42" s="246" t="str">
        <f t="shared" si="15"/>
        <v/>
      </c>
      <c r="C42" s="247" t="str">
        <f t="shared" si="16"/>
        <v/>
      </c>
      <c r="D42" s="247" t="str">
        <f t="shared" si="17"/>
        <v/>
      </c>
      <c r="E42" s="247" t="str">
        <f t="shared" si="18"/>
        <v/>
      </c>
      <c r="F42" s="247" t="str">
        <f t="shared" si="19"/>
        <v/>
      </c>
      <c r="G42" s="15" t="str">
        <f t="shared" si="20"/>
        <v/>
      </c>
      <c r="H42" s="246" t="str">
        <f t="shared" si="21"/>
        <v/>
      </c>
      <c r="I42" s="246" t="str">
        <f>IF(A42&lt;&gt;"",Settings!D38 + MIN(0,SUM(B42:D42)+F42-H42),"")</f>
        <v/>
      </c>
      <c r="J42" s="246" t="str">
        <f t="shared" si="22"/>
        <v/>
      </c>
      <c r="K42" s="16"/>
    </row>
    <row r="43" spans="1:11" x14ac:dyDescent="0.2">
      <c r="A43" s="6" t="str">
        <f>IF(AND(Settings!C39&lt;&gt;"",Settings!C39&lt;&gt;"--"),Settings!C39,"")</f>
        <v/>
      </c>
      <c r="B43" s="246" t="str">
        <f t="shared" si="15"/>
        <v/>
      </c>
      <c r="C43" s="247" t="str">
        <f t="shared" si="16"/>
        <v/>
      </c>
      <c r="D43" s="247" t="str">
        <f t="shared" si="17"/>
        <v/>
      </c>
      <c r="E43" s="247" t="str">
        <f t="shared" si="18"/>
        <v/>
      </c>
      <c r="F43" s="247" t="str">
        <f t="shared" si="19"/>
        <v/>
      </c>
      <c r="G43" s="15" t="str">
        <f t="shared" si="20"/>
        <v/>
      </c>
      <c r="H43" s="246" t="str">
        <f t="shared" si="21"/>
        <v/>
      </c>
      <c r="I43" s="246" t="str">
        <f>IF(A43&lt;&gt;"",Settings!D39 + MIN(0,SUM(B43:D43)+F43-H43),"")</f>
        <v/>
      </c>
      <c r="J43" s="246" t="str">
        <f t="shared" si="22"/>
        <v/>
      </c>
      <c r="K43" s="16"/>
    </row>
    <row r="44" spans="1:11" x14ac:dyDescent="0.2">
      <c r="A44" s="6" t="str">
        <f>IF(AND(Settings!C40&lt;&gt;"",Settings!C40&lt;&gt;"--"),Settings!C40,"")</f>
        <v/>
      </c>
      <c r="B44" s="246" t="str">
        <f t="shared" si="15"/>
        <v/>
      </c>
      <c r="C44" s="247" t="str">
        <f t="shared" si="16"/>
        <v/>
      </c>
      <c r="D44" s="247" t="str">
        <f t="shared" si="17"/>
        <v/>
      </c>
      <c r="E44" s="247" t="str">
        <f t="shared" si="18"/>
        <v/>
      </c>
      <c r="F44" s="247" t="str">
        <f t="shared" si="19"/>
        <v/>
      </c>
      <c r="G44" s="15" t="str">
        <f t="shared" si="20"/>
        <v/>
      </c>
      <c r="H44" s="246" t="str">
        <f t="shared" si="21"/>
        <v/>
      </c>
      <c r="I44" s="246" t="str">
        <f>IF(A44&lt;&gt;"",Settings!D40 + MIN(0,SUM(B44:D44)+F44-H44),"")</f>
        <v/>
      </c>
      <c r="J44" s="246" t="str">
        <f t="shared" si="22"/>
        <v/>
      </c>
      <c r="K44" s="16"/>
    </row>
    <row r="45" spans="1:11" x14ac:dyDescent="0.2">
      <c r="A45" s="6" t="str">
        <f>IF(AND(Settings!C41&lt;&gt;"",Settings!C41&lt;&gt;"--"),Settings!C41,"")</f>
        <v/>
      </c>
      <c r="B45" s="246" t="str">
        <f t="shared" si="15"/>
        <v/>
      </c>
      <c r="C45" s="247" t="str">
        <f t="shared" si="16"/>
        <v/>
      </c>
      <c r="D45" s="247" t="str">
        <f t="shared" si="17"/>
        <v/>
      </c>
      <c r="E45" s="247" t="str">
        <f t="shared" si="18"/>
        <v/>
      </c>
      <c r="F45" s="247" t="str">
        <f t="shared" si="19"/>
        <v/>
      </c>
      <c r="G45" s="15" t="str">
        <f t="shared" si="20"/>
        <v/>
      </c>
      <c r="H45" s="246" t="str">
        <f t="shared" si="21"/>
        <v/>
      </c>
      <c r="I45" s="246" t="str">
        <f>IF(A45&lt;&gt;"",Settings!D41 + MIN(0,SUM(B45:D45)+F45-H45),"")</f>
        <v/>
      </c>
      <c r="J45" s="246" t="str">
        <f t="shared" si="22"/>
        <v/>
      </c>
      <c r="K45" s="16"/>
    </row>
    <row r="46" spans="1:11" x14ac:dyDescent="0.2">
      <c r="A46" s="6" t="str">
        <f>IF(AND(Settings!C42&lt;&gt;"",Settings!C42&lt;&gt;"--"),Settings!C42,"")</f>
        <v/>
      </c>
      <c r="B46" s="246" t="str">
        <f t="shared" si="15"/>
        <v/>
      </c>
      <c r="C46" s="247" t="str">
        <f t="shared" si="16"/>
        <v/>
      </c>
      <c r="D46" s="247" t="str">
        <f t="shared" si="17"/>
        <v/>
      </c>
      <c r="E46" s="247" t="str">
        <f t="shared" si="18"/>
        <v/>
      </c>
      <c r="F46" s="247" t="str">
        <f t="shared" si="19"/>
        <v/>
      </c>
      <c r="G46" s="15" t="str">
        <f t="shared" si="20"/>
        <v/>
      </c>
      <c r="H46" s="246" t="str">
        <f t="shared" si="21"/>
        <v/>
      </c>
      <c r="I46" s="246" t="str">
        <f>IF(A46&lt;&gt;"",Settings!D42 + MIN(0,SUM(B46:D46)+F46-H46),"")</f>
        <v/>
      </c>
      <c r="J46" s="246" t="str">
        <f t="shared" si="22"/>
        <v/>
      </c>
      <c r="K46" s="16"/>
    </row>
    <row r="47" spans="1:11" x14ac:dyDescent="0.2">
      <c r="A47" s="6" t="str">
        <f>IF(AND(Settings!C43&lt;&gt;"",Settings!C43&lt;&gt;"--"),Settings!C43,"")</f>
        <v/>
      </c>
      <c r="B47" s="246" t="str">
        <f t="shared" si="15"/>
        <v/>
      </c>
      <c r="C47" s="247" t="str">
        <f t="shared" si="16"/>
        <v/>
      </c>
      <c r="D47" s="247" t="str">
        <f t="shared" si="17"/>
        <v/>
      </c>
      <c r="E47" s="247" t="str">
        <f t="shared" si="18"/>
        <v/>
      </c>
      <c r="F47" s="247" t="str">
        <f t="shared" si="19"/>
        <v/>
      </c>
      <c r="G47" s="15" t="str">
        <f t="shared" si="20"/>
        <v/>
      </c>
      <c r="H47" s="246" t="str">
        <f t="shared" si="21"/>
        <v/>
      </c>
      <c r="I47" s="246" t="str">
        <f>IF(A47&lt;&gt;"",Settings!D43 + MIN(0,SUM(B47:D47)+F47-H47),"")</f>
        <v/>
      </c>
      <c r="J47" s="246" t="str">
        <f t="shared" si="22"/>
        <v/>
      </c>
      <c r="K47" s="16"/>
    </row>
    <row r="48" spans="1:11" x14ac:dyDescent="0.2">
      <c r="A48" s="6" t="str">
        <f>IF(AND(Settings!C44&lt;&gt;"",Settings!C44&lt;&gt;"--"),Settings!C44,"")</f>
        <v/>
      </c>
      <c r="B48" s="246" t="str">
        <f t="shared" si="15"/>
        <v/>
      </c>
      <c r="C48" s="247" t="str">
        <f t="shared" si="16"/>
        <v/>
      </c>
      <c r="D48" s="247" t="str">
        <f t="shared" si="17"/>
        <v/>
      </c>
      <c r="E48" s="247" t="str">
        <f t="shared" si="18"/>
        <v/>
      </c>
      <c r="F48" s="247" t="str">
        <f t="shared" si="19"/>
        <v/>
      </c>
      <c r="G48" s="15" t="str">
        <f t="shared" si="20"/>
        <v/>
      </c>
      <c r="H48" s="246" t="str">
        <f t="shared" si="21"/>
        <v/>
      </c>
      <c r="I48" s="246" t="str">
        <f>IF(A48&lt;&gt;"",Settings!D44 + MIN(0,SUM(B48:D48)+F48-H48),"")</f>
        <v/>
      </c>
      <c r="J48" s="246" t="str">
        <f t="shared" si="22"/>
        <v/>
      </c>
      <c r="K48" s="16"/>
    </row>
    <row r="49" spans="1:11" x14ac:dyDescent="0.2">
      <c r="A49" s="6" t="str">
        <f>IF(AND(Settings!C45&lt;&gt;"",Settings!C45&lt;&gt;"--"),Settings!C45,"")</f>
        <v/>
      </c>
      <c r="B49" s="246" t="str">
        <f t="shared" si="15"/>
        <v/>
      </c>
      <c r="C49" s="247" t="str">
        <f t="shared" si="16"/>
        <v/>
      </c>
      <c r="D49" s="247" t="str">
        <f t="shared" si="17"/>
        <v/>
      </c>
      <c r="E49" s="247" t="str">
        <f t="shared" si="18"/>
        <v/>
      </c>
      <c r="F49" s="247" t="str">
        <f t="shared" si="19"/>
        <v/>
      </c>
      <c r="G49" s="15" t="str">
        <f t="shared" si="20"/>
        <v/>
      </c>
      <c r="H49" s="246" t="str">
        <f t="shared" si="21"/>
        <v/>
      </c>
      <c r="I49" s="246" t="str">
        <f>IF(A49&lt;&gt;"",Settings!D45 + MIN(0,SUM(B49:D49)+F49-H49),"")</f>
        <v/>
      </c>
      <c r="J49" s="246" t="str">
        <f t="shared" si="22"/>
        <v/>
      </c>
      <c r="K49" s="16"/>
    </row>
    <row r="50" spans="1:11" x14ac:dyDescent="0.2">
      <c r="A50" s="6" t="str">
        <f>IF(AND(Settings!C46&lt;&gt;"",Settings!C46&lt;&gt;"--"),Settings!C46,"")</f>
        <v/>
      </c>
      <c r="B50" s="246" t="str">
        <f t="shared" si="15"/>
        <v/>
      </c>
      <c r="C50" s="247" t="str">
        <f t="shared" si="16"/>
        <v/>
      </c>
      <c r="D50" s="247" t="str">
        <f t="shared" si="17"/>
        <v/>
      </c>
      <c r="E50" s="247" t="str">
        <f t="shared" si="18"/>
        <v/>
      </c>
      <c r="F50" s="247" t="str">
        <f t="shared" si="19"/>
        <v/>
      </c>
      <c r="G50" s="15" t="str">
        <f t="shared" si="20"/>
        <v/>
      </c>
      <c r="H50" s="246" t="str">
        <f t="shared" si="21"/>
        <v/>
      </c>
      <c r="I50" s="246" t="str">
        <f>IF(A50&lt;&gt;"",Settings!D46 + MIN(0,SUM(B50:D50)+F50-H50),"")</f>
        <v/>
      </c>
      <c r="J50" s="246" t="str">
        <f t="shared" si="22"/>
        <v/>
      </c>
      <c r="K50" s="16"/>
    </row>
    <row r="51" spans="1:11" x14ac:dyDescent="0.2">
      <c r="A51" s="6" t="str">
        <f>IF(AND(Settings!C47&lt;&gt;"",Settings!C47&lt;&gt;"--"),Settings!C47,"")</f>
        <v/>
      </c>
      <c r="B51" s="246" t="str">
        <f t="shared" si="15"/>
        <v/>
      </c>
      <c r="C51" s="247" t="str">
        <f t="shared" si="16"/>
        <v/>
      </c>
      <c r="D51" s="247" t="str">
        <f t="shared" si="17"/>
        <v/>
      </c>
      <c r="E51" s="247" t="str">
        <f t="shared" si="18"/>
        <v/>
      </c>
      <c r="F51" s="247" t="str">
        <f t="shared" si="19"/>
        <v/>
      </c>
      <c r="G51" s="15" t="str">
        <f t="shared" si="20"/>
        <v/>
      </c>
      <c r="H51" s="246" t="str">
        <f t="shared" si="21"/>
        <v/>
      </c>
      <c r="I51" s="246" t="str">
        <f>IF(A51&lt;&gt;"",Settings!D47 + MIN(0,SUM(B51:D51)+F51-H51),"")</f>
        <v/>
      </c>
      <c r="J51" s="246" t="str">
        <f t="shared" si="22"/>
        <v/>
      </c>
      <c r="K51" s="16"/>
    </row>
    <row r="52" spans="1:11" x14ac:dyDescent="0.2">
      <c r="A52" s="6" t="str">
        <f>IF(AND(Settings!C48&lt;&gt;"",Settings!C48&lt;&gt;"--"),Settings!C48,"")</f>
        <v/>
      </c>
      <c r="B52" s="246" t="str">
        <f t="shared" si="15"/>
        <v/>
      </c>
      <c r="C52" s="247" t="str">
        <f t="shared" si="16"/>
        <v/>
      </c>
      <c r="D52" s="247" t="str">
        <f t="shared" si="17"/>
        <v/>
      </c>
      <c r="E52" s="247" t="str">
        <f t="shared" si="18"/>
        <v/>
      </c>
      <c r="F52" s="247" t="str">
        <f t="shared" si="19"/>
        <v/>
      </c>
      <c r="G52" s="15" t="str">
        <f t="shared" si="20"/>
        <v/>
      </c>
      <c r="H52" s="246" t="str">
        <f t="shared" si="21"/>
        <v/>
      </c>
      <c r="I52" s="246" t="str">
        <f>IF(A52&lt;&gt;"",Settings!D48 + MIN(0,SUM(B52:D52)+F52-H52),"")</f>
        <v/>
      </c>
      <c r="J52" s="246" t="str">
        <f t="shared" si="22"/>
        <v/>
      </c>
      <c r="K52" s="16"/>
    </row>
    <row r="53" spans="1:11" x14ac:dyDescent="0.2">
      <c r="A53" s="6" t="str">
        <f>IF(AND(Settings!C49&lt;&gt;"",Settings!C49&lt;&gt;"--"),Settings!C49,"")</f>
        <v/>
      </c>
      <c r="B53" s="246" t="str">
        <f t="shared" si="15"/>
        <v/>
      </c>
      <c r="C53" s="247" t="str">
        <f t="shared" si="16"/>
        <v/>
      </c>
      <c r="D53" s="247" t="str">
        <f t="shared" si="17"/>
        <v/>
      </c>
      <c r="E53" s="247" t="str">
        <f t="shared" si="18"/>
        <v/>
      </c>
      <c r="F53" s="247" t="str">
        <f t="shared" si="19"/>
        <v/>
      </c>
      <c r="G53" s="15" t="str">
        <f t="shared" si="20"/>
        <v/>
      </c>
      <c r="H53" s="246" t="str">
        <f t="shared" si="21"/>
        <v/>
      </c>
      <c r="I53" s="246" t="str">
        <f>IF(A53&lt;&gt;"",Settings!D49 + MIN(0,SUM(B53:D53)+F53-H53),"")</f>
        <v/>
      </c>
      <c r="J53" s="246" t="str">
        <f t="shared" si="22"/>
        <v/>
      </c>
      <c r="K53" s="16"/>
    </row>
    <row r="54" spans="1:11" x14ac:dyDescent="0.2">
      <c r="A54" s="6" t="str">
        <f>IF(AND(Settings!C50&lt;&gt;"",Settings!C50&lt;&gt;"--"),Settings!C50,"")</f>
        <v/>
      </c>
      <c r="B54" s="246" t="str">
        <f t="shared" si="15"/>
        <v/>
      </c>
      <c r="C54" s="247" t="str">
        <f t="shared" si="16"/>
        <v/>
      </c>
      <c r="D54" s="247" t="str">
        <f t="shared" si="17"/>
        <v/>
      </c>
      <c r="E54" s="247" t="str">
        <f t="shared" si="18"/>
        <v/>
      </c>
      <c r="F54" s="247" t="str">
        <f t="shared" si="19"/>
        <v/>
      </c>
      <c r="G54" s="15" t="str">
        <f t="shared" si="20"/>
        <v/>
      </c>
      <c r="H54" s="246" t="str">
        <f t="shared" si="21"/>
        <v/>
      </c>
      <c r="I54" s="246" t="str">
        <f>IF(A54&lt;&gt;"",Settings!D50 + MIN(0,SUM(B54:D54)+F54-H54),"")</f>
        <v/>
      </c>
      <c r="J54" s="246" t="str">
        <f t="shared" si="22"/>
        <v/>
      </c>
      <c r="K54" s="16"/>
    </row>
    <row r="55" spans="1:11" x14ac:dyDescent="0.2">
      <c r="A55" s="6" t="str">
        <f>IF(AND(Settings!C51&lt;&gt;"",Settings!C51&lt;&gt;"--"),Settings!C51,"")</f>
        <v/>
      </c>
      <c r="B55" s="246" t="str">
        <f t="shared" si="15"/>
        <v/>
      </c>
      <c r="C55" s="247" t="str">
        <f t="shared" si="16"/>
        <v/>
      </c>
      <c r="D55" s="247" t="str">
        <f t="shared" si="17"/>
        <v/>
      </c>
      <c r="E55" s="247" t="str">
        <f t="shared" si="18"/>
        <v/>
      </c>
      <c r="F55" s="247" t="str">
        <f t="shared" si="19"/>
        <v/>
      </c>
      <c r="G55" s="15" t="str">
        <f t="shared" si="20"/>
        <v/>
      </c>
      <c r="H55" s="246" t="str">
        <f t="shared" si="21"/>
        <v/>
      </c>
      <c r="I55" s="246" t="str">
        <f>IF(A55&lt;&gt;"",Settings!D51 + MIN(0,SUM(B55:D55)+F55-H55),"")</f>
        <v/>
      </c>
      <c r="J55" s="246" t="str">
        <f t="shared" si="22"/>
        <v/>
      </c>
      <c r="K55" s="16"/>
    </row>
    <row r="56" spans="1:11" x14ac:dyDescent="0.2">
      <c r="A56" s="6" t="str">
        <f>IF(AND(Settings!C52&lt;&gt;"",Settings!C52&lt;&gt;"--"),Settings!C52,"")</f>
        <v/>
      </c>
      <c r="B56" s="246" t="str">
        <f t="shared" si="15"/>
        <v/>
      </c>
      <c r="C56" s="247" t="str">
        <f t="shared" si="16"/>
        <v/>
      </c>
      <c r="D56" s="247" t="str">
        <f t="shared" si="17"/>
        <v/>
      </c>
      <c r="E56" s="247" t="str">
        <f t="shared" si="18"/>
        <v/>
      </c>
      <c r="F56" s="247" t="str">
        <f t="shared" si="19"/>
        <v/>
      </c>
      <c r="G56" s="15" t="str">
        <f t="shared" si="20"/>
        <v/>
      </c>
      <c r="H56" s="246" t="str">
        <f t="shared" si="21"/>
        <v/>
      </c>
      <c r="I56" s="246" t="str">
        <f>IF(A56&lt;&gt;"",Settings!D52 + MIN(0,SUM(B56:D56)+F56-H56),"")</f>
        <v/>
      </c>
      <c r="J56" s="246" t="str">
        <f t="shared" si="22"/>
        <v/>
      </c>
      <c r="K56" s="16"/>
    </row>
    <row r="57" spans="1:11" x14ac:dyDescent="0.2">
      <c r="A57" s="6" t="str">
        <f>IF(AND(Settings!C53&lt;&gt;"",Settings!C53&lt;&gt;"--"),Settings!C53,"")</f>
        <v/>
      </c>
      <c r="B57" s="246" t="str">
        <f t="shared" si="15"/>
        <v/>
      </c>
      <c r="C57" s="247" t="str">
        <f t="shared" si="16"/>
        <v/>
      </c>
      <c r="D57" s="247" t="str">
        <f t="shared" si="17"/>
        <v/>
      </c>
      <c r="E57" s="247" t="str">
        <f t="shared" si="18"/>
        <v/>
      </c>
      <c r="F57" s="247" t="str">
        <f t="shared" si="19"/>
        <v/>
      </c>
      <c r="G57" s="15" t="str">
        <f t="shared" si="20"/>
        <v/>
      </c>
      <c r="H57" s="246" t="str">
        <f t="shared" si="21"/>
        <v/>
      </c>
      <c r="I57" s="246" t="str">
        <f>IF(A57&lt;&gt;"",Settings!D53 + MIN(0,SUM(B57:D57)+F57-H57),"")</f>
        <v/>
      </c>
      <c r="J57" s="246" t="str">
        <f t="shared" si="22"/>
        <v/>
      </c>
      <c r="K57" s="16"/>
    </row>
    <row r="58" spans="1:11" x14ac:dyDescent="0.2">
      <c r="A58" s="6" t="str">
        <f>IF(AND(Settings!C54&lt;&gt;"",Settings!C54&lt;&gt;"--"),Settings!C54,"")</f>
        <v/>
      </c>
      <c r="B58" s="246" t="str">
        <f t="shared" si="15"/>
        <v/>
      </c>
      <c r="C58" s="247" t="str">
        <f t="shared" si="16"/>
        <v/>
      </c>
      <c r="D58" s="247" t="str">
        <f t="shared" si="17"/>
        <v/>
      </c>
      <c r="E58" s="247" t="str">
        <f t="shared" si="18"/>
        <v/>
      </c>
      <c r="F58" s="247" t="str">
        <f t="shared" si="19"/>
        <v/>
      </c>
      <c r="G58" s="15" t="str">
        <f t="shared" si="20"/>
        <v/>
      </c>
      <c r="H58" s="246" t="str">
        <f t="shared" si="21"/>
        <v/>
      </c>
      <c r="I58" s="246" t="str">
        <f>IF(A58&lt;&gt;"",Settings!D54 + MIN(0,SUM(B58:D58)+F58-H58),"")</f>
        <v/>
      </c>
      <c r="J58" s="246" t="str">
        <f t="shared" si="22"/>
        <v/>
      </c>
      <c r="K58" s="16"/>
    </row>
    <row r="59" spans="1:11" x14ac:dyDescent="0.2">
      <c r="A59" s="6" t="str">
        <f>IF(AND(Settings!C55&lt;&gt;"",Settings!C55&lt;&gt;"--"),Settings!C55,"")</f>
        <v/>
      </c>
      <c r="B59" s="246" t="str">
        <f t="shared" si="15"/>
        <v/>
      </c>
      <c r="C59" s="247" t="str">
        <f t="shared" si="16"/>
        <v/>
      </c>
      <c r="D59" s="247" t="str">
        <f t="shared" si="17"/>
        <v/>
      </c>
      <c r="E59" s="247" t="str">
        <f t="shared" si="18"/>
        <v/>
      </c>
      <c r="F59" s="247" t="str">
        <f t="shared" si="19"/>
        <v/>
      </c>
      <c r="G59" s="15" t="str">
        <f t="shared" si="20"/>
        <v/>
      </c>
      <c r="H59" s="246" t="str">
        <f t="shared" si="21"/>
        <v/>
      </c>
      <c r="I59" s="246" t="str">
        <f>IF(A59&lt;&gt;"",Settings!D55 + MIN(0,SUM(B59:D59)+F59-H59),"")</f>
        <v/>
      </c>
      <c r="J59" s="246" t="str">
        <f t="shared" si="22"/>
        <v/>
      </c>
      <c r="K59" s="16"/>
    </row>
    <row r="60" spans="1:11" x14ac:dyDescent="0.2">
      <c r="A60" s="6" t="str">
        <f>IF(AND(Settings!C56&lt;&gt;"",Settings!C56&lt;&gt;"--"),Settings!C56,"")</f>
        <v/>
      </c>
      <c r="B60" s="246" t="str">
        <f t="shared" si="15"/>
        <v/>
      </c>
      <c r="C60" s="247" t="str">
        <f t="shared" si="16"/>
        <v/>
      </c>
      <c r="D60" s="247" t="str">
        <f t="shared" si="17"/>
        <v/>
      </c>
      <c r="E60" s="247" t="str">
        <f t="shared" si="18"/>
        <v/>
      </c>
      <c r="F60" s="247" t="str">
        <f t="shared" si="19"/>
        <v/>
      </c>
      <c r="G60" s="15" t="str">
        <f t="shared" si="20"/>
        <v/>
      </c>
      <c r="H60" s="246" t="str">
        <f t="shared" si="21"/>
        <v/>
      </c>
      <c r="I60" s="246" t="str">
        <f>IF(A60&lt;&gt;"",Settings!D56 + MIN(0,SUM(B60:D60)+F60-H60),"")</f>
        <v/>
      </c>
      <c r="J60" s="246" t="str">
        <f t="shared" si="22"/>
        <v/>
      </c>
      <c r="K60" s="16"/>
    </row>
    <row r="61" spans="1:11" x14ac:dyDescent="0.2">
      <c r="A61" s="6" t="str">
        <f>IF(AND(Settings!C57&lt;&gt;"",Settings!C57&lt;&gt;"--"),Settings!C57,"")</f>
        <v/>
      </c>
      <c r="B61" s="246" t="str">
        <f t="shared" si="15"/>
        <v/>
      </c>
      <c r="C61" s="247" t="str">
        <f t="shared" si="16"/>
        <v/>
      </c>
      <c r="D61" s="247" t="str">
        <f t="shared" si="17"/>
        <v/>
      </c>
      <c r="E61" s="247" t="str">
        <f t="shared" si="18"/>
        <v/>
      </c>
      <c r="F61" s="247" t="str">
        <f t="shared" si="19"/>
        <v/>
      </c>
      <c r="G61" s="15" t="str">
        <f t="shared" si="20"/>
        <v/>
      </c>
      <c r="H61" s="246" t="str">
        <f t="shared" si="21"/>
        <v/>
      </c>
      <c r="I61" s="246" t="str">
        <f>IF(A61&lt;&gt;"",Settings!D57 + MIN(0,SUM(B61:D61)+F61-H61),"")</f>
        <v/>
      </c>
      <c r="J61" s="246" t="str">
        <f t="shared" si="22"/>
        <v/>
      </c>
      <c r="K61" s="16"/>
    </row>
    <row r="62" spans="1:11" x14ac:dyDescent="0.2">
      <c r="A62" s="6" t="str">
        <f>IF(AND(Settings!C58&lt;&gt;"",Settings!C58&lt;&gt;"--"),Settings!C58,"")</f>
        <v/>
      </c>
      <c r="B62" s="246" t="str">
        <f t="shared" si="15"/>
        <v/>
      </c>
      <c r="C62" s="247" t="str">
        <f t="shared" si="16"/>
        <v/>
      </c>
      <c r="D62" s="247" t="str">
        <f t="shared" si="17"/>
        <v/>
      </c>
      <c r="E62" s="247" t="str">
        <f t="shared" si="18"/>
        <v/>
      </c>
      <c r="F62" s="247" t="str">
        <f t="shared" si="19"/>
        <v/>
      </c>
      <c r="G62" s="15" t="str">
        <f t="shared" si="20"/>
        <v/>
      </c>
      <c r="H62" s="246" t="str">
        <f t="shared" si="21"/>
        <v/>
      </c>
      <c r="I62" s="246" t="str">
        <f>IF(A62&lt;&gt;"",Settings!D58 + MIN(0,SUM(B62:D62)+F62-H62),"")</f>
        <v/>
      </c>
      <c r="J62" s="246" t="str">
        <f t="shared" si="22"/>
        <v/>
      </c>
      <c r="K62" s="16"/>
    </row>
    <row r="63" spans="1:11" x14ac:dyDescent="0.2">
      <c r="A63" s="6" t="str">
        <f>IF(AND(Settings!C59&lt;&gt;"",Settings!C59&lt;&gt;"--"),Settings!C59,"")</f>
        <v/>
      </c>
      <c r="B63" s="246" t="str">
        <f t="shared" si="15"/>
        <v/>
      </c>
      <c r="C63" s="247" t="str">
        <f t="shared" si="16"/>
        <v/>
      </c>
      <c r="D63" s="247" t="str">
        <f t="shared" si="17"/>
        <v/>
      </c>
      <c r="E63" s="247" t="str">
        <f t="shared" si="18"/>
        <v/>
      </c>
      <c r="F63" s="247" t="str">
        <f t="shared" si="19"/>
        <v/>
      </c>
      <c r="G63" s="15" t="str">
        <f t="shared" si="20"/>
        <v/>
      </c>
      <c r="H63" s="246" t="str">
        <f t="shared" si="21"/>
        <v/>
      </c>
      <c r="I63" s="246" t="str">
        <f>IF(A63&lt;&gt;"",Settings!D59 + MIN(0,SUM(B63:D63)+F63-H63),"")</f>
        <v/>
      </c>
      <c r="J63" s="246" t="str">
        <f t="shared" si="22"/>
        <v/>
      </c>
      <c r="K63" s="16"/>
    </row>
    <row r="64" spans="1:11" x14ac:dyDescent="0.2">
      <c r="A64" s="6" t="str">
        <f>IF(AND(Settings!C60&lt;&gt;"",Settings!C60&lt;&gt;"--"),Settings!C60,"")</f>
        <v/>
      </c>
      <c r="B64" s="246" t="str">
        <f t="shared" si="15"/>
        <v/>
      </c>
      <c r="C64" s="247" t="str">
        <f t="shared" si="16"/>
        <v/>
      </c>
      <c r="D64" s="247" t="str">
        <f t="shared" si="17"/>
        <v/>
      </c>
      <c r="E64" s="247" t="str">
        <f t="shared" si="18"/>
        <v/>
      </c>
      <c r="F64" s="247" t="str">
        <f t="shared" si="19"/>
        <v/>
      </c>
      <c r="G64" s="15" t="str">
        <f t="shared" si="20"/>
        <v/>
      </c>
      <c r="H64" s="246" t="str">
        <f t="shared" si="21"/>
        <v/>
      </c>
      <c r="I64" s="246" t="str">
        <f>IF(A64&lt;&gt;"",Settings!D60 + MIN(0,SUM(B64:D64)+F64-H64),"")</f>
        <v/>
      </c>
      <c r="J64" s="246" t="str">
        <f t="shared" si="22"/>
        <v/>
      </c>
      <c r="K64" s="16"/>
    </row>
    <row r="65" spans="1:11" x14ac:dyDescent="0.2">
      <c r="A65" s="6" t="str">
        <f>IF(AND(Settings!C61&lt;&gt;"",Settings!C61&lt;&gt;"--"),Settings!C61,"")</f>
        <v/>
      </c>
      <c r="B65" s="246" t="str">
        <f t="shared" si="15"/>
        <v/>
      </c>
      <c r="C65" s="247" t="str">
        <f t="shared" si="16"/>
        <v/>
      </c>
      <c r="D65" s="247" t="str">
        <f t="shared" si="17"/>
        <v/>
      </c>
      <c r="E65" s="247" t="str">
        <f t="shared" si="18"/>
        <v/>
      </c>
      <c r="F65" s="247" t="str">
        <f t="shared" si="19"/>
        <v/>
      </c>
      <c r="G65" s="15" t="str">
        <f t="shared" si="20"/>
        <v/>
      </c>
      <c r="H65" s="246" t="str">
        <f t="shared" si="21"/>
        <v/>
      </c>
      <c r="I65" s="246" t="str">
        <f>IF(A65&lt;&gt;"",Settings!D61 + MIN(0,SUM(B65:D65)+F65-H65),"")</f>
        <v/>
      </c>
      <c r="J65" s="246" t="str">
        <f t="shared" si="22"/>
        <v/>
      </c>
      <c r="K65" s="16"/>
    </row>
    <row r="66" spans="1:11" x14ac:dyDescent="0.2">
      <c r="A66" s="6" t="str">
        <f>IF(AND(Settings!C62&lt;&gt;"",Settings!C62&lt;&gt;"--"),Settings!C62,"")</f>
        <v/>
      </c>
      <c r="B66" s="246" t="str">
        <f t="shared" si="15"/>
        <v/>
      </c>
      <c r="C66" s="247" t="str">
        <f t="shared" si="16"/>
        <v/>
      </c>
      <c r="D66" s="247" t="str">
        <f t="shared" si="17"/>
        <v/>
      </c>
      <c r="E66" s="247" t="str">
        <f t="shared" si="18"/>
        <v/>
      </c>
      <c r="F66" s="247" t="str">
        <f t="shared" si="19"/>
        <v/>
      </c>
      <c r="G66" s="15" t="str">
        <f t="shared" si="20"/>
        <v/>
      </c>
      <c r="H66" s="246" t="str">
        <f t="shared" si="21"/>
        <v/>
      </c>
      <c r="I66" s="246" t="str">
        <f>IF(A66&lt;&gt;"",Settings!D62 + MIN(0,SUM(B66:D66)+F66-H66),"")</f>
        <v/>
      </c>
      <c r="J66" s="246" t="str">
        <f t="shared" si="22"/>
        <v/>
      </c>
      <c r="K66" s="16"/>
    </row>
    <row r="67" spans="1:11" x14ac:dyDescent="0.2">
      <c r="A67" s="6" t="str">
        <f>IF(AND(Settings!C63&lt;&gt;"",Settings!C63&lt;&gt;"--"),Settings!C63,"")</f>
        <v/>
      </c>
      <c r="B67" s="246" t="str">
        <f t="shared" si="15"/>
        <v/>
      </c>
      <c r="C67" s="247" t="str">
        <f t="shared" si="16"/>
        <v/>
      </c>
      <c r="D67" s="247" t="str">
        <f t="shared" si="17"/>
        <v/>
      </c>
      <c r="E67" s="247" t="str">
        <f t="shared" si="18"/>
        <v/>
      </c>
      <c r="F67" s="247" t="str">
        <f t="shared" si="19"/>
        <v/>
      </c>
      <c r="G67" s="15" t="str">
        <f t="shared" si="20"/>
        <v/>
      </c>
      <c r="H67" s="246" t="str">
        <f t="shared" si="21"/>
        <v/>
      </c>
      <c r="I67" s="246" t="str">
        <f>IF(A67&lt;&gt;"",Settings!D63 + MIN(0,SUM(B67:D67)+F67-H67),"")</f>
        <v/>
      </c>
      <c r="J67" s="246" t="str">
        <f t="shared" si="22"/>
        <v/>
      </c>
      <c r="K67" s="16"/>
    </row>
    <row r="68" spans="1:11" x14ac:dyDescent="0.2">
      <c r="A68" s="6" t="str">
        <f>IF(AND(Settings!C64&lt;&gt;"",Settings!C64&lt;&gt;"--"),Settings!C64,"")</f>
        <v/>
      </c>
      <c r="B68" s="246" t="str">
        <f t="shared" si="15"/>
        <v/>
      </c>
      <c r="C68" s="247" t="str">
        <f t="shared" si="16"/>
        <v/>
      </c>
      <c r="D68" s="247" t="str">
        <f t="shared" si="17"/>
        <v/>
      </c>
      <c r="E68" s="247" t="str">
        <f t="shared" si="18"/>
        <v/>
      </c>
      <c r="F68" s="247" t="str">
        <f t="shared" si="19"/>
        <v/>
      </c>
      <c r="G68" s="15" t="str">
        <f t="shared" si="20"/>
        <v/>
      </c>
      <c r="H68" s="246" t="str">
        <f t="shared" si="21"/>
        <v/>
      </c>
      <c r="I68" s="246" t="str">
        <f>IF(A68&lt;&gt;"",Settings!D64 + MIN(0,SUM(B68:D68)+F68-H68),"")</f>
        <v/>
      </c>
      <c r="J68" s="246" t="str">
        <f t="shared" si="22"/>
        <v/>
      </c>
      <c r="K68" s="16"/>
    </row>
    <row r="69" spans="1:11" x14ac:dyDescent="0.2">
      <c r="A69" s="6" t="str">
        <f>IF(AND(Settings!C65&lt;&gt;"",Settings!C65&lt;&gt;"--"),Settings!C65,"")</f>
        <v/>
      </c>
      <c r="B69" s="246" t="str">
        <f t="shared" si="15"/>
        <v/>
      </c>
      <c r="C69" s="247" t="str">
        <f t="shared" si="16"/>
        <v/>
      </c>
      <c r="D69" s="247" t="str">
        <f t="shared" si="17"/>
        <v/>
      </c>
      <c r="E69" s="247" t="str">
        <f t="shared" si="18"/>
        <v/>
      </c>
      <c r="F69" s="247" t="str">
        <f t="shared" si="19"/>
        <v/>
      </c>
      <c r="G69" s="15" t="str">
        <f t="shared" si="20"/>
        <v/>
      </c>
      <c r="H69" s="246" t="str">
        <f t="shared" si="21"/>
        <v/>
      </c>
      <c r="I69" s="246" t="str">
        <f>IF(A69&lt;&gt;"",Settings!D65 + MIN(0,SUM(B69:D69)+F69-H69),"")</f>
        <v/>
      </c>
      <c r="J69" s="246" t="str">
        <f t="shared" si="22"/>
        <v/>
      </c>
      <c r="K69" s="16"/>
    </row>
    <row r="70" spans="1:11" x14ac:dyDescent="0.2">
      <c r="A70" s="6" t="str">
        <f>IF(AND(Settings!C66&lt;&gt;"",Settings!C66&lt;&gt;"--"),Settings!C66,"")</f>
        <v/>
      </c>
      <c r="B70" s="246" t="str">
        <f t="shared" si="15"/>
        <v/>
      </c>
      <c r="C70" s="247" t="str">
        <f t="shared" si="16"/>
        <v/>
      </c>
      <c r="D70" s="247" t="str">
        <f t="shared" si="17"/>
        <v/>
      </c>
      <c r="E70" s="247" t="str">
        <f t="shared" si="18"/>
        <v/>
      </c>
      <c r="F70" s="247" t="str">
        <f t="shared" si="19"/>
        <v/>
      </c>
      <c r="G70" s="15" t="str">
        <f t="shared" si="20"/>
        <v/>
      </c>
      <c r="H70" s="246" t="str">
        <f t="shared" si="21"/>
        <v/>
      </c>
      <c r="I70" s="246" t="str">
        <f>IF(A70&lt;&gt;"",Settings!D66 + MIN(0,SUM(B70:D70)+F70-H70),"")</f>
        <v/>
      </c>
      <c r="J70" s="246" t="str">
        <f t="shared" si="22"/>
        <v/>
      </c>
      <c r="K70" s="16"/>
    </row>
    <row r="71" spans="1:11" x14ac:dyDescent="0.2">
      <c r="A71" s="6" t="str">
        <f>IF(AND(Settings!C67&lt;&gt;"",Settings!C67&lt;&gt;"--"),Settings!C67,"")</f>
        <v/>
      </c>
      <c r="B71" s="246" t="str">
        <f t="shared" si="15"/>
        <v/>
      </c>
      <c r="C71" s="247" t="str">
        <f t="shared" si="16"/>
        <v/>
      </c>
      <c r="D71" s="247" t="str">
        <f t="shared" si="17"/>
        <v/>
      </c>
      <c r="E71" s="247" t="str">
        <f t="shared" si="18"/>
        <v/>
      </c>
      <c r="F71" s="247" t="str">
        <f t="shared" si="19"/>
        <v/>
      </c>
      <c r="G71" s="15" t="str">
        <f t="shared" si="20"/>
        <v/>
      </c>
      <c r="H71" s="246" t="str">
        <f t="shared" si="21"/>
        <v/>
      </c>
      <c r="I71" s="246" t="str">
        <f>IF(A71&lt;&gt;"",Settings!D67 + MIN(0,SUM(B71:D71)+F71-H71),"")</f>
        <v/>
      </c>
      <c r="J71" s="246" t="str">
        <f t="shared" si="22"/>
        <v/>
      </c>
      <c r="K71" s="16"/>
    </row>
    <row r="72" spans="1:11" x14ac:dyDescent="0.2">
      <c r="A72" s="6" t="str">
        <f>IF(AND(Settings!C68&lt;&gt;"",Settings!C68&lt;&gt;"--"),Settings!C68,"")</f>
        <v/>
      </c>
      <c r="B72" s="246" t="str">
        <f t="shared" si="15"/>
        <v/>
      </c>
      <c r="C72" s="247" t="str">
        <f t="shared" si="16"/>
        <v/>
      </c>
      <c r="D72" s="247" t="str">
        <f t="shared" si="17"/>
        <v/>
      </c>
      <c r="E72" s="247" t="str">
        <f t="shared" si="18"/>
        <v/>
      </c>
      <c r="F72" s="247" t="str">
        <f t="shared" si="19"/>
        <v/>
      </c>
      <c r="G72" s="15" t="str">
        <f t="shared" si="20"/>
        <v/>
      </c>
      <c r="H72" s="246" t="str">
        <f t="shared" si="21"/>
        <v/>
      </c>
      <c r="I72" s="246" t="str">
        <f>IF(A72&lt;&gt;"",Settings!D68 + MIN(0,SUM(B72:D72)+F72-H72),"")</f>
        <v/>
      </c>
      <c r="J72" s="246" t="str">
        <f t="shared" si="22"/>
        <v/>
      </c>
      <c r="K72" s="16"/>
    </row>
    <row r="73" spans="1:11" x14ac:dyDescent="0.2">
      <c r="A73" s="6" t="str">
        <f>IF(AND(Settings!C69&lt;&gt;"",Settings!C69&lt;&gt;"--"),Settings!C69,"")</f>
        <v/>
      </c>
      <c r="B73" s="246" t="str">
        <f t="shared" si="15"/>
        <v/>
      </c>
      <c r="C73" s="247" t="str">
        <f t="shared" si="16"/>
        <v/>
      </c>
      <c r="D73" s="247" t="str">
        <f t="shared" si="17"/>
        <v/>
      </c>
      <c r="E73" s="247" t="str">
        <f t="shared" si="18"/>
        <v/>
      </c>
      <c r="F73" s="247" t="str">
        <f t="shared" si="19"/>
        <v/>
      </c>
      <c r="G73" s="15" t="str">
        <f t="shared" si="20"/>
        <v/>
      </c>
      <c r="H73" s="246" t="str">
        <f t="shared" si="21"/>
        <v/>
      </c>
      <c r="I73" s="246" t="str">
        <f>IF(A73&lt;&gt;"",Settings!D69 + MIN(0,SUM(B73:D73)+F73-H73),"")</f>
        <v/>
      </c>
      <c r="J73" s="246" t="str">
        <f t="shared" si="22"/>
        <v/>
      </c>
      <c r="K73" s="16"/>
    </row>
    <row r="74" spans="1:11" x14ac:dyDescent="0.2">
      <c r="A74" s="6" t="str">
        <f>IF(AND(Settings!C70&lt;&gt;"",Settings!C70&lt;&gt;"--"),Settings!C70,"")</f>
        <v/>
      </c>
      <c r="B74" s="246" t="str">
        <f t="shared" si="15"/>
        <v/>
      </c>
      <c r="C74" s="247" t="str">
        <f t="shared" si="16"/>
        <v/>
      </c>
      <c r="D74" s="247" t="str">
        <f t="shared" si="17"/>
        <v/>
      </c>
      <c r="E74" s="247" t="str">
        <f t="shared" si="18"/>
        <v/>
      </c>
      <c r="F74" s="247" t="str">
        <f t="shared" si="19"/>
        <v/>
      </c>
      <c r="G74" s="15" t="str">
        <f t="shared" si="20"/>
        <v/>
      </c>
      <c r="H74" s="246" t="str">
        <f t="shared" si="21"/>
        <v/>
      </c>
      <c r="I74" s="246" t="str">
        <f>IF(A74&lt;&gt;"",Settings!D70 + MIN(0,SUM(B74:D74)+F74-H74),"")</f>
        <v/>
      </c>
      <c r="J74" s="246" t="str">
        <f t="shared" si="22"/>
        <v/>
      </c>
      <c r="K74" s="16"/>
    </row>
    <row r="75" spans="1:11" x14ac:dyDescent="0.2">
      <c r="A75" s="6" t="str">
        <f>IF(AND(Settings!C71&lt;&gt;"",Settings!C71&lt;&gt;"--"),Settings!C71,"")</f>
        <v/>
      </c>
      <c r="B75" s="246" t="str">
        <f t="shared" si="15"/>
        <v/>
      </c>
      <c r="C75" s="247" t="str">
        <f t="shared" si="16"/>
        <v/>
      </c>
      <c r="D75" s="247" t="str">
        <f t="shared" si="17"/>
        <v/>
      </c>
      <c r="E75" s="247" t="str">
        <f t="shared" si="18"/>
        <v/>
      </c>
      <c r="F75" s="247" t="str">
        <f t="shared" si="19"/>
        <v/>
      </c>
      <c r="G75" s="15" t="str">
        <f t="shared" si="20"/>
        <v/>
      </c>
      <c r="H75" s="246" t="str">
        <f t="shared" si="21"/>
        <v/>
      </c>
      <c r="I75" s="246" t="str">
        <f>IF(A75&lt;&gt;"",Settings!D71 + MIN(0,SUM(B75:D75)+F75-H75),"")</f>
        <v/>
      </c>
      <c r="J75" s="246" t="str">
        <f t="shared" si="22"/>
        <v/>
      </c>
      <c r="K75" s="16"/>
    </row>
    <row r="76" spans="1:11" x14ac:dyDescent="0.2">
      <c r="A76" s="6" t="str">
        <f>IF(AND(Settings!C72&lt;&gt;"",Settings!C72&lt;&gt;"--"),Settings!C72,"")</f>
        <v/>
      </c>
      <c r="B76" s="246" t="str">
        <f t="shared" si="15"/>
        <v/>
      </c>
      <c r="C76" s="247" t="str">
        <f t="shared" si="16"/>
        <v/>
      </c>
      <c r="D76" s="247" t="str">
        <f t="shared" si="17"/>
        <v/>
      </c>
      <c r="E76" s="247" t="str">
        <f t="shared" si="18"/>
        <v/>
      </c>
      <c r="F76" s="247" t="str">
        <f t="shared" si="19"/>
        <v/>
      </c>
      <c r="G76" s="15" t="str">
        <f t="shared" si="20"/>
        <v/>
      </c>
      <c r="H76" s="246" t="str">
        <f t="shared" si="21"/>
        <v/>
      </c>
      <c r="I76" s="246" t="str">
        <f>IF(A76&lt;&gt;"",Settings!D72 + MIN(0,SUM(B76:D76)+F76-H76),"")</f>
        <v/>
      </c>
      <c r="J76" s="246" t="str">
        <f t="shared" si="22"/>
        <v/>
      </c>
      <c r="K76" s="16"/>
    </row>
    <row r="77" spans="1:11" x14ac:dyDescent="0.2">
      <c r="A77" s="6" t="str">
        <f>IF(AND(Settings!C73&lt;&gt;"",Settings!C73&lt;&gt;"--"),Settings!C73,"")</f>
        <v/>
      </c>
      <c r="B77" s="246" t="str">
        <f t="shared" si="15"/>
        <v/>
      </c>
      <c r="C77" s="247" t="str">
        <f t="shared" si="16"/>
        <v/>
      </c>
      <c r="D77" s="247" t="str">
        <f t="shared" si="17"/>
        <v/>
      </c>
      <c r="E77" s="247" t="str">
        <f t="shared" si="18"/>
        <v/>
      </c>
      <c r="F77" s="247" t="str">
        <f t="shared" si="19"/>
        <v/>
      </c>
      <c r="G77" s="15" t="str">
        <f t="shared" si="20"/>
        <v/>
      </c>
      <c r="H77" s="246" t="str">
        <f t="shared" si="21"/>
        <v/>
      </c>
      <c r="I77" s="246" t="str">
        <f>IF(A77&lt;&gt;"",Settings!D73 + MIN(0,SUM(B77:D77)+F77-H77),"")</f>
        <v/>
      </c>
      <c r="J77" s="246" t="str">
        <f t="shared" si="22"/>
        <v/>
      </c>
      <c r="K77" s="16"/>
    </row>
    <row r="78" spans="1:11" x14ac:dyDescent="0.2">
      <c r="A78" s="6" t="str">
        <f>IF(AND(Settings!C74&lt;&gt;"",Settings!C74&lt;&gt;"--"),Settings!C74,"")</f>
        <v/>
      </c>
      <c r="B78" s="246" t="str">
        <f t="shared" si="15"/>
        <v/>
      </c>
      <c r="C78" s="247" t="str">
        <f t="shared" si="16"/>
        <v/>
      </c>
      <c r="D78" s="247" t="str">
        <f t="shared" si="17"/>
        <v/>
      </c>
      <c r="E78" s="247" t="str">
        <f t="shared" si="18"/>
        <v/>
      </c>
      <c r="F78" s="247" t="str">
        <f t="shared" si="19"/>
        <v/>
      </c>
      <c r="G78" s="15" t="str">
        <f t="shared" si="20"/>
        <v/>
      </c>
      <c r="H78" s="246" t="str">
        <f t="shared" si="21"/>
        <v/>
      </c>
      <c r="I78" s="246" t="str">
        <f>IF(A78&lt;&gt;"",Settings!D74 + MIN(0,SUM(B78:D78)+F78-H78),"")</f>
        <v/>
      </c>
      <c r="J78" s="246" t="str">
        <f t="shared" si="22"/>
        <v/>
      </c>
      <c r="K78" s="16"/>
    </row>
    <row r="79" spans="1:11" x14ac:dyDescent="0.2">
      <c r="A79" s="6" t="str">
        <f>IF(AND(Settings!C75&lt;&gt;"",Settings!C75&lt;&gt;"--"),Settings!C75,"")</f>
        <v/>
      </c>
      <c r="B79" s="246" t="str">
        <f t="shared" si="15"/>
        <v/>
      </c>
      <c r="C79" s="247" t="str">
        <f t="shared" si="16"/>
        <v/>
      </c>
      <c r="D79" s="247" t="str">
        <f t="shared" si="17"/>
        <v/>
      </c>
      <c r="E79" s="247" t="str">
        <f t="shared" si="18"/>
        <v/>
      </c>
      <c r="F79" s="247" t="str">
        <f t="shared" si="19"/>
        <v/>
      </c>
      <c r="G79" s="15" t="str">
        <f t="shared" si="20"/>
        <v/>
      </c>
      <c r="H79" s="246" t="str">
        <f t="shared" si="21"/>
        <v/>
      </c>
      <c r="I79" s="246" t="str">
        <f>IF(A79&lt;&gt;"",Settings!D75 + MIN(0,SUM(B79:D79)+F79-H79),"")</f>
        <v/>
      </c>
      <c r="J79" s="246" t="str">
        <f t="shared" si="22"/>
        <v/>
      </c>
      <c r="K79" s="16"/>
    </row>
    <row r="80" spans="1:11" x14ac:dyDescent="0.2">
      <c r="A80" s="6" t="str">
        <f>IF(AND(Settings!C76&lt;&gt;"",Settings!C76&lt;&gt;"--"),Settings!C76,"")</f>
        <v/>
      </c>
      <c r="B80" s="246" t="str">
        <f t="shared" ref="B80:B143" si="23">IF(A80&lt;&gt;"",SUMIF(DEPOSIT_AGENCY,A80,DEPOSITS),"")</f>
        <v/>
      </c>
      <c r="C80" s="247" t="str">
        <f t="shared" ref="C80:C143" si="24">IF(A80&lt;&gt;"",SUMIF(CREDIT_AGENCY,A80,CREDIT_AMOUNT),"")</f>
        <v/>
      </c>
      <c r="D80" s="247" t="str">
        <f t="shared" ref="D80:D143" si="25">IF(A80&lt;&gt;"",SUMIF(BONUS_AGENCY,A80,BONUS_AMOUNT) - SUMIFS(AMOUNT,AGENCY,A80,FREE_BET,"Y",LAY,"&lt;&gt;Y") -
(SUMPRODUCT(SUMIFS(AMOUNT,AGENCY,A80,FREE_BET,"Y",LAY,"Y"),SUMIFS(WORKING_ODDS,AGENCY,A80,FREE_BET,"Y",LAY,"Y")) - SUMIFS(AMOUNT,AGENCY,A80,FREE_BET,"Y",LAY,"Y")),"")</f>
        <v/>
      </c>
      <c r="E80" s="247" t="str">
        <f t="shared" ref="E80:E143" si="26">IF(A80&lt;&gt;"",SUMIFS(AT_RISK,AGENCY,A80,WIN,"&lt;&gt;P"),"")</f>
        <v/>
      </c>
      <c r="F80" s="247" t="str">
        <f t="shared" ref="F80:F143" si="27">IF(A80&lt;&gt;"",SUMIF(AGENCY,A80,PROFIT),"")</f>
        <v/>
      </c>
      <c r="G80" s="15" t="str">
        <f t="shared" ref="G80:G143" si="28">IF(A80&lt;&gt;"",COUNTIFS(AGENCY,A80,WIN,"P"),"")</f>
        <v/>
      </c>
      <c r="H80" s="246" t="str">
        <f t="shared" ref="H80:H143" si="29">IF(A80&lt;&gt;"",SUMIFS(AT_RISK,WIN,"P",AGENCY,A80),"")</f>
        <v/>
      </c>
      <c r="I80" s="246" t="str">
        <f>IF(A80&lt;&gt;"",Settings!D76 + MIN(0,SUM(B80:D80)+F80-H80),"")</f>
        <v/>
      </c>
      <c r="J80" s="246" t="str">
        <f t="shared" ref="J80:J143" si="30">IF(A80&lt;&gt;"",ROUND(MAX(0,SUM(B80:D80)+F80-H80)+I80,ROUNDING),"")</f>
        <v/>
      </c>
      <c r="K80" s="16"/>
    </row>
    <row r="81" spans="1:11" x14ac:dyDescent="0.2">
      <c r="A81" s="6" t="str">
        <f>IF(AND(Settings!C77&lt;&gt;"",Settings!C77&lt;&gt;"--"),Settings!C77,"")</f>
        <v/>
      </c>
      <c r="B81" s="246" t="str">
        <f t="shared" si="23"/>
        <v/>
      </c>
      <c r="C81" s="247" t="str">
        <f t="shared" si="24"/>
        <v/>
      </c>
      <c r="D81" s="247" t="str">
        <f t="shared" si="25"/>
        <v/>
      </c>
      <c r="E81" s="247" t="str">
        <f t="shared" si="26"/>
        <v/>
      </c>
      <c r="F81" s="247" t="str">
        <f t="shared" si="27"/>
        <v/>
      </c>
      <c r="G81" s="15" t="str">
        <f t="shared" si="28"/>
        <v/>
      </c>
      <c r="H81" s="246" t="str">
        <f t="shared" si="29"/>
        <v/>
      </c>
      <c r="I81" s="246" t="str">
        <f>IF(A81&lt;&gt;"",Settings!D77 + MIN(0,SUM(B81:D81)+F81-H81),"")</f>
        <v/>
      </c>
      <c r="J81" s="246" t="str">
        <f t="shared" si="30"/>
        <v/>
      </c>
      <c r="K81" s="16"/>
    </row>
    <row r="82" spans="1:11" x14ac:dyDescent="0.2">
      <c r="A82" s="6" t="str">
        <f>IF(AND(Settings!C78&lt;&gt;"",Settings!C78&lt;&gt;"--"),Settings!C78,"")</f>
        <v/>
      </c>
      <c r="B82" s="246" t="str">
        <f t="shared" si="23"/>
        <v/>
      </c>
      <c r="C82" s="247" t="str">
        <f t="shared" si="24"/>
        <v/>
      </c>
      <c r="D82" s="247" t="str">
        <f t="shared" si="25"/>
        <v/>
      </c>
      <c r="E82" s="247" t="str">
        <f t="shared" si="26"/>
        <v/>
      </c>
      <c r="F82" s="247" t="str">
        <f t="shared" si="27"/>
        <v/>
      </c>
      <c r="G82" s="15" t="str">
        <f t="shared" si="28"/>
        <v/>
      </c>
      <c r="H82" s="246" t="str">
        <f t="shared" si="29"/>
        <v/>
      </c>
      <c r="I82" s="246" t="str">
        <f>IF(A82&lt;&gt;"",Settings!D78 + MIN(0,SUM(B82:D82)+F82-H82),"")</f>
        <v/>
      </c>
      <c r="J82" s="246" t="str">
        <f t="shared" si="30"/>
        <v/>
      </c>
      <c r="K82" s="16"/>
    </row>
    <row r="83" spans="1:11" x14ac:dyDescent="0.2">
      <c r="A83" s="6" t="str">
        <f>IF(AND(Settings!C79&lt;&gt;"",Settings!C79&lt;&gt;"--"),Settings!C79,"")</f>
        <v/>
      </c>
      <c r="B83" s="246" t="str">
        <f t="shared" si="23"/>
        <v/>
      </c>
      <c r="C83" s="247" t="str">
        <f t="shared" si="24"/>
        <v/>
      </c>
      <c r="D83" s="247" t="str">
        <f t="shared" si="25"/>
        <v/>
      </c>
      <c r="E83" s="247" t="str">
        <f t="shared" si="26"/>
        <v/>
      </c>
      <c r="F83" s="247" t="str">
        <f t="shared" si="27"/>
        <v/>
      </c>
      <c r="G83" s="15" t="str">
        <f t="shared" si="28"/>
        <v/>
      </c>
      <c r="H83" s="246" t="str">
        <f t="shared" si="29"/>
        <v/>
      </c>
      <c r="I83" s="246" t="str">
        <f>IF(A83&lt;&gt;"",Settings!D79 + MIN(0,SUM(B83:D83)+F83-H83),"")</f>
        <v/>
      </c>
      <c r="J83" s="246" t="str">
        <f t="shared" si="30"/>
        <v/>
      </c>
      <c r="K83" s="16"/>
    </row>
    <row r="84" spans="1:11" x14ac:dyDescent="0.2">
      <c r="A84" s="6" t="str">
        <f>IF(AND(Settings!C80&lt;&gt;"",Settings!C80&lt;&gt;"--"),Settings!C80,"")</f>
        <v/>
      </c>
      <c r="B84" s="246" t="str">
        <f t="shared" si="23"/>
        <v/>
      </c>
      <c r="C84" s="247" t="str">
        <f t="shared" si="24"/>
        <v/>
      </c>
      <c r="D84" s="247" t="str">
        <f t="shared" si="25"/>
        <v/>
      </c>
      <c r="E84" s="247" t="str">
        <f t="shared" si="26"/>
        <v/>
      </c>
      <c r="F84" s="247" t="str">
        <f t="shared" si="27"/>
        <v/>
      </c>
      <c r="G84" s="15" t="str">
        <f t="shared" si="28"/>
        <v/>
      </c>
      <c r="H84" s="246" t="str">
        <f t="shared" si="29"/>
        <v/>
      </c>
      <c r="I84" s="246" t="str">
        <f>IF(A84&lt;&gt;"",Settings!D80 + MIN(0,SUM(B84:D84)+F84-H84),"")</f>
        <v/>
      </c>
      <c r="J84" s="246" t="str">
        <f t="shared" si="30"/>
        <v/>
      </c>
      <c r="K84" s="16"/>
    </row>
    <row r="85" spans="1:11" x14ac:dyDescent="0.2">
      <c r="A85" s="6" t="str">
        <f>IF(AND(Settings!C81&lt;&gt;"",Settings!C81&lt;&gt;"--"),Settings!C81,"")</f>
        <v/>
      </c>
      <c r="B85" s="246" t="str">
        <f t="shared" si="23"/>
        <v/>
      </c>
      <c r="C85" s="247" t="str">
        <f t="shared" si="24"/>
        <v/>
      </c>
      <c r="D85" s="247" t="str">
        <f t="shared" si="25"/>
        <v/>
      </c>
      <c r="E85" s="247" t="str">
        <f t="shared" si="26"/>
        <v/>
      </c>
      <c r="F85" s="247" t="str">
        <f t="shared" si="27"/>
        <v/>
      </c>
      <c r="G85" s="15" t="str">
        <f t="shared" si="28"/>
        <v/>
      </c>
      <c r="H85" s="246" t="str">
        <f t="shared" si="29"/>
        <v/>
      </c>
      <c r="I85" s="246" t="str">
        <f>IF(A85&lt;&gt;"",Settings!D81 + MIN(0,SUM(B85:D85)+F85-H85),"")</f>
        <v/>
      </c>
      <c r="J85" s="246" t="str">
        <f t="shared" si="30"/>
        <v/>
      </c>
      <c r="K85" s="16"/>
    </row>
    <row r="86" spans="1:11" x14ac:dyDescent="0.2">
      <c r="A86" s="6" t="str">
        <f>IF(AND(Settings!C82&lt;&gt;"",Settings!C82&lt;&gt;"--"),Settings!C82,"")</f>
        <v/>
      </c>
      <c r="B86" s="246" t="str">
        <f t="shared" si="23"/>
        <v/>
      </c>
      <c r="C86" s="247" t="str">
        <f t="shared" si="24"/>
        <v/>
      </c>
      <c r="D86" s="247" t="str">
        <f t="shared" si="25"/>
        <v/>
      </c>
      <c r="E86" s="247" t="str">
        <f t="shared" si="26"/>
        <v/>
      </c>
      <c r="F86" s="247" t="str">
        <f t="shared" si="27"/>
        <v/>
      </c>
      <c r="G86" s="15" t="str">
        <f t="shared" si="28"/>
        <v/>
      </c>
      <c r="H86" s="246" t="str">
        <f t="shared" si="29"/>
        <v/>
      </c>
      <c r="I86" s="246" t="str">
        <f>IF(A86&lt;&gt;"",Settings!D82 + MIN(0,SUM(B86:D86)+F86-H86),"")</f>
        <v/>
      </c>
      <c r="J86" s="246" t="str">
        <f t="shared" si="30"/>
        <v/>
      </c>
      <c r="K86" s="16"/>
    </row>
    <row r="87" spans="1:11" x14ac:dyDescent="0.2">
      <c r="A87" s="6" t="str">
        <f>IF(AND(Settings!C83&lt;&gt;"",Settings!C83&lt;&gt;"--"),Settings!C83,"")</f>
        <v/>
      </c>
      <c r="B87" s="246" t="str">
        <f t="shared" si="23"/>
        <v/>
      </c>
      <c r="C87" s="247" t="str">
        <f t="shared" si="24"/>
        <v/>
      </c>
      <c r="D87" s="247" t="str">
        <f t="shared" si="25"/>
        <v/>
      </c>
      <c r="E87" s="247" t="str">
        <f t="shared" si="26"/>
        <v/>
      </c>
      <c r="F87" s="247" t="str">
        <f t="shared" si="27"/>
        <v/>
      </c>
      <c r="G87" s="15" t="str">
        <f t="shared" si="28"/>
        <v/>
      </c>
      <c r="H87" s="246" t="str">
        <f t="shared" si="29"/>
        <v/>
      </c>
      <c r="I87" s="246" t="str">
        <f>IF(A87&lt;&gt;"",Settings!D83 + MIN(0,SUM(B87:D87)+F87-H87),"")</f>
        <v/>
      </c>
      <c r="J87" s="246" t="str">
        <f t="shared" si="30"/>
        <v/>
      </c>
      <c r="K87" s="16"/>
    </row>
    <row r="88" spans="1:11" x14ac:dyDescent="0.2">
      <c r="A88" s="6" t="str">
        <f>IF(AND(Settings!C84&lt;&gt;"",Settings!C84&lt;&gt;"--"),Settings!C84,"")</f>
        <v/>
      </c>
      <c r="B88" s="246" t="str">
        <f t="shared" si="23"/>
        <v/>
      </c>
      <c r="C88" s="247" t="str">
        <f t="shared" si="24"/>
        <v/>
      </c>
      <c r="D88" s="247" t="str">
        <f t="shared" si="25"/>
        <v/>
      </c>
      <c r="E88" s="247" t="str">
        <f t="shared" si="26"/>
        <v/>
      </c>
      <c r="F88" s="247" t="str">
        <f t="shared" si="27"/>
        <v/>
      </c>
      <c r="G88" s="15" t="str">
        <f t="shared" si="28"/>
        <v/>
      </c>
      <c r="H88" s="246" t="str">
        <f t="shared" si="29"/>
        <v/>
      </c>
      <c r="I88" s="246" t="str">
        <f>IF(A88&lt;&gt;"",Settings!D84 + MIN(0,SUM(B88:D88)+F88-H88),"")</f>
        <v/>
      </c>
      <c r="J88" s="246" t="str">
        <f t="shared" si="30"/>
        <v/>
      </c>
      <c r="K88" s="16"/>
    </row>
    <row r="89" spans="1:11" x14ac:dyDescent="0.2">
      <c r="A89" s="6" t="str">
        <f>IF(AND(Settings!C85&lt;&gt;"",Settings!C85&lt;&gt;"--"),Settings!C85,"")</f>
        <v/>
      </c>
      <c r="B89" s="246" t="str">
        <f t="shared" si="23"/>
        <v/>
      </c>
      <c r="C89" s="247" t="str">
        <f t="shared" si="24"/>
        <v/>
      </c>
      <c r="D89" s="247" t="str">
        <f t="shared" si="25"/>
        <v/>
      </c>
      <c r="E89" s="247" t="str">
        <f t="shared" si="26"/>
        <v/>
      </c>
      <c r="F89" s="247" t="str">
        <f t="shared" si="27"/>
        <v/>
      </c>
      <c r="G89" s="15" t="str">
        <f t="shared" si="28"/>
        <v/>
      </c>
      <c r="H89" s="246" t="str">
        <f t="shared" si="29"/>
        <v/>
      </c>
      <c r="I89" s="246" t="str">
        <f>IF(A89&lt;&gt;"",Settings!D85 + MIN(0,SUM(B89:D89)+F89-H89),"")</f>
        <v/>
      </c>
      <c r="J89" s="246" t="str">
        <f t="shared" si="30"/>
        <v/>
      </c>
      <c r="K89" s="16"/>
    </row>
    <row r="90" spans="1:11" x14ac:dyDescent="0.2">
      <c r="A90" s="6" t="str">
        <f>IF(AND(Settings!C86&lt;&gt;"",Settings!C86&lt;&gt;"--"),Settings!C86,"")</f>
        <v/>
      </c>
      <c r="B90" s="246" t="str">
        <f t="shared" si="23"/>
        <v/>
      </c>
      <c r="C90" s="247" t="str">
        <f t="shared" si="24"/>
        <v/>
      </c>
      <c r="D90" s="247" t="str">
        <f t="shared" si="25"/>
        <v/>
      </c>
      <c r="E90" s="247" t="str">
        <f t="shared" si="26"/>
        <v/>
      </c>
      <c r="F90" s="247" t="str">
        <f t="shared" si="27"/>
        <v/>
      </c>
      <c r="G90" s="15" t="str">
        <f t="shared" si="28"/>
        <v/>
      </c>
      <c r="H90" s="246" t="str">
        <f t="shared" si="29"/>
        <v/>
      </c>
      <c r="I90" s="246" t="str">
        <f>IF(A90&lt;&gt;"",Settings!D86 + MIN(0,SUM(B90:D90)+F90-H90),"")</f>
        <v/>
      </c>
      <c r="J90" s="246" t="str">
        <f t="shared" si="30"/>
        <v/>
      </c>
      <c r="K90" s="16"/>
    </row>
    <row r="91" spans="1:11" x14ac:dyDescent="0.2">
      <c r="A91" s="6" t="str">
        <f>IF(AND(Settings!C87&lt;&gt;"",Settings!C87&lt;&gt;"--"),Settings!C87,"")</f>
        <v/>
      </c>
      <c r="B91" s="246" t="str">
        <f t="shared" si="23"/>
        <v/>
      </c>
      <c r="C91" s="247" t="str">
        <f t="shared" si="24"/>
        <v/>
      </c>
      <c r="D91" s="247" t="str">
        <f t="shared" si="25"/>
        <v/>
      </c>
      <c r="E91" s="247" t="str">
        <f t="shared" si="26"/>
        <v/>
      </c>
      <c r="F91" s="247" t="str">
        <f t="shared" si="27"/>
        <v/>
      </c>
      <c r="G91" s="15" t="str">
        <f t="shared" si="28"/>
        <v/>
      </c>
      <c r="H91" s="246" t="str">
        <f t="shared" si="29"/>
        <v/>
      </c>
      <c r="I91" s="246" t="str">
        <f>IF(A91&lt;&gt;"",Settings!D87 + MIN(0,SUM(B91:D91)+F91-H91),"")</f>
        <v/>
      </c>
      <c r="J91" s="246" t="str">
        <f t="shared" si="30"/>
        <v/>
      </c>
      <c r="K91" s="16"/>
    </row>
    <row r="92" spans="1:11" x14ac:dyDescent="0.2">
      <c r="A92" s="6" t="str">
        <f>IF(AND(Settings!C88&lt;&gt;"",Settings!C88&lt;&gt;"--"),Settings!C88,"")</f>
        <v/>
      </c>
      <c r="B92" s="246" t="str">
        <f t="shared" si="23"/>
        <v/>
      </c>
      <c r="C92" s="247" t="str">
        <f t="shared" si="24"/>
        <v/>
      </c>
      <c r="D92" s="247" t="str">
        <f t="shared" si="25"/>
        <v/>
      </c>
      <c r="E92" s="247" t="str">
        <f t="shared" si="26"/>
        <v/>
      </c>
      <c r="F92" s="247" t="str">
        <f t="shared" si="27"/>
        <v/>
      </c>
      <c r="G92" s="15" t="str">
        <f t="shared" si="28"/>
        <v/>
      </c>
      <c r="H92" s="246" t="str">
        <f t="shared" si="29"/>
        <v/>
      </c>
      <c r="I92" s="246" t="str">
        <f>IF(A92&lt;&gt;"",Settings!D88 + MIN(0,SUM(B92:D92)+F92-H92),"")</f>
        <v/>
      </c>
      <c r="J92" s="246" t="str">
        <f t="shared" si="30"/>
        <v/>
      </c>
      <c r="K92" s="16"/>
    </row>
    <row r="93" spans="1:11" x14ac:dyDescent="0.2">
      <c r="A93" s="6" t="str">
        <f>IF(AND(Settings!C89&lt;&gt;"",Settings!C89&lt;&gt;"--"),Settings!C89,"")</f>
        <v/>
      </c>
      <c r="B93" s="246" t="str">
        <f t="shared" si="23"/>
        <v/>
      </c>
      <c r="C93" s="247" t="str">
        <f t="shared" si="24"/>
        <v/>
      </c>
      <c r="D93" s="247" t="str">
        <f t="shared" si="25"/>
        <v/>
      </c>
      <c r="E93" s="247" t="str">
        <f t="shared" si="26"/>
        <v/>
      </c>
      <c r="F93" s="247" t="str">
        <f t="shared" si="27"/>
        <v/>
      </c>
      <c r="G93" s="15" t="str">
        <f t="shared" si="28"/>
        <v/>
      </c>
      <c r="H93" s="246" t="str">
        <f t="shared" si="29"/>
        <v/>
      </c>
      <c r="I93" s="246" t="str">
        <f>IF(A93&lt;&gt;"",Settings!D89 + MIN(0,SUM(B93:D93)+F93-H93),"")</f>
        <v/>
      </c>
      <c r="J93" s="246" t="str">
        <f t="shared" si="30"/>
        <v/>
      </c>
      <c r="K93" s="16"/>
    </row>
    <row r="94" spans="1:11" x14ac:dyDescent="0.2">
      <c r="A94" s="6" t="str">
        <f>IF(AND(Settings!C90&lt;&gt;"",Settings!C90&lt;&gt;"--"),Settings!C90,"")</f>
        <v/>
      </c>
      <c r="B94" s="246" t="str">
        <f t="shared" si="23"/>
        <v/>
      </c>
      <c r="C94" s="247" t="str">
        <f t="shared" si="24"/>
        <v/>
      </c>
      <c r="D94" s="247" t="str">
        <f t="shared" si="25"/>
        <v/>
      </c>
      <c r="E94" s="247" t="str">
        <f t="shared" si="26"/>
        <v/>
      </c>
      <c r="F94" s="247" t="str">
        <f t="shared" si="27"/>
        <v/>
      </c>
      <c r="G94" s="15" t="str">
        <f t="shared" si="28"/>
        <v/>
      </c>
      <c r="H94" s="246" t="str">
        <f t="shared" si="29"/>
        <v/>
      </c>
      <c r="I94" s="246" t="str">
        <f>IF(A94&lt;&gt;"",Settings!D90 + MIN(0,SUM(B94:D94)+F94-H94),"")</f>
        <v/>
      </c>
      <c r="J94" s="246" t="str">
        <f t="shared" si="30"/>
        <v/>
      </c>
      <c r="K94" s="16"/>
    </row>
    <row r="95" spans="1:11" x14ac:dyDescent="0.2">
      <c r="A95" s="6" t="str">
        <f>IF(AND(Settings!C91&lt;&gt;"",Settings!C91&lt;&gt;"--"),Settings!C91,"")</f>
        <v/>
      </c>
      <c r="B95" s="246" t="str">
        <f t="shared" si="23"/>
        <v/>
      </c>
      <c r="C95" s="247" t="str">
        <f t="shared" si="24"/>
        <v/>
      </c>
      <c r="D95" s="247" t="str">
        <f t="shared" si="25"/>
        <v/>
      </c>
      <c r="E95" s="247" t="str">
        <f t="shared" si="26"/>
        <v/>
      </c>
      <c r="F95" s="247" t="str">
        <f t="shared" si="27"/>
        <v/>
      </c>
      <c r="G95" s="15" t="str">
        <f t="shared" si="28"/>
        <v/>
      </c>
      <c r="H95" s="246" t="str">
        <f t="shared" si="29"/>
        <v/>
      </c>
      <c r="I95" s="246" t="str">
        <f>IF(A95&lt;&gt;"",Settings!D91 + MIN(0,SUM(B95:D95)+F95-H95),"")</f>
        <v/>
      </c>
      <c r="J95" s="246" t="str">
        <f t="shared" si="30"/>
        <v/>
      </c>
      <c r="K95" s="16"/>
    </row>
    <row r="96" spans="1:11" x14ac:dyDescent="0.2">
      <c r="A96" s="6" t="str">
        <f>IF(AND(Settings!C92&lt;&gt;"",Settings!C92&lt;&gt;"--"),Settings!C92,"")</f>
        <v/>
      </c>
      <c r="B96" s="246" t="str">
        <f t="shared" si="23"/>
        <v/>
      </c>
      <c r="C96" s="247" t="str">
        <f t="shared" si="24"/>
        <v/>
      </c>
      <c r="D96" s="247" t="str">
        <f t="shared" si="25"/>
        <v/>
      </c>
      <c r="E96" s="247" t="str">
        <f t="shared" si="26"/>
        <v/>
      </c>
      <c r="F96" s="247" t="str">
        <f t="shared" si="27"/>
        <v/>
      </c>
      <c r="G96" s="15" t="str">
        <f t="shared" si="28"/>
        <v/>
      </c>
      <c r="H96" s="246" t="str">
        <f t="shared" si="29"/>
        <v/>
      </c>
      <c r="I96" s="246" t="str">
        <f>IF(A96&lt;&gt;"",Settings!D92 + MIN(0,SUM(B96:D96)+F96-H96),"")</f>
        <v/>
      </c>
      <c r="J96" s="246" t="str">
        <f t="shared" si="30"/>
        <v/>
      </c>
      <c r="K96" s="16"/>
    </row>
    <row r="97" spans="1:11" x14ac:dyDescent="0.2">
      <c r="A97" s="6" t="str">
        <f>IF(AND(Settings!C93&lt;&gt;"",Settings!C93&lt;&gt;"--"),Settings!C93,"")</f>
        <v/>
      </c>
      <c r="B97" s="246" t="str">
        <f t="shared" si="23"/>
        <v/>
      </c>
      <c r="C97" s="247" t="str">
        <f t="shared" si="24"/>
        <v/>
      </c>
      <c r="D97" s="247" t="str">
        <f t="shared" si="25"/>
        <v/>
      </c>
      <c r="E97" s="247" t="str">
        <f t="shared" si="26"/>
        <v/>
      </c>
      <c r="F97" s="247" t="str">
        <f t="shared" si="27"/>
        <v/>
      </c>
      <c r="G97" s="15" t="str">
        <f t="shared" si="28"/>
        <v/>
      </c>
      <c r="H97" s="246" t="str">
        <f t="shared" si="29"/>
        <v/>
      </c>
      <c r="I97" s="246" t="str">
        <f>IF(A97&lt;&gt;"",Settings!D93 + MIN(0,SUM(B97:D97)+F97-H97),"")</f>
        <v/>
      </c>
      <c r="J97" s="246" t="str">
        <f t="shared" si="30"/>
        <v/>
      </c>
      <c r="K97" s="16"/>
    </row>
    <row r="98" spans="1:11" x14ac:dyDescent="0.2">
      <c r="A98" s="6" t="str">
        <f>IF(AND(Settings!C94&lt;&gt;"",Settings!C94&lt;&gt;"--"),Settings!C94,"")</f>
        <v/>
      </c>
      <c r="B98" s="246" t="str">
        <f t="shared" si="23"/>
        <v/>
      </c>
      <c r="C98" s="247" t="str">
        <f t="shared" si="24"/>
        <v/>
      </c>
      <c r="D98" s="247" t="str">
        <f t="shared" si="25"/>
        <v/>
      </c>
      <c r="E98" s="247" t="str">
        <f t="shared" si="26"/>
        <v/>
      </c>
      <c r="F98" s="247" t="str">
        <f t="shared" si="27"/>
        <v/>
      </c>
      <c r="G98" s="15" t="str">
        <f t="shared" si="28"/>
        <v/>
      </c>
      <c r="H98" s="246" t="str">
        <f t="shared" si="29"/>
        <v/>
      </c>
      <c r="I98" s="246" t="str">
        <f>IF(A98&lt;&gt;"",Settings!D94 + MIN(0,SUM(B98:D98)+F98-H98),"")</f>
        <v/>
      </c>
      <c r="J98" s="246" t="str">
        <f t="shared" si="30"/>
        <v/>
      </c>
      <c r="K98" s="16"/>
    </row>
    <row r="99" spans="1:11" x14ac:dyDescent="0.2">
      <c r="A99" s="6" t="str">
        <f>IF(AND(Settings!C95&lt;&gt;"",Settings!C95&lt;&gt;"--"),Settings!C95,"")</f>
        <v/>
      </c>
      <c r="B99" s="246" t="str">
        <f t="shared" si="23"/>
        <v/>
      </c>
      <c r="C99" s="247" t="str">
        <f t="shared" si="24"/>
        <v/>
      </c>
      <c r="D99" s="247" t="str">
        <f t="shared" si="25"/>
        <v/>
      </c>
      <c r="E99" s="247" t="str">
        <f t="shared" si="26"/>
        <v/>
      </c>
      <c r="F99" s="247" t="str">
        <f t="shared" si="27"/>
        <v/>
      </c>
      <c r="G99" s="15" t="str">
        <f t="shared" si="28"/>
        <v/>
      </c>
      <c r="H99" s="246" t="str">
        <f t="shared" si="29"/>
        <v/>
      </c>
      <c r="I99" s="246" t="str">
        <f>IF(A99&lt;&gt;"",Settings!D95 + MIN(0,SUM(B99:D99)+F99-H99),"")</f>
        <v/>
      </c>
      <c r="J99" s="246" t="str">
        <f t="shared" si="30"/>
        <v/>
      </c>
      <c r="K99" s="16"/>
    </row>
    <row r="100" spans="1:11" x14ac:dyDescent="0.2">
      <c r="A100" s="6" t="str">
        <f>IF(AND(Settings!C96&lt;&gt;"",Settings!C96&lt;&gt;"--"),Settings!C96,"")</f>
        <v/>
      </c>
      <c r="B100" s="246" t="str">
        <f t="shared" si="23"/>
        <v/>
      </c>
      <c r="C100" s="247" t="str">
        <f t="shared" si="24"/>
        <v/>
      </c>
      <c r="D100" s="247" t="str">
        <f t="shared" si="25"/>
        <v/>
      </c>
      <c r="E100" s="247" t="str">
        <f t="shared" si="26"/>
        <v/>
      </c>
      <c r="F100" s="247" t="str">
        <f t="shared" si="27"/>
        <v/>
      </c>
      <c r="G100" s="15" t="str">
        <f t="shared" si="28"/>
        <v/>
      </c>
      <c r="H100" s="246" t="str">
        <f t="shared" si="29"/>
        <v/>
      </c>
      <c r="I100" s="246" t="str">
        <f>IF(A100&lt;&gt;"",Settings!D96 + MIN(0,SUM(B100:D100)+F100-H100),"")</f>
        <v/>
      </c>
      <c r="J100" s="246" t="str">
        <f t="shared" si="30"/>
        <v/>
      </c>
      <c r="K100" s="16"/>
    </row>
    <row r="101" spans="1:11" x14ac:dyDescent="0.2">
      <c r="A101" s="6" t="str">
        <f>IF(AND(Settings!C97&lt;&gt;"",Settings!C97&lt;&gt;"--"),Settings!C97,"")</f>
        <v/>
      </c>
      <c r="B101" s="246" t="str">
        <f t="shared" si="23"/>
        <v/>
      </c>
      <c r="C101" s="247" t="str">
        <f t="shared" si="24"/>
        <v/>
      </c>
      <c r="D101" s="247" t="str">
        <f t="shared" si="25"/>
        <v/>
      </c>
      <c r="E101" s="247" t="str">
        <f t="shared" si="26"/>
        <v/>
      </c>
      <c r="F101" s="247" t="str">
        <f t="shared" si="27"/>
        <v/>
      </c>
      <c r="G101" s="15" t="str">
        <f t="shared" si="28"/>
        <v/>
      </c>
      <c r="H101" s="246" t="str">
        <f t="shared" si="29"/>
        <v/>
      </c>
      <c r="I101" s="246" t="str">
        <f>IF(A101&lt;&gt;"",Settings!D97 + MIN(0,SUM(B101:D101)+F101-H101),"")</f>
        <v/>
      </c>
      <c r="J101" s="246" t="str">
        <f t="shared" si="30"/>
        <v/>
      </c>
      <c r="K101" s="16"/>
    </row>
    <row r="102" spans="1:11" x14ac:dyDescent="0.2">
      <c r="A102" s="6" t="str">
        <f>IF(AND(Settings!C98&lt;&gt;"",Settings!C98&lt;&gt;"--"),Settings!C98,"")</f>
        <v/>
      </c>
      <c r="B102" s="246" t="str">
        <f t="shared" si="23"/>
        <v/>
      </c>
      <c r="C102" s="247" t="str">
        <f t="shared" si="24"/>
        <v/>
      </c>
      <c r="D102" s="247" t="str">
        <f t="shared" si="25"/>
        <v/>
      </c>
      <c r="E102" s="247" t="str">
        <f t="shared" si="26"/>
        <v/>
      </c>
      <c r="F102" s="247" t="str">
        <f t="shared" si="27"/>
        <v/>
      </c>
      <c r="G102" s="15" t="str">
        <f t="shared" si="28"/>
        <v/>
      </c>
      <c r="H102" s="246" t="str">
        <f t="shared" si="29"/>
        <v/>
      </c>
      <c r="I102" s="246" t="str">
        <f>IF(A102&lt;&gt;"",Settings!D98 + MIN(0,SUM(B102:D102)+F102-H102),"")</f>
        <v/>
      </c>
      <c r="J102" s="246" t="str">
        <f t="shared" si="30"/>
        <v/>
      </c>
      <c r="K102" s="16"/>
    </row>
    <row r="103" spans="1:11" x14ac:dyDescent="0.2">
      <c r="A103" s="6" t="str">
        <f>IF(AND(Settings!C99&lt;&gt;"",Settings!C99&lt;&gt;"--"),Settings!C99,"")</f>
        <v/>
      </c>
      <c r="B103" s="246" t="str">
        <f t="shared" si="23"/>
        <v/>
      </c>
      <c r="C103" s="247" t="str">
        <f t="shared" si="24"/>
        <v/>
      </c>
      <c r="D103" s="247" t="str">
        <f t="shared" si="25"/>
        <v/>
      </c>
      <c r="E103" s="247" t="str">
        <f t="shared" si="26"/>
        <v/>
      </c>
      <c r="F103" s="247" t="str">
        <f t="shared" si="27"/>
        <v/>
      </c>
      <c r="G103" s="15" t="str">
        <f t="shared" si="28"/>
        <v/>
      </c>
      <c r="H103" s="246" t="str">
        <f t="shared" si="29"/>
        <v/>
      </c>
      <c r="I103" s="246" t="str">
        <f>IF(A103&lt;&gt;"",Settings!D99 + MIN(0,SUM(B103:D103)+F103-H103),"")</f>
        <v/>
      </c>
      <c r="J103" s="246" t="str">
        <f t="shared" si="30"/>
        <v/>
      </c>
      <c r="K103" s="16"/>
    </row>
    <row r="104" spans="1:11" x14ac:dyDescent="0.2">
      <c r="A104" s="6" t="str">
        <f>IF(AND(Settings!C100&lt;&gt;"",Settings!C100&lt;&gt;"--"),Settings!C100,"")</f>
        <v/>
      </c>
      <c r="B104" s="246" t="str">
        <f t="shared" si="23"/>
        <v/>
      </c>
      <c r="C104" s="247" t="str">
        <f t="shared" si="24"/>
        <v/>
      </c>
      <c r="D104" s="247" t="str">
        <f t="shared" si="25"/>
        <v/>
      </c>
      <c r="E104" s="247" t="str">
        <f t="shared" si="26"/>
        <v/>
      </c>
      <c r="F104" s="247" t="str">
        <f t="shared" si="27"/>
        <v/>
      </c>
      <c r="G104" s="15" t="str">
        <f t="shared" si="28"/>
        <v/>
      </c>
      <c r="H104" s="246" t="str">
        <f t="shared" si="29"/>
        <v/>
      </c>
      <c r="I104" s="246" t="str">
        <f>IF(A104&lt;&gt;"",Settings!D100 + MIN(0,SUM(B104:D104)+F104-H104),"")</f>
        <v/>
      </c>
      <c r="J104" s="246" t="str">
        <f t="shared" si="30"/>
        <v/>
      </c>
      <c r="K104" s="16"/>
    </row>
    <row r="105" spans="1:11" x14ac:dyDescent="0.2">
      <c r="A105" s="6" t="str">
        <f>IF(AND(Settings!C101&lt;&gt;"",Settings!C101&lt;&gt;"--"),Settings!C101,"")</f>
        <v/>
      </c>
      <c r="B105" s="246" t="str">
        <f t="shared" si="23"/>
        <v/>
      </c>
      <c r="C105" s="247" t="str">
        <f t="shared" si="24"/>
        <v/>
      </c>
      <c r="D105" s="247" t="str">
        <f t="shared" si="25"/>
        <v/>
      </c>
      <c r="E105" s="247" t="str">
        <f t="shared" si="26"/>
        <v/>
      </c>
      <c r="F105" s="247" t="str">
        <f t="shared" si="27"/>
        <v/>
      </c>
      <c r="G105" s="15" t="str">
        <f t="shared" si="28"/>
        <v/>
      </c>
      <c r="H105" s="246" t="str">
        <f t="shared" si="29"/>
        <v/>
      </c>
      <c r="I105" s="246" t="str">
        <f>IF(A105&lt;&gt;"",Settings!D101 + MIN(0,SUM(B105:D105)+F105-H105),"")</f>
        <v/>
      </c>
      <c r="J105" s="246" t="str">
        <f t="shared" si="30"/>
        <v/>
      </c>
      <c r="K105" s="16"/>
    </row>
    <row r="106" spans="1:11" x14ac:dyDescent="0.2">
      <c r="A106" s="6" t="str">
        <f>IF(AND(Settings!C102&lt;&gt;"",Settings!C102&lt;&gt;"--"),Settings!C102,"")</f>
        <v/>
      </c>
      <c r="B106" s="246" t="str">
        <f t="shared" si="23"/>
        <v/>
      </c>
      <c r="C106" s="247" t="str">
        <f t="shared" si="24"/>
        <v/>
      </c>
      <c r="D106" s="247" t="str">
        <f t="shared" si="25"/>
        <v/>
      </c>
      <c r="E106" s="247" t="str">
        <f t="shared" si="26"/>
        <v/>
      </c>
      <c r="F106" s="247" t="str">
        <f t="shared" si="27"/>
        <v/>
      </c>
      <c r="G106" s="15" t="str">
        <f t="shared" si="28"/>
        <v/>
      </c>
      <c r="H106" s="246" t="str">
        <f t="shared" si="29"/>
        <v/>
      </c>
      <c r="I106" s="246" t="str">
        <f>IF(A106&lt;&gt;"",Settings!D102 + MIN(0,SUM(B106:D106)+F106-H106),"")</f>
        <v/>
      </c>
      <c r="J106" s="246" t="str">
        <f t="shared" si="30"/>
        <v/>
      </c>
      <c r="K106" s="16"/>
    </row>
    <row r="107" spans="1:11" x14ac:dyDescent="0.2">
      <c r="A107" s="6" t="str">
        <f>IF(AND(Settings!C103&lt;&gt;"",Settings!C103&lt;&gt;"--"),Settings!C103,"")</f>
        <v/>
      </c>
      <c r="B107" s="246" t="str">
        <f t="shared" si="23"/>
        <v/>
      </c>
      <c r="C107" s="247" t="str">
        <f t="shared" si="24"/>
        <v/>
      </c>
      <c r="D107" s="247" t="str">
        <f t="shared" si="25"/>
        <v/>
      </c>
      <c r="E107" s="247" t="str">
        <f t="shared" si="26"/>
        <v/>
      </c>
      <c r="F107" s="247" t="str">
        <f t="shared" si="27"/>
        <v/>
      </c>
      <c r="G107" s="15" t="str">
        <f t="shared" si="28"/>
        <v/>
      </c>
      <c r="H107" s="246" t="str">
        <f t="shared" si="29"/>
        <v/>
      </c>
      <c r="I107" s="246" t="str">
        <f>IF(A107&lt;&gt;"",Settings!D103 + MIN(0,SUM(B107:D107)+F107-H107),"")</f>
        <v/>
      </c>
      <c r="J107" s="246" t="str">
        <f t="shared" si="30"/>
        <v/>
      </c>
      <c r="K107" s="16"/>
    </row>
    <row r="108" spans="1:11" x14ac:dyDescent="0.2">
      <c r="A108" s="6" t="str">
        <f>IF(AND(Settings!C104&lt;&gt;"",Settings!C104&lt;&gt;"--"),Settings!C104,"")</f>
        <v/>
      </c>
      <c r="B108" s="246" t="str">
        <f t="shared" si="23"/>
        <v/>
      </c>
      <c r="C108" s="247" t="str">
        <f t="shared" si="24"/>
        <v/>
      </c>
      <c r="D108" s="247" t="str">
        <f t="shared" si="25"/>
        <v/>
      </c>
      <c r="E108" s="247" t="str">
        <f t="shared" si="26"/>
        <v/>
      </c>
      <c r="F108" s="247" t="str">
        <f t="shared" si="27"/>
        <v/>
      </c>
      <c r="G108" s="15" t="str">
        <f t="shared" si="28"/>
        <v/>
      </c>
      <c r="H108" s="246" t="str">
        <f t="shared" si="29"/>
        <v/>
      </c>
      <c r="I108" s="246" t="str">
        <f>IF(A108&lt;&gt;"",Settings!D104 + MIN(0,SUM(B108:D108)+F108-H108),"")</f>
        <v/>
      </c>
      <c r="J108" s="246" t="str">
        <f t="shared" si="30"/>
        <v/>
      </c>
      <c r="K108" s="16"/>
    </row>
    <row r="109" spans="1:11" x14ac:dyDescent="0.2">
      <c r="A109" s="6" t="str">
        <f>IF(AND(Settings!C105&lt;&gt;"",Settings!C105&lt;&gt;"--"),Settings!C105,"")</f>
        <v/>
      </c>
      <c r="B109" s="246" t="str">
        <f t="shared" si="23"/>
        <v/>
      </c>
      <c r="C109" s="247" t="str">
        <f t="shared" si="24"/>
        <v/>
      </c>
      <c r="D109" s="247" t="str">
        <f t="shared" si="25"/>
        <v/>
      </c>
      <c r="E109" s="247" t="str">
        <f t="shared" si="26"/>
        <v/>
      </c>
      <c r="F109" s="247" t="str">
        <f t="shared" si="27"/>
        <v/>
      </c>
      <c r="G109" s="15" t="str">
        <f t="shared" si="28"/>
        <v/>
      </c>
      <c r="H109" s="246" t="str">
        <f t="shared" si="29"/>
        <v/>
      </c>
      <c r="I109" s="246" t="str">
        <f>IF(A109&lt;&gt;"",Settings!D105 + MIN(0,SUM(B109:D109)+F109-H109),"")</f>
        <v/>
      </c>
      <c r="J109" s="246" t="str">
        <f t="shared" si="30"/>
        <v/>
      </c>
      <c r="K109" s="16"/>
    </row>
    <row r="110" spans="1:11" x14ac:dyDescent="0.2">
      <c r="A110" s="6" t="str">
        <f>IF(AND(Settings!C106&lt;&gt;"",Settings!C106&lt;&gt;"--"),Settings!C106,"")</f>
        <v/>
      </c>
      <c r="B110" s="246" t="str">
        <f t="shared" si="23"/>
        <v/>
      </c>
      <c r="C110" s="247" t="str">
        <f t="shared" si="24"/>
        <v/>
      </c>
      <c r="D110" s="247" t="str">
        <f t="shared" si="25"/>
        <v/>
      </c>
      <c r="E110" s="247" t="str">
        <f t="shared" si="26"/>
        <v/>
      </c>
      <c r="F110" s="247" t="str">
        <f t="shared" si="27"/>
        <v/>
      </c>
      <c r="G110" s="15" t="str">
        <f t="shared" si="28"/>
        <v/>
      </c>
      <c r="H110" s="246" t="str">
        <f t="shared" si="29"/>
        <v/>
      </c>
      <c r="I110" s="246" t="str">
        <f>IF(A110&lt;&gt;"",Settings!D106 + MIN(0,SUM(B110:D110)+F110-H110),"")</f>
        <v/>
      </c>
      <c r="J110" s="246" t="str">
        <f t="shared" si="30"/>
        <v/>
      </c>
      <c r="K110" s="16"/>
    </row>
    <row r="111" spans="1:11" x14ac:dyDescent="0.2">
      <c r="A111" s="6" t="str">
        <f>IF(AND(Settings!C107&lt;&gt;"",Settings!C107&lt;&gt;"--"),Settings!C107,"")</f>
        <v/>
      </c>
      <c r="B111" s="246" t="str">
        <f t="shared" si="23"/>
        <v/>
      </c>
      <c r="C111" s="247" t="str">
        <f t="shared" si="24"/>
        <v/>
      </c>
      <c r="D111" s="247" t="str">
        <f t="shared" si="25"/>
        <v/>
      </c>
      <c r="E111" s="247" t="str">
        <f t="shared" si="26"/>
        <v/>
      </c>
      <c r="F111" s="247" t="str">
        <f t="shared" si="27"/>
        <v/>
      </c>
      <c r="G111" s="15" t="str">
        <f t="shared" si="28"/>
        <v/>
      </c>
      <c r="H111" s="246" t="str">
        <f t="shared" si="29"/>
        <v/>
      </c>
      <c r="I111" s="246" t="str">
        <f>IF(A111&lt;&gt;"",Settings!D107 + MIN(0,SUM(B111:D111)+F111-H111),"")</f>
        <v/>
      </c>
      <c r="J111" s="246" t="str">
        <f t="shared" si="30"/>
        <v/>
      </c>
      <c r="K111" s="16"/>
    </row>
    <row r="112" spans="1:11" x14ac:dyDescent="0.2">
      <c r="A112" s="6" t="str">
        <f>IF(AND(Settings!C108&lt;&gt;"",Settings!C108&lt;&gt;"--"),Settings!C108,"")</f>
        <v/>
      </c>
      <c r="B112" s="246" t="str">
        <f t="shared" si="23"/>
        <v/>
      </c>
      <c r="C112" s="247" t="str">
        <f t="shared" si="24"/>
        <v/>
      </c>
      <c r="D112" s="247" t="str">
        <f t="shared" si="25"/>
        <v/>
      </c>
      <c r="E112" s="247" t="str">
        <f t="shared" si="26"/>
        <v/>
      </c>
      <c r="F112" s="247" t="str">
        <f t="shared" si="27"/>
        <v/>
      </c>
      <c r="G112" s="15" t="str">
        <f t="shared" si="28"/>
        <v/>
      </c>
      <c r="H112" s="246" t="str">
        <f t="shared" si="29"/>
        <v/>
      </c>
      <c r="I112" s="246" t="str">
        <f>IF(A112&lt;&gt;"",Settings!D108 + MIN(0,SUM(B112:D112)+F112-H112),"")</f>
        <v/>
      </c>
      <c r="J112" s="246" t="str">
        <f t="shared" si="30"/>
        <v/>
      </c>
      <c r="K112" s="16"/>
    </row>
    <row r="113" spans="1:11" x14ac:dyDescent="0.2">
      <c r="A113" s="6" t="str">
        <f>IF(AND(Settings!C109&lt;&gt;"",Settings!C109&lt;&gt;"--"),Settings!C109,"")</f>
        <v/>
      </c>
      <c r="B113" s="246" t="str">
        <f t="shared" si="23"/>
        <v/>
      </c>
      <c r="C113" s="247" t="str">
        <f t="shared" si="24"/>
        <v/>
      </c>
      <c r="D113" s="247" t="str">
        <f t="shared" si="25"/>
        <v/>
      </c>
      <c r="E113" s="247" t="str">
        <f t="shared" si="26"/>
        <v/>
      </c>
      <c r="F113" s="247" t="str">
        <f t="shared" si="27"/>
        <v/>
      </c>
      <c r="G113" s="15" t="str">
        <f t="shared" si="28"/>
        <v/>
      </c>
      <c r="H113" s="246" t="str">
        <f t="shared" si="29"/>
        <v/>
      </c>
      <c r="I113" s="246" t="str">
        <f>IF(A113&lt;&gt;"",Settings!D109 + MIN(0,SUM(B113:D113)+F113-H113),"")</f>
        <v/>
      </c>
      <c r="J113" s="246" t="str">
        <f t="shared" si="30"/>
        <v/>
      </c>
      <c r="K113" s="16"/>
    </row>
    <row r="114" spans="1:11" x14ac:dyDescent="0.2">
      <c r="A114" s="6" t="str">
        <f>IF(AND(Settings!C110&lt;&gt;"",Settings!C110&lt;&gt;"--"),Settings!C110,"")</f>
        <v/>
      </c>
      <c r="B114" s="246" t="str">
        <f t="shared" si="23"/>
        <v/>
      </c>
      <c r="C114" s="247" t="str">
        <f t="shared" si="24"/>
        <v/>
      </c>
      <c r="D114" s="247" t="str">
        <f t="shared" si="25"/>
        <v/>
      </c>
      <c r="E114" s="247" t="str">
        <f t="shared" si="26"/>
        <v/>
      </c>
      <c r="F114" s="247" t="str">
        <f t="shared" si="27"/>
        <v/>
      </c>
      <c r="G114" s="15" t="str">
        <f t="shared" si="28"/>
        <v/>
      </c>
      <c r="H114" s="246" t="str">
        <f t="shared" si="29"/>
        <v/>
      </c>
      <c r="I114" s="246" t="str">
        <f>IF(A114&lt;&gt;"",Settings!D110 + MIN(0,SUM(B114:D114)+F114-H114),"")</f>
        <v/>
      </c>
      <c r="J114" s="246" t="str">
        <f t="shared" si="30"/>
        <v/>
      </c>
      <c r="K114" s="16"/>
    </row>
    <row r="115" spans="1:11" x14ac:dyDescent="0.2">
      <c r="A115" s="6" t="str">
        <f>IF(AND(Settings!C111&lt;&gt;"",Settings!C111&lt;&gt;"--"),Settings!C111,"")</f>
        <v/>
      </c>
      <c r="B115" s="246" t="str">
        <f t="shared" si="23"/>
        <v/>
      </c>
      <c r="C115" s="247" t="str">
        <f t="shared" si="24"/>
        <v/>
      </c>
      <c r="D115" s="247" t="str">
        <f t="shared" si="25"/>
        <v/>
      </c>
      <c r="E115" s="247" t="str">
        <f t="shared" si="26"/>
        <v/>
      </c>
      <c r="F115" s="247" t="str">
        <f t="shared" si="27"/>
        <v/>
      </c>
      <c r="G115" s="15" t="str">
        <f t="shared" si="28"/>
        <v/>
      </c>
      <c r="H115" s="246" t="str">
        <f t="shared" si="29"/>
        <v/>
      </c>
      <c r="I115" s="246" t="str">
        <f>IF(A115&lt;&gt;"",Settings!D111 + MIN(0,SUM(B115:D115)+F115-H115),"")</f>
        <v/>
      </c>
      <c r="J115" s="246" t="str">
        <f t="shared" si="30"/>
        <v/>
      </c>
      <c r="K115" s="16"/>
    </row>
    <row r="116" spans="1:11" x14ac:dyDescent="0.2">
      <c r="A116" s="6" t="str">
        <f>IF(AND(Settings!C112&lt;&gt;"",Settings!C112&lt;&gt;"--"),Settings!C112,"")</f>
        <v/>
      </c>
      <c r="B116" s="246" t="str">
        <f t="shared" si="23"/>
        <v/>
      </c>
      <c r="C116" s="247" t="str">
        <f t="shared" si="24"/>
        <v/>
      </c>
      <c r="D116" s="247" t="str">
        <f t="shared" si="25"/>
        <v/>
      </c>
      <c r="E116" s="247" t="str">
        <f t="shared" si="26"/>
        <v/>
      </c>
      <c r="F116" s="247" t="str">
        <f t="shared" si="27"/>
        <v/>
      </c>
      <c r="G116" s="15" t="str">
        <f t="shared" si="28"/>
        <v/>
      </c>
      <c r="H116" s="246" t="str">
        <f t="shared" si="29"/>
        <v/>
      </c>
      <c r="I116" s="246" t="str">
        <f>IF(A116&lt;&gt;"",Settings!D112 + MIN(0,SUM(B116:D116)+F116-H116),"")</f>
        <v/>
      </c>
      <c r="J116" s="246" t="str">
        <f t="shared" si="30"/>
        <v/>
      </c>
      <c r="K116" s="16"/>
    </row>
    <row r="117" spans="1:11" x14ac:dyDescent="0.2">
      <c r="A117" s="6" t="str">
        <f>IF(AND(Settings!C113&lt;&gt;"",Settings!C113&lt;&gt;"--"),Settings!C113,"")</f>
        <v/>
      </c>
      <c r="B117" s="246" t="str">
        <f t="shared" si="23"/>
        <v/>
      </c>
      <c r="C117" s="247" t="str">
        <f t="shared" si="24"/>
        <v/>
      </c>
      <c r="D117" s="247" t="str">
        <f t="shared" si="25"/>
        <v/>
      </c>
      <c r="E117" s="247" t="str">
        <f t="shared" si="26"/>
        <v/>
      </c>
      <c r="F117" s="247" t="str">
        <f t="shared" si="27"/>
        <v/>
      </c>
      <c r="G117" s="15" t="str">
        <f t="shared" si="28"/>
        <v/>
      </c>
      <c r="H117" s="246" t="str">
        <f t="shared" si="29"/>
        <v/>
      </c>
      <c r="I117" s="246" t="str">
        <f>IF(A117&lt;&gt;"",Settings!D113 + MIN(0,SUM(B117:D117)+F117-H117),"")</f>
        <v/>
      </c>
      <c r="J117" s="246" t="str">
        <f t="shared" si="30"/>
        <v/>
      </c>
      <c r="K117" s="16"/>
    </row>
    <row r="118" spans="1:11" x14ac:dyDescent="0.2">
      <c r="A118" s="6" t="str">
        <f>IF(AND(Settings!C114&lt;&gt;"",Settings!C114&lt;&gt;"--"),Settings!C114,"")</f>
        <v/>
      </c>
      <c r="B118" s="246" t="str">
        <f t="shared" si="23"/>
        <v/>
      </c>
      <c r="C118" s="247" t="str">
        <f t="shared" si="24"/>
        <v/>
      </c>
      <c r="D118" s="247" t="str">
        <f t="shared" si="25"/>
        <v/>
      </c>
      <c r="E118" s="247" t="str">
        <f t="shared" si="26"/>
        <v/>
      </c>
      <c r="F118" s="247" t="str">
        <f t="shared" si="27"/>
        <v/>
      </c>
      <c r="G118" s="15" t="str">
        <f t="shared" si="28"/>
        <v/>
      </c>
      <c r="H118" s="246" t="str">
        <f t="shared" si="29"/>
        <v/>
      </c>
      <c r="I118" s="246" t="str">
        <f>IF(A118&lt;&gt;"",Settings!D114 + MIN(0,SUM(B118:D118)+F118-H118),"")</f>
        <v/>
      </c>
      <c r="J118" s="246" t="str">
        <f t="shared" si="30"/>
        <v/>
      </c>
      <c r="K118" s="16"/>
    </row>
    <row r="119" spans="1:11" x14ac:dyDescent="0.2">
      <c r="A119" s="6" t="str">
        <f>IF(AND(Settings!C115&lt;&gt;"",Settings!C115&lt;&gt;"--"),Settings!C115,"")</f>
        <v/>
      </c>
      <c r="B119" s="246" t="str">
        <f t="shared" si="23"/>
        <v/>
      </c>
      <c r="C119" s="247" t="str">
        <f t="shared" si="24"/>
        <v/>
      </c>
      <c r="D119" s="247" t="str">
        <f t="shared" si="25"/>
        <v/>
      </c>
      <c r="E119" s="247" t="str">
        <f t="shared" si="26"/>
        <v/>
      </c>
      <c r="F119" s="247" t="str">
        <f t="shared" si="27"/>
        <v/>
      </c>
      <c r="G119" s="15" t="str">
        <f t="shared" si="28"/>
        <v/>
      </c>
      <c r="H119" s="246" t="str">
        <f t="shared" si="29"/>
        <v/>
      </c>
      <c r="I119" s="246" t="str">
        <f>IF(A119&lt;&gt;"",Settings!D115 + MIN(0,SUM(B119:D119)+F119-H119),"")</f>
        <v/>
      </c>
      <c r="J119" s="246" t="str">
        <f t="shared" si="30"/>
        <v/>
      </c>
      <c r="K119" s="16"/>
    </row>
    <row r="120" spans="1:11" x14ac:dyDescent="0.2">
      <c r="A120" s="6" t="str">
        <f>IF(AND(Settings!C116&lt;&gt;"",Settings!C116&lt;&gt;"--"),Settings!C116,"")</f>
        <v/>
      </c>
      <c r="B120" s="246" t="str">
        <f t="shared" si="23"/>
        <v/>
      </c>
      <c r="C120" s="247" t="str">
        <f t="shared" si="24"/>
        <v/>
      </c>
      <c r="D120" s="247" t="str">
        <f t="shared" si="25"/>
        <v/>
      </c>
      <c r="E120" s="247" t="str">
        <f t="shared" si="26"/>
        <v/>
      </c>
      <c r="F120" s="247" t="str">
        <f t="shared" si="27"/>
        <v/>
      </c>
      <c r="G120" s="15" t="str">
        <f t="shared" si="28"/>
        <v/>
      </c>
      <c r="H120" s="246" t="str">
        <f t="shared" si="29"/>
        <v/>
      </c>
      <c r="I120" s="246" t="str">
        <f>IF(A120&lt;&gt;"",Settings!D116 + MIN(0,SUM(B120:D120)+F120-H120),"")</f>
        <v/>
      </c>
      <c r="J120" s="246" t="str">
        <f t="shared" si="30"/>
        <v/>
      </c>
      <c r="K120" s="16"/>
    </row>
    <row r="121" spans="1:11" x14ac:dyDescent="0.2">
      <c r="A121" s="6" t="str">
        <f>IF(AND(Settings!C117&lt;&gt;"",Settings!C117&lt;&gt;"--"),Settings!C117,"")</f>
        <v/>
      </c>
      <c r="B121" s="246" t="str">
        <f t="shared" si="23"/>
        <v/>
      </c>
      <c r="C121" s="247" t="str">
        <f t="shared" si="24"/>
        <v/>
      </c>
      <c r="D121" s="247" t="str">
        <f t="shared" si="25"/>
        <v/>
      </c>
      <c r="E121" s="247" t="str">
        <f t="shared" si="26"/>
        <v/>
      </c>
      <c r="F121" s="247" t="str">
        <f t="shared" si="27"/>
        <v/>
      </c>
      <c r="G121" s="15" t="str">
        <f t="shared" si="28"/>
        <v/>
      </c>
      <c r="H121" s="246" t="str">
        <f t="shared" si="29"/>
        <v/>
      </c>
      <c r="I121" s="246" t="str">
        <f>IF(A121&lt;&gt;"",Settings!D117 + MIN(0,SUM(B121:D121)+F121-H121),"")</f>
        <v/>
      </c>
      <c r="J121" s="246" t="str">
        <f t="shared" si="30"/>
        <v/>
      </c>
      <c r="K121" s="16"/>
    </row>
    <row r="122" spans="1:11" x14ac:dyDescent="0.2">
      <c r="A122" s="6" t="str">
        <f>IF(AND(Settings!C118&lt;&gt;"",Settings!C118&lt;&gt;"--"),Settings!C118,"")</f>
        <v/>
      </c>
      <c r="B122" s="246" t="str">
        <f t="shared" si="23"/>
        <v/>
      </c>
      <c r="C122" s="247" t="str">
        <f t="shared" si="24"/>
        <v/>
      </c>
      <c r="D122" s="247" t="str">
        <f t="shared" si="25"/>
        <v/>
      </c>
      <c r="E122" s="247" t="str">
        <f t="shared" si="26"/>
        <v/>
      </c>
      <c r="F122" s="247" t="str">
        <f t="shared" si="27"/>
        <v/>
      </c>
      <c r="G122" s="15" t="str">
        <f t="shared" si="28"/>
        <v/>
      </c>
      <c r="H122" s="246" t="str">
        <f t="shared" si="29"/>
        <v/>
      </c>
      <c r="I122" s="246" t="str">
        <f>IF(A122&lt;&gt;"",Settings!D118 + MIN(0,SUM(B122:D122)+F122-H122),"")</f>
        <v/>
      </c>
      <c r="J122" s="246" t="str">
        <f t="shared" si="30"/>
        <v/>
      </c>
      <c r="K122" s="16"/>
    </row>
    <row r="123" spans="1:11" x14ac:dyDescent="0.2">
      <c r="A123" s="6" t="str">
        <f>IF(AND(Settings!C119&lt;&gt;"",Settings!C119&lt;&gt;"--"),Settings!C119,"")</f>
        <v/>
      </c>
      <c r="B123" s="246" t="str">
        <f t="shared" si="23"/>
        <v/>
      </c>
      <c r="C123" s="247" t="str">
        <f t="shared" si="24"/>
        <v/>
      </c>
      <c r="D123" s="247" t="str">
        <f t="shared" si="25"/>
        <v/>
      </c>
      <c r="E123" s="247" t="str">
        <f t="shared" si="26"/>
        <v/>
      </c>
      <c r="F123" s="247" t="str">
        <f t="shared" si="27"/>
        <v/>
      </c>
      <c r="G123" s="15" t="str">
        <f t="shared" si="28"/>
        <v/>
      </c>
      <c r="H123" s="246" t="str">
        <f t="shared" si="29"/>
        <v/>
      </c>
      <c r="I123" s="246" t="str">
        <f>IF(A123&lt;&gt;"",Settings!D119 + MIN(0,SUM(B123:D123)+F123-H123),"")</f>
        <v/>
      </c>
      <c r="J123" s="246" t="str">
        <f t="shared" si="30"/>
        <v/>
      </c>
      <c r="K123" s="16"/>
    </row>
    <row r="124" spans="1:11" x14ac:dyDescent="0.2">
      <c r="A124" s="6" t="str">
        <f>IF(AND(Settings!C120&lt;&gt;"",Settings!C120&lt;&gt;"--"),Settings!C120,"")</f>
        <v/>
      </c>
      <c r="B124" s="246" t="str">
        <f t="shared" si="23"/>
        <v/>
      </c>
      <c r="C124" s="247" t="str">
        <f t="shared" si="24"/>
        <v/>
      </c>
      <c r="D124" s="247" t="str">
        <f t="shared" si="25"/>
        <v/>
      </c>
      <c r="E124" s="247" t="str">
        <f t="shared" si="26"/>
        <v/>
      </c>
      <c r="F124" s="247" t="str">
        <f t="shared" si="27"/>
        <v/>
      </c>
      <c r="G124" s="15" t="str">
        <f t="shared" si="28"/>
        <v/>
      </c>
      <c r="H124" s="246" t="str">
        <f t="shared" si="29"/>
        <v/>
      </c>
      <c r="I124" s="246" t="str">
        <f>IF(A124&lt;&gt;"",Settings!D120 + MIN(0,SUM(B124:D124)+F124-H124),"")</f>
        <v/>
      </c>
      <c r="J124" s="246" t="str">
        <f t="shared" si="30"/>
        <v/>
      </c>
      <c r="K124" s="16"/>
    </row>
    <row r="125" spans="1:11" x14ac:dyDescent="0.2">
      <c r="A125" s="6" t="str">
        <f>IF(AND(Settings!C121&lt;&gt;"",Settings!C121&lt;&gt;"--"),Settings!C121,"")</f>
        <v/>
      </c>
      <c r="B125" s="246" t="str">
        <f t="shared" si="23"/>
        <v/>
      </c>
      <c r="C125" s="247" t="str">
        <f t="shared" si="24"/>
        <v/>
      </c>
      <c r="D125" s="247" t="str">
        <f t="shared" si="25"/>
        <v/>
      </c>
      <c r="E125" s="247" t="str">
        <f t="shared" si="26"/>
        <v/>
      </c>
      <c r="F125" s="247" t="str">
        <f t="shared" si="27"/>
        <v/>
      </c>
      <c r="G125" s="15" t="str">
        <f t="shared" si="28"/>
        <v/>
      </c>
      <c r="H125" s="246" t="str">
        <f t="shared" si="29"/>
        <v/>
      </c>
      <c r="I125" s="246" t="str">
        <f>IF(A125&lt;&gt;"",Settings!D121 + MIN(0,SUM(B125:D125)+F125-H125),"")</f>
        <v/>
      </c>
      <c r="J125" s="246" t="str">
        <f t="shared" si="30"/>
        <v/>
      </c>
      <c r="K125" s="16"/>
    </row>
    <row r="126" spans="1:11" x14ac:dyDescent="0.2">
      <c r="A126" s="6" t="str">
        <f>IF(AND(Settings!C122&lt;&gt;"",Settings!C122&lt;&gt;"--"),Settings!C122,"")</f>
        <v/>
      </c>
      <c r="B126" s="246" t="str">
        <f t="shared" si="23"/>
        <v/>
      </c>
      <c r="C126" s="247" t="str">
        <f t="shared" si="24"/>
        <v/>
      </c>
      <c r="D126" s="247" t="str">
        <f t="shared" si="25"/>
        <v/>
      </c>
      <c r="E126" s="247" t="str">
        <f t="shared" si="26"/>
        <v/>
      </c>
      <c r="F126" s="247" t="str">
        <f t="shared" si="27"/>
        <v/>
      </c>
      <c r="G126" s="15" t="str">
        <f t="shared" si="28"/>
        <v/>
      </c>
      <c r="H126" s="246" t="str">
        <f t="shared" si="29"/>
        <v/>
      </c>
      <c r="I126" s="246" t="str">
        <f>IF(A126&lt;&gt;"",Settings!D122 + MIN(0,SUM(B126:D126)+F126-H126),"")</f>
        <v/>
      </c>
      <c r="J126" s="246" t="str">
        <f t="shared" si="30"/>
        <v/>
      </c>
      <c r="K126" s="16"/>
    </row>
    <row r="127" spans="1:11" x14ac:dyDescent="0.2">
      <c r="A127" s="6" t="str">
        <f>IF(AND(Settings!C123&lt;&gt;"",Settings!C123&lt;&gt;"--"),Settings!C123,"")</f>
        <v/>
      </c>
      <c r="B127" s="246" t="str">
        <f t="shared" si="23"/>
        <v/>
      </c>
      <c r="C127" s="247" t="str">
        <f t="shared" si="24"/>
        <v/>
      </c>
      <c r="D127" s="247" t="str">
        <f t="shared" si="25"/>
        <v/>
      </c>
      <c r="E127" s="247" t="str">
        <f t="shared" si="26"/>
        <v/>
      </c>
      <c r="F127" s="247" t="str">
        <f t="shared" si="27"/>
        <v/>
      </c>
      <c r="G127" s="15" t="str">
        <f t="shared" si="28"/>
        <v/>
      </c>
      <c r="H127" s="246" t="str">
        <f t="shared" si="29"/>
        <v/>
      </c>
      <c r="I127" s="246" t="str">
        <f>IF(A127&lt;&gt;"",Settings!D123 + MIN(0,SUM(B127:D127)+F127-H127),"")</f>
        <v/>
      </c>
      <c r="J127" s="246" t="str">
        <f t="shared" si="30"/>
        <v/>
      </c>
      <c r="K127" s="16"/>
    </row>
    <row r="128" spans="1:11" x14ac:dyDescent="0.2">
      <c r="A128" s="6" t="str">
        <f>IF(AND(Settings!C124&lt;&gt;"",Settings!C124&lt;&gt;"--"),Settings!C124,"")</f>
        <v/>
      </c>
      <c r="B128" s="246" t="str">
        <f t="shared" si="23"/>
        <v/>
      </c>
      <c r="C128" s="247" t="str">
        <f t="shared" si="24"/>
        <v/>
      </c>
      <c r="D128" s="247" t="str">
        <f t="shared" si="25"/>
        <v/>
      </c>
      <c r="E128" s="247" t="str">
        <f t="shared" si="26"/>
        <v/>
      </c>
      <c r="F128" s="247" t="str">
        <f t="shared" si="27"/>
        <v/>
      </c>
      <c r="G128" s="15" t="str">
        <f t="shared" si="28"/>
        <v/>
      </c>
      <c r="H128" s="246" t="str">
        <f t="shared" si="29"/>
        <v/>
      </c>
      <c r="I128" s="246" t="str">
        <f>IF(A128&lt;&gt;"",Settings!D124 + MIN(0,SUM(B128:D128)+F128-H128),"")</f>
        <v/>
      </c>
      <c r="J128" s="246" t="str">
        <f t="shared" si="30"/>
        <v/>
      </c>
      <c r="K128" s="16"/>
    </row>
    <row r="129" spans="1:11" x14ac:dyDescent="0.2">
      <c r="A129" s="6" t="str">
        <f>IF(AND(Settings!C125&lt;&gt;"",Settings!C125&lt;&gt;"--"),Settings!C125,"")</f>
        <v/>
      </c>
      <c r="B129" s="246" t="str">
        <f t="shared" si="23"/>
        <v/>
      </c>
      <c r="C129" s="247" t="str">
        <f t="shared" si="24"/>
        <v/>
      </c>
      <c r="D129" s="247" t="str">
        <f t="shared" si="25"/>
        <v/>
      </c>
      <c r="E129" s="247" t="str">
        <f t="shared" si="26"/>
        <v/>
      </c>
      <c r="F129" s="247" t="str">
        <f t="shared" si="27"/>
        <v/>
      </c>
      <c r="G129" s="15" t="str">
        <f t="shared" si="28"/>
        <v/>
      </c>
      <c r="H129" s="246" t="str">
        <f t="shared" si="29"/>
        <v/>
      </c>
      <c r="I129" s="246" t="str">
        <f>IF(A129&lt;&gt;"",Settings!D125 + MIN(0,SUM(B129:D129)+F129-H129),"")</f>
        <v/>
      </c>
      <c r="J129" s="246" t="str">
        <f t="shared" si="30"/>
        <v/>
      </c>
      <c r="K129" s="16"/>
    </row>
    <row r="130" spans="1:11" x14ac:dyDescent="0.2">
      <c r="A130" s="6" t="str">
        <f>IF(AND(Settings!C126&lt;&gt;"",Settings!C126&lt;&gt;"--"),Settings!C126,"")</f>
        <v/>
      </c>
      <c r="B130" s="246" t="str">
        <f t="shared" si="23"/>
        <v/>
      </c>
      <c r="C130" s="247" t="str">
        <f t="shared" si="24"/>
        <v/>
      </c>
      <c r="D130" s="247" t="str">
        <f t="shared" si="25"/>
        <v/>
      </c>
      <c r="E130" s="247" t="str">
        <f t="shared" si="26"/>
        <v/>
      </c>
      <c r="F130" s="247" t="str">
        <f t="shared" si="27"/>
        <v/>
      </c>
      <c r="G130" s="15" t="str">
        <f t="shared" si="28"/>
        <v/>
      </c>
      <c r="H130" s="246" t="str">
        <f t="shared" si="29"/>
        <v/>
      </c>
      <c r="I130" s="246" t="str">
        <f>IF(A130&lt;&gt;"",Settings!D126 + MIN(0,SUM(B130:D130)+F130-H130),"")</f>
        <v/>
      </c>
      <c r="J130" s="246" t="str">
        <f t="shared" si="30"/>
        <v/>
      </c>
      <c r="K130" s="16"/>
    </row>
    <row r="131" spans="1:11" x14ac:dyDescent="0.2">
      <c r="A131" s="6" t="str">
        <f>IF(AND(Settings!C127&lt;&gt;"",Settings!C127&lt;&gt;"--"),Settings!C127,"")</f>
        <v/>
      </c>
      <c r="B131" s="246" t="str">
        <f t="shared" si="23"/>
        <v/>
      </c>
      <c r="C131" s="247" t="str">
        <f t="shared" si="24"/>
        <v/>
      </c>
      <c r="D131" s="247" t="str">
        <f t="shared" si="25"/>
        <v/>
      </c>
      <c r="E131" s="247" t="str">
        <f t="shared" si="26"/>
        <v/>
      </c>
      <c r="F131" s="247" t="str">
        <f t="shared" si="27"/>
        <v/>
      </c>
      <c r="G131" s="15" t="str">
        <f t="shared" si="28"/>
        <v/>
      </c>
      <c r="H131" s="246" t="str">
        <f t="shared" si="29"/>
        <v/>
      </c>
      <c r="I131" s="246" t="str">
        <f>IF(A131&lt;&gt;"",Settings!D127 + MIN(0,SUM(B131:D131)+F131-H131),"")</f>
        <v/>
      </c>
      <c r="J131" s="246" t="str">
        <f t="shared" si="30"/>
        <v/>
      </c>
      <c r="K131" s="16"/>
    </row>
    <row r="132" spans="1:11" x14ac:dyDescent="0.2">
      <c r="A132" s="6" t="str">
        <f>IF(AND(Settings!C128&lt;&gt;"",Settings!C128&lt;&gt;"--"),Settings!C128,"")</f>
        <v/>
      </c>
      <c r="B132" s="246" t="str">
        <f t="shared" si="23"/>
        <v/>
      </c>
      <c r="C132" s="247" t="str">
        <f t="shared" si="24"/>
        <v/>
      </c>
      <c r="D132" s="247" t="str">
        <f t="shared" si="25"/>
        <v/>
      </c>
      <c r="E132" s="247" t="str">
        <f t="shared" si="26"/>
        <v/>
      </c>
      <c r="F132" s="247" t="str">
        <f t="shared" si="27"/>
        <v/>
      </c>
      <c r="G132" s="15" t="str">
        <f t="shared" si="28"/>
        <v/>
      </c>
      <c r="H132" s="246" t="str">
        <f t="shared" si="29"/>
        <v/>
      </c>
      <c r="I132" s="246" t="str">
        <f>IF(A132&lt;&gt;"",Settings!D128 + MIN(0,SUM(B132:D132)+F132-H132),"")</f>
        <v/>
      </c>
      <c r="J132" s="246" t="str">
        <f t="shared" si="30"/>
        <v/>
      </c>
      <c r="K132" s="16"/>
    </row>
    <row r="133" spans="1:11" x14ac:dyDescent="0.2">
      <c r="A133" s="6" t="str">
        <f>IF(AND(Settings!C129&lt;&gt;"",Settings!C129&lt;&gt;"--"),Settings!C129,"")</f>
        <v/>
      </c>
      <c r="B133" s="246" t="str">
        <f t="shared" si="23"/>
        <v/>
      </c>
      <c r="C133" s="247" t="str">
        <f t="shared" si="24"/>
        <v/>
      </c>
      <c r="D133" s="247" t="str">
        <f t="shared" si="25"/>
        <v/>
      </c>
      <c r="E133" s="247" t="str">
        <f t="shared" si="26"/>
        <v/>
      </c>
      <c r="F133" s="247" t="str">
        <f t="shared" si="27"/>
        <v/>
      </c>
      <c r="G133" s="15" t="str">
        <f t="shared" si="28"/>
        <v/>
      </c>
      <c r="H133" s="246" t="str">
        <f t="shared" si="29"/>
        <v/>
      </c>
      <c r="I133" s="246" t="str">
        <f>IF(A133&lt;&gt;"",Settings!D129 + MIN(0,SUM(B133:D133)+F133-H133),"")</f>
        <v/>
      </c>
      <c r="J133" s="246" t="str">
        <f t="shared" si="30"/>
        <v/>
      </c>
      <c r="K133" s="16"/>
    </row>
    <row r="134" spans="1:11" x14ac:dyDescent="0.2">
      <c r="A134" s="6" t="str">
        <f>IF(AND(Settings!C130&lt;&gt;"",Settings!C130&lt;&gt;"--"),Settings!C130,"")</f>
        <v/>
      </c>
      <c r="B134" s="246" t="str">
        <f t="shared" si="23"/>
        <v/>
      </c>
      <c r="C134" s="247" t="str">
        <f t="shared" si="24"/>
        <v/>
      </c>
      <c r="D134" s="247" t="str">
        <f t="shared" si="25"/>
        <v/>
      </c>
      <c r="E134" s="247" t="str">
        <f t="shared" si="26"/>
        <v/>
      </c>
      <c r="F134" s="247" t="str">
        <f t="shared" si="27"/>
        <v/>
      </c>
      <c r="G134" s="15" t="str">
        <f t="shared" si="28"/>
        <v/>
      </c>
      <c r="H134" s="246" t="str">
        <f t="shared" si="29"/>
        <v/>
      </c>
      <c r="I134" s="246" t="str">
        <f>IF(A134&lt;&gt;"",Settings!D130 + MIN(0,SUM(B134:D134)+F134-H134),"")</f>
        <v/>
      </c>
      <c r="J134" s="246" t="str">
        <f t="shared" si="30"/>
        <v/>
      </c>
      <c r="K134" s="16"/>
    </row>
    <row r="135" spans="1:11" x14ac:dyDescent="0.2">
      <c r="A135" s="6" t="str">
        <f>IF(AND(Settings!C131&lt;&gt;"",Settings!C131&lt;&gt;"--"),Settings!C131,"")</f>
        <v/>
      </c>
      <c r="B135" s="246" t="str">
        <f t="shared" si="23"/>
        <v/>
      </c>
      <c r="C135" s="247" t="str">
        <f t="shared" si="24"/>
        <v/>
      </c>
      <c r="D135" s="247" t="str">
        <f t="shared" si="25"/>
        <v/>
      </c>
      <c r="E135" s="247" t="str">
        <f t="shared" si="26"/>
        <v/>
      </c>
      <c r="F135" s="247" t="str">
        <f t="shared" si="27"/>
        <v/>
      </c>
      <c r="G135" s="15" t="str">
        <f t="shared" si="28"/>
        <v/>
      </c>
      <c r="H135" s="246" t="str">
        <f t="shared" si="29"/>
        <v/>
      </c>
      <c r="I135" s="246" t="str">
        <f>IF(A135&lt;&gt;"",Settings!D131 + MIN(0,SUM(B135:D135)+F135-H135),"")</f>
        <v/>
      </c>
      <c r="J135" s="246" t="str">
        <f t="shared" si="30"/>
        <v/>
      </c>
      <c r="K135" s="16"/>
    </row>
    <row r="136" spans="1:11" x14ac:dyDescent="0.2">
      <c r="A136" s="6" t="str">
        <f>IF(AND(Settings!C132&lt;&gt;"",Settings!C132&lt;&gt;"--"),Settings!C132,"")</f>
        <v/>
      </c>
      <c r="B136" s="246" t="str">
        <f t="shared" si="23"/>
        <v/>
      </c>
      <c r="C136" s="247" t="str">
        <f t="shared" si="24"/>
        <v/>
      </c>
      <c r="D136" s="247" t="str">
        <f t="shared" si="25"/>
        <v/>
      </c>
      <c r="E136" s="247" t="str">
        <f t="shared" si="26"/>
        <v/>
      </c>
      <c r="F136" s="247" t="str">
        <f t="shared" si="27"/>
        <v/>
      </c>
      <c r="G136" s="15" t="str">
        <f t="shared" si="28"/>
        <v/>
      </c>
      <c r="H136" s="246" t="str">
        <f t="shared" si="29"/>
        <v/>
      </c>
      <c r="I136" s="246" t="str">
        <f>IF(A136&lt;&gt;"",Settings!D132 + MIN(0,SUM(B136:D136)+F136-H136),"")</f>
        <v/>
      </c>
      <c r="J136" s="246" t="str">
        <f t="shared" si="30"/>
        <v/>
      </c>
      <c r="K136" s="16"/>
    </row>
    <row r="137" spans="1:11" x14ac:dyDescent="0.2">
      <c r="A137" s="6" t="str">
        <f>IF(AND(Settings!C133&lt;&gt;"",Settings!C133&lt;&gt;"--"),Settings!C133,"")</f>
        <v/>
      </c>
      <c r="B137" s="246" t="str">
        <f t="shared" si="23"/>
        <v/>
      </c>
      <c r="C137" s="247" t="str">
        <f t="shared" si="24"/>
        <v/>
      </c>
      <c r="D137" s="247" t="str">
        <f t="shared" si="25"/>
        <v/>
      </c>
      <c r="E137" s="247" t="str">
        <f t="shared" si="26"/>
        <v/>
      </c>
      <c r="F137" s="247" t="str">
        <f t="shared" si="27"/>
        <v/>
      </c>
      <c r="G137" s="15" t="str">
        <f t="shared" si="28"/>
        <v/>
      </c>
      <c r="H137" s="246" t="str">
        <f t="shared" si="29"/>
        <v/>
      </c>
      <c r="I137" s="246" t="str">
        <f>IF(A137&lt;&gt;"",Settings!D133 + MIN(0,SUM(B137:D137)+F137-H137),"")</f>
        <v/>
      </c>
      <c r="J137" s="246" t="str">
        <f t="shared" si="30"/>
        <v/>
      </c>
      <c r="K137" s="16"/>
    </row>
    <row r="138" spans="1:11" x14ac:dyDescent="0.2">
      <c r="A138" s="6" t="str">
        <f>IF(AND(Settings!C134&lt;&gt;"",Settings!C134&lt;&gt;"--"),Settings!C134,"")</f>
        <v/>
      </c>
      <c r="B138" s="246" t="str">
        <f t="shared" si="23"/>
        <v/>
      </c>
      <c r="C138" s="247" t="str">
        <f t="shared" si="24"/>
        <v/>
      </c>
      <c r="D138" s="247" t="str">
        <f t="shared" si="25"/>
        <v/>
      </c>
      <c r="E138" s="247" t="str">
        <f t="shared" si="26"/>
        <v/>
      </c>
      <c r="F138" s="247" t="str">
        <f t="shared" si="27"/>
        <v/>
      </c>
      <c r="G138" s="15" t="str">
        <f t="shared" si="28"/>
        <v/>
      </c>
      <c r="H138" s="246" t="str">
        <f t="shared" si="29"/>
        <v/>
      </c>
      <c r="I138" s="246" t="str">
        <f>IF(A138&lt;&gt;"",Settings!D134 + MIN(0,SUM(B138:D138)+F138-H138),"")</f>
        <v/>
      </c>
      <c r="J138" s="246" t="str">
        <f t="shared" si="30"/>
        <v/>
      </c>
      <c r="K138" s="16"/>
    </row>
    <row r="139" spans="1:11" x14ac:dyDescent="0.2">
      <c r="A139" s="6" t="str">
        <f>IF(AND(Settings!C135&lt;&gt;"",Settings!C135&lt;&gt;"--"),Settings!C135,"")</f>
        <v/>
      </c>
      <c r="B139" s="246" t="str">
        <f t="shared" si="23"/>
        <v/>
      </c>
      <c r="C139" s="247" t="str">
        <f t="shared" si="24"/>
        <v/>
      </c>
      <c r="D139" s="247" t="str">
        <f t="shared" si="25"/>
        <v/>
      </c>
      <c r="E139" s="247" t="str">
        <f t="shared" si="26"/>
        <v/>
      </c>
      <c r="F139" s="247" t="str">
        <f t="shared" si="27"/>
        <v/>
      </c>
      <c r="G139" s="15" t="str">
        <f t="shared" si="28"/>
        <v/>
      </c>
      <c r="H139" s="246" t="str">
        <f t="shared" si="29"/>
        <v/>
      </c>
      <c r="I139" s="246" t="str">
        <f>IF(A139&lt;&gt;"",Settings!D135 + MIN(0,SUM(B139:D139)+F139-H139),"")</f>
        <v/>
      </c>
      <c r="J139" s="246" t="str">
        <f t="shared" si="30"/>
        <v/>
      </c>
      <c r="K139" s="16"/>
    </row>
    <row r="140" spans="1:11" x14ac:dyDescent="0.2">
      <c r="A140" s="6" t="str">
        <f>IF(AND(Settings!C136&lt;&gt;"",Settings!C136&lt;&gt;"--"),Settings!C136,"")</f>
        <v/>
      </c>
      <c r="B140" s="246" t="str">
        <f t="shared" si="23"/>
        <v/>
      </c>
      <c r="C140" s="247" t="str">
        <f t="shared" si="24"/>
        <v/>
      </c>
      <c r="D140" s="247" t="str">
        <f t="shared" si="25"/>
        <v/>
      </c>
      <c r="E140" s="247" t="str">
        <f t="shared" si="26"/>
        <v/>
      </c>
      <c r="F140" s="247" t="str">
        <f t="shared" si="27"/>
        <v/>
      </c>
      <c r="G140" s="15" t="str">
        <f t="shared" si="28"/>
        <v/>
      </c>
      <c r="H140" s="246" t="str">
        <f t="shared" si="29"/>
        <v/>
      </c>
      <c r="I140" s="246" t="str">
        <f>IF(A140&lt;&gt;"",Settings!D136 + MIN(0,SUM(B140:D140)+F140-H140),"")</f>
        <v/>
      </c>
      <c r="J140" s="246" t="str">
        <f t="shared" si="30"/>
        <v/>
      </c>
      <c r="K140" s="16"/>
    </row>
    <row r="141" spans="1:11" x14ac:dyDescent="0.2">
      <c r="A141" s="6" t="str">
        <f>IF(AND(Settings!C137&lt;&gt;"",Settings!C137&lt;&gt;"--"),Settings!C137,"")</f>
        <v/>
      </c>
      <c r="B141" s="246" t="str">
        <f t="shared" si="23"/>
        <v/>
      </c>
      <c r="C141" s="247" t="str">
        <f t="shared" si="24"/>
        <v/>
      </c>
      <c r="D141" s="247" t="str">
        <f t="shared" si="25"/>
        <v/>
      </c>
      <c r="E141" s="247" t="str">
        <f t="shared" si="26"/>
        <v/>
      </c>
      <c r="F141" s="247" t="str">
        <f t="shared" si="27"/>
        <v/>
      </c>
      <c r="G141" s="15" t="str">
        <f t="shared" si="28"/>
        <v/>
      </c>
      <c r="H141" s="246" t="str">
        <f t="shared" si="29"/>
        <v/>
      </c>
      <c r="I141" s="246" t="str">
        <f>IF(A141&lt;&gt;"",Settings!D137 + MIN(0,SUM(B141:D141)+F141-H141),"")</f>
        <v/>
      </c>
      <c r="J141" s="246" t="str">
        <f t="shared" si="30"/>
        <v/>
      </c>
      <c r="K141" s="16"/>
    </row>
    <row r="142" spans="1:11" x14ac:dyDescent="0.2">
      <c r="A142" s="6" t="str">
        <f>IF(AND(Settings!C138&lt;&gt;"",Settings!C138&lt;&gt;"--"),Settings!C138,"")</f>
        <v/>
      </c>
      <c r="B142" s="246" t="str">
        <f t="shared" si="23"/>
        <v/>
      </c>
      <c r="C142" s="247" t="str">
        <f t="shared" si="24"/>
        <v/>
      </c>
      <c r="D142" s="247" t="str">
        <f t="shared" si="25"/>
        <v/>
      </c>
      <c r="E142" s="247" t="str">
        <f t="shared" si="26"/>
        <v/>
      </c>
      <c r="F142" s="247" t="str">
        <f t="shared" si="27"/>
        <v/>
      </c>
      <c r="G142" s="15" t="str">
        <f t="shared" si="28"/>
        <v/>
      </c>
      <c r="H142" s="246" t="str">
        <f t="shared" si="29"/>
        <v/>
      </c>
      <c r="I142" s="246" t="str">
        <f>IF(A142&lt;&gt;"",Settings!D138 + MIN(0,SUM(B142:D142)+F142-H142),"")</f>
        <v/>
      </c>
      <c r="J142" s="246" t="str">
        <f t="shared" si="30"/>
        <v/>
      </c>
      <c r="K142" s="16"/>
    </row>
    <row r="143" spans="1:11" x14ac:dyDescent="0.2">
      <c r="A143" s="6" t="str">
        <f>IF(AND(Settings!C139&lt;&gt;"",Settings!C139&lt;&gt;"--"),Settings!C139,"")</f>
        <v/>
      </c>
      <c r="B143" s="246" t="str">
        <f t="shared" si="23"/>
        <v/>
      </c>
      <c r="C143" s="247" t="str">
        <f t="shared" si="24"/>
        <v/>
      </c>
      <c r="D143" s="247" t="str">
        <f t="shared" si="25"/>
        <v/>
      </c>
      <c r="E143" s="247" t="str">
        <f t="shared" si="26"/>
        <v/>
      </c>
      <c r="F143" s="247" t="str">
        <f t="shared" si="27"/>
        <v/>
      </c>
      <c r="G143" s="15" t="str">
        <f t="shared" si="28"/>
        <v/>
      </c>
      <c r="H143" s="246" t="str">
        <f t="shared" si="29"/>
        <v/>
      </c>
      <c r="I143" s="246" t="str">
        <f>IF(A143&lt;&gt;"",Settings!D139 + MIN(0,SUM(B143:D143)+F143-H143),"")</f>
        <v/>
      </c>
      <c r="J143" s="246" t="str">
        <f t="shared" si="30"/>
        <v/>
      </c>
      <c r="K143" s="16"/>
    </row>
    <row r="144" spans="1:11" x14ac:dyDescent="0.2">
      <c r="A144" s="6" t="str">
        <f>IF(AND(Settings!C140&lt;&gt;"",Settings!C140&lt;&gt;"--"),Settings!C140,"")</f>
        <v/>
      </c>
      <c r="B144" s="246" t="str">
        <f t="shared" ref="B144:B207" si="31">IF(A144&lt;&gt;"",SUMIF(DEPOSIT_AGENCY,A144,DEPOSITS),"")</f>
        <v/>
      </c>
      <c r="C144" s="247" t="str">
        <f t="shared" ref="C144:C207" si="32">IF(A144&lt;&gt;"",SUMIF(CREDIT_AGENCY,A144,CREDIT_AMOUNT),"")</f>
        <v/>
      </c>
      <c r="D144" s="247" t="str">
        <f t="shared" ref="D144:D207" si="33">IF(A144&lt;&gt;"",SUMIF(BONUS_AGENCY,A144,BONUS_AMOUNT) - SUMIFS(AMOUNT,AGENCY,A144,FREE_BET,"Y",LAY,"&lt;&gt;Y") -
(SUMPRODUCT(SUMIFS(AMOUNT,AGENCY,A144,FREE_BET,"Y",LAY,"Y"),SUMIFS(WORKING_ODDS,AGENCY,A144,FREE_BET,"Y",LAY,"Y")) - SUMIFS(AMOUNT,AGENCY,A144,FREE_BET,"Y",LAY,"Y")),"")</f>
        <v/>
      </c>
      <c r="E144" s="247" t="str">
        <f t="shared" ref="E144:E207" si="34">IF(A144&lt;&gt;"",SUMIFS(AT_RISK,AGENCY,A144,WIN,"&lt;&gt;P"),"")</f>
        <v/>
      </c>
      <c r="F144" s="247" t="str">
        <f t="shared" ref="F144:F207" si="35">IF(A144&lt;&gt;"",SUMIF(AGENCY,A144,PROFIT),"")</f>
        <v/>
      </c>
      <c r="G144" s="15" t="str">
        <f t="shared" ref="G144:G207" si="36">IF(A144&lt;&gt;"",COUNTIFS(AGENCY,A144,WIN,"P"),"")</f>
        <v/>
      </c>
      <c r="H144" s="246" t="str">
        <f t="shared" ref="H144:H207" si="37">IF(A144&lt;&gt;"",SUMIFS(AT_RISK,WIN,"P",AGENCY,A144),"")</f>
        <v/>
      </c>
      <c r="I144" s="246" t="str">
        <f>IF(A144&lt;&gt;"",Settings!D140 + MIN(0,SUM(B144:D144)+F144-H144),"")</f>
        <v/>
      </c>
      <c r="J144" s="246" t="str">
        <f t="shared" ref="J144:J207" si="38">IF(A144&lt;&gt;"",ROUND(MAX(0,SUM(B144:D144)+F144-H144)+I144,ROUNDING),"")</f>
        <v/>
      </c>
      <c r="K144" s="16"/>
    </row>
    <row r="145" spans="1:11" x14ac:dyDescent="0.2">
      <c r="A145" s="6" t="str">
        <f>IF(AND(Settings!C141&lt;&gt;"",Settings!C141&lt;&gt;"--"),Settings!C141,"")</f>
        <v/>
      </c>
      <c r="B145" s="246" t="str">
        <f t="shared" si="31"/>
        <v/>
      </c>
      <c r="C145" s="247" t="str">
        <f t="shared" si="32"/>
        <v/>
      </c>
      <c r="D145" s="247" t="str">
        <f t="shared" si="33"/>
        <v/>
      </c>
      <c r="E145" s="247" t="str">
        <f t="shared" si="34"/>
        <v/>
      </c>
      <c r="F145" s="247" t="str">
        <f t="shared" si="35"/>
        <v/>
      </c>
      <c r="G145" s="15" t="str">
        <f t="shared" si="36"/>
        <v/>
      </c>
      <c r="H145" s="246" t="str">
        <f t="shared" si="37"/>
        <v/>
      </c>
      <c r="I145" s="246" t="str">
        <f>IF(A145&lt;&gt;"",Settings!D141 + MIN(0,SUM(B145:D145)+F145-H145),"")</f>
        <v/>
      </c>
      <c r="J145" s="246" t="str">
        <f t="shared" si="38"/>
        <v/>
      </c>
      <c r="K145" s="16"/>
    </row>
    <row r="146" spans="1:11" x14ac:dyDescent="0.2">
      <c r="A146" s="6" t="str">
        <f>IF(AND(Settings!C142&lt;&gt;"",Settings!C142&lt;&gt;"--"),Settings!C142,"")</f>
        <v/>
      </c>
      <c r="B146" s="246" t="str">
        <f t="shared" si="31"/>
        <v/>
      </c>
      <c r="C146" s="247" t="str">
        <f t="shared" si="32"/>
        <v/>
      </c>
      <c r="D146" s="247" t="str">
        <f t="shared" si="33"/>
        <v/>
      </c>
      <c r="E146" s="247" t="str">
        <f t="shared" si="34"/>
        <v/>
      </c>
      <c r="F146" s="247" t="str">
        <f t="shared" si="35"/>
        <v/>
      </c>
      <c r="G146" s="15" t="str">
        <f t="shared" si="36"/>
        <v/>
      </c>
      <c r="H146" s="246" t="str">
        <f t="shared" si="37"/>
        <v/>
      </c>
      <c r="I146" s="246" t="str">
        <f>IF(A146&lt;&gt;"",Settings!D142 + MIN(0,SUM(B146:D146)+F146-H146),"")</f>
        <v/>
      </c>
      <c r="J146" s="246" t="str">
        <f t="shared" si="38"/>
        <v/>
      </c>
      <c r="K146" s="16"/>
    </row>
    <row r="147" spans="1:11" x14ac:dyDescent="0.2">
      <c r="A147" s="6" t="str">
        <f>IF(AND(Settings!C143&lt;&gt;"",Settings!C143&lt;&gt;"--"),Settings!C143,"")</f>
        <v/>
      </c>
      <c r="B147" s="246" t="str">
        <f t="shared" si="31"/>
        <v/>
      </c>
      <c r="C147" s="247" t="str">
        <f t="shared" si="32"/>
        <v/>
      </c>
      <c r="D147" s="247" t="str">
        <f t="shared" si="33"/>
        <v/>
      </c>
      <c r="E147" s="247" t="str">
        <f t="shared" si="34"/>
        <v/>
      </c>
      <c r="F147" s="247" t="str">
        <f t="shared" si="35"/>
        <v/>
      </c>
      <c r="G147" s="15" t="str">
        <f t="shared" si="36"/>
        <v/>
      </c>
      <c r="H147" s="246" t="str">
        <f t="shared" si="37"/>
        <v/>
      </c>
      <c r="I147" s="246" t="str">
        <f>IF(A147&lt;&gt;"",Settings!D143 + MIN(0,SUM(B147:D147)+F147-H147),"")</f>
        <v/>
      </c>
      <c r="J147" s="246" t="str">
        <f t="shared" si="38"/>
        <v/>
      </c>
      <c r="K147" s="16"/>
    </row>
    <row r="148" spans="1:11" x14ac:dyDescent="0.2">
      <c r="A148" s="6" t="str">
        <f>IF(AND(Settings!C144&lt;&gt;"",Settings!C144&lt;&gt;"--"),Settings!C144,"")</f>
        <v/>
      </c>
      <c r="B148" s="246" t="str">
        <f t="shared" si="31"/>
        <v/>
      </c>
      <c r="C148" s="247" t="str">
        <f t="shared" si="32"/>
        <v/>
      </c>
      <c r="D148" s="247" t="str">
        <f t="shared" si="33"/>
        <v/>
      </c>
      <c r="E148" s="247" t="str">
        <f t="shared" si="34"/>
        <v/>
      </c>
      <c r="F148" s="247" t="str">
        <f t="shared" si="35"/>
        <v/>
      </c>
      <c r="G148" s="15" t="str">
        <f t="shared" si="36"/>
        <v/>
      </c>
      <c r="H148" s="246" t="str">
        <f t="shared" si="37"/>
        <v/>
      </c>
      <c r="I148" s="246" t="str">
        <f>IF(A148&lt;&gt;"",Settings!D144 + MIN(0,SUM(B148:D148)+F148-H148),"")</f>
        <v/>
      </c>
      <c r="J148" s="246" t="str">
        <f t="shared" si="38"/>
        <v/>
      </c>
      <c r="K148" s="16"/>
    </row>
    <row r="149" spans="1:11" x14ac:dyDescent="0.2">
      <c r="A149" s="6" t="str">
        <f>IF(AND(Settings!C145&lt;&gt;"",Settings!C145&lt;&gt;"--"),Settings!C145,"")</f>
        <v/>
      </c>
      <c r="B149" s="246" t="str">
        <f t="shared" si="31"/>
        <v/>
      </c>
      <c r="C149" s="247" t="str">
        <f t="shared" si="32"/>
        <v/>
      </c>
      <c r="D149" s="247" t="str">
        <f t="shared" si="33"/>
        <v/>
      </c>
      <c r="E149" s="247" t="str">
        <f t="shared" si="34"/>
        <v/>
      </c>
      <c r="F149" s="247" t="str">
        <f t="shared" si="35"/>
        <v/>
      </c>
      <c r="G149" s="15" t="str">
        <f t="shared" si="36"/>
        <v/>
      </c>
      <c r="H149" s="246" t="str">
        <f t="shared" si="37"/>
        <v/>
      </c>
      <c r="I149" s="246" t="str">
        <f>IF(A149&lt;&gt;"",Settings!D145 + MIN(0,SUM(B149:D149)+F149-H149),"")</f>
        <v/>
      </c>
      <c r="J149" s="246" t="str">
        <f t="shared" si="38"/>
        <v/>
      </c>
      <c r="K149" s="16"/>
    </row>
    <row r="150" spans="1:11" x14ac:dyDescent="0.2">
      <c r="A150" s="6" t="str">
        <f>IF(AND(Settings!C146&lt;&gt;"",Settings!C146&lt;&gt;"--"),Settings!C146,"")</f>
        <v/>
      </c>
      <c r="B150" s="246" t="str">
        <f t="shared" si="31"/>
        <v/>
      </c>
      <c r="C150" s="247" t="str">
        <f t="shared" si="32"/>
        <v/>
      </c>
      <c r="D150" s="247" t="str">
        <f t="shared" si="33"/>
        <v/>
      </c>
      <c r="E150" s="247" t="str">
        <f t="shared" si="34"/>
        <v/>
      </c>
      <c r="F150" s="247" t="str">
        <f t="shared" si="35"/>
        <v/>
      </c>
      <c r="G150" s="15" t="str">
        <f t="shared" si="36"/>
        <v/>
      </c>
      <c r="H150" s="246" t="str">
        <f t="shared" si="37"/>
        <v/>
      </c>
      <c r="I150" s="246" t="str">
        <f>IF(A150&lt;&gt;"",Settings!D146 + MIN(0,SUM(B150:D150)+F150-H150),"")</f>
        <v/>
      </c>
      <c r="J150" s="246" t="str">
        <f t="shared" si="38"/>
        <v/>
      </c>
      <c r="K150" s="16"/>
    </row>
    <row r="151" spans="1:11" x14ac:dyDescent="0.2">
      <c r="A151" s="6" t="str">
        <f>IF(AND(Settings!C147&lt;&gt;"",Settings!C147&lt;&gt;"--"),Settings!C147,"")</f>
        <v/>
      </c>
      <c r="B151" s="246" t="str">
        <f t="shared" si="31"/>
        <v/>
      </c>
      <c r="C151" s="247" t="str">
        <f t="shared" si="32"/>
        <v/>
      </c>
      <c r="D151" s="247" t="str">
        <f t="shared" si="33"/>
        <v/>
      </c>
      <c r="E151" s="247" t="str">
        <f t="shared" si="34"/>
        <v/>
      </c>
      <c r="F151" s="247" t="str">
        <f t="shared" si="35"/>
        <v/>
      </c>
      <c r="G151" s="15" t="str">
        <f t="shared" si="36"/>
        <v/>
      </c>
      <c r="H151" s="246" t="str">
        <f t="shared" si="37"/>
        <v/>
      </c>
      <c r="I151" s="246" t="str">
        <f>IF(A151&lt;&gt;"",Settings!D147 + MIN(0,SUM(B151:D151)+F151-H151),"")</f>
        <v/>
      </c>
      <c r="J151" s="246" t="str">
        <f t="shared" si="38"/>
        <v/>
      </c>
      <c r="K151" s="16"/>
    </row>
    <row r="152" spans="1:11" x14ac:dyDescent="0.2">
      <c r="A152" s="6" t="str">
        <f>IF(AND(Settings!C148&lt;&gt;"",Settings!C148&lt;&gt;"--"),Settings!C148,"")</f>
        <v/>
      </c>
      <c r="B152" s="246" t="str">
        <f t="shared" si="31"/>
        <v/>
      </c>
      <c r="C152" s="247" t="str">
        <f t="shared" si="32"/>
        <v/>
      </c>
      <c r="D152" s="247" t="str">
        <f t="shared" si="33"/>
        <v/>
      </c>
      <c r="E152" s="247" t="str">
        <f t="shared" si="34"/>
        <v/>
      </c>
      <c r="F152" s="247" t="str">
        <f t="shared" si="35"/>
        <v/>
      </c>
      <c r="G152" s="15" t="str">
        <f t="shared" si="36"/>
        <v/>
      </c>
      <c r="H152" s="246" t="str">
        <f t="shared" si="37"/>
        <v/>
      </c>
      <c r="I152" s="246" t="str">
        <f>IF(A152&lt;&gt;"",Settings!D148 + MIN(0,SUM(B152:D152)+F152-H152),"")</f>
        <v/>
      </c>
      <c r="J152" s="246" t="str">
        <f t="shared" si="38"/>
        <v/>
      </c>
      <c r="K152" s="16"/>
    </row>
    <row r="153" spans="1:11" x14ac:dyDescent="0.2">
      <c r="A153" s="6" t="str">
        <f>IF(AND(Settings!C149&lt;&gt;"",Settings!C149&lt;&gt;"--"),Settings!C149,"")</f>
        <v/>
      </c>
      <c r="B153" s="246" t="str">
        <f t="shared" si="31"/>
        <v/>
      </c>
      <c r="C153" s="247" t="str">
        <f t="shared" si="32"/>
        <v/>
      </c>
      <c r="D153" s="247" t="str">
        <f t="shared" si="33"/>
        <v/>
      </c>
      <c r="E153" s="247" t="str">
        <f t="shared" si="34"/>
        <v/>
      </c>
      <c r="F153" s="247" t="str">
        <f t="shared" si="35"/>
        <v/>
      </c>
      <c r="G153" s="15" t="str">
        <f t="shared" si="36"/>
        <v/>
      </c>
      <c r="H153" s="246" t="str">
        <f t="shared" si="37"/>
        <v/>
      </c>
      <c r="I153" s="246" t="str">
        <f>IF(A153&lt;&gt;"",Settings!D149 + MIN(0,SUM(B153:D153)+F153-H153),"")</f>
        <v/>
      </c>
      <c r="J153" s="246" t="str">
        <f t="shared" si="38"/>
        <v/>
      </c>
      <c r="K153" s="16"/>
    </row>
    <row r="154" spans="1:11" x14ac:dyDescent="0.2">
      <c r="A154" s="6" t="str">
        <f>IF(AND(Settings!C150&lt;&gt;"",Settings!C150&lt;&gt;"--"),Settings!C150,"")</f>
        <v/>
      </c>
      <c r="B154" s="246" t="str">
        <f t="shared" si="31"/>
        <v/>
      </c>
      <c r="C154" s="247" t="str">
        <f t="shared" si="32"/>
        <v/>
      </c>
      <c r="D154" s="247" t="str">
        <f t="shared" si="33"/>
        <v/>
      </c>
      <c r="E154" s="247" t="str">
        <f t="shared" si="34"/>
        <v/>
      </c>
      <c r="F154" s="247" t="str">
        <f t="shared" si="35"/>
        <v/>
      </c>
      <c r="G154" s="15" t="str">
        <f t="shared" si="36"/>
        <v/>
      </c>
      <c r="H154" s="246" t="str">
        <f t="shared" si="37"/>
        <v/>
      </c>
      <c r="I154" s="246" t="str">
        <f>IF(A154&lt;&gt;"",Settings!D150 + MIN(0,SUM(B154:D154)+F154-H154),"")</f>
        <v/>
      </c>
      <c r="J154" s="246" t="str">
        <f t="shared" si="38"/>
        <v/>
      </c>
      <c r="K154" s="16"/>
    </row>
    <row r="155" spans="1:11" x14ac:dyDescent="0.2">
      <c r="A155" s="6" t="str">
        <f>IF(AND(Settings!C151&lt;&gt;"",Settings!C151&lt;&gt;"--"),Settings!C151,"")</f>
        <v/>
      </c>
      <c r="B155" s="246" t="str">
        <f t="shared" si="31"/>
        <v/>
      </c>
      <c r="C155" s="247" t="str">
        <f t="shared" si="32"/>
        <v/>
      </c>
      <c r="D155" s="247" t="str">
        <f t="shared" si="33"/>
        <v/>
      </c>
      <c r="E155" s="247" t="str">
        <f t="shared" si="34"/>
        <v/>
      </c>
      <c r="F155" s="247" t="str">
        <f t="shared" si="35"/>
        <v/>
      </c>
      <c r="G155" s="15" t="str">
        <f t="shared" si="36"/>
        <v/>
      </c>
      <c r="H155" s="246" t="str">
        <f t="shared" si="37"/>
        <v/>
      </c>
      <c r="I155" s="246" t="str">
        <f>IF(A155&lt;&gt;"",Settings!D151 + MIN(0,SUM(B155:D155)+F155-H155),"")</f>
        <v/>
      </c>
      <c r="J155" s="246" t="str">
        <f t="shared" si="38"/>
        <v/>
      </c>
      <c r="K155" s="16"/>
    </row>
    <row r="156" spans="1:11" x14ac:dyDescent="0.2">
      <c r="A156" s="6" t="str">
        <f>IF(AND(Settings!C152&lt;&gt;"",Settings!C152&lt;&gt;"--"),Settings!C152,"")</f>
        <v/>
      </c>
      <c r="B156" s="246" t="str">
        <f t="shared" si="31"/>
        <v/>
      </c>
      <c r="C156" s="247" t="str">
        <f t="shared" si="32"/>
        <v/>
      </c>
      <c r="D156" s="247" t="str">
        <f t="shared" si="33"/>
        <v/>
      </c>
      <c r="E156" s="247" t="str">
        <f t="shared" si="34"/>
        <v/>
      </c>
      <c r="F156" s="247" t="str">
        <f t="shared" si="35"/>
        <v/>
      </c>
      <c r="G156" s="15" t="str">
        <f t="shared" si="36"/>
        <v/>
      </c>
      <c r="H156" s="246" t="str">
        <f t="shared" si="37"/>
        <v/>
      </c>
      <c r="I156" s="246" t="str">
        <f>IF(A156&lt;&gt;"",Settings!D152 + MIN(0,SUM(B156:D156)+F156-H156),"")</f>
        <v/>
      </c>
      <c r="J156" s="246" t="str">
        <f t="shared" si="38"/>
        <v/>
      </c>
      <c r="K156" s="16"/>
    </row>
    <row r="157" spans="1:11" x14ac:dyDescent="0.2">
      <c r="A157" s="6" t="str">
        <f>IF(AND(Settings!C153&lt;&gt;"",Settings!C153&lt;&gt;"--"),Settings!C153,"")</f>
        <v/>
      </c>
      <c r="B157" s="246" t="str">
        <f t="shared" si="31"/>
        <v/>
      </c>
      <c r="C157" s="247" t="str">
        <f t="shared" si="32"/>
        <v/>
      </c>
      <c r="D157" s="247" t="str">
        <f t="shared" si="33"/>
        <v/>
      </c>
      <c r="E157" s="247" t="str">
        <f t="shared" si="34"/>
        <v/>
      </c>
      <c r="F157" s="247" t="str">
        <f t="shared" si="35"/>
        <v/>
      </c>
      <c r="G157" s="15" t="str">
        <f t="shared" si="36"/>
        <v/>
      </c>
      <c r="H157" s="246" t="str">
        <f t="shared" si="37"/>
        <v/>
      </c>
      <c r="I157" s="246" t="str">
        <f>IF(A157&lt;&gt;"",Settings!D153 + MIN(0,SUM(B157:D157)+F157-H157),"")</f>
        <v/>
      </c>
      <c r="J157" s="246" t="str">
        <f t="shared" si="38"/>
        <v/>
      </c>
      <c r="K157" s="16"/>
    </row>
    <row r="158" spans="1:11" x14ac:dyDescent="0.2">
      <c r="A158" s="6" t="str">
        <f>IF(AND(Settings!C154&lt;&gt;"",Settings!C154&lt;&gt;"--"),Settings!C154,"")</f>
        <v/>
      </c>
      <c r="B158" s="246" t="str">
        <f t="shared" si="31"/>
        <v/>
      </c>
      <c r="C158" s="247" t="str">
        <f t="shared" si="32"/>
        <v/>
      </c>
      <c r="D158" s="247" t="str">
        <f t="shared" si="33"/>
        <v/>
      </c>
      <c r="E158" s="247" t="str">
        <f t="shared" si="34"/>
        <v/>
      </c>
      <c r="F158" s="247" t="str">
        <f t="shared" si="35"/>
        <v/>
      </c>
      <c r="G158" s="15" t="str">
        <f t="shared" si="36"/>
        <v/>
      </c>
      <c r="H158" s="246" t="str">
        <f t="shared" si="37"/>
        <v/>
      </c>
      <c r="I158" s="246" t="str">
        <f>IF(A158&lt;&gt;"",Settings!D154 + MIN(0,SUM(B158:D158)+F158-H158),"")</f>
        <v/>
      </c>
      <c r="J158" s="246" t="str">
        <f t="shared" si="38"/>
        <v/>
      </c>
      <c r="K158" s="16"/>
    </row>
    <row r="159" spans="1:11" x14ac:dyDescent="0.2">
      <c r="A159" s="6" t="str">
        <f>IF(AND(Settings!C155&lt;&gt;"",Settings!C155&lt;&gt;"--"),Settings!C155,"")</f>
        <v/>
      </c>
      <c r="B159" s="246" t="str">
        <f t="shared" si="31"/>
        <v/>
      </c>
      <c r="C159" s="247" t="str">
        <f t="shared" si="32"/>
        <v/>
      </c>
      <c r="D159" s="247" t="str">
        <f t="shared" si="33"/>
        <v/>
      </c>
      <c r="E159" s="247" t="str">
        <f t="shared" si="34"/>
        <v/>
      </c>
      <c r="F159" s="247" t="str">
        <f t="shared" si="35"/>
        <v/>
      </c>
      <c r="G159" s="15" t="str">
        <f t="shared" si="36"/>
        <v/>
      </c>
      <c r="H159" s="246" t="str">
        <f t="shared" si="37"/>
        <v/>
      </c>
      <c r="I159" s="246" t="str">
        <f>IF(A159&lt;&gt;"",Settings!D155 + MIN(0,SUM(B159:D159)+F159-H159),"")</f>
        <v/>
      </c>
      <c r="J159" s="246" t="str">
        <f t="shared" si="38"/>
        <v/>
      </c>
      <c r="K159" s="16"/>
    </row>
    <row r="160" spans="1:11" x14ac:dyDescent="0.2">
      <c r="A160" s="6" t="str">
        <f>IF(AND(Settings!C156&lt;&gt;"",Settings!C156&lt;&gt;"--"),Settings!C156,"")</f>
        <v/>
      </c>
      <c r="B160" s="246" t="str">
        <f t="shared" si="31"/>
        <v/>
      </c>
      <c r="C160" s="247" t="str">
        <f t="shared" si="32"/>
        <v/>
      </c>
      <c r="D160" s="247" t="str">
        <f t="shared" si="33"/>
        <v/>
      </c>
      <c r="E160" s="247" t="str">
        <f t="shared" si="34"/>
        <v/>
      </c>
      <c r="F160" s="247" t="str">
        <f t="shared" si="35"/>
        <v/>
      </c>
      <c r="G160" s="15" t="str">
        <f t="shared" si="36"/>
        <v/>
      </c>
      <c r="H160" s="246" t="str">
        <f t="shared" si="37"/>
        <v/>
      </c>
      <c r="I160" s="246" t="str">
        <f>IF(A160&lt;&gt;"",Settings!D156 + MIN(0,SUM(B160:D160)+F160-H160),"")</f>
        <v/>
      </c>
      <c r="J160" s="246" t="str">
        <f t="shared" si="38"/>
        <v/>
      </c>
      <c r="K160" s="16"/>
    </row>
    <row r="161" spans="1:11" x14ac:dyDescent="0.2">
      <c r="A161" s="6" t="str">
        <f>IF(AND(Settings!C157&lt;&gt;"",Settings!C157&lt;&gt;"--"),Settings!C157,"")</f>
        <v/>
      </c>
      <c r="B161" s="246" t="str">
        <f t="shared" si="31"/>
        <v/>
      </c>
      <c r="C161" s="247" t="str">
        <f t="shared" si="32"/>
        <v/>
      </c>
      <c r="D161" s="247" t="str">
        <f t="shared" si="33"/>
        <v/>
      </c>
      <c r="E161" s="247" t="str">
        <f t="shared" si="34"/>
        <v/>
      </c>
      <c r="F161" s="247" t="str">
        <f t="shared" si="35"/>
        <v/>
      </c>
      <c r="G161" s="15" t="str">
        <f t="shared" si="36"/>
        <v/>
      </c>
      <c r="H161" s="246" t="str">
        <f t="shared" si="37"/>
        <v/>
      </c>
      <c r="I161" s="246" t="str">
        <f>IF(A161&lt;&gt;"",Settings!D157 + MIN(0,SUM(B161:D161)+F161-H161),"")</f>
        <v/>
      </c>
      <c r="J161" s="246" t="str">
        <f t="shared" si="38"/>
        <v/>
      </c>
      <c r="K161" s="16"/>
    </row>
    <row r="162" spans="1:11" x14ac:dyDescent="0.2">
      <c r="A162" s="6" t="str">
        <f>IF(AND(Settings!C158&lt;&gt;"",Settings!C158&lt;&gt;"--"),Settings!C158,"")</f>
        <v/>
      </c>
      <c r="B162" s="246" t="str">
        <f t="shared" si="31"/>
        <v/>
      </c>
      <c r="C162" s="247" t="str">
        <f t="shared" si="32"/>
        <v/>
      </c>
      <c r="D162" s="247" t="str">
        <f t="shared" si="33"/>
        <v/>
      </c>
      <c r="E162" s="247" t="str">
        <f t="shared" si="34"/>
        <v/>
      </c>
      <c r="F162" s="247" t="str">
        <f t="shared" si="35"/>
        <v/>
      </c>
      <c r="G162" s="15" t="str">
        <f t="shared" si="36"/>
        <v/>
      </c>
      <c r="H162" s="246" t="str">
        <f t="shared" si="37"/>
        <v/>
      </c>
      <c r="I162" s="246" t="str">
        <f>IF(A162&lt;&gt;"",Settings!D158 + MIN(0,SUM(B162:D162)+F162-H162),"")</f>
        <v/>
      </c>
      <c r="J162" s="246" t="str">
        <f t="shared" si="38"/>
        <v/>
      </c>
      <c r="K162" s="16"/>
    </row>
    <row r="163" spans="1:11" x14ac:dyDescent="0.2">
      <c r="A163" s="6" t="str">
        <f>IF(AND(Settings!C159&lt;&gt;"",Settings!C159&lt;&gt;"--"),Settings!C159,"")</f>
        <v/>
      </c>
      <c r="B163" s="246" t="str">
        <f t="shared" si="31"/>
        <v/>
      </c>
      <c r="C163" s="247" t="str">
        <f t="shared" si="32"/>
        <v/>
      </c>
      <c r="D163" s="247" t="str">
        <f t="shared" si="33"/>
        <v/>
      </c>
      <c r="E163" s="247" t="str">
        <f t="shared" si="34"/>
        <v/>
      </c>
      <c r="F163" s="247" t="str">
        <f t="shared" si="35"/>
        <v/>
      </c>
      <c r="G163" s="15" t="str">
        <f t="shared" si="36"/>
        <v/>
      </c>
      <c r="H163" s="246" t="str">
        <f t="shared" si="37"/>
        <v/>
      </c>
      <c r="I163" s="246" t="str">
        <f>IF(A163&lt;&gt;"",Settings!D159 + MIN(0,SUM(B163:D163)+F163-H163),"")</f>
        <v/>
      </c>
      <c r="J163" s="246" t="str">
        <f t="shared" si="38"/>
        <v/>
      </c>
      <c r="K163" s="16"/>
    </row>
    <row r="164" spans="1:11" x14ac:dyDescent="0.2">
      <c r="A164" s="6" t="str">
        <f>IF(AND(Settings!C160&lt;&gt;"",Settings!C160&lt;&gt;"--"),Settings!C160,"")</f>
        <v/>
      </c>
      <c r="B164" s="246" t="str">
        <f t="shared" si="31"/>
        <v/>
      </c>
      <c r="C164" s="247" t="str">
        <f t="shared" si="32"/>
        <v/>
      </c>
      <c r="D164" s="247" t="str">
        <f t="shared" si="33"/>
        <v/>
      </c>
      <c r="E164" s="247" t="str">
        <f t="shared" si="34"/>
        <v/>
      </c>
      <c r="F164" s="247" t="str">
        <f t="shared" si="35"/>
        <v/>
      </c>
      <c r="G164" s="15" t="str">
        <f t="shared" si="36"/>
        <v/>
      </c>
      <c r="H164" s="246" t="str">
        <f t="shared" si="37"/>
        <v/>
      </c>
      <c r="I164" s="246" t="str">
        <f>IF(A164&lt;&gt;"",Settings!D160 + MIN(0,SUM(B164:D164)+F164-H164),"")</f>
        <v/>
      </c>
      <c r="J164" s="246" t="str">
        <f t="shared" si="38"/>
        <v/>
      </c>
      <c r="K164" s="16"/>
    </row>
    <row r="165" spans="1:11" x14ac:dyDescent="0.2">
      <c r="A165" s="6" t="str">
        <f>IF(AND(Settings!C161&lt;&gt;"",Settings!C161&lt;&gt;"--"),Settings!C161,"")</f>
        <v/>
      </c>
      <c r="B165" s="246" t="str">
        <f t="shared" si="31"/>
        <v/>
      </c>
      <c r="C165" s="247" t="str">
        <f t="shared" si="32"/>
        <v/>
      </c>
      <c r="D165" s="247" t="str">
        <f t="shared" si="33"/>
        <v/>
      </c>
      <c r="E165" s="247" t="str">
        <f t="shared" si="34"/>
        <v/>
      </c>
      <c r="F165" s="247" t="str">
        <f t="shared" si="35"/>
        <v/>
      </c>
      <c r="G165" s="15" t="str">
        <f t="shared" si="36"/>
        <v/>
      </c>
      <c r="H165" s="246" t="str">
        <f t="shared" si="37"/>
        <v/>
      </c>
      <c r="I165" s="246" t="str">
        <f>IF(A165&lt;&gt;"",Settings!D161 + MIN(0,SUM(B165:D165)+F165-H165),"")</f>
        <v/>
      </c>
      <c r="J165" s="246" t="str">
        <f t="shared" si="38"/>
        <v/>
      </c>
      <c r="K165" s="16"/>
    </row>
    <row r="166" spans="1:11" x14ac:dyDescent="0.2">
      <c r="A166" s="6" t="str">
        <f>IF(AND(Settings!C162&lt;&gt;"",Settings!C162&lt;&gt;"--"),Settings!C162,"")</f>
        <v/>
      </c>
      <c r="B166" s="246" t="str">
        <f t="shared" si="31"/>
        <v/>
      </c>
      <c r="C166" s="247" t="str">
        <f t="shared" si="32"/>
        <v/>
      </c>
      <c r="D166" s="247" t="str">
        <f t="shared" si="33"/>
        <v/>
      </c>
      <c r="E166" s="247" t="str">
        <f t="shared" si="34"/>
        <v/>
      </c>
      <c r="F166" s="247" t="str">
        <f t="shared" si="35"/>
        <v/>
      </c>
      <c r="G166" s="15" t="str">
        <f t="shared" si="36"/>
        <v/>
      </c>
      <c r="H166" s="246" t="str">
        <f t="shared" si="37"/>
        <v/>
      </c>
      <c r="I166" s="246" t="str">
        <f>IF(A166&lt;&gt;"",Settings!D162 + MIN(0,SUM(B166:D166)+F166-H166),"")</f>
        <v/>
      </c>
      <c r="J166" s="246" t="str">
        <f t="shared" si="38"/>
        <v/>
      </c>
      <c r="K166" s="16"/>
    </row>
    <row r="167" spans="1:11" x14ac:dyDescent="0.2">
      <c r="A167" s="6" t="str">
        <f>IF(AND(Settings!C163&lt;&gt;"",Settings!C163&lt;&gt;"--"),Settings!C163,"")</f>
        <v/>
      </c>
      <c r="B167" s="246" t="str">
        <f t="shared" si="31"/>
        <v/>
      </c>
      <c r="C167" s="247" t="str">
        <f t="shared" si="32"/>
        <v/>
      </c>
      <c r="D167" s="247" t="str">
        <f t="shared" si="33"/>
        <v/>
      </c>
      <c r="E167" s="247" t="str">
        <f t="shared" si="34"/>
        <v/>
      </c>
      <c r="F167" s="247" t="str">
        <f t="shared" si="35"/>
        <v/>
      </c>
      <c r="G167" s="15" t="str">
        <f t="shared" si="36"/>
        <v/>
      </c>
      <c r="H167" s="246" t="str">
        <f t="shared" si="37"/>
        <v/>
      </c>
      <c r="I167" s="246" t="str">
        <f>IF(A167&lt;&gt;"",Settings!D163 + MIN(0,SUM(B167:D167)+F167-H167),"")</f>
        <v/>
      </c>
      <c r="J167" s="246" t="str">
        <f t="shared" si="38"/>
        <v/>
      </c>
      <c r="K167" s="16"/>
    </row>
    <row r="168" spans="1:11" x14ac:dyDescent="0.2">
      <c r="A168" s="6" t="str">
        <f>IF(AND(Settings!C164&lt;&gt;"",Settings!C164&lt;&gt;"--"),Settings!C164,"")</f>
        <v/>
      </c>
      <c r="B168" s="246" t="str">
        <f t="shared" si="31"/>
        <v/>
      </c>
      <c r="C168" s="247" t="str">
        <f t="shared" si="32"/>
        <v/>
      </c>
      <c r="D168" s="247" t="str">
        <f t="shared" si="33"/>
        <v/>
      </c>
      <c r="E168" s="247" t="str">
        <f t="shared" si="34"/>
        <v/>
      </c>
      <c r="F168" s="247" t="str">
        <f t="shared" si="35"/>
        <v/>
      </c>
      <c r="G168" s="15" t="str">
        <f t="shared" si="36"/>
        <v/>
      </c>
      <c r="H168" s="246" t="str">
        <f t="shared" si="37"/>
        <v/>
      </c>
      <c r="I168" s="246" t="str">
        <f>IF(A168&lt;&gt;"",Settings!D164 + MIN(0,SUM(B168:D168)+F168-H168),"")</f>
        <v/>
      </c>
      <c r="J168" s="246" t="str">
        <f t="shared" si="38"/>
        <v/>
      </c>
      <c r="K168" s="16"/>
    </row>
    <row r="169" spans="1:11" x14ac:dyDescent="0.2">
      <c r="A169" s="6" t="str">
        <f>IF(AND(Settings!C165&lt;&gt;"",Settings!C165&lt;&gt;"--"),Settings!C165,"")</f>
        <v/>
      </c>
      <c r="B169" s="246" t="str">
        <f t="shared" si="31"/>
        <v/>
      </c>
      <c r="C169" s="247" t="str">
        <f t="shared" si="32"/>
        <v/>
      </c>
      <c r="D169" s="247" t="str">
        <f t="shared" si="33"/>
        <v/>
      </c>
      <c r="E169" s="247" t="str">
        <f t="shared" si="34"/>
        <v/>
      </c>
      <c r="F169" s="247" t="str">
        <f t="shared" si="35"/>
        <v/>
      </c>
      <c r="G169" s="15" t="str">
        <f t="shared" si="36"/>
        <v/>
      </c>
      <c r="H169" s="246" t="str">
        <f t="shared" si="37"/>
        <v/>
      </c>
      <c r="I169" s="246" t="str">
        <f>IF(A169&lt;&gt;"",Settings!D165 + MIN(0,SUM(B169:D169)+F169-H169),"")</f>
        <v/>
      </c>
      <c r="J169" s="246" t="str">
        <f t="shared" si="38"/>
        <v/>
      </c>
      <c r="K169" s="16"/>
    </row>
    <row r="170" spans="1:11" x14ac:dyDescent="0.2">
      <c r="A170" s="6" t="str">
        <f>IF(AND(Settings!C166&lt;&gt;"",Settings!C166&lt;&gt;"--"),Settings!C166,"")</f>
        <v/>
      </c>
      <c r="B170" s="246" t="str">
        <f t="shared" si="31"/>
        <v/>
      </c>
      <c r="C170" s="247" t="str">
        <f t="shared" si="32"/>
        <v/>
      </c>
      <c r="D170" s="247" t="str">
        <f t="shared" si="33"/>
        <v/>
      </c>
      <c r="E170" s="247" t="str">
        <f t="shared" si="34"/>
        <v/>
      </c>
      <c r="F170" s="247" t="str">
        <f t="shared" si="35"/>
        <v/>
      </c>
      <c r="G170" s="15" t="str">
        <f t="shared" si="36"/>
        <v/>
      </c>
      <c r="H170" s="246" t="str">
        <f t="shared" si="37"/>
        <v/>
      </c>
      <c r="I170" s="246" t="str">
        <f>IF(A170&lt;&gt;"",Settings!D166 + MIN(0,SUM(B170:D170)+F170-H170),"")</f>
        <v/>
      </c>
      <c r="J170" s="246" t="str">
        <f t="shared" si="38"/>
        <v/>
      </c>
      <c r="K170" s="16"/>
    </row>
    <row r="171" spans="1:11" x14ac:dyDescent="0.2">
      <c r="A171" s="6" t="str">
        <f>IF(AND(Settings!C167&lt;&gt;"",Settings!C167&lt;&gt;"--"),Settings!C167,"")</f>
        <v/>
      </c>
      <c r="B171" s="246" t="str">
        <f t="shared" si="31"/>
        <v/>
      </c>
      <c r="C171" s="247" t="str">
        <f t="shared" si="32"/>
        <v/>
      </c>
      <c r="D171" s="247" t="str">
        <f t="shared" si="33"/>
        <v/>
      </c>
      <c r="E171" s="247" t="str">
        <f t="shared" si="34"/>
        <v/>
      </c>
      <c r="F171" s="247" t="str">
        <f t="shared" si="35"/>
        <v/>
      </c>
      <c r="G171" s="15" t="str">
        <f t="shared" si="36"/>
        <v/>
      </c>
      <c r="H171" s="246" t="str">
        <f t="shared" si="37"/>
        <v/>
      </c>
      <c r="I171" s="246" t="str">
        <f>IF(A171&lt;&gt;"",Settings!D167 + MIN(0,SUM(B171:D171)+F171-H171),"")</f>
        <v/>
      </c>
      <c r="J171" s="246" t="str">
        <f t="shared" si="38"/>
        <v/>
      </c>
      <c r="K171" s="16"/>
    </row>
    <row r="172" spans="1:11" x14ac:dyDescent="0.2">
      <c r="A172" s="6" t="str">
        <f>IF(AND(Settings!C168&lt;&gt;"",Settings!C168&lt;&gt;"--"),Settings!C168,"")</f>
        <v/>
      </c>
      <c r="B172" s="246" t="str">
        <f t="shared" si="31"/>
        <v/>
      </c>
      <c r="C172" s="247" t="str">
        <f t="shared" si="32"/>
        <v/>
      </c>
      <c r="D172" s="247" t="str">
        <f t="shared" si="33"/>
        <v/>
      </c>
      <c r="E172" s="247" t="str">
        <f t="shared" si="34"/>
        <v/>
      </c>
      <c r="F172" s="247" t="str">
        <f t="shared" si="35"/>
        <v/>
      </c>
      <c r="G172" s="15" t="str">
        <f t="shared" si="36"/>
        <v/>
      </c>
      <c r="H172" s="246" t="str">
        <f t="shared" si="37"/>
        <v/>
      </c>
      <c r="I172" s="246" t="str">
        <f>IF(A172&lt;&gt;"",Settings!D168 + MIN(0,SUM(B172:D172)+F172-H172),"")</f>
        <v/>
      </c>
      <c r="J172" s="246" t="str">
        <f t="shared" si="38"/>
        <v/>
      </c>
      <c r="K172" s="16"/>
    </row>
    <row r="173" spans="1:11" x14ac:dyDescent="0.2">
      <c r="A173" s="6" t="str">
        <f>IF(AND(Settings!C169&lt;&gt;"",Settings!C169&lt;&gt;"--"),Settings!C169,"")</f>
        <v/>
      </c>
      <c r="B173" s="246" t="str">
        <f t="shared" si="31"/>
        <v/>
      </c>
      <c r="C173" s="247" t="str">
        <f t="shared" si="32"/>
        <v/>
      </c>
      <c r="D173" s="247" t="str">
        <f t="shared" si="33"/>
        <v/>
      </c>
      <c r="E173" s="247" t="str">
        <f t="shared" si="34"/>
        <v/>
      </c>
      <c r="F173" s="247" t="str">
        <f t="shared" si="35"/>
        <v/>
      </c>
      <c r="G173" s="15" t="str">
        <f t="shared" si="36"/>
        <v/>
      </c>
      <c r="H173" s="246" t="str">
        <f t="shared" si="37"/>
        <v/>
      </c>
      <c r="I173" s="246" t="str">
        <f>IF(A173&lt;&gt;"",Settings!D169 + MIN(0,SUM(B173:D173)+F173-H173),"")</f>
        <v/>
      </c>
      <c r="J173" s="246" t="str">
        <f t="shared" si="38"/>
        <v/>
      </c>
      <c r="K173" s="16"/>
    </row>
    <row r="174" spans="1:11" x14ac:dyDescent="0.2">
      <c r="A174" s="6" t="str">
        <f>IF(AND(Settings!C170&lt;&gt;"",Settings!C170&lt;&gt;"--"),Settings!C170,"")</f>
        <v/>
      </c>
      <c r="B174" s="246" t="str">
        <f t="shared" si="31"/>
        <v/>
      </c>
      <c r="C174" s="247" t="str">
        <f t="shared" si="32"/>
        <v/>
      </c>
      <c r="D174" s="247" t="str">
        <f t="shared" si="33"/>
        <v/>
      </c>
      <c r="E174" s="247" t="str">
        <f t="shared" si="34"/>
        <v/>
      </c>
      <c r="F174" s="247" t="str">
        <f t="shared" si="35"/>
        <v/>
      </c>
      <c r="G174" s="15" t="str">
        <f t="shared" si="36"/>
        <v/>
      </c>
      <c r="H174" s="246" t="str">
        <f t="shared" si="37"/>
        <v/>
      </c>
      <c r="I174" s="246" t="str">
        <f>IF(A174&lt;&gt;"",Settings!D170 + MIN(0,SUM(B174:D174)+F174-H174),"")</f>
        <v/>
      </c>
      <c r="J174" s="246" t="str">
        <f t="shared" si="38"/>
        <v/>
      </c>
      <c r="K174" s="16"/>
    </row>
    <row r="175" spans="1:11" x14ac:dyDescent="0.2">
      <c r="A175" s="6" t="str">
        <f>IF(AND(Settings!C171&lt;&gt;"",Settings!C171&lt;&gt;"--"),Settings!C171,"")</f>
        <v/>
      </c>
      <c r="B175" s="246" t="str">
        <f t="shared" si="31"/>
        <v/>
      </c>
      <c r="C175" s="247" t="str">
        <f t="shared" si="32"/>
        <v/>
      </c>
      <c r="D175" s="247" t="str">
        <f t="shared" si="33"/>
        <v/>
      </c>
      <c r="E175" s="247" t="str">
        <f t="shared" si="34"/>
        <v/>
      </c>
      <c r="F175" s="247" t="str">
        <f t="shared" si="35"/>
        <v/>
      </c>
      <c r="G175" s="15" t="str">
        <f t="shared" si="36"/>
        <v/>
      </c>
      <c r="H175" s="246" t="str">
        <f t="shared" si="37"/>
        <v/>
      </c>
      <c r="I175" s="246" t="str">
        <f>IF(A175&lt;&gt;"",Settings!D171 + MIN(0,SUM(B175:D175)+F175-H175),"")</f>
        <v/>
      </c>
      <c r="J175" s="246" t="str">
        <f t="shared" si="38"/>
        <v/>
      </c>
      <c r="K175" s="16"/>
    </row>
    <row r="176" spans="1:11" x14ac:dyDescent="0.2">
      <c r="A176" s="6" t="str">
        <f>IF(AND(Settings!C172&lt;&gt;"",Settings!C172&lt;&gt;"--"),Settings!C172,"")</f>
        <v/>
      </c>
      <c r="B176" s="246" t="str">
        <f t="shared" si="31"/>
        <v/>
      </c>
      <c r="C176" s="247" t="str">
        <f t="shared" si="32"/>
        <v/>
      </c>
      <c r="D176" s="247" t="str">
        <f t="shared" si="33"/>
        <v/>
      </c>
      <c r="E176" s="247" t="str">
        <f t="shared" si="34"/>
        <v/>
      </c>
      <c r="F176" s="247" t="str">
        <f t="shared" si="35"/>
        <v/>
      </c>
      <c r="G176" s="15" t="str">
        <f t="shared" si="36"/>
        <v/>
      </c>
      <c r="H176" s="246" t="str">
        <f t="shared" si="37"/>
        <v/>
      </c>
      <c r="I176" s="246" t="str">
        <f>IF(A176&lt;&gt;"",Settings!D172 + MIN(0,SUM(B176:D176)+F176-H176),"")</f>
        <v/>
      </c>
      <c r="J176" s="246" t="str">
        <f t="shared" si="38"/>
        <v/>
      </c>
      <c r="K176" s="16"/>
    </row>
    <row r="177" spans="1:11" x14ac:dyDescent="0.2">
      <c r="A177" s="6" t="str">
        <f>IF(AND(Settings!C173&lt;&gt;"",Settings!C173&lt;&gt;"--"),Settings!C173,"")</f>
        <v/>
      </c>
      <c r="B177" s="246" t="str">
        <f t="shared" si="31"/>
        <v/>
      </c>
      <c r="C177" s="247" t="str">
        <f t="shared" si="32"/>
        <v/>
      </c>
      <c r="D177" s="247" t="str">
        <f t="shared" si="33"/>
        <v/>
      </c>
      <c r="E177" s="247" t="str">
        <f t="shared" si="34"/>
        <v/>
      </c>
      <c r="F177" s="247" t="str">
        <f t="shared" si="35"/>
        <v/>
      </c>
      <c r="G177" s="15" t="str">
        <f t="shared" si="36"/>
        <v/>
      </c>
      <c r="H177" s="246" t="str">
        <f t="shared" si="37"/>
        <v/>
      </c>
      <c r="I177" s="246" t="str">
        <f>IF(A177&lt;&gt;"",Settings!D173 + MIN(0,SUM(B177:D177)+F177-H177),"")</f>
        <v/>
      </c>
      <c r="J177" s="246" t="str">
        <f t="shared" si="38"/>
        <v/>
      </c>
      <c r="K177" s="16"/>
    </row>
    <row r="178" spans="1:11" x14ac:dyDescent="0.2">
      <c r="A178" s="6" t="str">
        <f>IF(AND(Settings!C174&lt;&gt;"",Settings!C174&lt;&gt;"--"),Settings!C174,"")</f>
        <v/>
      </c>
      <c r="B178" s="246" t="str">
        <f t="shared" si="31"/>
        <v/>
      </c>
      <c r="C178" s="247" t="str">
        <f t="shared" si="32"/>
        <v/>
      </c>
      <c r="D178" s="247" t="str">
        <f t="shared" si="33"/>
        <v/>
      </c>
      <c r="E178" s="247" t="str">
        <f t="shared" si="34"/>
        <v/>
      </c>
      <c r="F178" s="247" t="str">
        <f t="shared" si="35"/>
        <v/>
      </c>
      <c r="G178" s="15" t="str">
        <f t="shared" si="36"/>
        <v/>
      </c>
      <c r="H178" s="246" t="str">
        <f t="shared" si="37"/>
        <v/>
      </c>
      <c r="I178" s="246" t="str">
        <f>IF(A178&lt;&gt;"",Settings!D174 + MIN(0,SUM(B178:D178)+F178-H178),"")</f>
        <v/>
      </c>
      <c r="J178" s="246" t="str">
        <f t="shared" si="38"/>
        <v/>
      </c>
      <c r="K178" s="16"/>
    </row>
    <row r="179" spans="1:11" x14ac:dyDescent="0.2">
      <c r="A179" s="6" t="str">
        <f>IF(AND(Settings!C175&lt;&gt;"",Settings!C175&lt;&gt;"--"),Settings!C175,"")</f>
        <v/>
      </c>
      <c r="B179" s="246" t="str">
        <f t="shared" si="31"/>
        <v/>
      </c>
      <c r="C179" s="247" t="str">
        <f t="shared" si="32"/>
        <v/>
      </c>
      <c r="D179" s="247" t="str">
        <f t="shared" si="33"/>
        <v/>
      </c>
      <c r="E179" s="247" t="str">
        <f t="shared" si="34"/>
        <v/>
      </c>
      <c r="F179" s="247" t="str">
        <f t="shared" si="35"/>
        <v/>
      </c>
      <c r="G179" s="15" t="str">
        <f t="shared" si="36"/>
        <v/>
      </c>
      <c r="H179" s="246" t="str">
        <f t="shared" si="37"/>
        <v/>
      </c>
      <c r="I179" s="246" t="str">
        <f>IF(A179&lt;&gt;"",Settings!D175 + MIN(0,SUM(B179:D179)+F179-H179),"")</f>
        <v/>
      </c>
      <c r="J179" s="246" t="str">
        <f t="shared" si="38"/>
        <v/>
      </c>
      <c r="K179" s="16"/>
    </row>
    <row r="180" spans="1:11" x14ac:dyDescent="0.2">
      <c r="A180" s="6" t="str">
        <f>IF(AND(Settings!C176&lt;&gt;"",Settings!C176&lt;&gt;"--"),Settings!C176,"")</f>
        <v/>
      </c>
      <c r="B180" s="246" t="str">
        <f t="shared" si="31"/>
        <v/>
      </c>
      <c r="C180" s="247" t="str">
        <f t="shared" si="32"/>
        <v/>
      </c>
      <c r="D180" s="247" t="str">
        <f t="shared" si="33"/>
        <v/>
      </c>
      <c r="E180" s="247" t="str">
        <f t="shared" si="34"/>
        <v/>
      </c>
      <c r="F180" s="247" t="str">
        <f t="shared" si="35"/>
        <v/>
      </c>
      <c r="G180" s="15" t="str">
        <f t="shared" si="36"/>
        <v/>
      </c>
      <c r="H180" s="246" t="str">
        <f t="shared" si="37"/>
        <v/>
      </c>
      <c r="I180" s="246" t="str">
        <f>IF(A180&lt;&gt;"",Settings!D176 + MIN(0,SUM(B180:D180)+F180-H180),"")</f>
        <v/>
      </c>
      <c r="J180" s="246" t="str">
        <f t="shared" si="38"/>
        <v/>
      </c>
      <c r="K180" s="16"/>
    </row>
    <row r="181" spans="1:11" x14ac:dyDescent="0.2">
      <c r="A181" s="6" t="str">
        <f>IF(AND(Settings!C177&lt;&gt;"",Settings!C177&lt;&gt;"--"),Settings!C177,"")</f>
        <v/>
      </c>
      <c r="B181" s="246" t="str">
        <f t="shared" si="31"/>
        <v/>
      </c>
      <c r="C181" s="247" t="str">
        <f t="shared" si="32"/>
        <v/>
      </c>
      <c r="D181" s="247" t="str">
        <f t="shared" si="33"/>
        <v/>
      </c>
      <c r="E181" s="247" t="str">
        <f t="shared" si="34"/>
        <v/>
      </c>
      <c r="F181" s="247" t="str">
        <f t="shared" si="35"/>
        <v/>
      </c>
      <c r="G181" s="15" t="str">
        <f t="shared" si="36"/>
        <v/>
      </c>
      <c r="H181" s="246" t="str">
        <f t="shared" si="37"/>
        <v/>
      </c>
      <c r="I181" s="246" t="str">
        <f>IF(A181&lt;&gt;"",Settings!D177 + MIN(0,SUM(B181:D181)+F181-H181),"")</f>
        <v/>
      </c>
      <c r="J181" s="246" t="str">
        <f t="shared" si="38"/>
        <v/>
      </c>
      <c r="K181" s="16"/>
    </row>
    <row r="182" spans="1:11" x14ac:dyDescent="0.2">
      <c r="A182" s="6" t="str">
        <f>IF(AND(Settings!C178&lt;&gt;"",Settings!C178&lt;&gt;"--"),Settings!C178,"")</f>
        <v/>
      </c>
      <c r="B182" s="246" t="str">
        <f t="shared" si="31"/>
        <v/>
      </c>
      <c r="C182" s="247" t="str">
        <f t="shared" si="32"/>
        <v/>
      </c>
      <c r="D182" s="247" t="str">
        <f t="shared" si="33"/>
        <v/>
      </c>
      <c r="E182" s="247" t="str">
        <f t="shared" si="34"/>
        <v/>
      </c>
      <c r="F182" s="247" t="str">
        <f t="shared" si="35"/>
        <v/>
      </c>
      <c r="G182" s="15" t="str">
        <f t="shared" si="36"/>
        <v/>
      </c>
      <c r="H182" s="246" t="str">
        <f t="shared" si="37"/>
        <v/>
      </c>
      <c r="I182" s="246" t="str">
        <f>IF(A182&lt;&gt;"",Settings!D178 + MIN(0,SUM(B182:D182)+F182-H182),"")</f>
        <v/>
      </c>
      <c r="J182" s="246" t="str">
        <f t="shared" si="38"/>
        <v/>
      </c>
      <c r="K182" s="16"/>
    </row>
    <row r="183" spans="1:11" x14ac:dyDescent="0.2">
      <c r="A183" s="6" t="str">
        <f>IF(AND(Settings!C179&lt;&gt;"",Settings!C179&lt;&gt;"--"),Settings!C179,"")</f>
        <v/>
      </c>
      <c r="B183" s="246" t="str">
        <f t="shared" si="31"/>
        <v/>
      </c>
      <c r="C183" s="247" t="str">
        <f t="shared" si="32"/>
        <v/>
      </c>
      <c r="D183" s="247" t="str">
        <f t="shared" si="33"/>
        <v/>
      </c>
      <c r="E183" s="247" t="str">
        <f t="shared" si="34"/>
        <v/>
      </c>
      <c r="F183" s="247" t="str">
        <f t="shared" si="35"/>
        <v/>
      </c>
      <c r="G183" s="15" t="str">
        <f t="shared" si="36"/>
        <v/>
      </c>
      <c r="H183" s="246" t="str">
        <f t="shared" si="37"/>
        <v/>
      </c>
      <c r="I183" s="246" t="str">
        <f>IF(A183&lt;&gt;"",Settings!D179 + MIN(0,SUM(B183:D183)+F183-H183),"")</f>
        <v/>
      </c>
      <c r="J183" s="246" t="str">
        <f t="shared" si="38"/>
        <v/>
      </c>
      <c r="K183" s="16"/>
    </row>
    <row r="184" spans="1:11" x14ac:dyDescent="0.2">
      <c r="A184" s="6" t="str">
        <f>IF(AND(Settings!C180&lt;&gt;"",Settings!C180&lt;&gt;"--"),Settings!C180,"")</f>
        <v/>
      </c>
      <c r="B184" s="246" t="str">
        <f t="shared" si="31"/>
        <v/>
      </c>
      <c r="C184" s="247" t="str">
        <f t="shared" si="32"/>
        <v/>
      </c>
      <c r="D184" s="247" t="str">
        <f t="shared" si="33"/>
        <v/>
      </c>
      <c r="E184" s="247" t="str">
        <f t="shared" si="34"/>
        <v/>
      </c>
      <c r="F184" s="247" t="str">
        <f t="shared" si="35"/>
        <v/>
      </c>
      <c r="G184" s="15" t="str">
        <f t="shared" si="36"/>
        <v/>
      </c>
      <c r="H184" s="246" t="str">
        <f t="shared" si="37"/>
        <v/>
      </c>
      <c r="I184" s="246" t="str">
        <f>IF(A184&lt;&gt;"",Settings!D180 + MIN(0,SUM(B184:D184)+F184-H184),"")</f>
        <v/>
      </c>
      <c r="J184" s="246" t="str">
        <f t="shared" si="38"/>
        <v/>
      </c>
      <c r="K184" s="16"/>
    </row>
    <row r="185" spans="1:11" x14ac:dyDescent="0.2">
      <c r="A185" s="6" t="str">
        <f>IF(AND(Settings!C181&lt;&gt;"",Settings!C181&lt;&gt;"--"),Settings!C181,"")</f>
        <v/>
      </c>
      <c r="B185" s="246" t="str">
        <f t="shared" si="31"/>
        <v/>
      </c>
      <c r="C185" s="247" t="str">
        <f t="shared" si="32"/>
        <v/>
      </c>
      <c r="D185" s="247" t="str">
        <f t="shared" si="33"/>
        <v/>
      </c>
      <c r="E185" s="247" t="str">
        <f t="shared" si="34"/>
        <v/>
      </c>
      <c r="F185" s="247" t="str">
        <f t="shared" si="35"/>
        <v/>
      </c>
      <c r="G185" s="15" t="str">
        <f t="shared" si="36"/>
        <v/>
      </c>
      <c r="H185" s="246" t="str">
        <f t="shared" si="37"/>
        <v/>
      </c>
      <c r="I185" s="246" t="str">
        <f>IF(A185&lt;&gt;"",Settings!D181 + MIN(0,SUM(B185:D185)+F185-H185),"")</f>
        <v/>
      </c>
      <c r="J185" s="246" t="str">
        <f t="shared" si="38"/>
        <v/>
      </c>
      <c r="K185" s="16"/>
    </row>
    <row r="186" spans="1:11" x14ac:dyDescent="0.2">
      <c r="A186" s="6" t="str">
        <f>IF(AND(Settings!C182&lt;&gt;"",Settings!C182&lt;&gt;"--"),Settings!C182,"")</f>
        <v/>
      </c>
      <c r="B186" s="246" t="str">
        <f t="shared" si="31"/>
        <v/>
      </c>
      <c r="C186" s="247" t="str">
        <f t="shared" si="32"/>
        <v/>
      </c>
      <c r="D186" s="247" t="str">
        <f t="shared" si="33"/>
        <v/>
      </c>
      <c r="E186" s="247" t="str">
        <f t="shared" si="34"/>
        <v/>
      </c>
      <c r="F186" s="247" t="str">
        <f t="shared" si="35"/>
        <v/>
      </c>
      <c r="G186" s="15" t="str">
        <f t="shared" si="36"/>
        <v/>
      </c>
      <c r="H186" s="246" t="str">
        <f t="shared" si="37"/>
        <v/>
      </c>
      <c r="I186" s="246" t="str">
        <f>IF(A186&lt;&gt;"",Settings!D182 + MIN(0,SUM(B186:D186)+F186-H186),"")</f>
        <v/>
      </c>
      <c r="J186" s="246" t="str">
        <f t="shared" si="38"/>
        <v/>
      </c>
      <c r="K186" s="16"/>
    </row>
    <row r="187" spans="1:11" x14ac:dyDescent="0.2">
      <c r="A187" s="6" t="str">
        <f>IF(AND(Settings!C183&lt;&gt;"",Settings!C183&lt;&gt;"--"),Settings!C183,"")</f>
        <v/>
      </c>
      <c r="B187" s="246" t="str">
        <f t="shared" si="31"/>
        <v/>
      </c>
      <c r="C187" s="247" t="str">
        <f t="shared" si="32"/>
        <v/>
      </c>
      <c r="D187" s="247" t="str">
        <f t="shared" si="33"/>
        <v/>
      </c>
      <c r="E187" s="247" t="str">
        <f t="shared" si="34"/>
        <v/>
      </c>
      <c r="F187" s="247" t="str">
        <f t="shared" si="35"/>
        <v/>
      </c>
      <c r="G187" s="15" t="str">
        <f t="shared" si="36"/>
        <v/>
      </c>
      <c r="H187" s="246" t="str">
        <f t="shared" si="37"/>
        <v/>
      </c>
      <c r="I187" s="246" t="str">
        <f>IF(A187&lt;&gt;"",Settings!D183 + MIN(0,SUM(B187:D187)+F187-H187),"")</f>
        <v/>
      </c>
      <c r="J187" s="246" t="str">
        <f t="shared" si="38"/>
        <v/>
      </c>
      <c r="K187" s="16"/>
    </row>
    <row r="188" spans="1:11" x14ac:dyDescent="0.2">
      <c r="A188" s="6" t="str">
        <f>IF(AND(Settings!C184&lt;&gt;"",Settings!C184&lt;&gt;"--"),Settings!C184,"")</f>
        <v/>
      </c>
      <c r="B188" s="246" t="str">
        <f t="shared" si="31"/>
        <v/>
      </c>
      <c r="C188" s="247" t="str">
        <f t="shared" si="32"/>
        <v/>
      </c>
      <c r="D188" s="247" t="str">
        <f t="shared" si="33"/>
        <v/>
      </c>
      <c r="E188" s="247" t="str">
        <f t="shared" si="34"/>
        <v/>
      </c>
      <c r="F188" s="247" t="str">
        <f t="shared" si="35"/>
        <v/>
      </c>
      <c r="G188" s="15" t="str">
        <f t="shared" si="36"/>
        <v/>
      </c>
      <c r="H188" s="246" t="str">
        <f t="shared" si="37"/>
        <v/>
      </c>
      <c r="I188" s="246" t="str">
        <f>IF(A188&lt;&gt;"",Settings!D184 + MIN(0,SUM(B188:D188)+F188-H188),"")</f>
        <v/>
      </c>
      <c r="J188" s="246" t="str">
        <f t="shared" si="38"/>
        <v/>
      </c>
      <c r="K188" s="16"/>
    </row>
    <row r="189" spans="1:11" x14ac:dyDescent="0.2">
      <c r="A189" s="6" t="str">
        <f>IF(AND(Settings!C185&lt;&gt;"",Settings!C185&lt;&gt;"--"),Settings!C185,"")</f>
        <v/>
      </c>
      <c r="B189" s="246" t="str">
        <f t="shared" si="31"/>
        <v/>
      </c>
      <c r="C189" s="247" t="str">
        <f t="shared" si="32"/>
        <v/>
      </c>
      <c r="D189" s="247" t="str">
        <f t="shared" si="33"/>
        <v/>
      </c>
      <c r="E189" s="247" t="str">
        <f t="shared" si="34"/>
        <v/>
      </c>
      <c r="F189" s="247" t="str">
        <f t="shared" si="35"/>
        <v/>
      </c>
      <c r="G189" s="15" t="str">
        <f t="shared" si="36"/>
        <v/>
      </c>
      <c r="H189" s="246" t="str">
        <f t="shared" si="37"/>
        <v/>
      </c>
      <c r="I189" s="246" t="str">
        <f>IF(A189&lt;&gt;"",Settings!D185 + MIN(0,SUM(B189:D189)+F189-H189),"")</f>
        <v/>
      </c>
      <c r="J189" s="246" t="str">
        <f t="shared" si="38"/>
        <v/>
      </c>
      <c r="K189" s="16"/>
    </row>
    <row r="190" spans="1:11" x14ac:dyDescent="0.2">
      <c r="A190" s="6" t="str">
        <f>IF(AND(Settings!C186&lt;&gt;"",Settings!C186&lt;&gt;"--"),Settings!C186,"")</f>
        <v/>
      </c>
      <c r="B190" s="246" t="str">
        <f t="shared" si="31"/>
        <v/>
      </c>
      <c r="C190" s="247" t="str">
        <f t="shared" si="32"/>
        <v/>
      </c>
      <c r="D190" s="247" t="str">
        <f t="shared" si="33"/>
        <v/>
      </c>
      <c r="E190" s="247" t="str">
        <f t="shared" si="34"/>
        <v/>
      </c>
      <c r="F190" s="247" t="str">
        <f t="shared" si="35"/>
        <v/>
      </c>
      <c r="G190" s="15" t="str">
        <f t="shared" si="36"/>
        <v/>
      </c>
      <c r="H190" s="246" t="str">
        <f t="shared" si="37"/>
        <v/>
      </c>
      <c r="I190" s="246" t="str">
        <f>IF(A190&lt;&gt;"",Settings!D186 + MIN(0,SUM(B190:D190)+F190-H190),"")</f>
        <v/>
      </c>
      <c r="J190" s="246" t="str">
        <f t="shared" si="38"/>
        <v/>
      </c>
      <c r="K190" s="16"/>
    </row>
    <row r="191" spans="1:11" x14ac:dyDescent="0.2">
      <c r="A191" s="6" t="str">
        <f>IF(AND(Settings!C187&lt;&gt;"",Settings!C187&lt;&gt;"--"),Settings!C187,"")</f>
        <v/>
      </c>
      <c r="B191" s="246" t="str">
        <f t="shared" si="31"/>
        <v/>
      </c>
      <c r="C191" s="247" t="str">
        <f t="shared" si="32"/>
        <v/>
      </c>
      <c r="D191" s="247" t="str">
        <f t="shared" si="33"/>
        <v/>
      </c>
      <c r="E191" s="247" t="str">
        <f t="shared" si="34"/>
        <v/>
      </c>
      <c r="F191" s="247" t="str">
        <f t="shared" si="35"/>
        <v/>
      </c>
      <c r="G191" s="15" t="str">
        <f t="shared" si="36"/>
        <v/>
      </c>
      <c r="H191" s="246" t="str">
        <f t="shared" si="37"/>
        <v/>
      </c>
      <c r="I191" s="246" t="str">
        <f>IF(A191&lt;&gt;"",Settings!D187 + MIN(0,SUM(B191:D191)+F191-H191),"")</f>
        <v/>
      </c>
      <c r="J191" s="246" t="str">
        <f t="shared" si="38"/>
        <v/>
      </c>
      <c r="K191" s="16"/>
    </row>
    <row r="192" spans="1:11" x14ac:dyDescent="0.2">
      <c r="A192" s="6" t="str">
        <f>IF(AND(Settings!C188&lt;&gt;"",Settings!C188&lt;&gt;"--"),Settings!C188,"")</f>
        <v/>
      </c>
      <c r="B192" s="246" t="str">
        <f t="shared" si="31"/>
        <v/>
      </c>
      <c r="C192" s="247" t="str">
        <f t="shared" si="32"/>
        <v/>
      </c>
      <c r="D192" s="247" t="str">
        <f t="shared" si="33"/>
        <v/>
      </c>
      <c r="E192" s="247" t="str">
        <f t="shared" si="34"/>
        <v/>
      </c>
      <c r="F192" s="247" t="str">
        <f t="shared" si="35"/>
        <v/>
      </c>
      <c r="G192" s="15" t="str">
        <f t="shared" si="36"/>
        <v/>
      </c>
      <c r="H192" s="246" t="str">
        <f t="shared" si="37"/>
        <v/>
      </c>
      <c r="I192" s="246" t="str">
        <f>IF(A192&lt;&gt;"",Settings!D188 + MIN(0,SUM(B192:D192)+F192-H192),"")</f>
        <v/>
      </c>
      <c r="J192" s="246" t="str">
        <f t="shared" si="38"/>
        <v/>
      </c>
      <c r="K192" s="16"/>
    </row>
    <row r="193" spans="1:11" x14ac:dyDescent="0.2">
      <c r="A193" s="6" t="str">
        <f>IF(AND(Settings!C189&lt;&gt;"",Settings!C189&lt;&gt;"--"),Settings!C189,"")</f>
        <v/>
      </c>
      <c r="B193" s="246" t="str">
        <f t="shared" si="31"/>
        <v/>
      </c>
      <c r="C193" s="247" t="str">
        <f t="shared" si="32"/>
        <v/>
      </c>
      <c r="D193" s="247" t="str">
        <f t="shared" si="33"/>
        <v/>
      </c>
      <c r="E193" s="247" t="str">
        <f t="shared" si="34"/>
        <v/>
      </c>
      <c r="F193" s="247" t="str">
        <f t="shared" si="35"/>
        <v/>
      </c>
      <c r="G193" s="15" t="str">
        <f t="shared" si="36"/>
        <v/>
      </c>
      <c r="H193" s="246" t="str">
        <f t="shared" si="37"/>
        <v/>
      </c>
      <c r="I193" s="246" t="str">
        <f>IF(A193&lt;&gt;"",Settings!D189 + MIN(0,SUM(B193:D193)+F193-H193),"")</f>
        <v/>
      </c>
      <c r="J193" s="246" t="str">
        <f t="shared" si="38"/>
        <v/>
      </c>
      <c r="K193" s="16"/>
    </row>
    <row r="194" spans="1:11" x14ac:dyDescent="0.2">
      <c r="A194" s="6" t="str">
        <f>IF(AND(Settings!C190&lt;&gt;"",Settings!C190&lt;&gt;"--"),Settings!C190,"")</f>
        <v/>
      </c>
      <c r="B194" s="246" t="str">
        <f t="shared" si="31"/>
        <v/>
      </c>
      <c r="C194" s="247" t="str">
        <f t="shared" si="32"/>
        <v/>
      </c>
      <c r="D194" s="247" t="str">
        <f t="shared" si="33"/>
        <v/>
      </c>
      <c r="E194" s="247" t="str">
        <f t="shared" si="34"/>
        <v/>
      </c>
      <c r="F194" s="247" t="str">
        <f t="shared" si="35"/>
        <v/>
      </c>
      <c r="G194" s="15" t="str">
        <f t="shared" si="36"/>
        <v/>
      </c>
      <c r="H194" s="246" t="str">
        <f t="shared" si="37"/>
        <v/>
      </c>
      <c r="I194" s="246" t="str">
        <f>IF(A194&lt;&gt;"",Settings!D190 + MIN(0,SUM(B194:D194)+F194-H194),"")</f>
        <v/>
      </c>
      <c r="J194" s="246" t="str">
        <f t="shared" si="38"/>
        <v/>
      </c>
      <c r="K194" s="16"/>
    </row>
    <row r="195" spans="1:11" x14ac:dyDescent="0.2">
      <c r="A195" s="6" t="str">
        <f>IF(AND(Settings!C191&lt;&gt;"",Settings!C191&lt;&gt;"--"),Settings!C191,"")</f>
        <v/>
      </c>
      <c r="B195" s="246" t="str">
        <f t="shared" si="31"/>
        <v/>
      </c>
      <c r="C195" s="247" t="str">
        <f t="shared" si="32"/>
        <v/>
      </c>
      <c r="D195" s="247" t="str">
        <f t="shared" si="33"/>
        <v/>
      </c>
      <c r="E195" s="247" t="str">
        <f t="shared" si="34"/>
        <v/>
      </c>
      <c r="F195" s="247" t="str">
        <f t="shared" si="35"/>
        <v/>
      </c>
      <c r="G195" s="15" t="str">
        <f t="shared" si="36"/>
        <v/>
      </c>
      <c r="H195" s="246" t="str">
        <f t="shared" si="37"/>
        <v/>
      </c>
      <c r="I195" s="246" t="str">
        <f>IF(A195&lt;&gt;"",Settings!D191 + MIN(0,SUM(B195:D195)+F195-H195),"")</f>
        <v/>
      </c>
      <c r="J195" s="246" t="str">
        <f t="shared" si="38"/>
        <v/>
      </c>
      <c r="K195" s="16"/>
    </row>
    <row r="196" spans="1:11" x14ac:dyDescent="0.2">
      <c r="A196" s="6" t="str">
        <f>IF(AND(Settings!C192&lt;&gt;"",Settings!C192&lt;&gt;"--"),Settings!C192,"")</f>
        <v/>
      </c>
      <c r="B196" s="246" t="str">
        <f t="shared" si="31"/>
        <v/>
      </c>
      <c r="C196" s="247" t="str">
        <f t="shared" si="32"/>
        <v/>
      </c>
      <c r="D196" s="247" t="str">
        <f t="shared" si="33"/>
        <v/>
      </c>
      <c r="E196" s="247" t="str">
        <f t="shared" si="34"/>
        <v/>
      </c>
      <c r="F196" s="247" t="str">
        <f t="shared" si="35"/>
        <v/>
      </c>
      <c r="G196" s="15" t="str">
        <f t="shared" si="36"/>
        <v/>
      </c>
      <c r="H196" s="246" t="str">
        <f t="shared" si="37"/>
        <v/>
      </c>
      <c r="I196" s="246" t="str">
        <f>IF(A196&lt;&gt;"",Settings!D192 + MIN(0,SUM(B196:D196)+F196-H196),"")</f>
        <v/>
      </c>
      <c r="J196" s="246" t="str">
        <f t="shared" si="38"/>
        <v/>
      </c>
      <c r="K196" s="16"/>
    </row>
    <row r="197" spans="1:11" x14ac:dyDescent="0.2">
      <c r="A197" s="6" t="str">
        <f>IF(AND(Settings!C193&lt;&gt;"",Settings!C193&lt;&gt;"--"),Settings!C193,"")</f>
        <v/>
      </c>
      <c r="B197" s="246" t="str">
        <f t="shared" si="31"/>
        <v/>
      </c>
      <c r="C197" s="247" t="str">
        <f t="shared" si="32"/>
        <v/>
      </c>
      <c r="D197" s="247" t="str">
        <f t="shared" si="33"/>
        <v/>
      </c>
      <c r="E197" s="247" t="str">
        <f t="shared" si="34"/>
        <v/>
      </c>
      <c r="F197" s="247" t="str">
        <f t="shared" si="35"/>
        <v/>
      </c>
      <c r="G197" s="15" t="str">
        <f t="shared" si="36"/>
        <v/>
      </c>
      <c r="H197" s="246" t="str">
        <f t="shared" si="37"/>
        <v/>
      </c>
      <c r="I197" s="246" t="str">
        <f>IF(A197&lt;&gt;"",Settings!D193 + MIN(0,SUM(B197:D197)+F197-H197),"")</f>
        <v/>
      </c>
      <c r="J197" s="246" t="str">
        <f t="shared" si="38"/>
        <v/>
      </c>
      <c r="K197" s="16"/>
    </row>
    <row r="198" spans="1:11" x14ac:dyDescent="0.2">
      <c r="A198" s="6" t="str">
        <f>IF(AND(Settings!C194&lt;&gt;"",Settings!C194&lt;&gt;"--"),Settings!C194,"")</f>
        <v/>
      </c>
      <c r="B198" s="246" t="str">
        <f t="shared" si="31"/>
        <v/>
      </c>
      <c r="C198" s="247" t="str">
        <f t="shared" si="32"/>
        <v/>
      </c>
      <c r="D198" s="247" t="str">
        <f t="shared" si="33"/>
        <v/>
      </c>
      <c r="E198" s="247" t="str">
        <f t="shared" si="34"/>
        <v/>
      </c>
      <c r="F198" s="247" t="str">
        <f t="shared" si="35"/>
        <v/>
      </c>
      <c r="G198" s="15" t="str">
        <f t="shared" si="36"/>
        <v/>
      </c>
      <c r="H198" s="246" t="str">
        <f t="shared" si="37"/>
        <v/>
      </c>
      <c r="I198" s="246" t="str">
        <f>IF(A198&lt;&gt;"",Settings!D194 + MIN(0,SUM(B198:D198)+F198-H198),"")</f>
        <v/>
      </c>
      <c r="J198" s="246" t="str">
        <f t="shared" si="38"/>
        <v/>
      </c>
      <c r="K198" s="16"/>
    </row>
    <row r="199" spans="1:11" x14ac:dyDescent="0.2">
      <c r="A199" s="6" t="str">
        <f>IF(AND(Settings!C195&lt;&gt;"",Settings!C195&lt;&gt;"--"),Settings!C195,"")</f>
        <v/>
      </c>
      <c r="B199" s="246" t="str">
        <f t="shared" si="31"/>
        <v/>
      </c>
      <c r="C199" s="247" t="str">
        <f t="shared" si="32"/>
        <v/>
      </c>
      <c r="D199" s="247" t="str">
        <f t="shared" si="33"/>
        <v/>
      </c>
      <c r="E199" s="247" t="str">
        <f t="shared" si="34"/>
        <v/>
      </c>
      <c r="F199" s="247" t="str">
        <f t="shared" si="35"/>
        <v/>
      </c>
      <c r="G199" s="15" t="str">
        <f t="shared" si="36"/>
        <v/>
      </c>
      <c r="H199" s="246" t="str">
        <f t="shared" si="37"/>
        <v/>
      </c>
      <c r="I199" s="246" t="str">
        <f>IF(A199&lt;&gt;"",Settings!D195 + MIN(0,SUM(B199:D199)+F199-H199),"")</f>
        <v/>
      </c>
      <c r="J199" s="246" t="str">
        <f t="shared" si="38"/>
        <v/>
      </c>
      <c r="K199" s="16"/>
    </row>
    <row r="200" spans="1:11" x14ac:dyDescent="0.2">
      <c r="A200" s="6" t="str">
        <f>IF(AND(Settings!C196&lt;&gt;"",Settings!C196&lt;&gt;"--"),Settings!C196,"")</f>
        <v/>
      </c>
      <c r="B200" s="246" t="str">
        <f t="shared" si="31"/>
        <v/>
      </c>
      <c r="C200" s="247" t="str">
        <f t="shared" si="32"/>
        <v/>
      </c>
      <c r="D200" s="247" t="str">
        <f t="shared" si="33"/>
        <v/>
      </c>
      <c r="E200" s="247" t="str">
        <f t="shared" si="34"/>
        <v/>
      </c>
      <c r="F200" s="247" t="str">
        <f t="shared" si="35"/>
        <v/>
      </c>
      <c r="G200" s="15" t="str">
        <f t="shared" si="36"/>
        <v/>
      </c>
      <c r="H200" s="246" t="str">
        <f t="shared" si="37"/>
        <v/>
      </c>
      <c r="I200" s="246" t="str">
        <f>IF(A200&lt;&gt;"",Settings!D196 + MIN(0,SUM(B200:D200)+F200-H200),"")</f>
        <v/>
      </c>
      <c r="J200" s="246" t="str">
        <f t="shared" si="38"/>
        <v/>
      </c>
      <c r="K200" s="16"/>
    </row>
    <row r="201" spans="1:11" x14ac:dyDescent="0.2">
      <c r="A201" s="6" t="str">
        <f>IF(AND(Settings!C197&lt;&gt;"",Settings!C197&lt;&gt;"--"),Settings!C197,"")</f>
        <v/>
      </c>
      <c r="B201" s="246" t="str">
        <f t="shared" si="31"/>
        <v/>
      </c>
      <c r="C201" s="247" t="str">
        <f t="shared" si="32"/>
        <v/>
      </c>
      <c r="D201" s="247" t="str">
        <f t="shared" si="33"/>
        <v/>
      </c>
      <c r="E201" s="247" t="str">
        <f t="shared" si="34"/>
        <v/>
      </c>
      <c r="F201" s="247" t="str">
        <f t="shared" si="35"/>
        <v/>
      </c>
      <c r="G201" s="15" t="str">
        <f t="shared" si="36"/>
        <v/>
      </c>
      <c r="H201" s="246" t="str">
        <f t="shared" si="37"/>
        <v/>
      </c>
      <c r="I201" s="246" t="str">
        <f>IF(A201&lt;&gt;"",Settings!D197 + MIN(0,SUM(B201:D201)+F201-H201),"")</f>
        <v/>
      </c>
      <c r="J201" s="246" t="str">
        <f t="shared" si="38"/>
        <v/>
      </c>
      <c r="K201" s="16"/>
    </row>
    <row r="202" spans="1:11" x14ac:dyDescent="0.2">
      <c r="A202" s="6" t="str">
        <f>IF(AND(Settings!C198&lt;&gt;"",Settings!C198&lt;&gt;"--"),Settings!C198,"")</f>
        <v/>
      </c>
      <c r="B202" s="246" t="str">
        <f t="shared" si="31"/>
        <v/>
      </c>
      <c r="C202" s="247" t="str">
        <f t="shared" si="32"/>
        <v/>
      </c>
      <c r="D202" s="247" t="str">
        <f t="shared" si="33"/>
        <v/>
      </c>
      <c r="E202" s="247" t="str">
        <f t="shared" si="34"/>
        <v/>
      </c>
      <c r="F202" s="247" t="str">
        <f t="shared" si="35"/>
        <v/>
      </c>
      <c r="G202" s="15" t="str">
        <f t="shared" si="36"/>
        <v/>
      </c>
      <c r="H202" s="246" t="str">
        <f t="shared" si="37"/>
        <v/>
      </c>
      <c r="I202" s="246" t="str">
        <f>IF(A202&lt;&gt;"",Settings!D198 + MIN(0,SUM(B202:D202)+F202-H202),"")</f>
        <v/>
      </c>
      <c r="J202" s="246" t="str">
        <f t="shared" si="38"/>
        <v/>
      </c>
      <c r="K202" s="16"/>
    </row>
    <row r="203" spans="1:11" x14ac:dyDescent="0.2">
      <c r="A203" s="6" t="str">
        <f>IF(AND(Settings!C199&lt;&gt;"",Settings!C199&lt;&gt;"--"),Settings!C199,"")</f>
        <v/>
      </c>
      <c r="B203" s="246" t="str">
        <f t="shared" si="31"/>
        <v/>
      </c>
      <c r="C203" s="247" t="str">
        <f t="shared" si="32"/>
        <v/>
      </c>
      <c r="D203" s="247" t="str">
        <f t="shared" si="33"/>
        <v/>
      </c>
      <c r="E203" s="247" t="str">
        <f t="shared" si="34"/>
        <v/>
      </c>
      <c r="F203" s="247" t="str">
        <f t="shared" si="35"/>
        <v/>
      </c>
      <c r="G203" s="15" t="str">
        <f t="shared" si="36"/>
        <v/>
      </c>
      <c r="H203" s="246" t="str">
        <f t="shared" si="37"/>
        <v/>
      </c>
      <c r="I203" s="246" t="str">
        <f>IF(A203&lt;&gt;"",Settings!D199 + MIN(0,SUM(B203:D203)+F203-H203),"")</f>
        <v/>
      </c>
      <c r="J203" s="246" t="str">
        <f t="shared" si="38"/>
        <v/>
      </c>
      <c r="K203" s="16"/>
    </row>
    <row r="204" spans="1:11" x14ac:dyDescent="0.2">
      <c r="A204" s="6" t="str">
        <f>IF(AND(Settings!C200&lt;&gt;"",Settings!C200&lt;&gt;"--"),Settings!C200,"")</f>
        <v/>
      </c>
      <c r="B204" s="246" t="str">
        <f t="shared" si="31"/>
        <v/>
      </c>
      <c r="C204" s="247" t="str">
        <f t="shared" si="32"/>
        <v/>
      </c>
      <c r="D204" s="247" t="str">
        <f t="shared" si="33"/>
        <v/>
      </c>
      <c r="E204" s="247" t="str">
        <f t="shared" si="34"/>
        <v/>
      </c>
      <c r="F204" s="247" t="str">
        <f t="shared" si="35"/>
        <v/>
      </c>
      <c r="G204" s="15" t="str">
        <f t="shared" si="36"/>
        <v/>
      </c>
      <c r="H204" s="246" t="str">
        <f t="shared" si="37"/>
        <v/>
      </c>
      <c r="I204" s="246" t="str">
        <f>IF(A204&lt;&gt;"",Settings!D200 + MIN(0,SUM(B204:D204)+F204-H204),"")</f>
        <v/>
      </c>
      <c r="J204" s="246" t="str">
        <f t="shared" si="38"/>
        <v/>
      </c>
      <c r="K204" s="16"/>
    </row>
    <row r="205" spans="1:11" x14ac:dyDescent="0.2">
      <c r="A205" s="6" t="str">
        <f>IF(AND(Settings!C201&lt;&gt;"",Settings!C201&lt;&gt;"--"),Settings!C201,"")</f>
        <v/>
      </c>
      <c r="B205" s="246" t="str">
        <f t="shared" si="31"/>
        <v/>
      </c>
      <c r="C205" s="247" t="str">
        <f t="shared" si="32"/>
        <v/>
      </c>
      <c r="D205" s="247" t="str">
        <f t="shared" si="33"/>
        <v/>
      </c>
      <c r="E205" s="247" t="str">
        <f t="shared" si="34"/>
        <v/>
      </c>
      <c r="F205" s="247" t="str">
        <f t="shared" si="35"/>
        <v/>
      </c>
      <c r="G205" s="15" t="str">
        <f t="shared" si="36"/>
        <v/>
      </c>
      <c r="H205" s="246" t="str">
        <f t="shared" si="37"/>
        <v/>
      </c>
      <c r="I205" s="246" t="str">
        <f>IF(A205&lt;&gt;"",Settings!D201 + MIN(0,SUM(B205:D205)+F205-H205),"")</f>
        <v/>
      </c>
      <c r="J205" s="246" t="str">
        <f t="shared" si="38"/>
        <v/>
      </c>
      <c r="K205" s="16"/>
    </row>
    <row r="206" spans="1:11" x14ac:dyDescent="0.2">
      <c r="A206" s="6" t="str">
        <f>IF(AND(Settings!C202&lt;&gt;"",Settings!C202&lt;&gt;"--"),Settings!C202,"")</f>
        <v/>
      </c>
      <c r="B206" s="246" t="str">
        <f t="shared" si="31"/>
        <v/>
      </c>
      <c r="C206" s="247" t="str">
        <f t="shared" si="32"/>
        <v/>
      </c>
      <c r="D206" s="247" t="str">
        <f t="shared" si="33"/>
        <v/>
      </c>
      <c r="E206" s="247" t="str">
        <f t="shared" si="34"/>
        <v/>
      </c>
      <c r="F206" s="247" t="str">
        <f t="shared" si="35"/>
        <v/>
      </c>
      <c r="G206" s="15" t="str">
        <f t="shared" si="36"/>
        <v/>
      </c>
      <c r="H206" s="246" t="str">
        <f t="shared" si="37"/>
        <v/>
      </c>
      <c r="I206" s="246" t="str">
        <f>IF(A206&lt;&gt;"",Settings!D202 + MIN(0,SUM(B206:D206)+F206-H206),"")</f>
        <v/>
      </c>
      <c r="J206" s="246" t="str">
        <f t="shared" si="38"/>
        <v/>
      </c>
      <c r="K206" s="16"/>
    </row>
    <row r="207" spans="1:11" x14ac:dyDescent="0.2">
      <c r="A207" s="6" t="str">
        <f>IF(AND(Settings!C203&lt;&gt;"",Settings!C203&lt;&gt;"--"),Settings!C203,"")</f>
        <v/>
      </c>
      <c r="B207" s="246" t="str">
        <f t="shared" si="31"/>
        <v/>
      </c>
      <c r="C207" s="247" t="str">
        <f t="shared" si="32"/>
        <v/>
      </c>
      <c r="D207" s="247" t="str">
        <f t="shared" si="33"/>
        <v/>
      </c>
      <c r="E207" s="247" t="str">
        <f t="shared" si="34"/>
        <v/>
      </c>
      <c r="F207" s="247" t="str">
        <f t="shared" si="35"/>
        <v/>
      </c>
      <c r="G207" s="15" t="str">
        <f t="shared" si="36"/>
        <v/>
      </c>
      <c r="H207" s="246" t="str">
        <f t="shared" si="37"/>
        <v/>
      </c>
      <c r="I207" s="246" t="str">
        <f>IF(A207&lt;&gt;"",Settings!D203 + MIN(0,SUM(B207:D207)+F207-H207),"")</f>
        <v/>
      </c>
      <c r="J207" s="246" t="str">
        <f t="shared" si="38"/>
        <v/>
      </c>
      <c r="K207" s="16"/>
    </row>
    <row r="208" spans="1:11" x14ac:dyDescent="0.2">
      <c r="A208" s="6" t="str">
        <f>IF(AND(Settings!C204&lt;&gt;"",Settings!C204&lt;&gt;"--"),Settings!C204,"")</f>
        <v/>
      </c>
      <c r="B208" s="246" t="str">
        <f t="shared" ref="B208:B271" si="39">IF(A208&lt;&gt;"",SUMIF(DEPOSIT_AGENCY,A208,DEPOSITS),"")</f>
        <v/>
      </c>
      <c r="C208" s="247" t="str">
        <f t="shared" ref="C208:C271" si="40">IF(A208&lt;&gt;"",SUMIF(CREDIT_AGENCY,A208,CREDIT_AMOUNT),"")</f>
        <v/>
      </c>
      <c r="D208" s="247" t="str">
        <f t="shared" ref="D208:D271" si="41">IF(A208&lt;&gt;"",SUMIF(BONUS_AGENCY,A208,BONUS_AMOUNT) - SUMIFS(AMOUNT,AGENCY,A208,FREE_BET,"Y",LAY,"&lt;&gt;Y") -
(SUMPRODUCT(SUMIFS(AMOUNT,AGENCY,A208,FREE_BET,"Y",LAY,"Y"),SUMIFS(WORKING_ODDS,AGENCY,A208,FREE_BET,"Y",LAY,"Y")) - SUMIFS(AMOUNT,AGENCY,A208,FREE_BET,"Y",LAY,"Y")),"")</f>
        <v/>
      </c>
      <c r="E208" s="247" t="str">
        <f t="shared" ref="E208:E271" si="42">IF(A208&lt;&gt;"",SUMIFS(AT_RISK,AGENCY,A208,WIN,"&lt;&gt;P"),"")</f>
        <v/>
      </c>
      <c r="F208" s="247" t="str">
        <f t="shared" ref="F208:F271" si="43">IF(A208&lt;&gt;"",SUMIF(AGENCY,A208,PROFIT),"")</f>
        <v/>
      </c>
      <c r="G208" s="15" t="str">
        <f t="shared" ref="G208:G271" si="44">IF(A208&lt;&gt;"",COUNTIFS(AGENCY,A208,WIN,"P"),"")</f>
        <v/>
      </c>
      <c r="H208" s="246" t="str">
        <f t="shared" ref="H208:H271" si="45">IF(A208&lt;&gt;"",SUMIFS(AT_RISK,WIN,"P",AGENCY,A208),"")</f>
        <v/>
      </c>
      <c r="I208" s="246" t="str">
        <f>IF(A208&lt;&gt;"",Settings!D204 + MIN(0,SUM(B208:D208)+F208-H208),"")</f>
        <v/>
      </c>
      <c r="J208" s="246" t="str">
        <f t="shared" ref="J208:J271" si="46">IF(A208&lt;&gt;"",ROUND(MAX(0,SUM(B208:D208)+F208-H208)+I208,ROUNDING),"")</f>
        <v/>
      </c>
      <c r="K208" s="16"/>
    </row>
    <row r="209" spans="1:11" x14ac:dyDescent="0.2">
      <c r="A209" s="6" t="str">
        <f>IF(AND(Settings!C205&lt;&gt;"",Settings!C205&lt;&gt;"--"),Settings!C205,"")</f>
        <v/>
      </c>
      <c r="B209" s="246" t="str">
        <f t="shared" si="39"/>
        <v/>
      </c>
      <c r="C209" s="247" t="str">
        <f t="shared" si="40"/>
        <v/>
      </c>
      <c r="D209" s="247" t="str">
        <f t="shared" si="41"/>
        <v/>
      </c>
      <c r="E209" s="247" t="str">
        <f t="shared" si="42"/>
        <v/>
      </c>
      <c r="F209" s="247" t="str">
        <f t="shared" si="43"/>
        <v/>
      </c>
      <c r="G209" s="15" t="str">
        <f t="shared" si="44"/>
        <v/>
      </c>
      <c r="H209" s="246" t="str">
        <f t="shared" si="45"/>
        <v/>
      </c>
      <c r="I209" s="246" t="str">
        <f>IF(A209&lt;&gt;"",Settings!D205 + MIN(0,SUM(B209:D209)+F209-H209),"")</f>
        <v/>
      </c>
      <c r="J209" s="246" t="str">
        <f t="shared" si="46"/>
        <v/>
      </c>
      <c r="K209" s="16"/>
    </row>
    <row r="210" spans="1:11" x14ac:dyDescent="0.2">
      <c r="A210" s="6" t="str">
        <f>IF(AND(Settings!C206&lt;&gt;"",Settings!C206&lt;&gt;"--"),Settings!C206,"")</f>
        <v/>
      </c>
      <c r="B210" s="246" t="str">
        <f t="shared" si="39"/>
        <v/>
      </c>
      <c r="C210" s="247" t="str">
        <f t="shared" si="40"/>
        <v/>
      </c>
      <c r="D210" s="247" t="str">
        <f t="shared" si="41"/>
        <v/>
      </c>
      <c r="E210" s="247" t="str">
        <f t="shared" si="42"/>
        <v/>
      </c>
      <c r="F210" s="247" t="str">
        <f t="shared" si="43"/>
        <v/>
      </c>
      <c r="G210" s="15" t="str">
        <f t="shared" si="44"/>
        <v/>
      </c>
      <c r="H210" s="246" t="str">
        <f t="shared" si="45"/>
        <v/>
      </c>
      <c r="I210" s="246" t="str">
        <f>IF(A210&lt;&gt;"",Settings!D206 + MIN(0,SUM(B210:D210)+F210-H210),"")</f>
        <v/>
      </c>
      <c r="J210" s="246" t="str">
        <f t="shared" si="46"/>
        <v/>
      </c>
      <c r="K210" s="16"/>
    </row>
    <row r="211" spans="1:11" x14ac:dyDescent="0.2">
      <c r="A211" s="6" t="str">
        <f>IF(AND(Settings!C207&lt;&gt;"",Settings!C207&lt;&gt;"--"),Settings!C207,"")</f>
        <v/>
      </c>
      <c r="B211" s="246" t="str">
        <f t="shared" si="39"/>
        <v/>
      </c>
      <c r="C211" s="247" t="str">
        <f t="shared" si="40"/>
        <v/>
      </c>
      <c r="D211" s="247" t="str">
        <f t="shared" si="41"/>
        <v/>
      </c>
      <c r="E211" s="247" t="str">
        <f t="shared" si="42"/>
        <v/>
      </c>
      <c r="F211" s="247" t="str">
        <f t="shared" si="43"/>
        <v/>
      </c>
      <c r="G211" s="15" t="str">
        <f t="shared" si="44"/>
        <v/>
      </c>
      <c r="H211" s="246" t="str">
        <f t="shared" si="45"/>
        <v/>
      </c>
      <c r="I211" s="246" t="str">
        <f>IF(A211&lt;&gt;"",Settings!D207 + MIN(0,SUM(B211:D211)+F211-H211),"")</f>
        <v/>
      </c>
      <c r="J211" s="246" t="str">
        <f t="shared" si="46"/>
        <v/>
      </c>
      <c r="K211" s="16"/>
    </row>
    <row r="212" spans="1:11" x14ac:dyDescent="0.2">
      <c r="A212" s="6" t="str">
        <f>IF(AND(Settings!C208&lt;&gt;"",Settings!C208&lt;&gt;"--"),Settings!C208,"")</f>
        <v/>
      </c>
      <c r="B212" s="246" t="str">
        <f t="shared" si="39"/>
        <v/>
      </c>
      <c r="C212" s="247" t="str">
        <f t="shared" si="40"/>
        <v/>
      </c>
      <c r="D212" s="247" t="str">
        <f t="shared" si="41"/>
        <v/>
      </c>
      <c r="E212" s="247" t="str">
        <f t="shared" si="42"/>
        <v/>
      </c>
      <c r="F212" s="247" t="str">
        <f t="shared" si="43"/>
        <v/>
      </c>
      <c r="G212" s="15" t="str">
        <f t="shared" si="44"/>
        <v/>
      </c>
      <c r="H212" s="246" t="str">
        <f t="shared" si="45"/>
        <v/>
      </c>
      <c r="I212" s="246" t="str">
        <f>IF(A212&lt;&gt;"",Settings!D208 + MIN(0,SUM(B212:D212)+F212-H212),"")</f>
        <v/>
      </c>
      <c r="J212" s="246" t="str">
        <f t="shared" si="46"/>
        <v/>
      </c>
      <c r="K212" s="16"/>
    </row>
    <row r="213" spans="1:11" x14ac:dyDescent="0.2">
      <c r="A213" s="6" t="str">
        <f>IF(AND(Settings!C209&lt;&gt;"",Settings!C209&lt;&gt;"--"),Settings!C209,"")</f>
        <v/>
      </c>
      <c r="B213" s="246" t="str">
        <f t="shared" si="39"/>
        <v/>
      </c>
      <c r="C213" s="247" t="str">
        <f t="shared" si="40"/>
        <v/>
      </c>
      <c r="D213" s="247" t="str">
        <f t="shared" si="41"/>
        <v/>
      </c>
      <c r="E213" s="247" t="str">
        <f t="shared" si="42"/>
        <v/>
      </c>
      <c r="F213" s="247" t="str">
        <f t="shared" si="43"/>
        <v/>
      </c>
      <c r="G213" s="15" t="str">
        <f t="shared" si="44"/>
        <v/>
      </c>
      <c r="H213" s="246" t="str">
        <f t="shared" si="45"/>
        <v/>
      </c>
      <c r="I213" s="246" t="str">
        <f>IF(A213&lt;&gt;"",Settings!D209 + MIN(0,SUM(B213:D213)+F213-H213),"")</f>
        <v/>
      </c>
      <c r="J213" s="246" t="str">
        <f t="shared" si="46"/>
        <v/>
      </c>
      <c r="K213" s="16"/>
    </row>
    <row r="214" spans="1:11" x14ac:dyDescent="0.2">
      <c r="A214" s="6" t="str">
        <f>IF(AND(Settings!C210&lt;&gt;"",Settings!C210&lt;&gt;"--"),Settings!C210,"")</f>
        <v/>
      </c>
      <c r="B214" s="246" t="str">
        <f t="shared" si="39"/>
        <v/>
      </c>
      <c r="C214" s="247" t="str">
        <f t="shared" si="40"/>
        <v/>
      </c>
      <c r="D214" s="247" t="str">
        <f t="shared" si="41"/>
        <v/>
      </c>
      <c r="E214" s="247" t="str">
        <f t="shared" si="42"/>
        <v/>
      </c>
      <c r="F214" s="247" t="str">
        <f t="shared" si="43"/>
        <v/>
      </c>
      <c r="G214" s="15" t="str">
        <f t="shared" si="44"/>
        <v/>
      </c>
      <c r="H214" s="246" t="str">
        <f t="shared" si="45"/>
        <v/>
      </c>
      <c r="I214" s="246" t="str">
        <f>IF(A214&lt;&gt;"",Settings!D210 + MIN(0,SUM(B214:D214)+F214-H214),"")</f>
        <v/>
      </c>
      <c r="J214" s="246" t="str">
        <f t="shared" si="46"/>
        <v/>
      </c>
      <c r="K214" s="16"/>
    </row>
    <row r="215" spans="1:11" x14ac:dyDescent="0.2">
      <c r="A215" s="6" t="str">
        <f>IF(AND(Settings!C211&lt;&gt;"",Settings!C211&lt;&gt;"--"),Settings!C211,"")</f>
        <v/>
      </c>
      <c r="B215" s="246" t="str">
        <f t="shared" si="39"/>
        <v/>
      </c>
      <c r="C215" s="247" t="str">
        <f t="shared" si="40"/>
        <v/>
      </c>
      <c r="D215" s="247" t="str">
        <f t="shared" si="41"/>
        <v/>
      </c>
      <c r="E215" s="247" t="str">
        <f t="shared" si="42"/>
        <v/>
      </c>
      <c r="F215" s="247" t="str">
        <f t="shared" si="43"/>
        <v/>
      </c>
      <c r="G215" s="15" t="str">
        <f t="shared" si="44"/>
        <v/>
      </c>
      <c r="H215" s="246" t="str">
        <f t="shared" si="45"/>
        <v/>
      </c>
      <c r="I215" s="246" t="str">
        <f>IF(A215&lt;&gt;"",Settings!D211 + MIN(0,SUM(B215:D215)+F215-H215),"")</f>
        <v/>
      </c>
      <c r="J215" s="246" t="str">
        <f t="shared" si="46"/>
        <v/>
      </c>
      <c r="K215" s="16"/>
    </row>
    <row r="216" spans="1:11" x14ac:dyDescent="0.2">
      <c r="A216" s="6" t="str">
        <f>IF(AND(Settings!C212&lt;&gt;"",Settings!C212&lt;&gt;"--"),Settings!C212,"")</f>
        <v/>
      </c>
      <c r="B216" s="246" t="str">
        <f t="shared" si="39"/>
        <v/>
      </c>
      <c r="C216" s="247" t="str">
        <f t="shared" si="40"/>
        <v/>
      </c>
      <c r="D216" s="247" t="str">
        <f t="shared" si="41"/>
        <v/>
      </c>
      <c r="E216" s="247" t="str">
        <f t="shared" si="42"/>
        <v/>
      </c>
      <c r="F216" s="247" t="str">
        <f t="shared" si="43"/>
        <v/>
      </c>
      <c r="G216" s="15" t="str">
        <f t="shared" si="44"/>
        <v/>
      </c>
      <c r="H216" s="246" t="str">
        <f t="shared" si="45"/>
        <v/>
      </c>
      <c r="I216" s="246" t="str">
        <f>IF(A216&lt;&gt;"",Settings!D212 + MIN(0,SUM(B216:D216)+F216-H216),"")</f>
        <v/>
      </c>
      <c r="J216" s="246" t="str">
        <f t="shared" si="46"/>
        <v/>
      </c>
      <c r="K216" s="16"/>
    </row>
    <row r="217" spans="1:11" x14ac:dyDescent="0.2">
      <c r="A217" s="6" t="str">
        <f>IF(AND(Settings!C213&lt;&gt;"",Settings!C213&lt;&gt;"--"),Settings!C213,"")</f>
        <v/>
      </c>
      <c r="B217" s="246" t="str">
        <f t="shared" si="39"/>
        <v/>
      </c>
      <c r="C217" s="247" t="str">
        <f t="shared" si="40"/>
        <v/>
      </c>
      <c r="D217" s="247" t="str">
        <f t="shared" si="41"/>
        <v/>
      </c>
      <c r="E217" s="247" t="str">
        <f t="shared" si="42"/>
        <v/>
      </c>
      <c r="F217" s="247" t="str">
        <f t="shared" si="43"/>
        <v/>
      </c>
      <c r="G217" s="15" t="str">
        <f t="shared" si="44"/>
        <v/>
      </c>
      <c r="H217" s="246" t="str">
        <f t="shared" si="45"/>
        <v/>
      </c>
      <c r="I217" s="246" t="str">
        <f>IF(A217&lt;&gt;"",Settings!D213 + MIN(0,SUM(B217:D217)+F217-H217),"")</f>
        <v/>
      </c>
      <c r="J217" s="246" t="str">
        <f t="shared" si="46"/>
        <v/>
      </c>
      <c r="K217" s="16"/>
    </row>
    <row r="218" spans="1:11" x14ac:dyDescent="0.2">
      <c r="A218" s="6" t="str">
        <f>IF(AND(Settings!C214&lt;&gt;"",Settings!C214&lt;&gt;"--"),Settings!C214,"")</f>
        <v/>
      </c>
      <c r="B218" s="246" t="str">
        <f t="shared" si="39"/>
        <v/>
      </c>
      <c r="C218" s="247" t="str">
        <f t="shared" si="40"/>
        <v/>
      </c>
      <c r="D218" s="247" t="str">
        <f t="shared" si="41"/>
        <v/>
      </c>
      <c r="E218" s="247" t="str">
        <f t="shared" si="42"/>
        <v/>
      </c>
      <c r="F218" s="247" t="str">
        <f t="shared" si="43"/>
        <v/>
      </c>
      <c r="G218" s="15" t="str">
        <f t="shared" si="44"/>
        <v/>
      </c>
      <c r="H218" s="246" t="str">
        <f t="shared" si="45"/>
        <v/>
      </c>
      <c r="I218" s="246" t="str">
        <f>IF(A218&lt;&gt;"",Settings!D214 + MIN(0,SUM(B218:D218)+F218-H218),"")</f>
        <v/>
      </c>
      <c r="J218" s="246" t="str">
        <f t="shared" si="46"/>
        <v/>
      </c>
      <c r="K218" s="16"/>
    </row>
    <row r="219" spans="1:11" x14ac:dyDescent="0.2">
      <c r="A219" s="6" t="str">
        <f>IF(AND(Settings!C215&lt;&gt;"",Settings!C215&lt;&gt;"--"),Settings!C215,"")</f>
        <v/>
      </c>
      <c r="B219" s="246" t="str">
        <f t="shared" si="39"/>
        <v/>
      </c>
      <c r="C219" s="247" t="str">
        <f t="shared" si="40"/>
        <v/>
      </c>
      <c r="D219" s="247" t="str">
        <f t="shared" si="41"/>
        <v/>
      </c>
      <c r="E219" s="247" t="str">
        <f t="shared" si="42"/>
        <v/>
      </c>
      <c r="F219" s="247" t="str">
        <f t="shared" si="43"/>
        <v/>
      </c>
      <c r="G219" s="15" t="str">
        <f t="shared" si="44"/>
        <v/>
      </c>
      <c r="H219" s="246" t="str">
        <f t="shared" si="45"/>
        <v/>
      </c>
      <c r="I219" s="246" t="str">
        <f>IF(A219&lt;&gt;"",Settings!D215 + MIN(0,SUM(B219:D219)+F219-H219),"")</f>
        <v/>
      </c>
      <c r="J219" s="246" t="str">
        <f t="shared" si="46"/>
        <v/>
      </c>
      <c r="K219" s="16"/>
    </row>
    <row r="220" spans="1:11" x14ac:dyDescent="0.2">
      <c r="A220" s="6" t="str">
        <f>IF(AND(Settings!C216&lt;&gt;"",Settings!C216&lt;&gt;"--"),Settings!C216,"")</f>
        <v/>
      </c>
      <c r="B220" s="246" t="str">
        <f t="shared" si="39"/>
        <v/>
      </c>
      <c r="C220" s="247" t="str">
        <f t="shared" si="40"/>
        <v/>
      </c>
      <c r="D220" s="247" t="str">
        <f t="shared" si="41"/>
        <v/>
      </c>
      <c r="E220" s="247" t="str">
        <f t="shared" si="42"/>
        <v/>
      </c>
      <c r="F220" s="247" t="str">
        <f t="shared" si="43"/>
        <v/>
      </c>
      <c r="G220" s="15" t="str">
        <f t="shared" si="44"/>
        <v/>
      </c>
      <c r="H220" s="246" t="str">
        <f t="shared" si="45"/>
        <v/>
      </c>
      <c r="I220" s="246" t="str">
        <f>IF(A220&lt;&gt;"",Settings!D216 + MIN(0,SUM(B220:D220)+F220-H220),"")</f>
        <v/>
      </c>
      <c r="J220" s="246" t="str">
        <f t="shared" si="46"/>
        <v/>
      </c>
      <c r="K220" s="16"/>
    </row>
    <row r="221" spans="1:11" x14ac:dyDescent="0.2">
      <c r="A221" s="6" t="str">
        <f>IF(AND(Settings!C217&lt;&gt;"",Settings!C217&lt;&gt;"--"),Settings!C217,"")</f>
        <v/>
      </c>
      <c r="B221" s="246" t="str">
        <f t="shared" si="39"/>
        <v/>
      </c>
      <c r="C221" s="247" t="str">
        <f t="shared" si="40"/>
        <v/>
      </c>
      <c r="D221" s="247" t="str">
        <f t="shared" si="41"/>
        <v/>
      </c>
      <c r="E221" s="247" t="str">
        <f t="shared" si="42"/>
        <v/>
      </c>
      <c r="F221" s="247" t="str">
        <f t="shared" si="43"/>
        <v/>
      </c>
      <c r="G221" s="15" t="str">
        <f t="shared" si="44"/>
        <v/>
      </c>
      <c r="H221" s="246" t="str">
        <f t="shared" si="45"/>
        <v/>
      </c>
      <c r="I221" s="246" t="str">
        <f>IF(A221&lt;&gt;"",Settings!D217 + MIN(0,SUM(B221:D221)+F221-H221),"")</f>
        <v/>
      </c>
      <c r="J221" s="246" t="str">
        <f t="shared" si="46"/>
        <v/>
      </c>
      <c r="K221" s="16"/>
    </row>
    <row r="222" spans="1:11" x14ac:dyDescent="0.2">
      <c r="A222" s="6" t="str">
        <f>IF(AND(Settings!C218&lt;&gt;"",Settings!C218&lt;&gt;"--"),Settings!C218,"")</f>
        <v/>
      </c>
      <c r="B222" s="246" t="str">
        <f t="shared" si="39"/>
        <v/>
      </c>
      <c r="C222" s="247" t="str">
        <f t="shared" si="40"/>
        <v/>
      </c>
      <c r="D222" s="247" t="str">
        <f t="shared" si="41"/>
        <v/>
      </c>
      <c r="E222" s="247" t="str">
        <f t="shared" si="42"/>
        <v/>
      </c>
      <c r="F222" s="247" t="str">
        <f t="shared" si="43"/>
        <v/>
      </c>
      <c r="G222" s="15" t="str">
        <f t="shared" si="44"/>
        <v/>
      </c>
      <c r="H222" s="246" t="str">
        <f t="shared" si="45"/>
        <v/>
      </c>
      <c r="I222" s="246" t="str">
        <f>IF(A222&lt;&gt;"",Settings!D218 + MIN(0,SUM(B222:D222)+F222-H222),"")</f>
        <v/>
      </c>
      <c r="J222" s="246" t="str">
        <f t="shared" si="46"/>
        <v/>
      </c>
      <c r="K222" s="16"/>
    </row>
    <row r="223" spans="1:11" x14ac:dyDescent="0.2">
      <c r="A223" s="6" t="str">
        <f>IF(AND(Settings!C219&lt;&gt;"",Settings!C219&lt;&gt;"--"),Settings!C219,"")</f>
        <v/>
      </c>
      <c r="B223" s="246" t="str">
        <f t="shared" si="39"/>
        <v/>
      </c>
      <c r="C223" s="247" t="str">
        <f t="shared" si="40"/>
        <v/>
      </c>
      <c r="D223" s="247" t="str">
        <f t="shared" si="41"/>
        <v/>
      </c>
      <c r="E223" s="247" t="str">
        <f t="shared" si="42"/>
        <v/>
      </c>
      <c r="F223" s="247" t="str">
        <f t="shared" si="43"/>
        <v/>
      </c>
      <c r="G223" s="15" t="str">
        <f t="shared" si="44"/>
        <v/>
      </c>
      <c r="H223" s="246" t="str">
        <f t="shared" si="45"/>
        <v/>
      </c>
      <c r="I223" s="246" t="str">
        <f>IF(A223&lt;&gt;"",Settings!D219 + MIN(0,SUM(B223:D223)+F223-H223),"")</f>
        <v/>
      </c>
      <c r="J223" s="246" t="str">
        <f t="shared" si="46"/>
        <v/>
      </c>
      <c r="K223" s="16"/>
    </row>
    <row r="224" spans="1:11" x14ac:dyDescent="0.2">
      <c r="A224" s="6" t="str">
        <f>IF(AND(Settings!C220&lt;&gt;"",Settings!C220&lt;&gt;"--"),Settings!C220,"")</f>
        <v/>
      </c>
      <c r="B224" s="246" t="str">
        <f t="shared" si="39"/>
        <v/>
      </c>
      <c r="C224" s="247" t="str">
        <f t="shared" si="40"/>
        <v/>
      </c>
      <c r="D224" s="247" t="str">
        <f t="shared" si="41"/>
        <v/>
      </c>
      <c r="E224" s="247" t="str">
        <f t="shared" si="42"/>
        <v/>
      </c>
      <c r="F224" s="247" t="str">
        <f t="shared" si="43"/>
        <v/>
      </c>
      <c r="G224" s="15" t="str">
        <f t="shared" si="44"/>
        <v/>
      </c>
      <c r="H224" s="246" t="str">
        <f t="shared" si="45"/>
        <v/>
      </c>
      <c r="I224" s="246" t="str">
        <f>IF(A224&lt;&gt;"",Settings!D220 + MIN(0,SUM(B224:D224)+F224-H224),"")</f>
        <v/>
      </c>
      <c r="J224" s="246" t="str">
        <f t="shared" si="46"/>
        <v/>
      </c>
      <c r="K224" s="16"/>
    </row>
    <row r="225" spans="1:11" x14ac:dyDescent="0.2">
      <c r="A225" s="6" t="str">
        <f>IF(AND(Settings!C221&lt;&gt;"",Settings!C221&lt;&gt;"--"),Settings!C221,"")</f>
        <v/>
      </c>
      <c r="B225" s="246" t="str">
        <f t="shared" si="39"/>
        <v/>
      </c>
      <c r="C225" s="247" t="str">
        <f t="shared" si="40"/>
        <v/>
      </c>
      <c r="D225" s="247" t="str">
        <f t="shared" si="41"/>
        <v/>
      </c>
      <c r="E225" s="247" t="str">
        <f t="shared" si="42"/>
        <v/>
      </c>
      <c r="F225" s="247" t="str">
        <f t="shared" si="43"/>
        <v/>
      </c>
      <c r="G225" s="15" t="str">
        <f t="shared" si="44"/>
        <v/>
      </c>
      <c r="H225" s="246" t="str">
        <f t="shared" si="45"/>
        <v/>
      </c>
      <c r="I225" s="246" t="str">
        <f>IF(A225&lt;&gt;"",Settings!D221 + MIN(0,SUM(B225:D225)+F225-H225),"")</f>
        <v/>
      </c>
      <c r="J225" s="246" t="str">
        <f t="shared" si="46"/>
        <v/>
      </c>
      <c r="K225" s="16"/>
    </row>
    <row r="226" spans="1:11" x14ac:dyDescent="0.2">
      <c r="A226" s="6" t="str">
        <f>IF(AND(Settings!C222&lt;&gt;"",Settings!C222&lt;&gt;"--"),Settings!C222,"")</f>
        <v/>
      </c>
      <c r="B226" s="246" t="str">
        <f t="shared" si="39"/>
        <v/>
      </c>
      <c r="C226" s="247" t="str">
        <f t="shared" si="40"/>
        <v/>
      </c>
      <c r="D226" s="247" t="str">
        <f t="shared" si="41"/>
        <v/>
      </c>
      <c r="E226" s="247" t="str">
        <f t="shared" si="42"/>
        <v/>
      </c>
      <c r="F226" s="247" t="str">
        <f t="shared" si="43"/>
        <v/>
      </c>
      <c r="G226" s="15" t="str">
        <f t="shared" si="44"/>
        <v/>
      </c>
      <c r="H226" s="246" t="str">
        <f t="shared" si="45"/>
        <v/>
      </c>
      <c r="I226" s="246" t="str">
        <f>IF(A226&lt;&gt;"",Settings!D222 + MIN(0,SUM(B226:D226)+F226-H226),"")</f>
        <v/>
      </c>
      <c r="J226" s="246" t="str">
        <f t="shared" si="46"/>
        <v/>
      </c>
      <c r="K226" s="16"/>
    </row>
    <row r="227" spans="1:11" x14ac:dyDescent="0.2">
      <c r="A227" s="6" t="str">
        <f>IF(AND(Settings!C223&lt;&gt;"",Settings!C223&lt;&gt;"--"),Settings!C223,"")</f>
        <v/>
      </c>
      <c r="B227" s="246" t="str">
        <f t="shared" si="39"/>
        <v/>
      </c>
      <c r="C227" s="247" t="str">
        <f t="shared" si="40"/>
        <v/>
      </c>
      <c r="D227" s="247" t="str">
        <f t="shared" si="41"/>
        <v/>
      </c>
      <c r="E227" s="247" t="str">
        <f t="shared" si="42"/>
        <v/>
      </c>
      <c r="F227" s="247" t="str">
        <f t="shared" si="43"/>
        <v/>
      </c>
      <c r="G227" s="15" t="str">
        <f t="shared" si="44"/>
        <v/>
      </c>
      <c r="H227" s="246" t="str">
        <f t="shared" si="45"/>
        <v/>
      </c>
      <c r="I227" s="246" t="str">
        <f>IF(A227&lt;&gt;"",Settings!D223 + MIN(0,SUM(B227:D227)+F227-H227),"")</f>
        <v/>
      </c>
      <c r="J227" s="246" t="str">
        <f t="shared" si="46"/>
        <v/>
      </c>
      <c r="K227" s="16"/>
    </row>
    <row r="228" spans="1:11" x14ac:dyDescent="0.2">
      <c r="A228" s="6" t="str">
        <f>IF(AND(Settings!C224&lt;&gt;"",Settings!C224&lt;&gt;"--"),Settings!C224,"")</f>
        <v/>
      </c>
      <c r="B228" s="246" t="str">
        <f t="shared" si="39"/>
        <v/>
      </c>
      <c r="C228" s="247" t="str">
        <f t="shared" si="40"/>
        <v/>
      </c>
      <c r="D228" s="247" t="str">
        <f t="shared" si="41"/>
        <v/>
      </c>
      <c r="E228" s="247" t="str">
        <f t="shared" si="42"/>
        <v/>
      </c>
      <c r="F228" s="247" t="str">
        <f t="shared" si="43"/>
        <v/>
      </c>
      <c r="G228" s="15" t="str">
        <f t="shared" si="44"/>
        <v/>
      </c>
      <c r="H228" s="246" t="str">
        <f t="shared" si="45"/>
        <v/>
      </c>
      <c r="I228" s="246" t="str">
        <f>IF(A228&lt;&gt;"",Settings!D224 + MIN(0,SUM(B228:D228)+F228-H228),"")</f>
        <v/>
      </c>
      <c r="J228" s="246" t="str">
        <f t="shared" si="46"/>
        <v/>
      </c>
      <c r="K228" s="16"/>
    </row>
    <row r="229" spans="1:11" x14ac:dyDescent="0.2">
      <c r="A229" s="6" t="str">
        <f>IF(AND(Settings!C225&lt;&gt;"",Settings!C225&lt;&gt;"--"),Settings!C225,"")</f>
        <v/>
      </c>
      <c r="B229" s="246" t="str">
        <f t="shared" si="39"/>
        <v/>
      </c>
      <c r="C229" s="247" t="str">
        <f t="shared" si="40"/>
        <v/>
      </c>
      <c r="D229" s="247" t="str">
        <f t="shared" si="41"/>
        <v/>
      </c>
      <c r="E229" s="247" t="str">
        <f t="shared" si="42"/>
        <v/>
      </c>
      <c r="F229" s="247" t="str">
        <f t="shared" si="43"/>
        <v/>
      </c>
      <c r="G229" s="15" t="str">
        <f t="shared" si="44"/>
        <v/>
      </c>
      <c r="H229" s="246" t="str">
        <f t="shared" si="45"/>
        <v/>
      </c>
      <c r="I229" s="246" t="str">
        <f>IF(A229&lt;&gt;"",Settings!D225 + MIN(0,SUM(B229:D229)+F229-H229),"")</f>
        <v/>
      </c>
      <c r="J229" s="246" t="str">
        <f t="shared" si="46"/>
        <v/>
      </c>
      <c r="K229" s="16"/>
    </row>
    <row r="230" spans="1:11" x14ac:dyDescent="0.2">
      <c r="A230" s="6" t="str">
        <f>IF(AND(Settings!C226&lt;&gt;"",Settings!C226&lt;&gt;"--"),Settings!C226,"")</f>
        <v/>
      </c>
      <c r="B230" s="246" t="str">
        <f t="shared" si="39"/>
        <v/>
      </c>
      <c r="C230" s="247" t="str">
        <f t="shared" si="40"/>
        <v/>
      </c>
      <c r="D230" s="247" t="str">
        <f t="shared" si="41"/>
        <v/>
      </c>
      <c r="E230" s="247" t="str">
        <f t="shared" si="42"/>
        <v/>
      </c>
      <c r="F230" s="247" t="str">
        <f t="shared" si="43"/>
        <v/>
      </c>
      <c r="G230" s="15" t="str">
        <f t="shared" si="44"/>
        <v/>
      </c>
      <c r="H230" s="246" t="str">
        <f t="shared" si="45"/>
        <v/>
      </c>
      <c r="I230" s="246" t="str">
        <f>IF(A230&lt;&gt;"",Settings!D226 + MIN(0,SUM(B230:D230)+F230-H230),"")</f>
        <v/>
      </c>
      <c r="J230" s="246" t="str">
        <f t="shared" si="46"/>
        <v/>
      </c>
      <c r="K230" s="16"/>
    </row>
    <row r="231" spans="1:11" x14ac:dyDescent="0.2">
      <c r="A231" s="6" t="str">
        <f>IF(AND(Settings!C227&lt;&gt;"",Settings!C227&lt;&gt;"--"),Settings!C227,"")</f>
        <v/>
      </c>
      <c r="B231" s="246" t="str">
        <f t="shared" si="39"/>
        <v/>
      </c>
      <c r="C231" s="247" t="str">
        <f t="shared" si="40"/>
        <v/>
      </c>
      <c r="D231" s="247" t="str">
        <f t="shared" si="41"/>
        <v/>
      </c>
      <c r="E231" s="247" t="str">
        <f t="shared" si="42"/>
        <v/>
      </c>
      <c r="F231" s="247" t="str">
        <f t="shared" si="43"/>
        <v/>
      </c>
      <c r="G231" s="15" t="str">
        <f t="shared" si="44"/>
        <v/>
      </c>
      <c r="H231" s="246" t="str">
        <f t="shared" si="45"/>
        <v/>
      </c>
      <c r="I231" s="246" t="str">
        <f>IF(A231&lt;&gt;"",Settings!D227 + MIN(0,SUM(B231:D231)+F231-H231),"")</f>
        <v/>
      </c>
      <c r="J231" s="246" t="str">
        <f t="shared" si="46"/>
        <v/>
      </c>
      <c r="K231" s="16"/>
    </row>
    <row r="232" spans="1:11" x14ac:dyDescent="0.2">
      <c r="A232" s="6" t="str">
        <f>IF(AND(Settings!C228&lt;&gt;"",Settings!C228&lt;&gt;"--"),Settings!C228,"")</f>
        <v/>
      </c>
      <c r="B232" s="246" t="str">
        <f t="shared" si="39"/>
        <v/>
      </c>
      <c r="C232" s="247" t="str">
        <f t="shared" si="40"/>
        <v/>
      </c>
      <c r="D232" s="247" t="str">
        <f t="shared" si="41"/>
        <v/>
      </c>
      <c r="E232" s="247" t="str">
        <f t="shared" si="42"/>
        <v/>
      </c>
      <c r="F232" s="247" t="str">
        <f t="shared" si="43"/>
        <v/>
      </c>
      <c r="G232" s="15" t="str">
        <f t="shared" si="44"/>
        <v/>
      </c>
      <c r="H232" s="246" t="str">
        <f t="shared" si="45"/>
        <v/>
      </c>
      <c r="I232" s="246" t="str">
        <f>IF(A232&lt;&gt;"",Settings!D228 + MIN(0,SUM(B232:D232)+F232-H232),"")</f>
        <v/>
      </c>
      <c r="J232" s="246" t="str">
        <f t="shared" si="46"/>
        <v/>
      </c>
      <c r="K232" s="16"/>
    </row>
    <row r="233" spans="1:11" x14ac:dyDescent="0.2">
      <c r="A233" s="6" t="str">
        <f>IF(AND(Settings!C229&lt;&gt;"",Settings!C229&lt;&gt;"--"),Settings!C229,"")</f>
        <v/>
      </c>
      <c r="B233" s="246" t="str">
        <f t="shared" si="39"/>
        <v/>
      </c>
      <c r="C233" s="247" t="str">
        <f t="shared" si="40"/>
        <v/>
      </c>
      <c r="D233" s="247" t="str">
        <f t="shared" si="41"/>
        <v/>
      </c>
      <c r="E233" s="247" t="str">
        <f t="shared" si="42"/>
        <v/>
      </c>
      <c r="F233" s="247" t="str">
        <f t="shared" si="43"/>
        <v/>
      </c>
      <c r="G233" s="15" t="str">
        <f t="shared" si="44"/>
        <v/>
      </c>
      <c r="H233" s="246" t="str">
        <f t="shared" si="45"/>
        <v/>
      </c>
      <c r="I233" s="246" t="str">
        <f>IF(A233&lt;&gt;"",Settings!D229 + MIN(0,SUM(B233:D233)+F233-H233),"")</f>
        <v/>
      </c>
      <c r="J233" s="246" t="str">
        <f t="shared" si="46"/>
        <v/>
      </c>
      <c r="K233" s="16"/>
    </row>
    <row r="234" spans="1:11" x14ac:dyDescent="0.2">
      <c r="A234" s="6" t="str">
        <f>IF(AND(Settings!C230&lt;&gt;"",Settings!C230&lt;&gt;"--"),Settings!C230,"")</f>
        <v/>
      </c>
      <c r="B234" s="246" t="str">
        <f t="shared" si="39"/>
        <v/>
      </c>
      <c r="C234" s="247" t="str">
        <f t="shared" si="40"/>
        <v/>
      </c>
      <c r="D234" s="247" t="str">
        <f t="shared" si="41"/>
        <v/>
      </c>
      <c r="E234" s="247" t="str">
        <f t="shared" si="42"/>
        <v/>
      </c>
      <c r="F234" s="247" t="str">
        <f t="shared" si="43"/>
        <v/>
      </c>
      <c r="G234" s="15" t="str">
        <f t="shared" si="44"/>
        <v/>
      </c>
      <c r="H234" s="246" t="str">
        <f t="shared" si="45"/>
        <v/>
      </c>
      <c r="I234" s="246" t="str">
        <f>IF(A234&lt;&gt;"",Settings!D230 + MIN(0,SUM(B234:D234)+F234-H234),"")</f>
        <v/>
      </c>
      <c r="J234" s="246" t="str">
        <f t="shared" si="46"/>
        <v/>
      </c>
      <c r="K234" s="16"/>
    </row>
    <row r="235" spans="1:11" x14ac:dyDescent="0.2">
      <c r="A235" s="6" t="str">
        <f>IF(AND(Settings!C231&lt;&gt;"",Settings!C231&lt;&gt;"--"),Settings!C231,"")</f>
        <v/>
      </c>
      <c r="B235" s="246" t="str">
        <f t="shared" si="39"/>
        <v/>
      </c>
      <c r="C235" s="247" t="str">
        <f t="shared" si="40"/>
        <v/>
      </c>
      <c r="D235" s="247" t="str">
        <f t="shared" si="41"/>
        <v/>
      </c>
      <c r="E235" s="247" t="str">
        <f t="shared" si="42"/>
        <v/>
      </c>
      <c r="F235" s="247" t="str">
        <f t="shared" si="43"/>
        <v/>
      </c>
      <c r="G235" s="15" t="str">
        <f t="shared" si="44"/>
        <v/>
      </c>
      <c r="H235" s="246" t="str">
        <f t="shared" si="45"/>
        <v/>
      </c>
      <c r="I235" s="246" t="str">
        <f>IF(A235&lt;&gt;"",Settings!D231 + MIN(0,SUM(B235:D235)+F235-H235),"")</f>
        <v/>
      </c>
      <c r="J235" s="246" t="str">
        <f t="shared" si="46"/>
        <v/>
      </c>
      <c r="K235" s="16"/>
    </row>
    <row r="236" spans="1:11" x14ac:dyDescent="0.2">
      <c r="A236" s="6" t="str">
        <f>IF(AND(Settings!C232&lt;&gt;"",Settings!C232&lt;&gt;"--"),Settings!C232,"")</f>
        <v/>
      </c>
      <c r="B236" s="246" t="str">
        <f t="shared" si="39"/>
        <v/>
      </c>
      <c r="C236" s="247" t="str">
        <f t="shared" si="40"/>
        <v/>
      </c>
      <c r="D236" s="247" t="str">
        <f t="shared" si="41"/>
        <v/>
      </c>
      <c r="E236" s="247" t="str">
        <f t="shared" si="42"/>
        <v/>
      </c>
      <c r="F236" s="247" t="str">
        <f t="shared" si="43"/>
        <v/>
      </c>
      <c r="G236" s="15" t="str">
        <f t="shared" si="44"/>
        <v/>
      </c>
      <c r="H236" s="246" t="str">
        <f t="shared" si="45"/>
        <v/>
      </c>
      <c r="I236" s="246" t="str">
        <f>IF(A236&lt;&gt;"",Settings!D232 + MIN(0,SUM(B236:D236)+F236-H236),"")</f>
        <v/>
      </c>
      <c r="J236" s="246" t="str">
        <f t="shared" si="46"/>
        <v/>
      </c>
      <c r="K236" s="16"/>
    </row>
    <row r="237" spans="1:11" x14ac:dyDescent="0.2">
      <c r="A237" s="6" t="str">
        <f>IF(AND(Settings!C233&lt;&gt;"",Settings!C233&lt;&gt;"--"),Settings!C233,"")</f>
        <v/>
      </c>
      <c r="B237" s="246" t="str">
        <f t="shared" si="39"/>
        <v/>
      </c>
      <c r="C237" s="247" t="str">
        <f t="shared" si="40"/>
        <v/>
      </c>
      <c r="D237" s="247" t="str">
        <f t="shared" si="41"/>
        <v/>
      </c>
      <c r="E237" s="247" t="str">
        <f t="shared" si="42"/>
        <v/>
      </c>
      <c r="F237" s="247" t="str">
        <f t="shared" si="43"/>
        <v/>
      </c>
      <c r="G237" s="15" t="str">
        <f t="shared" si="44"/>
        <v/>
      </c>
      <c r="H237" s="246" t="str">
        <f t="shared" si="45"/>
        <v/>
      </c>
      <c r="I237" s="246" t="str">
        <f>IF(A237&lt;&gt;"",Settings!D233 + MIN(0,SUM(B237:D237)+F237-H237),"")</f>
        <v/>
      </c>
      <c r="J237" s="246" t="str">
        <f t="shared" si="46"/>
        <v/>
      </c>
      <c r="K237" s="16"/>
    </row>
    <row r="238" spans="1:11" x14ac:dyDescent="0.2">
      <c r="A238" s="6" t="str">
        <f>IF(AND(Settings!C234&lt;&gt;"",Settings!C234&lt;&gt;"--"),Settings!C234,"")</f>
        <v/>
      </c>
      <c r="B238" s="246" t="str">
        <f t="shared" si="39"/>
        <v/>
      </c>
      <c r="C238" s="247" t="str">
        <f t="shared" si="40"/>
        <v/>
      </c>
      <c r="D238" s="247" t="str">
        <f t="shared" si="41"/>
        <v/>
      </c>
      <c r="E238" s="247" t="str">
        <f t="shared" si="42"/>
        <v/>
      </c>
      <c r="F238" s="247" t="str">
        <f t="shared" si="43"/>
        <v/>
      </c>
      <c r="G238" s="15" t="str">
        <f t="shared" si="44"/>
        <v/>
      </c>
      <c r="H238" s="246" t="str">
        <f t="shared" si="45"/>
        <v/>
      </c>
      <c r="I238" s="246" t="str">
        <f>IF(A238&lt;&gt;"",Settings!D234 + MIN(0,SUM(B238:D238)+F238-H238),"")</f>
        <v/>
      </c>
      <c r="J238" s="246" t="str">
        <f t="shared" si="46"/>
        <v/>
      </c>
      <c r="K238" s="16"/>
    </row>
    <row r="239" spans="1:11" x14ac:dyDescent="0.2">
      <c r="A239" s="6" t="str">
        <f>IF(AND(Settings!C235&lt;&gt;"",Settings!C235&lt;&gt;"--"),Settings!C235,"")</f>
        <v/>
      </c>
      <c r="B239" s="246" t="str">
        <f t="shared" si="39"/>
        <v/>
      </c>
      <c r="C239" s="247" t="str">
        <f t="shared" si="40"/>
        <v/>
      </c>
      <c r="D239" s="247" t="str">
        <f t="shared" si="41"/>
        <v/>
      </c>
      <c r="E239" s="247" t="str">
        <f t="shared" si="42"/>
        <v/>
      </c>
      <c r="F239" s="247" t="str">
        <f t="shared" si="43"/>
        <v/>
      </c>
      <c r="G239" s="15" t="str">
        <f t="shared" si="44"/>
        <v/>
      </c>
      <c r="H239" s="246" t="str">
        <f t="shared" si="45"/>
        <v/>
      </c>
      <c r="I239" s="246" t="str">
        <f>IF(A239&lt;&gt;"",Settings!D235 + MIN(0,SUM(B239:D239)+F239-H239),"")</f>
        <v/>
      </c>
      <c r="J239" s="246" t="str">
        <f t="shared" si="46"/>
        <v/>
      </c>
      <c r="K239" s="16"/>
    </row>
    <row r="240" spans="1:11" x14ac:dyDescent="0.2">
      <c r="A240" s="6" t="str">
        <f>IF(AND(Settings!C236&lt;&gt;"",Settings!C236&lt;&gt;"--"),Settings!C236,"")</f>
        <v/>
      </c>
      <c r="B240" s="246" t="str">
        <f t="shared" si="39"/>
        <v/>
      </c>
      <c r="C240" s="247" t="str">
        <f t="shared" si="40"/>
        <v/>
      </c>
      <c r="D240" s="247" t="str">
        <f t="shared" si="41"/>
        <v/>
      </c>
      <c r="E240" s="247" t="str">
        <f t="shared" si="42"/>
        <v/>
      </c>
      <c r="F240" s="247" t="str">
        <f t="shared" si="43"/>
        <v/>
      </c>
      <c r="G240" s="15" t="str">
        <f t="shared" si="44"/>
        <v/>
      </c>
      <c r="H240" s="246" t="str">
        <f t="shared" si="45"/>
        <v/>
      </c>
      <c r="I240" s="246" t="str">
        <f>IF(A240&lt;&gt;"",Settings!D236 + MIN(0,SUM(B240:D240)+F240-H240),"")</f>
        <v/>
      </c>
      <c r="J240" s="246" t="str">
        <f t="shared" si="46"/>
        <v/>
      </c>
      <c r="K240" s="16"/>
    </row>
    <row r="241" spans="1:11" x14ac:dyDescent="0.2">
      <c r="A241" s="6" t="str">
        <f>IF(AND(Settings!C237&lt;&gt;"",Settings!C237&lt;&gt;"--"),Settings!C237,"")</f>
        <v/>
      </c>
      <c r="B241" s="246" t="str">
        <f t="shared" si="39"/>
        <v/>
      </c>
      <c r="C241" s="247" t="str">
        <f t="shared" si="40"/>
        <v/>
      </c>
      <c r="D241" s="247" t="str">
        <f t="shared" si="41"/>
        <v/>
      </c>
      <c r="E241" s="247" t="str">
        <f t="shared" si="42"/>
        <v/>
      </c>
      <c r="F241" s="247" t="str">
        <f t="shared" si="43"/>
        <v/>
      </c>
      <c r="G241" s="15" t="str">
        <f t="shared" si="44"/>
        <v/>
      </c>
      <c r="H241" s="246" t="str">
        <f t="shared" si="45"/>
        <v/>
      </c>
      <c r="I241" s="246" t="str">
        <f>IF(A241&lt;&gt;"",Settings!D237 + MIN(0,SUM(B241:D241)+F241-H241),"")</f>
        <v/>
      </c>
      <c r="J241" s="246" t="str">
        <f t="shared" si="46"/>
        <v/>
      </c>
      <c r="K241" s="16"/>
    </row>
    <row r="242" spans="1:11" x14ac:dyDescent="0.2">
      <c r="A242" s="6" t="str">
        <f>IF(AND(Settings!C238&lt;&gt;"",Settings!C238&lt;&gt;"--"),Settings!C238,"")</f>
        <v/>
      </c>
      <c r="B242" s="246" t="str">
        <f t="shared" si="39"/>
        <v/>
      </c>
      <c r="C242" s="247" t="str">
        <f t="shared" si="40"/>
        <v/>
      </c>
      <c r="D242" s="247" t="str">
        <f t="shared" si="41"/>
        <v/>
      </c>
      <c r="E242" s="247" t="str">
        <f t="shared" si="42"/>
        <v/>
      </c>
      <c r="F242" s="247" t="str">
        <f t="shared" si="43"/>
        <v/>
      </c>
      <c r="G242" s="15" t="str">
        <f t="shared" si="44"/>
        <v/>
      </c>
      <c r="H242" s="246" t="str">
        <f t="shared" si="45"/>
        <v/>
      </c>
      <c r="I242" s="246" t="str">
        <f>IF(A242&lt;&gt;"",Settings!D238 + MIN(0,SUM(B242:D242)+F242-H242),"")</f>
        <v/>
      </c>
      <c r="J242" s="246" t="str">
        <f t="shared" si="46"/>
        <v/>
      </c>
      <c r="K242" s="16"/>
    </row>
    <row r="243" spans="1:11" x14ac:dyDescent="0.2">
      <c r="A243" s="6" t="str">
        <f>IF(AND(Settings!C239&lt;&gt;"",Settings!C239&lt;&gt;"--"),Settings!C239,"")</f>
        <v/>
      </c>
      <c r="B243" s="246" t="str">
        <f t="shared" si="39"/>
        <v/>
      </c>
      <c r="C243" s="247" t="str">
        <f t="shared" si="40"/>
        <v/>
      </c>
      <c r="D243" s="247" t="str">
        <f t="shared" si="41"/>
        <v/>
      </c>
      <c r="E243" s="247" t="str">
        <f t="shared" si="42"/>
        <v/>
      </c>
      <c r="F243" s="247" t="str">
        <f t="shared" si="43"/>
        <v/>
      </c>
      <c r="G243" s="15" t="str">
        <f t="shared" si="44"/>
        <v/>
      </c>
      <c r="H243" s="246" t="str">
        <f t="shared" si="45"/>
        <v/>
      </c>
      <c r="I243" s="246" t="str">
        <f>IF(A243&lt;&gt;"",Settings!D239 + MIN(0,SUM(B243:D243)+F243-H243),"")</f>
        <v/>
      </c>
      <c r="J243" s="246" t="str">
        <f t="shared" si="46"/>
        <v/>
      </c>
      <c r="K243" s="16"/>
    </row>
    <row r="244" spans="1:11" x14ac:dyDescent="0.2">
      <c r="A244" s="6" t="str">
        <f>IF(AND(Settings!C240&lt;&gt;"",Settings!C240&lt;&gt;"--"),Settings!C240,"")</f>
        <v/>
      </c>
      <c r="B244" s="246" t="str">
        <f t="shared" si="39"/>
        <v/>
      </c>
      <c r="C244" s="247" t="str">
        <f t="shared" si="40"/>
        <v/>
      </c>
      <c r="D244" s="247" t="str">
        <f t="shared" si="41"/>
        <v/>
      </c>
      <c r="E244" s="247" t="str">
        <f t="shared" si="42"/>
        <v/>
      </c>
      <c r="F244" s="247" t="str">
        <f t="shared" si="43"/>
        <v/>
      </c>
      <c r="G244" s="15" t="str">
        <f t="shared" si="44"/>
        <v/>
      </c>
      <c r="H244" s="246" t="str">
        <f t="shared" si="45"/>
        <v/>
      </c>
      <c r="I244" s="246" t="str">
        <f>IF(A244&lt;&gt;"",Settings!D240 + MIN(0,SUM(B244:D244)+F244-H244),"")</f>
        <v/>
      </c>
      <c r="J244" s="246" t="str">
        <f t="shared" si="46"/>
        <v/>
      </c>
      <c r="K244" s="16"/>
    </row>
    <row r="245" spans="1:11" x14ac:dyDescent="0.2">
      <c r="A245" s="6" t="str">
        <f>IF(AND(Settings!C241&lt;&gt;"",Settings!C241&lt;&gt;"--"),Settings!C241,"")</f>
        <v/>
      </c>
      <c r="B245" s="246" t="str">
        <f t="shared" si="39"/>
        <v/>
      </c>
      <c r="C245" s="247" t="str">
        <f t="shared" si="40"/>
        <v/>
      </c>
      <c r="D245" s="247" t="str">
        <f t="shared" si="41"/>
        <v/>
      </c>
      <c r="E245" s="247" t="str">
        <f t="shared" si="42"/>
        <v/>
      </c>
      <c r="F245" s="247" t="str">
        <f t="shared" si="43"/>
        <v/>
      </c>
      <c r="G245" s="15" t="str">
        <f t="shared" si="44"/>
        <v/>
      </c>
      <c r="H245" s="246" t="str">
        <f t="shared" si="45"/>
        <v/>
      </c>
      <c r="I245" s="246" t="str">
        <f>IF(A245&lt;&gt;"",Settings!D241 + MIN(0,SUM(B245:D245)+F245-H245),"")</f>
        <v/>
      </c>
      <c r="J245" s="246" t="str">
        <f t="shared" si="46"/>
        <v/>
      </c>
      <c r="K245" s="16"/>
    </row>
    <row r="246" spans="1:11" x14ac:dyDescent="0.2">
      <c r="A246" s="6" t="str">
        <f>IF(AND(Settings!C242&lt;&gt;"",Settings!C242&lt;&gt;"--"),Settings!C242,"")</f>
        <v/>
      </c>
      <c r="B246" s="246" t="str">
        <f t="shared" si="39"/>
        <v/>
      </c>
      <c r="C246" s="247" t="str">
        <f t="shared" si="40"/>
        <v/>
      </c>
      <c r="D246" s="247" t="str">
        <f t="shared" si="41"/>
        <v/>
      </c>
      <c r="E246" s="247" t="str">
        <f t="shared" si="42"/>
        <v/>
      </c>
      <c r="F246" s="247" t="str">
        <f t="shared" si="43"/>
        <v/>
      </c>
      <c r="G246" s="15" t="str">
        <f t="shared" si="44"/>
        <v/>
      </c>
      <c r="H246" s="246" t="str">
        <f t="shared" si="45"/>
        <v/>
      </c>
      <c r="I246" s="246" t="str">
        <f>IF(A246&lt;&gt;"",Settings!D242 + MIN(0,SUM(B246:D246)+F246-H246),"")</f>
        <v/>
      </c>
      <c r="J246" s="246" t="str">
        <f t="shared" si="46"/>
        <v/>
      </c>
      <c r="K246" s="16"/>
    </row>
    <row r="247" spans="1:11" x14ac:dyDescent="0.2">
      <c r="A247" s="6" t="str">
        <f>IF(AND(Settings!C243&lt;&gt;"",Settings!C243&lt;&gt;"--"),Settings!C243,"")</f>
        <v/>
      </c>
      <c r="B247" s="246" t="str">
        <f t="shared" si="39"/>
        <v/>
      </c>
      <c r="C247" s="247" t="str">
        <f t="shared" si="40"/>
        <v/>
      </c>
      <c r="D247" s="247" t="str">
        <f t="shared" si="41"/>
        <v/>
      </c>
      <c r="E247" s="247" t="str">
        <f t="shared" si="42"/>
        <v/>
      </c>
      <c r="F247" s="247" t="str">
        <f t="shared" si="43"/>
        <v/>
      </c>
      <c r="G247" s="15" t="str">
        <f t="shared" si="44"/>
        <v/>
      </c>
      <c r="H247" s="246" t="str">
        <f t="shared" si="45"/>
        <v/>
      </c>
      <c r="I247" s="246" t="str">
        <f>IF(A247&lt;&gt;"",Settings!D243 + MIN(0,SUM(B247:D247)+F247-H247),"")</f>
        <v/>
      </c>
      <c r="J247" s="246" t="str">
        <f t="shared" si="46"/>
        <v/>
      </c>
      <c r="K247" s="16"/>
    </row>
    <row r="248" spans="1:11" x14ac:dyDescent="0.2">
      <c r="A248" s="6" t="str">
        <f>IF(AND(Settings!C244&lt;&gt;"",Settings!C244&lt;&gt;"--"),Settings!C244,"")</f>
        <v/>
      </c>
      <c r="B248" s="246" t="str">
        <f t="shared" si="39"/>
        <v/>
      </c>
      <c r="C248" s="247" t="str">
        <f t="shared" si="40"/>
        <v/>
      </c>
      <c r="D248" s="247" t="str">
        <f t="shared" si="41"/>
        <v/>
      </c>
      <c r="E248" s="247" t="str">
        <f t="shared" si="42"/>
        <v/>
      </c>
      <c r="F248" s="247" t="str">
        <f t="shared" si="43"/>
        <v/>
      </c>
      <c r="G248" s="15" t="str">
        <f t="shared" si="44"/>
        <v/>
      </c>
      <c r="H248" s="246" t="str">
        <f t="shared" si="45"/>
        <v/>
      </c>
      <c r="I248" s="246" t="str">
        <f>IF(A248&lt;&gt;"",Settings!D244 + MIN(0,SUM(B248:D248)+F248-H248),"")</f>
        <v/>
      </c>
      <c r="J248" s="246" t="str">
        <f t="shared" si="46"/>
        <v/>
      </c>
      <c r="K248" s="16"/>
    </row>
    <row r="249" spans="1:11" x14ac:dyDescent="0.2">
      <c r="A249" s="6" t="str">
        <f>IF(AND(Settings!C245&lt;&gt;"",Settings!C245&lt;&gt;"--"),Settings!C245,"")</f>
        <v/>
      </c>
      <c r="B249" s="246" t="str">
        <f t="shared" si="39"/>
        <v/>
      </c>
      <c r="C249" s="247" t="str">
        <f t="shared" si="40"/>
        <v/>
      </c>
      <c r="D249" s="247" t="str">
        <f t="shared" si="41"/>
        <v/>
      </c>
      <c r="E249" s="247" t="str">
        <f t="shared" si="42"/>
        <v/>
      </c>
      <c r="F249" s="247" t="str">
        <f t="shared" si="43"/>
        <v/>
      </c>
      <c r="G249" s="15" t="str">
        <f t="shared" si="44"/>
        <v/>
      </c>
      <c r="H249" s="246" t="str">
        <f t="shared" si="45"/>
        <v/>
      </c>
      <c r="I249" s="246" t="str">
        <f>IF(A249&lt;&gt;"",Settings!D245 + MIN(0,SUM(B249:D249)+F249-H249),"")</f>
        <v/>
      </c>
      <c r="J249" s="246" t="str">
        <f t="shared" si="46"/>
        <v/>
      </c>
      <c r="K249" s="16"/>
    </row>
    <row r="250" spans="1:11" x14ac:dyDescent="0.2">
      <c r="A250" s="6" t="str">
        <f>IF(AND(Settings!C246&lt;&gt;"",Settings!C246&lt;&gt;"--"),Settings!C246,"")</f>
        <v/>
      </c>
      <c r="B250" s="246" t="str">
        <f t="shared" si="39"/>
        <v/>
      </c>
      <c r="C250" s="247" t="str">
        <f t="shared" si="40"/>
        <v/>
      </c>
      <c r="D250" s="247" t="str">
        <f t="shared" si="41"/>
        <v/>
      </c>
      <c r="E250" s="247" t="str">
        <f t="shared" si="42"/>
        <v/>
      </c>
      <c r="F250" s="247" t="str">
        <f t="shared" si="43"/>
        <v/>
      </c>
      <c r="G250" s="15" t="str">
        <f t="shared" si="44"/>
        <v/>
      </c>
      <c r="H250" s="246" t="str">
        <f t="shared" si="45"/>
        <v/>
      </c>
      <c r="I250" s="246" t="str">
        <f>IF(A250&lt;&gt;"",Settings!D246 + MIN(0,SUM(B250:D250)+F250-H250),"")</f>
        <v/>
      </c>
      <c r="J250" s="246" t="str">
        <f t="shared" si="46"/>
        <v/>
      </c>
      <c r="K250" s="16"/>
    </row>
    <row r="251" spans="1:11" x14ac:dyDescent="0.2">
      <c r="A251" s="6" t="str">
        <f>IF(AND(Settings!C247&lt;&gt;"",Settings!C247&lt;&gt;"--"),Settings!C247,"")</f>
        <v/>
      </c>
      <c r="B251" s="246" t="str">
        <f t="shared" si="39"/>
        <v/>
      </c>
      <c r="C251" s="247" t="str">
        <f t="shared" si="40"/>
        <v/>
      </c>
      <c r="D251" s="247" t="str">
        <f t="shared" si="41"/>
        <v/>
      </c>
      <c r="E251" s="247" t="str">
        <f t="shared" si="42"/>
        <v/>
      </c>
      <c r="F251" s="247" t="str">
        <f t="shared" si="43"/>
        <v/>
      </c>
      <c r="G251" s="15" t="str">
        <f t="shared" si="44"/>
        <v/>
      </c>
      <c r="H251" s="246" t="str">
        <f t="shared" si="45"/>
        <v/>
      </c>
      <c r="I251" s="246" t="str">
        <f>IF(A251&lt;&gt;"",Settings!D247 + MIN(0,SUM(B251:D251)+F251-H251),"")</f>
        <v/>
      </c>
      <c r="J251" s="246" t="str">
        <f t="shared" si="46"/>
        <v/>
      </c>
      <c r="K251" s="16"/>
    </row>
    <row r="252" spans="1:11" x14ac:dyDescent="0.2">
      <c r="A252" s="6" t="str">
        <f>IF(AND(Settings!C248&lt;&gt;"",Settings!C248&lt;&gt;"--"),Settings!C248,"")</f>
        <v/>
      </c>
      <c r="B252" s="246" t="str">
        <f t="shared" si="39"/>
        <v/>
      </c>
      <c r="C252" s="247" t="str">
        <f t="shared" si="40"/>
        <v/>
      </c>
      <c r="D252" s="247" t="str">
        <f t="shared" si="41"/>
        <v/>
      </c>
      <c r="E252" s="247" t="str">
        <f t="shared" si="42"/>
        <v/>
      </c>
      <c r="F252" s="247" t="str">
        <f t="shared" si="43"/>
        <v/>
      </c>
      <c r="G252" s="15" t="str">
        <f t="shared" si="44"/>
        <v/>
      </c>
      <c r="H252" s="246" t="str">
        <f t="shared" si="45"/>
        <v/>
      </c>
      <c r="I252" s="246" t="str">
        <f>IF(A252&lt;&gt;"",Settings!D248 + MIN(0,SUM(B252:D252)+F252-H252),"")</f>
        <v/>
      </c>
      <c r="J252" s="246" t="str">
        <f t="shared" si="46"/>
        <v/>
      </c>
      <c r="K252" s="16"/>
    </row>
    <row r="253" spans="1:11" x14ac:dyDescent="0.2">
      <c r="A253" s="6" t="str">
        <f>IF(AND(Settings!C249&lt;&gt;"",Settings!C249&lt;&gt;"--"),Settings!C249,"")</f>
        <v/>
      </c>
      <c r="B253" s="246" t="str">
        <f t="shared" si="39"/>
        <v/>
      </c>
      <c r="C253" s="247" t="str">
        <f t="shared" si="40"/>
        <v/>
      </c>
      <c r="D253" s="247" t="str">
        <f t="shared" si="41"/>
        <v/>
      </c>
      <c r="E253" s="247" t="str">
        <f t="shared" si="42"/>
        <v/>
      </c>
      <c r="F253" s="247" t="str">
        <f t="shared" si="43"/>
        <v/>
      </c>
      <c r="G253" s="15" t="str">
        <f t="shared" si="44"/>
        <v/>
      </c>
      <c r="H253" s="246" t="str">
        <f t="shared" si="45"/>
        <v/>
      </c>
      <c r="I253" s="246" t="str">
        <f>IF(A253&lt;&gt;"",Settings!D249 + MIN(0,SUM(B253:D253)+F253-H253),"")</f>
        <v/>
      </c>
      <c r="J253" s="246" t="str">
        <f t="shared" si="46"/>
        <v/>
      </c>
      <c r="K253" s="16"/>
    </row>
    <row r="254" spans="1:11" x14ac:dyDescent="0.2">
      <c r="A254" s="6" t="str">
        <f>IF(AND(Settings!C250&lt;&gt;"",Settings!C250&lt;&gt;"--"),Settings!C250,"")</f>
        <v/>
      </c>
      <c r="B254" s="246" t="str">
        <f t="shared" si="39"/>
        <v/>
      </c>
      <c r="C254" s="247" t="str">
        <f t="shared" si="40"/>
        <v/>
      </c>
      <c r="D254" s="247" t="str">
        <f t="shared" si="41"/>
        <v/>
      </c>
      <c r="E254" s="247" t="str">
        <f t="shared" si="42"/>
        <v/>
      </c>
      <c r="F254" s="247" t="str">
        <f t="shared" si="43"/>
        <v/>
      </c>
      <c r="G254" s="15" t="str">
        <f t="shared" si="44"/>
        <v/>
      </c>
      <c r="H254" s="246" t="str">
        <f t="shared" si="45"/>
        <v/>
      </c>
      <c r="I254" s="246" t="str">
        <f>IF(A254&lt;&gt;"",Settings!D250 + MIN(0,SUM(B254:D254)+F254-H254),"")</f>
        <v/>
      </c>
      <c r="J254" s="246" t="str">
        <f t="shared" si="46"/>
        <v/>
      </c>
      <c r="K254" s="16"/>
    </row>
    <row r="255" spans="1:11" x14ac:dyDescent="0.2">
      <c r="A255" s="6" t="str">
        <f>IF(AND(Settings!C251&lt;&gt;"",Settings!C251&lt;&gt;"--"),Settings!C251,"")</f>
        <v/>
      </c>
      <c r="B255" s="246" t="str">
        <f t="shared" si="39"/>
        <v/>
      </c>
      <c r="C255" s="247" t="str">
        <f t="shared" si="40"/>
        <v/>
      </c>
      <c r="D255" s="247" t="str">
        <f t="shared" si="41"/>
        <v/>
      </c>
      <c r="E255" s="247" t="str">
        <f t="shared" si="42"/>
        <v/>
      </c>
      <c r="F255" s="247" t="str">
        <f t="shared" si="43"/>
        <v/>
      </c>
      <c r="G255" s="15" t="str">
        <f t="shared" si="44"/>
        <v/>
      </c>
      <c r="H255" s="246" t="str">
        <f t="shared" si="45"/>
        <v/>
      </c>
      <c r="I255" s="246" t="str">
        <f>IF(A255&lt;&gt;"",Settings!D251 + MIN(0,SUM(B255:D255)+F255-H255),"")</f>
        <v/>
      </c>
      <c r="J255" s="246" t="str">
        <f t="shared" si="46"/>
        <v/>
      </c>
      <c r="K255" s="16"/>
    </row>
    <row r="256" spans="1:11" x14ac:dyDescent="0.2">
      <c r="A256" s="6" t="str">
        <f>IF(AND(Settings!C252&lt;&gt;"",Settings!C252&lt;&gt;"--"),Settings!C252,"")</f>
        <v/>
      </c>
      <c r="B256" s="246" t="str">
        <f t="shared" si="39"/>
        <v/>
      </c>
      <c r="C256" s="247" t="str">
        <f t="shared" si="40"/>
        <v/>
      </c>
      <c r="D256" s="247" t="str">
        <f t="shared" si="41"/>
        <v/>
      </c>
      <c r="E256" s="247" t="str">
        <f t="shared" si="42"/>
        <v/>
      </c>
      <c r="F256" s="247" t="str">
        <f t="shared" si="43"/>
        <v/>
      </c>
      <c r="G256" s="15" t="str">
        <f t="shared" si="44"/>
        <v/>
      </c>
      <c r="H256" s="246" t="str">
        <f t="shared" si="45"/>
        <v/>
      </c>
      <c r="I256" s="246" t="str">
        <f>IF(A256&lt;&gt;"",Settings!D252 + MIN(0,SUM(B256:D256)+F256-H256),"")</f>
        <v/>
      </c>
      <c r="J256" s="246" t="str">
        <f t="shared" si="46"/>
        <v/>
      </c>
    </row>
    <row r="257" spans="1:10" x14ac:dyDescent="0.2">
      <c r="A257" s="6" t="str">
        <f>IF(AND(Settings!C253&lt;&gt;"",Settings!C253&lt;&gt;"--"),Settings!C253,"")</f>
        <v/>
      </c>
      <c r="B257" s="246" t="str">
        <f t="shared" si="39"/>
        <v/>
      </c>
      <c r="C257" s="247" t="str">
        <f t="shared" si="40"/>
        <v/>
      </c>
      <c r="D257" s="247" t="str">
        <f t="shared" si="41"/>
        <v/>
      </c>
      <c r="E257" s="247" t="str">
        <f t="shared" si="42"/>
        <v/>
      </c>
      <c r="F257" s="247" t="str">
        <f t="shared" si="43"/>
        <v/>
      </c>
      <c r="G257" s="15" t="str">
        <f t="shared" si="44"/>
        <v/>
      </c>
      <c r="H257" s="246" t="str">
        <f t="shared" si="45"/>
        <v/>
      </c>
      <c r="I257" s="246" t="str">
        <f>IF(A257&lt;&gt;"",Settings!D253 + MIN(0,SUM(B257:D257)+F257-H257),"")</f>
        <v/>
      </c>
      <c r="J257" s="246" t="str">
        <f t="shared" si="46"/>
        <v/>
      </c>
    </row>
    <row r="258" spans="1:10" x14ac:dyDescent="0.2">
      <c r="A258" s="6" t="str">
        <f>IF(AND(Settings!C254&lt;&gt;"",Settings!C254&lt;&gt;"--"),Settings!C254,"")</f>
        <v/>
      </c>
      <c r="B258" s="246" t="str">
        <f t="shared" si="39"/>
        <v/>
      </c>
      <c r="C258" s="247" t="str">
        <f t="shared" si="40"/>
        <v/>
      </c>
      <c r="D258" s="247" t="str">
        <f t="shared" si="41"/>
        <v/>
      </c>
      <c r="E258" s="247" t="str">
        <f t="shared" si="42"/>
        <v/>
      </c>
      <c r="F258" s="247" t="str">
        <f t="shared" si="43"/>
        <v/>
      </c>
      <c r="G258" s="15" t="str">
        <f t="shared" si="44"/>
        <v/>
      </c>
      <c r="H258" s="246" t="str">
        <f t="shared" si="45"/>
        <v/>
      </c>
      <c r="I258" s="246" t="str">
        <f>IF(A258&lt;&gt;"",Settings!D254 + MIN(0,SUM(B258:D258)+F258-H258),"")</f>
        <v/>
      </c>
      <c r="J258" s="246" t="str">
        <f t="shared" si="46"/>
        <v/>
      </c>
    </row>
    <row r="259" spans="1:10" x14ac:dyDescent="0.2">
      <c r="A259" s="6" t="str">
        <f>IF(AND(Settings!C255&lt;&gt;"",Settings!C255&lt;&gt;"--"),Settings!C255,"")</f>
        <v/>
      </c>
      <c r="B259" s="246" t="str">
        <f t="shared" si="39"/>
        <v/>
      </c>
      <c r="C259" s="247" t="str">
        <f t="shared" si="40"/>
        <v/>
      </c>
      <c r="D259" s="247" t="str">
        <f t="shared" si="41"/>
        <v/>
      </c>
      <c r="E259" s="247" t="str">
        <f t="shared" si="42"/>
        <v/>
      </c>
      <c r="F259" s="247" t="str">
        <f t="shared" si="43"/>
        <v/>
      </c>
      <c r="G259" s="15" t="str">
        <f t="shared" si="44"/>
        <v/>
      </c>
      <c r="H259" s="246" t="str">
        <f t="shared" si="45"/>
        <v/>
      </c>
      <c r="I259" s="246" t="str">
        <f>IF(A259&lt;&gt;"",Settings!D255 + MIN(0,SUM(B259:D259)+F259-H259),"")</f>
        <v/>
      </c>
      <c r="J259" s="246" t="str">
        <f t="shared" si="46"/>
        <v/>
      </c>
    </row>
    <row r="260" spans="1:10" x14ac:dyDescent="0.2">
      <c r="A260" s="6" t="str">
        <f>IF(AND(Settings!C256&lt;&gt;"",Settings!C256&lt;&gt;"--"),Settings!C256,"")</f>
        <v/>
      </c>
      <c r="B260" s="246" t="str">
        <f t="shared" si="39"/>
        <v/>
      </c>
      <c r="C260" s="247" t="str">
        <f t="shared" si="40"/>
        <v/>
      </c>
      <c r="D260" s="247" t="str">
        <f t="shared" si="41"/>
        <v/>
      </c>
      <c r="E260" s="247" t="str">
        <f t="shared" si="42"/>
        <v/>
      </c>
      <c r="F260" s="247" t="str">
        <f t="shared" si="43"/>
        <v/>
      </c>
      <c r="G260" s="15" t="str">
        <f t="shared" si="44"/>
        <v/>
      </c>
      <c r="H260" s="246" t="str">
        <f t="shared" si="45"/>
        <v/>
      </c>
      <c r="I260" s="246" t="str">
        <f>IF(A260&lt;&gt;"",Settings!D256 + MIN(0,SUM(B260:D260)+F260-H260),"")</f>
        <v/>
      </c>
      <c r="J260" s="246" t="str">
        <f t="shared" si="46"/>
        <v/>
      </c>
    </row>
    <row r="261" spans="1:10" x14ac:dyDescent="0.2">
      <c r="A261" s="6" t="str">
        <f>IF(AND(Settings!C257&lt;&gt;"",Settings!C257&lt;&gt;"--"),Settings!C257,"")</f>
        <v/>
      </c>
      <c r="B261" s="246" t="str">
        <f t="shared" si="39"/>
        <v/>
      </c>
      <c r="C261" s="247" t="str">
        <f t="shared" si="40"/>
        <v/>
      </c>
      <c r="D261" s="247" t="str">
        <f t="shared" si="41"/>
        <v/>
      </c>
      <c r="E261" s="247" t="str">
        <f t="shared" si="42"/>
        <v/>
      </c>
      <c r="F261" s="247" t="str">
        <f t="shared" si="43"/>
        <v/>
      </c>
      <c r="G261" s="15" t="str">
        <f t="shared" si="44"/>
        <v/>
      </c>
      <c r="H261" s="246" t="str">
        <f t="shared" si="45"/>
        <v/>
      </c>
      <c r="I261" s="246" t="str">
        <f>IF(A261&lt;&gt;"",Settings!D257 + MIN(0,SUM(B261:D261)+F261-H261),"")</f>
        <v/>
      </c>
      <c r="J261" s="246" t="str">
        <f t="shared" si="46"/>
        <v/>
      </c>
    </row>
    <row r="262" spans="1:10" x14ac:dyDescent="0.2">
      <c r="A262" s="6" t="str">
        <f>IF(AND(Settings!C258&lt;&gt;"",Settings!C258&lt;&gt;"--"),Settings!C258,"")</f>
        <v/>
      </c>
      <c r="B262" s="246" t="str">
        <f t="shared" si="39"/>
        <v/>
      </c>
      <c r="C262" s="247" t="str">
        <f t="shared" si="40"/>
        <v/>
      </c>
      <c r="D262" s="247" t="str">
        <f t="shared" si="41"/>
        <v/>
      </c>
      <c r="E262" s="247" t="str">
        <f t="shared" si="42"/>
        <v/>
      </c>
      <c r="F262" s="247" t="str">
        <f t="shared" si="43"/>
        <v/>
      </c>
      <c r="G262" s="15" t="str">
        <f t="shared" si="44"/>
        <v/>
      </c>
      <c r="H262" s="246" t="str">
        <f t="shared" si="45"/>
        <v/>
      </c>
      <c r="I262" s="246" t="str">
        <f>IF(A262&lt;&gt;"",Settings!D258 + MIN(0,SUM(B262:D262)+F262-H262),"")</f>
        <v/>
      </c>
      <c r="J262" s="246" t="str">
        <f t="shared" si="46"/>
        <v/>
      </c>
    </row>
    <row r="263" spans="1:10" x14ac:dyDescent="0.2">
      <c r="A263" s="6" t="str">
        <f>IF(AND(Settings!C259&lt;&gt;"",Settings!C259&lt;&gt;"--"),Settings!C259,"")</f>
        <v/>
      </c>
      <c r="B263" s="246" t="str">
        <f t="shared" si="39"/>
        <v/>
      </c>
      <c r="C263" s="247" t="str">
        <f t="shared" si="40"/>
        <v/>
      </c>
      <c r="D263" s="247" t="str">
        <f t="shared" si="41"/>
        <v/>
      </c>
      <c r="E263" s="247" t="str">
        <f t="shared" si="42"/>
        <v/>
      </c>
      <c r="F263" s="247" t="str">
        <f t="shared" si="43"/>
        <v/>
      </c>
      <c r="G263" s="15" t="str">
        <f t="shared" si="44"/>
        <v/>
      </c>
      <c r="H263" s="246" t="str">
        <f t="shared" si="45"/>
        <v/>
      </c>
      <c r="I263" s="246" t="str">
        <f>IF(A263&lt;&gt;"",Settings!D259 + MIN(0,SUM(B263:D263)+F263-H263),"")</f>
        <v/>
      </c>
      <c r="J263" s="246" t="str">
        <f t="shared" si="46"/>
        <v/>
      </c>
    </row>
    <row r="264" spans="1:10" x14ac:dyDescent="0.2">
      <c r="A264" s="6" t="str">
        <f>IF(AND(Settings!C260&lt;&gt;"",Settings!C260&lt;&gt;"--"),Settings!C260,"")</f>
        <v/>
      </c>
      <c r="B264" s="246" t="str">
        <f t="shared" si="39"/>
        <v/>
      </c>
      <c r="C264" s="247" t="str">
        <f t="shared" si="40"/>
        <v/>
      </c>
      <c r="D264" s="247" t="str">
        <f t="shared" si="41"/>
        <v/>
      </c>
      <c r="E264" s="247" t="str">
        <f t="shared" si="42"/>
        <v/>
      </c>
      <c r="F264" s="247" t="str">
        <f t="shared" si="43"/>
        <v/>
      </c>
      <c r="G264" s="15" t="str">
        <f t="shared" si="44"/>
        <v/>
      </c>
      <c r="H264" s="246" t="str">
        <f t="shared" si="45"/>
        <v/>
      </c>
      <c r="I264" s="246" t="str">
        <f>IF(A264&lt;&gt;"",Settings!D260 + MIN(0,SUM(B264:D264)+F264-H264),"")</f>
        <v/>
      </c>
      <c r="J264" s="246" t="str">
        <f t="shared" si="46"/>
        <v/>
      </c>
    </row>
    <row r="265" spans="1:10" x14ac:dyDescent="0.2">
      <c r="A265" s="6" t="str">
        <f>IF(AND(Settings!C261&lt;&gt;"",Settings!C261&lt;&gt;"--"),Settings!C261,"")</f>
        <v/>
      </c>
      <c r="B265" s="246" t="str">
        <f t="shared" si="39"/>
        <v/>
      </c>
      <c r="C265" s="247" t="str">
        <f t="shared" si="40"/>
        <v/>
      </c>
      <c r="D265" s="247" t="str">
        <f t="shared" si="41"/>
        <v/>
      </c>
      <c r="E265" s="247" t="str">
        <f t="shared" si="42"/>
        <v/>
      </c>
      <c r="F265" s="247" t="str">
        <f t="shared" si="43"/>
        <v/>
      </c>
      <c r="G265" s="15" t="str">
        <f t="shared" si="44"/>
        <v/>
      </c>
      <c r="H265" s="246" t="str">
        <f t="shared" si="45"/>
        <v/>
      </c>
      <c r="I265" s="246" t="str">
        <f>IF(A265&lt;&gt;"",Settings!D261 + MIN(0,SUM(B265:D265)+F265-H265),"")</f>
        <v/>
      </c>
      <c r="J265" s="246" t="str">
        <f t="shared" si="46"/>
        <v/>
      </c>
    </row>
    <row r="266" spans="1:10" x14ac:dyDescent="0.2">
      <c r="A266" s="6" t="str">
        <f>IF(AND(Settings!C262&lt;&gt;"",Settings!C262&lt;&gt;"--"),Settings!C262,"")</f>
        <v/>
      </c>
      <c r="B266" s="246" t="str">
        <f t="shared" si="39"/>
        <v/>
      </c>
      <c r="C266" s="247" t="str">
        <f t="shared" si="40"/>
        <v/>
      </c>
      <c r="D266" s="247" t="str">
        <f t="shared" si="41"/>
        <v/>
      </c>
      <c r="E266" s="247" t="str">
        <f t="shared" si="42"/>
        <v/>
      </c>
      <c r="F266" s="247" t="str">
        <f t="shared" si="43"/>
        <v/>
      </c>
      <c r="G266" s="15" t="str">
        <f t="shared" si="44"/>
        <v/>
      </c>
      <c r="H266" s="246" t="str">
        <f t="shared" si="45"/>
        <v/>
      </c>
      <c r="I266" s="246" t="str">
        <f>IF(A266&lt;&gt;"",Settings!D262 + MIN(0,SUM(B266:D266)+F266-H266),"")</f>
        <v/>
      </c>
      <c r="J266" s="246" t="str">
        <f t="shared" si="46"/>
        <v/>
      </c>
    </row>
    <row r="267" spans="1:10" x14ac:dyDescent="0.2">
      <c r="A267" s="6" t="str">
        <f>IF(AND(Settings!C263&lt;&gt;"",Settings!C263&lt;&gt;"--"),Settings!C263,"")</f>
        <v/>
      </c>
      <c r="B267" s="246" t="str">
        <f t="shared" si="39"/>
        <v/>
      </c>
      <c r="C267" s="247" t="str">
        <f t="shared" si="40"/>
        <v/>
      </c>
      <c r="D267" s="247" t="str">
        <f t="shared" si="41"/>
        <v/>
      </c>
      <c r="E267" s="247" t="str">
        <f t="shared" si="42"/>
        <v/>
      </c>
      <c r="F267" s="247" t="str">
        <f t="shared" si="43"/>
        <v/>
      </c>
      <c r="G267" s="15" t="str">
        <f t="shared" si="44"/>
        <v/>
      </c>
      <c r="H267" s="246" t="str">
        <f t="shared" si="45"/>
        <v/>
      </c>
      <c r="I267" s="246" t="str">
        <f>IF(A267&lt;&gt;"",Settings!D263 + MIN(0,SUM(B267:D267)+F267-H267),"")</f>
        <v/>
      </c>
      <c r="J267" s="246" t="str">
        <f t="shared" si="46"/>
        <v/>
      </c>
    </row>
    <row r="268" spans="1:10" x14ac:dyDescent="0.2">
      <c r="A268" s="6" t="str">
        <f>IF(AND(Settings!C264&lt;&gt;"",Settings!C264&lt;&gt;"--"),Settings!C264,"")</f>
        <v/>
      </c>
      <c r="B268" s="246" t="str">
        <f t="shared" si="39"/>
        <v/>
      </c>
      <c r="C268" s="247" t="str">
        <f t="shared" si="40"/>
        <v/>
      </c>
      <c r="D268" s="247" t="str">
        <f t="shared" si="41"/>
        <v/>
      </c>
      <c r="E268" s="247" t="str">
        <f t="shared" si="42"/>
        <v/>
      </c>
      <c r="F268" s="247" t="str">
        <f t="shared" si="43"/>
        <v/>
      </c>
      <c r="G268" s="15" t="str">
        <f t="shared" si="44"/>
        <v/>
      </c>
      <c r="H268" s="246" t="str">
        <f t="shared" si="45"/>
        <v/>
      </c>
      <c r="I268" s="246" t="str">
        <f>IF(A268&lt;&gt;"",Settings!D264 + MIN(0,SUM(B268:D268)+F268-H268),"")</f>
        <v/>
      </c>
      <c r="J268" s="246" t="str">
        <f t="shared" si="46"/>
        <v/>
      </c>
    </row>
    <row r="269" spans="1:10" x14ac:dyDescent="0.2">
      <c r="A269" s="6" t="str">
        <f>IF(AND(Settings!C265&lt;&gt;"",Settings!C265&lt;&gt;"--"),Settings!C265,"")</f>
        <v/>
      </c>
      <c r="B269" s="246" t="str">
        <f t="shared" si="39"/>
        <v/>
      </c>
      <c r="C269" s="247" t="str">
        <f t="shared" si="40"/>
        <v/>
      </c>
      <c r="D269" s="247" t="str">
        <f t="shared" si="41"/>
        <v/>
      </c>
      <c r="E269" s="247" t="str">
        <f t="shared" si="42"/>
        <v/>
      </c>
      <c r="F269" s="247" t="str">
        <f t="shared" si="43"/>
        <v/>
      </c>
      <c r="G269" s="15" t="str">
        <f t="shared" si="44"/>
        <v/>
      </c>
      <c r="H269" s="246" t="str">
        <f t="shared" si="45"/>
        <v/>
      </c>
      <c r="I269" s="246" t="str">
        <f>IF(A269&lt;&gt;"",Settings!D265 + MIN(0,SUM(B269:D269)+F269-H269),"")</f>
        <v/>
      </c>
      <c r="J269" s="246" t="str">
        <f t="shared" si="46"/>
        <v/>
      </c>
    </row>
    <row r="270" spans="1:10" x14ac:dyDescent="0.2">
      <c r="A270" s="6" t="str">
        <f>IF(AND(Settings!C266&lt;&gt;"",Settings!C266&lt;&gt;"--"),Settings!C266,"")</f>
        <v/>
      </c>
      <c r="B270" s="246" t="str">
        <f t="shared" si="39"/>
        <v/>
      </c>
      <c r="C270" s="247" t="str">
        <f t="shared" si="40"/>
        <v/>
      </c>
      <c r="D270" s="247" t="str">
        <f t="shared" si="41"/>
        <v/>
      </c>
      <c r="E270" s="247" t="str">
        <f t="shared" si="42"/>
        <v/>
      </c>
      <c r="F270" s="247" t="str">
        <f t="shared" si="43"/>
        <v/>
      </c>
      <c r="G270" s="15" t="str">
        <f t="shared" si="44"/>
        <v/>
      </c>
      <c r="H270" s="246" t="str">
        <f t="shared" si="45"/>
        <v/>
      </c>
      <c r="I270" s="246" t="str">
        <f>IF(A270&lt;&gt;"",Settings!D266 + MIN(0,SUM(B270:D270)+F270-H270),"")</f>
        <v/>
      </c>
      <c r="J270" s="246" t="str">
        <f t="shared" si="46"/>
        <v/>
      </c>
    </row>
    <row r="271" spans="1:10" x14ac:dyDescent="0.2">
      <c r="A271" s="6" t="str">
        <f>IF(AND(Settings!C267&lt;&gt;"",Settings!C267&lt;&gt;"--"),Settings!C267,"")</f>
        <v/>
      </c>
      <c r="B271" s="246" t="str">
        <f t="shared" si="39"/>
        <v/>
      </c>
      <c r="C271" s="247" t="str">
        <f t="shared" si="40"/>
        <v/>
      </c>
      <c r="D271" s="247" t="str">
        <f t="shared" si="41"/>
        <v/>
      </c>
      <c r="E271" s="247" t="str">
        <f t="shared" si="42"/>
        <v/>
      </c>
      <c r="F271" s="247" t="str">
        <f t="shared" si="43"/>
        <v/>
      </c>
      <c r="G271" s="15" t="str">
        <f t="shared" si="44"/>
        <v/>
      </c>
      <c r="H271" s="246" t="str">
        <f t="shared" si="45"/>
        <v/>
      </c>
      <c r="I271" s="246" t="str">
        <f>IF(A271&lt;&gt;"",Settings!D267 + MIN(0,SUM(B271:D271)+F271-H271),"")</f>
        <v/>
      </c>
      <c r="J271" s="246" t="str">
        <f t="shared" si="46"/>
        <v/>
      </c>
    </row>
    <row r="272" spans="1:10" x14ac:dyDescent="0.2">
      <c r="A272" s="6" t="str">
        <f>IF(AND(Settings!C268&lt;&gt;"",Settings!C268&lt;&gt;"--"),Settings!C268,"")</f>
        <v/>
      </c>
      <c r="B272" s="246" t="str">
        <f t="shared" ref="B272:B308" si="47">IF(A272&lt;&gt;"",SUMIF(DEPOSIT_AGENCY,A272,DEPOSITS),"")</f>
        <v/>
      </c>
      <c r="C272" s="247" t="str">
        <f t="shared" ref="C272:C308" si="48">IF(A272&lt;&gt;"",SUMIF(CREDIT_AGENCY,A272,CREDIT_AMOUNT),"")</f>
        <v/>
      </c>
      <c r="D272" s="247" t="str">
        <f t="shared" ref="D272:D308" si="49">IF(A272&lt;&gt;"",SUMIF(BONUS_AGENCY,A272,BONUS_AMOUNT) - SUMIFS(AMOUNT,AGENCY,A272,FREE_BET,"Y",LAY,"&lt;&gt;Y") -
(SUMPRODUCT(SUMIFS(AMOUNT,AGENCY,A272,FREE_BET,"Y",LAY,"Y"),SUMIFS(WORKING_ODDS,AGENCY,A272,FREE_BET,"Y",LAY,"Y")) - SUMIFS(AMOUNT,AGENCY,A272,FREE_BET,"Y",LAY,"Y")),"")</f>
        <v/>
      </c>
      <c r="E272" s="247" t="str">
        <f t="shared" ref="E272:E308" si="50">IF(A272&lt;&gt;"",SUMIFS(AT_RISK,AGENCY,A272,WIN,"&lt;&gt;P"),"")</f>
        <v/>
      </c>
      <c r="F272" s="247" t="str">
        <f t="shared" ref="F272:F308" si="51">IF(A272&lt;&gt;"",SUMIF(AGENCY,A272,PROFIT),"")</f>
        <v/>
      </c>
      <c r="G272" s="15" t="str">
        <f t="shared" ref="G272:G308" si="52">IF(A272&lt;&gt;"",COUNTIFS(AGENCY,A272,WIN,"P"),"")</f>
        <v/>
      </c>
      <c r="H272" s="246" t="str">
        <f t="shared" ref="H272:H308" si="53">IF(A272&lt;&gt;"",SUMIFS(AT_RISK,WIN,"P",AGENCY,A272),"")</f>
        <v/>
      </c>
      <c r="I272" s="246" t="str">
        <f>IF(A272&lt;&gt;"",Settings!D268 + MIN(0,SUM(B272:D272)+F272-H272),"")</f>
        <v/>
      </c>
      <c r="J272" s="246" t="str">
        <f t="shared" ref="J272:J308" si="54">IF(A272&lt;&gt;"",ROUND(MAX(0,SUM(B272:D272)+F272-H272)+I272,ROUNDING),"")</f>
        <v/>
      </c>
    </row>
    <row r="273" spans="1:10" x14ac:dyDescent="0.2">
      <c r="A273" s="6" t="str">
        <f>IF(AND(Settings!C269&lt;&gt;"",Settings!C269&lt;&gt;"--"),Settings!C269,"")</f>
        <v/>
      </c>
      <c r="B273" s="246" t="str">
        <f t="shared" si="47"/>
        <v/>
      </c>
      <c r="C273" s="247" t="str">
        <f t="shared" si="48"/>
        <v/>
      </c>
      <c r="D273" s="247" t="str">
        <f t="shared" si="49"/>
        <v/>
      </c>
      <c r="E273" s="247" t="str">
        <f t="shared" si="50"/>
        <v/>
      </c>
      <c r="F273" s="247" t="str">
        <f t="shared" si="51"/>
        <v/>
      </c>
      <c r="G273" s="15" t="str">
        <f t="shared" si="52"/>
        <v/>
      </c>
      <c r="H273" s="246" t="str">
        <f t="shared" si="53"/>
        <v/>
      </c>
      <c r="I273" s="246" t="str">
        <f>IF(A273&lt;&gt;"",Settings!D269 + MIN(0,SUM(B273:D273)+F273-H273),"")</f>
        <v/>
      </c>
      <c r="J273" s="246" t="str">
        <f t="shared" si="54"/>
        <v/>
      </c>
    </row>
    <row r="274" spans="1:10" x14ac:dyDescent="0.2">
      <c r="A274" s="6" t="str">
        <f>IF(AND(Settings!C270&lt;&gt;"",Settings!C270&lt;&gt;"--"),Settings!C270,"")</f>
        <v/>
      </c>
      <c r="B274" s="246" t="str">
        <f t="shared" si="47"/>
        <v/>
      </c>
      <c r="C274" s="247" t="str">
        <f t="shared" si="48"/>
        <v/>
      </c>
      <c r="D274" s="247" t="str">
        <f t="shared" si="49"/>
        <v/>
      </c>
      <c r="E274" s="247" t="str">
        <f t="shared" si="50"/>
        <v/>
      </c>
      <c r="F274" s="247" t="str">
        <f t="shared" si="51"/>
        <v/>
      </c>
      <c r="G274" s="15" t="str">
        <f t="shared" si="52"/>
        <v/>
      </c>
      <c r="H274" s="246" t="str">
        <f t="shared" si="53"/>
        <v/>
      </c>
      <c r="I274" s="246" t="str">
        <f>IF(A274&lt;&gt;"",Settings!D270 + MIN(0,SUM(B274:D274)+F274-H274),"")</f>
        <v/>
      </c>
      <c r="J274" s="246" t="str">
        <f t="shared" si="54"/>
        <v/>
      </c>
    </row>
    <row r="275" spans="1:10" x14ac:dyDescent="0.2">
      <c r="A275" s="6" t="str">
        <f>IF(AND(Settings!C271&lt;&gt;"",Settings!C271&lt;&gt;"--"),Settings!C271,"")</f>
        <v/>
      </c>
      <c r="B275" s="246" t="str">
        <f t="shared" si="47"/>
        <v/>
      </c>
      <c r="C275" s="247" t="str">
        <f t="shared" si="48"/>
        <v/>
      </c>
      <c r="D275" s="247" t="str">
        <f t="shared" si="49"/>
        <v/>
      </c>
      <c r="E275" s="247" t="str">
        <f t="shared" si="50"/>
        <v/>
      </c>
      <c r="F275" s="247" t="str">
        <f t="shared" si="51"/>
        <v/>
      </c>
      <c r="G275" s="15" t="str">
        <f t="shared" si="52"/>
        <v/>
      </c>
      <c r="H275" s="246" t="str">
        <f t="shared" si="53"/>
        <v/>
      </c>
      <c r="I275" s="246" t="str">
        <f>IF(A275&lt;&gt;"",Settings!D271 + MIN(0,SUM(B275:D275)+F275-H275),"")</f>
        <v/>
      </c>
      <c r="J275" s="246" t="str">
        <f t="shared" si="54"/>
        <v/>
      </c>
    </row>
    <row r="276" spans="1:10" x14ac:dyDescent="0.2">
      <c r="A276" s="6" t="str">
        <f>IF(AND(Settings!C272&lt;&gt;"",Settings!C272&lt;&gt;"--"),Settings!C272,"")</f>
        <v/>
      </c>
      <c r="B276" s="246" t="str">
        <f t="shared" si="47"/>
        <v/>
      </c>
      <c r="C276" s="247" t="str">
        <f t="shared" si="48"/>
        <v/>
      </c>
      <c r="D276" s="247" t="str">
        <f t="shared" si="49"/>
        <v/>
      </c>
      <c r="E276" s="247" t="str">
        <f t="shared" si="50"/>
        <v/>
      </c>
      <c r="F276" s="247" t="str">
        <f t="shared" si="51"/>
        <v/>
      </c>
      <c r="G276" s="15" t="str">
        <f t="shared" si="52"/>
        <v/>
      </c>
      <c r="H276" s="246" t="str">
        <f t="shared" si="53"/>
        <v/>
      </c>
      <c r="I276" s="246" t="str">
        <f>IF(A276&lt;&gt;"",Settings!D272 + MIN(0,SUM(B276:D276)+F276-H276),"")</f>
        <v/>
      </c>
      <c r="J276" s="246" t="str">
        <f t="shared" si="54"/>
        <v/>
      </c>
    </row>
    <row r="277" spans="1:10" x14ac:dyDescent="0.2">
      <c r="A277" s="6" t="str">
        <f>IF(AND(Settings!C273&lt;&gt;"",Settings!C273&lt;&gt;"--"),Settings!C273,"")</f>
        <v/>
      </c>
      <c r="B277" s="246" t="str">
        <f t="shared" si="47"/>
        <v/>
      </c>
      <c r="C277" s="247" t="str">
        <f t="shared" si="48"/>
        <v/>
      </c>
      <c r="D277" s="247" t="str">
        <f t="shared" si="49"/>
        <v/>
      </c>
      <c r="E277" s="247" t="str">
        <f t="shared" si="50"/>
        <v/>
      </c>
      <c r="F277" s="247" t="str">
        <f t="shared" si="51"/>
        <v/>
      </c>
      <c r="G277" s="15" t="str">
        <f t="shared" si="52"/>
        <v/>
      </c>
      <c r="H277" s="246" t="str">
        <f t="shared" si="53"/>
        <v/>
      </c>
      <c r="I277" s="246" t="str">
        <f>IF(A277&lt;&gt;"",Settings!D273 + MIN(0,SUM(B277:D277)+F277-H277),"")</f>
        <v/>
      </c>
      <c r="J277" s="246" t="str">
        <f t="shared" si="54"/>
        <v/>
      </c>
    </row>
    <row r="278" spans="1:10" x14ac:dyDescent="0.2">
      <c r="A278" s="6" t="str">
        <f>IF(AND(Settings!C274&lt;&gt;"",Settings!C274&lt;&gt;"--"),Settings!C274,"")</f>
        <v/>
      </c>
      <c r="B278" s="246" t="str">
        <f t="shared" si="47"/>
        <v/>
      </c>
      <c r="C278" s="247" t="str">
        <f t="shared" si="48"/>
        <v/>
      </c>
      <c r="D278" s="247" t="str">
        <f t="shared" si="49"/>
        <v/>
      </c>
      <c r="E278" s="247" t="str">
        <f t="shared" si="50"/>
        <v/>
      </c>
      <c r="F278" s="247" t="str">
        <f t="shared" si="51"/>
        <v/>
      </c>
      <c r="G278" s="15" t="str">
        <f t="shared" si="52"/>
        <v/>
      </c>
      <c r="H278" s="246" t="str">
        <f t="shared" si="53"/>
        <v/>
      </c>
      <c r="I278" s="246" t="str">
        <f>IF(A278&lt;&gt;"",Settings!D274 + MIN(0,SUM(B278:D278)+F278-H278),"")</f>
        <v/>
      </c>
      <c r="J278" s="246" t="str">
        <f t="shared" si="54"/>
        <v/>
      </c>
    </row>
    <row r="279" spans="1:10" x14ac:dyDescent="0.2">
      <c r="A279" s="6" t="str">
        <f>IF(AND(Settings!C275&lt;&gt;"",Settings!C275&lt;&gt;"--"),Settings!C275,"")</f>
        <v/>
      </c>
      <c r="B279" s="246" t="str">
        <f t="shared" si="47"/>
        <v/>
      </c>
      <c r="C279" s="247" t="str">
        <f t="shared" si="48"/>
        <v/>
      </c>
      <c r="D279" s="247" t="str">
        <f t="shared" si="49"/>
        <v/>
      </c>
      <c r="E279" s="247" t="str">
        <f t="shared" si="50"/>
        <v/>
      </c>
      <c r="F279" s="247" t="str">
        <f t="shared" si="51"/>
        <v/>
      </c>
      <c r="G279" s="15" t="str">
        <f t="shared" si="52"/>
        <v/>
      </c>
      <c r="H279" s="246" t="str">
        <f t="shared" si="53"/>
        <v/>
      </c>
      <c r="I279" s="246" t="str">
        <f>IF(A279&lt;&gt;"",Settings!D275 + MIN(0,SUM(B279:D279)+F279-H279),"")</f>
        <v/>
      </c>
      <c r="J279" s="246" t="str">
        <f t="shared" si="54"/>
        <v/>
      </c>
    </row>
    <row r="280" spans="1:10" x14ac:dyDescent="0.2">
      <c r="A280" s="6" t="str">
        <f>IF(AND(Settings!C276&lt;&gt;"",Settings!C276&lt;&gt;"--"),Settings!C276,"")</f>
        <v/>
      </c>
      <c r="B280" s="246" t="str">
        <f t="shared" si="47"/>
        <v/>
      </c>
      <c r="C280" s="247" t="str">
        <f t="shared" si="48"/>
        <v/>
      </c>
      <c r="D280" s="247" t="str">
        <f t="shared" si="49"/>
        <v/>
      </c>
      <c r="E280" s="247" t="str">
        <f t="shared" si="50"/>
        <v/>
      </c>
      <c r="F280" s="247" t="str">
        <f t="shared" si="51"/>
        <v/>
      </c>
      <c r="G280" s="15" t="str">
        <f t="shared" si="52"/>
        <v/>
      </c>
      <c r="H280" s="246" t="str">
        <f t="shared" si="53"/>
        <v/>
      </c>
      <c r="I280" s="246" t="str">
        <f>IF(A280&lt;&gt;"",Settings!D276 + MIN(0,SUM(B280:D280)+F280-H280),"")</f>
        <v/>
      </c>
      <c r="J280" s="246" t="str">
        <f t="shared" si="54"/>
        <v/>
      </c>
    </row>
    <row r="281" spans="1:10" x14ac:dyDescent="0.2">
      <c r="A281" s="6" t="str">
        <f>IF(AND(Settings!C277&lt;&gt;"",Settings!C277&lt;&gt;"--"),Settings!C277,"")</f>
        <v/>
      </c>
      <c r="B281" s="246" t="str">
        <f t="shared" si="47"/>
        <v/>
      </c>
      <c r="C281" s="247" t="str">
        <f t="shared" si="48"/>
        <v/>
      </c>
      <c r="D281" s="247" t="str">
        <f t="shared" si="49"/>
        <v/>
      </c>
      <c r="E281" s="247" t="str">
        <f t="shared" si="50"/>
        <v/>
      </c>
      <c r="F281" s="247" t="str">
        <f t="shared" si="51"/>
        <v/>
      </c>
      <c r="G281" s="15" t="str">
        <f t="shared" si="52"/>
        <v/>
      </c>
      <c r="H281" s="246" t="str">
        <f t="shared" si="53"/>
        <v/>
      </c>
      <c r="I281" s="246" t="str">
        <f>IF(A281&lt;&gt;"",Settings!D277 + MIN(0,SUM(B281:D281)+F281-H281),"")</f>
        <v/>
      </c>
      <c r="J281" s="246" t="str">
        <f t="shared" si="54"/>
        <v/>
      </c>
    </row>
    <row r="282" spans="1:10" x14ac:dyDescent="0.2">
      <c r="A282" s="6" t="str">
        <f>IF(AND(Settings!C278&lt;&gt;"",Settings!C278&lt;&gt;"--"),Settings!C278,"")</f>
        <v/>
      </c>
      <c r="B282" s="246" t="str">
        <f t="shared" si="47"/>
        <v/>
      </c>
      <c r="C282" s="247" t="str">
        <f t="shared" si="48"/>
        <v/>
      </c>
      <c r="D282" s="247" t="str">
        <f t="shared" si="49"/>
        <v/>
      </c>
      <c r="E282" s="247" t="str">
        <f t="shared" si="50"/>
        <v/>
      </c>
      <c r="F282" s="247" t="str">
        <f t="shared" si="51"/>
        <v/>
      </c>
      <c r="G282" s="15" t="str">
        <f t="shared" si="52"/>
        <v/>
      </c>
      <c r="H282" s="246" t="str">
        <f t="shared" si="53"/>
        <v/>
      </c>
      <c r="I282" s="246" t="str">
        <f>IF(A282&lt;&gt;"",Settings!D278 + MIN(0,SUM(B282:D282)+F282-H282),"")</f>
        <v/>
      </c>
      <c r="J282" s="246" t="str">
        <f t="shared" si="54"/>
        <v/>
      </c>
    </row>
    <row r="283" spans="1:10" x14ac:dyDescent="0.2">
      <c r="A283" s="6" t="str">
        <f>IF(AND(Settings!C279&lt;&gt;"",Settings!C279&lt;&gt;"--"),Settings!C279,"")</f>
        <v/>
      </c>
      <c r="B283" s="246" t="str">
        <f t="shared" si="47"/>
        <v/>
      </c>
      <c r="C283" s="247" t="str">
        <f t="shared" si="48"/>
        <v/>
      </c>
      <c r="D283" s="247" t="str">
        <f t="shared" si="49"/>
        <v/>
      </c>
      <c r="E283" s="247" t="str">
        <f t="shared" si="50"/>
        <v/>
      </c>
      <c r="F283" s="247" t="str">
        <f t="shared" si="51"/>
        <v/>
      </c>
      <c r="G283" s="15" t="str">
        <f t="shared" si="52"/>
        <v/>
      </c>
      <c r="H283" s="246" t="str">
        <f t="shared" si="53"/>
        <v/>
      </c>
      <c r="I283" s="246" t="str">
        <f>IF(A283&lt;&gt;"",Settings!D279 + MIN(0,SUM(B283:D283)+F283-H283),"")</f>
        <v/>
      </c>
      <c r="J283" s="246" t="str">
        <f t="shared" si="54"/>
        <v/>
      </c>
    </row>
    <row r="284" spans="1:10" x14ac:dyDescent="0.2">
      <c r="A284" s="6" t="str">
        <f>IF(AND(Settings!C280&lt;&gt;"",Settings!C280&lt;&gt;"--"),Settings!C280,"")</f>
        <v/>
      </c>
      <c r="B284" s="246" t="str">
        <f t="shared" si="47"/>
        <v/>
      </c>
      <c r="C284" s="247" t="str">
        <f t="shared" si="48"/>
        <v/>
      </c>
      <c r="D284" s="247" t="str">
        <f t="shared" si="49"/>
        <v/>
      </c>
      <c r="E284" s="247" t="str">
        <f t="shared" si="50"/>
        <v/>
      </c>
      <c r="F284" s="247" t="str">
        <f t="shared" si="51"/>
        <v/>
      </c>
      <c r="G284" s="15" t="str">
        <f t="shared" si="52"/>
        <v/>
      </c>
      <c r="H284" s="246" t="str">
        <f t="shared" si="53"/>
        <v/>
      </c>
      <c r="I284" s="246" t="str">
        <f>IF(A284&lt;&gt;"",Settings!D280 + MIN(0,SUM(B284:D284)+F284-H284),"")</f>
        <v/>
      </c>
      <c r="J284" s="246" t="str">
        <f t="shared" si="54"/>
        <v/>
      </c>
    </row>
    <row r="285" spans="1:10" x14ac:dyDescent="0.2">
      <c r="A285" s="6" t="str">
        <f>IF(AND(Settings!C281&lt;&gt;"",Settings!C281&lt;&gt;"--"),Settings!C281,"")</f>
        <v/>
      </c>
      <c r="B285" s="246" t="str">
        <f t="shared" si="47"/>
        <v/>
      </c>
      <c r="C285" s="247" t="str">
        <f t="shared" si="48"/>
        <v/>
      </c>
      <c r="D285" s="247" t="str">
        <f t="shared" si="49"/>
        <v/>
      </c>
      <c r="E285" s="247" t="str">
        <f t="shared" si="50"/>
        <v/>
      </c>
      <c r="F285" s="247" t="str">
        <f t="shared" si="51"/>
        <v/>
      </c>
      <c r="G285" s="15" t="str">
        <f t="shared" si="52"/>
        <v/>
      </c>
      <c r="H285" s="246" t="str">
        <f t="shared" si="53"/>
        <v/>
      </c>
      <c r="I285" s="246" t="str">
        <f>IF(A285&lt;&gt;"",Settings!D281 + MIN(0,SUM(B285:D285)+F285-H285),"")</f>
        <v/>
      </c>
      <c r="J285" s="246" t="str">
        <f t="shared" si="54"/>
        <v/>
      </c>
    </row>
    <row r="286" spans="1:10" x14ac:dyDescent="0.2">
      <c r="A286" s="6" t="str">
        <f>IF(AND(Settings!C282&lt;&gt;"",Settings!C282&lt;&gt;"--"),Settings!C282,"")</f>
        <v/>
      </c>
      <c r="B286" s="246" t="str">
        <f t="shared" si="47"/>
        <v/>
      </c>
      <c r="C286" s="247" t="str">
        <f t="shared" si="48"/>
        <v/>
      </c>
      <c r="D286" s="247" t="str">
        <f t="shared" si="49"/>
        <v/>
      </c>
      <c r="E286" s="247" t="str">
        <f t="shared" si="50"/>
        <v/>
      </c>
      <c r="F286" s="247" t="str">
        <f t="shared" si="51"/>
        <v/>
      </c>
      <c r="G286" s="15" t="str">
        <f t="shared" si="52"/>
        <v/>
      </c>
      <c r="H286" s="246" t="str">
        <f t="shared" si="53"/>
        <v/>
      </c>
      <c r="I286" s="246" t="str">
        <f>IF(A286&lt;&gt;"",Settings!D282 + MIN(0,SUM(B286:D286)+F286-H286),"")</f>
        <v/>
      </c>
      <c r="J286" s="246" t="str">
        <f t="shared" si="54"/>
        <v/>
      </c>
    </row>
    <row r="287" spans="1:10" x14ac:dyDescent="0.2">
      <c r="A287" s="6" t="str">
        <f>IF(AND(Settings!C283&lt;&gt;"",Settings!C283&lt;&gt;"--"),Settings!C283,"")</f>
        <v/>
      </c>
      <c r="B287" s="246" t="str">
        <f t="shared" si="47"/>
        <v/>
      </c>
      <c r="C287" s="247" t="str">
        <f t="shared" si="48"/>
        <v/>
      </c>
      <c r="D287" s="247" t="str">
        <f t="shared" si="49"/>
        <v/>
      </c>
      <c r="E287" s="247" t="str">
        <f t="shared" si="50"/>
        <v/>
      </c>
      <c r="F287" s="247" t="str">
        <f t="shared" si="51"/>
        <v/>
      </c>
      <c r="G287" s="15" t="str">
        <f t="shared" si="52"/>
        <v/>
      </c>
      <c r="H287" s="246" t="str">
        <f t="shared" si="53"/>
        <v/>
      </c>
      <c r="I287" s="246" t="str">
        <f>IF(A287&lt;&gt;"",Settings!D283 + MIN(0,SUM(B287:D287)+F287-H287),"")</f>
        <v/>
      </c>
      <c r="J287" s="246" t="str">
        <f t="shared" si="54"/>
        <v/>
      </c>
    </row>
    <row r="288" spans="1:10" x14ac:dyDescent="0.2">
      <c r="A288" s="6" t="str">
        <f>IF(AND(Settings!C284&lt;&gt;"",Settings!C284&lt;&gt;"--"),Settings!C284,"")</f>
        <v/>
      </c>
      <c r="B288" s="246" t="str">
        <f t="shared" si="47"/>
        <v/>
      </c>
      <c r="C288" s="247" t="str">
        <f t="shared" si="48"/>
        <v/>
      </c>
      <c r="D288" s="247" t="str">
        <f t="shared" si="49"/>
        <v/>
      </c>
      <c r="E288" s="247" t="str">
        <f t="shared" si="50"/>
        <v/>
      </c>
      <c r="F288" s="247" t="str">
        <f t="shared" si="51"/>
        <v/>
      </c>
      <c r="G288" s="15" t="str">
        <f t="shared" si="52"/>
        <v/>
      </c>
      <c r="H288" s="246" t="str">
        <f t="shared" si="53"/>
        <v/>
      </c>
      <c r="I288" s="246" t="str">
        <f>IF(A288&lt;&gt;"",Settings!D284 + MIN(0,SUM(B288:D288)+F288-H288),"")</f>
        <v/>
      </c>
      <c r="J288" s="246" t="str">
        <f t="shared" si="54"/>
        <v/>
      </c>
    </row>
    <row r="289" spans="1:10" x14ac:dyDescent="0.2">
      <c r="A289" s="6" t="str">
        <f>IF(AND(Settings!C285&lt;&gt;"",Settings!C285&lt;&gt;"--"),Settings!C285,"")</f>
        <v/>
      </c>
      <c r="B289" s="246" t="str">
        <f t="shared" si="47"/>
        <v/>
      </c>
      <c r="C289" s="247" t="str">
        <f t="shared" si="48"/>
        <v/>
      </c>
      <c r="D289" s="247" t="str">
        <f t="shared" si="49"/>
        <v/>
      </c>
      <c r="E289" s="247" t="str">
        <f t="shared" si="50"/>
        <v/>
      </c>
      <c r="F289" s="247" t="str">
        <f t="shared" si="51"/>
        <v/>
      </c>
      <c r="G289" s="15" t="str">
        <f t="shared" si="52"/>
        <v/>
      </c>
      <c r="H289" s="246" t="str">
        <f t="shared" si="53"/>
        <v/>
      </c>
      <c r="I289" s="246" t="str">
        <f>IF(A289&lt;&gt;"",Settings!D285 + MIN(0,SUM(B289:D289)+F289-H289),"")</f>
        <v/>
      </c>
      <c r="J289" s="246" t="str">
        <f t="shared" si="54"/>
        <v/>
      </c>
    </row>
    <row r="290" spans="1:10" x14ac:dyDescent="0.2">
      <c r="A290" s="6" t="str">
        <f>IF(AND(Settings!C286&lt;&gt;"",Settings!C286&lt;&gt;"--"),Settings!C286,"")</f>
        <v/>
      </c>
      <c r="B290" s="246" t="str">
        <f t="shared" si="47"/>
        <v/>
      </c>
      <c r="C290" s="247" t="str">
        <f t="shared" si="48"/>
        <v/>
      </c>
      <c r="D290" s="247" t="str">
        <f t="shared" si="49"/>
        <v/>
      </c>
      <c r="E290" s="247" t="str">
        <f t="shared" si="50"/>
        <v/>
      </c>
      <c r="F290" s="247" t="str">
        <f t="shared" si="51"/>
        <v/>
      </c>
      <c r="G290" s="15" t="str">
        <f t="shared" si="52"/>
        <v/>
      </c>
      <c r="H290" s="246" t="str">
        <f t="shared" si="53"/>
        <v/>
      </c>
      <c r="I290" s="246" t="str">
        <f>IF(A290&lt;&gt;"",Settings!D286 + MIN(0,SUM(B290:D290)+F290-H290),"")</f>
        <v/>
      </c>
      <c r="J290" s="246" t="str">
        <f t="shared" si="54"/>
        <v/>
      </c>
    </row>
    <row r="291" spans="1:10" x14ac:dyDescent="0.2">
      <c r="A291" s="6" t="str">
        <f>IF(AND(Settings!C287&lt;&gt;"",Settings!C287&lt;&gt;"--"),Settings!C287,"")</f>
        <v/>
      </c>
      <c r="B291" s="246" t="str">
        <f t="shared" si="47"/>
        <v/>
      </c>
      <c r="C291" s="247" t="str">
        <f t="shared" si="48"/>
        <v/>
      </c>
      <c r="D291" s="247" t="str">
        <f t="shared" si="49"/>
        <v/>
      </c>
      <c r="E291" s="247" t="str">
        <f t="shared" si="50"/>
        <v/>
      </c>
      <c r="F291" s="247" t="str">
        <f t="shared" si="51"/>
        <v/>
      </c>
      <c r="G291" s="15" t="str">
        <f t="shared" si="52"/>
        <v/>
      </c>
      <c r="H291" s="246" t="str">
        <f t="shared" si="53"/>
        <v/>
      </c>
      <c r="I291" s="246" t="str">
        <f>IF(A291&lt;&gt;"",Settings!D287 + MIN(0,SUM(B291:D291)+F291-H291),"")</f>
        <v/>
      </c>
      <c r="J291" s="246" t="str">
        <f t="shared" si="54"/>
        <v/>
      </c>
    </row>
    <row r="292" spans="1:10" x14ac:dyDescent="0.2">
      <c r="A292" s="6" t="str">
        <f>IF(AND(Settings!C288&lt;&gt;"",Settings!C288&lt;&gt;"--"),Settings!C288,"")</f>
        <v/>
      </c>
      <c r="B292" s="246" t="str">
        <f t="shared" si="47"/>
        <v/>
      </c>
      <c r="C292" s="247" t="str">
        <f t="shared" si="48"/>
        <v/>
      </c>
      <c r="D292" s="247" t="str">
        <f t="shared" si="49"/>
        <v/>
      </c>
      <c r="E292" s="247" t="str">
        <f t="shared" si="50"/>
        <v/>
      </c>
      <c r="F292" s="247" t="str">
        <f t="shared" si="51"/>
        <v/>
      </c>
      <c r="G292" s="15" t="str">
        <f t="shared" si="52"/>
        <v/>
      </c>
      <c r="H292" s="246" t="str">
        <f t="shared" si="53"/>
        <v/>
      </c>
      <c r="I292" s="246" t="str">
        <f>IF(A292&lt;&gt;"",Settings!D288 + MIN(0,SUM(B292:D292)+F292-H292),"")</f>
        <v/>
      </c>
      <c r="J292" s="246" t="str">
        <f t="shared" si="54"/>
        <v/>
      </c>
    </row>
    <row r="293" spans="1:10" x14ac:dyDescent="0.2">
      <c r="A293" s="6" t="str">
        <f>IF(AND(Settings!C289&lt;&gt;"",Settings!C289&lt;&gt;"--"),Settings!C289,"")</f>
        <v/>
      </c>
      <c r="B293" s="246" t="str">
        <f t="shared" si="47"/>
        <v/>
      </c>
      <c r="C293" s="247" t="str">
        <f t="shared" si="48"/>
        <v/>
      </c>
      <c r="D293" s="247" t="str">
        <f t="shared" si="49"/>
        <v/>
      </c>
      <c r="E293" s="247" t="str">
        <f t="shared" si="50"/>
        <v/>
      </c>
      <c r="F293" s="247" t="str">
        <f t="shared" si="51"/>
        <v/>
      </c>
      <c r="G293" s="15" t="str">
        <f t="shared" si="52"/>
        <v/>
      </c>
      <c r="H293" s="246" t="str">
        <f t="shared" si="53"/>
        <v/>
      </c>
      <c r="I293" s="246" t="str">
        <f>IF(A293&lt;&gt;"",Settings!D289 + MIN(0,SUM(B293:D293)+F293-H293),"")</f>
        <v/>
      </c>
      <c r="J293" s="246" t="str">
        <f t="shared" si="54"/>
        <v/>
      </c>
    </row>
    <row r="294" spans="1:10" x14ac:dyDescent="0.2">
      <c r="A294" s="6" t="str">
        <f>IF(AND(Settings!C290&lt;&gt;"",Settings!C290&lt;&gt;"--"),Settings!C290,"")</f>
        <v/>
      </c>
      <c r="B294" s="246" t="str">
        <f t="shared" si="47"/>
        <v/>
      </c>
      <c r="C294" s="247" t="str">
        <f t="shared" si="48"/>
        <v/>
      </c>
      <c r="D294" s="247" t="str">
        <f t="shared" si="49"/>
        <v/>
      </c>
      <c r="E294" s="247" t="str">
        <f t="shared" si="50"/>
        <v/>
      </c>
      <c r="F294" s="247" t="str">
        <f t="shared" si="51"/>
        <v/>
      </c>
      <c r="G294" s="15" t="str">
        <f t="shared" si="52"/>
        <v/>
      </c>
      <c r="H294" s="246" t="str">
        <f t="shared" si="53"/>
        <v/>
      </c>
      <c r="I294" s="246" t="str">
        <f>IF(A294&lt;&gt;"",Settings!D290 + MIN(0,SUM(B294:D294)+F294-H294),"")</f>
        <v/>
      </c>
      <c r="J294" s="246" t="str">
        <f t="shared" si="54"/>
        <v/>
      </c>
    </row>
    <row r="295" spans="1:10" x14ac:dyDescent="0.2">
      <c r="A295" s="6" t="str">
        <f>IF(AND(Settings!C291&lt;&gt;"",Settings!C291&lt;&gt;"--"),Settings!C291,"")</f>
        <v/>
      </c>
      <c r="B295" s="246" t="str">
        <f t="shared" si="47"/>
        <v/>
      </c>
      <c r="C295" s="247" t="str">
        <f t="shared" si="48"/>
        <v/>
      </c>
      <c r="D295" s="247" t="str">
        <f t="shared" si="49"/>
        <v/>
      </c>
      <c r="E295" s="247" t="str">
        <f t="shared" si="50"/>
        <v/>
      </c>
      <c r="F295" s="247" t="str">
        <f t="shared" si="51"/>
        <v/>
      </c>
      <c r="G295" s="15" t="str">
        <f t="shared" si="52"/>
        <v/>
      </c>
      <c r="H295" s="246" t="str">
        <f t="shared" si="53"/>
        <v/>
      </c>
      <c r="I295" s="246" t="str">
        <f>IF(A295&lt;&gt;"",Settings!D291 + MIN(0,SUM(B295:D295)+F295-H295),"")</f>
        <v/>
      </c>
      <c r="J295" s="246" t="str">
        <f t="shared" si="54"/>
        <v/>
      </c>
    </row>
    <row r="296" spans="1:10" x14ac:dyDescent="0.2">
      <c r="A296" s="6" t="str">
        <f>IF(AND(Settings!C292&lt;&gt;"",Settings!C292&lt;&gt;"--"),Settings!C292,"")</f>
        <v/>
      </c>
      <c r="B296" s="246" t="str">
        <f t="shared" si="47"/>
        <v/>
      </c>
      <c r="C296" s="247" t="str">
        <f t="shared" si="48"/>
        <v/>
      </c>
      <c r="D296" s="247" t="str">
        <f t="shared" si="49"/>
        <v/>
      </c>
      <c r="E296" s="247" t="str">
        <f t="shared" si="50"/>
        <v/>
      </c>
      <c r="F296" s="247" t="str">
        <f t="shared" si="51"/>
        <v/>
      </c>
      <c r="G296" s="15" t="str">
        <f t="shared" si="52"/>
        <v/>
      </c>
      <c r="H296" s="246" t="str">
        <f t="shared" si="53"/>
        <v/>
      </c>
      <c r="I296" s="246" t="str">
        <f>IF(A296&lt;&gt;"",Settings!D292 + MIN(0,SUM(B296:D296)+F296-H296),"")</f>
        <v/>
      </c>
      <c r="J296" s="246" t="str">
        <f t="shared" si="54"/>
        <v/>
      </c>
    </row>
    <row r="297" spans="1:10" x14ac:dyDescent="0.2">
      <c r="A297" s="6" t="str">
        <f>IF(AND(Settings!C293&lt;&gt;"",Settings!C293&lt;&gt;"--"),Settings!C293,"")</f>
        <v/>
      </c>
      <c r="B297" s="246" t="str">
        <f t="shared" si="47"/>
        <v/>
      </c>
      <c r="C297" s="247" t="str">
        <f t="shared" si="48"/>
        <v/>
      </c>
      <c r="D297" s="247" t="str">
        <f t="shared" si="49"/>
        <v/>
      </c>
      <c r="E297" s="247" t="str">
        <f t="shared" si="50"/>
        <v/>
      </c>
      <c r="F297" s="247" t="str">
        <f t="shared" si="51"/>
        <v/>
      </c>
      <c r="G297" s="15" t="str">
        <f t="shared" si="52"/>
        <v/>
      </c>
      <c r="H297" s="246" t="str">
        <f t="shared" si="53"/>
        <v/>
      </c>
      <c r="I297" s="246" t="str">
        <f>IF(A297&lt;&gt;"",Settings!D293 + MIN(0,SUM(B297:D297)+F297-H297),"")</f>
        <v/>
      </c>
      <c r="J297" s="246" t="str">
        <f t="shared" si="54"/>
        <v/>
      </c>
    </row>
    <row r="298" spans="1:10" x14ac:dyDescent="0.2">
      <c r="A298" s="6" t="str">
        <f>IF(AND(Settings!C294&lt;&gt;"",Settings!C294&lt;&gt;"--"),Settings!C294,"")</f>
        <v/>
      </c>
      <c r="B298" s="246" t="str">
        <f t="shared" si="47"/>
        <v/>
      </c>
      <c r="C298" s="247" t="str">
        <f t="shared" si="48"/>
        <v/>
      </c>
      <c r="D298" s="247" t="str">
        <f t="shared" si="49"/>
        <v/>
      </c>
      <c r="E298" s="247" t="str">
        <f t="shared" si="50"/>
        <v/>
      </c>
      <c r="F298" s="247" t="str">
        <f t="shared" si="51"/>
        <v/>
      </c>
      <c r="G298" s="15" t="str">
        <f t="shared" si="52"/>
        <v/>
      </c>
      <c r="H298" s="246" t="str">
        <f t="shared" si="53"/>
        <v/>
      </c>
      <c r="I298" s="246" t="str">
        <f>IF(A298&lt;&gt;"",Settings!D294 + MIN(0,SUM(B298:D298)+F298-H298),"")</f>
        <v/>
      </c>
      <c r="J298" s="246" t="str">
        <f t="shared" si="54"/>
        <v/>
      </c>
    </row>
    <row r="299" spans="1:10" x14ac:dyDescent="0.2">
      <c r="A299" s="6" t="str">
        <f>IF(AND(Settings!C295&lt;&gt;"",Settings!C295&lt;&gt;"--"),Settings!C295,"")</f>
        <v/>
      </c>
      <c r="B299" s="246" t="str">
        <f t="shared" si="47"/>
        <v/>
      </c>
      <c r="C299" s="247" t="str">
        <f t="shared" si="48"/>
        <v/>
      </c>
      <c r="D299" s="247" t="str">
        <f t="shared" si="49"/>
        <v/>
      </c>
      <c r="E299" s="247" t="str">
        <f t="shared" si="50"/>
        <v/>
      </c>
      <c r="F299" s="247" t="str">
        <f t="shared" si="51"/>
        <v/>
      </c>
      <c r="G299" s="15" t="str">
        <f t="shared" si="52"/>
        <v/>
      </c>
      <c r="H299" s="246" t="str">
        <f t="shared" si="53"/>
        <v/>
      </c>
      <c r="I299" s="246" t="str">
        <f>IF(A299&lt;&gt;"",Settings!D295 + MIN(0,SUM(B299:D299)+F299-H299),"")</f>
        <v/>
      </c>
      <c r="J299" s="246" t="str">
        <f t="shared" si="54"/>
        <v/>
      </c>
    </row>
    <row r="300" spans="1:10" x14ac:dyDescent="0.2">
      <c r="A300" s="6" t="str">
        <f>IF(AND(Settings!C296&lt;&gt;"",Settings!C296&lt;&gt;"--"),Settings!C296,"")</f>
        <v/>
      </c>
      <c r="B300" s="246" t="str">
        <f t="shared" si="47"/>
        <v/>
      </c>
      <c r="C300" s="247" t="str">
        <f t="shared" si="48"/>
        <v/>
      </c>
      <c r="D300" s="247" t="str">
        <f t="shared" si="49"/>
        <v/>
      </c>
      <c r="E300" s="247" t="str">
        <f t="shared" si="50"/>
        <v/>
      </c>
      <c r="F300" s="247" t="str">
        <f t="shared" si="51"/>
        <v/>
      </c>
      <c r="G300" s="15" t="str">
        <f t="shared" si="52"/>
        <v/>
      </c>
      <c r="H300" s="246" t="str">
        <f t="shared" si="53"/>
        <v/>
      </c>
      <c r="I300" s="246" t="str">
        <f>IF(A300&lt;&gt;"",Settings!D296 + MIN(0,SUM(B300:D300)+F300-H300),"")</f>
        <v/>
      </c>
      <c r="J300" s="246" t="str">
        <f t="shared" si="54"/>
        <v/>
      </c>
    </row>
    <row r="301" spans="1:10" x14ac:dyDescent="0.2">
      <c r="A301" s="6" t="str">
        <f>IF(AND(Settings!C297&lt;&gt;"",Settings!C297&lt;&gt;"--"),Settings!C297,"")</f>
        <v/>
      </c>
      <c r="B301" s="246" t="str">
        <f t="shared" si="47"/>
        <v/>
      </c>
      <c r="C301" s="247" t="str">
        <f t="shared" si="48"/>
        <v/>
      </c>
      <c r="D301" s="247" t="str">
        <f t="shared" si="49"/>
        <v/>
      </c>
      <c r="E301" s="247" t="str">
        <f t="shared" si="50"/>
        <v/>
      </c>
      <c r="F301" s="247" t="str">
        <f t="shared" si="51"/>
        <v/>
      </c>
      <c r="G301" s="15" t="str">
        <f t="shared" si="52"/>
        <v/>
      </c>
      <c r="H301" s="246" t="str">
        <f t="shared" si="53"/>
        <v/>
      </c>
      <c r="I301" s="246" t="str">
        <f>IF(A301&lt;&gt;"",Settings!D297 + MIN(0,SUM(B301:D301)+F301-H301),"")</f>
        <v/>
      </c>
      <c r="J301" s="246" t="str">
        <f t="shared" si="54"/>
        <v/>
      </c>
    </row>
    <row r="302" spans="1:10" x14ac:dyDescent="0.2">
      <c r="A302" s="6" t="str">
        <f>IF(AND(Settings!C298&lt;&gt;"",Settings!C298&lt;&gt;"--"),Settings!C298,"")</f>
        <v/>
      </c>
      <c r="B302" s="246" t="str">
        <f t="shared" si="47"/>
        <v/>
      </c>
      <c r="C302" s="247" t="str">
        <f t="shared" si="48"/>
        <v/>
      </c>
      <c r="D302" s="247" t="str">
        <f t="shared" si="49"/>
        <v/>
      </c>
      <c r="E302" s="247" t="str">
        <f t="shared" si="50"/>
        <v/>
      </c>
      <c r="F302" s="247" t="str">
        <f t="shared" si="51"/>
        <v/>
      </c>
      <c r="G302" s="15" t="str">
        <f t="shared" si="52"/>
        <v/>
      </c>
      <c r="H302" s="246" t="str">
        <f t="shared" si="53"/>
        <v/>
      </c>
      <c r="I302" s="246" t="str">
        <f>IF(A302&lt;&gt;"",Settings!D298 + MIN(0,SUM(B302:D302)+F302-H302),"")</f>
        <v/>
      </c>
      <c r="J302" s="246" t="str">
        <f t="shared" si="54"/>
        <v/>
      </c>
    </row>
    <row r="303" spans="1:10" x14ac:dyDescent="0.2">
      <c r="A303" s="6" t="str">
        <f>IF(AND(Settings!C299&lt;&gt;"",Settings!C299&lt;&gt;"--"),Settings!C299,"")</f>
        <v/>
      </c>
      <c r="B303" s="246" t="str">
        <f t="shared" si="47"/>
        <v/>
      </c>
      <c r="C303" s="247" t="str">
        <f t="shared" si="48"/>
        <v/>
      </c>
      <c r="D303" s="247" t="str">
        <f t="shared" si="49"/>
        <v/>
      </c>
      <c r="E303" s="247" t="str">
        <f t="shared" si="50"/>
        <v/>
      </c>
      <c r="F303" s="247" t="str">
        <f t="shared" si="51"/>
        <v/>
      </c>
      <c r="G303" s="15" t="str">
        <f t="shared" si="52"/>
        <v/>
      </c>
      <c r="H303" s="246" t="str">
        <f t="shared" si="53"/>
        <v/>
      </c>
      <c r="I303" s="246" t="str">
        <f>IF(A303&lt;&gt;"",Settings!D299 + MIN(0,SUM(B303:D303)+F303-H303),"")</f>
        <v/>
      </c>
      <c r="J303" s="246" t="str">
        <f t="shared" si="54"/>
        <v/>
      </c>
    </row>
    <row r="304" spans="1:10" x14ac:dyDescent="0.2">
      <c r="A304" s="6" t="str">
        <f>IF(AND(Settings!C300&lt;&gt;"",Settings!C300&lt;&gt;"--"),Settings!C300,"")</f>
        <v/>
      </c>
      <c r="B304" s="246" t="str">
        <f t="shared" si="47"/>
        <v/>
      </c>
      <c r="C304" s="247" t="str">
        <f t="shared" si="48"/>
        <v/>
      </c>
      <c r="D304" s="247" t="str">
        <f t="shared" si="49"/>
        <v/>
      </c>
      <c r="E304" s="247" t="str">
        <f t="shared" si="50"/>
        <v/>
      </c>
      <c r="F304" s="247" t="str">
        <f t="shared" si="51"/>
        <v/>
      </c>
      <c r="G304" s="15" t="str">
        <f t="shared" si="52"/>
        <v/>
      </c>
      <c r="H304" s="246" t="str">
        <f t="shared" si="53"/>
        <v/>
      </c>
      <c r="I304" s="246" t="str">
        <f>IF(A304&lt;&gt;"",Settings!D300 + MIN(0,SUM(B304:D304)+F304-H304),"")</f>
        <v/>
      </c>
      <c r="J304" s="246" t="str">
        <f t="shared" si="54"/>
        <v/>
      </c>
    </row>
    <row r="305" spans="1:10" x14ac:dyDescent="0.2">
      <c r="A305" s="6" t="str">
        <f>IF(AND(Settings!C301&lt;&gt;"",Settings!C301&lt;&gt;"--"),Settings!C301,"")</f>
        <v/>
      </c>
      <c r="B305" s="246" t="str">
        <f t="shared" si="47"/>
        <v/>
      </c>
      <c r="C305" s="247" t="str">
        <f t="shared" si="48"/>
        <v/>
      </c>
      <c r="D305" s="247" t="str">
        <f t="shared" si="49"/>
        <v/>
      </c>
      <c r="E305" s="247" t="str">
        <f t="shared" si="50"/>
        <v/>
      </c>
      <c r="F305" s="247" t="str">
        <f t="shared" si="51"/>
        <v/>
      </c>
      <c r="G305" s="15" t="str">
        <f t="shared" si="52"/>
        <v/>
      </c>
      <c r="H305" s="246" t="str">
        <f t="shared" si="53"/>
        <v/>
      </c>
      <c r="I305" s="246" t="str">
        <f>IF(A305&lt;&gt;"",Settings!D301 + MIN(0,SUM(B305:D305)+F305-H305),"")</f>
        <v/>
      </c>
      <c r="J305" s="246" t="str">
        <f t="shared" si="54"/>
        <v/>
      </c>
    </row>
    <row r="306" spans="1:10" x14ac:dyDescent="0.2">
      <c r="A306" s="6" t="str">
        <f>IF(AND(Settings!C302&lt;&gt;"",Settings!C302&lt;&gt;"--"),Settings!C302,"")</f>
        <v/>
      </c>
      <c r="B306" s="246" t="str">
        <f t="shared" si="47"/>
        <v/>
      </c>
      <c r="C306" s="247" t="str">
        <f t="shared" si="48"/>
        <v/>
      </c>
      <c r="D306" s="247" t="str">
        <f t="shared" si="49"/>
        <v/>
      </c>
      <c r="E306" s="247" t="str">
        <f t="shared" si="50"/>
        <v/>
      </c>
      <c r="F306" s="247" t="str">
        <f t="shared" si="51"/>
        <v/>
      </c>
      <c r="G306" s="15" t="str">
        <f t="shared" si="52"/>
        <v/>
      </c>
      <c r="H306" s="246" t="str">
        <f t="shared" si="53"/>
        <v/>
      </c>
      <c r="I306" s="246" t="str">
        <f>IF(A306&lt;&gt;"",Settings!D302 + MIN(0,SUM(B306:D306)+F306-H306),"")</f>
        <v/>
      </c>
      <c r="J306" s="246" t="str">
        <f t="shared" si="54"/>
        <v/>
      </c>
    </row>
    <row r="307" spans="1:10" x14ac:dyDescent="0.2">
      <c r="A307" s="6" t="str">
        <f>IF(AND(Settings!C303&lt;&gt;"",Settings!C303&lt;&gt;"--"),Settings!C303,"")</f>
        <v/>
      </c>
      <c r="B307" s="246" t="str">
        <f t="shared" si="47"/>
        <v/>
      </c>
      <c r="C307" s="247" t="str">
        <f t="shared" si="48"/>
        <v/>
      </c>
      <c r="D307" s="247" t="str">
        <f t="shared" si="49"/>
        <v/>
      </c>
      <c r="E307" s="247" t="str">
        <f t="shared" si="50"/>
        <v/>
      </c>
      <c r="F307" s="247" t="str">
        <f t="shared" si="51"/>
        <v/>
      </c>
      <c r="G307" s="15" t="str">
        <f t="shared" si="52"/>
        <v/>
      </c>
      <c r="H307" s="246" t="str">
        <f t="shared" si="53"/>
        <v/>
      </c>
      <c r="I307" s="246" t="str">
        <f>IF(A307&lt;&gt;"",Settings!D303 + MIN(0,SUM(B307:D307)+F307-H307),"")</f>
        <v/>
      </c>
      <c r="J307" s="246" t="str">
        <f t="shared" si="54"/>
        <v/>
      </c>
    </row>
    <row r="308" spans="1:10" x14ac:dyDescent="0.2">
      <c r="A308" s="6" t="str">
        <f>IF(AND(Settings!C304&lt;&gt;"",Settings!C304&lt;&gt;"--"),Settings!C304,"")</f>
        <v/>
      </c>
      <c r="B308" s="246" t="str">
        <f t="shared" si="47"/>
        <v/>
      </c>
      <c r="C308" s="247" t="str">
        <f t="shared" si="48"/>
        <v/>
      </c>
      <c r="D308" s="247" t="str">
        <f t="shared" si="49"/>
        <v/>
      </c>
      <c r="E308" s="247" t="str">
        <f t="shared" si="50"/>
        <v/>
      </c>
      <c r="F308" s="247" t="str">
        <f t="shared" si="51"/>
        <v/>
      </c>
      <c r="G308" s="15" t="str">
        <f t="shared" si="52"/>
        <v/>
      </c>
      <c r="H308" s="246" t="str">
        <f t="shared" si="53"/>
        <v/>
      </c>
      <c r="I308" s="246" t="str">
        <f>IF(A308&lt;&gt;"",Settings!D304 + MIN(0,SUM(B308:D308)+F308-H308),"")</f>
        <v/>
      </c>
      <c r="J308" s="246" t="str">
        <f t="shared" si="54"/>
        <v/>
      </c>
    </row>
    <row r="309" spans="1:10" x14ac:dyDescent="0.2">
      <c r="A309" s="6" t="str">
        <f>IF(AND(Settings!C305&lt;&gt;"",Settings!C305&lt;&gt;"--"),Settings!C305,"")</f>
        <v/>
      </c>
      <c r="B309" s="246" t="str">
        <f t="shared" ref="B309" si="55">IF(A309&lt;&gt;"",SUMIF(DEPOSIT_AGENCY,A309,DEPOSITS),"")</f>
        <v/>
      </c>
      <c r="C309" s="247" t="str">
        <f t="shared" ref="C309" si="56">IF(A309&lt;&gt;"",SUMIF(CREDIT_AGENCY,A309,CREDIT_AMOUNT),"")</f>
        <v/>
      </c>
      <c r="D309" s="247" t="str">
        <f t="shared" ref="D309" si="57">IF(A309&lt;&gt;"",SUMIF(BONUS_AGENCY,A309,BONUS_AMOUNT) - SUMIFS(AMOUNT,AGENCY,A309,FREE_BET,"Y",LAY,"&lt;&gt;Y") -
(SUMPRODUCT(SUMIFS(AMOUNT,AGENCY,A309,FREE_BET,"Y",LAY,"Y"),SUMIFS(WORKING_ODDS,AGENCY,A309,FREE_BET,"Y",LAY,"Y")) - SUMIFS(AMOUNT,AGENCY,A309,FREE_BET,"Y",LAY,"Y")),"")</f>
        <v/>
      </c>
      <c r="E309" s="247" t="str">
        <f t="shared" ref="E309" si="58">IF(A309&lt;&gt;"",SUMIFS(AT_RISK,AGENCY,A309,WIN,"&lt;&gt;P"),"")</f>
        <v/>
      </c>
      <c r="F309" s="247" t="str">
        <f t="shared" ref="F309" si="59">IF(A309&lt;&gt;"",SUMIF(AGENCY,A309,PROFIT),"")</f>
        <v/>
      </c>
      <c r="G309" s="15" t="str">
        <f t="shared" ref="G309" si="60">IF(A309&lt;&gt;"",COUNTIFS(AGENCY,A309,WIN,"P"),"")</f>
        <v/>
      </c>
      <c r="H309" s="246" t="str">
        <f t="shared" ref="H309" si="61">IF(A309&lt;&gt;"",SUMIFS(AT_RISK,WIN,"P",AGENCY,A309),"")</f>
        <v/>
      </c>
      <c r="I309" s="246" t="str">
        <f>IF(A309&lt;&gt;"",Settings!D305 + MIN(0,SUM(B309:D309)+F309-H309),"")</f>
        <v/>
      </c>
      <c r="J309" s="246" t="str">
        <f t="shared" ref="J309" si="62">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ViADb3dvRgpftWA/i19FYllBplVupEXSfwE3eRJGKM0Gn0D7f3ssLvjfrbA46Q259uOI6VDeot7bH40RMNIsA==" saltValue="gtlMwpA9h3QjpWQ1pBNX8A==" spinCount="100000" sheet="1" objects="1" scenarios="1"/>
  <phoneticPr fontId="2" type="noConversion"/>
  <conditionalFormatting sqref="F10:G309">
    <cfRule type="cellIs" dxfId="9" priority="2" stopIfTrue="1" operator="lessThan">
      <formula>0</formula>
    </cfRule>
  </conditionalFormatting>
  <conditionalFormatting sqref="E10:E309">
    <cfRule type="cellIs" dxfId="8"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1"/>
  <sheetViews>
    <sheetView showGridLines="0" zoomScaleNormal="100" workbookViewId="0"/>
  </sheetViews>
  <sheetFormatPr defaultRowHeight="12" x14ac:dyDescent="0.2"/>
  <cols>
    <col min="1" max="1" width="20.42578125" style="1" customWidth="1"/>
    <col min="2" max="2" width="11" style="1" bestFit="1" customWidth="1"/>
    <col min="3" max="4" width="11" style="1" customWidth="1"/>
    <col min="5" max="6" width="6.5703125" style="1" customWidth="1"/>
    <col min="7" max="7" width="7" style="1" customWidth="1"/>
    <col min="8" max="8" width="1.7109375" style="44" customWidth="1"/>
    <col min="9" max="12" width="7.7109375" style="1" customWidth="1"/>
    <col min="13" max="15" width="11.42578125" style="1" customWidth="1"/>
    <col min="16" max="16" width="14.85546875" style="1" bestFit="1" customWidth="1"/>
    <col min="17" max="17" width="11.7109375" style="1" bestFit="1" customWidth="1"/>
    <col min="18" max="21" width="7.7109375" style="1" customWidth="1"/>
    <col min="22" max="24" width="11.42578125" style="1" customWidth="1"/>
    <col min="25" max="25" width="7.7109375" style="1" customWidth="1"/>
    <col min="26" max="26" width="2" style="1" hidden="1" customWidth="1"/>
    <col min="27" max="27" width="12.42578125" style="1" hidden="1" customWidth="1"/>
    <col min="28" max="28" width="14" style="1" hidden="1" customWidth="1"/>
    <col min="29" max="29" width="14.85546875" style="35" hidden="1" customWidth="1"/>
    <col min="30" max="30" width="11.85546875" style="35" hidden="1" customWidth="1"/>
    <col min="31" max="31" width="11.5703125" style="35" hidden="1" customWidth="1"/>
    <col min="32" max="32" width="14" style="35" hidden="1" customWidth="1"/>
    <col min="33" max="33" width="8.5703125" style="1" hidden="1" customWidth="1"/>
    <col min="34" max="34" width="9.42578125" style="1" hidden="1" customWidth="1"/>
    <col min="35" max="35" width="7.42578125" style="1" hidden="1" customWidth="1"/>
    <col min="36" max="16384" width="9.140625" style="1"/>
  </cols>
  <sheetData>
    <row r="1" spans="1:32" s="152" customFormat="1" ht="34.5" customHeight="1" x14ac:dyDescent="0.2">
      <c r="A1" s="153" t="s">
        <v>37</v>
      </c>
      <c r="B1" s="154"/>
      <c r="C1" s="154"/>
      <c r="D1" s="154"/>
      <c r="E1" s="155"/>
      <c r="F1" s="155"/>
      <c r="AC1" s="156"/>
      <c r="AD1" s="156"/>
      <c r="AE1" s="156"/>
      <c r="AF1" s="156"/>
    </row>
    <row r="2" spans="1:32" s="166" customFormat="1" ht="18" customHeight="1" x14ac:dyDescent="0.2">
      <c r="A2" s="125" t="s">
        <v>249</v>
      </c>
      <c r="B2" s="167"/>
      <c r="C2" s="167"/>
      <c r="D2" s="167"/>
      <c r="E2" s="168"/>
      <c r="F2" s="168"/>
      <c r="AC2" s="169"/>
      <c r="AD2" s="169"/>
      <c r="AE2" s="169"/>
      <c r="AF2" s="169"/>
    </row>
    <row r="3" spans="1:32" s="166" customFormat="1" ht="6" customHeight="1" x14ac:dyDescent="0.2">
      <c r="A3" s="40"/>
      <c r="B3" s="40"/>
      <c r="C3" s="42"/>
      <c r="D3" s="167"/>
      <c r="E3" s="40"/>
      <c r="F3" s="40"/>
      <c r="AC3" s="169"/>
      <c r="AD3" s="169"/>
      <c r="AE3" s="169"/>
      <c r="AF3" s="169"/>
    </row>
    <row r="4" spans="1:32" s="166" customFormat="1" ht="18" customHeight="1" x14ac:dyDescent="0.2">
      <c r="A4" s="178" t="s">
        <v>38</v>
      </c>
      <c r="B4" s="40"/>
      <c r="C4" s="42"/>
      <c r="D4" s="167"/>
      <c r="E4" s="181" t="s">
        <v>134</v>
      </c>
      <c r="F4" s="40"/>
      <c r="K4" s="180" t="s">
        <v>26</v>
      </c>
      <c r="M4" s="70"/>
      <c r="N4" s="70"/>
      <c r="R4" s="212" t="s">
        <v>157</v>
      </c>
      <c r="S4" s="198"/>
      <c r="T4" s="198"/>
      <c r="U4" s="198"/>
      <c r="AC4" s="169"/>
      <c r="AD4" s="169"/>
      <c r="AE4" s="169"/>
      <c r="AF4" s="169"/>
    </row>
    <row r="5" spans="1:32" s="166" customFormat="1" ht="18" customHeight="1" x14ac:dyDescent="0.2">
      <c r="A5" s="170" t="s">
        <v>39</v>
      </c>
      <c r="B5" s="171"/>
      <c r="C5" s="238">
        <f>SUMIF(DEPOSITS,"&gt;0",DEPOSITS)</f>
        <v>275</v>
      </c>
      <c r="D5" s="167"/>
      <c r="E5" s="170" t="s">
        <v>257</v>
      </c>
      <c r="F5" s="172"/>
      <c r="G5" s="172"/>
      <c r="H5" s="297">
        <f ca="1">O18</f>
        <v>82.88000000000001</v>
      </c>
      <c r="I5" s="298"/>
      <c r="K5" s="304" t="s">
        <v>70</v>
      </c>
      <c r="L5" s="305"/>
      <c r="M5" s="186" t="s">
        <v>30</v>
      </c>
      <c r="N5" s="186" t="s">
        <v>32</v>
      </c>
      <c r="O5" s="215" t="s">
        <v>410</v>
      </c>
      <c r="R5" s="301" t="s">
        <v>409</v>
      </c>
      <c r="S5" s="301"/>
      <c r="T5" s="301"/>
      <c r="U5" s="301"/>
      <c r="V5" s="301"/>
      <c r="W5" s="301"/>
      <c r="X5" s="301"/>
      <c r="AC5" s="169"/>
      <c r="AD5" s="169"/>
      <c r="AE5" s="169"/>
      <c r="AF5" s="169"/>
    </row>
    <row r="6" spans="1:32" s="166" customFormat="1" ht="18" customHeight="1" x14ac:dyDescent="0.2">
      <c r="A6" s="170" t="s">
        <v>40</v>
      </c>
      <c r="B6" s="171"/>
      <c r="C6" s="238">
        <f>-SUMIF(DEPOSITS,"&lt;0",DEPOSITS)</f>
        <v>29.5</v>
      </c>
      <c r="D6" s="167"/>
      <c r="E6" s="170" t="s">
        <v>81</v>
      </c>
      <c r="F6" s="172"/>
      <c r="G6" s="172"/>
      <c r="H6" s="297">
        <f>MAX(PROFIT_HISTORY)</f>
        <v>87.88000000000001</v>
      </c>
      <c r="I6" s="298"/>
      <c r="K6" s="306">
        <f>SUMIF(WIN,"&lt;&gt;P",AT_RISK)</f>
        <v>129.22999999999999</v>
      </c>
      <c r="L6" s="307"/>
      <c r="M6" s="236">
        <f>SUMIF(WIN,"&lt;&gt;P",PROFIT)</f>
        <v>82.88000000000001</v>
      </c>
      <c r="N6" s="201">
        <f>IF(K6&gt;0,M6/K6,"")</f>
        <v>0.64133715081637399</v>
      </c>
      <c r="O6" s="236">
        <f>M6+SUM(CREDIT_AMOUNT)</f>
        <v>182.88</v>
      </c>
      <c r="R6" s="301"/>
      <c r="S6" s="301"/>
      <c r="T6" s="301"/>
      <c r="U6" s="301"/>
      <c r="V6" s="301"/>
      <c r="W6" s="301"/>
      <c r="X6" s="301"/>
      <c r="AC6" s="169"/>
      <c r="AD6" s="169"/>
      <c r="AE6" s="169"/>
      <c r="AF6" s="169"/>
    </row>
    <row r="7" spans="1:32" s="166" customFormat="1" ht="18" customHeight="1" x14ac:dyDescent="0.2">
      <c r="A7" s="170" t="s">
        <v>41</v>
      </c>
      <c r="B7" s="171"/>
      <c r="C7" s="239">
        <f>C5-C6</f>
        <v>245.5</v>
      </c>
      <c r="D7" s="167"/>
      <c r="E7" s="170" t="s">
        <v>82</v>
      </c>
      <c r="F7" s="172"/>
      <c r="G7" s="172"/>
      <c r="H7" s="299">
        <f>MIN(PROFIT_HISTORY)</f>
        <v>-5</v>
      </c>
      <c r="I7" s="300"/>
      <c r="S7" s="199"/>
      <c r="T7" s="199"/>
      <c r="U7" s="199"/>
      <c r="X7" s="202"/>
      <c r="AC7" s="169"/>
      <c r="AD7" s="169"/>
      <c r="AE7" s="169"/>
      <c r="AF7" s="169"/>
    </row>
    <row r="8" spans="1:32" s="166" customFormat="1" ht="18" customHeight="1" x14ac:dyDescent="0.2">
      <c r="A8" s="170" t="s">
        <v>55</v>
      </c>
      <c r="B8" s="171"/>
      <c r="C8" s="238">
        <f>'Available Funds'!C7</f>
        <v>100</v>
      </c>
      <c r="D8" s="167"/>
      <c r="E8" s="170" t="s">
        <v>79</v>
      </c>
      <c r="F8" s="172"/>
      <c r="G8" s="172"/>
      <c r="H8" s="299">
        <f>C11-H6</f>
        <v>-5</v>
      </c>
      <c r="I8" s="300"/>
      <c r="K8" s="179" t="s">
        <v>162</v>
      </c>
      <c r="R8" s="197" t="s">
        <v>401</v>
      </c>
      <c r="S8" s="199"/>
      <c r="T8" s="199"/>
      <c r="U8" s="199"/>
      <c r="AC8" s="169"/>
      <c r="AD8" s="169"/>
      <c r="AE8" s="169"/>
      <c r="AF8" s="169"/>
    </row>
    <row r="9" spans="1:32" s="166" customFormat="1" ht="18" customHeight="1" x14ac:dyDescent="0.2">
      <c r="A9" s="170" t="s">
        <v>161</v>
      </c>
      <c r="B9" s="171"/>
      <c r="C9" s="238">
        <f>'Available Funds'!D7</f>
        <v>0</v>
      </c>
      <c r="D9" s="167"/>
      <c r="E9" s="170" t="s">
        <v>80</v>
      </c>
      <c r="F9" s="172"/>
      <c r="G9" s="172"/>
      <c r="H9" s="297">
        <f>C11-H7</f>
        <v>87.88000000000001</v>
      </c>
      <c r="I9" s="298"/>
      <c r="K9" s="40"/>
      <c r="N9" s="187" t="s">
        <v>132</v>
      </c>
      <c r="O9" s="187" t="s">
        <v>163</v>
      </c>
      <c r="P9" s="187" t="s">
        <v>164</v>
      </c>
      <c r="S9" s="199"/>
      <c r="T9" s="199"/>
      <c r="U9" s="199"/>
      <c r="AC9" s="169"/>
      <c r="AD9" s="169"/>
      <c r="AE9" s="169"/>
      <c r="AF9" s="169"/>
    </row>
    <row r="10" spans="1:32" s="166" customFormat="1" ht="18" customHeight="1" x14ac:dyDescent="0.2">
      <c r="A10" s="170" t="s">
        <v>209</v>
      </c>
      <c r="B10" s="171"/>
      <c r="C10" s="238">
        <f>'Available Funds'!I7</f>
        <v>200</v>
      </c>
      <c r="D10" s="167"/>
      <c r="K10" s="206" t="s">
        <v>407</v>
      </c>
      <c r="L10" s="208"/>
      <c r="M10" s="207"/>
      <c r="N10" s="218">
        <f>IF(COUNTIFS(LAY,"&lt;&gt;Y",WIN,"&lt;&gt;"&amp;"",WIN,"&lt;&gt;P",WIN,"&lt;&gt;M")&gt;0,SUMIFS(WORKING_ODDS,LAY,"&lt;&gt;Y",WIN,"&lt;&gt;"&amp;"",WIN,"&lt;&gt;P",WIN,"&lt;&gt;M")/COUNTIFS(LAY,"&lt;&gt;Y",WIN,"&lt;&gt;"&amp;"",WIN,"&lt;&gt;P",WIN,"&lt;&gt;M"),"")</f>
        <v>1.8332641666666663</v>
      </c>
      <c r="O10" s="203">
        <f>IF(COUNTIF(WIN,"Y"),SUMIFS(WORKING_ODDS,WIN,"Y",WORKING_ODDS,"&gt;1",LAY,"&lt;&gt;Y")/COUNTIFS(WIN,"Y",LAY,"&lt;&gt;Y"),"")</f>
        <v>1.8361462500000001</v>
      </c>
      <c r="P10" s="204">
        <f>IF(COUNTIF(WIN,"N"),SUMIFS(WORKING_ODDS,WIN,"N",WORKING_ODDS,"&gt;1",LAY,"&lt;&gt;Y")/COUNTIFS(WIN,"N",LAY,"&lt;&gt;Y"),"")</f>
        <v>1.9</v>
      </c>
      <c r="R10" s="196" t="s">
        <v>402</v>
      </c>
      <c r="S10" s="199"/>
      <c r="T10" s="199"/>
      <c r="U10" s="199"/>
      <c r="AC10" s="169"/>
      <c r="AD10" s="169"/>
      <c r="AE10" s="169"/>
      <c r="AF10" s="169"/>
    </row>
    <row r="11" spans="1:32" s="166" customFormat="1" ht="18" customHeight="1" x14ac:dyDescent="0.2">
      <c r="A11" s="170" t="s">
        <v>210</v>
      </c>
      <c r="B11" s="171"/>
      <c r="C11" s="238">
        <f>'Available Funds'!F7</f>
        <v>82.88000000000001</v>
      </c>
      <c r="D11" s="167"/>
      <c r="F11" s="168"/>
      <c r="K11" s="206" t="s">
        <v>58</v>
      </c>
      <c r="L11" s="208"/>
      <c r="M11" s="207"/>
      <c r="N11" s="237">
        <f>IF(COUNTIFS(LAY,"&lt;&gt;Y",WIN,"&lt;&gt;"&amp;"",WIN,"&lt;&gt;P")&gt;0,SUMIFS(AMOUNT,LAY,"&lt;&gt;Y",WIN,"&lt;&gt;"&amp;"",WIN,"&lt;&gt;P")/COUNTIFS(LAY,"&lt;&gt;Y",WIN,"&lt;&gt;"&amp;"",WIN,"&lt;&gt;P"),"")</f>
        <v>14.948666666666666</v>
      </c>
      <c r="O11" s="237">
        <f>IF(COUNTIFS(LAY,"&lt;&gt;Y",WIN,"Y")&gt;0,SUMIFS(AMOUNT,LAY,"&lt;&gt;Y",WIN,"Y")/COUNTIFS(LAY,"&lt;&gt;Y",WIN,"Y"),"")</f>
        <v>23.028749999999999</v>
      </c>
      <c r="P11" s="234">
        <f>IF(COUNTIFS(LAY,"&lt;&gt;Y",WIN,"N")&gt;0,SUMIFS(AMOUNT,LAY,"&lt;&gt;Y",WIN,"N")/COUNTIFS(LAY,"&lt;&gt;Y",WIN,"N"),"")</f>
        <v>10</v>
      </c>
      <c r="R11" s="197" t="s">
        <v>158</v>
      </c>
      <c r="S11" s="199"/>
      <c r="T11" s="199"/>
      <c r="U11" s="199"/>
      <c r="AC11" s="169"/>
      <c r="AD11" s="169"/>
      <c r="AE11" s="169"/>
      <c r="AF11" s="169"/>
    </row>
    <row r="12" spans="1:32" s="166" customFormat="1" ht="18" customHeight="1" x14ac:dyDescent="0.2">
      <c r="A12" s="170" t="s">
        <v>34</v>
      </c>
      <c r="B12" s="171"/>
      <c r="C12" s="238">
        <f>'Available Funds'!H7</f>
        <v>10</v>
      </c>
      <c r="D12" s="167"/>
      <c r="F12" s="168"/>
      <c r="R12" s="197" t="s">
        <v>159</v>
      </c>
      <c r="S12" s="199"/>
      <c r="T12" s="199"/>
      <c r="AC12" s="169"/>
      <c r="AD12" s="169"/>
      <c r="AE12" s="169"/>
      <c r="AF12" s="169"/>
    </row>
    <row r="13" spans="1:32" s="166" customFormat="1" ht="18" customHeight="1" x14ac:dyDescent="0.2">
      <c r="A13" s="170" t="s">
        <v>42</v>
      </c>
      <c r="B13" s="171"/>
      <c r="C13" s="240">
        <f>SUM(C7:C11)-C12</f>
        <v>618.38</v>
      </c>
      <c r="D13" s="167"/>
      <c r="F13" s="168"/>
      <c r="T13" s="199"/>
      <c r="U13" s="199"/>
      <c r="V13" s="199"/>
      <c r="W13" s="199"/>
      <c r="AC13" s="169"/>
      <c r="AD13" s="169"/>
      <c r="AE13" s="169"/>
      <c r="AF13" s="169"/>
    </row>
    <row r="14" spans="1:32" s="174" customFormat="1" ht="8.1" customHeight="1" x14ac:dyDescent="0.2">
      <c r="B14" s="175"/>
      <c r="C14" s="175"/>
      <c r="D14" s="175"/>
      <c r="E14" s="176"/>
      <c r="F14" s="176"/>
      <c r="AC14" s="177"/>
      <c r="AD14" s="177"/>
      <c r="AE14" s="177"/>
      <c r="AF14" s="177"/>
    </row>
    <row r="15" spans="1:32" s="166" customFormat="1" ht="8.1" customHeight="1" x14ac:dyDescent="0.2">
      <c r="B15" s="167"/>
      <c r="C15" s="167"/>
      <c r="D15" s="167"/>
      <c r="E15" s="168"/>
      <c r="F15" s="168"/>
      <c r="AC15" s="169"/>
      <c r="AD15" s="169"/>
      <c r="AE15" s="169"/>
      <c r="AF15" s="169"/>
    </row>
    <row r="16" spans="1:32" ht="12.75" customHeight="1" x14ac:dyDescent="0.2">
      <c r="L16" s="303" t="s">
        <v>26</v>
      </c>
    </row>
    <row r="17" spans="1:35" ht="18" customHeight="1" x14ac:dyDescent="0.2">
      <c r="A17" s="125" t="s">
        <v>303</v>
      </c>
      <c r="H17" s="1"/>
      <c r="I17" s="89" t="s">
        <v>44</v>
      </c>
      <c r="J17" s="184" t="s">
        <v>45</v>
      </c>
      <c r="K17" s="89" t="s">
        <v>46</v>
      </c>
      <c r="L17" s="303"/>
      <c r="M17" s="304" t="s">
        <v>70</v>
      </c>
      <c r="N17" s="305"/>
      <c r="O17" s="188" t="s">
        <v>30</v>
      </c>
      <c r="P17" s="188" t="s">
        <v>32</v>
      </c>
      <c r="Q17" s="215" t="s">
        <v>410</v>
      </c>
      <c r="R17" s="308" t="s">
        <v>307</v>
      </c>
      <c r="U17" s="293" t="s">
        <v>31</v>
      </c>
      <c r="V17" s="294"/>
      <c r="W17" s="211" t="s">
        <v>30</v>
      </c>
      <c r="X17" s="211" t="s">
        <v>32</v>
      </c>
    </row>
    <row r="18" spans="1:35" ht="18" customHeight="1" x14ac:dyDescent="0.2">
      <c r="E18" s="302" t="s">
        <v>87</v>
      </c>
      <c r="F18" s="170" t="s">
        <v>52</v>
      </c>
      <c r="G18" s="172"/>
      <c r="H18" s="171"/>
      <c r="I18" s="182">
        <f ca="1">IF(AND(FILT_D=1,FILT_M_B=1,FILT_M_S=1,FILT_M_T=1,FILT_M_C=1),COUNTIFS(WIN,"Y"),
IF(AND(FILT_D&gt;1,FILT_M_B=1,FILT_M_S=1,FILT_M_T=1,FILT_M_C=1),COUNTIFS(WIN,"Y",BET_DATE,"&gt;="&amp;DATE(OFFSET(AG$31,FILT_YS,0),FILT_MS,FILT_DS),BET_DATE,"&lt;="&amp;DATE(OFFSET(AG$31,FILT_YE,0),FILT_ME,FILT_DE)),
IF(AND(FILT_D=1,FILT_M_B&gt;1,FILT_M_S=1,FILT_M_T=1,FILT_M_C=1),COUNTIFS(WIN,"Y",BET_TYPE,OFFSET(AD$30,FILT_M_B,0)),
IF(AND(FILT_D=1,FILT_M_B=1,FILT_M_S&gt;1,FILT_M_T=1,FILT_M_C=1),COUNTIFS(WIN,"Y",SPORT,OFFSET(AC$30,FILT_M_S,0)),
IF(AND(FILT_D=1,FILT_M_B=1,FILT_M_S=1,FILT_M_T&gt;1,FILT_M_C=1),COUNTIFS(WIN,"Y",CAPPER,OFFSET(AE$30,FILT_M_T,0)),
IF(AND(FILT_D&gt;1,FILT_M_B&gt;1,FILT_M_S=1,FILT_M_T=1,FILT_M_C=1),COUNTIFS(WIN,"Y",BET_DATE,"&gt;="&amp;DATE(OFFSET(AG$31,FILT_YS,0),FILT_MS,FILT_DS),BET_DATE,"&lt;="&amp;DATE(OFFSET(AG$31,FILT_YE,0),FILT_ME,FILT_DE),BET_TYPE,OFFSET(AD$30,FILT_M_B,0)),
IF(AND(FILT_D&gt;1,FILT_M_B=1,FILT_M_S&gt;1,FILT_M_T=1,FILT_M_C=1),COUNTIFS(WIN,"Y",BET_DATE,"&gt;="&amp;DATE(OFFSET(AG$31,FILT_YS,0),FILT_MS,FILT_DS),BET_DATE,"&lt;="&amp;DATE(OFFSET(AG$31,FILT_YE,0),FILT_ME,FILT_DE),SPORT,OFFSET(AC$30,FILT_M_S,0)),
IF(AND(FILT_D&gt;1,FILT_M_B=1,FILT_M_S=1,FILT_M_T&gt;1,FILT_M_C=1),COUNTIFS(WIN,"Y",BET_DATE,"&gt;="&amp;DATE(OFFSET(AG$31,FILT_YS,0),FILT_MS,FILT_DS),BET_DATE,"&lt;="&amp;DATE(OFFSET(AG$31,FILT_YE,0),FILT_ME,FILT_DE),CAPPER,OFFSET(AE$30,FILT_M_T,0)),
IF(AND(FILT_D=1,FILT_M_B&gt;1,FILT_M_S&gt;1,FILT_M_T=1,FILT_M_C=1),COUNTIFS(WIN,"Y",BET_TYPE,OFFSET(AD$30,FILT_M_B,0),SPORT,OFFSET(AC$30,FILT_M_S,0)),
IF(AND(FILT_D=1,FILT_M_B&gt;1,FILT_M_S=1,FILT_M_T&gt;1,FILT_M_C=1),COUNTIFS(WIN,"Y",BET_TYPE,OFFSET(AD$30,FILT_M_B,0),CAPPER,OFFSET(AE$30,FILT_M_T,0)),
IF(AND(FILT_D=1,FILT_M_B=1,FILT_M_S&gt;1,FILT_M_T&gt;1,FILT_M_C=1),COUNTIFS(WIN,"Y",SPORT,OFFSET(AC$30,FILT_M_S,0),CAPPER,OFFSET(AE$30,FILT_M_T,0)),
IF(AND(FILT_D&gt;1,FILT_M_B&gt;1,FILT_M_S&gt;1,FILT_M_T=1,FILT_M_C=1),COUNTIFS(WIN,"Y",BET_DATE,"&gt;="&amp;DATE(OFFSET(AG$31,FILT_YS,0),FILT_MS,FILT_DS),BET_DATE,"&lt;="&amp;DATE(OFFSET(AG$31,FILT_YE,0),FILT_ME,FILT_DE),BET_TYPE,OFFSET(AD$30,FILT_M_B,0),SPORT,OFFSET(AC$30,FILT_M_S,0)),
IF(AND(FILT_D=1,FILT_M_B&gt;1,FILT_M_S&gt;1,FILT_M_T&gt;1,FILT_M_C=1),COUNTIFS(WIN,"Y",BET_TYPE,OFFSET(AD$30,FILT_M_B,0),SPORT,OFFSET(AC$30,FILT_M_S,0),CAPPER,OFFSET(AE$30,FILT_M_T,0)),
IF(AND(FILT_D&gt;1,FILT_M_B=1,FILT_M_S&gt;1,FILT_M_T&gt;1,FILT_M_C=1),COUNTIFS(WIN,"Y",BET_DATE,"&gt;="&amp;DATE(OFFSET(AG$31,FILT_YS,0),FILT_MS,FILT_DS),BET_DATE,"&lt;="&amp;DATE(OFFSET(AG$31,FILT_YE,0),FILT_ME,FILT_DE),SPORT,OFFSET(AC$30,FILT_M_S,0),CAPPER,OFFSET(AE$30,FILT_M_T,0)),
IF(AND(FILT_D&gt;1,FILT_M_B&gt;1,FILT_M_S=1,FILT_M_T&gt;1,FILT_M_C=1),COUNTIFS(WIN,"Y",BET_DATE,"&gt;="&amp;DATE(OFFSET(AG$31,FILT_YS,0),FILT_MS,FILT_DS),BET_DATE,"&lt;="&amp;DATE(OFFSET(AG$31,FILT_YE,0),FILT_ME,FILT_DE),BET_TYPE,OFFSET(AD$30,FILT_M_B,0),CAPPER,OFFSET(AE$30,FILT_M_T,0)),
IF(AND(FILT_D&gt;1,FILT_M_B&gt;1,FILT_M_S&gt;1,FILT_M_T&gt;1,FILT_M_C=1),COUNTIFS(WIN,"Y",BET_DATE,"&gt;="&amp;DATE(OFFSET(AG$31,FILT_YS,0),FILT_MS,FILT_DS),BET_DATE,"&lt;="&amp;DATE(OFFSET(AG$31,FILT_YE,0),FILT_ME,FILT_DE),BET_TYPE,OFFSET(AD$30,FILT_M_B,0),SPORT,OFFSET(AC$30,FILT_M_S,0),CAPPER,OFFSET(AE$30,FILT_M_T,0)),
IF(AND(FILT_D=1,FILT_M_B=1,FILT_M_S=1,FILT_M_T=1,FILT_M_C&gt;1),COUNTIFS(WIN,"Y",CUSTOM,OFFSET(AF$30,FILT_M_C,0)),
IF(AND(FILT_D&gt;1,FILT_M_B=1,FILT_M_S=1,FILT_M_T=1,FILT_M_C&gt;1),COUNTIFS(WIN,"Y",CUSTOM,OFFSET(AF$30,FILT_M_C,0),BET_DATE,"&gt;="&amp;DATE(OFFSET(AG$31,FILT_YS,0),FILT_MS,FILT_DS),BET_DATE,"&lt;="&amp;DATE(OFFSET(AG$31,FILT_YE,0),FILT_ME,FILT_DE)),
IF(AND(FILT_D=1,FILT_M_B&gt;1,FILT_M_S=1,FILT_M_T=1,FILT_M_C&gt;1),COUNTIFS(WIN,"Y",CUSTOM,OFFSET(AF$30,FILT_M_C,0),BET_TYPE,OFFSET(AD$30,FILT_M_B,0)),
IF(AND(FILT_D=1,FILT_M_B=1,FILT_M_S&gt;1,FILT_M_T=1,FILT_M_C&gt;1),COUNTIFS(WIN,"Y",CUSTOM,OFFSET(AF$30,FILT_M_C,0),SPORT,OFFSET(AC$30,FILT_M_S,0)),
IF(AND(FILT_D=1,FILT_M_B=1,FILT_M_S=1,FILT_M_T&gt;1,FILT_M_C&gt;1),COUNTIFS(WIN,"Y",CUSTOM,OFFSET(AF$30,FILT_M_C,0),CAPPER,OFFSET(AE$30,FILT_M_T,0)),
IF(AND(FILT_D&gt;1,FILT_M_B&gt;1,FILT_M_S=1,FILT_M_T=1,FILT_M_C&gt;1),COUNTIFS(WIN,"Y",CUSTOM,OFFSET(AF$30,FILT_M_C,0),BET_DATE,"&gt;="&amp;DATE(OFFSET(AG$31,FILT_YS,0),FILT_MS,FILT_DS),BET_DATE,"&lt;="&amp;DATE(OFFSET(AG$31,FILT_YE,0),FILT_ME,FILT_DE),BET_TYPE,OFFSET(AD$30,FILT_M_B,0)),
IF(AND(FILT_D&gt;1,FILT_M_B=1,FILT_M_S&gt;1,FILT_M_T=1,FILT_M_C&gt;1),COUNTIFS(WIN,"Y",CUSTOM,OFFSET(AF$30,FILT_M_C,0),BET_DATE,"&gt;="&amp;DATE(OFFSET(AG$31,FILT_YS,0),FILT_MS,FILT_DS),BET_DATE,"&lt;="&amp;DATE(OFFSET(AG$31,FILT_YE,0),FILT_ME,FILT_DE),SPORT,OFFSET(AC$30,FILT_M_S,0)),
IF(AND(FILT_D&gt;1,FILT_M_B=1,FILT_M_S=1,FILT_M_T&gt;1,FILT_M_C&gt;1),COUNTIFS(WIN,"Y",CUSTOM,OFFSET(AF$30,FILT_M_C,0),BET_DATE,"&gt;="&amp;DATE(OFFSET(AG$31,FILT_YS,0),FILT_MS,FILT_DS),BET_DATE,"&lt;="&amp;DATE(OFFSET(AG$31,FILT_YE,0),FILT_ME,FILT_DE),CAPPER,OFFSET(AE$30,FILT_M_T,0)),
IF(AND(FILT_D=1,FILT_M_B&gt;1,FILT_M_S&gt;1,FILT_M_T=1,FILT_M_C&gt;1),COUNTIFS(WIN,"Y",CUSTOM,OFFSET(AF$30,FILT_M_C,0),BET_TYPE,OFFSET(AD$30,FILT_M_B,0),SPORT,OFFSET(AC$30,FILT_M_S,0)),
IF(AND(FILT_D=1,FILT_M_B&gt;1,FILT_M_S=1,FILT_M_T&gt;1,FILT_M_C&gt;1),COUNTIFS(WIN,"Y",CUSTOM,OFFSET(AF$30,FILT_M_C,0),BET_TYPE,OFFSET(AD$30,FILT_M_B,0),CAPPER,OFFSET(AE$30,FILT_M_T,0)),
IF(AND(FILT_D=1,FILT_M_B=1,FILT_M_S&gt;1,FILT_M_T&gt;1,FILT_M_C&gt;1),COUNTIFS(WIN,"Y",CUSTOM,OFFSET(AF$30,FILT_M_C,0),SPORT,OFFSET(AC$30,FILT_M_S,0),CAPPER,OFFSET(AE$30,FILT_M_T,0)),
IF(AND(FILT_D&gt;1,FILT_M_B&gt;1,FILT_M_S&gt;1,FILT_M_T=1,FILT_M_C&gt;1),COUNTIFS(WIN,"Y",CUSTOM,OFFSET(AF$30,FILT_M_C,0),BET_DATE,"&gt;="&amp;DATE(OFFSET(AG$31,FILT_YS,0),FILT_MS,FILT_DS),BET_DATE,"&lt;="&amp;DATE(OFFSET(AG$31,FILT_YE,0),FILT_ME,FILT_DE),BET_TYPE,OFFSET(AD$30,FILT_M_B,0),SPORT,OFFSET(AC$30,FILT_M_S,0)),
IF(AND(FILT_D=1,FILT_M_B&gt;1,FILT_M_S&gt;1,FILT_M_T&gt;1,FILT_M_C&gt;1),COUNTIFS(WIN,"Y",CUSTOM,OFFSET(AF$30,FILT_M_C,0),BET_TYPE,OFFSET(AD$30,FILT_M_B,0),SPORT,OFFSET(AC$30,FILT_M_S,0),CAPPER,OFFSET(AE$30,FILT_M_T,0)),
IF(AND(FILT_D&gt;1,FILT_M_B=1,FILT_M_S&gt;1,FILT_M_T&gt;1,FILT_M_C&gt;1),COUNTIFS(WIN,"Y",CUSTOM,OFFSET(AF$30,FILT_M_C,0),BET_DATE,"&gt;="&amp;DATE(OFFSET(AG$31,FILT_YS,0),FILT_MS,FILT_DS),BET_DATE,"&lt;="&amp;DATE(OFFSET(AG$31,FILT_YE,0),FILT_ME,FILT_DE),SPORT,OFFSET(AC$30,FILT_M_S,0),CAPPER,OFFSET(AE$30,FILT_M_T,0)),
IF(AND(FILT_D&gt;1,FILT_M_B&gt;1,FILT_M_S=1,FILT_M_T&gt;1,FILT_M_C&gt;1),COUNTIFS(WIN,"Y",CUSTOM,OFFSET(AF$30,FILT_M_C,0),BET_DATE,"&gt;="&amp;DATE(OFFSET(AG$31,FILT_YS,0),FILT_MS,FILT_DS),BET_DATE,"&lt;="&amp;DATE(OFFSET(AG$31,FILT_YE,0),FILT_ME,FILT_DE),BET_TYPE,OFFSET(AD$30,FILT_M_B,0),CAPPER,OFFSET(AE$30,FILT_M_T,0)),
IF(AND(FILT_D&gt;1,FILT_M_B&gt;1,FILT_M_S&gt;1,FILT_M_T&gt;1,FILT_M_C&gt;1),COUNTIFS(WIN,"Y",CUSTOM,OFFSET(AF$30,FILT_M_C,0),BET_DATE,"&gt;="&amp;DATE(OFFSET(AG$31,FILT_YS,0),FILT_MS,FILT_DS),BET_DATE,"&lt;="&amp;DATE(OFFSET(AG$31,FILT_YE,0),FILT_ME,FILT_DE),BET_TYPE,OFFSET(AD$30,FILT_M_B,0),SPORT,OFFSET(AC$30,FILT_M_S,0),CAPPER,OFFSET(AE$30,FILT_M_T,0)),
""))))))))))))))))))))))))))))))))</f>
        <v>8</v>
      </c>
      <c r="J18" s="163">
        <f t="shared" ref="J18:J24" ca="1" si="0">IF(I$25&gt;0,I18/I$25,"")</f>
        <v>0.61538461538461542</v>
      </c>
      <c r="K18" s="163">
        <f ca="1">IF(I$18+I$19&gt;0,I18/(I$18+I$19),0)</f>
        <v>0.8</v>
      </c>
      <c r="L18" s="303"/>
      <c r="M18" s="312">
        <f ca="1">SUM(M32:M331)</f>
        <v>129.23000000000002</v>
      </c>
      <c r="N18" s="313"/>
      <c r="O18" s="235">
        <f ca="1">SUM(N32:N331)</f>
        <v>82.88000000000001</v>
      </c>
      <c r="P18" s="201">
        <f ca="1">IF(M18&gt;0,O18/M18,"")</f>
        <v>0.64133715081637388</v>
      </c>
      <c r="Q18" s="236">
        <f ca="1">SUM(P32:P331)</f>
        <v>182.88</v>
      </c>
      <c r="R18" s="308"/>
      <c r="S18" s="216" t="s">
        <v>0</v>
      </c>
      <c r="T18" s="217"/>
      <c r="U18" s="295">
        <f ca="1">IF(AND(FILT_D=1,FILT_M_B=1,FILT_M_S=1,FILT_M_T=1,FILT_M_C=1),SUMIFS(AT_RISK,IN_PLAY,"Y",WIN,"&lt;&gt;P"),
IF(AND(FILT_D&gt;1,FILT_M_B=1,FILT_M_S=1,FILT_M_T=1,FILT_M_C=1),SUMIFS(AT_RISK,IN_PLAY,"Y",WIN,"&lt;&gt;P",BET_DATE,"&gt;="&amp;DATE(OFFSET(AG$31,FILT_YS,0),FILT_MS,FILT_DS),BET_DATE,"&lt;="&amp;DATE(OFFSET(AG$31,FILT_YE,0),FILT_ME,FILT_DE)),
IF(AND(FILT_D=1,FILT_M_B&gt;1,FILT_M_S=1,FILT_M_T=1,FILT_M_C=1),SUMIFS(AT_RISK,IN_PLAY,"Y",WIN,"&lt;&gt;P",BET_TYPE,OFFSET(AD$30,FILT_M_B,0)),
IF(AND(FILT_D=1,FILT_M_B=1,FILT_M_S&gt;1,FILT_M_T=1,FILT_M_C=1),SUMIFS(AT_RISK,IN_PLAY,"Y",WIN,"&lt;&gt;P",SPORT,OFFSET(AC$30,FILT_M_S,0)),
IF(AND(FILT_D=1,FILT_M_B=1,FILT_M_S=1,FILT_M_T&gt;1,FILT_M_C=1),SUMIFS(AT_RISK,IN_PLAY,"Y",WIN,"&lt;&gt;P",CAPPER,OFFSET(AE$30,FILT_M_T,0)),
IF(AND(FILT_D&gt;1,FILT_M_B&gt;1,FILT_M_S=1,FILT_M_T=1,FILT_M_C=1),SUMIFS(AT_RISK,IN_PLAY,"Y",WIN,"&lt;&gt;P",BET_DATE,"&gt;="&amp;DATE(OFFSET(AG$31,FILT_YS,0),FILT_MS,FILT_DS),BET_DATE,"&lt;="&amp;DATE(OFFSET(AG$31,FILT_YE,0),FILT_ME,FILT_DE),BET_TYPE,OFFSET(AD$30,FILT_M_B,0)),
IF(AND(FILT_D&gt;1,FILT_M_B=1,FILT_M_S&gt;1,FILT_M_T=1,FILT_M_C=1),SUMIFS(AT_RISK,IN_PLAY,"Y",WIN,"&lt;&gt;P",BET_DATE,"&gt;="&amp;DATE(OFFSET(AG$31,FILT_YS,0),FILT_MS,FILT_DS),BET_DATE,"&lt;="&amp;DATE(OFFSET(AG$31,FILT_YE,0),FILT_ME,FILT_DE),SPORT,OFFSET(AC$30,FILT_M_S,0)),
IF(AND(FILT_D&gt;1,FILT_M_B=1,FILT_M_S=1,FILT_M_T&gt;1,FILT_M_C=1),SUMIFS(AT_RISK,IN_PLAY,"Y",WIN,"&lt;&gt;P",BET_DATE,"&gt;="&amp;DATE(OFFSET(AG$31,FILT_YS,0),FILT_MS,FILT_DS),BET_DATE,"&lt;="&amp;DATE(OFFSET(AG$31,FILT_YE,0),FILT_ME,FILT_DE),CAPPER,OFFSET(AE$30,FILT_M_T,0)),
IF(AND(FILT_D=1,FILT_M_B&gt;1,FILT_M_S&gt;1,FILT_M_T=1,FILT_M_C=1),SUMIFS(AT_RISK,IN_PLAY,"Y",WIN,"&lt;&gt;P",BET_TYPE,OFFSET(AD$30,FILT_M_B,0),SPORT,OFFSET(AC$30,FILT_M_S,0)),
IF(AND(FILT_D=1,FILT_M_B&gt;1,FILT_M_S=1,FILT_M_T&gt;1,FILT_M_C=1),SUMIFS(AT_RISK,IN_PLAY,"Y",WIN,"&lt;&gt;P",BET_TYPE,OFFSET(AD$30,FILT_M_B,0),CAPPER,OFFSET(AE$30,FILT_M_T,0)),
IF(AND(FILT_D=1,FILT_M_B=1,FILT_M_S&gt;1,FILT_M_T&gt;1,FILT_M_C=1),SUMIFS(AT_RISK,IN_PLAY,"Y",WIN,"&lt;&gt;P",SPORT,OFFSET(AC$30,FILT_M_S,0),CAPPER,OFFSET(AE$30,FILT_M_T,0)),
IF(AND(FILT_D&gt;1,FILT_M_B&gt;1,FILT_M_S&gt;1,FILT_M_T=1,FILT_M_C=1),SUMIFS(AT_RISK,IN_PLAY,"Y",WIN,"&lt;&gt;P",BET_DATE,"&gt;="&amp;DATE(OFFSET(AG$31,FILT_YS,0),FILT_MS,FILT_DS),BET_DATE,"&lt;="&amp;DATE(OFFSET(AG$31,FILT_YE,0),FILT_ME,FILT_DE),BET_TYPE,OFFSET(AD$30,FILT_M_B,0),SPORT,OFFSET(AC$30,FILT_M_S,0)),
IF(AND(FILT_D=1,FILT_M_B&gt;1,FILT_M_S&gt;1,FILT_M_T&gt;1,FILT_M_C=1),SUMIFS(AT_RISK,IN_PLAY,"Y",WIN,"&lt;&gt;P",BET_TYPE,OFFSET(AD$30,FILT_M_B,0),SPORT,OFFSET(AC$30,FILT_M_S,0),CAPPER,OFFSET(AE$30,FILT_M_T,0)),
IF(AND(FILT_D&gt;1,FILT_M_B=1,FILT_M_S&gt;1,FILT_M_T&gt;1,FILT_M_C=1),SUMIFS(AT_RISK,IN_PLAY,"Y",WIN,"&lt;&gt;P",BET_DATE,"&gt;="&amp;DATE(OFFSET(AG$31,FILT_YS,0),FILT_MS,FILT_DS),BET_DATE,"&lt;="&amp;DATE(OFFSET(AG$31,FILT_YE,0),FILT_ME,FILT_DE),SPORT,OFFSET(AC$30,FILT_M_S,0),CAPPER,OFFSET(AE$30,FILT_M_T,0)),
IF(AND(FILT_D&gt;1,FILT_M_B&gt;1,FILT_M_S=1,FILT_M_T&gt;1,FILT_M_C=1),SUMIFS(AT_RISK,IN_PLAY,"Y",WIN,"&lt;&gt;P",BET_DATE,"&gt;="&amp;DATE(OFFSET(AG$31,FILT_YS,0),FILT_MS,FILT_DS),BET_DATE,"&lt;="&amp;DATE(OFFSET(AG$31,FILT_YE,0),FILT_ME,FILT_DE),BET_TYPE,OFFSET(AD$30,FILT_M_B,0),CAPPER,OFFSET(AE$30,FILT_M_T,0)),
IF(AND(FILT_D&gt;1,FILT_M_B&gt;1,FILT_M_S&gt;1,FILT_M_T&gt;1,FILT_M_C=1),SUMIFS(AT_RISK,IN_PLAY,"Y",WIN,"&lt;&gt;P",BET_DATE,"&gt;="&amp;DATE(OFFSET(AG$31,FILT_YS,0),FILT_MS,FILT_DS),BET_DATE,"&lt;="&amp;DATE(OFFSET(AG$31,FILT_YE,0),FILT_ME,FILT_DE),BET_TYPE,OFFSET(AD$30,FILT_M_B,0),SPORT,OFFSET(AC$30,FILT_M_S,0),CAPPER,OFFSET(AE$30,FILT_M_T,0)),
IF(AND(FILT_D=1,FILT_M_B=1,FILT_M_S=1,FILT_M_T=1,FILT_M_C&gt;1),SUMIFS(AT_RISK,IN_PLAY,"Y",WIN,"&lt;&gt;P",CUSTOM,OFFSET(AF$30,FILT_M_C,0)),
IF(AND(FILT_D&gt;1,FILT_M_B=1,FILT_M_S=1,FILT_M_T=1,FILT_M_C&gt;1),SUMIFS(AT_RISK,IN_PLAY,"Y",WIN,"&lt;&gt;P",CUSTOM,OFFSET(AF$30,FILT_M_C,0),BET_DATE,"&gt;="&amp;DATE(OFFSET(AG$31,FILT_YS,0),FILT_MS,FILT_DS),BET_DATE,"&lt;="&amp;DATE(OFFSET(AG$31,FILT_YE,0),FILT_ME,FILT_DE)),
IF(AND(FILT_D=1,FILT_M_B&gt;1,FILT_M_S=1,FILT_M_T=1,FILT_M_C&gt;1),SUMIFS(AT_RISK,IN_PLAY,"Y",WIN,"&lt;&gt;P",CUSTOM,OFFSET(AF$30,FILT_M_C,0),BET_TYPE,OFFSET(AD$30,FILT_M_B,0)),
IF(AND(FILT_D=1,FILT_M_B=1,FILT_M_S&gt;1,FILT_M_T=1,FILT_M_C&gt;1),SUMIFS(AT_RISK,IN_PLAY,"Y",WIN,"&lt;&gt;P",CUSTOM,OFFSET(AF$30,FILT_M_C,0),SPORT,OFFSET(AC$30,FILT_M_S,0)),
IF(AND(FILT_D=1,FILT_M_B=1,FILT_M_S=1,FILT_M_T&gt;1,FILT_M_C&gt;1),SUMIFS(AT_RISK,IN_PLAY,"Y",WIN,"&lt;&gt;P",CUSTOM,OFFSET(AF$30,FILT_M_C,0),CAPPER,OFFSET(AE$30,FILT_M_T,0)),
IF(AND(FILT_D&gt;1,FILT_M_B&gt;1,FILT_M_S=1,FILT_M_T=1,FILT_M_C&gt;1),SUMIFS(AT_RISK,IN_PLAY,"Y",WIN,"&lt;&gt;P",CUSTOM,OFFSET(AF$30,FILT_M_C,0),BET_DATE,"&gt;="&amp;DATE(OFFSET(AG$31,FILT_YS,0),FILT_MS,FILT_DS),BET_DATE,"&lt;="&amp;DATE(OFFSET(AG$31,FILT_YE,0),FILT_ME,FILT_DE),BET_TYPE,OFFSET(AD$30,FILT_M_B,0)),
IF(AND(FILT_D&gt;1,FILT_M_B=1,FILT_M_S&gt;1,FILT_M_T=1,FILT_M_C&gt;1),SUMIFS(AT_RISK,IN_PLAY,"Y",WIN,"&lt;&gt;P",CUSTOM,OFFSET(AF$30,FILT_M_C,0),BET_DATE,"&gt;="&amp;DATE(OFFSET(AG$31,FILT_YS,0),FILT_MS,FILT_DS),BET_DATE,"&lt;="&amp;DATE(OFFSET(AG$31,FILT_YE,0),FILT_ME,FILT_DE),SPORT,OFFSET(AC$30,FILT_M_S,0)),
IF(AND(FILT_D&gt;1,FILT_M_B=1,FILT_M_S=1,FILT_M_T&gt;1,FILT_M_C&gt;1),SUMIFS(AT_RISK,IN_PLAY,"Y",WIN,"&lt;&gt;P",CUSTOM,OFFSET(AF$30,FILT_M_C,0),BET_DATE,"&gt;="&amp;DATE(OFFSET(AG$31,FILT_YS,0),FILT_MS,FILT_DS),BET_DATE,"&lt;="&amp;DATE(OFFSET(AG$31,FILT_YE,0),FILT_ME,FILT_DE),CAPPER,OFFSET(AE$30,FILT_M_T,0)),
IF(AND(FILT_D=1,FILT_M_B&gt;1,FILT_M_S&gt;1,FILT_M_T=1,FILT_M_C&gt;1),SUMIFS(AT_RISK,IN_PLAY,"Y",WIN,"&lt;&gt;P",CUSTOM,OFFSET(AF$30,FILT_M_C,0),BET_TYPE,OFFSET(AD$30,FILT_M_B,0),SPORT,OFFSET(AC$30,FILT_M_S,0)),
IF(AND(FILT_D=1,FILT_M_B&gt;1,FILT_M_S=1,FILT_M_T&gt;1,FILT_M_C&gt;1),SUMIFS(AT_RISK,IN_PLAY,"Y",WIN,"&lt;&gt;P",CUSTOM,OFFSET(AF$30,FILT_M_C,0),BET_TYPE,OFFSET(AD$30,FILT_M_B,0),CAPPER,OFFSET(AE$30,FILT_M_T,0)),
IF(AND(FILT_D=1,FILT_M_B=1,FILT_M_S&gt;1,FILT_M_T&gt;1,FILT_M_C&gt;1),SUMIFS(AT_RISK,IN_PLAY,"Y",WIN,"&lt;&gt;P",CUSTOM,OFFSET(AF$30,FILT_M_C,0),SPORT,OFFSET(AC$30,FILT_M_S,0),CAPPER,OFFSET(AE$30,FILT_M_T,0)),
IF(AND(FILT_D&gt;1,FILT_M_B&gt;1,FILT_M_S&gt;1,FILT_M_T=1,FILT_M_C&gt;1),SUMIFS(AT_RISK,IN_PLAY,"Y",WIN,"&lt;&gt;P",CUSTOM,OFFSET(AF$30,FILT_M_C,0),BET_DATE,"&gt;="&amp;DATE(OFFSET(AG$31,FILT_YS,0),FILT_MS,FILT_DS),BET_DATE,"&lt;="&amp;DATE(OFFSET(AG$31,FILT_YE,0),FILT_ME,FILT_DE),BET_TYPE,OFFSET(AD$30,FILT_M_B,0),SPORT,OFFSET(AC$30,FILT_M_S,0)),
IF(AND(FILT_D=1,FILT_M_B&gt;1,FILT_M_S&gt;1,FILT_M_T&gt;1,FILT_M_C&gt;1),SUMIFS(AT_RISK,IN_PLAY,"Y",WIN,"&lt;&gt;P",CUSTOM,OFFSET(AF$30,FILT_M_C,0),BET_TYPE,OFFSET(AD$30,FILT_M_B,0),SPORT,OFFSET(AC$30,FILT_M_S,0),CAPPER,OFFSET(AE$30,FILT_M_T,0)),
IF(AND(FILT_D&gt;1,FILT_M_B=1,FILT_M_S&gt;1,FILT_M_T&gt;1,FILT_M_C&gt;1),SUMIFS(AT_RISK,IN_PLAY,"Y",WIN,"&lt;&gt;P",CUSTOM,OFFSET(AF$30,FILT_M_C,0),BET_DATE,"&gt;="&amp;DATE(OFFSET(AG$31,FILT_YS,0),FILT_MS,FILT_DS),BET_DATE,"&lt;="&amp;DATE(OFFSET(AG$31,FILT_YE,0),FILT_ME,FILT_DE),SPORT,OFFSET(AC$30,FILT_M_S,0),CAPPER,OFFSET(AE$30,FILT_M_T,0)),
IF(AND(FILT_D&gt;1,FILT_M_B&gt;1,FILT_M_S=1,FILT_M_T&gt;1,FILT_M_C&gt;1),SUMIFS(AT_RISK,IN_PLAY,"Y",WIN,"&lt;&gt;P",CUSTOM,OFFSET(AF$30,FILT_M_C,0),BET_DATE,"&gt;="&amp;DATE(OFFSET(AG$31,FILT_YS,0),FILT_MS,FILT_DS),BET_DATE,"&lt;="&amp;DATE(OFFSET(AG$31,FILT_YE,0),FILT_ME,FILT_DE),BET_TYPE,OFFSET(AD$30,FILT_M_B,0),CAPPER,OFFSET(AE$30,FILT_M_T,0)),
IF(AND(FILT_D&gt;1,FILT_M_B&gt;1,FILT_M_S&gt;1,FILT_M_T&gt;1,FILT_M_C&gt;1),SUMIFS(AT_RISK,IN_PLAY,"Y",WIN,"&lt;&gt;P",CUSTOM,OFFSET(AF$30,FILT_M_C,0),BET_DATE,"&gt;="&amp;DATE(OFFSET(AG$31,FILT_YS,0),FILT_MS,FILT_DS),BET_DATE,"&lt;="&amp;DATE(OFFSET(AG$31,FILT_YE,0),FILT_ME,FILT_DE),BET_TYPE,OFFSET(AD$30,FILT_M_B,0),SPORT,OFFSET(AC$30,FILT_M_S,0),CAPPER,OFFSET(AE$30,FILT_M_T,0)),
""))))))))))))))))))))))))))))))))</f>
        <v>27.5</v>
      </c>
      <c r="V18" s="296"/>
      <c r="W18" s="234">
        <f ca="1">IF(AND(FILT_D=1,FILT_M_B=1,FILT_M_S=1,FILT_M_T=1,FILT_M_C=1),SUMIFS(PROFIT,IN_PLAY,"Y",WIN,"&lt;&gt;P"),
IF(AND(FILT_D&gt;1,FILT_M_B=1,FILT_M_S=1,FILT_M_T=1,FILT_M_C=1),SUMIFS(PROFIT,IN_PLAY,"Y",WIN,"&lt;&gt;P",BET_DATE,"&gt;="&amp;DATE(OFFSET(AG$31,FILT_YS,0),FILT_MS,FILT_DS),BET_DATE,"&lt;="&amp;DATE(OFFSET(AG$31,FILT_YE,0),FILT_ME,FILT_DE)),
IF(AND(FILT_D=1,FILT_M_B&gt;1,FILT_M_S=1,FILT_M_T=1,FILT_M_C=1),SUMIFS(PROFIT,IN_PLAY,"Y",WIN,"&lt;&gt;P",BET_TYPE,OFFSET(AD$30,FILT_M_B,0)),
IF(AND(FILT_D=1,FILT_M_B=1,FILT_M_S&gt;1,FILT_M_T=1,FILT_M_C=1),SUMIFS(PROFIT,IN_PLAY,"Y",WIN,"&lt;&gt;P",SPORT,OFFSET(AC$30,FILT_M_S,0)),
IF(AND(FILT_D=1,FILT_M_B=1,FILT_M_S=1,FILT_M_T&gt;1,FILT_M_C=1),SUMIFS(PROFIT,IN_PLAY,"Y",WIN,"&lt;&gt;P",CAPPER,OFFSET(AE$30,FILT_M_T,0)),
IF(AND(FILT_D&gt;1,FILT_M_B&gt;1,FILT_M_S=1,FILT_M_T=1,FILT_M_C=1),SUMIFS(PROFIT,IN_PLAY,"Y",WIN,"&lt;&gt;P",BET_DATE,"&gt;="&amp;DATE(OFFSET(AG$31,FILT_YS,0),FILT_MS,FILT_DS),BET_DATE,"&lt;="&amp;DATE(OFFSET(AG$31,FILT_YE,0),FILT_ME,FILT_DE),BET_TYPE,OFFSET(AD$30,FILT_M_B,0)),
IF(AND(FILT_D&gt;1,FILT_M_B=1,FILT_M_S&gt;1,FILT_M_T=1,FILT_M_C=1),SUMIFS(PROFIT,IN_PLAY,"Y",WIN,"&lt;&gt;P",BET_DATE,"&gt;="&amp;DATE(OFFSET(AG$31,FILT_YS,0),FILT_MS,FILT_DS),BET_DATE,"&lt;="&amp;DATE(OFFSET(AG$31,FILT_YE,0),FILT_ME,FILT_DE),SPORT,OFFSET(AC$30,FILT_M_S,0)),
IF(AND(FILT_D&gt;1,FILT_M_B=1,FILT_M_S=1,FILT_M_T&gt;1,FILT_M_C=1),SUMIFS(PROFIT,IN_PLAY,"Y",WIN,"&lt;&gt;P",BET_DATE,"&gt;="&amp;DATE(OFFSET(AG$31,FILT_YS,0),FILT_MS,FILT_DS),BET_DATE,"&lt;="&amp;DATE(OFFSET(AG$31,FILT_YE,0),FILT_ME,FILT_DE),CAPPER,OFFSET(AE$30,FILT_M_T,0)),
IF(AND(FILT_D=1,FILT_M_B&gt;1,FILT_M_S&gt;1,FILT_M_T=1,FILT_M_C=1),SUMIFS(PROFIT,IN_PLAY,"Y",WIN,"&lt;&gt;P",BET_TYPE,OFFSET(AD$30,FILT_M_B,0),SPORT,OFFSET(AC$30,FILT_M_S,0)),
IF(AND(FILT_D=1,FILT_M_B&gt;1,FILT_M_S=1,FILT_M_T&gt;1,FILT_M_C=1),SUMIFS(PROFIT,IN_PLAY,"Y",WIN,"&lt;&gt;P",BET_TYPE,OFFSET(AD$30,FILT_M_B,0),CAPPER,OFFSET(AE$30,FILT_M_T,0)),
IF(AND(FILT_D=1,FILT_M_B=1,FILT_M_S&gt;1,FILT_M_T&gt;1,FILT_M_C=1),SUMIFS(PROFIT,IN_PLAY,"Y",WIN,"&lt;&gt;P",SPORT,OFFSET(AC$30,FILT_M_S,0),CAPPER,OFFSET(AE$30,FILT_M_T,0)),
IF(AND(FILT_D&gt;1,FILT_M_B&gt;1,FILT_M_S&gt;1,FILT_M_T=1,FILT_M_C=1),SUMIFS(PROFIT,IN_PLAY,"Y",WIN,"&lt;&gt;P",BET_DATE,"&gt;="&amp;DATE(OFFSET(AG$31,FILT_YS,0),FILT_MS,FILT_DS),BET_DATE,"&lt;="&amp;DATE(OFFSET(AG$31,FILT_YE,0),FILT_ME,FILT_DE),BET_TYPE,OFFSET(AD$30,FILT_M_B,0),SPORT,OFFSET(AC$30,FILT_M_S,0)),
IF(AND(FILT_D=1,FILT_M_B&gt;1,FILT_M_S&gt;1,FILT_M_T&gt;1,FILT_M_C=1),SUMIFS(PROFIT,IN_PLAY,"Y",WIN,"&lt;&gt;P",BET_TYPE,OFFSET(AD$30,FILT_M_B,0),SPORT,OFFSET(AC$30,FILT_M_S,0),CAPPER,OFFSET(AE$30,FILT_M_T,0)),
IF(AND(FILT_D&gt;1,FILT_M_B=1,FILT_M_S&gt;1,FILT_M_T&gt;1,FILT_M_C=1),SUMIFS(PROFIT,IN_PLAY,"Y",WIN,"&lt;&gt;P",BET_DATE,"&gt;="&amp;DATE(OFFSET(AG$31,FILT_YS,0),FILT_MS,FILT_DS),BET_DATE,"&lt;="&amp;DATE(OFFSET(AG$31,FILT_YE,0),FILT_ME,FILT_DE),SPORT,OFFSET(AC$30,FILT_M_S,0),CAPPER,OFFSET(AE$30,FILT_M_T,0)),
IF(AND(FILT_D&gt;1,FILT_M_B&gt;1,FILT_M_S=1,FILT_M_T&gt;1,FILT_M_C=1),SUMIFS(PROFIT,IN_PLAY,"Y",WIN,"&lt;&gt;P",BET_DATE,"&gt;="&amp;DATE(OFFSET(AG$31,FILT_YS,0),FILT_MS,FILT_DS),BET_DATE,"&lt;="&amp;DATE(OFFSET(AG$31,FILT_YE,0),FILT_ME,FILT_DE),BET_TYPE,OFFSET(AD$30,FILT_M_B,0),CAPPER,OFFSET(AE$30,FILT_M_T,0)),
IF(AND(FILT_D&gt;1,FILT_M_B&gt;1,FILT_M_S&gt;1,FILT_M_T&gt;1,FILT_M_C=1),SUMIFS(PROFIT,IN_PLAY,"Y",WIN,"&lt;&gt;P",BET_DATE,"&gt;="&amp;DATE(OFFSET(AG$31,FILT_YS,0),FILT_MS,FILT_DS),BET_DATE,"&lt;="&amp;DATE(OFFSET(AG$31,FILT_YE,0),FILT_ME,FILT_DE),BET_TYPE,OFFSET(AD$30,FILT_M_B,0),SPORT,OFFSET(AC$30,FILT_M_S,0),CAPPER,OFFSET(AE$30,FILT_M_T,0)),
IF(AND(FILT_D=1,FILT_M_B=1,FILT_M_S=1,FILT_M_T=1,FILT_M_C&gt;1),SUMIFS(PROFIT,IN_PLAY,"Y",WIN,"&lt;&gt;P",CUSTOM,OFFSET(AF$30,FILT_M_C,0)),
IF(AND(FILT_D&gt;1,FILT_M_B=1,FILT_M_S=1,FILT_M_T=1,FILT_M_C&gt;1),SUMIFS(PROFIT,IN_PLAY,"Y",WIN,"&lt;&gt;P",CUSTOM,OFFSET(AF$30,FILT_M_C,0),BET_DATE,"&gt;="&amp;DATE(OFFSET(AG$31,FILT_YS,0),FILT_MS,FILT_DS),BET_DATE,"&lt;="&amp;DATE(OFFSET(AG$31,FILT_YE,0),FILT_ME,FILT_DE)),
IF(AND(FILT_D=1,FILT_M_B&gt;1,FILT_M_S=1,FILT_M_T=1,FILT_M_C&gt;1),SUMIFS(PROFIT,IN_PLAY,"Y",WIN,"&lt;&gt;P",CUSTOM,OFFSET(AF$30,FILT_M_C,0),BET_TYPE,OFFSET(AD$30,FILT_M_B,0)),
IF(AND(FILT_D=1,FILT_M_B=1,FILT_M_S&gt;1,FILT_M_T=1,FILT_M_C&gt;1),SUMIFS(PROFIT,IN_PLAY,"Y",WIN,"&lt;&gt;P",CUSTOM,OFFSET(AF$30,FILT_M_C,0),SPORT,OFFSET(AC$30,FILT_M_S,0)),
IF(AND(FILT_D=1,FILT_M_B=1,FILT_M_S=1,FILT_M_T&gt;1,FILT_M_C&gt;1),SUMIFS(PROFIT,IN_PLAY,"Y",WIN,"&lt;&gt;P",CUSTOM,OFFSET(AF$30,FILT_M_C,0),CAPPER,OFFSET(AE$30,FILT_M_T,0)),
IF(AND(FILT_D&gt;1,FILT_M_B&gt;1,FILT_M_S=1,FILT_M_T=1,FILT_M_C&gt;1),SUMIFS(PROFIT,IN_PLAY,"Y",WIN,"&lt;&gt;P",CUSTOM,OFFSET(AF$30,FILT_M_C,0),BET_DATE,"&gt;="&amp;DATE(OFFSET(AG$31,FILT_YS,0),FILT_MS,FILT_DS),BET_DATE,"&lt;="&amp;DATE(OFFSET(AG$31,FILT_YE,0),FILT_ME,FILT_DE),BET_TYPE,OFFSET(AD$30,FILT_M_B,0)),
IF(AND(FILT_D&gt;1,FILT_M_B=1,FILT_M_S&gt;1,FILT_M_T=1,FILT_M_C&gt;1),SUMIFS(PROFIT,IN_PLAY,"Y",WIN,"&lt;&gt;P",CUSTOM,OFFSET(AF$30,FILT_M_C,0),BET_DATE,"&gt;="&amp;DATE(OFFSET(AG$31,FILT_YS,0),FILT_MS,FILT_DS),BET_DATE,"&lt;="&amp;DATE(OFFSET(AG$31,FILT_YE,0),FILT_ME,FILT_DE),SPORT,OFFSET(AC$30,FILT_M_S,0)),
IF(AND(FILT_D&gt;1,FILT_M_B=1,FILT_M_S=1,FILT_M_T&gt;1,FILT_M_C&gt;1),SUMIFS(PROFIT,IN_PLAY,"Y",WIN,"&lt;&gt;P",CUSTOM,OFFSET(AF$30,FILT_M_C,0),BET_DATE,"&gt;="&amp;DATE(OFFSET(AG$31,FILT_YS,0),FILT_MS,FILT_DS),BET_DATE,"&lt;="&amp;DATE(OFFSET(AG$31,FILT_YE,0),FILT_ME,FILT_DE),CAPPER,OFFSET(AE$30,FILT_M_T,0)),
IF(AND(FILT_D=1,FILT_M_B&gt;1,FILT_M_S&gt;1,FILT_M_T=1,FILT_M_C&gt;1),SUMIFS(PROFIT,IN_PLAY,"Y",WIN,"&lt;&gt;P",CUSTOM,OFFSET(AF$30,FILT_M_C,0),BET_TYPE,OFFSET(AD$30,FILT_M_B,0),SPORT,OFFSET(AC$30,FILT_M_S,0)),
IF(AND(FILT_D=1,FILT_M_B&gt;1,FILT_M_S=1,FILT_M_T&gt;1,FILT_M_C&gt;1),SUMIFS(PROFIT,IN_PLAY,"Y",WIN,"&lt;&gt;P",CUSTOM,OFFSET(AF$30,FILT_M_C,0),BET_TYPE,OFFSET(AD$30,FILT_M_B,0),CAPPER,OFFSET(AE$30,FILT_M_T,0)),
IF(AND(FILT_D=1,FILT_M_B=1,FILT_M_S&gt;1,FILT_M_T&gt;1,FILT_M_C&gt;1),SUMIFS(PROFIT,IN_PLAY,"Y",WIN,"&lt;&gt;P",CUSTOM,OFFSET(AF$30,FILT_M_C,0),SPORT,OFFSET(AC$30,FILT_M_S,0),CAPPER,OFFSET(AE$30,FILT_M_T,0)),
IF(AND(FILT_D&gt;1,FILT_M_B&gt;1,FILT_M_S&gt;1,FILT_M_T=1,FILT_M_C&gt;1),SUMIFS(PROFIT,IN_PLAY,"Y",WIN,"&lt;&gt;P",CUSTOM,OFFSET(AF$30,FILT_M_C,0),BET_DATE,"&gt;="&amp;DATE(OFFSET(AG$31,FILT_YS,0),FILT_MS,FILT_DS),BET_DATE,"&lt;="&amp;DATE(OFFSET(AG$31,FILT_YE,0),FILT_ME,FILT_DE),BET_TYPE,OFFSET(AD$30,FILT_M_B,0),SPORT,OFFSET(AC$30,FILT_M_S,0)),
IF(AND(FILT_D=1,FILT_M_B&gt;1,FILT_M_S&gt;1,FILT_M_T&gt;1,FILT_M_C&gt;1),SUMIFS(PROFIT,IN_PLAY,"Y",WIN,"&lt;&gt;P",CUSTOM,OFFSET(AF$30,FILT_M_C,0),BET_TYPE,OFFSET(AD$30,FILT_M_B,0),SPORT,OFFSET(AC$30,FILT_M_S,0),CAPPER,OFFSET(AE$30,FILT_M_T,0)),
IF(AND(FILT_D&gt;1,FILT_M_B=1,FILT_M_S&gt;1,FILT_M_T&gt;1,FILT_M_C&gt;1),SUMIFS(PROFIT,IN_PLAY,"Y",WIN,"&lt;&gt;P",CUSTOM,OFFSET(AF$30,FILT_M_C,0),BET_DATE,"&gt;="&amp;DATE(OFFSET(AG$31,FILT_YS,0),FILT_MS,FILT_DS),BET_DATE,"&lt;="&amp;DATE(OFFSET(AG$31,FILT_YE,0),FILT_ME,FILT_DE),SPORT,OFFSET(AC$30,FILT_M_S,0),CAPPER,OFFSET(AE$30,FILT_M_T,0)),
IF(AND(FILT_D&gt;1,FILT_M_B&gt;1,FILT_M_S=1,FILT_M_T&gt;1,FILT_M_C&gt;1),SUMIFS(PROFIT,IN_PLAY,"Y",WIN,"&lt;&gt;P",CUSTOM,OFFSET(AF$30,FILT_M_C,0),BET_DATE,"&gt;="&amp;DATE(OFFSET(AG$31,FILT_YS,0),FILT_MS,FILT_DS),BET_DATE,"&lt;="&amp;DATE(OFFSET(AG$31,FILT_YE,0),FILT_ME,FILT_DE),BET_TYPE,OFFSET(AD$30,FILT_M_B,0),CAPPER,OFFSET(AE$30,FILT_M_T,0)),
IF(AND(FILT_D&gt;1,FILT_M_B&gt;1,FILT_M_S&gt;1,FILT_M_T&gt;1,FILT_M_C&gt;1),SUMIFS(PROFIT,IN_PLAY,"Y",WIN,"&lt;&gt;P",CUSTOM,OFFSET(AF$30,FILT_M_C,0),BET_DATE,"&gt;="&amp;DATE(OFFSET(AG$31,FILT_YS,0),FILT_MS,FILT_DS),BET_DATE,"&lt;="&amp;DATE(OFFSET(AG$31,FILT_YE,0),FILT_ME,FILT_DE),BET_TYPE,OFFSET(AD$30,FILT_M_B,0),SPORT,OFFSET(AC$30,FILT_M_S,0),CAPPER,OFFSET(AE$30,FILT_M_T,0)),
""))))))))))))))))))))))))))))))))</f>
        <v>25.03</v>
      </c>
      <c r="X18" s="190">
        <f ca="1">IF(U18&gt;0,W18/U18,"")</f>
        <v>0.9101818181818182</v>
      </c>
    </row>
    <row r="19" spans="1:35" ht="18" customHeight="1" x14ac:dyDescent="0.2">
      <c r="A19" s="114" t="s">
        <v>386</v>
      </c>
      <c r="B19" s="219">
        <v>1</v>
      </c>
      <c r="E19" s="302"/>
      <c r="F19" s="170" t="s">
        <v>51</v>
      </c>
      <c r="G19" s="173"/>
      <c r="H19" s="171"/>
      <c r="I19" s="182">
        <f ca="1">IF(AND(FILT_D=1,FILT_M_B=1,FILT_M_S=1,FILT_M_T=1,FILT_M_C=1),COUNTIFS(WIN,"N"),
IF(AND(FILT_D&gt;1,FILT_M_B=1,FILT_M_S=1,FILT_M_T=1,FILT_M_C=1),COUNTIFS(WIN,"N",BET_DATE,"&gt;="&amp;DATE(OFFSET(AG$31,FILT_YS,0),FILT_MS,FILT_DS),BET_DATE,"&lt;="&amp;DATE(OFFSET(AG$31,FILT_YE,0),FILT_ME,FILT_DE)),
IF(AND(FILT_D=1,FILT_M_B&gt;1,FILT_M_S=1,FILT_M_T=1,FILT_M_C=1),COUNTIFS(WIN,"N",BET_TYPE,OFFSET(AD$30,FILT_M_B,0)),
IF(AND(FILT_D=1,FILT_M_B=1,FILT_M_S&gt;1,FILT_M_T=1,FILT_M_C=1),COUNTIFS(WIN,"N",SPORT,OFFSET(AC$30,FILT_M_S,0)),
IF(AND(FILT_D=1,FILT_M_B=1,FILT_M_S=1,FILT_M_T&gt;1,FILT_M_C=1),COUNTIFS(WIN,"N",CAPPER,OFFSET(AE$30,FILT_M_T,0)),
IF(AND(FILT_D&gt;1,FILT_M_B&gt;1,FILT_M_S=1,FILT_M_T=1,FILT_M_C=1),COUNTIFS(WIN,"N",BET_DATE,"&gt;="&amp;DATE(OFFSET(AG$31,FILT_YS,0),FILT_MS,FILT_DS),BET_DATE,"&lt;="&amp;DATE(OFFSET(AG$31,FILT_YE,0),FILT_ME,FILT_DE),BET_TYPE,OFFSET(AD$30,FILT_M_B,0)),
IF(AND(FILT_D&gt;1,FILT_M_B=1,FILT_M_S&gt;1,FILT_M_T=1,FILT_M_C=1),COUNTIFS(WIN,"N",BET_DATE,"&gt;="&amp;DATE(OFFSET(AG$31,FILT_YS,0),FILT_MS,FILT_DS),BET_DATE,"&lt;="&amp;DATE(OFFSET(AG$31,FILT_YE,0),FILT_ME,FILT_DE),SPORT,OFFSET(AC$30,FILT_M_S,0)),
IF(AND(FILT_D&gt;1,FILT_M_B=1,FILT_M_S=1,FILT_M_T&gt;1,FILT_M_C=1),COUNTIFS(WIN,"N",BET_DATE,"&gt;="&amp;DATE(OFFSET(AG$31,FILT_YS,0),FILT_MS,FILT_DS),BET_DATE,"&lt;="&amp;DATE(OFFSET(AG$31,FILT_YE,0),FILT_ME,FILT_DE),CAPPER,OFFSET(AE$30,FILT_M_T,0)),
IF(AND(FILT_D=1,FILT_M_B&gt;1,FILT_M_S&gt;1,FILT_M_T=1,FILT_M_C=1),COUNTIFS(WIN,"N",BET_TYPE,OFFSET(AD$30,FILT_M_B,0),SPORT,OFFSET(AC$30,FILT_M_S,0)),
IF(AND(FILT_D=1,FILT_M_B&gt;1,FILT_M_S=1,FILT_M_T&gt;1,FILT_M_C=1),COUNTIFS(WIN,"N",BET_TYPE,OFFSET(AD$30,FILT_M_B,0),CAPPER,OFFSET(AE$30,FILT_M_T,0)),
IF(AND(FILT_D=1,FILT_M_B=1,FILT_M_S&gt;1,FILT_M_T&gt;1,FILT_M_C=1),COUNTIFS(WIN,"N",SPORT,OFFSET(AC$30,FILT_M_S,0),CAPPER,OFFSET(AE$30,FILT_M_T,0)),
IF(AND(FILT_D&gt;1,FILT_M_B&gt;1,FILT_M_S&gt;1,FILT_M_T=1,FILT_M_C=1),COUNTIFS(WIN,"N",BET_DATE,"&gt;="&amp;DATE(OFFSET(AG$31,FILT_YS,0),FILT_MS,FILT_DS),BET_DATE,"&lt;="&amp;DATE(OFFSET(AG$31,FILT_YE,0),FILT_ME,FILT_DE),BET_TYPE,OFFSET(AD$30,FILT_M_B,0),SPORT,OFFSET(AC$30,FILT_M_S,0)),
IF(AND(FILT_D=1,FILT_M_B&gt;1,FILT_M_S&gt;1,FILT_M_T&gt;1,FILT_M_C=1),COUNTIFS(WIN,"N",BET_TYPE,OFFSET(AD$30,FILT_M_B,0),SPORT,OFFSET(AC$30,FILT_M_S,0),CAPPER,OFFSET(AE$30,FILT_M_T,0)),
IF(AND(FILT_D&gt;1,FILT_M_B=1,FILT_M_S&gt;1,FILT_M_T&gt;1,FILT_M_C=1),COUNTIFS(WIN,"N",BET_DATE,"&gt;="&amp;DATE(OFFSET(AG$31,FILT_YS,0),FILT_MS,FILT_DS),BET_DATE,"&lt;="&amp;DATE(OFFSET(AG$31,FILT_YE,0),FILT_ME,FILT_DE),SPORT,OFFSET(AC$30,FILT_M_S,0),CAPPER,OFFSET(AE$30,FILT_M_T,0)),
IF(AND(FILT_D&gt;1,FILT_M_B&gt;1,FILT_M_S=1,FILT_M_T&gt;1,FILT_M_C=1),COUNTIFS(WIN,"N",BET_DATE,"&gt;="&amp;DATE(OFFSET(AG$31,FILT_YS,0),FILT_MS,FILT_DS),BET_DATE,"&lt;="&amp;DATE(OFFSET(AG$31,FILT_YE,0),FILT_ME,FILT_DE),BET_TYPE,OFFSET(AD$30,FILT_M_B,0),CAPPER,OFFSET(AE$30,FILT_M_T,0)),
IF(AND(FILT_D&gt;1,FILT_M_B&gt;1,FILT_M_S&gt;1,FILT_M_T&gt;1,FILT_M_C=1),COUNTIFS(WIN,"N",BET_DATE,"&gt;="&amp;DATE(OFFSET(AG$31,FILT_YS,0),FILT_MS,FILT_DS),BET_DATE,"&lt;="&amp;DATE(OFFSET(AG$31,FILT_YE,0),FILT_ME,FILT_DE),BET_TYPE,OFFSET(AD$30,FILT_M_B,0),SPORT,OFFSET(AC$30,FILT_M_S,0),CAPPER,OFFSET(AE$30,FILT_M_T,0)),
IF(AND(FILT_D=1,FILT_M_B=1,FILT_M_S=1,FILT_M_T=1,FILT_M_C&gt;1),COUNTIFS(WIN,"N",CUSTOM,OFFSET(AF$30,FILT_M_C,0)),
IF(AND(FILT_D&gt;1,FILT_M_B=1,FILT_M_S=1,FILT_M_T=1,FILT_M_C&gt;1),COUNTIFS(WIN,"N",CUSTOM,OFFSET(AF$30,FILT_M_C,0),BET_DATE,"&gt;="&amp;DATE(OFFSET(AG$31,FILT_YS,0),FILT_MS,FILT_DS),BET_DATE,"&lt;="&amp;DATE(OFFSET(AG$31,FILT_YE,0),FILT_ME,FILT_DE)),
IF(AND(FILT_D=1,FILT_M_B&gt;1,FILT_M_S=1,FILT_M_T=1,FILT_M_C&gt;1),COUNTIFS(WIN,"N",CUSTOM,OFFSET(AF$30,FILT_M_C,0),BET_TYPE,OFFSET(AD$30,FILT_M_B,0)),
IF(AND(FILT_D=1,FILT_M_B=1,FILT_M_S&gt;1,FILT_M_T=1,FILT_M_C&gt;1),COUNTIFS(WIN,"N",CUSTOM,OFFSET(AF$30,FILT_M_C,0),SPORT,OFFSET(AC$30,FILT_M_S,0)),
IF(AND(FILT_D=1,FILT_M_B=1,FILT_M_S=1,FILT_M_T&gt;1,FILT_M_C&gt;1),COUNTIFS(WIN,"N",CUSTOM,OFFSET(AF$30,FILT_M_C,0),CAPPER,OFFSET(AE$30,FILT_M_T,0)),
IF(AND(FILT_D&gt;1,FILT_M_B&gt;1,FILT_M_S=1,FILT_M_T=1,FILT_M_C&gt;1),COUNTIFS(WIN,"N",CUSTOM,OFFSET(AF$30,FILT_M_C,0),BET_DATE,"&gt;="&amp;DATE(OFFSET(AG$31,FILT_YS,0),FILT_MS,FILT_DS),BET_DATE,"&lt;="&amp;DATE(OFFSET(AG$31,FILT_YE,0),FILT_ME,FILT_DE),BET_TYPE,OFFSET(AD$30,FILT_M_B,0)),
IF(AND(FILT_D&gt;1,FILT_M_B=1,FILT_M_S&gt;1,FILT_M_T=1,FILT_M_C&gt;1),COUNTIFS(WIN,"N",CUSTOM,OFFSET(AF$30,FILT_M_C,0),BET_DATE,"&gt;="&amp;DATE(OFFSET(AG$31,FILT_YS,0),FILT_MS,FILT_DS),BET_DATE,"&lt;="&amp;DATE(OFFSET(AG$31,FILT_YE,0),FILT_ME,FILT_DE),SPORT,OFFSET(AC$30,FILT_M_S,0)),
IF(AND(FILT_D&gt;1,FILT_M_B=1,FILT_M_S=1,FILT_M_T&gt;1,FILT_M_C&gt;1),COUNTIFS(WIN,"N",CUSTOM,OFFSET(AF$30,FILT_M_C,0),BET_DATE,"&gt;="&amp;DATE(OFFSET(AG$31,FILT_YS,0),FILT_MS,FILT_DS),BET_DATE,"&lt;="&amp;DATE(OFFSET(AG$31,FILT_YE,0),FILT_ME,FILT_DE),CAPPER,OFFSET(AE$30,FILT_M_T,0)),
IF(AND(FILT_D=1,FILT_M_B&gt;1,FILT_M_S&gt;1,FILT_M_T=1,FILT_M_C&gt;1),COUNTIFS(WIN,"N",CUSTOM,OFFSET(AF$30,FILT_M_C,0),BET_TYPE,OFFSET(AD$30,FILT_M_B,0),SPORT,OFFSET(AC$30,FILT_M_S,0)),
IF(AND(FILT_D=1,FILT_M_B&gt;1,FILT_M_S=1,FILT_M_T&gt;1,FILT_M_C&gt;1),COUNTIFS(WIN,"N",CUSTOM,OFFSET(AF$30,FILT_M_C,0),BET_TYPE,OFFSET(AD$30,FILT_M_B,0),CAPPER,OFFSET(AE$30,FILT_M_T,0)),
IF(AND(FILT_D=1,FILT_M_B=1,FILT_M_S&gt;1,FILT_M_T&gt;1,FILT_M_C&gt;1),COUNTIFS(WIN,"N",CUSTOM,OFFSET(AF$30,FILT_M_C,0),SPORT,OFFSET(AC$30,FILT_M_S,0),CAPPER,OFFSET(AE$30,FILT_M_T,0)),
IF(AND(FILT_D&gt;1,FILT_M_B&gt;1,FILT_M_S&gt;1,FILT_M_T=1,FILT_M_C&gt;1),COUNTIFS(WIN,"N",CUSTOM,OFFSET(AF$30,FILT_M_C,0),BET_DATE,"&gt;="&amp;DATE(OFFSET(AG$31,FILT_YS,0),FILT_MS,FILT_DS),BET_DATE,"&lt;="&amp;DATE(OFFSET(AG$31,FILT_YE,0),FILT_ME,FILT_DE),BET_TYPE,OFFSET(AD$30,FILT_M_B,0),SPORT,OFFSET(AC$30,FILT_M_S,0)),
IF(AND(FILT_D=1,FILT_M_B&gt;1,FILT_M_S&gt;1,FILT_M_T&gt;1,FILT_M_C&gt;1),COUNTIFS(WIN,"N",CUSTOM,OFFSET(AF$30,FILT_M_C,0),BET_TYPE,OFFSET(AD$30,FILT_M_B,0),SPORT,OFFSET(AC$30,FILT_M_S,0),CAPPER,OFFSET(AE$30,FILT_M_T,0)),
IF(AND(FILT_D&gt;1,FILT_M_B=1,FILT_M_S&gt;1,FILT_M_T&gt;1,FILT_M_C&gt;1),COUNTIFS(WIN,"N",CUSTOM,OFFSET(AF$30,FILT_M_C,0),BET_DATE,"&gt;="&amp;DATE(OFFSET(AG$31,FILT_YS,0),FILT_MS,FILT_DS),BET_DATE,"&lt;="&amp;DATE(OFFSET(AG$31,FILT_YE,0),FILT_ME,FILT_DE),SPORT,OFFSET(AC$30,FILT_M_S,0),CAPPER,OFFSET(AE$30,FILT_M_T,0)),
IF(AND(FILT_D&gt;1,FILT_M_B&gt;1,FILT_M_S=1,FILT_M_T&gt;1,FILT_M_C&gt;1),COUNTIFS(WIN,"N",CUSTOM,OFFSET(AF$30,FILT_M_C,0),BET_DATE,"&gt;="&amp;DATE(OFFSET(AG$31,FILT_YS,0),FILT_MS,FILT_DS),BET_DATE,"&lt;="&amp;DATE(OFFSET(AG$31,FILT_YE,0),FILT_ME,FILT_DE),BET_TYPE,OFFSET(AD$30,FILT_M_B,0),CAPPER,OFFSET(AE$30,FILT_M_T,0)),
IF(AND(FILT_D&gt;1,FILT_M_B&gt;1,FILT_M_S&gt;1,FILT_M_T&gt;1,FILT_M_C&gt;1),COUNTIFS(WIN,"N",CUSTOM,OFFSET(AF$30,FILT_M_C,0),BET_DATE,"&gt;="&amp;DATE(OFFSET(AG$31,FILT_YS,0),FILT_MS,FILT_DS),BET_DATE,"&lt;="&amp;DATE(OFFSET(AG$31,FILT_YE,0),FILT_ME,FILT_DE),BET_TYPE,OFFSET(AD$30,FILT_M_B,0),SPORT,OFFSET(AC$30,FILT_M_S,0),CAPPER,OFFSET(AE$30,FILT_M_T,0)),
""))))))))))))))))))))))))))))))))</f>
        <v>2</v>
      </c>
      <c r="J19" s="163">
        <f t="shared" ca="1" si="0"/>
        <v>0.15384615384615385</v>
      </c>
      <c r="K19" s="163">
        <f ca="1">IF(I$18+I$19&gt;0,I19/(I$18+I$19),0)</f>
        <v>0.2</v>
      </c>
      <c r="L19" s="303"/>
      <c r="M19" s="189"/>
      <c r="R19" s="308"/>
      <c r="S19" s="206" t="s">
        <v>1</v>
      </c>
      <c r="T19" s="217"/>
      <c r="U19" s="295">
        <f ca="1">M18-U18</f>
        <v>101.73000000000002</v>
      </c>
      <c r="V19" s="296"/>
      <c r="W19" s="234">
        <f ca="1">O18-W18</f>
        <v>57.850000000000009</v>
      </c>
      <c r="X19" s="190">
        <f ca="1">IF(U19&gt;0,W19/U19,"")</f>
        <v>0.5686621448933451</v>
      </c>
    </row>
    <row r="20" spans="1:35" ht="18" customHeight="1" x14ac:dyDescent="0.2">
      <c r="A20" s="42" t="s">
        <v>98</v>
      </c>
      <c r="B20" s="102">
        <v>1</v>
      </c>
      <c r="E20" s="302"/>
      <c r="F20" s="170" t="s">
        <v>54</v>
      </c>
      <c r="G20" s="173"/>
      <c r="H20" s="171"/>
      <c r="I20" s="182">
        <f ca="1">IF(AND(FILT_D=1,FILT_M_B=1,FILT_M_S=1,FILT_M_T=1,FILT_M_C=1),COUNTIFS(WIN,"H"),
IF(AND(FILT_D&gt;1,FILT_M_B=1,FILT_M_S=1,FILT_M_T=1,FILT_M_C=1),COUNTIFS(WIN,"H",BET_DATE,"&gt;="&amp;DATE(OFFSET(AG$31,FILT_YS,0),FILT_MS,FILT_DS),BET_DATE,"&lt;="&amp;DATE(OFFSET(AG$31,FILT_YE,0),FILT_ME,FILT_DE)),
IF(AND(FILT_D=1,FILT_M_B&gt;1,FILT_M_S=1,FILT_M_T=1,FILT_M_C=1),COUNTIFS(WIN,"H",BET_TYPE,OFFSET(AD$30,FILT_M_B,0)),
IF(AND(FILT_D=1,FILT_M_B=1,FILT_M_S&gt;1,FILT_M_T=1,FILT_M_C=1),COUNTIFS(WIN,"H",SPORT,OFFSET(AC$30,FILT_M_S,0)),
IF(AND(FILT_D=1,FILT_M_B=1,FILT_M_S=1,FILT_M_T&gt;1,FILT_M_C=1),COUNTIFS(WIN,"H",CAPPER,OFFSET(AE$30,FILT_M_T,0)),
IF(AND(FILT_D&gt;1,FILT_M_B&gt;1,FILT_M_S=1,FILT_M_T=1,FILT_M_C=1),COUNTIFS(WIN,"H",BET_DATE,"&gt;="&amp;DATE(OFFSET(AG$31,FILT_YS,0),FILT_MS,FILT_DS),BET_DATE,"&lt;="&amp;DATE(OFFSET(AG$31,FILT_YE,0),FILT_ME,FILT_DE),BET_TYPE,OFFSET(AD$30,FILT_M_B,0)),
IF(AND(FILT_D&gt;1,FILT_M_B=1,FILT_M_S&gt;1,FILT_M_T=1,FILT_M_C=1),COUNTIFS(WIN,"H",BET_DATE,"&gt;="&amp;DATE(OFFSET(AG$31,FILT_YS,0),FILT_MS,FILT_DS),BET_DATE,"&lt;="&amp;DATE(OFFSET(AG$31,FILT_YE,0),FILT_ME,FILT_DE),SPORT,OFFSET(AC$30,FILT_M_S,0)),
IF(AND(FILT_D&gt;1,FILT_M_B=1,FILT_M_S=1,FILT_M_T&gt;1,FILT_M_C=1),COUNTIFS(WIN,"H",BET_DATE,"&gt;="&amp;DATE(OFFSET(AG$31,FILT_YS,0),FILT_MS,FILT_DS),BET_DATE,"&lt;="&amp;DATE(OFFSET(AG$31,FILT_YE,0),FILT_ME,FILT_DE),CAPPER,OFFSET(AE$30,FILT_M_T,0)),
IF(AND(FILT_D=1,FILT_M_B&gt;1,FILT_M_S&gt;1,FILT_M_T=1,FILT_M_C=1),COUNTIFS(WIN,"H",BET_TYPE,OFFSET(AD$30,FILT_M_B,0),SPORT,OFFSET(AC$30,FILT_M_S,0)),
IF(AND(FILT_D=1,FILT_M_B&gt;1,FILT_M_S=1,FILT_M_T&gt;1,FILT_M_C=1),COUNTIFS(WIN,"H",BET_TYPE,OFFSET(AD$30,FILT_M_B,0),CAPPER,OFFSET(AE$30,FILT_M_T,0)),
IF(AND(FILT_D=1,FILT_M_B=1,FILT_M_S&gt;1,FILT_M_T&gt;1,FILT_M_C=1),COUNTIFS(WIN,"H",SPORT,OFFSET(AC$30,FILT_M_S,0),CAPPER,OFFSET(AE$30,FILT_M_T,0)),
IF(AND(FILT_D&gt;1,FILT_M_B&gt;1,FILT_M_S&gt;1,FILT_M_T=1,FILT_M_C=1),COUNTIFS(WIN,"H",BET_DATE,"&gt;="&amp;DATE(OFFSET(AG$31,FILT_YS,0),FILT_MS,FILT_DS),BET_DATE,"&lt;="&amp;DATE(OFFSET(AG$31,FILT_YE,0),FILT_ME,FILT_DE),BET_TYPE,OFFSET(AD$30,FILT_M_B,0),SPORT,OFFSET(AC$30,FILT_M_S,0)),
IF(AND(FILT_D=1,FILT_M_B&gt;1,FILT_M_S&gt;1,FILT_M_T&gt;1,FILT_M_C=1),COUNTIFS(WIN,"H",BET_TYPE,OFFSET(AD$30,FILT_M_B,0),SPORT,OFFSET(AC$30,FILT_M_S,0),CAPPER,OFFSET(AE$30,FILT_M_T,0)),
IF(AND(FILT_D&gt;1,FILT_M_B=1,FILT_M_S&gt;1,FILT_M_T&gt;1,FILT_M_C=1),COUNTIFS(WIN,"H",BET_DATE,"&gt;="&amp;DATE(OFFSET(AG$31,FILT_YS,0),FILT_MS,FILT_DS),BET_DATE,"&lt;="&amp;DATE(OFFSET(AG$31,FILT_YE,0),FILT_ME,FILT_DE),SPORT,OFFSET(AC$30,FILT_M_S,0),CAPPER,OFFSET(AE$30,FILT_M_T,0)),
IF(AND(FILT_D&gt;1,FILT_M_B&gt;1,FILT_M_S=1,FILT_M_T&gt;1,FILT_M_C=1),COUNTIFS(WIN,"H",BET_DATE,"&gt;="&amp;DATE(OFFSET(AG$31,FILT_YS,0),FILT_MS,FILT_DS),BET_DATE,"&lt;="&amp;DATE(OFFSET(AG$31,FILT_YE,0),FILT_ME,FILT_DE),BET_TYPE,OFFSET(AD$30,FILT_M_B,0),CAPPER,OFFSET(AE$30,FILT_M_T,0)),
IF(AND(FILT_D&gt;1,FILT_M_B&gt;1,FILT_M_S&gt;1,FILT_M_T&gt;1,FILT_M_C=1),COUNTIFS(WIN,"H",BET_DATE,"&gt;="&amp;DATE(OFFSET(AG$31,FILT_YS,0),FILT_MS,FILT_DS),BET_DATE,"&lt;="&amp;DATE(OFFSET(AG$31,FILT_YE,0),FILT_ME,FILT_DE),BET_TYPE,OFFSET(AD$30,FILT_M_B,0),SPORT,OFFSET(AC$30,FILT_M_S,0),CAPPER,OFFSET(AE$30,FILT_M_T,0)),
IF(AND(FILT_D=1,FILT_M_B=1,FILT_M_S=1,FILT_M_T=1,FILT_M_C&gt;1),COUNTIFS(WIN,"H",CUSTOM,OFFSET(AF$30,FILT_M_C,0)),
IF(AND(FILT_D&gt;1,FILT_M_B=1,FILT_M_S=1,FILT_M_T=1,FILT_M_C&gt;1),COUNTIFS(WIN,"H",CUSTOM,OFFSET(AF$30,FILT_M_C,0),BET_DATE,"&gt;="&amp;DATE(OFFSET(AG$31,FILT_YS,0),FILT_MS,FILT_DS),BET_DATE,"&lt;="&amp;DATE(OFFSET(AG$31,FILT_YE,0),FILT_ME,FILT_DE)),
IF(AND(FILT_D=1,FILT_M_B&gt;1,FILT_M_S=1,FILT_M_T=1,FILT_M_C&gt;1),COUNTIFS(WIN,"H",CUSTOM,OFFSET(AF$30,FILT_M_C,0),BET_TYPE,OFFSET(AD$30,FILT_M_B,0)),
IF(AND(FILT_D=1,FILT_M_B=1,FILT_M_S&gt;1,FILT_M_T=1,FILT_M_C&gt;1),COUNTIFS(WIN,"H",CUSTOM,OFFSET(AF$30,FILT_M_C,0),SPORT,OFFSET(AC$30,FILT_M_S,0)),
IF(AND(FILT_D=1,FILT_M_B=1,FILT_M_S=1,FILT_M_T&gt;1,FILT_M_C&gt;1),COUNTIFS(WIN,"H",CUSTOM,OFFSET(AF$30,FILT_M_C,0),CAPPER,OFFSET(AE$30,FILT_M_T,0)),
IF(AND(FILT_D&gt;1,FILT_M_B&gt;1,FILT_M_S=1,FILT_M_T=1,FILT_M_C&gt;1),COUNTIFS(WIN,"H",CUSTOM,OFFSET(AF$30,FILT_M_C,0),BET_DATE,"&gt;="&amp;DATE(OFFSET(AG$31,FILT_YS,0),FILT_MS,FILT_DS),BET_DATE,"&lt;="&amp;DATE(OFFSET(AG$31,FILT_YE,0),FILT_ME,FILT_DE),BET_TYPE,OFFSET(AD$30,FILT_M_B,0)),
IF(AND(FILT_D&gt;1,FILT_M_B=1,FILT_M_S&gt;1,FILT_M_T=1,FILT_M_C&gt;1),COUNTIFS(WIN,"H",CUSTOM,OFFSET(AF$30,FILT_M_C,0),BET_DATE,"&gt;="&amp;DATE(OFFSET(AG$31,FILT_YS,0),FILT_MS,FILT_DS),BET_DATE,"&lt;="&amp;DATE(OFFSET(AG$31,FILT_YE,0),FILT_ME,FILT_DE),SPORT,OFFSET(AC$30,FILT_M_S,0)),
IF(AND(FILT_D&gt;1,FILT_M_B=1,FILT_M_S=1,FILT_M_T&gt;1,FILT_M_C&gt;1),COUNTIFS(WIN,"H",CUSTOM,OFFSET(AF$30,FILT_M_C,0),BET_DATE,"&gt;="&amp;DATE(OFFSET(AG$31,FILT_YS,0),FILT_MS,FILT_DS),BET_DATE,"&lt;="&amp;DATE(OFFSET(AG$31,FILT_YE,0),FILT_ME,FILT_DE),CAPPER,OFFSET(AE$30,FILT_M_T,0)),
IF(AND(FILT_D=1,FILT_M_B&gt;1,FILT_M_S&gt;1,FILT_M_T=1,FILT_M_C&gt;1),COUNTIFS(WIN,"H",CUSTOM,OFFSET(AF$30,FILT_M_C,0),BET_TYPE,OFFSET(AD$30,FILT_M_B,0),SPORT,OFFSET(AC$30,FILT_M_S,0)),
IF(AND(FILT_D=1,FILT_M_B&gt;1,FILT_M_S=1,FILT_M_T&gt;1,FILT_M_C&gt;1),COUNTIFS(WIN,"H",CUSTOM,OFFSET(AF$30,FILT_M_C,0),BET_TYPE,OFFSET(AD$30,FILT_M_B,0),CAPPER,OFFSET(AE$30,FILT_M_T,0)),
IF(AND(FILT_D=1,FILT_M_B=1,FILT_M_S&gt;1,FILT_M_T&gt;1,FILT_M_C&gt;1),COUNTIFS(WIN,"H",CUSTOM,OFFSET(AF$30,FILT_M_C,0),SPORT,OFFSET(AC$30,FILT_M_S,0),CAPPER,OFFSET(AE$30,FILT_M_T,0)),
IF(AND(FILT_D&gt;1,FILT_M_B&gt;1,FILT_M_S&gt;1,FILT_M_T=1,FILT_M_C&gt;1),COUNTIFS(WIN,"H",CUSTOM,OFFSET(AF$30,FILT_M_C,0),BET_DATE,"&gt;="&amp;DATE(OFFSET(AG$31,FILT_YS,0),FILT_MS,FILT_DS),BET_DATE,"&lt;="&amp;DATE(OFFSET(AG$31,FILT_YE,0),FILT_ME,FILT_DE),BET_TYPE,OFFSET(AD$30,FILT_M_B,0),SPORT,OFFSET(AC$30,FILT_M_S,0)),
IF(AND(FILT_D=1,FILT_M_B&gt;1,FILT_M_S&gt;1,FILT_M_T&gt;1,FILT_M_C&gt;1),COUNTIFS(WIN,"H",CUSTOM,OFFSET(AF$30,FILT_M_C,0),BET_TYPE,OFFSET(AD$30,FILT_M_B,0),SPORT,OFFSET(AC$30,FILT_M_S,0),CAPPER,OFFSET(AE$30,FILT_M_T,0)),
IF(AND(FILT_D&gt;1,FILT_M_B=1,FILT_M_S&gt;1,FILT_M_T&gt;1,FILT_M_C&gt;1),COUNTIFS(WIN,"H",CUSTOM,OFFSET(AF$30,FILT_M_C,0),BET_DATE,"&gt;="&amp;DATE(OFFSET(AG$31,FILT_YS,0),FILT_MS,FILT_DS),BET_DATE,"&lt;="&amp;DATE(OFFSET(AG$31,FILT_YE,0),FILT_ME,FILT_DE),SPORT,OFFSET(AC$30,FILT_M_S,0),CAPPER,OFFSET(AE$30,FILT_M_T,0)),
IF(AND(FILT_D&gt;1,FILT_M_B&gt;1,FILT_M_S=1,FILT_M_T&gt;1,FILT_M_C&gt;1),COUNTIFS(WIN,"H",CUSTOM,OFFSET(AF$30,FILT_M_C,0),BET_DATE,"&gt;="&amp;DATE(OFFSET(AG$31,FILT_YS,0),FILT_MS,FILT_DS),BET_DATE,"&lt;="&amp;DATE(OFFSET(AG$31,FILT_YE,0),FILT_ME,FILT_DE),BET_TYPE,OFFSET(AD$30,FILT_M_B,0),CAPPER,OFFSET(AE$30,FILT_M_T,0)),
IF(AND(FILT_D&gt;1,FILT_M_B&gt;1,FILT_M_S&gt;1,FILT_M_T&gt;1,FILT_M_C&gt;1),COUNTIFS(WIN,"H",CUSTOM,OFFSET(AF$30,FILT_M_C,0),BET_DATE,"&gt;="&amp;DATE(OFFSET(AG$31,FILT_YS,0),FILT_MS,FILT_DS),BET_DATE,"&lt;="&amp;DATE(OFFSET(AG$31,FILT_YE,0),FILT_ME,FILT_DE),BET_TYPE,OFFSET(AD$30,FILT_M_B,0),SPORT,OFFSET(AC$30,FILT_M_S,0),CAPPER,OFFSET(AE$30,FILT_M_T,0)),
""))))))))))))))))))))))))))))))))</f>
        <v>1</v>
      </c>
      <c r="J20" s="163">
        <f t="shared" ca="1" si="0"/>
        <v>7.6923076923076927E-2</v>
      </c>
      <c r="K20" s="37"/>
      <c r="L20" s="125"/>
      <c r="M20" s="189"/>
      <c r="AC20" s="43"/>
      <c r="AD20" s="43"/>
      <c r="AE20" s="43"/>
      <c r="AF20" s="43"/>
    </row>
    <row r="21" spans="1:35" ht="18" customHeight="1" x14ac:dyDescent="0.2">
      <c r="A21" s="42" t="s">
        <v>99</v>
      </c>
      <c r="B21" s="103">
        <v>1</v>
      </c>
      <c r="C21" s="103">
        <v>1</v>
      </c>
      <c r="D21" s="104">
        <v>1</v>
      </c>
      <c r="E21" s="302"/>
      <c r="F21" s="170" t="s">
        <v>33</v>
      </c>
      <c r="G21" s="172"/>
      <c r="H21" s="171"/>
      <c r="I21" s="164">
        <f ca="1">IF(AND(FILT_D=1,FILT_M_B=1,FILT_M_S=1,FILT_M_T=1,FILT_M_C=1),COUNTIFS(WIN,"R"),
IF(AND(FILT_D&gt;1,FILT_M_B=1,FILT_M_S=1,FILT_M_T=1,FILT_M_C=1),COUNTIFS(WIN,"R",BET_DATE,"&gt;="&amp;DATE(OFFSET(AG$31,FILT_YS,0),FILT_MS,FILT_DS),BET_DATE,"&lt;="&amp;DATE(OFFSET(AG$31,FILT_YE,0),FILT_ME,FILT_DE)),
IF(AND(FILT_D=1,FILT_M_B&gt;1,FILT_M_S=1,FILT_M_T=1,FILT_M_C=1),COUNTIFS(WIN,"R",BET_TYPE,OFFSET(AD$30,FILT_M_B,0)),
IF(AND(FILT_D=1,FILT_M_B=1,FILT_M_S&gt;1,FILT_M_T=1,FILT_M_C=1),COUNTIFS(WIN,"R",SPORT,OFFSET(AC$30,FILT_M_S,0)),
IF(AND(FILT_D=1,FILT_M_B=1,FILT_M_S=1,FILT_M_T&gt;1,FILT_M_C=1),COUNTIFS(WIN,"R",CAPPER,OFFSET(AE$30,FILT_M_T,0)),
IF(AND(FILT_D&gt;1,FILT_M_B&gt;1,FILT_M_S=1,FILT_M_T=1,FILT_M_C=1),COUNTIFS(WIN,"R",BET_DATE,"&gt;="&amp;DATE(OFFSET(AG$31,FILT_YS,0),FILT_MS,FILT_DS),BET_DATE,"&lt;="&amp;DATE(OFFSET(AG$31,FILT_YE,0),FILT_ME,FILT_DE),BET_TYPE,OFFSET(AD$30,FILT_M_B,0)),
IF(AND(FILT_D&gt;1,FILT_M_B=1,FILT_M_S&gt;1,FILT_M_T=1,FILT_M_C=1),COUNTIFS(WIN,"R",BET_DATE,"&gt;="&amp;DATE(OFFSET(AG$31,FILT_YS,0),FILT_MS,FILT_DS),BET_DATE,"&lt;="&amp;DATE(OFFSET(AG$31,FILT_YE,0),FILT_ME,FILT_DE),SPORT,OFFSET(AC$30,FILT_M_S,0)),
IF(AND(FILT_D&gt;1,FILT_M_B=1,FILT_M_S=1,FILT_M_T&gt;1,FILT_M_C=1),COUNTIFS(WIN,"R",BET_DATE,"&gt;="&amp;DATE(OFFSET(AG$31,FILT_YS,0),FILT_MS,FILT_DS),BET_DATE,"&lt;="&amp;DATE(OFFSET(AG$31,FILT_YE,0),FILT_ME,FILT_DE),CAPPER,OFFSET(AE$30,FILT_M_T,0)),
IF(AND(FILT_D=1,FILT_M_B&gt;1,FILT_M_S&gt;1,FILT_M_T=1,FILT_M_C=1),COUNTIFS(WIN,"R",BET_TYPE,OFFSET(AD$30,FILT_M_B,0),SPORT,OFFSET(AC$30,FILT_M_S,0)),
IF(AND(FILT_D=1,FILT_M_B&gt;1,FILT_M_S=1,FILT_M_T&gt;1,FILT_M_C=1),COUNTIFS(WIN,"R",BET_TYPE,OFFSET(AD$30,FILT_M_B,0),CAPPER,OFFSET(AE$30,FILT_M_T,0)),
IF(AND(FILT_D=1,FILT_M_B=1,FILT_M_S&gt;1,FILT_M_T&gt;1,FILT_M_C=1),COUNTIFS(WIN,"R",SPORT,OFFSET(AC$30,FILT_M_S,0),CAPPER,OFFSET(AE$30,FILT_M_T,0)),
IF(AND(FILT_D&gt;1,FILT_M_B&gt;1,FILT_M_S&gt;1,FILT_M_T=1,FILT_M_C=1),COUNTIFS(WIN,"R",BET_DATE,"&gt;="&amp;DATE(OFFSET(AG$31,FILT_YS,0),FILT_MS,FILT_DS),BET_DATE,"&lt;="&amp;DATE(OFFSET(AG$31,FILT_YE,0),FILT_ME,FILT_DE),BET_TYPE,OFFSET(AD$30,FILT_M_B,0),SPORT,OFFSET(AC$30,FILT_M_S,0)),
IF(AND(FILT_D=1,FILT_M_B&gt;1,FILT_M_S&gt;1,FILT_M_T&gt;1,FILT_M_C=1),COUNTIFS(WIN,"R",BET_TYPE,OFFSET(AD$30,FILT_M_B,0),SPORT,OFFSET(AC$30,FILT_M_S,0),CAPPER,OFFSET(AE$30,FILT_M_T,0)),
IF(AND(FILT_D&gt;1,FILT_M_B=1,FILT_M_S&gt;1,FILT_M_T&gt;1,FILT_M_C=1),COUNTIFS(WIN,"R",BET_DATE,"&gt;="&amp;DATE(OFFSET(AG$31,FILT_YS,0),FILT_MS,FILT_DS),BET_DATE,"&lt;="&amp;DATE(OFFSET(AG$31,FILT_YE,0),FILT_ME,FILT_DE),SPORT,OFFSET(AC$30,FILT_M_S,0),CAPPER,OFFSET(AE$30,FILT_M_T,0)),
IF(AND(FILT_D&gt;1,FILT_M_B&gt;1,FILT_M_S=1,FILT_M_T&gt;1,FILT_M_C=1),COUNTIFS(WIN,"R",BET_DATE,"&gt;="&amp;DATE(OFFSET(AG$31,FILT_YS,0),FILT_MS,FILT_DS),BET_DATE,"&lt;="&amp;DATE(OFFSET(AG$31,FILT_YE,0),FILT_ME,FILT_DE),BET_TYPE,OFFSET(AD$30,FILT_M_B,0),CAPPER,OFFSET(AE$30,FILT_M_T,0)),
IF(AND(FILT_D&gt;1,FILT_M_B&gt;1,FILT_M_S&gt;1,FILT_M_T&gt;1,FILT_M_C=1),COUNTIFS(WIN,"R",BET_DATE,"&gt;="&amp;DATE(OFFSET(AG$31,FILT_YS,0),FILT_MS,FILT_DS),BET_DATE,"&lt;="&amp;DATE(OFFSET(AG$31,FILT_YE,0),FILT_ME,FILT_DE),BET_TYPE,OFFSET(AD$30,FILT_M_B,0),SPORT,OFFSET(AC$30,FILT_M_S,0),CAPPER,OFFSET(AE$30,FILT_M_T,0)),
IF(AND(FILT_D=1,FILT_M_B=1,FILT_M_S=1,FILT_M_T=1,FILT_M_C&gt;1),COUNTIFS(WIN,"R",CUSTOM,OFFSET(AF$30,FILT_M_C,0)),
IF(AND(FILT_D&gt;1,FILT_M_B=1,FILT_M_S=1,FILT_M_T=1,FILT_M_C&gt;1),COUNTIFS(WIN,"R",CUSTOM,OFFSET(AF$30,FILT_M_C,0),BET_DATE,"&gt;="&amp;DATE(OFFSET(AG$31,FILT_YS,0),FILT_MS,FILT_DS),BET_DATE,"&lt;="&amp;DATE(OFFSET(AG$31,FILT_YE,0),FILT_ME,FILT_DE)),
IF(AND(FILT_D=1,FILT_M_B&gt;1,FILT_M_S=1,FILT_M_T=1,FILT_M_C&gt;1),COUNTIFS(WIN,"R",CUSTOM,OFFSET(AF$30,FILT_M_C,0),BET_TYPE,OFFSET(AD$30,FILT_M_B,0)),
IF(AND(FILT_D=1,FILT_M_B=1,FILT_M_S&gt;1,FILT_M_T=1,FILT_M_C&gt;1),COUNTIFS(WIN,"R",CUSTOM,OFFSET(AF$30,FILT_M_C,0),SPORT,OFFSET(AC$30,FILT_M_S,0)),
IF(AND(FILT_D=1,FILT_M_B=1,FILT_M_S=1,FILT_M_T&gt;1,FILT_M_C&gt;1),COUNTIFS(WIN,"R",CUSTOM,OFFSET(AF$30,FILT_M_C,0),CAPPER,OFFSET(AE$30,FILT_M_T,0)),
IF(AND(FILT_D&gt;1,FILT_M_B&gt;1,FILT_M_S=1,FILT_M_T=1,FILT_M_C&gt;1),COUNTIFS(WIN,"R",CUSTOM,OFFSET(AF$30,FILT_M_C,0),BET_DATE,"&gt;="&amp;DATE(OFFSET(AG$31,FILT_YS,0),FILT_MS,FILT_DS),BET_DATE,"&lt;="&amp;DATE(OFFSET(AG$31,FILT_YE,0),FILT_ME,FILT_DE),BET_TYPE,OFFSET(AD$30,FILT_M_B,0)),
IF(AND(FILT_D&gt;1,FILT_M_B=1,FILT_M_S&gt;1,FILT_M_T=1,FILT_M_C&gt;1),COUNTIFS(WIN,"R",CUSTOM,OFFSET(AF$30,FILT_M_C,0),BET_DATE,"&gt;="&amp;DATE(OFFSET(AG$31,FILT_YS,0),FILT_MS,FILT_DS),BET_DATE,"&lt;="&amp;DATE(OFFSET(AG$31,FILT_YE,0),FILT_ME,FILT_DE),SPORT,OFFSET(AC$30,FILT_M_S,0)),
IF(AND(FILT_D&gt;1,FILT_M_B=1,FILT_M_S=1,FILT_M_T&gt;1,FILT_M_C&gt;1),COUNTIFS(WIN,"R",CUSTOM,OFFSET(AF$30,FILT_M_C,0),BET_DATE,"&gt;="&amp;DATE(OFFSET(AG$31,FILT_YS,0),FILT_MS,FILT_DS),BET_DATE,"&lt;="&amp;DATE(OFFSET(AG$31,FILT_YE,0),FILT_ME,FILT_DE),CAPPER,OFFSET(AE$30,FILT_M_T,0)),
IF(AND(FILT_D=1,FILT_M_B&gt;1,FILT_M_S&gt;1,FILT_M_T=1,FILT_M_C&gt;1),COUNTIFS(WIN,"R",CUSTOM,OFFSET(AF$30,FILT_M_C,0),BET_TYPE,OFFSET(AD$30,FILT_M_B,0),SPORT,OFFSET(AC$30,FILT_M_S,0)),
IF(AND(FILT_D=1,FILT_M_B&gt;1,FILT_M_S=1,FILT_M_T&gt;1,FILT_M_C&gt;1),COUNTIFS(WIN,"R",CUSTOM,OFFSET(AF$30,FILT_M_C,0),BET_TYPE,OFFSET(AD$30,FILT_M_B,0),CAPPER,OFFSET(AE$30,FILT_M_T,0)),
IF(AND(FILT_D=1,FILT_M_B=1,FILT_M_S&gt;1,FILT_M_T&gt;1,FILT_M_C&gt;1),COUNTIFS(WIN,"R",CUSTOM,OFFSET(AF$30,FILT_M_C,0),SPORT,OFFSET(AC$30,FILT_M_S,0),CAPPER,OFFSET(AE$30,FILT_M_T,0)),
IF(AND(FILT_D&gt;1,FILT_M_B&gt;1,FILT_M_S&gt;1,FILT_M_T=1,FILT_M_C&gt;1),COUNTIFS(WIN,"R",CUSTOM,OFFSET(AF$30,FILT_M_C,0),BET_DATE,"&gt;="&amp;DATE(OFFSET(AG$31,FILT_YS,0),FILT_MS,FILT_DS),BET_DATE,"&lt;="&amp;DATE(OFFSET(AG$31,FILT_YE,0),FILT_ME,FILT_DE),BET_TYPE,OFFSET(AD$30,FILT_M_B,0),SPORT,OFFSET(AC$30,FILT_M_S,0)),
IF(AND(FILT_D=1,FILT_M_B&gt;1,FILT_M_S&gt;1,FILT_M_T&gt;1,FILT_M_C&gt;1),COUNTIFS(WIN,"R",CUSTOM,OFFSET(AF$30,FILT_M_C,0),BET_TYPE,OFFSET(AD$30,FILT_M_B,0),SPORT,OFFSET(AC$30,FILT_M_S,0),CAPPER,OFFSET(AE$30,FILT_M_T,0)),
IF(AND(FILT_D&gt;1,FILT_M_B=1,FILT_M_S&gt;1,FILT_M_T&gt;1,FILT_M_C&gt;1),COUNTIFS(WIN,"R",CUSTOM,OFFSET(AF$30,FILT_M_C,0),BET_DATE,"&gt;="&amp;DATE(OFFSET(AG$31,FILT_YS,0),FILT_MS,FILT_DS),BET_DATE,"&lt;="&amp;DATE(OFFSET(AG$31,FILT_YE,0),FILT_ME,FILT_DE),SPORT,OFFSET(AC$30,FILT_M_S,0),CAPPER,OFFSET(AE$30,FILT_M_T,0)),
IF(AND(FILT_D&gt;1,FILT_M_B&gt;1,FILT_M_S=1,FILT_M_T&gt;1,FILT_M_C&gt;1),COUNTIFS(WIN,"R",CUSTOM,OFFSET(AF$30,FILT_M_C,0),BET_DATE,"&gt;="&amp;DATE(OFFSET(AG$31,FILT_YS,0),FILT_MS,FILT_DS),BET_DATE,"&lt;="&amp;DATE(OFFSET(AG$31,FILT_YE,0),FILT_ME,FILT_DE),BET_TYPE,OFFSET(AD$30,FILT_M_B,0),CAPPER,OFFSET(AE$30,FILT_M_T,0)),
IF(AND(FILT_D&gt;1,FILT_M_B&gt;1,FILT_M_S&gt;1,FILT_M_T&gt;1,FILT_M_C&gt;1),COUNTIFS(WIN,"R",CUSTOM,OFFSET(AF$30,FILT_M_C,0),BET_DATE,"&gt;="&amp;DATE(OFFSET(AG$31,FILT_YS,0),FILT_MS,FILT_DS),BET_DATE,"&lt;="&amp;DATE(OFFSET(AG$31,FILT_YE,0),FILT_ME,FILT_DE),BET_TYPE,OFFSET(AD$30,FILT_M_B,0),SPORT,OFFSET(AC$30,FILT_M_S,0),CAPPER,OFFSET(AE$30,FILT_M_T,0)),
""))))))))))))))))))))))))))))))))</f>
        <v>0</v>
      </c>
      <c r="J21" s="165">
        <f t="shared" ca="1" si="0"/>
        <v>0</v>
      </c>
      <c r="K21" s="38"/>
      <c r="L21" s="302" t="s">
        <v>34</v>
      </c>
      <c r="M21" s="170" t="s">
        <v>34</v>
      </c>
      <c r="N21" s="205"/>
      <c r="O21" s="182">
        <f ca="1">IF(AND(FILT_D=1,FILT_M_B=1,FILT_M_S=1,FILT_M_T=1,FILT_M_C=1),COUNTIFS(WIN,"P",AMOUNT,"&gt;0"),
IF(AND(FILT_D&gt;1,FILT_M_B=1,FILT_M_S=1,FILT_M_T=1,FILT_M_C=1),COUNTIFS(WIN,"P",AMOUNT,"&gt;0",BET_DATE,"&gt;="&amp;DATE(OFFSET(AG$31,FILT_YS,0),FILT_MS,FILT_DS),BET_DATE,"&lt;="&amp;DATE(OFFSET(AG$31,FILT_YE,0),FILT_ME,FILT_DE)),
IF(AND(FILT_D=1,FILT_M_B&gt;1,FILT_M_S=1,FILT_M_T=1,FILT_M_C=1),COUNTIFS(WIN,"P",AMOUNT,"&gt;0",BET_TYPE,OFFSET(AD$30,FILT_M_B,0)),
IF(AND(FILT_D=1,FILT_M_B=1,FILT_M_S&gt;1,FILT_M_T=1,FILT_M_C=1),COUNTIFS(WIN,"P",AMOUNT,"&gt;0",SPORT,OFFSET(AC$30,FILT_M_S,0)),
IF(AND(FILT_D=1,FILT_M_B=1,FILT_M_S=1,FILT_M_T&gt;1,FILT_M_C=1),COUNTIFS(WIN,"P",AMOUNT,"&gt;0",CAPPER,OFFSET(AE$30,FILT_M_T,0)),
IF(AND(FILT_D&gt;1,FILT_M_B&gt;1,FILT_M_S=1,FILT_M_T=1,FILT_M_C=1),COUNTIFS(WIN,"P",AMOUNT,"&gt;0",BET_DATE,"&gt;="&amp;DATE(OFFSET(AG$31,FILT_YS,0),FILT_MS,FILT_DS),BET_DATE,"&lt;="&amp;DATE(OFFSET(AG$31,FILT_YE,0),FILT_ME,FILT_DE),BET_TYPE,OFFSET(AD$30,FILT_M_B,0)),
IF(AND(FILT_D&gt;1,FILT_M_B=1,FILT_M_S&gt;1,FILT_M_T=1,FILT_M_C=1),COUNTIFS(WIN,"P",AMOUNT,"&gt;0",BET_DATE,"&gt;="&amp;DATE(OFFSET(AG$31,FILT_YS,0),FILT_MS,FILT_DS),BET_DATE,"&lt;="&amp;DATE(OFFSET(AG$31,FILT_YE,0),FILT_ME,FILT_DE),SPORT,OFFSET(AC$30,FILT_M_S,0)),
IF(AND(FILT_D&gt;1,FILT_M_B=1,FILT_M_S=1,FILT_M_T&gt;1,FILT_M_C=1),COUNTIFS(WIN,"P",AMOUNT,"&gt;0",BET_DATE,"&gt;="&amp;DATE(OFFSET(AG$31,FILT_YS,0),FILT_MS,FILT_DS),BET_DATE,"&lt;="&amp;DATE(OFFSET(AG$31,FILT_YE,0),FILT_ME,FILT_DE),CAPPER,OFFSET(AE$30,FILT_M_T,0)),
IF(AND(FILT_D=1,FILT_M_B&gt;1,FILT_M_S&gt;1,FILT_M_T=1,FILT_M_C=1),COUNTIFS(WIN,"P",AMOUNT,"&gt;0",BET_TYPE,OFFSET(AD$30,FILT_M_B,0),SPORT,OFFSET(AC$30,FILT_M_S,0)),
IF(AND(FILT_D=1,FILT_M_B&gt;1,FILT_M_S=1,FILT_M_T&gt;1,FILT_M_C=1),COUNTIFS(WIN,"P",AMOUNT,"&gt;0",BET_TYPE,OFFSET(AD$30,FILT_M_B,0),CAPPER,OFFSET(AE$30,FILT_M_T,0)),
IF(AND(FILT_D=1,FILT_M_B=1,FILT_M_S&gt;1,FILT_M_T&gt;1,FILT_M_C=1),COUNTIFS(WIN,"P",AMOUNT,"&gt;0",SPORT,OFFSET(AC$30,FILT_M_S,0),CAPPER,OFFSET(AE$30,FILT_M_T,0)),
IF(AND(FILT_D&gt;1,FILT_M_B&gt;1,FILT_M_S&gt;1,FILT_M_T=1,FILT_M_C=1),COUNTIFS(WIN,"P",AMOUNT,"&gt;0",BET_DATE,"&gt;="&amp;DATE(OFFSET(AG$31,FILT_YS,0),FILT_MS,FILT_DS),BET_DATE,"&lt;="&amp;DATE(OFFSET(AG$31,FILT_YE,0),FILT_ME,FILT_DE),BET_TYPE,OFFSET(AD$30,FILT_M_B,0),SPORT,OFFSET(AC$30,FILT_M_S,0)),
IF(AND(FILT_D=1,FILT_M_B&gt;1,FILT_M_S&gt;1,FILT_M_T&gt;1,FILT_M_C=1),COUNTIFS(WIN,"P",AMOUNT,"&gt;0",BET_TYPE,OFFSET(AD$30,FILT_M_B,0),SPORT,OFFSET(AC$30,FILT_M_S,0),CAPPER,OFFSET(AE$30,FILT_M_T,0)),
IF(AND(FILT_D&gt;1,FILT_M_B=1,FILT_M_S&gt;1,FILT_M_T&gt;1,FILT_M_C=1),COUNTIFS(WIN,"P",AMOUNT,"&gt;0",BET_DATE,"&gt;="&amp;DATE(OFFSET(AG$31,FILT_YS,0),FILT_MS,FILT_DS),BET_DATE,"&lt;="&amp;DATE(OFFSET(AG$31,FILT_YE,0),FILT_ME,FILT_DE),SPORT,OFFSET(AC$30,FILT_M_S,0),CAPPER,OFFSET(AE$30,FILT_M_T,0)),
IF(AND(FILT_D&gt;1,FILT_M_B&gt;1,FILT_M_S=1,FILT_M_T&gt;1,FILT_M_C=1),COUNTIFS(WIN,"P",AMOUNT,"&gt;0",BET_DATE,"&gt;="&amp;DATE(OFFSET(AG$31,FILT_YS,0),FILT_MS,FILT_DS),BET_DATE,"&lt;="&amp;DATE(OFFSET(AG$31,FILT_YE,0),FILT_ME,FILT_DE),BET_TYPE,OFFSET(AD$30,FILT_M_B,0),CAPPER,OFFSET(AE$30,FILT_M_T,0)),
IF(AND(FILT_D&gt;1,FILT_M_B&gt;1,FILT_M_S&gt;1,FILT_M_T&gt;1,FILT_M_C=1),COUNTIFS(WIN,"P",AMOUNT,"&gt;0",BET_DATE,"&gt;="&amp;DATE(OFFSET(AG$31,FILT_YS,0),FILT_MS,FILT_DS),BET_DATE,"&lt;="&amp;DATE(OFFSET(AG$31,FILT_YE,0),FILT_ME,FILT_DE),BET_TYPE,OFFSET(AD$30,FILT_M_B,0),SPORT,OFFSET(AC$30,FILT_M_S,0),CAPPER,OFFSET(AE$30,FILT_M_T,0)),
IF(AND(FILT_D=1,FILT_M_B=1,FILT_M_S=1,FILT_M_T=1,FILT_M_C&gt;1),COUNTIFS(WIN,"P",AMOUNT,"&gt;0",CUSTOM,OFFSET(AF$30,FILT_M_C,0)),
IF(AND(FILT_D&gt;1,FILT_M_B=1,FILT_M_S=1,FILT_M_T=1,FILT_M_C&gt;1),COUNTIFS(WIN,"P",AMOUNT,"&gt;0",CUSTOM,OFFSET(AF$30,FILT_M_C,0),BET_DATE,"&gt;="&amp;DATE(OFFSET(AG$31,FILT_YS,0),FILT_MS,FILT_DS),BET_DATE,"&lt;="&amp;DATE(OFFSET(AG$31,FILT_YE,0),FILT_ME,FILT_DE)),
IF(AND(FILT_D=1,FILT_M_B&gt;1,FILT_M_S=1,FILT_M_T=1,FILT_M_C&gt;1),COUNTIFS(WIN,"P",AMOUNT,"&gt;0",CUSTOM,OFFSET(AF$30,FILT_M_C,0),BET_TYPE,OFFSET(AD$30,FILT_M_B,0)),
IF(AND(FILT_D=1,FILT_M_B=1,FILT_M_S&gt;1,FILT_M_T=1,FILT_M_C&gt;1),COUNTIFS(WIN,"P",AMOUNT,"&gt;0",CUSTOM,OFFSET(AF$30,FILT_M_C,0),SPORT,OFFSET(AC$30,FILT_M_S,0)),
IF(AND(FILT_D=1,FILT_M_B=1,FILT_M_S=1,FILT_M_T&gt;1,FILT_M_C&gt;1),COUNTIFS(WIN,"P",AMOUNT,"&gt;0",CUSTOM,OFFSET(AF$30,FILT_M_C,0),CAPPER,OFFSET(AE$30,FILT_M_T,0)),
IF(AND(FILT_D&gt;1,FILT_M_B&gt;1,FILT_M_S=1,FILT_M_T=1,FILT_M_C&gt;1),COUNTIFS(WIN,"P",AMOUNT,"&gt;0",CUSTOM,OFFSET(AF$30,FILT_M_C,0),BET_DATE,"&gt;="&amp;DATE(OFFSET(AG$31,FILT_YS,0),FILT_MS,FILT_DS),BET_DATE,"&lt;="&amp;DATE(OFFSET(AG$31,FILT_YE,0),FILT_ME,FILT_DE),BET_TYPE,OFFSET(AD$30,FILT_M_B,0)),
IF(AND(FILT_D&gt;1,FILT_M_B=1,FILT_M_S&gt;1,FILT_M_T=1,FILT_M_C&gt;1),COUNTIFS(WIN,"P",AMOUNT,"&gt;0",CUSTOM,OFFSET(AF$30,FILT_M_C,0),BET_DATE,"&gt;="&amp;DATE(OFFSET(AG$31,FILT_YS,0),FILT_MS,FILT_DS),BET_DATE,"&lt;="&amp;DATE(OFFSET(AG$31,FILT_YE,0),FILT_ME,FILT_DE),SPORT,OFFSET(AC$30,FILT_M_S,0)),
IF(AND(FILT_D&gt;1,FILT_M_B=1,FILT_M_S=1,FILT_M_T&gt;1,FILT_M_C&gt;1),COUNTIFS(WIN,"P",AMOUNT,"&gt;0",CUSTOM,OFFSET(AF$30,FILT_M_C,0),BET_DATE,"&gt;="&amp;DATE(OFFSET(AG$31,FILT_YS,0),FILT_MS,FILT_DS),BET_DATE,"&lt;="&amp;DATE(OFFSET(AG$31,FILT_YE,0),FILT_ME,FILT_DE),CAPPER,OFFSET(AE$30,FILT_M_T,0)),
IF(AND(FILT_D=1,FILT_M_B&gt;1,FILT_M_S&gt;1,FILT_M_T=1,FILT_M_C&gt;1),COUNTIFS(WIN,"P",AMOUNT,"&gt;0",CUSTOM,OFFSET(AF$30,FILT_M_C,0),BET_TYPE,OFFSET(AD$30,FILT_M_B,0),SPORT,OFFSET(AC$30,FILT_M_S,0)),
IF(AND(FILT_D=1,FILT_M_B&gt;1,FILT_M_S=1,FILT_M_T&gt;1,FILT_M_C&gt;1),COUNTIFS(WIN,"P",AMOUNT,"&gt;0",CUSTOM,OFFSET(AF$30,FILT_M_C,0),BET_TYPE,OFFSET(AD$30,FILT_M_B,0),CAPPER,OFFSET(AE$30,FILT_M_T,0)),
IF(AND(FILT_D=1,FILT_M_B=1,FILT_M_S&gt;1,FILT_M_T&gt;1,FILT_M_C&gt;1),COUNTIFS(WIN,"P",AMOUNT,"&gt;0",CUSTOM,OFFSET(AF$30,FILT_M_C,0),SPORT,OFFSET(AC$30,FILT_M_S,0),CAPPER,OFFSET(AE$30,FILT_M_T,0)),
IF(AND(FILT_D&gt;1,FILT_M_B&gt;1,FILT_M_S&gt;1,FILT_M_T=1,FILT_M_C&gt;1),COUNTIFS(WIN,"P",AMOUNT,"&gt;0",CUSTOM,OFFSET(AF$30,FILT_M_C,0),BET_DATE,"&gt;="&amp;DATE(OFFSET(AG$31,FILT_YS,0),FILT_MS,FILT_DS),BET_DATE,"&lt;="&amp;DATE(OFFSET(AG$31,FILT_YE,0),FILT_ME,FILT_DE),BET_TYPE,OFFSET(AD$30,FILT_M_B,0),SPORT,OFFSET(AC$30,FILT_M_S,0)),
IF(AND(FILT_D=1,FILT_M_B&gt;1,FILT_M_S&gt;1,FILT_M_T&gt;1,FILT_M_C&gt;1),COUNTIFS(WIN,"P",AMOUNT,"&gt;0",CUSTOM,OFFSET(AF$30,FILT_M_C,0),BET_TYPE,OFFSET(AD$30,FILT_M_B,0),SPORT,OFFSET(AC$30,FILT_M_S,0),CAPPER,OFFSET(AE$30,FILT_M_T,0)),
IF(AND(FILT_D&gt;1,FILT_M_B=1,FILT_M_S&gt;1,FILT_M_T&gt;1,FILT_M_C&gt;1),COUNTIFS(WIN,"P",AMOUNT,"&gt;0",CUSTOM,OFFSET(AF$30,FILT_M_C,0),BET_DATE,"&gt;="&amp;DATE(OFFSET(AG$31,FILT_YS,0),FILT_MS,FILT_DS),BET_DATE,"&lt;="&amp;DATE(OFFSET(AG$31,FILT_YE,0),FILT_ME,FILT_DE),SPORT,OFFSET(AC$30,FILT_M_S,0),CAPPER,OFFSET(AE$30,FILT_M_T,0)),
IF(AND(FILT_D&gt;1,FILT_M_B&gt;1,FILT_M_S=1,FILT_M_T&gt;1,FILT_M_C&gt;1),COUNTIFS(WIN,"P",AMOUNT,"&gt;0",CUSTOM,OFFSET(AF$30,FILT_M_C,0),BET_DATE,"&gt;="&amp;DATE(OFFSET(AG$31,FILT_YS,0),FILT_MS,FILT_DS),BET_DATE,"&lt;="&amp;DATE(OFFSET(AG$31,FILT_YE,0),FILT_ME,FILT_DE),BET_TYPE,OFFSET(AD$30,FILT_M_B,0),CAPPER,OFFSET(AE$30,FILT_M_T,0)),
IF(AND(FILT_D&gt;1,FILT_M_B&gt;1,FILT_M_S&gt;1,FILT_M_T&gt;1,FILT_M_C&gt;1),COUNTIFS(WIN,"P",AMOUNT,"&gt;0",CUSTOM,OFFSET(AF$30,FILT_M_C,0),BET_DATE,"&gt;="&amp;DATE(OFFSET(AG$31,FILT_YS,0),FILT_MS,FILT_DS),BET_DATE,"&lt;="&amp;DATE(OFFSET(AG$31,FILT_YE,0),FILT_ME,FILT_DE),BET_TYPE,OFFSET(AD$30,FILT_M_B,0),SPORT,OFFSET(AC$30,FILT_M_S,0),CAPPER,OFFSET(AE$30,FILT_M_T,0)),
""))))))))))))))))))))))))))))))))</f>
        <v>2</v>
      </c>
      <c r="R21" s="311" t="s">
        <v>308</v>
      </c>
      <c r="Z21" s="125"/>
      <c r="AA21" s="192" t="s">
        <v>399</v>
      </c>
      <c r="AB21" s="193">
        <f ca="1">DATE(OFFSET(AG$31,FILT_YS,0),FILT_MS,FILT_DS)</f>
        <v>40909</v>
      </c>
      <c r="AC21" s="1"/>
      <c r="AD21" s="1"/>
      <c r="AE21" s="1"/>
      <c r="AF21" s="1"/>
    </row>
    <row r="22" spans="1:35" ht="18" customHeight="1" x14ac:dyDescent="0.2">
      <c r="A22" s="42" t="s">
        <v>100</v>
      </c>
      <c r="B22" s="104">
        <v>31</v>
      </c>
      <c r="C22" s="103">
        <v>12</v>
      </c>
      <c r="D22" s="103">
        <v>1</v>
      </c>
      <c r="E22" s="302"/>
      <c r="F22" s="170" t="s">
        <v>74</v>
      </c>
      <c r="G22" s="172"/>
      <c r="H22" s="171"/>
      <c r="I22" s="164">
        <f ca="1">IF(AND(FILT_D=1,FILT_M_B=1,FILT_M_S=1,FILT_M_T=1,FILT_M_C=1),COUNTIFS(WIN,"HW"),
IF(AND(FILT_D&gt;1,FILT_M_B=1,FILT_M_S=1,FILT_M_T=1,FILT_M_C=1),COUNTIFS(WIN,"HW",BET_DATE,"&gt;="&amp;DATE(OFFSET(AG$31,FILT_YS,0),FILT_MS,FILT_DS),BET_DATE,"&lt;="&amp;DATE(OFFSET(AG$31,FILT_YE,0),FILT_ME,FILT_DE)),
IF(AND(FILT_D=1,FILT_M_B&gt;1,FILT_M_S=1,FILT_M_T=1,FILT_M_C=1),COUNTIFS(WIN,"HW",BET_TYPE,OFFSET(AD$30,FILT_M_B,0)),
IF(AND(FILT_D=1,FILT_M_B=1,FILT_M_S&gt;1,FILT_M_T=1,FILT_M_C=1),COUNTIFS(WIN,"HW",SPORT,OFFSET(AC$30,FILT_M_S,0)),
IF(AND(FILT_D=1,FILT_M_B=1,FILT_M_S=1,FILT_M_T&gt;1,FILT_M_C=1),COUNTIFS(WIN,"HW",CAPPER,OFFSET(AE$30,FILT_M_T,0)),
IF(AND(FILT_D&gt;1,FILT_M_B&gt;1,FILT_M_S=1,FILT_M_T=1,FILT_M_C=1),COUNTIFS(WIN,"HW",BET_DATE,"&gt;="&amp;DATE(OFFSET(AG$31,FILT_YS,0),FILT_MS,FILT_DS),BET_DATE,"&lt;="&amp;DATE(OFFSET(AG$31,FILT_YE,0),FILT_ME,FILT_DE),BET_TYPE,OFFSET(AD$30,FILT_M_B,0)),
IF(AND(FILT_D&gt;1,FILT_M_B=1,FILT_M_S&gt;1,FILT_M_T=1,FILT_M_C=1),COUNTIFS(WIN,"HW",BET_DATE,"&gt;="&amp;DATE(OFFSET(AG$31,FILT_YS,0),FILT_MS,FILT_DS),BET_DATE,"&lt;="&amp;DATE(OFFSET(AG$31,FILT_YE,0),FILT_ME,FILT_DE),SPORT,OFFSET(AC$30,FILT_M_S,0)),
IF(AND(FILT_D&gt;1,FILT_M_B=1,FILT_M_S=1,FILT_M_T&gt;1,FILT_M_C=1),COUNTIFS(WIN,"HW",BET_DATE,"&gt;="&amp;DATE(OFFSET(AG$31,FILT_YS,0),FILT_MS,FILT_DS),BET_DATE,"&lt;="&amp;DATE(OFFSET(AG$31,FILT_YE,0),FILT_ME,FILT_DE),CAPPER,OFFSET(AE$30,FILT_M_T,0)),
IF(AND(FILT_D=1,FILT_M_B&gt;1,FILT_M_S&gt;1,FILT_M_T=1,FILT_M_C=1),COUNTIFS(WIN,"HW",BET_TYPE,OFFSET(AD$30,FILT_M_B,0),SPORT,OFFSET(AC$30,FILT_M_S,0)),
IF(AND(FILT_D=1,FILT_M_B&gt;1,FILT_M_S=1,FILT_M_T&gt;1,FILT_M_C=1),COUNTIFS(WIN,"HW",BET_TYPE,OFFSET(AD$30,FILT_M_B,0),CAPPER,OFFSET(AE$30,FILT_M_T,0)),
IF(AND(FILT_D=1,FILT_M_B=1,FILT_M_S&gt;1,FILT_M_T&gt;1,FILT_M_C=1),COUNTIFS(WIN,"HW",SPORT,OFFSET(AC$30,FILT_M_S,0),CAPPER,OFFSET(AE$30,FILT_M_T,0)),
IF(AND(FILT_D&gt;1,FILT_M_B&gt;1,FILT_M_S&gt;1,FILT_M_T=1,FILT_M_C=1),COUNTIFS(WIN,"HW",BET_DATE,"&gt;="&amp;DATE(OFFSET(AG$31,FILT_YS,0),FILT_MS,FILT_DS),BET_DATE,"&lt;="&amp;DATE(OFFSET(AG$31,FILT_YE,0),FILT_ME,FILT_DE),BET_TYPE,OFFSET(AD$30,FILT_M_B,0),SPORT,OFFSET(AC$30,FILT_M_S,0)),
IF(AND(FILT_D=1,FILT_M_B&gt;1,FILT_M_S&gt;1,FILT_M_T&gt;1,FILT_M_C=1),COUNTIFS(WIN,"HW",BET_TYPE,OFFSET(AD$30,FILT_M_B,0),SPORT,OFFSET(AC$30,FILT_M_S,0),CAPPER,OFFSET(AE$30,FILT_M_T,0)),
IF(AND(FILT_D&gt;1,FILT_M_B=1,FILT_M_S&gt;1,FILT_M_T&gt;1,FILT_M_C=1),COUNTIFS(WIN,"HW",BET_DATE,"&gt;="&amp;DATE(OFFSET(AG$31,FILT_YS,0),FILT_MS,FILT_DS),BET_DATE,"&lt;="&amp;DATE(OFFSET(AG$31,FILT_YE,0),FILT_ME,FILT_DE),SPORT,OFFSET(AC$30,FILT_M_S,0),CAPPER,OFFSET(AE$30,FILT_M_T,0)),
IF(AND(FILT_D&gt;1,FILT_M_B&gt;1,FILT_M_S=1,FILT_M_T&gt;1,FILT_M_C=1),COUNTIFS(WIN,"HW",BET_DATE,"&gt;="&amp;DATE(OFFSET(AG$31,FILT_YS,0),FILT_MS,FILT_DS),BET_DATE,"&lt;="&amp;DATE(OFFSET(AG$31,FILT_YE,0),FILT_ME,FILT_DE),BET_TYPE,OFFSET(AD$30,FILT_M_B,0),CAPPER,OFFSET(AE$30,FILT_M_T,0)),
IF(AND(FILT_D&gt;1,FILT_M_B&gt;1,FILT_M_S&gt;1,FILT_M_T&gt;1,FILT_M_C=1),COUNTIFS(WIN,"HW",BET_DATE,"&gt;="&amp;DATE(OFFSET(AG$31,FILT_YS,0),FILT_MS,FILT_DS),BET_DATE,"&lt;="&amp;DATE(OFFSET(AG$31,FILT_YE,0),FILT_ME,FILT_DE),BET_TYPE,OFFSET(AD$30,FILT_M_B,0),SPORT,OFFSET(AC$30,FILT_M_S,0),CAPPER,OFFSET(AE$30,FILT_M_T,0)),
IF(AND(FILT_D=1,FILT_M_B=1,FILT_M_S=1,FILT_M_T=1,FILT_M_C&gt;1),COUNTIFS(WIN,"HW",CUSTOM,OFFSET(AF$30,FILT_M_C,0)),
IF(AND(FILT_D&gt;1,FILT_M_B=1,FILT_M_S=1,FILT_M_T=1,FILT_M_C&gt;1),COUNTIFS(WIN,"HW",CUSTOM,OFFSET(AF$30,FILT_M_C,0),BET_DATE,"&gt;="&amp;DATE(OFFSET(AG$31,FILT_YS,0),FILT_MS,FILT_DS),BET_DATE,"&lt;="&amp;DATE(OFFSET(AG$31,FILT_YE,0),FILT_ME,FILT_DE)),
IF(AND(FILT_D=1,FILT_M_B&gt;1,FILT_M_S=1,FILT_M_T=1,FILT_M_C&gt;1),COUNTIFS(WIN,"HW",CUSTOM,OFFSET(AF$30,FILT_M_C,0),BET_TYPE,OFFSET(AD$30,FILT_M_B,0)),
IF(AND(FILT_D=1,FILT_M_B=1,FILT_M_S&gt;1,FILT_M_T=1,FILT_M_C&gt;1),COUNTIFS(WIN,"HW",CUSTOM,OFFSET(AF$30,FILT_M_C,0),SPORT,OFFSET(AC$30,FILT_M_S,0)),
IF(AND(FILT_D=1,FILT_M_B=1,FILT_M_S=1,FILT_M_T&gt;1,FILT_M_C&gt;1),COUNTIFS(WIN,"HW",CUSTOM,OFFSET(AF$30,FILT_M_C,0),CAPPER,OFFSET(AE$30,FILT_M_T,0)),
IF(AND(FILT_D&gt;1,FILT_M_B&gt;1,FILT_M_S=1,FILT_M_T=1,FILT_M_C&gt;1),COUNTIFS(WIN,"HW",CUSTOM,OFFSET(AF$30,FILT_M_C,0),BET_DATE,"&gt;="&amp;DATE(OFFSET(AG$31,FILT_YS,0),FILT_MS,FILT_DS),BET_DATE,"&lt;="&amp;DATE(OFFSET(AG$31,FILT_YE,0),FILT_ME,FILT_DE),BET_TYPE,OFFSET(AD$30,FILT_M_B,0)),
IF(AND(FILT_D&gt;1,FILT_M_B=1,FILT_M_S&gt;1,FILT_M_T=1,FILT_M_C&gt;1),COUNTIFS(WIN,"HW",CUSTOM,OFFSET(AF$30,FILT_M_C,0),BET_DATE,"&gt;="&amp;DATE(OFFSET(AG$31,FILT_YS,0),FILT_MS,FILT_DS),BET_DATE,"&lt;="&amp;DATE(OFFSET(AG$31,FILT_YE,0),FILT_ME,FILT_DE),SPORT,OFFSET(AC$30,FILT_M_S,0)),
IF(AND(FILT_D&gt;1,FILT_M_B=1,FILT_M_S=1,FILT_M_T&gt;1,FILT_M_C&gt;1),COUNTIFS(WIN,"HW",CUSTOM,OFFSET(AF$30,FILT_M_C,0),BET_DATE,"&gt;="&amp;DATE(OFFSET(AG$31,FILT_YS,0),FILT_MS,FILT_DS),BET_DATE,"&lt;="&amp;DATE(OFFSET(AG$31,FILT_YE,0),FILT_ME,FILT_DE),CAPPER,OFFSET(AE$30,FILT_M_T,0)),
IF(AND(FILT_D=1,FILT_M_B&gt;1,FILT_M_S&gt;1,FILT_M_T=1,FILT_M_C&gt;1),COUNTIFS(WIN,"HW",CUSTOM,OFFSET(AF$30,FILT_M_C,0),BET_TYPE,OFFSET(AD$30,FILT_M_B,0),SPORT,OFFSET(AC$30,FILT_M_S,0)),
IF(AND(FILT_D=1,FILT_M_B&gt;1,FILT_M_S=1,FILT_M_T&gt;1,FILT_M_C&gt;1),COUNTIFS(WIN,"HW",CUSTOM,OFFSET(AF$30,FILT_M_C,0),BET_TYPE,OFFSET(AD$30,FILT_M_B,0),CAPPER,OFFSET(AE$30,FILT_M_T,0)),
IF(AND(FILT_D=1,FILT_M_B=1,FILT_M_S&gt;1,FILT_M_T&gt;1,FILT_M_C&gt;1),COUNTIFS(WIN,"HW",CUSTOM,OFFSET(AF$30,FILT_M_C,0),SPORT,OFFSET(AC$30,FILT_M_S,0),CAPPER,OFFSET(AE$30,FILT_M_T,0)),
IF(AND(FILT_D&gt;1,FILT_M_B&gt;1,FILT_M_S&gt;1,FILT_M_T=1,FILT_M_C&gt;1),COUNTIFS(WIN,"HW",CUSTOM,OFFSET(AF$30,FILT_M_C,0),BET_DATE,"&gt;="&amp;DATE(OFFSET(AG$31,FILT_YS,0),FILT_MS,FILT_DS),BET_DATE,"&lt;="&amp;DATE(OFFSET(AG$31,FILT_YE,0),FILT_ME,FILT_DE),BET_TYPE,OFFSET(AD$30,FILT_M_B,0),SPORT,OFFSET(AC$30,FILT_M_S,0)),
IF(AND(FILT_D=1,FILT_M_B&gt;1,FILT_M_S&gt;1,FILT_M_T&gt;1,FILT_M_C&gt;1),COUNTIFS(WIN,"HW",CUSTOM,OFFSET(AF$30,FILT_M_C,0),BET_TYPE,OFFSET(AD$30,FILT_M_B,0),SPORT,OFFSET(AC$30,FILT_M_S,0),CAPPER,OFFSET(AE$30,FILT_M_T,0)),
IF(AND(FILT_D&gt;1,FILT_M_B=1,FILT_M_S&gt;1,FILT_M_T&gt;1,FILT_M_C&gt;1),COUNTIFS(WIN,"HW",CUSTOM,OFFSET(AF$30,FILT_M_C,0),BET_DATE,"&gt;="&amp;DATE(OFFSET(AG$31,FILT_YS,0),FILT_MS,FILT_DS),BET_DATE,"&lt;="&amp;DATE(OFFSET(AG$31,FILT_YE,0),FILT_ME,FILT_DE),SPORT,OFFSET(AC$30,FILT_M_S,0),CAPPER,OFFSET(AE$30,FILT_M_T,0)),
IF(AND(FILT_D&gt;1,FILT_M_B&gt;1,FILT_M_S=1,FILT_M_T&gt;1,FILT_M_C&gt;1),COUNTIFS(WIN,"HW",CUSTOM,OFFSET(AF$30,FILT_M_C,0),BET_DATE,"&gt;="&amp;DATE(OFFSET(AG$31,FILT_YS,0),FILT_MS,FILT_DS),BET_DATE,"&lt;="&amp;DATE(OFFSET(AG$31,FILT_YE,0),FILT_ME,FILT_DE),BET_TYPE,OFFSET(AD$30,FILT_M_B,0),CAPPER,OFFSET(AE$30,FILT_M_T,0)),
IF(AND(FILT_D&gt;1,FILT_M_B&gt;1,FILT_M_S&gt;1,FILT_M_T&gt;1,FILT_M_C&gt;1),COUNTIFS(WIN,"HW",CUSTOM,OFFSET(AF$30,FILT_M_C,0),BET_DATE,"&gt;="&amp;DATE(OFFSET(AG$31,FILT_YS,0),FILT_MS,FILT_DS),BET_DATE,"&lt;="&amp;DATE(OFFSET(AG$31,FILT_YE,0),FILT_ME,FILT_DE),BET_TYPE,OFFSET(AD$30,FILT_M_B,0),SPORT,OFFSET(AC$30,FILT_M_S,0),CAPPER,OFFSET(AE$30,FILT_M_T,0)),
""))))))))))))))))))))))))))))))))</f>
        <v>1</v>
      </c>
      <c r="J22" s="165">
        <f t="shared" ca="1" si="0"/>
        <v>7.6923076923076927E-2</v>
      </c>
      <c r="K22" s="38"/>
      <c r="L22" s="302"/>
      <c r="M22" s="170" t="s">
        <v>133</v>
      </c>
      <c r="N22" s="205"/>
      <c r="O22" s="238">
        <f ca="1">IF(AND(FILT_D=1,FILT_M_B=1,FILT_M_S=1,FILT_M_T=1,FILT_M_C=1),SUMIFS(AT_RISK,WIN,"P"),
IF(AND(FILT_D&gt;1,FILT_M_B=1,FILT_M_S=1,FILT_M_T=1,FILT_M_C=1),SUMIFS(AT_RISK,WIN,"P",BET_DATE,"&gt;="&amp;DATE(OFFSET(AG$31,FILT_YS,0),FILT_MS,FILT_DS),BET_DATE,"&lt;="&amp;DATE(OFFSET(AG$31,FILT_YE,0),FILT_ME,FILT_DE)),
IF(AND(FILT_D=1,FILT_M_B&gt;1,FILT_M_S=1,FILT_M_T=1,FILT_M_C=1),SUMIFS(AT_RISK,WIN,"P",BET_TYPE,OFFSET(AD$30,FILT_M_B,0)),
IF(AND(FILT_D=1,FILT_M_B=1,FILT_M_S&gt;1,FILT_M_T=1,FILT_M_C=1),SUMIFS(AT_RISK,WIN,"P",SPORT,OFFSET(AC$30,FILT_M_S,0)),
IF(AND(FILT_D=1,FILT_M_B=1,FILT_M_S=1,FILT_M_T&gt;1,FILT_M_C=1),SUMIFS(AT_RISK,WIN,"P",CAPPER,OFFSET(AE$30,FILT_M_T,0)),
IF(AND(FILT_D&gt;1,FILT_M_B&gt;1,FILT_M_S=1,FILT_M_T=1,FILT_M_C=1),SUMIFS(AT_RISK,WIN,"P",BET_DATE,"&gt;="&amp;DATE(OFFSET(AG$31,FILT_YS,0),FILT_MS,FILT_DS),BET_DATE,"&lt;="&amp;DATE(OFFSET(AG$31,FILT_YE,0),FILT_ME,FILT_DE),BET_TYPE,OFFSET(AD$30,FILT_M_B,0)),
IF(AND(FILT_D&gt;1,FILT_M_B=1,FILT_M_S&gt;1,FILT_M_T=1,FILT_M_C=1),SUMIFS(AT_RISK,WIN,"P",BET_DATE,"&gt;="&amp;DATE(OFFSET(AG$31,FILT_YS,0),FILT_MS,FILT_DS),BET_DATE,"&lt;="&amp;DATE(OFFSET(AG$31,FILT_YE,0),FILT_ME,FILT_DE),SPORT,OFFSET(AC$30,FILT_M_S,0)),
IF(AND(FILT_D&gt;1,FILT_M_B=1,FILT_M_S=1,FILT_M_T&gt;1,FILT_M_C=1),SUMIFS(AT_RISK,WIN,"P",BET_DATE,"&gt;="&amp;DATE(OFFSET(AG$31,FILT_YS,0),FILT_MS,FILT_DS),BET_DATE,"&lt;="&amp;DATE(OFFSET(AG$31,FILT_YE,0),FILT_ME,FILT_DE),CAPPER,OFFSET(AE$30,FILT_M_T,0)),
IF(AND(FILT_D=1,FILT_M_B&gt;1,FILT_M_S&gt;1,FILT_M_T=1,FILT_M_C=1),SUMIFS(AT_RISK,WIN,"P",BET_TYPE,OFFSET(AD$30,FILT_M_B,0),SPORT,OFFSET(AC$30,FILT_M_S,0)),
IF(AND(FILT_D=1,FILT_M_B&gt;1,FILT_M_S=1,FILT_M_T&gt;1,FILT_M_C=1),SUMIFS(AT_RISK,WIN,"P",BET_TYPE,OFFSET(AD$30,FILT_M_B,0),CAPPER,OFFSET(AE$30,FILT_M_T,0)),
IF(AND(FILT_D=1,FILT_M_B=1,FILT_M_S&gt;1,FILT_M_T&gt;1,FILT_M_C=1),SUMIFS(AT_RISK,WIN,"P",SPORT,OFFSET(AC$30,FILT_M_S,0),CAPPER,OFFSET(AE$30,FILT_M_T,0)),
IF(AND(FILT_D&gt;1,FILT_M_B&gt;1,FILT_M_S&gt;1,FILT_M_T=1,FILT_M_C=1),SUMIFS(AT_RISK,WIN,"P",BET_DATE,"&gt;="&amp;DATE(OFFSET(AG$31,FILT_YS,0),FILT_MS,FILT_DS),BET_DATE,"&lt;="&amp;DATE(OFFSET(AG$31,FILT_YE,0),FILT_ME,FILT_DE),BET_TYPE,OFFSET(AD$30,FILT_M_B,0),SPORT,OFFSET(AC$30,FILT_M_S,0)),
IF(AND(FILT_D=1,FILT_M_B&gt;1,FILT_M_S&gt;1,FILT_M_T&gt;1,FILT_M_C=1),SUMIFS(AT_RISK,WIN,"P",BET_TYPE,OFFSET(AD$30,FILT_M_B,0),SPORT,OFFSET(AC$30,FILT_M_S,0),CAPPER,OFFSET(AE$30,FILT_M_T,0)),
IF(AND(FILT_D&gt;1,FILT_M_B=1,FILT_M_S&gt;1,FILT_M_T&gt;1,FILT_M_C=1),SUMIFS(AT_RISK,WIN,"P",BET_DATE,"&gt;="&amp;DATE(OFFSET(AG$31,FILT_YS,0),FILT_MS,FILT_DS),BET_DATE,"&lt;="&amp;DATE(OFFSET(AG$31,FILT_YE,0),FILT_ME,FILT_DE),SPORT,OFFSET(AC$30,FILT_M_S,0),CAPPER,OFFSET(AE$30,FILT_M_T,0)),
IF(AND(FILT_D&gt;1,FILT_M_B&gt;1,FILT_M_S=1,FILT_M_T&gt;1,FILT_M_C=1),SUMIFS(AT_RISK,WIN,"P",BET_DATE,"&gt;="&amp;DATE(OFFSET(AG$31,FILT_YS,0),FILT_MS,FILT_DS),BET_DATE,"&lt;="&amp;DATE(OFFSET(AG$31,FILT_YE,0),FILT_ME,FILT_DE),BET_TYPE,OFFSET(AD$30,FILT_M_B,0),CAPPER,OFFSET(AE$30,FILT_M_T,0)),
IF(AND(FILT_D&gt;1,FILT_M_B&gt;1,FILT_M_S&gt;1,FILT_M_T&gt;1,FILT_M_C=1),SUMIFS(AT_RISK,WIN,"P",BET_DATE,"&gt;="&amp;DATE(OFFSET(AG$31,FILT_YS,0),FILT_MS,FILT_DS),BET_DATE,"&lt;="&amp;DATE(OFFSET(AG$31,FILT_YE,0),FILT_ME,FILT_DE),BET_TYPE,OFFSET(AD$30,FILT_M_B,0),SPORT,OFFSET(AC$30,FILT_M_S,0),CAPPER,OFFSET(AE$30,FILT_M_T,0)),
IF(AND(FILT_D=1,FILT_M_B=1,FILT_M_S=1,FILT_M_T=1,FILT_M_C&gt;1),SUMIFS(AT_RISK,WIN,"P",CUSTOM,OFFSET(AF$30,FILT_M_C,0)),
IF(AND(FILT_D&gt;1,FILT_M_B=1,FILT_M_S=1,FILT_M_T=1,FILT_M_C&gt;1),SUMIFS(AT_RISK,WIN,"P",CUSTOM,OFFSET(AF$30,FILT_M_C,0),BET_DATE,"&gt;="&amp;DATE(OFFSET(AG$31,FILT_YS,0),FILT_MS,FILT_DS),BET_DATE,"&lt;="&amp;DATE(OFFSET(AG$31,FILT_YE,0),FILT_ME,FILT_DE)),
IF(AND(FILT_D=1,FILT_M_B&gt;1,FILT_M_S=1,FILT_M_T=1,FILT_M_C&gt;1),SUMIFS(AT_RISK,WIN,"P",CUSTOM,OFFSET(AF$30,FILT_M_C,0),BET_TYPE,OFFSET(AD$30,FILT_M_B,0)),
IF(AND(FILT_D=1,FILT_M_B=1,FILT_M_S&gt;1,FILT_M_T=1,FILT_M_C&gt;1),SUMIFS(AT_RISK,WIN,"P",CUSTOM,OFFSET(AF$30,FILT_M_C,0),SPORT,OFFSET(AC$30,FILT_M_S,0)),
IF(AND(FILT_D=1,FILT_M_B=1,FILT_M_S=1,FILT_M_T&gt;1,FILT_M_C&gt;1),SUMIFS(AT_RISK,WIN,"P",CUSTOM,OFFSET(AF$30,FILT_M_C,0),CAPPER,OFFSET(AE$30,FILT_M_T,0)),
IF(AND(FILT_D&gt;1,FILT_M_B&gt;1,FILT_M_S=1,FILT_M_T=1,FILT_M_C&gt;1),SUMIFS(AT_RISK,WIN,"P",CUSTOM,OFFSET(AF$30,FILT_M_C,0),BET_DATE,"&gt;="&amp;DATE(OFFSET(AG$31,FILT_YS,0),FILT_MS,FILT_DS),BET_DATE,"&lt;="&amp;DATE(OFFSET(AG$31,FILT_YE,0),FILT_ME,FILT_DE),BET_TYPE,OFFSET(AD$30,FILT_M_B,0)),
IF(AND(FILT_D&gt;1,FILT_M_B=1,FILT_M_S&gt;1,FILT_M_T=1,FILT_M_C&gt;1),SUMIFS(AT_RISK,WIN,"P",CUSTOM,OFFSET(AF$30,FILT_M_C,0),BET_DATE,"&gt;="&amp;DATE(OFFSET(AG$31,FILT_YS,0),FILT_MS,FILT_DS),BET_DATE,"&lt;="&amp;DATE(OFFSET(AG$31,FILT_YE,0),FILT_ME,FILT_DE),SPORT,OFFSET(AC$30,FILT_M_S,0)),
IF(AND(FILT_D&gt;1,FILT_M_B=1,FILT_M_S=1,FILT_M_T&gt;1,FILT_M_C&gt;1),SUMIFS(AT_RISK,WIN,"P",CUSTOM,OFFSET(AF$30,FILT_M_C,0),BET_DATE,"&gt;="&amp;DATE(OFFSET(AG$31,FILT_YS,0),FILT_MS,FILT_DS),BET_DATE,"&lt;="&amp;DATE(OFFSET(AG$31,FILT_YE,0),FILT_ME,FILT_DE),CAPPER,OFFSET(AE$30,FILT_M_T,0)),
IF(AND(FILT_D=1,FILT_M_B&gt;1,FILT_M_S&gt;1,FILT_M_T=1,FILT_M_C&gt;1),SUMIFS(AT_RISK,WIN,"P",CUSTOM,OFFSET(AF$30,FILT_M_C,0),BET_TYPE,OFFSET(AD$30,FILT_M_B,0),SPORT,OFFSET(AC$30,FILT_M_S,0)),
IF(AND(FILT_D=1,FILT_M_B&gt;1,FILT_M_S=1,FILT_M_T&gt;1,FILT_M_C&gt;1),SUMIFS(AT_RISK,WIN,"P",CUSTOM,OFFSET(AF$30,FILT_M_C,0),BET_TYPE,OFFSET(AD$30,FILT_M_B,0),CAPPER,OFFSET(AE$30,FILT_M_T,0)),
IF(AND(FILT_D=1,FILT_M_B=1,FILT_M_S&gt;1,FILT_M_T&gt;1,FILT_M_C&gt;1),SUMIFS(AT_RISK,WIN,"P",CUSTOM,OFFSET(AF$30,FILT_M_C,0),SPORT,OFFSET(AC$30,FILT_M_S,0),CAPPER,OFFSET(AE$30,FILT_M_T,0)),
IF(AND(FILT_D&gt;1,FILT_M_B&gt;1,FILT_M_S&gt;1,FILT_M_T=1,FILT_M_C&gt;1),SUMIFS(AT_RISK,WIN,"P",CUSTOM,OFFSET(AF$30,FILT_M_C,0),BET_DATE,"&gt;="&amp;DATE(OFFSET(AG$31,FILT_YS,0),FILT_MS,FILT_DS),BET_DATE,"&lt;="&amp;DATE(OFFSET(AG$31,FILT_YE,0),FILT_ME,FILT_DE),BET_TYPE,OFFSET(AD$30,FILT_M_B,0),SPORT,OFFSET(AC$30,FILT_M_S,0)),
IF(AND(FILT_D=1,FILT_M_B&gt;1,FILT_M_S&gt;1,FILT_M_T&gt;1,FILT_M_C&gt;1),SUMIFS(AT_RISK,WIN,"P",CUSTOM,OFFSET(AF$30,FILT_M_C,0),BET_TYPE,OFFSET(AD$30,FILT_M_B,0),SPORT,OFFSET(AC$30,FILT_M_S,0),CAPPER,OFFSET(AE$30,FILT_M_T,0)),
IF(AND(FILT_D&gt;1,FILT_M_B=1,FILT_M_S&gt;1,FILT_M_T&gt;1,FILT_M_C&gt;1),SUMIFS(AT_RISK,WIN,"P",CUSTOM,OFFSET(AF$30,FILT_M_C,0),BET_DATE,"&gt;="&amp;DATE(OFFSET(AG$31,FILT_YS,0),FILT_MS,FILT_DS),BET_DATE,"&lt;="&amp;DATE(OFFSET(AG$31,FILT_YE,0),FILT_ME,FILT_DE),SPORT,OFFSET(AC$30,FILT_M_S,0),CAPPER,OFFSET(AE$30,FILT_M_T,0)),
IF(AND(FILT_D&gt;1,FILT_M_B&gt;1,FILT_M_S=1,FILT_M_T&gt;1,FILT_M_C&gt;1),SUMIFS(AT_RISK,WIN,"P",CUSTOM,OFFSET(AF$30,FILT_M_C,0),BET_DATE,"&gt;="&amp;DATE(OFFSET(AG$31,FILT_YS,0),FILT_MS,FILT_DS),BET_DATE,"&lt;="&amp;DATE(OFFSET(AG$31,FILT_YE,0),FILT_ME,FILT_DE),BET_TYPE,OFFSET(AD$30,FILT_M_B,0),CAPPER,OFFSET(AE$30,FILT_M_T,0)),
IF(AND(FILT_D&gt;1,FILT_M_B&gt;1,FILT_M_S&gt;1,FILT_M_T&gt;1,FILT_M_C&gt;1),SUMIFS(AT_RISK,WIN,"P",CUSTOM,OFFSET(AF$30,FILT_M_C,0),BET_DATE,"&gt;="&amp;DATE(OFFSET(AG$31,FILT_YS,0),FILT_MS,FILT_DS),BET_DATE,"&lt;="&amp;DATE(OFFSET(AG$31,FILT_YE,0),FILT_ME,FILT_DE),BET_TYPE,OFFSET(AD$30,FILT_M_B,0),SPORT,OFFSET(AC$30,FILT_M_S,0),CAPPER,OFFSET(AE$30,FILT_M_T,0)),
""))))))))))))))))))))))))))))))))</f>
        <v>10</v>
      </c>
      <c r="R22" s="311"/>
      <c r="U22" s="293" t="s">
        <v>31</v>
      </c>
      <c r="V22" s="294"/>
      <c r="W22" s="200" t="s">
        <v>30</v>
      </c>
      <c r="X22" s="211" t="s">
        <v>32</v>
      </c>
      <c r="AA22" s="192" t="s">
        <v>400</v>
      </c>
      <c r="AB22" s="193">
        <f ca="1">DATE(OFFSET(AG$31,FILT_YE,0),FILT_ME,FILT_DE)</f>
        <v>41274</v>
      </c>
      <c r="AG22" s="191"/>
    </row>
    <row r="23" spans="1:35" ht="18" customHeight="1" x14ac:dyDescent="0.2">
      <c r="A23" s="42" t="s">
        <v>95</v>
      </c>
      <c r="B23" s="220">
        <f>IF(FILT_M&lt;&gt;1,C23,1)</f>
        <v>1</v>
      </c>
      <c r="C23" s="219">
        <v>1</v>
      </c>
      <c r="E23" s="302"/>
      <c r="F23" s="170" t="s">
        <v>75</v>
      </c>
      <c r="G23" s="183"/>
      <c r="H23" s="171"/>
      <c r="I23" s="164">
        <f ca="1">IF(AND(FILT_D=1,FILT_M_B=1,FILT_M_S=1,FILT_M_T=1,FILT_M_C=1),COUNTIFS(WIN,"HL"),
IF(AND(FILT_D&gt;1,FILT_M_B=1,FILT_M_S=1,FILT_M_T=1,FILT_M_C=1),COUNTIFS(WIN,"HL",BET_DATE,"&gt;="&amp;DATE(OFFSET(AG$31,FILT_YS,0),FILT_MS,FILT_DS),BET_DATE,"&lt;="&amp;DATE(OFFSET(AG$31,FILT_YE,0),FILT_ME,FILT_DE)),
IF(AND(FILT_D=1,FILT_M_B&gt;1,FILT_M_S=1,FILT_M_T=1,FILT_M_C=1),COUNTIFS(WIN,"HL",BET_TYPE,OFFSET(AD$30,FILT_M_B,0)),
IF(AND(FILT_D=1,FILT_M_B=1,FILT_M_S&gt;1,FILT_M_T=1,FILT_M_C=1),COUNTIFS(WIN,"HL",SPORT,OFFSET(AC$30,FILT_M_S,0)),
IF(AND(FILT_D=1,FILT_M_B=1,FILT_M_S=1,FILT_M_T&gt;1,FILT_M_C=1),COUNTIFS(WIN,"HL",CAPPER,OFFSET(AE$30,FILT_M_T,0)),
IF(AND(FILT_D&gt;1,FILT_M_B&gt;1,FILT_M_S=1,FILT_M_T=1,FILT_M_C=1),COUNTIFS(WIN,"HL",BET_DATE,"&gt;="&amp;DATE(OFFSET(AG$31,FILT_YS,0),FILT_MS,FILT_DS),BET_DATE,"&lt;="&amp;DATE(OFFSET(AG$31,FILT_YE,0),FILT_ME,FILT_DE),BET_TYPE,OFFSET(AD$30,FILT_M_B,0)),
IF(AND(FILT_D&gt;1,FILT_M_B=1,FILT_M_S&gt;1,FILT_M_T=1,FILT_M_C=1),COUNTIFS(WIN,"HL",BET_DATE,"&gt;="&amp;DATE(OFFSET(AG$31,FILT_YS,0),FILT_MS,FILT_DS),BET_DATE,"&lt;="&amp;DATE(OFFSET(AG$31,FILT_YE,0),FILT_ME,FILT_DE),SPORT,OFFSET(AC$30,FILT_M_S,0)),
IF(AND(FILT_D&gt;1,FILT_M_B=1,FILT_M_S=1,FILT_M_T&gt;1,FILT_M_C=1),COUNTIFS(WIN,"HL",BET_DATE,"&gt;="&amp;DATE(OFFSET(AG$31,FILT_YS,0),FILT_MS,FILT_DS),BET_DATE,"&lt;="&amp;DATE(OFFSET(AG$31,FILT_YE,0),FILT_ME,FILT_DE),CAPPER,OFFSET(AE$30,FILT_M_T,0)),
IF(AND(FILT_D=1,FILT_M_B&gt;1,FILT_M_S&gt;1,FILT_M_T=1,FILT_M_C=1),COUNTIFS(WIN,"HL",BET_TYPE,OFFSET(AD$30,FILT_M_B,0),SPORT,OFFSET(AC$30,FILT_M_S,0)),
IF(AND(FILT_D=1,FILT_M_B&gt;1,FILT_M_S=1,FILT_M_T&gt;1,FILT_M_C=1),COUNTIFS(WIN,"HL",BET_TYPE,OFFSET(AD$30,FILT_M_B,0),CAPPER,OFFSET(AE$30,FILT_M_T,0)),
IF(AND(FILT_D=1,FILT_M_B=1,FILT_M_S&gt;1,FILT_M_T&gt;1,FILT_M_C=1),COUNTIFS(WIN,"HL",SPORT,OFFSET(AC$30,FILT_M_S,0),CAPPER,OFFSET(AE$30,FILT_M_T,0)),
IF(AND(FILT_D&gt;1,FILT_M_B&gt;1,FILT_M_S&gt;1,FILT_M_T=1,FILT_M_C=1),COUNTIFS(WIN,"HL",BET_DATE,"&gt;="&amp;DATE(OFFSET(AG$31,FILT_YS,0),FILT_MS,FILT_DS),BET_DATE,"&lt;="&amp;DATE(OFFSET(AG$31,FILT_YE,0),FILT_ME,FILT_DE),BET_TYPE,OFFSET(AD$30,FILT_M_B,0),SPORT,OFFSET(AC$30,FILT_M_S,0)),
IF(AND(FILT_D=1,FILT_M_B&gt;1,FILT_M_S&gt;1,FILT_M_T&gt;1,FILT_M_C=1),COUNTIFS(WIN,"HL",BET_TYPE,OFFSET(AD$30,FILT_M_B,0),SPORT,OFFSET(AC$30,FILT_M_S,0),CAPPER,OFFSET(AE$30,FILT_M_T,0)),
IF(AND(FILT_D&gt;1,FILT_M_B=1,FILT_M_S&gt;1,FILT_M_T&gt;1,FILT_M_C=1),COUNTIFS(WIN,"HL",BET_DATE,"&gt;="&amp;DATE(OFFSET(AG$31,FILT_YS,0),FILT_MS,FILT_DS),BET_DATE,"&lt;="&amp;DATE(OFFSET(AG$31,FILT_YE,0),FILT_ME,FILT_DE),SPORT,OFFSET(AC$30,FILT_M_S,0),CAPPER,OFFSET(AE$30,FILT_M_T,0)),
IF(AND(FILT_D&gt;1,FILT_M_B&gt;1,FILT_M_S=1,FILT_M_T&gt;1,FILT_M_C=1),COUNTIFS(WIN,"HL",BET_DATE,"&gt;="&amp;DATE(OFFSET(AG$31,FILT_YS,0),FILT_MS,FILT_DS),BET_DATE,"&lt;="&amp;DATE(OFFSET(AG$31,FILT_YE,0),FILT_ME,FILT_DE),BET_TYPE,OFFSET(AD$30,FILT_M_B,0),CAPPER,OFFSET(AE$30,FILT_M_T,0)),
IF(AND(FILT_D&gt;1,FILT_M_B&gt;1,FILT_M_S&gt;1,FILT_M_T&gt;1,FILT_M_C=1),COUNTIFS(WIN,"HL",BET_DATE,"&gt;="&amp;DATE(OFFSET(AG$31,FILT_YS,0),FILT_MS,FILT_DS),BET_DATE,"&lt;="&amp;DATE(OFFSET(AG$31,FILT_YE,0),FILT_ME,FILT_DE),BET_TYPE,OFFSET(AD$30,FILT_M_B,0),SPORT,OFFSET(AC$30,FILT_M_S,0),CAPPER,OFFSET(AE$30,FILT_M_T,0)),
IF(AND(FILT_D=1,FILT_M_B=1,FILT_M_S=1,FILT_M_T=1,FILT_M_C&gt;1),COUNTIFS(WIN,"HL",CUSTOM,OFFSET(AF$30,FILT_M_C,0)),
IF(AND(FILT_D&gt;1,FILT_M_B=1,FILT_M_S=1,FILT_M_T=1,FILT_M_C&gt;1),COUNTIFS(WIN,"HL",CUSTOM,OFFSET(AF$30,FILT_M_C,0),BET_DATE,"&gt;="&amp;DATE(OFFSET(AG$31,FILT_YS,0),FILT_MS,FILT_DS),BET_DATE,"&lt;="&amp;DATE(OFFSET(AG$31,FILT_YE,0),FILT_ME,FILT_DE)),
IF(AND(FILT_D=1,FILT_M_B&gt;1,FILT_M_S=1,FILT_M_T=1,FILT_M_C&gt;1),COUNTIFS(WIN,"HL",CUSTOM,OFFSET(AF$30,FILT_M_C,0),BET_TYPE,OFFSET(AD$30,FILT_M_B,0)),
IF(AND(FILT_D=1,FILT_M_B=1,FILT_M_S&gt;1,FILT_M_T=1,FILT_M_C&gt;1),COUNTIFS(WIN,"HL",CUSTOM,OFFSET(AF$30,FILT_M_C,0),SPORT,OFFSET(AC$30,FILT_M_S,0)),
IF(AND(FILT_D=1,FILT_M_B=1,FILT_M_S=1,FILT_M_T&gt;1,FILT_M_C&gt;1),COUNTIFS(WIN,"HL",CUSTOM,OFFSET(AF$30,FILT_M_C,0),CAPPER,OFFSET(AE$30,FILT_M_T,0)),
IF(AND(FILT_D&gt;1,FILT_M_B&gt;1,FILT_M_S=1,FILT_M_T=1,FILT_M_C&gt;1),COUNTIFS(WIN,"HL",CUSTOM,OFFSET(AF$30,FILT_M_C,0),BET_DATE,"&gt;="&amp;DATE(OFFSET(AG$31,FILT_YS,0),FILT_MS,FILT_DS),BET_DATE,"&lt;="&amp;DATE(OFFSET(AG$31,FILT_YE,0),FILT_ME,FILT_DE),BET_TYPE,OFFSET(AD$30,FILT_M_B,0)),
IF(AND(FILT_D&gt;1,FILT_M_B=1,FILT_M_S&gt;1,FILT_M_T=1,FILT_M_C&gt;1),COUNTIFS(WIN,"HL",CUSTOM,OFFSET(AF$30,FILT_M_C,0),BET_DATE,"&gt;="&amp;DATE(OFFSET(AG$31,FILT_YS,0),FILT_MS,FILT_DS),BET_DATE,"&lt;="&amp;DATE(OFFSET(AG$31,FILT_YE,0),FILT_ME,FILT_DE),SPORT,OFFSET(AC$30,FILT_M_S,0)),
IF(AND(FILT_D&gt;1,FILT_M_B=1,FILT_M_S=1,FILT_M_T&gt;1,FILT_M_C&gt;1),COUNTIFS(WIN,"HL",CUSTOM,OFFSET(AF$30,FILT_M_C,0),BET_DATE,"&gt;="&amp;DATE(OFFSET(AG$31,FILT_YS,0),FILT_MS,FILT_DS),BET_DATE,"&lt;="&amp;DATE(OFFSET(AG$31,FILT_YE,0),FILT_ME,FILT_DE),CAPPER,OFFSET(AE$30,FILT_M_T,0)),
IF(AND(FILT_D=1,FILT_M_B&gt;1,FILT_M_S&gt;1,FILT_M_T=1,FILT_M_C&gt;1),COUNTIFS(WIN,"HL",CUSTOM,OFFSET(AF$30,FILT_M_C,0),BET_TYPE,OFFSET(AD$30,FILT_M_B,0),SPORT,OFFSET(AC$30,FILT_M_S,0)),
IF(AND(FILT_D=1,FILT_M_B&gt;1,FILT_M_S=1,FILT_M_T&gt;1,FILT_M_C&gt;1),COUNTIFS(WIN,"HL",CUSTOM,OFFSET(AF$30,FILT_M_C,0),BET_TYPE,OFFSET(AD$30,FILT_M_B,0),CAPPER,OFFSET(AE$30,FILT_M_T,0)),
IF(AND(FILT_D=1,FILT_M_B=1,FILT_M_S&gt;1,FILT_M_T&gt;1,FILT_M_C&gt;1),COUNTIFS(WIN,"HL",CUSTOM,OFFSET(AF$30,FILT_M_C,0),SPORT,OFFSET(AC$30,FILT_M_S,0),CAPPER,OFFSET(AE$30,FILT_M_T,0)),
IF(AND(FILT_D&gt;1,FILT_M_B&gt;1,FILT_M_S&gt;1,FILT_M_T=1,FILT_M_C&gt;1),COUNTIFS(WIN,"HL",CUSTOM,OFFSET(AF$30,FILT_M_C,0),BET_DATE,"&gt;="&amp;DATE(OFFSET(AG$31,FILT_YS,0),FILT_MS,FILT_DS),BET_DATE,"&lt;="&amp;DATE(OFFSET(AG$31,FILT_YE,0),FILT_ME,FILT_DE),BET_TYPE,OFFSET(AD$30,FILT_M_B,0),SPORT,OFFSET(AC$30,FILT_M_S,0)),
IF(AND(FILT_D=1,FILT_M_B&gt;1,FILT_M_S&gt;1,FILT_M_T&gt;1,FILT_M_C&gt;1),COUNTIFS(WIN,"HL",CUSTOM,OFFSET(AF$30,FILT_M_C,0),BET_TYPE,OFFSET(AD$30,FILT_M_B,0),SPORT,OFFSET(AC$30,FILT_M_S,0),CAPPER,OFFSET(AE$30,FILT_M_T,0)),
IF(AND(FILT_D&gt;1,FILT_M_B=1,FILT_M_S&gt;1,FILT_M_T&gt;1,FILT_M_C&gt;1),COUNTIFS(WIN,"HL",CUSTOM,OFFSET(AF$30,FILT_M_C,0),BET_DATE,"&gt;="&amp;DATE(OFFSET(AG$31,FILT_YS,0),FILT_MS,FILT_DS),BET_DATE,"&lt;="&amp;DATE(OFFSET(AG$31,FILT_YE,0),FILT_ME,FILT_DE),SPORT,OFFSET(AC$30,FILT_M_S,0),CAPPER,OFFSET(AE$30,FILT_M_T,0)),
IF(AND(FILT_D&gt;1,FILT_M_B&gt;1,FILT_M_S=1,FILT_M_T&gt;1,FILT_M_C&gt;1),COUNTIFS(WIN,"HL",CUSTOM,OFFSET(AF$30,FILT_M_C,0),BET_DATE,"&gt;="&amp;DATE(OFFSET(AG$31,FILT_YS,0),FILT_MS,FILT_DS),BET_DATE,"&lt;="&amp;DATE(OFFSET(AG$31,FILT_YE,0),FILT_ME,FILT_DE),BET_TYPE,OFFSET(AD$30,FILT_M_B,0),CAPPER,OFFSET(AE$30,FILT_M_T,0)),
IF(AND(FILT_D&gt;1,FILT_M_B&gt;1,FILT_M_S&gt;1,FILT_M_T&gt;1,FILT_M_C&gt;1),COUNTIFS(WIN,"HL",CUSTOM,OFFSET(AF$30,FILT_M_C,0),BET_DATE,"&gt;="&amp;DATE(OFFSET(AG$31,FILT_YS,0),FILT_MS,FILT_DS),BET_DATE,"&lt;="&amp;DATE(OFFSET(AG$31,FILT_YE,0),FILT_ME,FILT_DE),BET_TYPE,OFFSET(AD$30,FILT_M_B,0),SPORT,OFFSET(AC$30,FILT_M_S,0),CAPPER,OFFSET(AE$30,FILT_M_T,0)),
""))))))))))))))))))))))))))))))))</f>
        <v>1</v>
      </c>
      <c r="J23" s="165">
        <f t="shared" ca="1" si="0"/>
        <v>7.6923076923076927E-2</v>
      </c>
      <c r="K23" s="38"/>
      <c r="L23" s="302"/>
      <c r="M23" s="170" t="s">
        <v>35</v>
      </c>
      <c r="N23" s="205"/>
      <c r="O23" s="238">
        <f ca="1">IF(AND(FILT_D=1,FILT_M_B=1,FILT_M_S=1,FILT_M_T=1,FILT_M_C=1),SUMIFS(POTENTIAL,WIN,"P"),
IF(AND(FILT_D&gt;1,FILT_M_B=1,FILT_M_S=1,FILT_M_T=1,FILT_M_C=1),SUMIFS(POTENTIAL,WIN,"P",BET_DATE,"&gt;="&amp;DATE(OFFSET(AG$31,FILT_YS,0),FILT_MS,FILT_DS),BET_DATE,"&lt;="&amp;DATE(OFFSET(AG$31,FILT_YE,0),FILT_ME,FILT_DE)),
IF(AND(FILT_D=1,FILT_M_B&gt;1,FILT_M_S=1,FILT_M_T=1,FILT_M_C=1),SUMIFS(POTENTIAL,WIN,"P",BET_TYPE,OFFSET(AD$30,FILT_M_B,0)),
IF(AND(FILT_D=1,FILT_M_B=1,FILT_M_S&gt;1,FILT_M_T=1,FILT_M_C=1),SUMIFS(POTENTIAL,WIN,"P",SPORT,OFFSET(AC$30,FILT_M_S,0)),
IF(AND(FILT_D=1,FILT_M_B=1,FILT_M_S=1,FILT_M_T&gt;1,FILT_M_C=1),SUMIFS(POTENTIAL,WIN,"P",CAPPER,OFFSET(AE$30,FILT_M_T,0)),
IF(AND(FILT_D&gt;1,FILT_M_B&gt;1,FILT_M_S=1,FILT_M_T=1,FILT_M_C=1),SUMIFS(POTENTIAL,WIN,"P",BET_DATE,"&gt;="&amp;DATE(OFFSET(AG$31,FILT_YS,0),FILT_MS,FILT_DS),BET_DATE,"&lt;="&amp;DATE(OFFSET(AG$31,FILT_YE,0),FILT_ME,FILT_DE),BET_TYPE,OFFSET(AD$30,FILT_M_B,0)),
IF(AND(FILT_D&gt;1,FILT_M_B=1,FILT_M_S&gt;1,FILT_M_T=1,FILT_M_C=1),SUMIFS(POTENTIAL,WIN,"P",BET_DATE,"&gt;="&amp;DATE(OFFSET(AG$31,FILT_YS,0),FILT_MS,FILT_DS),BET_DATE,"&lt;="&amp;DATE(OFFSET(AG$31,FILT_YE,0),FILT_ME,FILT_DE),SPORT,OFFSET(AC$30,FILT_M_S,0)),
IF(AND(FILT_D&gt;1,FILT_M_B=1,FILT_M_S=1,FILT_M_T&gt;1,FILT_M_C=1),SUMIFS(POTENTIAL,WIN,"P",BET_DATE,"&gt;="&amp;DATE(OFFSET(AG$31,FILT_YS,0),FILT_MS,FILT_DS),BET_DATE,"&lt;="&amp;DATE(OFFSET(AG$31,FILT_YE,0),FILT_ME,FILT_DE),CAPPER,OFFSET(AE$30,FILT_M_T,0)),
IF(AND(FILT_D=1,FILT_M_B&gt;1,FILT_M_S&gt;1,FILT_M_T=1,FILT_M_C=1),SUMIFS(POTENTIAL,WIN,"P",BET_TYPE,OFFSET(AD$30,FILT_M_B,0),SPORT,OFFSET(AC$30,FILT_M_S,0)),
IF(AND(FILT_D=1,FILT_M_B&gt;1,FILT_M_S=1,FILT_M_T&gt;1,FILT_M_C=1),SUMIFS(POTENTIAL,WIN,"P",BET_TYPE,OFFSET(AD$30,FILT_M_B,0),CAPPER,OFFSET(AE$30,FILT_M_T,0)),
IF(AND(FILT_D=1,FILT_M_B=1,FILT_M_S&gt;1,FILT_M_T&gt;1,FILT_M_C=1),SUMIFS(POTENTIAL,WIN,"P",SPORT,OFFSET(AC$30,FILT_M_S,0),CAPPER,OFFSET(AE$30,FILT_M_T,0)),
IF(AND(FILT_D&gt;1,FILT_M_B&gt;1,FILT_M_S&gt;1,FILT_M_T=1,FILT_M_C=1),SUMIFS(POTENTIAL,WIN,"P",BET_DATE,"&gt;="&amp;DATE(OFFSET(AG$31,FILT_YS,0),FILT_MS,FILT_DS),BET_DATE,"&lt;="&amp;DATE(OFFSET(AG$31,FILT_YE,0),FILT_ME,FILT_DE),BET_TYPE,OFFSET(AD$30,FILT_M_B,0),SPORT,OFFSET(AC$30,FILT_M_S,0)),
IF(AND(FILT_D=1,FILT_M_B&gt;1,FILT_M_S&gt;1,FILT_M_T&gt;1,FILT_M_C=1),SUMIFS(POTENTIAL,WIN,"P",BET_TYPE,OFFSET(AD$30,FILT_M_B,0),SPORT,OFFSET(AC$30,FILT_M_S,0),CAPPER,OFFSET(AE$30,FILT_M_T,0)),
IF(AND(FILT_D&gt;1,FILT_M_B=1,FILT_M_S&gt;1,FILT_M_T&gt;1,FILT_M_C=1),SUMIFS(POTENTIAL,WIN,"P",BET_DATE,"&gt;="&amp;DATE(OFFSET(AG$31,FILT_YS,0),FILT_MS,FILT_DS),BET_DATE,"&lt;="&amp;DATE(OFFSET(AG$31,FILT_YE,0),FILT_ME,FILT_DE),SPORT,OFFSET(AC$30,FILT_M_S,0),CAPPER,OFFSET(AE$30,FILT_M_T,0)),
IF(AND(FILT_D&gt;1,FILT_M_B&gt;1,FILT_M_S=1,FILT_M_T&gt;1,FILT_M_C=1),SUMIFS(POTENTIAL,WIN,"P",BET_DATE,"&gt;="&amp;DATE(OFFSET(AG$31,FILT_YS,0),FILT_MS,FILT_DS),BET_DATE,"&lt;="&amp;DATE(OFFSET(AG$31,FILT_YE,0),FILT_ME,FILT_DE),BET_TYPE,OFFSET(AD$30,FILT_M_B,0),CAPPER,OFFSET(AE$30,FILT_M_T,0)),
IF(AND(FILT_D&gt;1,FILT_M_B&gt;1,FILT_M_S&gt;1,FILT_M_T&gt;1,FILT_M_C=1),SUMIFS(POTENTIAL,WIN,"P",BET_DATE,"&gt;="&amp;DATE(OFFSET(AG$31,FILT_YS,0),FILT_MS,FILT_DS),BET_DATE,"&lt;="&amp;DATE(OFFSET(AG$31,FILT_YE,0),FILT_ME,FILT_DE),BET_TYPE,OFFSET(AD$30,FILT_M_B,0),SPORT,OFFSET(AC$30,FILT_M_S,0),CAPPER,OFFSET(AE$30,FILT_M_T,0)),
IF(AND(FILT_D=1,FILT_M_B=1,FILT_M_S=1,FILT_M_T=1,FILT_M_C&gt;1),SUMIFS(POTENTIAL,WIN,"P",CUSTOM,OFFSET(AF$30,FILT_M_C,0)),
IF(AND(FILT_D&gt;1,FILT_M_B=1,FILT_M_S=1,FILT_M_T=1,FILT_M_C&gt;1),SUMIFS(POTENTIAL,WIN,"P",CUSTOM,OFFSET(AF$30,FILT_M_C,0),BET_DATE,"&gt;="&amp;DATE(OFFSET(AG$31,FILT_YS,0),FILT_MS,FILT_DS),BET_DATE,"&lt;="&amp;DATE(OFFSET(AG$31,FILT_YE,0),FILT_ME,FILT_DE)),
IF(AND(FILT_D=1,FILT_M_B&gt;1,FILT_M_S=1,FILT_M_T=1,FILT_M_C&gt;1),SUMIFS(POTENTIAL,WIN,"P",CUSTOM,OFFSET(AF$30,FILT_M_C,0),BET_TYPE,OFFSET(AD$30,FILT_M_B,0)),
IF(AND(FILT_D=1,FILT_M_B=1,FILT_M_S&gt;1,FILT_M_T=1,FILT_M_C&gt;1),SUMIFS(POTENTIAL,WIN,"P",CUSTOM,OFFSET(AF$30,FILT_M_C,0),SPORT,OFFSET(AC$30,FILT_M_S,0)),
IF(AND(FILT_D=1,FILT_M_B=1,FILT_M_S=1,FILT_M_T&gt;1,FILT_M_C&gt;1),SUMIFS(POTENTIAL,WIN,"P",CUSTOM,OFFSET(AF$30,FILT_M_C,0),CAPPER,OFFSET(AE$30,FILT_M_T,0)),
IF(AND(FILT_D&gt;1,FILT_M_B&gt;1,FILT_M_S=1,FILT_M_T=1,FILT_M_C&gt;1),SUMIFS(POTENTIAL,WIN,"P",CUSTOM,OFFSET(AF$30,FILT_M_C,0),BET_DATE,"&gt;="&amp;DATE(OFFSET(AG$31,FILT_YS,0),FILT_MS,FILT_DS),BET_DATE,"&lt;="&amp;DATE(OFFSET(AG$31,FILT_YE,0),FILT_ME,FILT_DE),BET_TYPE,OFFSET(AD$30,FILT_M_B,0)),
IF(AND(FILT_D&gt;1,FILT_M_B=1,FILT_M_S&gt;1,FILT_M_T=1,FILT_M_C&gt;1),SUMIFS(POTENTIAL,WIN,"P",CUSTOM,OFFSET(AF$30,FILT_M_C,0),BET_DATE,"&gt;="&amp;DATE(OFFSET(AG$31,FILT_YS,0),FILT_MS,FILT_DS),BET_DATE,"&lt;="&amp;DATE(OFFSET(AG$31,FILT_YE,0),FILT_ME,FILT_DE),SPORT,OFFSET(AC$30,FILT_M_S,0)),
IF(AND(FILT_D&gt;1,FILT_M_B=1,FILT_M_S=1,FILT_M_T&gt;1,FILT_M_C&gt;1),SUMIFS(POTENTIAL,WIN,"P",CUSTOM,OFFSET(AF$30,FILT_M_C,0),BET_DATE,"&gt;="&amp;DATE(OFFSET(AG$31,FILT_YS,0),FILT_MS,FILT_DS),BET_DATE,"&lt;="&amp;DATE(OFFSET(AG$31,FILT_YE,0),FILT_ME,FILT_DE),CAPPER,OFFSET(AE$30,FILT_M_T,0)),
IF(AND(FILT_D=1,FILT_M_B&gt;1,FILT_M_S&gt;1,FILT_M_T=1,FILT_M_C&gt;1),SUMIFS(POTENTIAL,WIN,"P",CUSTOM,OFFSET(AF$30,FILT_M_C,0),BET_TYPE,OFFSET(AD$30,FILT_M_B,0),SPORT,OFFSET(AC$30,FILT_M_S,0)),
IF(AND(FILT_D=1,FILT_M_B&gt;1,FILT_M_S=1,FILT_M_T&gt;1,FILT_M_C&gt;1),SUMIFS(POTENTIAL,WIN,"P",CUSTOM,OFFSET(AF$30,FILT_M_C,0),BET_TYPE,OFFSET(AD$30,FILT_M_B,0),CAPPER,OFFSET(AE$30,FILT_M_T,0)),
IF(AND(FILT_D=1,FILT_M_B=1,FILT_M_S&gt;1,FILT_M_T&gt;1,FILT_M_C&gt;1),SUMIFS(POTENTIAL,WIN,"P",CUSTOM,OFFSET(AF$30,FILT_M_C,0),SPORT,OFFSET(AC$30,FILT_M_S,0),CAPPER,OFFSET(AE$30,FILT_M_T,0)),
IF(AND(FILT_D&gt;1,FILT_M_B&gt;1,FILT_M_S&gt;1,FILT_M_T=1,FILT_M_C&gt;1),SUMIFS(POTENTIAL,WIN,"P",CUSTOM,OFFSET(AF$30,FILT_M_C,0),BET_DATE,"&gt;="&amp;DATE(OFFSET(AG$31,FILT_YS,0),FILT_MS,FILT_DS),BET_DATE,"&lt;="&amp;DATE(OFFSET(AG$31,FILT_YE,0),FILT_ME,FILT_DE),BET_TYPE,OFFSET(AD$30,FILT_M_B,0),SPORT,OFFSET(AC$30,FILT_M_S,0)),
IF(AND(FILT_D=1,FILT_M_B&gt;1,FILT_M_S&gt;1,FILT_M_T&gt;1,FILT_M_C&gt;1),SUMIFS(POTENTIAL,WIN,"P",CUSTOM,OFFSET(AF$30,FILT_M_C,0),BET_TYPE,OFFSET(AD$30,FILT_M_B,0),SPORT,OFFSET(AC$30,FILT_M_S,0),CAPPER,OFFSET(AE$30,FILT_M_T,0)),
IF(AND(FILT_D&gt;1,FILT_M_B=1,FILT_M_S&gt;1,FILT_M_T&gt;1,FILT_M_C&gt;1),SUMIFS(POTENTIAL,WIN,"P",CUSTOM,OFFSET(AF$30,FILT_M_C,0),BET_DATE,"&gt;="&amp;DATE(OFFSET(AG$31,FILT_YS,0),FILT_MS,FILT_DS),BET_DATE,"&lt;="&amp;DATE(OFFSET(AG$31,FILT_YE,0),FILT_ME,FILT_DE),SPORT,OFFSET(AC$30,FILT_M_S,0),CAPPER,OFFSET(AE$30,FILT_M_T,0)),
IF(AND(FILT_D&gt;1,FILT_M_B&gt;1,FILT_M_S=1,FILT_M_T&gt;1,FILT_M_C&gt;1),SUMIFS(POTENTIAL,WIN,"P",CUSTOM,OFFSET(AF$30,FILT_M_C,0),BET_DATE,"&gt;="&amp;DATE(OFFSET(AG$31,FILT_YS,0),FILT_MS,FILT_DS),BET_DATE,"&lt;="&amp;DATE(OFFSET(AG$31,FILT_YE,0),FILT_ME,FILT_DE),BET_TYPE,OFFSET(AD$30,FILT_M_B,0),CAPPER,OFFSET(AE$30,FILT_M_T,0)),
IF(AND(FILT_D&gt;1,FILT_M_B&gt;1,FILT_M_S&gt;1,FILT_M_T&gt;1,FILT_M_C&gt;1),SUMIFS(POTENTIAL,WIN,"P",CUSTOM,OFFSET(AF$30,FILT_M_C,0),BET_DATE,"&gt;="&amp;DATE(OFFSET(AG$31,FILT_YS,0),FILT_MS,FILT_DS),BET_DATE,"&lt;="&amp;DATE(OFFSET(AG$31,FILT_YE,0),FILT_ME,FILT_DE),BET_TYPE,OFFSET(AD$30,FILT_M_B,0),SPORT,OFFSET(AC$30,FILT_M_S,0),CAPPER,OFFSET(AE$30,FILT_M_T,0)),
""))))))))))))))))))))))))))))))))</f>
        <v>29.5</v>
      </c>
      <c r="R23" s="311"/>
      <c r="S23" s="206" t="s">
        <v>135</v>
      </c>
      <c r="T23" s="217"/>
      <c r="U23" s="295">
        <f ca="1">M18-U24</f>
        <v>124.23000000000002</v>
      </c>
      <c r="V23" s="296"/>
      <c r="W23" s="234">
        <f ca="1">O18-W24</f>
        <v>87.88000000000001</v>
      </c>
      <c r="X23" s="190">
        <f ca="1">IF(U23&gt;0,W23/U23,"")</f>
        <v>0.70739756902519513</v>
      </c>
      <c r="AA23" s="147" t="s">
        <v>48</v>
      </c>
      <c r="AB23" s="146" t="str">
        <f ca="1">OFFSET(SP_LL,FILT_S,0)</f>
        <v>ALL SPORTS/EVENTS</v>
      </c>
      <c r="AI23" s="106"/>
    </row>
    <row r="24" spans="1:35" ht="18" customHeight="1" x14ac:dyDescent="0.2">
      <c r="A24" s="42" t="s">
        <v>97</v>
      </c>
      <c r="B24" s="220">
        <f>IF(FILT_M&lt;&gt;2,C24,1)</f>
        <v>1</v>
      </c>
      <c r="C24" s="219">
        <v>1</v>
      </c>
      <c r="E24" s="302"/>
      <c r="F24" s="170" t="s">
        <v>76</v>
      </c>
      <c r="G24" s="183"/>
      <c r="H24" s="171"/>
      <c r="I24" s="164">
        <f ca="1">IF(AND(FILT_D=1,FILT_M_B=1,FILT_M_S=1,FILT_M_T=1,FILT_M_C=1),COUNTIFS(WIN,"PU"),
IF(AND(FILT_D&gt;1,FILT_M_B=1,FILT_M_S=1,FILT_M_T=1,FILT_M_C=1),COUNTIFS(WIN,"PU",BET_DATE,"&gt;="&amp;DATE(OFFSET(AG$31,FILT_YS,0),FILT_MS,FILT_DS),BET_DATE,"&lt;="&amp;DATE(OFFSET(AG$31,FILT_YE,0),FILT_ME,FILT_DE)),
IF(AND(FILT_D=1,FILT_M_B&gt;1,FILT_M_S=1,FILT_M_T=1,FILT_M_C=1),COUNTIFS(WIN,"PU",BET_TYPE,OFFSET(AD$30,FILT_M_B,0)),
IF(AND(FILT_D=1,FILT_M_B=1,FILT_M_S&gt;1,FILT_M_T=1,FILT_M_C=1),COUNTIFS(WIN,"PU",SPORT,OFFSET(AC$30,FILT_M_S,0)),
IF(AND(FILT_D=1,FILT_M_B=1,FILT_M_S=1,FILT_M_T&gt;1,FILT_M_C=1),COUNTIFS(WIN,"PU",CAPPER,OFFSET(AE$30,FILT_M_T,0)),
IF(AND(FILT_D&gt;1,FILT_M_B&gt;1,FILT_M_S=1,FILT_M_T=1,FILT_M_C=1),COUNTIFS(WIN,"PU",BET_DATE,"&gt;="&amp;DATE(OFFSET(AG$31,FILT_YS,0),FILT_MS,FILT_DS),BET_DATE,"&lt;="&amp;DATE(OFFSET(AG$31,FILT_YE,0),FILT_ME,FILT_DE),BET_TYPE,OFFSET(AD$30,FILT_M_B,0)),
IF(AND(FILT_D&gt;1,FILT_M_B=1,FILT_M_S&gt;1,FILT_M_T=1,FILT_M_C=1),COUNTIFS(WIN,"PU",BET_DATE,"&gt;="&amp;DATE(OFFSET(AG$31,FILT_YS,0),FILT_MS,FILT_DS),BET_DATE,"&lt;="&amp;DATE(OFFSET(AG$31,FILT_YE,0),FILT_ME,FILT_DE),SPORT,OFFSET(AC$30,FILT_M_S,0)),
IF(AND(FILT_D&gt;1,FILT_M_B=1,FILT_M_S=1,FILT_M_T&gt;1,FILT_M_C=1),COUNTIFS(WIN,"PU",BET_DATE,"&gt;="&amp;DATE(OFFSET(AG$31,FILT_YS,0),FILT_MS,FILT_DS),BET_DATE,"&lt;="&amp;DATE(OFFSET(AG$31,FILT_YE,0),FILT_ME,FILT_DE),CAPPER,OFFSET(AE$30,FILT_M_T,0)),
IF(AND(FILT_D=1,FILT_M_B&gt;1,FILT_M_S&gt;1,FILT_M_T=1,FILT_M_C=1),COUNTIFS(WIN,"PU",BET_TYPE,OFFSET(AD$30,FILT_M_B,0),SPORT,OFFSET(AC$30,FILT_M_S,0)),
IF(AND(FILT_D=1,FILT_M_B&gt;1,FILT_M_S=1,FILT_M_T&gt;1,FILT_M_C=1),COUNTIFS(WIN,"PU",BET_TYPE,OFFSET(AD$30,FILT_M_B,0),CAPPER,OFFSET(AE$30,FILT_M_T,0)),
IF(AND(FILT_D=1,FILT_M_B=1,FILT_M_S&gt;1,FILT_M_T&gt;1,FILT_M_C=1),COUNTIFS(WIN,"PU",SPORT,OFFSET(AC$30,FILT_M_S,0),CAPPER,OFFSET(AE$30,FILT_M_T,0)),
IF(AND(FILT_D&gt;1,FILT_M_B&gt;1,FILT_M_S&gt;1,FILT_M_T=1,FILT_M_C=1),COUNTIFS(WIN,"PU",BET_DATE,"&gt;="&amp;DATE(OFFSET(AG$31,FILT_YS,0),FILT_MS,FILT_DS),BET_DATE,"&lt;="&amp;DATE(OFFSET(AG$31,FILT_YE,0),FILT_ME,FILT_DE),BET_TYPE,OFFSET(AD$30,FILT_M_B,0),SPORT,OFFSET(AC$30,FILT_M_S,0)),
IF(AND(FILT_D=1,FILT_M_B&gt;1,FILT_M_S&gt;1,FILT_M_T&gt;1,FILT_M_C=1),COUNTIFS(WIN,"PU",BET_TYPE,OFFSET(AD$30,FILT_M_B,0),SPORT,OFFSET(AC$30,FILT_M_S,0),CAPPER,OFFSET(AE$30,FILT_M_T,0)),
IF(AND(FILT_D&gt;1,FILT_M_B=1,FILT_M_S&gt;1,FILT_M_T&gt;1,FILT_M_C=1),COUNTIFS(WIN,"PU",BET_DATE,"&gt;="&amp;DATE(OFFSET(AG$31,FILT_YS,0),FILT_MS,FILT_DS),BET_DATE,"&lt;="&amp;DATE(OFFSET(AG$31,FILT_YE,0),FILT_ME,FILT_DE),SPORT,OFFSET(AC$30,FILT_M_S,0),CAPPER,OFFSET(AE$30,FILT_M_T,0)),
IF(AND(FILT_D&gt;1,FILT_M_B&gt;1,FILT_M_S=1,FILT_M_T&gt;1,FILT_M_C=1),COUNTIFS(WIN,"PU",BET_DATE,"&gt;="&amp;DATE(OFFSET(AG$31,FILT_YS,0),FILT_MS,FILT_DS),BET_DATE,"&lt;="&amp;DATE(OFFSET(AG$31,FILT_YE,0),FILT_ME,FILT_DE),BET_TYPE,OFFSET(AD$30,FILT_M_B,0),CAPPER,OFFSET(AE$30,FILT_M_T,0)),
IF(AND(FILT_D&gt;1,FILT_M_B&gt;1,FILT_M_S&gt;1,FILT_M_T&gt;1,FILT_M_C=1),COUNTIFS(WIN,"PU",BET_DATE,"&gt;="&amp;DATE(OFFSET(AG$31,FILT_YS,0),FILT_MS,FILT_DS),BET_DATE,"&lt;="&amp;DATE(OFFSET(AG$31,FILT_YE,0),FILT_ME,FILT_DE),BET_TYPE,OFFSET(AD$30,FILT_M_B,0),SPORT,OFFSET(AC$30,FILT_M_S,0),CAPPER,OFFSET(AE$30,FILT_M_T,0)),
IF(AND(FILT_D=1,FILT_M_B=1,FILT_M_S=1,FILT_M_T=1,FILT_M_C&gt;1),COUNTIFS(WIN,"PU",CUSTOM,OFFSET(AF$30,FILT_M_C,0)),
IF(AND(FILT_D&gt;1,FILT_M_B=1,FILT_M_S=1,FILT_M_T=1,FILT_M_C&gt;1),COUNTIFS(WIN,"PU",CUSTOM,OFFSET(AF$30,FILT_M_C,0),BET_DATE,"&gt;="&amp;DATE(OFFSET(AG$31,FILT_YS,0),FILT_MS,FILT_DS),BET_DATE,"&lt;="&amp;DATE(OFFSET(AG$31,FILT_YE,0),FILT_ME,FILT_DE)),
IF(AND(FILT_D=1,FILT_M_B&gt;1,FILT_M_S=1,FILT_M_T=1,FILT_M_C&gt;1),COUNTIFS(WIN,"PU",CUSTOM,OFFSET(AF$30,FILT_M_C,0),BET_TYPE,OFFSET(AD$30,FILT_M_B,0)),
IF(AND(FILT_D=1,FILT_M_B=1,FILT_M_S&gt;1,FILT_M_T=1,FILT_M_C&gt;1),COUNTIFS(WIN,"PU",CUSTOM,OFFSET(AF$30,FILT_M_C,0),SPORT,OFFSET(AC$30,FILT_M_S,0)),
IF(AND(FILT_D=1,FILT_M_B=1,FILT_M_S=1,FILT_M_T&gt;1,FILT_M_C&gt;1),COUNTIFS(WIN,"PU",CUSTOM,OFFSET(AF$30,FILT_M_C,0),CAPPER,OFFSET(AE$30,FILT_M_T,0)),
IF(AND(FILT_D&gt;1,FILT_M_B&gt;1,FILT_M_S=1,FILT_M_T=1,FILT_M_C&gt;1),COUNTIFS(WIN,"PU",CUSTOM,OFFSET(AF$30,FILT_M_C,0),BET_DATE,"&gt;="&amp;DATE(OFFSET(AG$31,FILT_YS,0),FILT_MS,FILT_DS),BET_DATE,"&lt;="&amp;DATE(OFFSET(AG$31,FILT_YE,0),FILT_ME,FILT_DE),BET_TYPE,OFFSET(AD$30,FILT_M_B,0)),
IF(AND(FILT_D&gt;1,FILT_M_B=1,FILT_M_S&gt;1,FILT_M_T=1,FILT_M_C&gt;1),COUNTIFS(WIN,"PU",CUSTOM,OFFSET(AF$30,FILT_M_C,0),BET_DATE,"&gt;="&amp;DATE(OFFSET(AG$31,FILT_YS,0),FILT_MS,FILT_DS),BET_DATE,"&lt;="&amp;DATE(OFFSET(AG$31,FILT_YE,0),FILT_ME,FILT_DE),SPORT,OFFSET(AC$30,FILT_M_S,0)),
IF(AND(FILT_D&gt;1,FILT_M_B=1,FILT_M_S=1,FILT_M_T&gt;1,FILT_M_C&gt;1),COUNTIFS(WIN,"PU",CUSTOM,OFFSET(AF$30,FILT_M_C,0),BET_DATE,"&gt;="&amp;DATE(OFFSET(AG$31,FILT_YS,0),FILT_MS,FILT_DS),BET_DATE,"&lt;="&amp;DATE(OFFSET(AG$31,FILT_YE,0),FILT_ME,FILT_DE),CAPPER,OFFSET(AE$30,FILT_M_T,0)),
IF(AND(FILT_D=1,FILT_M_B&gt;1,FILT_M_S&gt;1,FILT_M_T=1,FILT_M_C&gt;1),COUNTIFS(WIN,"PU",CUSTOM,OFFSET(AF$30,FILT_M_C,0),BET_TYPE,OFFSET(AD$30,FILT_M_B,0),SPORT,OFFSET(AC$30,FILT_M_S,0)),
IF(AND(FILT_D=1,FILT_M_B&gt;1,FILT_M_S=1,FILT_M_T&gt;1,FILT_M_C&gt;1),COUNTIFS(WIN,"PU",CUSTOM,OFFSET(AF$30,FILT_M_C,0),BET_TYPE,OFFSET(AD$30,FILT_M_B,0),CAPPER,OFFSET(AE$30,FILT_M_T,0)),
IF(AND(FILT_D=1,FILT_M_B=1,FILT_M_S&gt;1,FILT_M_T&gt;1,FILT_M_C&gt;1),COUNTIFS(WIN,"PU",CUSTOM,OFFSET(AF$30,FILT_M_C,0),SPORT,OFFSET(AC$30,FILT_M_S,0),CAPPER,OFFSET(AE$30,FILT_M_T,0)),
IF(AND(FILT_D&gt;1,FILT_M_B&gt;1,FILT_M_S&gt;1,FILT_M_T=1,FILT_M_C&gt;1),COUNTIFS(WIN,"PU",CUSTOM,OFFSET(AF$30,FILT_M_C,0),BET_DATE,"&gt;="&amp;DATE(OFFSET(AG$31,FILT_YS,0),FILT_MS,FILT_DS),BET_DATE,"&lt;="&amp;DATE(OFFSET(AG$31,FILT_YE,0),FILT_ME,FILT_DE),BET_TYPE,OFFSET(AD$30,FILT_M_B,0),SPORT,OFFSET(AC$30,FILT_M_S,0)),
IF(AND(FILT_D=1,FILT_M_B&gt;1,FILT_M_S&gt;1,FILT_M_T&gt;1,FILT_M_C&gt;1),COUNTIFS(WIN,"PU",CUSTOM,OFFSET(AF$30,FILT_M_C,0),BET_TYPE,OFFSET(AD$30,FILT_M_B,0),SPORT,OFFSET(AC$30,FILT_M_S,0),CAPPER,OFFSET(AE$30,FILT_M_T,0)),
IF(AND(FILT_D&gt;1,FILT_M_B=1,FILT_M_S&gt;1,FILT_M_T&gt;1,FILT_M_C&gt;1),COUNTIFS(WIN,"PU",CUSTOM,OFFSET(AF$30,FILT_M_C,0),BET_DATE,"&gt;="&amp;DATE(OFFSET(AG$31,FILT_YS,0),FILT_MS,FILT_DS),BET_DATE,"&lt;="&amp;DATE(OFFSET(AG$31,FILT_YE,0),FILT_ME,FILT_DE),SPORT,OFFSET(AC$30,FILT_M_S,0),CAPPER,OFFSET(AE$30,FILT_M_T,0)),
IF(AND(FILT_D&gt;1,FILT_M_B&gt;1,FILT_M_S=1,FILT_M_T&gt;1,FILT_M_C&gt;1),COUNTIFS(WIN,"PU",CUSTOM,OFFSET(AF$30,FILT_M_C,0),BET_DATE,"&gt;="&amp;DATE(OFFSET(AG$31,FILT_YS,0),FILT_MS,FILT_DS),BET_DATE,"&lt;="&amp;DATE(OFFSET(AG$31,FILT_YE,0),FILT_ME,FILT_DE),BET_TYPE,OFFSET(AD$30,FILT_M_B,0),CAPPER,OFFSET(AE$30,FILT_M_T,0)),
IF(AND(FILT_D&gt;1,FILT_M_B&gt;1,FILT_M_S&gt;1,FILT_M_T&gt;1,FILT_M_C&gt;1),COUNTIFS(WIN,"PU",CUSTOM,OFFSET(AF$30,FILT_M_C,0),BET_DATE,"&gt;="&amp;DATE(OFFSET(AG$31,FILT_YS,0),FILT_MS,FILT_DS),BET_DATE,"&lt;="&amp;DATE(OFFSET(AG$31,FILT_YE,0),FILT_ME,FILT_DE),BET_TYPE,OFFSET(AD$30,FILT_M_B,0),SPORT,OFFSET(AC$30,FILT_M_S,0),CAPPER,OFFSET(AE$30,FILT_M_T,0)),
""))))))))))))))))))))))))))))))))</f>
        <v>0</v>
      </c>
      <c r="J24" s="165">
        <f t="shared" ca="1" si="0"/>
        <v>0</v>
      </c>
      <c r="K24" s="38"/>
      <c r="L24" s="302"/>
      <c r="M24" s="170" t="s">
        <v>36</v>
      </c>
      <c r="N24" s="205"/>
      <c r="O24" s="238">
        <f ca="1">O23-O22</f>
        <v>19.5</v>
      </c>
      <c r="R24" s="311"/>
      <c r="S24" s="206" t="s">
        <v>136</v>
      </c>
      <c r="T24" s="217"/>
      <c r="U24" s="295">
        <f ca="1">IF(AND(FILT_D=1,FILT_M_B=1,FILT_M_S=1,FILT_M_T=1,FILT_M_C=1),SUMIFS(AT_RISK,LAY,"Y",WIN,"&lt;&gt;P"),
IF(AND(FILT_D&gt;1,FILT_M_B=1,FILT_M_S=1,FILT_M_T=1,FILT_M_C=1),SUMIFS(AT_RISK,LAY,"Y",WIN,"&lt;&gt;P",BET_DATE,"&gt;="&amp;DATE(OFFSET(AG$31,FILT_YS,0),FILT_MS,FILT_DS),BET_DATE,"&lt;="&amp;DATE(OFFSET(AG$31,FILT_YE,0),FILT_ME,FILT_DE)),
IF(AND(FILT_D=1,FILT_M_B&gt;1,FILT_M_S=1,FILT_M_T=1,FILT_M_C=1),SUMIFS(AT_RISK,LAY,"Y",WIN,"&lt;&gt;P",BET_TYPE,OFFSET(AD$30,FILT_M_B,0)),
IF(AND(FILT_D=1,FILT_M_B=1,FILT_M_S&gt;1,FILT_M_T=1,FILT_M_C=1),SUMIFS(AT_RISK,LAY,"Y",WIN,"&lt;&gt;P",SPORT,OFFSET(AC$30,FILT_M_S,0)),
IF(AND(FILT_D=1,FILT_M_B=1,FILT_M_S=1,FILT_M_T&gt;1,FILT_M_C=1),SUMIFS(AT_RISK,LAY,"Y",WIN,"&lt;&gt;P",CAPPER,OFFSET(AE$30,FILT_M_T,0)),
IF(AND(FILT_D&gt;1,FILT_M_B&gt;1,FILT_M_S=1,FILT_M_T=1,FILT_M_C=1),SUMIFS(AT_RISK,LAY,"Y",WIN,"&lt;&gt;P",BET_DATE,"&gt;="&amp;DATE(OFFSET(AG$31,FILT_YS,0),FILT_MS,FILT_DS),BET_DATE,"&lt;="&amp;DATE(OFFSET(AG$31,FILT_YE,0),FILT_ME,FILT_DE),BET_TYPE,OFFSET(AD$30,FILT_M_B,0)),
IF(AND(FILT_D&gt;1,FILT_M_B=1,FILT_M_S&gt;1,FILT_M_T=1,FILT_M_C=1),SUMIFS(AT_RISK,LAY,"Y",WIN,"&lt;&gt;P",BET_DATE,"&gt;="&amp;DATE(OFFSET(AG$31,FILT_YS,0),FILT_MS,FILT_DS),BET_DATE,"&lt;="&amp;DATE(OFFSET(AG$31,FILT_YE,0),FILT_ME,FILT_DE),SPORT,OFFSET(AC$30,FILT_M_S,0)),
IF(AND(FILT_D&gt;1,FILT_M_B=1,FILT_M_S=1,FILT_M_T&gt;1,FILT_M_C=1),SUMIFS(AT_RISK,LAY,"Y",WIN,"&lt;&gt;P",BET_DATE,"&gt;="&amp;DATE(OFFSET(AG$31,FILT_YS,0),FILT_MS,FILT_DS),BET_DATE,"&lt;="&amp;DATE(OFFSET(AG$31,FILT_YE,0),FILT_ME,FILT_DE),CAPPER,OFFSET(AE$30,FILT_M_T,0)),
IF(AND(FILT_D=1,FILT_M_B&gt;1,FILT_M_S&gt;1,FILT_M_T=1,FILT_M_C=1),SUMIFS(AT_RISK,LAY,"Y",WIN,"&lt;&gt;P",BET_TYPE,OFFSET(AD$30,FILT_M_B,0),SPORT,OFFSET(AC$30,FILT_M_S,0)),
IF(AND(FILT_D=1,FILT_M_B&gt;1,FILT_M_S=1,FILT_M_T&gt;1,FILT_M_C=1),SUMIFS(AT_RISK,LAY,"Y",WIN,"&lt;&gt;P",BET_TYPE,OFFSET(AD$30,FILT_M_B,0),CAPPER,OFFSET(AE$30,FILT_M_T,0)),
IF(AND(FILT_D=1,FILT_M_B=1,FILT_M_S&gt;1,FILT_M_T&gt;1,FILT_M_C=1),SUMIFS(AT_RISK,LAY,"Y",WIN,"&lt;&gt;P",SPORT,OFFSET(AC$30,FILT_M_S,0),CAPPER,OFFSET(AE$30,FILT_M_T,0)),
IF(AND(FILT_D&gt;1,FILT_M_B&gt;1,FILT_M_S&gt;1,FILT_M_T=1,FILT_M_C=1),SUMIFS(AT_RISK,LAY,"Y",WIN,"&lt;&gt;P",BET_DATE,"&gt;="&amp;DATE(OFFSET(AG$31,FILT_YS,0),FILT_MS,FILT_DS),BET_DATE,"&lt;="&amp;DATE(OFFSET(AG$31,FILT_YE,0),FILT_ME,FILT_DE),BET_TYPE,OFFSET(AD$30,FILT_M_B,0),SPORT,OFFSET(AC$30,FILT_M_S,0)),
IF(AND(FILT_D=1,FILT_M_B&gt;1,FILT_M_S&gt;1,FILT_M_T&gt;1,FILT_M_C=1),SUMIFS(AT_RISK,LAY,"Y",WIN,"&lt;&gt;P",BET_TYPE,OFFSET(AD$30,FILT_M_B,0),SPORT,OFFSET(AC$30,FILT_M_S,0),CAPPER,OFFSET(AE$30,FILT_M_T,0)),
IF(AND(FILT_D&gt;1,FILT_M_B=1,FILT_M_S&gt;1,FILT_M_T&gt;1,FILT_M_C=1),SUMIFS(AT_RISK,LAY,"Y",WIN,"&lt;&gt;P",BET_DATE,"&gt;="&amp;DATE(OFFSET(AG$31,FILT_YS,0),FILT_MS,FILT_DS),BET_DATE,"&lt;="&amp;DATE(OFFSET(AG$31,FILT_YE,0),FILT_ME,FILT_DE),SPORT,OFFSET(AC$30,FILT_M_S,0),CAPPER,OFFSET(AE$30,FILT_M_T,0)),
IF(AND(FILT_D&gt;1,FILT_M_B&gt;1,FILT_M_S=1,FILT_M_T&gt;1,FILT_M_C=1),SUMIFS(AT_RISK,LAY,"Y",WIN,"&lt;&gt;P",BET_DATE,"&gt;="&amp;DATE(OFFSET(AG$31,FILT_YS,0),FILT_MS,FILT_DS),BET_DATE,"&lt;="&amp;DATE(OFFSET(AG$31,FILT_YE,0),FILT_ME,FILT_DE),BET_TYPE,OFFSET(AD$30,FILT_M_B,0),CAPPER,OFFSET(AE$30,FILT_M_T,0)),
IF(AND(FILT_D&gt;1,FILT_M_B&gt;1,FILT_M_S&gt;1,FILT_M_T&gt;1,FILT_M_C=1),SUMIFS(AT_RISK,LAY,"Y",WIN,"&lt;&gt;P",BET_DATE,"&gt;="&amp;DATE(OFFSET(AG$31,FILT_YS,0),FILT_MS,FILT_DS),BET_DATE,"&lt;="&amp;DATE(OFFSET(AG$31,FILT_YE,0),FILT_ME,FILT_DE),BET_TYPE,OFFSET(AD$30,FILT_M_B,0),SPORT,OFFSET(AC$30,FILT_M_S,0),CAPPER,OFFSET(AE$30,FILT_M_T,0)),
IF(AND(FILT_D=1,FILT_M_B=1,FILT_M_S=1,FILT_M_T=1,FILT_M_C&gt;1),SUMIFS(AT_RISK,LAY,"Y",WIN,"&lt;&gt;P",CUSTOM,OFFSET(AF$30,FILT_M_C,0)),
IF(AND(FILT_D&gt;1,FILT_M_B=1,FILT_M_S=1,FILT_M_T=1,FILT_M_C&gt;1),SUMIFS(AT_RISK,LAY,"Y",WIN,"&lt;&gt;P",CUSTOM,OFFSET(AF$30,FILT_M_C,0),BET_DATE,"&gt;="&amp;DATE(OFFSET(AG$31,FILT_YS,0),FILT_MS,FILT_DS),BET_DATE,"&lt;="&amp;DATE(OFFSET(AG$31,FILT_YE,0),FILT_ME,FILT_DE)),
IF(AND(FILT_D=1,FILT_M_B&gt;1,FILT_M_S=1,FILT_M_T=1,FILT_M_C&gt;1),SUMIFS(AT_RISK,LAY,"Y",WIN,"&lt;&gt;P",CUSTOM,OFFSET(AF$30,FILT_M_C,0),BET_TYPE,OFFSET(AD$30,FILT_M_B,0)),
IF(AND(FILT_D=1,FILT_M_B=1,FILT_M_S&gt;1,FILT_M_T=1,FILT_M_C&gt;1),SUMIFS(AT_RISK,LAY,"Y",WIN,"&lt;&gt;P",CUSTOM,OFFSET(AF$30,FILT_M_C,0),SPORT,OFFSET(AC$30,FILT_M_S,0)),
IF(AND(FILT_D=1,FILT_M_B=1,FILT_M_S=1,FILT_M_T&gt;1,FILT_M_C&gt;1),SUMIFS(AT_RISK,LAY,"Y",WIN,"&lt;&gt;P",CUSTOM,OFFSET(AF$30,FILT_M_C,0),CAPPER,OFFSET(AE$30,FILT_M_T,0)),
IF(AND(FILT_D&gt;1,FILT_M_B&gt;1,FILT_M_S=1,FILT_M_T=1,FILT_M_C&gt;1),SUMIFS(AT_RISK,LAY,"Y",WIN,"&lt;&gt;P",CUSTOM,OFFSET(AF$30,FILT_M_C,0),BET_DATE,"&gt;="&amp;DATE(OFFSET(AG$31,FILT_YS,0),FILT_MS,FILT_DS),BET_DATE,"&lt;="&amp;DATE(OFFSET(AG$31,FILT_YE,0),FILT_ME,FILT_DE),BET_TYPE,OFFSET(AD$30,FILT_M_B,0)),
IF(AND(FILT_D&gt;1,FILT_M_B=1,FILT_M_S&gt;1,FILT_M_T=1,FILT_M_C&gt;1),SUMIFS(AT_RISK,LAY,"Y",WIN,"&lt;&gt;P",CUSTOM,OFFSET(AF$30,FILT_M_C,0),BET_DATE,"&gt;="&amp;DATE(OFFSET(AG$31,FILT_YS,0),FILT_MS,FILT_DS),BET_DATE,"&lt;="&amp;DATE(OFFSET(AG$31,FILT_YE,0),FILT_ME,FILT_DE),SPORT,OFFSET(AC$30,FILT_M_S,0)),
IF(AND(FILT_D&gt;1,FILT_M_B=1,FILT_M_S=1,FILT_M_T&gt;1,FILT_M_C&gt;1),SUMIFS(AT_RISK,LAY,"Y",WIN,"&lt;&gt;P",CUSTOM,OFFSET(AF$30,FILT_M_C,0),BET_DATE,"&gt;="&amp;DATE(OFFSET(AG$31,FILT_YS,0),FILT_MS,FILT_DS),BET_DATE,"&lt;="&amp;DATE(OFFSET(AG$31,FILT_YE,0),FILT_ME,FILT_DE),CAPPER,OFFSET(AE$30,FILT_M_T,0)),
IF(AND(FILT_D=1,FILT_M_B&gt;1,FILT_M_S&gt;1,FILT_M_T=1,FILT_M_C&gt;1),SUMIFS(AT_RISK,LAY,"Y",WIN,"&lt;&gt;P",CUSTOM,OFFSET(AF$30,FILT_M_C,0),BET_TYPE,OFFSET(AD$30,FILT_M_B,0),SPORT,OFFSET(AC$30,FILT_M_S,0)),
IF(AND(FILT_D=1,FILT_M_B&gt;1,FILT_M_S=1,FILT_M_T&gt;1,FILT_M_C&gt;1),SUMIFS(AT_RISK,LAY,"Y",WIN,"&lt;&gt;P",CUSTOM,OFFSET(AF$30,FILT_M_C,0),BET_TYPE,OFFSET(AD$30,FILT_M_B,0),CAPPER,OFFSET(AE$30,FILT_M_T,0)),
IF(AND(FILT_D=1,FILT_M_B=1,FILT_M_S&gt;1,FILT_M_T&gt;1,FILT_M_C&gt;1),SUMIFS(AT_RISK,LAY,"Y",WIN,"&lt;&gt;P",CUSTOM,OFFSET(AF$30,FILT_M_C,0),SPORT,OFFSET(AC$30,FILT_M_S,0),CAPPER,OFFSET(AE$30,FILT_M_T,0)),
IF(AND(FILT_D&gt;1,FILT_M_B&gt;1,FILT_M_S&gt;1,FILT_M_T=1,FILT_M_C&gt;1),SUMIFS(AT_RISK,LAY,"Y",WIN,"&lt;&gt;P",CUSTOM,OFFSET(AF$30,FILT_M_C,0),BET_DATE,"&gt;="&amp;DATE(OFFSET(AG$31,FILT_YS,0),FILT_MS,FILT_DS),BET_DATE,"&lt;="&amp;DATE(OFFSET(AG$31,FILT_YE,0),FILT_ME,FILT_DE),BET_TYPE,OFFSET(AD$30,FILT_M_B,0),SPORT,OFFSET(AC$30,FILT_M_S,0)),
IF(AND(FILT_D=1,FILT_M_B&gt;1,FILT_M_S&gt;1,FILT_M_T&gt;1,FILT_M_C&gt;1),SUMIFS(AT_RISK,LAY,"Y",WIN,"&lt;&gt;P",CUSTOM,OFFSET(AF$30,FILT_M_C,0),BET_TYPE,OFFSET(AD$30,FILT_M_B,0),SPORT,OFFSET(AC$30,FILT_M_S,0),CAPPER,OFFSET(AE$30,FILT_M_T,0)),
IF(AND(FILT_D&gt;1,FILT_M_B=1,FILT_M_S&gt;1,FILT_M_T&gt;1,FILT_M_C&gt;1),SUMIFS(AT_RISK,LAY,"Y",WIN,"&lt;&gt;P",CUSTOM,OFFSET(AF$30,FILT_M_C,0),BET_DATE,"&gt;="&amp;DATE(OFFSET(AG$31,FILT_YS,0),FILT_MS,FILT_DS),BET_DATE,"&lt;="&amp;DATE(OFFSET(AG$31,FILT_YE,0),FILT_ME,FILT_DE),SPORT,OFFSET(AC$30,FILT_M_S,0),CAPPER,OFFSET(AE$30,FILT_M_T,0)),
IF(AND(FILT_D&gt;1,FILT_M_B&gt;1,FILT_M_S=1,FILT_M_T&gt;1,FILT_M_C&gt;1),SUMIFS(AT_RISK,LAY,"Y",WIN,"&lt;&gt;P",CUSTOM,OFFSET(AF$30,FILT_M_C,0),BET_DATE,"&gt;="&amp;DATE(OFFSET(AG$31,FILT_YS,0),FILT_MS,FILT_DS),BET_DATE,"&lt;="&amp;DATE(OFFSET(AG$31,FILT_YE,0),FILT_ME,FILT_DE),BET_TYPE,OFFSET(AD$30,FILT_M_B,0),CAPPER,OFFSET(AE$30,FILT_M_T,0)),
IF(AND(FILT_D&gt;1,FILT_M_B&gt;1,FILT_M_S&gt;1,FILT_M_T&gt;1,FILT_M_C&gt;1),SUMIFS(AT_RISK,LAY,"Y",WIN,"&lt;&gt;P",CUSTOM,OFFSET(AF$30,FILT_M_C,0),BET_DATE,"&gt;="&amp;DATE(OFFSET(AG$31,FILT_YS,0),FILT_MS,FILT_DS),BET_DATE,"&lt;="&amp;DATE(OFFSET(AG$31,FILT_YE,0),FILT_ME,FILT_DE),BET_TYPE,OFFSET(AD$30,FILT_M_B,0),SPORT,OFFSET(AC$30,FILT_M_S,0),CAPPER,OFFSET(AE$30,FILT_M_T,0)),
""))))))))))))))))))))))))))))))))</f>
        <v>5</v>
      </c>
      <c r="V24" s="296"/>
      <c r="W24" s="234">
        <f ca="1">IF(AND(FILT_D=1,FILT_M_B=1,FILT_M_S=1,FILT_M_T=1,FILT_M_C=1),SUMIFS(PROFIT,LAY,"Y",WIN,"&lt;&gt;P"),
IF(AND(FILT_D&gt;1,FILT_M_B=1,FILT_M_S=1,FILT_M_T=1,FILT_M_C=1),SUMIFS(PROFIT,LAY,"Y",WIN,"&lt;&gt;P",BET_DATE,"&gt;="&amp;DATE(OFFSET(AG$31,FILT_YS,0),FILT_MS,FILT_DS),BET_DATE,"&lt;="&amp;DATE(OFFSET(AG$31,FILT_YE,0),FILT_ME,FILT_DE)),
IF(AND(FILT_D=1,FILT_M_B&gt;1,FILT_M_S=1,FILT_M_T=1,FILT_M_C=1),SUMIFS(PROFIT,LAY,"Y",WIN,"&lt;&gt;P",BET_TYPE,OFFSET(AD$30,FILT_M_B,0)),
IF(AND(FILT_D=1,FILT_M_B=1,FILT_M_S&gt;1,FILT_M_T=1,FILT_M_C=1),SUMIFS(PROFIT,LAY,"Y",WIN,"&lt;&gt;P",SPORT,OFFSET(AC$30,FILT_M_S,0)),
IF(AND(FILT_D=1,FILT_M_B=1,FILT_M_S=1,FILT_M_T&gt;1,FILT_M_C=1),SUMIFS(PROFIT,LAY,"Y",WIN,"&lt;&gt;P",CAPPER,OFFSET(AE$30,FILT_M_T,0)),
IF(AND(FILT_D&gt;1,FILT_M_B&gt;1,FILT_M_S=1,FILT_M_T=1,FILT_M_C=1),SUMIFS(PROFIT,LAY,"Y",WIN,"&lt;&gt;P",BET_DATE,"&gt;="&amp;DATE(OFFSET(AG$31,FILT_YS,0),FILT_MS,FILT_DS),BET_DATE,"&lt;="&amp;DATE(OFFSET(AG$31,FILT_YE,0),FILT_ME,FILT_DE),BET_TYPE,OFFSET(AD$30,FILT_M_B,0)),
IF(AND(FILT_D&gt;1,FILT_M_B=1,FILT_M_S&gt;1,FILT_M_T=1,FILT_M_C=1),SUMIFS(PROFIT,LAY,"Y",WIN,"&lt;&gt;P",BET_DATE,"&gt;="&amp;DATE(OFFSET(AG$31,FILT_YS,0),FILT_MS,FILT_DS),BET_DATE,"&lt;="&amp;DATE(OFFSET(AG$31,FILT_YE,0),FILT_ME,FILT_DE),SPORT,OFFSET(AC$30,FILT_M_S,0)),
IF(AND(FILT_D&gt;1,FILT_M_B=1,FILT_M_S=1,FILT_M_T&gt;1,FILT_M_C=1),SUMIFS(PROFIT,LAY,"Y",WIN,"&lt;&gt;P",BET_DATE,"&gt;="&amp;DATE(OFFSET(AG$31,FILT_YS,0),FILT_MS,FILT_DS),BET_DATE,"&lt;="&amp;DATE(OFFSET(AG$31,FILT_YE,0),FILT_ME,FILT_DE),CAPPER,OFFSET(AE$30,FILT_M_T,0)),
IF(AND(FILT_D=1,FILT_M_B&gt;1,FILT_M_S&gt;1,FILT_M_T=1,FILT_M_C=1),SUMIFS(PROFIT,LAY,"Y",WIN,"&lt;&gt;P",BET_TYPE,OFFSET(AD$30,FILT_M_B,0),SPORT,OFFSET(AC$30,FILT_M_S,0)),
IF(AND(FILT_D=1,FILT_M_B&gt;1,FILT_M_S=1,FILT_M_T&gt;1,FILT_M_C=1),SUMIFS(PROFIT,LAY,"Y",WIN,"&lt;&gt;P",BET_TYPE,OFFSET(AD$30,FILT_M_B,0),CAPPER,OFFSET(AE$30,FILT_M_T,0)),
IF(AND(FILT_D=1,FILT_M_B=1,FILT_M_S&gt;1,FILT_M_T&gt;1,FILT_M_C=1),SUMIFS(PROFIT,LAY,"Y",WIN,"&lt;&gt;P",SPORT,OFFSET(AC$30,FILT_M_S,0),CAPPER,OFFSET(AE$30,FILT_M_T,0)),
IF(AND(FILT_D&gt;1,FILT_M_B&gt;1,FILT_M_S&gt;1,FILT_M_T=1,FILT_M_C=1),SUMIFS(PROFIT,LAY,"Y",WIN,"&lt;&gt;P",BET_DATE,"&gt;="&amp;DATE(OFFSET(AG$31,FILT_YS,0),FILT_MS,FILT_DS),BET_DATE,"&lt;="&amp;DATE(OFFSET(AG$31,FILT_YE,0),FILT_ME,FILT_DE),BET_TYPE,OFFSET(AD$30,FILT_M_B,0),SPORT,OFFSET(AC$30,FILT_M_S,0)),
IF(AND(FILT_D=1,FILT_M_B&gt;1,FILT_M_S&gt;1,FILT_M_T&gt;1,FILT_M_C=1),SUMIFS(PROFIT,LAY,"Y",WIN,"&lt;&gt;P",BET_TYPE,OFFSET(AD$30,FILT_M_B,0),SPORT,OFFSET(AC$30,FILT_M_S,0),CAPPER,OFFSET(AE$30,FILT_M_T,0)),
IF(AND(FILT_D&gt;1,FILT_M_B=1,FILT_M_S&gt;1,FILT_M_T&gt;1,FILT_M_C=1),SUMIFS(PROFIT,LAY,"Y",WIN,"&lt;&gt;P",BET_DATE,"&gt;="&amp;DATE(OFFSET(AG$31,FILT_YS,0),FILT_MS,FILT_DS),BET_DATE,"&lt;="&amp;DATE(OFFSET(AG$31,FILT_YE,0),FILT_ME,FILT_DE),SPORT,OFFSET(AC$30,FILT_M_S,0),CAPPER,OFFSET(AE$30,FILT_M_T,0)),
IF(AND(FILT_D&gt;1,FILT_M_B&gt;1,FILT_M_S=1,FILT_M_T&gt;1,FILT_M_C=1),SUMIFS(PROFIT,LAY,"Y",WIN,"&lt;&gt;P",BET_DATE,"&gt;="&amp;DATE(OFFSET(AG$31,FILT_YS,0),FILT_MS,FILT_DS),BET_DATE,"&lt;="&amp;DATE(OFFSET(AG$31,FILT_YE,0),FILT_ME,FILT_DE),BET_TYPE,OFFSET(AD$30,FILT_M_B,0),CAPPER,OFFSET(AE$30,FILT_M_T,0)),
IF(AND(FILT_D&gt;1,FILT_M_B&gt;1,FILT_M_S&gt;1,FILT_M_T&gt;1,FILT_M_C=1),SUMIFS(PROFIT,LAY,"Y",WIN,"&lt;&gt;P",BET_DATE,"&gt;="&amp;DATE(OFFSET(AG$31,FILT_YS,0),FILT_MS,FILT_DS),BET_DATE,"&lt;="&amp;DATE(OFFSET(AG$31,FILT_YE,0),FILT_ME,FILT_DE),BET_TYPE,OFFSET(AD$30,FILT_M_B,0),SPORT,OFFSET(AC$30,FILT_M_S,0),CAPPER,OFFSET(AE$30,FILT_M_T,0)),
IF(AND(FILT_D=1,FILT_M_B=1,FILT_M_S=1,FILT_M_T=1,FILT_M_C&gt;1),SUMIFS(PROFIT,LAY,"Y",WIN,"&lt;&gt;P",CUSTOM,OFFSET(AF$30,FILT_M_C,0)),
IF(AND(FILT_D&gt;1,FILT_M_B=1,FILT_M_S=1,FILT_M_T=1,FILT_M_C&gt;1),SUMIFS(PROFIT,LAY,"Y",WIN,"&lt;&gt;P",CUSTOM,OFFSET(AF$30,FILT_M_C,0),BET_DATE,"&gt;="&amp;DATE(OFFSET(AG$31,FILT_YS,0),FILT_MS,FILT_DS),BET_DATE,"&lt;="&amp;DATE(OFFSET(AG$31,FILT_YE,0),FILT_ME,FILT_DE)),
IF(AND(FILT_D=1,FILT_M_B&gt;1,FILT_M_S=1,FILT_M_T=1,FILT_M_C&gt;1),SUMIFS(PROFIT,LAY,"Y",WIN,"&lt;&gt;P",CUSTOM,OFFSET(AF$30,FILT_M_C,0),BET_TYPE,OFFSET(AD$30,FILT_M_B,0)),
IF(AND(FILT_D=1,FILT_M_B=1,FILT_M_S&gt;1,FILT_M_T=1,FILT_M_C&gt;1),SUMIFS(PROFIT,LAY,"Y",WIN,"&lt;&gt;P",CUSTOM,OFFSET(AF$30,FILT_M_C,0),SPORT,OFFSET(AC$30,FILT_M_S,0)),
IF(AND(FILT_D=1,FILT_M_B=1,FILT_M_S=1,FILT_M_T&gt;1,FILT_M_C&gt;1),SUMIFS(PROFIT,LAY,"Y",WIN,"&lt;&gt;P",CUSTOM,OFFSET(AF$30,FILT_M_C,0),CAPPER,OFFSET(AE$30,FILT_M_T,0)),
IF(AND(FILT_D&gt;1,FILT_M_B&gt;1,FILT_M_S=1,FILT_M_T=1,FILT_M_C&gt;1),SUMIFS(PROFIT,LAY,"Y",WIN,"&lt;&gt;P",CUSTOM,OFFSET(AF$30,FILT_M_C,0),BET_DATE,"&gt;="&amp;DATE(OFFSET(AG$31,FILT_YS,0),FILT_MS,FILT_DS),BET_DATE,"&lt;="&amp;DATE(OFFSET(AG$31,FILT_YE,0),FILT_ME,FILT_DE),BET_TYPE,OFFSET(AD$30,FILT_M_B,0)),
IF(AND(FILT_D&gt;1,FILT_M_B=1,FILT_M_S&gt;1,FILT_M_T=1,FILT_M_C&gt;1),SUMIFS(PROFIT,LAY,"Y",WIN,"&lt;&gt;P",CUSTOM,OFFSET(AF$30,FILT_M_C,0),BET_DATE,"&gt;="&amp;DATE(OFFSET(AG$31,FILT_YS,0),FILT_MS,FILT_DS),BET_DATE,"&lt;="&amp;DATE(OFFSET(AG$31,FILT_YE,0),FILT_ME,FILT_DE),SPORT,OFFSET(AC$30,FILT_M_S,0)),
IF(AND(FILT_D&gt;1,FILT_M_B=1,FILT_M_S=1,FILT_M_T&gt;1,FILT_M_C&gt;1),SUMIFS(PROFIT,LAY,"Y",WIN,"&lt;&gt;P",CUSTOM,OFFSET(AF$30,FILT_M_C,0),BET_DATE,"&gt;="&amp;DATE(OFFSET(AG$31,FILT_YS,0),FILT_MS,FILT_DS),BET_DATE,"&lt;="&amp;DATE(OFFSET(AG$31,FILT_YE,0),FILT_ME,FILT_DE),CAPPER,OFFSET(AE$30,FILT_M_T,0)),
IF(AND(FILT_D=1,FILT_M_B&gt;1,FILT_M_S&gt;1,FILT_M_T=1,FILT_M_C&gt;1),SUMIFS(PROFIT,LAY,"Y",WIN,"&lt;&gt;P",CUSTOM,OFFSET(AF$30,FILT_M_C,0),BET_TYPE,OFFSET(AD$30,FILT_M_B,0),SPORT,OFFSET(AC$30,FILT_M_S,0)),
IF(AND(FILT_D=1,FILT_M_B&gt;1,FILT_M_S=1,FILT_M_T&gt;1,FILT_M_C&gt;1),SUMIFS(PROFIT,LAY,"Y",WIN,"&lt;&gt;P",CUSTOM,OFFSET(AF$30,FILT_M_C,0),BET_TYPE,OFFSET(AD$30,FILT_M_B,0),CAPPER,OFFSET(AE$30,FILT_M_T,0)),
IF(AND(FILT_D=1,FILT_M_B=1,FILT_M_S&gt;1,FILT_M_T&gt;1,FILT_M_C&gt;1),SUMIFS(PROFIT,LAY,"Y",WIN,"&lt;&gt;P",CUSTOM,OFFSET(AF$30,FILT_M_C,0),SPORT,OFFSET(AC$30,FILT_M_S,0),CAPPER,OFFSET(AE$30,FILT_M_T,0)),
IF(AND(FILT_D&gt;1,FILT_M_B&gt;1,FILT_M_S&gt;1,FILT_M_T=1,FILT_M_C&gt;1),SUMIFS(PROFIT,LAY,"Y",WIN,"&lt;&gt;P",CUSTOM,OFFSET(AF$30,FILT_M_C,0),BET_DATE,"&gt;="&amp;DATE(OFFSET(AG$31,FILT_YS,0),FILT_MS,FILT_DS),BET_DATE,"&lt;="&amp;DATE(OFFSET(AG$31,FILT_YE,0),FILT_ME,FILT_DE),BET_TYPE,OFFSET(AD$30,FILT_M_B,0),SPORT,OFFSET(AC$30,FILT_M_S,0)),
IF(AND(FILT_D=1,FILT_M_B&gt;1,FILT_M_S&gt;1,FILT_M_T&gt;1,FILT_M_C&gt;1),SUMIFS(PROFIT,LAY,"Y",WIN,"&lt;&gt;P",CUSTOM,OFFSET(AF$30,FILT_M_C,0),BET_TYPE,OFFSET(AD$30,FILT_M_B,0),SPORT,OFFSET(AC$30,FILT_M_S,0),CAPPER,OFFSET(AE$30,FILT_M_T,0)),
IF(AND(FILT_D&gt;1,FILT_M_B=1,FILT_M_S&gt;1,FILT_M_T&gt;1,FILT_M_C&gt;1),SUMIFS(PROFIT,LAY,"Y",WIN,"&lt;&gt;P",CUSTOM,OFFSET(AF$30,FILT_M_C,0),BET_DATE,"&gt;="&amp;DATE(OFFSET(AG$31,FILT_YS,0),FILT_MS,FILT_DS),BET_DATE,"&lt;="&amp;DATE(OFFSET(AG$31,FILT_YE,0),FILT_ME,FILT_DE),SPORT,OFFSET(AC$30,FILT_M_S,0),CAPPER,OFFSET(AE$30,FILT_M_T,0)),
IF(AND(FILT_D&gt;1,FILT_M_B&gt;1,FILT_M_S=1,FILT_M_T&gt;1,FILT_M_C&gt;1),SUMIFS(PROFIT,LAY,"Y",WIN,"&lt;&gt;P",CUSTOM,OFFSET(AF$30,FILT_M_C,0),BET_DATE,"&gt;="&amp;DATE(OFFSET(AG$31,FILT_YS,0),FILT_MS,FILT_DS),BET_DATE,"&lt;="&amp;DATE(OFFSET(AG$31,FILT_YE,0),FILT_ME,FILT_DE),BET_TYPE,OFFSET(AD$30,FILT_M_B,0),CAPPER,OFFSET(AE$30,FILT_M_T,0)),
IF(AND(FILT_D&gt;1,FILT_M_B&gt;1,FILT_M_S&gt;1,FILT_M_T&gt;1,FILT_M_C&gt;1),SUMIFS(PROFIT,LAY,"Y",WIN,"&lt;&gt;P",CUSTOM,OFFSET(AF$30,FILT_M_C,0),BET_DATE,"&gt;="&amp;DATE(OFFSET(AG$31,FILT_YS,0),FILT_MS,FILT_DS),BET_DATE,"&lt;="&amp;DATE(OFFSET(AG$31,FILT_YE,0),FILT_ME,FILT_DE),BET_TYPE,OFFSET(AD$30,FILT_M_B,0),SPORT,OFFSET(AC$30,FILT_M_S,0),CAPPER,OFFSET(AE$30,FILT_M_T,0)),
""))))))))))))))))))))))))))))))))</f>
        <v>-5</v>
      </c>
      <c r="X24" s="190">
        <f ca="1">IF(U24&gt;0,W24/U24,"")</f>
        <v>-1</v>
      </c>
      <c r="Z24" s="106"/>
      <c r="AA24" s="147" t="s">
        <v>289</v>
      </c>
      <c r="AB24" s="146" t="str">
        <f ca="1">OFFSET(BT_LL,FILT_B,0)</f>
        <v>ALL BET TYPES</v>
      </c>
    </row>
    <row r="25" spans="1:35" ht="18" customHeight="1" x14ac:dyDescent="0.2">
      <c r="A25" s="42" t="s">
        <v>254</v>
      </c>
      <c r="B25" s="220">
        <f>IF(FILT_M&lt;&gt;3,C25,1)</f>
        <v>1</v>
      </c>
      <c r="C25" s="219">
        <v>1</v>
      </c>
      <c r="E25" s="106"/>
      <c r="F25" s="106"/>
      <c r="G25" s="105"/>
      <c r="H25" s="223" t="s">
        <v>29</v>
      </c>
      <c r="I25" s="224">
        <f ca="1">SUM(I18:I24)</f>
        <v>13</v>
      </c>
      <c r="J25" s="225">
        <f ca="1">SUM(J18:J24)</f>
        <v>1</v>
      </c>
      <c r="L25" s="106"/>
      <c r="M25" s="106"/>
      <c r="N25" s="106"/>
      <c r="O25" s="106"/>
      <c r="P25" s="106"/>
      <c r="Q25" s="106"/>
      <c r="R25" s="311"/>
      <c r="S25" s="106"/>
      <c r="T25" s="106"/>
      <c r="U25" s="106"/>
      <c r="V25" s="106"/>
      <c r="W25" s="106"/>
      <c r="X25" s="106"/>
      <c r="Y25" s="106"/>
      <c r="Z25" s="106"/>
      <c r="AA25" s="147" t="s">
        <v>253</v>
      </c>
      <c r="AB25" s="146" t="str">
        <f ca="1">OFFSET(T_LL,FILT_T,0)</f>
        <v>ALL TIPPERS</v>
      </c>
      <c r="AC25" s="107"/>
      <c r="AI25" s="106"/>
    </row>
    <row r="26" spans="1:35" ht="18" customHeight="1" x14ac:dyDescent="0.2">
      <c r="A26" s="42" t="str">
        <f>CONCATENATE(CUSTOM_NAME," filter:")</f>
        <v>My Variable filter:</v>
      </c>
      <c r="B26" s="220">
        <f>IF(FILT_M&lt;&gt;4,C26,1)</f>
        <v>1</v>
      </c>
      <c r="C26" s="219">
        <v>1</v>
      </c>
      <c r="L26" s="230"/>
      <c r="M26" s="230"/>
      <c r="N26" s="230"/>
      <c r="O26" s="106"/>
      <c r="P26" s="106"/>
      <c r="Q26" s="106"/>
      <c r="Z26" s="106"/>
      <c r="AA26" s="147" t="s">
        <v>248</v>
      </c>
      <c r="AB26" s="146" t="str">
        <f ca="1">OFFSET(C_LL,FILT_C,0)</f>
        <v>ALL DATA</v>
      </c>
      <c r="AC26" s="107"/>
      <c r="AD26" s="43"/>
      <c r="AE26" s="43"/>
      <c r="AF26" s="43"/>
      <c r="AI26" s="106"/>
    </row>
    <row r="27" spans="1:35" ht="18" customHeight="1" x14ac:dyDescent="0.25">
      <c r="A27" s="42"/>
      <c r="B27" s="220"/>
      <c r="C27" s="106"/>
      <c r="E27" s="106"/>
      <c r="F27" s="106"/>
      <c r="G27" s="106"/>
      <c r="H27" s="161"/>
      <c r="K27" s="233" t="s">
        <v>207</v>
      </c>
      <c r="L27" s="42"/>
      <c r="M27" s="42"/>
      <c r="N27" s="42"/>
      <c r="O27" s="42"/>
      <c r="P27" s="42"/>
      <c r="Q27" s="106"/>
      <c r="Z27" s="106"/>
      <c r="AA27" s="106"/>
      <c r="AB27" s="194" t="s">
        <v>387</v>
      </c>
      <c r="AC27" s="107"/>
      <c r="AD27" s="110"/>
      <c r="AE27" s="112"/>
      <c r="AF27" s="112"/>
      <c r="AG27" s="108"/>
      <c r="AH27" s="108"/>
      <c r="AI27" s="106"/>
    </row>
    <row r="28" spans="1:35" ht="15" customHeight="1" x14ac:dyDescent="0.2">
      <c r="A28" s="105"/>
      <c r="B28" s="309" t="s">
        <v>406</v>
      </c>
      <c r="C28" s="314"/>
      <c r="D28" s="314"/>
      <c r="E28" s="314"/>
      <c r="F28" s="314"/>
      <c r="G28" s="310"/>
      <c r="H28" s="161"/>
      <c r="K28" s="42"/>
      <c r="L28" s="42"/>
      <c r="M28" s="42"/>
      <c r="N28" s="42"/>
      <c r="O28" s="42"/>
      <c r="P28" s="42"/>
      <c r="Q28" s="106"/>
      <c r="AB28" s="195" t="s">
        <v>388</v>
      </c>
      <c r="AG28" s="108"/>
      <c r="AH28" s="108"/>
      <c r="AI28" s="106"/>
    </row>
    <row r="29" spans="1:35" ht="15" customHeight="1" x14ac:dyDescent="0.2">
      <c r="A29" s="105"/>
      <c r="B29" s="113" t="s">
        <v>174</v>
      </c>
      <c r="C29" s="88" t="s">
        <v>30</v>
      </c>
      <c r="D29" s="89" t="s">
        <v>32</v>
      </c>
      <c r="E29" s="127" t="s">
        <v>201</v>
      </c>
      <c r="F29" s="127" t="s">
        <v>205</v>
      </c>
      <c r="G29" s="127" t="s">
        <v>211</v>
      </c>
      <c r="H29" s="161"/>
      <c r="I29" s="44"/>
      <c r="K29" s="105"/>
      <c r="L29" s="109"/>
      <c r="M29" s="127" t="s">
        <v>174</v>
      </c>
      <c r="N29" s="88" t="s">
        <v>30</v>
      </c>
      <c r="O29" s="88" t="s">
        <v>32</v>
      </c>
      <c r="P29" s="127" t="s">
        <v>206</v>
      </c>
      <c r="Q29" s="127" t="s">
        <v>201</v>
      </c>
      <c r="R29" s="127" t="s">
        <v>205</v>
      </c>
      <c r="S29" s="127" t="s">
        <v>211</v>
      </c>
      <c r="AA29" s="107"/>
      <c r="AC29" s="107"/>
      <c r="AD29" s="110"/>
      <c r="AE29" s="112"/>
      <c r="AF29" s="112"/>
      <c r="AG29" s="108"/>
      <c r="AH29" s="108"/>
      <c r="AI29" s="106"/>
    </row>
    <row r="30" spans="1:35" ht="15" customHeight="1" x14ac:dyDescent="0.2">
      <c r="A30" s="162" t="s">
        <v>112</v>
      </c>
      <c r="B30" s="238">
        <f ca="1">SUM(B32:B331)</f>
        <v>129.23000000000002</v>
      </c>
      <c r="C30" s="238">
        <f ca="1">SUM(C32:C331)</f>
        <v>82.88000000000001</v>
      </c>
      <c r="D30" s="163">
        <f t="shared" ref="D30" ca="1" si="1">IF(AND(B30&lt;&gt;"",B30&gt;0),C30/B30,"")</f>
        <v>0.64133715081637388</v>
      </c>
      <c r="E30" s="164">
        <f ca="1">SUM(E32:E331)</f>
        <v>8</v>
      </c>
      <c r="F30" s="164">
        <f ca="1">SUM(F32:F331)</f>
        <v>13</v>
      </c>
      <c r="G30" s="165">
        <f ca="1">IF(AND(F30&lt;&gt;"",F30&gt;0),E30/F30,"")</f>
        <v>0.61538461538461542</v>
      </c>
      <c r="H30" s="213"/>
      <c r="I30" s="44"/>
      <c r="K30" s="105"/>
      <c r="L30" s="109"/>
      <c r="M30" s="241">
        <f ca="1">SUM(M32:M331)</f>
        <v>129.23000000000002</v>
      </c>
      <c r="N30" s="241">
        <f ca="1">SUM(N32:N331)</f>
        <v>82.88000000000001</v>
      </c>
      <c r="O30" s="231">
        <f t="shared" ref="O30" ca="1" si="2">IF(AND(M30&lt;&gt;"",M30&gt;0),N30/M30,"")</f>
        <v>0.64133715081637388</v>
      </c>
      <c r="P30" s="241">
        <f ca="1">SUM(P32:P331)</f>
        <v>182.88</v>
      </c>
      <c r="Q30" s="232">
        <f ca="1">SUM(Q32:Q331)</f>
        <v>8</v>
      </c>
      <c r="R30" s="232">
        <f ca="1">SUM(R32:R331)</f>
        <v>13</v>
      </c>
      <c r="S30" s="231">
        <f t="shared" ref="S30" ca="1" si="3">IF(AND(R30&lt;&gt;"",R30&gt;0),Q30/R30,"")</f>
        <v>0.61538461538461542</v>
      </c>
      <c r="AA30" s="107" t="s">
        <v>306</v>
      </c>
      <c r="AB30" s="107" t="s">
        <v>208</v>
      </c>
      <c r="AC30" s="107" t="s">
        <v>48</v>
      </c>
      <c r="AD30" s="110" t="s">
        <v>250</v>
      </c>
      <c r="AE30" s="112" t="s">
        <v>251</v>
      </c>
      <c r="AF30" s="112" t="s">
        <v>248</v>
      </c>
      <c r="AG30" s="108"/>
      <c r="AH30" s="108"/>
      <c r="AI30" s="106"/>
    </row>
    <row r="31" spans="1:35" s="42" customFormat="1" ht="15" customHeight="1" x14ac:dyDescent="0.2">
      <c r="A31" s="88" t="s">
        <v>47</v>
      </c>
      <c r="B31" s="113" t="s">
        <v>174</v>
      </c>
      <c r="C31" s="88" t="s">
        <v>30</v>
      </c>
      <c r="D31" s="89" t="s">
        <v>32</v>
      </c>
      <c r="E31" s="127" t="s">
        <v>201</v>
      </c>
      <c r="F31" s="127" t="s">
        <v>205</v>
      </c>
      <c r="G31" s="127" t="s">
        <v>211</v>
      </c>
      <c r="H31" s="161"/>
      <c r="I31" s="44"/>
      <c r="J31" s="1"/>
      <c r="K31" s="309" t="s">
        <v>169</v>
      </c>
      <c r="L31" s="310"/>
      <c r="M31" s="127" t="s">
        <v>174</v>
      </c>
      <c r="N31" s="88" t="s">
        <v>30</v>
      </c>
      <c r="O31" s="88" t="s">
        <v>32</v>
      </c>
      <c r="P31" s="127" t="s">
        <v>206</v>
      </c>
      <c r="Q31" s="127" t="s">
        <v>201</v>
      </c>
      <c r="R31" s="127" t="s">
        <v>205</v>
      </c>
      <c r="S31" s="127" t="s">
        <v>211</v>
      </c>
      <c r="Z31" s="159">
        <v>1</v>
      </c>
      <c r="AA31" s="36" t="s">
        <v>200</v>
      </c>
      <c r="AB31" s="160" t="s">
        <v>389</v>
      </c>
      <c r="AC31" s="90" t="s">
        <v>390</v>
      </c>
      <c r="AD31" s="90" t="s">
        <v>391</v>
      </c>
      <c r="AE31" s="90" t="s">
        <v>392</v>
      </c>
      <c r="AF31" s="90" t="s">
        <v>393</v>
      </c>
      <c r="AG31" s="90" t="s">
        <v>394</v>
      </c>
      <c r="AH31" s="91" t="s">
        <v>395</v>
      </c>
      <c r="AI31" s="91" t="s">
        <v>396</v>
      </c>
    </row>
    <row r="32" spans="1:35" ht="12.75" customHeight="1" x14ac:dyDescent="0.2">
      <c r="A32" s="14" t="str">
        <f>IF(FILT_M=1,IF(AND(Settings!F6&lt;&gt;"",Settings!F6&lt;&gt;"--"),Settings!F6,""),
IF(FILT_M=2,IF(AND(Settings!H6&lt;&gt;"",Settings!H6&lt;&gt;"--"),Settings!H6,""),
IF(FILT_M=3,IF(AND(Settings!J6&lt;&gt;"",Settings!J6&lt;&gt;"--"),Settings!J6,""),
IF(FILT_M=4,IF(AND(Settings!L6&lt;&gt;"",Settings!L6&lt;&gt;"--"),Settings!L6,""),""))))</f>
        <v>NFL</v>
      </c>
      <c r="B32" s="243">
        <f t="shared" ref="B32:B95" ca="1" si="4">IF(A32&lt;&gt;"",
IF(AND(FILT_D=1,FILT_B=1,FILT_S=1,FILT_T=1,FILT_C=1),SUMIFS(AT_RISK,FILTER,A32,WIN,"&lt;&gt;P"),
IF(AND(FILT_D&gt;1,FILT_B=1,FILT_S=1,FILT_T=1,FILT_C=1),SUMIFS(AT_RISK,FILTER,A32,WIN,"&lt;&gt;P",BET_DATE,"&gt;="&amp;DATE(OFFSET(AG$31,FILT_YS,0),FILT_MS,FILT_DS),BET_DATE,"&lt;="&amp;DATE(OFFSET(AG$31,FILT_YE,0),FILT_ME,FILT_DE)),
IF(AND(FILT_D=1,FILT_B&gt;1,FILT_S=1,FILT_T=1,FILT_C=1),SUMIFS(AT_RISK,FILTER,A32,WIN,"&lt;&gt;P",BET_TYPE,OFFSET(AD$30,FILT_B,0)),
IF(AND(FILT_D=1,FILT_B=1,FILT_S&gt;1,FILT_T=1,FILT_C=1),SUMIFS(AT_RISK,FILTER,A32,WIN,"&lt;&gt;P",SPORT,OFFSET(AC$30,FILT_S,0)),
IF(AND(FILT_D=1,FILT_B=1,FILT_S=1,FILT_T&gt;1,FILT_C=1),SUMIFS(AT_RISK,FILTER,A32,WIN,"&lt;&gt;P",CAPPER,OFFSET(AE$30,FILT_T,0)),
IF(AND(FILT_D&gt;1,FILT_B&gt;1,FILT_S=1,FILT_T=1,FILT_C=1),SUMIFS(AT_RISK,FILTER,A32,WIN,"&lt;&gt;P",BET_DATE,"&gt;="&amp;DATE(OFFSET(AG$31,FILT_YS,0),FILT_MS,FILT_DS),BET_DATE,"&lt;="&amp;DATE(OFFSET(AG$31,FILT_YE,0),FILT_ME,FILT_DE),BET_TYPE,OFFSET(AD$30,FILT_B,0)),
IF(AND(FILT_D&gt;1,FILT_B=1,FILT_S&gt;1,FILT_T=1,FILT_C=1),SUMIFS(AT_RISK,FILTER,A32,WIN,"&lt;&gt;P",BET_DATE,"&gt;="&amp;DATE(OFFSET(AG$31,FILT_YS,0),FILT_MS,FILT_DS),BET_DATE,"&lt;="&amp;DATE(OFFSET(AG$31,FILT_YE,0),FILT_ME,FILT_DE),SPORT,OFFSET(AC$30,FILT_S,0)),
IF(AND(FILT_D&gt;1,FILT_B=1,FILT_S=1,FILT_T&gt;1,FILT_C=1),SUMIFS(AT_RISK,FILTER,A32,WIN,"&lt;&gt;P",BET_DATE,"&gt;="&amp;DATE(OFFSET(AG$31,FILT_YS,0),FILT_MS,FILT_DS),BET_DATE,"&lt;="&amp;DATE(OFFSET(AG$31,FILT_YE,0),FILT_ME,FILT_DE),CAPPER,OFFSET(AE$30,FILT_T,0)),
IF(AND(FILT_D=1,FILT_B&gt;1,FILT_S&gt;1,FILT_T=1,FILT_C=1),SUMIFS(AT_RISK,FILTER,A32,WIN,"&lt;&gt;P",BET_TYPE,OFFSET(AD$30,FILT_B,0),SPORT,OFFSET(AC$30,FILT_S,0)),
IF(AND(FILT_D=1,FILT_B&gt;1,FILT_S=1,FILT_T&gt;1,FILT_C=1),SUMIFS(AT_RISK,FILTER,A32,WIN,"&lt;&gt;P",BET_TYPE,OFFSET(AD$30,FILT_B,0),CAPPER,OFFSET(AE$30,FILT_T,0)),
IF(AND(FILT_D=1,FILT_B=1,FILT_S&gt;1,FILT_T&gt;1,FILT_C=1),SUMIFS(AT_RISK,FILTER,A32,WIN,"&lt;&gt;P",SPORT,OFFSET(AC$30,FILT_S,0),CAPPER,OFFSET(AE$30,FILT_T,0)),
IF(AND(FILT_D&gt;1,FILT_B&gt;1,FILT_S&gt;1,FILT_T=1,FILT_C=1),SUMIFS(AT_RISK,FILTER,A32,WIN,"&lt;&gt;P",BET_DATE,"&gt;="&amp;DATE(OFFSET(AG$31,FILT_YS,0),FILT_MS,FILT_DS),BET_DATE,"&lt;="&amp;DATE(OFFSET(AG$31,FILT_YE,0),FILT_ME,FILT_DE),BET_TYPE,OFFSET(AD$30,FILT_B,0),SPORT,OFFSET(AC$30,FILT_S,0)),
IF(AND(FILT_D=1,FILT_B&gt;1,FILT_S&gt;1,FILT_T&gt;1,FILT_C=1),SUMIFS(AT_RISK,FILTER,A32,WIN,"&lt;&gt;P",BET_TYPE,OFFSET(AD$30,FILT_B,0),SPORT,OFFSET(AC$30,FILT_S,0),CAPPER,OFFSET(AE$30,FILT_T,0)),
IF(AND(FILT_D&gt;1,FILT_B=1,FILT_S&gt;1,FILT_T&gt;1,FILT_C=1),SUMIFS(AT_RISK,FILTER,A32,WIN,"&lt;&gt;P",BET_DATE,"&gt;="&amp;DATE(OFFSET(AG$31,FILT_YS,0),FILT_MS,FILT_DS),BET_DATE,"&lt;="&amp;DATE(OFFSET(AG$31,FILT_YE,0),FILT_ME,FILT_DE),SPORT,OFFSET(AC$30,FILT_S,0),CAPPER,OFFSET(AE$30,FILT_T,0)),
IF(AND(FILT_D&gt;1,FILT_B&gt;1,FILT_S=1,FILT_T&gt;1,FILT_C=1),SUMIFS(AT_RISK,FILTER,A32,WIN,"&lt;&gt;P",BET_DATE,"&gt;="&amp;DATE(OFFSET(AG$31,FILT_YS,0),FILT_MS,FILT_DS),BET_DATE,"&lt;="&amp;DATE(OFFSET(AG$31,FILT_YE,0),FILT_ME,FILT_DE),BET_TYPE,OFFSET(AD$30,FILT_B,0),CAPPER,OFFSET(AE$30,FILT_T,0)),
IF(AND(FILT_D&gt;1,FILT_B&gt;1,FILT_S&gt;1,FILT_T&gt;1,FILT_C=1),SUMIFS(AT_RISK,FILTER,A32,WIN,"&lt;&gt;P",BET_DATE,"&gt;="&amp;DATE(OFFSET(AG$31,FILT_YS,0),FILT_MS,FILT_DS),BET_DATE,"&lt;="&amp;DATE(OFFSET(AG$31,FILT_YE,0),FILT_ME,FILT_DE),BET_TYPE,OFFSET(AD$30,FILT_B,0),SPORT,OFFSET(AC$30,FILT_S,0),CAPPER,OFFSET(AE$30,FILT_T,0)),
IF(AND(FILT_D=1,FILT_B=1,FILT_S=1,FILT_T=1,FILT_C&gt;1),SUMIFS(AT_RISK,FILTER,A32,WIN,"&lt;&gt;P",CUSTOM,OFFSET(AF$30,FILT_C,0)),
IF(AND(FILT_D&gt;1,FILT_B=1,FILT_S=1,FILT_T=1,FILT_C&gt;1),SUMIFS(AT_RISK,FILTER,A32,WIN,"&lt;&gt;P",CUSTOM,OFFSET(AF$30,FILT_C,0),BET_DATE,"&gt;="&amp;DATE(OFFSET(AG$31,FILT_YS,0),FILT_MS,FILT_DS),BET_DATE,"&lt;="&amp;DATE(OFFSET(AG$31,FILT_YE,0),FILT_ME,FILT_DE)),
IF(AND(FILT_D=1,FILT_B&gt;1,FILT_S=1,FILT_T=1,FILT_C&gt;1),SUMIFS(AT_RISK,FILTER,A32,WIN,"&lt;&gt;P",CUSTOM,OFFSET(AF$30,FILT_C,0),BET_TYPE,OFFSET(AD$30,FILT_B,0)),
IF(AND(FILT_D=1,FILT_B=1,FILT_S&gt;1,FILT_T=1,FILT_C&gt;1),SUMIFS(AT_RISK,FILTER,A32,WIN,"&lt;&gt;P",CUSTOM,OFFSET(AF$30,FILT_C,0),SPORT,OFFSET(AC$30,FILT_S,0)),
IF(AND(FILT_D=1,FILT_B=1,FILT_S=1,FILT_T&gt;1,FILT_C&gt;1),SUMIFS(AT_RISK,FILTER,A32,WIN,"&lt;&gt;P",CUSTOM,OFFSET(AF$30,FILT_C,0),CAPPER,OFFSET(AE$30,FILT_T,0)),
IF(AND(FILT_D&gt;1,FILT_B&gt;1,FILT_S=1,FILT_T=1,FILT_C&gt;1),SUMIFS(AT_RISK,FILTER,A32,WIN,"&lt;&gt;P",CUSTOM,OFFSET(AF$30,FILT_C,0),BET_DATE,"&gt;="&amp;DATE(OFFSET(AG$31,FILT_YS,0),FILT_MS,FILT_DS),BET_DATE,"&lt;="&amp;DATE(OFFSET(AG$31,FILT_YE,0),FILT_ME,FILT_DE),BET_TYPE,OFFSET(AD$30,FILT_B,0)),
IF(AND(FILT_D&gt;1,FILT_B=1,FILT_S&gt;1,FILT_T=1,FILT_C&gt;1),SUMIFS(AT_RISK,FILTER,A32,WIN,"&lt;&gt;P",CUSTOM,OFFSET(AF$30,FILT_C,0),BET_DATE,"&gt;="&amp;DATE(OFFSET(AG$31,FILT_YS,0),FILT_MS,FILT_DS),BET_DATE,"&lt;="&amp;DATE(OFFSET(AG$31,FILT_YE,0),FILT_ME,FILT_DE),SPORT,OFFSET(AC$30,FILT_S,0)),
IF(AND(FILT_D&gt;1,FILT_B=1,FILT_S=1,FILT_T&gt;1,FILT_C&gt;1),SUMIFS(AT_RISK,FILTER,A32,WIN,"&lt;&gt;P",CUSTOM,OFFSET(AF$30,FILT_C,0),BET_DATE,"&gt;="&amp;DATE(OFFSET(AG$31,FILT_YS,0),FILT_MS,FILT_DS),BET_DATE,"&lt;="&amp;DATE(OFFSET(AG$31,FILT_YE,0),FILT_ME,FILT_DE),CAPPER,OFFSET(AE$30,FILT_T,0)),
IF(AND(FILT_D=1,FILT_B&gt;1,FILT_S&gt;1,FILT_T=1,FILT_C&gt;1),SUMIFS(AT_RISK,FILTER,A32,WIN,"&lt;&gt;P",CUSTOM,OFFSET(AF$30,FILT_C,0),BET_TYPE,OFFSET(AD$30,FILT_B,0),SPORT,OFFSET(AC$30,FILT_S,0)),
IF(AND(FILT_D=1,FILT_B&gt;1,FILT_S=1,FILT_T&gt;1,FILT_C&gt;1),SUMIFS(AT_RISK,FILTER,A32,WIN,"&lt;&gt;P",CUSTOM,OFFSET(AF$30,FILT_C,0),BET_TYPE,OFFSET(AD$30,FILT_B,0),CAPPER,OFFSET(AE$30,FILT_T,0)),
IF(AND(FILT_D=1,FILT_B=1,FILT_S&gt;1,FILT_T&gt;1,FILT_C&gt;1),SUMIFS(AT_RISK,FILTER,A32,WIN,"&lt;&gt;P",CUSTOM,OFFSET(AF$30,FILT_C,0),SPORT,OFFSET(AC$30,FILT_S,0),CAPPER,OFFSET(AE$30,FILT_T,0)),
IF(AND(FILT_D&gt;1,FILT_B&gt;1,FILT_S&gt;1,FILT_T=1,FILT_C&gt;1),SUMIFS(AT_RISK,FILTER,A32,WIN,"&lt;&gt;P",CUSTOM,OFFSET(AF$30,FILT_C,0),BET_DATE,"&gt;="&amp;DATE(OFFSET(AG$31,FILT_YS,0),FILT_MS,FILT_DS),BET_DATE,"&lt;="&amp;DATE(OFFSET(AG$31,FILT_YE,0),FILT_ME,FILT_DE),BET_TYPE,OFFSET(AD$30,FILT_B,0),SPORT,OFFSET(AC$30,FILT_S,0)),
IF(AND(FILT_D=1,FILT_B&gt;1,FILT_S&gt;1,FILT_T&gt;1,FILT_C&gt;1),SUMIFS(AT_RISK,FILTER,A32,WIN,"&lt;&gt;P",CUSTOM,OFFSET(AF$30,FILT_C,0),BET_TYPE,OFFSET(AD$30,FILT_B,0),SPORT,OFFSET(AC$30,FILT_S,0),CAPPER,OFFSET(AE$30,FILT_T,0)),
IF(AND(FILT_D&gt;1,FILT_B=1,FILT_S&gt;1,FILT_T&gt;1,FILT_C&gt;1),SUMIFS(AT_RISK,FILTER,A32,WIN,"&lt;&gt;P",CUSTOM,OFFSET(AF$30,FILT_C,0),BET_DATE,"&gt;="&amp;DATE(OFFSET(AG$31,FILT_YS,0),FILT_MS,FILT_DS),BET_DATE,"&lt;="&amp;DATE(OFFSET(AG$31,FILT_YE,0),FILT_ME,FILT_DE),SPORT,OFFSET(AC$30,FILT_S,0),CAPPER,OFFSET(AE$30,FILT_T,0)),
IF(AND(FILT_D&gt;1,FILT_B&gt;1,FILT_S=1,FILT_T&gt;1,FILT_C&gt;1),SUMIFS(AT_RISK,FILTER,A32,WIN,"&lt;&gt;P",CUSTOM,OFFSET(AF$30,FILT_C,0),BET_DATE,"&gt;="&amp;DATE(OFFSET(AG$31,FILT_YS,0),FILT_MS,FILT_DS),BET_DATE,"&lt;="&amp;DATE(OFFSET(AG$31,FILT_YE,0),FILT_ME,FILT_DE),BET_TYPE,OFFSET(AD$30,FILT_B,0),CAPPER,OFFSET(AE$30,FILT_T,0)),
IF(AND(FILT_D&gt;1,FILT_B&gt;1,FILT_S&gt;1,FILT_T&gt;1,FILT_C&gt;1),SUMIFS(AT_RISK,FILTER,A32,WIN,"&lt;&gt;P",CUSTOM,OFFSET(AF$30,FILT_C,0),BET_DATE,"&gt;="&amp;DATE(OFFSET(AG$31,FILT_YS,0),FILT_MS,FILT_DS),BET_DATE,"&lt;="&amp;DATE(OFFSET(AG$31,FILT_YE,0),FILT_ME,FILT_DE),BET_TYPE,OFFSET(AD$30,FILT_B,0),SPORT,OFFSET(AC$30,FILT_S,0),CAPPER,OFFSET(AE$30,FILT_T,0)),
"")))))))))))))))))))))))))))))))),
"")</f>
        <v>32.5</v>
      </c>
      <c r="C32" s="243">
        <f t="shared" ref="C32:C95" ca="1" si="5">IF(A32&lt;&gt;"",
IF(AND(FILT_D=1,FILT_B=1,FILT_S=1,FILT_T=1,FILT_C=1),SUMIFS(PROFIT,FILTER,A32,WIN,"&lt;&gt;P"),
IF(AND(FILT_D&gt;1,FILT_B=1,FILT_S=1,FILT_T=1,FILT_C=1),SUMIFS(PROFIT,FILTER,A32,WIN,"&lt;&gt;P",BET_DATE,"&gt;="&amp;DATE(OFFSET(AG$31,FILT_YS,0),FILT_MS,FILT_DS),BET_DATE,"&lt;="&amp;DATE(OFFSET(AG$31,FILT_YE,0),FILT_ME,FILT_DE)),
IF(AND(FILT_D=1,FILT_B&gt;1,FILT_S=1,FILT_T=1,FILT_C=1),SUMIFS(PROFIT,FILTER,A32,WIN,"&lt;&gt;P",BET_TYPE,OFFSET(AD$30,FILT_B,0)),
IF(AND(FILT_D=1,FILT_B=1,FILT_S&gt;1,FILT_T=1,FILT_C=1),SUMIFS(PROFIT,FILTER,A32,WIN,"&lt;&gt;P",SPORT,OFFSET(AC$30,FILT_S,0)),
IF(AND(FILT_D=1,FILT_B=1,FILT_S=1,FILT_T&gt;1,FILT_C=1),SUMIFS(PROFIT,FILTER,A32,WIN,"&lt;&gt;P",CAPPER,OFFSET(AE$30,FILT_T,0)),
IF(AND(FILT_D&gt;1,FILT_B&gt;1,FILT_S=1,FILT_T=1,FILT_C=1),SUMIFS(PROFIT,FILTER,A32,WIN,"&lt;&gt;P",BET_DATE,"&gt;="&amp;DATE(OFFSET(AG$31,FILT_YS,0),FILT_MS,FILT_DS),BET_DATE,"&lt;="&amp;DATE(OFFSET(AG$31,FILT_YE,0),FILT_ME,FILT_DE),BET_TYPE,OFFSET(AD$30,FILT_B,0)),
IF(AND(FILT_D&gt;1,FILT_B=1,FILT_S&gt;1,FILT_T=1,FILT_C=1),SUMIFS(PROFIT,FILTER,A32,WIN,"&lt;&gt;P",BET_DATE,"&gt;="&amp;DATE(OFFSET(AG$31,FILT_YS,0),FILT_MS,FILT_DS),BET_DATE,"&lt;="&amp;DATE(OFFSET(AG$31,FILT_YE,0),FILT_ME,FILT_DE),SPORT,OFFSET(AC$30,FILT_S,0)),
IF(AND(FILT_D&gt;1,FILT_B=1,FILT_S=1,FILT_T&gt;1,FILT_C=1),SUMIFS(PROFIT,FILTER,A32,WIN,"&lt;&gt;P",BET_DATE,"&gt;="&amp;DATE(OFFSET(AG$31,FILT_YS,0),FILT_MS,FILT_DS),BET_DATE,"&lt;="&amp;DATE(OFFSET(AG$31,FILT_YE,0),FILT_ME,FILT_DE),CAPPER,OFFSET(AE$30,FILT_T,0)),
IF(AND(FILT_D=1,FILT_B&gt;1,FILT_S&gt;1,FILT_T=1,FILT_C=1),SUMIFS(PROFIT,FILTER,A32,WIN,"&lt;&gt;P",BET_TYPE,OFFSET(AD$30,FILT_B,0),SPORT,OFFSET(AC$30,FILT_S,0)),
IF(AND(FILT_D=1,FILT_B&gt;1,FILT_S=1,FILT_T&gt;1,FILT_C=1),SUMIFS(PROFIT,FILTER,A32,WIN,"&lt;&gt;P",BET_TYPE,OFFSET(AD$30,FILT_B,0),CAPPER,OFFSET(AE$30,FILT_T,0)),
IF(AND(FILT_D=1,FILT_B=1,FILT_S&gt;1,FILT_T&gt;1,FILT_C=1),SUMIFS(PROFIT,FILTER,A32,WIN,"&lt;&gt;P",SPORT,OFFSET(AC$30,FILT_S,0),CAPPER,OFFSET(AE$30,FILT_T,0)),
IF(AND(FILT_D&gt;1,FILT_B&gt;1,FILT_S&gt;1,FILT_T=1,FILT_C=1),SUMIFS(PROFIT,FILTER,A32,WIN,"&lt;&gt;P",BET_DATE,"&gt;="&amp;DATE(OFFSET(AG$31,FILT_YS,0),FILT_MS,FILT_DS),BET_DATE,"&lt;="&amp;DATE(OFFSET(AG$31,FILT_YE,0),FILT_ME,FILT_DE),BET_TYPE,OFFSET(AD$30,FILT_B,0),SPORT,OFFSET(AC$30,FILT_S,0)),
IF(AND(FILT_D=1,FILT_B&gt;1,FILT_S&gt;1,FILT_T&gt;1,FILT_C=1),SUMIFS(PROFIT,FILTER,A32,WIN,"&lt;&gt;P",BET_TYPE,OFFSET(AD$30,FILT_B,0),SPORT,OFFSET(AC$30,FILT_S,0),CAPPER,OFFSET(AE$30,FILT_T,0)),
IF(AND(FILT_D&gt;1,FILT_B=1,FILT_S&gt;1,FILT_T&gt;1,FILT_C=1),SUMIFS(PROFIT,FILTER,A32,WIN,"&lt;&gt;P",BET_DATE,"&gt;="&amp;DATE(OFFSET(AG$31,FILT_YS,0),FILT_MS,FILT_DS),BET_DATE,"&lt;="&amp;DATE(OFFSET(AG$31,FILT_YE,0),FILT_ME,FILT_DE),SPORT,OFFSET(AC$30,FILT_S,0),CAPPER,OFFSET(AE$30,FILT_T,0)),
IF(AND(FILT_D&gt;1,FILT_B&gt;1,FILT_S=1,FILT_T&gt;1,FILT_C=1),SUMIFS(PROFIT,FILTER,A32,WIN,"&lt;&gt;P",BET_DATE,"&gt;="&amp;DATE(OFFSET(AG$31,FILT_YS,0),FILT_MS,FILT_DS),BET_DATE,"&lt;="&amp;DATE(OFFSET(AG$31,FILT_YE,0),FILT_ME,FILT_DE),BET_TYPE,OFFSET(AD$30,FILT_B,0),CAPPER,OFFSET(AE$30,FILT_T,0)),
IF(AND(FILT_D&gt;1,FILT_B&gt;1,FILT_S&gt;1,FILT_T&gt;1,FILT_C=1),SUMIFS(PROFIT,FILTER,A32,WIN,"&lt;&gt;P",BET_DATE,"&gt;="&amp;DATE(OFFSET(AG$31,FILT_YS,0),FILT_MS,FILT_DS),BET_DATE,"&lt;="&amp;DATE(OFFSET(AG$31,FILT_YE,0),FILT_ME,FILT_DE),BET_TYPE,OFFSET(AD$30,FILT_B,0),SPORT,OFFSET(AC$30,FILT_S,0),CAPPER,OFFSET(AE$30,FILT_T,0)),
IF(AND(FILT_D=1,FILT_B=1,FILT_S=1,FILT_T=1,FILT_C&gt;1),SUMIFS(PROFIT,FILTER,A32,WIN,"&lt;&gt;P",CUSTOM,OFFSET(AF$30,FILT_C,0)),
IF(AND(FILT_D&gt;1,FILT_B=1,FILT_S=1,FILT_T=1,FILT_C&gt;1),SUMIFS(PROFIT,FILTER,A32,WIN,"&lt;&gt;P",CUSTOM,OFFSET(AF$30,FILT_C,0),BET_DATE,"&gt;="&amp;DATE(OFFSET(AG$31,FILT_YS,0),FILT_MS,FILT_DS),BET_DATE,"&lt;="&amp;DATE(OFFSET(AG$31,FILT_YE,0),FILT_ME,FILT_DE)),
IF(AND(FILT_D=1,FILT_B&gt;1,FILT_S=1,FILT_T=1,FILT_C&gt;1),SUMIFS(PROFIT,FILTER,A32,WIN,"&lt;&gt;P",CUSTOM,OFFSET(AF$30,FILT_C,0),BET_TYPE,OFFSET(AD$30,FILT_B,0)),
IF(AND(FILT_D=1,FILT_B=1,FILT_S&gt;1,FILT_T=1,FILT_C&gt;1),SUMIFS(PROFIT,FILTER,A32,WIN,"&lt;&gt;P",CUSTOM,OFFSET(AF$30,FILT_C,0),SPORT,OFFSET(AC$30,FILT_S,0)),
IF(AND(FILT_D=1,FILT_B=1,FILT_S=1,FILT_T&gt;1,FILT_C&gt;1),SUMIFS(PROFIT,FILTER,A32,WIN,"&lt;&gt;P",CUSTOM,OFFSET(AF$30,FILT_C,0),CAPPER,OFFSET(AE$30,FILT_T,0)),
IF(AND(FILT_D&gt;1,FILT_B&gt;1,FILT_S=1,FILT_T=1,FILT_C&gt;1),SUMIFS(PROFIT,FILTER,A32,WIN,"&lt;&gt;P",CUSTOM,OFFSET(AF$30,FILT_C,0),BET_DATE,"&gt;="&amp;DATE(OFFSET(AG$31,FILT_YS,0),FILT_MS,FILT_DS),BET_DATE,"&lt;="&amp;DATE(OFFSET(AG$31,FILT_YE,0),FILT_ME,FILT_DE),BET_TYPE,OFFSET(AD$30,FILT_B,0)),
IF(AND(FILT_D&gt;1,FILT_B=1,FILT_S&gt;1,FILT_T=1,FILT_C&gt;1),SUMIFS(PROFIT,FILTER,A32,WIN,"&lt;&gt;P",CUSTOM,OFFSET(AF$30,FILT_C,0),BET_DATE,"&gt;="&amp;DATE(OFFSET(AG$31,FILT_YS,0),FILT_MS,FILT_DS),BET_DATE,"&lt;="&amp;DATE(OFFSET(AG$31,FILT_YE,0),FILT_ME,FILT_DE),SPORT,OFFSET(AC$30,FILT_S,0)),
IF(AND(FILT_D&gt;1,FILT_B=1,FILT_S=1,FILT_T&gt;1,FILT_C&gt;1),SUMIFS(PROFIT,FILTER,A32,WIN,"&lt;&gt;P",CUSTOM,OFFSET(AF$30,FILT_C,0),BET_DATE,"&gt;="&amp;DATE(OFFSET(AG$31,FILT_YS,0),FILT_MS,FILT_DS),BET_DATE,"&lt;="&amp;DATE(OFFSET(AG$31,FILT_YE,0),FILT_ME,FILT_DE),CAPPER,OFFSET(AE$30,FILT_T,0)),
IF(AND(FILT_D=1,FILT_B&gt;1,FILT_S&gt;1,FILT_T=1,FILT_C&gt;1),SUMIFS(PROFIT,FILTER,A32,WIN,"&lt;&gt;P",CUSTOM,OFFSET(AF$30,FILT_C,0),BET_TYPE,OFFSET(AD$30,FILT_B,0),SPORT,OFFSET(AC$30,FILT_S,0)),
IF(AND(FILT_D=1,FILT_B&gt;1,FILT_S=1,FILT_T&gt;1,FILT_C&gt;1),SUMIFS(PROFIT,FILTER,A32,WIN,"&lt;&gt;P",CUSTOM,OFFSET(AF$30,FILT_C,0),BET_TYPE,OFFSET(AD$30,FILT_B,0),CAPPER,OFFSET(AE$30,FILT_T,0)),
IF(AND(FILT_D=1,FILT_B=1,FILT_S&gt;1,FILT_T&gt;1,FILT_C&gt;1),SUMIFS(PROFIT,FILTER,A32,WIN,"&lt;&gt;P",CUSTOM,OFFSET(AF$30,FILT_C,0),SPORT,OFFSET(AC$30,FILT_S,0),CAPPER,OFFSET(AE$30,FILT_T,0)),
IF(AND(FILT_D&gt;1,FILT_B&gt;1,FILT_S&gt;1,FILT_T=1,FILT_C&gt;1),SUMIFS(PROFIT,FILTER,A32,WIN,"&lt;&gt;P",CUSTOM,OFFSET(AF$30,FILT_C,0),BET_DATE,"&gt;="&amp;DATE(OFFSET(AG$31,FILT_YS,0),FILT_MS,FILT_DS),BET_DATE,"&lt;="&amp;DATE(OFFSET(AG$31,FILT_YE,0),FILT_ME,FILT_DE),BET_TYPE,OFFSET(AD$30,FILT_B,0),SPORT,OFFSET(AC$30,FILT_S,0)),
IF(AND(FILT_D=1,FILT_B&gt;1,FILT_S&gt;1,FILT_T&gt;1,FILT_C&gt;1),SUMIFS(PROFIT,FILTER,A32,WIN,"&lt;&gt;P",CUSTOM,OFFSET(AF$30,FILT_C,0),BET_TYPE,OFFSET(AD$30,FILT_B,0),SPORT,OFFSET(AC$30,FILT_S,0),CAPPER,OFFSET(AE$30,FILT_T,0)),
IF(AND(FILT_D&gt;1,FILT_B=1,FILT_S&gt;1,FILT_T&gt;1,FILT_C&gt;1),SUMIFS(PROFIT,FILTER,A32,WIN,"&lt;&gt;P",CUSTOM,OFFSET(AF$30,FILT_C,0),BET_DATE,"&gt;="&amp;DATE(OFFSET(AG$31,FILT_YS,0),FILT_MS,FILT_DS),BET_DATE,"&lt;="&amp;DATE(OFFSET(AG$31,FILT_YE,0),FILT_ME,FILT_DE),SPORT,OFFSET(AC$30,FILT_S,0),CAPPER,OFFSET(AE$30,FILT_T,0)),
IF(AND(FILT_D&gt;1,FILT_B&gt;1,FILT_S=1,FILT_T&gt;1,FILT_C&gt;1),SUMIFS(PROFIT,FILTER,A32,WIN,"&lt;&gt;P",CUSTOM,OFFSET(AF$30,FILT_C,0),BET_DATE,"&gt;="&amp;DATE(OFFSET(AG$31,FILT_YS,0),FILT_MS,FILT_DS),BET_DATE,"&lt;="&amp;DATE(OFFSET(AG$31,FILT_YE,0),FILT_ME,FILT_DE),BET_TYPE,OFFSET(AD$30,FILT_B,0),CAPPER,OFFSET(AE$30,FILT_T,0)),
IF(AND(FILT_D&gt;1,FILT_B&gt;1,FILT_S&gt;1,FILT_T&gt;1,FILT_C&gt;1),SUMIFS(PROFIT,FILTER,A32,WIN,"&lt;&gt;P",CUSTOM,OFFSET(AF$30,FILT_C,0),BET_DATE,"&gt;="&amp;DATE(OFFSET(AG$31,FILT_YS,0),FILT_MS,FILT_DS),BET_DATE,"&lt;="&amp;DATE(OFFSET(AG$31,FILT_YE,0),FILT_ME,FILT_DE),BET_TYPE,OFFSET(AD$30,FILT_B,0),SPORT,OFFSET(AC$30,FILT_S,0),CAPPER,OFFSET(AE$30,FILT_T,0)),
"")))))))))))))))))))))))))))))))),
"")</f>
        <v>65.570000000000007</v>
      </c>
      <c r="D32" s="143">
        <f t="shared" ref="D32:D40" ca="1" si="6">IF(AND(B32&lt;&gt;"",B32&gt;0),C32/B32,"")</f>
        <v>2.0175384615384617</v>
      </c>
      <c r="E32" s="144">
        <f t="shared" ref="E32:E95" ca="1" si="7">IF(A32&lt;&gt;"",
IF(AND(FILT_D=1,FILT_B=1,FILT_S=1,FILT_T=1,FILT_C=1),COUNTIFS(FILTER,A32,WIN,"Y"),
IF(AND(FILT_D&gt;1,FILT_B=1,FILT_S=1,FILT_T=1,FILT_C=1),COUNTIFS(FILTER,A32,WIN,"Y",BET_DATE,"&gt;="&amp;DATE(OFFSET(AG$31,FILT_YS,0),FILT_MS,FILT_DS),BET_DATE,"&lt;="&amp;DATE(OFFSET(AG$31,FILT_YE,0),FILT_ME,FILT_DE)),
IF(AND(FILT_D=1,FILT_B&gt;1,FILT_S=1,FILT_T=1,FILT_C=1),COUNTIFS(FILTER,A32,WIN,"Y",BET_TYPE,OFFSET(AD$30,FILT_B,0)),
IF(AND(FILT_D=1,FILT_B=1,FILT_S&gt;1,FILT_T=1,FILT_C=1),COUNTIFS(FILTER,A32,WIN,"Y",SPORT,OFFSET(AC$30,FILT_S,0)),
IF(AND(FILT_D=1,FILT_B=1,FILT_S=1,FILT_T&gt;1,FILT_C=1),COUNTIFS(FILTER,A32,WIN,"Y",CAPPER,OFFSET(AE$30,FILT_T,0)),
IF(AND(FILT_D&gt;1,FILT_B&gt;1,FILT_S=1,FILT_T=1,FILT_C=1),COUNTIFS(FILTER,A32,WIN,"Y",BET_DATE,"&gt;="&amp;DATE(OFFSET(AG$31,FILT_YS,0),FILT_MS,FILT_DS),BET_DATE,"&lt;="&amp;DATE(OFFSET(AG$31,FILT_YE,0),FILT_ME,FILT_DE),BET_TYPE,OFFSET(AD$30,FILT_B,0)),
IF(AND(FILT_D&gt;1,FILT_B=1,FILT_S&gt;1,FILT_T=1,FILT_C=1),COUNTIFS(FILTER,A32,WIN,"Y",BET_DATE,"&gt;="&amp;DATE(OFFSET(AG$31,FILT_YS,0),FILT_MS,FILT_DS),BET_DATE,"&lt;="&amp;DATE(OFFSET(AG$31,FILT_YE,0),FILT_ME,FILT_DE),SPORT,OFFSET(AC$30,FILT_S,0)),
IF(AND(FILT_D&gt;1,FILT_B=1,FILT_S=1,FILT_T&gt;1,FILT_C=1),COUNTIFS(FILTER,A32,WIN,"Y",BET_DATE,"&gt;="&amp;DATE(OFFSET(AG$31,FILT_YS,0),FILT_MS,FILT_DS),BET_DATE,"&lt;="&amp;DATE(OFFSET(AG$31,FILT_YE,0),FILT_ME,FILT_DE),CAPPER,OFFSET(AE$30,FILT_T,0)),
IF(AND(FILT_D=1,FILT_B&gt;1,FILT_S&gt;1,FILT_T=1,FILT_C=1),COUNTIFS(FILTER,A32,WIN,"Y",BET_TYPE,OFFSET(AD$30,FILT_B,0),SPORT,OFFSET(AC$30,FILT_S,0)),
IF(AND(FILT_D=1,FILT_B&gt;1,FILT_S=1,FILT_T&gt;1,FILT_C=1),COUNTIFS(FILTER,A32,WIN,"Y",BET_TYPE,OFFSET(AD$30,FILT_B,0),CAPPER,OFFSET(AE$30,FILT_T,0)),
IF(AND(FILT_D=1,FILT_B=1,FILT_S&gt;1,FILT_T&gt;1,FILT_C=1),COUNTIFS(FILTER,A32,WIN,"Y",SPORT,OFFSET(AC$30,FILT_S,0),CAPPER,OFFSET(AE$30,FILT_T,0)),
IF(AND(FILT_D&gt;1,FILT_B&gt;1,FILT_S&gt;1,FILT_T=1,FILT_C=1),COUNTIFS(FILTER,A32,WIN,"Y",BET_DATE,"&gt;="&amp;DATE(OFFSET(AG$31,FILT_YS,0),FILT_MS,FILT_DS),BET_DATE,"&lt;="&amp;DATE(OFFSET(AG$31,FILT_YE,0),FILT_ME,FILT_DE),BET_TYPE,OFFSET(AD$30,FILT_B,0),SPORT,OFFSET(AC$30,FILT_S,0)),
IF(AND(FILT_D=1,FILT_B&gt;1,FILT_S&gt;1,FILT_T&gt;1,FILT_C=1),COUNTIFS(FILTER,A32,WIN,"Y",BET_TYPE,OFFSET(AD$30,FILT_B,0),SPORT,OFFSET(AC$30,FILT_S,0),CAPPER,OFFSET(AE$30,FILT_T,0)),
IF(AND(FILT_D&gt;1,FILT_B=1,FILT_S&gt;1,FILT_T&gt;1,FILT_C=1),COUNTIFS(FILTER,A32,WIN,"Y",BET_DATE,"&gt;="&amp;DATE(OFFSET(AG$31,FILT_YS,0),FILT_MS,FILT_DS),BET_DATE,"&lt;="&amp;DATE(OFFSET(AG$31,FILT_YE,0),FILT_ME,FILT_DE),SPORT,OFFSET(AC$30,FILT_S,0),CAPPER,OFFSET(AE$30,FILT_T,0)),
IF(AND(FILT_D&gt;1,FILT_B&gt;1,FILT_S=1,FILT_T&gt;1,FILT_C=1),COUNTIFS(FILTER,A32,WIN,"Y",BET_DATE,"&gt;="&amp;DATE(OFFSET(AG$31,FILT_YS,0),FILT_MS,FILT_DS),BET_DATE,"&lt;="&amp;DATE(OFFSET(AG$31,FILT_YE,0),FILT_ME,FILT_DE),BET_TYPE,OFFSET(AD$30,FILT_B,0),CAPPER,OFFSET(AE$30,FILT_T,0)),
IF(AND(FILT_D&gt;1,FILT_B&gt;1,FILT_S&gt;1,FILT_T&gt;1,FILT_C=1),COUNTIFS(FILTER,A32,WIN,"Y",BET_DATE,"&gt;="&amp;DATE(OFFSET(AG$31,FILT_YS,0),FILT_MS,FILT_DS),BET_DATE,"&lt;="&amp;DATE(OFFSET(AG$31,FILT_YE,0),FILT_ME,FILT_DE),BET_TYPE,OFFSET(AD$30,FILT_B,0),SPORT,OFFSET(AC$30,FILT_S,0),CAPPER,OFFSET(AE$30,FILT_T,0)),
IF(AND(FILT_D=1,FILT_B=1,FILT_S=1,FILT_T=1,FILT_C&gt;1),COUNTIFS(FILTER,A32,WIN,"Y",CUSTOM,OFFSET(AF$30,FILT_C,0)),
IF(AND(FILT_D&gt;1,FILT_B=1,FILT_S=1,FILT_T=1,FILT_C&gt;1),COUNTIFS(FILTER,A32,WIN,"Y",CUSTOM,OFFSET(AF$30,FILT_C,0),BET_DATE,"&gt;="&amp;DATE(OFFSET(AG$31,FILT_YS,0),FILT_MS,FILT_DS),BET_DATE,"&lt;="&amp;DATE(OFFSET(AG$31,FILT_YE,0),FILT_ME,FILT_DE)),
IF(AND(FILT_D=1,FILT_B&gt;1,FILT_S=1,FILT_T=1,FILT_C&gt;1),COUNTIFS(FILTER,A32,WIN,"Y",CUSTOM,OFFSET(AF$30,FILT_C,0),BET_TYPE,OFFSET(AD$30,FILT_B,0)),
IF(AND(FILT_D=1,FILT_B=1,FILT_S&gt;1,FILT_T=1,FILT_C&gt;1),COUNTIFS(FILTER,A32,WIN,"Y",CUSTOM,OFFSET(AF$30,FILT_C,0),SPORT,OFFSET(AC$30,FILT_S,0)),
IF(AND(FILT_D=1,FILT_B=1,FILT_S=1,FILT_T&gt;1,FILT_C&gt;1),COUNTIFS(FILTER,A32,WIN,"Y",CUSTOM,OFFSET(AF$30,FILT_C,0),CAPPER,OFFSET(AE$30,FILT_T,0)),
IF(AND(FILT_D&gt;1,FILT_B&gt;1,FILT_S=1,FILT_T=1,FILT_C&gt;1),COUNTIFS(FILTER,A32,WIN,"Y",CUSTOM,OFFSET(AF$30,FILT_C,0),BET_DATE,"&gt;="&amp;DATE(OFFSET(AG$31,FILT_YS,0),FILT_MS,FILT_DS),BET_DATE,"&lt;="&amp;DATE(OFFSET(AG$31,FILT_YE,0),FILT_ME,FILT_DE),BET_TYPE,OFFSET(AD$30,FILT_B,0)),
IF(AND(FILT_D&gt;1,FILT_B=1,FILT_S&gt;1,FILT_T=1,FILT_C&gt;1),COUNTIFS(FILTER,A32,WIN,"Y",CUSTOM,OFFSET(AF$30,FILT_C,0),BET_DATE,"&gt;="&amp;DATE(OFFSET(AG$31,FILT_YS,0),FILT_MS,FILT_DS),BET_DATE,"&lt;="&amp;DATE(OFFSET(AG$31,FILT_YE,0),FILT_ME,FILT_DE),SPORT,OFFSET(AC$30,FILT_S,0)),
IF(AND(FILT_D&gt;1,FILT_B=1,FILT_S=1,FILT_T&gt;1,FILT_C&gt;1),COUNTIFS(FILTER,A32,WIN,"Y",CUSTOM,OFFSET(AF$30,FILT_C,0),BET_DATE,"&gt;="&amp;DATE(OFFSET(AG$31,FILT_YS,0),FILT_MS,FILT_DS),BET_DATE,"&lt;="&amp;DATE(OFFSET(AG$31,FILT_YE,0),FILT_ME,FILT_DE),CAPPER,OFFSET(AE$30,FILT_T,0)),
IF(AND(FILT_D=1,FILT_B&gt;1,FILT_S&gt;1,FILT_T=1,FILT_C&gt;1),COUNTIFS(FILTER,A32,WIN,"Y",CUSTOM,OFFSET(AF$30,FILT_C,0),BET_TYPE,OFFSET(AD$30,FILT_B,0),SPORT,OFFSET(AC$30,FILT_S,0)),
IF(AND(FILT_D=1,FILT_B&gt;1,FILT_S=1,FILT_T&gt;1,FILT_C&gt;1),COUNTIFS(FILTER,A32,WIN,"Y",CUSTOM,OFFSET(AF$30,FILT_C,0),BET_TYPE,OFFSET(AD$30,FILT_B,0),CAPPER,OFFSET(AE$30,FILT_T,0)),
IF(AND(FILT_D=1,FILT_B=1,FILT_S&gt;1,FILT_T&gt;1,FILT_C&gt;1),COUNTIFS(FILTER,A32,WIN,"Y",CUSTOM,OFFSET(AF$30,FILT_C,0),SPORT,OFFSET(AC$30,FILT_S,0),CAPPER,OFFSET(AE$30,FILT_T,0)),
IF(AND(FILT_D&gt;1,FILT_B&gt;1,FILT_S&gt;1,FILT_T=1,FILT_C&gt;1),COUNTIFS(FILTER,A32,WIN,"Y",CUSTOM,OFFSET(AF$30,FILT_C,0),BET_DATE,"&gt;="&amp;DATE(OFFSET(AG$31,FILT_YS,0),FILT_MS,FILT_DS),BET_DATE,"&lt;="&amp;DATE(OFFSET(AG$31,FILT_YE,0),FILT_ME,FILT_DE),BET_TYPE,OFFSET(AD$30,FILT_B,0),SPORT,OFFSET(AC$30,FILT_S,0)),
IF(AND(FILT_D=1,FILT_B&gt;1,FILT_S&gt;1,FILT_T&gt;1,FILT_C&gt;1),COUNTIFS(FILTER,A32,WIN,"Y",CUSTOM,OFFSET(AF$30,FILT_C,0),BET_TYPE,OFFSET(AD$30,FILT_B,0),SPORT,OFFSET(AC$30,FILT_S,0),CAPPER,OFFSET(AE$30,FILT_T,0)),
IF(AND(FILT_D&gt;1,FILT_B=1,FILT_S&gt;1,FILT_T&gt;1,FILT_C&gt;1),COUNTIFS(FILTER,A32,WIN,"Y",CUSTOM,OFFSET(AF$30,FILT_C,0),BET_DATE,"&gt;="&amp;DATE(OFFSET(AG$31,FILT_YS,0),FILT_MS,FILT_DS),BET_DATE,"&lt;="&amp;DATE(OFFSET(AG$31,FILT_YE,0),FILT_ME,FILT_DE),SPORT,OFFSET(AC$30,FILT_S,0),CAPPER,OFFSET(AE$30,FILT_T,0)),
IF(AND(FILT_D&gt;1,FILT_B&gt;1,FILT_S=1,FILT_T&gt;1,FILT_C&gt;1),COUNTIFS(FILTER,A32,WIN,"Y",CUSTOM,OFFSET(AF$30,FILT_C,0),BET_DATE,"&gt;="&amp;DATE(OFFSET(AG$31,FILT_YS,0),FILT_MS,FILT_DS),BET_DATE,"&lt;="&amp;DATE(OFFSET(AG$31,FILT_YE,0),FILT_ME,FILT_DE),BET_TYPE,OFFSET(AD$30,FILT_B,0),CAPPER,OFFSET(AE$30,FILT_T,0)),
IF(AND(FILT_D&gt;1,FILT_B&gt;1,FILT_S&gt;1,FILT_T&gt;1,FILT_C&gt;1),COUNTIFS(FILTER,A32,WIN,"Y",CUSTOM,OFFSET(AF$30,FILT_C,0),BET_DATE,"&gt;="&amp;DATE(OFFSET(AG$31,FILT_YS,0),FILT_MS,FILT_DS),BET_DATE,"&lt;="&amp;DATE(OFFSET(AG$31,FILT_YE,0),FILT_ME,FILT_DE),BET_TYPE,OFFSET(AD$30,FILT_B,0),SPORT,OFFSET(AC$30,FILT_S,0),CAPPER,OFFSET(AE$30,FILT_T,0)),
"")))))))))))))))))))))))))))))))),
"")</f>
        <v>4</v>
      </c>
      <c r="F32" s="144">
        <f t="shared" ref="F32:F95" ca="1" si="8">IF(A32&lt;&gt;"",
IF(AND(FILT_D=1,FILT_B=1,FILT_S=1,FILT_T=1,FILT_C=1),COUNTIFS(FILTER,A32,WIN,"&lt;&gt;P",WIN,"&lt;&gt;R",WIN,"&lt;&gt;PU"),
IF(AND(FILT_D&gt;1,FILT_B=1,FILT_S=1,FILT_T=1,FILT_C=1),COUNTIFS(FILTER,A32,WIN,"&lt;&gt;P",WIN,"&lt;&gt;R",WIN,"&lt;&gt;PU",BET_DATE,"&gt;="&amp;DATE(OFFSET(AG$31,FILT_YS,0),FILT_MS,FILT_DS),BET_DATE,"&lt;="&amp;DATE(OFFSET(AG$31,FILT_YE,0),FILT_ME,FILT_DE)),
IF(AND(FILT_D=1,FILT_B&gt;1,FILT_S=1,FILT_T=1,FILT_C=1),COUNTIFS(FILTER,A32,WIN,"&lt;&gt;P",WIN,"&lt;&gt;R",WIN,"&lt;&gt;PU",BET_TYPE,OFFSET(AD$30,FILT_B,0)),
IF(AND(FILT_D=1,FILT_B=1,FILT_S&gt;1,FILT_T=1,FILT_C=1),COUNTIFS(FILTER,A32,WIN,"&lt;&gt;P",WIN,"&lt;&gt;R",WIN,"&lt;&gt;PU",SPORT,OFFSET(AC$30,FILT_S,0)),
IF(AND(FILT_D=1,FILT_B=1,FILT_S=1,FILT_T&gt;1,FILT_C=1),COUNTIFS(FILTER,A32,WIN,"&lt;&gt;P",WIN,"&lt;&gt;R",WIN,"&lt;&gt;PU",CAPPER,OFFSET(AE$30,FILT_T,0)),
IF(AND(FILT_D&gt;1,FILT_B&gt;1,FILT_S=1,FILT_T=1,FILT_C=1),COUNTIFS(FILTER,A32,WIN,"&lt;&gt;P",WIN,"&lt;&gt;R",WIN,"&lt;&gt;PU",BET_DATE,"&gt;="&amp;DATE(OFFSET(AG$31,FILT_YS,0),FILT_MS,FILT_DS),BET_DATE,"&lt;="&amp;DATE(OFFSET(AG$31,FILT_YE,0),FILT_ME,FILT_DE),BET_TYPE,OFFSET(AD$30,FILT_B,0)),
IF(AND(FILT_D&gt;1,FILT_B=1,FILT_S&gt;1,FILT_T=1,FILT_C=1),COUNTIFS(FILTER,A32,WIN,"&lt;&gt;P",WIN,"&lt;&gt;R",WIN,"&lt;&gt;PU",BET_DATE,"&gt;="&amp;DATE(OFFSET(AG$31,FILT_YS,0),FILT_MS,FILT_DS),BET_DATE,"&lt;="&amp;DATE(OFFSET(AG$31,FILT_YE,0),FILT_ME,FILT_DE),SPORT,OFFSET(AC$30,FILT_S,0)),
IF(AND(FILT_D&gt;1,FILT_B=1,FILT_S=1,FILT_T&gt;1,FILT_C=1),COUNTIFS(FILTER,A32,WIN,"&lt;&gt;P",WIN,"&lt;&gt;R",WIN,"&lt;&gt;PU",BET_DATE,"&gt;="&amp;DATE(OFFSET(AG$31,FILT_YS,0),FILT_MS,FILT_DS),BET_DATE,"&lt;="&amp;DATE(OFFSET(AG$31,FILT_YE,0),FILT_ME,FILT_DE),CAPPER,OFFSET(AE$30,FILT_T,0)),
IF(AND(FILT_D=1,FILT_B&gt;1,FILT_S&gt;1,FILT_T=1,FILT_C=1),COUNTIFS(FILTER,A32,WIN,"&lt;&gt;P",WIN,"&lt;&gt;R",WIN,"&lt;&gt;PU",BET_TYPE,OFFSET(AD$30,FILT_B,0),SPORT,OFFSET(AC$30,FILT_S,0)),
IF(AND(FILT_D=1,FILT_B&gt;1,FILT_S=1,FILT_T&gt;1,FILT_C=1),COUNTIFS(FILTER,A32,WIN,"&lt;&gt;P",WIN,"&lt;&gt;R",WIN,"&lt;&gt;PU",BET_TYPE,OFFSET(AD$30,FILT_B,0),CAPPER,OFFSET(AE$30,FILT_T,0)),
IF(AND(FILT_D=1,FILT_B=1,FILT_S&gt;1,FILT_T&gt;1,FILT_C=1),COUNTIFS(FILTER,A32,WIN,"&lt;&gt;P",WIN,"&lt;&gt;R",WIN,"&lt;&gt;PU",SPORT,OFFSET(AC$30,FILT_S,0),CAPPER,OFFSET(AE$30,FILT_T,0)),
IF(AND(FILT_D&gt;1,FILT_B&gt;1,FILT_S&gt;1,FILT_T=1,FILT_C=1),COUNTIFS(FILTER,A32,WIN,"&lt;&gt;P",WIN,"&lt;&gt;R",WIN,"&lt;&gt;PU",BET_DATE,"&gt;="&amp;DATE(OFFSET(AG$31,FILT_YS,0),FILT_MS,FILT_DS),BET_DATE,"&lt;="&amp;DATE(OFFSET(AG$31,FILT_YE,0),FILT_ME,FILT_DE),BET_TYPE,OFFSET(AD$30,FILT_B,0),SPORT,OFFSET(AC$30,FILT_S,0)),
IF(AND(FILT_D=1,FILT_B&gt;1,FILT_S&gt;1,FILT_T&gt;1,FILT_C=1),COUNTIFS(FILTER,A32,WIN,"&lt;&gt;P",WIN,"&lt;&gt;R",WIN,"&lt;&gt;PU",BET_TYPE,OFFSET(AD$30,FILT_B,0),SPORT,OFFSET(AC$30,FILT_S,0),CAPPER,OFFSET(AE$30,FILT_T,0)),
IF(AND(FILT_D&gt;1,FILT_B=1,FILT_S&gt;1,FILT_T&gt;1,FILT_C=1),COUNTIFS(FILTER,A32,WIN,"&lt;&gt;P",WIN,"&lt;&gt;R",WIN,"&lt;&gt;PU",BET_DATE,"&gt;="&amp;DATE(OFFSET(AG$31,FILT_YS,0),FILT_MS,FILT_DS),BET_DATE,"&lt;="&amp;DATE(OFFSET(AG$31,FILT_YE,0),FILT_ME,FILT_DE),SPORT,OFFSET(AC$30,FILT_S,0),CAPPER,OFFSET(AE$30,FILT_T,0)),
IF(AND(FILT_D&gt;1,FILT_B&gt;1,FILT_S=1,FILT_T&gt;1,FILT_C=1),COUNTIFS(FILTER,A32,WIN,"&lt;&gt;P",WIN,"&lt;&gt;R",WIN,"&lt;&gt;PU",BET_DATE,"&gt;="&amp;DATE(OFFSET(AG$31,FILT_YS,0),FILT_MS,FILT_DS),BET_DATE,"&lt;="&amp;DATE(OFFSET(AG$31,FILT_YE,0),FILT_ME,FILT_DE),BET_TYPE,OFFSET(AD$30,FILT_B,0),CAPPER,OFFSET(AE$30,FILT_T,0)),
IF(AND(FILT_D&gt;1,FILT_B&gt;1,FILT_S&gt;1,FILT_T&gt;1,FILT_C=1),COUNTIFS(FILTER,A32,WIN,"&lt;&gt;P",WIN,"&lt;&gt;R",WIN,"&lt;&gt;PU",BET_DATE,"&gt;="&amp;DATE(OFFSET(AG$31,FILT_YS,0),FILT_MS,FILT_DS),BET_DATE,"&lt;="&amp;DATE(OFFSET(AG$31,FILT_YE,0),FILT_ME,FILT_DE),BET_TYPE,OFFSET(AD$30,FILT_B,0),SPORT,OFFSET(AC$30,FILT_S,0),CAPPER,OFFSET(AE$30,FILT_T,0)),
IF(AND(FILT_D=1,FILT_B=1,FILT_S=1,FILT_T=1,FILT_C&gt;1),COUNTIFS(FILTER,A32,WIN,"&lt;&gt;P",WIN,"&lt;&gt;R",WIN,"&lt;&gt;PU",CUSTOM,OFFSET(AF$30,FILT_C,0)),
IF(AND(FILT_D&gt;1,FILT_B=1,FILT_S=1,FILT_T=1,FILT_C&gt;1),COUNTIFS(FILTER,A32,WIN,"&lt;&gt;P",WIN,"&lt;&gt;R",WIN,"&lt;&gt;PU",CUSTOM,OFFSET(AF$30,FILT_C,0),BET_DATE,"&gt;="&amp;DATE(OFFSET(AG$31,FILT_YS,0),FILT_MS,FILT_DS),BET_DATE,"&lt;="&amp;DATE(OFFSET(AG$31,FILT_YE,0),FILT_ME,FILT_DE)),
IF(AND(FILT_D=1,FILT_B&gt;1,FILT_S=1,FILT_T=1,FILT_C&gt;1),COUNTIFS(FILTER,A32,WIN,"&lt;&gt;P",WIN,"&lt;&gt;R",WIN,"&lt;&gt;PU",CUSTOM,OFFSET(AF$30,FILT_C,0),BET_TYPE,OFFSET(AD$30,FILT_B,0)),
IF(AND(FILT_D=1,FILT_B=1,FILT_S&gt;1,FILT_T=1,FILT_C&gt;1),COUNTIFS(FILTER,A32,WIN,"&lt;&gt;P",WIN,"&lt;&gt;R",WIN,"&lt;&gt;PU",CUSTOM,OFFSET(AF$30,FILT_C,0),SPORT,OFFSET(AC$30,FILT_S,0)),
IF(AND(FILT_D=1,FILT_B=1,FILT_S=1,FILT_T&gt;1,FILT_C&gt;1),COUNTIFS(FILTER,A32,WIN,"&lt;&gt;P",WIN,"&lt;&gt;R",WIN,"&lt;&gt;PU",CUSTOM,OFFSET(AF$30,FILT_C,0),CAPPER,OFFSET(AE$30,FILT_T,0)),
IF(AND(FILT_D&gt;1,FILT_B&gt;1,FILT_S=1,FILT_T=1,FILT_C&gt;1),COUNTIFS(FILTER,A32,WIN,"&lt;&gt;P",WIN,"&lt;&gt;R",WIN,"&lt;&gt;PU",CUSTOM,OFFSET(AF$30,FILT_C,0),BET_DATE,"&gt;="&amp;DATE(OFFSET(AG$31,FILT_YS,0),FILT_MS,FILT_DS),BET_DATE,"&lt;="&amp;DATE(OFFSET(AG$31,FILT_YE,0),FILT_ME,FILT_DE),BET_TYPE,OFFSET(AD$30,FILT_B,0)),
IF(AND(FILT_D&gt;1,FILT_B=1,FILT_S&gt;1,FILT_T=1,FILT_C&gt;1),COUNTIFS(FILTER,A32,WIN,"&lt;&gt;P",WIN,"&lt;&gt;R",WIN,"&lt;&gt;PU",CUSTOM,OFFSET(AF$30,FILT_C,0),BET_DATE,"&gt;="&amp;DATE(OFFSET(AG$31,FILT_YS,0),FILT_MS,FILT_DS),BET_DATE,"&lt;="&amp;DATE(OFFSET(AG$31,FILT_YE,0),FILT_ME,FILT_DE),SPORT,OFFSET(AC$30,FILT_S,0)),
IF(AND(FILT_D&gt;1,FILT_B=1,FILT_S=1,FILT_T&gt;1,FILT_C&gt;1),COUNTIFS(FILTER,A32,WIN,"&lt;&gt;P",WIN,"&lt;&gt;R",WIN,"&lt;&gt;PU",CUSTOM,OFFSET(AF$30,FILT_C,0),BET_DATE,"&gt;="&amp;DATE(OFFSET(AG$31,FILT_YS,0),FILT_MS,FILT_DS),BET_DATE,"&lt;="&amp;DATE(OFFSET(AG$31,FILT_YE,0),FILT_ME,FILT_DE),CAPPER,OFFSET(AE$30,FILT_T,0)),
IF(AND(FILT_D=1,FILT_B&gt;1,FILT_S&gt;1,FILT_T=1,FILT_C&gt;1),COUNTIFS(FILTER,A32,WIN,"&lt;&gt;P",WIN,"&lt;&gt;R",WIN,"&lt;&gt;PU",CUSTOM,OFFSET(AF$30,FILT_C,0),BET_TYPE,OFFSET(AD$30,FILT_B,0),SPORT,OFFSET(AC$30,FILT_S,0)),
IF(AND(FILT_D=1,FILT_B&gt;1,FILT_S=1,FILT_T&gt;1,FILT_C&gt;1),COUNTIFS(FILTER,A32,WIN,"&lt;&gt;P",WIN,"&lt;&gt;R",WIN,"&lt;&gt;PU",CUSTOM,OFFSET(AF$30,FILT_C,0),BET_TYPE,OFFSET(AD$30,FILT_B,0),CAPPER,OFFSET(AE$30,FILT_T,0)),
IF(AND(FILT_D=1,FILT_B=1,FILT_S&gt;1,FILT_T&gt;1,FILT_C&gt;1),COUNTIFS(FILTER,A32,WIN,"&lt;&gt;P",WIN,"&lt;&gt;R",WIN,"&lt;&gt;PU",CUSTOM,OFFSET(AF$30,FILT_C,0),SPORT,OFFSET(AC$30,FILT_S,0),CAPPER,OFFSET(AE$30,FILT_T,0)),
IF(AND(FILT_D&gt;1,FILT_B&gt;1,FILT_S&gt;1,FILT_T=1,FILT_C&gt;1),COUNTIFS(FILTER,A32,WIN,"&lt;&gt;P",WIN,"&lt;&gt;R",WIN,"&lt;&gt;PU",CUSTOM,OFFSET(AF$30,FILT_C,0),BET_DATE,"&gt;="&amp;DATE(OFFSET(AG$31,FILT_YS,0),FILT_MS,FILT_DS),BET_DATE,"&lt;="&amp;DATE(OFFSET(AG$31,FILT_YE,0),FILT_ME,FILT_DE),BET_TYPE,OFFSET(AD$30,FILT_B,0),SPORT,OFFSET(AC$30,FILT_S,0)),
IF(AND(FILT_D=1,FILT_B&gt;1,FILT_S&gt;1,FILT_T&gt;1,FILT_C&gt;1),COUNTIFS(FILTER,A32,WIN,"&lt;&gt;P",WIN,"&lt;&gt;R",WIN,"&lt;&gt;PU",CUSTOM,OFFSET(AF$30,FILT_C,0),BET_TYPE,OFFSET(AD$30,FILT_B,0),SPORT,OFFSET(AC$30,FILT_S,0),CAPPER,OFFSET(AE$30,FILT_T,0)),
IF(AND(FILT_D&gt;1,FILT_B=1,FILT_S&gt;1,FILT_T&gt;1,FILT_C&gt;1),COUNTIFS(FILTER,A32,WIN,"&lt;&gt;P",WIN,"&lt;&gt;R",WIN,"&lt;&gt;PU",CUSTOM,OFFSET(AF$30,FILT_C,0),BET_DATE,"&gt;="&amp;DATE(OFFSET(AG$31,FILT_YS,0),FILT_MS,FILT_DS),BET_DATE,"&lt;="&amp;DATE(OFFSET(AG$31,FILT_YE,0),FILT_ME,FILT_DE),SPORT,OFFSET(AC$30,FILT_S,0),CAPPER,OFFSET(AE$30,FILT_T,0)),
IF(AND(FILT_D&gt;1,FILT_B&gt;1,FILT_S=1,FILT_T&gt;1,FILT_C&gt;1),COUNTIFS(FILTER,A32,WIN,"&lt;&gt;P",WIN,"&lt;&gt;R",WIN,"&lt;&gt;PU",CUSTOM,OFFSET(AF$30,FILT_C,0),BET_DATE,"&gt;="&amp;DATE(OFFSET(AG$31,FILT_YS,0),FILT_MS,FILT_DS),BET_DATE,"&lt;="&amp;DATE(OFFSET(AG$31,FILT_YE,0),FILT_ME,FILT_DE),BET_TYPE,OFFSET(AD$30,FILT_B,0),CAPPER,OFFSET(AE$30,FILT_T,0)),
IF(AND(FILT_D&gt;1,FILT_B&gt;1,FILT_S&gt;1,FILT_T&gt;1,FILT_C&gt;1),COUNTIFS(FILTER,A32,WIN,"&lt;&gt;P",WIN,"&lt;&gt;R",WIN,"&lt;&gt;PU",CUSTOM,OFFSET(AF$30,FILT_C,0),BET_DATE,"&gt;="&amp;DATE(OFFSET(AG$31,FILT_YS,0),FILT_MS,FILT_DS),BET_DATE,"&lt;="&amp;DATE(OFFSET(AG$31,FILT_YE,0),FILT_ME,FILT_DE),BET_TYPE,OFFSET(AD$30,FILT_B,0),SPORT,OFFSET(AC$30,FILT_S,0),CAPPER,OFFSET(AE$30,FILT_T,0)),
"")))))))))))))))))))))))))))))))),
"")</f>
        <v>5</v>
      </c>
      <c r="G32" s="145">
        <f ca="1">IF(AND(F32&lt;&gt;"",F32&gt;0),E32/F32,"")</f>
        <v>0.8</v>
      </c>
      <c r="H32" s="214"/>
      <c r="I32" s="44"/>
      <c r="K32" s="226" t="str">
        <f>IF(AND(Settings!C6&lt;&gt;"",Settings!C6&lt;&gt;"--"),Settings!C6,"")</f>
        <v>Sportsbet</v>
      </c>
      <c r="L32" s="229"/>
      <c r="M32" s="242">
        <f t="shared" ref="M32:M95" ca="1" si="9">IF(K32&lt;&gt;"",
IF(AND(FILT_D=1,FILT_M_B=1,FILT_M_S=1,FILT_M_T=1,FILT_M_C=1),SUMIFS(AT_RISK,AGENCY,K32,WIN,"&lt;&gt;P"),
IF(AND(FILT_D&gt;1,FILT_M_B=1,FILT_M_S=1,FILT_M_T=1,FILT_M_C=1),SUMIFS(AT_RISK,AGENCY,K32,WIN,"&lt;&gt;P",BET_DATE,"&gt;="&amp;DATE(OFFSET(AG$31,FILT_YS,0),FILT_MS,FILT_DS),BET_DATE,"&lt;="&amp;DATE(OFFSET(AG$31,FILT_YE,0),FILT_ME,FILT_DE)),
IF(AND(FILT_D=1,FILT_M_B&gt;1,FILT_M_S=1,FILT_M_T=1,FILT_M_C=1),SUMIFS(AT_RISK,AGENCY,K32,WIN,"&lt;&gt;P",BET_TYPE,OFFSET(AD$30,FILT_M_B,0)),
IF(AND(FILT_D=1,FILT_M_B=1,FILT_M_S&gt;1,FILT_M_T=1,FILT_M_C=1),SUMIFS(AT_RISK,AGENCY,K32,WIN,"&lt;&gt;P",SPORT,OFFSET(AC$30,FILT_M_S,0)),
IF(AND(FILT_D=1,FILT_M_B=1,FILT_M_S=1,FILT_M_T&gt;1,FILT_M_C=1),SUMIFS(AT_RISK,AGENCY,K32,WIN,"&lt;&gt;P",CAPPER,OFFSET(AE$30,FILT_M_T,0)),
IF(AND(FILT_D&gt;1,FILT_M_B&gt;1,FILT_M_S=1,FILT_M_T=1,FILT_M_C=1),SUMIFS(AT_RISK,AGENCY,K32,WIN,"&lt;&gt;P",BET_DATE,"&gt;="&amp;DATE(OFFSET(AG$31,FILT_YS,0),FILT_MS,FILT_DS),BET_DATE,"&lt;="&amp;DATE(OFFSET(AG$31,FILT_YE,0),FILT_ME,FILT_DE),BET_TYPE,OFFSET(AD$30,FILT_M_B,0)),
IF(AND(FILT_D&gt;1,FILT_M_B=1,FILT_M_S&gt;1,FILT_M_T=1,FILT_M_C=1),SUMIFS(AT_RISK,AGENCY,K32,WIN,"&lt;&gt;P",BET_DATE,"&gt;="&amp;DATE(OFFSET(AG$31,FILT_YS,0),FILT_MS,FILT_DS),BET_DATE,"&lt;="&amp;DATE(OFFSET(AG$31,FILT_YE,0),FILT_ME,FILT_DE),SPORT,OFFSET(AC$30,FILT_M_S,0)),
IF(AND(FILT_D&gt;1,FILT_M_B=1,FILT_M_S=1,FILT_M_T&gt;1,FILT_M_C=1),SUMIFS(AT_RISK,AGENCY,K32,WIN,"&lt;&gt;P",BET_DATE,"&gt;="&amp;DATE(OFFSET(AG$31,FILT_YS,0),FILT_MS,FILT_DS),BET_DATE,"&lt;="&amp;DATE(OFFSET(AG$31,FILT_YE,0),FILT_ME,FILT_DE),CAPPER,OFFSET(AE$30,FILT_M_T,0)),
IF(AND(FILT_D=1,FILT_M_B&gt;1,FILT_M_S&gt;1,FILT_M_T=1,FILT_M_C=1),SUMIFS(AT_RISK,AGENCY,K32,WIN,"&lt;&gt;P",BET_TYPE,OFFSET(AD$30,FILT_M_B,0),SPORT,OFFSET(AC$30,FILT_M_S,0)),
IF(AND(FILT_D=1,FILT_M_B&gt;1,FILT_M_S=1,FILT_M_T&gt;1,FILT_M_C=1),SUMIFS(AT_RISK,AGENCY,K32,WIN,"&lt;&gt;P",BET_TYPE,OFFSET(AD$30,FILT_M_B,0),CAPPER,OFFSET(AE$30,FILT_M_T,0)),
IF(AND(FILT_D=1,FILT_M_B=1,FILT_M_S&gt;1,FILT_M_T&gt;1,FILT_M_C=1),SUMIFS(AT_RISK,AGENCY,K32,WIN,"&lt;&gt;P",SPORT,OFFSET(AC$30,FILT_M_S,0),CAPPER,OFFSET(AE$30,FILT_M_T,0)),
IF(AND(FILT_D&gt;1,FILT_M_B&gt;1,FILT_M_S&gt;1,FILT_M_T=1,FILT_M_C=1),SUMIFS(AT_RISK,AGENCY,K32,WIN,"&lt;&gt;P",BET_DATE,"&gt;="&amp;DATE(OFFSET(AG$31,FILT_YS,0),FILT_MS,FILT_DS),BET_DATE,"&lt;="&amp;DATE(OFFSET(AG$31,FILT_YE,0),FILT_ME,FILT_DE),BET_TYPE,OFFSET(AD$30,FILT_M_B,0),SPORT,OFFSET(AC$30,FILT_M_S,0)),
IF(AND(FILT_D=1,FILT_M_B&gt;1,FILT_M_S&gt;1,FILT_M_T&gt;1,FILT_M_C=1),SUMIFS(AT_RISK,AGENCY,K32,WIN,"&lt;&gt;P",BET_TYPE,OFFSET(AD$30,FILT_M_B,0),SPORT,OFFSET(AC$30,FILT_M_S,0),CAPPER,OFFSET(AE$30,FILT_M_T,0)),
IF(AND(FILT_D&gt;1,FILT_M_B=1,FILT_M_S&gt;1,FILT_M_T&gt;1,FILT_M_C=1),SUMIFS(AT_RISK,AGENCY,K32,WIN,"&lt;&gt;P",BET_DATE,"&gt;="&amp;DATE(OFFSET(AG$31,FILT_YS,0),FILT_MS,FILT_DS),BET_DATE,"&lt;="&amp;DATE(OFFSET(AG$31,FILT_YE,0),FILT_ME,FILT_DE),SPORT,OFFSET(AC$30,FILT_M_S,0),CAPPER,OFFSET(AE$30,FILT_M_T,0)),
IF(AND(FILT_D&gt;1,FILT_M_B&gt;1,FILT_M_S=1,FILT_M_T&gt;1,FILT_M_C=1),SUMIFS(AT_RISK,AGENCY,K32,WIN,"&lt;&gt;P",BET_DATE,"&gt;="&amp;DATE(OFFSET(AG$31,FILT_YS,0),FILT_MS,FILT_DS),BET_DATE,"&lt;="&amp;DATE(OFFSET(AG$31,FILT_YE,0),FILT_ME,FILT_DE),BET_TYPE,OFFSET(AD$30,FILT_M_B,0),CAPPER,OFFSET(AE$30,FILT_M_T,0)),
IF(AND(FILT_D&gt;1,FILT_M_B&gt;1,FILT_M_S&gt;1,FILT_M_T&gt;1,FILT_M_C=1),SUMIFS(AT_RISK,AGENCY,K32,WIN,"&lt;&gt;P",BET_DATE,"&gt;="&amp;DATE(OFFSET(AG$31,FILT_YS,0),FILT_MS,FILT_DS),BET_DATE,"&lt;="&amp;DATE(OFFSET(AG$31,FILT_YE,0),FILT_ME,FILT_DE),BET_TYPE,OFFSET(AD$30,FILT_M_B,0),SPORT,OFFSET(AC$30,FILT_M_S,0),CAPPER,OFFSET(AE$30,FILT_M_T,0)),
IF(AND(FILT_D=1,FILT_M_B=1,FILT_M_S=1,FILT_M_T=1,FILT_M_C&gt;1),SUMIFS(AT_RISK,AGENCY,K32,WIN,"&lt;&gt;P",CUSTOM,OFFSET(AF$30,FILT_M_C,0)),
IF(AND(FILT_D&gt;1,FILT_M_B=1,FILT_M_S=1,FILT_M_T=1,FILT_M_C&gt;1),SUMIFS(AT_RISK,AGENCY,K32,WIN,"&lt;&gt;P",CUSTOM,OFFSET(AF$30,FILT_M_C,0),BET_DATE,"&gt;="&amp;DATE(OFFSET(AG$31,FILT_YS,0),FILT_MS,FILT_DS),BET_DATE,"&lt;="&amp;DATE(OFFSET(AG$31,FILT_YE,0),FILT_ME,FILT_DE)),
IF(AND(FILT_D=1,FILT_M_B&gt;1,FILT_M_S=1,FILT_M_T=1,FILT_M_C&gt;1),SUMIFS(AT_RISK,AGENCY,K32,WIN,"&lt;&gt;P",CUSTOM,OFFSET(AF$30,FILT_M_C,0),BET_TYPE,OFFSET(AD$30,FILT_M_B,0)),
IF(AND(FILT_D=1,FILT_M_B=1,FILT_M_S&gt;1,FILT_M_T=1,FILT_M_C&gt;1),SUMIFS(AT_RISK,AGENCY,K32,WIN,"&lt;&gt;P",CUSTOM,OFFSET(AF$30,FILT_M_C,0),SPORT,OFFSET(AC$30,FILT_M_S,0)),
IF(AND(FILT_D=1,FILT_M_B=1,FILT_M_S=1,FILT_M_T&gt;1,FILT_M_C&gt;1),SUMIFS(AT_RISK,AGENCY,K32,WIN,"&lt;&gt;P",CUSTOM,OFFSET(AF$30,FILT_M_C,0),CAPPER,OFFSET(AE$30,FILT_M_T,0)),
IF(AND(FILT_D&gt;1,FILT_M_B&gt;1,FILT_M_S=1,FILT_M_T=1,FILT_M_C&gt;1),SUMIFS(AT_RISK,AGENCY,K32,WIN,"&lt;&gt;P",CUSTOM,OFFSET(AF$30,FILT_M_C,0),BET_DATE,"&gt;="&amp;DATE(OFFSET(AG$31,FILT_YS,0),FILT_MS,FILT_DS),BET_DATE,"&lt;="&amp;DATE(OFFSET(AG$31,FILT_YE,0),FILT_ME,FILT_DE),BET_TYPE,OFFSET(AD$30,FILT_M_B,0)),
IF(AND(FILT_D&gt;1,FILT_M_B=1,FILT_M_S&gt;1,FILT_M_T=1,FILT_M_C&gt;1),SUMIFS(AT_RISK,AGENCY,K32,WIN,"&lt;&gt;P",CUSTOM,OFFSET(AF$30,FILT_M_C,0),BET_DATE,"&gt;="&amp;DATE(OFFSET(AG$31,FILT_YS,0),FILT_MS,FILT_DS),BET_DATE,"&lt;="&amp;DATE(OFFSET(AG$31,FILT_YE,0),FILT_ME,FILT_DE),SPORT,OFFSET(AC$30,FILT_M_S,0)),
IF(AND(FILT_D&gt;1,FILT_M_B=1,FILT_M_S=1,FILT_M_T&gt;1,FILT_M_C&gt;1),SUMIFS(AT_RISK,AGENCY,K32,WIN,"&lt;&gt;P",CUSTOM,OFFSET(AF$30,FILT_M_C,0),BET_DATE,"&gt;="&amp;DATE(OFFSET(AG$31,FILT_YS,0),FILT_MS,FILT_DS),BET_DATE,"&lt;="&amp;DATE(OFFSET(AG$31,FILT_YE,0),FILT_ME,FILT_DE),CAPPER,OFFSET(AE$30,FILT_M_T,0)),
IF(AND(FILT_D=1,FILT_M_B&gt;1,FILT_M_S&gt;1,FILT_M_T=1,FILT_M_C&gt;1),SUMIFS(AT_RISK,AGENCY,K32,WIN,"&lt;&gt;P",CUSTOM,OFFSET(AF$30,FILT_M_C,0),BET_TYPE,OFFSET(AD$30,FILT_M_B,0),SPORT,OFFSET(AC$30,FILT_M_S,0)),
IF(AND(FILT_D=1,FILT_M_B&gt;1,FILT_M_S=1,FILT_M_T&gt;1,FILT_M_C&gt;1),SUMIFS(AT_RISK,AGENCY,K32,WIN,"&lt;&gt;P",CUSTOM,OFFSET(AF$30,FILT_M_C,0),BET_TYPE,OFFSET(AD$30,FILT_M_B,0),CAPPER,OFFSET(AE$30,FILT_M_T,0)),
IF(AND(FILT_D=1,FILT_M_B=1,FILT_M_S&gt;1,FILT_M_T&gt;1,FILT_M_C&gt;1),SUMIFS(AT_RISK,AGENCY,K32,WIN,"&lt;&gt;P",CUSTOM,OFFSET(AF$30,FILT_M_C,0),SPORT,OFFSET(AC$30,FILT_M_S,0),CAPPER,OFFSET(AE$30,FILT_M_T,0)),
IF(AND(FILT_D&gt;1,FILT_M_B&gt;1,FILT_M_S&gt;1,FILT_M_T=1,FILT_M_C&gt;1),SUMIFS(AT_RISK,AGENCY,K32,WIN,"&lt;&gt;P",CUSTOM,OFFSET(AF$30,FILT_M_C,0),BET_DATE,"&gt;="&amp;DATE(OFFSET(AG$31,FILT_YS,0),FILT_MS,FILT_DS),BET_DATE,"&lt;="&amp;DATE(OFFSET(AG$31,FILT_YE,0),FILT_ME,FILT_DE),BET_TYPE,OFFSET(AD$30,FILT_M_B,0),SPORT,OFFSET(AC$30,FILT_M_S,0)),
IF(AND(FILT_D=1,FILT_M_B&gt;1,FILT_M_S&gt;1,FILT_M_T&gt;1,FILT_M_C&gt;1),SUMIFS(AT_RISK,AGENCY,K32,WIN,"&lt;&gt;P",CUSTOM,OFFSET(AF$30,FILT_M_C,0),BET_TYPE,OFFSET(AD$30,FILT_M_B,0),SPORT,OFFSET(AC$30,FILT_M_S,0),CAPPER,OFFSET(AE$30,FILT_M_T,0)),
IF(AND(FILT_D&gt;1,FILT_M_B=1,FILT_M_S&gt;1,FILT_M_T&gt;1,FILT_M_C&gt;1),SUMIFS(AT_RISK,AGENCY,K32,WIN,"&lt;&gt;P",CUSTOM,OFFSET(AF$30,FILT_M_C,0),BET_DATE,"&gt;="&amp;DATE(OFFSET(AG$31,FILT_YS,0),FILT_MS,FILT_DS),BET_DATE,"&lt;="&amp;DATE(OFFSET(AG$31,FILT_YE,0),FILT_ME,FILT_DE),SPORT,OFFSET(AC$30,FILT_M_S,0),CAPPER,OFFSET(AE$30,FILT_M_T,0)),
IF(AND(FILT_D&gt;1,FILT_M_B&gt;1,FILT_M_S=1,FILT_M_T&gt;1,FILT_M_C&gt;1),SUMIFS(AT_RISK,AGENCY,K32,WIN,"&lt;&gt;P",CUSTOM,OFFSET(AF$30,FILT_M_C,0),BET_DATE,"&gt;="&amp;DATE(OFFSET(AG$31,FILT_YS,0),FILT_MS,FILT_DS),BET_DATE,"&lt;="&amp;DATE(OFFSET(AG$31,FILT_YE,0),FILT_ME,FILT_DE),BET_TYPE,OFFSET(AD$30,FILT_M_B,0),CAPPER,OFFSET(AE$30,FILT_M_T,0)),
IF(AND(FILT_D&gt;1,FILT_M_B&gt;1,FILT_M_S&gt;1,FILT_M_T&gt;1,FILT_M_C&gt;1),SUMIFS(AT_RISK,AGENCY,K32,WIN,"&lt;&gt;P",CUSTOM,OFFSET(AF$30,FILT_M_C,0),BET_DATE,"&gt;="&amp;DATE(OFFSET(AG$31,FILT_YS,0),FILT_MS,FILT_DS),BET_DATE,"&lt;="&amp;DATE(OFFSET(AG$31,FILT_YE,0),FILT_ME,FILT_DE),BET_TYPE,OFFSET(AD$30,FILT_M_B,0),SPORT,OFFSET(AC$30,FILT_M_S,0),CAPPER,OFFSET(AE$30,FILT_M_T,0)),
"")))))))))))))))))))))))))))))))),
"")</f>
        <v>67.5</v>
      </c>
      <c r="N32" s="242">
        <f t="shared" ref="N32:N95" ca="1" si="10">IF(K32&lt;&gt;"",
IF(AND(FILT_D=1,FILT_M_B=1,FILT_M_S=1,FILT_M_T=1,FILT_M_C=1),SUMIFS(PROFIT,AGENCY,K32,WIN,"&lt;&gt;P"),
IF(AND(FILT_D&gt;1,FILT_M_B=1,FILT_M_S=1,FILT_M_T=1,FILT_M_C=1),SUMIFS(PROFIT,AGENCY,K32,WIN,"&lt;&gt;P",BET_DATE,"&gt;="&amp;DATE(OFFSET(AG$31,FILT_YS,0),FILT_MS,FILT_DS),BET_DATE,"&lt;="&amp;DATE(OFFSET(AG$31,FILT_YE,0),FILT_ME,FILT_DE)),
IF(AND(FILT_D=1,FILT_M_B&gt;1,FILT_M_S=1,FILT_M_T=1,FILT_M_C=1),SUMIFS(PROFIT,AGENCY,K32,WIN,"&lt;&gt;P",BET_TYPE,OFFSET(AD$30,FILT_M_B,0)),
IF(AND(FILT_D=1,FILT_M_B=1,FILT_M_S&gt;1,FILT_M_T=1,FILT_M_C=1),SUMIFS(PROFIT,AGENCY,K32,WIN,"&lt;&gt;P",SPORT,OFFSET(AC$30,FILT_M_S,0)),
IF(AND(FILT_D=1,FILT_M_B=1,FILT_M_S=1,FILT_M_T&gt;1,FILT_M_C=1),SUMIFS(PROFIT,AGENCY,K32,WIN,"&lt;&gt;P",CAPPER,OFFSET(AE$30,FILT_M_T,0)),
IF(AND(FILT_D&gt;1,FILT_M_B&gt;1,FILT_M_S=1,FILT_M_T=1,FILT_M_C=1),SUMIFS(PROFIT,AGENCY,K32,WIN,"&lt;&gt;P",BET_DATE,"&gt;="&amp;DATE(OFFSET(AG$31,FILT_YS,0),FILT_MS,FILT_DS),BET_DATE,"&lt;="&amp;DATE(OFFSET(AG$31,FILT_YE,0),FILT_ME,FILT_DE),BET_TYPE,OFFSET(AD$30,FILT_M_B,0)),
IF(AND(FILT_D&gt;1,FILT_M_B=1,FILT_M_S&gt;1,FILT_M_T=1,FILT_M_C=1),SUMIFS(PROFIT,AGENCY,K32,WIN,"&lt;&gt;P",BET_DATE,"&gt;="&amp;DATE(OFFSET(AG$31,FILT_YS,0),FILT_MS,FILT_DS),BET_DATE,"&lt;="&amp;DATE(OFFSET(AG$31,FILT_YE,0),FILT_ME,FILT_DE),SPORT,OFFSET(AC$30,FILT_M_S,0)),
IF(AND(FILT_D&gt;1,FILT_M_B=1,FILT_M_S=1,FILT_M_T&gt;1,FILT_M_C=1),SUMIFS(PROFIT,AGENCY,K32,WIN,"&lt;&gt;P",BET_DATE,"&gt;="&amp;DATE(OFFSET(AG$31,FILT_YS,0),FILT_MS,FILT_DS),BET_DATE,"&lt;="&amp;DATE(OFFSET(AG$31,FILT_YE,0),FILT_ME,FILT_DE),CAPPER,OFFSET(AE$30,FILT_M_T,0)),
IF(AND(FILT_D=1,FILT_M_B&gt;1,FILT_M_S&gt;1,FILT_M_T=1,FILT_M_C=1),SUMIFS(PROFIT,AGENCY,K32,WIN,"&lt;&gt;P",BET_TYPE,OFFSET(AD$30,FILT_M_B,0),SPORT,OFFSET(AC$30,FILT_M_S,0)),
IF(AND(FILT_D=1,FILT_M_B&gt;1,FILT_M_S=1,FILT_M_T&gt;1,FILT_M_C=1),SUMIFS(PROFIT,AGENCY,K32,WIN,"&lt;&gt;P",BET_TYPE,OFFSET(AD$30,FILT_M_B,0),CAPPER,OFFSET(AE$30,FILT_M_T,0)),
IF(AND(FILT_D=1,FILT_M_B=1,FILT_M_S&gt;1,FILT_M_T&gt;1,FILT_M_C=1),SUMIFS(PROFIT,AGENCY,K32,WIN,"&lt;&gt;P",SPORT,OFFSET(AC$30,FILT_M_S,0),CAPPER,OFFSET(AE$30,FILT_M_T,0)),
IF(AND(FILT_D&gt;1,FILT_M_B&gt;1,FILT_M_S&gt;1,FILT_M_T=1,FILT_M_C=1),SUMIFS(PROFIT,AGENCY,K32,WIN,"&lt;&gt;P",BET_DATE,"&gt;="&amp;DATE(OFFSET(AG$31,FILT_YS,0),FILT_MS,FILT_DS),BET_DATE,"&lt;="&amp;DATE(OFFSET(AG$31,FILT_YE,0),FILT_ME,FILT_DE),BET_TYPE,OFFSET(AD$30,FILT_M_B,0),SPORT,OFFSET(AC$30,FILT_M_S,0)),
IF(AND(FILT_D=1,FILT_M_B&gt;1,FILT_M_S&gt;1,FILT_M_T&gt;1,FILT_M_C=1),SUMIFS(PROFIT,AGENCY,K32,WIN,"&lt;&gt;P",BET_TYPE,OFFSET(AD$30,FILT_M_B,0),SPORT,OFFSET(AC$30,FILT_M_S,0),CAPPER,OFFSET(AE$30,FILT_M_T,0)),
IF(AND(FILT_D&gt;1,FILT_M_B=1,FILT_M_S&gt;1,FILT_M_T&gt;1,FILT_M_C=1),SUMIFS(PROFIT,AGENCY,K32,WIN,"&lt;&gt;P",BET_DATE,"&gt;="&amp;DATE(OFFSET(AG$31,FILT_YS,0),FILT_MS,FILT_DS),BET_DATE,"&lt;="&amp;DATE(OFFSET(AG$31,FILT_YE,0),FILT_ME,FILT_DE),SPORT,OFFSET(AC$30,FILT_M_S,0),CAPPER,OFFSET(AE$30,FILT_M_T,0)),
IF(AND(FILT_D&gt;1,FILT_M_B&gt;1,FILT_M_S=1,FILT_M_T&gt;1,FILT_M_C=1),SUMIFS(PROFIT,AGENCY,K32,WIN,"&lt;&gt;P",BET_DATE,"&gt;="&amp;DATE(OFFSET(AG$31,FILT_YS,0),FILT_MS,FILT_DS),BET_DATE,"&lt;="&amp;DATE(OFFSET(AG$31,FILT_YE,0),FILT_ME,FILT_DE),BET_TYPE,OFFSET(AD$30,FILT_M_B,0),CAPPER,OFFSET(AE$30,FILT_M_T,0)),
IF(AND(FILT_D&gt;1,FILT_M_B&gt;1,FILT_M_S&gt;1,FILT_M_T&gt;1,FILT_M_C=1),SUMIFS(PROFIT,AGENCY,K32,WIN,"&lt;&gt;P",BET_DATE,"&gt;="&amp;DATE(OFFSET(AG$31,FILT_YS,0),FILT_MS,FILT_DS),BET_DATE,"&lt;="&amp;DATE(OFFSET(AG$31,FILT_YE,0),FILT_ME,FILT_DE),BET_TYPE,OFFSET(AD$30,FILT_M_B,0),SPORT,OFFSET(AC$30,FILT_M_S,0),CAPPER,OFFSET(AE$30,FILT_M_T,0)),
IF(AND(FILT_D=1,FILT_M_B=1,FILT_M_S=1,FILT_M_T=1,FILT_M_C&gt;1),SUMIFS(PROFIT,AGENCY,K32,WIN,"&lt;&gt;P",CUSTOM,OFFSET(AF$30,FILT_M_C,0)),
IF(AND(FILT_D&gt;1,FILT_M_B=1,FILT_M_S=1,FILT_M_T=1,FILT_M_C&gt;1),SUMIFS(PROFIT,AGENCY,K32,WIN,"&lt;&gt;P",CUSTOM,OFFSET(AF$30,FILT_M_C,0),BET_DATE,"&gt;="&amp;DATE(OFFSET(AG$31,FILT_YS,0),FILT_MS,FILT_DS),BET_DATE,"&lt;="&amp;DATE(OFFSET(AG$31,FILT_YE,0),FILT_ME,FILT_DE)),
IF(AND(FILT_D=1,FILT_M_B&gt;1,FILT_M_S=1,FILT_M_T=1,FILT_M_C&gt;1),SUMIFS(PROFIT,AGENCY,K32,WIN,"&lt;&gt;P",CUSTOM,OFFSET(AF$30,FILT_M_C,0),BET_TYPE,OFFSET(AD$30,FILT_M_B,0)),
IF(AND(FILT_D=1,FILT_M_B=1,FILT_M_S&gt;1,FILT_M_T=1,FILT_M_C&gt;1),SUMIFS(PROFIT,AGENCY,K32,WIN,"&lt;&gt;P",CUSTOM,OFFSET(AF$30,FILT_M_C,0),SPORT,OFFSET(AC$30,FILT_M_S,0)),
IF(AND(FILT_D=1,FILT_M_B=1,FILT_M_S=1,FILT_M_T&gt;1,FILT_M_C&gt;1),SUMIFS(PROFIT,AGENCY,K32,WIN,"&lt;&gt;P",CUSTOM,OFFSET(AF$30,FILT_M_C,0),CAPPER,OFFSET(AE$30,FILT_M_T,0)),
IF(AND(FILT_D&gt;1,FILT_M_B&gt;1,FILT_M_S=1,FILT_M_T=1,FILT_M_C&gt;1),SUMIFS(PROFIT,AGENCY,K32,WIN,"&lt;&gt;P",CUSTOM,OFFSET(AF$30,FILT_M_C,0),BET_DATE,"&gt;="&amp;DATE(OFFSET(AG$31,FILT_YS,0),FILT_MS,FILT_DS),BET_DATE,"&lt;="&amp;DATE(OFFSET(AG$31,FILT_YE,0),FILT_ME,FILT_DE),BET_TYPE,OFFSET(AD$30,FILT_M_B,0)),
IF(AND(FILT_D&gt;1,FILT_M_B=1,FILT_M_S&gt;1,FILT_M_T=1,FILT_M_C&gt;1),SUMIFS(PROFIT,AGENCY,K32,WIN,"&lt;&gt;P",CUSTOM,OFFSET(AF$30,FILT_M_C,0),BET_DATE,"&gt;="&amp;DATE(OFFSET(AG$31,FILT_YS,0),FILT_MS,FILT_DS),BET_DATE,"&lt;="&amp;DATE(OFFSET(AG$31,FILT_YE,0),FILT_ME,FILT_DE),SPORT,OFFSET(AC$30,FILT_M_S,0)),
IF(AND(FILT_D&gt;1,FILT_M_B=1,FILT_M_S=1,FILT_M_T&gt;1,FILT_M_C&gt;1),SUMIFS(PROFIT,AGENCY,K32,WIN,"&lt;&gt;P",CUSTOM,OFFSET(AF$30,FILT_M_C,0),BET_DATE,"&gt;="&amp;DATE(OFFSET(AG$31,FILT_YS,0),FILT_MS,FILT_DS),BET_DATE,"&lt;="&amp;DATE(OFFSET(AG$31,FILT_YE,0),FILT_ME,FILT_DE),CAPPER,OFFSET(AE$30,FILT_M_T,0)),
IF(AND(FILT_D=1,FILT_M_B&gt;1,FILT_M_S&gt;1,FILT_M_T=1,FILT_M_C&gt;1),SUMIFS(PROFIT,AGENCY,K32,WIN,"&lt;&gt;P",CUSTOM,OFFSET(AF$30,FILT_M_C,0),BET_TYPE,OFFSET(AD$30,FILT_M_B,0),SPORT,OFFSET(AC$30,FILT_M_S,0)),
IF(AND(FILT_D=1,FILT_M_B&gt;1,FILT_M_S=1,FILT_M_T&gt;1,FILT_M_C&gt;1),SUMIFS(PROFIT,AGENCY,K32,WIN,"&lt;&gt;P",CUSTOM,OFFSET(AF$30,FILT_M_C,0),BET_TYPE,OFFSET(AD$30,FILT_M_B,0),CAPPER,OFFSET(AE$30,FILT_M_T,0)),
IF(AND(FILT_D=1,FILT_M_B=1,FILT_M_S&gt;1,FILT_M_T&gt;1,FILT_M_C&gt;1),SUMIFS(PROFIT,AGENCY,K32,WIN,"&lt;&gt;P",CUSTOM,OFFSET(AF$30,FILT_M_C,0),SPORT,OFFSET(AC$30,FILT_M_S,0),CAPPER,OFFSET(AE$30,FILT_M_T,0)),
IF(AND(FILT_D&gt;1,FILT_M_B&gt;1,FILT_M_S&gt;1,FILT_M_T=1,FILT_M_C&gt;1),SUMIFS(PROFIT,AGENCY,K32,WIN,"&lt;&gt;P",CUSTOM,OFFSET(AF$30,FILT_M_C,0),BET_DATE,"&gt;="&amp;DATE(OFFSET(AG$31,FILT_YS,0),FILT_MS,FILT_DS),BET_DATE,"&lt;="&amp;DATE(OFFSET(AG$31,FILT_YE,0),FILT_ME,FILT_DE),BET_TYPE,OFFSET(AD$30,FILT_M_B,0),SPORT,OFFSET(AC$30,FILT_M_S,0)),
IF(AND(FILT_D=1,FILT_M_B&gt;1,FILT_M_S&gt;1,FILT_M_T&gt;1,FILT_M_C&gt;1),SUMIFS(PROFIT,AGENCY,K32,WIN,"&lt;&gt;P",CUSTOM,OFFSET(AF$30,FILT_M_C,0),BET_TYPE,OFFSET(AD$30,FILT_M_B,0),SPORT,OFFSET(AC$30,FILT_M_S,0),CAPPER,OFFSET(AE$30,FILT_M_T,0)),
IF(AND(FILT_D&gt;1,FILT_M_B=1,FILT_M_S&gt;1,FILT_M_T&gt;1,FILT_M_C&gt;1),SUMIFS(PROFIT,AGENCY,K32,WIN,"&lt;&gt;P",CUSTOM,OFFSET(AF$30,FILT_M_C,0),BET_DATE,"&gt;="&amp;DATE(OFFSET(AG$31,FILT_YS,0),FILT_MS,FILT_DS),BET_DATE,"&lt;="&amp;DATE(OFFSET(AG$31,FILT_YE,0),FILT_ME,FILT_DE),SPORT,OFFSET(AC$30,FILT_M_S,0),CAPPER,OFFSET(AE$30,FILT_M_T,0)),
IF(AND(FILT_D&gt;1,FILT_M_B&gt;1,FILT_M_S=1,FILT_M_T&gt;1,FILT_M_C&gt;1),SUMIFS(PROFIT,AGENCY,K32,WIN,"&lt;&gt;P",CUSTOM,OFFSET(AF$30,FILT_M_C,0),BET_DATE,"&gt;="&amp;DATE(OFFSET(AG$31,FILT_YS,0),FILT_MS,FILT_DS),BET_DATE,"&lt;="&amp;DATE(OFFSET(AG$31,FILT_YE,0),FILT_ME,FILT_DE),BET_TYPE,OFFSET(AD$30,FILT_M_B,0),CAPPER,OFFSET(AE$30,FILT_M_T,0)),
IF(AND(FILT_D&gt;1,FILT_M_B&gt;1,FILT_M_S&gt;1,FILT_M_T&gt;1,FILT_M_C&gt;1),SUMIFS(PROFIT,AGENCY,K32,WIN,"&lt;&gt;P",CUSTOM,OFFSET(AF$30,FILT_M_C,0),BET_DATE,"&gt;="&amp;DATE(OFFSET(AG$31,FILT_YS,0),FILT_MS,FILT_DS),BET_DATE,"&lt;="&amp;DATE(OFFSET(AG$31,FILT_YE,0),FILT_ME,FILT_DE),BET_TYPE,OFFSET(AD$30,FILT_M_B,0),SPORT,OFFSET(AC$30,FILT_M_S,0),CAPPER,OFFSET(AE$30,FILT_M_T,0)),
"")))))))))))))))))))))))))))))))),
"")</f>
        <v>78.570000000000007</v>
      </c>
      <c r="O32" s="227">
        <f t="shared" ref="O32:O95" ca="1" si="11">IF(AND(M32&lt;&gt;"",M32&gt;0),N32/M32,"")</f>
        <v>1.1640000000000001</v>
      </c>
      <c r="P32" s="242">
        <f t="shared" ref="P32:P95" ca="1" si="12">IF(K32&lt;&gt;"",
IF(FILT_D&gt;1,N32+SUMIFS(CREDIT_AMOUNT,CREDIT_AGENCY,K32,CREDIT_DATE,"&gt;="&amp;DATE(OFFSET(AG$31,FILT_YS,0),FILT_MS,FILT_DS),CREDIT_DATE,"&lt;="&amp;DATE(OFFSET(AG$31,FILT_YE,0),FILT_ME,FILT_DE)),N32+SUMIFS(CREDIT_AMOUNT,CREDIT_AGENCY,K32)
),"")</f>
        <v>78.570000000000007</v>
      </c>
      <c r="Q32" s="228">
        <f t="shared" ref="Q32:Q95" ca="1" si="13">IF(K32&lt;&gt;"",
IF(AND(FILT_D=1,FILT_M_B=1,FILT_M_S=1,FILT_M_T=1,FILT_M_C=1),COUNTIFS(AGENCY,K32,WIN,"Y"),
IF(AND(FILT_D&gt;1,FILT_M_B=1,FILT_M_S=1,FILT_M_T=1,FILT_M_C=1),COUNTIFS(AGENCY,K32,WIN,"Y",BET_DATE,"&gt;="&amp;DATE(OFFSET(AG$31,FILT_YS,0),FILT_MS,FILT_DS),BET_DATE,"&lt;="&amp;DATE(OFFSET(AG$31,FILT_YE,0),FILT_ME,FILT_DE)),
IF(AND(FILT_D=1,FILT_M_B&gt;1,FILT_M_S=1,FILT_M_T=1,FILT_M_C=1),COUNTIFS(AGENCY,K32,WIN,"Y",BET_TYPE,OFFSET(AD$30,FILT_M_B,0)),
IF(AND(FILT_D=1,FILT_M_B=1,FILT_M_S&gt;1,FILT_M_T=1,FILT_M_C=1),COUNTIFS(AGENCY,K32,WIN,"Y",SPORT,OFFSET(AC$30,FILT_M_S,0)),
IF(AND(FILT_D=1,FILT_M_B=1,FILT_M_S=1,FILT_M_T&gt;1,FILT_M_C=1),COUNTIFS(AGENCY,K32,WIN,"Y",CAPPER,OFFSET(AE$30,FILT_M_T,0)),
IF(AND(FILT_D&gt;1,FILT_M_B&gt;1,FILT_M_S=1,FILT_M_T=1,FILT_M_C=1),COUNTIFS(AGENCY,K32,WIN,"Y",BET_DATE,"&gt;="&amp;DATE(OFFSET(AG$31,FILT_YS,0),FILT_MS,FILT_DS),BET_DATE,"&lt;="&amp;DATE(OFFSET(AG$31,FILT_YE,0),FILT_ME,FILT_DE),BET_TYPE,OFFSET(AD$30,FILT_M_B,0)),
IF(AND(FILT_D&gt;1,FILT_M_B=1,FILT_M_S&gt;1,FILT_M_T=1,FILT_M_C=1),COUNTIFS(AGENCY,K32,WIN,"Y",BET_DATE,"&gt;="&amp;DATE(OFFSET(AG$31,FILT_YS,0),FILT_MS,FILT_DS),BET_DATE,"&lt;="&amp;DATE(OFFSET(AG$31,FILT_YE,0),FILT_ME,FILT_DE),SPORT,OFFSET(AC$30,FILT_M_S,0)),
IF(AND(FILT_D&gt;1,FILT_M_B=1,FILT_M_S=1,FILT_M_T&gt;1,FILT_M_C=1),COUNTIFS(AGENCY,K32,WIN,"Y",BET_DATE,"&gt;="&amp;DATE(OFFSET(AG$31,FILT_YS,0),FILT_MS,FILT_DS),BET_DATE,"&lt;="&amp;DATE(OFFSET(AG$31,FILT_YE,0),FILT_ME,FILT_DE),CAPPER,OFFSET(AE$30,FILT_M_T,0)),
IF(AND(FILT_D=1,FILT_M_B&gt;1,FILT_M_S&gt;1,FILT_M_T=1,FILT_M_C=1),COUNTIFS(AGENCY,K32,WIN,"Y",BET_TYPE,OFFSET(AD$30,FILT_M_B,0),SPORT,OFFSET(AC$30,FILT_M_S,0)),
IF(AND(FILT_D=1,FILT_M_B&gt;1,FILT_M_S=1,FILT_M_T&gt;1,FILT_M_C=1),COUNTIFS(AGENCY,K32,WIN,"Y",BET_TYPE,OFFSET(AD$30,FILT_M_B,0),CAPPER,OFFSET(AE$30,FILT_M_T,0)),
IF(AND(FILT_D=1,FILT_M_B=1,FILT_M_S&gt;1,FILT_M_T&gt;1,FILT_M_C=1),COUNTIFS(AGENCY,K32,WIN,"Y",SPORT,OFFSET(AC$30,FILT_M_S,0),CAPPER,OFFSET(AE$30,FILT_M_T,0)),
IF(AND(FILT_D&gt;1,FILT_M_B&gt;1,FILT_M_S&gt;1,FILT_M_T=1,FILT_M_C=1),COUNTIFS(AGENCY,K32,WIN,"Y",BET_DATE,"&gt;="&amp;DATE(OFFSET(AG$31,FILT_YS,0),FILT_MS,FILT_DS),BET_DATE,"&lt;="&amp;DATE(OFFSET(AG$31,FILT_YE,0),FILT_ME,FILT_DE),BET_TYPE,OFFSET(AD$30,FILT_M_B,0),SPORT,OFFSET(AC$30,FILT_M_S,0)),
IF(AND(FILT_D=1,FILT_M_B&gt;1,FILT_M_S&gt;1,FILT_M_T&gt;1,FILT_M_C=1),COUNTIFS(AGENCY,K32,WIN,"Y",BET_TYPE,OFFSET(AD$30,FILT_M_B,0),SPORT,OFFSET(AC$30,FILT_M_S,0),CAPPER,OFFSET(AE$30,FILT_M_T,0)),
IF(AND(FILT_D&gt;1,FILT_M_B=1,FILT_M_S&gt;1,FILT_M_T&gt;1,FILT_M_C=1),COUNTIFS(AGENCY,K32,WIN,"Y",BET_DATE,"&gt;="&amp;DATE(OFFSET(AG$31,FILT_YS,0),FILT_MS,FILT_DS),BET_DATE,"&lt;="&amp;DATE(OFFSET(AG$31,FILT_YE,0),FILT_ME,FILT_DE),SPORT,OFFSET(AC$30,FILT_M_S,0),CAPPER,OFFSET(AE$30,FILT_M_T,0)),
IF(AND(FILT_D&gt;1,FILT_M_B&gt;1,FILT_M_S=1,FILT_M_T&gt;1,FILT_M_C=1),COUNTIFS(AGENCY,K32,WIN,"Y",BET_DATE,"&gt;="&amp;DATE(OFFSET(AG$31,FILT_YS,0),FILT_MS,FILT_DS),BET_DATE,"&lt;="&amp;DATE(OFFSET(AG$31,FILT_YE,0),FILT_ME,FILT_DE),BET_TYPE,OFFSET(AD$30,FILT_M_B,0),CAPPER,OFFSET(AE$30,FILT_M_T,0)),
IF(AND(FILT_D&gt;1,FILT_M_B&gt;1,FILT_M_S&gt;1,FILT_M_T&gt;1,FILT_M_C=1),COUNTIFS(AGENCY,K32,WIN,"Y",BET_DATE,"&gt;="&amp;DATE(OFFSET(AG$31,FILT_YS,0),FILT_MS,FILT_DS),BET_DATE,"&lt;="&amp;DATE(OFFSET(AG$31,FILT_YE,0),FILT_ME,FILT_DE),BET_TYPE,OFFSET(AD$30,FILT_M_B,0),SPORT,OFFSET(AC$30,FILT_M_S,0),CAPPER,OFFSET(AE$30,FILT_M_T,0)),
IF(AND(FILT_D=1,FILT_M_B=1,FILT_M_S=1,FILT_M_T=1,FILT_M_C&gt;1),COUNTIFS(AGENCY,K32,WIN,"Y",CUSTOM,OFFSET(AF$30,FILT_M_C,0)),
IF(AND(FILT_D&gt;1,FILT_M_B=1,FILT_M_S=1,FILT_M_T=1,FILT_M_C&gt;1),COUNTIFS(AGENCY,K32,WIN,"Y",CUSTOM,OFFSET(AF$30,FILT_M_C,0),BET_DATE,"&gt;="&amp;DATE(OFFSET(AG$31,FILT_YS,0),FILT_MS,FILT_DS),BET_DATE,"&lt;="&amp;DATE(OFFSET(AG$31,FILT_YE,0),FILT_ME,FILT_DE)),
IF(AND(FILT_D=1,FILT_M_B&gt;1,FILT_M_S=1,FILT_M_T=1,FILT_M_C&gt;1),COUNTIFS(AGENCY,K32,WIN,"Y",CUSTOM,OFFSET(AF$30,FILT_M_C,0),BET_TYPE,OFFSET(AD$30,FILT_M_B,0)),
IF(AND(FILT_D=1,FILT_M_B=1,FILT_M_S&gt;1,FILT_M_T=1,FILT_M_C&gt;1),COUNTIFS(AGENCY,K32,WIN,"Y",CUSTOM,OFFSET(AF$30,FILT_M_C,0),SPORT,OFFSET(AC$30,FILT_M_S,0)),
IF(AND(FILT_D=1,FILT_M_B=1,FILT_M_S=1,FILT_M_T&gt;1,FILT_M_C&gt;1),COUNTIFS(AGENCY,K32,WIN,"Y",CUSTOM,OFFSET(AF$30,FILT_M_C,0),CAPPER,OFFSET(AE$30,FILT_M_T,0)),
IF(AND(FILT_D&gt;1,FILT_M_B&gt;1,FILT_M_S=1,FILT_M_T=1,FILT_M_C&gt;1),COUNTIFS(AGENCY,K32,WIN,"Y",CUSTOM,OFFSET(AF$30,FILT_M_C,0),BET_DATE,"&gt;="&amp;DATE(OFFSET(AG$31,FILT_YS,0),FILT_MS,FILT_DS),BET_DATE,"&lt;="&amp;DATE(OFFSET(AG$31,FILT_YE,0),FILT_ME,FILT_DE),BET_TYPE,OFFSET(AD$30,FILT_M_B,0)),
IF(AND(FILT_D&gt;1,FILT_M_B=1,FILT_M_S&gt;1,FILT_M_T=1,FILT_M_C&gt;1),COUNTIFS(AGENCY,K32,WIN,"Y",CUSTOM,OFFSET(AF$30,FILT_M_C,0),BET_DATE,"&gt;="&amp;DATE(OFFSET(AG$31,FILT_YS,0),FILT_MS,FILT_DS),BET_DATE,"&lt;="&amp;DATE(OFFSET(AG$31,FILT_YE,0),FILT_ME,FILT_DE),SPORT,OFFSET(AC$30,FILT_M_S,0)),
IF(AND(FILT_D&gt;1,FILT_M_B=1,FILT_M_S=1,FILT_M_T&gt;1,FILT_M_C&gt;1),COUNTIFS(AGENCY,K32,WIN,"Y",CUSTOM,OFFSET(AF$30,FILT_M_C,0),BET_DATE,"&gt;="&amp;DATE(OFFSET(AG$31,FILT_YS,0),FILT_MS,FILT_DS),BET_DATE,"&lt;="&amp;DATE(OFFSET(AG$31,FILT_YE,0),FILT_ME,FILT_DE),CAPPER,OFFSET(AE$30,FILT_M_T,0)),
IF(AND(FILT_D=1,FILT_M_B&gt;1,FILT_M_S&gt;1,FILT_M_T=1,FILT_M_C&gt;1),COUNTIFS(AGENCY,K32,WIN,"Y",CUSTOM,OFFSET(AF$30,FILT_M_C,0),BET_TYPE,OFFSET(AD$30,FILT_M_B,0),SPORT,OFFSET(AC$30,FILT_M_S,0)),
IF(AND(FILT_D=1,FILT_M_B&gt;1,FILT_M_S=1,FILT_M_T&gt;1,FILT_M_C&gt;1),COUNTIFS(AGENCY,K32,WIN,"Y",CUSTOM,OFFSET(AF$30,FILT_M_C,0),BET_TYPE,OFFSET(AD$30,FILT_M_B,0),CAPPER,OFFSET(AE$30,FILT_M_T,0)),
IF(AND(FILT_D=1,FILT_M_B=1,FILT_M_S&gt;1,FILT_M_T&gt;1,FILT_M_C&gt;1),COUNTIFS(AGENCY,K32,WIN,"Y",CUSTOM,OFFSET(AF$30,FILT_M_C,0),SPORT,OFFSET(AC$30,FILT_M_S,0),CAPPER,OFFSET(AE$30,FILT_M_T,0)),
IF(AND(FILT_D&gt;1,FILT_M_B&gt;1,FILT_M_S&gt;1,FILT_M_T=1,FILT_M_C&gt;1),COUNTIFS(AGENCY,K32,WIN,"Y",CUSTOM,OFFSET(AF$30,FILT_M_C,0),BET_DATE,"&gt;="&amp;DATE(OFFSET(AG$31,FILT_YS,0),FILT_MS,FILT_DS),BET_DATE,"&lt;="&amp;DATE(OFFSET(AG$31,FILT_YE,0),FILT_ME,FILT_DE),BET_TYPE,OFFSET(AD$30,FILT_M_B,0),SPORT,OFFSET(AC$30,FILT_M_S,0)),
IF(AND(FILT_D=1,FILT_M_B&gt;1,FILT_M_S&gt;1,FILT_M_T&gt;1,FILT_M_C&gt;1),COUNTIFS(AGENCY,K32,WIN,"Y",CUSTOM,OFFSET(AF$30,FILT_M_C,0),BET_TYPE,OFFSET(AD$30,FILT_M_B,0),SPORT,OFFSET(AC$30,FILT_M_S,0),CAPPER,OFFSET(AE$30,FILT_M_T,0)),
IF(AND(FILT_D&gt;1,FILT_M_B=1,FILT_M_S&gt;1,FILT_M_T&gt;1,FILT_M_C&gt;1),COUNTIFS(AGENCY,K32,WIN,"Y",CUSTOM,OFFSET(AF$30,FILT_M_C,0),BET_DATE,"&gt;="&amp;DATE(OFFSET(AG$31,FILT_YS,0),FILT_MS,FILT_DS),BET_DATE,"&lt;="&amp;DATE(OFFSET(AG$31,FILT_YE,0),FILT_ME,FILT_DE),SPORT,OFFSET(AC$30,FILT_M_S,0),CAPPER,OFFSET(AE$30,FILT_M_T,0)),
IF(AND(FILT_D&gt;1,FILT_M_B&gt;1,FILT_M_S=1,FILT_M_T&gt;1,FILT_M_C&gt;1),COUNTIFS(AGENCY,K32,WIN,"Y",CUSTOM,OFFSET(AF$30,FILT_M_C,0),BET_DATE,"&gt;="&amp;DATE(OFFSET(AG$31,FILT_YS,0),FILT_MS,FILT_DS),BET_DATE,"&lt;="&amp;DATE(OFFSET(AG$31,FILT_YE,0),FILT_ME,FILT_DE),BET_TYPE,OFFSET(AD$30,FILT_M_B,0),CAPPER,OFFSET(AE$30,FILT_M_T,0)),
IF(AND(FILT_D&gt;1,FILT_M_B&gt;1,FILT_M_S&gt;1,FILT_M_T&gt;1,FILT_M_C&gt;1),COUNTIFS(AGENCY,K32,WIN,"Y",CUSTOM,OFFSET(AF$30,FILT_M_C,0),BET_DATE,"&gt;="&amp;DATE(OFFSET(AG$31,FILT_YS,0),FILT_MS,FILT_DS),BET_DATE,"&lt;="&amp;DATE(OFFSET(AG$31,FILT_YE,0),FILT_ME,FILT_DE),BET_TYPE,OFFSET(AD$30,FILT_M_B,0),SPORT,OFFSET(AC$30,FILT_M_S,0),CAPPER,OFFSET(AE$30,FILT_M_T,0)),
"")))))))))))))))))))))))))))))))),
"")</f>
        <v>5</v>
      </c>
      <c r="R32" s="228">
        <f t="shared" ref="R32:R95" ca="1" si="14">IF(K32&lt;&gt;"",
IF(AND(FILT_D=1,FILT_M_B=1,FILT_M_S=1,FILT_M_T=1,FILT_M_C=1),COUNTIFS(AGENCY,K32,WIN,"&lt;&gt;P",WIN,"&lt;&gt;R",WIN,"&lt;&gt;PU"),
IF(AND(FILT_D&gt;1,FILT_M_B=1,FILT_M_S=1,FILT_M_T=1,FILT_M_C=1),COUNTIFS(AGENCY,K32,WIN,"&lt;&gt;P",WIN,"&lt;&gt;R",WIN,"&lt;&gt;PU",BET_DATE,"&gt;="&amp;DATE(OFFSET(AG$31,FILT_YS,0),FILT_MS,FILT_DS),BET_DATE,"&lt;="&amp;DATE(OFFSET(AG$31,FILT_YE,0),FILT_ME,FILT_DE)),
IF(AND(FILT_D=1,FILT_M_B&gt;1,FILT_M_S=1,FILT_M_T=1,FILT_M_C=1),COUNTIFS(AGENCY,K32,WIN,"&lt;&gt;P",WIN,"&lt;&gt;R",WIN,"&lt;&gt;PU",BET_TYPE,OFFSET(AD$30,FILT_M_B,0)),
IF(AND(FILT_D=1,FILT_M_B=1,FILT_M_S&gt;1,FILT_M_T=1,FILT_M_C=1),COUNTIFS(AGENCY,K32,WIN,"&lt;&gt;P",WIN,"&lt;&gt;R",WIN,"&lt;&gt;PU",SPORT,OFFSET(AC$30,FILT_M_S,0)),
IF(AND(FILT_D=1,FILT_M_B=1,FILT_M_S=1,FILT_M_T&gt;1,FILT_M_C=1),COUNTIFS(AGENCY,K32,WIN,"&lt;&gt;P",WIN,"&lt;&gt;R",WIN,"&lt;&gt;PU",CAPPER,OFFSET(AE$30,FILT_M_T,0)),
IF(AND(FILT_D&gt;1,FILT_M_B&gt;1,FILT_M_S=1,FILT_M_T=1,FILT_M_C=1),COUNTIFS(AGENCY,K32,WIN,"&lt;&gt;P",WIN,"&lt;&gt;R",WIN,"&lt;&gt;PU",BET_DATE,"&gt;="&amp;DATE(OFFSET(AG$31,FILT_YS,0),FILT_MS,FILT_DS),BET_DATE,"&lt;="&amp;DATE(OFFSET(AG$31,FILT_YE,0),FILT_ME,FILT_DE),BET_TYPE,OFFSET(AD$30,FILT_M_B,0)),
IF(AND(FILT_D&gt;1,FILT_M_B=1,FILT_M_S&gt;1,FILT_M_T=1,FILT_M_C=1),COUNTIFS(AGENCY,K32,WIN,"&lt;&gt;P",WIN,"&lt;&gt;R",WIN,"&lt;&gt;PU",BET_DATE,"&gt;="&amp;DATE(OFFSET(AG$31,FILT_YS,0),FILT_MS,FILT_DS),BET_DATE,"&lt;="&amp;DATE(OFFSET(AG$31,FILT_YE,0),FILT_ME,FILT_DE),SPORT,OFFSET(AC$30,FILT_M_S,0)),
IF(AND(FILT_D&gt;1,FILT_M_B=1,FILT_M_S=1,FILT_M_T&gt;1,FILT_M_C=1),COUNTIFS(AGENCY,K32,WIN,"&lt;&gt;P",WIN,"&lt;&gt;R",WIN,"&lt;&gt;PU",BET_DATE,"&gt;="&amp;DATE(OFFSET(AG$31,FILT_YS,0),FILT_MS,FILT_DS),BET_DATE,"&lt;="&amp;DATE(OFFSET(AG$31,FILT_YE,0),FILT_ME,FILT_DE),CAPPER,OFFSET(AE$30,FILT_M_T,0)),
IF(AND(FILT_D=1,FILT_M_B&gt;1,FILT_M_S&gt;1,FILT_M_T=1,FILT_M_C=1),COUNTIFS(AGENCY,K32,WIN,"&lt;&gt;P",WIN,"&lt;&gt;R",WIN,"&lt;&gt;PU",BET_TYPE,OFFSET(AD$30,FILT_M_B,0),SPORT,OFFSET(AC$30,FILT_M_S,0)),
IF(AND(FILT_D=1,FILT_M_B&gt;1,FILT_M_S=1,FILT_M_T&gt;1,FILT_M_C=1),COUNTIFS(AGENCY,K32,WIN,"&lt;&gt;P",WIN,"&lt;&gt;R",WIN,"&lt;&gt;PU",BET_TYPE,OFFSET(AD$30,FILT_M_B,0),CAPPER,OFFSET(AE$30,FILT_M_T,0)),
IF(AND(FILT_D=1,FILT_M_B=1,FILT_M_S&gt;1,FILT_M_T&gt;1,FILT_M_C=1),COUNTIFS(AGENCY,K32,WIN,"&lt;&gt;P",WIN,"&lt;&gt;R",WIN,"&lt;&gt;PU",SPORT,OFFSET(AC$30,FILT_M_S,0),CAPPER,OFFSET(AE$30,FILT_M_T,0)),
IF(AND(FILT_D&gt;1,FILT_M_B&gt;1,FILT_M_S&gt;1,FILT_M_T=1,FILT_M_C=1),COUNTIFS(AGENCY,K32,WIN,"&lt;&gt;P",WIN,"&lt;&gt;R",WIN,"&lt;&gt;PU",BET_DATE,"&gt;="&amp;DATE(OFFSET(AG$31,FILT_YS,0),FILT_MS,FILT_DS),BET_DATE,"&lt;="&amp;DATE(OFFSET(AG$31,FILT_YE,0),FILT_ME,FILT_DE),BET_TYPE,OFFSET(AD$30,FILT_M_B,0),SPORT,OFFSET(AC$30,FILT_M_S,0)),
IF(AND(FILT_D=1,FILT_M_B&gt;1,FILT_M_S&gt;1,FILT_M_T&gt;1,FILT_M_C=1),COUNTIFS(AGENCY,K32,WIN,"&lt;&gt;P",WIN,"&lt;&gt;R",WIN,"&lt;&gt;PU",BET_TYPE,OFFSET(AD$30,FILT_M_B,0),SPORT,OFFSET(AC$30,FILT_M_S,0),CAPPER,OFFSET(AE$30,FILT_M_T,0)),
IF(AND(FILT_D&gt;1,FILT_M_B=1,FILT_M_S&gt;1,FILT_M_T&gt;1,FILT_M_C=1),COUNTIFS(AGENCY,K32,WIN,"&lt;&gt;P",WIN,"&lt;&gt;R",WIN,"&lt;&gt;PU",BET_DATE,"&gt;="&amp;DATE(OFFSET(AG$31,FILT_YS,0),FILT_MS,FILT_DS),BET_DATE,"&lt;="&amp;DATE(OFFSET(AG$31,FILT_YE,0),FILT_ME,FILT_DE),SPORT,OFFSET(AC$30,FILT_M_S,0),CAPPER,OFFSET(AE$30,FILT_M_T,0)),
IF(AND(FILT_D&gt;1,FILT_M_B&gt;1,FILT_M_S=1,FILT_M_T&gt;1,FILT_M_C=1),COUNTIFS(AGENCY,K32,WIN,"&lt;&gt;P",WIN,"&lt;&gt;R",WIN,"&lt;&gt;PU",BET_DATE,"&gt;="&amp;DATE(OFFSET(AG$31,FILT_YS,0),FILT_MS,FILT_DS),BET_DATE,"&lt;="&amp;DATE(OFFSET(AG$31,FILT_YE,0),FILT_ME,FILT_DE),BET_TYPE,OFFSET(AD$30,FILT_M_B,0),CAPPER,OFFSET(AE$30,FILT_M_T,0)),
IF(AND(FILT_D&gt;1,FILT_M_B&gt;1,FILT_M_S&gt;1,FILT_M_T&gt;1,FILT_M_C=1),COUNTIFS(AGENCY,K32,WIN,"&lt;&gt;P",WIN,"&lt;&gt;R",WIN,"&lt;&gt;PU",BET_DATE,"&gt;="&amp;DATE(OFFSET(AG$31,FILT_YS,0),FILT_MS,FILT_DS),BET_DATE,"&lt;="&amp;DATE(OFFSET(AG$31,FILT_YE,0),FILT_ME,FILT_DE),BET_TYPE,OFFSET(AD$30,FILT_M_B,0),SPORT,OFFSET(AC$30,FILT_M_S,0),CAPPER,OFFSET(AE$30,FILT_M_T,0)),
IF(AND(FILT_D=1,FILT_M_B=1,FILT_M_S=1,FILT_M_T=1,FILT_M_C&gt;1),COUNTIFS(AGENCY,K32,WIN,"&lt;&gt;P",WIN,"&lt;&gt;R",WIN,"&lt;&gt;PU",CUSTOM,OFFSET(AF$30,FILT_M_C,0)),
IF(AND(FILT_D&gt;1,FILT_M_B=1,FILT_M_S=1,FILT_M_T=1,FILT_M_C&gt;1),COUNTIFS(AGENCY,K32,WIN,"&lt;&gt;P",WIN,"&lt;&gt;R",WIN,"&lt;&gt;PU",CUSTOM,OFFSET(AF$30,FILT_M_C,0),BET_DATE,"&gt;="&amp;DATE(OFFSET(AG$31,FILT_YS,0),FILT_MS,FILT_DS),BET_DATE,"&lt;="&amp;DATE(OFFSET(AG$31,FILT_YE,0),FILT_ME,FILT_DE)),
IF(AND(FILT_D=1,FILT_M_B&gt;1,FILT_M_S=1,FILT_M_T=1,FILT_M_C&gt;1),COUNTIFS(AGENCY,K32,WIN,"&lt;&gt;P",WIN,"&lt;&gt;R",WIN,"&lt;&gt;PU",CUSTOM,OFFSET(AF$30,FILT_M_C,0),BET_TYPE,OFFSET(AD$30,FILT_M_B,0)),
IF(AND(FILT_D=1,FILT_M_B=1,FILT_M_S&gt;1,FILT_M_T=1,FILT_M_C&gt;1),COUNTIFS(AGENCY,K32,WIN,"&lt;&gt;P",WIN,"&lt;&gt;R",WIN,"&lt;&gt;PU",CUSTOM,OFFSET(AF$30,FILT_M_C,0),SPORT,OFFSET(AC$30,FILT_M_S,0)),
IF(AND(FILT_D=1,FILT_M_B=1,FILT_M_S=1,FILT_M_T&gt;1,FILT_M_C&gt;1),COUNTIFS(AGENCY,K32,WIN,"&lt;&gt;P",WIN,"&lt;&gt;R",WIN,"&lt;&gt;PU",CUSTOM,OFFSET(AF$30,FILT_M_C,0),CAPPER,OFFSET(AE$30,FILT_M_T,0)),
IF(AND(FILT_D&gt;1,FILT_M_B&gt;1,FILT_M_S=1,FILT_M_T=1,FILT_M_C&gt;1),COUNTIFS(AGENCY,K32,WIN,"&lt;&gt;P",WIN,"&lt;&gt;R",WIN,"&lt;&gt;PU",CUSTOM,OFFSET(AF$30,FILT_M_C,0),BET_DATE,"&gt;="&amp;DATE(OFFSET(AG$31,FILT_YS,0),FILT_MS,FILT_DS),BET_DATE,"&lt;="&amp;DATE(OFFSET(AG$31,FILT_YE,0),FILT_ME,FILT_DE),BET_TYPE,OFFSET(AD$30,FILT_M_B,0)),
IF(AND(FILT_D&gt;1,FILT_M_B=1,FILT_M_S&gt;1,FILT_M_T=1,FILT_M_C&gt;1),COUNTIFS(AGENCY,K32,WIN,"&lt;&gt;P",WIN,"&lt;&gt;R",WIN,"&lt;&gt;PU",CUSTOM,OFFSET(AF$30,FILT_M_C,0),BET_DATE,"&gt;="&amp;DATE(OFFSET(AG$31,FILT_YS,0),FILT_MS,FILT_DS),BET_DATE,"&lt;="&amp;DATE(OFFSET(AG$31,FILT_YE,0),FILT_ME,FILT_DE),SPORT,OFFSET(AC$30,FILT_M_S,0)),
IF(AND(FILT_D&gt;1,FILT_M_B=1,FILT_M_S=1,FILT_M_T&gt;1,FILT_M_C&gt;1),COUNTIFS(AGENCY,K32,WIN,"&lt;&gt;P",WIN,"&lt;&gt;R",WIN,"&lt;&gt;PU",CUSTOM,OFFSET(AF$30,FILT_M_C,0),BET_DATE,"&gt;="&amp;DATE(OFFSET(AG$31,FILT_YS,0),FILT_MS,FILT_DS),BET_DATE,"&lt;="&amp;DATE(OFFSET(AG$31,FILT_YE,0),FILT_ME,FILT_DE),CAPPER,OFFSET(AE$30,FILT_M_T,0)),
IF(AND(FILT_D=1,FILT_M_B&gt;1,FILT_M_S&gt;1,FILT_M_T=1,FILT_M_C&gt;1),COUNTIFS(AGENCY,K32,WIN,"&lt;&gt;P",WIN,"&lt;&gt;R",WIN,"&lt;&gt;PU",CUSTOM,OFFSET(AF$30,FILT_M_C,0),BET_TYPE,OFFSET(AD$30,FILT_M_B,0),SPORT,OFFSET(AC$30,FILT_M_S,0)),
IF(AND(FILT_D=1,FILT_M_B&gt;1,FILT_M_S=1,FILT_M_T&gt;1,FILT_M_C&gt;1),COUNTIFS(AGENCY,K32,WIN,"&lt;&gt;P",WIN,"&lt;&gt;R",WIN,"&lt;&gt;PU",CUSTOM,OFFSET(AF$30,FILT_M_C,0),BET_TYPE,OFFSET(AD$30,FILT_M_B,0),CAPPER,OFFSET(AE$30,FILT_M_T,0)),
IF(AND(FILT_D=1,FILT_M_B=1,FILT_M_S&gt;1,FILT_M_T&gt;1,FILT_M_C&gt;1),COUNTIFS(AGENCY,K32,WIN,"&lt;&gt;P",WIN,"&lt;&gt;R",WIN,"&lt;&gt;PU",CUSTOM,OFFSET(AF$30,FILT_M_C,0),SPORT,OFFSET(AC$30,FILT_M_S,0),CAPPER,OFFSET(AE$30,FILT_M_T,0)),
IF(AND(FILT_D&gt;1,FILT_M_B&gt;1,FILT_M_S&gt;1,FILT_M_T=1,FILT_M_C&gt;1),COUNTIFS(AGENCY,K32,WIN,"&lt;&gt;P",WIN,"&lt;&gt;R",WIN,"&lt;&gt;PU",CUSTOM,OFFSET(AF$30,FILT_M_C,0),BET_DATE,"&gt;="&amp;DATE(OFFSET(AG$31,FILT_YS,0),FILT_MS,FILT_DS),BET_DATE,"&lt;="&amp;DATE(OFFSET(AG$31,FILT_YE,0),FILT_ME,FILT_DE),BET_TYPE,OFFSET(AD$30,FILT_M_B,0),SPORT,OFFSET(AC$30,FILT_M_S,0)),
IF(AND(FILT_D=1,FILT_M_B&gt;1,FILT_M_S&gt;1,FILT_M_T&gt;1,FILT_M_C&gt;1),COUNTIFS(AGENCY,K32,WIN,"&lt;&gt;P",WIN,"&lt;&gt;R",WIN,"&lt;&gt;PU",CUSTOM,OFFSET(AF$30,FILT_M_C,0),BET_TYPE,OFFSET(AD$30,FILT_M_B,0),SPORT,OFFSET(AC$30,FILT_M_S,0),CAPPER,OFFSET(AE$30,FILT_M_T,0)),
IF(AND(FILT_D&gt;1,FILT_M_B=1,FILT_M_S&gt;1,FILT_M_T&gt;1,FILT_M_C&gt;1),COUNTIFS(AGENCY,K32,WIN,"&lt;&gt;P",WIN,"&lt;&gt;R",WIN,"&lt;&gt;PU",CUSTOM,OFFSET(AF$30,FILT_M_C,0),BET_DATE,"&gt;="&amp;DATE(OFFSET(AG$31,FILT_YS,0),FILT_MS,FILT_DS),BET_DATE,"&lt;="&amp;DATE(OFFSET(AG$31,FILT_YE,0),FILT_ME,FILT_DE),SPORT,OFFSET(AC$30,FILT_M_S,0),CAPPER,OFFSET(AE$30,FILT_M_T,0)),
IF(AND(FILT_D&gt;1,FILT_M_B&gt;1,FILT_M_S=1,FILT_M_T&gt;1,FILT_M_C&gt;1),COUNTIFS(AGENCY,K32,WIN,"&lt;&gt;P",WIN,"&lt;&gt;R",WIN,"&lt;&gt;PU",CUSTOM,OFFSET(AF$30,FILT_M_C,0),BET_DATE,"&gt;="&amp;DATE(OFFSET(AG$31,FILT_YS,0),FILT_MS,FILT_DS),BET_DATE,"&lt;="&amp;DATE(OFFSET(AG$31,FILT_YE,0),FILT_ME,FILT_DE),BET_TYPE,OFFSET(AD$30,FILT_M_B,0),CAPPER,OFFSET(AE$30,FILT_M_T,0)),
IF(AND(FILT_D&gt;1,FILT_M_B&gt;1,FILT_M_S&gt;1,FILT_M_T&gt;1,FILT_M_C&gt;1),COUNTIFS(AGENCY,K32,WIN,"&lt;&gt;P",WIN,"&lt;&gt;R",WIN,"&lt;&gt;PU",CUSTOM,OFFSET(AF$30,FILT_M_C,0),BET_DATE,"&gt;="&amp;DATE(OFFSET(AG$31,FILT_YS,0),FILT_MS,FILT_DS),BET_DATE,"&lt;="&amp;DATE(OFFSET(AG$31,FILT_YE,0),FILT_ME,FILT_DE),BET_TYPE,OFFSET(AD$30,FILT_M_B,0),SPORT,OFFSET(AC$30,FILT_M_S,0),CAPPER,OFFSET(AE$30,FILT_M_T,0)),
"")))))))))))))))))))))))))))))))),
"")</f>
        <v>7</v>
      </c>
      <c r="S32" s="227">
        <f t="shared" ref="S32:S95" ca="1" si="15">IF(AND(R32&lt;&gt;"",R32&gt;0),Q32/R32,"")</f>
        <v>0.7142857142857143</v>
      </c>
      <c r="Z32" s="159">
        <v>2</v>
      </c>
      <c r="AA32" s="36" t="s">
        <v>4</v>
      </c>
      <c r="AB32" s="36" t="str">
        <f>IF(Settings!C6&lt;&gt;"",Settings!C6,"")</f>
        <v>Sportsbet</v>
      </c>
      <c r="AC32" s="36" t="str">
        <f>IF(Settings!F6&lt;&gt;"",Settings!F6,"")</f>
        <v>NFL</v>
      </c>
      <c r="AD32" s="36" t="str">
        <f>IF(Settings!H6&lt;&gt;"",Settings!H6,"")</f>
        <v>Winner</v>
      </c>
      <c r="AE32" s="36" t="str">
        <f>IF(Settings!J6&lt;&gt;"",Settings!J6,"")</f>
        <v>My own bets</v>
      </c>
      <c r="AF32" s="36" t="str">
        <f>IF(Settings!L6&lt;&gt;"",Settings!L6,"")</f>
        <v>Home Fav</v>
      </c>
      <c r="AG32" s="41">
        <f>MIN(2012,YEAR(MIN(BET_DATE)))</f>
        <v>2012</v>
      </c>
      <c r="AH32" s="41" t="s">
        <v>101</v>
      </c>
      <c r="AI32" s="41">
        <v>1</v>
      </c>
    </row>
    <row r="33" spans="1:35" ht="12" customHeight="1" x14ac:dyDescent="0.2">
      <c r="A33" s="14" t="str">
        <f>IF(FILT_M=1,IF(AND(Settings!F7&lt;&gt;"",Settings!F7&lt;&gt;"--"),Settings!F7,""),
IF(FILT_M=2,IF(AND(Settings!H7&lt;&gt;"",Settings!H7&lt;&gt;"--"),Settings!H7,""),
IF(FILT_M=3,IF(AND(Settings!J7&lt;&gt;"",Settings!J7&lt;&gt;"--"),Settings!J7,""),
IF(FILT_M=4,IF(AND(Settings!L7&lt;&gt;"",Settings!L7&lt;&gt;"--"),Settings!L7,""),""))))</f>
        <v>Football - EPL</v>
      </c>
      <c r="B33" s="243">
        <f t="shared" ca="1" si="4"/>
        <v>30</v>
      </c>
      <c r="C33" s="243">
        <f t="shared" ca="1" si="5"/>
        <v>4.5</v>
      </c>
      <c r="D33" s="143">
        <f t="shared" ca="1" si="6"/>
        <v>0.15</v>
      </c>
      <c r="E33" s="144">
        <f t="shared" ca="1" si="7"/>
        <v>1</v>
      </c>
      <c r="F33" s="144">
        <f t="shared" ca="1" si="8"/>
        <v>3</v>
      </c>
      <c r="G33" s="145">
        <f t="shared" ref="G33:G35" ca="1" si="16">IF(AND(F33&lt;&gt;"",F33&gt;0),E33/F33,"")</f>
        <v>0.33333333333333331</v>
      </c>
      <c r="H33" s="214"/>
      <c r="I33" s="44"/>
      <c r="K33" s="209" t="str">
        <f>IF(AND(Settings!C7&lt;&gt;"",Settings!C7&lt;&gt;"--"),Settings!C7,"")</f>
        <v>Pinnacle Sports</v>
      </c>
      <c r="L33" s="210"/>
      <c r="M33" s="243">
        <f t="shared" ca="1" si="9"/>
        <v>25</v>
      </c>
      <c r="N33" s="244">
        <f t="shared" ca="1" si="10"/>
        <v>4.5</v>
      </c>
      <c r="O33" s="143">
        <f t="shared" ca="1" si="11"/>
        <v>0.18</v>
      </c>
      <c r="P33" s="243">
        <f t="shared" ca="1" si="12"/>
        <v>4.5</v>
      </c>
      <c r="Q33" s="144">
        <f t="shared" ca="1" si="13"/>
        <v>1</v>
      </c>
      <c r="R33" s="144">
        <f t="shared" ca="1" si="14"/>
        <v>1</v>
      </c>
      <c r="S33" s="145">
        <f t="shared" ca="1" si="15"/>
        <v>1</v>
      </c>
      <c r="Z33" s="159">
        <v>3</v>
      </c>
      <c r="AA33" s="36" t="s">
        <v>253</v>
      </c>
      <c r="AB33" s="36" t="str">
        <f>IF(Settings!C7&lt;&gt;"",Settings!C7,"")</f>
        <v>Pinnacle Sports</v>
      </c>
      <c r="AC33" s="36" t="str">
        <f>IF(Settings!F7&lt;&gt;"",Settings!F7,"")</f>
        <v>Football - EPL</v>
      </c>
      <c r="AD33" s="36" t="str">
        <f>IF(Settings!H7&lt;&gt;"",Settings!H7,"")</f>
        <v>Line</v>
      </c>
      <c r="AE33" s="36" t="str">
        <f>IF(Settings!J7&lt;&gt;"",Settings!J7,"")</f>
        <v>Tippingsite1</v>
      </c>
      <c r="AF33" s="36" t="str">
        <f>IF(Settings!L7&lt;&gt;"",Settings!L7,"")</f>
        <v>Home Dog</v>
      </c>
      <c r="AG33" s="41" t="str">
        <f t="shared" ref="AG33:AG64" si="17">IF(AG32&lt;&gt;"",IF(YEAR(MAX(BET_DATE))&gt;=AG32+1,AG32+1,""),"")</f>
        <v/>
      </c>
      <c r="AH33" s="41" t="s">
        <v>102</v>
      </c>
      <c r="AI33" s="41">
        <v>2</v>
      </c>
    </row>
    <row r="34" spans="1:35" x14ac:dyDescent="0.2">
      <c r="A34" s="14" t="str">
        <f>IF(FILT_M=1,IF(AND(Settings!F8&lt;&gt;"",Settings!F8&lt;&gt;"--"),Settings!F8,""),
IF(FILT_M=2,IF(AND(Settings!H8&lt;&gt;"",Settings!H8&lt;&gt;"--"),Settings!H8,""),
IF(FILT_M=3,IF(AND(Settings!J8&lt;&gt;"",Settings!J8&lt;&gt;"--"),Settings!J8,""),
IF(FILT_M=4,IF(AND(Settings!L8&lt;&gt;"",Settings!L8&lt;&gt;"--"),Settings!L8,""),""))))</f>
        <v>Football - A-League</v>
      </c>
      <c r="B34" s="243">
        <f t="shared" ca="1" si="4"/>
        <v>0</v>
      </c>
      <c r="C34" s="243">
        <f t="shared" ca="1" si="5"/>
        <v>0</v>
      </c>
      <c r="D34" s="143" t="str">
        <f t="shared" ca="1" si="6"/>
        <v/>
      </c>
      <c r="E34" s="144">
        <f t="shared" ca="1" si="7"/>
        <v>0</v>
      </c>
      <c r="F34" s="144">
        <f t="shared" ca="1" si="8"/>
        <v>0</v>
      </c>
      <c r="G34" s="145" t="str">
        <f t="shared" ca="1" si="16"/>
        <v/>
      </c>
      <c r="H34" s="214"/>
      <c r="I34" s="44"/>
      <c r="K34" s="209" t="str">
        <f>IF(AND(Settings!C8&lt;&gt;"",Settings!C8&lt;&gt;"--"),Settings!C8,"")</f>
        <v>bet365</v>
      </c>
      <c r="L34" s="210"/>
      <c r="M34" s="243">
        <f t="shared" ca="1" si="9"/>
        <v>31.73</v>
      </c>
      <c r="N34" s="244">
        <f t="shared" ca="1" si="10"/>
        <v>4.8099999999999987</v>
      </c>
      <c r="O34" s="143">
        <f t="shared" ca="1" si="11"/>
        <v>0.15159155373463595</v>
      </c>
      <c r="P34" s="243">
        <f t="shared" ca="1" si="12"/>
        <v>104.81</v>
      </c>
      <c r="Q34" s="144">
        <f t="shared" ca="1" si="13"/>
        <v>2</v>
      </c>
      <c r="R34" s="144">
        <f t="shared" ca="1" si="14"/>
        <v>4</v>
      </c>
      <c r="S34" s="145">
        <f t="shared" ca="1" si="15"/>
        <v>0.5</v>
      </c>
      <c r="Z34" s="159">
        <v>4</v>
      </c>
      <c r="AA34" s="36" t="str">
        <f>CUSTOM_NAME</f>
        <v>My Variable</v>
      </c>
      <c r="AB34" s="36" t="str">
        <f>IF(Settings!C8&lt;&gt;"",Settings!C8,"")</f>
        <v>bet365</v>
      </c>
      <c r="AC34" s="36" t="str">
        <f>IF(Settings!F8&lt;&gt;"",Settings!F8,"")</f>
        <v>Football - A-League</v>
      </c>
      <c r="AD34" s="36" t="str">
        <f>IF(Settings!H8&lt;&gt;"",Settings!H8,"")</f>
        <v>Head to Head</v>
      </c>
      <c r="AE34" s="36" t="str">
        <f>IF(Settings!J8&lt;&gt;"",Settings!J8,"")</f>
        <v>Tipping site 2</v>
      </c>
      <c r="AF34" s="36" t="str">
        <f>IF(Settings!L8&lt;&gt;"",Settings!L8,"")</f>
        <v>Away Fav</v>
      </c>
      <c r="AG34" s="41" t="str">
        <f t="shared" si="17"/>
        <v/>
      </c>
      <c r="AH34" s="41" t="s">
        <v>103</v>
      </c>
      <c r="AI34" s="41">
        <v>3</v>
      </c>
    </row>
    <row r="35" spans="1:35" x14ac:dyDescent="0.2">
      <c r="A35" s="14" t="str">
        <f>IF(FILT_M=1,IF(AND(Settings!F9&lt;&gt;"",Settings!F9&lt;&gt;"--"),Settings!F9,""),
IF(FILT_M=2,IF(AND(Settings!H9&lt;&gt;"",Settings!H9&lt;&gt;"--"),Settings!H9,""),
IF(FILT_M=3,IF(AND(Settings!J9&lt;&gt;"",Settings!J9&lt;&gt;"--"),Settings!J9,""),
IF(FILT_M=4,IF(AND(Settings!L9&lt;&gt;"",Settings!L9&lt;&gt;"--"),Settings!L9,""),""))))</f>
        <v>Horse Racing</v>
      </c>
      <c r="B35" s="243">
        <f t="shared" ca="1" si="4"/>
        <v>0</v>
      </c>
      <c r="C35" s="243">
        <f t="shared" ca="1" si="5"/>
        <v>0</v>
      </c>
      <c r="D35" s="143" t="str">
        <f t="shared" ca="1" si="6"/>
        <v/>
      </c>
      <c r="E35" s="144">
        <f t="shared" ca="1" si="7"/>
        <v>0</v>
      </c>
      <c r="F35" s="144">
        <f t="shared" ca="1" si="8"/>
        <v>0</v>
      </c>
      <c r="G35" s="145" t="str">
        <f t="shared" ca="1" si="16"/>
        <v/>
      </c>
      <c r="H35" s="214"/>
      <c r="I35" s="44"/>
      <c r="K35" s="209" t="str">
        <f>IF(AND(Settings!C9&lt;&gt;"",Settings!C9&lt;&gt;"--"),Settings!C9,"")</f>
        <v>Betfair</v>
      </c>
      <c r="L35" s="210"/>
      <c r="M35" s="243">
        <f t="shared" ca="1" si="9"/>
        <v>5</v>
      </c>
      <c r="N35" s="244">
        <f t="shared" ca="1" si="10"/>
        <v>-5</v>
      </c>
      <c r="O35" s="143">
        <f t="shared" ca="1" si="11"/>
        <v>-1</v>
      </c>
      <c r="P35" s="243">
        <f t="shared" ca="1" si="12"/>
        <v>-5</v>
      </c>
      <c r="Q35" s="144">
        <f t="shared" ca="1" si="13"/>
        <v>0</v>
      </c>
      <c r="R35" s="144">
        <f t="shared" ca="1" si="14"/>
        <v>1</v>
      </c>
      <c r="S35" s="145">
        <f t="shared" ca="1" si="15"/>
        <v>0</v>
      </c>
      <c r="AB35" s="36" t="str">
        <f>IF(Settings!C9&lt;&gt;"",Settings!C9,"")</f>
        <v>Betfair</v>
      </c>
      <c r="AC35" s="36" t="str">
        <f>IF(Settings!F9&lt;&gt;"",Settings!F9,"")</f>
        <v>Horse Racing</v>
      </c>
      <c r="AD35" s="36" t="str">
        <f>IF(Settings!H9&lt;&gt;"",Settings!H9,"")</f>
        <v>Not to Win</v>
      </c>
      <c r="AE35" s="36" t="str">
        <f>IF(Settings!J9&lt;&gt;"",Settings!J9,"")</f>
        <v>Ben Burns</v>
      </c>
      <c r="AF35" s="36" t="str">
        <f>IF(Settings!L9&lt;&gt;"",Settings!L9,"")</f>
        <v>Away Dog</v>
      </c>
      <c r="AG35" s="41" t="str">
        <f t="shared" si="17"/>
        <v/>
      </c>
      <c r="AH35" s="41" t="s">
        <v>104</v>
      </c>
      <c r="AI35" s="41">
        <v>4</v>
      </c>
    </row>
    <row r="36" spans="1:35" x14ac:dyDescent="0.2">
      <c r="A36" s="14" t="str">
        <f>IF(FILT_M=1,IF(AND(Settings!F10&lt;&gt;"",Settings!F10&lt;&gt;"--"),Settings!F10,""),
IF(FILT_M=2,IF(AND(Settings!H10&lt;&gt;"",Settings!H10&lt;&gt;"--"),Settings!H10,""),
IF(FILT_M=3,IF(AND(Settings!J10&lt;&gt;"",Settings!J10&lt;&gt;"--"),Settings!J10,""),
IF(FILT_M=4,IF(AND(Settings!L10&lt;&gt;"",Settings!L10&lt;&gt;"--"),Settings!L10,""),""))))</f>
        <v>Formula 1</v>
      </c>
      <c r="B36" s="243">
        <f t="shared" ca="1" si="4"/>
        <v>5</v>
      </c>
      <c r="C36" s="243">
        <f t="shared" ca="1" si="5"/>
        <v>-5</v>
      </c>
      <c r="D36" s="143">
        <f t="shared" ca="1" si="6"/>
        <v>-1</v>
      </c>
      <c r="E36" s="144">
        <f t="shared" ca="1" si="7"/>
        <v>0</v>
      </c>
      <c r="F36" s="144">
        <f t="shared" ca="1" si="8"/>
        <v>1</v>
      </c>
      <c r="G36" s="145">
        <f t="shared" ref="G36:G96" ca="1" si="18">IF(AND(F36&lt;&gt;"",F36&gt;0),E36/F36,"")</f>
        <v>0</v>
      </c>
      <c r="H36" s="214"/>
      <c r="I36" s="44"/>
      <c r="K36" s="209" t="str">
        <f>IF(AND(Settings!C10&lt;&gt;"",Settings!C10&lt;&gt;"--"),Settings!C10,"")</f>
        <v/>
      </c>
      <c r="L36" s="210"/>
      <c r="M36" s="243" t="str">
        <f t="shared" ca="1" si="9"/>
        <v/>
      </c>
      <c r="N36" s="244" t="str">
        <f t="shared" ca="1" si="10"/>
        <v/>
      </c>
      <c r="O36" s="143" t="str">
        <f t="shared" ca="1" si="11"/>
        <v/>
      </c>
      <c r="P36" s="243" t="str">
        <f t="shared" ca="1" si="12"/>
        <v/>
      </c>
      <c r="Q36" s="144" t="str">
        <f t="shared" ca="1" si="13"/>
        <v/>
      </c>
      <c r="R36" s="144" t="str">
        <f t="shared" ca="1" si="14"/>
        <v/>
      </c>
      <c r="S36" s="145" t="str">
        <f t="shared" ca="1" si="15"/>
        <v/>
      </c>
      <c r="Z36" s="157"/>
      <c r="AA36" s="157"/>
      <c r="AB36" s="36" t="str">
        <f>IF(Settings!C10&lt;&gt;"",Settings!C10,"")</f>
        <v/>
      </c>
      <c r="AC36" s="36" t="str">
        <f>IF(Settings!F10&lt;&gt;"",Settings!F10,"")</f>
        <v>Formula 1</v>
      </c>
      <c r="AD36" s="36" t="str">
        <f>IF(Settings!H10&lt;&gt;"",Settings!H10,"")</f>
        <v>Other</v>
      </c>
      <c r="AE36" s="36" t="str">
        <f>IF(Settings!J10&lt;&gt;"",Settings!J10,"")</f>
        <v/>
      </c>
      <c r="AF36" s="36" t="str">
        <f>IF(Settings!L10&lt;&gt;"",Settings!L10,"")</f>
        <v/>
      </c>
      <c r="AG36" s="41" t="str">
        <f t="shared" si="17"/>
        <v/>
      </c>
      <c r="AH36" s="41" t="s">
        <v>96</v>
      </c>
      <c r="AI36" s="41">
        <v>5</v>
      </c>
    </row>
    <row r="37" spans="1:35" x14ac:dyDescent="0.2">
      <c r="A37" s="14" t="str">
        <f>IF(FILT_M=1,IF(AND(Settings!F11&lt;&gt;"",Settings!F11&lt;&gt;"--"),Settings!F11,""),
IF(FILT_M=2,IF(AND(Settings!H11&lt;&gt;"",Settings!H11&lt;&gt;"--"),Settings!H11,""),
IF(FILT_M=3,IF(AND(Settings!J11&lt;&gt;"",Settings!J11&lt;&gt;"--"),Settings!J11,""),
IF(FILT_M=4,IF(AND(Settings!L11&lt;&gt;"",Settings!L11&lt;&gt;"--"),Settings!L11,""),""))))</f>
        <v>NCAAF</v>
      </c>
      <c r="B37" s="243">
        <f t="shared" ca="1" si="4"/>
        <v>51.730000000000004</v>
      </c>
      <c r="C37" s="243">
        <f t="shared" ca="1" si="5"/>
        <v>27.81</v>
      </c>
      <c r="D37" s="143">
        <f t="shared" ca="1" si="6"/>
        <v>0.53759907210516134</v>
      </c>
      <c r="E37" s="144">
        <f t="shared" ca="1" si="7"/>
        <v>3</v>
      </c>
      <c r="F37" s="144">
        <f t="shared" ca="1" si="8"/>
        <v>3</v>
      </c>
      <c r="G37" s="145">
        <f t="shared" ca="1" si="18"/>
        <v>1</v>
      </c>
      <c r="H37" s="214"/>
      <c r="I37" s="44"/>
      <c r="K37" s="209" t="str">
        <f>IF(AND(Settings!C11&lt;&gt;"",Settings!C11&lt;&gt;"--"),Settings!C11,"")</f>
        <v/>
      </c>
      <c r="L37" s="210"/>
      <c r="M37" s="243" t="str">
        <f t="shared" ca="1" si="9"/>
        <v/>
      </c>
      <c r="N37" s="244" t="str">
        <f t="shared" ca="1" si="10"/>
        <v/>
      </c>
      <c r="O37" s="143" t="str">
        <f t="shared" ca="1" si="11"/>
        <v/>
      </c>
      <c r="P37" s="243" t="str">
        <f t="shared" ca="1" si="12"/>
        <v/>
      </c>
      <c r="Q37" s="144" t="str">
        <f t="shared" ca="1" si="13"/>
        <v/>
      </c>
      <c r="R37" s="144" t="str">
        <f t="shared" ca="1" si="14"/>
        <v/>
      </c>
      <c r="S37" s="145" t="str">
        <f t="shared" ca="1" si="15"/>
        <v/>
      </c>
      <c r="Z37" s="157"/>
      <c r="AA37" s="157"/>
      <c r="AB37" s="36" t="str">
        <f>IF(Settings!C11&lt;&gt;"",Settings!C11,"")</f>
        <v/>
      </c>
      <c r="AC37" s="36" t="str">
        <f>IF(Settings!F11&lt;&gt;"",Settings!F11,"")</f>
        <v>NCAAF</v>
      </c>
      <c r="AD37" s="36" t="str">
        <f>IF(Settings!H11&lt;&gt;"",Settings!H11,"")</f>
        <v>Doubles</v>
      </c>
      <c r="AE37" s="36" t="str">
        <f>IF(Settings!J11&lt;&gt;"",Settings!J11,"")</f>
        <v/>
      </c>
      <c r="AF37" s="36" t="str">
        <f>IF(Settings!L11&lt;&gt;"",Settings!L11,"")</f>
        <v/>
      </c>
      <c r="AG37" s="41" t="str">
        <f t="shared" si="17"/>
        <v/>
      </c>
      <c r="AH37" s="41" t="s">
        <v>105</v>
      </c>
      <c r="AI37" s="41">
        <v>6</v>
      </c>
    </row>
    <row r="38" spans="1:35" x14ac:dyDescent="0.2">
      <c r="A38" s="14" t="str">
        <f>IF(FILT_M=1,IF(AND(Settings!F12&lt;&gt;"",Settings!F12&lt;&gt;"--"),Settings!F12,""),
IF(FILT_M=2,IF(AND(Settings!H12&lt;&gt;"",Settings!H12&lt;&gt;"--"),Settings!H12,""),
IF(FILT_M=3,IF(AND(Settings!J12&lt;&gt;"",Settings!J12&lt;&gt;"--"),Settings!J12,""),
IF(FILT_M=4,IF(AND(Settings!L12&lt;&gt;"",Settings!L12&lt;&gt;"--"),Settings!L12,""),""))))</f>
        <v>Rugby Union</v>
      </c>
      <c r="B38" s="243">
        <f t="shared" ca="1" si="4"/>
        <v>10</v>
      </c>
      <c r="C38" s="243">
        <f t="shared" ca="1" si="5"/>
        <v>-10</v>
      </c>
      <c r="D38" s="143">
        <f t="shared" ca="1" si="6"/>
        <v>-1</v>
      </c>
      <c r="E38" s="144">
        <f t="shared" ca="1" si="7"/>
        <v>0</v>
      </c>
      <c r="F38" s="144">
        <f t="shared" ca="1" si="8"/>
        <v>1</v>
      </c>
      <c r="G38" s="145">
        <f t="shared" ca="1" si="18"/>
        <v>0</v>
      </c>
      <c r="H38" s="214"/>
      <c r="I38" s="44"/>
      <c r="K38" s="209" t="str">
        <f>IF(AND(Settings!C12&lt;&gt;"",Settings!C12&lt;&gt;"--"),Settings!C12,"")</f>
        <v/>
      </c>
      <c r="L38" s="210"/>
      <c r="M38" s="243" t="str">
        <f t="shared" ca="1" si="9"/>
        <v/>
      </c>
      <c r="N38" s="244" t="str">
        <f t="shared" ca="1" si="10"/>
        <v/>
      </c>
      <c r="O38" s="143" t="str">
        <f t="shared" ca="1" si="11"/>
        <v/>
      </c>
      <c r="P38" s="243" t="str">
        <f t="shared" ca="1" si="12"/>
        <v/>
      </c>
      <c r="Q38" s="144" t="str">
        <f t="shared" ca="1" si="13"/>
        <v/>
      </c>
      <c r="R38" s="144" t="str">
        <f t="shared" ca="1" si="14"/>
        <v/>
      </c>
      <c r="S38" s="145" t="str">
        <f t="shared" ca="1" si="15"/>
        <v/>
      </c>
      <c r="Z38" s="157"/>
      <c r="AA38" s="157"/>
      <c r="AB38" s="36" t="str">
        <f>IF(Settings!C12&lt;&gt;"",Settings!C12,"")</f>
        <v/>
      </c>
      <c r="AC38" s="36" t="str">
        <f>IF(Settings!F12&lt;&gt;"",Settings!F12,"")</f>
        <v>Rugby Union</v>
      </c>
      <c r="AD38" s="36" t="str">
        <f>IF(Settings!H12&lt;&gt;"",Settings!H12,"")</f>
        <v>Triples</v>
      </c>
      <c r="AE38" s="36" t="str">
        <f>IF(Settings!J12&lt;&gt;"",Settings!J12,"")</f>
        <v/>
      </c>
      <c r="AF38" s="36" t="str">
        <f>IF(Settings!L12&lt;&gt;"",Settings!L12,"")</f>
        <v/>
      </c>
      <c r="AG38" s="41" t="str">
        <f t="shared" si="17"/>
        <v/>
      </c>
      <c r="AH38" s="41" t="s">
        <v>106</v>
      </c>
      <c r="AI38" s="41">
        <v>7</v>
      </c>
    </row>
    <row r="39" spans="1:35" x14ac:dyDescent="0.2">
      <c r="A39" s="14" t="str">
        <f>IF(FILT_M=1,IF(AND(Settings!F13&lt;&gt;"",Settings!F13&lt;&gt;"--"),Settings!F13,""),
IF(FILT_M=2,IF(AND(Settings!H13&lt;&gt;"",Settings!H13&lt;&gt;"--"),Settings!H13,""),
IF(FILT_M=3,IF(AND(Settings!J13&lt;&gt;"",Settings!J13&lt;&gt;"--"),Settings!J13,""),
IF(FILT_M=4,IF(AND(Settings!L13&lt;&gt;"",Settings!L13&lt;&gt;"--"),Settings!L13,""),""))))</f>
        <v/>
      </c>
      <c r="B39" s="243" t="str">
        <f t="shared" ca="1" si="4"/>
        <v/>
      </c>
      <c r="C39" s="243" t="str">
        <f t="shared" ca="1" si="5"/>
        <v/>
      </c>
      <c r="D39" s="143" t="str">
        <f t="shared" ca="1" si="6"/>
        <v/>
      </c>
      <c r="E39" s="144" t="str">
        <f t="shared" ca="1" si="7"/>
        <v/>
      </c>
      <c r="F39" s="144" t="str">
        <f t="shared" ca="1" si="8"/>
        <v/>
      </c>
      <c r="G39" s="145" t="str">
        <f t="shared" ca="1" si="18"/>
        <v/>
      </c>
      <c r="H39" s="214"/>
      <c r="I39" s="44"/>
      <c r="K39" s="209" t="str">
        <f>IF(AND(Settings!C13&lt;&gt;"",Settings!C13&lt;&gt;"--"),Settings!C13,"")</f>
        <v/>
      </c>
      <c r="L39" s="210"/>
      <c r="M39" s="243" t="str">
        <f t="shared" ca="1" si="9"/>
        <v/>
      </c>
      <c r="N39" s="244" t="str">
        <f t="shared" ca="1" si="10"/>
        <v/>
      </c>
      <c r="O39" s="143" t="str">
        <f t="shared" ca="1" si="11"/>
        <v/>
      </c>
      <c r="P39" s="243" t="str">
        <f t="shared" ca="1" si="12"/>
        <v/>
      </c>
      <c r="Q39" s="144" t="str">
        <f t="shared" ca="1" si="13"/>
        <v/>
      </c>
      <c r="R39" s="144" t="str">
        <f t="shared" ca="1" si="14"/>
        <v/>
      </c>
      <c r="S39" s="145" t="str">
        <f t="shared" ca="1" si="15"/>
        <v/>
      </c>
      <c r="Z39" s="157"/>
      <c r="AA39" s="157"/>
      <c r="AB39" s="36" t="str">
        <f>IF(Settings!C13&lt;&gt;"",Settings!C13,"")</f>
        <v/>
      </c>
      <c r="AC39" s="36" t="str">
        <f>IF(Settings!F13&lt;&gt;"",Settings!F13,"")</f>
        <v/>
      </c>
      <c r="AD39" s="36" t="str">
        <f>IF(Settings!H13&lt;&gt;"",Settings!H13,"")</f>
        <v>Accumulator</v>
      </c>
      <c r="AE39" s="36" t="str">
        <f>IF(Settings!J13&lt;&gt;"",Settings!J13,"")</f>
        <v/>
      </c>
      <c r="AF39" s="36" t="str">
        <f>IF(Settings!L13&lt;&gt;"",Settings!L13,"")</f>
        <v/>
      </c>
      <c r="AG39" s="41" t="str">
        <f t="shared" si="17"/>
        <v/>
      </c>
      <c r="AH39" s="41" t="s">
        <v>107</v>
      </c>
      <c r="AI39" s="41">
        <v>8</v>
      </c>
    </row>
    <row r="40" spans="1:35" ht="12" customHeight="1" x14ac:dyDescent="0.2">
      <c r="A40" s="14" t="str">
        <f>IF(FILT_M=1,IF(AND(Settings!F14&lt;&gt;"",Settings!F14&lt;&gt;"--"),Settings!F14,""),
IF(FILT_M=2,IF(AND(Settings!H14&lt;&gt;"",Settings!H14&lt;&gt;"--"),Settings!H14,""),
IF(FILT_M=3,IF(AND(Settings!J14&lt;&gt;"",Settings!J14&lt;&gt;"--"),Settings!J14,""),
IF(FILT_M=4,IF(AND(Settings!L14&lt;&gt;"",Settings!L14&lt;&gt;"--"),Settings!L14,""),""))))</f>
        <v/>
      </c>
      <c r="B40" s="243" t="str">
        <f t="shared" ca="1" si="4"/>
        <v/>
      </c>
      <c r="C40" s="243" t="str">
        <f t="shared" ca="1" si="5"/>
        <v/>
      </c>
      <c r="D40" s="143" t="str">
        <f t="shared" ca="1" si="6"/>
        <v/>
      </c>
      <c r="E40" s="144" t="str">
        <f t="shared" ca="1" si="7"/>
        <v/>
      </c>
      <c r="F40" s="144" t="str">
        <f t="shared" ca="1" si="8"/>
        <v/>
      </c>
      <c r="G40" s="145" t="str">
        <f t="shared" ca="1" si="18"/>
        <v/>
      </c>
      <c r="H40" s="214"/>
      <c r="I40" s="44"/>
      <c r="K40" s="209" t="str">
        <f>IF(AND(Settings!C14&lt;&gt;"",Settings!C14&lt;&gt;"--"),Settings!C14,"")</f>
        <v/>
      </c>
      <c r="L40" s="210"/>
      <c r="M40" s="243" t="str">
        <f t="shared" ca="1" si="9"/>
        <v/>
      </c>
      <c r="N40" s="244" t="str">
        <f t="shared" ca="1" si="10"/>
        <v/>
      </c>
      <c r="O40" s="143" t="str">
        <f t="shared" ca="1" si="11"/>
        <v/>
      </c>
      <c r="P40" s="243" t="str">
        <f t="shared" ca="1" si="12"/>
        <v/>
      </c>
      <c r="Q40" s="144" t="str">
        <f t="shared" ca="1" si="13"/>
        <v/>
      </c>
      <c r="R40" s="144" t="str">
        <f t="shared" ca="1" si="14"/>
        <v/>
      </c>
      <c r="S40" s="145" t="str">
        <f t="shared" ca="1" si="15"/>
        <v/>
      </c>
      <c r="Z40" s="157"/>
      <c r="AA40" s="157"/>
      <c r="AB40" s="36" t="str">
        <f>IF(Settings!C14&lt;&gt;"",Settings!C14,"")</f>
        <v/>
      </c>
      <c r="AC40" s="36" t="str">
        <f>IF(Settings!F14&lt;&gt;"",Settings!F14,"")</f>
        <v/>
      </c>
      <c r="AD40" s="36" t="str">
        <f>IF(Settings!H14&lt;&gt;"",Settings!H14,"")</f>
        <v>Each Way</v>
      </c>
      <c r="AE40" s="36" t="str">
        <f>IF(Settings!J14&lt;&gt;"",Settings!J14,"")</f>
        <v/>
      </c>
      <c r="AF40" s="36" t="str">
        <f>IF(Settings!L14&lt;&gt;"",Settings!L14,"")</f>
        <v/>
      </c>
      <c r="AG40" s="41" t="str">
        <f t="shared" si="17"/>
        <v/>
      </c>
      <c r="AH40" s="41" t="s">
        <v>108</v>
      </c>
      <c r="AI40" s="41">
        <v>9</v>
      </c>
    </row>
    <row r="41" spans="1:35" x14ac:dyDescent="0.2">
      <c r="A41" s="14" t="str">
        <f>IF(FILT_M=1,IF(AND(Settings!F15&lt;&gt;"",Settings!F15&lt;&gt;"--"),Settings!F15,""),
IF(FILT_M=2,IF(AND(Settings!H15&lt;&gt;"",Settings!H15&lt;&gt;"--"),Settings!H15,""),
IF(FILT_M=3,IF(AND(Settings!J15&lt;&gt;"",Settings!J15&lt;&gt;"--"),Settings!J15,""),
IF(FILT_M=4,IF(AND(Settings!L15&lt;&gt;"",Settings!L15&lt;&gt;"--"),Settings!L15,""),""))))</f>
        <v/>
      </c>
      <c r="B41" s="243" t="str">
        <f t="shared" ca="1" si="4"/>
        <v/>
      </c>
      <c r="C41" s="243" t="str">
        <f t="shared" ca="1" si="5"/>
        <v/>
      </c>
      <c r="D41" s="143" t="str">
        <f t="shared" ref="D41:D96" ca="1" si="19">IF(AND(B41&lt;&gt;"",B41&gt;0),C41/B41,"")</f>
        <v/>
      </c>
      <c r="E41" s="144" t="str">
        <f t="shared" ca="1" si="7"/>
        <v/>
      </c>
      <c r="F41" s="144" t="str">
        <f t="shared" ca="1" si="8"/>
        <v/>
      </c>
      <c r="G41" s="145" t="str">
        <f t="shared" ca="1" si="18"/>
        <v/>
      </c>
      <c r="H41" s="214"/>
      <c r="I41" s="44"/>
      <c r="K41" s="209" t="str">
        <f>IF(AND(Settings!C15&lt;&gt;"",Settings!C15&lt;&gt;"--"),Settings!C15,"")</f>
        <v/>
      </c>
      <c r="L41" s="210"/>
      <c r="M41" s="243" t="str">
        <f t="shared" ca="1" si="9"/>
        <v/>
      </c>
      <c r="N41" s="244" t="str">
        <f t="shared" ca="1" si="10"/>
        <v/>
      </c>
      <c r="O41" s="143" t="str">
        <f t="shared" ca="1" si="11"/>
        <v/>
      </c>
      <c r="P41" s="243" t="str">
        <f t="shared" ca="1" si="12"/>
        <v/>
      </c>
      <c r="Q41" s="144" t="str">
        <f t="shared" ca="1" si="13"/>
        <v/>
      </c>
      <c r="R41" s="144" t="str">
        <f t="shared" ca="1" si="14"/>
        <v/>
      </c>
      <c r="S41" s="145" t="str">
        <f t="shared" ca="1" si="15"/>
        <v/>
      </c>
      <c r="Z41" s="157"/>
      <c r="AA41" s="157"/>
      <c r="AB41" s="36" t="str">
        <f>IF(Settings!C15&lt;&gt;"",Settings!C15,"")</f>
        <v/>
      </c>
      <c r="AC41" s="36" t="str">
        <f>IF(Settings!F15&lt;&gt;"",Settings!F15,"")</f>
        <v/>
      </c>
      <c r="AD41" s="36" t="str">
        <f>IF(Settings!H15&lt;&gt;"",Settings!H15,"")</f>
        <v>Draw No Bet</v>
      </c>
      <c r="AE41" s="36" t="str">
        <f>IF(Settings!J15&lt;&gt;"",Settings!J15,"")</f>
        <v/>
      </c>
      <c r="AF41" s="36" t="str">
        <f>IF(Settings!L15&lt;&gt;"",Settings!L15,"")</f>
        <v/>
      </c>
      <c r="AG41" s="41" t="str">
        <f t="shared" si="17"/>
        <v/>
      </c>
      <c r="AH41" s="41" t="s">
        <v>109</v>
      </c>
      <c r="AI41" s="41">
        <v>10</v>
      </c>
    </row>
    <row r="42" spans="1:35" x14ac:dyDescent="0.2">
      <c r="A42" s="14" t="str">
        <f>IF(FILT_M=1,IF(AND(Settings!F16&lt;&gt;"",Settings!F16&lt;&gt;"--"),Settings!F16,""),
IF(FILT_M=2,IF(AND(Settings!H16&lt;&gt;"",Settings!H16&lt;&gt;"--"),Settings!H16,""),
IF(FILT_M=3,IF(AND(Settings!J16&lt;&gt;"",Settings!J16&lt;&gt;"--"),Settings!J16,""),
IF(FILT_M=4,IF(AND(Settings!L16&lt;&gt;"",Settings!L16&lt;&gt;"--"),Settings!L16,""),""))))</f>
        <v/>
      </c>
      <c r="B42" s="243" t="str">
        <f t="shared" ca="1" si="4"/>
        <v/>
      </c>
      <c r="C42" s="243" t="str">
        <f t="shared" ca="1" si="5"/>
        <v/>
      </c>
      <c r="D42" s="143" t="str">
        <f t="shared" ca="1" si="19"/>
        <v/>
      </c>
      <c r="E42" s="144" t="str">
        <f t="shared" ca="1" si="7"/>
        <v/>
      </c>
      <c r="F42" s="144" t="str">
        <f t="shared" ca="1" si="8"/>
        <v/>
      </c>
      <c r="G42" s="145" t="str">
        <f t="shared" ca="1" si="18"/>
        <v/>
      </c>
      <c r="H42" s="214"/>
      <c r="I42" s="44"/>
      <c r="K42" s="209" t="str">
        <f>IF(AND(Settings!C16&lt;&gt;"",Settings!C16&lt;&gt;"--"),Settings!C16,"")</f>
        <v/>
      </c>
      <c r="L42" s="210"/>
      <c r="M42" s="243" t="str">
        <f t="shared" ca="1" si="9"/>
        <v/>
      </c>
      <c r="N42" s="244" t="str">
        <f t="shared" ca="1" si="10"/>
        <v/>
      </c>
      <c r="O42" s="143" t="str">
        <f t="shared" ca="1" si="11"/>
        <v/>
      </c>
      <c r="P42" s="243" t="str">
        <f t="shared" ca="1" si="12"/>
        <v/>
      </c>
      <c r="Q42" s="144" t="str">
        <f t="shared" ca="1" si="13"/>
        <v/>
      </c>
      <c r="R42" s="144" t="str">
        <f t="shared" ca="1" si="14"/>
        <v/>
      </c>
      <c r="S42" s="145" t="str">
        <f t="shared" ca="1" si="15"/>
        <v/>
      </c>
      <c r="Z42" s="157"/>
      <c r="AA42" s="157"/>
      <c r="AB42" s="36" t="str">
        <f>IF(Settings!C16&lt;&gt;"",Settings!C16,"")</f>
        <v/>
      </c>
      <c r="AC42" s="36" t="str">
        <f>IF(Settings!F16&lt;&gt;"",Settings!F16,"")</f>
        <v/>
      </c>
      <c r="AD42" s="36" t="str">
        <f>IF(Settings!H16&lt;&gt;"",Settings!H16,"")</f>
        <v>Half Ball</v>
      </c>
      <c r="AE42" s="36" t="str">
        <f>IF(Settings!J16&lt;&gt;"",Settings!J16,"")</f>
        <v/>
      </c>
      <c r="AF42" s="36" t="str">
        <f>IF(Settings!L16&lt;&gt;"",Settings!L16,"")</f>
        <v/>
      </c>
      <c r="AG42" s="41" t="str">
        <f t="shared" si="17"/>
        <v/>
      </c>
      <c r="AH42" s="41" t="s">
        <v>110</v>
      </c>
      <c r="AI42" s="41">
        <v>11</v>
      </c>
    </row>
    <row r="43" spans="1:35" x14ac:dyDescent="0.2">
      <c r="A43" s="14" t="str">
        <f>IF(FILT_M=1,IF(AND(Settings!F17&lt;&gt;"",Settings!F17&lt;&gt;"--"),Settings!F17,""),
IF(FILT_M=2,IF(AND(Settings!H17&lt;&gt;"",Settings!H17&lt;&gt;"--"),Settings!H17,""),
IF(FILT_M=3,IF(AND(Settings!J17&lt;&gt;"",Settings!J17&lt;&gt;"--"),Settings!J17,""),
IF(FILT_M=4,IF(AND(Settings!L17&lt;&gt;"",Settings!L17&lt;&gt;"--"),Settings!L17,""),""))))</f>
        <v/>
      </c>
      <c r="B43" s="243" t="str">
        <f t="shared" ca="1" si="4"/>
        <v/>
      </c>
      <c r="C43" s="243" t="str">
        <f t="shared" ca="1" si="5"/>
        <v/>
      </c>
      <c r="D43" s="143" t="str">
        <f t="shared" ca="1" si="19"/>
        <v/>
      </c>
      <c r="E43" s="144" t="str">
        <f t="shared" ca="1" si="7"/>
        <v/>
      </c>
      <c r="F43" s="144" t="str">
        <f t="shared" ca="1" si="8"/>
        <v/>
      </c>
      <c r="G43" s="145" t="str">
        <f t="shared" ca="1" si="18"/>
        <v/>
      </c>
      <c r="H43" s="214"/>
      <c r="I43" s="44"/>
      <c r="K43" s="209" t="str">
        <f>IF(AND(Settings!C17&lt;&gt;"",Settings!C17&lt;&gt;"--"),Settings!C17,"")</f>
        <v/>
      </c>
      <c r="L43" s="210"/>
      <c r="M43" s="243" t="str">
        <f t="shared" ca="1" si="9"/>
        <v/>
      </c>
      <c r="N43" s="244" t="str">
        <f t="shared" ca="1" si="10"/>
        <v/>
      </c>
      <c r="O43" s="143" t="str">
        <f t="shared" ca="1" si="11"/>
        <v/>
      </c>
      <c r="P43" s="243" t="str">
        <f t="shared" ca="1" si="12"/>
        <v/>
      </c>
      <c r="Q43" s="144" t="str">
        <f t="shared" ca="1" si="13"/>
        <v/>
      </c>
      <c r="R43" s="144" t="str">
        <f t="shared" ca="1" si="14"/>
        <v/>
      </c>
      <c r="S43" s="145" t="str">
        <f t="shared" ca="1" si="15"/>
        <v/>
      </c>
      <c r="Z43" s="157"/>
      <c r="AA43" s="157"/>
      <c r="AB43" s="36" t="str">
        <f>IF(Settings!C17&lt;&gt;"",Settings!C17,"")</f>
        <v/>
      </c>
      <c r="AC43" s="36" t="str">
        <f>IF(Settings!F17&lt;&gt;"",Settings!F17,"")</f>
        <v/>
      </c>
      <c r="AD43" s="36" t="str">
        <f>IF(Settings!H17&lt;&gt;"",Settings!H17,"")</f>
        <v>Over / Under</v>
      </c>
      <c r="AE43" s="36" t="str">
        <f>IF(Settings!J17&lt;&gt;"",Settings!J17,"")</f>
        <v/>
      </c>
      <c r="AF43" s="36" t="str">
        <f>IF(Settings!L17&lt;&gt;"",Settings!L17,"")</f>
        <v/>
      </c>
      <c r="AG43" s="41" t="str">
        <f t="shared" si="17"/>
        <v/>
      </c>
      <c r="AH43" s="41" t="s">
        <v>111</v>
      </c>
      <c r="AI43" s="41">
        <v>12</v>
      </c>
    </row>
    <row r="44" spans="1:35" x14ac:dyDescent="0.2">
      <c r="A44" s="14" t="str">
        <f>IF(FILT_M=1,IF(AND(Settings!F18&lt;&gt;"",Settings!F18&lt;&gt;"--"),Settings!F18,""),
IF(FILT_M=2,IF(AND(Settings!H18&lt;&gt;"",Settings!H18&lt;&gt;"--"),Settings!H18,""),
IF(FILT_M=3,IF(AND(Settings!J18&lt;&gt;"",Settings!J18&lt;&gt;"--"),Settings!J18,""),
IF(FILT_M=4,IF(AND(Settings!L18&lt;&gt;"",Settings!L18&lt;&gt;"--"),Settings!L18,""),""))))</f>
        <v/>
      </c>
      <c r="B44" s="243" t="str">
        <f t="shared" ca="1" si="4"/>
        <v/>
      </c>
      <c r="C44" s="243" t="str">
        <f t="shared" ca="1" si="5"/>
        <v/>
      </c>
      <c r="D44" s="143" t="str">
        <f t="shared" ca="1" si="19"/>
        <v/>
      </c>
      <c r="E44" s="144" t="str">
        <f t="shared" ca="1" si="7"/>
        <v/>
      </c>
      <c r="F44" s="144" t="str">
        <f t="shared" ca="1" si="8"/>
        <v/>
      </c>
      <c r="G44" s="145" t="str">
        <f t="shared" ca="1" si="18"/>
        <v/>
      </c>
      <c r="H44" s="214"/>
      <c r="I44" s="44"/>
      <c r="K44" s="209" t="str">
        <f>IF(AND(Settings!C18&lt;&gt;"",Settings!C18&lt;&gt;"--"),Settings!C18,"")</f>
        <v/>
      </c>
      <c r="L44" s="210"/>
      <c r="M44" s="243" t="str">
        <f t="shared" ca="1" si="9"/>
        <v/>
      </c>
      <c r="N44" s="244" t="str">
        <f t="shared" ca="1" si="10"/>
        <v/>
      </c>
      <c r="O44" s="143" t="str">
        <f t="shared" ca="1" si="11"/>
        <v/>
      </c>
      <c r="P44" s="243" t="str">
        <f t="shared" ca="1" si="12"/>
        <v/>
      </c>
      <c r="Q44" s="144" t="str">
        <f t="shared" ca="1" si="13"/>
        <v/>
      </c>
      <c r="R44" s="144" t="str">
        <f t="shared" ca="1" si="14"/>
        <v/>
      </c>
      <c r="S44" s="145" t="str">
        <f t="shared" ca="1" si="15"/>
        <v/>
      </c>
      <c r="Z44" s="157"/>
      <c r="AA44" s="157"/>
      <c r="AB44" s="36" t="str">
        <f>IF(Settings!C18&lt;&gt;"",Settings!C18,"")</f>
        <v/>
      </c>
      <c r="AC44" s="36" t="str">
        <f>IF(Settings!F18&lt;&gt;"",Settings!F18,"")</f>
        <v/>
      </c>
      <c r="AD44" s="36" t="str">
        <f>IF(Settings!H18&lt;&gt;"",Settings!H18,"")</f>
        <v>Halftime Line</v>
      </c>
      <c r="AE44" s="36" t="str">
        <f>IF(Settings!J18&lt;&gt;"",Settings!J18,"")</f>
        <v/>
      </c>
      <c r="AF44" s="36" t="str">
        <f>IF(Settings!L18&lt;&gt;"",Settings!L18,"")</f>
        <v/>
      </c>
      <c r="AG44" s="41" t="str">
        <f t="shared" si="17"/>
        <v/>
      </c>
      <c r="AI44" s="41">
        <v>13</v>
      </c>
    </row>
    <row r="45" spans="1:35" ht="12.75" customHeight="1" x14ac:dyDescent="0.2">
      <c r="A45" s="14" t="str">
        <f>IF(FILT_M=1,IF(AND(Settings!F19&lt;&gt;"",Settings!F19&lt;&gt;"--"),Settings!F19,""),
IF(FILT_M=2,IF(AND(Settings!H19&lt;&gt;"",Settings!H19&lt;&gt;"--"),Settings!H19,""),
IF(FILT_M=3,IF(AND(Settings!J19&lt;&gt;"",Settings!J19&lt;&gt;"--"),Settings!J19,""),
IF(FILT_M=4,IF(AND(Settings!L19&lt;&gt;"",Settings!L19&lt;&gt;"--"),Settings!L19,""),""))))</f>
        <v/>
      </c>
      <c r="B45" s="243" t="str">
        <f t="shared" ca="1" si="4"/>
        <v/>
      </c>
      <c r="C45" s="243" t="str">
        <f t="shared" ca="1" si="5"/>
        <v/>
      </c>
      <c r="D45" s="143" t="str">
        <f t="shared" ca="1" si="19"/>
        <v/>
      </c>
      <c r="E45" s="144" t="str">
        <f t="shared" ca="1" si="7"/>
        <v/>
      </c>
      <c r="F45" s="144" t="str">
        <f t="shared" ca="1" si="8"/>
        <v/>
      </c>
      <c r="G45" s="145" t="str">
        <f t="shared" ca="1" si="18"/>
        <v/>
      </c>
      <c r="H45" s="214"/>
      <c r="I45" s="44"/>
      <c r="K45" s="209" t="str">
        <f>IF(AND(Settings!C19&lt;&gt;"",Settings!C19&lt;&gt;"--"),Settings!C19,"")</f>
        <v/>
      </c>
      <c r="L45" s="210"/>
      <c r="M45" s="243" t="str">
        <f t="shared" ca="1" si="9"/>
        <v/>
      </c>
      <c r="N45" s="244" t="str">
        <f t="shared" ca="1" si="10"/>
        <v/>
      </c>
      <c r="O45" s="143" t="str">
        <f t="shared" ca="1" si="11"/>
        <v/>
      </c>
      <c r="P45" s="243" t="str">
        <f t="shared" ca="1" si="12"/>
        <v/>
      </c>
      <c r="Q45" s="144" t="str">
        <f t="shared" ca="1" si="13"/>
        <v/>
      </c>
      <c r="R45" s="144" t="str">
        <f t="shared" ca="1" si="14"/>
        <v/>
      </c>
      <c r="S45" s="145" t="str">
        <f t="shared" ca="1" si="15"/>
        <v/>
      </c>
      <c r="Z45" s="157"/>
      <c r="AA45" s="157"/>
      <c r="AB45" s="36" t="str">
        <f>IF(Settings!C19&lt;&gt;"",Settings!C19,"")</f>
        <v/>
      </c>
      <c r="AC45" s="36" t="str">
        <f>IF(Settings!F19&lt;&gt;"",Settings!F19,"")</f>
        <v/>
      </c>
      <c r="AD45" s="36" t="str">
        <f>IF(Settings!H19&lt;&gt;"",Settings!H19,"")</f>
        <v>Asian Handicap</v>
      </c>
      <c r="AE45" s="36" t="str">
        <f>IF(Settings!J19&lt;&gt;"",Settings!J19,"")</f>
        <v/>
      </c>
      <c r="AF45" s="36" t="str">
        <f>IF(Settings!L19&lt;&gt;"",Settings!L19,"")</f>
        <v/>
      </c>
      <c r="AG45" s="41" t="str">
        <f t="shared" si="17"/>
        <v/>
      </c>
      <c r="AI45" s="41">
        <v>14</v>
      </c>
    </row>
    <row r="46" spans="1:35" x14ac:dyDescent="0.2">
      <c r="A46" s="14" t="str">
        <f>IF(FILT_M=1,IF(AND(Settings!F20&lt;&gt;"",Settings!F20&lt;&gt;"--"),Settings!F20,""),
IF(FILT_M=2,IF(AND(Settings!H20&lt;&gt;"",Settings!H20&lt;&gt;"--"),Settings!H20,""),
IF(FILT_M=3,IF(AND(Settings!J20&lt;&gt;"",Settings!J20&lt;&gt;"--"),Settings!J20,""),
IF(FILT_M=4,IF(AND(Settings!L20&lt;&gt;"",Settings!L20&lt;&gt;"--"),Settings!L20,""),""))))</f>
        <v/>
      </c>
      <c r="B46" s="243" t="str">
        <f t="shared" ca="1" si="4"/>
        <v/>
      </c>
      <c r="C46" s="243" t="str">
        <f t="shared" ca="1" si="5"/>
        <v/>
      </c>
      <c r="D46" s="143" t="str">
        <f t="shared" ca="1" si="19"/>
        <v/>
      </c>
      <c r="E46" s="144" t="str">
        <f t="shared" ca="1" si="7"/>
        <v/>
      </c>
      <c r="F46" s="144" t="str">
        <f t="shared" ca="1" si="8"/>
        <v/>
      </c>
      <c r="G46" s="145" t="str">
        <f t="shared" ca="1" si="18"/>
        <v/>
      </c>
      <c r="H46" s="214"/>
      <c r="I46" s="44"/>
      <c r="K46" s="209" t="str">
        <f>IF(AND(Settings!C20&lt;&gt;"",Settings!C20&lt;&gt;"--"),Settings!C20,"")</f>
        <v/>
      </c>
      <c r="L46" s="210"/>
      <c r="M46" s="243" t="str">
        <f t="shared" ca="1" si="9"/>
        <v/>
      </c>
      <c r="N46" s="244" t="str">
        <f t="shared" ca="1" si="10"/>
        <v/>
      </c>
      <c r="O46" s="143" t="str">
        <f t="shared" ca="1" si="11"/>
        <v/>
      </c>
      <c r="P46" s="243" t="str">
        <f t="shared" ca="1" si="12"/>
        <v/>
      </c>
      <c r="Q46" s="144" t="str">
        <f t="shared" ca="1" si="13"/>
        <v/>
      </c>
      <c r="R46" s="144" t="str">
        <f t="shared" ca="1" si="14"/>
        <v/>
      </c>
      <c r="S46" s="145" t="str">
        <f t="shared" ca="1" si="15"/>
        <v/>
      </c>
      <c r="Z46" s="157"/>
      <c r="AA46" s="157"/>
      <c r="AB46" s="36" t="str">
        <f>IF(Settings!C20&lt;&gt;"",Settings!C20,"")</f>
        <v/>
      </c>
      <c r="AC46" s="36" t="str">
        <f>IF(Settings!F20&lt;&gt;"",Settings!F20,"")</f>
        <v/>
      </c>
      <c r="AD46" s="36" t="str">
        <f>IF(Settings!H20&lt;&gt;"",Settings!H20,"")</f>
        <v>Multi Bet - 3 legs</v>
      </c>
      <c r="AE46" s="36" t="str">
        <f>IF(Settings!J20&lt;&gt;"",Settings!J20,"")</f>
        <v/>
      </c>
      <c r="AF46" s="36" t="str">
        <f>IF(Settings!L20&lt;&gt;"",Settings!L20,"")</f>
        <v/>
      </c>
      <c r="AG46" s="41" t="str">
        <f t="shared" si="17"/>
        <v/>
      </c>
      <c r="AI46" s="41">
        <v>15</v>
      </c>
    </row>
    <row r="47" spans="1:35" x14ac:dyDescent="0.2">
      <c r="A47" s="14" t="str">
        <f>IF(FILT_M=1,IF(AND(Settings!F21&lt;&gt;"",Settings!F21&lt;&gt;"--"),Settings!F21,""),
IF(FILT_M=2,IF(AND(Settings!H21&lt;&gt;"",Settings!H21&lt;&gt;"--"),Settings!H21,""),
IF(FILT_M=3,IF(AND(Settings!J21&lt;&gt;"",Settings!J21&lt;&gt;"--"),Settings!J21,""),
IF(FILT_M=4,IF(AND(Settings!L21&lt;&gt;"",Settings!L21&lt;&gt;"--"),Settings!L21,""),""))))</f>
        <v/>
      </c>
      <c r="B47" s="243" t="str">
        <f t="shared" ca="1" si="4"/>
        <v/>
      </c>
      <c r="C47" s="243" t="str">
        <f t="shared" ca="1" si="5"/>
        <v/>
      </c>
      <c r="D47" s="143" t="str">
        <f t="shared" ca="1" si="19"/>
        <v/>
      </c>
      <c r="E47" s="144" t="str">
        <f t="shared" ca="1" si="7"/>
        <v/>
      </c>
      <c r="F47" s="144" t="str">
        <f t="shared" ca="1" si="8"/>
        <v/>
      </c>
      <c r="G47" s="145" t="str">
        <f t="shared" ca="1" si="18"/>
        <v/>
      </c>
      <c r="H47" s="214"/>
      <c r="I47" s="44"/>
      <c r="K47" s="209" t="str">
        <f>IF(AND(Settings!C21&lt;&gt;"",Settings!C21&lt;&gt;"--"),Settings!C21,"")</f>
        <v/>
      </c>
      <c r="L47" s="210"/>
      <c r="M47" s="243" t="str">
        <f t="shared" ca="1" si="9"/>
        <v/>
      </c>
      <c r="N47" s="244" t="str">
        <f t="shared" ca="1" si="10"/>
        <v/>
      </c>
      <c r="O47" s="143" t="str">
        <f t="shared" ca="1" si="11"/>
        <v/>
      </c>
      <c r="P47" s="243" t="str">
        <f t="shared" ca="1" si="12"/>
        <v/>
      </c>
      <c r="Q47" s="144" t="str">
        <f t="shared" ca="1" si="13"/>
        <v/>
      </c>
      <c r="R47" s="144" t="str">
        <f t="shared" ca="1" si="14"/>
        <v/>
      </c>
      <c r="S47" s="145" t="str">
        <f t="shared" ca="1" si="15"/>
        <v/>
      </c>
      <c r="Z47" s="157"/>
      <c r="AA47" s="157"/>
      <c r="AB47" s="36" t="str">
        <f>IF(Settings!C21&lt;&gt;"",Settings!C21,"")</f>
        <v/>
      </c>
      <c r="AC47" s="36" t="str">
        <f>IF(Settings!F21&lt;&gt;"",Settings!F21,"")</f>
        <v/>
      </c>
      <c r="AD47" s="36" t="str">
        <f>IF(Settings!H21&lt;&gt;"",Settings!H21,"")</f>
        <v/>
      </c>
      <c r="AE47" s="36" t="str">
        <f>IF(Settings!J21&lt;&gt;"",Settings!J21,"")</f>
        <v/>
      </c>
      <c r="AF47" s="36" t="str">
        <f>IF(Settings!L21&lt;&gt;"",Settings!L21,"")</f>
        <v/>
      </c>
      <c r="AG47" s="41" t="str">
        <f t="shared" si="17"/>
        <v/>
      </c>
      <c r="AI47" s="41">
        <v>16</v>
      </c>
    </row>
    <row r="48" spans="1:35" x14ac:dyDescent="0.2">
      <c r="A48" s="14" t="str">
        <f>IF(FILT_M=1,IF(AND(Settings!F22&lt;&gt;"",Settings!F22&lt;&gt;"--"),Settings!F22,""),
IF(FILT_M=2,IF(AND(Settings!H22&lt;&gt;"",Settings!H22&lt;&gt;"--"),Settings!H22,""),
IF(FILT_M=3,IF(AND(Settings!J22&lt;&gt;"",Settings!J22&lt;&gt;"--"),Settings!J22,""),
IF(FILT_M=4,IF(AND(Settings!L22&lt;&gt;"",Settings!L22&lt;&gt;"--"),Settings!L22,""),""))))</f>
        <v/>
      </c>
      <c r="B48" s="243" t="str">
        <f t="shared" ca="1" si="4"/>
        <v/>
      </c>
      <c r="C48" s="243" t="str">
        <f t="shared" ca="1" si="5"/>
        <v/>
      </c>
      <c r="D48" s="143" t="str">
        <f t="shared" ca="1" si="19"/>
        <v/>
      </c>
      <c r="E48" s="144" t="str">
        <f t="shared" ca="1" si="7"/>
        <v/>
      </c>
      <c r="F48" s="144" t="str">
        <f t="shared" ca="1" si="8"/>
        <v/>
      </c>
      <c r="G48" s="145" t="str">
        <f t="shared" ca="1" si="18"/>
        <v/>
      </c>
      <c r="H48" s="214"/>
      <c r="I48" s="44"/>
      <c r="K48" s="209" t="str">
        <f>IF(AND(Settings!C22&lt;&gt;"",Settings!C22&lt;&gt;"--"),Settings!C22,"")</f>
        <v/>
      </c>
      <c r="L48" s="210"/>
      <c r="M48" s="243" t="str">
        <f t="shared" ca="1" si="9"/>
        <v/>
      </c>
      <c r="N48" s="244" t="str">
        <f t="shared" ca="1" si="10"/>
        <v/>
      </c>
      <c r="O48" s="143" t="str">
        <f t="shared" ca="1" si="11"/>
        <v/>
      </c>
      <c r="P48" s="243" t="str">
        <f t="shared" ca="1" si="12"/>
        <v/>
      </c>
      <c r="Q48" s="144" t="str">
        <f t="shared" ca="1" si="13"/>
        <v/>
      </c>
      <c r="R48" s="144" t="str">
        <f t="shared" ca="1" si="14"/>
        <v/>
      </c>
      <c r="S48" s="145" t="str">
        <f t="shared" ca="1" si="15"/>
        <v/>
      </c>
      <c r="Z48" s="157"/>
      <c r="AA48" s="157"/>
      <c r="AB48" s="36" t="str">
        <f>IF(Settings!C22&lt;&gt;"",Settings!C22,"")</f>
        <v/>
      </c>
      <c r="AC48" s="36" t="str">
        <f>IF(Settings!F22&lt;&gt;"",Settings!F22,"")</f>
        <v/>
      </c>
      <c r="AD48" s="36" t="str">
        <f>IF(Settings!H22&lt;&gt;"",Settings!H22,"")</f>
        <v/>
      </c>
      <c r="AE48" s="36" t="str">
        <f>IF(Settings!J22&lt;&gt;"",Settings!J22,"")</f>
        <v/>
      </c>
      <c r="AF48" s="36" t="str">
        <f>IF(Settings!L22&lt;&gt;"",Settings!L22,"")</f>
        <v/>
      </c>
      <c r="AG48" s="41" t="str">
        <f t="shared" si="17"/>
        <v/>
      </c>
      <c r="AI48" s="41">
        <v>17</v>
      </c>
    </row>
    <row r="49" spans="1:35" x14ac:dyDescent="0.2">
      <c r="A49" s="14" t="str">
        <f>IF(FILT_M=1,IF(AND(Settings!F23&lt;&gt;"",Settings!F23&lt;&gt;"--"),Settings!F23,""),
IF(FILT_M=2,IF(AND(Settings!H23&lt;&gt;"",Settings!H23&lt;&gt;"--"),Settings!H23,""),
IF(FILT_M=3,IF(AND(Settings!J23&lt;&gt;"",Settings!J23&lt;&gt;"--"),Settings!J23,""),
IF(FILT_M=4,IF(AND(Settings!L23&lt;&gt;"",Settings!L23&lt;&gt;"--"),Settings!L23,""),""))))</f>
        <v/>
      </c>
      <c r="B49" s="243" t="str">
        <f t="shared" ca="1" si="4"/>
        <v/>
      </c>
      <c r="C49" s="243" t="str">
        <f t="shared" ca="1" si="5"/>
        <v/>
      </c>
      <c r="D49" s="143" t="str">
        <f t="shared" ca="1" si="19"/>
        <v/>
      </c>
      <c r="E49" s="144" t="str">
        <f t="shared" ca="1" si="7"/>
        <v/>
      </c>
      <c r="F49" s="144" t="str">
        <f t="shared" ca="1" si="8"/>
        <v/>
      </c>
      <c r="G49" s="145" t="str">
        <f t="shared" ca="1" si="18"/>
        <v/>
      </c>
      <c r="H49" s="214"/>
      <c r="I49" s="44"/>
      <c r="K49" s="209" t="str">
        <f>IF(AND(Settings!C23&lt;&gt;"",Settings!C23&lt;&gt;"--"),Settings!C23,"")</f>
        <v/>
      </c>
      <c r="L49" s="210"/>
      <c r="M49" s="243" t="str">
        <f t="shared" ca="1" si="9"/>
        <v/>
      </c>
      <c r="N49" s="244" t="str">
        <f t="shared" ca="1" si="10"/>
        <v/>
      </c>
      <c r="O49" s="143" t="str">
        <f t="shared" ca="1" si="11"/>
        <v/>
      </c>
      <c r="P49" s="243" t="str">
        <f t="shared" ca="1" si="12"/>
        <v/>
      </c>
      <c r="Q49" s="144" t="str">
        <f t="shared" ca="1" si="13"/>
        <v/>
      </c>
      <c r="R49" s="144" t="str">
        <f t="shared" ca="1" si="14"/>
        <v/>
      </c>
      <c r="S49" s="145" t="str">
        <f t="shared" ca="1" si="15"/>
        <v/>
      </c>
      <c r="Z49" s="157"/>
      <c r="AA49" s="157"/>
      <c r="AB49" s="36" t="str">
        <f>IF(Settings!C23&lt;&gt;"",Settings!C23,"")</f>
        <v/>
      </c>
      <c r="AC49" s="36" t="str">
        <f>IF(Settings!F23&lt;&gt;"",Settings!F23,"")</f>
        <v/>
      </c>
      <c r="AD49" s="36" t="str">
        <f>IF(Settings!H23&lt;&gt;"",Settings!H23,"")</f>
        <v/>
      </c>
      <c r="AE49" s="36" t="str">
        <f>IF(Settings!J23&lt;&gt;"",Settings!J23,"")</f>
        <v/>
      </c>
      <c r="AF49" s="36" t="str">
        <f>IF(Settings!L23&lt;&gt;"",Settings!L23,"")</f>
        <v/>
      </c>
      <c r="AG49" s="41" t="str">
        <f t="shared" si="17"/>
        <v/>
      </c>
      <c r="AI49" s="41">
        <v>18</v>
      </c>
    </row>
    <row r="50" spans="1:35" x14ac:dyDescent="0.2">
      <c r="A50" s="14" t="str">
        <f>IF(FILT_M=1,IF(AND(Settings!F24&lt;&gt;"",Settings!F24&lt;&gt;"--"),Settings!F24,""),
IF(FILT_M=2,IF(AND(Settings!H24&lt;&gt;"",Settings!H24&lt;&gt;"--"),Settings!H24,""),
IF(FILT_M=3,IF(AND(Settings!J24&lt;&gt;"",Settings!J24&lt;&gt;"--"),Settings!J24,""),
IF(FILT_M=4,IF(AND(Settings!L24&lt;&gt;"",Settings!L24&lt;&gt;"--"),Settings!L24,""),""))))</f>
        <v/>
      </c>
      <c r="B50" s="243" t="str">
        <f t="shared" ca="1" si="4"/>
        <v/>
      </c>
      <c r="C50" s="243" t="str">
        <f t="shared" ca="1" si="5"/>
        <v/>
      </c>
      <c r="D50" s="143" t="str">
        <f t="shared" ca="1" si="19"/>
        <v/>
      </c>
      <c r="E50" s="144" t="str">
        <f t="shared" ca="1" si="7"/>
        <v/>
      </c>
      <c r="F50" s="144" t="str">
        <f t="shared" ca="1" si="8"/>
        <v/>
      </c>
      <c r="G50" s="145" t="str">
        <f t="shared" ca="1" si="18"/>
        <v/>
      </c>
      <c r="H50" s="214"/>
      <c r="I50" s="44"/>
      <c r="K50" s="209" t="str">
        <f>IF(AND(Settings!C24&lt;&gt;"",Settings!C24&lt;&gt;"--"),Settings!C24,"")</f>
        <v/>
      </c>
      <c r="L50" s="210"/>
      <c r="M50" s="243" t="str">
        <f t="shared" ca="1" si="9"/>
        <v/>
      </c>
      <c r="N50" s="244" t="str">
        <f t="shared" ca="1" si="10"/>
        <v/>
      </c>
      <c r="O50" s="143" t="str">
        <f t="shared" ca="1" si="11"/>
        <v/>
      </c>
      <c r="P50" s="243" t="str">
        <f t="shared" ca="1" si="12"/>
        <v/>
      </c>
      <c r="Q50" s="144" t="str">
        <f t="shared" ca="1" si="13"/>
        <v/>
      </c>
      <c r="R50" s="144" t="str">
        <f t="shared" ca="1" si="14"/>
        <v/>
      </c>
      <c r="S50" s="145" t="str">
        <f t="shared" ca="1" si="15"/>
        <v/>
      </c>
      <c r="Z50" s="157"/>
      <c r="AA50" s="157"/>
      <c r="AB50" s="36" t="str">
        <f>IF(Settings!C24&lt;&gt;"",Settings!C24,"")</f>
        <v/>
      </c>
      <c r="AC50" s="36" t="str">
        <f>IF(Settings!F24&lt;&gt;"",Settings!F24,"")</f>
        <v/>
      </c>
      <c r="AD50" s="36" t="str">
        <f>IF(Settings!H24&lt;&gt;"",Settings!H24,"")</f>
        <v/>
      </c>
      <c r="AE50" s="36" t="str">
        <f>IF(Settings!J24&lt;&gt;"",Settings!J24,"")</f>
        <v/>
      </c>
      <c r="AF50" s="36" t="str">
        <f>IF(Settings!L24&lt;&gt;"",Settings!L24,"")</f>
        <v/>
      </c>
      <c r="AG50" s="41" t="str">
        <f t="shared" si="17"/>
        <v/>
      </c>
      <c r="AI50" s="41">
        <v>19</v>
      </c>
    </row>
    <row r="51" spans="1:35" x14ac:dyDescent="0.2">
      <c r="A51" s="14" t="str">
        <f>IF(FILT_M=1,IF(AND(Settings!F25&lt;&gt;"",Settings!F25&lt;&gt;"--"),Settings!F25,""),
IF(FILT_M=2,IF(AND(Settings!H25&lt;&gt;"",Settings!H25&lt;&gt;"--"),Settings!H25,""),
IF(FILT_M=3,IF(AND(Settings!J25&lt;&gt;"",Settings!J25&lt;&gt;"--"),Settings!J25,""),
IF(FILT_M=4,IF(AND(Settings!L25&lt;&gt;"",Settings!L25&lt;&gt;"--"),Settings!L25,""),""))))</f>
        <v/>
      </c>
      <c r="B51" s="243" t="str">
        <f t="shared" ca="1" si="4"/>
        <v/>
      </c>
      <c r="C51" s="243" t="str">
        <f t="shared" ca="1" si="5"/>
        <v/>
      </c>
      <c r="D51" s="143" t="str">
        <f t="shared" ca="1" si="19"/>
        <v/>
      </c>
      <c r="E51" s="144" t="str">
        <f t="shared" ca="1" si="7"/>
        <v/>
      </c>
      <c r="F51" s="144" t="str">
        <f t="shared" ca="1" si="8"/>
        <v/>
      </c>
      <c r="G51" s="145" t="str">
        <f t="shared" ca="1" si="18"/>
        <v/>
      </c>
      <c r="H51" s="214"/>
      <c r="I51" s="44"/>
      <c r="K51" s="209" t="str">
        <f>IF(AND(Settings!C25&lt;&gt;"",Settings!C25&lt;&gt;"--"),Settings!C25,"")</f>
        <v/>
      </c>
      <c r="L51" s="210"/>
      <c r="M51" s="243" t="str">
        <f t="shared" ca="1" si="9"/>
        <v/>
      </c>
      <c r="N51" s="244" t="str">
        <f t="shared" ca="1" si="10"/>
        <v/>
      </c>
      <c r="O51" s="143" t="str">
        <f t="shared" ca="1" si="11"/>
        <v/>
      </c>
      <c r="P51" s="243" t="str">
        <f t="shared" ca="1" si="12"/>
        <v/>
      </c>
      <c r="Q51" s="144" t="str">
        <f t="shared" ca="1" si="13"/>
        <v/>
      </c>
      <c r="R51" s="144" t="str">
        <f t="shared" ca="1" si="14"/>
        <v/>
      </c>
      <c r="S51" s="145" t="str">
        <f t="shared" ca="1" si="15"/>
        <v/>
      </c>
      <c r="Z51" s="157"/>
      <c r="AA51" s="157"/>
      <c r="AB51" s="36" t="str">
        <f>IF(Settings!C25&lt;&gt;"",Settings!C25,"")</f>
        <v/>
      </c>
      <c r="AC51" s="36" t="str">
        <f>IF(Settings!F25&lt;&gt;"",Settings!F25,"")</f>
        <v/>
      </c>
      <c r="AD51" s="36" t="str">
        <f>IF(Settings!H25&lt;&gt;"",Settings!H25,"")</f>
        <v/>
      </c>
      <c r="AE51" s="36" t="str">
        <f>IF(Settings!J25&lt;&gt;"",Settings!J25,"")</f>
        <v/>
      </c>
      <c r="AF51" s="36" t="str">
        <f>IF(Settings!L25&lt;&gt;"",Settings!L25,"")</f>
        <v/>
      </c>
      <c r="AG51" s="41" t="str">
        <f t="shared" si="17"/>
        <v/>
      </c>
      <c r="AI51" s="41">
        <v>20</v>
      </c>
    </row>
    <row r="52" spans="1:35" x14ac:dyDescent="0.2">
      <c r="A52" s="14" t="str">
        <f>IF(FILT_M=1,IF(AND(Settings!F26&lt;&gt;"",Settings!F26&lt;&gt;"--"),Settings!F26,""),
IF(FILT_M=2,IF(AND(Settings!H26&lt;&gt;"",Settings!H26&lt;&gt;"--"),Settings!H26,""),
IF(FILT_M=3,IF(AND(Settings!J26&lt;&gt;"",Settings!J26&lt;&gt;"--"),Settings!J26,""),
IF(FILT_M=4,IF(AND(Settings!L26&lt;&gt;"",Settings!L26&lt;&gt;"--"),Settings!L26,""),""))))</f>
        <v/>
      </c>
      <c r="B52" s="243" t="str">
        <f t="shared" ca="1" si="4"/>
        <v/>
      </c>
      <c r="C52" s="243" t="str">
        <f t="shared" ca="1" si="5"/>
        <v/>
      </c>
      <c r="D52" s="143" t="str">
        <f t="shared" ca="1" si="19"/>
        <v/>
      </c>
      <c r="E52" s="144" t="str">
        <f t="shared" ca="1" si="7"/>
        <v/>
      </c>
      <c r="F52" s="144" t="str">
        <f t="shared" ca="1" si="8"/>
        <v/>
      </c>
      <c r="G52" s="145" t="str">
        <f t="shared" ca="1" si="18"/>
        <v/>
      </c>
      <c r="H52" s="214"/>
      <c r="I52" s="44"/>
      <c r="K52" s="209" t="str">
        <f>IF(AND(Settings!C26&lt;&gt;"",Settings!C26&lt;&gt;"--"),Settings!C26,"")</f>
        <v/>
      </c>
      <c r="L52" s="210"/>
      <c r="M52" s="243" t="str">
        <f t="shared" ca="1" si="9"/>
        <v/>
      </c>
      <c r="N52" s="244" t="str">
        <f t="shared" ca="1" si="10"/>
        <v/>
      </c>
      <c r="O52" s="143" t="str">
        <f t="shared" ca="1" si="11"/>
        <v/>
      </c>
      <c r="P52" s="243" t="str">
        <f t="shared" ca="1" si="12"/>
        <v/>
      </c>
      <c r="Q52" s="144" t="str">
        <f t="shared" ca="1" si="13"/>
        <v/>
      </c>
      <c r="R52" s="144" t="str">
        <f t="shared" ca="1" si="14"/>
        <v/>
      </c>
      <c r="S52" s="145" t="str">
        <f t="shared" ca="1" si="15"/>
        <v/>
      </c>
      <c r="Z52" s="157"/>
      <c r="AA52" s="157"/>
      <c r="AB52" s="36" t="str">
        <f>IF(Settings!C26&lt;&gt;"",Settings!C26,"")</f>
        <v/>
      </c>
      <c r="AC52" s="36" t="str">
        <f>IF(Settings!F26&lt;&gt;"",Settings!F26,"")</f>
        <v/>
      </c>
      <c r="AD52" s="36" t="str">
        <f>IF(Settings!H26&lt;&gt;"",Settings!H26,"")</f>
        <v/>
      </c>
      <c r="AE52" s="36" t="str">
        <f>IF(Settings!J26&lt;&gt;"",Settings!J26,"")</f>
        <v/>
      </c>
      <c r="AF52" s="36" t="str">
        <f>IF(Settings!L26&lt;&gt;"",Settings!L26,"")</f>
        <v/>
      </c>
      <c r="AG52" s="41" t="str">
        <f t="shared" si="17"/>
        <v/>
      </c>
      <c r="AI52" s="41">
        <v>21</v>
      </c>
    </row>
    <row r="53" spans="1:35" ht="12.75" customHeight="1" x14ac:dyDescent="0.2">
      <c r="A53" s="14" t="str">
        <f>IF(FILT_M=1,IF(AND(Settings!F27&lt;&gt;"",Settings!F27&lt;&gt;"--"),Settings!F27,""),
IF(FILT_M=2,IF(AND(Settings!H27&lt;&gt;"",Settings!H27&lt;&gt;"--"),Settings!H27,""),
IF(FILT_M=3,IF(AND(Settings!J27&lt;&gt;"",Settings!J27&lt;&gt;"--"),Settings!J27,""),
IF(FILT_M=4,IF(AND(Settings!L27&lt;&gt;"",Settings!L27&lt;&gt;"--"),Settings!L27,""),""))))</f>
        <v/>
      </c>
      <c r="B53" s="243" t="str">
        <f t="shared" ca="1" si="4"/>
        <v/>
      </c>
      <c r="C53" s="243" t="str">
        <f t="shared" ca="1" si="5"/>
        <v/>
      </c>
      <c r="D53" s="143" t="str">
        <f t="shared" ca="1" si="19"/>
        <v/>
      </c>
      <c r="E53" s="144" t="str">
        <f t="shared" ca="1" si="7"/>
        <v/>
      </c>
      <c r="F53" s="144" t="str">
        <f t="shared" ca="1" si="8"/>
        <v/>
      </c>
      <c r="G53" s="145" t="str">
        <f t="shared" ca="1" si="18"/>
        <v/>
      </c>
      <c r="H53" s="214"/>
      <c r="I53" s="44"/>
      <c r="K53" s="209" t="str">
        <f>IF(AND(Settings!C27&lt;&gt;"",Settings!C27&lt;&gt;"--"),Settings!C27,"")</f>
        <v/>
      </c>
      <c r="L53" s="210"/>
      <c r="M53" s="243" t="str">
        <f t="shared" ca="1" si="9"/>
        <v/>
      </c>
      <c r="N53" s="244" t="str">
        <f t="shared" ca="1" si="10"/>
        <v/>
      </c>
      <c r="O53" s="143" t="str">
        <f t="shared" ca="1" si="11"/>
        <v/>
      </c>
      <c r="P53" s="243" t="str">
        <f t="shared" ca="1" si="12"/>
        <v/>
      </c>
      <c r="Q53" s="144" t="str">
        <f t="shared" ca="1" si="13"/>
        <v/>
      </c>
      <c r="R53" s="144" t="str">
        <f t="shared" ca="1" si="14"/>
        <v/>
      </c>
      <c r="S53" s="145" t="str">
        <f t="shared" ca="1" si="15"/>
        <v/>
      </c>
      <c r="Z53" s="157"/>
      <c r="AA53" s="157"/>
      <c r="AB53" s="36" t="str">
        <f>IF(Settings!C27&lt;&gt;"",Settings!C27,"")</f>
        <v/>
      </c>
      <c r="AC53" s="36" t="str">
        <f>IF(Settings!F27&lt;&gt;"",Settings!F27,"")</f>
        <v/>
      </c>
      <c r="AD53" s="36" t="str">
        <f>IF(Settings!H27&lt;&gt;"",Settings!H27,"")</f>
        <v/>
      </c>
      <c r="AE53" s="36" t="str">
        <f>IF(Settings!J27&lt;&gt;"",Settings!J27,"")</f>
        <v/>
      </c>
      <c r="AF53" s="36" t="str">
        <f>IF(Settings!L27&lt;&gt;"",Settings!L27,"")</f>
        <v/>
      </c>
      <c r="AG53" s="41" t="str">
        <f t="shared" si="17"/>
        <v/>
      </c>
      <c r="AI53" s="41">
        <v>22</v>
      </c>
    </row>
    <row r="54" spans="1:35" x14ac:dyDescent="0.2">
      <c r="A54" s="14" t="str">
        <f>IF(FILT_M=1,IF(AND(Settings!F28&lt;&gt;"",Settings!F28&lt;&gt;"--"),Settings!F28,""),
IF(FILT_M=2,IF(AND(Settings!H28&lt;&gt;"",Settings!H28&lt;&gt;"--"),Settings!H28,""),
IF(FILT_M=3,IF(AND(Settings!J28&lt;&gt;"",Settings!J28&lt;&gt;"--"),Settings!J28,""),
IF(FILT_M=4,IF(AND(Settings!L28&lt;&gt;"",Settings!L28&lt;&gt;"--"),Settings!L28,""),""))))</f>
        <v/>
      </c>
      <c r="B54" s="243" t="str">
        <f t="shared" ca="1" si="4"/>
        <v/>
      </c>
      <c r="C54" s="243" t="str">
        <f t="shared" ca="1" si="5"/>
        <v/>
      </c>
      <c r="D54" s="143" t="str">
        <f t="shared" ca="1" si="19"/>
        <v/>
      </c>
      <c r="E54" s="144" t="str">
        <f t="shared" ca="1" si="7"/>
        <v/>
      </c>
      <c r="F54" s="144" t="str">
        <f t="shared" ca="1" si="8"/>
        <v/>
      </c>
      <c r="G54" s="145" t="str">
        <f t="shared" ca="1" si="18"/>
        <v/>
      </c>
      <c r="H54" s="214"/>
      <c r="I54" s="44"/>
      <c r="K54" s="209" t="str">
        <f>IF(AND(Settings!C28&lt;&gt;"",Settings!C28&lt;&gt;"--"),Settings!C28,"")</f>
        <v/>
      </c>
      <c r="L54" s="210"/>
      <c r="M54" s="243" t="str">
        <f t="shared" ca="1" si="9"/>
        <v/>
      </c>
      <c r="N54" s="244" t="str">
        <f t="shared" ca="1" si="10"/>
        <v/>
      </c>
      <c r="O54" s="143" t="str">
        <f t="shared" ca="1" si="11"/>
        <v/>
      </c>
      <c r="P54" s="243" t="str">
        <f t="shared" ca="1" si="12"/>
        <v/>
      </c>
      <c r="Q54" s="144" t="str">
        <f t="shared" ca="1" si="13"/>
        <v/>
      </c>
      <c r="R54" s="144" t="str">
        <f t="shared" ca="1" si="14"/>
        <v/>
      </c>
      <c r="S54" s="145" t="str">
        <f t="shared" ca="1" si="15"/>
        <v/>
      </c>
      <c r="Z54" s="157"/>
      <c r="AA54" s="157"/>
      <c r="AB54" s="36" t="str">
        <f>IF(Settings!C28&lt;&gt;"",Settings!C28,"")</f>
        <v/>
      </c>
      <c r="AC54" s="36" t="str">
        <f>IF(Settings!F28&lt;&gt;"",Settings!F28,"")</f>
        <v/>
      </c>
      <c r="AD54" s="36" t="str">
        <f>IF(Settings!H28&lt;&gt;"",Settings!H28,"")</f>
        <v/>
      </c>
      <c r="AE54" s="36" t="str">
        <f>IF(Settings!J28&lt;&gt;"",Settings!J28,"")</f>
        <v/>
      </c>
      <c r="AF54" s="36" t="str">
        <f>IF(Settings!L28&lt;&gt;"",Settings!L28,"")</f>
        <v/>
      </c>
      <c r="AG54" s="41" t="str">
        <f t="shared" si="17"/>
        <v/>
      </c>
      <c r="AI54" s="41">
        <v>23</v>
      </c>
    </row>
    <row r="55" spans="1:35" x14ac:dyDescent="0.2">
      <c r="A55" s="14" t="str">
        <f>IF(FILT_M=1,IF(AND(Settings!F29&lt;&gt;"",Settings!F29&lt;&gt;"--"),Settings!F29,""),
IF(FILT_M=2,IF(AND(Settings!H29&lt;&gt;"",Settings!H29&lt;&gt;"--"),Settings!H29,""),
IF(FILT_M=3,IF(AND(Settings!J29&lt;&gt;"",Settings!J29&lt;&gt;"--"),Settings!J29,""),
IF(FILT_M=4,IF(AND(Settings!L29&lt;&gt;"",Settings!L29&lt;&gt;"--"),Settings!L29,""),""))))</f>
        <v/>
      </c>
      <c r="B55" s="243" t="str">
        <f t="shared" ca="1" si="4"/>
        <v/>
      </c>
      <c r="C55" s="243" t="str">
        <f t="shared" ca="1" si="5"/>
        <v/>
      </c>
      <c r="D55" s="143" t="str">
        <f t="shared" ca="1" si="19"/>
        <v/>
      </c>
      <c r="E55" s="144" t="str">
        <f t="shared" ca="1" si="7"/>
        <v/>
      </c>
      <c r="F55" s="144" t="str">
        <f t="shared" ca="1" si="8"/>
        <v/>
      </c>
      <c r="G55" s="145" t="str">
        <f t="shared" ca="1" si="18"/>
        <v/>
      </c>
      <c r="H55" s="214"/>
      <c r="I55" s="44"/>
      <c r="K55" s="209" t="str">
        <f>IF(AND(Settings!C29&lt;&gt;"",Settings!C29&lt;&gt;"--"),Settings!C29,"")</f>
        <v/>
      </c>
      <c r="L55" s="210"/>
      <c r="M55" s="243" t="str">
        <f t="shared" ca="1" si="9"/>
        <v/>
      </c>
      <c r="N55" s="244" t="str">
        <f t="shared" ca="1" si="10"/>
        <v/>
      </c>
      <c r="O55" s="143" t="str">
        <f t="shared" ca="1" si="11"/>
        <v/>
      </c>
      <c r="P55" s="243" t="str">
        <f t="shared" ca="1" si="12"/>
        <v/>
      </c>
      <c r="Q55" s="144" t="str">
        <f t="shared" ca="1" si="13"/>
        <v/>
      </c>
      <c r="R55" s="144" t="str">
        <f t="shared" ca="1" si="14"/>
        <v/>
      </c>
      <c r="S55" s="145" t="str">
        <f t="shared" ca="1" si="15"/>
        <v/>
      </c>
      <c r="Z55" s="157"/>
      <c r="AA55" s="157"/>
      <c r="AB55" s="36" t="str">
        <f>IF(Settings!C29&lt;&gt;"",Settings!C29,"")</f>
        <v/>
      </c>
      <c r="AC55" s="36" t="str">
        <f>IF(Settings!F29&lt;&gt;"",Settings!F29,"")</f>
        <v/>
      </c>
      <c r="AD55" s="36" t="str">
        <f>IF(Settings!H29&lt;&gt;"",Settings!H29,"")</f>
        <v/>
      </c>
      <c r="AE55" s="36" t="str">
        <f>IF(Settings!J29&lt;&gt;"",Settings!J29,"")</f>
        <v/>
      </c>
      <c r="AF55" s="36" t="str">
        <f>IF(Settings!L29&lt;&gt;"",Settings!L29,"")</f>
        <v/>
      </c>
      <c r="AG55" s="41" t="str">
        <f t="shared" si="17"/>
        <v/>
      </c>
      <c r="AI55" s="41">
        <v>24</v>
      </c>
    </row>
    <row r="56" spans="1:35" x14ac:dyDescent="0.2">
      <c r="A56" s="14" t="str">
        <f>IF(FILT_M=1,IF(AND(Settings!F30&lt;&gt;"",Settings!F30&lt;&gt;"--"),Settings!F30,""),
IF(FILT_M=2,IF(AND(Settings!H30&lt;&gt;"",Settings!H30&lt;&gt;"--"),Settings!H30,""),
IF(FILT_M=3,IF(AND(Settings!J30&lt;&gt;"",Settings!J30&lt;&gt;"--"),Settings!J30,""),
IF(FILT_M=4,IF(AND(Settings!L30&lt;&gt;"",Settings!L30&lt;&gt;"--"),Settings!L30,""),""))))</f>
        <v/>
      </c>
      <c r="B56" s="243" t="str">
        <f t="shared" ca="1" si="4"/>
        <v/>
      </c>
      <c r="C56" s="243" t="str">
        <f t="shared" ca="1" si="5"/>
        <v/>
      </c>
      <c r="D56" s="143" t="str">
        <f t="shared" ca="1" si="19"/>
        <v/>
      </c>
      <c r="E56" s="144" t="str">
        <f t="shared" ca="1" si="7"/>
        <v/>
      </c>
      <c r="F56" s="144" t="str">
        <f t="shared" ca="1" si="8"/>
        <v/>
      </c>
      <c r="G56" s="145" t="str">
        <f t="shared" ca="1" si="18"/>
        <v/>
      </c>
      <c r="H56" s="214"/>
      <c r="I56" s="44"/>
      <c r="K56" s="209" t="str">
        <f>IF(AND(Settings!C30&lt;&gt;"",Settings!C30&lt;&gt;"--"),Settings!C30,"")</f>
        <v/>
      </c>
      <c r="L56" s="210"/>
      <c r="M56" s="243" t="str">
        <f t="shared" ca="1" si="9"/>
        <v/>
      </c>
      <c r="N56" s="244" t="str">
        <f t="shared" ca="1" si="10"/>
        <v/>
      </c>
      <c r="O56" s="143" t="str">
        <f t="shared" ca="1" si="11"/>
        <v/>
      </c>
      <c r="P56" s="243" t="str">
        <f t="shared" ca="1" si="12"/>
        <v/>
      </c>
      <c r="Q56" s="144" t="str">
        <f t="shared" ca="1" si="13"/>
        <v/>
      </c>
      <c r="R56" s="144" t="str">
        <f t="shared" ca="1" si="14"/>
        <v/>
      </c>
      <c r="S56" s="145" t="str">
        <f t="shared" ca="1" si="15"/>
        <v/>
      </c>
      <c r="Z56" s="157"/>
      <c r="AA56" s="157"/>
      <c r="AB56" s="36" t="str">
        <f>IF(Settings!C30&lt;&gt;"",Settings!C30,"")</f>
        <v/>
      </c>
      <c r="AC56" s="36" t="str">
        <f>IF(Settings!F30&lt;&gt;"",Settings!F30,"")</f>
        <v/>
      </c>
      <c r="AD56" s="36" t="str">
        <f>IF(Settings!H30&lt;&gt;"",Settings!H30,"")</f>
        <v/>
      </c>
      <c r="AE56" s="36" t="str">
        <f>IF(Settings!J30&lt;&gt;"",Settings!J30,"")</f>
        <v/>
      </c>
      <c r="AF56" s="36" t="str">
        <f>IF(Settings!L30&lt;&gt;"",Settings!L30,"")</f>
        <v/>
      </c>
      <c r="AG56" s="41" t="str">
        <f t="shared" si="17"/>
        <v/>
      </c>
      <c r="AI56" s="41">
        <v>25</v>
      </c>
    </row>
    <row r="57" spans="1:35" x14ac:dyDescent="0.2">
      <c r="A57" s="14" t="str">
        <f>IF(FILT_M=1,IF(AND(Settings!F31&lt;&gt;"",Settings!F31&lt;&gt;"--"),Settings!F31,""),
IF(FILT_M=2,IF(AND(Settings!H31&lt;&gt;"",Settings!H31&lt;&gt;"--"),Settings!H31,""),
IF(FILT_M=3,IF(AND(Settings!J31&lt;&gt;"",Settings!J31&lt;&gt;"--"),Settings!J31,""),
IF(FILT_M=4,IF(AND(Settings!L31&lt;&gt;"",Settings!L31&lt;&gt;"--"),Settings!L31,""),""))))</f>
        <v/>
      </c>
      <c r="B57" s="243" t="str">
        <f t="shared" ca="1" si="4"/>
        <v/>
      </c>
      <c r="C57" s="243" t="str">
        <f t="shared" ca="1" si="5"/>
        <v/>
      </c>
      <c r="D57" s="143" t="str">
        <f t="shared" ca="1" si="19"/>
        <v/>
      </c>
      <c r="E57" s="144" t="str">
        <f t="shared" ca="1" si="7"/>
        <v/>
      </c>
      <c r="F57" s="144" t="str">
        <f t="shared" ca="1" si="8"/>
        <v/>
      </c>
      <c r="G57" s="145" t="str">
        <f t="shared" ca="1" si="18"/>
        <v/>
      </c>
      <c r="H57" s="214"/>
      <c r="I57" s="44"/>
      <c r="K57" s="209" t="str">
        <f>IF(AND(Settings!C31&lt;&gt;"",Settings!C31&lt;&gt;"--"),Settings!C31,"")</f>
        <v/>
      </c>
      <c r="L57" s="210"/>
      <c r="M57" s="243" t="str">
        <f t="shared" ca="1" si="9"/>
        <v/>
      </c>
      <c r="N57" s="244" t="str">
        <f t="shared" ca="1" si="10"/>
        <v/>
      </c>
      <c r="O57" s="143" t="str">
        <f t="shared" ca="1" si="11"/>
        <v/>
      </c>
      <c r="P57" s="243" t="str">
        <f t="shared" ca="1" si="12"/>
        <v/>
      </c>
      <c r="Q57" s="144" t="str">
        <f t="shared" ca="1" si="13"/>
        <v/>
      </c>
      <c r="R57" s="144" t="str">
        <f t="shared" ca="1" si="14"/>
        <v/>
      </c>
      <c r="S57" s="145" t="str">
        <f t="shared" ca="1" si="15"/>
        <v/>
      </c>
      <c r="Z57" s="157"/>
      <c r="AA57" s="157"/>
      <c r="AB57" s="36" t="str">
        <f>IF(Settings!C31&lt;&gt;"",Settings!C31,"")</f>
        <v/>
      </c>
      <c r="AC57" s="36" t="str">
        <f>IF(Settings!F31&lt;&gt;"",Settings!F31,"")</f>
        <v/>
      </c>
      <c r="AD57" s="36" t="str">
        <f>IF(Settings!H31&lt;&gt;"",Settings!H31,"")</f>
        <v/>
      </c>
      <c r="AE57" s="36" t="str">
        <f>IF(Settings!J31&lt;&gt;"",Settings!J31,"")</f>
        <v/>
      </c>
      <c r="AF57" s="36" t="str">
        <f>IF(Settings!L31&lt;&gt;"",Settings!L31,"")</f>
        <v/>
      </c>
      <c r="AG57" s="41" t="str">
        <f t="shared" si="17"/>
        <v/>
      </c>
      <c r="AI57" s="41">
        <v>26</v>
      </c>
    </row>
    <row r="58" spans="1:35" x14ac:dyDescent="0.2">
      <c r="A58" s="14" t="str">
        <f>IF(FILT_M=1,IF(AND(Settings!F32&lt;&gt;"",Settings!F32&lt;&gt;"--"),Settings!F32,""),
IF(FILT_M=2,IF(AND(Settings!H32&lt;&gt;"",Settings!H32&lt;&gt;"--"),Settings!H32,""),
IF(FILT_M=3,IF(AND(Settings!J32&lt;&gt;"",Settings!J32&lt;&gt;"--"),Settings!J32,""),
IF(FILT_M=4,IF(AND(Settings!L32&lt;&gt;"",Settings!L32&lt;&gt;"--"),Settings!L32,""),""))))</f>
        <v/>
      </c>
      <c r="B58" s="243" t="str">
        <f t="shared" ca="1" si="4"/>
        <v/>
      </c>
      <c r="C58" s="243" t="str">
        <f t="shared" ca="1" si="5"/>
        <v/>
      </c>
      <c r="D58" s="143" t="str">
        <f t="shared" ca="1" si="19"/>
        <v/>
      </c>
      <c r="E58" s="144" t="str">
        <f t="shared" ca="1" si="7"/>
        <v/>
      </c>
      <c r="F58" s="144" t="str">
        <f t="shared" ca="1" si="8"/>
        <v/>
      </c>
      <c r="G58" s="145" t="str">
        <f t="shared" ca="1" si="18"/>
        <v/>
      </c>
      <c r="H58" s="214"/>
      <c r="I58" s="44"/>
      <c r="K58" s="209" t="str">
        <f>IF(AND(Settings!C32&lt;&gt;"",Settings!C32&lt;&gt;"--"),Settings!C32,"")</f>
        <v/>
      </c>
      <c r="L58" s="210"/>
      <c r="M58" s="243" t="str">
        <f t="shared" ca="1" si="9"/>
        <v/>
      </c>
      <c r="N58" s="244" t="str">
        <f t="shared" ca="1" si="10"/>
        <v/>
      </c>
      <c r="O58" s="143" t="str">
        <f t="shared" ca="1" si="11"/>
        <v/>
      </c>
      <c r="P58" s="243" t="str">
        <f t="shared" ca="1" si="12"/>
        <v/>
      </c>
      <c r="Q58" s="144" t="str">
        <f t="shared" ca="1" si="13"/>
        <v/>
      </c>
      <c r="R58" s="144" t="str">
        <f t="shared" ca="1" si="14"/>
        <v/>
      </c>
      <c r="S58" s="145" t="str">
        <f t="shared" ca="1" si="15"/>
        <v/>
      </c>
      <c r="Z58" s="157"/>
      <c r="AA58" s="157"/>
      <c r="AB58" s="36" t="str">
        <f>IF(Settings!C32&lt;&gt;"",Settings!C32,"")</f>
        <v/>
      </c>
      <c r="AC58" s="36" t="str">
        <f>IF(Settings!F32&lt;&gt;"",Settings!F32,"")</f>
        <v/>
      </c>
      <c r="AD58" s="36" t="str">
        <f>IF(Settings!H32&lt;&gt;"",Settings!H32,"")</f>
        <v/>
      </c>
      <c r="AE58" s="36" t="str">
        <f>IF(Settings!J32&lt;&gt;"",Settings!J32,"")</f>
        <v/>
      </c>
      <c r="AF58" s="36" t="str">
        <f>IF(Settings!L32&lt;&gt;"",Settings!L32,"")</f>
        <v/>
      </c>
      <c r="AG58" s="41" t="str">
        <f t="shared" si="17"/>
        <v/>
      </c>
      <c r="AI58" s="41">
        <v>27</v>
      </c>
    </row>
    <row r="59" spans="1:35" ht="12.75" customHeight="1" x14ac:dyDescent="0.2">
      <c r="A59" s="14" t="str">
        <f>IF(FILT_M=1,IF(AND(Settings!F33&lt;&gt;"",Settings!F33&lt;&gt;"--"),Settings!F33,""),
IF(FILT_M=2,IF(AND(Settings!H33&lt;&gt;"",Settings!H33&lt;&gt;"--"),Settings!H33,""),
IF(FILT_M=3,IF(AND(Settings!J33&lt;&gt;"",Settings!J33&lt;&gt;"--"),Settings!J33,""),
IF(FILT_M=4,IF(AND(Settings!L33&lt;&gt;"",Settings!L33&lt;&gt;"--"),Settings!L33,""),""))))</f>
        <v/>
      </c>
      <c r="B59" s="243" t="str">
        <f t="shared" ca="1" si="4"/>
        <v/>
      </c>
      <c r="C59" s="243" t="str">
        <f t="shared" ca="1" si="5"/>
        <v/>
      </c>
      <c r="D59" s="143" t="str">
        <f t="shared" ca="1" si="19"/>
        <v/>
      </c>
      <c r="E59" s="144" t="str">
        <f t="shared" ca="1" si="7"/>
        <v/>
      </c>
      <c r="F59" s="144" t="str">
        <f t="shared" ca="1" si="8"/>
        <v/>
      </c>
      <c r="G59" s="145" t="str">
        <f t="shared" ca="1" si="18"/>
        <v/>
      </c>
      <c r="H59" s="214"/>
      <c r="I59" s="44"/>
      <c r="K59" s="209" t="str">
        <f>IF(AND(Settings!C33&lt;&gt;"",Settings!C33&lt;&gt;"--"),Settings!C33,"")</f>
        <v/>
      </c>
      <c r="L59" s="210"/>
      <c r="M59" s="243" t="str">
        <f t="shared" ca="1" si="9"/>
        <v/>
      </c>
      <c r="N59" s="244" t="str">
        <f t="shared" ca="1" si="10"/>
        <v/>
      </c>
      <c r="O59" s="143" t="str">
        <f t="shared" ca="1" si="11"/>
        <v/>
      </c>
      <c r="P59" s="243" t="str">
        <f t="shared" ca="1" si="12"/>
        <v/>
      </c>
      <c r="Q59" s="144" t="str">
        <f t="shared" ca="1" si="13"/>
        <v/>
      </c>
      <c r="R59" s="144" t="str">
        <f t="shared" ca="1" si="14"/>
        <v/>
      </c>
      <c r="S59" s="145" t="str">
        <f t="shared" ca="1" si="15"/>
        <v/>
      </c>
      <c r="Z59" s="157"/>
      <c r="AA59" s="157"/>
      <c r="AB59" s="36" t="str">
        <f>IF(Settings!C33&lt;&gt;"",Settings!C33,"")</f>
        <v/>
      </c>
      <c r="AC59" s="36" t="str">
        <f>IF(Settings!F33&lt;&gt;"",Settings!F33,"")</f>
        <v/>
      </c>
      <c r="AD59" s="36" t="str">
        <f>IF(Settings!H33&lt;&gt;"",Settings!H33,"")</f>
        <v/>
      </c>
      <c r="AE59" s="36" t="str">
        <f>IF(Settings!J33&lt;&gt;"",Settings!J33,"")</f>
        <v/>
      </c>
      <c r="AF59" s="36" t="str">
        <f>IF(Settings!L33&lt;&gt;"",Settings!L33,"")</f>
        <v/>
      </c>
      <c r="AG59" s="41" t="str">
        <f t="shared" si="17"/>
        <v/>
      </c>
      <c r="AI59" s="41">
        <v>28</v>
      </c>
    </row>
    <row r="60" spans="1:35" x14ac:dyDescent="0.2">
      <c r="A60" s="14" t="str">
        <f>IF(FILT_M=1,IF(AND(Settings!F34&lt;&gt;"",Settings!F34&lt;&gt;"--"),Settings!F34,""),
IF(FILT_M=2,IF(AND(Settings!H34&lt;&gt;"",Settings!H34&lt;&gt;"--"),Settings!H34,""),
IF(FILT_M=3,IF(AND(Settings!J34&lt;&gt;"",Settings!J34&lt;&gt;"--"),Settings!J34,""),
IF(FILT_M=4,IF(AND(Settings!L34&lt;&gt;"",Settings!L34&lt;&gt;"--"),Settings!L34,""),""))))</f>
        <v/>
      </c>
      <c r="B60" s="243" t="str">
        <f t="shared" ca="1" si="4"/>
        <v/>
      </c>
      <c r="C60" s="243" t="str">
        <f t="shared" ca="1" si="5"/>
        <v/>
      </c>
      <c r="D60" s="143" t="str">
        <f t="shared" ca="1" si="19"/>
        <v/>
      </c>
      <c r="E60" s="144" t="str">
        <f t="shared" ca="1" si="7"/>
        <v/>
      </c>
      <c r="F60" s="144" t="str">
        <f t="shared" ca="1" si="8"/>
        <v/>
      </c>
      <c r="G60" s="145" t="str">
        <f t="shared" ca="1" si="18"/>
        <v/>
      </c>
      <c r="H60" s="214"/>
      <c r="I60" s="44"/>
      <c r="K60" s="209" t="str">
        <f>IF(AND(Settings!C34&lt;&gt;"",Settings!C34&lt;&gt;"--"),Settings!C34,"")</f>
        <v/>
      </c>
      <c r="L60" s="210"/>
      <c r="M60" s="243" t="str">
        <f t="shared" ca="1" si="9"/>
        <v/>
      </c>
      <c r="N60" s="244" t="str">
        <f t="shared" ca="1" si="10"/>
        <v/>
      </c>
      <c r="O60" s="143" t="str">
        <f t="shared" ca="1" si="11"/>
        <v/>
      </c>
      <c r="P60" s="243" t="str">
        <f t="shared" ca="1" si="12"/>
        <v/>
      </c>
      <c r="Q60" s="144" t="str">
        <f t="shared" ca="1" si="13"/>
        <v/>
      </c>
      <c r="R60" s="144" t="str">
        <f t="shared" ca="1" si="14"/>
        <v/>
      </c>
      <c r="S60" s="145" t="str">
        <f t="shared" ca="1" si="15"/>
        <v/>
      </c>
      <c r="Z60" s="157"/>
      <c r="AA60" s="157"/>
      <c r="AB60" s="36" t="str">
        <f>IF(Settings!C34&lt;&gt;"",Settings!C34,"")</f>
        <v/>
      </c>
      <c r="AC60" s="36" t="str">
        <f>IF(Settings!F34&lt;&gt;"",Settings!F34,"")</f>
        <v/>
      </c>
      <c r="AD60" s="36" t="str">
        <f>IF(Settings!H34&lt;&gt;"",Settings!H34,"")</f>
        <v/>
      </c>
      <c r="AE60" s="36" t="str">
        <f>IF(Settings!J34&lt;&gt;"",Settings!J34,"")</f>
        <v/>
      </c>
      <c r="AF60" s="36" t="str">
        <f>IF(Settings!L34&lt;&gt;"",Settings!L34,"")</f>
        <v/>
      </c>
      <c r="AG60" s="41" t="str">
        <f t="shared" si="17"/>
        <v/>
      </c>
      <c r="AI60" s="41">
        <v>29</v>
      </c>
    </row>
    <row r="61" spans="1:35" x14ac:dyDescent="0.2">
      <c r="A61" s="14" t="str">
        <f>IF(FILT_M=1,IF(AND(Settings!F35&lt;&gt;"",Settings!F35&lt;&gt;"--"),Settings!F35,""),
IF(FILT_M=2,IF(AND(Settings!H35&lt;&gt;"",Settings!H35&lt;&gt;"--"),Settings!H35,""),
IF(FILT_M=3,IF(AND(Settings!J35&lt;&gt;"",Settings!J35&lt;&gt;"--"),Settings!J35,""),
IF(FILT_M=4,IF(AND(Settings!L35&lt;&gt;"",Settings!L35&lt;&gt;"--"),Settings!L35,""),""))))</f>
        <v/>
      </c>
      <c r="B61" s="243" t="str">
        <f t="shared" ca="1" si="4"/>
        <v/>
      </c>
      <c r="C61" s="243" t="str">
        <f t="shared" ca="1" si="5"/>
        <v/>
      </c>
      <c r="D61" s="143" t="str">
        <f t="shared" ca="1" si="19"/>
        <v/>
      </c>
      <c r="E61" s="144" t="str">
        <f t="shared" ca="1" si="7"/>
        <v/>
      </c>
      <c r="F61" s="144" t="str">
        <f t="shared" ca="1" si="8"/>
        <v/>
      </c>
      <c r="G61" s="145" t="str">
        <f t="shared" ca="1" si="18"/>
        <v/>
      </c>
      <c r="H61" s="214"/>
      <c r="I61" s="44"/>
      <c r="K61" s="209" t="str">
        <f>IF(AND(Settings!C35&lt;&gt;"",Settings!C35&lt;&gt;"--"),Settings!C35,"")</f>
        <v/>
      </c>
      <c r="L61" s="210"/>
      <c r="M61" s="243" t="str">
        <f t="shared" ca="1" si="9"/>
        <v/>
      </c>
      <c r="N61" s="244" t="str">
        <f t="shared" ca="1" si="10"/>
        <v/>
      </c>
      <c r="O61" s="143" t="str">
        <f t="shared" ca="1" si="11"/>
        <v/>
      </c>
      <c r="P61" s="243" t="str">
        <f t="shared" ca="1" si="12"/>
        <v/>
      </c>
      <c r="Q61" s="144" t="str">
        <f t="shared" ca="1" si="13"/>
        <v/>
      </c>
      <c r="R61" s="144" t="str">
        <f t="shared" ca="1" si="14"/>
        <v/>
      </c>
      <c r="S61" s="145" t="str">
        <f t="shared" ca="1" si="15"/>
        <v/>
      </c>
      <c r="Z61" s="157"/>
      <c r="AA61" s="157"/>
      <c r="AB61" s="36" t="str">
        <f>IF(Settings!C35&lt;&gt;"",Settings!C35,"")</f>
        <v/>
      </c>
      <c r="AC61" s="36" t="str">
        <f>IF(Settings!F35&lt;&gt;"",Settings!F35,"")</f>
        <v/>
      </c>
      <c r="AD61" s="36" t="str">
        <f>IF(Settings!H35&lt;&gt;"",Settings!H35,"")</f>
        <v/>
      </c>
      <c r="AE61" s="36" t="str">
        <f>IF(Settings!J35&lt;&gt;"",Settings!J35,"")</f>
        <v/>
      </c>
      <c r="AF61" s="36" t="str">
        <f>IF(Settings!L35&lt;&gt;"",Settings!L35,"")</f>
        <v/>
      </c>
      <c r="AG61" s="41" t="str">
        <f t="shared" si="17"/>
        <v/>
      </c>
      <c r="AI61" s="41">
        <v>30</v>
      </c>
    </row>
    <row r="62" spans="1:35" x14ac:dyDescent="0.2">
      <c r="A62" s="14" t="str">
        <f>IF(FILT_M=1,IF(AND(Settings!F36&lt;&gt;"",Settings!F36&lt;&gt;"--"),Settings!F36,""),
IF(FILT_M=2,IF(AND(Settings!H36&lt;&gt;"",Settings!H36&lt;&gt;"--"),Settings!H36,""),
IF(FILT_M=3,IF(AND(Settings!J36&lt;&gt;"",Settings!J36&lt;&gt;"--"),Settings!J36,""),
IF(FILT_M=4,IF(AND(Settings!L36&lt;&gt;"",Settings!L36&lt;&gt;"--"),Settings!L36,""),""))))</f>
        <v/>
      </c>
      <c r="B62" s="243" t="str">
        <f t="shared" ca="1" si="4"/>
        <v/>
      </c>
      <c r="C62" s="243" t="str">
        <f t="shared" ca="1" si="5"/>
        <v/>
      </c>
      <c r="D62" s="143" t="str">
        <f t="shared" ca="1" si="19"/>
        <v/>
      </c>
      <c r="E62" s="144" t="str">
        <f t="shared" ca="1" si="7"/>
        <v/>
      </c>
      <c r="F62" s="144" t="str">
        <f t="shared" ca="1" si="8"/>
        <v/>
      </c>
      <c r="G62" s="145" t="str">
        <f t="shared" ca="1" si="18"/>
        <v/>
      </c>
      <c r="H62" s="214"/>
      <c r="I62" s="44"/>
      <c r="K62" s="209" t="str">
        <f>IF(AND(Settings!C36&lt;&gt;"",Settings!C36&lt;&gt;"--"),Settings!C36,"")</f>
        <v/>
      </c>
      <c r="L62" s="210"/>
      <c r="M62" s="243" t="str">
        <f t="shared" ca="1" si="9"/>
        <v/>
      </c>
      <c r="N62" s="244" t="str">
        <f t="shared" ca="1" si="10"/>
        <v/>
      </c>
      <c r="O62" s="143" t="str">
        <f t="shared" ca="1" si="11"/>
        <v/>
      </c>
      <c r="P62" s="243" t="str">
        <f t="shared" ca="1" si="12"/>
        <v/>
      </c>
      <c r="Q62" s="144" t="str">
        <f t="shared" ca="1" si="13"/>
        <v/>
      </c>
      <c r="R62" s="144" t="str">
        <f t="shared" ca="1" si="14"/>
        <v/>
      </c>
      <c r="S62" s="145" t="str">
        <f t="shared" ca="1" si="15"/>
        <v/>
      </c>
      <c r="Z62" s="157"/>
      <c r="AA62" s="157"/>
      <c r="AB62" s="36" t="str">
        <f>IF(Settings!C36&lt;&gt;"",Settings!C36,"")</f>
        <v/>
      </c>
      <c r="AC62" s="36" t="str">
        <f>IF(Settings!F36&lt;&gt;"",Settings!F36,"")</f>
        <v/>
      </c>
      <c r="AD62" s="36" t="str">
        <f>IF(Settings!H36&lt;&gt;"",Settings!H36,"")</f>
        <v/>
      </c>
      <c r="AE62" s="36" t="str">
        <f>IF(Settings!J36&lt;&gt;"",Settings!J36,"")</f>
        <v/>
      </c>
      <c r="AF62" s="36" t="str">
        <f>IF(Settings!L36&lt;&gt;"",Settings!L36,"")</f>
        <v/>
      </c>
      <c r="AG62" s="41" t="str">
        <f t="shared" si="17"/>
        <v/>
      </c>
      <c r="AI62" s="41">
        <v>31</v>
      </c>
    </row>
    <row r="63" spans="1:35" x14ac:dyDescent="0.2">
      <c r="A63" s="14" t="str">
        <f>IF(FILT_M=1,IF(AND(Settings!F37&lt;&gt;"",Settings!F37&lt;&gt;"--"),Settings!F37,""),
IF(FILT_M=2,IF(AND(Settings!H37&lt;&gt;"",Settings!H37&lt;&gt;"--"),Settings!H37,""),
IF(FILT_M=3,IF(AND(Settings!J37&lt;&gt;"",Settings!J37&lt;&gt;"--"),Settings!J37,""),
IF(FILT_M=4,IF(AND(Settings!L37&lt;&gt;"",Settings!L37&lt;&gt;"--"),Settings!L37,""),""))))</f>
        <v/>
      </c>
      <c r="B63" s="243" t="str">
        <f t="shared" ca="1" si="4"/>
        <v/>
      </c>
      <c r="C63" s="243" t="str">
        <f t="shared" ca="1" si="5"/>
        <v/>
      </c>
      <c r="D63" s="143" t="str">
        <f t="shared" ca="1" si="19"/>
        <v/>
      </c>
      <c r="E63" s="144" t="str">
        <f t="shared" ca="1" si="7"/>
        <v/>
      </c>
      <c r="F63" s="144" t="str">
        <f t="shared" ca="1" si="8"/>
        <v/>
      </c>
      <c r="G63" s="145" t="str">
        <f t="shared" ca="1" si="18"/>
        <v/>
      </c>
      <c r="H63" s="214"/>
      <c r="I63" s="44"/>
      <c r="K63" s="209" t="str">
        <f>IF(AND(Settings!C37&lt;&gt;"",Settings!C37&lt;&gt;"--"),Settings!C37,"")</f>
        <v/>
      </c>
      <c r="L63" s="210"/>
      <c r="M63" s="243" t="str">
        <f t="shared" ca="1" si="9"/>
        <v/>
      </c>
      <c r="N63" s="244" t="str">
        <f t="shared" ca="1" si="10"/>
        <v/>
      </c>
      <c r="O63" s="143" t="str">
        <f t="shared" ca="1" si="11"/>
        <v/>
      </c>
      <c r="P63" s="243" t="str">
        <f t="shared" ca="1" si="12"/>
        <v/>
      </c>
      <c r="Q63" s="144" t="str">
        <f t="shared" ca="1" si="13"/>
        <v/>
      </c>
      <c r="R63" s="144" t="str">
        <f t="shared" ca="1" si="14"/>
        <v/>
      </c>
      <c r="S63" s="145" t="str">
        <f t="shared" ca="1" si="15"/>
        <v/>
      </c>
      <c r="Z63" s="157"/>
      <c r="AA63" s="157"/>
      <c r="AB63" s="36" t="str">
        <f>IF(Settings!C37&lt;&gt;"",Settings!C37,"")</f>
        <v/>
      </c>
      <c r="AC63" s="36" t="str">
        <f>IF(Settings!F37&lt;&gt;"",Settings!F37,"")</f>
        <v/>
      </c>
      <c r="AD63" s="36" t="str">
        <f>IF(Settings!H37&lt;&gt;"",Settings!H37,"")</f>
        <v/>
      </c>
      <c r="AE63" s="36" t="str">
        <f>IF(Settings!J37&lt;&gt;"",Settings!J37,"")</f>
        <v/>
      </c>
      <c r="AF63" s="36" t="str">
        <f>IF(Settings!L37&lt;&gt;"",Settings!L37,"")</f>
        <v/>
      </c>
      <c r="AG63" s="41" t="str">
        <f t="shared" si="17"/>
        <v/>
      </c>
    </row>
    <row r="64" spans="1:35" x14ac:dyDescent="0.2">
      <c r="A64" s="14" t="str">
        <f>IF(FILT_M=1,IF(AND(Settings!F38&lt;&gt;"",Settings!F38&lt;&gt;"--"),Settings!F38,""),
IF(FILT_M=2,IF(AND(Settings!H38&lt;&gt;"",Settings!H38&lt;&gt;"--"),Settings!H38,""),
IF(FILT_M=3,IF(AND(Settings!J38&lt;&gt;"",Settings!J38&lt;&gt;"--"),Settings!J38,""),
IF(FILT_M=4,IF(AND(Settings!L38&lt;&gt;"",Settings!L38&lt;&gt;"--"),Settings!L38,""),""))))</f>
        <v/>
      </c>
      <c r="B64" s="243" t="str">
        <f t="shared" ca="1" si="4"/>
        <v/>
      </c>
      <c r="C64" s="243" t="str">
        <f t="shared" ca="1" si="5"/>
        <v/>
      </c>
      <c r="D64" s="143" t="str">
        <f t="shared" ca="1" si="19"/>
        <v/>
      </c>
      <c r="E64" s="144" t="str">
        <f t="shared" ca="1" si="7"/>
        <v/>
      </c>
      <c r="F64" s="144" t="str">
        <f t="shared" ca="1" si="8"/>
        <v/>
      </c>
      <c r="G64" s="145" t="str">
        <f t="shared" ca="1" si="18"/>
        <v/>
      </c>
      <c r="H64" s="214"/>
      <c r="I64" s="44"/>
      <c r="K64" s="209" t="str">
        <f>IF(AND(Settings!C38&lt;&gt;"",Settings!C38&lt;&gt;"--"),Settings!C38,"")</f>
        <v/>
      </c>
      <c r="L64" s="210"/>
      <c r="M64" s="243" t="str">
        <f t="shared" ca="1" si="9"/>
        <v/>
      </c>
      <c r="N64" s="244" t="str">
        <f t="shared" ca="1" si="10"/>
        <v/>
      </c>
      <c r="O64" s="143" t="str">
        <f t="shared" ca="1" si="11"/>
        <v/>
      </c>
      <c r="P64" s="243" t="str">
        <f t="shared" ca="1" si="12"/>
        <v/>
      </c>
      <c r="Q64" s="144" t="str">
        <f t="shared" ca="1" si="13"/>
        <v/>
      </c>
      <c r="R64" s="144" t="str">
        <f t="shared" ca="1" si="14"/>
        <v/>
      </c>
      <c r="S64" s="145" t="str">
        <f t="shared" ca="1" si="15"/>
        <v/>
      </c>
      <c r="Z64" s="157"/>
      <c r="AA64" s="157"/>
      <c r="AB64" s="36" t="str">
        <f>IF(Settings!C38&lt;&gt;"",Settings!C38,"")</f>
        <v/>
      </c>
      <c r="AC64" s="36" t="str">
        <f>IF(Settings!F38&lt;&gt;"",Settings!F38,"")</f>
        <v/>
      </c>
      <c r="AD64" s="36" t="str">
        <f>IF(Settings!H38&lt;&gt;"",Settings!H38,"")</f>
        <v/>
      </c>
      <c r="AE64" s="36" t="str">
        <f>IF(Settings!J38&lt;&gt;"",Settings!J38,"")</f>
        <v/>
      </c>
      <c r="AF64" s="36" t="str">
        <f>IF(Settings!L38&lt;&gt;"",Settings!L38,"")</f>
        <v/>
      </c>
      <c r="AG64" s="41" t="str">
        <f t="shared" si="17"/>
        <v/>
      </c>
    </row>
    <row r="65" spans="1:33" x14ac:dyDescent="0.2">
      <c r="A65" s="14" t="str">
        <f>IF(FILT_M=1,IF(AND(Settings!F39&lt;&gt;"",Settings!F39&lt;&gt;"--"),Settings!F39,""),
IF(FILT_M=2,IF(AND(Settings!H39&lt;&gt;"",Settings!H39&lt;&gt;"--"),Settings!H39,""),
IF(FILT_M=3,IF(AND(Settings!J39&lt;&gt;"",Settings!J39&lt;&gt;"--"),Settings!J39,""),
IF(FILT_M=4,IF(AND(Settings!L39&lt;&gt;"",Settings!L39&lt;&gt;"--"),Settings!L39,""),""))))</f>
        <v/>
      </c>
      <c r="B65" s="243" t="str">
        <f t="shared" ca="1" si="4"/>
        <v/>
      </c>
      <c r="C65" s="243" t="str">
        <f t="shared" ca="1" si="5"/>
        <v/>
      </c>
      <c r="D65" s="143" t="str">
        <f t="shared" ca="1" si="19"/>
        <v/>
      </c>
      <c r="E65" s="144" t="str">
        <f t="shared" ca="1" si="7"/>
        <v/>
      </c>
      <c r="F65" s="144" t="str">
        <f t="shared" ca="1" si="8"/>
        <v/>
      </c>
      <c r="G65" s="145" t="str">
        <f t="shared" ca="1" si="18"/>
        <v/>
      </c>
      <c r="H65" s="214"/>
      <c r="I65" s="44"/>
      <c r="K65" s="209" t="str">
        <f>IF(AND(Settings!C39&lt;&gt;"",Settings!C39&lt;&gt;"--"),Settings!C39,"")</f>
        <v/>
      </c>
      <c r="L65" s="210"/>
      <c r="M65" s="243" t="str">
        <f t="shared" ca="1" si="9"/>
        <v/>
      </c>
      <c r="N65" s="244" t="str">
        <f t="shared" ca="1" si="10"/>
        <v/>
      </c>
      <c r="O65" s="143" t="str">
        <f t="shared" ca="1" si="11"/>
        <v/>
      </c>
      <c r="P65" s="243" t="str">
        <f t="shared" ca="1" si="12"/>
        <v/>
      </c>
      <c r="Q65" s="144" t="str">
        <f t="shared" ca="1" si="13"/>
        <v/>
      </c>
      <c r="R65" s="144" t="str">
        <f t="shared" ca="1" si="14"/>
        <v/>
      </c>
      <c r="S65" s="145" t="str">
        <f t="shared" ca="1" si="15"/>
        <v/>
      </c>
      <c r="Z65" s="157"/>
      <c r="AA65" s="157"/>
      <c r="AB65" s="36" t="str">
        <f>IF(Settings!C39&lt;&gt;"",Settings!C39,"")</f>
        <v/>
      </c>
      <c r="AC65" s="36" t="str">
        <f>IF(Settings!F39&lt;&gt;"",Settings!F39,"")</f>
        <v/>
      </c>
      <c r="AD65" s="36" t="str">
        <f>IF(Settings!H39&lt;&gt;"",Settings!H39,"")</f>
        <v/>
      </c>
      <c r="AE65" s="36" t="str">
        <f>IF(Settings!J39&lt;&gt;"",Settings!J39,"")</f>
        <v/>
      </c>
      <c r="AF65" s="36" t="str">
        <f>IF(Settings!L39&lt;&gt;"",Settings!L39,"")</f>
        <v/>
      </c>
      <c r="AG65" s="41" t="str">
        <f t="shared" ref="AG65:AG96" si="20">IF(AG64&lt;&gt;"",IF(YEAR(MAX(BET_DATE))&gt;=AG64+1,AG64+1,""),"")</f>
        <v/>
      </c>
    </row>
    <row r="66" spans="1:33" ht="12" customHeight="1" x14ac:dyDescent="0.2">
      <c r="A66" s="14" t="str">
        <f>IF(FILT_M=1,IF(AND(Settings!F40&lt;&gt;"",Settings!F40&lt;&gt;"--"),Settings!F40,""),
IF(FILT_M=2,IF(AND(Settings!H40&lt;&gt;"",Settings!H40&lt;&gt;"--"),Settings!H40,""),
IF(FILT_M=3,IF(AND(Settings!J40&lt;&gt;"",Settings!J40&lt;&gt;"--"),Settings!J40,""),
IF(FILT_M=4,IF(AND(Settings!L40&lt;&gt;"",Settings!L40&lt;&gt;"--"),Settings!L40,""),""))))</f>
        <v/>
      </c>
      <c r="B66" s="243" t="str">
        <f t="shared" ca="1" si="4"/>
        <v/>
      </c>
      <c r="C66" s="243" t="str">
        <f t="shared" ca="1" si="5"/>
        <v/>
      </c>
      <c r="D66" s="143" t="str">
        <f t="shared" ca="1" si="19"/>
        <v/>
      </c>
      <c r="E66" s="144" t="str">
        <f t="shared" ca="1" si="7"/>
        <v/>
      </c>
      <c r="F66" s="144" t="str">
        <f t="shared" ca="1" si="8"/>
        <v/>
      </c>
      <c r="G66" s="145" t="str">
        <f t="shared" ca="1" si="18"/>
        <v/>
      </c>
      <c r="H66" s="214"/>
      <c r="I66" s="44"/>
      <c r="K66" s="209" t="str">
        <f>IF(AND(Settings!C40&lt;&gt;"",Settings!C40&lt;&gt;"--"),Settings!C40,"")</f>
        <v/>
      </c>
      <c r="L66" s="210"/>
      <c r="M66" s="243" t="str">
        <f t="shared" ca="1" si="9"/>
        <v/>
      </c>
      <c r="N66" s="244" t="str">
        <f t="shared" ca="1" si="10"/>
        <v/>
      </c>
      <c r="O66" s="143" t="str">
        <f t="shared" ca="1" si="11"/>
        <v/>
      </c>
      <c r="P66" s="243" t="str">
        <f t="shared" ca="1" si="12"/>
        <v/>
      </c>
      <c r="Q66" s="144" t="str">
        <f t="shared" ca="1" si="13"/>
        <v/>
      </c>
      <c r="R66" s="144" t="str">
        <f t="shared" ca="1" si="14"/>
        <v/>
      </c>
      <c r="S66" s="145" t="str">
        <f t="shared" ca="1" si="15"/>
        <v/>
      </c>
      <c r="Z66" s="157"/>
      <c r="AA66" s="157"/>
      <c r="AB66" s="36" t="str">
        <f>IF(Settings!C40&lt;&gt;"",Settings!C40,"")</f>
        <v/>
      </c>
      <c r="AC66" s="36" t="str">
        <f>IF(Settings!F40&lt;&gt;"",Settings!F40,"")</f>
        <v/>
      </c>
      <c r="AD66" s="36" t="str">
        <f>IF(Settings!H40&lt;&gt;"",Settings!H40,"")</f>
        <v/>
      </c>
      <c r="AE66" s="36" t="str">
        <f>IF(Settings!J40&lt;&gt;"",Settings!J40,"")</f>
        <v/>
      </c>
      <c r="AF66" s="36" t="str">
        <f>IF(Settings!L40&lt;&gt;"",Settings!L40,"")</f>
        <v/>
      </c>
      <c r="AG66" s="41" t="str">
        <f t="shared" si="20"/>
        <v/>
      </c>
    </row>
    <row r="67" spans="1:33" ht="12.75" customHeight="1" x14ac:dyDescent="0.2">
      <c r="A67" s="14" t="str">
        <f>IF(FILT_M=1,IF(AND(Settings!F41&lt;&gt;"",Settings!F41&lt;&gt;"--"),Settings!F41,""),
IF(FILT_M=2,IF(AND(Settings!H41&lt;&gt;"",Settings!H41&lt;&gt;"--"),Settings!H41,""),
IF(FILT_M=3,IF(AND(Settings!J41&lt;&gt;"",Settings!J41&lt;&gt;"--"),Settings!J41,""),
IF(FILT_M=4,IF(AND(Settings!L41&lt;&gt;"",Settings!L41&lt;&gt;"--"),Settings!L41,""),""))))</f>
        <v/>
      </c>
      <c r="B67" s="243" t="str">
        <f t="shared" ca="1" si="4"/>
        <v/>
      </c>
      <c r="C67" s="243" t="str">
        <f t="shared" ca="1" si="5"/>
        <v/>
      </c>
      <c r="D67" s="143" t="str">
        <f t="shared" ca="1" si="19"/>
        <v/>
      </c>
      <c r="E67" s="144" t="str">
        <f t="shared" ca="1" si="7"/>
        <v/>
      </c>
      <c r="F67" s="144" t="str">
        <f t="shared" ca="1" si="8"/>
        <v/>
      </c>
      <c r="G67" s="145" t="str">
        <f t="shared" ca="1" si="18"/>
        <v/>
      </c>
      <c r="H67" s="214"/>
      <c r="I67" s="44"/>
      <c r="K67" s="209" t="str">
        <f>IF(AND(Settings!C41&lt;&gt;"",Settings!C41&lt;&gt;"--"),Settings!C41,"")</f>
        <v/>
      </c>
      <c r="L67" s="210"/>
      <c r="M67" s="243" t="str">
        <f t="shared" ca="1" si="9"/>
        <v/>
      </c>
      <c r="N67" s="244" t="str">
        <f t="shared" ca="1" si="10"/>
        <v/>
      </c>
      <c r="O67" s="143" t="str">
        <f t="shared" ca="1" si="11"/>
        <v/>
      </c>
      <c r="P67" s="243" t="str">
        <f t="shared" ca="1" si="12"/>
        <v/>
      </c>
      <c r="Q67" s="144" t="str">
        <f t="shared" ca="1" si="13"/>
        <v/>
      </c>
      <c r="R67" s="144" t="str">
        <f t="shared" ca="1" si="14"/>
        <v/>
      </c>
      <c r="S67" s="145" t="str">
        <f t="shared" ca="1" si="15"/>
        <v/>
      </c>
      <c r="Z67" s="157"/>
      <c r="AA67" s="157"/>
      <c r="AB67" s="36" t="str">
        <f>IF(Settings!C41&lt;&gt;"",Settings!C41,"")</f>
        <v/>
      </c>
      <c r="AC67" s="36" t="str">
        <f>IF(Settings!F41&lt;&gt;"",Settings!F41,"")</f>
        <v/>
      </c>
      <c r="AD67" s="36" t="str">
        <f>IF(Settings!H41&lt;&gt;"",Settings!H41,"")</f>
        <v/>
      </c>
      <c r="AE67" s="36" t="str">
        <f>IF(Settings!J41&lt;&gt;"",Settings!J41,"")</f>
        <v/>
      </c>
      <c r="AF67" s="36" t="str">
        <f>IF(Settings!L41&lt;&gt;"",Settings!L41,"")</f>
        <v/>
      </c>
      <c r="AG67" s="41" t="str">
        <f t="shared" si="20"/>
        <v/>
      </c>
    </row>
    <row r="68" spans="1:33" ht="12.75" customHeight="1" x14ac:dyDescent="0.2">
      <c r="A68" s="14" t="str">
        <f>IF(FILT_M=1,IF(AND(Settings!F42&lt;&gt;"",Settings!F42&lt;&gt;"--"),Settings!F42,""),
IF(FILT_M=2,IF(AND(Settings!H42&lt;&gt;"",Settings!H42&lt;&gt;"--"),Settings!H42,""),
IF(FILT_M=3,IF(AND(Settings!J42&lt;&gt;"",Settings!J42&lt;&gt;"--"),Settings!J42,""),
IF(FILT_M=4,IF(AND(Settings!L42&lt;&gt;"",Settings!L42&lt;&gt;"--"),Settings!L42,""),""))))</f>
        <v/>
      </c>
      <c r="B68" s="243" t="str">
        <f t="shared" ca="1" si="4"/>
        <v/>
      </c>
      <c r="C68" s="243" t="str">
        <f t="shared" ca="1" si="5"/>
        <v/>
      </c>
      <c r="D68" s="143" t="str">
        <f t="shared" ca="1" si="19"/>
        <v/>
      </c>
      <c r="E68" s="144" t="str">
        <f t="shared" ca="1" si="7"/>
        <v/>
      </c>
      <c r="F68" s="144" t="str">
        <f t="shared" ca="1" si="8"/>
        <v/>
      </c>
      <c r="G68" s="145" t="str">
        <f t="shared" ca="1" si="18"/>
        <v/>
      </c>
      <c r="H68" s="214"/>
      <c r="I68" s="44"/>
      <c r="K68" s="209" t="str">
        <f>IF(AND(Settings!C42&lt;&gt;"",Settings!C42&lt;&gt;"--"),Settings!C42,"")</f>
        <v/>
      </c>
      <c r="L68" s="210"/>
      <c r="M68" s="243" t="str">
        <f t="shared" ca="1" si="9"/>
        <v/>
      </c>
      <c r="N68" s="244" t="str">
        <f t="shared" ca="1" si="10"/>
        <v/>
      </c>
      <c r="O68" s="143" t="str">
        <f t="shared" ca="1" si="11"/>
        <v/>
      </c>
      <c r="P68" s="243" t="str">
        <f t="shared" ca="1" si="12"/>
        <v/>
      </c>
      <c r="Q68" s="144" t="str">
        <f t="shared" ca="1" si="13"/>
        <v/>
      </c>
      <c r="R68" s="144" t="str">
        <f t="shared" ca="1" si="14"/>
        <v/>
      </c>
      <c r="S68" s="145" t="str">
        <f t="shared" ca="1" si="15"/>
        <v/>
      </c>
      <c r="Z68" s="157"/>
      <c r="AA68" s="157"/>
      <c r="AB68" s="36" t="str">
        <f>IF(Settings!C42&lt;&gt;"",Settings!C42,"")</f>
        <v/>
      </c>
      <c r="AC68" s="36" t="str">
        <f>IF(Settings!F42&lt;&gt;"",Settings!F42,"")</f>
        <v/>
      </c>
      <c r="AD68" s="36" t="str">
        <f>IF(Settings!H42&lt;&gt;"",Settings!H42,"")</f>
        <v/>
      </c>
      <c r="AE68" s="36" t="str">
        <f>IF(Settings!J42&lt;&gt;"",Settings!J42,"")</f>
        <v/>
      </c>
      <c r="AF68" s="36" t="str">
        <f>IF(Settings!L42&lt;&gt;"",Settings!L42,"")</f>
        <v/>
      </c>
      <c r="AG68" s="41" t="str">
        <f t="shared" si="20"/>
        <v/>
      </c>
    </row>
    <row r="69" spans="1:33" ht="12" customHeight="1" x14ac:dyDescent="0.2">
      <c r="A69" s="14" t="str">
        <f>IF(FILT_M=1,IF(AND(Settings!F43&lt;&gt;"",Settings!F43&lt;&gt;"--"),Settings!F43,""),
IF(FILT_M=2,IF(AND(Settings!H43&lt;&gt;"",Settings!H43&lt;&gt;"--"),Settings!H43,""),
IF(FILT_M=3,IF(AND(Settings!J43&lt;&gt;"",Settings!J43&lt;&gt;"--"),Settings!J43,""),
IF(FILT_M=4,IF(AND(Settings!L43&lt;&gt;"",Settings!L43&lt;&gt;"--"),Settings!L43,""),""))))</f>
        <v/>
      </c>
      <c r="B69" s="243" t="str">
        <f t="shared" ca="1" si="4"/>
        <v/>
      </c>
      <c r="C69" s="243" t="str">
        <f t="shared" ca="1" si="5"/>
        <v/>
      </c>
      <c r="D69" s="143" t="str">
        <f t="shared" ca="1" si="19"/>
        <v/>
      </c>
      <c r="E69" s="144" t="str">
        <f t="shared" ca="1" si="7"/>
        <v/>
      </c>
      <c r="F69" s="144" t="str">
        <f t="shared" ca="1" si="8"/>
        <v/>
      </c>
      <c r="G69" s="145" t="str">
        <f t="shared" ca="1" si="18"/>
        <v/>
      </c>
      <c r="H69" s="214"/>
      <c r="I69" s="44"/>
      <c r="K69" s="209" t="str">
        <f>IF(AND(Settings!C43&lt;&gt;"",Settings!C43&lt;&gt;"--"),Settings!C43,"")</f>
        <v/>
      </c>
      <c r="L69" s="210"/>
      <c r="M69" s="243" t="str">
        <f t="shared" ca="1" si="9"/>
        <v/>
      </c>
      <c r="N69" s="244" t="str">
        <f t="shared" ca="1" si="10"/>
        <v/>
      </c>
      <c r="O69" s="143" t="str">
        <f t="shared" ca="1" si="11"/>
        <v/>
      </c>
      <c r="P69" s="243" t="str">
        <f t="shared" ca="1" si="12"/>
        <v/>
      </c>
      <c r="Q69" s="144" t="str">
        <f t="shared" ca="1" si="13"/>
        <v/>
      </c>
      <c r="R69" s="144" t="str">
        <f t="shared" ca="1" si="14"/>
        <v/>
      </c>
      <c r="S69" s="145" t="str">
        <f t="shared" ca="1" si="15"/>
        <v/>
      </c>
      <c r="Z69" s="157"/>
      <c r="AA69" s="157"/>
      <c r="AB69" s="36" t="str">
        <f>IF(Settings!C43&lt;&gt;"",Settings!C43,"")</f>
        <v/>
      </c>
      <c r="AC69" s="36" t="str">
        <f>IF(Settings!F43&lt;&gt;"",Settings!F43,"")</f>
        <v/>
      </c>
      <c r="AD69" s="36" t="str">
        <f>IF(Settings!H43&lt;&gt;"",Settings!H43,"")</f>
        <v/>
      </c>
      <c r="AE69" s="36" t="str">
        <f>IF(Settings!J43&lt;&gt;"",Settings!J43,"")</f>
        <v/>
      </c>
      <c r="AF69" s="36" t="str">
        <f>IF(Settings!L43&lt;&gt;"",Settings!L43,"")</f>
        <v/>
      </c>
      <c r="AG69" s="41" t="str">
        <f t="shared" si="20"/>
        <v/>
      </c>
    </row>
    <row r="70" spans="1:33" x14ac:dyDescent="0.2">
      <c r="A70" s="14" t="str">
        <f>IF(FILT_M=1,IF(AND(Settings!F44&lt;&gt;"",Settings!F44&lt;&gt;"--"),Settings!F44,""),
IF(FILT_M=2,IF(AND(Settings!H44&lt;&gt;"",Settings!H44&lt;&gt;"--"),Settings!H44,""),
IF(FILT_M=3,IF(AND(Settings!J44&lt;&gt;"",Settings!J44&lt;&gt;"--"),Settings!J44,""),
IF(FILT_M=4,IF(AND(Settings!L44&lt;&gt;"",Settings!L44&lt;&gt;"--"),Settings!L44,""),""))))</f>
        <v/>
      </c>
      <c r="B70" s="243" t="str">
        <f t="shared" ca="1" si="4"/>
        <v/>
      </c>
      <c r="C70" s="243" t="str">
        <f t="shared" ca="1" si="5"/>
        <v/>
      </c>
      <c r="D70" s="143" t="str">
        <f t="shared" ca="1" si="19"/>
        <v/>
      </c>
      <c r="E70" s="144" t="str">
        <f t="shared" ca="1" si="7"/>
        <v/>
      </c>
      <c r="F70" s="144" t="str">
        <f t="shared" ca="1" si="8"/>
        <v/>
      </c>
      <c r="G70" s="145" t="str">
        <f t="shared" ca="1" si="18"/>
        <v/>
      </c>
      <c r="H70" s="214"/>
      <c r="I70" s="44"/>
      <c r="K70" s="209" t="str">
        <f>IF(AND(Settings!C44&lt;&gt;"",Settings!C44&lt;&gt;"--"),Settings!C44,"")</f>
        <v/>
      </c>
      <c r="L70" s="210"/>
      <c r="M70" s="243" t="str">
        <f t="shared" ca="1" si="9"/>
        <v/>
      </c>
      <c r="N70" s="244" t="str">
        <f t="shared" ca="1" si="10"/>
        <v/>
      </c>
      <c r="O70" s="143" t="str">
        <f t="shared" ca="1" si="11"/>
        <v/>
      </c>
      <c r="P70" s="243" t="str">
        <f t="shared" ca="1" si="12"/>
        <v/>
      </c>
      <c r="Q70" s="144" t="str">
        <f t="shared" ca="1" si="13"/>
        <v/>
      </c>
      <c r="R70" s="144" t="str">
        <f t="shared" ca="1" si="14"/>
        <v/>
      </c>
      <c r="S70" s="145" t="str">
        <f t="shared" ca="1" si="15"/>
        <v/>
      </c>
      <c r="Z70" s="157"/>
      <c r="AA70" s="157"/>
      <c r="AB70" s="36" t="str">
        <f>IF(Settings!C44&lt;&gt;"",Settings!C44,"")</f>
        <v/>
      </c>
      <c r="AC70" s="36" t="str">
        <f>IF(Settings!F44&lt;&gt;"",Settings!F44,"")</f>
        <v/>
      </c>
      <c r="AD70" s="36" t="str">
        <f>IF(Settings!H44&lt;&gt;"",Settings!H44,"")</f>
        <v/>
      </c>
      <c r="AE70" s="36" t="str">
        <f>IF(Settings!J44&lt;&gt;"",Settings!J44,"")</f>
        <v/>
      </c>
      <c r="AF70" s="36" t="str">
        <f>IF(Settings!L44&lt;&gt;"",Settings!L44,"")</f>
        <v/>
      </c>
      <c r="AG70" s="41" t="str">
        <f t="shared" si="20"/>
        <v/>
      </c>
    </row>
    <row r="71" spans="1:33" x14ac:dyDescent="0.2">
      <c r="A71" s="14" t="str">
        <f>IF(FILT_M=1,IF(AND(Settings!F45&lt;&gt;"",Settings!F45&lt;&gt;"--"),Settings!F45,""),
IF(FILT_M=2,IF(AND(Settings!H45&lt;&gt;"",Settings!H45&lt;&gt;"--"),Settings!H45,""),
IF(FILT_M=3,IF(AND(Settings!J45&lt;&gt;"",Settings!J45&lt;&gt;"--"),Settings!J45,""),
IF(FILT_M=4,IF(AND(Settings!L45&lt;&gt;"",Settings!L45&lt;&gt;"--"),Settings!L45,""),""))))</f>
        <v/>
      </c>
      <c r="B71" s="243" t="str">
        <f t="shared" ca="1" si="4"/>
        <v/>
      </c>
      <c r="C71" s="243" t="str">
        <f t="shared" ca="1" si="5"/>
        <v/>
      </c>
      <c r="D71" s="143" t="str">
        <f t="shared" ca="1" si="19"/>
        <v/>
      </c>
      <c r="E71" s="144" t="str">
        <f t="shared" ca="1" si="7"/>
        <v/>
      </c>
      <c r="F71" s="144" t="str">
        <f t="shared" ca="1" si="8"/>
        <v/>
      </c>
      <c r="G71" s="145" t="str">
        <f t="shared" ca="1" si="18"/>
        <v/>
      </c>
      <c r="H71" s="214"/>
      <c r="I71" s="44"/>
      <c r="K71" s="209" t="str">
        <f>IF(AND(Settings!C45&lt;&gt;"",Settings!C45&lt;&gt;"--"),Settings!C45,"")</f>
        <v/>
      </c>
      <c r="L71" s="210"/>
      <c r="M71" s="243" t="str">
        <f t="shared" ca="1" si="9"/>
        <v/>
      </c>
      <c r="N71" s="244" t="str">
        <f t="shared" ca="1" si="10"/>
        <v/>
      </c>
      <c r="O71" s="143" t="str">
        <f t="shared" ca="1" si="11"/>
        <v/>
      </c>
      <c r="P71" s="243" t="str">
        <f t="shared" ca="1" si="12"/>
        <v/>
      </c>
      <c r="Q71" s="144" t="str">
        <f t="shared" ca="1" si="13"/>
        <v/>
      </c>
      <c r="R71" s="144" t="str">
        <f t="shared" ca="1" si="14"/>
        <v/>
      </c>
      <c r="S71" s="145" t="str">
        <f t="shared" ca="1" si="15"/>
        <v/>
      </c>
      <c r="Z71" s="157"/>
      <c r="AA71" s="157"/>
      <c r="AB71" s="36" t="str">
        <f>IF(Settings!C45&lt;&gt;"",Settings!C45,"")</f>
        <v/>
      </c>
      <c r="AC71" s="36" t="str">
        <f>IF(Settings!F45&lt;&gt;"",Settings!F45,"")</f>
        <v/>
      </c>
      <c r="AD71" s="36" t="str">
        <f>IF(Settings!H45&lt;&gt;"",Settings!H45,"")</f>
        <v/>
      </c>
      <c r="AE71" s="36" t="str">
        <f>IF(Settings!J45&lt;&gt;"",Settings!J45,"")</f>
        <v/>
      </c>
      <c r="AF71" s="36" t="str">
        <f>IF(Settings!L45&lt;&gt;"",Settings!L45,"")</f>
        <v/>
      </c>
      <c r="AG71" s="41" t="str">
        <f t="shared" si="20"/>
        <v/>
      </c>
    </row>
    <row r="72" spans="1:33" ht="12" customHeight="1" x14ac:dyDescent="0.2">
      <c r="A72" s="14" t="str">
        <f>IF(FILT_M=1,IF(AND(Settings!F46&lt;&gt;"",Settings!F46&lt;&gt;"--"),Settings!F46,""),
IF(FILT_M=2,IF(AND(Settings!H46&lt;&gt;"",Settings!H46&lt;&gt;"--"),Settings!H46,""),
IF(FILT_M=3,IF(AND(Settings!J46&lt;&gt;"",Settings!J46&lt;&gt;"--"),Settings!J46,""),
IF(FILT_M=4,IF(AND(Settings!L46&lt;&gt;"",Settings!L46&lt;&gt;"--"),Settings!L46,""),""))))</f>
        <v/>
      </c>
      <c r="B72" s="243" t="str">
        <f t="shared" ca="1" si="4"/>
        <v/>
      </c>
      <c r="C72" s="243" t="str">
        <f t="shared" ca="1" si="5"/>
        <v/>
      </c>
      <c r="D72" s="143" t="str">
        <f t="shared" ca="1" si="19"/>
        <v/>
      </c>
      <c r="E72" s="144" t="str">
        <f t="shared" ca="1" si="7"/>
        <v/>
      </c>
      <c r="F72" s="144" t="str">
        <f t="shared" ca="1" si="8"/>
        <v/>
      </c>
      <c r="G72" s="145" t="str">
        <f t="shared" ca="1" si="18"/>
        <v/>
      </c>
      <c r="H72" s="214"/>
      <c r="I72" s="44"/>
      <c r="K72" s="209" t="str">
        <f>IF(AND(Settings!C46&lt;&gt;"",Settings!C46&lt;&gt;"--"),Settings!C46,"")</f>
        <v/>
      </c>
      <c r="L72" s="210"/>
      <c r="M72" s="243" t="str">
        <f t="shared" ca="1" si="9"/>
        <v/>
      </c>
      <c r="N72" s="244" t="str">
        <f t="shared" ca="1" si="10"/>
        <v/>
      </c>
      <c r="O72" s="143" t="str">
        <f t="shared" ca="1" si="11"/>
        <v/>
      </c>
      <c r="P72" s="243" t="str">
        <f t="shared" ca="1" si="12"/>
        <v/>
      </c>
      <c r="Q72" s="144" t="str">
        <f t="shared" ca="1" si="13"/>
        <v/>
      </c>
      <c r="R72" s="144" t="str">
        <f t="shared" ca="1" si="14"/>
        <v/>
      </c>
      <c r="S72" s="145" t="str">
        <f t="shared" ca="1" si="15"/>
        <v/>
      </c>
      <c r="Z72" s="157"/>
      <c r="AA72" s="157"/>
      <c r="AB72" s="36" t="str">
        <f>IF(Settings!C46&lt;&gt;"",Settings!C46,"")</f>
        <v/>
      </c>
      <c r="AC72" s="36" t="str">
        <f>IF(Settings!F46&lt;&gt;"",Settings!F46,"")</f>
        <v/>
      </c>
      <c r="AD72" s="36" t="str">
        <f>IF(Settings!H46&lt;&gt;"",Settings!H46,"")</f>
        <v/>
      </c>
      <c r="AE72" s="36" t="str">
        <f>IF(Settings!J46&lt;&gt;"",Settings!J46,"")</f>
        <v/>
      </c>
      <c r="AF72" s="36" t="str">
        <f>IF(Settings!L46&lt;&gt;"",Settings!L46,"")</f>
        <v/>
      </c>
      <c r="AG72" s="41" t="str">
        <f t="shared" si="20"/>
        <v/>
      </c>
    </row>
    <row r="73" spans="1:33" x14ac:dyDescent="0.2">
      <c r="A73" s="14" t="str">
        <f>IF(FILT_M=1,IF(AND(Settings!F47&lt;&gt;"",Settings!F47&lt;&gt;"--"),Settings!F47,""),
IF(FILT_M=2,IF(AND(Settings!H47&lt;&gt;"",Settings!H47&lt;&gt;"--"),Settings!H47,""),
IF(FILT_M=3,IF(AND(Settings!J47&lt;&gt;"",Settings!J47&lt;&gt;"--"),Settings!J47,""),
IF(FILT_M=4,IF(AND(Settings!L47&lt;&gt;"",Settings!L47&lt;&gt;"--"),Settings!L47,""),""))))</f>
        <v/>
      </c>
      <c r="B73" s="243" t="str">
        <f t="shared" ca="1" si="4"/>
        <v/>
      </c>
      <c r="C73" s="243" t="str">
        <f t="shared" ca="1" si="5"/>
        <v/>
      </c>
      <c r="D73" s="143" t="str">
        <f t="shared" ca="1" si="19"/>
        <v/>
      </c>
      <c r="E73" s="144" t="str">
        <f t="shared" ca="1" si="7"/>
        <v/>
      </c>
      <c r="F73" s="144" t="str">
        <f t="shared" ca="1" si="8"/>
        <v/>
      </c>
      <c r="G73" s="145" t="str">
        <f t="shared" ca="1" si="18"/>
        <v/>
      </c>
      <c r="H73" s="214"/>
      <c r="I73" s="44"/>
      <c r="K73" s="209" t="str">
        <f>IF(AND(Settings!C47&lt;&gt;"",Settings!C47&lt;&gt;"--"),Settings!C47,"")</f>
        <v/>
      </c>
      <c r="L73" s="210"/>
      <c r="M73" s="243" t="str">
        <f t="shared" ca="1" si="9"/>
        <v/>
      </c>
      <c r="N73" s="244" t="str">
        <f t="shared" ca="1" si="10"/>
        <v/>
      </c>
      <c r="O73" s="143" t="str">
        <f t="shared" ca="1" si="11"/>
        <v/>
      </c>
      <c r="P73" s="243" t="str">
        <f t="shared" ca="1" si="12"/>
        <v/>
      </c>
      <c r="Q73" s="144" t="str">
        <f t="shared" ca="1" si="13"/>
        <v/>
      </c>
      <c r="R73" s="144" t="str">
        <f t="shared" ca="1" si="14"/>
        <v/>
      </c>
      <c r="S73" s="145" t="str">
        <f t="shared" ca="1" si="15"/>
        <v/>
      </c>
      <c r="Z73" s="157"/>
      <c r="AA73" s="157"/>
      <c r="AB73" s="36" t="str">
        <f>IF(Settings!C47&lt;&gt;"",Settings!C47,"")</f>
        <v/>
      </c>
      <c r="AC73" s="36" t="str">
        <f>IF(Settings!F47&lt;&gt;"",Settings!F47,"")</f>
        <v/>
      </c>
      <c r="AD73" s="36" t="str">
        <f>IF(Settings!H47&lt;&gt;"",Settings!H47,"")</f>
        <v/>
      </c>
      <c r="AE73" s="36" t="str">
        <f>IF(Settings!J47&lt;&gt;"",Settings!J47,"")</f>
        <v/>
      </c>
      <c r="AF73" s="36" t="str">
        <f>IF(Settings!L47&lt;&gt;"",Settings!L47,"")</f>
        <v/>
      </c>
      <c r="AG73" s="41" t="str">
        <f t="shared" si="20"/>
        <v/>
      </c>
    </row>
    <row r="74" spans="1:33" x14ac:dyDescent="0.2">
      <c r="A74" s="14" t="str">
        <f>IF(FILT_M=1,IF(AND(Settings!F48&lt;&gt;"",Settings!F48&lt;&gt;"--"),Settings!F48,""),
IF(FILT_M=2,IF(AND(Settings!H48&lt;&gt;"",Settings!H48&lt;&gt;"--"),Settings!H48,""),
IF(FILT_M=3,IF(AND(Settings!J48&lt;&gt;"",Settings!J48&lt;&gt;"--"),Settings!J48,""),
IF(FILT_M=4,IF(AND(Settings!L48&lt;&gt;"",Settings!L48&lt;&gt;"--"),Settings!L48,""),""))))</f>
        <v/>
      </c>
      <c r="B74" s="243" t="str">
        <f t="shared" ca="1" si="4"/>
        <v/>
      </c>
      <c r="C74" s="243" t="str">
        <f t="shared" ca="1" si="5"/>
        <v/>
      </c>
      <c r="D74" s="143" t="str">
        <f t="shared" ca="1" si="19"/>
        <v/>
      </c>
      <c r="E74" s="144" t="str">
        <f t="shared" ca="1" si="7"/>
        <v/>
      </c>
      <c r="F74" s="144" t="str">
        <f t="shared" ca="1" si="8"/>
        <v/>
      </c>
      <c r="G74" s="145" t="str">
        <f t="shared" ca="1" si="18"/>
        <v/>
      </c>
      <c r="H74" s="214"/>
      <c r="I74" s="44"/>
      <c r="K74" s="209" t="str">
        <f>IF(AND(Settings!C48&lt;&gt;"",Settings!C48&lt;&gt;"--"),Settings!C48,"")</f>
        <v/>
      </c>
      <c r="L74" s="210"/>
      <c r="M74" s="243" t="str">
        <f t="shared" ca="1" si="9"/>
        <v/>
      </c>
      <c r="N74" s="244" t="str">
        <f t="shared" ca="1" si="10"/>
        <v/>
      </c>
      <c r="O74" s="143" t="str">
        <f t="shared" ca="1" si="11"/>
        <v/>
      </c>
      <c r="P74" s="243" t="str">
        <f t="shared" ca="1" si="12"/>
        <v/>
      </c>
      <c r="Q74" s="144" t="str">
        <f t="shared" ca="1" si="13"/>
        <v/>
      </c>
      <c r="R74" s="144" t="str">
        <f t="shared" ca="1" si="14"/>
        <v/>
      </c>
      <c r="S74" s="145" t="str">
        <f t="shared" ca="1" si="15"/>
        <v/>
      </c>
      <c r="Z74" s="157"/>
      <c r="AA74" s="157"/>
      <c r="AB74" s="36" t="str">
        <f>IF(Settings!C48&lt;&gt;"",Settings!C48,"")</f>
        <v/>
      </c>
      <c r="AC74" s="36" t="str">
        <f>IF(Settings!F48&lt;&gt;"",Settings!F48,"")</f>
        <v/>
      </c>
      <c r="AD74" s="36" t="str">
        <f>IF(Settings!H48&lt;&gt;"",Settings!H48,"")</f>
        <v/>
      </c>
      <c r="AE74" s="36" t="str">
        <f>IF(Settings!J48&lt;&gt;"",Settings!J48,"")</f>
        <v/>
      </c>
      <c r="AF74" s="36" t="str">
        <f>IF(Settings!L48&lt;&gt;"",Settings!L48,"")</f>
        <v/>
      </c>
      <c r="AG74" s="41" t="str">
        <f t="shared" si="20"/>
        <v/>
      </c>
    </row>
    <row r="75" spans="1:33" x14ac:dyDescent="0.2">
      <c r="A75" s="14" t="str">
        <f>IF(FILT_M=1,IF(AND(Settings!F49&lt;&gt;"",Settings!F49&lt;&gt;"--"),Settings!F49,""),
IF(FILT_M=2,IF(AND(Settings!H49&lt;&gt;"",Settings!H49&lt;&gt;"--"),Settings!H49,""),
IF(FILT_M=3,IF(AND(Settings!J49&lt;&gt;"",Settings!J49&lt;&gt;"--"),Settings!J49,""),
IF(FILT_M=4,IF(AND(Settings!L49&lt;&gt;"",Settings!L49&lt;&gt;"--"),Settings!L49,""),""))))</f>
        <v/>
      </c>
      <c r="B75" s="243" t="str">
        <f t="shared" ca="1" si="4"/>
        <v/>
      </c>
      <c r="C75" s="243" t="str">
        <f t="shared" ca="1" si="5"/>
        <v/>
      </c>
      <c r="D75" s="143" t="str">
        <f t="shared" ca="1" si="19"/>
        <v/>
      </c>
      <c r="E75" s="144" t="str">
        <f t="shared" ca="1" si="7"/>
        <v/>
      </c>
      <c r="F75" s="144" t="str">
        <f t="shared" ca="1" si="8"/>
        <v/>
      </c>
      <c r="G75" s="145" t="str">
        <f t="shared" ca="1" si="18"/>
        <v/>
      </c>
      <c r="H75" s="214"/>
      <c r="I75" s="44"/>
      <c r="K75" s="209" t="str">
        <f>IF(AND(Settings!C49&lt;&gt;"",Settings!C49&lt;&gt;"--"),Settings!C49,"")</f>
        <v/>
      </c>
      <c r="L75" s="210"/>
      <c r="M75" s="243" t="str">
        <f t="shared" ca="1" si="9"/>
        <v/>
      </c>
      <c r="N75" s="244" t="str">
        <f t="shared" ca="1" si="10"/>
        <v/>
      </c>
      <c r="O75" s="143" t="str">
        <f t="shared" ca="1" si="11"/>
        <v/>
      </c>
      <c r="P75" s="243" t="str">
        <f t="shared" ca="1" si="12"/>
        <v/>
      </c>
      <c r="Q75" s="144" t="str">
        <f t="shared" ca="1" si="13"/>
        <v/>
      </c>
      <c r="R75" s="144" t="str">
        <f t="shared" ca="1" si="14"/>
        <v/>
      </c>
      <c r="S75" s="145" t="str">
        <f t="shared" ca="1" si="15"/>
        <v/>
      </c>
      <c r="Z75" s="157"/>
      <c r="AA75" s="157"/>
      <c r="AB75" s="36" t="str">
        <f>IF(Settings!C49&lt;&gt;"",Settings!C49,"")</f>
        <v/>
      </c>
      <c r="AC75" s="36" t="str">
        <f>IF(Settings!F49&lt;&gt;"",Settings!F49,"")</f>
        <v/>
      </c>
      <c r="AD75" s="36" t="str">
        <f>IF(Settings!H49&lt;&gt;"",Settings!H49,"")</f>
        <v/>
      </c>
      <c r="AE75" s="36" t="str">
        <f>IF(Settings!J49&lt;&gt;"",Settings!J49,"")</f>
        <v/>
      </c>
      <c r="AF75" s="36" t="str">
        <f>IF(Settings!L49&lt;&gt;"",Settings!L49,"")</f>
        <v/>
      </c>
      <c r="AG75" s="41" t="str">
        <f t="shared" si="20"/>
        <v/>
      </c>
    </row>
    <row r="76" spans="1:33" x14ac:dyDescent="0.2">
      <c r="A76" s="14" t="str">
        <f>IF(FILT_M=1,IF(AND(Settings!F50&lt;&gt;"",Settings!F50&lt;&gt;"--"),Settings!F50,""),
IF(FILT_M=2,IF(AND(Settings!H50&lt;&gt;"",Settings!H50&lt;&gt;"--"),Settings!H50,""),
IF(FILT_M=3,IF(AND(Settings!J50&lt;&gt;"",Settings!J50&lt;&gt;"--"),Settings!J50,""),
IF(FILT_M=4,IF(AND(Settings!L50&lt;&gt;"",Settings!L50&lt;&gt;"--"),Settings!L50,""),""))))</f>
        <v/>
      </c>
      <c r="B76" s="243" t="str">
        <f t="shared" ca="1" si="4"/>
        <v/>
      </c>
      <c r="C76" s="243" t="str">
        <f t="shared" ca="1" si="5"/>
        <v/>
      </c>
      <c r="D76" s="143" t="str">
        <f t="shared" ca="1" si="19"/>
        <v/>
      </c>
      <c r="E76" s="144" t="str">
        <f t="shared" ca="1" si="7"/>
        <v/>
      </c>
      <c r="F76" s="144" t="str">
        <f t="shared" ca="1" si="8"/>
        <v/>
      </c>
      <c r="G76" s="145" t="str">
        <f t="shared" ca="1" si="18"/>
        <v/>
      </c>
      <c r="H76" s="214"/>
      <c r="I76" s="44"/>
      <c r="K76" s="209" t="str">
        <f>IF(AND(Settings!C50&lt;&gt;"",Settings!C50&lt;&gt;"--"),Settings!C50,"")</f>
        <v/>
      </c>
      <c r="L76" s="210"/>
      <c r="M76" s="243" t="str">
        <f t="shared" ca="1" si="9"/>
        <v/>
      </c>
      <c r="N76" s="244" t="str">
        <f t="shared" ca="1" si="10"/>
        <v/>
      </c>
      <c r="O76" s="143" t="str">
        <f t="shared" ca="1" si="11"/>
        <v/>
      </c>
      <c r="P76" s="243" t="str">
        <f t="shared" ca="1" si="12"/>
        <v/>
      </c>
      <c r="Q76" s="144" t="str">
        <f t="shared" ca="1" si="13"/>
        <v/>
      </c>
      <c r="R76" s="144" t="str">
        <f t="shared" ca="1" si="14"/>
        <v/>
      </c>
      <c r="S76" s="145" t="str">
        <f t="shared" ca="1" si="15"/>
        <v/>
      </c>
      <c r="Z76" s="157"/>
      <c r="AA76" s="157"/>
      <c r="AB76" s="36" t="str">
        <f>IF(Settings!C50&lt;&gt;"",Settings!C50,"")</f>
        <v/>
      </c>
      <c r="AC76" s="36" t="str">
        <f>IF(Settings!F50&lt;&gt;"",Settings!F50,"")</f>
        <v/>
      </c>
      <c r="AD76" s="36" t="str">
        <f>IF(Settings!H50&lt;&gt;"",Settings!H50,"")</f>
        <v/>
      </c>
      <c r="AE76" s="36" t="str">
        <f>IF(Settings!J50&lt;&gt;"",Settings!J50,"")</f>
        <v/>
      </c>
      <c r="AF76" s="36" t="str">
        <f>IF(Settings!L50&lt;&gt;"",Settings!L50,"")</f>
        <v/>
      </c>
      <c r="AG76" s="41" t="str">
        <f t="shared" si="20"/>
        <v/>
      </c>
    </row>
    <row r="77" spans="1:33" ht="12" customHeight="1" x14ac:dyDescent="0.2">
      <c r="A77" s="14" t="str">
        <f>IF(FILT_M=1,IF(AND(Settings!F51&lt;&gt;"",Settings!F51&lt;&gt;"--"),Settings!F51,""),
IF(FILT_M=2,IF(AND(Settings!H51&lt;&gt;"",Settings!H51&lt;&gt;"--"),Settings!H51,""),
IF(FILT_M=3,IF(AND(Settings!J51&lt;&gt;"",Settings!J51&lt;&gt;"--"),Settings!J51,""),
IF(FILT_M=4,IF(AND(Settings!L51&lt;&gt;"",Settings!L51&lt;&gt;"--"),Settings!L51,""),""))))</f>
        <v/>
      </c>
      <c r="B77" s="243" t="str">
        <f t="shared" ca="1" si="4"/>
        <v/>
      </c>
      <c r="C77" s="243" t="str">
        <f t="shared" ca="1" si="5"/>
        <v/>
      </c>
      <c r="D77" s="143" t="str">
        <f t="shared" ca="1" si="19"/>
        <v/>
      </c>
      <c r="E77" s="144" t="str">
        <f t="shared" ca="1" si="7"/>
        <v/>
      </c>
      <c r="F77" s="144" t="str">
        <f t="shared" ca="1" si="8"/>
        <v/>
      </c>
      <c r="G77" s="145" t="str">
        <f t="shared" ca="1" si="18"/>
        <v/>
      </c>
      <c r="H77" s="214"/>
      <c r="I77" s="44"/>
      <c r="K77" s="209" t="str">
        <f>IF(AND(Settings!C51&lt;&gt;"",Settings!C51&lt;&gt;"--"),Settings!C51,"")</f>
        <v/>
      </c>
      <c r="L77" s="210"/>
      <c r="M77" s="243" t="str">
        <f t="shared" ca="1" si="9"/>
        <v/>
      </c>
      <c r="N77" s="244" t="str">
        <f t="shared" ca="1" si="10"/>
        <v/>
      </c>
      <c r="O77" s="143" t="str">
        <f t="shared" ca="1" si="11"/>
        <v/>
      </c>
      <c r="P77" s="243" t="str">
        <f t="shared" ca="1" si="12"/>
        <v/>
      </c>
      <c r="Q77" s="144" t="str">
        <f t="shared" ca="1" si="13"/>
        <v/>
      </c>
      <c r="R77" s="144" t="str">
        <f t="shared" ca="1" si="14"/>
        <v/>
      </c>
      <c r="S77" s="145" t="str">
        <f t="shared" ca="1" si="15"/>
        <v/>
      </c>
      <c r="Z77" s="157"/>
      <c r="AA77" s="157"/>
      <c r="AB77" s="36" t="str">
        <f>IF(Settings!C51&lt;&gt;"",Settings!C51,"")</f>
        <v/>
      </c>
      <c r="AC77" s="36" t="str">
        <f>IF(Settings!F51&lt;&gt;"",Settings!F51,"")</f>
        <v/>
      </c>
      <c r="AD77" s="36" t="str">
        <f>IF(Settings!H51&lt;&gt;"",Settings!H51,"")</f>
        <v/>
      </c>
      <c r="AE77" s="36" t="str">
        <f>IF(Settings!J51&lt;&gt;"",Settings!J51,"")</f>
        <v/>
      </c>
      <c r="AF77" s="36" t="str">
        <f>IF(Settings!L51&lt;&gt;"",Settings!L51,"")</f>
        <v/>
      </c>
      <c r="AG77" s="41" t="str">
        <f t="shared" si="20"/>
        <v/>
      </c>
    </row>
    <row r="78" spans="1:33" ht="12" customHeight="1" x14ac:dyDescent="0.2">
      <c r="A78" s="14" t="str">
        <f>IF(FILT_M=1,IF(AND(Settings!F52&lt;&gt;"",Settings!F52&lt;&gt;"--"),Settings!F52,""),
IF(FILT_M=2,IF(AND(Settings!H52&lt;&gt;"",Settings!H52&lt;&gt;"--"),Settings!H52,""),
IF(FILT_M=3,IF(AND(Settings!J52&lt;&gt;"",Settings!J52&lt;&gt;"--"),Settings!J52,""),
IF(FILT_M=4,IF(AND(Settings!L52&lt;&gt;"",Settings!L52&lt;&gt;"--"),Settings!L52,""),""))))</f>
        <v/>
      </c>
      <c r="B78" s="243" t="str">
        <f t="shared" ca="1" si="4"/>
        <v/>
      </c>
      <c r="C78" s="243" t="str">
        <f t="shared" ca="1" si="5"/>
        <v/>
      </c>
      <c r="D78" s="143" t="str">
        <f t="shared" ca="1" si="19"/>
        <v/>
      </c>
      <c r="E78" s="144" t="str">
        <f t="shared" ca="1" si="7"/>
        <v/>
      </c>
      <c r="F78" s="144" t="str">
        <f t="shared" ca="1" si="8"/>
        <v/>
      </c>
      <c r="G78" s="145" t="str">
        <f t="shared" ca="1" si="18"/>
        <v/>
      </c>
      <c r="H78" s="214"/>
      <c r="I78" s="44"/>
      <c r="K78" s="209" t="str">
        <f>IF(AND(Settings!C52&lt;&gt;"",Settings!C52&lt;&gt;"--"),Settings!C52,"")</f>
        <v/>
      </c>
      <c r="L78" s="210"/>
      <c r="M78" s="243" t="str">
        <f t="shared" ca="1" si="9"/>
        <v/>
      </c>
      <c r="N78" s="244" t="str">
        <f t="shared" ca="1" si="10"/>
        <v/>
      </c>
      <c r="O78" s="143" t="str">
        <f t="shared" ca="1" si="11"/>
        <v/>
      </c>
      <c r="P78" s="243" t="str">
        <f t="shared" ca="1" si="12"/>
        <v/>
      </c>
      <c r="Q78" s="144" t="str">
        <f t="shared" ca="1" si="13"/>
        <v/>
      </c>
      <c r="R78" s="144" t="str">
        <f t="shared" ca="1" si="14"/>
        <v/>
      </c>
      <c r="S78" s="145" t="str">
        <f t="shared" ca="1" si="15"/>
        <v/>
      </c>
      <c r="Z78" s="157"/>
      <c r="AA78" s="157"/>
      <c r="AB78" s="36" t="str">
        <f>IF(Settings!C52&lt;&gt;"",Settings!C52,"")</f>
        <v/>
      </c>
      <c r="AC78" s="36" t="str">
        <f>IF(Settings!F52&lt;&gt;"",Settings!F52,"")</f>
        <v/>
      </c>
      <c r="AD78" s="36" t="str">
        <f>IF(Settings!H52&lt;&gt;"",Settings!H52,"")</f>
        <v/>
      </c>
      <c r="AE78" s="36" t="str">
        <f>IF(Settings!J52&lt;&gt;"",Settings!J52,"")</f>
        <v/>
      </c>
      <c r="AF78" s="36" t="str">
        <f>IF(Settings!L52&lt;&gt;"",Settings!L52,"")</f>
        <v/>
      </c>
      <c r="AG78" s="41" t="str">
        <f t="shared" si="20"/>
        <v/>
      </c>
    </row>
    <row r="79" spans="1:33" x14ac:dyDescent="0.2">
      <c r="A79" s="14" t="str">
        <f>IF(FILT_M=1,IF(AND(Settings!F53&lt;&gt;"",Settings!F53&lt;&gt;"--"),Settings!F53,""),
IF(FILT_M=2,IF(AND(Settings!H53&lt;&gt;"",Settings!H53&lt;&gt;"--"),Settings!H53,""),
IF(FILT_M=3,IF(AND(Settings!J53&lt;&gt;"",Settings!J53&lt;&gt;"--"),Settings!J53,""),
IF(FILT_M=4,IF(AND(Settings!L53&lt;&gt;"",Settings!L53&lt;&gt;"--"),Settings!L53,""),""))))</f>
        <v/>
      </c>
      <c r="B79" s="243" t="str">
        <f t="shared" ca="1" si="4"/>
        <v/>
      </c>
      <c r="C79" s="243" t="str">
        <f t="shared" ca="1" si="5"/>
        <v/>
      </c>
      <c r="D79" s="143" t="str">
        <f t="shared" ca="1" si="19"/>
        <v/>
      </c>
      <c r="E79" s="144" t="str">
        <f t="shared" ca="1" si="7"/>
        <v/>
      </c>
      <c r="F79" s="144" t="str">
        <f t="shared" ca="1" si="8"/>
        <v/>
      </c>
      <c r="G79" s="145" t="str">
        <f t="shared" ca="1" si="18"/>
        <v/>
      </c>
      <c r="H79" s="214"/>
      <c r="I79" s="44"/>
      <c r="K79" s="209" t="str">
        <f>IF(AND(Settings!C53&lt;&gt;"",Settings!C53&lt;&gt;"--"),Settings!C53,"")</f>
        <v/>
      </c>
      <c r="L79" s="210"/>
      <c r="M79" s="243" t="str">
        <f t="shared" ca="1" si="9"/>
        <v/>
      </c>
      <c r="N79" s="244" t="str">
        <f t="shared" ca="1" si="10"/>
        <v/>
      </c>
      <c r="O79" s="143" t="str">
        <f t="shared" ca="1" si="11"/>
        <v/>
      </c>
      <c r="P79" s="243" t="str">
        <f t="shared" ca="1" si="12"/>
        <v/>
      </c>
      <c r="Q79" s="144" t="str">
        <f t="shared" ca="1" si="13"/>
        <v/>
      </c>
      <c r="R79" s="144" t="str">
        <f t="shared" ca="1" si="14"/>
        <v/>
      </c>
      <c r="S79" s="145" t="str">
        <f t="shared" ca="1" si="15"/>
        <v/>
      </c>
      <c r="Z79" s="157"/>
      <c r="AA79" s="157"/>
      <c r="AB79" s="36" t="str">
        <f>IF(Settings!C53&lt;&gt;"",Settings!C53,"")</f>
        <v/>
      </c>
      <c r="AC79" s="36" t="str">
        <f>IF(Settings!F53&lt;&gt;"",Settings!F53,"")</f>
        <v/>
      </c>
      <c r="AD79" s="36" t="str">
        <f>IF(Settings!H53&lt;&gt;"",Settings!H53,"")</f>
        <v/>
      </c>
      <c r="AE79" s="36" t="str">
        <f>IF(Settings!J53&lt;&gt;"",Settings!J53,"")</f>
        <v/>
      </c>
      <c r="AF79" s="36" t="str">
        <f>IF(Settings!L53&lt;&gt;"",Settings!L53,"")</f>
        <v/>
      </c>
      <c r="AG79" s="41" t="str">
        <f t="shared" si="20"/>
        <v/>
      </c>
    </row>
    <row r="80" spans="1:33" ht="12" customHeight="1" x14ac:dyDescent="0.2">
      <c r="A80" s="14" t="str">
        <f>IF(FILT_M=1,IF(AND(Settings!F54&lt;&gt;"",Settings!F54&lt;&gt;"--"),Settings!F54,""),
IF(FILT_M=2,IF(AND(Settings!H54&lt;&gt;"",Settings!H54&lt;&gt;"--"),Settings!H54,""),
IF(FILT_M=3,IF(AND(Settings!J54&lt;&gt;"",Settings!J54&lt;&gt;"--"),Settings!J54,""),
IF(FILT_M=4,IF(AND(Settings!L54&lt;&gt;"",Settings!L54&lt;&gt;"--"),Settings!L54,""),""))))</f>
        <v/>
      </c>
      <c r="B80" s="243" t="str">
        <f t="shared" ca="1" si="4"/>
        <v/>
      </c>
      <c r="C80" s="243" t="str">
        <f t="shared" ca="1" si="5"/>
        <v/>
      </c>
      <c r="D80" s="143" t="str">
        <f t="shared" ca="1" si="19"/>
        <v/>
      </c>
      <c r="E80" s="144" t="str">
        <f t="shared" ca="1" si="7"/>
        <v/>
      </c>
      <c r="F80" s="144" t="str">
        <f t="shared" ca="1" si="8"/>
        <v/>
      </c>
      <c r="G80" s="145" t="str">
        <f t="shared" ca="1" si="18"/>
        <v/>
      </c>
      <c r="H80" s="214"/>
      <c r="I80" s="44"/>
      <c r="K80" s="209" t="str">
        <f>IF(AND(Settings!C54&lt;&gt;"",Settings!C54&lt;&gt;"--"),Settings!C54,"")</f>
        <v/>
      </c>
      <c r="L80" s="210"/>
      <c r="M80" s="243" t="str">
        <f t="shared" ca="1" si="9"/>
        <v/>
      </c>
      <c r="N80" s="244" t="str">
        <f t="shared" ca="1" si="10"/>
        <v/>
      </c>
      <c r="O80" s="143" t="str">
        <f t="shared" ca="1" si="11"/>
        <v/>
      </c>
      <c r="P80" s="243" t="str">
        <f t="shared" ca="1" si="12"/>
        <v/>
      </c>
      <c r="Q80" s="144" t="str">
        <f t="shared" ca="1" si="13"/>
        <v/>
      </c>
      <c r="R80" s="144" t="str">
        <f t="shared" ca="1" si="14"/>
        <v/>
      </c>
      <c r="S80" s="145" t="str">
        <f t="shared" ca="1" si="15"/>
        <v/>
      </c>
      <c r="Z80" s="157"/>
      <c r="AA80" s="157"/>
      <c r="AB80" s="36" t="str">
        <f>IF(Settings!C54&lt;&gt;"",Settings!C54,"")</f>
        <v/>
      </c>
      <c r="AC80" s="36" t="str">
        <f>IF(Settings!F54&lt;&gt;"",Settings!F54,"")</f>
        <v/>
      </c>
      <c r="AD80" s="36" t="str">
        <f>IF(Settings!H54&lt;&gt;"",Settings!H54,"")</f>
        <v/>
      </c>
      <c r="AE80" s="36" t="str">
        <f>IF(Settings!J54&lt;&gt;"",Settings!J54,"")</f>
        <v/>
      </c>
      <c r="AF80" s="36" t="str">
        <f>IF(Settings!L54&lt;&gt;"",Settings!L54,"")</f>
        <v/>
      </c>
      <c r="AG80" s="41" t="str">
        <f t="shared" si="20"/>
        <v/>
      </c>
    </row>
    <row r="81" spans="1:33" x14ac:dyDescent="0.2">
      <c r="A81" s="14" t="str">
        <f>IF(FILT_M=1,IF(AND(Settings!F55&lt;&gt;"",Settings!F55&lt;&gt;"--"),Settings!F55,""),
IF(FILT_M=2,IF(AND(Settings!H55&lt;&gt;"",Settings!H55&lt;&gt;"--"),Settings!H55,""),
IF(FILT_M=3,IF(AND(Settings!J55&lt;&gt;"",Settings!J55&lt;&gt;"--"),Settings!J55,""),
IF(FILT_M=4,IF(AND(Settings!L55&lt;&gt;"",Settings!L55&lt;&gt;"--"),Settings!L55,""),""))))</f>
        <v/>
      </c>
      <c r="B81" s="243" t="str">
        <f t="shared" ca="1" si="4"/>
        <v/>
      </c>
      <c r="C81" s="243" t="str">
        <f t="shared" ca="1" si="5"/>
        <v/>
      </c>
      <c r="D81" s="143" t="str">
        <f t="shared" ca="1" si="19"/>
        <v/>
      </c>
      <c r="E81" s="144" t="str">
        <f t="shared" ca="1" si="7"/>
        <v/>
      </c>
      <c r="F81" s="144" t="str">
        <f t="shared" ca="1" si="8"/>
        <v/>
      </c>
      <c r="G81" s="145" t="str">
        <f t="shared" ca="1" si="18"/>
        <v/>
      </c>
      <c r="H81" s="214"/>
      <c r="I81" s="44"/>
      <c r="K81" s="209" t="str">
        <f>IF(AND(Settings!C55&lt;&gt;"",Settings!C55&lt;&gt;"--"),Settings!C55,"")</f>
        <v/>
      </c>
      <c r="L81" s="210"/>
      <c r="M81" s="243" t="str">
        <f t="shared" ca="1" si="9"/>
        <v/>
      </c>
      <c r="N81" s="244" t="str">
        <f t="shared" ca="1" si="10"/>
        <v/>
      </c>
      <c r="O81" s="143" t="str">
        <f t="shared" ca="1" si="11"/>
        <v/>
      </c>
      <c r="P81" s="243" t="str">
        <f t="shared" ca="1" si="12"/>
        <v/>
      </c>
      <c r="Q81" s="144" t="str">
        <f t="shared" ca="1" si="13"/>
        <v/>
      </c>
      <c r="R81" s="144" t="str">
        <f t="shared" ca="1" si="14"/>
        <v/>
      </c>
      <c r="S81" s="145" t="str">
        <f t="shared" ca="1" si="15"/>
        <v/>
      </c>
      <c r="Z81" s="157"/>
      <c r="AA81" s="157"/>
      <c r="AB81" s="36" t="str">
        <f>IF(Settings!C55&lt;&gt;"",Settings!C55,"")</f>
        <v/>
      </c>
      <c r="AC81" s="36" t="str">
        <f>IF(Settings!F55&lt;&gt;"",Settings!F55,"")</f>
        <v/>
      </c>
      <c r="AD81" s="36" t="str">
        <f>IF(Settings!H55&lt;&gt;"",Settings!H55,"")</f>
        <v/>
      </c>
      <c r="AE81" s="36" t="str">
        <f>IF(Settings!J55&lt;&gt;"",Settings!J55,"")</f>
        <v/>
      </c>
      <c r="AF81" s="36" t="str">
        <f>IF(Settings!L55&lt;&gt;"",Settings!L55,"")</f>
        <v/>
      </c>
      <c r="AG81" s="41" t="str">
        <f t="shared" si="20"/>
        <v/>
      </c>
    </row>
    <row r="82" spans="1:33" x14ac:dyDescent="0.2">
      <c r="A82" s="14" t="str">
        <f>IF(FILT_M=1,IF(AND(Settings!F56&lt;&gt;"",Settings!F56&lt;&gt;"--"),Settings!F56,""),
IF(FILT_M=2,IF(AND(Settings!H56&lt;&gt;"",Settings!H56&lt;&gt;"--"),Settings!H56,""),
IF(FILT_M=3,IF(AND(Settings!J56&lt;&gt;"",Settings!J56&lt;&gt;"--"),Settings!J56,""),
IF(FILT_M=4,IF(AND(Settings!L56&lt;&gt;"",Settings!L56&lt;&gt;"--"),Settings!L56,""),""))))</f>
        <v/>
      </c>
      <c r="B82" s="243" t="str">
        <f t="shared" ca="1" si="4"/>
        <v/>
      </c>
      <c r="C82" s="243" t="str">
        <f t="shared" ca="1" si="5"/>
        <v/>
      </c>
      <c r="D82" s="143" t="str">
        <f t="shared" ca="1" si="19"/>
        <v/>
      </c>
      <c r="E82" s="144" t="str">
        <f t="shared" ca="1" si="7"/>
        <v/>
      </c>
      <c r="F82" s="144" t="str">
        <f t="shared" ca="1" si="8"/>
        <v/>
      </c>
      <c r="G82" s="145" t="str">
        <f t="shared" ca="1" si="18"/>
        <v/>
      </c>
      <c r="H82" s="214"/>
      <c r="I82" s="44"/>
      <c r="K82" s="209" t="str">
        <f>IF(AND(Settings!C56&lt;&gt;"",Settings!C56&lt;&gt;"--"),Settings!C56,"")</f>
        <v/>
      </c>
      <c r="L82" s="210"/>
      <c r="M82" s="243" t="str">
        <f t="shared" ca="1" si="9"/>
        <v/>
      </c>
      <c r="N82" s="244" t="str">
        <f t="shared" ca="1" si="10"/>
        <v/>
      </c>
      <c r="O82" s="143" t="str">
        <f t="shared" ca="1" si="11"/>
        <v/>
      </c>
      <c r="P82" s="243" t="str">
        <f t="shared" ca="1" si="12"/>
        <v/>
      </c>
      <c r="Q82" s="144" t="str">
        <f t="shared" ca="1" si="13"/>
        <v/>
      </c>
      <c r="R82" s="144" t="str">
        <f t="shared" ca="1" si="14"/>
        <v/>
      </c>
      <c r="S82" s="145" t="str">
        <f t="shared" ca="1" si="15"/>
        <v/>
      </c>
      <c r="Z82" s="157"/>
      <c r="AA82" s="157"/>
      <c r="AB82" s="36" t="str">
        <f>IF(Settings!C56&lt;&gt;"",Settings!C56,"")</f>
        <v/>
      </c>
      <c r="AC82" s="36" t="str">
        <f>IF(Settings!F56&lt;&gt;"",Settings!F56,"")</f>
        <v/>
      </c>
      <c r="AD82" s="36" t="str">
        <f>IF(Settings!H56&lt;&gt;"",Settings!H56,"")</f>
        <v/>
      </c>
      <c r="AE82" s="36" t="str">
        <f>IF(Settings!J56&lt;&gt;"",Settings!J56,"")</f>
        <v/>
      </c>
      <c r="AF82" s="36" t="str">
        <f>IF(Settings!L56&lt;&gt;"",Settings!L56,"")</f>
        <v/>
      </c>
      <c r="AG82" s="41" t="str">
        <f t="shared" si="20"/>
        <v/>
      </c>
    </row>
    <row r="83" spans="1:33" x14ac:dyDescent="0.2">
      <c r="A83" s="14" t="str">
        <f>IF(FILT_M=1,IF(AND(Settings!F57&lt;&gt;"",Settings!F57&lt;&gt;"--"),Settings!F57,""),
IF(FILT_M=2,IF(AND(Settings!H57&lt;&gt;"",Settings!H57&lt;&gt;"--"),Settings!H57,""),
IF(FILT_M=3,IF(AND(Settings!J57&lt;&gt;"",Settings!J57&lt;&gt;"--"),Settings!J57,""),
IF(FILT_M=4,IF(AND(Settings!L57&lt;&gt;"",Settings!L57&lt;&gt;"--"),Settings!L57,""),""))))</f>
        <v/>
      </c>
      <c r="B83" s="243" t="str">
        <f t="shared" ca="1" si="4"/>
        <v/>
      </c>
      <c r="C83" s="243" t="str">
        <f t="shared" ca="1" si="5"/>
        <v/>
      </c>
      <c r="D83" s="143" t="str">
        <f t="shared" ca="1" si="19"/>
        <v/>
      </c>
      <c r="E83" s="144" t="str">
        <f t="shared" ca="1" si="7"/>
        <v/>
      </c>
      <c r="F83" s="144" t="str">
        <f t="shared" ca="1" si="8"/>
        <v/>
      </c>
      <c r="G83" s="145" t="str">
        <f t="shared" ca="1" si="18"/>
        <v/>
      </c>
      <c r="H83" s="214"/>
      <c r="I83" s="44"/>
      <c r="K83" s="209" t="str">
        <f>IF(AND(Settings!C57&lt;&gt;"",Settings!C57&lt;&gt;"--"),Settings!C57,"")</f>
        <v/>
      </c>
      <c r="L83" s="210"/>
      <c r="M83" s="243" t="str">
        <f t="shared" ca="1" si="9"/>
        <v/>
      </c>
      <c r="N83" s="244" t="str">
        <f t="shared" ca="1" si="10"/>
        <v/>
      </c>
      <c r="O83" s="143" t="str">
        <f t="shared" ca="1" si="11"/>
        <v/>
      </c>
      <c r="P83" s="243" t="str">
        <f t="shared" ca="1" si="12"/>
        <v/>
      </c>
      <c r="Q83" s="144" t="str">
        <f t="shared" ca="1" si="13"/>
        <v/>
      </c>
      <c r="R83" s="144" t="str">
        <f t="shared" ca="1" si="14"/>
        <v/>
      </c>
      <c r="S83" s="145" t="str">
        <f t="shared" ca="1" si="15"/>
        <v/>
      </c>
      <c r="Z83" s="157"/>
      <c r="AA83" s="157"/>
      <c r="AB83" s="36" t="str">
        <f>IF(Settings!C57&lt;&gt;"",Settings!C57,"")</f>
        <v/>
      </c>
      <c r="AC83" s="36" t="str">
        <f>IF(Settings!F57&lt;&gt;"",Settings!F57,"")</f>
        <v/>
      </c>
      <c r="AD83" s="36" t="str">
        <f>IF(Settings!H57&lt;&gt;"",Settings!H57,"")</f>
        <v/>
      </c>
      <c r="AE83" s="36" t="str">
        <f>IF(Settings!J57&lt;&gt;"",Settings!J57,"")</f>
        <v/>
      </c>
      <c r="AF83" s="36" t="str">
        <f>IF(Settings!L57&lt;&gt;"",Settings!L57,"")</f>
        <v/>
      </c>
      <c r="AG83" s="41" t="str">
        <f t="shared" si="20"/>
        <v/>
      </c>
    </row>
    <row r="84" spans="1:33" x14ac:dyDescent="0.2">
      <c r="A84" s="14" t="str">
        <f>IF(FILT_M=1,IF(AND(Settings!F58&lt;&gt;"",Settings!F58&lt;&gt;"--"),Settings!F58,""),
IF(FILT_M=2,IF(AND(Settings!H58&lt;&gt;"",Settings!H58&lt;&gt;"--"),Settings!H58,""),
IF(FILT_M=3,IF(AND(Settings!J58&lt;&gt;"",Settings!J58&lt;&gt;"--"),Settings!J58,""),
IF(FILT_M=4,IF(AND(Settings!L58&lt;&gt;"",Settings!L58&lt;&gt;"--"),Settings!L58,""),""))))</f>
        <v/>
      </c>
      <c r="B84" s="243" t="str">
        <f t="shared" ca="1" si="4"/>
        <v/>
      </c>
      <c r="C84" s="243" t="str">
        <f t="shared" ca="1" si="5"/>
        <v/>
      </c>
      <c r="D84" s="143" t="str">
        <f t="shared" ca="1" si="19"/>
        <v/>
      </c>
      <c r="E84" s="144" t="str">
        <f t="shared" ca="1" si="7"/>
        <v/>
      </c>
      <c r="F84" s="144" t="str">
        <f t="shared" ca="1" si="8"/>
        <v/>
      </c>
      <c r="G84" s="145" t="str">
        <f t="shared" ca="1" si="18"/>
        <v/>
      </c>
      <c r="H84" s="214"/>
      <c r="I84" s="44"/>
      <c r="K84" s="209" t="str">
        <f>IF(AND(Settings!C58&lt;&gt;"",Settings!C58&lt;&gt;"--"),Settings!C58,"")</f>
        <v/>
      </c>
      <c r="L84" s="210"/>
      <c r="M84" s="243" t="str">
        <f t="shared" ca="1" si="9"/>
        <v/>
      </c>
      <c r="N84" s="244" t="str">
        <f t="shared" ca="1" si="10"/>
        <v/>
      </c>
      <c r="O84" s="143" t="str">
        <f t="shared" ca="1" si="11"/>
        <v/>
      </c>
      <c r="P84" s="243" t="str">
        <f t="shared" ca="1" si="12"/>
        <v/>
      </c>
      <c r="Q84" s="144" t="str">
        <f t="shared" ca="1" si="13"/>
        <v/>
      </c>
      <c r="R84" s="144" t="str">
        <f t="shared" ca="1" si="14"/>
        <v/>
      </c>
      <c r="S84" s="145" t="str">
        <f t="shared" ca="1" si="15"/>
        <v/>
      </c>
      <c r="Z84" s="157"/>
      <c r="AA84" s="157"/>
      <c r="AB84" s="36" t="str">
        <f>IF(Settings!C58&lt;&gt;"",Settings!C58,"")</f>
        <v/>
      </c>
      <c r="AC84" s="36" t="str">
        <f>IF(Settings!F58&lt;&gt;"",Settings!F58,"")</f>
        <v/>
      </c>
      <c r="AD84" s="36" t="str">
        <f>IF(Settings!H58&lt;&gt;"",Settings!H58,"")</f>
        <v/>
      </c>
      <c r="AE84" s="36" t="str">
        <f>IF(Settings!J58&lt;&gt;"",Settings!J58,"")</f>
        <v/>
      </c>
      <c r="AF84" s="36" t="str">
        <f>IF(Settings!L58&lt;&gt;"",Settings!L58,"")</f>
        <v/>
      </c>
      <c r="AG84" s="41" t="str">
        <f t="shared" si="20"/>
        <v/>
      </c>
    </row>
    <row r="85" spans="1:33" x14ac:dyDescent="0.2">
      <c r="A85" s="14" t="str">
        <f>IF(FILT_M=1,IF(AND(Settings!F59&lt;&gt;"",Settings!F59&lt;&gt;"--"),Settings!F59,""),
IF(FILT_M=2,IF(AND(Settings!H59&lt;&gt;"",Settings!H59&lt;&gt;"--"),Settings!H59,""),
IF(FILT_M=3,IF(AND(Settings!J59&lt;&gt;"",Settings!J59&lt;&gt;"--"),Settings!J59,""),
IF(FILT_M=4,IF(AND(Settings!L59&lt;&gt;"",Settings!L59&lt;&gt;"--"),Settings!L59,""),""))))</f>
        <v/>
      </c>
      <c r="B85" s="243" t="str">
        <f t="shared" ca="1" si="4"/>
        <v/>
      </c>
      <c r="C85" s="243" t="str">
        <f t="shared" ca="1" si="5"/>
        <v/>
      </c>
      <c r="D85" s="143" t="str">
        <f t="shared" ca="1" si="19"/>
        <v/>
      </c>
      <c r="E85" s="144" t="str">
        <f t="shared" ca="1" si="7"/>
        <v/>
      </c>
      <c r="F85" s="144" t="str">
        <f t="shared" ca="1" si="8"/>
        <v/>
      </c>
      <c r="G85" s="145" t="str">
        <f t="shared" ca="1" si="18"/>
        <v/>
      </c>
      <c r="H85" s="214"/>
      <c r="I85" s="44"/>
      <c r="K85" s="209" t="str">
        <f>IF(AND(Settings!C59&lt;&gt;"",Settings!C59&lt;&gt;"--"),Settings!C59,"")</f>
        <v/>
      </c>
      <c r="L85" s="210"/>
      <c r="M85" s="243" t="str">
        <f t="shared" ca="1" si="9"/>
        <v/>
      </c>
      <c r="N85" s="244" t="str">
        <f t="shared" ca="1" si="10"/>
        <v/>
      </c>
      <c r="O85" s="143" t="str">
        <f t="shared" ca="1" si="11"/>
        <v/>
      </c>
      <c r="P85" s="243" t="str">
        <f t="shared" ca="1" si="12"/>
        <v/>
      </c>
      <c r="Q85" s="144" t="str">
        <f t="shared" ca="1" si="13"/>
        <v/>
      </c>
      <c r="R85" s="144" t="str">
        <f t="shared" ca="1" si="14"/>
        <v/>
      </c>
      <c r="S85" s="145" t="str">
        <f t="shared" ca="1" si="15"/>
        <v/>
      </c>
      <c r="Z85" s="157"/>
      <c r="AA85" s="157"/>
      <c r="AB85" s="36" t="str">
        <f>IF(Settings!C59&lt;&gt;"",Settings!C59,"")</f>
        <v/>
      </c>
      <c r="AC85" s="36" t="str">
        <f>IF(Settings!F59&lt;&gt;"",Settings!F59,"")</f>
        <v/>
      </c>
      <c r="AD85" s="36" t="str">
        <f>IF(Settings!H59&lt;&gt;"",Settings!H59,"")</f>
        <v/>
      </c>
      <c r="AE85" s="36" t="str">
        <f>IF(Settings!J59&lt;&gt;"",Settings!J59,"")</f>
        <v/>
      </c>
      <c r="AF85" s="36" t="str">
        <f>IF(Settings!L59&lt;&gt;"",Settings!L59,"")</f>
        <v/>
      </c>
      <c r="AG85" s="41" t="str">
        <f t="shared" si="20"/>
        <v/>
      </c>
    </row>
    <row r="86" spans="1:33" x14ac:dyDescent="0.2">
      <c r="A86" s="14" t="str">
        <f>IF(FILT_M=1,IF(AND(Settings!F60&lt;&gt;"",Settings!F60&lt;&gt;"--"),Settings!F60,""),
IF(FILT_M=2,IF(AND(Settings!H60&lt;&gt;"",Settings!H60&lt;&gt;"--"),Settings!H60,""),
IF(FILT_M=3,IF(AND(Settings!J60&lt;&gt;"",Settings!J60&lt;&gt;"--"),Settings!J60,""),
IF(FILT_M=4,IF(AND(Settings!L60&lt;&gt;"",Settings!L60&lt;&gt;"--"),Settings!L60,""),""))))</f>
        <v/>
      </c>
      <c r="B86" s="243" t="str">
        <f t="shared" ca="1" si="4"/>
        <v/>
      </c>
      <c r="C86" s="243" t="str">
        <f t="shared" ca="1" si="5"/>
        <v/>
      </c>
      <c r="D86" s="143" t="str">
        <f t="shared" ca="1" si="19"/>
        <v/>
      </c>
      <c r="E86" s="144" t="str">
        <f t="shared" ca="1" si="7"/>
        <v/>
      </c>
      <c r="F86" s="144" t="str">
        <f t="shared" ca="1" si="8"/>
        <v/>
      </c>
      <c r="G86" s="145" t="str">
        <f t="shared" ca="1" si="18"/>
        <v/>
      </c>
      <c r="H86" s="214"/>
      <c r="I86" s="44"/>
      <c r="K86" s="209" t="str">
        <f>IF(AND(Settings!C60&lt;&gt;"",Settings!C60&lt;&gt;"--"),Settings!C60,"")</f>
        <v/>
      </c>
      <c r="L86" s="210"/>
      <c r="M86" s="243" t="str">
        <f t="shared" ca="1" si="9"/>
        <v/>
      </c>
      <c r="N86" s="244" t="str">
        <f t="shared" ca="1" si="10"/>
        <v/>
      </c>
      <c r="O86" s="143" t="str">
        <f t="shared" ca="1" si="11"/>
        <v/>
      </c>
      <c r="P86" s="243" t="str">
        <f t="shared" ca="1" si="12"/>
        <v/>
      </c>
      <c r="Q86" s="144" t="str">
        <f t="shared" ca="1" si="13"/>
        <v/>
      </c>
      <c r="R86" s="144" t="str">
        <f t="shared" ca="1" si="14"/>
        <v/>
      </c>
      <c r="S86" s="145" t="str">
        <f t="shared" ca="1" si="15"/>
        <v/>
      </c>
      <c r="Z86" s="157"/>
      <c r="AA86" s="157"/>
      <c r="AB86" s="36" t="str">
        <f>IF(Settings!C60&lt;&gt;"",Settings!C60,"")</f>
        <v/>
      </c>
      <c r="AC86" s="36" t="str">
        <f>IF(Settings!F60&lt;&gt;"",Settings!F60,"")</f>
        <v/>
      </c>
      <c r="AD86" s="36" t="str">
        <f>IF(Settings!H60&lt;&gt;"",Settings!H60,"")</f>
        <v/>
      </c>
      <c r="AE86" s="36" t="str">
        <f>IF(Settings!J60&lt;&gt;"",Settings!J60,"")</f>
        <v/>
      </c>
      <c r="AF86" s="36" t="str">
        <f>IF(Settings!L60&lt;&gt;"",Settings!L60,"")</f>
        <v/>
      </c>
      <c r="AG86" s="41" t="str">
        <f t="shared" si="20"/>
        <v/>
      </c>
    </row>
    <row r="87" spans="1:33" x14ac:dyDescent="0.2">
      <c r="A87" s="14" t="str">
        <f>IF(FILT_M=1,IF(AND(Settings!F61&lt;&gt;"",Settings!F61&lt;&gt;"--"),Settings!F61,""),
IF(FILT_M=2,IF(AND(Settings!H61&lt;&gt;"",Settings!H61&lt;&gt;"--"),Settings!H61,""),
IF(FILT_M=3,IF(AND(Settings!J61&lt;&gt;"",Settings!J61&lt;&gt;"--"),Settings!J61,""),
IF(FILT_M=4,IF(AND(Settings!L61&lt;&gt;"",Settings!L61&lt;&gt;"--"),Settings!L61,""),""))))</f>
        <v/>
      </c>
      <c r="B87" s="243" t="str">
        <f t="shared" ca="1" si="4"/>
        <v/>
      </c>
      <c r="C87" s="243" t="str">
        <f t="shared" ca="1" si="5"/>
        <v/>
      </c>
      <c r="D87" s="143" t="str">
        <f t="shared" ca="1" si="19"/>
        <v/>
      </c>
      <c r="E87" s="144" t="str">
        <f t="shared" ca="1" si="7"/>
        <v/>
      </c>
      <c r="F87" s="144" t="str">
        <f t="shared" ca="1" si="8"/>
        <v/>
      </c>
      <c r="G87" s="145" t="str">
        <f t="shared" ca="1" si="18"/>
        <v/>
      </c>
      <c r="H87" s="214"/>
      <c r="I87" s="44"/>
      <c r="K87" s="209" t="str">
        <f>IF(AND(Settings!C61&lt;&gt;"",Settings!C61&lt;&gt;"--"),Settings!C61,"")</f>
        <v/>
      </c>
      <c r="L87" s="210"/>
      <c r="M87" s="243" t="str">
        <f t="shared" ca="1" si="9"/>
        <v/>
      </c>
      <c r="N87" s="244" t="str">
        <f t="shared" ca="1" si="10"/>
        <v/>
      </c>
      <c r="O87" s="143" t="str">
        <f t="shared" ca="1" si="11"/>
        <v/>
      </c>
      <c r="P87" s="243" t="str">
        <f t="shared" ca="1" si="12"/>
        <v/>
      </c>
      <c r="Q87" s="144" t="str">
        <f t="shared" ca="1" si="13"/>
        <v/>
      </c>
      <c r="R87" s="144" t="str">
        <f t="shared" ca="1" si="14"/>
        <v/>
      </c>
      <c r="S87" s="145" t="str">
        <f t="shared" ca="1" si="15"/>
        <v/>
      </c>
      <c r="Z87" s="157"/>
      <c r="AA87" s="157"/>
      <c r="AB87" s="36" t="str">
        <f>IF(Settings!C61&lt;&gt;"",Settings!C61,"")</f>
        <v/>
      </c>
      <c r="AC87" s="36" t="str">
        <f>IF(Settings!F61&lt;&gt;"",Settings!F61,"")</f>
        <v/>
      </c>
      <c r="AD87" s="36" t="str">
        <f>IF(Settings!H61&lt;&gt;"",Settings!H61,"")</f>
        <v/>
      </c>
      <c r="AE87" s="36" t="str">
        <f>IF(Settings!J61&lt;&gt;"",Settings!J61,"")</f>
        <v/>
      </c>
      <c r="AF87" s="36" t="str">
        <f>IF(Settings!L61&lt;&gt;"",Settings!L61,"")</f>
        <v/>
      </c>
      <c r="AG87" s="41" t="str">
        <f t="shared" si="20"/>
        <v/>
      </c>
    </row>
    <row r="88" spans="1:33" x14ac:dyDescent="0.2">
      <c r="A88" s="14" t="str">
        <f>IF(FILT_M=1,IF(AND(Settings!F62&lt;&gt;"",Settings!F62&lt;&gt;"--"),Settings!F62,""),
IF(FILT_M=2,IF(AND(Settings!H62&lt;&gt;"",Settings!H62&lt;&gt;"--"),Settings!H62,""),
IF(FILT_M=3,IF(AND(Settings!J62&lt;&gt;"",Settings!J62&lt;&gt;"--"),Settings!J62,""),
IF(FILT_M=4,IF(AND(Settings!L62&lt;&gt;"",Settings!L62&lt;&gt;"--"),Settings!L62,""),""))))</f>
        <v/>
      </c>
      <c r="B88" s="243" t="str">
        <f t="shared" ca="1" si="4"/>
        <v/>
      </c>
      <c r="C88" s="243" t="str">
        <f t="shared" ca="1" si="5"/>
        <v/>
      </c>
      <c r="D88" s="143" t="str">
        <f t="shared" ca="1" si="19"/>
        <v/>
      </c>
      <c r="E88" s="144" t="str">
        <f t="shared" ca="1" si="7"/>
        <v/>
      </c>
      <c r="F88" s="144" t="str">
        <f t="shared" ca="1" si="8"/>
        <v/>
      </c>
      <c r="G88" s="145" t="str">
        <f t="shared" ca="1" si="18"/>
        <v/>
      </c>
      <c r="H88" s="214"/>
      <c r="I88" s="44"/>
      <c r="K88" s="209" t="str">
        <f>IF(AND(Settings!C62&lt;&gt;"",Settings!C62&lt;&gt;"--"),Settings!C62,"")</f>
        <v/>
      </c>
      <c r="L88" s="210"/>
      <c r="M88" s="243" t="str">
        <f t="shared" ca="1" si="9"/>
        <v/>
      </c>
      <c r="N88" s="244" t="str">
        <f t="shared" ca="1" si="10"/>
        <v/>
      </c>
      <c r="O88" s="143" t="str">
        <f t="shared" ca="1" si="11"/>
        <v/>
      </c>
      <c r="P88" s="243" t="str">
        <f t="shared" ca="1" si="12"/>
        <v/>
      </c>
      <c r="Q88" s="144" t="str">
        <f t="shared" ca="1" si="13"/>
        <v/>
      </c>
      <c r="R88" s="144" t="str">
        <f t="shared" ca="1" si="14"/>
        <v/>
      </c>
      <c r="S88" s="145" t="str">
        <f t="shared" ca="1" si="15"/>
        <v/>
      </c>
      <c r="Z88" s="157"/>
      <c r="AA88" s="157"/>
      <c r="AB88" s="36" t="str">
        <f>IF(Settings!C62&lt;&gt;"",Settings!C62,"")</f>
        <v/>
      </c>
      <c r="AC88" s="36" t="str">
        <f>IF(Settings!F62&lt;&gt;"",Settings!F62,"")</f>
        <v/>
      </c>
      <c r="AD88" s="36" t="str">
        <f>IF(Settings!H62&lt;&gt;"",Settings!H62,"")</f>
        <v/>
      </c>
      <c r="AE88" s="36" t="str">
        <f>IF(Settings!J62&lt;&gt;"",Settings!J62,"")</f>
        <v/>
      </c>
      <c r="AF88" s="36" t="str">
        <f>IF(Settings!L62&lt;&gt;"",Settings!L62,"")</f>
        <v/>
      </c>
      <c r="AG88" s="41" t="str">
        <f t="shared" si="20"/>
        <v/>
      </c>
    </row>
    <row r="89" spans="1:33" x14ac:dyDescent="0.2">
      <c r="A89" s="14" t="str">
        <f>IF(FILT_M=1,IF(AND(Settings!F63&lt;&gt;"",Settings!F63&lt;&gt;"--"),Settings!F63,""),
IF(FILT_M=2,IF(AND(Settings!H63&lt;&gt;"",Settings!H63&lt;&gt;"--"),Settings!H63,""),
IF(FILT_M=3,IF(AND(Settings!J63&lt;&gt;"",Settings!J63&lt;&gt;"--"),Settings!J63,""),
IF(FILT_M=4,IF(AND(Settings!L63&lt;&gt;"",Settings!L63&lt;&gt;"--"),Settings!L63,""),""))))</f>
        <v/>
      </c>
      <c r="B89" s="243" t="str">
        <f t="shared" ca="1" si="4"/>
        <v/>
      </c>
      <c r="C89" s="243" t="str">
        <f t="shared" ca="1" si="5"/>
        <v/>
      </c>
      <c r="D89" s="143" t="str">
        <f t="shared" ca="1" si="19"/>
        <v/>
      </c>
      <c r="E89" s="144" t="str">
        <f t="shared" ca="1" si="7"/>
        <v/>
      </c>
      <c r="F89" s="144" t="str">
        <f t="shared" ca="1" si="8"/>
        <v/>
      </c>
      <c r="G89" s="145" t="str">
        <f t="shared" ca="1" si="18"/>
        <v/>
      </c>
      <c r="H89" s="214"/>
      <c r="I89" s="44"/>
      <c r="K89" s="209" t="str">
        <f>IF(AND(Settings!C63&lt;&gt;"",Settings!C63&lt;&gt;"--"),Settings!C63,"")</f>
        <v/>
      </c>
      <c r="L89" s="210"/>
      <c r="M89" s="243" t="str">
        <f t="shared" ca="1" si="9"/>
        <v/>
      </c>
      <c r="N89" s="244" t="str">
        <f t="shared" ca="1" si="10"/>
        <v/>
      </c>
      <c r="O89" s="143" t="str">
        <f t="shared" ca="1" si="11"/>
        <v/>
      </c>
      <c r="P89" s="243" t="str">
        <f t="shared" ca="1" si="12"/>
        <v/>
      </c>
      <c r="Q89" s="144" t="str">
        <f t="shared" ca="1" si="13"/>
        <v/>
      </c>
      <c r="R89" s="144" t="str">
        <f t="shared" ca="1" si="14"/>
        <v/>
      </c>
      <c r="S89" s="145" t="str">
        <f t="shared" ca="1" si="15"/>
        <v/>
      </c>
      <c r="Z89" s="157"/>
      <c r="AA89" s="157"/>
      <c r="AB89" s="36" t="str">
        <f>IF(Settings!C63&lt;&gt;"",Settings!C63,"")</f>
        <v/>
      </c>
      <c r="AC89" s="36" t="str">
        <f>IF(Settings!F63&lt;&gt;"",Settings!F63,"")</f>
        <v/>
      </c>
      <c r="AD89" s="36" t="str">
        <f>IF(Settings!H63&lt;&gt;"",Settings!H63,"")</f>
        <v/>
      </c>
      <c r="AE89" s="36" t="str">
        <f>IF(Settings!J63&lt;&gt;"",Settings!J63,"")</f>
        <v/>
      </c>
      <c r="AF89" s="36" t="str">
        <f>IF(Settings!L63&lt;&gt;"",Settings!L63,"")</f>
        <v/>
      </c>
      <c r="AG89" s="41" t="str">
        <f t="shared" si="20"/>
        <v/>
      </c>
    </row>
    <row r="90" spans="1:33" x14ac:dyDescent="0.2">
      <c r="A90" s="14" t="str">
        <f>IF(FILT_M=1,IF(AND(Settings!F64&lt;&gt;"",Settings!F64&lt;&gt;"--"),Settings!F64,""),
IF(FILT_M=2,IF(AND(Settings!H64&lt;&gt;"",Settings!H64&lt;&gt;"--"),Settings!H64,""),
IF(FILT_M=3,IF(AND(Settings!J64&lt;&gt;"",Settings!J64&lt;&gt;"--"),Settings!J64,""),
IF(FILT_M=4,IF(AND(Settings!L64&lt;&gt;"",Settings!L64&lt;&gt;"--"),Settings!L64,""),""))))</f>
        <v/>
      </c>
      <c r="B90" s="243" t="str">
        <f t="shared" ca="1" si="4"/>
        <v/>
      </c>
      <c r="C90" s="243" t="str">
        <f t="shared" ca="1" si="5"/>
        <v/>
      </c>
      <c r="D90" s="143" t="str">
        <f t="shared" ca="1" si="19"/>
        <v/>
      </c>
      <c r="E90" s="144" t="str">
        <f t="shared" ca="1" si="7"/>
        <v/>
      </c>
      <c r="F90" s="144" t="str">
        <f t="shared" ca="1" si="8"/>
        <v/>
      </c>
      <c r="G90" s="145" t="str">
        <f t="shared" ca="1" si="18"/>
        <v/>
      </c>
      <c r="H90" s="214"/>
      <c r="I90" s="44"/>
      <c r="K90" s="209" t="str">
        <f>IF(AND(Settings!C64&lt;&gt;"",Settings!C64&lt;&gt;"--"),Settings!C64,"")</f>
        <v/>
      </c>
      <c r="L90" s="210"/>
      <c r="M90" s="243" t="str">
        <f t="shared" ca="1" si="9"/>
        <v/>
      </c>
      <c r="N90" s="244" t="str">
        <f t="shared" ca="1" si="10"/>
        <v/>
      </c>
      <c r="O90" s="143" t="str">
        <f t="shared" ca="1" si="11"/>
        <v/>
      </c>
      <c r="P90" s="243" t="str">
        <f t="shared" ca="1" si="12"/>
        <v/>
      </c>
      <c r="Q90" s="144" t="str">
        <f t="shared" ca="1" si="13"/>
        <v/>
      </c>
      <c r="R90" s="144" t="str">
        <f t="shared" ca="1" si="14"/>
        <v/>
      </c>
      <c r="S90" s="145" t="str">
        <f t="shared" ca="1" si="15"/>
        <v/>
      </c>
      <c r="Z90" s="157"/>
      <c r="AA90" s="157"/>
      <c r="AB90" s="36" t="str">
        <f>IF(Settings!C64&lt;&gt;"",Settings!C64,"")</f>
        <v/>
      </c>
      <c r="AC90" s="36" t="str">
        <f>IF(Settings!F64&lt;&gt;"",Settings!F64,"")</f>
        <v/>
      </c>
      <c r="AD90" s="36" t="str">
        <f>IF(Settings!H64&lt;&gt;"",Settings!H64,"")</f>
        <v/>
      </c>
      <c r="AE90" s="36" t="str">
        <f>IF(Settings!J64&lt;&gt;"",Settings!J64,"")</f>
        <v/>
      </c>
      <c r="AF90" s="36" t="str">
        <f>IF(Settings!L64&lt;&gt;"",Settings!L64,"")</f>
        <v/>
      </c>
      <c r="AG90" s="41" t="str">
        <f t="shared" si="20"/>
        <v/>
      </c>
    </row>
    <row r="91" spans="1:33" ht="12" customHeight="1" x14ac:dyDescent="0.2">
      <c r="A91" s="14" t="str">
        <f>IF(FILT_M=1,IF(AND(Settings!F65&lt;&gt;"",Settings!F65&lt;&gt;"--"),Settings!F65,""),
IF(FILT_M=2,IF(AND(Settings!H65&lt;&gt;"",Settings!H65&lt;&gt;"--"),Settings!H65,""),
IF(FILT_M=3,IF(AND(Settings!J65&lt;&gt;"",Settings!J65&lt;&gt;"--"),Settings!J65,""),
IF(FILT_M=4,IF(AND(Settings!L65&lt;&gt;"",Settings!L65&lt;&gt;"--"),Settings!L65,""),""))))</f>
        <v/>
      </c>
      <c r="B91" s="243" t="str">
        <f t="shared" ca="1" si="4"/>
        <v/>
      </c>
      <c r="C91" s="243" t="str">
        <f t="shared" ca="1" si="5"/>
        <v/>
      </c>
      <c r="D91" s="143" t="str">
        <f t="shared" ca="1" si="19"/>
        <v/>
      </c>
      <c r="E91" s="144" t="str">
        <f t="shared" ca="1" si="7"/>
        <v/>
      </c>
      <c r="F91" s="144" t="str">
        <f t="shared" ca="1" si="8"/>
        <v/>
      </c>
      <c r="G91" s="145" t="str">
        <f t="shared" ca="1" si="18"/>
        <v/>
      </c>
      <c r="H91" s="214"/>
      <c r="I91" s="44"/>
      <c r="K91" s="209" t="str">
        <f>IF(AND(Settings!C65&lt;&gt;"",Settings!C65&lt;&gt;"--"),Settings!C65,"")</f>
        <v/>
      </c>
      <c r="L91" s="210"/>
      <c r="M91" s="243" t="str">
        <f t="shared" ca="1" si="9"/>
        <v/>
      </c>
      <c r="N91" s="244" t="str">
        <f t="shared" ca="1" si="10"/>
        <v/>
      </c>
      <c r="O91" s="143" t="str">
        <f t="shared" ca="1" si="11"/>
        <v/>
      </c>
      <c r="P91" s="243" t="str">
        <f t="shared" ca="1" si="12"/>
        <v/>
      </c>
      <c r="Q91" s="144" t="str">
        <f t="shared" ca="1" si="13"/>
        <v/>
      </c>
      <c r="R91" s="144" t="str">
        <f t="shared" ca="1" si="14"/>
        <v/>
      </c>
      <c r="S91" s="145" t="str">
        <f t="shared" ca="1" si="15"/>
        <v/>
      </c>
      <c r="Z91" s="157"/>
      <c r="AA91" s="157"/>
      <c r="AB91" s="36" t="str">
        <f>IF(Settings!C65&lt;&gt;"",Settings!C65,"")</f>
        <v/>
      </c>
      <c r="AC91" s="36" t="str">
        <f>IF(Settings!F65&lt;&gt;"",Settings!F65,"")</f>
        <v/>
      </c>
      <c r="AD91" s="36" t="str">
        <f>IF(Settings!H65&lt;&gt;"",Settings!H65,"")</f>
        <v/>
      </c>
      <c r="AE91" s="36" t="str">
        <f>IF(Settings!J65&lt;&gt;"",Settings!J65,"")</f>
        <v/>
      </c>
      <c r="AF91" s="36" t="str">
        <f>IF(Settings!L65&lt;&gt;"",Settings!L65,"")</f>
        <v/>
      </c>
      <c r="AG91" s="41" t="str">
        <f t="shared" si="20"/>
        <v/>
      </c>
    </row>
    <row r="92" spans="1:33" x14ac:dyDescent="0.2">
      <c r="A92" s="14" t="str">
        <f>IF(FILT_M=1,IF(AND(Settings!F66&lt;&gt;"",Settings!F66&lt;&gt;"--"),Settings!F66,""),
IF(FILT_M=2,IF(AND(Settings!H66&lt;&gt;"",Settings!H66&lt;&gt;"--"),Settings!H66,""),
IF(FILT_M=3,IF(AND(Settings!J66&lt;&gt;"",Settings!J66&lt;&gt;"--"),Settings!J66,""),
IF(FILT_M=4,IF(AND(Settings!L66&lt;&gt;"",Settings!L66&lt;&gt;"--"),Settings!L66,""),""))))</f>
        <v/>
      </c>
      <c r="B92" s="243" t="str">
        <f t="shared" ca="1" si="4"/>
        <v/>
      </c>
      <c r="C92" s="243" t="str">
        <f t="shared" ca="1" si="5"/>
        <v/>
      </c>
      <c r="D92" s="143" t="str">
        <f t="shared" ca="1" si="19"/>
        <v/>
      </c>
      <c r="E92" s="144" t="str">
        <f t="shared" ca="1" si="7"/>
        <v/>
      </c>
      <c r="F92" s="144" t="str">
        <f t="shared" ca="1" si="8"/>
        <v/>
      </c>
      <c r="G92" s="145" t="str">
        <f t="shared" ca="1" si="18"/>
        <v/>
      </c>
      <c r="H92" s="214"/>
      <c r="I92" s="44"/>
      <c r="K92" s="209" t="str">
        <f>IF(AND(Settings!C66&lt;&gt;"",Settings!C66&lt;&gt;"--"),Settings!C66,"")</f>
        <v/>
      </c>
      <c r="L92" s="210"/>
      <c r="M92" s="243" t="str">
        <f t="shared" ca="1" si="9"/>
        <v/>
      </c>
      <c r="N92" s="244" t="str">
        <f t="shared" ca="1" si="10"/>
        <v/>
      </c>
      <c r="O92" s="143" t="str">
        <f t="shared" ca="1" si="11"/>
        <v/>
      </c>
      <c r="P92" s="243" t="str">
        <f t="shared" ca="1" si="12"/>
        <v/>
      </c>
      <c r="Q92" s="144" t="str">
        <f t="shared" ca="1" si="13"/>
        <v/>
      </c>
      <c r="R92" s="144" t="str">
        <f t="shared" ca="1" si="14"/>
        <v/>
      </c>
      <c r="S92" s="145" t="str">
        <f t="shared" ca="1" si="15"/>
        <v/>
      </c>
      <c r="Z92" s="157"/>
      <c r="AA92" s="157"/>
      <c r="AB92" s="36" t="str">
        <f>IF(Settings!C66&lt;&gt;"",Settings!C66,"")</f>
        <v/>
      </c>
      <c r="AC92" s="36" t="str">
        <f>IF(Settings!F66&lt;&gt;"",Settings!F66,"")</f>
        <v/>
      </c>
      <c r="AD92" s="36" t="str">
        <f>IF(Settings!H66&lt;&gt;"",Settings!H66,"")</f>
        <v/>
      </c>
      <c r="AE92" s="36" t="str">
        <f>IF(Settings!J66&lt;&gt;"",Settings!J66,"")</f>
        <v/>
      </c>
      <c r="AF92" s="36" t="str">
        <f>IF(Settings!L66&lt;&gt;"",Settings!L66,"")</f>
        <v/>
      </c>
      <c r="AG92" s="41" t="str">
        <f t="shared" si="20"/>
        <v/>
      </c>
    </row>
    <row r="93" spans="1:33" x14ac:dyDescent="0.2">
      <c r="A93" s="14" t="str">
        <f>IF(FILT_M=1,IF(AND(Settings!F67&lt;&gt;"",Settings!F67&lt;&gt;"--"),Settings!F67,""),
IF(FILT_M=2,IF(AND(Settings!H67&lt;&gt;"",Settings!H67&lt;&gt;"--"),Settings!H67,""),
IF(FILT_M=3,IF(AND(Settings!J67&lt;&gt;"",Settings!J67&lt;&gt;"--"),Settings!J67,""),
IF(FILT_M=4,IF(AND(Settings!L67&lt;&gt;"",Settings!L67&lt;&gt;"--"),Settings!L67,""),""))))</f>
        <v/>
      </c>
      <c r="B93" s="243" t="str">
        <f t="shared" ca="1" si="4"/>
        <v/>
      </c>
      <c r="C93" s="243" t="str">
        <f t="shared" ca="1" si="5"/>
        <v/>
      </c>
      <c r="D93" s="143" t="str">
        <f t="shared" ca="1" si="19"/>
        <v/>
      </c>
      <c r="E93" s="144" t="str">
        <f t="shared" ca="1" si="7"/>
        <v/>
      </c>
      <c r="F93" s="144" t="str">
        <f t="shared" ca="1" si="8"/>
        <v/>
      </c>
      <c r="G93" s="145" t="str">
        <f t="shared" ca="1" si="18"/>
        <v/>
      </c>
      <c r="H93" s="214"/>
      <c r="I93" s="44"/>
      <c r="K93" s="209" t="str">
        <f>IF(AND(Settings!C67&lt;&gt;"",Settings!C67&lt;&gt;"--"),Settings!C67,"")</f>
        <v/>
      </c>
      <c r="L93" s="210"/>
      <c r="M93" s="243" t="str">
        <f t="shared" ca="1" si="9"/>
        <v/>
      </c>
      <c r="N93" s="244" t="str">
        <f t="shared" ca="1" si="10"/>
        <v/>
      </c>
      <c r="O93" s="143" t="str">
        <f t="shared" ca="1" si="11"/>
        <v/>
      </c>
      <c r="P93" s="243" t="str">
        <f t="shared" ca="1" si="12"/>
        <v/>
      </c>
      <c r="Q93" s="144" t="str">
        <f t="shared" ca="1" si="13"/>
        <v/>
      </c>
      <c r="R93" s="144" t="str">
        <f t="shared" ca="1" si="14"/>
        <v/>
      </c>
      <c r="S93" s="145" t="str">
        <f t="shared" ca="1" si="15"/>
        <v/>
      </c>
      <c r="Z93" s="157"/>
      <c r="AA93" s="157"/>
      <c r="AB93" s="36" t="str">
        <f>IF(Settings!C67&lt;&gt;"",Settings!C67,"")</f>
        <v/>
      </c>
      <c r="AC93" s="36" t="str">
        <f>IF(Settings!F67&lt;&gt;"",Settings!F67,"")</f>
        <v/>
      </c>
      <c r="AD93" s="36" t="str">
        <f>IF(Settings!H67&lt;&gt;"",Settings!H67,"")</f>
        <v/>
      </c>
      <c r="AE93" s="36" t="str">
        <f>IF(Settings!J67&lt;&gt;"",Settings!J67,"")</f>
        <v/>
      </c>
      <c r="AF93" s="36" t="str">
        <f>IF(Settings!L67&lt;&gt;"",Settings!L67,"")</f>
        <v/>
      </c>
      <c r="AG93" s="41" t="str">
        <f t="shared" si="20"/>
        <v/>
      </c>
    </row>
    <row r="94" spans="1:33" x14ac:dyDescent="0.2">
      <c r="A94" s="14" t="str">
        <f>IF(FILT_M=1,IF(AND(Settings!F68&lt;&gt;"",Settings!F68&lt;&gt;"--"),Settings!F68,""),
IF(FILT_M=2,IF(AND(Settings!H68&lt;&gt;"",Settings!H68&lt;&gt;"--"),Settings!H68,""),
IF(FILT_M=3,IF(AND(Settings!J68&lt;&gt;"",Settings!J68&lt;&gt;"--"),Settings!J68,""),
IF(FILT_M=4,IF(AND(Settings!L68&lt;&gt;"",Settings!L68&lt;&gt;"--"),Settings!L68,""),""))))</f>
        <v/>
      </c>
      <c r="B94" s="243" t="str">
        <f t="shared" ca="1" si="4"/>
        <v/>
      </c>
      <c r="C94" s="243" t="str">
        <f t="shared" ca="1" si="5"/>
        <v/>
      </c>
      <c r="D94" s="143" t="str">
        <f t="shared" ca="1" si="19"/>
        <v/>
      </c>
      <c r="E94" s="144" t="str">
        <f t="shared" ca="1" si="7"/>
        <v/>
      </c>
      <c r="F94" s="144" t="str">
        <f t="shared" ca="1" si="8"/>
        <v/>
      </c>
      <c r="G94" s="145" t="str">
        <f t="shared" ca="1" si="18"/>
        <v/>
      </c>
      <c r="H94" s="214"/>
      <c r="I94" s="44"/>
      <c r="K94" s="209" t="str">
        <f>IF(AND(Settings!C68&lt;&gt;"",Settings!C68&lt;&gt;"--"),Settings!C68,"")</f>
        <v/>
      </c>
      <c r="L94" s="210"/>
      <c r="M94" s="243" t="str">
        <f t="shared" ca="1" si="9"/>
        <v/>
      </c>
      <c r="N94" s="244" t="str">
        <f t="shared" ca="1" si="10"/>
        <v/>
      </c>
      <c r="O94" s="143" t="str">
        <f t="shared" ca="1" si="11"/>
        <v/>
      </c>
      <c r="P94" s="243" t="str">
        <f t="shared" ca="1" si="12"/>
        <v/>
      </c>
      <c r="Q94" s="144" t="str">
        <f t="shared" ca="1" si="13"/>
        <v/>
      </c>
      <c r="R94" s="144" t="str">
        <f t="shared" ca="1" si="14"/>
        <v/>
      </c>
      <c r="S94" s="145" t="str">
        <f t="shared" ca="1" si="15"/>
        <v/>
      </c>
      <c r="Z94" s="157"/>
      <c r="AA94" s="157"/>
      <c r="AB94" s="36" t="str">
        <f>IF(Settings!C68&lt;&gt;"",Settings!C68,"")</f>
        <v/>
      </c>
      <c r="AC94" s="36" t="str">
        <f>IF(Settings!F68&lt;&gt;"",Settings!F68,"")</f>
        <v/>
      </c>
      <c r="AD94" s="36" t="str">
        <f>IF(Settings!H68&lt;&gt;"",Settings!H68,"")</f>
        <v/>
      </c>
      <c r="AE94" s="36" t="str">
        <f>IF(Settings!J68&lt;&gt;"",Settings!J68,"")</f>
        <v/>
      </c>
      <c r="AF94" s="36" t="str">
        <f>IF(Settings!L68&lt;&gt;"",Settings!L68,"")</f>
        <v/>
      </c>
      <c r="AG94" s="41" t="str">
        <f t="shared" si="20"/>
        <v/>
      </c>
    </row>
    <row r="95" spans="1:33" x14ac:dyDescent="0.2">
      <c r="A95" s="14" t="str">
        <f>IF(FILT_M=1,IF(AND(Settings!F69&lt;&gt;"",Settings!F69&lt;&gt;"--"),Settings!F69,""),
IF(FILT_M=2,IF(AND(Settings!H69&lt;&gt;"",Settings!H69&lt;&gt;"--"),Settings!H69,""),
IF(FILT_M=3,IF(AND(Settings!J69&lt;&gt;"",Settings!J69&lt;&gt;"--"),Settings!J69,""),
IF(FILT_M=4,IF(AND(Settings!L69&lt;&gt;"",Settings!L69&lt;&gt;"--"),Settings!L69,""),""))))</f>
        <v/>
      </c>
      <c r="B95" s="243" t="str">
        <f t="shared" ca="1" si="4"/>
        <v/>
      </c>
      <c r="C95" s="243" t="str">
        <f t="shared" ca="1" si="5"/>
        <v/>
      </c>
      <c r="D95" s="143" t="str">
        <f t="shared" ca="1" si="19"/>
        <v/>
      </c>
      <c r="E95" s="144" t="str">
        <f t="shared" ca="1" si="7"/>
        <v/>
      </c>
      <c r="F95" s="144" t="str">
        <f t="shared" ca="1" si="8"/>
        <v/>
      </c>
      <c r="G95" s="145" t="str">
        <f t="shared" ca="1" si="18"/>
        <v/>
      </c>
      <c r="H95" s="214"/>
      <c r="I95" s="44"/>
      <c r="K95" s="209" t="str">
        <f>IF(AND(Settings!C69&lt;&gt;"",Settings!C69&lt;&gt;"--"),Settings!C69,"")</f>
        <v/>
      </c>
      <c r="L95" s="210"/>
      <c r="M95" s="243" t="str">
        <f t="shared" ca="1" si="9"/>
        <v/>
      </c>
      <c r="N95" s="244" t="str">
        <f t="shared" ca="1" si="10"/>
        <v/>
      </c>
      <c r="O95" s="143" t="str">
        <f t="shared" ca="1" si="11"/>
        <v/>
      </c>
      <c r="P95" s="243" t="str">
        <f t="shared" ca="1" si="12"/>
        <v/>
      </c>
      <c r="Q95" s="144" t="str">
        <f t="shared" ca="1" si="13"/>
        <v/>
      </c>
      <c r="R95" s="144" t="str">
        <f t="shared" ca="1" si="14"/>
        <v/>
      </c>
      <c r="S95" s="145" t="str">
        <f t="shared" ca="1" si="15"/>
        <v/>
      </c>
      <c r="Z95" s="157"/>
      <c r="AA95" s="157"/>
      <c r="AB95" s="36" t="str">
        <f>IF(Settings!C69&lt;&gt;"",Settings!C69,"")</f>
        <v/>
      </c>
      <c r="AC95" s="36" t="str">
        <f>IF(Settings!F69&lt;&gt;"",Settings!F69,"")</f>
        <v/>
      </c>
      <c r="AD95" s="36" t="str">
        <f>IF(Settings!H69&lt;&gt;"",Settings!H69,"")</f>
        <v/>
      </c>
      <c r="AE95" s="36" t="str">
        <f>IF(Settings!J69&lt;&gt;"",Settings!J69,"")</f>
        <v/>
      </c>
      <c r="AF95" s="36" t="str">
        <f>IF(Settings!L69&lt;&gt;"",Settings!L69,"")</f>
        <v/>
      </c>
      <c r="AG95" s="41" t="str">
        <f t="shared" si="20"/>
        <v/>
      </c>
    </row>
    <row r="96" spans="1:33" x14ac:dyDescent="0.2">
      <c r="A96" s="14" t="str">
        <f>IF(FILT_M=1,IF(AND(Settings!F70&lt;&gt;"",Settings!F70&lt;&gt;"--"),Settings!F70,""),
IF(FILT_M=2,IF(AND(Settings!H70&lt;&gt;"",Settings!H70&lt;&gt;"--"),Settings!H70,""),
IF(FILT_M=3,IF(AND(Settings!J70&lt;&gt;"",Settings!J70&lt;&gt;"--"),Settings!J70,""),
IF(FILT_M=4,IF(AND(Settings!L70&lt;&gt;"",Settings!L70&lt;&gt;"--"),Settings!L70,""),""))))</f>
        <v/>
      </c>
      <c r="B96" s="243" t="str">
        <f t="shared" ref="B96:B159" ca="1" si="21">IF(A96&lt;&gt;"",
IF(AND(FILT_D=1,FILT_B=1,FILT_S=1,FILT_T=1,FILT_C=1),SUMIFS(AT_RISK,FILTER,A96,WIN,"&lt;&gt;P"),
IF(AND(FILT_D&gt;1,FILT_B=1,FILT_S=1,FILT_T=1,FILT_C=1),SUMIFS(AT_RISK,FILTER,A96,WIN,"&lt;&gt;P",BET_DATE,"&gt;="&amp;DATE(OFFSET(AG$31,FILT_YS,0),FILT_MS,FILT_DS),BET_DATE,"&lt;="&amp;DATE(OFFSET(AG$31,FILT_YE,0),FILT_ME,FILT_DE)),
IF(AND(FILT_D=1,FILT_B&gt;1,FILT_S=1,FILT_T=1,FILT_C=1),SUMIFS(AT_RISK,FILTER,A96,WIN,"&lt;&gt;P",BET_TYPE,OFFSET(AD$30,FILT_B,0)),
IF(AND(FILT_D=1,FILT_B=1,FILT_S&gt;1,FILT_T=1,FILT_C=1),SUMIFS(AT_RISK,FILTER,A96,WIN,"&lt;&gt;P",SPORT,OFFSET(AC$30,FILT_S,0)),
IF(AND(FILT_D=1,FILT_B=1,FILT_S=1,FILT_T&gt;1,FILT_C=1),SUMIFS(AT_RISK,FILTER,A96,WIN,"&lt;&gt;P",CAPPER,OFFSET(AE$30,FILT_T,0)),
IF(AND(FILT_D&gt;1,FILT_B&gt;1,FILT_S=1,FILT_T=1,FILT_C=1),SUMIFS(AT_RISK,FILTER,A96,WIN,"&lt;&gt;P",BET_DATE,"&gt;="&amp;DATE(OFFSET(AG$31,FILT_YS,0),FILT_MS,FILT_DS),BET_DATE,"&lt;="&amp;DATE(OFFSET(AG$31,FILT_YE,0),FILT_ME,FILT_DE),BET_TYPE,OFFSET(AD$30,FILT_B,0)),
IF(AND(FILT_D&gt;1,FILT_B=1,FILT_S&gt;1,FILT_T=1,FILT_C=1),SUMIFS(AT_RISK,FILTER,A96,WIN,"&lt;&gt;P",BET_DATE,"&gt;="&amp;DATE(OFFSET(AG$31,FILT_YS,0),FILT_MS,FILT_DS),BET_DATE,"&lt;="&amp;DATE(OFFSET(AG$31,FILT_YE,0),FILT_ME,FILT_DE),SPORT,OFFSET(AC$30,FILT_S,0)),
IF(AND(FILT_D&gt;1,FILT_B=1,FILT_S=1,FILT_T&gt;1,FILT_C=1),SUMIFS(AT_RISK,FILTER,A96,WIN,"&lt;&gt;P",BET_DATE,"&gt;="&amp;DATE(OFFSET(AG$31,FILT_YS,0),FILT_MS,FILT_DS),BET_DATE,"&lt;="&amp;DATE(OFFSET(AG$31,FILT_YE,0),FILT_ME,FILT_DE),CAPPER,OFFSET(AE$30,FILT_T,0)),
IF(AND(FILT_D=1,FILT_B&gt;1,FILT_S&gt;1,FILT_T=1,FILT_C=1),SUMIFS(AT_RISK,FILTER,A96,WIN,"&lt;&gt;P",BET_TYPE,OFFSET(AD$30,FILT_B,0),SPORT,OFFSET(AC$30,FILT_S,0)),
IF(AND(FILT_D=1,FILT_B&gt;1,FILT_S=1,FILT_T&gt;1,FILT_C=1),SUMIFS(AT_RISK,FILTER,A96,WIN,"&lt;&gt;P",BET_TYPE,OFFSET(AD$30,FILT_B,0),CAPPER,OFFSET(AE$30,FILT_T,0)),
IF(AND(FILT_D=1,FILT_B=1,FILT_S&gt;1,FILT_T&gt;1,FILT_C=1),SUMIFS(AT_RISK,FILTER,A96,WIN,"&lt;&gt;P",SPORT,OFFSET(AC$30,FILT_S,0),CAPPER,OFFSET(AE$30,FILT_T,0)),
IF(AND(FILT_D&gt;1,FILT_B&gt;1,FILT_S&gt;1,FILT_T=1,FILT_C=1),SUMIFS(AT_RISK,FILTER,A96,WIN,"&lt;&gt;P",BET_DATE,"&gt;="&amp;DATE(OFFSET(AG$31,FILT_YS,0),FILT_MS,FILT_DS),BET_DATE,"&lt;="&amp;DATE(OFFSET(AG$31,FILT_YE,0),FILT_ME,FILT_DE),BET_TYPE,OFFSET(AD$30,FILT_B,0),SPORT,OFFSET(AC$30,FILT_S,0)),
IF(AND(FILT_D=1,FILT_B&gt;1,FILT_S&gt;1,FILT_T&gt;1,FILT_C=1),SUMIFS(AT_RISK,FILTER,A96,WIN,"&lt;&gt;P",BET_TYPE,OFFSET(AD$30,FILT_B,0),SPORT,OFFSET(AC$30,FILT_S,0),CAPPER,OFFSET(AE$30,FILT_T,0)),
IF(AND(FILT_D&gt;1,FILT_B=1,FILT_S&gt;1,FILT_T&gt;1,FILT_C=1),SUMIFS(AT_RISK,FILTER,A96,WIN,"&lt;&gt;P",BET_DATE,"&gt;="&amp;DATE(OFFSET(AG$31,FILT_YS,0),FILT_MS,FILT_DS),BET_DATE,"&lt;="&amp;DATE(OFFSET(AG$31,FILT_YE,0),FILT_ME,FILT_DE),SPORT,OFFSET(AC$30,FILT_S,0),CAPPER,OFFSET(AE$30,FILT_T,0)),
IF(AND(FILT_D&gt;1,FILT_B&gt;1,FILT_S=1,FILT_T&gt;1,FILT_C=1),SUMIFS(AT_RISK,FILTER,A96,WIN,"&lt;&gt;P",BET_DATE,"&gt;="&amp;DATE(OFFSET(AG$31,FILT_YS,0),FILT_MS,FILT_DS),BET_DATE,"&lt;="&amp;DATE(OFFSET(AG$31,FILT_YE,0),FILT_ME,FILT_DE),BET_TYPE,OFFSET(AD$30,FILT_B,0),CAPPER,OFFSET(AE$30,FILT_T,0)),
IF(AND(FILT_D&gt;1,FILT_B&gt;1,FILT_S&gt;1,FILT_T&gt;1,FILT_C=1),SUMIFS(AT_RISK,FILTER,A96,WIN,"&lt;&gt;P",BET_DATE,"&gt;="&amp;DATE(OFFSET(AG$31,FILT_YS,0),FILT_MS,FILT_DS),BET_DATE,"&lt;="&amp;DATE(OFFSET(AG$31,FILT_YE,0),FILT_ME,FILT_DE),BET_TYPE,OFFSET(AD$30,FILT_B,0),SPORT,OFFSET(AC$30,FILT_S,0),CAPPER,OFFSET(AE$30,FILT_T,0)),
IF(AND(FILT_D=1,FILT_B=1,FILT_S=1,FILT_T=1,FILT_C&gt;1),SUMIFS(AT_RISK,FILTER,A96,WIN,"&lt;&gt;P",CUSTOM,OFFSET(AF$30,FILT_C,0)),
IF(AND(FILT_D&gt;1,FILT_B=1,FILT_S=1,FILT_T=1,FILT_C&gt;1),SUMIFS(AT_RISK,FILTER,A96,WIN,"&lt;&gt;P",CUSTOM,OFFSET(AF$30,FILT_C,0),BET_DATE,"&gt;="&amp;DATE(OFFSET(AG$31,FILT_YS,0),FILT_MS,FILT_DS),BET_DATE,"&lt;="&amp;DATE(OFFSET(AG$31,FILT_YE,0),FILT_ME,FILT_DE)),
IF(AND(FILT_D=1,FILT_B&gt;1,FILT_S=1,FILT_T=1,FILT_C&gt;1),SUMIFS(AT_RISK,FILTER,A96,WIN,"&lt;&gt;P",CUSTOM,OFFSET(AF$30,FILT_C,0),BET_TYPE,OFFSET(AD$30,FILT_B,0)),
IF(AND(FILT_D=1,FILT_B=1,FILT_S&gt;1,FILT_T=1,FILT_C&gt;1),SUMIFS(AT_RISK,FILTER,A96,WIN,"&lt;&gt;P",CUSTOM,OFFSET(AF$30,FILT_C,0),SPORT,OFFSET(AC$30,FILT_S,0)),
IF(AND(FILT_D=1,FILT_B=1,FILT_S=1,FILT_T&gt;1,FILT_C&gt;1),SUMIFS(AT_RISK,FILTER,A96,WIN,"&lt;&gt;P",CUSTOM,OFFSET(AF$30,FILT_C,0),CAPPER,OFFSET(AE$30,FILT_T,0)),
IF(AND(FILT_D&gt;1,FILT_B&gt;1,FILT_S=1,FILT_T=1,FILT_C&gt;1),SUMIFS(AT_RISK,FILTER,A96,WIN,"&lt;&gt;P",CUSTOM,OFFSET(AF$30,FILT_C,0),BET_DATE,"&gt;="&amp;DATE(OFFSET(AG$31,FILT_YS,0),FILT_MS,FILT_DS),BET_DATE,"&lt;="&amp;DATE(OFFSET(AG$31,FILT_YE,0),FILT_ME,FILT_DE),BET_TYPE,OFFSET(AD$30,FILT_B,0)),
IF(AND(FILT_D&gt;1,FILT_B=1,FILT_S&gt;1,FILT_T=1,FILT_C&gt;1),SUMIFS(AT_RISK,FILTER,A96,WIN,"&lt;&gt;P",CUSTOM,OFFSET(AF$30,FILT_C,0),BET_DATE,"&gt;="&amp;DATE(OFFSET(AG$31,FILT_YS,0),FILT_MS,FILT_DS),BET_DATE,"&lt;="&amp;DATE(OFFSET(AG$31,FILT_YE,0),FILT_ME,FILT_DE),SPORT,OFFSET(AC$30,FILT_S,0)),
IF(AND(FILT_D&gt;1,FILT_B=1,FILT_S=1,FILT_T&gt;1,FILT_C&gt;1),SUMIFS(AT_RISK,FILTER,A96,WIN,"&lt;&gt;P",CUSTOM,OFFSET(AF$30,FILT_C,0),BET_DATE,"&gt;="&amp;DATE(OFFSET(AG$31,FILT_YS,0),FILT_MS,FILT_DS),BET_DATE,"&lt;="&amp;DATE(OFFSET(AG$31,FILT_YE,0),FILT_ME,FILT_DE),CAPPER,OFFSET(AE$30,FILT_T,0)),
IF(AND(FILT_D=1,FILT_B&gt;1,FILT_S&gt;1,FILT_T=1,FILT_C&gt;1),SUMIFS(AT_RISK,FILTER,A96,WIN,"&lt;&gt;P",CUSTOM,OFFSET(AF$30,FILT_C,0),BET_TYPE,OFFSET(AD$30,FILT_B,0),SPORT,OFFSET(AC$30,FILT_S,0)),
IF(AND(FILT_D=1,FILT_B&gt;1,FILT_S=1,FILT_T&gt;1,FILT_C&gt;1),SUMIFS(AT_RISK,FILTER,A96,WIN,"&lt;&gt;P",CUSTOM,OFFSET(AF$30,FILT_C,0),BET_TYPE,OFFSET(AD$30,FILT_B,0),CAPPER,OFFSET(AE$30,FILT_T,0)),
IF(AND(FILT_D=1,FILT_B=1,FILT_S&gt;1,FILT_T&gt;1,FILT_C&gt;1),SUMIFS(AT_RISK,FILTER,A96,WIN,"&lt;&gt;P",CUSTOM,OFFSET(AF$30,FILT_C,0),SPORT,OFFSET(AC$30,FILT_S,0),CAPPER,OFFSET(AE$30,FILT_T,0)),
IF(AND(FILT_D&gt;1,FILT_B&gt;1,FILT_S&gt;1,FILT_T=1,FILT_C&gt;1),SUMIFS(AT_RISK,FILTER,A96,WIN,"&lt;&gt;P",CUSTOM,OFFSET(AF$30,FILT_C,0),BET_DATE,"&gt;="&amp;DATE(OFFSET(AG$31,FILT_YS,0),FILT_MS,FILT_DS),BET_DATE,"&lt;="&amp;DATE(OFFSET(AG$31,FILT_YE,0),FILT_ME,FILT_DE),BET_TYPE,OFFSET(AD$30,FILT_B,0),SPORT,OFFSET(AC$30,FILT_S,0)),
IF(AND(FILT_D=1,FILT_B&gt;1,FILT_S&gt;1,FILT_T&gt;1,FILT_C&gt;1),SUMIFS(AT_RISK,FILTER,A96,WIN,"&lt;&gt;P",CUSTOM,OFFSET(AF$30,FILT_C,0),BET_TYPE,OFFSET(AD$30,FILT_B,0),SPORT,OFFSET(AC$30,FILT_S,0),CAPPER,OFFSET(AE$30,FILT_T,0)),
IF(AND(FILT_D&gt;1,FILT_B=1,FILT_S&gt;1,FILT_T&gt;1,FILT_C&gt;1),SUMIFS(AT_RISK,FILTER,A96,WIN,"&lt;&gt;P",CUSTOM,OFFSET(AF$30,FILT_C,0),BET_DATE,"&gt;="&amp;DATE(OFFSET(AG$31,FILT_YS,0),FILT_MS,FILT_DS),BET_DATE,"&lt;="&amp;DATE(OFFSET(AG$31,FILT_YE,0),FILT_ME,FILT_DE),SPORT,OFFSET(AC$30,FILT_S,0),CAPPER,OFFSET(AE$30,FILT_T,0)),
IF(AND(FILT_D&gt;1,FILT_B&gt;1,FILT_S=1,FILT_T&gt;1,FILT_C&gt;1),SUMIFS(AT_RISK,FILTER,A96,WIN,"&lt;&gt;P",CUSTOM,OFFSET(AF$30,FILT_C,0),BET_DATE,"&gt;="&amp;DATE(OFFSET(AG$31,FILT_YS,0),FILT_MS,FILT_DS),BET_DATE,"&lt;="&amp;DATE(OFFSET(AG$31,FILT_YE,0),FILT_ME,FILT_DE),BET_TYPE,OFFSET(AD$30,FILT_B,0),CAPPER,OFFSET(AE$30,FILT_T,0)),
IF(AND(FILT_D&gt;1,FILT_B&gt;1,FILT_S&gt;1,FILT_T&gt;1,FILT_C&gt;1),SUMIFS(AT_RISK,FILTER,A96,WIN,"&lt;&gt;P",CUSTOM,OFFSET(AF$30,FILT_C,0),BET_DATE,"&gt;="&amp;DATE(OFFSET(AG$31,FILT_YS,0),FILT_MS,FILT_DS),BET_DATE,"&lt;="&amp;DATE(OFFSET(AG$31,FILT_YE,0),FILT_ME,FILT_DE),BET_TYPE,OFFSET(AD$30,FILT_B,0),SPORT,OFFSET(AC$30,FILT_S,0),CAPPER,OFFSET(AE$30,FILT_T,0)),
"")))))))))))))))))))))))))))))))),
"")</f>
        <v/>
      </c>
      <c r="C96" s="243" t="str">
        <f t="shared" ref="C96:C159" ca="1" si="22">IF(A96&lt;&gt;"",
IF(AND(FILT_D=1,FILT_B=1,FILT_S=1,FILT_T=1,FILT_C=1),SUMIFS(PROFIT,FILTER,A96,WIN,"&lt;&gt;P"),
IF(AND(FILT_D&gt;1,FILT_B=1,FILT_S=1,FILT_T=1,FILT_C=1),SUMIFS(PROFIT,FILTER,A96,WIN,"&lt;&gt;P",BET_DATE,"&gt;="&amp;DATE(OFFSET(AG$31,FILT_YS,0),FILT_MS,FILT_DS),BET_DATE,"&lt;="&amp;DATE(OFFSET(AG$31,FILT_YE,0),FILT_ME,FILT_DE)),
IF(AND(FILT_D=1,FILT_B&gt;1,FILT_S=1,FILT_T=1,FILT_C=1),SUMIFS(PROFIT,FILTER,A96,WIN,"&lt;&gt;P",BET_TYPE,OFFSET(AD$30,FILT_B,0)),
IF(AND(FILT_D=1,FILT_B=1,FILT_S&gt;1,FILT_T=1,FILT_C=1),SUMIFS(PROFIT,FILTER,A96,WIN,"&lt;&gt;P",SPORT,OFFSET(AC$30,FILT_S,0)),
IF(AND(FILT_D=1,FILT_B=1,FILT_S=1,FILT_T&gt;1,FILT_C=1),SUMIFS(PROFIT,FILTER,A96,WIN,"&lt;&gt;P",CAPPER,OFFSET(AE$30,FILT_T,0)),
IF(AND(FILT_D&gt;1,FILT_B&gt;1,FILT_S=1,FILT_T=1,FILT_C=1),SUMIFS(PROFIT,FILTER,A96,WIN,"&lt;&gt;P",BET_DATE,"&gt;="&amp;DATE(OFFSET(AG$31,FILT_YS,0),FILT_MS,FILT_DS),BET_DATE,"&lt;="&amp;DATE(OFFSET(AG$31,FILT_YE,0),FILT_ME,FILT_DE),BET_TYPE,OFFSET(AD$30,FILT_B,0)),
IF(AND(FILT_D&gt;1,FILT_B=1,FILT_S&gt;1,FILT_T=1,FILT_C=1),SUMIFS(PROFIT,FILTER,A96,WIN,"&lt;&gt;P",BET_DATE,"&gt;="&amp;DATE(OFFSET(AG$31,FILT_YS,0),FILT_MS,FILT_DS),BET_DATE,"&lt;="&amp;DATE(OFFSET(AG$31,FILT_YE,0),FILT_ME,FILT_DE),SPORT,OFFSET(AC$30,FILT_S,0)),
IF(AND(FILT_D&gt;1,FILT_B=1,FILT_S=1,FILT_T&gt;1,FILT_C=1),SUMIFS(PROFIT,FILTER,A96,WIN,"&lt;&gt;P",BET_DATE,"&gt;="&amp;DATE(OFFSET(AG$31,FILT_YS,0),FILT_MS,FILT_DS),BET_DATE,"&lt;="&amp;DATE(OFFSET(AG$31,FILT_YE,0),FILT_ME,FILT_DE),CAPPER,OFFSET(AE$30,FILT_T,0)),
IF(AND(FILT_D=1,FILT_B&gt;1,FILT_S&gt;1,FILT_T=1,FILT_C=1),SUMIFS(PROFIT,FILTER,A96,WIN,"&lt;&gt;P",BET_TYPE,OFFSET(AD$30,FILT_B,0),SPORT,OFFSET(AC$30,FILT_S,0)),
IF(AND(FILT_D=1,FILT_B&gt;1,FILT_S=1,FILT_T&gt;1,FILT_C=1),SUMIFS(PROFIT,FILTER,A96,WIN,"&lt;&gt;P",BET_TYPE,OFFSET(AD$30,FILT_B,0),CAPPER,OFFSET(AE$30,FILT_T,0)),
IF(AND(FILT_D=1,FILT_B=1,FILT_S&gt;1,FILT_T&gt;1,FILT_C=1),SUMIFS(PROFIT,FILTER,A96,WIN,"&lt;&gt;P",SPORT,OFFSET(AC$30,FILT_S,0),CAPPER,OFFSET(AE$30,FILT_T,0)),
IF(AND(FILT_D&gt;1,FILT_B&gt;1,FILT_S&gt;1,FILT_T=1,FILT_C=1),SUMIFS(PROFIT,FILTER,A96,WIN,"&lt;&gt;P",BET_DATE,"&gt;="&amp;DATE(OFFSET(AG$31,FILT_YS,0),FILT_MS,FILT_DS),BET_DATE,"&lt;="&amp;DATE(OFFSET(AG$31,FILT_YE,0),FILT_ME,FILT_DE),BET_TYPE,OFFSET(AD$30,FILT_B,0),SPORT,OFFSET(AC$30,FILT_S,0)),
IF(AND(FILT_D=1,FILT_B&gt;1,FILT_S&gt;1,FILT_T&gt;1,FILT_C=1),SUMIFS(PROFIT,FILTER,A96,WIN,"&lt;&gt;P",BET_TYPE,OFFSET(AD$30,FILT_B,0),SPORT,OFFSET(AC$30,FILT_S,0),CAPPER,OFFSET(AE$30,FILT_T,0)),
IF(AND(FILT_D&gt;1,FILT_B=1,FILT_S&gt;1,FILT_T&gt;1,FILT_C=1),SUMIFS(PROFIT,FILTER,A96,WIN,"&lt;&gt;P",BET_DATE,"&gt;="&amp;DATE(OFFSET(AG$31,FILT_YS,0),FILT_MS,FILT_DS),BET_DATE,"&lt;="&amp;DATE(OFFSET(AG$31,FILT_YE,0),FILT_ME,FILT_DE),SPORT,OFFSET(AC$30,FILT_S,0),CAPPER,OFFSET(AE$30,FILT_T,0)),
IF(AND(FILT_D&gt;1,FILT_B&gt;1,FILT_S=1,FILT_T&gt;1,FILT_C=1),SUMIFS(PROFIT,FILTER,A96,WIN,"&lt;&gt;P",BET_DATE,"&gt;="&amp;DATE(OFFSET(AG$31,FILT_YS,0),FILT_MS,FILT_DS),BET_DATE,"&lt;="&amp;DATE(OFFSET(AG$31,FILT_YE,0),FILT_ME,FILT_DE),BET_TYPE,OFFSET(AD$30,FILT_B,0),CAPPER,OFFSET(AE$30,FILT_T,0)),
IF(AND(FILT_D&gt;1,FILT_B&gt;1,FILT_S&gt;1,FILT_T&gt;1,FILT_C=1),SUMIFS(PROFIT,FILTER,A96,WIN,"&lt;&gt;P",BET_DATE,"&gt;="&amp;DATE(OFFSET(AG$31,FILT_YS,0),FILT_MS,FILT_DS),BET_DATE,"&lt;="&amp;DATE(OFFSET(AG$31,FILT_YE,0),FILT_ME,FILT_DE),BET_TYPE,OFFSET(AD$30,FILT_B,0),SPORT,OFFSET(AC$30,FILT_S,0),CAPPER,OFFSET(AE$30,FILT_T,0)),
IF(AND(FILT_D=1,FILT_B=1,FILT_S=1,FILT_T=1,FILT_C&gt;1),SUMIFS(PROFIT,FILTER,A96,WIN,"&lt;&gt;P",CUSTOM,OFFSET(AF$30,FILT_C,0)),
IF(AND(FILT_D&gt;1,FILT_B=1,FILT_S=1,FILT_T=1,FILT_C&gt;1),SUMIFS(PROFIT,FILTER,A96,WIN,"&lt;&gt;P",CUSTOM,OFFSET(AF$30,FILT_C,0),BET_DATE,"&gt;="&amp;DATE(OFFSET(AG$31,FILT_YS,0),FILT_MS,FILT_DS),BET_DATE,"&lt;="&amp;DATE(OFFSET(AG$31,FILT_YE,0),FILT_ME,FILT_DE)),
IF(AND(FILT_D=1,FILT_B&gt;1,FILT_S=1,FILT_T=1,FILT_C&gt;1),SUMIFS(PROFIT,FILTER,A96,WIN,"&lt;&gt;P",CUSTOM,OFFSET(AF$30,FILT_C,0),BET_TYPE,OFFSET(AD$30,FILT_B,0)),
IF(AND(FILT_D=1,FILT_B=1,FILT_S&gt;1,FILT_T=1,FILT_C&gt;1),SUMIFS(PROFIT,FILTER,A96,WIN,"&lt;&gt;P",CUSTOM,OFFSET(AF$30,FILT_C,0),SPORT,OFFSET(AC$30,FILT_S,0)),
IF(AND(FILT_D=1,FILT_B=1,FILT_S=1,FILT_T&gt;1,FILT_C&gt;1),SUMIFS(PROFIT,FILTER,A96,WIN,"&lt;&gt;P",CUSTOM,OFFSET(AF$30,FILT_C,0),CAPPER,OFFSET(AE$30,FILT_T,0)),
IF(AND(FILT_D&gt;1,FILT_B&gt;1,FILT_S=1,FILT_T=1,FILT_C&gt;1),SUMIFS(PROFIT,FILTER,A96,WIN,"&lt;&gt;P",CUSTOM,OFFSET(AF$30,FILT_C,0),BET_DATE,"&gt;="&amp;DATE(OFFSET(AG$31,FILT_YS,0),FILT_MS,FILT_DS),BET_DATE,"&lt;="&amp;DATE(OFFSET(AG$31,FILT_YE,0),FILT_ME,FILT_DE),BET_TYPE,OFFSET(AD$30,FILT_B,0)),
IF(AND(FILT_D&gt;1,FILT_B=1,FILT_S&gt;1,FILT_T=1,FILT_C&gt;1),SUMIFS(PROFIT,FILTER,A96,WIN,"&lt;&gt;P",CUSTOM,OFFSET(AF$30,FILT_C,0),BET_DATE,"&gt;="&amp;DATE(OFFSET(AG$31,FILT_YS,0),FILT_MS,FILT_DS),BET_DATE,"&lt;="&amp;DATE(OFFSET(AG$31,FILT_YE,0),FILT_ME,FILT_DE),SPORT,OFFSET(AC$30,FILT_S,0)),
IF(AND(FILT_D&gt;1,FILT_B=1,FILT_S=1,FILT_T&gt;1,FILT_C&gt;1),SUMIFS(PROFIT,FILTER,A96,WIN,"&lt;&gt;P",CUSTOM,OFFSET(AF$30,FILT_C,0),BET_DATE,"&gt;="&amp;DATE(OFFSET(AG$31,FILT_YS,0),FILT_MS,FILT_DS),BET_DATE,"&lt;="&amp;DATE(OFFSET(AG$31,FILT_YE,0),FILT_ME,FILT_DE),CAPPER,OFFSET(AE$30,FILT_T,0)),
IF(AND(FILT_D=1,FILT_B&gt;1,FILT_S&gt;1,FILT_T=1,FILT_C&gt;1),SUMIFS(PROFIT,FILTER,A96,WIN,"&lt;&gt;P",CUSTOM,OFFSET(AF$30,FILT_C,0),BET_TYPE,OFFSET(AD$30,FILT_B,0),SPORT,OFFSET(AC$30,FILT_S,0)),
IF(AND(FILT_D=1,FILT_B&gt;1,FILT_S=1,FILT_T&gt;1,FILT_C&gt;1),SUMIFS(PROFIT,FILTER,A96,WIN,"&lt;&gt;P",CUSTOM,OFFSET(AF$30,FILT_C,0),BET_TYPE,OFFSET(AD$30,FILT_B,0),CAPPER,OFFSET(AE$30,FILT_T,0)),
IF(AND(FILT_D=1,FILT_B=1,FILT_S&gt;1,FILT_T&gt;1,FILT_C&gt;1),SUMIFS(PROFIT,FILTER,A96,WIN,"&lt;&gt;P",CUSTOM,OFFSET(AF$30,FILT_C,0),SPORT,OFFSET(AC$30,FILT_S,0),CAPPER,OFFSET(AE$30,FILT_T,0)),
IF(AND(FILT_D&gt;1,FILT_B&gt;1,FILT_S&gt;1,FILT_T=1,FILT_C&gt;1),SUMIFS(PROFIT,FILTER,A96,WIN,"&lt;&gt;P",CUSTOM,OFFSET(AF$30,FILT_C,0),BET_DATE,"&gt;="&amp;DATE(OFFSET(AG$31,FILT_YS,0),FILT_MS,FILT_DS),BET_DATE,"&lt;="&amp;DATE(OFFSET(AG$31,FILT_YE,0),FILT_ME,FILT_DE),BET_TYPE,OFFSET(AD$30,FILT_B,0),SPORT,OFFSET(AC$30,FILT_S,0)),
IF(AND(FILT_D=1,FILT_B&gt;1,FILT_S&gt;1,FILT_T&gt;1,FILT_C&gt;1),SUMIFS(PROFIT,FILTER,A96,WIN,"&lt;&gt;P",CUSTOM,OFFSET(AF$30,FILT_C,0),BET_TYPE,OFFSET(AD$30,FILT_B,0),SPORT,OFFSET(AC$30,FILT_S,0),CAPPER,OFFSET(AE$30,FILT_T,0)),
IF(AND(FILT_D&gt;1,FILT_B=1,FILT_S&gt;1,FILT_T&gt;1,FILT_C&gt;1),SUMIFS(PROFIT,FILTER,A96,WIN,"&lt;&gt;P",CUSTOM,OFFSET(AF$30,FILT_C,0),BET_DATE,"&gt;="&amp;DATE(OFFSET(AG$31,FILT_YS,0),FILT_MS,FILT_DS),BET_DATE,"&lt;="&amp;DATE(OFFSET(AG$31,FILT_YE,0),FILT_ME,FILT_DE),SPORT,OFFSET(AC$30,FILT_S,0),CAPPER,OFFSET(AE$30,FILT_T,0)),
IF(AND(FILT_D&gt;1,FILT_B&gt;1,FILT_S=1,FILT_T&gt;1,FILT_C&gt;1),SUMIFS(PROFIT,FILTER,A96,WIN,"&lt;&gt;P",CUSTOM,OFFSET(AF$30,FILT_C,0),BET_DATE,"&gt;="&amp;DATE(OFFSET(AG$31,FILT_YS,0),FILT_MS,FILT_DS),BET_DATE,"&lt;="&amp;DATE(OFFSET(AG$31,FILT_YE,0),FILT_ME,FILT_DE),BET_TYPE,OFFSET(AD$30,FILT_B,0),CAPPER,OFFSET(AE$30,FILT_T,0)),
IF(AND(FILT_D&gt;1,FILT_B&gt;1,FILT_S&gt;1,FILT_T&gt;1,FILT_C&gt;1),SUMIFS(PROFIT,FILTER,A96,WIN,"&lt;&gt;P",CUSTOM,OFFSET(AF$30,FILT_C,0),BET_DATE,"&gt;="&amp;DATE(OFFSET(AG$31,FILT_YS,0),FILT_MS,FILT_DS),BET_DATE,"&lt;="&amp;DATE(OFFSET(AG$31,FILT_YE,0),FILT_ME,FILT_DE),BET_TYPE,OFFSET(AD$30,FILT_B,0),SPORT,OFFSET(AC$30,FILT_S,0),CAPPER,OFFSET(AE$30,FILT_T,0)),
"")))))))))))))))))))))))))))))))),
"")</f>
        <v/>
      </c>
      <c r="D96" s="143" t="str">
        <f t="shared" ca="1" si="19"/>
        <v/>
      </c>
      <c r="E96" s="144" t="str">
        <f t="shared" ref="E96:E159" ca="1" si="23">IF(A96&lt;&gt;"",
IF(AND(FILT_D=1,FILT_B=1,FILT_S=1,FILT_T=1,FILT_C=1),COUNTIFS(FILTER,A96,WIN,"Y"),
IF(AND(FILT_D&gt;1,FILT_B=1,FILT_S=1,FILT_T=1,FILT_C=1),COUNTIFS(FILTER,A96,WIN,"Y",BET_DATE,"&gt;="&amp;DATE(OFFSET(AG$31,FILT_YS,0),FILT_MS,FILT_DS),BET_DATE,"&lt;="&amp;DATE(OFFSET(AG$31,FILT_YE,0),FILT_ME,FILT_DE)),
IF(AND(FILT_D=1,FILT_B&gt;1,FILT_S=1,FILT_T=1,FILT_C=1),COUNTIFS(FILTER,A96,WIN,"Y",BET_TYPE,OFFSET(AD$30,FILT_B,0)),
IF(AND(FILT_D=1,FILT_B=1,FILT_S&gt;1,FILT_T=1,FILT_C=1),COUNTIFS(FILTER,A96,WIN,"Y",SPORT,OFFSET(AC$30,FILT_S,0)),
IF(AND(FILT_D=1,FILT_B=1,FILT_S=1,FILT_T&gt;1,FILT_C=1),COUNTIFS(FILTER,A96,WIN,"Y",CAPPER,OFFSET(AE$30,FILT_T,0)),
IF(AND(FILT_D&gt;1,FILT_B&gt;1,FILT_S=1,FILT_T=1,FILT_C=1),COUNTIFS(FILTER,A96,WIN,"Y",BET_DATE,"&gt;="&amp;DATE(OFFSET(AG$31,FILT_YS,0),FILT_MS,FILT_DS),BET_DATE,"&lt;="&amp;DATE(OFFSET(AG$31,FILT_YE,0),FILT_ME,FILT_DE),BET_TYPE,OFFSET(AD$30,FILT_B,0)),
IF(AND(FILT_D&gt;1,FILT_B=1,FILT_S&gt;1,FILT_T=1,FILT_C=1),COUNTIFS(FILTER,A96,WIN,"Y",BET_DATE,"&gt;="&amp;DATE(OFFSET(AG$31,FILT_YS,0),FILT_MS,FILT_DS),BET_DATE,"&lt;="&amp;DATE(OFFSET(AG$31,FILT_YE,0),FILT_ME,FILT_DE),SPORT,OFFSET(AC$30,FILT_S,0)),
IF(AND(FILT_D&gt;1,FILT_B=1,FILT_S=1,FILT_T&gt;1,FILT_C=1),COUNTIFS(FILTER,A96,WIN,"Y",BET_DATE,"&gt;="&amp;DATE(OFFSET(AG$31,FILT_YS,0),FILT_MS,FILT_DS),BET_DATE,"&lt;="&amp;DATE(OFFSET(AG$31,FILT_YE,0),FILT_ME,FILT_DE),CAPPER,OFFSET(AE$30,FILT_T,0)),
IF(AND(FILT_D=1,FILT_B&gt;1,FILT_S&gt;1,FILT_T=1,FILT_C=1),COUNTIFS(FILTER,A96,WIN,"Y",BET_TYPE,OFFSET(AD$30,FILT_B,0),SPORT,OFFSET(AC$30,FILT_S,0)),
IF(AND(FILT_D=1,FILT_B&gt;1,FILT_S=1,FILT_T&gt;1,FILT_C=1),COUNTIFS(FILTER,A96,WIN,"Y",BET_TYPE,OFFSET(AD$30,FILT_B,0),CAPPER,OFFSET(AE$30,FILT_T,0)),
IF(AND(FILT_D=1,FILT_B=1,FILT_S&gt;1,FILT_T&gt;1,FILT_C=1),COUNTIFS(FILTER,A96,WIN,"Y",SPORT,OFFSET(AC$30,FILT_S,0),CAPPER,OFFSET(AE$30,FILT_T,0)),
IF(AND(FILT_D&gt;1,FILT_B&gt;1,FILT_S&gt;1,FILT_T=1,FILT_C=1),COUNTIFS(FILTER,A96,WIN,"Y",BET_DATE,"&gt;="&amp;DATE(OFFSET(AG$31,FILT_YS,0),FILT_MS,FILT_DS),BET_DATE,"&lt;="&amp;DATE(OFFSET(AG$31,FILT_YE,0),FILT_ME,FILT_DE),BET_TYPE,OFFSET(AD$30,FILT_B,0),SPORT,OFFSET(AC$30,FILT_S,0)),
IF(AND(FILT_D=1,FILT_B&gt;1,FILT_S&gt;1,FILT_T&gt;1,FILT_C=1),COUNTIFS(FILTER,A96,WIN,"Y",BET_TYPE,OFFSET(AD$30,FILT_B,0),SPORT,OFFSET(AC$30,FILT_S,0),CAPPER,OFFSET(AE$30,FILT_T,0)),
IF(AND(FILT_D&gt;1,FILT_B=1,FILT_S&gt;1,FILT_T&gt;1,FILT_C=1),COUNTIFS(FILTER,A96,WIN,"Y",BET_DATE,"&gt;="&amp;DATE(OFFSET(AG$31,FILT_YS,0),FILT_MS,FILT_DS),BET_DATE,"&lt;="&amp;DATE(OFFSET(AG$31,FILT_YE,0),FILT_ME,FILT_DE),SPORT,OFFSET(AC$30,FILT_S,0),CAPPER,OFFSET(AE$30,FILT_T,0)),
IF(AND(FILT_D&gt;1,FILT_B&gt;1,FILT_S=1,FILT_T&gt;1,FILT_C=1),COUNTIFS(FILTER,A96,WIN,"Y",BET_DATE,"&gt;="&amp;DATE(OFFSET(AG$31,FILT_YS,0),FILT_MS,FILT_DS),BET_DATE,"&lt;="&amp;DATE(OFFSET(AG$31,FILT_YE,0),FILT_ME,FILT_DE),BET_TYPE,OFFSET(AD$30,FILT_B,0),CAPPER,OFFSET(AE$30,FILT_T,0)),
IF(AND(FILT_D&gt;1,FILT_B&gt;1,FILT_S&gt;1,FILT_T&gt;1,FILT_C=1),COUNTIFS(FILTER,A96,WIN,"Y",BET_DATE,"&gt;="&amp;DATE(OFFSET(AG$31,FILT_YS,0),FILT_MS,FILT_DS),BET_DATE,"&lt;="&amp;DATE(OFFSET(AG$31,FILT_YE,0),FILT_ME,FILT_DE),BET_TYPE,OFFSET(AD$30,FILT_B,0),SPORT,OFFSET(AC$30,FILT_S,0),CAPPER,OFFSET(AE$30,FILT_T,0)),
IF(AND(FILT_D=1,FILT_B=1,FILT_S=1,FILT_T=1,FILT_C&gt;1),COUNTIFS(FILTER,A96,WIN,"Y",CUSTOM,OFFSET(AF$30,FILT_C,0)),
IF(AND(FILT_D&gt;1,FILT_B=1,FILT_S=1,FILT_T=1,FILT_C&gt;1),COUNTIFS(FILTER,A96,WIN,"Y",CUSTOM,OFFSET(AF$30,FILT_C,0),BET_DATE,"&gt;="&amp;DATE(OFFSET(AG$31,FILT_YS,0),FILT_MS,FILT_DS),BET_DATE,"&lt;="&amp;DATE(OFFSET(AG$31,FILT_YE,0),FILT_ME,FILT_DE)),
IF(AND(FILT_D=1,FILT_B&gt;1,FILT_S=1,FILT_T=1,FILT_C&gt;1),COUNTIFS(FILTER,A96,WIN,"Y",CUSTOM,OFFSET(AF$30,FILT_C,0),BET_TYPE,OFFSET(AD$30,FILT_B,0)),
IF(AND(FILT_D=1,FILT_B=1,FILT_S&gt;1,FILT_T=1,FILT_C&gt;1),COUNTIFS(FILTER,A96,WIN,"Y",CUSTOM,OFFSET(AF$30,FILT_C,0),SPORT,OFFSET(AC$30,FILT_S,0)),
IF(AND(FILT_D=1,FILT_B=1,FILT_S=1,FILT_T&gt;1,FILT_C&gt;1),COUNTIFS(FILTER,A96,WIN,"Y",CUSTOM,OFFSET(AF$30,FILT_C,0),CAPPER,OFFSET(AE$30,FILT_T,0)),
IF(AND(FILT_D&gt;1,FILT_B&gt;1,FILT_S=1,FILT_T=1,FILT_C&gt;1),COUNTIFS(FILTER,A96,WIN,"Y",CUSTOM,OFFSET(AF$30,FILT_C,0),BET_DATE,"&gt;="&amp;DATE(OFFSET(AG$31,FILT_YS,0),FILT_MS,FILT_DS),BET_DATE,"&lt;="&amp;DATE(OFFSET(AG$31,FILT_YE,0),FILT_ME,FILT_DE),BET_TYPE,OFFSET(AD$30,FILT_B,0)),
IF(AND(FILT_D&gt;1,FILT_B=1,FILT_S&gt;1,FILT_T=1,FILT_C&gt;1),COUNTIFS(FILTER,A96,WIN,"Y",CUSTOM,OFFSET(AF$30,FILT_C,0),BET_DATE,"&gt;="&amp;DATE(OFFSET(AG$31,FILT_YS,0),FILT_MS,FILT_DS),BET_DATE,"&lt;="&amp;DATE(OFFSET(AG$31,FILT_YE,0),FILT_ME,FILT_DE),SPORT,OFFSET(AC$30,FILT_S,0)),
IF(AND(FILT_D&gt;1,FILT_B=1,FILT_S=1,FILT_T&gt;1,FILT_C&gt;1),COUNTIFS(FILTER,A96,WIN,"Y",CUSTOM,OFFSET(AF$30,FILT_C,0),BET_DATE,"&gt;="&amp;DATE(OFFSET(AG$31,FILT_YS,0),FILT_MS,FILT_DS),BET_DATE,"&lt;="&amp;DATE(OFFSET(AG$31,FILT_YE,0),FILT_ME,FILT_DE),CAPPER,OFFSET(AE$30,FILT_T,0)),
IF(AND(FILT_D=1,FILT_B&gt;1,FILT_S&gt;1,FILT_T=1,FILT_C&gt;1),COUNTIFS(FILTER,A96,WIN,"Y",CUSTOM,OFFSET(AF$30,FILT_C,0),BET_TYPE,OFFSET(AD$30,FILT_B,0),SPORT,OFFSET(AC$30,FILT_S,0)),
IF(AND(FILT_D=1,FILT_B&gt;1,FILT_S=1,FILT_T&gt;1,FILT_C&gt;1),COUNTIFS(FILTER,A96,WIN,"Y",CUSTOM,OFFSET(AF$30,FILT_C,0),BET_TYPE,OFFSET(AD$30,FILT_B,0),CAPPER,OFFSET(AE$30,FILT_T,0)),
IF(AND(FILT_D=1,FILT_B=1,FILT_S&gt;1,FILT_T&gt;1,FILT_C&gt;1),COUNTIFS(FILTER,A96,WIN,"Y",CUSTOM,OFFSET(AF$30,FILT_C,0),SPORT,OFFSET(AC$30,FILT_S,0),CAPPER,OFFSET(AE$30,FILT_T,0)),
IF(AND(FILT_D&gt;1,FILT_B&gt;1,FILT_S&gt;1,FILT_T=1,FILT_C&gt;1),COUNTIFS(FILTER,A96,WIN,"Y",CUSTOM,OFFSET(AF$30,FILT_C,0),BET_DATE,"&gt;="&amp;DATE(OFFSET(AG$31,FILT_YS,0),FILT_MS,FILT_DS),BET_DATE,"&lt;="&amp;DATE(OFFSET(AG$31,FILT_YE,0),FILT_ME,FILT_DE),BET_TYPE,OFFSET(AD$30,FILT_B,0),SPORT,OFFSET(AC$30,FILT_S,0)),
IF(AND(FILT_D=1,FILT_B&gt;1,FILT_S&gt;1,FILT_T&gt;1,FILT_C&gt;1),COUNTIFS(FILTER,A96,WIN,"Y",CUSTOM,OFFSET(AF$30,FILT_C,0),BET_TYPE,OFFSET(AD$30,FILT_B,0),SPORT,OFFSET(AC$30,FILT_S,0),CAPPER,OFFSET(AE$30,FILT_T,0)),
IF(AND(FILT_D&gt;1,FILT_B=1,FILT_S&gt;1,FILT_T&gt;1,FILT_C&gt;1),COUNTIFS(FILTER,A96,WIN,"Y",CUSTOM,OFFSET(AF$30,FILT_C,0),BET_DATE,"&gt;="&amp;DATE(OFFSET(AG$31,FILT_YS,0),FILT_MS,FILT_DS),BET_DATE,"&lt;="&amp;DATE(OFFSET(AG$31,FILT_YE,0),FILT_ME,FILT_DE),SPORT,OFFSET(AC$30,FILT_S,0),CAPPER,OFFSET(AE$30,FILT_T,0)),
IF(AND(FILT_D&gt;1,FILT_B&gt;1,FILT_S=1,FILT_T&gt;1,FILT_C&gt;1),COUNTIFS(FILTER,A96,WIN,"Y",CUSTOM,OFFSET(AF$30,FILT_C,0),BET_DATE,"&gt;="&amp;DATE(OFFSET(AG$31,FILT_YS,0),FILT_MS,FILT_DS),BET_DATE,"&lt;="&amp;DATE(OFFSET(AG$31,FILT_YE,0),FILT_ME,FILT_DE),BET_TYPE,OFFSET(AD$30,FILT_B,0),CAPPER,OFFSET(AE$30,FILT_T,0)),
IF(AND(FILT_D&gt;1,FILT_B&gt;1,FILT_S&gt;1,FILT_T&gt;1,FILT_C&gt;1),COUNTIFS(FILTER,A96,WIN,"Y",CUSTOM,OFFSET(AF$30,FILT_C,0),BET_DATE,"&gt;="&amp;DATE(OFFSET(AG$31,FILT_YS,0),FILT_MS,FILT_DS),BET_DATE,"&lt;="&amp;DATE(OFFSET(AG$31,FILT_YE,0),FILT_ME,FILT_DE),BET_TYPE,OFFSET(AD$30,FILT_B,0),SPORT,OFFSET(AC$30,FILT_S,0),CAPPER,OFFSET(AE$30,FILT_T,0)),
"")))))))))))))))))))))))))))))))),
"")</f>
        <v/>
      </c>
      <c r="F96" s="144" t="str">
        <f t="shared" ref="F96:F159" ca="1" si="24">IF(A96&lt;&gt;"",
IF(AND(FILT_D=1,FILT_B=1,FILT_S=1,FILT_T=1,FILT_C=1),COUNTIFS(FILTER,A96,WIN,"&lt;&gt;P",WIN,"&lt;&gt;R",WIN,"&lt;&gt;PU"),
IF(AND(FILT_D&gt;1,FILT_B=1,FILT_S=1,FILT_T=1,FILT_C=1),COUNTIFS(FILTER,A96,WIN,"&lt;&gt;P",WIN,"&lt;&gt;R",WIN,"&lt;&gt;PU",BET_DATE,"&gt;="&amp;DATE(OFFSET(AG$31,FILT_YS,0),FILT_MS,FILT_DS),BET_DATE,"&lt;="&amp;DATE(OFFSET(AG$31,FILT_YE,0),FILT_ME,FILT_DE)),
IF(AND(FILT_D=1,FILT_B&gt;1,FILT_S=1,FILT_T=1,FILT_C=1),COUNTIFS(FILTER,A96,WIN,"&lt;&gt;P",WIN,"&lt;&gt;R",WIN,"&lt;&gt;PU",BET_TYPE,OFFSET(AD$30,FILT_B,0)),
IF(AND(FILT_D=1,FILT_B=1,FILT_S&gt;1,FILT_T=1,FILT_C=1),COUNTIFS(FILTER,A96,WIN,"&lt;&gt;P",WIN,"&lt;&gt;R",WIN,"&lt;&gt;PU",SPORT,OFFSET(AC$30,FILT_S,0)),
IF(AND(FILT_D=1,FILT_B=1,FILT_S=1,FILT_T&gt;1,FILT_C=1),COUNTIFS(FILTER,A96,WIN,"&lt;&gt;P",WIN,"&lt;&gt;R",WIN,"&lt;&gt;PU",CAPPER,OFFSET(AE$30,FILT_T,0)),
IF(AND(FILT_D&gt;1,FILT_B&gt;1,FILT_S=1,FILT_T=1,FILT_C=1),COUNTIFS(FILTER,A96,WIN,"&lt;&gt;P",WIN,"&lt;&gt;R",WIN,"&lt;&gt;PU",BET_DATE,"&gt;="&amp;DATE(OFFSET(AG$31,FILT_YS,0),FILT_MS,FILT_DS),BET_DATE,"&lt;="&amp;DATE(OFFSET(AG$31,FILT_YE,0),FILT_ME,FILT_DE),BET_TYPE,OFFSET(AD$30,FILT_B,0)),
IF(AND(FILT_D&gt;1,FILT_B=1,FILT_S&gt;1,FILT_T=1,FILT_C=1),COUNTIFS(FILTER,A96,WIN,"&lt;&gt;P",WIN,"&lt;&gt;R",WIN,"&lt;&gt;PU",BET_DATE,"&gt;="&amp;DATE(OFFSET(AG$31,FILT_YS,0),FILT_MS,FILT_DS),BET_DATE,"&lt;="&amp;DATE(OFFSET(AG$31,FILT_YE,0),FILT_ME,FILT_DE),SPORT,OFFSET(AC$30,FILT_S,0)),
IF(AND(FILT_D&gt;1,FILT_B=1,FILT_S=1,FILT_T&gt;1,FILT_C=1),COUNTIFS(FILTER,A96,WIN,"&lt;&gt;P",WIN,"&lt;&gt;R",WIN,"&lt;&gt;PU",BET_DATE,"&gt;="&amp;DATE(OFFSET(AG$31,FILT_YS,0),FILT_MS,FILT_DS),BET_DATE,"&lt;="&amp;DATE(OFFSET(AG$31,FILT_YE,0),FILT_ME,FILT_DE),CAPPER,OFFSET(AE$30,FILT_T,0)),
IF(AND(FILT_D=1,FILT_B&gt;1,FILT_S&gt;1,FILT_T=1,FILT_C=1),COUNTIFS(FILTER,A96,WIN,"&lt;&gt;P",WIN,"&lt;&gt;R",WIN,"&lt;&gt;PU",BET_TYPE,OFFSET(AD$30,FILT_B,0),SPORT,OFFSET(AC$30,FILT_S,0)),
IF(AND(FILT_D=1,FILT_B&gt;1,FILT_S=1,FILT_T&gt;1,FILT_C=1),COUNTIFS(FILTER,A96,WIN,"&lt;&gt;P",WIN,"&lt;&gt;R",WIN,"&lt;&gt;PU",BET_TYPE,OFFSET(AD$30,FILT_B,0),CAPPER,OFFSET(AE$30,FILT_T,0)),
IF(AND(FILT_D=1,FILT_B=1,FILT_S&gt;1,FILT_T&gt;1,FILT_C=1),COUNTIFS(FILTER,A96,WIN,"&lt;&gt;P",WIN,"&lt;&gt;R",WIN,"&lt;&gt;PU",SPORT,OFFSET(AC$30,FILT_S,0),CAPPER,OFFSET(AE$30,FILT_T,0)),
IF(AND(FILT_D&gt;1,FILT_B&gt;1,FILT_S&gt;1,FILT_T=1,FILT_C=1),COUNTIFS(FILTER,A96,WIN,"&lt;&gt;P",WIN,"&lt;&gt;R",WIN,"&lt;&gt;PU",BET_DATE,"&gt;="&amp;DATE(OFFSET(AG$31,FILT_YS,0),FILT_MS,FILT_DS),BET_DATE,"&lt;="&amp;DATE(OFFSET(AG$31,FILT_YE,0),FILT_ME,FILT_DE),BET_TYPE,OFFSET(AD$30,FILT_B,0),SPORT,OFFSET(AC$30,FILT_S,0)),
IF(AND(FILT_D=1,FILT_B&gt;1,FILT_S&gt;1,FILT_T&gt;1,FILT_C=1),COUNTIFS(FILTER,A96,WIN,"&lt;&gt;P",WIN,"&lt;&gt;R",WIN,"&lt;&gt;PU",BET_TYPE,OFFSET(AD$30,FILT_B,0),SPORT,OFFSET(AC$30,FILT_S,0),CAPPER,OFFSET(AE$30,FILT_T,0)),
IF(AND(FILT_D&gt;1,FILT_B=1,FILT_S&gt;1,FILT_T&gt;1,FILT_C=1),COUNTIFS(FILTER,A96,WIN,"&lt;&gt;P",WIN,"&lt;&gt;R",WIN,"&lt;&gt;PU",BET_DATE,"&gt;="&amp;DATE(OFFSET(AG$31,FILT_YS,0),FILT_MS,FILT_DS),BET_DATE,"&lt;="&amp;DATE(OFFSET(AG$31,FILT_YE,0),FILT_ME,FILT_DE),SPORT,OFFSET(AC$30,FILT_S,0),CAPPER,OFFSET(AE$30,FILT_T,0)),
IF(AND(FILT_D&gt;1,FILT_B&gt;1,FILT_S=1,FILT_T&gt;1,FILT_C=1),COUNTIFS(FILTER,A96,WIN,"&lt;&gt;P",WIN,"&lt;&gt;R",WIN,"&lt;&gt;PU",BET_DATE,"&gt;="&amp;DATE(OFFSET(AG$31,FILT_YS,0),FILT_MS,FILT_DS),BET_DATE,"&lt;="&amp;DATE(OFFSET(AG$31,FILT_YE,0),FILT_ME,FILT_DE),BET_TYPE,OFFSET(AD$30,FILT_B,0),CAPPER,OFFSET(AE$30,FILT_T,0)),
IF(AND(FILT_D&gt;1,FILT_B&gt;1,FILT_S&gt;1,FILT_T&gt;1,FILT_C=1),COUNTIFS(FILTER,A96,WIN,"&lt;&gt;P",WIN,"&lt;&gt;R",WIN,"&lt;&gt;PU",BET_DATE,"&gt;="&amp;DATE(OFFSET(AG$31,FILT_YS,0),FILT_MS,FILT_DS),BET_DATE,"&lt;="&amp;DATE(OFFSET(AG$31,FILT_YE,0),FILT_ME,FILT_DE),BET_TYPE,OFFSET(AD$30,FILT_B,0),SPORT,OFFSET(AC$30,FILT_S,0),CAPPER,OFFSET(AE$30,FILT_T,0)),
IF(AND(FILT_D=1,FILT_B=1,FILT_S=1,FILT_T=1,FILT_C&gt;1),COUNTIFS(FILTER,A96,WIN,"&lt;&gt;P",WIN,"&lt;&gt;R",WIN,"&lt;&gt;PU",CUSTOM,OFFSET(AF$30,FILT_C,0)),
IF(AND(FILT_D&gt;1,FILT_B=1,FILT_S=1,FILT_T=1,FILT_C&gt;1),COUNTIFS(FILTER,A96,WIN,"&lt;&gt;P",WIN,"&lt;&gt;R",WIN,"&lt;&gt;PU",CUSTOM,OFFSET(AF$30,FILT_C,0),BET_DATE,"&gt;="&amp;DATE(OFFSET(AG$31,FILT_YS,0),FILT_MS,FILT_DS),BET_DATE,"&lt;="&amp;DATE(OFFSET(AG$31,FILT_YE,0),FILT_ME,FILT_DE)),
IF(AND(FILT_D=1,FILT_B&gt;1,FILT_S=1,FILT_T=1,FILT_C&gt;1),COUNTIFS(FILTER,A96,WIN,"&lt;&gt;P",WIN,"&lt;&gt;R",WIN,"&lt;&gt;PU",CUSTOM,OFFSET(AF$30,FILT_C,0),BET_TYPE,OFFSET(AD$30,FILT_B,0)),
IF(AND(FILT_D=1,FILT_B=1,FILT_S&gt;1,FILT_T=1,FILT_C&gt;1),COUNTIFS(FILTER,A96,WIN,"&lt;&gt;P",WIN,"&lt;&gt;R",WIN,"&lt;&gt;PU",CUSTOM,OFFSET(AF$30,FILT_C,0),SPORT,OFFSET(AC$30,FILT_S,0)),
IF(AND(FILT_D=1,FILT_B=1,FILT_S=1,FILT_T&gt;1,FILT_C&gt;1),COUNTIFS(FILTER,A96,WIN,"&lt;&gt;P",WIN,"&lt;&gt;R",WIN,"&lt;&gt;PU",CUSTOM,OFFSET(AF$30,FILT_C,0),CAPPER,OFFSET(AE$30,FILT_T,0)),
IF(AND(FILT_D&gt;1,FILT_B&gt;1,FILT_S=1,FILT_T=1,FILT_C&gt;1),COUNTIFS(FILTER,A96,WIN,"&lt;&gt;P",WIN,"&lt;&gt;R",WIN,"&lt;&gt;PU",CUSTOM,OFFSET(AF$30,FILT_C,0),BET_DATE,"&gt;="&amp;DATE(OFFSET(AG$31,FILT_YS,0),FILT_MS,FILT_DS),BET_DATE,"&lt;="&amp;DATE(OFFSET(AG$31,FILT_YE,0),FILT_ME,FILT_DE),BET_TYPE,OFFSET(AD$30,FILT_B,0)),
IF(AND(FILT_D&gt;1,FILT_B=1,FILT_S&gt;1,FILT_T=1,FILT_C&gt;1),COUNTIFS(FILTER,A96,WIN,"&lt;&gt;P",WIN,"&lt;&gt;R",WIN,"&lt;&gt;PU",CUSTOM,OFFSET(AF$30,FILT_C,0),BET_DATE,"&gt;="&amp;DATE(OFFSET(AG$31,FILT_YS,0),FILT_MS,FILT_DS),BET_DATE,"&lt;="&amp;DATE(OFFSET(AG$31,FILT_YE,0),FILT_ME,FILT_DE),SPORT,OFFSET(AC$30,FILT_S,0)),
IF(AND(FILT_D&gt;1,FILT_B=1,FILT_S=1,FILT_T&gt;1,FILT_C&gt;1),COUNTIFS(FILTER,A96,WIN,"&lt;&gt;P",WIN,"&lt;&gt;R",WIN,"&lt;&gt;PU",CUSTOM,OFFSET(AF$30,FILT_C,0),BET_DATE,"&gt;="&amp;DATE(OFFSET(AG$31,FILT_YS,0),FILT_MS,FILT_DS),BET_DATE,"&lt;="&amp;DATE(OFFSET(AG$31,FILT_YE,0),FILT_ME,FILT_DE),CAPPER,OFFSET(AE$30,FILT_T,0)),
IF(AND(FILT_D=1,FILT_B&gt;1,FILT_S&gt;1,FILT_T=1,FILT_C&gt;1),COUNTIFS(FILTER,A96,WIN,"&lt;&gt;P",WIN,"&lt;&gt;R",WIN,"&lt;&gt;PU",CUSTOM,OFFSET(AF$30,FILT_C,0),BET_TYPE,OFFSET(AD$30,FILT_B,0),SPORT,OFFSET(AC$30,FILT_S,0)),
IF(AND(FILT_D=1,FILT_B&gt;1,FILT_S=1,FILT_T&gt;1,FILT_C&gt;1),COUNTIFS(FILTER,A96,WIN,"&lt;&gt;P",WIN,"&lt;&gt;R",WIN,"&lt;&gt;PU",CUSTOM,OFFSET(AF$30,FILT_C,0),BET_TYPE,OFFSET(AD$30,FILT_B,0),CAPPER,OFFSET(AE$30,FILT_T,0)),
IF(AND(FILT_D=1,FILT_B=1,FILT_S&gt;1,FILT_T&gt;1,FILT_C&gt;1),COUNTIFS(FILTER,A96,WIN,"&lt;&gt;P",WIN,"&lt;&gt;R",WIN,"&lt;&gt;PU",CUSTOM,OFFSET(AF$30,FILT_C,0),SPORT,OFFSET(AC$30,FILT_S,0),CAPPER,OFFSET(AE$30,FILT_T,0)),
IF(AND(FILT_D&gt;1,FILT_B&gt;1,FILT_S&gt;1,FILT_T=1,FILT_C&gt;1),COUNTIFS(FILTER,A96,WIN,"&lt;&gt;P",WIN,"&lt;&gt;R",WIN,"&lt;&gt;PU",CUSTOM,OFFSET(AF$30,FILT_C,0),BET_DATE,"&gt;="&amp;DATE(OFFSET(AG$31,FILT_YS,0),FILT_MS,FILT_DS),BET_DATE,"&lt;="&amp;DATE(OFFSET(AG$31,FILT_YE,0),FILT_ME,FILT_DE),BET_TYPE,OFFSET(AD$30,FILT_B,0),SPORT,OFFSET(AC$30,FILT_S,0)),
IF(AND(FILT_D=1,FILT_B&gt;1,FILT_S&gt;1,FILT_T&gt;1,FILT_C&gt;1),COUNTIFS(FILTER,A96,WIN,"&lt;&gt;P",WIN,"&lt;&gt;R",WIN,"&lt;&gt;PU",CUSTOM,OFFSET(AF$30,FILT_C,0),BET_TYPE,OFFSET(AD$30,FILT_B,0),SPORT,OFFSET(AC$30,FILT_S,0),CAPPER,OFFSET(AE$30,FILT_T,0)),
IF(AND(FILT_D&gt;1,FILT_B=1,FILT_S&gt;1,FILT_T&gt;1,FILT_C&gt;1),COUNTIFS(FILTER,A96,WIN,"&lt;&gt;P",WIN,"&lt;&gt;R",WIN,"&lt;&gt;PU",CUSTOM,OFFSET(AF$30,FILT_C,0),BET_DATE,"&gt;="&amp;DATE(OFFSET(AG$31,FILT_YS,0),FILT_MS,FILT_DS),BET_DATE,"&lt;="&amp;DATE(OFFSET(AG$31,FILT_YE,0),FILT_ME,FILT_DE),SPORT,OFFSET(AC$30,FILT_S,0),CAPPER,OFFSET(AE$30,FILT_T,0)),
IF(AND(FILT_D&gt;1,FILT_B&gt;1,FILT_S=1,FILT_T&gt;1,FILT_C&gt;1),COUNTIFS(FILTER,A96,WIN,"&lt;&gt;P",WIN,"&lt;&gt;R",WIN,"&lt;&gt;PU",CUSTOM,OFFSET(AF$30,FILT_C,0),BET_DATE,"&gt;="&amp;DATE(OFFSET(AG$31,FILT_YS,0),FILT_MS,FILT_DS),BET_DATE,"&lt;="&amp;DATE(OFFSET(AG$31,FILT_YE,0),FILT_ME,FILT_DE),BET_TYPE,OFFSET(AD$30,FILT_B,0),CAPPER,OFFSET(AE$30,FILT_T,0)),
IF(AND(FILT_D&gt;1,FILT_B&gt;1,FILT_S&gt;1,FILT_T&gt;1,FILT_C&gt;1),COUNTIFS(FILTER,A96,WIN,"&lt;&gt;P",WIN,"&lt;&gt;R",WIN,"&lt;&gt;PU",CUSTOM,OFFSET(AF$30,FILT_C,0),BET_DATE,"&gt;="&amp;DATE(OFFSET(AG$31,FILT_YS,0),FILT_MS,FILT_DS),BET_DATE,"&lt;="&amp;DATE(OFFSET(AG$31,FILT_YE,0),FILT_ME,FILT_DE),BET_TYPE,OFFSET(AD$30,FILT_B,0),SPORT,OFFSET(AC$30,FILT_S,0),CAPPER,OFFSET(AE$30,FILT_T,0)),
"")))))))))))))))))))))))))))))))),
"")</f>
        <v/>
      </c>
      <c r="G96" s="145" t="str">
        <f t="shared" ca="1" si="18"/>
        <v/>
      </c>
      <c r="H96" s="214"/>
      <c r="I96" s="44"/>
      <c r="K96" s="209" t="str">
        <f>IF(AND(Settings!C70&lt;&gt;"",Settings!C70&lt;&gt;"--"),Settings!C70,"")</f>
        <v/>
      </c>
      <c r="L96" s="210"/>
      <c r="M96" s="243" t="str">
        <f t="shared" ref="M96:M159" ca="1" si="25">IF(K96&lt;&gt;"",
IF(AND(FILT_D=1,FILT_M_B=1,FILT_M_S=1,FILT_M_T=1,FILT_M_C=1),SUMIFS(AT_RISK,AGENCY,K96,WIN,"&lt;&gt;P"),
IF(AND(FILT_D&gt;1,FILT_M_B=1,FILT_M_S=1,FILT_M_T=1,FILT_M_C=1),SUMIFS(AT_RISK,AGENCY,K96,WIN,"&lt;&gt;P",BET_DATE,"&gt;="&amp;DATE(OFFSET(AG$31,FILT_YS,0),FILT_MS,FILT_DS),BET_DATE,"&lt;="&amp;DATE(OFFSET(AG$31,FILT_YE,0),FILT_ME,FILT_DE)),
IF(AND(FILT_D=1,FILT_M_B&gt;1,FILT_M_S=1,FILT_M_T=1,FILT_M_C=1),SUMIFS(AT_RISK,AGENCY,K96,WIN,"&lt;&gt;P",BET_TYPE,OFFSET(AD$30,FILT_M_B,0)),
IF(AND(FILT_D=1,FILT_M_B=1,FILT_M_S&gt;1,FILT_M_T=1,FILT_M_C=1),SUMIFS(AT_RISK,AGENCY,K96,WIN,"&lt;&gt;P",SPORT,OFFSET(AC$30,FILT_M_S,0)),
IF(AND(FILT_D=1,FILT_M_B=1,FILT_M_S=1,FILT_M_T&gt;1,FILT_M_C=1),SUMIFS(AT_RISK,AGENCY,K96,WIN,"&lt;&gt;P",CAPPER,OFFSET(AE$30,FILT_M_T,0)),
IF(AND(FILT_D&gt;1,FILT_M_B&gt;1,FILT_M_S=1,FILT_M_T=1,FILT_M_C=1),SUMIFS(AT_RISK,AGENCY,K96,WIN,"&lt;&gt;P",BET_DATE,"&gt;="&amp;DATE(OFFSET(AG$31,FILT_YS,0),FILT_MS,FILT_DS),BET_DATE,"&lt;="&amp;DATE(OFFSET(AG$31,FILT_YE,0),FILT_ME,FILT_DE),BET_TYPE,OFFSET(AD$30,FILT_M_B,0)),
IF(AND(FILT_D&gt;1,FILT_M_B=1,FILT_M_S&gt;1,FILT_M_T=1,FILT_M_C=1),SUMIFS(AT_RISK,AGENCY,K96,WIN,"&lt;&gt;P",BET_DATE,"&gt;="&amp;DATE(OFFSET(AG$31,FILT_YS,0),FILT_MS,FILT_DS),BET_DATE,"&lt;="&amp;DATE(OFFSET(AG$31,FILT_YE,0),FILT_ME,FILT_DE),SPORT,OFFSET(AC$30,FILT_M_S,0)),
IF(AND(FILT_D&gt;1,FILT_M_B=1,FILT_M_S=1,FILT_M_T&gt;1,FILT_M_C=1),SUMIFS(AT_RISK,AGENCY,K96,WIN,"&lt;&gt;P",BET_DATE,"&gt;="&amp;DATE(OFFSET(AG$31,FILT_YS,0),FILT_MS,FILT_DS),BET_DATE,"&lt;="&amp;DATE(OFFSET(AG$31,FILT_YE,0),FILT_ME,FILT_DE),CAPPER,OFFSET(AE$30,FILT_M_T,0)),
IF(AND(FILT_D=1,FILT_M_B&gt;1,FILT_M_S&gt;1,FILT_M_T=1,FILT_M_C=1),SUMIFS(AT_RISK,AGENCY,K96,WIN,"&lt;&gt;P",BET_TYPE,OFFSET(AD$30,FILT_M_B,0),SPORT,OFFSET(AC$30,FILT_M_S,0)),
IF(AND(FILT_D=1,FILT_M_B&gt;1,FILT_M_S=1,FILT_M_T&gt;1,FILT_M_C=1),SUMIFS(AT_RISK,AGENCY,K96,WIN,"&lt;&gt;P",BET_TYPE,OFFSET(AD$30,FILT_M_B,0),CAPPER,OFFSET(AE$30,FILT_M_T,0)),
IF(AND(FILT_D=1,FILT_M_B=1,FILT_M_S&gt;1,FILT_M_T&gt;1,FILT_M_C=1),SUMIFS(AT_RISK,AGENCY,K96,WIN,"&lt;&gt;P",SPORT,OFFSET(AC$30,FILT_M_S,0),CAPPER,OFFSET(AE$30,FILT_M_T,0)),
IF(AND(FILT_D&gt;1,FILT_M_B&gt;1,FILT_M_S&gt;1,FILT_M_T=1,FILT_M_C=1),SUMIFS(AT_RISK,AGENCY,K96,WIN,"&lt;&gt;P",BET_DATE,"&gt;="&amp;DATE(OFFSET(AG$31,FILT_YS,0),FILT_MS,FILT_DS),BET_DATE,"&lt;="&amp;DATE(OFFSET(AG$31,FILT_YE,0),FILT_ME,FILT_DE),BET_TYPE,OFFSET(AD$30,FILT_M_B,0),SPORT,OFFSET(AC$30,FILT_M_S,0)),
IF(AND(FILT_D=1,FILT_M_B&gt;1,FILT_M_S&gt;1,FILT_M_T&gt;1,FILT_M_C=1),SUMIFS(AT_RISK,AGENCY,K96,WIN,"&lt;&gt;P",BET_TYPE,OFFSET(AD$30,FILT_M_B,0),SPORT,OFFSET(AC$30,FILT_M_S,0),CAPPER,OFFSET(AE$30,FILT_M_T,0)),
IF(AND(FILT_D&gt;1,FILT_M_B=1,FILT_M_S&gt;1,FILT_M_T&gt;1,FILT_M_C=1),SUMIFS(AT_RISK,AGENCY,K96,WIN,"&lt;&gt;P",BET_DATE,"&gt;="&amp;DATE(OFFSET(AG$31,FILT_YS,0),FILT_MS,FILT_DS),BET_DATE,"&lt;="&amp;DATE(OFFSET(AG$31,FILT_YE,0),FILT_ME,FILT_DE),SPORT,OFFSET(AC$30,FILT_M_S,0),CAPPER,OFFSET(AE$30,FILT_M_T,0)),
IF(AND(FILT_D&gt;1,FILT_M_B&gt;1,FILT_M_S=1,FILT_M_T&gt;1,FILT_M_C=1),SUMIFS(AT_RISK,AGENCY,K96,WIN,"&lt;&gt;P",BET_DATE,"&gt;="&amp;DATE(OFFSET(AG$31,FILT_YS,0),FILT_MS,FILT_DS),BET_DATE,"&lt;="&amp;DATE(OFFSET(AG$31,FILT_YE,0),FILT_ME,FILT_DE),BET_TYPE,OFFSET(AD$30,FILT_M_B,0),CAPPER,OFFSET(AE$30,FILT_M_T,0)),
IF(AND(FILT_D&gt;1,FILT_M_B&gt;1,FILT_M_S&gt;1,FILT_M_T&gt;1,FILT_M_C=1),SUMIFS(AT_RISK,AGENCY,K96,WIN,"&lt;&gt;P",BET_DATE,"&gt;="&amp;DATE(OFFSET(AG$31,FILT_YS,0),FILT_MS,FILT_DS),BET_DATE,"&lt;="&amp;DATE(OFFSET(AG$31,FILT_YE,0),FILT_ME,FILT_DE),BET_TYPE,OFFSET(AD$30,FILT_M_B,0),SPORT,OFFSET(AC$30,FILT_M_S,0),CAPPER,OFFSET(AE$30,FILT_M_T,0)),
IF(AND(FILT_D=1,FILT_M_B=1,FILT_M_S=1,FILT_M_T=1,FILT_M_C&gt;1),SUMIFS(AT_RISK,AGENCY,K96,WIN,"&lt;&gt;P",CUSTOM,OFFSET(AF$30,FILT_M_C,0)),
IF(AND(FILT_D&gt;1,FILT_M_B=1,FILT_M_S=1,FILT_M_T=1,FILT_M_C&gt;1),SUMIFS(AT_RISK,AGENCY,K96,WIN,"&lt;&gt;P",CUSTOM,OFFSET(AF$30,FILT_M_C,0),BET_DATE,"&gt;="&amp;DATE(OFFSET(AG$31,FILT_YS,0),FILT_MS,FILT_DS),BET_DATE,"&lt;="&amp;DATE(OFFSET(AG$31,FILT_YE,0),FILT_ME,FILT_DE)),
IF(AND(FILT_D=1,FILT_M_B&gt;1,FILT_M_S=1,FILT_M_T=1,FILT_M_C&gt;1),SUMIFS(AT_RISK,AGENCY,K96,WIN,"&lt;&gt;P",CUSTOM,OFFSET(AF$30,FILT_M_C,0),BET_TYPE,OFFSET(AD$30,FILT_M_B,0)),
IF(AND(FILT_D=1,FILT_M_B=1,FILT_M_S&gt;1,FILT_M_T=1,FILT_M_C&gt;1),SUMIFS(AT_RISK,AGENCY,K96,WIN,"&lt;&gt;P",CUSTOM,OFFSET(AF$30,FILT_M_C,0),SPORT,OFFSET(AC$30,FILT_M_S,0)),
IF(AND(FILT_D=1,FILT_M_B=1,FILT_M_S=1,FILT_M_T&gt;1,FILT_M_C&gt;1),SUMIFS(AT_RISK,AGENCY,K96,WIN,"&lt;&gt;P",CUSTOM,OFFSET(AF$30,FILT_M_C,0),CAPPER,OFFSET(AE$30,FILT_M_T,0)),
IF(AND(FILT_D&gt;1,FILT_M_B&gt;1,FILT_M_S=1,FILT_M_T=1,FILT_M_C&gt;1),SUMIFS(AT_RISK,AGENCY,K96,WIN,"&lt;&gt;P",CUSTOM,OFFSET(AF$30,FILT_M_C,0),BET_DATE,"&gt;="&amp;DATE(OFFSET(AG$31,FILT_YS,0),FILT_MS,FILT_DS),BET_DATE,"&lt;="&amp;DATE(OFFSET(AG$31,FILT_YE,0),FILT_ME,FILT_DE),BET_TYPE,OFFSET(AD$30,FILT_M_B,0)),
IF(AND(FILT_D&gt;1,FILT_M_B=1,FILT_M_S&gt;1,FILT_M_T=1,FILT_M_C&gt;1),SUMIFS(AT_RISK,AGENCY,K96,WIN,"&lt;&gt;P",CUSTOM,OFFSET(AF$30,FILT_M_C,0),BET_DATE,"&gt;="&amp;DATE(OFFSET(AG$31,FILT_YS,0),FILT_MS,FILT_DS),BET_DATE,"&lt;="&amp;DATE(OFFSET(AG$31,FILT_YE,0),FILT_ME,FILT_DE),SPORT,OFFSET(AC$30,FILT_M_S,0)),
IF(AND(FILT_D&gt;1,FILT_M_B=1,FILT_M_S=1,FILT_M_T&gt;1,FILT_M_C&gt;1),SUMIFS(AT_RISK,AGENCY,K96,WIN,"&lt;&gt;P",CUSTOM,OFFSET(AF$30,FILT_M_C,0),BET_DATE,"&gt;="&amp;DATE(OFFSET(AG$31,FILT_YS,0),FILT_MS,FILT_DS),BET_DATE,"&lt;="&amp;DATE(OFFSET(AG$31,FILT_YE,0),FILT_ME,FILT_DE),CAPPER,OFFSET(AE$30,FILT_M_T,0)),
IF(AND(FILT_D=1,FILT_M_B&gt;1,FILT_M_S&gt;1,FILT_M_T=1,FILT_M_C&gt;1),SUMIFS(AT_RISK,AGENCY,K96,WIN,"&lt;&gt;P",CUSTOM,OFFSET(AF$30,FILT_M_C,0),BET_TYPE,OFFSET(AD$30,FILT_M_B,0),SPORT,OFFSET(AC$30,FILT_M_S,0)),
IF(AND(FILT_D=1,FILT_M_B&gt;1,FILT_M_S=1,FILT_M_T&gt;1,FILT_M_C&gt;1),SUMIFS(AT_RISK,AGENCY,K96,WIN,"&lt;&gt;P",CUSTOM,OFFSET(AF$30,FILT_M_C,0),BET_TYPE,OFFSET(AD$30,FILT_M_B,0),CAPPER,OFFSET(AE$30,FILT_M_T,0)),
IF(AND(FILT_D=1,FILT_M_B=1,FILT_M_S&gt;1,FILT_M_T&gt;1,FILT_M_C&gt;1),SUMIFS(AT_RISK,AGENCY,K96,WIN,"&lt;&gt;P",CUSTOM,OFFSET(AF$30,FILT_M_C,0),SPORT,OFFSET(AC$30,FILT_M_S,0),CAPPER,OFFSET(AE$30,FILT_M_T,0)),
IF(AND(FILT_D&gt;1,FILT_M_B&gt;1,FILT_M_S&gt;1,FILT_M_T=1,FILT_M_C&gt;1),SUMIFS(AT_RISK,AGENCY,K96,WIN,"&lt;&gt;P",CUSTOM,OFFSET(AF$30,FILT_M_C,0),BET_DATE,"&gt;="&amp;DATE(OFFSET(AG$31,FILT_YS,0),FILT_MS,FILT_DS),BET_DATE,"&lt;="&amp;DATE(OFFSET(AG$31,FILT_YE,0),FILT_ME,FILT_DE),BET_TYPE,OFFSET(AD$30,FILT_M_B,0),SPORT,OFFSET(AC$30,FILT_M_S,0)),
IF(AND(FILT_D=1,FILT_M_B&gt;1,FILT_M_S&gt;1,FILT_M_T&gt;1,FILT_M_C&gt;1),SUMIFS(AT_RISK,AGENCY,K96,WIN,"&lt;&gt;P",CUSTOM,OFFSET(AF$30,FILT_M_C,0),BET_TYPE,OFFSET(AD$30,FILT_M_B,0),SPORT,OFFSET(AC$30,FILT_M_S,0),CAPPER,OFFSET(AE$30,FILT_M_T,0)),
IF(AND(FILT_D&gt;1,FILT_M_B=1,FILT_M_S&gt;1,FILT_M_T&gt;1,FILT_M_C&gt;1),SUMIFS(AT_RISK,AGENCY,K96,WIN,"&lt;&gt;P",CUSTOM,OFFSET(AF$30,FILT_M_C,0),BET_DATE,"&gt;="&amp;DATE(OFFSET(AG$31,FILT_YS,0),FILT_MS,FILT_DS),BET_DATE,"&lt;="&amp;DATE(OFFSET(AG$31,FILT_YE,0),FILT_ME,FILT_DE),SPORT,OFFSET(AC$30,FILT_M_S,0),CAPPER,OFFSET(AE$30,FILT_M_T,0)),
IF(AND(FILT_D&gt;1,FILT_M_B&gt;1,FILT_M_S=1,FILT_M_T&gt;1,FILT_M_C&gt;1),SUMIFS(AT_RISK,AGENCY,K96,WIN,"&lt;&gt;P",CUSTOM,OFFSET(AF$30,FILT_M_C,0),BET_DATE,"&gt;="&amp;DATE(OFFSET(AG$31,FILT_YS,0),FILT_MS,FILT_DS),BET_DATE,"&lt;="&amp;DATE(OFFSET(AG$31,FILT_YE,0),FILT_ME,FILT_DE),BET_TYPE,OFFSET(AD$30,FILT_M_B,0),CAPPER,OFFSET(AE$30,FILT_M_T,0)),
IF(AND(FILT_D&gt;1,FILT_M_B&gt;1,FILT_M_S&gt;1,FILT_M_T&gt;1,FILT_M_C&gt;1),SUMIFS(AT_RISK,AGENCY,K96,WIN,"&lt;&gt;P",CUSTOM,OFFSET(AF$30,FILT_M_C,0),BET_DATE,"&gt;="&amp;DATE(OFFSET(AG$31,FILT_YS,0),FILT_MS,FILT_DS),BET_DATE,"&lt;="&amp;DATE(OFFSET(AG$31,FILT_YE,0),FILT_ME,FILT_DE),BET_TYPE,OFFSET(AD$30,FILT_M_B,0),SPORT,OFFSET(AC$30,FILT_M_S,0),CAPPER,OFFSET(AE$30,FILT_M_T,0)),
"")))))))))))))))))))))))))))))))),
"")</f>
        <v/>
      </c>
      <c r="N96" s="244" t="str">
        <f t="shared" ref="N96:N159" ca="1" si="26">IF(K96&lt;&gt;"",
IF(AND(FILT_D=1,FILT_M_B=1,FILT_M_S=1,FILT_M_T=1,FILT_M_C=1),SUMIFS(PROFIT,AGENCY,K96,WIN,"&lt;&gt;P"),
IF(AND(FILT_D&gt;1,FILT_M_B=1,FILT_M_S=1,FILT_M_T=1,FILT_M_C=1),SUMIFS(PROFIT,AGENCY,K96,WIN,"&lt;&gt;P",BET_DATE,"&gt;="&amp;DATE(OFFSET(AG$31,FILT_YS,0),FILT_MS,FILT_DS),BET_DATE,"&lt;="&amp;DATE(OFFSET(AG$31,FILT_YE,0),FILT_ME,FILT_DE)),
IF(AND(FILT_D=1,FILT_M_B&gt;1,FILT_M_S=1,FILT_M_T=1,FILT_M_C=1),SUMIFS(PROFIT,AGENCY,K96,WIN,"&lt;&gt;P",BET_TYPE,OFFSET(AD$30,FILT_M_B,0)),
IF(AND(FILT_D=1,FILT_M_B=1,FILT_M_S&gt;1,FILT_M_T=1,FILT_M_C=1),SUMIFS(PROFIT,AGENCY,K96,WIN,"&lt;&gt;P",SPORT,OFFSET(AC$30,FILT_M_S,0)),
IF(AND(FILT_D=1,FILT_M_B=1,FILT_M_S=1,FILT_M_T&gt;1,FILT_M_C=1),SUMIFS(PROFIT,AGENCY,K96,WIN,"&lt;&gt;P",CAPPER,OFFSET(AE$30,FILT_M_T,0)),
IF(AND(FILT_D&gt;1,FILT_M_B&gt;1,FILT_M_S=1,FILT_M_T=1,FILT_M_C=1),SUMIFS(PROFIT,AGENCY,K96,WIN,"&lt;&gt;P",BET_DATE,"&gt;="&amp;DATE(OFFSET(AG$31,FILT_YS,0),FILT_MS,FILT_DS),BET_DATE,"&lt;="&amp;DATE(OFFSET(AG$31,FILT_YE,0),FILT_ME,FILT_DE),BET_TYPE,OFFSET(AD$30,FILT_M_B,0)),
IF(AND(FILT_D&gt;1,FILT_M_B=1,FILT_M_S&gt;1,FILT_M_T=1,FILT_M_C=1),SUMIFS(PROFIT,AGENCY,K96,WIN,"&lt;&gt;P",BET_DATE,"&gt;="&amp;DATE(OFFSET(AG$31,FILT_YS,0),FILT_MS,FILT_DS),BET_DATE,"&lt;="&amp;DATE(OFFSET(AG$31,FILT_YE,0),FILT_ME,FILT_DE),SPORT,OFFSET(AC$30,FILT_M_S,0)),
IF(AND(FILT_D&gt;1,FILT_M_B=1,FILT_M_S=1,FILT_M_T&gt;1,FILT_M_C=1),SUMIFS(PROFIT,AGENCY,K96,WIN,"&lt;&gt;P",BET_DATE,"&gt;="&amp;DATE(OFFSET(AG$31,FILT_YS,0),FILT_MS,FILT_DS),BET_DATE,"&lt;="&amp;DATE(OFFSET(AG$31,FILT_YE,0),FILT_ME,FILT_DE),CAPPER,OFFSET(AE$30,FILT_M_T,0)),
IF(AND(FILT_D=1,FILT_M_B&gt;1,FILT_M_S&gt;1,FILT_M_T=1,FILT_M_C=1),SUMIFS(PROFIT,AGENCY,K96,WIN,"&lt;&gt;P",BET_TYPE,OFFSET(AD$30,FILT_M_B,0),SPORT,OFFSET(AC$30,FILT_M_S,0)),
IF(AND(FILT_D=1,FILT_M_B&gt;1,FILT_M_S=1,FILT_M_T&gt;1,FILT_M_C=1),SUMIFS(PROFIT,AGENCY,K96,WIN,"&lt;&gt;P",BET_TYPE,OFFSET(AD$30,FILT_M_B,0),CAPPER,OFFSET(AE$30,FILT_M_T,0)),
IF(AND(FILT_D=1,FILT_M_B=1,FILT_M_S&gt;1,FILT_M_T&gt;1,FILT_M_C=1),SUMIFS(PROFIT,AGENCY,K96,WIN,"&lt;&gt;P",SPORT,OFFSET(AC$30,FILT_M_S,0),CAPPER,OFFSET(AE$30,FILT_M_T,0)),
IF(AND(FILT_D&gt;1,FILT_M_B&gt;1,FILT_M_S&gt;1,FILT_M_T=1,FILT_M_C=1),SUMIFS(PROFIT,AGENCY,K96,WIN,"&lt;&gt;P",BET_DATE,"&gt;="&amp;DATE(OFFSET(AG$31,FILT_YS,0),FILT_MS,FILT_DS),BET_DATE,"&lt;="&amp;DATE(OFFSET(AG$31,FILT_YE,0),FILT_ME,FILT_DE),BET_TYPE,OFFSET(AD$30,FILT_M_B,0),SPORT,OFFSET(AC$30,FILT_M_S,0)),
IF(AND(FILT_D=1,FILT_M_B&gt;1,FILT_M_S&gt;1,FILT_M_T&gt;1,FILT_M_C=1),SUMIFS(PROFIT,AGENCY,K96,WIN,"&lt;&gt;P",BET_TYPE,OFFSET(AD$30,FILT_M_B,0),SPORT,OFFSET(AC$30,FILT_M_S,0),CAPPER,OFFSET(AE$30,FILT_M_T,0)),
IF(AND(FILT_D&gt;1,FILT_M_B=1,FILT_M_S&gt;1,FILT_M_T&gt;1,FILT_M_C=1),SUMIFS(PROFIT,AGENCY,K96,WIN,"&lt;&gt;P",BET_DATE,"&gt;="&amp;DATE(OFFSET(AG$31,FILT_YS,0),FILT_MS,FILT_DS),BET_DATE,"&lt;="&amp;DATE(OFFSET(AG$31,FILT_YE,0),FILT_ME,FILT_DE),SPORT,OFFSET(AC$30,FILT_M_S,0),CAPPER,OFFSET(AE$30,FILT_M_T,0)),
IF(AND(FILT_D&gt;1,FILT_M_B&gt;1,FILT_M_S=1,FILT_M_T&gt;1,FILT_M_C=1),SUMIFS(PROFIT,AGENCY,K96,WIN,"&lt;&gt;P",BET_DATE,"&gt;="&amp;DATE(OFFSET(AG$31,FILT_YS,0),FILT_MS,FILT_DS),BET_DATE,"&lt;="&amp;DATE(OFFSET(AG$31,FILT_YE,0),FILT_ME,FILT_DE),BET_TYPE,OFFSET(AD$30,FILT_M_B,0),CAPPER,OFFSET(AE$30,FILT_M_T,0)),
IF(AND(FILT_D&gt;1,FILT_M_B&gt;1,FILT_M_S&gt;1,FILT_M_T&gt;1,FILT_M_C=1),SUMIFS(PROFIT,AGENCY,K96,WIN,"&lt;&gt;P",BET_DATE,"&gt;="&amp;DATE(OFFSET(AG$31,FILT_YS,0),FILT_MS,FILT_DS),BET_DATE,"&lt;="&amp;DATE(OFFSET(AG$31,FILT_YE,0),FILT_ME,FILT_DE),BET_TYPE,OFFSET(AD$30,FILT_M_B,0),SPORT,OFFSET(AC$30,FILT_M_S,0),CAPPER,OFFSET(AE$30,FILT_M_T,0)),
IF(AND(FILT_D=1,FILT_M_B=1,FILT_M_S=1,FILT_M_T=1,FILT_M_C&gt;1),SUMIFS(PROFIT,AGENCY,K96,WIN,"&lt;&gt;P",CUSTOM,OFFSET(AF$30,FILT_M_C,0)),
IF(AND(FILT_D&gt;1,FILT_M_B=1,FILT_M_S=1,FILT_M_T=1,FILT_M_C&gt;1),SUMIFS(PROFIT,AGENCY,K96,WIN,"&lt;&gt;P",CUSTOM,OFFSET(AF$30,FILT_M_C,0),BET_DATE,"&gt;="&amp;DATE(OFFSET(AG$31,FILT_YS,0),FILT_MS,FILT_DS),BET_DATE,"&lt;="&amp;DATE(OFFSET(AG$31,FILT_YE,0),FILT_ME,FILT_DE)),
IF(AND(FILT_D=1,FILT_M_B&gt;1,FILT_M_S=1,FILT_M_T=1,FILT_M_C&gt;1),SUMIFS(PROFIT,AGENCY,K96,WIN,"&lt;&gt;P",CUSTOM,OFFSET(AF$30,FILT_M_C,0),BET_TYPE,OFFSET(AD$30,FILT_M_B,0)),
IF(AND(FILT_D=1,FILT_M_B=1,FILT_M_S&gt;1,FILT_M_T=1,FILT_M_C&gt;1),SUMIFS(PROFIT,AGENCY,K96,WIN,"&lt;&gt;P",CUSTOM,OFFSET(AF$30,FILT_M_C,0),SPORT,OFFSET(AC$30,FILT_M_S,0)),
IF(AND(FILT_D=1,FILT_M_B=1,FILT_M_S=1,FILT_M_T&gt;1,FILT_M_C&gt;1),SUMIFS(PROFIT,AGENCY,K96,WIN,"&lt;&gt;P",CUSTOM,OFFSET(AF$30,FILT_M_C,0),CAPPER,OFFSET(AE$30,FILT_M_T,0)),
IF(AND(FILT_D&gt;1,FILT_M_B&gt;1,FILT_M_S=1,FILT_M_T=1,FILT_M_C&gt;1),SUMIFS(PROFIT,AGENCY,K96,WIN,"&lt;&gt;P",CUSTOM,OFFSET(AF$30,FILT_M_C,0),BET_DATE,"&gt;="&amp;DATE(OFFSET(AG$31,FILT_YS,0),FILT_MS,FILT_DS),BET_DATE,"&lt;="&amp;DATE(OFFSET(AG$31,FILT_YE,0),FILT_ME,FILT_DE),BET_TYPE,OFFSET(AD$30,FILT_M_B,0)),
IF(AND(FILT_D&gt;1,FILT_M_B=1,FILT_M_S&gt;1,FILT_M_T=1,FILT_M_C&gt;1),SUMIFS(PROFIT,AGENCY,K96,WIN,"&lt;&gt;P",CUSTOM,OFFSET(AF$30,FILT_M_C,0),BET_DATE,"&gt;="&amp;DATE(OFFSET(AG$31,FILT_YS,0),FILT_MS,FILT_DS),BET_DATE,"&lt;="&amp;DATE(OFFSET(AG$31,FILT_YE,0),FILT_ME,FILT_DE),SPORT,OFFSET(AC$30,FILT_M_S,0)),
IF(AND(FILT_D&gt;1,FILT_M_B=1,FILT_M_S=1,FILT_M_T&gt;1,FILT_M_C&gt;1),SUMIFS(PROFIT,AGENCY,K96,WIN,"&lt;&gt;P",CUSTOM,OFFSET(AF$30,FILT_M_C,0),BET_DATE,"&gt;="&amp;DATE(OFFSET(AG$31,FILT_YS,0),FILT_MS,FILT_DS),BET_DATE,"&lt;="&amp;DATE(OFFSET(AG$31,FILT_YE,0),FILT_ME,FILT_DE),CAPPER,OFFSET(AE$30,FILT_M_T,0)),
IF(AND(FILT_D=1,FILT_M_B&gt;1,FILT_M_S&gt;1,FILT_M_T=1,FILT_M_C&gt;1),SUMIFS(PROFIT,AGENCY,K96,WIN,"&lt;&gt;P",CUSTOM,OFFSET(AF$30,FILT_M_C,0),BET_TYPE,OFFSET(AD$30,FILT_M_B,0),SPORT,OFFSET(AC$30,FILT_M_S,0)),
IF(AND(FILT_D=1,FILT_M_B&gt;1,FILT_M_S=1,FILT_M_T&gt;1,FILT_M_C&gt;1),SUMIFS(PROFIT,AGENCY,K96,WIN,"&lt;&gt;P",CUSTOM,OFFSET(AF$30,FILT_M_C,0),BET_TYPE,OFFSET(AD$30,FILT_M_B,0),CAPPER,OFFSET(AE$30,FILT_M_T,0)),
IF(AND(FILT_D=1,FILT_M_B=1,FILT_M_S&gt;1,FILT_M_T&gt;1,FILT_M_C&gt;1),SUMIFS(PROFIT,AGENCY,K96,WIN,"&lt;&gt;P",CUSTOM,OFFSET(AF$30,FILT_M_C,0),SPORT,OFFSET(AC$30,FILT_M_S,0),CAPPER,OFFSET(AE$30,FILT_M_T,0)),
IF(AND(FILT_D&gt;1,FILT_M_B&gt;1,FILT_M_S&gt;1,FILT_M_T=1,FILT_M_C&gt;1),SUMIFS(PROFIT,AGENCY,K96,WIN,"&lt;&gt;P",CUSTOM,OFFSET(AF$30,FILT_M_C,0),BET_DATE,"&gt;="&amp;DATE(OFFSET(AG$31,FILT_YS,0),FILT_MS,FILT_DS),BET_DATE,"&lt;="&amp;DATE(OFFSET(AG$31,FILT_YE,0),FILT_ME,FILT_DE),BET_TYPE,OFFSET(AD$30,FILT_M_B,0),SPORT,OFFSET(AC$30,FILT_M_S,0)),
IF(AND(FILT_D=1,FILT_M_B&gt;1,FILT_M_S&gt;1,FILT_M_T&gt;1,FILT_M_C&gt;1),SUMIFS(PROFIT,AGENCY,K96,WIN,"&lt;&gt;P",CUSTOM,OFFSET(AF$30,FILT_M_C,0),BET_TYPE,OFFSET(AD$30,FILT_M_B,0),SPORT,OFFSET(AC$30,FILT_M_S,0),CAPPER,OFFSET(AE$30,FILT_M_T,0)),
IF(AND(FILT_D&gt;1,FILT_M_B=1,FILT_M_S&gt;1,FILT_M_T&gt;1,FILT_M_C&gt;1),SUMIFS(PROFIT,AGENCY,K96,WIN,"&lt;&gt;P",CUSTOM,OFFSET(AF$30,FILT_M_C,0),BET_DATE,"&gt;="&amp;DATE(OFFSET(AG$31,FILT_YS,0),FILT_MS,FILT_DS),BET_DATE,"&lt;="&amp;DATE(OFFSET(AG$31,FILT_YE,0),FILT_ME,FILT_DE),SPORT,OFFSET(AC$30,FILT_M_S,0),CAPPER,OFFSET(AE$30,FILT_M_T,0)),
IF(AND(FILT_D&gt;1,FILT_M_B&gt;1,FILT_M_S=1,FILT_M_T&gt;1,FILT_M_C&gt;1),SUMIFS(PROFIT,AGENCY,K96,WIN,"&lt;&gt;P",CUSTOM,OFFSET(AF$30,FILT_M_C,0),BET_DATE,"&gt;="&amp;DATE(OFFSET(AG$31,FILT_YS,0),FILT_MS,FILT_DS),BET_DATE,"&lt;="&amp;DATE(OFFSET(AG$31,FILT_YE,0),FILT_ME,FILT_DE),BET_TYPE,OFFSET(AD$30,FILT_M_B,0),CAPPER,OFFSET(AE$30,FILT_M_T,0)),
IF(AND(FILT_D&gt;1,FILT_M_B&gt;1,FILT_M_S&gt;1,FILT_M_T&gt;1,FILT_M_C&gt;1),SUMIFS(PROFIT,AGENCY,K96,WIN,"&lt;&gt;P",CUSTOM,OFFSET(AF$30,FILT_M_C,0),BET_DATE,"&gt;="&amp;DATE(OFFSET(AG$31,FILT_YS,0),FILT_MS,FILT_DS),BET_DATE,"&lt;="&amp;DATE(OFFSET(AG$31,FILT_YE,0),FILT_ME,FILT_DE),BET_TYPE,OFFSET(AD$30,FILT_M_B,0),SPORT,OFFSET(AC$30,FILT_M_S,0),CAPPER,OFFSET(AE$30,FILT_M_T,0)),
"")))))))))))))))))))))))))))))))),
"")</f>
        <v/>
      </c>
      <c r="O96" s="143" t="str">
        <f t="shared" ref="O96:O159" ca="1" si="27">IF(AND(M96&lt;&gt;"",M96&gt;0),N96/M96,"")</f>
        <v/>
      </c>
      <c r="P96" s="243" t="str">
        <f t="shared" ref="P96:P159" ca="1" si="28">IF(K96&lt;&gt;"",
IF(FILT_D&gt;1,N96+SUMIFS(CREDIT_AMOUNT,CREDIT_AGENCY,K96,CREDIT_DATE,"&gt;="&amp;DATE(OFFSET(AG$31,FILT_YS,0),FILT_MS,FILT_DS),CREDIT_DATE,"&lt;="&amp;DATE(OFFSET(AG$31,FILT_YE,0),FILT_ME,FILT_DE)),N96+SUMIFS(CREDIT_AMOUNT,CREDIT_AGENCY,K96)
),"")</f>
        <v/>
      </c>
      <c r="Q96" s="144" t="str">
        <f t="shared" ref="Q96:Q159" ca="1" si="29">IF(K96&lt;&gt;"",
IF(AND(FILT_D=1,FILT_M_B=1,FILT_M_S=1,FILT_M_T=1,FILT_M_C=1),COUNTIFS(AGENCY,K96,WIN,"Y"),
IF(AND(FILT_D&gt;1,FILT_M_B=1,FILT_M_S=1,FILT_M_T=1,FILT_M_C=1),COUNTIFS(AGENCY,K96,WIN,"Y",BET_DATE,"&gt;="&amp;DATE(OFFSET(AG$31,FILT_YS,0),FILT_MS,FILT_DS),BET_DATE,"&lt;="&amp;DATE(OFFSET(AG$31,FILT_YE,0),FILT_ME,FILT_DE)),
IF(AND(FILT_D=1,FILT_M_B&gt;1,FILT_M_S=1,FILT_M_T=1,FILT_M_C=1),COUNTIFS(AGENCY,K96,WIN,"Y",BET_TYPE,OFFSET(AD$30,FILT_M_B,0)),
IF(AND(FILT_D=1,FILT_M_B=1,FILT_M_S&gt;1,FILT_M_T=1,FILT_M_C=1),COUNTIFS(AGENCY,K96,WIN,"Y",SPORT,OFFSET(AC$30,FILT_M_S,0)),
IF(AND(FILT_D=1,FILT_M_B=1,FILT_M_S=1,FILT_M_T&gt;1,FILT_M_C=1),COUNTIFS(AGENCY,K96,WIN,"Y",CAPPER,OFFSET(AE$30,FILT_M_T,0)),
IF(AND(FILT_D&gt;1,FILT_M_B&gt;1,FILT_M_S=1,FILT_M_T=1,FILT_M_C=1),COUNTIFS(AGENCY,K96,WIN,"Y",BET_DATE,"&gt;="&amp;DATE(OFFSET(AG$31,FILT_YS,0),FILT_MS,FILT_DS),BET_DATE,"&lt;="&amp;DATE(OFFSET(AG$31,FILT_YE,0),FILT_ME,FILT_DE),BET_TYPE,OFFSET(AD$30,FILT_M_B,0)),
IF(AND(FILT_D&gt;1,FILT_M_B=1,FILT_M_S&gt;1,FILT_M_T=1,FILT_M_C=1),COUNTIFS(AGENCY,K96,WIN,"Y",BET_DATE,"&gt;="&amp;DATE(OFFSET(AG$31,FILT_YS,0),FILT_MS,FILT_DS),BET_DATE,"&lt;="&amp;DATE(OFFSET(AG$31,FILT_YE,0),FILT_ME,FILT_DE),SPORT,OFFSET(AC$30,FILT_M_S,0)),
IF(AND(FILT_D&gt;1,FILT_M_B=1,FILT_M_S=1,FILT_M_T&gt;1,FILT_M_C=1),COUNTIFS(AGENCY,K96,WIN,"Y",BET_DATE,"&gt;="&amp;DATE(OFFSET(AG$31,FILT_YS,0),FILT_MS,FILT_DS),BET_DATE,"&lt;="&amp;DATE(OFFSET(AG$31,FILT_YE,0),FILT_ME,FILT_DE),CAPPER,OFFSET(AE$30,FILT_M_T,0)),
IF(AND(FILT_D=1,FILT_M_B&gt;1,FILT_M_S&gt;1,FILT_M_T=1,FILT_M_C=1),COUNTIFS(AGENCY,K96,WIN,"Y",BET_TYPE,OFFSET(AD$30,FILT_M_B,0),SPORT,OFFSET(AC$30,FILT_M_S,0)),
IF(AND(FILT_D=1,FILT_M_B&gt;1,FILT_M_S=1,FILT_M_T&gt;1,FILT_M_C=1),COUNTIFS(AGENCY,K96,WIN,"Y",BET_TYPE,OFFSET(AD$30,FILT_M_B,0),CAPPER,OFFSET(AE$30,FILT_M_T,0)),
IF(AND(FILT_D=1,FILT_M_B=1,FILT_M_S&gt;1,FILT_M_T&gt;1,FILT_M_C=1),COUNTIFS(AGENCY,K96,WIN,"Y",SPORT,OFFSET(AC$30,FILT_M_S,0),CAPPER,OFFSET(AE$30,FILT_M_T,0)),
IF(AND(FILT_D&gt;1,FILT_M_B&gt;1,FILT_M_S&gt;1,FILT_M_T=1,FILT_M_C=1),COUNTIFS(AGENCY,K96,WIN,"Y",BET_DATE,"&gt;="&amp;DATE(OFFSET(AG$31,FILT_YS,0),FILT_MS,FILT_DS),BET_DATE,"&lt;="&amp;DATE(OFFSET(AG$31,FILT_YE,0),FILT_ME,FILT_DE),BET_TYPE,OFFSET(AD$30,FILT_M_B,0),SPORT,OFFSET(AC$30,FILT_M_S,0)),
IF(AND(FILT_D=1,FILT_M_B&gt;1,FILT_M_S&gt;1,FILT_M_T&gt;1,FILT_M_C=1),COUNTIFS(AGENCY,K96,WIN,"Y",BET_TYPE,OFFSET(AD$30,FILT_M_B,0),SPORT,OFFSET(AC$30,FILT_M_S,0),CAPPER,OFFSET(AE$30,FILT_M_T,0)),
IF(AND(FILT_D&gt;1,FILT_M_B=1,FILT_M_S&gt;1,FILT_M_T&gt;1,FILT_M_C=1),COUNTIFS(AGENCY,K96,WIN,"Y",BET_DATE,"&gt;="&amp;DATE(OFFSET(AG$31,FILT_YS,0),FILT_MS,FILT_DS),BET_DATE,"&lt;="&amp;DATE(OFFSET(AG$31,FILT_YE,0),FILT_ME,FILT_DE),SPORT,OFFSET(AC$30,FILT_M_S,0),CAPPER,OFFSET(AE$30,FILT_M_T,0)),
IF(AND(FILT_D&gt;1,FILT_M_B&gt;1,FILT_M_S=1,FILT_M_T&gt;1,FILT_M_C=1),COUNTIFS(AGENCY,K96,WIN,"Y",BET_DATE,"&gt;="&amp;DATE(OFFSET(AG$31,FILT_YS,0),FILT_MS,FILT_DS),BET_DATE,"&lt;="&amp;DATE(OFFSET(AG$31,FILT_YE,0),FILT_ME,FILT_DE),BET_TYPE,OFFSET(AD$30,FILT_M_B,0),CAPPER,OFFSET(AE$30,FILT_M_T,0)),
IF(AND(FILT_D&gt;1,FILT_M_B&gt;1,FILT_M_S&gt;1,FILT_M_T&gt;1,FILT_M_C=1),COUNTIFS(AGENCY,K96,WIN,"Y",BET_DATE,"&gt;="&amp;DATE(OFFSET(AG$31,FILT_YS,0),FILT_MS,FILT_DS),BET_DATE,"&lt;="&amp;DATE(OFFSET(AG$31,FILT_YE,0),FILT_ME,FILT_DE),BET_TYPE,OFFSET(AD$30,FILT_M_B,0),SPORT,OFFSET(AC$30,FILT_M_S,0),CAPPER,OFFSET(AE$30,FILT_M_T,0)),
IF(AND(FILT_D=1,FILT_M_B=1,FILT_M_S=1,FILT_M_T=1,FILT_M_C&gt;1),COUNTIFS(AGENCY,K96,WIN,"Y",CUSTOM,OFFSET(AF$30,FILT_M_C,0)),
IF(AND(FILT_D&gt;1,FILT_M_B=1,FILT_M_S=1,FILT_M_T=1,FILT_M_C&gt;1),COUNTIFS(AGENCY,K96,WIN,"Y",CUSTOM,OFFSET(AF$30,FILT_M_C,0),BET_DATE,"&gt;="&amp;DATE(OFFSET(AG$31,FILT_YS,0),FILT_MS,FILT_DS),BET_DATE,"&lt;="&amp;DATE(OFFSET(AG$31,FILT_YE,0),FILT_ME,FILT_DE)),
IF(AND(FILT_D=1,FILT_M_B&gt;1,FILT_M_S=1,FILT_M_T=1,FILT_M_C&gt;1),COUNTIFS(AGENCY,K96,WIN,"Y",CUSTOM,OFFSET(AF$30,FILT_M_C,0),BET_TYPE,OFFSET(AD$30,FILT_M_B,0)),
IF(AND(FILT_D=1,FILT_M_B=1,FILT_M_S&gt;1,FILT_M_T=1,FILT_M_C&gt;1),COUNTIFS(AGENCY,K96,WIN,"Y",CUSTOM,OFFSET(AF$30,FILT_M_C,0),SPORT,OFFSET(AC$30,FILT_M_S,0)),
IF(AND(FILT_D=1,FILT_M_B=1,FILT_M_S=1,FILT_M_T&gt;1,FILT_M_C&gt;1),COUNTIFS(AGENCY,K96,WIN,"Y",CUSTOM,OFFSET(AF$30,FILT_M_C,0),CAPPER,OFFSET(AE$30,FILT_M_T,0)),
IF(AND(FILT_D&gt;1,FILT_M_B&gt;1,FILT_M_S=1,FILT_M_T=1,FILT_M_C&gt;1),COUNTIFS(AGENCY,K96,WIN,"Y",CUSTOM,OFFSET(AF$30,FILT_M_C,0),BET_DATE,"&gt;="&amp;DATE(OFFSET(AG$31,FILT_YS,0),FILT_MS,FILT_DS),BET_DATE,"&lt;="&amp;DATE(OFFSET(AG$31,FILT_YE,0),FILT_ME,FILT_DE),BET_TYPE,OFFSET(AD$30,FILT_M_B,0)),
IF(AND(FILT_D&gt;1,FILT_M_B=1,FILT_M_S&gt;1,FILT_M_T=1,FILT_M_C&gt;1),COUNTIFS(AGENCY,K96,WIN,"Y",CUSTOM,OFFSET(AF$30,FILT_M_C,0),BET_DATE,"&gt;="&amp;DATE(OFFSET(AG$31,FILT_YS,0),FILT_MS,FILT_DS),BET_DATE,"&lt;="&amp;DATE(OFFSET(AG$31,FILT_YE,0),FILT_ME,FILT_DE),SPORT,OFFSET(AC$30,FILT_M_S,0)),
IF(AND(FILT_D&gt;1,FILT_M_B=1,FILT_M_S=1,FILT_M_T&gt;1,FILT_M_C&gt;1),COUNTIFS(AGENCY,K96,WIN,"Y",CUSTOM,OFFSET(AF$30,FILT_M_C,0),BET_DATE,"&gt;="&amp;DATE(OFFSET(AG$31,FILT_YS,0),FILT_MS,FILT_DS),BET_DATE,"&lt;="&amp;DATE(OFFSET(AG$31,FILT_YE,0),FILT_ME,FILT_DE),CAPPER,OFFSET(AE$30,FILT_M_T,0)),
IF(AND(FILT_D=1,FILT_M_B&gt;1,FILT_M_S&gt;1,FILT_M_T=1,FILT_M_C&gt;1),COUNTIFS(AGENCY,K96,WIN,"Y",CUSTOM,OFFSET(AF$30,FILT_M_C,0),BET_TYPE,OFFSET(AD$30,FILT_M_B,0),SPORT,OFFSET(AC$30,FILT_M_S,0)),
IF(AND(FILT_D=1,FILT_M_B&gt;1,FILT_M_S=1,FILT_M_T&gt;1,FILT_M_C&gt;1),COUNTIFS(AGENCY,K96,WIN,"Y",CUSTOM,OFFSET(AF$30,FILT_M_C,0),BET_TYPE,OFFSET(AD$30,FILT_M_B,0),CAPPER,OFFSET(AE$30,FILT_M_T,0)),
IF(AND(FILT_D=1,FILT_M_B=1,FILT_M_S&gt;1,FILT_M_T&gt;1,FILT_M_C&gt;1),COUNTIFS(AGENCY,K96,WIN,"Y",CUSTOM,OFFSET(AF$30,FILT_M_C,0),SPORT,OFFSET(AC$30,FILT_M_S,0),CAPPER,OFFSET(AE$30,FILT_M_T,0)),
IF(AND(FILT_D&gt;1,FILT_M_B&gt;1,FILT_M_S&gt;1,FILT_M_T=1,FILT_M_C&gt;1),COUNTIFS(AGENCY,K96,WIN,"Y",CUSTOM,OFFSET(AF$30,FILT_M_C,0),BET_DATE,"&gt;="&amp;DATE(OFFSET(AG$31,FILT_YS,0),FILT_MS,FILT_DS),BET_DATE,"&lt;="&amp;DATE(OFFSET(AG$31,FILT_YE,0),FILT_ME,FILT_DE),BET_TYPE,OFFSET(AD$30,FILT_M_B,0),SPORT,OFFSET(AC$30,FILT_M_S,0)),
IF(AND(FILT_D=1,FILT_M_B&gt;1,FILT_M_S&gt;1,FILT_M_T&gt;1,FILT_M_C&gt;1),COUNTIFS(AGENCY,K96,WIN,"Y",CUSTOM,OFFSET(AF$30,FILT_M_C,0),BET_TYPE,OFFSET(AD$30,FILT_M_B,0),SPORT,OFFSET(AC$30,FILT_M_S,0),CAPPER,OFFSET(AE$30,FILT_M_T,0)),
IF(AND(FILT_D&gt;1,FILT_M_B=1,FILT_M_S&gt;1,FILT_M_T&gt;1,FILT_M_C&gt;1),COUNTIFS(AGENCY,K96,WIN,"Y",CUSTOM,OFFSET(AF$30,FILT_M_C,0),BET_DATE,"&gt;="&amp;DATE(OFFSET(AG$31,FILT_YS,0),FILT_MS,FILT_DS),BET_DATE,"&lt;="&amp;DATE(OFFSET(AG$31,FILT_YE,0),FILT_ME,FILT_DE),SPORT,OFFSET(AC$30,FILT_M_S,0),CAPPER,OFFSET(AE$30,FILT_M_T,0)),
IF(AND(FILT_D&gt;1,FILT_M_B&gt;1,FILT_M_S=1,FILT_M_T&gt;1,FILT_M_C&gt;1),COUNTIFS(AGENCY,K96,WIN,"Y",CUSTOM,OFFSET(AF$30,FILT_M_C,0),BET_DATE,"&gt;="&amp;DATE(OFFSET(AG$31,FILT_YS,0),FILT_MS,FILT_DS),BET_DATE,"&lt;="&amp;DATE(OFFSET(AG$31,FILT_YE,0),FILT_ME,FILT_DE),BET_TYPE,OFFSET(AD$30,FILT_M_B,0),CAPPER,OFFSET(AE$30,FILT_M_T,0)),
IF(AND(FILT_D&gt;1,FILT_M_B&gt;1,FILT_M_S&gt;1,FILT_M_T&gt;1,FILT_M_C&gt;1),COUNTIFS(AGENCY,K96,WIN,"Y",CUSTOM,OFFSET(AF$30,FILT_M_C,0),BET_DATE,"&gt;="&amp;DATE(OFFSET(AG$31,FILT_YS,0),FILT_MS,FILT_DS),BET_DATE,"&lt;="&amp;DATE(OFFSET(AG$31,FILT_YE,0),FILT_ME,FILT_DE),BET_TYPE,OFFSET(AD$30,FILT_M_B,0),SPORT,OFFSET(AC$30,FILT_M_S,0),CAPPER,OFFSET(AE$30,FILT_M_T,0)),
"")))))))))))))))))))))))))))))))),
"")</f>
        <v/>
      </c>
      <c r="R96" s="144" t="str">
        <f t="shared" ref="R96:R159" ca="1" si="30">IF(K96&lt;&gt;"",
IF(AND(FILT_D=1,FILT_M_B=1,FILT_M_S=1,FILT_M_T=1,FILT_M_C=1),COUNTIFS(AGENCY,K96,WIN,"&lt;&gt;P",WIN,"&lt;&gt;R",WIN,"&lt;&gt;PU"),
IF(AND(FILT_D&gt;1,FILT_M_B=1,FILT_M_S=1,FILT_M_T=1,FILT_M_C=1),COUNTIFS(AGENCY,K96,WIN,"&lt;&gt;P",WIN,"&lt;&gt;R",WIN,"&lt;&gt;PU",BET_DATE,"&gt;="&amp;DATE(OFFSET(AG$31,FILT_YS,0),FILT_MS,FILT_DS),BET_DATE,"&lt;="&amp;DATE(OFFSET(AG$31,FILT_YE,0),FILT_ME,FILT_DE)),
IF(AND(FILT_D=1,FILT_M_B&gt;1,FILT_M_S=1,FILT_M_T=1,FILT_M_C=1),COUNTIFS(AGENCY,K96,WIN,"&lt;&gt;P",WIN,"&lt;&gt;R",WIN,"&lt;&gt;PU",BET_TYPE,OFFSET(AD$30,FILT_M_B,0)),
IF(AND(FILT_D=1,FILT_M_B=1,FILT_M_S&gt;1,FILT_M_T=1,FILT_M_C=1),COUNTIFS(AGENCY,K96,WIN,"&lt;&gt;P",WIN,"&lt;&gt;R",WIN,"&lt;&gt;PU",SPORT,OFFSET(AC$30,FILT_M_S,0)),
IF(AND(FILT_D=1,FILT_M_B=1,FILT_M_S=1,FILT_M_T&gt;1,FILT_M_C=1),COUNTIFS(AGENCY,K96,WIN,"&lt;&gt;P",WIN,"&lt;&gt;R",WIN,"&lt;&gt;PU",CAPPER,OFFSET(AE$30,FILT_M_T,0)),
IF(AND(FILT_D&gt;1,FILT_M_B&gt;1,FILT_M_S=1,FILT_M_T=1,FILT_M_C=1),COUNTIFS(AGENCY,K96,WIN,"&lt;&gt;P",WIN,"&lt;&gt;R",WIN,"&lt;&gt;PU",BET_DATE,"&gt;="&amp;DATE(OFFSET(AG$31,FILT_YS,0),FILT_MS,FILT_DS),BET_DATE,"&lt;="&amp;DATE(OFFSET(AG$31,FILT_YE,0),FILT_ME,FILT_DE),BET_TYPE,OFFSET(AD$30,FILT_M_B,0)),
IF(AND(FILT_D&gt;1,FILT_M_B=1,FILT_M_S&gt;1,FILT_M_T=1,FILT_M_C=1),COUNTIFS(AGENCY,K96,WIN,"&lt;&gt;P",WIN,"&lt;&gt;R",WIN,"&lt;&gt;PU",BET_DATE,"&gt;="&amp;DATE(OFFSET(AG$31,FILT_YS,0),FILT_MS,FILT_DS),BET_DATE,"&lt;="&amp;DATE(OFFSET(AG$31,FILT_YE,0),FILT_ME,FILT_DE),SPORT,OFFSET(AC$30,FILT_M_S,0)),
IF(AND(FILT_D&gt;1,FILT_M_B=1,FILT_M_S=1,FILT_M_T&gt;1,FILT_M_C=1),COUNTIFS(AGENCY,K96,WIN,"&lt;&gt;P",WIN,"&lt;&gt;R",WIN,"&lt;&gt;PU",BET_DATE,"&gt;="&amp;DATE(OFFSET(AG$31,FILT_YS,0),FILT_MS,FILT_DS),BET_DATE,"&lt;="&amp;DATE(OFFSET(AG$31,FILT_YE,0),FILT_ME,FILT_DE),CAPPER,OFFSET(AE$30,FILT_M_T,0)),
IF(AND(FILT_D=1,FILT_M_B&gt;1,FILT_M_S&gt;1,FILT_M_T=1,FILT_M_C=1),COUNTIFS(AGENCY,K96,WIN,"&lt;&gt;P",WIN,"&lt;&gt;R",WIN,"&lt;&gt;PU",BET_TYPE,OFFSET(AD$30,FILT_M_B,0),SPORT,OFFSET(AC$30,FILT_M_S,0)),
IF(AND(FILT_D=1,FILT_M_B&gt;1,FILT_M_S=1,FILT_M_T&gt;1,FILT_M_C=1),COUNTIFS(AGENCY,K96,WIN,"&lt;&gt;P",WIN,"&lt;&gt;R",WIN,"&lt;&gt;PU",BET_TYPE,OFFSET(AD$30,FILT_M_B,0),CAPPER,OFFSET(AE$30,FILT_M_T,0)),
IF(AND(FILT_D=1,FILT_M_B=1,FILT_M_S&gt;1,FILT_M_T&gt;1,FILT_M_C=1),COUNTIFS(AGENCY,K96,WIN,"&lt;&gt;P",WIN,"&lt;&gt;R",WIN,"&lt;&gt;PU",SPORT,OFFSET(AC$30,FILT_M_S,0),CAPPER,OFFSET(AE$30,FILT_M_T,0)),
IF(AND(FILT_D&gt;1,FILT_M_B&gt;1,FILT_M_S&gt;1,FILT_M_T=1,FILT_M_C=1),COUNTIFS(AGENCY,K96,WIN,"&lt;&gt;P",WIN,"&lt;&gt;R",WIN,"&lt;&gt;PU",BET_DATE,"&gt;="&amp;DATE(OFFSET(AG$31,FILT_YS,0),FILT_MS,FILT_DS),BET_DATE,"&lt;="&amp;DATE(OFFSET(AG$31,FILT_YE,0),FILT_ME,FILT_DE),BET_TYPE,OFFSET(AD$30,FILT_M_B,0),SPORT,OFFSET(AC$30,FILT_M_S,0)),
IF(AND(FILT_D=1,FILT_M_B&gt;1,FILT_M_S&gt;1,FILT_M_T&gt;1,FILT_M_C=1),COUNTIFS(AGENCY,K96,WIN,"&lt;&gt;P",WIN,"&lt;&gt;R",WIN,"&lt;&gt;PU",BET_TYPE,OFFSET(AD$30,FILT_M_B,0),SPORT,OFFSET(AC$30,FILT_M_S,0),CAPPER,OFFSET(AE$30,FILT_M_T,0)),
IF(AND(FILT_D&gt;1,FILT_M_B=1,FILT_M_S&gt;1,FILT_M_T&gt;1,FILT_M_C=1),COUNTIFS(AGENCY,K96,WIN,"&lt;&gt;P",WIN,"&lt;&gt;R",WIN,"&lt;&gt;PU",BET_DATE,"&gt;="&amp;DATE(OFFSET(AG$31,FILT_YS,0),FILT_MS,FILT_DS),BET_DATE,"&lt;="&amp;DATE(OFFSET(AG$31,FILT_YE,0),FILT_ME,FILT_DE),SPORT,OFFSET(AC$30,FILT_M_S,0),CAPPER,OFFSET(AE$30,FILT_M_T,0)),
IF(AND(FILT_D&gt;1,FILT_M_B&gt;1,FILT_M_S=1,FILT_M_T&gt;1,FILT_M_C=1),COUNTIFS(AGENCY,K96,WIN,"&lt;&gt;P",WIN,"&lt;&gt;R",WIN,"&lt;&gt;PU",BET_DATE,"&gt;="&amp;DATE(OFFSET(AG$31,FILT_YS,0),FILT_MS,FILT_DS),BET_DATE,"&lt;="&amp;DATE(OFFSET(AG$31,FILT_YE,0),FILT_ME,FILT_DE),BET_TYPE,OFFSET(AD$30,FILT_M_B,0),CAPPER,OFFSET(AE$30,FILT_M_T,0)),
IF(AND(FILT_D&gt;1,FILT_M_B&gt;1,FILT_M_S&gt;1,FILT_M_T&gt;1,FILT_M_C=1),COUNTIFS(AGENCY,K96,WIN,"&lt;&gt;P",WIN,"&lt;&gt;R",WIN,"&lt;&gt;PU",BET_DATE,"&gt;="&amp;DATE(OFFSET(AG$31,FILT_YS,0),FILT_MS,FILT_DS),BET_DATE,"&lt;="&amp;DATE(OFFSET(AG$31,FILT_YE,0),FILT_ME,FILT_DE),BET_TYPE,OFFSET(AD$30,FILT_M_B,0),SPORT,OFFSET(AC$30,FILT_M_S,0),CAPPER,OFFSET(AE$30,FILT_M_T,0)),
IF(AND(FILT_D=1,FILT_M_B=1,FILT_M_S=1,FILT_M_T=1,FILT_M_C&gt;1),COUNTIFS(AGENCY,K96,WIN,"&lt;&gt;P",WIN,"&lt;&gt;R",WIN,"&lt;&gt;PU",CUSTOM,OFFSET(AF$30,FILT_M_C,0)),
IF(AND(FILT_D&gt;1,FILT_M_B=1,FILT_M_S=1,FILT_M_T=1,FILT_M_C&gt;1),COUNTIFS(AGENCY,K96,WIN,"&lt;&gt;P",WIN,"&lt;&gt;R",WIN,"&lt;&gt;PU",CUSTOM,OFFSET(AF$30,FILT_M_C,0),BET_DATE,"&gt;="&amp;DATE(OFFSET(AG$31,FILT_YS,0),FILT_MS,FILT_DS),BET_DATE,"&lt;="&amp;DATE(OFFSET(AG$31,FILT_YE,0),FILT_ME,FILT_DE)),
IF(AND(FILT_D=1,FILT_M_B&gt;1,FILT_M_S=1,FILT_M_T=1,FILT_M_C&gt;1),COUNTIFS(AGENCY,K96,WIN,"&lt;&gt;P",WIN,"&lt;&gt;R",WIN,"&lt;&gt;PU",CUSTOM,OFFSET(AF$30,FILT_M_C,0),BET_TYPE,OFFSET(AD$30,FILT_M_B,0)),
IF(AND(FILT_D=1,FILT_M_B=1,FILT_M_S&gt;1,FILT_M_T=1,FILT_M_C&gt;1),COUNTIFS(AGENCY,K96,WIN,"&lt;&gt;P",WIN,"&lt;&gt;R",WIN,"&lt;&gt;PU",CUSTOM,OFFSET(AF$30,FILT_M_C,0),SPORT,OFFSET(AC$30,FILT_M_S,0)),
IF(AND(FILT_D=1,FILT_M_B=1,FILT_M_S=1,FILT_M_T&gt;1,FILT_M_C&gt;1),COUNTIFS(AGENCY,K96,WIN,"&lt;&gt;P",WIN,"&lt;&gt;R",WIN,"&lt;&gt;PU",CUSTOM,OFFSET(AF$30,FILT_M_C,0),CAPPER,OFFSET(AE$30,FILT_M_T,0)),
IF(AND(FILT_D&gt;1,FILT_M_B&gt;1,FILT_M_S=1,FILT_M_T=1,FILT_M_C&gt;1),COUNTIFS(AGENCY,K96,WIN,"&lt;&gt;P",WIN,"&lt;&gt;R",WIN,"&lt;&gt;PU",CUSTOM,OFFSET(AF$30,FILT_M_C,0),BET_DATE,"&gt;="&amp;DATE(OFFSET(AG$31,FILT_YS,0),FILT_MS,FILT_DS),BET_DATE,"&lt;="&amp;DATE(OFFSET(AG$31,FILT_YE,0),FILT_ME,FILT_DE),BET_TYPE,OFFSET(AD$30,FILT_M_B,0)),
IF(AND(FILT_D&gt;1,FILT_M_B=1,FILT_M_S&gt;1,FILT_M_T=1,FILT_M_C&gt;1),COUNTIFS(AGENCY,K96,WIN,"&lt;&gt;P",WIN,"&lt;&gt;R",WIN,"&lt;&gt;PU",CUSTOM,OFFSET(AF$30,FILT_M_C,0),BET_DATE,"&gt;="&amp;DATE(OFFSET(AG$31,FILT_YS,0),FILT_MS,FILT_DS),BET_DATE,"&lt;="&amp;DATE(OFFSET(AG$31,FILT_YE,0),FILT_ME,FILT_DE),SPORT,OFFSET(AC$30,FILT_M_S,0)),
IF(AND(FILT_D&gt;1,FILT_M_B=1,FILT_M_S=1,FILT_M_T&gt;1,FILT_M_C&gt;1),COUNTIFS(AGENCY,K96,WIN,"&lt;&gt;P",WIN,"&lt;&gt;R",WIN,"&lt;&gt;PU",CUSTOM,OFFSET(AF$30,FILT_M_C,0),BET_DATE,"&gt;="&amp;DATE(OFFSET(AG$31,FILT_YS,0),FILT_MS,FILT_DS),BET_DATE,"&lt;="&amp;DATE(OFFSET(AG$31,FILT_YE,0),FILT_ME,FILT_DE),CAPPER,OFFSET(AE$30,FILT_M_T,0)),
IF(AND(FILT_D=1,FILT_M_B&gt;1,FILT_M_S&gt;1,FILT_M_T=1,FILT_M_C&gt;1),COUNTIFS(AGENCY,K96,WIN,"&lt;&gt;P",WIN,"&lt;&gt;R",WIN,"&lt;&gt;PU",CUSTOM,OFFSET(AF$30,FILT_M_C,0),BET_TYPE,OFFSET(AD$30,FILT_M_B,0),SPORT,OFFSET(AC$30,FILT_M_S,0)),
IF(AND(FILT_D=1,FILT_M_B&gt;1,FILT_M_S=1,FILT_M_T&gt;1,FILT_M_C&gt;1),COUNTIFS(AGENCY,K96,WIN,"&lt;&gt;P",WIN,"&lt;&gt;R",WIN,"&lt;&gt;PU",CUSTOM,OFFSET(AF$30,FILT_M_C,0),BET_TYPE,OFFSET(AD$30,FILT_M_B,0),CAPPER,OFFSET(AE$30,FILT_M_T,0)),
IF(AND(FILT_D=1,FILT_M_B=1,FILT_M_S&gt;1,FILT_M_T&gt;1,FILT_M_C&gt;1),COUNTIFS(AGENCY,K96,WIN,"&lt;&gt;P",WIN,"&lt;&gt;R",WIN,"&lt;&gt;PU",CUSTOM,OFFSET(AF$30,FILT_M_C,0),SPORT,OFFSET(AC$30,FILT_M_S,0),CAPPER,OFFSET(AE$30,FILT_M_T,0)),
IF(AND(FILT_D&gt;1,FILT_M_B&gt;1,FILT_M_S&gt;1,FILT_M_T=1,FILT_M_C&gt;1),COUNTIFS(AGENCY,K96,WIN,"&lt;&gt;P",WIN,"&lt;&gt;R",WIN,"&lt;&gt;PU",CUSTOM,OFFSET(AF$30,FILT_M_C,0),BET_DATE,"&gt;="&amp;DATE(OFFSET(AG$31,FILT_YS,0),FILT_MS,FILT_DS),BET_DATE,"&lt;="&amp;DATE(OFFSET(AG$31,FILT_YE,0),FILT_ME,FILT_DE),BET_TYPE,OFFSET(AD$30,FILT_M_B,0),SPORT,OFFSET(AC$30,FILT_M_S,0)),
IF(AND(FILT_D=1,FILT_M_B&gt;1,FILT_M_S&gt;1,FILT_M_T&gt;1,FILT_M_C&gt;1),COUNTIFS(AGENCY,K96,WIN,"&lt;&gt;P",WIN,"&lt;&gt;R",WIN,"&lt;&gt;PU",CUSTOM,OFFSET(AF$30,FILT_M_C,0),BET_TYPE,OFFSET(AD$30,FILT_M_B,0),SPORT,OFFSET(AC$30,FILT_M_S,0),CAPPER,OFFSET(AE$30,FILT_M_T,0)),
IF(AND(FILT_D&gt;1,FILT_M_B=1,FILT_M_S&gt;1,FILT_M_T&gt;1,FILT_M_C&gt;1),COUNTIFS(AGENCY,K96,WIN,"&lt;&gt;P",WIN,"&lt;&gt;R",WIN,"&lt;&gt;PU",CUSTOM,OFFSET(AF$30,FILT_M_C,0),BET_DATE,"&gt;="&amp;DATE(OFFSET(AG$31,FILT_YS,0),FILT_MS,FILT_DS),BET_DATE,"&lt;="&amp;DATE(OFFSET(AG$31,FILT_YE,0),FILT_ME,FILT_DE),SPORT,OFFSET(AC$30,FILT_M_S,0),CAPPER,OFFSET(AE$30,FILT_M_T,0)),
IF(AND(FILT_D&gt;1,FILT_M_B&gt;1,FILT_M_S=1,FILT_M_T&gt;1,FILT_M_C&gt;1),COUNTIFS(AGENCY,K96,WIN,"&lt;&gt;P",WIN,"&lt;&gt;R",WIN,"&lt;&gt;PU",CUSTOM,OFFSET(AF$30,FILT_M_C,0),BET_DATE,"&gt;="&amp;DATE(OFFSET(AG$31,FILT_YS,0),FILT_MS,FILT_DS),BET_DATE,"&lt;="&amp;DATE(OFFSET(AG$31,FILT_YE,0),FILT_ME,FILT_DE),BET_TYPE,OFFSET(AD$30,FILT_M_B,0),CAPPER,OFFSET(AE$30,FILT_M_T,0)),
IF(AND(FILT_D&gt;1,FILT_M_B&gt;1,FILT_M_S&gt;1,FILT_M_T&gt;1,FILT_M_C&gt;1),COUNTIFS(AGENCY,K96,WIN,"&lt;&gt;P",WIN,"&lt;&gt;R",WIN,"&lt;&gt;PU",CUSTOM,OFFSET(AF$30,FILT_M_C,0),BET_DATE,"&gt;="&amp;DATE(OFFSET(AG$31,FILT_YS,0),FILT_MS,FILT_DS),BET_DATE,"&lt;="&amp;DATE(OFFSET(AG$31,FILT_YE,0),FILT_ME,FILT_DE),BET_TYPE,OFFSET(AD$30,FILT_M_B,0),SPORT,OFFSET(AC$30,FILT_M_S,0),CAPPER,OFFSET(AE$30,FILT_M_T,0)),
"")))))))))))))))))))))))))))))))),
"")</f>
        <v/>
      </c>
      <c r="S96" s="145" t="str">
        <f t="shared" ref="S96:S159" ca="1" si="31">IF(AND(R96&lt;&gt;"",R96&gt;0),Q96/R96,"")</f>
        <v/>
      </c>
      <c r="Z96" s="157"/>
      <c r="AA96" s="157"/>
      <c r="AB96" s="36" t="str">
        <f>IF(Settings!C70&lt;&gt;"",Settings!C70,"")</f>
        <v/>
      </c>
      <c r="AC96" s="36" t="str">
        <f>IF(Settings!F70&lt;&gt;"",Settings!F70,"")</f>
        <v/>
      </c>
      <c r="AD96" s="36" t="str">
        <f>IF(Settings!H70&lt;&gt;"",Settings!H70,"")</f>
        <v/>
      </c>
      <c r="AE96" s="36" t="str">
        <f>IF(Settings!J70&lt;&gt;"",Settings!J70,"")</f>
        <v/>
      </c>
      <c r="AF96" s="36" t="str">
        <f>IF(Settings!L70&lt;&gt;"",Settings!L70,"")</f>
        <v/>
      </c>
      <c r="AG96" s="41" t="str">
        <f t="shared" si="20"/>
        <v/>
      </c>
    </row>
    <row r="97" spans="1:33" x14ac:dyDescent="0.2">
      <c r="A97" s="14" t="str">
        <f>IF(FILT_M=1,IF(AND(Settings!F71&lt;&gt;"",Settings!F71&lt;&gt;"--"),Settings!F71,""),
IF(FILT_M=2,IF(AND(Settings!H71&lt;&gt;"",Settings!H71&lt;&gt;"--"),Settings!H71,""),
IF(FILT_M=3,IF(AND(Settings!J71&lt;&gt;"",Settings!J71&lt;&gt;"--"),Settings!J71,""),
IF(FILT_M=4,IF(AND(Settings!L71&lt;&gt;"",Settings!L71&lt;&gt;"--"),Settings!L71,""),""))))</f>
        <v/>
      </c>
      <c r="B97" s="243" t="str">
        <f t="shared" ca="1" si="21"/>
        <v/>
      </c>
      <c r="C97" s="243" t="str">
        <f t="shared" ca="1" si="22"/>
        <v/>
      </c>
      <c r="D97" s="143" t="str">
        <f t="shared" ref="D97:D160" ca="1" si="32">IF(AND(B97&lt;&gt;"",B97&gt;0),C97/B97,"")</f>
        <v/>
      </c>
      <c r="E97" s="144" t="str">
        <f t="shared" ca="1" si="23"/>
        <v/>
      </c>
      <c r="F97" s="144" t="str">
        <f t="shared" ca="1" si="24"/>
        <v/>
      </c>
      <c r="G97" s="145" t="str">
        <f t="shared" ref="G97:G160" ca="1" si="33">IF(AND(F97&lt;&gt;"",F97&gt;0),E97/F97,"")</f>
        <v/>
      </c>
      <c r="H97" s="214"/>
      <c r="I97" s="44"/>
      <c r="K97" s="209" t="str">
        <f>IF(AND(Settings!C71&lt;&gt;"",Settings!C71&lt;&gt;"--"),Settings!C71,"")</f>
        <v/>
      </c>
      <c r="L97" s="210"/>
      <c r="M97" s="243" t="str">
        <f t="shared" ca="1" si="25"/>
        <v/>
      </c>
      <c r="N97" s="244" t="str">
        <f t="shared" ca="1" si="26"/>
        <v/>
      </c>
      <c r="O97" s="143" t="str">
        <f t="shared" ca="1" si="27"/>
        <v/>
      </c>
      <c r="P97" s="243" t="str">
        <f t="shared" ca="1" si="28"/>
        <v/>
      </c>
      <c r="Q97" s="144" t="str">
        <f t="shared" ca="1" si="29"/>
        <v/>
      </c>
      <c r="R97" s="144" t="str">
        <f t="shared" ca="1" si="30"/>
        <v/>
      </c>
      <c r="S97" s="145" t="str">
        <f t="shared" ca="1" si="31"/>
        <v/>
      </c>
      <c r="Z97" s="157"/>
      <c r="AA97" s="157"/>
      <c r="AB97" s="36" t="str">
        <f>IF(Settings!C71&lt;&gt;"",Settings!C71,"")</f>
        <v/>
      </c>
      <c r="AC97" s="36" t="str">
        <f>IF(Settings!F71&lt;&gt;"",Settings!F71,"")</f>
        <v/>
      </c>
      <c r="AD97" s="36" t="str">
        <f>IF(Settings!H71&lt;&gt;"",Settings!H71,"")</f>
        <v/>
      </c>
      <c r="AE97" s="36" t="str">
        <f>IF(Settings!J71&lt;&gt;"",Settings!J71,"")</f>
        <v/>
      </c>
      <c r="AF97" s="36" t="str">
        <f>IF(Settings!L71&lt;&gt;"",Settings!L71,"")</f>
        <v/>
      </c>
      <c r="AG97" s="41" t="str">
        <f t="shared" ref="AG97:AG128" si="34">IF(AG96&lt;&gt;"",IF(YEAR(MAX(BET_DATE))&gt;=AG96+1,AG96+1,""),"")</f>
        <v/>
      </c>
    </row>
    <row r="98" spans="1:33" x14ac:dyDescent="0.2">
      <c r="A98" s="14" t="str">
        <f>IF(FILT_M=1,IF(AND(Settings!F72&lt;&gt;"",Settings!F72&lt;&gt;"--"),Settings!F72,""),
IF(FILT_M=2,IF(AND(Settings!H72&lt;&gt;"",Settings!H72&lt;&gt;"--"),Settings!H72,""),
IF(FILT_M=3,IF(AND(Settings!J72&lt;&gt;"",Settings!J72&lt;&gt;"--"),Settings!J72,""),
IF(FILT_M=4,IF(AND(Settings!L72&lt;&gt;"",Settings!L72&lt;&gt;"--"),Settings!L72,""),""))))</f>
        <v/>
      </c>
      <c r="B98" s="243" t="str">
        <f t="shared" ca="1" si="21"/>
        <v/>
      </c>
      <c r="C98" s="243" t="str">
        <f t="shared" ca="1" si="22"/>
        <v/>
      </c>
      <c r="D98" s="143" t="str">
        <f t="shared" ca="1" si="32"/>
        <v/>
      </c>
      <c r="E98" s="144" t="str">
        <f t="shared" ca="1" si="23"/>
        <v/>
      </c>
      <c r="F98" s="144" t="str">
        <f t="shared" ca="1" si="24"/>
        <v/>
      </c>
      <c r="G98" s="145" t="str">
        <f t="shared" ca="1" si="33"/>
        <v/>
      </c>
      <c r="H98" s="214"/>
      <c r="I98" s="44"/>
      <c r="K98" s="209" t="str">
        <f>IF(AND(Settings!C72&lt;&gt;"",Settings!C72&lt;&gt;"--"),Settings!C72,"")</f>
        <v/>
      </c>
      <c r="L98" s="210"/>
      <c r="M98" s="243" t="str">
        <f t="shared" ca="1" si="25"/>
        <v/>
      </c>
      <c r="N98" s="244" t="str">
        <f t="shared" ca="1" si="26"/>
        <v/>
      </c>
      <c r="O98" s="143" t="str">
        <f t="shared" ca="1" si="27"/>
        <v/>
      </c>
      <c r="P98" s="243" t="str">
        <f t="shared" ca="1" si="28"/>
        <v/>
      </c>
      <c r="Q98" s="144" t="str">
        <f t="shared" ca="1" si="29"/>
        <v/>
      </c>
      <c r="R98" s="144" t="str">
        <f t="shared" ca="1" si="30"/>
        <v/>
      </c>
      <c r="S98" s="145" t="str">
        <f t="shared" ca="1" si="31"/>
        <v/>
      </c>
      <c r="Z98" s="157"/>
      <c r="AA98" s="157"/>
      <c r="AB98" s="36" t="str">
        <f>IF(Settings!C72&lt;&gt;"",Settings!C72,"")</f>
        <v/>
      </c>
      <c r="AC98" s="36" t="str">
        <f>IF(Settings!F72&lt;&gt;"",Settings!F72,"")</f>
        <v/>
      </c>
      <c r="AD98" s="36" t="str">
        <f>IF(Settings!H72&lt;&gt;"",Settings!H72,"")</f>
        <v/>
      </c>
      <c r="AE98" s="36" t="str">
        <f>IF(Settings!J72&lt;&gt;"",Settings!J72,"")</f>
        <v/>
      </c>
      <c r="AF98" s="36" t="str">
        <f>IF(Settings!L72&lt;&gt;"",Settings!L72,"")</f>
        <v/>
      </c>
      <c r="AG98" s="41" t="str">
        <f t="shared" si="34"/>
        <v/>
      </c>
    </row>
    <row r="99" spans="1:33" x14ac:dyDescent="0.2">
      <c r="A99" s="14" t="str">
        <f>IF(FILT_M=1,IF(AND(Settings!F73&lt;&gt;"",Settings!F73&lt;&gt;"--"),Settings!F73,""),
IF(FILT_M=2,IF(AND(Settings!H73&lt;&gt;"",Settings!H73&lt;&gt;"--"),Settings!H73,""),
IF(FILT_M=3,IF(AND(Settings!J73&lt;&gt;"",Settings!J73&lt;&gt;"--"),Settings!J73,""),
IF(FILT_M=4,IF(AND(Settings!L73&lt;&gt;"",Settings!L73&lt;&gt;"--"),Settings!L73,""),""))))</f>
        <v/>
      </c>
      <c r="B99" s="243" t="str">
        <f t="shared" ca="1" si="21"/>
        <v/>
      </c>
      <c r="C99" s="243" t="str">
        <f t="shared" ca="1" si="22"/>
        <v/>
      </c>
      <c r="D99" s="143" t="str">
        <f t="shared" ca="1" si="32"/>
        <v/>
      </c>
      <c r="E99" s="144" t="str">
        <f t="shared" ca="1" si="23"/>
        <v/>
      </c>
      <c r="F99" s="144" t="str">
        <f t="shared" ca="1" si="24"/>
        <v/>
      </c>
      <c r="G99" s="145" t="str">
        <f t="shared" ca="1" si="33"/>
        <v/>
      </c>
      <c r="H99" s="214"/>
      <c r="I99" s="44"/>
      <c r="K99" s="209" t="str">
        <f>IF(AND(Settings!C73&lt;&gt;"",Settings!C73&lt;&gt;"--"),Settings!C73,"")</f>
        <v/>
      </c>
      <c r="L99" s="210"/>
      <c r="M99" s="243" t="str">
        <f t="shared" ca="1" si="25"/>
        <v/>
      </c>
      <c r="N99" s="244" t="str">
        <f t="shared" ca="1" si="26"/>
        <v/>
      </c>
      <c r="O99" s="143" t="str">
        <f t="shared" ca="1" si="27"/>
        <v/>
      </c>
      <c r="P99" s="243" t="str">
        <f t="shared" ca="1" si="28"/>
        <v/>
      </c>
      <c r="Q99" s="144" t="str">
        <f t="shared" ca="1" si="29"/>
        <v/>
      </c>
      <c r="R99" s="144" t="str">
        <f t="shared" ca="1" si="30"/>
        <v/>
      </c>
      <c r="S99" s="145" t="str">
        <f t="shared" ca="1" si="31"/>
        <v/>
      </c>
      <c r="Z99" s="157"/>
      <c r="AA99" s="157"/>
      <c r="AB99" s="36" t="str">
        <f>IF(Settings!C73&lt;&gt;"",Settings!C73,"")</f>
        <v/>
      </c>
      <c r="AC99" s="36" t="str">
        <f>IF(Settings!F73&lt;&gt;"",Settings!F73,"")</f>
        <v/>
      </c>
      <c r="AD99" s="36" t="str">
        <f>IF(Settings!H73&lt;&gt;"",Settings!H73,"")</f>
        <v/>
      </c>
      <c r="AE99" s="36" t="str">
        <f>IF(Settings!J73&lt;&gt;"",Settings!J73,"")</f>
        <v/>
      </c>
      <c r="AF99" s="36" t="str">
        <f>IF(Settings!L73&lt;&gt;"",Settings!L73,"")</f>
        <v/>
      </c>
      <c r="AG99" s="41" t="str">
        <f t="shared" si="34"/>
        <v/>
      </c>
    </row>
    <row r="100" spans="1:33" x14ac:dyDescent="0.2">
      <c r="A100" s="14" t="str">
        <f>IF(FILT_M=1,IF(AND(Settings!F74&lt;&gt;"",Settings!F74&lt;&gt;"--"),Settings!F74,""),
IF(FILT_M=2,IF(AND(Settings!H74&lt;&gt;"",Settings!H74&lt;&gt;"--"),Settings!H74,""),
IF(FILT_M=3,IF(AND(Settings!J74&lt;&gt;"",Settings!J74&lt;&gt;"--"),Settings!J74,""),
IF(FILT_M=4,IF(AND(Settings!L74&lt;&gt;"",Settings!L74&lt;&gt;"--"),Settings!L74,""),""))))</f>
        <v/>
      </c>
      <c r="B100" s="243" t="str">
        <f t="shared" ca="1" si="21"/>
        <v/>
      </c>
      <c r="C100" s="243" t="str">
        <f t="shared" ca="1" si="22"/>
        <v/>
      </c>
      <c r="D100" s="143" t="str">
        <f t="shared" ca="1" si="32"/>
        <v/>
      </c>
      <c r="E100" s="144" t="str">
        <f t="shared" ca="1" si="23"/>
        <v/>
      </c>
      <c r="F100" s="144" t="str">
        <f t="shared" ca="1" si="24"/>
        <v/>
      </c>
      <c r="G100" s="145" t="str">
        <f t="shared" ca="1" si="33"/>
        <v/>
      </c>
      <c r="H100" s="214"/>
      <c r="I100" s="44"/>
      <c r="K100" s="209" t="str">
        <f>IF(AND(Settings!C74&lt;&gt;"",Settings!C74&lt;&gt;"--"),Settings!C74,"")</f>
        <v/>
      </c>
      <c r="L100" s="210"/>
      <c r="M100" s="243" t="str">
        <f t="shared" ca="1" si="25"/>
        <v/>
      </c>
      <c r="N100" s="244" t="str">
        <f t="shared" ca="1" si="26"/>
        <v/>
      </c>
      <c r="O100" s="143" t="str">
        <f t="shared" ca="1" si="27"/>
        <v/>
      </c>
      <c r="P100" s="243" t="str">
        <f t="shared" ca="1" si="28"/>
        <v/>
      </c>
      <c r="Q100" s="144" t="str">
        <f t="shared" ca="1" si="29"/>
        <v/>
      </c>
      <c r="R100" s="144" t="str">
        <f t="shared" ca="1" si="30"/>
        <v/>
      </c>
      <c r="S100" s="145" t="str">
        <f t="shared" ca="1" si="31"/>
        <v/>
      </c>
      <c r="Z100" s="157"/>
      <c r="AA100" s="157"/>
      <c r="AB100" s="36" t="str">
        <f>IF(Settings!C74&lt;&gt;"",Settings!C74,"")</f>
        <v/>
      </c>
      <c r="AC100" s="36" t="str">
        <f>IF(Settings!F74&lt;&gt;"",Settings!F74,"")</f>
        <v/>
      </c>
      <c r="AD100" s="36" t="str">
        <f>IF(Settings!H74&lt;&gt;"",Settings!H74,"")</f>
        <v/>
      </c>
      <c r="AE100" s="36" t="str">
        <f>IF(Settings!J74&lt;&gt;"",Settings!J74,"")</f>
        <v/>
      </c>
      <c r="AF100" s="36" t="str">
        <f>IF(Settings!L74&lt;&gt;"",Settings!L74,"")</f>
        <v/>
      </c>
      <c r="AG100" s="41" t="str">
        <f t="shared" si="34"/>
        <v/>
      </c>
    </row>
    <row r="101" spans="1:33" x14ac:dyDescent="0.2">
      <c r="A101" s="14" t="str">
        <f>IF(FILT_M=1,IF(AND(Settings!F75&lt;&gt;"",Settings!F75&lt;&gt;"--"),Settings!F75,""),
IF(FILT_M=2,IF(AND(Settings!H75&lt;&gt;"",Settings!H75&lt;&gt;"--"),Settings!H75,""),
IF(FILT_M=3,IF(AND(Settings!J75&lt;&gt;"",Settings!J75&lt;&gt;"--"),Settings!J75,""),
IF(FILT_M=4,IF(AND(Settings!L75&lt;&gt;"",Settings!L75&lt;&gt;"--"),Settings!L75,""),""))))</f>
        <v/>
      </c>
      <c r="B101" s="243" t="str">
        <f t="shared" ca="1" si="21"/>
        <v/>
      </c>
      <c r="C101" s="243" t="str">
        <f t="shared" ca="1" si="22"/>
        <v/>
      </c>
      <c r="D101" s="143" t="str">
        <f t="shared" ca="1" si="32"/>
        <v/>
      </c>
      <c r="E101" s="144" t="str">
        <f t="shared" ca="1" si="23"/>
        <v/>
      </c>
      <c r="F101" s="144" t="str">
        <f t="shared" ca="1" si="24"/>
        <v/>
      </c>
      <c r="G101" s="145" t="str">
        <f t="shared" ca="1" si="33"/>
        <v/>
      </c>
      <c r="H101" s="214"/>
      <c r="I101" s="44"/>
      <c r="K101" s="209" t="str">
        <f>IF(AND(Settings!C75&lt;&gt;"",Settings!C75&lt;&gt;"--"),Settings!C75,"")</f>
        <v/>
      </c>
      <c r="L101" s="210"/>
      <c r="M101" s="243" t="str">
        <f t="shared" ca="1" si="25"/>
        <v/>
      </c>
      <c r="N101" s="244" t="str">
        <f t="shared" ca="1" si="26"/>
        <v/>
      </c>
      <c r="O101" s="143" t="str">
        <f t="shared" ca="1" si="27"/>
        <v/>
      </c>
      <c r="P101" s="243" t="str">
        <f t="shared" ca="1" si="28"/>
        <v/>
      </c>
      <c r="Q101" s="144" t="str">
        <f t="shared" ca="1" si="29"/>
        <v/>
      </c>
      <c r="R101" s="144" t="str">
        <f t="shared" ca="1" si="30"/>
        <v/>
      </c>
      <c r="S101" s="145" t="str">
        <f t="shared" ca="1" si="31"/>
        <v/>
      </c>
      <c r="Z101" s="157"/>
      <c r="AA101" s="157"/>
      <c r="AB101" s="36" t="str">
        <f>IF(Settings!C75&lt;&gt;"",Settings!C75,"")</f>
        <v/>
      </c>
      <c r="AC101" s="36" t="str">
        <f>IF(Settings!F75&lt;&gt;"",Settings!F75,"")</f>
        <v/>
      </c>
      <c r="AD101" s="36" t="str">
        <f>IF(Settings!H75&lt;&gt;"",Settings!H75,"")</f>
        <v/>
      </c>
      <c r="AE101" s="36" t="str">
        <f>IF(Settings!J75&lt;&gt;"",Settings!J75,"")</f>
        <v/>
      </c>
      <c r="AF101" s="36" t="str">
        <f>IF(Settings!L75&lt;&gt;"",Settings!L75,"")</f>
        <v/>
      </c>
      <c r="AG101" s="41" t="str">
        <f t="shared" si="34"/>
        <v/>
      </c>
    </row>
    <row r="102" spans="1:33" x14ac:dyDescent="0.2">
      <c r="A102" s="14" t="str">
        <f>IF(FILT_M=1,IF(AND(Settings!F76&lt;&gt;"",Settings!F76&lt;&gt;"--"),Settings!F76,""),
IF(FILT_M=2,IF(AND(Settings!H76&lt;&gt;"",Settings!H76&lt;&gt;"--"),Settings!H76,""),
IF(FILT_M=3,IF(AND(Settings!J76&lt;&gt;"",Settings!J76&lt;&gt;"--"),Settings!J76,""),
IF(FILT_M=4,IF(AND(Settings!L76&lt;&gt;"",Settings!L76&lt;&gt;"--"),Settings!L76,""),""))))</f>
        <v/>
      </c>
      <c r="B102" s="243" t="str">
        <f t="shared" ca="1" si="21"/>
        <v/>
      </c>
      <c r="C102" s="243" t="str">
        <f t="shared" ca="1" si="22"/>
        <v/>
      </c>
      <c r="D102" s="143" t="str">
        <f t="shared" ca="1" si="32"/>
        <v/>
      </c>
      <c r="E102" s="144" t="str">
        <f t="shared" ca="1" si="23"/>
        <v/>
      </c>
      <c r="F102" s="144" t="str">
        <f t="shared" ca="1" si="24"/>
        <v/>
      </c>
      <c r="G102" s="145" t="str">
        <f t="shared" ca="1" si="33"/>
        <v/>
      </c>
      <c r="H102" s="214"/>
      <c r="I102" s="44"/>
      <c r="K102" s="209" t="str">
        <f>IF(AND(Settings!C76&lt;&gt;"",Settings!C76&lt;&gt;"--"),Settings!C76,"")</f>
        <v/>
      </c>
      <c r="L102" s="210"/>
      <c r="M102" s="243" t="str">
        <f t="shared" ca="1" si="25"/>
        <v/>
      </c>
      <c r="N102" s="244" t="str">
        <f t="shared" ca="1" si="26"/>
        <v/>
      </c>
      <c r="O102" s="143" t="str">
        <f t="shared" ca="1" si="27"/>
        <v/>
      </c>
      <c r="P102" s="243" t="str">
        <f t="shared" ca="1" si="28"/>
        <v/>
      </c>
      <c r="Q102" s="144" t="str">
        <f t="shared" ca="1" si="29"/>
        <v/>
      </c>
      <c r="R102" s="144" t="str">
        <f t="shared" ca="1" si="30"/>
        <v/>
      </c>
      <c r="S102" s="145" t="str">
        <f t="shared" ca="1" si="31"/>
        <v/>
      </c>
      <c r="Z102" s="157"/>
      <c r="AA102" s="157"/>
      <c r="AB102" s="36" t="str">
        <f>IF(Settings!C76&lt;&gt;"",Settings!C76,"")</f>
        <v/>
      </c>
      <c r="AC102" s="36" t="str">
        <f>IF(Settings!F76&lt;&gt;"",Settings!F76,"")</f>
        <v/>
      </c>
      <c r="AD102" s="36" t="str">
        <f>IF(Settings!H76&lt;&gt;"",Settings!H76,"")</f>
        <v/>
      </c>
      <c r="AE102" s="36" t="str">
        <f>IF(Settings!J76&lt;&gt;"",Settings!J76,"")</f>
        <v/>
      </c>
      <c r="AF102" s="36" t="str">
        <f>IF(Settings!L76&lt;&gt;"",Settings!L76,"")</f>
        <v/>
      </c>
      <c r="AG102" s="41" t="str">
        <f t="shared" si="34"/>
        <v/>
      </c>
    </row>
    <row r="103" spans="1:33" x14ac:dyDescent="0.2">
      <c r="A103" s="14" t="str">
        <f>IF(FILT_M=1,IF(AND(Settings!F77&lt;&gt;"",Settings!F77&lt;&gt;"--"),Settings!F77,""),
IF(FILT_M=2,IF(AND(Settings!H77&lt;&gt;"",Settings!H77&lt;&gt;"--"),Settings!H77,""),
IF(FILT_M=3,IF(AND(Settings!J77&lt;&gt;"",Settings!J77&lt;&gt;"--"),Settings!J77,""),
IF(FILT_M=4,IF(AND(Settings!L77&lt;&gt;"",Settings!L77&lt;&gt;"--"),Settings!L77,""),""))))</f>
        <v/>
      </c>
      <c r="B103" s="243" t="str">
        <f t="shared" ca="1" si="21"/>
        <v/>
      </c>
      <c r="C103" s="243" t="str">
        <f t="shared" ca="1" si="22"/>
        <v/>
      </c>
      <c r="D103" s="143" t="str">
        <f t="shared" ca="1" si="32"/>
        <v/>
      </c>
      <c r="E103" s="144" t="str">
        <f t="shared" ca="1" si="23"/>
        <v/>
      </c>
      <c r="F103" s="144" t="str">
        <f t="shared" ca="1" si="24"/>
        <v/>
      </c>
      <c r="G103" s="145" t="str">
        <f t="shared" ca="1" si="33"/>
        <v/>
      </c>
      <c r="H103" s="214"/>
      <c r="I103" s="44"/>
      <c r="K103" s="209" t="str">
        <f>IF(AND(Settings!C77&lt;&gt;"",Settings!C77&lt;&gt;"--"),Settings!C77,"")</f>
        <v/>
      </c>
      <c r="L103" s="210"/>
      <c r="M103" s="243" t="str">
        <f t="shared" ca="1" si="25"/>
        <v/>
      </c>
      <c r="N103" s="244" t="str">
        <f t="shared" ca="1" si="26"/>
        <v/>
      </c>
      <c r="O103" s="143" t="str">
        <f t="shared" ca="1" si="27"/>
        <v/>
      </c>
      <c r="P103" s="243" t="str">
        <f t="shared" ca="1" si="28"/>
        <v/>
      </c>
      <c r="Q103" s="144" t="str">
        <f t="shared" ca="1" si="29"/>
        <v/>
      </c>
      <c r="R103" s="144" t="str">
        <f t="shared" ca="1" si="30"/>
        <v/>
      </c>
      <c r="S103" s="145" t="str">
        <f t="shared" ca="1" si="31"/>
        <v/>
      </c>
      <c r="Z103" s="157"/>
      <c r="AA103" s="157"/>
      <c r="AB103" s="36" t="str">
        <f>IF(Settings!C77&lt;&gt;"",Settings!C77,"")</f>
        <v/>
      </c>
      <c r="AC103" s="36" t="str">
        <f>IF(Settings!F77&lt;&gt;"",Settings!F77,"")</f>
        <v/>
      </c>
      <c r="AD103" s="36" t="str">
        <f>IF(Settings!H77&lt;&gt;"",Settings!H77,"")</f>
        <v/>
      </c>
      <c r="AE103" s="36" t="str">
        <f>IF(Settings!J77&lt;&gt;"",Settings!J77,"")</f>
        <v/>
      </c>
      <c r="AF103" s="36" t="str">
        <f>IF(Settings!L77&lt;&gt;"",Settings!L77,"")</f>
        <v/>
      </c>
      <c r="AG103" s="41" t="str">
        <f t="shared" si="34"/>
        <v/>
      </c>
    </row>
    <row r="104" spans="1:33" x14ac:dyDescent="0.2">
      <c r="A104" s="14" t="str">
        <f>IF(FILT_M=1,IF(AND(Settings!F78&lt;&gt;"",Settings!F78&lt;&gt;"--"),Settings!F78,""),
IF(FILT_M=2,IF(AND(Settings!H78&lt;&gt;"",Settings!H78&lt;&gt;"--"),Settings!H78,""),
IF(FILT_M=3,IF(AND(Settings!J78&lt;&gt;"",Settings!J78&lt;&gt;"--"),Settings!J78,""),
IF(FILT_M=4,IF(AND(Settings!L78&lt;&gt;"",Settings!L78&lt;&gt;"--"),Settings!L78,""),""))))</f>
        <v/>
      </c>
      <c r="B104" s="243" t="str">
        <f t="shared" ca="1" si="21"/>
        <v/>
      </c>
      <c r="C104" s="243" t="str">
        <f t="shared" ca="1" si="22"/>
        <v/>
      </c>
      <c r="D104" s="143" t="str">
        <f t="shared" ca="1" si="32"/>
        <v/>
      </c>
      <c r="E104" s="144" t="str">
        <f t="shared" ca="1" si="23"/>
        <v/>
      </c>
      <c r="F104" s="144" t="str">
        <f t="shared" ca="1" si="24"/>
        <v/>
      </c>
      <c r="G104" s="145" t="str">
        <f t="shared" ca="1" si="33"/>
        <v/>
      </c>
      <c r="H104" s="214"/>
      <c r="I104" s="44"/>
      <c r="K104" s="209" t="str">
        <f>IF(AND(Settings!C78&lt;&gt;"",Settings!C78&lt;&gt;"--"),Settings!C78,"")</f>
        <v/>
      </c>
      <c r="L104" s="210"/>
      <c r="M104" s="243" t="str">
        <f t="shared" ca="1" si="25"/>
        <v/>
      </c>
      <c r="N104" s="244" t="str">
        <f t="shared" ca="1" si="26"/>
        <v/>
      </c>
      <c r="O104" s="143" t="str">
        <f t="shared" ca="1" si="27"/>
        <v/>
      </c>
      <c r="P104" s="243" t="str">
        <f t="shared" ca="1" si="28"/>
        <v/>
      </c>
      <c r="Q104" s="144" t="str">
        <f t="shared" ca="1" si="29"/>
        <v/>
      </c>
      <c r="R104" s="144" t="str">
        <f t="shared" ca="1" si="30"/>
        <v/>
      </c>
      <c r="S104" s="145" t="str">
        <f t="shared" ca="1" si="31"/>
        <v/>
      </c>
      <c r="Z104" s="157"/>
      <c r="AA104" s="157"/>
      <c r="AB104" s="36" t="str">
        <f>IF(Settings!C78&lt;&gt;"",Settings!C78,"")</f>
        <v/>
      </c>
      <c r="AC104" s="36" t="str">
        <f>IF(Settings!F78&lt;&gt;"",Settings!F78,"")</f>
        <v/>
      </c>
      <c r="AD104" s="36" t="str">
        <f>IF(Settings!H78&lt;&gt;"",Settings!H78,"")</f>
        <v/>
      </c>
      <c r="AE104" s="36" t="str">
        <f>IF(Settings!J78&lt;&gt;"",Settings!J78,"")</f>
        <v/>
      </c>
      <c r="AF104" s="36" t="str">
        <f>IF(Settings!L78&lt;&gt;"",Settings!L78,"")</f>
        <v/>
      </c>
      <c r="AG104" s="41" t="str">
        <f t="shared" si="34"/>
        <v/>
      </c>
    </row>
    <row r="105" spans="1:33" x14ac:dyDescent="0.2">
      <c r="A105" s="14" t="str">
        <f>IF(FILT_M=1,IF(AND(Settings!F79&lt;&gt;"",Settings!F79&lt;&gt;"--"),Settings!F79,""),
IF(FILT_M=2,IF(AND(Settings!H79&lt;&gt;"",Settings!H79&lt;&gt;"--"),Settings!H79,""),
IF(FILT_M=3,IF(AND(Settings!J79&lt;&gt;"",Settings!J79&lt;&gt;"--"),Settings!J79,""),
IF(FILT_M=4,IF(AND(Settings!L79&lt;&gt;"",Settings!L79&lt;&gt;"--"),Settings!L79,""),""))))</f>
        <v/>
      </c>
      <c r="B105" s="243" t="str">
        <f t="shared" ca="1" si="21"/>
        <v/>
      </c>
      <c r="C105" s="243" t="str">
        <f t="shared" ca="1" si="22"/>
        <v/>
      </c>
      <c r="D105" s="143" t="str">
        <f t="shared" ca="1" si="32"/>
        <v/>
      </c>
      <c r="E105" s="144" t="str">
        <f t="shared" ca="1" si="23"/>
        <v/>
      </c>
      <c r="F105" s="144" t="str">
        <f t="shared" ca="1" si="24"/>
        <v/>
      </c>
      <c r="G105" s="145" t="str">
        <f t="shared" ca="1" si="33"/>
        <v/>
      </c>
      <c r="H105" s="214"/>
      <c r="I105" s="44"/>
      <c r="K105" s="209" t="str">
        <f>IF(AND(Settings!C79&lt;&gt;"",Settings!C79&lt;&gt;"--"),Settings!C79,"")</f>
        <v/>
      </c>
      <c r="L105" s="210"/>
      <c r="M105" s="243" t="str">
        <f t="shared" ca="1" si="25"/>
        <v/>
      </c>
      <c r="N105" s="244" t="str">
        <f t="shared" ca="1" si="26"/>
        <v/>
      </c>
      <c r="O105" s="143" t="str">
        <f t="shared" ca="1" si="27"/>
        <v/>
      </c>
      <c r="P105" s="243" t="str">
        <f t="shared" ca="1" si="28"/>
        <v/>
      </c>
      <c r="Q105" s="144" t="str">
        <f t="shared" ca="1" si="29"/>
        <v/>
      </c>
      <c r="R105" s="144" t="str">
        <f t="shared" ca="1" si="30"/>
        <v/>
      </c>
      <c r="S105" s="145" t="str">
        <f t="shared" ca="1" si="31"/>
        <v/>
      </c>
      <c r="Z105" s="157"/>
      <c r="AA105" s="157"/>
      <c r="AB105" s="36" t="str">
        <f>IF(Settings!C79&lt;&gt;"",Settings!C79,"")</f>
        <v/>
      </c>
      <c r="AC105" s="36" t="str">
        <f>IF(Settings!F79&lt;&gt;"",Settings!F79,"")</f>
        <v/>
      </c>
      <c r="AD105" s="36" t="str">
        <f>IF(Settings!H79&lt;&gt;"",Settings!H79,"")</f>
        <v/>
      </c>
      <c r="AE105" s="36" t="str">
        <f>IF(Settings!J79&lt;&gt;"",Settings!J79,"")</f>
        <v/>
      </c>
      <c r="AF105" s="36" t="str">
        <f>IF(Settings!L79&lt;&gt;"",Settings!L79,"")</f>
        <v/>
      </c>
      <c r="AG105" s="41" t="str">
        <f t="shared" si="34"/>
        <v/>
      </c>
    </row>
    <row r="106" spans="1:33" x14ac:dyDescent="0.2">
      <c r="A106" s="14" t="str">
        <f>IF(FILT_M=1,IF(AND(Settings!F80&lt;&gt;"",Settings!F80&lt;&gt;"--"),Settings!F80,""),
IF(FILT_M=2,IF(AND(Settings!H80&lt;&gt;"",Settings!H80&lt;&gt;"--"),Settings!H80,""),
IF(FILT_M=3,IF(AND(Settings!J80&lt;&gt;"",Settings!J80&lt;&gt;"--"),Settings!J80,""),
IF(FILT_M=4,IF(AND(Settings!L80&lt;&gt;"",Settings!L80&lt;&gt;"--"),Settings!L80,""),""))))</f>
        <v/>
      </c>
      <c r="B106" s="243" t="str">
        <f t="shared" ca="1" si="21"/>
        <v/>
      </c>
      <c r="C106" s="243" t="str">
        <f t="shared" ca="1" si="22"/>
        <v/>
      </c>
      <c r="D106" s="143" t="str">
        <f t="shared" ca="1" si="32"/>
        <v/>
      </c>
      <c r="E106" s="144" t="str">
        <f t="shared" ca="1" si="23"/>
        <v/>
      </c>
      <c r="F106" s="144" t="str">
        <f t="shared" ca="1" si="24"/>
        <v/>
      </c>
      <c r="G106" s="145" t="str">
        <f t="shared" ca="1" si="33"/>
        <v/>
      </c>
      <c r="H106" s="214"/>
      <c r="I106" s="44"/>
      <c r="K106" s="209" t="str">
        <f>IF(AND(Settings!C80&lt;&gt;"",Settings!C80&lt;&gt;"--"),Settings!C80,"")</f>
        <v/>
      </c>
      <c r="L106" s="210"/>
      <c r="M106" s="243" t="str">
        <f t="shared" ca="1" si="25"/>
        <v/>
      </c>
      <c r="N106" s="244" t="str">
        <f t="shared" ca="1" si="26"/>
        <v/>
      </c>
      <c r="O106" s="143" t="str">
        <f t="shared" ca="1" si="27"/>
        <v/>
      </c>
      <c r="P106" s="243" t="str">
        <f t="shared" ca="1" si="28"/>
        <v/>
      </c>
      <c r="Q106" s="144" t="str">
        <f t="shared" ca="1" si="29"/>
        <v/>
      </c>
      <c r="R106" s="144" t="str">
        <f t="shared" ca="1" si="30"/>
        <v/>
      </c>
      <c r="S106" s="145" t="str">
        <f t="shared" ca="1" si="31"/>
        <v/>
      </c>
      <c r="Z106" s="157"/>
      <c r="AA106" s="157"/>
      <c r="AB106" s="36" t="str">
        <f>IF(Settings!C80&lt;&gt;"",Settings!C80,"")</f>
        <v/>
      </c>
      <c r="AC106" s="36" t="str">
        <f>IF(Settings!F80&lt;&gt;"",Settings!F80,"")</f>
        <v/>
      </c>
      <c r="AD106" s="36" t="str">
        <f>IF(Settings!H80&lt;&gt;"",Settings!H80,"")</f>
        <v/>
      </c>
      <c r="AE106" s="36" t="str">
        <f>IF(Settings!J80&lt;&gt;"",Settings!J80,"")</f>
        <v/>
      </c>
      <c r="AF106" s="36" t="str">
        <f>IF(Settings!L80&lt;&gt;"",Settings!L80,"")</f>
        <v/>
      </c>
      <c r="AG106" s="41" t="str">
        <f t="shared" si="34"/>
        <v/>
      </c>
    </row>
    <row r="107" spans="1:33" x14ac:dyDescent="0.2">
      <c r="A107" s="14" t="str">
        <f>IF(FILT_M=1,IF(AND(Settings!F81&lt;&gt;"",Settings!F81&lt;&gt;"--"),Settings!F81,""),
IF(FILT_M=2,IF(AND(Settings!H81&lt;&gt;"",Settings!H81&lt;&gt;"--"),Settings!H81,""),
IF(FILT_M=3,IF(AND(Settings!J81&lt;&gt;"",Settings!J81&lt;&gt;"--"),Settings!J81,""),
IF(FILT_M=4,IF(AND(Settings!L81&lt;&gt;"",Settings!L81&lt;&gt;"--"),Settings!L81,""),""))))</f>
        <v/>
      </c>
      <c r="B107" s="243" t="str">
        <f t="shared" ca="1" si="21"/>
        <v/>
      </c>
      <c r="C107" s="243" t="str">
        <f t="shared" ca="1" si="22"/>
        <v/>
      </c>
      <c r="D107" s="143" t="str">
        <f t="shared" ca="1" si="32"/>
        <v/>
      </c>
      <c r="E107" s="144" t="str">
        <f t="shared" ca="1" si="23"/>
        <v/>
      </c>
      <c r="F107" s="144" t="str">
        <f t="shared" ca="1" si="24"/>
        <v/>
      </c>
      <c r="G107" s="145" t="str">
        <f t="shared" ca="1" si="33"/>
        <v/>
      </c>
      <c r="H107" s="214"/>
      <c r="I107" s="44"/>
      <c r="K107" s="209" t="str">
        <f>IF(AND(Settings!C81&lt;&gt;"",Settings!C81&lt;&gt;"--"),Settings!C81,"")</f>
        <v/>
      </c>
      <c r="L107" s="210"/>
      <c r="M107" s="243" t="str">
        <f t="shared" ca="1" si="25"/>
        <v/>
      </c>
      <c r="N107" s="244" t="str">
        <f t="shared" ca="1" si="26"/>
        <v/>
      </c>
      <c r="O107" s="143" t="str">
        <f t="shared" ca="1" si="27"/>
        <v/>
      </c>
      <c r="P107" s="243" t="str">
        <f t="shared" ca="1" si="28"/>
        <v/>
      </c>
      <c r="Q107" s="144" t="str">
        <f t="shared" ca="1" si="29"/>
        <v/>
      </c>
      <c r="R107" s="144" t="str">
        <f t="shared" ca="1" si="30"/>
        <v/>
      </c>
      <c r="S107" s="145" t="str">
        <f t="shared" ca="1" si="31"/>
        <v/>
      </c>
      <c r="Z107" s="157"/>
      <c r="AA107" s="157"/>
      <c r="AB107" s="36" t="str">
        <f>IF(Settings!C81&lt;&gt;"",Settings!C81,"")</f>
        <v/>
      </c>
      <c r="AC107" s="36" t="str">
        <f>IF(Settings!F81&lt;&gt;"",Settings!F81,"")</f>
        <v/>
      </c>
      <c r="AD107" s="36" t="str">
        <f>IF(Settings!H81&lt;&gt;"",Settings!H81,"")</f>
        <v/>
      </c>
      <c r="AE107" s="36" t="str">
        <f>IF(Settings!J81&lt;&gt;"",Settings!J81,"")</f>
        <v/>
      </c>
      <c r="AF107" s="36" t="str">
        <f>IF(Settings!L81&lt;&gt;"",Settings!L81,"")</f>
        <v/>
      </c>
      <c r="AG107" s="41" t="str">
        <f t="shared" si="34"/>
        <v/>
      </c>
    </row>
    <row r="108" spans="1:33" x14ac:dyDescent="0.2">
      <c r="A108" s="14" t="str">
        <f>IF(FILT_M=1,IF(AND(Settings!F82&lt;&gt;"",Settings!F82&lt;&gt;"--"),Settings!F82,""),
IF(FILT_M=2,IF(AND(Settings!H82&lt;&gt;"",Settings!H82&lt;&gt;"--"),Settings!H82,""),
IF(FILT_M=3,IF(AND(Settings!J82&lt;&gt;"",Settings!J82&lt;&gt;"--"),Settings!J82,""),
IF(FILT_M=4,IF(AND(Settings!L82&lt;&gt;"",Settings!L82&lt;&gt;"--"),Settings!L82,""),""))))</f>
        <v/>
      </c>
      <c r="B108" s="243" t="str">
        <f t="shared" ca="1" si="21"/>
        <v/>
      </c>
      <c r="C108" s="243" t="str">
        <f t="shared" ca="1" si="22"/>
        <v/>
      </c>
      <c r="D108" s="143" t="str">
        <f t="shared" ca="1" si="32"/>
        <v/>
      </c>
      <c r="E108" s="144" t="str">
        <f t="shared" ca="1" si="23"/>
        <v/>
      </c>
      <c r="F108" s="144" t="str">
        <f t="shared" ca="1" si="24"/>
        <v/>
      </c>
      <c r="G108" s="145" t="str">
        <f t="shared" ca="1" si="33"/>
        <v/>
      </c>
      <c r="H108" s="214"/>
      <c r="I108" s="44"/>
      <c r="K108" s="209" t="str">
        <f>IF(AND(Settings!C82&lt;&gt;"",Settings!C82&lt;&gt;"--"),Settings!C82,"")</f>
        <v/>
      </c>
      <c r="L108" s="210"/>
      <c r="M108" s="243" t="str">
        <f t="shared" ca="1" si="25"/>
        <v/>
      </c>
      <c r="N108" s="244" t="str">
        <f t="shared" ca="1" si="26"/>
        <v/>
      </c>
      <c r="O108" s="143" t="str">
        <f t="shared" ca="1" si="27"/>
        <v/>
      </c>
      <c r="P108" s="243" t="str">
        <f t="shared" ca="1" si="28"/>
        <v/>
      </c>
      <c r="Q108" s="144" t="str">
        <f t="shared" ca="1" si="29"/>
        <v/>
      </c>
      <c r="R108" s="144" t="str">
        <f t="shared" ca="1" si="30"/>
        <v/>
      </c>
      <c r="S108" s="145" t="str">
        <f t="shared" ca="1" si="31"/>
        <v/>
      </c>
      <c r="Z108" s="157"/>
      <c r="AA108" s="157"/>
      <c r="AB108" s="36" t="str">
        <f>IF(Settings!C82&lt;&gt;"",Settings!C82,"")</f>
        <v/>
      </c>
      <c r="AC108" s="36" t="str">
        <f>IF(Settings!F82&lt;&gt;"",Settings!F82,"")</f>
        <v/>
      </c>
      <c r="AD108" s="36" t="str">
        <f>IF(Settings!H82&lt;&gt;"",Settings!H82,"")</f>
        <v/>
      </c>
      <c r="AE108" s="36" t="str">
        <f>IF(Settings!J82&lt;&gt;"",Settings!J82,"")</f>
        <v/>
      </c>
      <c r="AF108" s="36" t="str">
        <f>IF(Settings!L82&lt;&gt;"",Settings!L82,"")</f>
        <v/>
      </c>
      <c r="AG108" s="41" t="str">
        <f t="shared" si="34"/>
        <v/>
      </c>
    </row>
    <row r="109" spans="1:33" x14ac:dyDescent="0.2">
      <c r="A109" s="14" t="str">
        <f>IF(FILT_M=1,IF(AND(Settings!F83&lt;&gt;"",Settings!F83&lt;&gt;"--"),Settings!F83,""),
IF(FILT_M=2,IF(AND(Settings!H83&lt;&gt;"",Settings!H83&lt;&gt;"--"),Settings!H83,""),
IF(FILT_M=3,IF(AND(Settings!J83&lt;&gt;"",Settings!J83&lt;&gt;"--"),Settings!J83,""),
IF(FILT_M=4,IF(AND(Settings!L83&lt;&gt;"",Settings!L83&lt;&gt;"--"),Settings!L83,""),""))))</f>
        <v/>
      </c>
      <c r="B109" s="243" t="str">
        <f t="shared" ca="1" si="21"/>
        <v/>
      </c>
      <c r="C109" s="243" t="str">
        <f t="shared" ca="1" si="22"/>
        <v/>
      </c>
      <c r="D109" s="143" t="str">
        <f t="shared" ca="1" si="32"/>
        <v/>
      </c>
      <c r="E109" s="144" t="str">
        <f t="shared" ca="1" si="23"/>
        <v/>
      </c>
      <c r="F109" s="144" t="str">
        <f t="shared" ca="1" si="24"/>
        <v/>
      </c>
      <c r="G109" s="145" t="str">
        <f t="shared" ca="1" si="33"/>
        <v/>
      </c>
      <c r="H109" s="214"/>
      <c r="I109" s="44"/>
      <c r="K109" s="209" t="str">
        <f>IF(AND(Settings!C83&lt;&gt;"",Settings!C83&lt;&gt;"--"),Settings!C83,"")</f>
        <v/>
      </c>
      <c r="L109" s="210"/>
      <c r="M109" s="243" t="str">
        <f t="shared" ca="1" si="25"/>
        <v/>
      </c>
      <c r="N109" s="244" t="str">
        <f t="shared" ca="1" si="26"/>
        <v/>
      </c>
      <c r="O109" s="143" t="str">
        <f t="shared" ca="1" si="27"/>
        <v/>
      </c>
      <c r="P109" s="243" t="str">
        <f t="shared" ca="1" si="28"/>
        <v/>
      </c>
      <c r="Q109" s="144" t="str">
        <f t="shared" ca="1" si="29"/>
        <v/>
      </c>
      <c r="R109" s="144" t="str">
        <f t="shared" ca="1" si="30"/>
        <v/>
      </c>
      <c r="S109" s="145" t="str">
        <f t="shared" ca="1" si="31"/>
        <v/>
      </c>
      <c r="Z109" s="157"/>
      <c r="AA109" s="157"/>
      <c r="AB109" s="36" t="str">
        <f>IF(Settings!C83&lt;&gt;"",Settings!C83,"")</f>
        <v/>
      </c>
      <c r="AC109" s="36" t="str">
        <f>IF(Settings!F83&lt;&gt;"",Settings!F83,"")</f>
        <v/>
      </c>
      <c r="AD109" s="36" t="str">
        <f>IF(Settings!H83&lt;&gt;"",Settings!H83,"")</f>
        <v/>
      </c>
      <c r="AE109" s="36" t="str">
        <f>IF(Settings!J83&lt;&gt;"",Settings!J83,"")</f>
        <v/>
      </c>
      <c r="AF109" s="36" t="str">
        <f>IF(Settings!L83&lt;&gt;"",Settings!L83,"")</f>
        <v/>
      </c>
      <c r="AG109" s="41" t="str">
        <f t="shared" si="34"/>
        <v/>
      </c>
    </row>
    <row r="110" spans="1:33" x14ac:dyDescent="0.2">
      <c r="A110" s="14" t="str">
        <f>IF(FILT_M=1,IF(AND(Settings!F84&lt;&gt;"",Settings!F84&lt;&gt;"--"),Settings!F84,""),
IF(FILT_M=2,IF(AND(Settings!H84&lt;&gt;"",Settings!H84&lt;&gt;"--"),Settings!H84,""),
IF(FILT_M=3,IF(AND(Settings!J84&lt;&gt;"",Settings!J84&lt;&gt;"--"),Settings!J84,""),
IF(FILT_M=4,IF(AND(Settings!L84&lt;&gt;"",Settings!L84&lt;&gt;"--"),Settings!L84,""),""))))</f>
        <v/>
      </c>
      <c r="B110" s="243" t="str">
        <f t="shared" ca="1" si="21"/>
        <v/>
      </c>
      <c r="C110" s="243" t="str">
        <f t="shared" ca="1" si="22"/>
        <v/>
      </c>
      <c r="D110" s="143" t="str">
        <f t="shared" ca="1" si="32"/>
        <v/>
      </c>
      <c r="E110" s="144" t="str">
        <f t="shared" ca="1" si="23"/>
        <v/>
      </c>
      <c r="F110" s="144" t="str">
        <f t="shared" ca="1" si="24"/>
        <v/>
      </c>
      <c r="G110" s="145" t="str">
        <f t="shared" ca="1" si="33"/>
        <v/>
      </c>
      <c r="H110" s="214"/>
      <c r="I110" s="44"/>
      <c r="K110" s="209" t="str">
        <f>IF(AND(Settings!C84&lt;&gt;"",Settings!C84&lt;&gt;"--"),Settings!C84,"")</f>
        <v/>
      </c>
      <c r="L110" s="210"/>
      <c r="M110" s="243" t="str">
        <f t="shared" ca="1" si="25"/>
        <v/>
      </c>
      <c r="N110" s="244" t="str">
        <f t="shared" ca="1" si="26"/>
        <v/>
      </c>
      <c r="O110" s="143" t="str">
        <f t="shared" ca="1" si="27"/>
        <v/>
      </c>
      <c r="P110" s="243" t="str">
        <f t="shared" ca="1" si="28"/>
        <v/>
      </c>
      <c r="Q110" s="144" t="str">
        <f t="shared" ca="1" si="29"/>
        <v/>
      </c>
      <c r="R110" s="144" t="str">
        <f t="shared" ca="1" si="30"/>
        <v/>
      </c>
      <c r="S110" s="145" t="str">
        <f t="shared" ca="1" si="31"/>
        <v/>
      </c>
      <c r="Z110" s="157"/>
      <c r="AA110" s="157"/>
      <c r="AB110" s="36" t="str">
        <f>IF(Settings!C84&lt;&gt;"",Settings!C84,"")</f>
        <v/>
      </c>
      <c r="AC110" s="36" t="str">
        <f>IF(Settings!F84&lt;&gt;"",Settings!F84,"")</f>
        <v/>
      </c>
      <c r="AD110" s="36" t="str">
        <f>IF(Settings!H84&lt;&gt;"",Settings!H84,"")</f>
        <v/>
      </c>
      <c r="AE110" s="36" t="str">
        <f>IF(Settings!J84&lt;&gt;"",Settings!J84,"")</f>
        <v/>
      </c>
      <c r="AF110" s="36" t="str">
        <f>IF(Settings!L84&lt;&gt;"",Settings!L84,"")</f>
        <v/>
      </c>
      <c r="AG110" s="41" t="str">
        <f t="shared" si="34"/>
        <v/>
      </c>
    </row>
    <row r="111" spans="1:33" x14ac:dyDescent="0.2">
      <c r="A111" s="14" t="str">
        <f>IF(FILT_M=1,IF(AND(Settings!F85&lt;&gt;"",Settings!F85&lt;&gt;"--"),Settings!F85,""),
IF(FILT_M=2,IF(AND(Settings!H85&lt;&gt;"",Settings!H85&lt;&gt;"--"),Settings!H85,""),
IF(FILT_M=3,IF(AND(Settings!J85&lt;&gt;"",Settings!J85&lt;&gt;"--"),Settings!J85,""),
IF(FILT_M=4,IF(AND(Settings!L85&lt;&gt;"",Settings!L85&lt;&gt;"--"),Settings!L85,""),""))))</f>
        <v/>
      </c>
      <c r="B111" s="243" t="str">
        <f t="shared" ca="1" si="21"/>
        <v/>
      </c>
      <c r="C111" s="243" t="str">
        <f t="shared" ca="1" si="22"/>
        <v/>
      </c>
      <c r="D111" s="143" t="str">
        <f t="shared" ca="1" si="32"/>
        <v/>
      </c>
      <c r="E111" s="144" t="str">
        <f t="shared" ca="1" si="23"/>
        <v/>
      </c>
      <c r="F111" s="144" t="str">
        <f t="shared" ca="1" si="24"/>
        <v/>
      </c>
      <c r="G111" s="145" t="str">
        <f t="shared" ca="1" si="33"/>
        <v/>
      </c>
      <c r="H111" s="214"/>
      <c r="I111" s="44"/>
      <c r="K111" s="209" t="str">
        <f>IF(AND(Settings!C85&lt;&gt;"",Settings!C85&lt;&gt;"--"),Settings!C85,"")</f>
        <v/>
      </c>
      <c r="L111" s="210"/>
      <c r="M111" s="243" t="str">
        <f t="shared" ca="1" si="25"/>
        <v/>
      </c>
      <c r="N111" s="244" t="str">
        <f t="shared" ca="1" si="26"/>
        <v/>
      </c>
      <c r="O111" s="143" t="str">
        <f t="shared" ca="1" si="27"/>
        <v/>
      </c>
      <c r="P111" s="243" t="str">
        <f t="shared" ca="1" si="28"/>
        <v/>
      </c>
      <c r="Q111" s="144" t="str">
        <f t="shared" ca="1" si="29"/>
        <v/>
      </c>
      <c r="R111" s="144" t="str">
        <f t="shared" ca="1" si="30"/>
        <v/>
      </c>
      <c r="S111" s="145" t="str">
        <f t="shared" ca="1" si="31"/>
        <v/>
      </c>
      <c r="Z111" s="157"/>
      <c r="AA111" s="157"/>
      <c r="AB111" s="36" t="str">
        <f>IF(Settings!C85&lt;&gt;"",Settings!C85,"")</f>
        <v/>
      </c>
      <c r="AC111" s="36" t="str">
        <f>IF(Settings!F85&lt;&gt;"",Settings!F85,"")</f>
        <v/>
      </c>
      <c r="AD111" s="36" t="str">
        <f>IF(Settings!H85&lt;&gt;"",Settings!H85,"")</f>
        <v/>
      </c>
      <c r="AE111" s="36" t="str">
        <f>IF(Settings!J85&lt;&gt;"",Settings!J85,"")</f>
        <v/>
      </c>
      <c r="AF111" s="36" t="str">
        <f>IF(Settings!L85&lt;&gt;"",Settings!L85,"")</f>
        <v/>
      </c>
      <c r="AG111" s="41" t="str">
        <f t="shared" si="34"/>
        <v/>
      </c>
    </row>
    <row r="112" spans="1:33" x14ac:dyDescent="0.2">
      <c r="A112" s="14" t="str">
        <f>IF(FILT_M=1,IF(AND(Settings!F86&lt;&gt;"",Settings!F86&lt;&gt;"--"),Settings!F86,""),
IF(FILT_M=2,IF(AND(Settings!H86&lt;&gt;"",Settings!H86&lt;&gt;"--"),Settings!H86,""),
IF(FILT_M=3,IF(AND(Settings!J86&lt;&gt;"",Settings!J86&lt;&gt;"--"),Settings!J86,""),
IF(FILT_M=4,IF(AND(Settings!L86&lt;&gt;"",Settings!L86&lt;&gt;"--"),Settings!L86,""),""))))</f>
        <v/>
      </c>
      <c r="B112" s="243" t="str">
        <f t="shared" ca="1" si="21"/>
        <v/>
      </c>
      <c r="C112" s="243" t="str">
        <f t="shared" ca="1" si="22"/>
        <v/>
      </c>
      <c r="D112" s="143" t="str">
        <f t="shared" ca="1" si="32"/>
        <v/>
      </c>
      <c r="E112" s="144" t="str">
        <f t="shared" ca="1" si="23"/>
        <v/>
      </c>
      <c r="F112" s="144" t="str">
        <f t="shared" ca="1" si="24"/>
        <v/>
      </c>
      <c r="G112" s="145" t="str">
        <f t="shared" ca="1" si="33"/>
        <v/>
      </c>
      <c r="H112" s="214"/>
      <c r="I112" s="44"/>
      <c r="K112" s="209" t="str">
        <f>IF(AND(Settings!C86&lt;&gt;"",Settings!C86&lt;&gt;"--"),Settings!C86,"")</f>
        <v/>
      </c>
      <c r="L112" s="210"/>
      <c r="M112" s="243" t="str">
        <f t="shared" ca="1" si="25"/>
        <v/>
      </c>
      <c r="N112" s="244" t="str">
        <f t="shared" ca="1" si="26"/>
        <v/>
      </c>
      <c r="O112" s="143" t="str">
        <f t="shared" ca="1" si="27"/>
        <v/>
      </c>
      <c r="P112" s="243" t="str">
        <f t="shared" ca="1" si="28"/>
        <v/>
      </c>
      <c r="Q112" s="144" t="str">
        <f t="shared" ca="1" si="29"/>
        <v/>
      </c>
      <c r="R112" s="144" t="str">
        <f t="shared" ca="1" si="30"/>
        <v/>
      </c>
      <c r="S112" s="145" t="str">
        <f t="shared" ca="1" si="31"/>
        <v/>
      </c>
      <c r="Z112" s="157"/>
      <c r="AA112" s="157"/>
      <c r="AB112" s="36" t="str">
        <f>IF(Settings!C86&lt;&gt;"",Settings!C86,"")</f>
        <v/>
      </c>
      <c r="AC112" s="36" t="str">
        <f>IF(Settings!F86&lt;&gt;"",Settings!F86,"")</f>
        <v/>
      </c>
      <c r="AD112" s="36" t="str">
        <f>IF(Settings!H86&lt;&gt;"",Settings!H86,"")</f>
        <v/>
      </c>
      <c r="AE112" s="36" t="str">
        <f>IF(Settings!J86&lt;&gt;"",Settings!J86,"")</f>
        <v/>
      </c>
      <c r="AF112" s="36" t="str">
        <f>IF(Settings!L86&lt;&gt;"",Settings!L86,"")</f>
        <v/>
      </c>
      <c r="AG112" s="41" t="str">
        <f t="shared" si="34"/>
        <v/>
      </c>
    </row>
    <row r="113" spans="1:33" x14ac:dyDescent="0.2">
      <c r="A113" s="14" t="str">
        <f>IF(FILT_M=1,IF(AND(Settings!F87&lt;&gt;"",Settings!F87&lt;&gt;"--"),Settings!F87,""),
IF(FILT_M=2,IF(AND(Settings!H87&lt;&gt;"",Settings!H87&lt;&gt;"--"),Settings!H87,""),
IF(FILT_M=3,IF(AND(Settings!J87&lt;&gt;"",Settings!J87&lt;&gt;"--"),Settings!J87,""),
IF(FILT_M=4,IF(AND(Settings!L87&lt;&gt;"",Settings!L87&lt;&gt;"--"),Settings!L87,""),""))))</f>
        <v/>
      </c>
      <c r="B113" s="243" t="str">
        <f t="shared" ca="1" si="21"/>
        <v/>
      </c>
      <c r="C113" s="243" t="str">
        <f t="shared" ca="1" si="22"/>
        <v/>
      </c>
      <c r="D113" s="143" t="str">
        <f t="shared" ca="1" si="32"/>
        <v/>
      </c>
      <c r="E113" s="144" t="str">
        <f t="shared" ca="1" si="23"/>
        <v/>
      </c>
      <c r="F113" s="144" t="str">
        <f t="shared" ca="1" si="24"/>
        <v/>
      </c>
      <c r="G113" s="145" t="str">
        <f t="shared" ca="1" si="33"/>
        <v/>
      </c>
      <c r="H113" s="214"/>
      <c r="I113" s="44"/>
      <c r="K113" s="209" t="str">
        <f>IF(AND(Settings!C87&lt;&gt;"",Settings!C87&lt;&gt;"--"),Settings!C87,"")</f>
        <v/>
      </c>
      <c r="L113" s="210"/>
      <c r="M113" s="243" t="str">
        <f t="shared" ca="1" si="25"/>
        <v/>
      </c>
      <c r="N113" s="244" t="str">
        <f t="shared" ca="1" si="26"/>
        <v/>
      </c>
      <c r="O113" s="143" t="str">
        <f t="shared" ca="1" si="27"/>
        <v/>
      </c>
      <c r="P113" s="243" t="str">
        <f t="shared" ca="1" si="28"/>
        <v/>
      </c>
      <c r="Q113" s="144" t="str">
        <f t="shared" ca="1" si="29"/>
        <v/>
      </c>
      <c r="R113" s="144" t="str">
        <f t="shared" ca="1" si="30"/>
        <v/>
      </c>
      <c r="S113" s="145" t="str">
        <f t="shared" ca="1" si="31"/>
        <v/>
      </c>
      <c r="Z113" s="157"/>
      <c r="AA113" s="157"/>
      <c r="AB113" s="36" t="str">
        <f>IF(Settings!C87&lt;&gt;"",Settings!C87,"")</f>
        <v/>
      </c>
      <c r="AC113" s="36" t="str">
        <f>IF(Settings!F87&lt;&gt;"",Settings!F87,"")</f>
        <v/>
      </c>
      <c r="AD113" s="36" t="str">
        <f>IF(Settings!H87&lt;&gt;"",Settings!H87,"")</f>
        <v/>
      </c>
      <c r="AE113" s="36" t="str">
        <f>IF(Settings!J87&lt;&gt;"",Settings!J87,"")</f>
        <v/>
      </c>
      <c r="AF113" s="36" t="str">
        <f>IF(Settings!L87&lt;&gt;"",Settings!L87,"")</f>
        <v/>
      </c>
      <c r="AG113" s="41" t="str">
        <f t="shared" si="34"/>
        <v/>
      </c>
    </row>
    <row r="114" spans="1:33" x14ac:dyDescent="0.2">
      <c r="A114" s="14" t="str">
        <f>IF(FILT_M=1,IF(AND(Settings!F88&lt;&gt;"",Settings!F88&lt;&gt;"--"),Settings!F88,""),
IF(FILT_M=2,IF(AND(Settings!H88&lt;&gt;"",Settings!H88&lt;&gt;"--"),Settings!H88,""),
IF(FILT_M=3,IF(AND(Settings!J88&lt;&gt;"",Settings!J88&lt;&gt;"--"),Settings!J88,""),
IF(FILT_M=4,IF(AND(Settings!L88&lt;&gt;"",Settings!L88&lt;&gt;"--"),Settings!L88,""),""))))</f>
        <v/>
      </c>
      <c r="B114" s="243" t="str">
        <f t="shared" ca="1" si="21"/>
        <v/>
      </c>
      <c r="C114" s="243" t="str">
        <f t="shared" ca="1" si="22"/>
        <v/>
      </c>
      <c r="D114" s="143" t="str">
        <f t="shared" ca="1" si="32"/>
        <v/>
      </c>
      <c r="E114" s="144" t="str">
        <f t="shared" ca="1" si="23"/>
        <v/>
      </c>
      <c r="F114" s="144" t="str">
        <f t="shared" ca="1" si="24"/>
        <v/>
      </c>
      <c r="G114" s="145" t="str">
        <f t="shared" ca="1" si="33"/>
        <v/>
      </c>
      <c r="H114" s="214"/>
      <c r="I114" s="44"/>
      <c r="K114" s="209" t="str">
        <f>IF(AND(Settings!C88&lt;&gt;"",Settings!C88&lt;&gt;"--"),Settings!C88,"")</f>
        <v/>
      </c>
      <c r="L114" s="210"/>
      <c r="M114" s="243" t="str">
        <f t="shared" ca="1" si="25"/>
        <v/>
      </c>
      <c r="N114" s="244" t="str">
        <f t="shared" ca="1" si="26"/>
        <v/>
      </c>
      <c r="O114" s="143" t="str">
        <f t="shared" ca="1" si="27"/>
        <v/>
      </c>
      <c r="P114" s="243" t="str">
        <f t="shared" ca="1" si="28"/>
        <v/>
      </c>
      <c r="Q114" s="144" t="str">
        <f t="shared" ca="1" si="29"/>
        <v/>
      </c>
      <c r="R114" s="144" t="str">
        <f t="shared" ca="1" si="30"/>
        <v/>
      </c>
      <c r="S114" s="145" t="str">
        <f t="shared" ca="1" si="31"/>
        <v/>
      </c>
      <c r="Z114" s="157"/>
      <c r="AA114" s="157"/>
      <c r="AB114" s="36" t="str">
        <f>IF(Settings!C88&lt;&gt;"",Settings!C88,"")</f>
        <v/>
      </c>
      <c r="AC114" s="36" t="str">
        <f>IF(Settings!F88&lt;&gt;"",Settings!F88,"")</f>
        <v/>
      </c>
      <c r="AD114" s="36" t="str">
        <f>IF(Settings!H88&lt;&gt;"",Settings!H88,"")</f>
        <v/>
      </c>
      <c r="AE114" s="36" t="str">
        <f>IF(Settings!J88&lt;&gt;"",Settings!J88,"")</f>
        <v/>
      </c>
      <c r="AF114" s="36" t="str">
        <f>IF(Settings!L88&lt;&gt;"",Settings!L88,"")</f>
        <v/>
      </c>
      <c r="AG114" s="41" t="str">
        <f t="shared" si="34"/>
        <v/>
      </c>
    </row>
    <row r="115" spans="1:33" x14ac:dyDescent="0.2">
      <c r="A115" s="14" t="str">
        <f>IF(FILT_M=1,IF(AND(Settings!F89&lt;&gt;"",Settings!F89&lt;&gt;"--"),Settings!F89,""),
IF(FILT_M=2,IF(AND(Settings!H89&lt;&gt;"",Settings!H89&lt;&gt;"--"),Settings!H89,""),
IF(FILT_M=3,IF(AND(Settings!J89&lt;&gt;"",Settings!J89&lt;&gt;"--"),Settings!J89,""),
IF(FILT_M=4,IF(AND(Settings!L89&lt;&gt;"",Settings!L89&lt;&gt;"--"),Settings!L89,""),""))))</f>
        <v/>
      </c>
      <c r="B115" s="243" t="str">
        <f t="shared" ca="1" si="21"/>
        <v/>
      </c>
      <c r="C115" s="243" t="str">
        <f t="shared" ca="1" si="22"/>
        <v/>
      </c>
      <c r="D115" s="143" t="str">
        <f t="shared" ca="1" si="32"/>
        <v/>
      </c>
      <c r="E115" s="144" t="str">
        <f t="shared" ca="1" si="23"/>
        <v/>
      </c>
      <c r="F115" s="144" t="str">
        <f t="shared" ca="1" si="24"/>
        <v/>
      </c>
      <c r="G115" s="145" t="str">
        <f t="shared" ca="1" si="33"/>
        <v/>
      </c>
      <c r="H115" s="214"/>
      <c r="I115" s="44"/>
      <c r="K115" s="209" t="str">
        <f>IF(AND(Settings!C89&lt;&gt;"",Settings!C89&lt;&gt;"--"),Settings!C89,"")</f>
        <v/>
      </c>
      <c r="L115" s="210"/>
      <c r="M115" s="243" t="str">
        <f t="shared" ca="1" si="25"/>
        <v/>
      </c>
      <c r="N115" s="244" t="str">
        <f t="shared" ca="1" si="26"/>
        <v/>
      </c>
      <c r="O115" s="143" t="str">
        <f t="shared" ca="1" si="27"/>
        <v/>
      </c>
      <c r="P115" s="243" t="str">
        <f t="shared" ca="1" si="28"/>
        <v/>
      </c>
      <c r="Q115" s="144" t="str">
        <f t="shared" ca="1" si="29"/>
        <v/>
      </c>
      <c r="R115" s="144" t="str">
        <f t="shared" ca="1" si="30"/>
        <v/>
      </c>
      <c r="S115" s="145" t="str">
        <f t="shared" ca="1" si="31"/>
        <v/>
      </c>
      <c r="Z115" s="157"/>
      <c r="AA115" s="157"/>
      <c r="AB115" s="36" t="str">
        <f>IF(Settings!C89&lt;&gt;"",Settings!C89,"")</f>
        <v/>
      </c>
      <c r="AC115" s="36" t="str">
        <f>IF(Settings!F89&lt;&gt;"",Settings!F89,"")</f>
        <v/>
      </c>
      <c r="AD115" s="36" t="str">
        <f>IF(Settings!H89&lt;&gt;"",Settings!H89,"")</f>
        <v/>
      </c>
      <c r="AE115" s="36" t="str">
        <f>IF(Settings!J89&lt;&gt;"",Settings!J89,"")</f>
        <v/>
      </c>
      <c r="AF115" s="36" t="str">
        <f>IF(Settings!L89&lt;&gt;"",Settings!L89,"")</f>
        <v/>
      </c>
      <c r="AG115" s="41" t="str">
        <f t="shared" si="34"/>
        <v/>
      </c>
    </row>
    <row r="116" spans="1:33" x14ac:dyDescent="0.2">
      <c r="A116" s="14" t="str">
        <f>IF(FILT_M=1,IF(AND(Settings!F90&lt;&gt;"",Settings!F90&lt;&gt;"--"),Settings!F90,""),
IF(FILT_M=2,IF(AND(Settings!H90&lt;&gt;"",Settings!H90&lt;&gt;"--"),Settings!H90,""),
IF(FILT_M=3,IF(AND(Settings!J90&lt;&gt;"",Settings!J90&lt;&gt;"--"),Settings!J90,""),
IF(FILT_M=4,IF(AND(Settings!L90&lt;&gt;"",Settings!L90&lt;&gt;"--"),Settings!L90,""),""))))</f>
        <v/>
      </c>
      <c r="B116" s="243" t="str">
        <f t="shared" ca="1" si="21"/>
        <v/>
      </c>
      <c r="C116" s="243" t="str">
        <f t="shared" ca="1" si="22"/>
        <v/>
      </c>
      <c r="D116" s="143" t="str">
        <f t="shared" ca="1" si="32"/>
        <v/>
      </c>
      <c r="E116" s="144" t="str">
        <f t="shared" ca="1" si="23"/>
        <v/>
      </c>
      <c r="F116" s="144" t="str">
        <f t="shared" ca="1" si="24"/>
        <v/>
      </c>
      <c r="G116" s="145" t="str">
        <f t="shared" ca="1" si="33"/>
        <v/>
      </c>
      <c r="H116" s="214"/>
      <c r="I116" s="44"/>
      <c r="K116" s="209" t="str">
        <f>IF(AND(Settings!C90&lt;&gt;"",Settings!C90&lt;&gt;"--"),Settings!C90,"")</f>
        <v/>
      </c>
      <c r="L116" s="210"/>
      <c r="M116" s="243" t="str">
        <f t="shared" ca="1" si="25"/>
        <v/>
      </c>
      <c r="N116" s="244" t="str">
        <f t="shared" ca="1" si="26"/>
        <v/>
      </c>
      <c r="O116" s="143" t="str">
        <f t="shared" ca="1" si="27"/>
        <v/>
      </c>
      <c r="P116" s="243" t="str">
        <f t="shared" ca="1" si="28"/>
        <v/>
      </c>
      <c r="Q116" s="144" t="str">
        <f t="shared" ca="1" si="29"/>
        <v/>
      </c>
      <c r="R116" s="144" t="str">
        <f t="shared" ca="1" si="30"/>
        <v/>
      </c>
      <c r="S116" s="145" t="str">
        <f t="shared" ca="1" si="31"/>
        <v/>
      </c>
      <c r="Z116" s="157"/>
      <c r="AA116" s="157"/>
      <c r="AB116" s="36" t="str">
        <f>IF(Settings!C90&lt;&gt;"",Settings!C90,"")</f>
        <v/>
      </c>
      <c r="AC116" s="36" t="str">
        <f>IF(Settings!F90&lt;&gt;"",Settings!F90,"")</f>
        <v/>
      </c>
      <c r="AD116" s="36" t="str">
        <f>IF(Settings!H90&lt;&gt;"",Settings!H90,"")</f>
        <v/>
      </c>
      <c r="AE116" s="36" t="str">
        <f>IF(Settings!J90&lt;&gt;"",Settings!J90,"")</f>
        <v/>
      </c>
      <c r="AF116" s="36" t="str">
        <f>IF(Settings!L90&lt;&gt;"",Settings!L90,"")</f>
        <v/>
      </c>
      <c r="AG116" s="41" t="str">
        <f t="shared" si="34"/>
        <v/>
      </c>
    </row>
    <row r="117" spans="1:33" x14ac:dyDescent="0.2">
      <c r="A117" s="14" t="str">
        <f>IF(FILT_M=1,IF(AND(Settings!F91&lt;&gt;"",Settings!F91&lt;&gt;"--"),Settings!F91,""),
IF(FILT_M=2,IF(AND(Settings!H91&lt;&gt;"",Settings!H91&lt;&gt;"--"),Settings!H91,""),
IF(FILT_M=3,IF(AND(Settings!J91&lt;&gt;"",Settings!J91&lt;&gt;"--"),Settings!J91,""),
IF(FILT_M=4,IF(AND(Settings!L91&lt;&gt;"",Settings!L91&lt;&gt;"--"),Settings!L91,""),""))))</f>
        <v/>
      </c>
      <c r="B117" s="243" t="str">
        <f t="shared" ca="1" si="21"/>
        <v/>
      </c>
      <c r="C117" s="243" t="str">
        <f t="shared" ca="1" si="22"/>
        <v/>
      </c>
      <c r="D117" s="143" t="str">
        <f t="shared" ca="1" si="32"/>
        <v/>
      </c>
      <c r="E117" s="144" t="str">
        <f t="shared" ca="1" si="23"/>
        <v/>
      </c>
      <c r="F117" s="144" t="str">
        <f t="shared" ca="1" si="24"/>
        <v/>
      </c>
      <c r="G117" s="145" t="str">
        <f t="shared" ca="1" si="33"/>
        <v/>
      </c>
      <c r="H117" s="214"/>
      <c r="I117" s="44"/>
      <c r="K117" s="209" t="str">
        <f>IF(AND(Settings!C91&lt;&gt;"",Settings!C91&lt;&gt;"--"),Settings!C91,"")</f>
        <v/>
      </c>
      <c r="L117" s="210"/>
      <c r="M117" s="243" t="str">
        <f t="shared" ca="1" si="25"/>
        <v/>
      </c>
      <c r="N117" s="244" t="str">
        <f t="shared" ca="1" si="26"/>
        <v/>
      </c>
      <c r="O117" s="143" t="str">
        <f t="shared" ca="1" si="27"/>
        <v/>
      </c>
      <c r="P117" s="243" t="str">
        <f t="shared" ca="1" si="28"/>
        <v/>
      </c>
      <c r="Q117" s="144" t="str">
        <f t="shared" ca="1" si="29"/>
        <v/>
      </c>
      <c r="R117" s="144" t="str">
        <f t="shared" ca="1" si="30"/>
        <v/>
      </c>
      <c r="S117" s="145" t="str">
        <f t="shared" ca="1" si="31"/>
        <v/>
      </c>
      <c r="Z117" s="157"/>
      <c r="AA117" s="157"/>
      <c r="AB117" s="36" t="str">
        <f>IF(Settings!C91&lt;&gt;"",Settings!C91,"")</f>
        <v/>
      </c>
      <c r="AC117" s="36" t="str">
        <f>IF(Settings!F91&lt;&gt;"",Settings!F91,"")</f>
        <v/>
      </c>
      <c r="AD117" s="36" t="str">
        <f>IF(Settings!H91&lt;&gt;"",Settings!H91,"")</f>
        <v/>
      </c>
      <c r="AE117" s="36" t="str">
        <f>IF(Settings!J91&lt;&gt;"",Settings!J91,"")</f>
        <v/>
      </c>
      <c r="AF117" s="36" t="str">
        <f>IF(Settings!L91&lt;&gt;"",Settings!L91,"")</f>
        <v/>
      </c>
      <c r="AG117" s="41" t="str">
        <f t="shared" si="34"/>
        <v/>
      </c>
    </row>
    <row r="118" spans="1:33" x14ac:dyDescent="0.2">
      <c r="A118" s="14" t="str">
        <f>IF(FILT_M=1,IF(AND(Settings!F92&lt;&gt;"",Settings!F92&lt;&gt;"--"),Settings!F92,""),
IF(FILT_M=2,IF(AND(Settings!H92&lt;&gt;"",Settings!H92&lt;&gt;"--"),Settings!H92,""),
IF(FILT_M=3,IF(AND(Settings!J92&lt;&gt;"",Settings!J92&lt;&gt;"--"),Settings!J92,""),
IF(FILT_M=4,IF(AND(Settings!L92&lt;&gt;"",Settings!L92&lt;&gt;"--"),Settings!L92,""),""))))</f>
        <v/>
      </c>
      <c r="B118" s="243" t="str">
        <f t="shared" ca="1" si="21"/>
        <v/>
      </c>
      <c r="C118" s="243" t="str">
        <f t="shared" ca="1" si="22"/>
        <v/>
      </c>
      <c r="D118" s="143" t="str">
        <f t="shared" ca="1" si="32"/>
        <v/>
      </c>
      <c r="E118" s="144" t="str">
        <f t="shared" ca="1" si="23"/>
        <v/>
      </c>
      <c r="F118" s="144" t="str">
        <f t="shared" ca="1" si="24"/>
        <v/>
      </c>
      <c r="G118" s="145" t="str">
        <f t="shared" ca="1" si="33"/>
        <v/>
      </c>
      <c r="H118" s="214"/>
      <c r="I118" s="44"/>
      <c r="K118" s="209" t="str">
        <f>IF(AND(Settings!C92&lt;&gt;"",Settings!C92&lt;&gt;"--"),Settings!C92,"")</f>
        <v/>
      </c>
      <c r="L118" s="210"/>
      <c r="M118" s="243" t="str">
        <f t="shared" ca="1" si="25"/>
        <v/>
      </c>
      <c r="N118" s="244" t="str">
        <f t="shared" ca="1" si="26"/>
        <v/>
      </c>
      <c r="O118" s="143" t="str">
        <f t="shared" ca="1" si="27"/>
        <v/>
      </c>
      <c r="P118" s="243" t="str">
        <f t="shared" ca="1" si="28"/>
        <v/>
      </c>
      <c r="Q118" s="144" t="str">
        <f t="shared" ca="1" si="29"/>
        <v/>
      </c>
      <c r="R118" s="144" t="str">
        <f t="shared" ca="1" si="30"/>
        <v/>
      </c>
      <c r="S118" s="145" t="str">
        <f t="shared" ca="1" si="31"/>
        <v/>
      </c>
      <c r="Z118" s="157"/>
      <c r="AA118" s="157"/>
      <c r="AB118" s="36" t="str">
        <f>IF(Settings!C92&lt;&gt;"",Settings!C92,"")</f>
        <v/>
      </c>
      <c r="AC118" s="36" t="str">
        <f>IF(Settings!F92&lt;&gt;"",Settings!F92,"")</f>
        <v/>
      </c>
      <c r="AD118" s="36" t="str">
        <f>IF(Settings!H92&lt;&gt;"",Settings!H92,"")</f>
        <v/>
      </c>
      <c r="AE118" s="36" t="str">
        <f>IF(Settings!J92&lt;&gt;"",Settings!J92,"")</f>
        <v/>
      </c>
      <c r="AF118" s="36" t="str">
        <f>IF(Settings!L92&lt;&gt;"",Settings!L92,"")</f>
        <v/>
      </c>
      <c r="AG118" s="41" t="str">
        <f t="shared" si="34"/>
        <v/>
      </c>
    </row>
    <row r="119" spans="1:33" x14ac:dyDescent="0.2">
      <c r="A119" s="14" t="str">
        <f>IF(FILT_M=1,IF(AND(Settings!F93&lt;&gt;"",Settings!F93&lt;&gt;"--"),Settings!F93,""),
IF(FILT_M=2,IF(AND(Settings!H93&lt;&gt;"",Settings!H93&lt;&gt;"--"),Settings!H93,""),
IF(FILT_M=3,IF(AND(Settings!J93&lt;&gt;"",Settings!J93&lt;&gt;"--"),Settings!J93,""),
IF(FILT_M=4,IF(AND(Settings!L93&lt;&gt;"",Settings!L93&lt;&gt;"--"),Settings!L93,""),""))))</f>
        <v/>
      </c>
      <c r="B119" s="243" t="str">
        <f t="shared" ca="1" si="21"/>
        <v/>
      </c>
      <c r="C119" s="243" t="str">
        <f t="shared" ca="1" si="22"/>
        <v/>
      </c>
      <c r="D119" s="143" t="str">
        <f t="shared" ca="1" si="32"/>
        <v/>
      </c>
      <c r="E119" s="144" t="str">
        <f t="shared" ca="1" si="23"/>
        <v/>
      </c>
      <c r="F119" s="144" t="str">
        <f t="shared" ca="1" si="24"/>
        <v/>
      </c>
      <c r="G119" s="145" t="str">
        <f t="shared" ca="1" si="33"/>
        <v/>
      </c>
      <c r="H119" s="214"/>
      <c r="I119" s="44"/>
      <c r="K119" s="209" t="str">
        <f>IF(AND(Settings!C93&lt;&gt;"",Settings!C93&lt;&gt;"--"),Settings!C93,"")</f>
        <v/>
      </c>
      <c r="L119" s="210"/>
      <c r="M119" s="243" t="str">
        <f t="shared" ca="1" si="25"/>
        <v/>
      </c>
      <c r="N119" s="244" t="str">
        <f t="shared" ca="1" si="26"/>
        <v/>
      </c>
      <c r="O119" s="143" t="str">
        <f t="shared" ca="1" si="27"/>
        <v/>
      </c>
      <c r="P119" s="243" t="str">
        <f t="shared" ca="1" si="28"/>
        <v/>
      </c>
      <c r="Q119" s="144" t="str">
        <f t="shared" ca="1" si="29"/>
        <v/>
      </c>
      <c r="R119" s="144" t="str">
        <f t="shared" ca="1" si="30"/>
        <v/>
      </c>
      <c r="S119" s="145" t="str">
        <f t="shared" ca="1" si="31"/>
        <v/>
      </c>
      <c r="Z119" s="157"/>
      <c r="AA119" s="157"/>
      <c r="AB119" s="36" t="str">
        <f>IF(Settings!C93&lt;&gt;"",Settings!C93,"")</f>
        <v/>
      </c>
      <c r="AC119" s="36" t="str">
        <f>IF(Settings!F93&lt;&gt;"",Settings!F93,"")</f>
        <v/>
      </c>
      <c r="AD119" s="36" t="str">
        <f>IF(Settings!H93&lt;&gt;"",Settings!H93,"")</f>
        <v/>
      </c>
      <c r="AE119" s="36" t="str">
        <f>IF(Settings!J93&lt;&gt;"",Settings!J93,"")</f>
        <v/>
      </c>
      <c r="AF119" s="36" t="str">
        <f>IF(Settings!L93&lt;&gt;"",Settings!L93,"")</f>
        <v/>
      </c>
      <c r="AG119" s="41" t="str">
        <f t="shared" si="34"/>
        <v/>
      </c>
    </row>
    <row r="120" spans="1:33" x14ac:dyDescent="0.2">
      <c r="A120" s="14" t="str">
        <f>IF(FILT_M=1,IF(AND(Settings!F94&lt;&gt;"",Settings!F94&lt;&gt;"--"),Settings!F94,""),
IF(FILT_M=2,IF(AND(Settings!H94&lt;&gt;"",Settings!H94&lt;&gt;"--"),Settings!H94,""),
IF(FILT_M=3,IF(AND(Settings!J94&lt;&gt;"",Settings!J94&lt;&gt;"--"),Settings!J94,""),
IF(FILT_M=4,IF(AND(Settings!L94&lt;&gt;"",Settings!L94&lt;&gt;"--"),Settings!L94,""),""))))</f>
        <v/>
      </c>
      <c r="B120" s="243" t="str">
        <f t="shared" ca="1" si="21"/>
        <v/>
      </c>
      <c r="C120" s="243" t="str">
        <f t="shared" ca="1" si="22"/>
        <v/>
      </c>
      <c r="D120" s="143" t="str">
        <f t="shared" ca="1" si="32"/>
        <v/>
      </c>
      <c r="E120" s="144" t="str">
        <f t="shared" ca="1" si="23"/>
        <v/>
      </c>
      <c r="F120" s="144" t="str">
        <f t="shared" ca="1" si="24"/>
        <v/>
      </c>
      <c r="G120" s="145" t="str">
        <f t="shared" ca="1" si="33"/>
        <v/>
      </c>
      <c r="H120" s="214"/>
      <c r="I120" s="44"/>
      <c r="K120" s="209" t="str">
        <f>IF(AND(Settings!C94&lt;&gt;"",Settings!C94&lt;&gt;"--"),Settings!C94,"")</f>
        <v/>
      </c>
      <c r="L120" s="210"/>
      <c r="M120" s="243" t="str">
        <f t="shared" ca="1" si="25"/>
        <v/>
      </c>
      <c r="N120" s="244" t="str">
        <f t="shared" ca="1" si="26"/>
        <v/>
      </c>
      <c r="O120" s="143" t="str">
        <f t="shared" ca="1" si="27"/>
        <v/>
      </c>
      <c r="P120" s="243" t="str">
        <f t="shared" ca="1" si="28"/>
        <v/>
      </c>
      <c r="Q120" s="144" t="str">
        <f t="shared" ca="1" si="29"/>
        <v/>
      </c>
      <c r="R120" s="144" t="str">
        <f t="shared" ca="1" si="30"/>
        <v/>
      </c>
      <c r="S120" s="145" t="str">
        <f t="shared" ca="1" si="31"/>
        <v/>
      </c>
      <c r="Z120" s="157"/>
      <c r="AA120" s="157"/>
      <c r="AB120" s="36" t="str">
        <f>IF(Settings!C94&lt;&gt;"",Settings!C94,"")</f>
        <v/>
      </c>
      <c r="AC120" s="36" t="str">
        <f>IF(Settings!F94&lt;&gt;"",Settings!F94,"")</f>
        <v/>
      </c>
      <c r="AD120" s="36" t="str">
        <f>IF(Settings!H94&lt;&gt;"",Settings!H94,"")</f>
        <v/>
      </c>
      <c r="AE120" s="36" t="str">
        <f>IF(Settings!J94&lt;&gt;"",Settings!J94,"")</f>
        <v/>
      </c>
      <c r="AF120" s="36" t="str">
        <f>IF(Settings!L94&lt;&gt;"",Settings!L94,"")</f>
        <v/>
      </c>
      <c r="AG120" s="41" t="str">
        <f t="shared" si="34"/>
        <v/>
      </c>
    </row>
    <row r="121" spans="1:33" x14ac:dyDescent="0.2">
      <c r="A121" s="14" t="str">
        <f>IF(FILT_M=1,IF(AND(Settings!F95&lt;&gt;"",Settings!F95&lt;&gt;"--"),Settings!F95,""),
IF(FILT_M=2,IF(AND(Settings!H95&lt;&gt;"",Settings!H95&lt;&gt;"--"),Settings!H95,""),
IF(FILT_M=3,IF(AND(Settings!J95&lt;&gt;"",Settings!J95&lt;&gt;"--"),Settings!J95,""),
IF(FILT_M=4,IF(AND(Settings!L95&lt;&gt;"",Settings!L95&lt;&gt;"--"),Settings!L95,""),""))))</f>
        <v/>
      </c>
      <c r="B121" s="243" t="str">
        <f t="shared" ca="1" si="21"/>
        <v/>
      </c>
      <c r="C121" s="243" t="str">
        <f t="shared" ca="1" si="22"/>
        <v/>
      </c>
      <c r="D121" s="143" t="str">
        <f t="shared" ca="1" si="32"/>
        <v/>
      </c>
      <c r="E121" s="144" t="str">
        <f t="shared" ca="1" si="23"/>
        <v/>
      </c>
      <c r="F121" s="144" t="str">
        <f t="shared" ca="1" si="24"/>
        <v/>
      </c>
      <c r="G121" s="145" t="str">
        <f t="shared" ca="1" si="33"/>
        <v/>
      </c>
      <c r="H121" s="214"/>
      <c r="I121" s="44"/>
      <c r="K121" s="209" t="str">
        <f>IF(AND(Settings!C95&lt;&gt;"",Settings!C95&lt;&gt;"--"),Settings!C95,"")</f>
        <v/>
      </c>
      <c r="L121" s="210"/>
      <c r="M121" s="243" t="str">
        <f t="shared" ca="1" si="25"/>
        <v/>
      </c>
      <c r="N121" s="244" t="str">
        <f t="shared" ca="1" si="26"/>
        <v/>
      </c>
      <c r="O121" s="143" t="str">
        <f t="shared" ca="1" si="27"/>
        <v/>
      </c>
      <c r="P121" s="243" t="str">
        <f t="shared" ca="1" si="28"/>
        <v/>
      </c>
      <c r="Q121" s="144" t="str">
        <f t="shared" ca="1" si="29"/>
        <v/>
      </c>
      <c r="R121" s="144" t="str">
        <f t="shared" ca="1" si="30"/>
        <v/>
      </c>
      <c r="S121" s="145" t="str">
        <f t="shared" ca="1" si="31"/>
        <v/>
      </c>
      <c r="Z121" s="157"/>
      <c r="AA121" s="157"/>
      <c r="AB121" s="36" t="str">
        <f>IF(Settings!C95&lt;&gt;"",Settings!C95,"")</f>
        <v/>
      </c>
      <c r="AC121" s="36" t="str">
        <f>IF(Settings!F95&lt;&gt;"",Settings!F95,"")</f>
        <v/>
      </c>
      <c r="AD121" s="36" t="str">
        <f>IF(Settings!H95&lt;&gt;"",Settings!H95,"")</f>
        <v/>
      </c>
      <c r="AE121" s="36" t="str">
        <f>IF(Settings!J95&lt;&gt;"",Settings!J95,"")</f>
        <v/>
      </c>
      <c r="AF121" s="36" t="str">
        <f>IF(Settings!L95&lt;&gt;"",Settings!L95,"")</f>
        <v/>
      </c>
      <c r="AG121" s="41" t="str">
        <f t="shared" si="34"/>
        <v/>
      </c>
    </row>
    <row r="122" spans="1:33" x14ac:dyDescent="0.2">
      <c r="A122" s="14" t="str">
        <f>IF(FILT_M=1,IF(AND(Settings!F96&lt;&gt;"",Settings!F96&lt;&gt;"--"),Settings!F96,""),
IF(FILT_M=2,IF(AND(Settings!H96&lt;&gt;"",Settings!H96&lt;&gt;"--"),Settings!H96,""),
IF(FILT_M=3,IF(AND(Settings!J96&lt;&gt;"",Settings!J96&lt;&gt;"--"),Settings!J96,""),
IF(FILT_M=4,IF(AND(Settings!L96&lt;&gt;"",Settings!L96&lt;&gt;"--"),Settings!L96,""),""))))</f>
        <v/>
      </c>
      <c r="B122" s="243" t="str">
        <f t="shared" ca="1" si="21"/>
        <v/>
      </c>
      <c r="C122" s="243" t="str">
        <f t="shared" ca="1" si="22"/>
        <v/>
      </c>
      <c r="D122" s="143" t="str">
        <f t="shared" ca="1" si="32"/>
        <v/>
      </c>
      <c r="E122" s="144" t="str">
        <f t="shared" ca="1" si="23"/>
        <v/>
      </c>
      <c r="F122" s="144" t="str">
        <f t="shared" ca="1" si="24"/>
        <v/>
      </c>
      <c r="G122" s="145" t="str">
        <f t="shared" ca="1" si="33"/>
        <v/>
      </c>
      <c r="H122" s="214"/>
      <c r="I122" s="44"/>
      <c r="K122" s="209" t="str">
        <f>IF(AND(Settings!C96&lt;&gt;"",Settings!C96&lt;&gt;"--"),Settings!C96,"")</f>
        <v/>
      </c>
      <c r="L122" s="210"/>
      <c r="M122" s="243" t="str">
        <f t="shared" ca="1" si="25"/>
        <v/>
      </c>
      <c r="N122" s="244" t="str">
        <f t="shared" ca="1" si="26"/>
        <v/>
      </c>
      <c r="O122" s="143" t="str">
        <f t="shared" ca="1" si="27"/>
        <v/>
      </c>
      <c r="P122" s="243" t="str">
        <f t="shared" ca="1" si="28"/>
        <v/>
      </c>
      <c r="Q122" s="144" t="str">
        <f t="shared" ca="1" si="29"/>
        <v/>
      </c>
      <c r="R122" s="144" t="str">
        <f t="shared" ca="1" si="30"/>
        <v/>
      </c>
      <c r="S122" s="145" t="str">
        <f t="shared" ca="1" si="31"/>
        <v/>
      </c>
      <c r="Z122" s="157"/>
      <c r="AA122" s="157"/>
      <c r="AB122" s="36" t="str">
        <f>IF(Settings!C96&lt;&gt;"",Settings!C96,"")</f>
        <v/>
      </c>
      <c r="AC122" s="36" t="str">
        <f>IF(Settings!F96&lt;&gt;"",Settings!F96,"")</f>
        <v/>
      </c>
      <c r="AD122" s="36" t="str">
        <f>IF(Settings!H96&lt;&gt;"",Settings!H96,"")</f>
        <v/>
      </c>
      <c r="AE122" s="36" t="str">
        <f>IF(Settings!J96&lt;&gt;"",Settings!J96,"")</f>
        <v/>
      </c>
      <c r="AF122" s="36" t="str">
        <f>IF(Settings!L96&lt;&gt;"",Settings!L96,"")</f>
        <v/>
      </c>
      <c r="AG122" s="41" t="str">
        <f t="shared" si="34"/>
        <v/>
      </c>
    </row>
    <row r="123" spans="1:33" x14ac:dyDescent="0.2">
      <c r="A123" s="14" t="str">
        <f>IF(FILT_M=1,IF(AND(Settings!F97&lt;&gt;"",Settings!F97&lt;&gt;"--"),Settings!F97,""),
IF(FILT_M=2,IF(AND(Settings!H97&lt;&gt;"",Settings!H97&lt;&gt;"--"),Settings!H97,""),
IF(FILT_M=3,IF(AND(Settings!J97&lt;&gt;"",Settings!J97&lt;&gt;"--"),Settings!J97,""),
IF(FILT_M=4,IF(AND(Settings!L97&lt;&gt;"",Settings!L97&lt;&gt;"--"),Settings!L97,""),""))))</f>
        <v/>
      </c>
      <c r="B123" s="243" t="str">
        <f t="shared" ca="1" si="21"/>
        <v/>
      </c>
      <c r="C123" s="243" t="str">
        <f t="shared" ca="1" si="22"/>
        <v/>
      </c>
      <c r="D123" s="143" t="str">
        <f t="shared" ca="1" si="32"/>
        <v/>
      </c>
      <c r="E123" s="144" t="str">
        <f t="shared" ca="1" si="23"/>
        <v/>
      </c>
      <c r="F123" s="144" t="str">
        <f t="shared" ca="1" si="24"/>
        <v/>
      </c>
      <c r="G123" s="145" t="str">
        <f t="shared" ca="1" si="33"/>
        <v/>
      </c>
      <c r="H123" s="214"/>
      <c r="I123" s="44"/>
      <c r="K123" s="209" t="str">
        <f>IF(AND(Settings!C97&lt;&gt;"",Settings!C97&lt;&gt;"--"),Settings!C97,"")</f>
        <v/>
      </c>
      <c r="L123" s="210"/>
      <c r="M123" s="243" t="str">
        <f t="shared" ca="1" si="25"/>
        <v/>
      </c>
      <c r="N123" s="244" t="str">
        <f t="shared" ca="1" si="26"/>
        <v/>
      </c>
      <c r="O123" s="143" t="str">
        <f t="shared" ca="1" si="27"/>
        <v/>
      </c>
      <c r="P123" s="243" t="str">
        <f t="shared" ca="1" si="28"/>
        <v/>
      </c>
      <c r="Q123" s="144" t="str">
        <f t="shared" ca="1" si="29"/>
        <v/>
      </c>
      <c r="R123" s="144" t="str">
        <f t="shared" ca="1" si="30"/>
        <v/>
      </c>
      <c r="S123" s="145" t="str">
        <f t="shared" ca="1" si="31"/>
        <v/>
      </c>
      <c r="Z123" s="157"/>
      <c r="AA123" s="157"/>
      <c r="AB123" s="36" t="str">
        <f>IF(Settings!C97&lt;&gt;"",Settings!C97,"")</f>
        <v/>
      </c>
      <c r="AC123" s="36" t="str">
        <f>IF(Settings!F97&lt;&gt;"",Settings!F97,"")</f>
        <v/>
      </c>
      <c r="AD123" s="36" t="str">
        <f>IF(Settings!H97&lt;&gt;"",Settings!H97,"")</f>
        <v/>
      </c>
      <c r="AE123" s="36" t="str">
        <f>IF(Settings!J97&lt;&gt;"",Settings!J97,"")</f>
        <v/>
      </c>
      <c r="AF123" s="36" t="str">
        <f>IF(Settings!L97&lt;&gt;"",Settings!L97,"")</f>
        <v/>
      </c>
      <c r="AG123" s="41" t="str">
        <f t="shared" si="34"/>
        <v/>
      </c>
    </row>
    <row r="124" spans="1:33" x14ac:dyDescent="0.2">
      <c r="A124" s="14" t="str">
        <f>IF(FILT_M=1,IF(AND(Settings!F98&lt;&gt;"",Settings!F98&lt;&gt;"--"),Settings!F98,""),
IF(FILT_M=2,IF(AND(Settings!H98&lt;&gt;"",Settings!H98&lt;&gt;"--"),Settings!H98,""),
IF(FILT_M=3,IF(AND(Settings!J98&lt;&gt;"",Settings!J98&lt;&gt;"--"),Settings!J98,""),
IF(FILT_M=4,IF(AND(Settings!L98&lt;&gt;"",Settings!L98&lt;&gt;"--"),Settings!L98,""),""))))</f>
        <v/>
      </c>
      <c r="B124" s="243" t="str">
        <f t="shared" ca="1" si="21"/>
        <v/>
      </c>
      <c r="C124" s="243" t="str">
        <f t="shared" ca="1" si="22"/>
        <v/>
      </c>
      <c r="D124" s="143" t="str">
        <f t="shared" ca="1" si="32"/>
        <v/>
      </c>
      <c r="E124" s="144" t="str">
        <f t="shared" ca="1" si="23"/>
        <v/>
      </c>
      <c r="F124" s="144" t="str">
        <f t="shared" ca="1" si="24"/>
        <v/>
      </c>
      <c r="G124" s="145" t="str">
        <f t="shared" ca="1" si="33"/>
        <v/>
      </c>
      <c r="H124" s="214"/>
      <c r="I124" s="44"/>
      <c r="K124" s="209" t="str">
        <f>IF(AND(Settings!C98&lt;&gt;"",Settings!C98&lt;&gt;"--"),Settings!C98,"")</f>
        <v/>
      </c>
      <c r="L124" s="210"/>
      <c r="M124" s="243" t="str">
        <f t="shared" ca="1" si="25"/>
        <v/>
      </c>
      <c r="N124" s="244" t="str">
        <f t="shared" ca="1" si="26"/>
        <v/>
      </c>
      <c r="O124" s="143" t="str">
        <f t="shared" ca="1" si="27"/>
        <v/>
      </c>
      <c r="P124" s="243" t="str">
        <f t="shared" ca="1" si="28"/>
        <v/>
      </c>
      <c r="Q124" s="144" t="str">
        <f t="shared" ca="1" si="29"/>
        <v/>
      </c>
      <c r="R124" s="144" t="str">
        <f t="shared" ca="1" si="30"/>
        <v/>
      </c>
      <c r="S124" s="145" t="str">
        <f t="shared" ca="1" si="31"/>
        <v/>
      </c>
      <c r="Z124" s="157"/>
      <c r="AA124" s="157"/>
      <c r="AB124" s="36" t="str">
        <f>IF(Settings!C98&lt;&gt;"",Settings!C98,"")</f>
        <v/>
      </c>
      <c r="AC124" s="36" t="str">
        <f>IF(Settings!F98&lt;&gt;"",Settings!F98,"")</f>
        <v/>
      </c>
      <c r="AD124" s="36" t="str">
        <f>IF(Settings!H98&lt;&gt;"",Settings!H98,"")</f>
        <v/>
      </c>
      <c r="AE124" s="36" t="str">
        <f>IF(Settings!J98&lt;&gt;"",Settings!J98,"")</f>
        <v/>
      </c>
      <c r="AF124" s="36" t="str">
        <f>IF(Settings!L98&lt;&gt;"",Settings!L98,"")</f>
        <v/>
      </c>
      <c r="AG124" s="41" t="str">
        <f t="shared" si="34"/>
        <v/>
      </c>
    </row>
    <row r="125" spans="1:33" x14ac:dyDescent="0.2">
      <c r="A125" s="14" t="str">
        <f>IF(FILT_M=1,IF(AND(Settings!F99&lt;&gt;"",Settings!F99&lt;&gt;"--"),Settings!F99,""),
IF(FILT_M=2,IF(AND(Settings!H99&lt;&gt;"",Settings!H99&lt;&gt;"--"),Settings!H99,""),
IF(FILT_M=3,IF(AND(Settings!J99&lt;&gt;"",Settings!J99&lt;&gt;"--"),Settings!J99,""),
IF(FILT_M=4,IF(AND(Settings!L99&lt;&gt;"",Settings!L99&lt;&gt;"--"),Settings!L99,""),""))))</f>
        <v/>
      </c>
      <c r="B125" s="243" t="str">
        <f t="shared" ca="1" si="21"/>
        <v/>
      </c>
      <c r="C125" s="243" t="str">
        <f t="shared" ca="1" si="22"/>
        <v/>
      </c>
      <c r="D125" s="143" t="str">
        <f t="shared" ca="1" si="32"/>
        <v/>
      </c>
      <c r="E125" s="144" t="str">
        <f t="shared" ca="1" si="23"/>
        <v/>
      </c>
      <c r="F125" s="144" t="str">
        <f t="shared" ca="1" si="24"/>
        <v/>
      </c>
      <c r="G125" s="145" t="str">
        <f t="shared" ca="1" si="33"/>
        <v/>
      </c>
      <c r="H125" s="214"/>
      <c r="I125" s="44"/>
      <c r="K125" s="209" t="str">
        <f>IF(AND(Settings!C99&lt;&gt;"",Settings!C99&lt;&gt;"--"),Settings!C99,"")</f>
        <v/>
      </c>
      <c r="L125" s="210"/>
      <c r="M125" s="243" t="str">
        <f t="shared" ca="1" si="25"/>
        <v/>
      </c>
      <c r="N125" s="244" t="str">
        <f t="shared" ca="1" si="26"/>
        <v/>
      </c>
      <c r="O125" s="143" t="str">
        <f t="shared" ca="1" si="27"/>
        <v/>
      </c>
      <c r="P125" s="243" t="str">
        <f t="shared" ca="1" si="28"/>
        <v/>
      </c>
      <c r="Q125" s="144" t="str">
        <f t="shared" ca="1" si="29"/>
        <v/>
      </c>
      <c r="R125" s="144" t="str">
        <f t="shared" ca="1" si="30"/>
        <v/>
      </c>
      <c r="S125" s="145" t="str">
        <f t="shared" ca="1" si="31"/>
        <v/>
      </c>
      <c r="Z125" s="157"/>
      <c r="AA125" s="157"/>
      <c r="AB125" s="36" t="str">
        <f>IF(Settings!C99&lt;&gt;"",Settings!C99,"")</f>
        <v/>
      </c>
      <c r="AC125" s="36" t="str">
        <f>IF(Settings!F99&lt;&gt;"",Settings!F99,"")</f>
        <v/>
      </c>
      <c r="AD125" s="36" t="str">
        <f>IF(Settings!H99&lt;&gt;"",Settings!H99,"")</f>
        <v/>
      </c>
      <c r="AE125" s="36" t="str">
        <f>IF(Settings!J99&lt;&gt;"",Settings!J99,"")</f>
        <v/>
      </c>
      <c r="AF125" s="36" t="str">
        <f>IF(Settings!L99&lt;&gt;"",Settings!L99,"")</f>
        <v/>
      </c>
      <c r="AG125" s="41" t="str">
        <f t="shared" si="34"/>
        <v/>
      </c>
    </row>
    <row r="126" spans="1:33" x14ac:dyDescent="0.2">
      <c r="A126" s="14" t="str">
        <f>IF(FILT_M=1,IF(AND(Settings!F100&lt;&gt;"",Settings!F100&lt;&gt;"--"),Settings!F100,""),
IF(FILT_M=2,IF(AND(Settings!H100&lt;&gt;"",Settings!H100&lt;&gt;"--"),Settings!H100,""),
IF(FILT_M=3,IF(AND(Settings!J100&lt;&gt;"",Settings!J100&lt;&gt;"--"),Settings!J100,""),
IF(FILT_M=4,IF(AND(Settings!L100&lt;&gt;"",Settings!L100&lt;&gt;"--"),Settings!L100,""),""))))</f>
        <v/>
      </c>
      <c r="B126" s="243" t="str">
        <f t="shared" ca="1" si="21"/>
        <v/>
      </c>
      <c r="C126" s="243" t="str">
        <f t="shared" ca="1" si="22"/>
        <v/>
      </c>
      <c r="D126" s="143" t="str">
        <f t="shared" ca="1" si="32"/>
        <v/>
      </c>
      <c r="E126" s="144" t="str">
        <f t="shared" ca="1" si="23"/>
        <v/>
      </c>
      <c r="F126" s="144" t="str">
        <f t="shared" ca="1" si="24"/>
        <v/>
      </c>
      <c r="G126" s="145" t="str">
        <f t="shared" ca="1" si="33"/>
        <v/>
      </c>
      <c r="H126" s="214"/>
      <c r="I126" s="44"/>
      <c r="K126" s="209" t="str">
        <f>IF(AND(Settings!C100&lt;&gt;"",Settings!C100&lt;&gt;"--"),Settings!C100,"")</f>
        <v/>
      </c>
      <c r="L126" s="210"/>
      <c r="M126" s="243" t="str">
        <f t="shared" ca="1" si="25"/>
        <v/>
      </c>
      <c r="N126" s="244" t="str">
        <f t="shared" ca="1" si="26"/>
        <v/>
      </c>
      <c r="O126" s="143" t="str">
        <f t="shared" ca="1" si="27"/>
        <v/>
      </c>
      <c r="P126" s="243" t="str">
        <f t="shared" ca="1" si="28"/>
        <v/>
      </c>
      <c r="Q126" s="144" t="str">
        <f t="shared" ca="1" si="29"/>
        <v/>
      </c>
      <c r="R126" s="144" t="str">
        <f t="shared" ca="1" si="30"/>
        <v/>
      </c>
      <c r="S126" s="145" t="str">
        <f t="shared" ca="1" si="31"/>
        <v/>
      </c>
      <c r="Z126" s="157"/>
      <c r="AA126" s="157"/>
      <c r="AB126" s="36" t="str">
        <f>IF(Settings!C100&lt;&gt;"",Settings!C100,"")</f>
        <v/>
      </c>
      <c r="AC126" s="36" t="str">
        <f>IF(Settings!F100&lt;&gt;"",Settings!F100,"")</f>
        <v/>
      </c>
      <c r="AD126" s="36" t="str">
        <f>IF(Settings!H100&lt;&gt;"",Settings!H100,"")</f>
        <v/>
      </c>
      <c r="AE126" s="36" t="str">
        <f>IF(Settings!J100&lt;&gt;"",Settings!J100,"")</f>
        <v/>
      </c>
      <c r="AF126" s="36" t="str">
        <f>IF(Settings!L100&lt;&gt;"",Settings!L100,"")</f>
        <v/>
      </c>
      <c r="AG126" s="41" t="str">
        <f t="shared" si="34"/>
        <v/>
      </c>
    </row>
    <row r="127" spans="1:33" x14ac:dyDescent="0.2">
      <c r="A127" s="14" t="str">
        <f>IF(FILT_M=1,IF(AND(Settings!F101&lt;&gt;"",Settings!F101&lt;&gt;"--"),Settings!F101,""),
IF(FILT_M=2,IF(AND(Settings!H101&lt;&gt;"",Settings!H101&lt;&gt;"--"),Settings!H101,""),
IF(FILT_M=3,IF(AND(Settings!J101&lt;&gt;"",Settings!J101&lt;&gt;"--"),Settings!J101,""),
IF(FILT_M=4,IF(AND(Settings!L101&lt;&gt;"",Settings!L101&lt;&gt;"--"),Settings!L101,""),""))))</f>
        <v/>
      </c>
      <c r="B127" s="243" t="str">
        <f t="shared" ca="1" si="21"/>
        <v/>
      </c>
      <c r="C127" s="243" t="str">
        <f t="shared" ca="1" si="22"/>
        <v/>
      </c>
      <c r="D127" s="143" t="str">
        <f t="shared" ca="1" si="32"/>
        <v/>
      </c>
      <c r="E127" s="144" t="str">
        <f t="shared" ca="1" si="23"/>
        <v/>
      </c>
      <c r="F127" s="144" t="str">
        <f t="shared" ca="1" si="24"/>
        <v/>
      </c>
      <c r="G127" s="145" t="str">
        <f t="shared" ca="1" si="33"/>
        <v/>
      </c>
      <c r="H127" s="214"/>
      <c r="I127" s="44"/>
      <c r="K127" s="209" t="str">
        <f>IF(AND(Settings!C101&lt;&gt;"",Settings!C101&lt;&gt;"--"),Settings!C101,"")</f>
        <v/>
      </c>
      <c r="L127" s="210"/>
      <c r="M127" s="243" t="str">
        <f t="shared" ca="1" si="25"/>
        <v/>
      </c>
      <c r="N127" s="244" t="str">
        <f t="shared" ca="1" si="26"/>
        <v/>
      </c>
      <c r="O127" s="143" t="str">
        <f t="shared" ca="1" si="27"/>
        <v/>
      </c>
      <c r="P127" s="243" t="str">
        <f t="shared" ca="1" si="28"/>
        <v/>
      </c>
      <c r="Q127" s="144" t="str">
        <f t="shared" ca="1" si="29"/>
        <v/>
      </c>
      <c r="R127" s="144" t="str">
        <f t="shared" ca="1" si="30"/>
        <v/>
      </c>
      <c r="S127" s="145" t="str">
        <f t="shared" ca="1" si="31"/>
        <v/>
      </c>
      <c r="Z127" s="157"/>
      <c r="AA127" s="157"/>
      <c r="AB127" s="36" t="str">
        <f>IF(Settings!C101&lt;&gt;"",Settings!C101,"")</f>
        <v/>
      </c>
      <c r="AC127" s="36" t="str">
        <f>IF(Settings!F101&lt;&gt;"",Settings!F101,"")</f>
        <v/>
      </c>
      <c r="AD127" s="36" t="str">
        <f>IF(Settings!H101&lt;&gt;"",Settings!H101,"")</f>
        <v/>
      </c>
      <c r="AE127" s="36" t="str">
        <f>IF(Settings!J101&lt;&gt;"",Settings!J101,"")</f>
        <v/>
      </c>
      <c r="AF127" s="36" t="str">
        <f>IF(Settings!L101&lt;&gt;"",Settings!L101,"")</f>
        <v/>
      </c>
      <c r="AG127" s="41" t="str">
        <f t="shared" si="34"/>
        <v/>
      </c>
    </row>
    <row r="128" spans="1:33" x14ac:dyDescent="0.2">
      <c r="A128" s="14" t="str">
        <f>IF(FILT_M=1,IF(AND(Settings!F102&lt;&gt;"",Settings!F102&lt;&gt;"--"),Settings!F102,""),
IF(FILT_M=2,IF(AND(Settings!H102&lt;&gt;"",Settings!H102&lt;&gt;"--"),Settings!H102,""),
IF(FILT_M=3,IF(AND(Settings!J102&lt;&gt;"",Settings!J102&lt;&gt;"--"),Settings!J102,""),
IF(FILT_M=4,IF(AND(Settings!L102&lt;&gt;"",Settings!L102&lt;&gt;"--"),Settings!L102,""),""))))</f>
        <v/>
      </c>
      <c r="B128" s="243" t="str">
        <f t="shared" ca="1" si="21"/>
        <v/>
      </c>
      <c r="C128" s="243" t="str">
        <f t="shared" ca="1" si="22"/>
        <v/>
      </c>
      <c r="D128" s="143" t="str">
        <f t="shared" ca="1" si="32"/>
        <v/>
      </c>
      <c r="E128" s="144" t="str">
        <f t="shared" ca="1" si="23"/>
        <v/>
      </c>
      <c r="F128" s="144" t="str">
        <f t="shared" ca="1" si="24"/>
        <v/>
      </c>
      <c r="G128" s="145" t="str">
        <f t="shared" ca="1" si="33"/>
        <v/>
      </c>
      <c r="H128" s="214"/>
      <c r="I128" s="44"/>
      <c r="K128" s="209" t="str">
        <f>IF(AND(Settings!C102&lt;&gt;"",Settings!C102&lt;&gt;"--"),Settings!C102,"")</f>
        <v/>
      </c>
      <c r="L128" s="210"/>
      <c r="M128" s="243" t="str">
        <f t="shared" ca="1" si="25"/>
        <v/>
      </c>
      <c r="N128" s="244" t="str">
        <f t="shared" ca="1" si="26"/>
        <v/>
      </c>
      <c r="O128" s="143" t="str">
        <f t="shared" ca="1" si="27"/>
        <v/>
      </c>
      <c r="P128" s="243" t="str">
        <f t="shared" ca="1" si="28"/>
        <v/>
      </c>
      <c r="Q128" s="144" t="str">
        <f t="shared" ca="1" si="29"/>
        <v/>
      </c>
      <c r="R128" s="144" t="str">
        <f t="shared" ca="1" si="30"/>
        <v/>
      </c>
      <c r="S128" s="145" t="str">
        <f t="shared" ca="1" si="31"/>
        <v/>
      </c>
      <c r="Z128" s="157"/>
      <c r="AA128" s="157"/>
      <c r="AB128" s="36" t="str">
        <f>IF(Settings!C102&lt;&gt;"",Settings!C102,"")</f>
        <v/>
      </c>
      <c r="AC128" s="36" t="str">
        <f>IF(Settings!F102&lt;&gt;"",Settings!F102,"")</f>
        <v/>
      </c>
      <c r="AD128" s="36" t="str">
        <f>IF(Settings!H102&lt;&gt;"",Settings!H102,"")</f>
        <v/>
      </c>
      <c r="AE128" s="36" t="str">
        <f>IF(Settings!J102&lt;&gt;"",Settings!J102,"")</f>
        <v/>
      </c>
      <c r="AF128" s="36" t="str">
        <f>IF(Settings!L102&lt;&gt;"",Settings!L102,"")</f>
        <v/>
      </c>
      <c r="AG128" s="41" t="str">
        <f t="shared" si="34"/>
        <v/>
      </c>
    </row>
    <row r="129" spans="1:33" x14ac:dyDescent="0.2">
      <c r="A129" s="14" t="str">
        <f>IF(FILT_M=1,IF(AND(Settings!F103&lt;&gt;"",Settings!F103&lt;&gt;"--"),Settings!F103,""),
IF(FILT_M=2,IF(AND(Settings!H103&lt;&gt;"",Settings!H103&lt;&gt;"--"),Settings!H103,""),
IF(FILT_M=3,IF(AND(Settings!J103&lt;&gt;"",Settings!J103&lt;&gt;"--"),Settings!J103,""),
IF(FILT_M=4,IF(AND(Settings!L103&lt;&gt;"",Settings!L103&lt;&gt;"--"),Settings!L103,""),""))))</f>
        <v/>
      </c>
      <c r="B129" s="243" t="str">
        <f t="shared" ca="1" si="21"/>
        <v/>
      </c>
      <c r="C129" s="243" t="str">
        <f t="shared" ca="1" si="22"/>
        <v/>
      </c>
      <c r="D129" s="143" t="str">
        <f t="shared" ca="1" si="32"/>
        <v/>
      </c>
      <c r="E129" s="144" t="str">
        <f t="shared" ca="1" si="23"/>
        <v/>
      </c>
      <c r="F129" s="144" t="str">
        <f t="shared" ca="1" si="24"/>
        <v/>
      </c>
      <c r="G129" s="145" t="str">
        <f t="shared" ca="1" si="33"/>
        <v/>
      </c>
      <c r="H129" s="214"/>
      <c r="I129" s="44"/>
      <c r="K129" s="209" t="str">
        <f>IF(AND(Settings!C103&lt;&gt;"",Settings!C103&lt;&gt;"--"),Settings!C103,"")</f>
        <v/>
      </c>
      <c r="L129" s="210"/>
      <c r="M129" s="243" t="str">
        <f t="shared" ca="1" si="25"/>
        <v/>
      </c>
      <c r="N129" s="244" t="str">
        <f t="shared" ca="1" si="26"/>
        <v/>
      </c>
      <c r="O129" s="143" t="str">
        <f t="shared" ca="1" si="27"/>
        <v/>
      </c>
      <c r="P129" s="243" t="str">
        <f t="shared" ca="1" si="28"/>
        <v/>
      </c>
      <c r="Q129" s="144" t="str">
        <f t="shared" ca="1" si="29"/>
        <v/>
      </c>
      <c r="R129" s="144" t="str">
        <f t="shared" ca="1" si="30"/>
        <v/>
      </c>
      <c r="S129" s="145" t="str">
        <f t="shared" ca="1" si="31"/>
        <v/>
      </c>
      <c r="Z129" s="157"/>
      <c r="AA129" s="157"/>
      <c r="AB129" s="36" t="str">
        <f>IF(Settings!C103&lt;&gt;"",Settings!C103,"")</f>
        <v/>
      </c>
      <c r="AC129" s="36" t="str">
        <f>IF(Settings!F103&lt;&gt;"",Settings!F103,"")</f>
        <v/>
      </c>
      <c r="AD129" s="36" t="str">
        <f>IF(Settings!H103&lt;&gt;"",Settings!H103,"")</f>
        <v/>
      </c>
      <c r="AE129" s="36" t="str">
        <f>IF(Settings!J103&lt;&gt;"",Settings!J103,"")</f>
        <v/>
      </c>
      <c r="AF129" s="36" t="str">
        <f>IF(Settings!L103&lt;&gt;"",Settings!L103,"")</f>
        <v/>
      </c>
      <c r="AG129" s="41" t="str">
        <f t="shared" ref="AG129:AG260" si="35">IF(AG128&lt;&gt;"",IF(YEAR(MAX(BET_DATE))&gt;=AG128+1,AG128+1,""),"")</f>
        <v/>
      </c>
    </row>
    <row r="130" spans="1:33" x14ac:dyDescent="0.2">
      <c r="A130" s="14" t="str">
        <f>IF(FILT_M=1,IF(AND(Settings!F104&lt;&gt;"",Settings!F104&lt;&gt;"--"),Settings!F104,""),
IF(FILT_M=2,IF(AND(Settings!H104&lt;&gt;"",Settings!H104&lt;&gt;"--"),Settings!H104,""),
IF(FILT_M=3,IF(AND(Settings!J104&lt;&gt;"",Settings!J104&lt;&gt;"--"),Settings!J104,""),
IF(FILT_M=4,IF(AND(Settings!L104&lt;&gt;"",Settings!L104&lt;&gt;"--"),Settings!L104,""),""))))</f>
        <v/>
      </c>
      <c r="B130" s="243" t="str">
        <f t="shared" ca="1" si="21"/>
        <v/>
      </c>
      <c r="C130" s="243" t="str">
        <f t="shared" ca="1" si="22"/>
        <v/>
      </c>
      <c r="D130" s="143" t="str">
        <f t="shared" ca="1" si="32"/>
        <v/>
      </c>
      <c r="E130" s="144" t="str">
        <f t="shared" ca="1" si="23"/>
        <v/>
      </c>
      <c r="F130" s="144" t="str">
        <f t="shared" ca="1" si="24"/>
        <v/>
      </c>
      <c r="G130" s="145" t="str">
        <f t="shared" ca="1" si="33"/>
        <v/>
      </c>
      <c r="H130" s="214"/>
      <c r="I130" s="44"/>
      <c r="K130" s="209" t="str">
        <f>IF(AND(Settings!C104&lt;&gt;"",Settings!C104&lt;&gt;"--"),Settings!C104,"")</f>
        <v/>
      </c>
      <c r="L130" s="210"/>
      <c r="M130" s="243" t="str">
        <f t="shared" ca="1" si="25"/>
        <v/>
      </c>
      <c r="N130" s="244" t="str">
        <f t="shared" ca="1" si="26"/>
        <v/>
      </c>
      <c r="O130" s="143" t="str">
        <f t="shared" ca="1" si="27"/>
        <v/>
      </c>
      <c r="P130" s="243" t="str">
        <f t="shared" ca="1" si="28"/>
        <v/>
      </c>
      <c r="Q130" s="144" t="str">
        <f t="shared" ca="1" si="29"/>
        <v/>
      </c>
      <c r="R130" s="144" t="str">
        <f t="shared" ca="1" si="30"/>
        <v/>
      </c>
      <c r="S130" s="145" t="str">
        <f t="shared" ca="1" si="31"/>
        <v/>
      </c>
      <c r="Z130" s="157"/>
      <c r="AA130" s="157"/>
      <c r="AB130" s="36" t="str">
        <f>IF(Settings!C104&lt;&gt;"",Settings!C104,"")</f>
        <v/>
      </c>
      <c r="AC130" s="36" t="str">
        <f>IF(Settings!F104&lt;&gt;"",Settings!F104,"")</f>
        <v/>
      </c>
      <c r="AD130" s="36" t="str">
        <f>IF(Settings!H104&lt;&gt;"",Settings!H104,"")</f>
        <v/>
      </c>
      <c r="AE130" s="36" t="str">
        <f>IF(Settings!J104&lt;&gt;"",Settings!J104,"")</f>
        <v/>
      </c>
      <c r="AF130" s="36" t="str">
        <f>IF(Settings!L104&lt;&gt;"",Settings!L104,"")</f>
        <v/>
      </c>
      <c r="AG130" s="41" t="str">
        <f t="shared" si="35"/>
        <v/>
      </c>
    </row>
    <row r="131" spans="1:33" x14ac:dyDescent="0.2">
      <c r="A131" s="14" t="str">
        <f>IF(FILT_M=1,IF(AND(Settings!F105&lt;&gt;"",Settings!F105&lt;&gt;"--"),Settings!F105,""),
IF(FILT_M=2,IF(AND(Settings!H105&lt;&gt;"",Settings!H105&lt;&gt;"--"),Settings!H105,""),
IF(FILT_M=3,IF(AND(Settings!J105&lt;&gt;"",Settings!J105&lt;&gt;"--"),Settings!J105,""),
IF(FILT_M=4,IF(AND(Settings!L105&lt;&gt;"",Settings!L105&lt;&gt;"--"),Settings!L105,""),""))))</f>
        <v/>
      </c>
      <c r="B131" s="243" t="str">
        <f t="shared" ca="1" si="21"/>
        <v/>
      </c>
      <c r="C131" s="243" t="str">
        <f t="shared" ca="1" si="22"/>
        <v/>
      </c>
      <c r="D131" s="143" t="str">
        <f t="shared" ca="1" si="32"/>
        <v/>
      </c>
      <c r="E131" s="144" t="str">
        <f t="shared" ca="1" si="23"/>
        <v/>
      </c>
      <c r="F131" s="144" t="str">
        <f t="shared" ca="1" si="24"/>
        <v/>
      </c>
      <c r="G131" s="145" t="str">
        <f t="shared" ca="1" si="33"/>
        <v/>
      </c>
      <c r="H131" s="214"/>
      <c r="I131" s="44"/>
      <c r="K131" s="209" t="str">
        <f>IF(AND(Settings!C105&lt;&gt;"",Settings!C105&lt;&gt;"--"),Settings!C105,"")</f>
        <v/>
      </c>
      <c r="L131" s="210"/>
      <c r="M131" s="243" t="str">
        <f t="shared" ca="1" si="25"/>
        <v/>
      </c>
      <c r="N131" s="244" t="str">
        <f t="shared" ca="1" si="26"/>
        <v/>
      </c>
      <c r="O131" s="143" t="str">
        <f t="shared" ca="1" si="27"/>
        <v/>
      </c>
      <c r="P131" s="243" t="str">
        <f t="shared" ca="1" si="28"/>
        <v/>
      </c>
      <c r="Q131" s="144" t="str">
        <f t="shared" ca="1" si="29"/>
        <v/>
      </c>
      <c r="R131" s="144" t="str">
        <f t="shared" ca="1" si="30"/>
        <v/>
      </c>
      <c r="S131" s="145" t="str">
        <f t="shared" ca="1" si="31"/>
        <v/>
      </c>
      <c r="Z131" s="157"/>
      <c r="AA131" s="157"/>
      <c r="AB131" s="36" t="str">
        <f>IF(Settings!C105&lt;&gt;"",Settings!C105,"")</f>
        <v/>
      </c>
      <c r="AC131" s="36"/>
      <c r="AD131" s="36"/>
      <c r="AE131" s="36"/>
      <c r="AF131" s="36"/>
      <c r="AG131" s="41"/>
    </row>
    <row r="132" spans="1:33" x14ac:dyDescent="0.2">
      <c r="A132" s="14" t="str">
        <f>IF(FILT_M=1,IF(AND(Settings!F106&lt;&gt;"",Settings!F106&lt;&gt;"--"),Settings!F106,""),
IF(FILT_M=2,IF(AND(Settings!H106&lt;&gt;"",Settings!H106&lt;&gt;"--"),Settings!H106,""),
IF(FILT_M=3,IF(AND(Settings!J106&lt;&gt;"",Settings!J106&lt;&gt;"--"),Settings!J106,""),
IF(FILT_M=4,IF(AND(Settings!L106&lt;&gt;"",Settings!L106&lt;&gt;"--"),Settings!L106,""),""))))</f>
        <v/>
      </c>
      <c r="B132" s="243" t="str">
        <f t="shared" ca="1" si="21"/>
        <v/>
      </c>
      <c r="C132" s="243" t="str">
        <f t="shared" ca="1" si="22"/>
        <v/>
      </c>
      <c r="D132" s="143" t="str">
        <f t="shared" ca="1" si="32"/>
        <v/>
      </c>
      <c r="E132" s="144" t="str">
        <f t="shared" ca="1" si="23"/>
        <v/>
      </c>
      <c r="F132" s="144" t="str">
        <f t="shared" ca="1" si="24"/>
        <v/>
      </c>
      <c r="G132" s="145" t="str">
        <f t="shared" ca="1" si="33"/>
        <v/>
      </c>
      <c r="H132" s="214"/>
      <c r="I132" s="44"/>
      <c r="K132" s="209" t="str">
        <f>IF(AND(Settings!C106&lt;&gt;"",Settings!C106&lt;&gt;"--"),Settings!C106,"")</f>
        <v/>
      </c>
      <c r="L132" s="210"/>
      <c r="M132" s="243" t="str">
        <f t="shared" ca="1" si="25"/>
        <v/>
      </c>
      <c r="N132" s="244" t="str">
        <f t="shared" ca="1" si="26"/>
        <v/>
      </c>
      <c r="O132" s="143" t="str">
        <f t="shared" ca="1" si="27"/>
        <v/>
      </c>
      <c r="P132" s="243" t="str">
        <f t="shared" ca="1" si="28"/>
        <v/>
      </c>
      <c r="Q132" s="144" t="str">
        <f t="shared" ca="1" si="29"/>
        <v/>
      </c>
      <c r="R132" s="144" t="str">
        <f t="shared" ca="1" si="30"/>
        <v/>
      </c>
      <c r="S132" s="145" t="str">
        <f t="shared" ca="1" si="31"/>
        <v/>
      </c>
      <c r="Z132" s="157"/>
      <c r="AA132" s="157"/>
      <c r="AB132" s="36" t="str">
        <f>IF(Settings!C106&lt;&gt;"",Settings!C106,"")</f>
        <v/>
      </c>
      <c r="AC132" s="36"/>
      <c r="AD132" s="36"/>
      <c r="AE132" s="36"/>
      <c r="AF132" s="36"/>
      <c r="AG132" s="41"/>
    </row>
    <row r="133" spans="1:33" x14ac:dyDescent="0.2">
      <c r="A133" s="14" t="str">
        <f>IF(FILT_M=1,IF(AND(Settings!F107&lt;&gt;"",Settings!F107&lt;&gt;"--"),Settings!F107,""),
IF(FILT_M=2,IF(AND(Settings!H107&lt;&gt;"",Settings!H107&lt;&gt;"--"),Settings!H107,""),
IF(FILT_M=3,IF(AND(Settings!J107&lt;&gt;"",Settings!J107&lt;&gt;"--"),Settings!J107,""),
IF(FILT_M=4,IF(AND(Settings!L107&lt;&gt;"",Settings!L107&lt;&gt;"--"),Settings!L107,""),""))))</f>
        <v/>
      </c>
      <c r="B133" s="243" t="str">
        <f t="shared" ca="1" si="21"/>
        <v/>
      </c>
      <c r="C133" s="243" t="str">
        <f t="shared" ca="1" si="22"/>
        <v/>
      </c>
      <c r="D133" s="143" t="str">
        <f t="shared" ca="1" si="32"/>
        <v/>
      </c>
      <c r="E133" s="144" t="str">
        <f t="shared" ca="1" si="23"/>
        <v/>
      </c>
      <c r="F133" s="144" t="str">
        <f t="shared" ca="1" si="24"/>
        <v/>
      </c>
      <c r="G133" s="145" t="str">
        <f t="shared" ca="1" si="33"/>
        <v/>
      </c>
      <c r="H133" s="214"/>
      <c r="I133" s="44"/>
      <c r="K133" s="209" t="str">
        <f>IF(AND(Settings!C107&lt;&gt;"",Settings!C107&lt;&gt;"--"),Settings!C107,"")</f>
        <v/>
      </c>
      <c r="L133" s="210"/>
      <c r="M133" s="243" t="str">
        <f t="shared" ca="1" si="25"/>
        <v/>
      </c>
      <c r="N133" s="244" t="str">
        <f t="shared" ca="1" si="26"/>
        <v/>
      </c>
      <c r="O133" s="143" t="str">
        <f t="shared" ca="1" si="27"/>
        <v/>
      </c>
      <c r="P133" s="243" t="str">
        <f t="shared" ca="1" si="28"/>
        <v/>
      </c>
      <c r="Q133" s="144" t="str">
        <f t="shared" ca="1" si="29"/>
        <v/>
      </c>
      <c r="R133" s="144" t="str">
        <f t="shared" ca="1" si="30"/>
        <v/>
      </c>
      <c r="S133" s="145" t="str">
        <f t="shared" ca="1" si="31"/>
        <v/>
      </c>
      <c r="Z133" s="157"/>
      <c r="AA133" s="157"/>
      <c r="AB133" s="36" t="str">
        <f>IF(Settings!C107&lt;&gt;"",Settings!C107,"")</f>
        <v/>
      </c>
      <c r="AC133" s="36"/>
      <c r="AD133" s="36"/>
      <c r="AE133" s="36"/>
      <c r="AF133" s="36"/>
      <c r="AG133" s="41"/>
    </row>
    <row r="134" spans="1:33" x14ac:dyDescent="0.2">
      <c r="A134" s="14" t="str">
        <f>IF(FILT_M=1,IF(AND(Settings!F108&lt;&gt;"",Settings!F108&lt;&gt;"--"),Settings!F108,""),
IF(FILT_M=2,IF(AND(Settings!H108&lt;&gt;"",Settings!H108&lt;&gt;"--"),Settings!H108,""),
IF(FILT_M=3,IF(AND(Settings!J108&lt;&gt;"",Settings!J108&lt;&gt;"--"),Settings!J108,""),
IF(FILT_M=4,IF(AND(Settings!L108&lt;&gt;"",Settings!L108&lt;&gt;"--"),Settings!L108,""),""))))</f>
        <v/>
      </c>
      <c r="B134" s="243" t="str">
        <f t="shared" ca="1" si="21"/>
        <v/>
      </c>
      <c r="C134" s="243" t="str">
        <f t="shared" ca="1" si="22"/>
        <v/>
      </c>
      <c r="D134" s="143" t="str">
        <f t="shared" ca="1" si="32"/>
        <v/>
      </c>
      <c r="E134" s="144" t="str">
        <f t="shared" ca="1" si="23"/>
        <v/>
      </c>
      <c r="F134" s="144" t="str">
        <f t="shared" ca="1" si="24"/>
        <v/>
      </c>
      <c r="G134" s="145" t="str">
        <f t="shared" ca="1" si="33"/>
        <v/>
      </c>
      <c r="H134" s="214"/>
      <c r="I134" s="44"/>
      <c r="K134" s="209" t="str">
        <f>IF(AND(Settings!C108&lt;&gt;"",Settings!C108&lt;&gt;"--"),Settings!C108,"")</f>
        <v/>
      </c>
      <c r="L134" s="210"/>
      <c r="M134" s="243" t="str">
        <f t="shared" ca="1" si="25"/>
        <v/>
      </c>
      <c r="N134" s="244" t="str">
        <f t="shared" ca="1" si="26"/>
        <v/>
      </c>
      <c r="O134" s="143" t="str">
        <f t="shared" ca="1" si="27"/>
        <v/>
      </c>
      <c r="P134" s="243" t="str">
        <f t="shared" ca="1" si="28"/>
        <v/>
      </c>
      <c r="Q134" s="144" t="str">
        <f t="shared" ca="1" si="29"/>
        <v/>
      </c>
      <c r="R134" s="144" t="str">
        <f t="shared" ca="1" si="30"/>
        <v/>
      </c>
      <c r="S134" s="145" t="str">
        <f t="shared" ca="1" si="31"/>
        <v/>
      </c>
      <c r="Z134" s="157"/>
      <c r="AA134" s="157"/>
      <c r="AB134" s="36" t="str">
        <f>IF(Settings!C108&lt;&gt;"",Settings!C108,"")</f>
        <v/>
      </c>
      <c r="AC134" s="36"/>
      <c r="AD134" s="36"/>
      <c r="AE134" s="36"/>
      <c r="AF134" s="36"/>
      <c r="AG134" s="41"/>
    </row>
    <row r="135" spans="1:33" x14ac:dyDescent="0.2">
      <c r="A135" s="14" t="str">
        <f>IF(FILT_M=1,IF(AND(Settings!F109&lt;&gt;"",Settings!F109&lt;&gt;"--"),Settings!F109,""),
IF(FILT_M=2,IF(AND(Settings!H109&lt;&gt;"",Settings!H109&lt;&gt;"--"),Settings!H109,""),
IF(FILT_M=3,IF(AND(Settings!J109&lt;&gt;"",Settings!J109&lt;&gt;"--"),Settings!J109,""),
IF(FILT_M=4,IF(AND(Settings!L109&lt;&gt;"",Settings!L109&lt;&gt;"--"),Settings!L109,""),""))))</f>
        <v/>
      </c>
      <c r="B135" s="243" t="str">
        <f t="shared" ca="1" si="21"/>
        <v/>
      </c>
      <c r="C135" s="243" t="str">
        <f t="shared" ca="1" si="22"/>
        <v/>
      </c>
      <c r="D135" s="143" t="str">
        <f t="shared" ca="1" si="32"/>
        <v/>
      </c>
      <c r="E135" s="144" t="str">
        <f t="shared" ca="1" si="23"/>
        <v/>
      </c>
      <c r="F135" s="144" t="str">
        <f t="shared" ca="1" si="24"/>
        <v/>
      </c>
      <c r="G135" s="145" t="str">
        <f t="shared" ca="1" si="33"/>
        <v/>
      </c>
      <c r="H135" s="214"/>
      <c r="I135" s="44"/>
      <c r="K135" s="209" t="str">
        <f>IF(AND(Settings!C109&lt;&gt;"",Settings!C109&lt;&gt;"--"),Settings!C109,"")</f>
        <v/>
      </c>
      <c r="L135" s="210"/>
      <c r="M135" s="243" t="str">
        <f t="shared" ca="1" si="25"/>
        <v/>
      </c>
      <c r="N135" s="244" t="str">
        <f t="shared" ca="1" si="26"/>
        <v/>
      </c>
      <c r="O135" s="143" t="str">
        <f t="shared" ca="1" si="27"/>
        <v/>
      </c>
      <c r="P135" s="243" t="str">
        <f t="shared" ca="1" si="28"/>
        <v/>
      </c>
      <c r="Q135" s="144" t="str">
        <f t="shared" ca="1" si="29"/>
        <v/>
      </c>
      <c r="R135" s="144" t="str">
        <f t="shared" ca="1" si="30"/>
        <v/>
      </c>
      <c r="S135" s="145" t="str">
        <f t="shared" ca="1" si="31"/>
        <v/>
      </c>
      <c r="Z135" s="157"/>
      <c r="AA135" s="157"/>
      <c r="AB135" s="36" t="str">
        <f>IF(Settings!C109&lt;&gt;"",Settings!C109,"")</f>
        <v/>
      </c>
      <c r="AC135" s="36"/>
      <c r="AD135" s="36"/>
      <c r="AE135" s="36"/>
      <c r="AF135" s="36"/>
      <c r="AG135" s="41"/>
    </row>
    <row r="136" spans="1:33" x14ac:dyDescent="0.2">
      <c r="A136" s="14" t="str">
        <f>IF(FILT_M=1,IF(AND(Settings!F110&lt;&gt;"",Settings!F110&lt;&gt;"--"),Settings!F110,""),
IF(FILT_M=2,IF(AND(Settings!H110&lt;&gt;"",Settings!H110&lt;&gt;"--"),Settings!H110,""),
IF(FILT_M=3,IF(AND(Settings!J110&lt;&gt;"",Settings!J110&lt;&gt;"--"),Settings!J110,""),
IF(FILT_M=4,IF(AND(Settings!L110&lt;&gt;"",Settings!L110&lt;&gt;"--"),Settings!L110,""),""))))</f>
        <v/>
      </c>
      <c r="B136" s="243" t="str">
        <f t="shared" ca="1" si="21"/>
        <v/>
      </c>
      <c r="C136" s="243" t="str">
        <f t="shared" ca="1" si="22"/>
        <v/>
      </c>
      <c r="D136" s="143" t="str">
        <f t="shared" ca="1" si="32"/>
        <v/>
      </c>
      <c r="E136" s="144" t="str">
        <f t="shared" ca="1" si="23"/>
        <v/>
      </c>
      <c r="F136" s="144" t="str">
        <f t="shared" ca="1" si="24"/>
        <v/>
      </c>
      <c r="G136" s="145" t="str">
        <f t="shared" ca="1" si="33"/>
        <v/>
      </c>
      <c r="H136" s="214"/>
      <c r="I136" s="44"/>
      <c r="K136" s="209" t="str">
        <f>IF(AND(Settings!C110&lt;&gt;"",Settings!C110&lt;&gt;"--"),Settings!C110,"")</f>
        <v/>
      </c>
      <c r="L136" s="210"/>
      <c r="M136" s="243" t="str">
        <f t="shared" ca="1" si="25"/>
        <v/>
      </c>
      <c r="N136" s="244" t="str">
        <f t="shared" ca="1" si="26"/>
        <v/>
      </c>
      <c r="O136" s="143" t="str">
        <f t="shared" ca="1" si="27"/>
        <v/>
      </c>
      <c r="P136" s="243" t="str">
        <f t="shared" ca="1" si="28"/>
        <v/>
      </c>
      <c r="Q136" s="144" t="str">
        <f t="shared" ca="1" si="29"/>
        <v/>
      </c>
      <c r="R136" s="144" t="str">
        <f t="shared" ca="1" si="30"/>
        <v/>
      </c>
      <c r="S136" s="145" t="str">
        <f t="shared" ca="1" si="31"/>
        <v/>
      </c>
      <c r="Z136" s="157"/>
      <c r="AA136" s="157"/>
      <c r="AB136" s="36" t="str">
        <f>IF(Settings!C110&lt;&gt;"",Settings!C110,"")</f>
        <v/>
      </c>
      <c r="AC136" s="36"/>
      <c r="AD136" s="36"/>
      <c r="AE136" s="36"/>
      <c r="AF136" s="36"/>
      <c r="AG136" s="41"/>
    </row>
    <row r="137" spans="1:33" x14ac:dyDescent="0.2">
      <c r="A137" s="14" t="str">
        <f>IF(FILT_M=1,IF(AND(Settings!F111&lt;&gt;"",Settings!F111&lt;&gt;"--"),Settings!F111,""),
IF(FILT_M=2,IF(AND(Settings!H111&lt;&gt;"",Settings!H111&lt;&gt;"--"),Settings!H111,""),
IF(FILT_M=3,IF(AND(Settings!J111&lt;&gt;"",Settings!J111&lt;&gt;"--"),Settings!J111,""),
IF(FILT_M=4,IF(AND(Settings!L111&lt;&gt;"",Settings!L111&lt;&gt;"--"),Settings!L111,""),""))))</f>
        <v/>
      </c>
      <c r="B137" s="243" t="str">
        <f t="shared" ca="1" si="21"/>
        <v/>
      </c>
      <c r="C137" s="243" t="str">
        <f t="shared" ca="1" si="22"/>
        <v/>
      </c>
      <c r="D137" s="143" t="str">
        <f t="shared" ca="1" si="32"/>
        <v/>
      </c>
      <c r="E137" s="144" t="str">
        <f t="shared" ca="1" si="23"/>
        <v/>
      </c>
      <c r="F137" s="144" t="str">
        <f t="shared" ca="1" si="24"/>
        <v/>
      </c>
      <c r="G137" s="145" t="str">
        <f t="shared" ca="1" si="33"/>
        <v/>
      </c>
      <c r="H137" s="214"/>
      <c r="I137" s="44"/>
      <c r="K137" s="209" t="str">
        <f>IF(AND(Settings!C111&lt;&gt;"",Settings!C111&lt;&gt;"--"),Settings!C111,"")</f>
        <v/>
      </c>
      <c r="L137" s="210"/>
      <c r="M137" s="243" t="str">
        <f t="shared" ca="1" si="25"/>
        <v/>
      </c>
      <c r="N137" s="244" t="str">
        <f t="shared" ca="1" si="26"/>
        <v/>
      </c>
      <c r="O137" s="143" t="str">
        <f t="shared" ca="1" si="27"/>
        <v/>
      </c>
      <c r="P137" s="243" t="str">
        <f t="shared" ca="1" si="28"/>
        <v/>
      </c>
      <c r="Q137" s="144" t="str">
        <f t="shared" ca="1" si="29"/>
        <v/>
      </c>
      <c r="R137" s="144" t="str">
        <f t="shared" ca="1" si="30"/>
        <v/>
      </c>
      <c r="S137" s="145" t="str">
        <f t="shared" ca="1" si="31"/>
        <v/>
      </c>
      <c r="Z137" s="157"/>
      <c r="AA137" s="157"/>
      <c r="AB137" s="36" t="str">
        <f>IF(Settings!C111&lt;&gt;"",Settings!C111,"")</f>
        <v/>
      </c>
      <c r="AC137" s="36"/>
      <c r="AD137" s="36"/>
      <c r="AE137" s="36"/>
      <c r="AF137" s="36"/>
      <c r="AG137" s="41"/>
    </row>
    <row r="138" spans="1:33" x14ac:dyDescent="0.2">
      <c r="A138" s="14" t="str">
        <f>IF(FILT_M=1,IF(AND(Settings!F112&lt;&gt;"",Settings!F112&lt;&gt;"--"),Settings!F112,""),
IF(FILT_M=2,IF(AND(Settings!H112&lt;&gt;"",Settings!H112&lt;&gt;"--"),Settings!H112,""),
IF(FILT_M=3,IF(AND(Settings!J112&lt;&gt;"",Settings!J112&lt;&gt;"--"),Settings!J112,""),
IF(FILT_M=4,IF(AND(Settings!L112&lt;&gt;"",Settings!L112&lt;&gt;"--"),Settings!L112,""),""))))</f>
        <v/>
      </c>
      <c r="B138" s="243" t="str">
        <f t="shared" ca="1" si="21"/>
        <v/>
      </c>
      <c r="C138" s="243" t="str">
        <f t="shared" ca="1" si="22"/>
        <v/>
      </c>
      <c r="D138" s="143" t="str">
        <f t="shared" ca="1" si="32"/>
        <v/>
      </c>
      <c r="E138" s="144" t="str">
        <f t="shared" ca="1" si="23"/>
        <v/>
      </c>
      <c r="F138" s="144" t="str">
        <f t="shared" ca="1" si="24"/>
        <v/>
      </c>
      <c r="G138" s="145" t="str">
        <f t="shared" ca="1" si="33"/>
        <v/>
      </c>
      <c r="H138" s="214"/>
      <c r="I138" s="44"/>
      <c r="K138" s="209" t="str">
        <f>IF(AND(Settings!C112&lt;&gt;"",Settings!C112&lt;&gt;"--"),Settings!C112,"")</f>
        <v/>
      </c>
      <c r="L138" s="210"/>
      <c r="M138" s="243" t="str">
        <f t="shared" ca="1" si="25"/>
        <v/>
      </c>
      <c r="N138" s="244" t="str">
        <f t="shared" ca="1" si="26"/>
        <v/>
      </c>
      <c r="O138" s="143" t="str">
        <f t="shared" ca="1" si="27"/>
        <v/>
      </c>
      <c r="P138" s="243" t="str">
        <f t="shared" ca="1" si="28"/>
        <v/>
      </c>
      <c r="Q138" s="144" t="str">
        <f t="shared" ca="1" si="29"/>
        <v/>
      </c>
      <c r="R138" s="144" t="str">
        <f t="shared" ca="1" si="30"/>
        <v/>
      </c>
      <c r="S138" s="145" t="str">
        <f t="shared" ca="1" si="31"/>
        <v/>
      </c>
      <c r="Z138" s="157"/>
      <c r="AA138" s="157"/>
      <c r="AB138" s="36" t="str">
        <f>IF(Settings!C112&lt;&gt;"",Settings!C112,"")</f>
        <v/>
      </c>
      <c r="AC138" s="36"/>
      <c r="AD138" s="36"/>
      <c r="AE138" s="36"/>
      <c r="AF138" s="36"/>
      <c r="AG138" s="41"/>
    </row>
    <row r="139" spans="1:33" x14ac:dyDescent="0.2">
      <c r="A139" s="14" t="str">
        <f>IF(FILT_M=1,IF(AND(Settings!F113&lt;&gt;"",Settings!F113&lt;&gt;"--"),Settings!F113,""),
IF(FILT_M=2,IF(AND(Settings!H113&lt;&gt;"",Settings!H113&lt;&gt;"--"),Settings!H113,""),
IF(FILT_M=3,IF(AND(Settings!J113&lt;&gt;"",Settings!J113&lt;&gt;"--"),Settings!J113,""),
IF(FILT_M=4,IF(AND(Settings!L113&lt;&gt;"",Settings!L113&lt;&gt;"--"),Settings!L113,""),""))))</f>
        <v/>
      </c>
      <c r="B139" s="243" t="str">
        <f t="shared" ca="1" si="21"/>
        <v/>
      </c>
      <c r="C139" s="243" t="str">
        <f t="shared" ca="1" si="22"/>
        <v/>
      </c>
      <c r="D139" s="143" t="str">
        <f t="shared" ca="1" si="32"/>
        <v/>
      </c>
      <c r="E139" s="144" t="str">
        <f t="shared" ca="1" si="23"/>
        <v/>
      </c>
      <c r="F139" s="144" t="str">
        <f t="shared" ca="1" si="24"/>
        <v/>
      </c>
      <c r="G139" s="145" t="str">
        <f t="shared" ca="1" si="33"/>
        <v/>
      </c>
      <c r="H139" s="214"/>
      <c r="I139" s="44"/>
      <c r="K139" s="209" t="str">
        <f>IF(AND(Settings!C113&lt;&gt;"",Settings!C113&lt;&gt;"--"),Settings!C113,"")</f>
        <v/>
      </c>
      <c r="L139" s="210"/>
      <c r="M139" s="243" t="str">
        <f t="shared" ca="1" si="25"/>
        <v/>
      </c>
      <c r="N139" s="244" t="str">
        <f t="shared" ca="1" si="26"/>
        <v/>
      </c>
      <c r="O139" s="143" t="str">
        <f t="shared" ca="1" si="27"/>
        <v/>
      </c>
      <c r="P139" s="243" t="str">
        <f t="shared" ca="1" si="28"/>
        <v/>
      </c>
      <c r="Q139" s="144" t="str">
        <f t="shared" ca="1" si="29"/>
        <v/>
      </c>
      <c r="R139" s="144" t="str">
        <f t="shared" ca="1" si="30"/>
        <v/>
      </c>
      <c r="S139" s="145" t="str">
        <f t="shared" ca="1" si="31"/>
        <v/>
      </c>
      <c r="Z139" s="157"/>
      <c r="AA139" s="157"/>
      <c r="AB139" s="36" t="str">
        <f>IF(Settings!C113&lt;&gt;"",Settings!C113,"")</f>
        <v/>
      </c>
      <c r="AC139" s="36"/>
      <c r="AD139" s="36"/>
      <c r="AE139" s="36"/>
      <c r="AF139" s="36"/>
      <c r="AG139" s="41"/>
    </row>
    <row r="140" spans="1:33" x14ac:dyDescent="0.2">
      <c r="A140" s="14" t="str">
        <f>IF(FILT_M=1,IF(AND(Settings!F114&lt;&gt;"",Settings!F114&lt;&gt;"--"),Settings!F114,""),
IF(FILT_M=2,IF(AND(Settings!H114&lt;&gt;"",Settings!H114&lt;&gt;"--"),Settings!H114,""),
IF(FILT_M=3,IF(AND(Settings!J114&lt;&gt;"",Settings!J114&lt;&gt;"--"),Settings!J114,""),
IF(FILT_M=4,IF(AND(Settings!L114&lt;&gt;"",Settings!L114&lt;&gt;"--"),Settings!L114,""),""))))</f>
        <v/>
      </c>
      <c r="B140" s="243" t="str">
        <f t="shared" ca="1" si="21"/>
        <v/>
      </c>
      <c r="C140" s="243" t="str">
        <f t="shared" ca="1" si="22"/>
        <v/>
      </c>
      <c r="D140" s="143" t="str">
        <f t="shared" ca="1" si="32"/>
        <v/>
      </c>
      <c r="E140" s="144" t="str">
        <f t="shared" ca="1" si="23"/>
        <v/>
      </c>
      <c r="F140" s="144" t="str">
        <f t="shared" ca="1" si="24"/>
        <v/>
      </c>
      <c r="G140" s="145" t="str">
        <f t="shared" ca="1" si="33"/>
        <v/>
      </c>
      <c r="H140" s="214"/>
      <c r="I140" s="44"/>
      <c r="K140" s="209" t="str">
        <f>IF(AND(Settings!C114&lt;&gt;"",Settings!C114&lt;&gt;"--"),Settings!C114,"")</f>
        <v/>
      </c>
      <c r="L140" s="210"/>
      <c r="M140" s="243" t="str">
        <f t="shared" ca="1" si="25"/>
        <v/>
      </c>
      <c r="N140" s="244" t="str">
        <f t="shared" ca="1" si="26"/>
        <v/>
      </c>
      <c r="O140" s="143" t="str">
        <f t="shared" ca="1" si="27"/>
        <v/>
      </c>
      <c r="P140" s="243" t="str">
        <f t="shared" ca="1" si="28"/>
        <v/>
      </c>
      <c r="Q140" s="144" t="str">
        <f t="shared" ca="1" si="29"/>
        <v/>
      </c>
      <c r="R140" s="144" t="str">
        <f t="shared" ca="1" si="30"/>
        <v/>
      </c>
      <c r="S140" s="145" t="str">
        <f t="shared" ca="1" si="31"/>
        <v/>
      </c>
      <c r="Z140" s="157"/>
      <c r="AA140" s="157"/>
      <c r="AB140" s="36" t="str">
        <f>IF(Settings!C114&lt;&gt;"",Settings!C114,"")</f>
        <v/>
      </c>
      <c r="AC140" s="36"/>
      <c r="AD140" s="36"/>
      <c r="AE140" s="36"/>
      <c r="AF140" s="36"/>
      <c r="AG140" s="41"/>
    </row>
    <row r="141" spans="1:33" x14ac:dyDescent="0.2">
      <c r="A141" s="14" t="str">
        <f>IF(FILT_M=1,IF(AND(Settings!F115&lt;&gt;"",Settings!F115&lt;&gt;"--"),Settings!F115,""),
IF(FILT_M=2,IF(AND(Settings!H115&lt;&gt;"",Settings!H115&lt;&gt;"--"),Settings!H115,""),
IF(FILT_M=3,IF(AND(Settings!J115&lt;&gt;"",Settings!J115&lt;&gt;"--"),Settings!J115,""),
IF(FILT_M=4,IF(AND(Settings!L115&lt;&gt;"",Settings!L115&lt;&gt;"--"),Settings!L115,""),""))))</f>
        <v/>
      </c>
      <c r="B141" s="243" t="str">
        <f t="shared" ca="1" si="21"/>
        <v/>
      </c>
      <c r="C141" s="243" t="str">
        <f t="shared" ca="1" si="22"/>
        <v/>
      </c>
      <c r="D141" s="143" t="str">
        <f t="shared" ca="1" si="32"/>
        <v/>
      </c>
      <c r="E141" s="144" t="str">
        <f t="shared" ca="1" si="23"/>
        <v/>
      </c>
      <c r="F141" s="144" t="str">
        <f t="shared" ca="1" si="24"/>
        <v/>
      </c>
      <c r="G141" s="145" t="str">
        <f t="shared" ca="1" si="33"/>
        <v/>
      </c>
      <c r="H141" s="214"/>
      <c r="I141" s="44"/>
      <c r="K141" s="209" t="str">
        <f>IF(AND(Settings!C115&lt;&gt;"",Settings!C115&lt;&gt;"--"),Settings!C115,"")</f>
        <v/>
      </c>
      <c r="L141" s="210"/>
      <c r="M141" s="243" t="str">
        <f t="shared" ca="1" si="25"/>
        <v/>
      </c>
      <c r="N141" s="244" t="str">
        <f t="shared" ca="1" si="26"/>
        <v/>
      </c>
      <c r="O141" s="143" t="str">
        <f t="shared" ca="1" si="27"/>
        <v/>
      </c>
      <c r="P141" s="243" t="str">
        <f t="shared" ca="1" si="28"/>
        <v/>
      </c>
      <c r="Q141" s="144" t="str">
        <f t="shared" ca="1" si="29"/>
        <v/>
      </c>
      <c r="R141" s="144" t="str">
        <f t="shared" ca="1" si="30"/>
        <v/>
      </c>
      <c r="S141" s="145" t="str">
        <f t="shared" ca="1" si="31"/>
        <v/>
      </c>
      <c r="Z141" s="157"/>
      <c r="AA141" s="157"/>
      <c r="AB141" s="36" t="str">
        <f>IF(Settings!C115&lt;&gt;"",Settings!C115,"")</f>
        <v/>
      </c>
      <c r="AC141" s="36"/>
      <c r="AD141" s="36"/>
      <c r="AE141" s="36"/>
      <c r="AF141" s="36"/>
      <c r="AG141" s="41"/>
    </row>
    <row r="142" spans="1:33" x14ac:dyDescent="0.2">
      <c r="A142" s="14" t="str">
        <f>IF(FILT_M=1,IF(AND(Settings!F116&lt;&gt;"",Settings!F116&lt;&gt;"--"),Settings!F116,""),
IF(FILT_M=2,IF(AND(Settings!H116&lt;&gt;"",Settings!H116&lt;&gt;"--"),Settings!H116,""),
IF(FILT_M=3,IF(AND(Settings!J116&lt;&gt;"",Settings!J116&lt;&gt;"--"),Settings!J116,""),
IF(FILT_M=4,IF(AND(Settings!L116&lt;&gt;"",Settings!L116&lt;&gt;"--"),Settings!L116,""),""))))</f>
        <v/>
      </c>
      <c r="B142" s="243" t="str">
        <f t="shared" ca="1" si="21"/>
        <v/>
      </c>
      <c r="C142" s="243" t="str">
        <f t="shared" ca="1" si="22"/>
        <v/>
      </c>
      <c r="D142" s="143" t="str">
        <f t="shared" ca="1" si="32"/>
        <v/>
      </c>
      <c r="E142" s="144" t="str">
        <f t="shared" ca="1" si="23"/>
        <v/>
      </c>
      <c r="F142" s="144" t="str">
        <f t="shared" ca="1" si="24"/>
        <v/>
      </c>
      <c r="G142" s="145" t="str">
        <f t="shared" ca="1" si="33"/>
        <v/>
      </c>
      <c r="H142" s="214"/>
      <c r="I142" s="44"/>
      <c r="K142" s="209" t="str">
        <f>IF(AND(Settings!C116&lt;&gt;"",Settings!C116&lt;&gt;"--"),Settings!C116,"")</f>
        <v/>
      </c>
      <c r="L142" s="210"/>
      <c r="M142" s="243" t="str">
        <f t="shared" ca="1" si="25"/>
        <v/>
      </c>
      <c r="N142" s="244" t="str">
        <f t="shared" ca="1" si="26"/>
        <v/>
      </c>
      <c r="O142" s="143" t="str">
        <f t="shared" ca="1" si="27"/>
        <v/>
      </c>
      <c r="P142" s="243" t="str">
        <f t="shared" ca="1" si="28"/>
        <v/>
      </c>
      <c r="Q142" s="144" t="str">
        <f t="shared" ca="1" si="29"/>
        <v/>
      </c>
      <c r="R142" s="144" t="str">
        <f t="shared" ca="1" si="30"/>
        <v/>
      </c>
      <c r="S142" s="145" t="str">
        <f t="shared" ca="1" si="31"/>
        <v/>
      </c>
      <c r="Z142" s="157"/>
      <c r="AA142" s="157"/>
      <c r="AB142" s="36" t="str">
        <f>IF(Settings!C116&lt;&gt;"",Settings!C116,"")</f>
        <v/>
      </c>
      <c r="AC142" s="36"/>
      <c r="AD142" s="36"/>
      <c r="AE142" s="36"/>
      <c r="AF142" s="36"/>
      <c r="AG142" s="41"/>
    </row>
    <row r="143" spans="1:33" x14ac:dyDescent="0.2">
      <c r="A143" s="14" t="str">
        <f>IF(FILT_M=1,IF(AND(Settings!F117&lt;&gt;"",Settings!F117&lt;&gt;"--"),Settings!F117,""),
IF(FILT_M=2,IF(AND(Settings!H117&lt;&gt;"",Settings!H117&lt;&gt;"--"),Settings!H117,""),
IF(FILT_M=3,IF(AND(Settings!J117&lt;&gt;"",Settings!J117&lt;&gt;"--"),Settings!J117,""),
IF(FILT_M=4,IF(AND(Settings!L117&lt;&gt;"",Settings!L117&lt;&gt;"--"),Settings!L117,""),""))))</f>
        <v/>
      </c>
      <c r="B143" s="243" t="str">
        <f t="shared" ca="1" si="21"/>
        <v/>
      </c>
      <c r="C143" s="243" t="str">
        <f t="shared" ca="1" si="22"/>
        <v/>
      </c>
      <c r="D143" s="143" t="str">
        <f t="shared" ca="1" si="32"/>
        <v/>
      </c>
      <c r="E143" s="144" t="str">
        <f t="shared" ca="1" si="23"/>
        <v/>
      </c>
      <c r="F143" s="144" t="str">
        <f t="shared" ca="1" si="24"/>
        <v/>
      </c>
      <c r="G143" s="145" t="str">
        <f t="shared" ca="1" si="33"/>
        <v/>
      </c>
      <c r="H143" s="214"/>
      <c r="I143" s="44"/>
      <c r="K143" s="209" t="str">
        <f>IF(AND(Settings!C117&lt;&gt;"",Settings!C117&lt;&gt;"--"),Settings!C117,"")</f>
        <v/>
      </c>
      <c r="L143" s="210"/>
      <c r="M143" s="243" t="str">
        <f t="shared" ca="1" si="25"/>
        <v/>
      </c>
      <c r="N143" s="244" t="str">
        <f t="shared" ca="1" si="26"/>
        <v/>
      </c>
      <c r="O143" s="143" t="str">
        <f t="shared" ca="1" si="27"/>
        <v/>
      </c>
      <c r="P143" s="243" t="str">
        <f t="shared" ca="1" si="28"/>
        <v/>
      </c>
      <c r="Q143" s="144" t="str">
        <f t="shared" ca="1" si="29"/>
        <v/>
      </c>
      <c r="R143" s="144" t="str">
        <f t="shared" ca="1" si="30"/>
        <v/>
      </c>
      <c r="S143" s="145" t="str">
        <f t="shared" ca="1" si="31"/>
        <v/>
      </c>
      <c r="Z143" s="157"/>
      <c r="AA143" s="157"/>
      <c r="AB143" s="36" t="str">
        <f>IF(Settings!C117&lt;&gt;"",Settings!C117,"")</f>
        <v/>
      </c>
      <c r="AC143" s="36"/>
      <c r="AD143" s="36"/>
      <c r="AE143" s="36"/>
      <c r="AF143" s="36"/>
      <c r="AG143" s="41"/>
    </row>
    <row r="144" spans="1:33" x14ac:dyDescent="0.2">
      <c r="A144" s="14" t="str">
        <f>IF(FILT_M=1,IF(AND(Settings!F118&lt;&gt;"",Settings!F118&lt;&gt;"--"),Settings!F118,""),
IF(FILT_M=2,IF(AND(Settings!H118&lt;&gt;"",Settings!H118&lt;&gt;"--"),Settings!H118,""),
IF(FILT_M=3,IF(AND(Settings!J118&lt;&gt;"",Settings!J118&lt;&gt;"--"),Settings!J118,""),
IF(FILT_M=4,IF(AND(Settings!L118&lt;&gt;"",Settings!L118&lt;&gt;"--"),Settings!L118,""),""))))</f>
        <v/>
      </c>
      <c r="B144" s="243" t="str">
        <f t="shared" ca="1" si="21"/>
        <v/>
      </c>
      <c r="C144" s="243" t="str">
        <f t="shared" ca="1" si="22"/>
        <v/>
      </c>
      <c r="D144" s="143" t="str">
        <f t="shared" ca="1" si="32"/>
        <v/>
      </c>
      <c r="E144" s="144" t="str">
        <f t="shared" ca="1" si="23"/>
        <v/>
      </c>
      <c r="F144" s="144" t="str">
        <f t="shared" ca="1" si="24"/>
        <v/>
      </c>
      <c r="G144" s="145" t="str">
        <f t="shared" ca="1" si="33"/>
        <v/>
      </c>
      <c r="H144" s="214"/>
      <c r="I144" s="44"/>
      <c r="K144" s="209" t="str">
        <f>IF(AND(Settings!C118&lt;&gt;"",Settings!C118&lt;&gt;"--"),Settings!C118,"")</f>
        <v/>
      </c>
      <c r="L144" s="210"/>
      <c r="M144" s="243" t="str">
        <f t="shared" ca="1" si="25"/>
        <v/>
      </c>
      <c r="N144" s="244" t="str">
        <f t="shared" ca="1" si="26"/>
        <v/>
      </c>
      <c r="O144" s="143" t="str">
        <f t="shared" ca="1" si="27"/>
        <v/>
      </c>
      <c r="P144" s="243" t="str">
        <f t="shared" ca="1" si="28"/>
        <v/>
      </c>
      <c r="Q144" s="144" t="str">
        <f t="shared" ca="1" si="29"/>
        <v/>
      </c>
      <c r="R144" s="144" t="str">
        <f t="shared" ca="1" si="30"/>
        <v/>
      </c>
      <c r="S144" s="145" t="str">
        <f t="shared" ca="1" si="31"/>
        <v/>
      </c>
      <c r="Z144" s="157"/>
      <c r="AA144" s="157"/>
      <c r="AB144" s="36" t="str">
        <f>IF(Settings!C118&lt;&gt;"",Settings!C118,"")</f>
        <v/>
      </c>
      <c r="AC144" s="36"/>
      <c r="AD144" s="36"/>
      <c r="AE144" s="36"/>
      <c r="AF144" s="36"/>
      <c r="AG144" s="41"/>
    </row>
    <row r="145" spans="1:33" x14ac:dyDescent="0.2">
      <c r="A145" s="14" t="str">
        <f>IF(FILT_M=1,IF(AND(Settings!F119&lt;&gt;"",Settings!F119&lt;&gt;"--"),Settings!F119,""),
IF(FILT_M=2,IF(AND(Settings!H119&lt;&gt;"",Settings!H119&lt;&gt;"--"),Settings!H119,""),
IF(FILT_M=3,IF(AND(Settings!J119&lt;&gt;"",Settings!J119&lt;&gt;"--"),Settings!J119,""),
IF(FILT_M=4,IF(AND(Settings!L119&lt;&gt;"",Settings!L119&lt;&gt;"--"),Settings!L119,""),""))))</f>
        <v/>
      </c>
      <c r="B145" s="243" t="str">
        <f t="shared" ca="1" si="21"/>
        <v/>
      </c>
      <c r="C145" s="243" t="str">
        <f t="shared" ca="1" si="22"/>
        <v/>
      </c>
      <c r="D145" s="143" t="str">
        <f t="shared" ca="1" si="32"/>
        <v/>
      </c>
      <c r="E145" s="144" t="str">
        <f t="shared" ca="1" si="23"/>
        <v/>
      </c>
      <c r="F145" s="144" t="str">
        <f t="shared" ca="1" si="24"/>
        <v/>
      </c>
      <c r="G145" s="145" t="str">
        <f t="shared" ca="1" si="33"/>
        <v/>
      </c>
      <c r="H145" s="214"/>
      <c r="I145" s="44"/>
      <c r="K145" s="209" t="str">
        <f>IF(AND(Settings!C119&lt;&gt;"",Settings!C119&lt;&gt;"--"),Settings!C119,"")</f>
        <v/>
      </c>
      <c r="L145" s="210"/>
      <c r="M145" s="243" t="str">
        <f t="shared" ca="1" si="25"/>
        <v/>
      </c>
      <c r="N145" s="244" t="str">
        <f t="shared" ca="1" si="26"/>
        <v/>
      </c>
      <c r="O145" s="143" t="str">
        <f t="shared" ca="1" si="27"/>
        <v/>
      </c>
      <c r="P145" s="243" t="str">
        <f t="shared" ca="1" si="28"/>
        <v/>
      </c>
      <c r="Q145" s="144" t="str">
        <f t="shared" ca="1" si="29"/>
        <v/>
      </c>
      <c r="R145" s="144" t="str">
        <f t="shared" ca="1" si="30"/>
        <v/>
      </c>
      <c r="S145" s="145" t="str">
        <f t="shared" ca="1" si="31"/>
        <v/>
      </c>
      <c r="Z145" s="157"/>
      <c r="AA145" s="157"/>
      <c r="AB145" s="36" t="str">
        <f>IF(Settings!C119&lt;&gt;"",Settings!C119,"")</f>
        <v/>
      </c>
      <c r="AC145" s="36"/>
      <c r="AD145" s="36"/>
      <c r="AE145" s="36"/>
      <c r="AF145" s="36"/>
      <c r="AG145" s="41"/>
    </row>
    <row r="146" spans="1:33" x14ac:dyDescent="0.2">
      <c r="A146" s="14" t="str">
        <f>IF(FILT_M=1,IF(AND(Settings!F120&lt;&gt;"",Settings!F120&lt;&gt;"--"),Settings!F120,""),
IF(FILT_M=2,IF(AND(Settings!H120&lt;&gt;"",Settings!H120&lt;&gt;"--"),Settings!H120,""),
IF(FILT_M=3,IF(AND(Settings!J120&lt;&gt;"",Settings!J120&lt;&gt;"--"),Settings!J120,""),
IF(FILT_M=4,IF(AND(Settings!L120&lt;&gt;"",Settings!L120&lt;&gt;"--"),Settings!L120,""),""))))</f>
        <v/>
      </c>
      <c r="B146" s="243" t="str">
        <f t="shared" ca="1" si="21"/>
        <v/>
      </c>
      <c r="C146" s="243" t="str">
        <f t="shared" ca="1" si="22"/>
        <v/>
      </c>
      <c r="D146" s="143" t="str">
        <f t="shared" ca="1" si="32"/>
        <v/>
      </c>
      <c r="E146" s="144" t="str">
        <f t="shared" ca="1" si="23"/>
        <v/>
      </c>
      <c r="F146" s="144" t="str">
        <f t="shared" ca="1" si="24"/>
        <v/>
      </c>
      <c r="G146" s="145" t="str">
        <f t="shared" ca="1" si="33"/>
        <v/>
      </c>
      <c r="H146" s="214"/>
      <c r="I146" s="44"/>
      <c r="K146" s="209" t="str">
        <f>IF(AND(Settings!C120&lt;&gt;"",Settings!C120&lt;&gt;"--"),Settings!C120,"")</f>
        <v/>
      </c>
      <c r="L146" s="210"/>
      <c r="M146" s="243" t="str">
        <f t="shared" ca="1" si="25"/>
        <v/>
      </c>
      <c r="N146" s="244" t="str">
        <f t="shared" ca="1" si="26"/>
        <v/>
      </c>
      <c r="O146" s="143" t="str">
        <f t="shared" ca="1" si="27"/>
        <v/>
      </c>
      <c r="P146" s="243" t="str">
        <f t="shared" ca="1" si="28"/>
        <v/>
      </c>
      <c r="Q146" s="144" t="str">
        <f t="shared" ca="1" si="29"/>
        <v/>
      </c>
      <c r="R146" s="144" t="str">
        <f t="shared" ca="1" si="30"/>
        <v/>
      </c>
      <c r="S146" s="145" t="str">
        <f t="shared" ca="1" si="31"/>
        <v/>
      </c>
      <c r="Z146" s="157"/>
      <c r="AA146" s="157"/>
      <c r="AB146" s="36" t="str">
        <f>IF(Settings!C120&lt;&gt;"",Settings!C120,"")</f>
        <v/>
      </c>
      <c r="AC146" s="36"/>
      <c r="AD146" s="36"/>
      <c r="AE146" s="36"/>
      <c r="AF146" s="36"/>
      <c r="AG146" s="41"/>
    </row>
    <row r="147" spans="1:33" x14ac:dyDescent="0.2">
      <c r="A147" s="14" t="str">
        <f>IF(FILT_M=1,IF(AND(Settings!F121&lt;&gt;"",Settings!F121&lt;&gt;"--"),Settings!F121,""),
IF(FILT_M=2,IF(AND(Settings!H121&lt;&gt;"",Settings!H121&lt;&gt;"--"),Settings!H121,""),
IF(FILT_M=3,IF(AND(Settings!J121&lt;&gt;"",Settings!J121&lt;&gt;"--"),Settings!J121,""),
IF(FILT_M=4,IF(AND(Settings!L121&lt;&gt;"",Settings!L121&lt;&gt;"--"),Settings!L121,""),""))))</f>
        <v/>
      </c>
      <c r="B147" s="243" t="str">
        <f t="shared" ca="1" si="21"/>
        <v/>
      </c>
      <c r="C147" s="243" t="str">
        <f t="shared" ca="1" si="22"/>
        <v/>
      </c>
      <c r="D147" s="143" t="str">
        <f t="shared" ca="1" si="32"/>
        <v/>
      </c>
      <c r="E147" s="144" t="str">
        <f t="shared" ca="1" si="23"/>
        <v/>
      </c>
      <c r="F147" s="144" t="str">
        <f t="shared" ca="1" si="24"/>
        <v/>
      </c>
      <c r="G147" s="145" t="str">
        <f t="shared" ca="1" si="33"/>
        <v/>
      </c>
      <c r="H147" s="214"/>
      <c r="I147" s="44"/>
      <c r="K147" s="209" t="str">
        <f>IF(AND(Settings!C121&lt;&gt;"",Settings!C121&lt;&gt;"--"),Settings!C121,"")</f>
        <v/>
      </c>
      <c r="L147" s="210"/>
      <c r="M147" s="243" t="str">
        <f t="shared" ca="1" si="25"/>
        <v/>
      </c>
      <c r="N147" s="244" t="str">
        <f t="shared" ca="1" si="26"/>
        <v/>
      </c>
      <c r="O147" s="143" t="str">
        <f t="shared" ca="1" si="27"/>
        <v/>
      </c>
      <c r="P147" s="243" t="str">
        <f t="shared" ca="1" si="28"/>
        <v/>
      </c>
      <c r="Q147" s="144" t="str">
        <f t="shared" ca="1" si="29"/>
        <v/>
      </c>
      <c r="R147" s="144" t="str">
        <f t="shared" ca="1" si="30"/>
        <v/>
      </c>
      <c r="S147" s="145" t="str">
        <f t="shared" ca="1" si="31"/>
        <v/>
      </c>
      <c r="Z147" s="157"/>
      <c r="AA147" s="157"/>
      <c r="AB147" s="36" t="str">
        <f>IF(Settings!C121&lt;&gt;"",Settings!C121,"")</f>
        <v/>
      </c>
      <c r="AC147" s="36"/>
      <c r="AD147" s="36"/>
      <c r="AE147" s="36"/>
      <c r="AF147" s="36"/>
      <c r="AG147" s="41"/>
    </row>
    <row r="148" spans="1:33" x14ac:dyDescent="0.2">
      <c r="A148" s="14" t="str">
        <f>IF(FILT_M=1,IF(AND(Settings!F122&lt;&gt;"",Settings!F122&lt;&gt;"--"),Settings!F122,""),
IF(FILT_M=2,IF(AND(Settings!H122&lt;&gt;"",Settings!H122&lt;&gt;"--"),Settings!H122,""),
IF(FILT_M=3,IF(AND(Settings!J122&lt;&gt;"",Settings!J122&lt;&gt;"--"),Settings!J122,""),
IF(FILT_M=4,IF(AND(Settings!L122&lt;&gt;"",Settings!L122&lt;&gt;"--"),Settings!L122,""),""))))</f>
        <v/>
      </c>
      <c r="B148" s="243" t="str">
        <f t="shared" ca="1" si="21"/>
        <v/>
      </c>
      <c r="C148" s="243" t="str">
        <f t="shared" ca="1" si="22"/>
        <v/>
      </c>
      <c r="D148" s="143" t="str">
        <f t="shared" ca="1" si="32"/>
        <v/>
      </c>
      <c r="E148" s="144" t="str">
        <f t="shared" ca="1" si="23"/>
        <v/>
      </c>
      <c r="F148" s="144" t="str">
        <f t="shared" ca="1" si="24"/>
        <v/>
      </c>
      <c r="G148" s="145" t="str">
        <f t="shared" ca="1" si="33"/>
        <v/>
      </c>
      <c r="H148" s="214"/>
      <c r="I148" s="44"/>
      <c r="K148" s="209" t="str">
        <f>IF(AND(Settings!C122&lt;&gt;"",Settings!C122&lt;&gt;"--"),Settings!C122,"")</f>
        <v/>
      </c>
      <c r="L148" s="210"/>
      <c r="M148" s="243" t="str">
        <f t="shared" ca="1" si="25"/>
        <v/>
      </c>
      <c r="N148" s="244" t="str">
        <f t="shared" ca="1" si="26"/>
        <v/>
      </c>
      <c r="O148" s="143" t="str">
        <f t="shared" ca="1" si="27"/>
        <v/>
      </c>
      <c r="P148" s="243" t="str">
        <f t="shared" ca="1" si="28"/>
        <v/>
      </c>
      <c r="Q148" s="144" t="str">
        <f t="shared" ca="1" si="29"/>
        <v/>
      </c>
      <c r="R148" s="144" t="str">
        <f t="shared" ca="1" si="30"/>
        <v/>
      </c>
      <c r="S148" s="145" t="str">
        <f t="shared" ca="1" si="31"/>
        <v/>
      </c>
      <c r="Z148" s="157"/>
      <c r="AA148" s="157"/>
      <c r="AB148" s="36" t="str">
        <f>IF(Settings!C122&lt;&gt;"",Settings!C122,"")</f>
        <v/>
      </c>
      <c r="AC148" s="36"/>
      <c r="AD148" s="36"/>
      <c r="AE148" s="36"/>
      <c r="AF148" s="36"/>
      <c r="AG148" s="41"/>
    </row>
    <row r="149" spans="1:33" x14ac:dyDescent="0.2">
      <c r="A149" s="14" t="str">
        <f>IF(FILT_M=1,IF(AND(Settings!F123&lt;&gt;"",Settings!F123&lt;&gt;"--"),Settings!F123,""),
IF(FILT_M=2,IF(AND(Settings!H123&lt;&gt;"",Settings!H123&lt;&gt;"--"),Settings!H123,""),
IF(FILT_M=3,IF(AND(Settings!J123&lt;&gt;"",Settings!J123&lt;&gt;"--"),Settings!J123,""),
IF(FILT_M=4,IF(AND(Settings!L123&lt;&gt;"",Settings!L123&lt;&gt;"--"),Settings!L123,""),""))))</f>
        <v/>
      </c>
      <c r="B149" s="243" t="str">
        <f t="shared" ca="1" si="21"/>
        <v/>
      </c>
      <c r="C149" s="243" t="str">
        <f t="shared" ca="1" si="22"/>
        <v/>
      </c>
      <c r="D149" s="143" t="str">
        <f t="shared" ca="1" si="32"/>
        <v/>
      </c>
      <c r="E149" s="144" t="str">
        <f t="shared" ca="1" si="23"/>
        <v/>
      </c>
      <c r="F149" s="144" t="str">
        <f t="shared" ca="1" si="24"/>
        <v/>
      </c>
      <c r="G149" s="145" t="str">
        <f t="shared" ca="1" si="33"/>
        <v/>
      </c>
      <c r="H149" s="214"/>
      <c r="I149" s="44"/>
      <c r="K149" s="209" t="str">
        <f>IF(AND(Settings!C123&lt;&gt;"",Settings!C123&lt;&gt;"--"),Settings!C123,"")</f>
        <v/>
      </c>
      <c r="L149" s="210"/>
      <c r="M149" s="243" t="str">
        <f t="shared" ca="1" si="25"/>
        <v/>
      </c>
      <c r="N149" s="244" t="str">
        <f t="shared" ca="1" si="26"/>
        <v/>
      </c>
      <c r="O149" s="143" t="str">
        <f t="shared" ca="1" si="27"/>
        <v/>
      </c>
      <c r="P149" s="243" t="str">
        <f t="shared" ca="1" si="28"/>
        <v/>
      </c>
      <c r="Q149" s="144" t="str">
        <f t="shared" ca="1" si="29"/>
        <v/>
      </c>
      <c r="R149" s="144" t="str">
        <f t="shared" ca="1" si="30"/>
        <v/>
      </c>
      <c r="S149" s="145" t="str">
        <f t="shared" ca="1" si="31"/>
        <v/>
      </c>
      <c r="Z149" s="157"/>
      <c r="AA149" s="157"/>
      <c r="AB149" s="36" t="str">
        <f>IF(Settings!C123&lt;&gt;"",Settings!C123,"")</f>
        <v/>
      </c>
      <c r="AC149" s="36"/>
      <c r="AD149" s="36"/>
      <c r="AE149" s="36"/>
      <c r="AF149" s="36"/>
      <c r="AG149" s="41"/>
    </row>
    <row r="150" spans="1:33" x14ac:dyDescent="0.2">
      <c r="A150" s="14" t="str">
        <f>IF(FILT_M=1,IF(AND(Settings!F124&lt;&gt;"",Settings!F124&lt;&gt;"--"),Settings!F124,""),
IF(FILT_M=2,IF(AND(Settings!H124&lt;&gt;"",Settings!H124&lt;&gt;"--"),Settings!H124,""),
IF(FILT_M=3,IF(AND(Settings!J124&lt;&gt;"",Settings!J124&lt;&gt;"--"),Settings!J124,""),
IF(FILT_M=4,IF(AND(Settings!L124&lt;&gt;"",Settings!L124&lt;&gt;"--"),Settings!L124,""),""))))</f>
        <v/>
      </c>
      <c r="B150" s="243" t="str">
        <f t="shared" ca="1" si="21"/>
        <v/>
      </c>
      <c r="C150" s="243" t="str">
        <f t="shared" ca="1" si="22"/>
        <v/>
      </c>
      <c r="D150" s="143" t="str">
        <f t="shared" ca="1" si="32"/>
        <v/>
      </c>
      <c r="E150" s="144" t="str">
        <f t="shared" ca="1" si="23"/>
        <v/>
      </c>
      <c r="F150" s="144" t="str">
        <f t="shared" ca="1" si="24"/>
        <v/>
      </c>
      <c r="G150" s="145" t="str">
        <f t="shared" ca="1" si="33"/>
        <v/>
      </c>
      <c r="H150" s="214"/>
      <c r="I150" s="44"/>
      <c r="K150" s="209" t="str">
        <f>IF(AND(Settings!C124&lt;&gt;"",Settings!C124&lt;&gt;"--"),Settings!C124,"")</f>
        <v/>
      </c>
      <c r="L150" s="210"/>
      <c r="M150" s="243" t="str">
        <f t="shared" ca="1" si="25"/>
        <v/>
      </c>
      <c r="N150" s="244" t="str">
        <f t="shared" ca="1" si="26"/>
        <v/>
      </c>
      <c r="O150" s="143" t="str">
        <f t="shared" ca="1" si="27"/>
        <v/>
      </c>
      <c r="P150" s="243" t="str">
        <f t="shared" ca="1" si="28"/>
        <v/>
      </c>
      <c r="Q150" s="144" t="str">
        <f t="shared" ca="1" si="29"/>
        <v/>
      </c>
      <c r="R150" s="144" t="str">
        <f t="shared" ca="1" si="30"/>
        <v/>
      </c>
      <c r="S150" s="145" t="str">
        <f t="shared" ca="1" si="31"/>
        <v/>
      </c>
      <c r="Z150" s="157"/>
      <c r="AA150" s="157"/>
      <c r="AB150" s="36" t="str">
        <f>IF(Settings!C124&lt;&gt;"",Settings!C124,"")</f>
        <v/>
      </c>
      <c r="AC150" s="36"/>
      <c r="AD150" s="36"/>
      <c r="AE150" s="36"/>
      <c r="AF150" s="36"/>
      <c r="AG150" s="41"/>
    </row>
    <row r="151" spans="1:33" x14ac:dyDescent="0.2">
      <c r="A151" s="14" t="str">
        <f>IF(FILT_M=1,IF(AND(Settings!F125&lt;&gt;"",Settings!F125&lt;&gt;"--"),Settings!F125,""),
IF(FILT_M=2,IF(AND(Settings!H125&lt;&gt;"",Settings!H125&lt;&gt;"--"),Settings!H125,""),
IF(FILT_M=3,IF(AND(Settings!J125&lt;&gt;"",Settings!J125&lt;&gt;"--"),Settings!J125,""),
IF(FILT_M=4,IF(AND(Settings!L125&lt;&gt;"",Settings!L125&lt;&gt;"--"),Settings!L125,""),""))))</f>
        <v/>
      </c>
      <c r="B151" s="243" t="str">
        <f t="shared" ca="1" si="21"/>
        <v/>
      </c>
      <c r="C151" s="243" t="str">
        <f t="shared" ca="1" si="22"/>
        <v/>
      </c>
      <c r="D151" s="143" t="str">
        <f t="shared" ca="1" si="32"/>
        <v/>
      </c>
      <c r="E151" s="144" t="str">
        <f t="shared" ca="1" si="23"/>
        <v/>
      </c>
      <c r="F151" s="144" t="str">
        <f t="shared" ca="1" si="24"/>
        <v/>
      </c>
      <c r="G151" s="145" t="str">
        <f t="shared" ca="1" si="33"/>
        <v/>
      </c>
      <c r="H151" s="214"/>
      <c r="I151" s="44"/>
      <c r="K151" s="209" t="str">
        <f>IF(AND(Settings!C125&lt;&gt;"",Settings!C125&lt;&gt;"--"),Settings!C125,"")</f>
        <v/>
      </c>
      <c r="L151" s="210"/>
      <c r="M151" s="243" t="str">
        <f t="shared" ca="1" si="25"/>
        <v/>
      </c>
      <c r="N151" s="244" t="str">
        <f t="shared" ca="1" si="26"/>
        <v/>
      </c>
      <c r="O151" s="143" t="str">
        <f t="shared" ca="1" si="27"/>
        <v/>
      </c>
      <c r="P151" s="243" t="str">
        <f t="shared" ca="1" si="28"/>
        <v/>
      </c>
      <c r="Q151" s="144" t="str">
        <f t="shared" ca="1" si="29"/>
        <v/>
      </c>
      <c r="R151" s="144" t="str">
        <f t="shared" ca="1" si="30"/>
        <v/>
      </c>
      <c r="S151" s="145" t="str">
        <f t="shared" ca="1" si="31"/>
        <v/>
      </c>
      <c r="Z151" s="157"/>
      <c r="AA151" s="157"/>
      <c r="AB151" s="36" t="str">
        <f>IF(Settings!C125&lt;&gt;"",Settings!C125,"")</f>
        <v/>
      </c>
      <c r="AC151" s="36"/>
      <c r="AD151" s="36"/>
      <c r="AE151" s="36"/>
      <c r="AF151" s="36"/>
      <c r="AG151" s="41"/>
    </row>
    <row r="152" spans="1:33" x14ac:dyDescent="0.2">
      <c r="A152" s="14" t="str">
        <f>IF(FILT_M=1,IF(AND(Settings!F126&lt;&gt;"",Settings!F126&lt;&gt;"--"),Settings!F126,""),
IF(FILT_M=2,IF(AND(Settings!H126&lt;&gt;"",Settings!H126&lt;&gt;"--"),Settings!H126,""),
IF(FILT_M=3,IF(AND(Settings!J126&lt;&gt;"",Settings!J126&lt;&gt;"--"),Settings!J126,""),
IF(FILT_M=4,IF(AND(Settings!L126&lt;&gt;"",Settings!L126&lt;&gt;"--"),Settings!L126,""),""))))</f>
        <v/>
      </c>
      <c r="B152" s="243" t="str">
        <f t="shared" ca="1" si="21"/>
        <v/>
      </c>
      <c r="C152" s="243" t="str">
        <f t="shared" ca="1" si="22"/>
        <v/>
      </c>
      <c r="D152" s="143" t="str">
        <f t="shared" ca="1" si="32"/>
        <v/>
      </c>
      <c r="E152" s="144" t="str">
        <f t="shared" ca="1" si="23"/>
        <v/>
      </c>
      <c r="F152" s="144" t="str">
        <f t="shared" ca="1" si="24"/>
        <v/>
      </c>
      <c r="G152" s="145" t="str">
        <f t="shared" ca="1" si="33"/>
        <v/>
      </c>
      <c r="H152" s="214"/>
      <c r="I152" s="44"/>
      <c r="K152" s="209" t="str">
        <f>IF(AND(Settings!C126&lt;&gt;"",Settings!C126&lt;&gt;"--"),Settings!C126,"")</f>
        <v/>
      </c>
      <c r="L152" s="210"/>
      <c r="M152" s="243" t="str">
        <f t="shared" ca="1" si="25"/>
        <v/>
      </c>
      <c r="N152" s="244" t="str">
        <f t="shared" ca="1" si="26"/>
        <v/>
      </c>
      <c r="O152" s="143" t="str">
        <f t="shared" ca="1" si="27"/>
        <v/>
      </c>
      <c r="P152" s="243" t="str">
        <f t="shared" ca="1" si="28"/>
        <v/>
      </c>
      <c r="Q152" s="144" t="str">
        <f t="shared" ca="1" si="29"/>
        <v/>
      </c>
      <c r="R152" s="144" t="str">
        <f t="shared" ca="1" si="30"/>
        <v/>
      </c>
      <c r="S152" s="145" t="str">
        <f t="shared" ca="1" si="31"/>
        <v/>
      </c>
      <c r="Z152" s="157"/>
      <c r="AA152" s="157"/>
      <c r="AB152" s="36" t="str">
        <f>IF(Settings!C126&lt;&gt;"",Settings!C126,"")</f>
        <v/>
      </c>
      <c r="AC152" s="36"/>
      <c r="AD152" s="36"/>
      <c r="AE152" s="36"/>
      <c r="AF152" s="36"/>
      <c r="AG152" s="41"/>
    </row>
    <row r="153" spans="1:33" x14ac:dyDescent="0.2">
      <c r="A153" s="14" t="str">
        <f>IF(FILT_M=1,IF(AND(Settings!F127&lt;&gt;"",Settings!F127&lt;&gt;"--"),Settings!F127,""),
IF(FILT_M=2,IF(AND(Settings!H127&lt;&gt;"",Settings!H127&lt;&gt;"--"),Settings!H127,""),
IF(FILT_M=3,IF(AND(Settings!J127&lt;&gt;"",Settings!J127&lt;&gt;"--"),Settings!J127,""),
IF(FILT_M=4,IF(AND(Settings!L127&lt;&gt;"",Settings!L127&lt;&gt;"--"),Settings!L127,""),""))))</f>
        <v/>
      </c>
      <c r="B153" s="243" t="str">
        <f t="shared" ca="1" si="21"/>
        <v/>
      </c>
      <c r="C153" s="243" t="str">
        <f t="shared" ca="1" si="22"/>
        <v/>
      </c>
      <c r="D153" s="143" t="str">
        <f t="shared" ca="1" si="32"/>
        <v/>
      </c>
      <c r="E153" s="144" t="str">
        <f t="shared" ca="1" si="23"/>
        <v/>
      </c>
      <c r="F153" s="144" t="str">
        <f t="shared" ca="1" si="24"/>
        <v/>
      </c>
      <c r="G153" s="145" t="str">
        <f t="shared" ca="1" si="33"/>
        <v/>
      </c>
      <c r="H153" s="214"/>
      <c r="I153" s="44"/>
      <c r="K153" s="209" t="str">
        <f>IF(AND(Settings!C127&lt;&gt;"",Settings!C127&lt;&gt;"--"),Settings!C127,"")</f>
        <v/>
      </c>
      <c r="L153" s="210"/>
      <c r="M153" s="243" t="str">
        <f t="shared" ca="1" si="25"/>
        <v/>
      </c>
      <c r="N153" s="244" t="str">
        <f t="shared" ca="1" si="26"/>
        <v/>
      </c>
      <c r="O153" s="143" t="str">
        <f t="shared" ca="1" si="27"/>
        <v/>
      </c>
      <c r="P153" s="243" t="str">
        <f t="shared" ca="1" si="28"/>
        <v/>
      </c>
      <c r="Q153" s="144" t="str">
        <f t="shared" ca="1" si="29"/>
        <v/>
      </c>
      <c r="R153" s="144" t="str">
        <f t="shared" ca="1" si="30"/>
        <v/>
      </c>
      <c r="S153" s="145" t="str">
        <f t="shared" ca="1" si="31"/>
        <v/>
      </c>
      <c r="Z153" s="157"/>
      <c r="AA153" s="157"/>
      <c r="AB153" s="36" t="str">
        <f>IF(Settings!C127&lt;&gt;"",Settings!C127,"")</f>
        <v/>
      </c>
      <c r="AC153" s="36"/>
      <c r="AD153" s="36"/>
      <c r="AE153" s="36"/>
      <c r="AF153" s="36"/>
      <c r="AG153" s="41"/>
    </row>
    <row r="154" spans="1:33" x14ac:dyDescent="0.2">
      <c r="A154" s="14" t="str">
        <f>IF(FILT_M=1,IF(AND(Settings!F128&lt;&gt;"",Settings!F128&lt;&gt;"--"),Settings!F128,""),
IF(FILT_M=2,IF(AND(Settings!H128&lt;&gt;"",Settings!H128&lt;&gt;"--"),Settings!H128,""),
IF(FILT_M=3,IF(AND(Settings!J128&lt;&gt;"",Settings!J128&lt;&gt;"--"),Settings!J128,""),
IF(FILT_M=4,IF(AND(Settings!L128&lt;&gt;"",Settings!L128&lt;&gt;"--"),Settings!L128,""),""))))</f>
        <v/>
      </c>
      <c r="B154" s="243" t="str">
        <f t="shared" ca="1" si="21"/>
        <v/>
      </c>
      <c r="C154" s="243" t="str">
        <f t="shared" ca="1" si="22"/>
        <v/>
      </c>
      <c r="D154" s="143" t="str">
        <f t="shared" ca="1" si="32"/>
        <v/>
      </c>
      <c r="E154" s="144" t="str">
        <f t="shared" ca="1" si="23"/>
        <v/>
      </c>
      <c r="F154" s="144" t="str">
        <f t="shared" ca="1" si="24"/>
        <v/>
      </c>
      <c r="G154" s="145" t="str">
        <f t="shared" ca="1" si="33"/>
        <v/>
      </c>
      <c r="H154" s="214"/>
      <c r="I154" s="44"/>
      <c r="K154" s="209" t="str">
        <f>IF(AND(Settings!C128&lt;&gt;"",Settings!C128&lt;&gt;"--"),Settings!C128,"")</f>
        <v/>
      </c>
      <c r="L154" s="210"/>
      <c r="M154" s="243" t="str">
        <f t="shared" ca="1" si="25"/>
        <v/>
      </c>
      <c r="N154" s="244" t="str">
        <f t="shared" ca="1" si="26"/>
        <v/>
      </c>
      <c r="O154" s="143" t="str">
        <f t="shared" ca="1" si="27"/>
        <v/>
      </c>
      <c r="P154" s="243" t="str">
        <f t="shared" ca="1" si="28"/>
        <v/>
      </c>
      <c r="Q154" s="144" t="str">
        <f t="shared" ca="1" si="29"/>
        <v/>
      </c>
      <c r="R154" s="144" t="str">
        <f t="shared" ca="1" si="30"/>
        <v/>
      </c>
      <c r="S154" s="145" t="str">
        <f t="shared" ca="1" si="31"/>
        <v/>
      </c>
      <c r="Z154" s="157"/>
      <c r="AA154" s="157"/>
      <c r="AB154" s="36" t="str">
        <f>IF(Settings!C128&lt;&gt;"",Settings!C128,"")</f>
        <v/>
      </c>
      <c r="AC154" s="36"/>
      <c r="AD154" s="36"/>
      <c r="AE154" s="36"/>
      <c r="AF154" s="36"/>
      <c r="AG154" s="41"/>
    </row>
    <row r="155" spans="1:33" x14ac:dyDescent="0.2">
      <c r="A155" s="14" t="str">
        <f>IF(FILT_M=1,IF(AND(Settings!F129&lt;&gt;"",Settings!F129&lt;&gt;"--"),Settings!F129,""),
IF(FILT_M=2,IF(AND(Settings!H129&lt;&gt;"",Settings!H129&lt;&gt;"--"),Settings!H129,""),
IF(FILT_M=3,IF(AND(Settings!J129&lt;&gt;"",Settings!J129&lt;&gt;"--"),Settings!J129,""),
IF(FILT_M=4,IF(AND(Settings!L129&lt;&gt;"",Settings!L129&lt;&gt;"--"),Settings!L129,""),""))))</f>
        <v/>
      </c>
      <c r="B155" s="243" t="str">
        <f t="shared" ca="1" si="21"/>
        <v/>
      </c>
      <c r="C155" s="243" t="str">
        <f t="shared" ca="1" si="22"/>
        <v/>
      </c>
      <c r="D155" s="143" t="str">
        <f t="shared" ca="1" si="32"/>
        <v/>
      </c>
      <c r="E155" s="144" t="str">
        <f t="shared" ca="1" si="23"/>
        <v/>
      </c>
      <c r="F155" s="144" t="str">
        <f t="shared" ca="1" si="24"/>
        <v/>
      </c>
      <c r="G155" s="145" t="str">
        <f t="shared" ca="1" si="33"/>
        <v/>
      </c>
      <c r="H155" s="214"/>
      <c r="I155" s="44"/>
      <c r="K155" s="209" t="str">
        <f>IF(AND(Settings!C129&lt;&gt;"",Settings!C129&lt;&gt;"--"),Settings!C129,"")</f>
        <v/>
      </c>
      <c r="L155" s="210"/>
      <c r="M155" s="243" t="str">
        <f t="shared" ca="1" si="25"/>
        <v/>
      </c>
      <c r="N155" s="244" t="str">
        <f t="shared" ca="1" si="26"/>
        <v/>
      </c>
      <c r="O155" s="143" t="str">
        <f t="shared" ca="1" si="27"/>
        <v/>
      </c>
      <c r="P155" s="243" t="str">
        <f t="shared" ca="1" si="28"/>
        <v/>
      </c>
      <c r="Q155" s="144" t="str">
        <f t="shared" ca="1" si="29"/>
        <v/>
      </c>
      <c r="R155" s="144" t="str">
        <f t="shared" ca="1" si="30"/>
        <v/>
      </c>
      <c r="S155" s="145" t="str">
        <f t="shared" ca="1" si="31"/>
        <v/>
      </c>
      <c r="Z155" s="157"/>
      <c r="AA155" s="157"/>
      <c r="AB155" s="36" t="str">
        <f>IF(Settings!C129&lt;&gt;"",Settings!C129,"")</f>
        <v/>
      </c>
      <c r="AC155" s="36"/>
      <c r="AD155" s="36"/>
      <c r="AE155" s="36"/>
      <c r="AF155" s="36"/>
      <c r="AG155" s="41"/>
    </row>
    <row r="156" spans="1:33" x14ac:dyDescent="0.2">
      <c r="A156" s="14" t="str">
        <f>IF(FILT_M=1,IF(AND(Settings!F130&lt;&gt;"",Settings!F130&lt;&gt;"--"),Settings!F130,""),
IF(FILT_M=2,IF(AND(Settings!H130&lt;&gt;"",Settings!H130&lt;&gt;"--"),Settings!H130,""),
IF(FILT_M=3,IF(AND(Settings!J130&lt;&gt;"",Settings!J130&lt;&gt;"--"),Settings!J130,""),
IF(FILT_M=4,IF(AND(Settings!L130&lt;&gt;"",Settings!L130&lt;&gt;"--"),Settings!L130,""),""))))</f>
        <v/>
      </c>
      <c r="B156" s="243" t="str">
        <f t="shared" ca="1" si="21"/>
        <v/>
      </c>
      <c r="C156" s="243" t="str">
        <f t="shared" ca="1" si="22"/>
        <v/>
      </c>
      <c r="D156" s="143" t="str">
        <f t="shared" ca="1" si="32"/>
        <v/>
      </c>
      <c r="E156" s="144" t="str">
        <f t="shared" ca="1" si="23"/>
        <v/>
      </c>
      <c r="F156" s="144" t="str">
        <f t="shared" ca="1" si="24"/>
        <v/>
      </c>
      <c r="G156" s="145" t="str">
        <f t="shared" ca="1" si="33"/>
        <v/>
      </c>
      <c r="H156" s="214"/>
      <c r="I156" s="44"/>
      <c r="K156" s="209" t="str">
        <f>IF(AND(Settings!C130&lt;&gt;"",Settings!C130&lt;&gt;"--"),Settings!C130,"")</f>
        <v/>
      </c>
      <c r="L156" s="210"/>
      <c r="M156" s="243" t="str">
        <f t="shared" ca="1" si="25"/>
        <v/>
      </c>
      <c r="N156" s="244" t="str">
        <f t="shared" ca="1" si="26"/>
        <v/>
      </c>
      <c r="O156" s="143" t="str">
        <f t="shared" ca="1" si="27"/>
        <v/>
      </c>
      <c r="P156" s="243" t="str">
        <f t="shared" ca="1" si="28"/>
        <v/>
      </c>
      <c r="Q156" s="144" t="str">
        <f t="shared" ca="1" si="29"/>
        <v/>
      </c>
      <c r="R156" s="144" t="str">
        <f t="shared" ca="1" si="30"/>
        <v/>
      </c>
      <c r="S156" s="145" t="str">
        <f t="shared" ca="1" si="31"/>
        <v/>
      </c>
      <c r="Z156" s="157"/>
      <c r="AA156" s="157"/>
      <c r="AB156" s="36" t="str">
        <f>IF(Settings!C130&lt;&gt;"",Settings!C130,"")</f>
        <v/>
      </c>
      <c r="AC156" s="36"/>
      <c r="AD156" s="36"/>
      <c r="AE156" s="36"/>
      <c r="AF156" s="36"/>
      <c r="AG156" s="41"/>
    </row>
    <row r="157" spans="1:33" x14ac:dyDescent="0.2">
      <c r="A157" s="14" t="str">
        <f>IF(FILT_M=1,IF(AND(Settings!F131&lt;&gt;"",Settings!F131&lt;&gt;"--"),Settings!F131,""),
IF(FILT_M=2,IF(AND(Settings!H131&lt;&gt;"",Settings!H131&lt;&gt;"--"),Settings!H131,""),
IF(FILT_M=3,IF(AND(Settings!J131&lt;&gt;"",Settings!J131&lt;&gt;"--"),Settings!J131,""),
IF(FILT_M=4,IF(AND(Settings!L131&lt;&gt;"",Settings!L131&lt;&gt;"--"),Settings!L131,""),""))))</f>
        <v/>
      </c>
      <c r="B157" s="243" t="str">
        <f t="shared" ca="1" si="21"/>
        <v/>
      </c>
      <c r="C157" s="243" t="str">
        <f t="shared" ca="1" si="22"/>
        <v/>
      </c>
      <c r="D157" s="143" t="str">
        <f t="shared" ca="1" si="32"/>
        <v/>
      </c>
      <c r="E157" s="144" t="str">
        <f t="shared" ca="1" si="23"/>
        <v/>
      </c>
      <c r="F157" s="144" t="str">
        <f t="shared" ca="1" si="24"/>
        <v/>
      </c>
      <c r="G157" s="145" t="str">
        <f t="shared" ca="1" si="33"/>
        <v/>
      </c>
      <c r="H157" s="214"/>
      <c r="I157" s="44"/>
      <c r="K157" s="209" t="str">
        <f>IF(AND(Settings!C131&lt;&gt;"",Settings!C131&lt;&gt;"--"),Settings!C131,"")</f>
        <v/>
      </c>
      <c r="L157" s="210"/>
      <c r="M157" s="243" t="str">
        <f t="shared" ca="1" si="25"/>
        <v/>
      </c>
      <c r="N157" s="244" t="str">
        <f t="shared" ca="1" si="26"/>
        <v/>
      </c>
      <c r="O157" s="143" t="str">
        <f t="shared" ca="1" si="27"/>
        <v/>
      </c>
      <c r="P157" s="243" t="str">
        <f t="shared" ca="1" si="28"/>
        <v/>
      </c>
      <c r="Q157" s="144" t="str">
        <f t="shared" ca="1" si="29"/>
        <v/>
      </c>
      <c r="R157" s="144" t="str">
        <f t="shared" ca="1" si="30"/>
        <v/>
      </c>
      <c r="S157" s="145" t="str">
        <f t="shared" ca="1" si="31"/>
        <v/>
      </c>
      <c r="Z157" s="157"/>
      <c r="AA157" s="157"/>
      <c r="AB157" s="36" t="str">
        <f>IF(Settings!C131&lt;&gt;"",Settings!C131,"")</f>
        <v/>
      </c>
      <c r="AC157" s="36"/>
      <c r="AD157" s="36"/>
      <c r="AE157" s="36"/>
      <c r="AF157" s="36"/>
      <c r="AG157" s="41"/>
    </row>
    <row r="158" spans="1:33" x14ac:dyDescent="0.2">
      <c r="A158" s="14" t="str">
        <f>IF(FILT_M=1,IF(AND(Settings!F132&lt;&gt;"",Settings!F132&lt;&gt;"--"),Settings!F132,""),
IF(FILT_M=2,IF(AND(Settings!H132&lt;&gt;"",Settings!H132&lt;&gt;"--"),Settings!H132,""),
IF(FILT_M=3,IF(AND(Settings!J132&lt;&gt;"",Settings!J132&lt;&gt;"--"),Settings!J132,""),
IF(FILT_M=4,IF(AND(Settings!L132&lt;&gt;"",Settings!L132&lt;&gt;"--"),Settings!L132,""),""))))</f>
        <v/>
      </c>
      <c r="B158" s="243" t="str">
        <f t="shared" ca="1" si="21"/>
        <v/>
      </c>
      <c r="C158" s="243" t="str">
        <f t="shared" ca="1" si="22"/>
        <v/>
      </c>
      <c r="D158" s="143" t="str">
        <f t="shared" ca="1" si="32"/>
        <v/>
      </c>
      <c r="E158" s="144" t="str">
        <f t="shared" ca="1" si="23"/>
        <v/>
      </c>
      <c r="F158" s="144" t="str">
        <f t="shared" ca="1" si="24"/>
        <v/>
      </c>
      <c r="G158" s="145" t="str">
        <f t="shared" ca="1" si="33"/>
        <v/>
      </c>
      <c r="H158" s="214"/>
      <c r="I158" s="44"/>
      <c r="K158" s="209" t="str">
        <f>IF(AND(Settings!C132&lt;&gt;"",Settings!C132&lt;&gt;"--"),Settings!C132,"")</f>
        <v/>
      </c>
      <c r="L158" s="210"/>
      <c r="M158" s="243" t="str">
        <f t="shared" ca="1" si="25"/>
        <v/>
      </c>
      <c r="N158" s="244" t="str">
        <f t="shared" ca="1" si="26"/>
        <v/>
      </c>
      <c r="O158" s="143" t="str">
        <f t="shared" ca="1" si="27"/>
        <v/>
      </c>
      <c r="P158" s="243" t="str">
        <f t="shared" ca="1" si="28"/>
        <v/>
      </c>
      <c r="Q158" s="144" t="str">
        <f t="shared" ca="1" si="29"/>
        <v/>
      </c>
      <c r="R158" s="144" t="str">
        <f t="shared" ca="1" si="30"/>
        <v/>
      </c>
      <c r="S158" s="145" t="str">
        <f t="shared" ca="1" si="31"/>
        <v/>
      </c>
      <c r="Z158" s="157"/>
      <c r="AA158" s="157"/>
      <c r="AB158" s="36" t="str">
        <f>IF(Settings!C132&lt;&gt;"",Settings!C132,"")</f>
        <v/>
      </c>
      <c r="AC158" s="36"/>
      <c r="AD158" s="36"/>
      <c r="AE158" s="36"/>
      <c r="AF158" s="36"/>
      <c r="AG158" s="41"/>
    </row>
    <row r="159" spans="1:33" x14ac:dyDescent="0.2">
      <c r="A159" s="14" t="str">
        <f>IF(FILT_M=1,IF(AND(Settings!F133&lt;&gt;"",Settings!F133&lt;&gt;"--"),Settings!F133,""),
IF(FILT_M=2,IF(AND(Settings!H133&lt;&gt;"",Settings!H133&lt;&gt;"--"),Settings!H133,""),
IF(FILT_M=3,IF(AND(Settings!J133&lt;&gt;"",Settings!J133&lt;&gt;"--"),Settings!J133,""),
IF(FILT_M=4,IF(AND(Settings!L133&lt;&gt;"",Settings!L133&lt;&gt;"--"),Settings!L133,""),""))))</f>
        <v/>
      </c>
      <c r="B159" s="243" t="str">
        <f t="shared" ca="1" si="21"/>
        <v/>
      </c>
      <c r="C159" s="243" t="str">
        <f t="shared" ca="1" si="22"/>
        <v/>
      </c>
      <c r="D159" s="143" t="str">
        <f t="shared" ca="1" si="32"/>
        <v/>
      </c>
      <c r="E159" s="144" t="str">
        <f t="shared" ca="1" si="23"/>
        <v/>
      </c>
      <c r="F159" s="144" t="str">
        <f t="shared" ca="1" si="24"/>
        <v/>
      </c>
      <c r="G159" s="145" t="str">
        <f t="shared" ca="1" si="33"/>
        <v/>
      </c>
      <c r="H159" s="214"/>
      <c r="I159" s="44"/>
      <c r="K159" s="209" t="str">
        <f>IF(AND(Settings!C133&lt;&gt;"",Settings!C133&lt;&gt;"--"),Settings!C133,"")</f>
        <v/>
      </c>
      <c r="L159" s="210"/>
      <c r="M159" s="243" t="str">
        <f t="shared" ca="1" si="25"/>
        <v/>
      </c>
      <c r="N159" s="244" t="str">
        <f t="shared" ca="1" si="26"/>
        <v/>
      </c>
      <c r="O159" s="143" t="str">
        <f t="shared" ca="1" si="27"/>
        <v/>
      </c>
      <c r="P159" s="243" t="str">
        <f t="shared" ca="1" si="28"/>
        <v/>
      </c>
      <c r="Q159" s="144" t="str">
        <f t="shared" ca="1" si="29"/>
        <v/>
      </c>
      <c r="R159" s="144" t="str">
        <f t="shared" ca="1" si="30"/>
        <v/>
      </c>
      <c r="S159" s="145" t="str">
        <f t="shared" ca="1" si="31"/>
        <v/>
      </c>
      <c r="Z159" s="157"/>
      <c r="AA159" s="157"/>
      <c r="AB159" s="36" t="str">
        <f>IF(Settings!C133&lt;&gt;"",Settings!C133,"")</f>
        <v/>
      </c>
      <c r="AC159" s="36"/>
      <c r="AD159" s="36"/>
      <c r="AE159" s="36"/>
      <c r="AF159" s="36"/>
      <c r="AG159" s="41"/>
    </row>
    <row r="160" spans="1:33" x14ac:dyDescent="0.2">
      <c r="A160" s="14" t="str">
        <f>IF(FILT_M=1,IF(AND(Settings!F134&lt;&gt;"",Settings!F134&lt;&gt;"--"),Settings!F134,""),
IF(FILT_M=2,IF(AND(Settings!H134&lt;&gt;"",Settings!H134&lt;&gt;"--"),Settings!H134,""),
IF(FILT_M=3,IF(AND(Settings!J134&lt;&gt;"",Settings!J134&lt;&gt;"--"),Settings!J134,""),
IF(FILT_M=4,IF(AND(Settings!L134&lt;&gt;"",Settings!L134&lt;&gt;"--"),Settings!L134,""),""))))</f>
        <v/>
      </c>
      <c r="B160" s="243" t="str">
        <f t="shared" ref="B160:B223" ca="1" si="36">IF(A160&lt;&gt;"",
IF(AND(FILT_D=1,FILT_B=1,FILT_S=1,FILT_T=1,FILT_C=1),SUMIFS(AT_RISK,FILTER,A160,WIN,"&lt;&gt;P"),
IF(AND(FILT_D&gt;1,FILT_B=1,FILT_S=1,FILT_T=1,FILT_C=1),SUMIFS(AT_RISK,FILTER,A160,WIN,"&lt;&gt;P",BET_DATE,"&gt;="&amp;DATE(OFFSET(AG$31,FILT_YS,0),FILT_MS,FILT_DS),BET_DATE,"&lt;="&amp;DATE(OFFSET(AG$31,FILT_YE,0),FILT_ME,FILT_DE)),
IF(AND(FILT_D=1,FILT_B&gt;1,FILT_S=1,FILT_T=1,FILT_C=1),SUMIFS(AT_RISK,FILTER,A160,WIN,"&lt;&gt;P",BET_TYPE,OFFSET(AD$30,FILT_B,0)),
IF(AND(FILT_D=1,FILT_B=1,FILT_S&gt;1,FILT_T=1,FILT_C=1),SUMIFS(AT_RISK,FILTER,A160,WIN,"&lt;&gt;P",SPORT,OFFSET(AC$30,FILT_S,0)),
IF(AND(FILT_D=1,FILT_B=1,FILT_S=1,FILT_T&gt;1,FILT_C=1),SUMIFS(AT_RISK,FILTER,A160,WIN,"&lt;&gt;P",CAPPER,OFFSET(AE$30,FILT_T,0)),
IF(AND(FILT_D&gt;1,FILT_B&gt;1,FILT_S=1,FILT_T=1,FILT_C=1),SUMIFS(AT_RISK,FILTER,A160,WIN,"&lt;&gt;P",BET_DATE,"&gt;="&amp;DATE(OFFSET(AG$31,FILT_YS,0),FILT_MS,FILT_DS),BET_DATE,"&lt;="&amp;DATE(OFFSET(AG$31,FILT_YE,0),FILT_ME,FILT_DE),BET_TYPE,OFFSET(AD$30,FILT_B,0)),
IF(AND(FILT_D&gt;1,FILT_B=1,FILT_S&gt;1,FILT_T=1,FILT_C=1),SUMIFS(AT_RISK,FILTER,A160,WIN,"&lt;&gt;P",BET_DATE,"&gt;="&amp;DATE(OFFSET(AG$31,FILT_YS,0),FILT_MS,FILT_DS),BET_DATE,"&lt;="&amp;DATE(OFFSET(AG$31,FILT_YE,0),FILT_ME,FILT_DE),SPORT,OFFSET(AC$30,FILT_S,0)),
IF(AND(FILT_D&gt;1,FILT_B=1,FILT_S=1,FILT_T&gt;1,FILT_C=1),SUMIFS(AT_RISK,FILTER,A160,WIN,"&lt;&gt;P",BET_DATE,"&gt;="&amp;DATE(OFFSET(AG$31,FILT_YS,0),FILT_MS,FILT_DS),BET_DATE,"&lt;="&amp;DATE(OFFSET(AG$31,FILT_YE,0),FILT_ME,FILT_DE),CAPPER,OFFSET(AE$30,FILT_T,0)),
IF(AND(FILT_D=1,FILT_B&gt;1,FILT_S&gt;1,FILT_T=1,FILT_C=1),SUMIFS(AT_RISK,FILTER,A160,WIN,"&lt;&gt;P",BET_TYPE,OFFSET(AD$30,FILT_B,0),SPORT,OFFSET(AC$30,FILT_S,0)),
IF(AND(FILT_D=1,FILT_B&gt;1,FILT_S=1,FILT_T&gt;1,FILT_C=1),SUMIFS(AT_RISK,FILTER,A160,WIN,"&lt;&gt;P",BET_TYPE,OFFSET(AD$30,FILT_B,0),CAPPER,OFFSET(AE$30,FILT_T,0)),
IF(AND(FILT_D=1,FILT_B=1,FILT_S&gt;1,FILT_T&gt;1,FILT_C=1),SUMIFS(AT_RISK,FILTER,A160,WIN,"&lt;&gt;P",SPORT,OFFSET(AC$30,FILT_S,0),CAPPER,OFFSET(AE$30,FILT_T,0)),
IF(AND(FILT_D&gt;1,FILT_B&gt;1,FILT_S&gt;1,FILT_T=1,FILT_C=1),SUMIFS(AT_RISK,FILTER,A160,WIN,"&lt;&gt;P",BET_DATE,"&gt;="&amp;DATE(OFFSET(AG$31,FILT_YS,0),FILT_MS,FILT_DS),BET_DATE,"&lt;="&amp;DATE(OFFSET(AG$31,FILT_YE,0),FILT_ME,FILT_DE),BET_TYPE,OFFSET(AD$30,FILT_B,0),SPORT,OFFSET(AC$30,FILT_S,0)),
IF(AND(FILT_D=1,FILT_B&gt;1,FILT_S&gt;1,FILT_T&gt;1,FILT_C=1),SUMIFS(AT_RISK,FILTER,A160,WIN,"&lt;&gt;P",BET_TYPE,OFFSET(AD$30,FILT_B,0),SPORT,OFFSET(AC$30,FILT_S,0),CAPPER,OFFSET(AE$30,FILT_T,0)),
IF(AND(FILT_D&gt;1,FILT_B=1,FILT_S&gt;1,FILT_T&gt;1,FILT_C=1),SUMIFS(AT_RISK,FILTER,A160,WIN,"&lt;&gt;P",BET_DATE,"&gt;="&amp;DATE(OFFSET(AG$31,FILT_YS,0),FILT_MS,FILT_DS),BET_DATE,"&lt;="&amp;DATE(OFFSET(AG$31,FILT_YE,0),FILT_ME,FILT_DE),SPORT,OFFSET(AC$30,FILT_S,0),CAPPER,OFFSET(AE$30,FILT_T,0)),
IF(AND(FILT_D&gt;1,FILT_B&gt;1,FILT_S=1,FILT_T&gt;1,FILT_C=1),SUMIFS(AT_RISK,FILTER,A160,WIN,"&lt;&gt;P",BET_DATE,"&gt;="&amp;DATE(OFFSET(AG$31,FILT_YS,0),FILT_MS,FILT_DS),BET_DATE,"&lt;="&amp;DATE(OFFSET(AG$31,FILT_YE,0),FILT_ME,FILT_DE),BET_TYPE,OFFSET(AD$30,FILT_B,0),CAPPER,OFFSET(AE$30,FILT_T,0)),
IF(AND(FILT_D&gt;1,FILT_B&gt;1,FILT_S&gt;1,FILT_T&gt;1,FILT_C=1),SUMIFS(AT_RISK,FILTER,A160,WIN,"&lt;&gt;P",BET_DATE,"&gt;="&amp;DATE(OFFSET(AG$31,FILT_YS,0),FILT_MS,FILT_DS),BET_DATE,"&lt;="&amp;DATE(OFFSET(AG$31,FILT_YE,0),FILT_ME,FILT_DE),BET_TYPE,OFFSET(AD$30,FILT_B,0),SPORT,OFFSET(AC$30,FILT_S,0),CAPPER,OFFSET(AE$30,FILT_T,0)),
IF(AND(FILT_D=1,FILT_B=1,FILT_S=1,FILT_T=1,FILT_C&gt;1),SUMIFS(AT_RISK,FILTER,A160,WIN,"&lt;&gt;P",CUSTOM,OFFSET(AF$30,FILT_C,0)),
IF(AND(FILT_D&gt;1,FILT_B=1,FILT_S=1,FILT_T=1,FILT_C&gt;1),SUMIFS(AT_RISK,FILTER,A160,WIN,"&lt;&gt;P",CUSTOM,OFFSET(AF$30,FILT_C,0),BET_DATE,"&gt;="&amp;DATE(OFFSET(AG$31,FILT_YS,0),FILT_MS,FILT_DS),BET_DATE,"&lt;="&amp;DATE(OFFSET(AG$31,FILT_YE,0),FILT_ME,FILT_DE)),
IF(AND(FILT_D=1,FILT_B&gt;1,FILT_S=1,FILT_T=1,FILT_C&gt;1),SUMIFS(AT_RISK,FILTER,A160,WIN,"&lt;&gt;P",CUSTOM,OFFSET(AF$30,FILT_C,0),BET_TYPE,OFFSET(AD$30,FILT_B,0)),
IF(AND(FILT_D=1,FILT_B=1,FILT_S&gt;1,FILT_T=1,FILT_C&gt;1),SUMIFS(AT_RISK,FILTER,A160,WIN,"&lt;&gt;P",CUSTOM,OFFSET(AF$30,FILT_C,0),SPORT,OFFSET(AC$30,FILT_S,0)),
IF(AND(FILT_D=1,FILT_B=1,FILT_S=1,FILT_T&gt;1,FILT_C&gt;1),SUMIFS(AT_RISK,FILTER,A160,WIN,"&lt;&gt;P",CUSTOM,OFFSET(AF$30,FILT_C,0),CAPPER,OFFSET(AE$30,FILT_T,0)),
IF(AND(FILT_D&gt;1,FILT_B&gt;1,FILT_S=1,FILT_T=1,FILT_C&gt;1),SUMIFS(AT_RISK,FILTER,A160,WIN,"&lt;&gt;P",CUSTOM,OFFSET(AF$30,FILT_C,0),BET_DATE,"&gt;="&amp;DATE(OFFSET(AG$31,FILT_YS,0),FILT_MS,FILT_DS),BET_DATE,"&lt;="&amp;DATE(OFFSET(AG$31,FILT_YE,0),FILT_ME,FILT_DE),BET_TYPE,OFFSET(AD$30,FILT_B,0)),
IF(AND(FILT_D&gt;1,FILT_B=1,FILT_S&gt;1,FILT_T=1,FILT_C&gt;1),SUMIFS(AT_RISK,FILTER,A160,WIN,"&lt;&gt;P",CUSTOM,OFFSET(AF$30,FILT_C,0),BET_DATE,"&gt;="&amp;DATE(OFFSET(AG$31,FILT_YS,0),FILT_MS,FILT_DS),BET_DATE,"&lt;="&amp;DATE(OFFSET(AG$31,FILT_YE,0),FILT_ME,FILT_DE),SPORT,OFFSET(AC$30,FILT_S,0)),
IF(AND(FILT_D&gt;1,FILT_B=1,FILT_S=1,FILT_T&gt;1,FILT_C&gt;1),SUMIFS(AT_RISK,FILTER,A160,WIN,"&lt;&gt;P",CUSTOM,OFFSET(AF$30,FILT_C,0),BET_DATE,"&gt;="&amp;DATE(OFFSET(AG$31,FILT_YS,0),FILT_MS,FILT_DS),BET_DATE,"&lt;="&amp;DATE(OFFSET(AG$31,FILT_YE,0),FILT_ME,FILT_DE),CAPPER,OFFSET(AE$30,FILT_T,0)),
IF(AND(FILT_D=1,FILT_B&gt;1,FILT_S&gt;1,FILT_T=1,FILT_C&gt;1),SUMIFS(AT_RISK,FILTER,A160,WIN,"&lt;&gt;P",CUSTOM,OFFSET(AF$30,FILT_C,0),BET_TYPE,OFFSET(AD$30,FILT_B,0),SPORT,OFFSET(AC$30,FILT_S,0)),
IF(AND(FILT_D=1,FILT_B&gt;1,FILT_S=1,FILT_T&gt;1,FILT_C&gt;1),SUMIFS(AT_RISK,FILTER,A160,WIN,"&lt;&gt;P",CUSTOM,OFFSET(AF$30,FILT_C,0),BET_TYPE,OFFSET(AD$30,FILT_B,0),CAPPER,OFFSET(AE$30,FILT_T,0)),
IF(AND(FILT_D=1,FILT_B=1,FILT_S&gt;1,FILT_T&gt;1,FILT_C&gt;1),SUMIFS(AT_RISK,FILTER,A160,WIN,"&lt;&gt;P",CUSTOM,OFFSET(AF$30,FILT_C,0),SPORT,OFFSET(AC$30,FILT_S,0),CAPPER,OFFSET(AE$30,FILT_T,0)),
IF(AND(FILT_D&gt;1,FILT_B&gt;1,FILT_S&gt;1,FILT_T=1,FILT_C&gt;1),SUMIFS(AT_RISK,FILTER,A160,WIN,"&lt;&gt;P",CUSTOM,OFFSET(AF$30,FILT_C,0),BET_DATE,"&gt;="&amp;DATE(OFFSET(AG$31,FILT_YS,0),FILT_MS,FILT_DS),BET_DATE,"&lt;="&amp;DATE(OFFSET(AG$31,FILT_YE,0),FILT_ME,FILT_DE),BET_TYPE,OFFSET(AD$30,FILT_B,0),SPORT,OFFSET(AC$30,FILT_S,0)),
IF(AND(FILT_D=1,FILT_B&gt;1,FILT_S&gt;1,FILT_T&gt;1,FILT_C&gt;1),SUMIFS(AT_RISK,FILTER,A160,WIN,"&lt;&gt;P",CUSTOM,OFFSET(AF$30,FILT_C,0),BET_TYPE,OFFSET(AD$30,FILT_B,0),SPORT,OFFSET(AC$30,FILT_S,0),CAPPER,OFFSET(AE$30,FILT_T,0)),
IF(AND(FILT_D&gt;1,FILT_B=1,FILT_S&gt;1,FILT_T&gt;1,FILT_C&gt;1),SUMIFS(AT_RISK,FILTER,A160,WIN,"&lt;&gt;P",CUSTOM,OFFSET(AF$30,FILT_C,0),BET_DATE,"&gt;="&amp;DATE(OFFSET(AG$31,FILT_YS,0),FILT_MS,FILT_DS),BET_DATE,"&lt;="&amp;DATE(OFFSET(AG$31,FILT_YE,0),FILT_ME,FILT_DE),SPORT,OFFSET(AC$30,FILT_S,0),CAPPER,OFFSET(AE$30,FILT_T,0)),
IF(AND(FILT_D&gt;1,FILT_B&gt;1,FILT_S=1,FILT_T&gt;1,FILT_C&gt;1),SUMIFS(AT_RISK,FILTER,A160,WIN,"&lt;&gt;P",CUSTOM,OFFSET(AF$30,FILT_C,0),BET_DATE,"&gt;="&amp;DATE(OFFSET(AG$31,FILT_YS,0),FILT_MS,FILT_DS),BET_DATE,"&lt;="&amp;DATE(OFFSET(AG$31,FILT_YE,0),FILT_ME,FILT_DE),BET_TYPE,OFFSET(AD$30,FILT_B,0),CAPPER,OFFSET(AE$30,FILT_T,0)),
IF(AND(FILT_D&gt;1,FILT_B&gt;1,FILT_S&gt;1,FILT_T&gt;1,FILT_C&gt;1),SUMIFS(AT_RISK,FILTER,A160,WIN,"&lt;&gt;P",CUSTOM,OFFSET(AF$30,FILT_C,0),BET_DATE,"&gt;="&amp;DATE(OFFSET(AG$31,FILT_YS,0),FILT_MS,FILT_DS),BET_DATE,"&lt;="&amp;DATE(OFFSET(AG$31,FILT_YE,0),FILT_ME,FILT_DE),BET_TYPE,OFFSET(AD$30,FILT_B,0),SPORT,OFFSET(AC$30,FILT_S,0),CAPPER,OFFSET(AE$30,FILT_T,0)),
"")))))))))))))))))))))))))))))))),
"")</f>
        <v/>
      </c>
      <c r="C160" s="243" t="str">
        <f t="shared" ref="C160:C223" ca="1" si="37">IF(A160&lt;&gt;"",
IF(AND(FILT_D=1,FILT_B=1,FILT_S=1,FILT_T=1,FILT_C=1),SUMIFS(PROFIT,FILTER,A160,WIN,"&lt;&gt;P"),
IF(AND(FILT_D&gt;1,FILT_B=1,FILT_S=1,FILT_T=1,FILT_C=1),SUMIFS(PROFIT,FILTER,A160,WIN,"&lt;&gt;P",BET_DATE,"&gt;="&amp;DATE(OFFSET(AG$31,FILT_YS,0),FILT_MS,FILT_DS),BET_DATE,"&lt;="&amp;DATE(OFFSET(AG$31,FILT_YE,0),FILT_ME,FILT_DE)),
IF(AND(FILT_D=1,FILT_B&gt;1,FILT_S=1,FILT_T=1,FILT_C=1),SUMIFS(PROFIT,FILTER,A160,WIN,"&lt;&gt;P",BET_TYPE,OFFSET(AD$30,FILT_B,0)),
IF(AND(FILT_D=1,FILT_B=1,FILT_S&gt;1,FILT_T=1,FILT_C=1),SUMIFS(PROFIT,FILTER,A160,WIN,"&lt;&gt;P",SPORT,OFFSET(AC$30,FILT_S,0)),
IF(AND(FILT_D=1,FILT_B=1,FILT_S=1,FILT_T&gt;1,FILT_C=1),SUMIFS(PROFIT,FILTER,A160,WIN,"&lt;&gt;P",CAPPER,OFFSET(AE$30,FILT_T,0)),
IF(AND(FILT_D&gt;1,FILT_B&gt;1,FILT_S=1,FILT_T=1,FILT_C=1),SUMIFS(PROFIT,FILTER,A160,WIN,"&lt;&gt;P",BET_DATE,"&gt;="&amp;DATE(OFFSET(AG$31,FILT_YS,0),FILT_MS,FILT_DS),BET_DATE,"&lt;="&amp;DATE(OFFSET(AG$31,FILT_YE,0),FILT_ME,FILT_DE),BET_TYPE,OFFSET(AD$30,FILT_B,0)),
IF(AND(FILT_D&gt;1,FILT_B=1,FILT_S&gt;1,FILT_T=1,FILT_C=1),SUMIFS(PROFIT,FILTER,A160,WIN,"&lt;&gt;P",BET_DATE,"&gt;="&amp;DATE(OFFSET(AG$31,FILT_YS,0),FILT_MS,FILT_DS),BET_DATE,"&lt;="&amp;DATE(OFFSET(AG$31,FILT_YE,0),FILT_ME,FILT_DE),SPORT,OFFSET(AC$30,FILT_S,0)),
IF(AND(FILT_D&gt;1,FILT_B=1,FILT_S=1,FILT_T&gt;1,FILT_C=1),SUMIFS(PROFIT,FILTER,A160,WIN,"&lt;&gt;P",BET_DATE,"&gt;="&amp;DATE(OFFSET(AG$31,FILT_YS,0),FILT_MS,FILT_DS),BET_DATE,"&lt;="&amp;DATE(OFFSET(AG$31,FILT_YE,0),FILT_ME,FILT_DE),CAPPER,OFFSET(AE$30,FILT_T,0)),
IF(AND(FILT_D=1,FILT_B&gt;1,FILT_S&gt;1,FILT_T=1,FILT_C=1),SUMIFS(PROFIT,FILTER,A160,WIN,"&lt;&gt;P",BET_TYPE,OFFSET(AD$30,FILT_B,0),SPORT,OFFSET(AC$30,FILT_S,0)),
IF(AND(FILT_D=1,FILT_B&gt;1,FILT_S=1,FILT_T&gt;1,FILT_C=1),SUMIFS(PROFIT,FILTER,A160,WIN,"&lt;&gt;P",BET_TYPE,OFFSET(AD$30,FILT_B,0),CAPPER,OFFSET(AE$30,FILT_T,0)),
IF(AND(FILT_D=1,FILT_B=1,FILT_S&gt;1,FILT_T&gt;1,FILT_C=1),SUMIFS(PROFIT,FILTER,A160,WIN,"&lt;&gt;P",SPORT,OFFSET(AC$30,FILT_S,0),CAPPER,OFFSET(AE$30,FILT_T,0)),
IF(AND(FILT_D&gt;1,FILT_B&gt;1,FILT_S&gt;1,FILT_T=1,FILT_C=1),SUMIFS(PROFIT,FILTER,A160,WIN,"&lt;&gt;P",BET_DATE,"&gt;="&amp;DATE(OFFSET(AG$31,FILT_YS,0),FILT_MS,FILT_DS),BET_DATE,"&lt;="&amp;DATE(OFFSET(AG$31,FILT_YE,0),FILT_ME,FILT_DE),BET_TYPE,OFFSET(AD$30,FILT_B,0),SPORT,OFFSET(AC$30,FILT_S,0)),
IF(AND(FILT_D=1,FILT_B&gt;1,FILT_S&gt;1,FILT_T&gt;1,FILT_C=1),SUMIFS(PROFIT,FILTER,A160,WIN,"&lt;&gt;P",BET_TYPE,OFFSET(AD$30,FILT_B,0),SPORT,OFFSET(AC$30,FILT_S,0),CAPPER,OFFSET(AE$30,FILT_T,0)),
IF(AND(FILT_D&gt;1,FILT_B=1,FILT_S&gt;1,FILT_T&gt;1,FILT_C=1),SUMIFS(PROFIT,FILTER,A160,WIN,"&lt;&gt;P",BET_DATE,"&gt;="&amp;DATE(OFFSET(AG$31,FILT_YS,0),FILT_MS,FILT_DS),BET_DATE,"&lt;="&amp;DATE(OFFSET(AG$31,FILT_YE,0),FILT_ME,FILT_DE),SPORT,OFFSET(AC$30,FILT_S,0),CAPPER,OFFSET(AE$30,FILT_T,0)),
IF(AND(FILT_D&gt;1,FILT_B&gt;1,FILT_S=1,FILT_T&gt;1,FILT_C=1),SUMIFS(PROFIT,FILTER,A160,WIN,"&lt;&gt;P",BET_DATE,"&gt;="&amp;DATE(OFFSET(AG$31,FILT_YS,0),FILT_MS,FILT_DS),BET_DATE,"&lt;="&amp;DATE(OFFSET(AG$31,FILT_YE,0),FILT_ME,FILT_DE),BET_TYPE,OFFSET(AD$30,FILT_B,0),CAPPER,OFFSET(AE$30,FILT_T,0)),
IF(AND(FILT_D&gt;1,FILT_B&gt;1,FILT_S&gt;1,FILT_T&gt;1,FILT_C=1),SUMIFS(PROFIT,FILTER,A160,WIN,"&lt;&gt;P",BET_DATE,"&gt;="&amp;DATE(OFFSET(AG$31,FILT_YS,0),FILT_MS,FILT_DS),BET_DATE,"&lt;="&amp;DATE(OFFSET(AG$31,FILT_YE,0),FILT_ME,FILT_DE),BET_TYPE,OFFSET(AD$30,FILT_B,0),SPORT,OFFSET(AC$30,FILT_S,0),CAPPER,OFFSET(AE$30,FILT_T,0)),
IF(AND(FILT_D=1,FILT_B=1,FILT_S=1,FILT_T=1,FILT_C&gt;1),SUMIFS(PROFIT,FILTER,A160,WIN,"&lt;&gt;P",CUSTOM,OFFSET(AF$30,FILT_C,0)),
IF(AND(FILT_D&gt;1,FILT_B=1,FILT_S=1,FILT_T=1,FILT_C&gt;1),SUMIFS(PROFIT,FILTER,A160,WIN,"&lt;&gt;P",CUSTOM,OFFSET(AF$30,FILT_C,0),BET_DATE,"&gt;="&amp;DATE(OFFSET(AG$31,FILT_YS,0),FILT_MS,FILT_DS),BET_DATE,"&lt;="&amp;DATE(OFFSET(AG$31,FILT_YE,0),FILT_ME,FILT_DE)),
IF(AND(FILT_D=1,FILT_B&gt;1,FILT_S=1,FILT_T=1,FILT_C&gt;1),SUMIFS(PROFIT,FILTER,A160,WIN,"&lt;&gt;P",CUSTOM,OFFSET(AF$30,FILT_C,0),BET_TYPE,OFFSET(AD$30,FILT_B,0)),
IF(AND(FILT_D=1,FILT_B=1,FILT_S&gt;1,FILT_T=1,FILT_C&gt;1),SUMIFS(PROFIT,FILTER,A160,WIN,"&lt;&gt;P",CUSTOM,OFFSET(AF$30,FILT_C,0),SPORT,OFFSET(AC$30,FILT_S,0)),
IF(AND(FILT_D=1,FILT_B=1,FILT_S=1,FILT_T&gt;1,FILT_C&gt;1),SUMIFS(PROFIT,FILTER,A160,WIN,"&lt;&gt;P",CUSTOM,OFFSET(AF$30,FILT_C,0),CAPPER,OFFSET(AE$30,FILT_T,0)),
IF(AND(FILT_D&gt;1,FILT_B&gt;1,FILT_S=1,FILT_T=1,FILT_C&gt;1),SUMIFS(PROFIT,FILTER,A160,WIN,"&lt;&gt;P",CUSTOM,OFFSET(AF$30,FILT_C,0),BET_DATE,"&gt;="&amp;DATE(OFFSET(AG$31,FILT_YS,0),FILT_MS,FILT_DS),BET_DATE,"&lt;="&amp;DATE(OFFSET(AG$31,FILT_YE,0),FILT_ME,FILT_DE),BET_TYPE,OFFSET(AD$30,FILT_B,0)),
IF(AND(FILT_D&gt;1,FILT_B=1,FILT_S&gt;1,FILT_T=1,FILT_C&gt;1),SUMIFS(PROFIT,FILTER,A160,WIN,"&lt;&gt;P",CUSTOM,OFFSET(AF$30,FILT_C,0),BET_DATE,"&gt;="&amp;DATE(OFFSET(AG$31,FILT_YS,0),FILT_MS,FILT_DS),BET_DATE,"&lt;="&amp;DATE(OFFSET(AG$31,FILT_YE,0),FILT_ME,FILT_DE),SPORT,OFFSET(AC$30,FILT_S,0)),
IF(AND(FILT_D&gt;1,FILT_B=1,FILT_S=1,FILT_T&gt;1,FILT_C&gt;1),SUMIFS(PROFIT,FILTER,A160,WIN,"&lt;&gt;P",CUSTOM,OFFSET(AF$30,FILT_C,0),BET_DATE,"&gt;="&amp;DATE(OFFSET(AG$31,FILT_YS,0),FILT_MS,FILT_DS),BET_DATE,"&lt;="&amp;DATE(OFFSET(AG$31,FILT_YE,0),FILT_ME,FILT_DE),CAPPER,OFFSET(AE$30,FILT_T,0)),
IF(AND(FILT_D=1,FILT_B&gt;1,FILT_S&gt;1,FILT_T=1,FILT_C&gt;1),SUMIFS(PROFIT,FILTER,A160,WIN,"&lt;&gt;P",CUSTOM,OFFSET(AF$30,FILT_C,0),BET_TYPE,OFFSET(AD$30,FILT_B,0),SPORT,OFFSET(AC$30,FILT_S,0)),
IF(AND(FILT_D=1,FILT_B&gt;1,FILT_S=1,FILT_T&gt;1,FILT_C&gt;1),SUMIFS(PROFIT,FILTER,A160,WIN,"&lt;&gt;P",CUSTOM,OFFSET(AF$30,FILT_C,0),BET_TYPE,OFFSET(AD$30,FILT_B,0),CAPPER,OFFSET(AE$30,FILT_T,0)),
IF(AND(FILT_D=1,FILT_B=1,FILT_S&gt;1,FILT_T&gt;1,FILT_C&gt;1),SUMIFS(PROFIT,FILTER,A160,WIN,"&lt;&gt;P",CUSTOM,OFFSET(AF$30,FILT_C,0),SPORT,OFFSET(AC$30,FILT_S,0),CAPPER,OFFSET(AE$30,FILT_T,0)),
IF(AND(FILT_D&gt;1,FILT_B&gt;1,FILT_S&gt;1,FILT_T=1,FILT_C&gt;1),SUMIFS(PROFIT,FILTER,A160,WIN,"&lt;&gt;P",CUSTOM,OFFSET(AF$30,FILT_C,0),BET_DATE,"&gt;="&amp;DATE(OFFSET(AG$31,FILT_YS,0),FILT_MS,FILT_DS),BET_DATE,"&lt;="&amp;DATE(OFFSET(AG$31,FILT_YE,0),FILT_ME,FILT_DE),BET_TYPE,OFFSET(AD$30,FILT_B,0),SPORT,OFFSET(AC$30,FILT_S,0)),
IF(AND(FILT_D=1,FILT_B&gt;1,FILT_S&gt;1,FILT_T&gt;1,FILT_C&gt;1),SUMIFS(PROFIT,FILTER,A160,WIN,"&lt;&gt;P",CUSTOM,OFFSET(AF$30,FILT_C,0),BET_TYPE,OFFSET(AD$30,FILT_B,0),SPORT,OFFSET(AC$30,FILT_S,0),CAPPER,OFFSET(AE$30,FILT_T,0)),
IF(AND(FILT_D&gt;1,FILT_B=1,FILT_S&gt;1,FILT_T&gt;1,FILT_C&gt;1),SUMIFS(PROFIT,FILTER,A160,WIN,"&lt;&gt;P",CUSTOM,OFFSET(AF$30,FILT_C,0),BET_DATE,"&gt;="&amp;DATE(OFFSET(AG$31,FILT_YS,0),FILT_MS,FILT_DS),BET_DATE,"&lt;="&amp;DATE(OFFSET(AG$31,FILT_YE,0),FILT_ME,FILT_DE),SPORT,OFFSET(AC$30,FILT_S,0),CAPPER,OFFSET(AE$30,FILT_T,0)),
IF(AND(FILT_D&gt;1,FILT_B&gt;1,FILT_S=1,FILT_T&gt;1,FILT_C&gt;1),SUMIFS(PROFIT,FILTER,A160,WIN,"&lt;&gt;P",CUSTOM,OFFSET(AF$30,FILT_C,0),BET_DATE,"&gt;="&amp;DATE(OFFSET(AG$31,FILT_YS,0),FILT_MS,FILT_DS),BET_DATE,"&lt;="&amp;DATE(OFFSET(AG$31,FILT_YE,0),FILT_ME,FILT_DE),BET_TYPE,OFFSET(AD$30,FILT_B,0),CAPPER,OFFSET(AE$30,FILT_T,0)),
IF(AND(FILT_D&gt;1,FILT_B&gt;1,FILT_S&gt;1,FILT_T&gt;1,FILT_C&gt;1),SUMIFS(PROFIT,FILTER,A160,WIN,"&lt;&gt;P",CUSTOM,OFFSET(AF$30,FILT_C,0),BET_DATE,"&gt;="&amp;DATE(OFFSET(AG$31,FILT_YS,0),FILT_MS,FILT_DS),BET_DATE,"&lt;="&amp;DATE(OFFSET(AG$31,FILT_YE,0),FILT_ME,FILT_DE),BET_TYPE,OFFSET(AD$30,FILT_B,0),SPORT,OFFSET(AC$30,FILT_S,0),CAPPER,OFFSET(AE$30,FILT_T,0)),
"")))))))))))))))))))))))))))))))),
"")</f>
        <v/>
      </c>
      <c r="D160" s="143" t="str">
        <f t="shared" ca="1" si="32"/>
        <v/>
      </c>
      <c r="E160" s="144" t="str">
        <f t="shared" ref="E160:E223" ca="1" si="38">IF(A160&lt;&gt;"",
IF(AND(FILT_D=1,FILT_B=1,FILT_S=1,FILT_T=1,FILT_C=1),COUNTIFS(FILTER,A160,WIN,"Y"),
IF(AND(FILT_D&gt;1,FILT_B=1,FILT_S=1,FILT_T=1,FILT_C=1),COUNTIFS(FILTER,A160,WIN,"Y",BET_DATE,"&gt;="&amp;DATE(OFFSET(AG$31,FILT_YS,0),FILT_MS,FILT_DS),BET_DATE,"&lt;="&amp;DATE(OFFSET(AG$31,FILT_YE,0),FILT_ME,FILT_DE)),
IF(AND(FILT_D=1,FILT_B&gt;1,FILT_S=1,FILT_T=1,FILT_C=1),COUNTIFS(FILTER,A160,WIN,"Y",BET_TYPE,OFFSET(AD$30,FILT_B,0)),
IF(AND(FILT_D=1,FILT_B=1,FILT_S&gt;1,FILT_T=1,FILT_C=1),COUNTIFS(FILTER,A160,WIN,"Y",SPORT,OFFSET(AC$30,FILT_S,0)),
IF(AND(FILT_D=1,FILT_B=1,FILT_S=1,FILT_T&gt;1,FILT_C=1),COUNTIFS(FILTER,A160,WIN,"Y",CAPPER,OFFSET(AE$30,FILT_T,0)),
IF(AND(FILT_D&gt;1,FILT_B&gt;1,FILT_S=1,FILT_T=1,FILT_C=1),COUNTIFS(FILTER,A160,WIN,"Y",BET_DATE,"&gt;="&amp;DATE(OFFSET(AG$31,FILT_YS,0),FILT_MS,FILT_DS),BET_DATE,"&lt;="&amp;DATE(OFFSET(AG$31,FILT_YE,0),FILT_ME,FILT_DE),BET_TYPE,OFFSET(AD$30,FILT_B,0)),
IF(AND(FILT_D&gt;1,FILT_B=1,FILT_S&gt;1,FILT_T=1,FILT_C=1),COUNTIFS(FILTER,A160,WIN,"Y",BET_DATE,"&gt;="&amp;DATE(OFFSET(AG$31,FILT_YS,0),FILT_MS,FILT_DS),BET_DATE,"&lt;="&amp;DATE(OFFSET(AG$31,FILT_YE,0),FILT_ME,FILT_DE),SPORT,OFFSET(AC$30,FILT_S,0)),
IF(AND(FILT_D&gt;1,FILT_B=1,FILT_S=1,FILT_T&gt;1,FILT_C=1),COUNTIFS(FILTER,A160,WIN,"Y",BET_DATE,"&gt;="&amp;DATE(OFFSET(AG$31,FILT_YS,0),FILT_MS,FILT_DS),BET_DATE,"&lt;="&amp;DATE(OFFSET(AG$31,FILT_YE,0),FILT_ME,FILT_DE),CAPPER,OFFSET(AE$30,FILT_T,0)),
IF(AND(FILT_D=1,FILT_B&gt;1,FILT_S&gt;1,FILT_T=1,FILT_C=1),COUNTIFS(FILTER,A160,WIN,"Y",BET_TYPE,OFFSET(AD$30,FILT_B,0),SPORT,OFFSET(AC$30,FILT_S,0)),
IF(AND(FILT_D=1,FILT_B&gt;1,FILT_S=1,FILT_T&gt;1,FILT_C=1),COUNTIFS(FILTER,A160,WIN,"Y",BET_TYPE,OFFSET(AD$30,FILT_B,0),CAPPER,OFFSET(AE$30,FILT_T,0)),
IF(AND(FILT_D=1,FILT_B=1,FILT_S&gt;1,FILT_T&gt;1,FILT_C=1),COUNTIFS(FILTER,A160,WIN,"Y",SPORT,OFFSET(AC$30,FILT_S,0),CAPPER,OFFSET(AE$30,FILT_T,0)),
IF(AND(FILT_D&gt;1,FILT_B&gt;1,FILT_S&gt;1,FILT_T=1,FILT_C=1),COUNTIFS(FILTER,A160,WIN,"Y",BET_DATE,"&gt;="&amp;DATE(OFFSET(AG$31,FILT_YS,0),FILT_MS,FILT_DS),BET_DATE,"&lt;="&amp;DATE(OFFSET(AG$31,FILT_YE,0),FILT_ME,FILT_DE),BET_TYPE,OFFSET(AD$30,FILT_B,0),SPORT,OFFSET(AC$30,FILT_S,0)),
IF(AND(FILT_D=1,FILT_B&gt;1,FILT_S&gt;1,FILT_T&gt;1,FILT_C=1),COUNTIFS(FILTER,A160,WIN,"Y",BET_TYPE,OFFSET(AD$30,FILT_B,0),SPORT,OFFSET(AC$30,FILT_S,0),CAPPER,OFFSET(AE$30,FILT_T,0)),
IF(AND(FILT_D&gt;1,FILT_B=1,FILT_S&gt;1,FILT_T&gt;1,FILT_C=1),COUNTIFS(FILTER,A160,WIN,"Y",BET_DATE,"&gt;="&amp;DATE(OFFSET(AG$31,FILT_YS,0),FILT_MS,FILT_DS),BET_DATE,"&lt;="&amp;DATE(OFFSET(AG$31,FILT_YE,0),FILT_ME,FILT_DE),SPORT,OFFSET(AC$30,FILT_S,0),CAPPER,OFFSET(AE$30,FILT_T,0)),
IF(AND(FILT_D&gt;1,FILT_B&gt;1,FILT_S=1,FILT_T&gt;1,FILT_C=1),COUNTIFS(FILTER,A160,WIN,"Y",BET_DATE,"&gt;="&amp;DATE(OFFSET(AG$31,FILT_YS,0),FILT_MS,FILT_DS),BET_DATE,"&lt;="&amp;DATE(OFFSET(AG$31,FILT_YE,0),FILT_ME,FILT_DE),BET_TYPE,OFFSET(AD$30,FILT_B,0),CAPPER,OFFSET(AE$30,FILT_T,0)),
IF(AND(FILT_D&gt;1,FILT_B&gt;1,FILT_S&gt;1,FILT_T&gt;1,FILT_C=1),COUNTIFS(FILTER,A160,WIN,"Y",BET_DATE,"&gt;="&amp;DATE(OFFSET(AG$31,FILT_YS,0),FILT_MS,FILT_DS),BET_DATE,"&lt;="&amp;DATE(OFFSET(AG$31,FILT_YE,0),FILT_ME,FILT_DE),BET_TYPE,OFFSET(AD$30,FILT_B,0),SPORT,OFFSET(AC$30,FILT_S,0),CAPPER,OFFSET(AE$30,FILT_T,0)),
IF(AND(FILT_D=1,FILT_B=1,FILT_S=1,FILT_T=1,FILT_C&gt;1),COUNTIFS(FILTER,A160,WIN,"Y",CUSTOM,OFFSET(AF$30,FILT_C,0)),
IF(AND(FILT_D&gt;1,FILT_B=1,FILT_S=1,FILT_T=1,FILT_C&gt;1),COUNTIFS(FILTER,A160,WIN,"Y",CUSTOM,OFFSET(AF$30,FILT_C,0),BET_DATE,"&gt;="&amp;DATE(OFFSET(AG$31,FILT_YS,0),FILT_MS,FILT_DS),BET_DATE,"&lt;="&amp;DATE(OFFSET(AG$31,FILT_YE,0),FILT_ME,FILT_DE)),
IF(AND(FILT_D=1,FILT_B&gt;1,FILT_S=1,FILT_T=1,FILT_C&gt;1),COUNTIFS(FILTER,A160,WIN,"Y",CUSTOM,OFFSET(AF$30,FILT_C,0),BET_TYPE,OFFSET(AD$30,FILT_B,0)),
IF(AND(FILT_D=1,FILT_B=1,FILT_S&gt;1,FILT_T=1,FILT_C&gt;1),COUNTIFS(FILTER,A160,WIN,"Y",CUSTOM,OFFSET(AF$30,FILT_C,0),SPORT,OFFSET(AC$30,FILT_S,0)),
IF(AND(FILT_D=1,FILT_B=1,FILT_S=1,FILT_T&gt;1,FILT_C&gt;1),COUNTIFS(FILTER,A160,WIN,"Y",CUSTOM,OFFSET(AF$30,FILT_C,0),CAPPER,OFFSET(AE$30,FILT_T,0)),
IF(AND(FILT_D&gt;1,FILT_B&gt;1,FILT_S=1,FILT_T=1,FILT_C&gt;1),COUNTIFS(FILTER,A160,WIN,"Y",CUSTOM,OFFSET(AF$30,FILT_C,0),BET_DATE,"&gt;="&amp;DATE(OFFSET(AG$31,FILT_YS,0),FILT_MS,FILT_DS),BET_DATE,"&lt;="&amp;DATE(OFFSET(AG$31,FILT_YE,0),FILT_ME,FILT_DE),BET_TYPE,OFFSET(AD$30,FILT_B,0)),
IF(AND(FILT_D&gt;1,FILT_B=1,FILT_S&gt;1,FILT_T=1,FILT_C&gt;1),COUNTIFS(FILTER,A160,WIN,"Y",CUSTOM,OFFSET(AF$30,FILT_C,0),BET_DATE,"&gt;="&amp;DATE(OFFSET(AG$31,FILT_YS,0),FILT_MS,FILT_DS),BET_DATE,"&lt;="&amp;DATE(OFFSET(AG$31,FILT_YE,0),FILT_ME,FILT_DE),SPORT,OFFSET(AC$30,FILT_S,0)),
IF(AND(FILT_D&gt;1,FILT_B=1,FILT_S=1,FILT_T&gt;1,FILT_C&gt;1),COUNTIFS(FILTER,A160,WIN,"Y",CUSTOM,OFFSET(AF$30,FILT_C,0),BET_DATE,"&gt;="&amp;DATE(OFFSET(AG$31,FILT_YS,0),FILT_MS,FILT_DS),BET_DATE,"&lt;="&amp;DATE(OFFSET(AG$31,FILT_YE,0),FILT_ME,FILT_DE),CAPPER,OFFSET(AE$30,FILT_T,0)),
IF(AND(FILT_D=1,FILT_B&gt;1,FILT_S&gt;1,FILT_T=1,FILT_C&gt;1),COUNTIFS(FILTER,A160,WIN,"Y",CUSTOM,OFFSET(AF$30,FILT_C,0),BET_TYPE,OFFSET(AD$30,FILT_B,0),SPORT,OFFSET(AC$30,FILT_S,0)),
IF(AND(FILT_D=1,FILT_B&gt;1,FILT_S=1,FILT_T&gt;1,FILT_C&gt;1),COUNTIFS(FILTER,A160,WIN,"Y",CUSTOM,OFFSET(AF$30,FILT_C,0),BET_TYPE,OFFSET(AD$30,FILT_B,0),CAPPER,OFFSET(AE$30,FILT_T,0)),
IF(AND(FILT_D=1,FILT_B=1,FILT_S&gt;1,FILT_T&gt;1,FILT_C&gt;1),COUNTIFS(FILTER,A160,WIN,"Y",CUSTOM,OFFSET(AF$30,FILT_C,0),SPORT,OFFSET(AC$30,FILT_S,0),CAPPER,OFFSET(AE$30,FILT_T,0)),
IF(AND(FILT_D&gt;1,FILT_B&gt;1,FILT_S&gt;1,FILT_T=1,FILT_C&gt;1),COUNTIFS(FILTER,A160,WIN,"Y",CUSTOM,OFFSET(AF$30,FILT_C,0),BET_DATE,"&gt;="&amp;DATE(OFFSET(AG$31,FILT_YS,0),FILT_MS,FILT_DS),BET_DATE,"&lt;="&amp;DATE(OFFSET(AG$31,FILT_YE,0),FILT_ME,FILT_DE),BET_TYPE,OFFSET(AD$30,FILT_B,0),SPORT,OFFSET(AC$30,FILT_S,0)),
IF(AND(FILT_D=1,FILT_B&gt;1,FILT_S&gt;1,FILT_T&gt;1,FILT_C&gt;1),COUNTIFS(FILTER,A160,WIN,"Y",CUSTOM,OFFSET(AF$30,FILT_C,0),BET_TYPE,OFFSET(AD$30,FILT_B,0),SPORT,OFFSET(AC$30,FILT_S,0),CAPPER,OFFSET(AE$30,FILT_T,0)),
IF(AND(FILT_D&gt;1,FILT_B=1,FILT_S&gt;1,FILT_T&gt;1,FILT_C&gt;1),COUNTIFS(FILTER,A160,WIN,"Y",CUSTOM,OFFSET(AF$30,FILT_C,0),BET_DATE,"&gt;="&amp;DATE(OFFSET(AG$31,FILT_YS,0),FILT_MS,FILT_DS),BET_DATE,"&lt;="&amp;DATE(OFFSET(AG$31,FILT_YE,0),FILT_ME,FILT_DE),SPORT,OFFSET(AC$30,FILT_S,0),CAPPER,OFFSET(AE$30,FILT_T,0)),
IF(AND(FILT_D&gt;1,FILT_B&gt;1,FILT_S=1,FILT_T&gt;1,FILT_C&gt;1),COUNTIFS(FILTER,A160,WIN,"Y",CUSTOM,OFFSET(AF$30,FILT_C,0),BET_DATE,"&gt;="&amp;DATE(OFFSET(AG$31,FILT_YS,0),FILT_MS,FILT_DS),BET_DATE,"&lt;="&amp;DATE(OFFSET(AG$31,FILT_YE,0),FILT_ME,FILT_DE),BET_TYPE,OFFSET(AD$30,FILT_B,0),CAPPER,OFFSET(AE$30,FILT_T,0)),
IF(AND(FILT_D&gt;1,FILT_B&gt;1,FILT_S&gt;1,FILT_T&gt;1,FILT_C&gt;1),COUNTIFS(FILTER,A160,WIN,"Y",CUSTOM,OFFSET(AF$30,FILT_C,0),BET_DATE,"&gt;="&amp;DATE(OFFSET(AG$31,FILT_YS,0),FILT_MS,FILT_DS),BET_DATE,"&lt;="&amp;DATE(OFFSET(AG$31,FILT_YE,0),FILT_ME,FILT_DE),BET_TYPE,OFFSET(AD$30,FILT_B,0),SPORT,OFFSET(AC$30,FILT_S,0),CAPPER,OFFSET(AE$30,FILT_T,0)),
"")))))))))))))))))))))))))))))))),
"")</f>
        <v/>
      </c>
      <c r="F160" s="144" t="str">
        <f t="shared" ref="F160:F223" ca="1" si="39">IF(A160&lt;&gt;"",
IF(AND(FILT_D=1,FILT_B=1,FILT_S=1,FILT_T=1,FILT_C=1),COUNTIFS(FILTER,A160,WIN,"&lt;&gt;P",WIN,"&lt;&gt;R",WIN,"&lt;&gt;PU"),
IF(AND(FILT_D&gt;1,FILT_B=1,FILT_S=1,FILT_T=1,FILT_C=1),COUNTIFS(FILTER,A160,WIN,"&lt;&gt;P",WIN,"&lt;&gt;R",WIN,"&lt;&gt;PU",BET_DATE,"&gt;="&amp;DATE(OFFSET(AG$31,FILT_YS,0),FILT_MS,FILT_DS),BET_DATE,"&lt;="&amp;DATE(OFFSET(AG$31,FILT_YE,0),FILT_ME,FILT_DE)),
IF(AND(FILT_D=1,FILT_B&gt;1,FILT_S=1,FILT_T=1,FILT_C=1),COUNTIFS(FILTER,A160,WIN,"&lt;&gt;P",WIN,"&lt;&gt;R",WIN,"&lt;&gt;PU",BET_TYPE,OFFSET(AD$30,FILT_B,0)),
IF(AND(FILT_D=1,FILT_B=1,FILT_S&gt;1,FILT_T=1,FILT_C=1),COUNTIFS(FILTER,A160,WIN,"&lt;&gt;P",WIN,"&lt;&gt;R",WIN,"&lt;&gt;PU",SPORT,OFFSET(AC$30,FILT_S,0)),
IF(AND(FILT_D=1,FILT_B=1,FILT_S=1,FILT_T&gt;1,FILT_C=1),COUNTIFS(FILTER,A160,WIN,"&lt;&gt;P",WIN,"&lt;&gt;R",WIN,"&lt;&gt;PU",CAPPER,OFFSET(AE$30,FILT_T,0)),
IF(AND(FILT_D&gt;1,FILT_B&gt;1,FILT_S=1,FILT_T=1,FILT_C=1),COUNTIFS(FILTER,A160,WIN,"&lt;&gt;P",WIN,"&lt;&gt;R",WIN,"&lt;&gt;PU",BET_DATE,"&gt;="&amp;DATE(OFFSET(AG$31,FILT_YS,0),FILT_MS,FILT_DS),BET_DATE,"&lt;="&amp;DATE(OFFSET(AG$31,FILT_YE,0),FILT_ME,FILT_DE),BET_TYPE,OFFSET(AD$30,FILT_B,0)),
IF(AND(FILT_D&gt;1,FILT_B=1,FILT_S&gt;1,FILT_T=1,FILT_C=1),COUNTIFS(FILTER,A160,WIN,"&lt;&gt;P",WIN,"&lt;&gt;R",WIN,"&lt;&gt;PU",BET_DATE,"&gt;="&amp;DATE(OFFSET(AG$31,FILT_YS,0),FILT_MS,FILT_DS),BET_DATE,"&lt;="&amp;DATE(OFFSET(AG$31,FILT_YE,0),FILT_ME,FILT_DE),SPORT,OFFSET(AC$30,FILT_S,0)),
IF(AND(FILT_D&gt;1,FILT_B=1,FILT_S=1,FILT_T&gt;1,FILT_C=1),COUNTIFS(FILTER,A160,WIN,"&lt;&gt;P",WIN,"&lt;&gt;R",WIN,"&lt;&gt;PU",BET_DATE,"&gt;="&amp;DATE(OFFSET(AG$31,FILT_YS,0),FILT_MS,FILT_DS),BET_DATE,"&lt;="&amp;DATE(OFFSET(AG$31,FILT_YE,0),FILT_ME,FILT_DE),CAPPER,OFFSET(AE$30,FILT_T,0)),
IF(AND(FILT_D=1,FILT_B&gt;1,FILT_S&gt;1,FILT_T=1,FILT_C=1),COUNTIFS(FILTER,A160,WIN,"&lt;&gt;P",WIN,"&lt;&gt;R",WIN,"&lt;&gt;PU",BET_TYPE,OFFSET(AD$30,FILT_B,0),SPORT,OFFSET(AC$30,FILT_S,0)),
IF(AND(FILT_D=1,FILT_B&gt;1,FILT_S=1,FILT_T&gt;1,FILT_C=1),COUNTIFS(FILTER,A160,WIN,"&lt;&gt;P",WIN,"&lt;&gt;R",WIN,"&lt;&gt;PU",BET_TYPE,OFFSET(AD$30,FILT_B,0),CAPPER,OFFSET(AE$30,FILT_T,0)),
IF(AND(FILT_D=1,FILT_B=1,FILT_S&gt;1,FILT_T&gt;1,FILT_C=1),COUNTIFS(FILTER,A160,WIN,"&lt;&gt;P",WIN,"&lt;&gt;R",WIN,"&lt;&gt;PU",SPORT,OFFSET(AC$30,FILT_S,0),CAPPER,OFFSET(AE$30,FILT_T,0)),
IF(AND(FILT_D&gt;1,FILT_B&gt;1,FILT_S&gt;1,FILT_T=1,FILT_C=1),COUNTIFS(FILTER,A160,WIN,"&lt;&gt;P",WIN,"&lt;&gt;R",WIN,"&lt;&gt;PU",BET_DATE,"&gt;="&amp;DATE(OFFSET(AG$31,FILT_YS,0),FILT_MS,FILT_DS),BET_DATE,"&lt;="&amp;DATE(OFFSET(AG$31,FILT_YE,0),FILT_ME,FILT_DE),BET_TYPE,OFFSET(AD$30,FILT_B,0),SPORT,OFFSET(AC$30,FILT_S,0)),
IF(AND(FILT_D=1,FILT_B&gt;1,FILT_S&gt;1,FILT_T&gt;1,FILT_C=1),COUNTIFS(FILTER,A160,WIN,"&lt;&gt;P",WIN,"&lt;&gt;R",WIN,"&lt;&gt;PU",BET_TYPE,OFFSET(AD$30,FILT_B,0),SPORT,OFFSET(AC$30,FILT_S,0),CAPPER,OFFSET(AE$30,FILT_T,0)),
IF(AND(FILT_D&gt;1,FILT_B=1,FILT_S&gt;1,FILT_T&gt;1,FILT_C=1),COUNTIFS(FILTER,A160,WIN,"&lt;&gt;P",WIN,"&lt;&gt;R",WIN,"&lt;&gt;PU",BET_DATE,"&gt;="&amp;DATE(OFFSET(AG$31,FILT_YS,0),FILT_MS,FILT_DS),BET_DATE,"&lt;="&amp;DATE(OFFSET(AG$31,FILT_YE,0),FILT_ME,FILT_DE),SPORT,OFFSET(AC$30,FILT_S,0),CAPPER,OFFSET(AE$30,FILT_T,0)),
IF(AND(FILT_D&gt;1,FILT_B&gt;1,FILT_S=1,FILT_T&gt;1,FILT_C=1),COUNTIFS(FILTER,A160,WIN,"&lt;&gt;P",WIN,"&lt;&gt;R",WIN,"&lt;&gt;PU",BET_DATE,"&gt;="&amp;DATE(OFFSET(AG$31,FILT_YS,0),FILT_MS,FILT_DS),BET_DATE,"&lt;="&amp;DATE(OFFSET(AG$31,FILT_YE,0),FILT_ME,FILT_DE),BET_TYPE,OFFSET(AD$30,FILT_B,0),CAPPER,OFFSET(AE$30,FILT_T,0)),
IF(AND(FILT_D&gt;1,FILT_B&gt;1,FILT_S&gt;1,FILT_T&gt;1,FILT_C=1),COUNTIFS(FILTER,A160,WIN,"&lt;&gt;P",WIN,"&lt;&gt;R",WIN,"&lt;&gt;PU",BET_DATE,"&gt;="&amp;DATE(OFFSET(AG$31,FILT_YS,0),FILT_MS,FILT_DS),BET_DATE,"&lt;="&amp;DATE(OFFSET(AG$31,FILT_YE,0),FILT_ME,FILT_DE),BET_TYPE,OFFSET(AD$30,FILT_B,0),SPORT,OFFSET(AC$30,FILT_S,0),CAPPER,OFFSET(AE$30,FILT_T,0)),
IF(AND(FILT_D=1,FILT_B=1,FILT_S=1,FILT_T=1,FILT_C&gt;1),COUNTIFS(FILTER,A160,WIN,"&lt;&gt;P",WIN,"&lt;&gt;R",WIN,"&lt;&gt;PU",CUSTOM,OFFSET(AF$30,FILT_C,0)),
IF(AND(FILT_D&gt;1,FILT_B=1,FILT_S=1,FILT_T=1,FILT_C&gt;1),COUNTIFS(FILTER,A160,WIN,"&lt;&gt;P",WIN,"&lt;&gt;R",WIN,"&lt;&gt;PU",CUSTOM,OFFSET(AF$30,FILT_C,0),BET_DATE,"&gt;="&amp;DATE(OFFSET(AG$31,FILT_YS,0),FILT_MS,FILT_DS),BET_DATE,"&lt;="&amp;DATE(OFFSET(AG$31,FILT_YE,0),FILT_ME,FILT_DE)),
IF(AND(FILT_D=1,FILT_B&gt;1,FILT_S=1,FILT_T=1,FILT_C&gt;1),COUNTIFS(FILTER,A160,WIN,"&lt;&gt;P",WIN,"&lt;&gt;R",WIN,"&lt;&gt;PU",CUSTOM,OFFSET(AF$30,FILT_C,0),BET_TYPE,OFFSET(AD$30,FILT_B,0)),
IF(AND(FILT_D=1,FILT_B=1,FILT_S&gt;1,FILT_T=1,FILT_C&gt;1),COUNTIFS(FILTER,A160,WIN,"&lt;&gt;P",WIN,"&lt;&gt;R",WIN,"&lt;&gt;PU",CUSTOM,OFFSET(AF$30,FILT_C,0),SPORT,OFFSET(AC$30,FILT_S,0)),
IF(AND(FILT_D=1,FILT_B=1,FILT_S=1,FILT_T&gt;1,FILT_C&gt;1),COUNTIFS(FILTER,A160,WIN,"&lt;&gt;P",WIN,"&lt;&gt;R",WIN,"&lt;&gt;PU",CUSTOM,OFFSET(AF$30,FILT_C,0),CAPPER,OFFSET(AE$30,FILT_T,0)),
IF(AND(FILT_D&gt;1,FILT_B&gt;1,FILT_S=1,FILT_T=1,FILT_C&gt;1),COUNTIFS(FILTER,A160,WIN,"&lt;&gt;P",WIN,"&lt;&gt;R",WIN,"&lt;&gt;PU",CUSTOM,OFFSET(AF$30,FILT_C,0),BET_DATE,"&gt;="&amp;DATE(OFFSET(AG$31,FILT_YS,0),FILT_MS,FILT_DS),BET_DATE,"&lt;="&amp;DATE(OFFSET(AG$31,FILT_YE,0),FILT_ME,FILT_DE),BET_TYPE,OFFSET(AD$30,FILT_B,0)),
IF(AND(FILT_D&gt;1,FILT_B=1,FILT_S&gt;1,FILT_T=1,FILT_C&gt;1),COUNTIFS(FILTER,A160,WIN,"&lt;&gt;P",WIN,"&lt;&gt;R",WIN,"&lt;&gt;PU",CUSTOM,OFFSET(AF$30,FILT_C,0),BET_DATE,"&gt;="&amp;DATE(OFFSET(AG$31,FILT_YS,0),FILT_MS,FILT_DS),BET_DATE,"&lt;="&amp;DATE(OFFSET(AG$31,FILT_YE,0),FILT_ME,FILT_DE),SPORT,OFFSET(AC$30,FILT_S,0)),
IF(AND(FILT_D&gt;1,FILT_B=1,FILT_S=1,FILT_T&gt;1,FILT_C&gt;1),COUNTIFS(FILTER,A160,WIN,"&lt;&gt;P",WIN,"&lt;&gt;R",WIN,"&lt;&gt;PU",CUSTOM,OFFSET(AF$30,FILT_C,0),BET_DATE,"&gt;="&amp;DATE(OFFSET(AG$31,FILT_YS,0),FILT_MS,FILT_DS),BET_DATE,"&lt;="&amp;DATE(OFFSET(AG$31,FILT_YE,0),FILT_ME,FILT_DE),CAPPER,OFFSET(AE$30,FILT_T,0)),
IF(AND(FILT_D=1,FILT_B&gt;1,FILT_S&gt;1,FILT_T=1,FILT_C&gt;1),COUNTIFS(FILTER,A160,WIN,"&lt;&gt;P",WIN,"&lt;&gt;R",WIN,"&lt;&gt;PU",CUSTOM,OFFSET(AF$30,FILT_C,0),BET_TYPE,OFFSET(AD$30,FILT_B,0),SPORT,OFFSET(AC$30,FILT_S,0)),
IF(AND(FILT_D=1,FILT_B&gt;1,FILT_S=1,FILT_T&gt;1,FILT_C&gt;1),COUNTIFS(FILTER,A160,WIN,"&lt;&gt;P",WIN,"&lt;&gt;R",WIN,"&lt;&gt;PU",CUSTOM,OFFSET(AF$30,FILT_C,0),BET_TYPE,OFFSET(AD$30,FILT_B,0),CAPPER,OFFSET(AE$30,FILT_T,0)),
IF(AND(FILT_D=1,FILT_B=1,FILT_S&gt;1,FILT_T&gt;1,FILT_C&gt;1),COUNTIFS(FILTER,A160,WIN,"&lt;&gt;P",WIN,"&lt;&gt;R",WIN,"&lt;&gt;PU",CUSTOM,OFFSET(AF$30,FILT_C,0),SPORT,OFFSET(AC$30,FILT_S,0),CAPPER,OFFSET(AE$30,FILT_T,0)),
IF(AND(FILT_D&gt;1,FILT_B&gt;1,FILT_S&gt;1,FILT_T=1,FILT_C&gt;1),COUNTIFS(FILTER,A160,WIN,"&lt;&gt;P",WIN,"&lt;&gt;R",WIN,"&lt;&gt;PU",CUSTOM,OFFSET(AF$30,FILT_C,0),BET_DATE,"&gt;="&amp;DATE(OFFSET(AG$31,FILT_YS,0),FILT_MS,FILT_DS),BET_DATE,"&lt;="&amp;DATE(OFFSET(AG$31,FILT_YE,0),FILT_ME,FILT_DE),BET_TYPE,OFFSET(AD$30,FILT_B,0),SPORT,OFFSET(AC$30,FILT_S,0)),
IF(AND(FILT_D=1,FILT_B&gt;1,FILT_S&gt;1,FILT_T&gt;1,FILT_C&gt;1),COUNTIFS(FILTER,A160,WIN,"&lt;&gt;P",WIN,"&lt;&gt;R",WIN,"&lt;&gt;PU",CUSTOM,OFFSET(AF$30,FILT_C,0),BET_TYPE,OFFSET(AD$30,FILT_B,0),SPORT,OFFSET(AC$30,FILT_S,0),CAPPER,OFFSET(AE$30,FILT_T,0)),
IF(AND(FILT_D&gt;1,FILT_B=1,FILT_S&gt;1,FILT_T&gt;1,FILT_C&gt;1),COUNTIFS(FILTER,A160,WIN,"&lt;&gt;P",WIN,"&lt;&gt;R",WIN,"&lt;&gt;PU",CUSTOM,OFFSET(AF$30,FILT_C,0),BET_DATE,"&gt;="&amp;DATE(OFFSET(AG$31,FILT_YS,0),FILT_MS,FILT_DS),BET_DATE,"&lt;="&amp;DATE(OFFSET(AG$31,FILT_YE,0),FILT_ME,FILT_DE),SPORT,OFFSET(AC$30,FILT_S,0),CAPPER,OFFSET(AE$30,FILT_T,0)),
IF(AND(FILT_D&gt;1,FILT_B&gt;1,FILT_S=1,FILT_T&gt;1,FILT_C&gt;1),COUNTIFS(FILTER,A160,WIN,"&lt;&gt;P",WIN,"&lt;&gt;R",WIN,"&lt;&gt;PU",CUSTOM,OFFSET(AF$30,FILT_C,0),BET_DATE,"&gt;="&amp;DATE(OFFSET(AG$31,FILT_YS,0),FILT_MS,FILT_DS),BET_DATE,"&lt;="&amp;DATE(OFFSET(AG$31,FILT_YE,0),FILT_ME,FILT_DE),BET_TYPE,OFFSET(AD$30,FILT_B,0),CAPPER,OFFSET(AE$30,FILT_T,0)),
IF(AND(FILT_D&gt;1,FILT_B&gt;1,FILT_S&gt;1,FILT_T&gt;1,FILT_C&gt;1),COUNTIFS(FILTER,A160,WIN,"&lt;&gt;P",WIN,"&lt;&gt;R",WIN,"&lt;&gt;PU",CUSTOM,OFFSET(AF$30,FILT_C,0),BET_DATE,"&gt;="&amp;DATE(OFFSET(AG$31,FILT_YS,0),FILT_MS,FILT_DS),BET_DATE,"&lt;="&amp;DATE(OFFSET(AG$31,FILT_YE,0),FILT_ME,FILT_DE),BET_TYPE,OFFSET(AD$30,FILT_B,0),SPORT,OFFSET(AC$30,FILT_S,0),CAPPER,OFFSET(AE$30,FILT_T,0)),
"")))))))))))))))))))))))))))))))),
"")</f>
        <v/>
      </c>
      <c r="G160" s="145" t="str">
        <f t="shared" ca="1" si="33"/>
        <v/>
      </c>
      <c r="H160" s="214"/>
      <c r="I160" s="44"/>
      <c r="K160" s="209" t="str">
        <f>IF(AND(Settings!C134&lt;&gt;"",Settings!C134&lt;&gt;"--"),Settings!C134,"")</f>
        <v/>
      </c>
      <c r="L160" s="210"/>
      <c r="M160" s="243" t="str">
        <f t="shared" ref="M160:M223" ca="1" si="40">IF(K160&lt;&gt;"",
IF(AND(FILT_D=1,FILT_M_B=1,FILT_M_S=1,FILT_M_T=1,FILT_M_C=1),SUMIFS(AT_RISK,AGENCY,K160,WIN,"&lt;&gt;P"),
IF(AND(FILT_D&gt;1,FILT_M_B=1,FILT_M_S=1,FILT_M_T=1,FILT_M_C=1),SUMIFS(AT_RISK,AGENCY,K160,WIN,"&lt;&gt;P",BET_DATE,"&gt;="&amp;DATE(OFFSET(AG$31,FILT_YS,0),FILT_MS,FILT_DS),BET_DATE,"&lt;="&amp;DATE(OFFSET(AG$31,FILT_YE,0),FILT_ME,FILT_DE)),
IF(AND(FILT_D=1,FILT_M_B&gt;1,FILT_M_S=1,FILT_M_T=1,FILT_M_C=1),SUMIFS(AT_RISK,AGENCY,K160,WIN,"&lt;&gt;P",BET_TYPE,OFFSET(AD$30,FILT_M_B,0)),
IF(AND(FILT_D=1,FILT_M_B=1,FILT_M_S&gt;1,FILT_M_T=1,FILT_M_C=1),SUMIFS(AT_RISK,AGENCY,K160,WIN,"&lt;&gt;P",SPORT,OFFSET(AC$30,FILT_M_S,0)),
IF(AND(FILT_D=1,FILT_M_B=1,FILT_M_S=1,FILT_M_T&gt;1,FILT_M_C=1),SUMIFS(AT_RISK,AGENCY,K160,WIN,"&lt;&gt;P",CAPPER,OFFSET(AE$30,FILT_M_T,0)),
IF(AND(FILT_D&gt;1,FILT_M_B&gt;1,FILT_M_S=1,FILT_M_T=1,FILT_M_C=1),SUMIFS(AT_RISK,AGENCY,K160,WIN,"&lt;&gt;P",BET_DATE,"&gt;="&amp;DATE(OFFSET(AG$31,FILT_YS,0),FILT_MS,FILT_DS),BET_DATE,"&lt;="&amp;DATE(OFFSET(AG$31,FILT_YE,0),FILT_ME,FILT_DE),BET_TYPE,OFFSET(AD$30,FILT_M_B,0)),
IF(AND(FILT_D&gt;1,FILT_M_B=1,FILT_M_S&gt;1,FILT_M_T=1,FILT_M_C=1),SUMIFS(AT_RISK,AGENCY,K160,WIN,"&lt;&gt;P",BET_DATE,"&gt;="&amp;DATE(OFFSET(AG$31,FILT_YS,0),FILT_MS,FILT_DS),BET_DATE,"&lt;="&amp;DATE(OFFSET(AG$31,FILT_YE,0),FILT_ME,FILT_DE),SPORT,OFFSET(AC$30,FILT_M_S,0)),
IF(AND(FILT_D&gt;1,FILT_M_B=1,FILT_M_S=1,FILT_M_T&gt;1,FILT_M_C=1),SUMIFS(AT_RISK,AGENCY,K160,WIN,"&lt;&gt;P",BET_DATE,"&gt;="&amp;DATE(OFFSET(AG$31,FILT_YS,0),FILT_MS,FILT_DS),BET_DATE,"&lt;="&amp;DATE(OFFSET(AG$31,FILT_YE,0),FILT_ME,FILT_DE),CAPPER,OFFSET(AE$30,FILT_M_T,0)),
IF(AND(FILT_D=1,FILT_M_B&gt;1,FILT_M_S&gt;1,FILT_M_T=1,FILT_M_C=1),SUMIFS(AT_RISK,AGENCY,K160,WIN,"&lt;&gt;P",BET_TYPE,OFFSET(AD$30,FILT_M_B,0),SPORT,OFFSET(AC$30,FILT_M_S,0)),
IF(AND(FILT_D=1,FILT_M_B&gt;1,FILT_M_S=1,FILT_M_T&gt;1,FILT_M_C=1),SUMIFS(AT_RISK,AGENCY,K160,WIN,"&lt;&gt;P",BET_TYPE,OFFSET(AD$30,FILT_M_B,0),CAPPER,OFFSET(AE$30,FILT_M_T,0)),
IF(AND(FILT_D=1,FILT_M_B=1,FILT_M_S&gt;1,FILT_M_T&gt;1,FILT_M_C=1),SUMIFS(AT_RISK,AGENCY,K160,WIN,"&lt;&gt;P",SPORT,OFFSET(AC$30,FILT_M_S,0),CAPPER,OFFSET(AE$30,FILT_M_T,0)),
IF(AND(FILT_D&gt;1,FILT_M_B&gt;1,FILT_M_S&gt;1,FILT_M_T=1,FILT_M_C=1),SUMIFS(AT_RISK,AGENCY,K160,WIN,"&lt;&gt;P",BET_DATE,"&gt;="&amp;DATE(OFFSET(AG$31,FILT_YS,0),FILT_MS,FILT_DS),BET_DATE,"&lt;="&amp;DATE(OFFSET(AG$31,FILT_YE,0),FILT_ME,FILT_DE),BET_TYPE,OFFSET(AD$30,FILT_M_B,0),SPORT,OFFSET(AC$30,FILT_M_S,0)),
IF(AND(FILT_D=1,FILT_M_B&gt;1,FILT_M_S&gt;1,FILT_M_T&gt;1,FILT_M_C=1),SUMIFS(AT_RISK,AGENCY,K160,WIN,"&lt;&gt;P",BET_TYPE,OFFSET(AD$30,FILT_M_B,0),SPORT,OFFSET(AC$30,FILT_M_S,0),CAPPER,OFFSET(AE$30,FILT_M_T,0)),
IF(AND(FILT_D&gt;1,FILT_M_B=1,FILT_M_S&gt;1,FILT_M_T&gt;1,FILT_M_C=1),SUMIFS(AT_RISK,AGENCY,K160,WIN,"&lt;&gt;P",BET_DATE,"&gt;="&amp;DATE(OFFSET(AG$31,FILT_YS,0),FILT_MS,FILT_DS),BET_DATE,"&lt;="&amp;DATE(OFFSET(AG$31,FILT_YE,0),FILT_ME,FILT_DE),SPORT,OFFSET(AC$30,FILT_M_S,0),CAPPER,OFFSET(AE$30,FILT_M_T,0)),
IF(AND(FILT_D&gt;1,FILT_M_B&gt;1,FILT_M_S=1,FILT_M_T&gt;1,FILT_M_C=1),SUMIFS(AT_RISK,AGENCY,K160,WIN,"&lt;&gt;P",BET_DATE,"&gt;="&amp;DATE(OFFSET(AG$31,FILT_YS,0),FILT_MS,FILT_DS),BET_DATE,"&lt;="&amp;DATE(OFFSET(AG$31,FILT_YE,0),FILT_ME,FILT_DE),BET_TYPE,OFFSET(AD$30,FILT_M_B,0),CAPPER,OFFSET(AE$30,FILT_M_T,0)),
IF(AND(FILT_D&gt;1,FILT_M_B&gt;1,FILT_M_S&gt;1,FILT_M_T&gt;1,FILT_M_C=1),SUMIFS(AT_RISK,AGENCY,K160,WIN,"&lt;&gt;P",BET_DATE,"&gt;="&amp;DATE(OFFSET(AG$31,FILT_YS,0),FILT_MS,FILT_DS),BET_DATE,"&lt;="&amp;DATE(OFFSET(AG$31,FILT_YE,0),FILT_ME,FILT_DE),BET_TYPE,OFFSET(AD$30,FILT_M_B,0),SPORT,OFFSET(AC$30,FILT_M_S,0),CAPPER,OFFSET(AE$30,FILT_M_T,0)),
IF(AND(FILT_D=1,FILT_M_B=1,FILT_M_S=1,FILT_M_T=1,FILT_M_C&gt;1),SUMIFS(AT_RISK,AGENCY,K160,WIN,"&lt;&gt;P",CUSTOM,OFFSET(AF$30,FILT_M_C,0)),
IF(AND(FILT_D&gt;1,FILT_M_B=1,FILT_M_S=1,FILT_M_T=1,FILT_M_C&gt;1),SUMIFS(AT_RISK,AGENCY,K160,WIN,"&lt;&gt;P",CUSTOM,OFFSET(AF$30,FILT_M_C,0),BET_DATE,"&gt;="&amp;DATE(OFFSET(AG$31,FILT_YS,0),FILT_MS,FILT_DS),BET_DATE,"&lt;="&amp;DATE(OFFSET(AG$31,FILT_YE,0),FILT_ME,FILT_DE)),
IF(AND(FILT_D=1,FILT_M_B&gt;1,FILT_M_S=1,FILT_M_T=1,FILT_M_C&gt;1),SUMIFS(AT_RISK,AGENCY,K160,WIN,"&lt;&gt;P",CUSTOM,OFFSET(AF$30,FILT_M_C,0),BET_TYPE,OFFSET(AD$30,FILT_M_B,0)),
IF(AND(FILT_D=1,FILT_M_B=1,FILT_M_S&gt;1,FILT_M_T=1,FILT_M_C&gt;1),SUMIFS(AT_RISK,AGENCY,K160,WIN,"&lt;&gt;P",CUSTOM,OFFSET(AF$30,FILT_M_C,0),SPORT,OFFSET(AC$30,FILT_M_S,0)),
IF(AND(FILT_D=1,FILT_M_B=1,FILT_M_S=1,FILT_M_T&gt;1,FILT_M_C&gt;1),SUMIFS(AT_RISK,AGENCY,K160,WIN,"&lt;&gt;P",CUSTOM,OFFSET(AF$30,FILT_M_C,0),CAPPER,OFFSET(AE$30,FILT_M_T,0)),
IF(AND(FILT_D&gt;1,FILT_M_B&gt;1,FILT_M_S=1,FILT_M_T=1,FILT_M_C&gt;1),SUMIFS(AT_RISK,AGENCY,K160,WIN,"&lt;&gt;P",CUSTOM,OFFSET(AF$30,FILT_M_C,0),BET_DATE,"&gt;="&amp;DATE(OFFSET(AG$31,FILT_YS,0),FILT_MS,FILT_DS),BET_DATE,"&lt;="&amp;DATE(OFFSET(AG$31,FILT_YE,0),FILT_ME,FILT_DE),BET_TYPE,OFFSET(AD$30,FILT_M_B,0)),
IF(AND(FILT_D&gt;1,FILT_M_B=1,FILT_M_S&gt;1,FILT_M_T=1,FILT_M_C&gt;1),SUMIFS(AT_RISK,AGENCY,K160,WIN,"&lt;&gt;P",CUSTOM,OFFSET(AF$30,FILT_M_C,0),BET_DATE,"&gt;="&amp;DATE(OFFSET(AG$31,FILT_YS,0),FILT_MS,FILT_DS),BET_DATE,"&lt;="&amp;DATE(OFFSET(AG$31,FILT_YE,0),FILT_ME,FILT_DE),SPORT,OFFSET(AC$30,FILT_M_S,0)),
IF(AND(FILT_D&gt;1,FILT_M_B=1,FILT_M_S=1,FILT_M_T&gt;1,FILT_M_C&gt;1),SUMIFS(AT_RISK,AGENCY,K160,WIN,"&lt;&gt;P",CUSTOM,OFFSET(AF$30,FILT_M_C,0),BET_DATE,"&gt;="&amp;DATE(OFFSET(AG$31,FILT_YS,0),FILT_MS,FILT_DS),BET_DATE,"&lt;="&amp;DATE(OFFSET(AG$31,FILT_YE,0),FILT_ME,FILT_DE),CAPPER,OFFSET(AE$30,FILT_M_T,0)),
IF(AND(FILT_D=1,FILT_M_B&gt;1,FILT_M_S&gt;1,FILT_M_T=1,FILT_M_C&gt;1),SUMIFS(AT_RISK,AGENCY,K160,WIN,"&lt;&gt;P",CUSTOM,OFFSET(AF$30,FILT_M_C,0),BET_TYPE,OFFSET(AD$30,FILT_M_B,0),SPORT,OFFSET(AC$30,FILT_M_S,0)),
IF(AND(FILT_D=1,FILT_M_B&gt;1,FILT_M_S=1,FILT_M_T&gt;1,FILT_M_C&gt;1),SUMIFS(AT_RISK,AGENCY,K160,WIN,"&lt;&gt;P",CUSTOM,OFFSET(AF$30,FILT_M_C,0),BET_TYPE,OFFSET(AD$30,FILT_M_B,0),CAPPER,OFFSET(AE$30,FILT_M_T,0)),
IF(AND(FILT_D=1,FILT_M_B=1,FILT_M_S&gt;1,FILT_M_T&gt;1,FILT_M_C&gt;1),SUMIFS(AT_RISK,AGENCY,K160,WIN,"&lt;&gt;P",CUSTOM,OFFSET(AF$30,FILT_M_C,0),SPORT,OFFSET(AC$30,FILT_M_S,0),CAPPER,OFFSET(AE$30,FILT_M_T,0)),
IF(AND(FILT_D&gt;1,FILT_M_B&gt;1,FILT_M_S&gt;1,FILT_M_T=1,FILT_M_C&gt;1),SUMIFS(AT_RISK,AGENCY,K160,WIN,"&lt;&gt;P",CUSTOM,OFFSET(AF$30,FILT_M_C,0),BET_DATE,"&gt;="&amp;DATE(OFFSET(AG$31,FILT_YS,0),FILT_MS,FILT_DS),BET_DATE,"&lt;="&amp;DATE(OFFSET(AG$31,FILT_YE,0),FILT_ME,FILT_DE),BET_TYPE,OFFSET(AD$30,FILT_M_B,0),SPORT,OFFSET(AC$30,FILT_M_S,0)),
IF(AND(FILT_D=1,FILT_M_B&gt;1,FILT_M_S&gt;1,FILT_M_T&gt;1,FILT_M_C&gt;1),SUMIFS(AT_RISK,AGENCY,K160,WIN,"&lt;&gt;P",CUSTOM,OFFSET(AF$30,FILT_M_C,0),BET_TYPE,OFFSET(AD$30,FILT_M_B,0),SPORT,OFFSET(AC$30,FILT_M_S,0),CAPPER,OFFSET(AE$30,FILT_M_T,0)),
IF(AND(FILT_D&gt;1,FILT_M_B=1,FILT_M_S&gt;1,FILT_M_T&gt;1,FILT_M_C&gt;1),SUMIFS(AT_RISK,AGENCY,K160,WIN,"&lt;&gt;P",CUSTOM,OFFSET(AF$30,FILT_M_C,0),BET_DATE,"&gt;="&amp;DATE(OFFSET(AG$31,FILT_YS,0),FILT_MS,FILT_DS),BET_DATE,"&lt;="&amp;DATE(OFFSET(AG$31,FILT_YE,0),FILT_ME,FILT_DE),SPORT,OFFSET(AC$30,FILT_M_S,0),CAPPER,OFFSET(AE$30,FILT_M_T,0)),
IF(AND(FILT_D&gt;1,FILT_M_B&gt;1,FILT_M_S=1,FILT_M_T&gt;1,FILT_M_C&gt;1),SUMIFS(AT_RISK,AGENCY,K160,WIN,"&lt;&gt;P",CUSTOM,OFFSET(AF$30,FILT_M_C,0),BET_DATE,"&gt;="&amp;DATE(OFFSET(AG$31,FILT_YS,0),FILT_MS,FILT_DS),BET_DATE,"&lt;="&amp;DATE(OFFSET(AG$31,FILT_YE,0),FILT_ME,FILT_DE),BET_TYPE,OFFSET(AD$30,FILT_M_B,0),CAPPER,OFFSET(AE$30,FILT_M_T,0)),
IF(AND(FILT_D&gt;1,FILT_M_B&gt;1,FILT_M_S&gt;1,FILT_M_T&gt;1,FILT_M_C&gt;1),SUMIFS(AT_RISK,AGENCY,K160,WIN,"&lt;&gt;P",CUSTOM,OFFSET(AF$30,FILT_M_C,0),BET_DATE,"&gt;="&amp;DATE(OFFSET(AG$31,FILT_YS,0),FILT_MS,FILT_DS),BET_DATE,"&lt;="&amp;DATE(OFFSET(AG$31,FILT_YE,0),FILT_ME,FILT_DE),BET_TYPE,OFFSET(AD$30,FILT_M_B,0),SPORT,OFFSET(AC$30,FILT_M_S,0),CAPPER,OFFSET(AE$30,FILT_M_T,0)),
"")))))))))))))))))))))))))))))))),
"")</f>
        <v/>
      </c>
      <c r="N160" s="244" t="str">
        <f t="shared" ref="N160:N223" ca="1" si="41">IF(K160&lt;&gt;"",
IF(AND(FILT_D=1,FILT_M_B=1,FILT_M_S=1,FILT_M_T=1,FILT_M_C=1),SUMIFS(PROFIT,AGENCY,K160,WIN,"&lt;&gt;P"),
IF(AND(FILT_D&gt;1,FILT_M_B=1,FILT_M_S=1,FILT_M_T=1,FILT_M_C=1),SUMIFS(PROFIT,AGENCY,K160,WIN,"&lt;&gt;P",BET_DATE,"&gt;="&amp;DATE(OFFSET(AG$31,FILT_YS,0),FILT_MS,FILT_DS),BET_DATE,"&lt;="&amp;DATE(OFFSET(AG$31,FILT_YE,0),FILT_ME,FILT_DE)),
IF(AND(FILT_D=1,FILT_M_B&gt;1,FILT_M_S=1,FILT_M_T=1,FILT_M_C=1),SUMIFS(PROFIT,AGENCY,K160,WIN,"&lt;&gt;P",BET_TYPE,OFFSET(AD$30,FILT_M_B,0)),
IF(AND(FILT_D=1,FILT_M_B=1,FILT_M_S&gt;1,FILT_M_T=1,FILT_M_C=1),SUMIFS(PROFIT,AGENCY,K160,WIN,"&lt;&gt;P",SPORT,OFFSET(AC$30,FILT_M_S,0)),
IF(AND(FILT_D=1,FILT_M_B=1,FILT_M_S=1,FILT_M_T&gt;1,FILT_M_C=1),SUMIFS(PROFIT,AGENCY,K160,WIN,"&lt;&gt;P",CAPPER,OFFSET(AE$30,FILT_M_T,0)),
IF(AND(FILT_D&gt;1,FILT_M_B&gt;1,FILT_M_S=1,FILT_M_T=1,FILT_M_C=1),SUMIFS(PROFIT,AGENCY,K160,WIN,"&lt;&gt;P",BET_DATE,"&gt;="&amp;DATE(OFFSET(AG$31,FILT_YS,0),FILT_MS,FILT_DS),BET_DATE,"&lt;="&amp;DATE(OFFSET(AG$31,FILT_YE,0),FILT_ME,FILT_DE),BET_TYPE,OFFSET(AD$30,FILT_M_B,0)),
IF(AND(FILT_D&gt;1,FILT_M_B=1,FILT_M_S&gt;1,FILT_M_T=1,FILT_M_C=1),SUMIFS(PROFIT,AGENCY,K160,WIN,"&lt;&gt;P",BET_DATE,"&gt;="&amp;DATE(OFFSET(AG$31,FILT_YS,0),FILT_MS,FILT_DS),BET_DATE,"&lt;="&amp;DATE(OFFSET(AG$31,FILT_YE,0),FILT_ME,FILT_DE),SPORT,OFFSET(AC$30,FILT_M_S,0)),
IF(AND(FILT_D&gt;1,FILT_M_B=1,FILT_M_S=1,FILT_M_T&gt;1,FILT_M_C=1),SUMIFS(PROFIT,AGENCY,K160,WIN,"&lt;&gt;P",BET_DATE,"&gt;="&amp;DATE(OFFSET(AG$31,FILT_YS,0),FILT_MS,FILT_DS),BET_DATE,"&lt;="&amp;DATE(OFFSET(AG$31,FILT_YE,0),FILT_ME,FILT_DE),CAPPER,OFFSET(AE$30,FILT_M_T,0)),
IF(AND(FILT_D=1,FILT_M_B&gt;1,FILT_M_S&gt;1,FILT_M_T=1,FILT_M_C=1),SUMIFS(PROFIT,AGENCY,K160,WIN,"&lt;&gt;P",BET_TYPE,OFFSET(AD$30,FILT_M_B,0),SPORT,OFFSET(AC$30,FILT_M_S,0)),
IF(AND(FILT_D=1,FILT_M_B&gt;1,FILT_M_S=1,FILT_M_T&gt;1,FILT_M_C=1),SUMIFS(PROFIT,AGENCY,K160,WIN,"&lt;&gt;P",BET_TYPE,OFFSET(AD$30,FILT_M_B,0),CAPPER,OFFSET(AE$30,FILT_M_T,0)),
IF(AND(FILT_D=1,FILT_M_B=1,FILT_M_S&gt;1,FILT_M_T&gt;1,FILT_M_C=1),SUMIFS(PROFIT,AGENCY,K160,WIN,"&lt;&gt;P",SPORT,OFFSET(AC$30,FILT_M_S,0),CAPPER,OFFSET(AE$30,FILT_M_T,0)),
IF(AND(FILT_D&gt;1,FILT_M_B&gt;1,FILT_M_S&gt;1,FILT_M_T=1,FILT_M_C=1),SUMIFS(PROFIT,AGENCY,K160,WIN,"&lt;&gt;P",BET_DATE,"&gt;="&amp;DATE(OFFSET(AG$31,FILT_YS,0),FILT_MS,FILT_DS),BET_DATE,"&lt;="&amp;DATE(OFFSET(AG$31,FILT_YE,0),FILT_ME,FILT_DE),BET_TYPE,OFFSET(AD$30,FILT_M_B,0),SPORT,OFFSET(AC$30,FILT_M_S,0)),
IF(AND(FILT_D=1,FILT_M_B&gt;1,FILT_M_S&gt;1,FILT_M_T&gt;1,FILT_M_C=1),SUMIFS(PROFIT,AGENCY,K160,WIN,"&lt;&gt;P",BET_TYPE,OFFSET(AD$30,FILT_M_B,0),SPORT,OFFSET(AC$30,FILT_M_S,0),CAPPER,OFFSET(AE$30,FILT_M_T,0)),
IF(AND(FILT_D&gt;1,FILT_M_B=1,FILT_M_S&gt;1,FILT_M_T&gt;1,FILT_M_C=1),SUMIFS(PROFIT,AGENCY,K160,WIN,"&lt;&gt;P",BET_DATE,"&gt;="&amp;DATE(OFFSET(AG$31,FILT_YS,0),FILT_MS,FILT_DS),BET_DATE,"&lt;="&amp;DATE(OFFSET(AG$31,FILT_YE,0),FILT_ME,FILT_DE),SPORT,OFFSET(AC$30,FILT_M_S,0),CAPPER,OFFSET(AE$30,FILT_M_T,0)),
IF(AND(FILT_D&gt;1,FILT_M_B&gt;1,FILT_M_S=1,FILT_M_T&gt;1,FILT_M_C=1),SUMIFS(PROFIT,AGENCY,K160,WIN,"&lt;&gt;P",BET_DATE,"&gt;="&amp;DATE(OFFSET(AG$31,FILT_YS,0),FILT_MS,FILT_DS),BET_DATE,"&lt;="&amp;DATE(OFFSET(AG$31,FILT_YE,0),FILT_ME,FILT_DE),BET_TYPE,OFFSET(AD$30,FILT_M_B,0),CAPPER,OFFSET(AE$30,FILT_M_T,0)),
IF(AND(FILT_D&gt;1,FILT_M_B&gt;1,FILT_M_S&gt;1,FILT_M_T&gt;1,FILT_M_C=1),SUMIFS(PROFIT,AGENCY,K160,WIN,"&lt;&gt;P",BET_DATE,"&gt;="&amp;DATE(OFFSET(AG$31,FILT_YS,0),FILT_MS,FILT_DS),BET_DATE,"&lt;="&amp;DATE(OFFSET(AG$31,FILT_YE,0),FILT_ME,FILT_DE),BET_TYPE,OFFSET(AD$30,FILT_M_B,0),SPORT,OFFSET(AC$30,FILT_M_S,0),CAPPER,OFFSET(AE$30,FILT_M_T,0)),
IF(AND(FILT_D=1,FILT_M_B=1,FILT_M_S=1,FILT_M_T=1,FILT_M_C&gt;1),SUMIFS(PROFIT,AGENCY,K160,WIN,"&lt;&gt;P",CUSTOM,OFFSET(AF$30,FILT_M_C,0)),
IF(AND(FILT_D&gt;1,FILT_M_B=1,FILT_M_S=1,FILT_M_T=1,FILT_M_C&gt;1),SUMIFS(PROFIT,AGENCY,K160,WIN,"&lt;&gt;P",CUSTOM,OFFSET(AF$30,FILT_M_C,0),BET_DATE,"&gt;="&amp;DATE(OFFSET(AG$31,FILT_YS,0),FILT_MS,FILT_DS),BET_DATE,"&lt;="&amp;DATE(OFFSET(AG$31,FILT_YE,0),FILT_ME,FILT_DE)),
IF(AND(FILT_D=1,FILT_M_B&gt;1,FILT_M_S=1,FILT_M_T=1,FILT_M_C&gt;1),SUMIFS(PROFIT,AGENCY,K160,WIN,"&lt;&gt;P",CUSTOM,OFFSET(AF$30,FILT_M_C,0),BET_TYPE,OFFSET(AD$30,FILT_M_B,0)),
IF(AND(FILT_D=1,FILT_M_B=1,FILT_M_S&gt;1,FILT_M_T=1,FILT_M_C&gt;1),SUMIFS(PROFIT,AGENCY,K160,WIN,"&lt;&gt;P",CUSTOM,OFFSET(AF$30,FILT_M_C,0),SPORT,OFFSET(AC$30,FILT_M_S,0)),
IF(AND(FILT_D=1,FILT_M_B=1,FILT_M_S=1,FILT_M_T&gt;1,FILT_M_C&gt;1),SUMIFS(PROFIT,AGENCY,K160,WIN,"&lt;&gt;P",CUSTOM,OFFSET(AF$30,FILT_M_C,0),CAPPER,OFFSET(AE$30,FILT_M_T,0)),
IF(AND(FILT_D&gt;1,FILT_M_B&gt;1,FILT_M_S=1,FILT_M_T=1,FILT_M_C&gt;1),SUMIFS(PROFIT,AGENCY,K160,WIN,"&lt;&gt;P",CUSTOM,OFFSET(AF$30,FILT_M_C,0),BET_DATE,"&gt;="&amp;DATE(OFFSET(AG$31,FILT_YS,0),FILT_MS,FILT_DS),BET_DATE,"&lt;="&amp;DATE(OFFSET(AG$31,FILT_YE,0),FILT_ME,FILT_DE),BET_TYPE,OFFSET(AD$30,FILT_M_B,0)),
IF(AND(FILT_D&gt;1,FILT_M_B=1,FILT_M_S&gt;1,FILT_M_T=1,FILT_M_C&gt;1),SUMIFS(PROFIT,AGENCY,K160,WIN,"&lt;&gt;P",CUSTOM,OFFSET(AF$30,FILT_M_C,0),BET_DATE,"&gt;="&amp;DATE(OFFSET(AG$31,FILT_YS,0),FILT_MS,FILT_DS),BET_DATE,"&lt;="&amp;DATE(OFFSET(AG$31,FILT_YE,0),FILT_ME,FILT_DE),SPORT,OFFSET(AC$30,FILT_M_S,0)),
IF(AND(FILT_D&gt;1,FILT_M_B=1,FILT_M_S=1,FILT_M_T&gt;1,FILT_M_C&gt;1),SUMIFS(PROFIT,AGENCY,K160,WIN,"&lt;&gt;P",CUSTOM,OFFSET(AF$30,FILT_M_C,0),BET_DATE,"&gt;="&amp;DATE(OFFSET(AG$31,FILT_YS,0),FILT_MS,FILT_DS),BET_DATE,"&lt;="&amp;DATE(OFFSET(AG$31,FILT_YE,0),FILT_ME,FILT_DE),CAPPER,OFFSET(AE$30,FILT_M_T,0)),
IF(AND(FILT_D=1,FILT_M_B&gt;1,FILT_M_S&gt;1,FILT_M_T=1,FILT_M_C&gt;1),SUMIFS(PROFIT,AGENCY,K160,WIN,"&lt;&gt;P",CUSTOM,OFFSET(AF$30,FILT_M_C,0),BET_TYPE,OFFSET(AD$30,FILT_M_B,0),SPORT,OFFSET(AC$30,FILT_M_S,0)),
IF(AND(FILT_D=1,FILT_M_B&gt;1,FILT_M_S=1,FILT_M_T&gt;1,FILT_M_C&gt;1),SUMIFS(PROFIT,AGENCY,K160,WIN,"&lt;&gt;P",CUSTOM,OFFSET(AF$30,FILT_M_C,0),BET_TYPE,OFFSET(AD$30,FILT_M_B,0),CAPPER,OFFSET(AE$30,FILT_M_T,0)),
IF(AND(FILT_D=1,FILT_M_B=1,FILT_M_S&gt;1,FILT_M_T&gt;1,FILT_M_C&gt;1),SUMIFS(PROFIT,AGENCY,K160,WIN,"&lt;&gt;P",CUSTOM,OFFSET(AF$30,FILT_M_C,0),SPORT,OFFSET(AC$30,FILT_M_S,0),CAPPER,OFFSET(AE$30,FILT_M_T,0)),
IF(AND(FILT_D&gt;1,FILT_M_B&gt;1,FILT_M_S&gt;1,FILT_M_T=1,FILT_M_C&gt;1),SUMIFS(PROFIT,AGENCY,K160,WIN,"&lt;&gt;P",CUSTOM,OFFSET(AF$30,FILT_M_C,0),BET_DATE,"&gt;="&amp;DATE(OFFSET(AG$31,FILT_YS,0),FILT_MS,FILT_DS),BET_DATE,"&lt;="&amp;DATE(OFFSET(AG$31,FILT_YE,0),FILT_ME,FILT_DE),BET_TYPE,OFFSET(AD$30,FILT_M_B,0),SPORT,OFFSET(AC$30,FILT_M_S,0)),
IF(AND(FILT_D=1,FILT_M_B&gt;1,FILT_M_S&gt;1,FILT_M_T&gt;1,FILT_M_C&gt;1),SUMIFS(PROFIT,AGENCY,K160,WIN,"&lt;&gt;P",CUSTOM,OFFSET(AF$30,FILT_M_C,0),BET_TYPE,OFFSET(AD$30,FILT_M_B,0),SPORT,OFFSET(AC$30,FILT_M_S,0),CAPPER,OFFSET(AE$30,FILT_M_T,0)),
IF(AND(FILT_D&gt;1,FILT_M_B=1,FILT_M_S&gt;1,FILT_M_T&gt;1,FILT_M_C&gt;1),SUMIFS(PROFIT,AGENCY,K160,WIN,"&lt;&gt;P",CUSTOM,OFFSET(AF$30,FILT_M_C,0),BET_DATE,"&gt;="&amp;DATE(OFFSET(AG$31,FILT_YS,0),FILT_MS,FILT_DS),BET_DATE,"&lt;="&amp;DATE(OFFSET(AG$31,FILT_YE,0),FILT_ME,FILT_DE),SPORT,OFFSET(AC$30,FILT_M_S,0),CAPPER,OFFSET(AE$30,FILT_M_T,0)),
IF(AND(FILT_D&gt;1,FILT_M_B&gt;1,FILT_M_S=1,FILT_M_T&gt;1,FILT_M_C&gt;1),SUMIFS(PROFIT,AGENCY,K160,WIN,"&lt;&gt;P",CUSTOM,OFFSET(AF$30,FILT_M_C,0),BET_DATE,"&gt;="&amp;DATE(OFFSET(AG$31,FILT_YS,0),FILT_MS,FILT_DS),BET_DATE,"&lt;="&amp;DATE(OFFSET(AG$31,FILT_YE,0),FILT_ME,FILT_DE),BET_TYPE,OFFSET(AD$30,FILT_M_B,0),CAPPER,OFFSET(AE$30,FILT_M_T,0)),
IF(AND(FILT_D&gt;1,FILT_M_B&gt;1,FILT_M_S&gt;1,FILT_M_T&gt;1,FILT_M_C&gt;1),SUMIFS(PROFIT,AGENCY,K160,WIN,"&lt;&gt;P",CUSTOM,OFFSET(AF$30,FILT_M_C,0),BET_DATE,"&gt;="&amp;DATE(OFFSET(AG$31,FILT_YS,0),FILT_MS,FILT_DS),BET_DATE,"&lt;="&amp;DATE(OFFSET(AG$31,FILT_YE,0),FILT_ME,FILT_DE),BET_TYPE,OFFSET(AD$30,FILT_M_B,0),SPORT,OFFSET(AC$30,FILT_M_S,0),CAPPER,OFFSET(AE$30,FILT_M_T,0)),
"")))))))))))))))))))))))))))))))),
"")</f>
        <v/>
      </c>
      <c r="O160" s="143" t="str">
        <f t="shared" ref="O160:O223" ca="1" si="42">IF(AND(M160&lt;&gt;"",M160&gt;0),N160/M160,"")</f>
        <v/>
      </c>
      <c r="P160" s="243" t="str">
        <f t="shared" ref="P160:P223" ca="1" si="43">IF(K160&lt;&gt;"",
IF(FILT_D&gt;1,N160+SUMIFS(CREDIT_AMOUNT,CREDIT_AGENCY,K160,CREDIT_DATE,"&gt;="&amp;DATE(OFFSET(AG$31,FILT_YS,0),FILT_MS,FILT_DS),CREDIT_DATE,"&lt;="&amp;DATE(OFFSET(AG$31,FILT_YE,0),FILT_ME,FILT_DE)),N160+SUMIFS(CREDIT_AMOUNT,CREDIT_AGENCY,K160)
),"")</f>
        <v/>
      </c>
      <c r="Q160" s="144" t="str">
        <f t="shared" ref="Q160:Q223" ca="1" si="44">IF(K160&lt;&gt;"",
IF(AND(FILT_D=1,FILT_M_B=1,FILT_M_S=1,FILT_M_T=1,FILT_M_C=1),COUNTIFS(AGENCY,K160,WIN,"Y"),
IF(AND(FILT_D&gt;1,FILT_M_B=1,FILT_M_S=1,FILT_M_T=1,FILT_M_C=1),COUNTIFS(AGENCY,K160,WIN,"Y",BET_DATE,"&gt;="&amp;DATE(OFFSET(AG$31,FILT_YS,0),FILT_MS,FILT_DS),BET_DATE,"&lt;="&amp;DATE(OFFSET(AG$31,FILT_YE,0),FILT_ME,FILT_DE)),
IF(AND(FILT_D=1,FILT_M_B&gt;1,FILT_M_S=1,FILT_M_T=1,FILT_M_C=1),COUNTIFS(AGENCY,K160,WIN,"Y",BET_TYPE,OFFSET(AD$30,FILT_M_B,0)),
IF(AND(FILT_D=1,FILT_M_B=1,FILT_M_S&gt;1,FILT_M_T=1,FILT_M_C=1),COUNTIFS(AGENCY,K160,WIN,"Y",SPORT,OFFSET(AC$30,FILT_M_S,0)),
IF(AND(FILT_D=1,FILT_M_B=1,FILT_M_S=1,FILT_M_T&gt;1,FILT_M_C=1),COUNTIFS(AGENCY,K160,WIN,"Y",CAPPER,OFFSET(AE$30,FILT_M_T,0)),
IF(AND(FILT_D&gt;1,FILT_M_B&gt;1,FILT_M_S=1,FILT_M_T=1,FILT_M_C=1),COUNTIFS(AGENCY,K160,WIN,"Y",BET_DATE,"&gt;="&amp;DATE(OFFSET(AG$31,FILT_YS,0),FILT_MS,FILT_DS),BET_DATE,"&lt;="&amp;DATE(OFFSET(AG$31,FILT_YE,0),FILT_ME,FILT_DE),BET_TYPE,OFFSET(AD$30,FILT_M_B,0)),
IF(AND(FILT_D&gt;1,FILT_M_B=1,FILT_M_S&gt;1,FILT_M_T=1,FILT_M_C=1),COUNTIFS(AGENCY,K160,WIN,"Y",BET_DATE,"&gt;="&amp;DATE(OFFSET(AG$31,FILT_YS,0),FILT_MS,FILT_DS),BET_DATE,"&lt;="&amp;DATE(OFFSET(AG$31,FILT_YE,0),FILT_ME,FILT_DE),SPORT,OFFSET(AC$30,FILT_M_S,0)),
IF(AND(FILT_D&gt;1,FILT_M_B=1,FILT_M_S=1,FILT_M_T&gt;1,FILT_M_C=1),COUNTIFS(AGENCY,K160,WIN,"Y",BET_DATE,"&gt;="&amp;DATE(OFFSET(AG$31,FILT_YS,0),FILT_MS,FILT_DS),BET_DATE,"&lt;="&amp;DATE(OFFSET(AG$31,FILT_YE,0),FILT_ME,FILT_DE),CAPPER,OFFSET(AE$30,FILT_M_T,0)),
IF(AND(FILT_D=1,FILT_M_B&gt;1,FILT_M_S&gt;1,FILT_M_T=1,FILT_M_C=1),COUNTIFS(AGENCY,K160,WIN,"Y",BET_TYPE,OFFSET(AD$30,FILT_M_B,0),SPORT,OFFSET(AC$30,FILT_M_S,0)),
IF(AND(FILT_D=1,FILT_M_B&gt;1,FILT_M_S=1,FILT_M_T&gt;1,FILT_M_C=1),COUNTIFS(AGENCY,K160,WIN,"Y",BET_TYPE,OFFSET(AD$30,FILT_M_B,0),CAPPER,OFFSET(AE$30,FILT_M_T,0)),
IF(AND(FILT_D=1,FILT_M_B=1,FILT_M_S&gt;1,FILT_M_T&gt;1,FILT_M_C=1),COUNTIFS(AGENCY,K160,WIN,"Y",SPORT,OFFSET(AC$30,FILT_M_S,0),CAPPER,OFFSET(AE$30,FILT_M_T,0)),
IF(AND(FILT_D&gt;1,FILT_M_B&gt;1,FILT_M_S&gt;1,FILT_M_T=1,FILT_M_C=1),COUNTIFS(AGENCY,K160,WIN,"Y",BET_DATE,"&gt;="&amp;DATE(OFFSET(AG$31,FILT_YS,0),FILT_MS,FILT_DS),BET_DATE,"&lt;="&amp;DATE(OFFSET(AG$31,FILT_YE,0),FILT_ME,FILT_DE),BET_TYPE,OFFSET(AD$30,FILT_M_B,0),SPORT,OFFSET(AC$30,FILT_M_S,0)),
IF(AND(FILT_D=1,FILT_M_B&gt;1,FILT_M_S&gt;1,FILT_M_T&gt;1,FILT_M_C=1),COUNTIFS(AGENCY,K160,WIN,"Y",BET_TYPE,OFFSET(AD$30,FILT_M_B,0),SPORT,OFFSET(AC$30,FILT_M_S,0),CAPPER,OFFSET(AE$30,FILT_M_T,0)),
IF(AND(FILT_D&gt;1,FILT_M_B=1,FILT_M_S&gt;1,FILT_M_T&gt;1,FILT_M_C=1),COUNTIFS(AGENCY,K160,WIN,"Y",BET_DATE,"&gt;="&amp;DATE(OFFSET(AG$31,FILT_YS,0),FILT_MS,FILT_DS),BET_DATE,"&lt;="&amp;DATE(OFFSET(AG$31,FILT_YE,0),FILT_ME,FILT_DE),SPORT,OFFSET(AC$30,FILT_M_S,0),CAPPER,OFFSET(AE$30,FILT_M_T,0)),
IF(AND(FILT_D&gt;1,FILT_M_B&gt;1,FILT_M_S=1,FILT_M_T&gt;1,FILT_M_C=1),COUNTIFS(AGENCY,K160,WIN,"Y",BET_DATE,"&gt;="&amp;DATE(OFFSET(AG$31,FILT_YS,0),FILT_MS,FILT_DS),BET_DATE,"&lt;="&amp;DATE(OFFSET(AG$31,FILT_YE,0),FILT_ME,FILT_DE),BET_TYPE,OFFSET(AD$30,FILT_M_B,0),CAPPER,OFFSET(AE$30,FILT_M_T,0)),
IF(AND(FILT_D&gt;1,FILT_M_B&gt;1,FILT_M_S&gt;1,FILT_M_T&gt;1,FILT_M_C=1),COUNTIFS(AGENCY,K160,WIN,"Y",BET_DATE,"&gt;="&amp;DATE(OFFSET(AG$31,FILT_YS,0),FILT_MS,FILT_DS),BET_DATE,"&lt;="&amp;DATE(OFFSET(AG$31,FILT_YE,0),FILT_ME,FILT_DE),BET_TYPE,OFFSET(AD$30,FILT_M_B,0),SPORT,OFFSET(AC$30,FILT_M_S,0),CAPPER,OFFSET(AE$30,FILT_M_T,0)),
IF(AND(FILT_D=1,FILT_M_B=1,FILT_M_S=1,FILT_M_T=1,FILT_M_C&gt;1),COUNTIFS(AGENCY,K160,WIN,"Y",CUSTOM,OFFSET(AF$30,FILT_M_C,0)),
IF(AND(FILT_D&gt;1,FILT_M_B=1,FILT_M_S=1,FILT_M_T=1,FILT_M_C&gt;1),COUNTIFS(AGENCY,K160,WIN,"Y",CUSTOM,OFFSET(AF$30,FILT_M_C,0),BET_DATE,"&gt;="&amp;DATE(OFFSET(AG$31,FILT_YS,0),FILT_MS,FILT_DS),BET_DATE,"&lt;="&amp;DATE(OFFSET(AG$31,FILT_YE,0),FILT_ME,FILT_DE)),
IF(AND(FILT_D=1,FILT_M_B&gt;1,FILT_M_S=1,FILT_M_T=1,FILT_M_C&gt;1),COUNTIFS(AGENCY,K160,WIN,"Y",CUSTOM,OFFSET(AF$30,FILT_M_C,0),BET_TYPE,OFFSET(AD$30,FILT_M_B,0)),
IF(AND(FILT_D=1,FILT_M_B=1,FILT_M_S&gt;1,FILT_M_T=1,FILT_M_C&gt;1),COUNTIFS(AGENCY,K160,WIN,"Y",CUSTOM,OFFSET(AF$30,FILT_M_C,0),SPORT,OFFSET(AC$30,FILT_M_S,0)),
IF(AND(FILT_D=1,FILT_M_B=1,FILT_M_S=1,FILT_M_T&gt;1,FILT_M_C&gt;1),COUNTIFS(AGENCY,K160,WIN,"Y",CUSTOM,OFFSET(AF$30,FILT_M_C,0),CAPPER,OFFSET(AE$30,FILT_M_T,0)),
IF(AND(FILT_D&gt;1,FILT_M_B&gt;1,FILT_M_S=1,FILT_M_T=1,FILT_M_C&gt;1),COUNTIFS(AGENCY,K160,WIN,"Y",CUSTOM,OFFSET(AF$30,FILT_M_C,0),BET_DATE,"&gt;="&amp;DATE(OFFSET(AG$31,FILT_YS,0),FILT_MS,FILT_DS),BET_DATE,"&lt;="&amp;DATE(OFFSET(AG$31,FILT_YE,0),FILT_ME,FILT_DE),BET_TYPE,OFFSET(AD$30,FILT_M_B,0)),
IF(AND(FILT_D&gt;1,FILT_M_B=1,FILT_M_S&gt;1,FILT_M_T=1,FILT_M_C&gt;1),COUNTIFS(AGENCY,K160,WIN,"Y",CUSTOM,OFFSET(AF$30,FILT_M_C,0),BET_DATE,"&gt;="&amp;DATE(OFFSET(AG$31,FILT_YS,0),FILT_MS,FILT_DS),BET_DATE,"&lt;="&amp;DATE(OFFSET(AG$31,FILT_YE,0),FILT_ME,FILT_DE),SPORT,OFFSET(AC$30,FILT_M_S,0)),
IF(AND(FILT_D&gt;1,FILT_M_B=1,FILT_M_S=1,FILT_M_T&gt;1,FILT_M_C&gt;1),COUNTIFS(AGENCY,K160,WIN,"Y",CUSTOM,OFFSET(AF$30,FILT_M_C,0),BET_DATE,"&gt;="&amp;DATE(OFFSET(AG$31,FILT_YS,0),FILT_MS,FILT_DS),BET_DATE,"&lt;="&amp;DATE(OFFSET(AG$31,FILT_YE,0),FILT_ME,FILT_DE),CAPPER,OFFSET(AE$30,FILT_M_T,0)),
IF(AND(FILT_D=1,FILT_M_B&gt;1,FILT_M_S&gt;1,FILT_M_T=1,FILT_M_C&gt;1),COUNTIFS(AGENCY,K160,WIN,"Y",CUSTOM,OFFSET(AF$30,FILT_M_C,0),BET_TYPE,OFFSET(AD$30,FILT_M_B,0),SPORT,OFFSET(AC$30,FILT_M_S,0)),
IF(AND(FILT_D=1,FILT_M_B&gt;1,FILT_M_S=1,FILT_M_T&gt;1,FILT_M_C&gt;1),COUNTIFS(AGENCY,K160,WIN,"Y",CUSTOM,OFFSET(AF$30,FILT_M_C,0),BET_TYPE,OFFSET(AD$30,FILT_M_B,0),CAPPER,OFFSET(AE$30,FILT_M_T,0)),
IF(AND(FILT_D=1,FILT_M_B=1,FILT_M_S&gt;1,FILT_M_T&gt;1,FILT_M_C&gt;1),COUNTIFS(AGENCY,K160,WIN,"Y",CUSTOM,OFFSET(AF$30,FILT_M_C,0),SPORT,OFFSET(AC$30,FILT_M_S,0),CAPPER,OFFSET(AE$30,FILT_M_T,0)),
IF(AND(FILT_D&gt;1,FILT_M_B&gt;1,FILT_M_S&gt;1,FILT_M_T=1,FILT_M_C&gt;1),COUNTIFS(AGENCY,K160,WIN,"Y",CUSTOM,OFFSET(AF$30,FILT_M_C,0),BET_DATE,"&gt;="&amp;DATE(OFFSET(AG$31,FILT_YS,0),FILT_MS,FILT_DS),BET_DATE,"&lt;="&amp;DATE(OFFSET(AG$31,FILT_YE,0),FILT_ME,FILT_DE),BET_TYPE,OFFSET(AD$30,FILT_M_B,0),SPORT,OFFSET(AC$30,FILT_M_S,0)),
IF(AND(FILT_D=1,FILT_M_B&gt;1,FILT_M_S&gt;1,FILT_M_T&gt;1,FILT_M_C&gt;1),COUNTIFS(AGENCY,K160,WIN,"Y",CUSTOM,OFFSET(AF$30,FILT_M_C,0),BET_TYPE,OFFSET(AD$30,FILT_M_B,0),SPORT,OFFSET(AC$30,FILT_M_S,0),CAPPER,OFFSET(AE$30,FILT_M_T,0)),
IF(AND(FILT_D&gt;1,FILT_M_B=1,FILT_M_S&gt;1,FILT_M_T&gt;1,FILT_M_C&gt;1),COUNTIFS(AGENCY,K160,WIN,"Y",CUSTOM,OFFSET(AF$30,FILT_M_C,0),BET_DATE,"&gt;="&amp;DATE(OFFSET(AG$31,FILT_YS,0),FILT_MS,FILT_DS),BET_DATE,"&lt;="&amp;DATE(OFFSET(AG$31,FILT_YE,0),FILT_ME,FILT_DE),SPORT,OFFSET(AC$30,FILT_M_S,0),CAPPER,OFFSET(AE$30,FILT_M_T,0)),
IF(AND(FILT_D&gt;1,FILT_M_B&gt;1,FILT_M_S=1,FILT_M_T&gt;1,FILT_M_C&gt;1),COUNTIFS(AGENCY,K160,WIN,"Y",CUSTOM,OFFSET(AF$30,FILT_M_C,0),BET_DATE,"&gt;="&amp;DATE(OFFSET(AG$31,FILT_YS,0),FILT_MS,FILT_DS),BET_DATE,"&lt;="&amp;DATE(OFFSET(AG$31,FILT_YE,0),FILT_ME,FILT_DE),BET_TYPE,OFFSET(AD$30,FILT_M_B,0),CAPPER,OFFSET(AE$30,FILT_M_T,0)),
IF(AND(FILT_D&gt;1,FILT_M_B&gt;1,FILT_M_S&gt;1,FILT_M_T&gt;1,FILT_M_C&gt;1),COUNTIFS(AGENCY,K160,WIN,"Y",CUSTOM,OFFSET(AF$30,FILT_M_C,0),BET_DATE,"&gt;="&amp;DATE(OFFSET(AG$31,FILT_YS,0),FILT_MS,FILT_DS),BET_DATE,"&lt;="&amp;DATE(OFFSET(AG$31,FILT_YE,0),FILT_ME,FILT_DE),BET_TYPE,OFFSET(AD$30,FILT_M_B,0),SPORT,OFFSET(AC$30,FILT_M_S,0),CAPPER,OFFSET(AE$30,FILT_M_T,0)),
"")))))))))))))))))))))))))))))))),
"")</f>
        <v/>
      </c>
      <c r="R160" s="144" t="str">
        <f t="shared" ref="R160:R223" ca="1" si="45">IF(K160&lt;&gt;"",
IF(AND(FILT_D=1,FILT_M_B=1,FILT_M_S=1,FILT_M_T=1,FILT_M_C=1),COUNTIFS(AGENCY,K160,WIN,"&lt;&gt;P",WIN,"&lt;&gt;R",WIN,"&lt;&gt;PU"),
IF(AND(FILT_D&gt;1,FILT_M_B=1,FILT_M_S=1,FILT_M_T=1,FILT_M_C=1),COUNTIFS(AGENCY,K160,WIN,"&lt;&gt;P",WIN,"&lt;&gt;R",WIN,"&lt;&gt;PU",BET_DATE,"&gt;="&amp;DATE(OFFSET(AG$31,FILT_YS,0),FILT_MS,FILT_DS),BET_DATE,"&lt;="&amp;DATE(OFFSET(AG$31,FILT_YE,0),FILT_ME,FILT_DE)),
IF(AND(FILT_D=1,FILT_M_B&gt;1,FILT_M_S=1,FILT_M_T=1,FILT_M_C=1),COUNTIFS(AGENCY,K160,WIN,"&lt;&gt;P",WIN,"&lt;&gt;R",WIN,"&lt;&gt;PU",BET_TYPE,OFFSET(AD$30,FILT_M_B,0)),
IF(AND(FILT_D=1,FILT_M_B=1,FILT_M_S&gt;1,FILT_M_T=1,FILT_M_C=1),COUNTIFS(AGENCY,K160,WIN,"&lt;&gt;P",WIN,"&lt;&gt;R",WIN,"&lt;&gt;PU",SPORT,OFFSET(AC$30,FILT_M_S,0)),
IF(AND(FILT_D=1,FILT_M_B=1,FILT_M_S=1,FILT_M_T&gt;1,FILT_M_C=1),COUNTIFS(AGENCY,K160,WIN,"&lt;&gt;P",WIN,"&lt;&gt;R",WIN,"&lt;&gt;PU",CAPPER,OFFSET(AE$30,FILT_M_T,0)),
IF(AND(FILT_D&gt;1,FILT_M_B&gt;1,FILT_M_S=1,FILT_M_T=1,FILT_M_C=1),COUNTIFS(AGENCY,K160,WIN,"&lt;&gt;P",WIN,"&lt;&gt;R",WIN,"&lt;&gt;PU",BET_DATE,"&gt;="&amp;DATE(OFFSET(AG$31,FILT_YS,0),FILT_MS,FILT_DS),BET_DATE,"&lt;="&amp;DATE(OFFSET(AG$31,FILT_YE,0),FILT_ME,FILT_DE),BET_TYPE,OFFSET(AD$30,FILT_M_B,0)),
IF(AND(FILT_D&gt;1,FILT_M_B=1,FILT_M_S&gt;1,FILT_M_T=1,FILT_M_C=1),COUNTIFS(AGENCY,K160,WIN,"&lt;&gt;P",WIN,"&lt;&gt;R",WIN,"&lt;&gt;PU",BET_DATE,"&gt;="&amp;DATE(OFFSET(AG$31,FILT_YS,0),FILT_MS,FILT_DS),BET_DATE,"&lt;="&amp;DATE(OFFSET(AG$31,FILT_YE,0),FILT_ME,FILT_DE),SPORT,OFFSET(AC$30,FILT_M_S,0)),
IF(AND(FILT_D&gt;1,FILT_M_B=1,FILT_M_S=1,FILT_M_T&gt;1,FILT_M_C=1),COUNTIFS(AGENCY,K160,WIN,"&lt;&gt;P",WIN,"&lt;&gt;R",WIN,"&lt;&gt;PU",BET_DATE,"&gt;="&amp;DATE(OFFSET(AG$31,FILT_YS,0),FILT_MS,FILT_DS),BET_DATE,"&lt;="&amp;DATE(OFFSET(AG$31,FILT_YE,0),FILT_ME,FILT_DE),CAPPER,OFFSET(AE$30,FILT_M_T,0)),
IF(AND(FILT_D=1,FILT_M_B&gt;1,FILT_M_S&gt;1,FILT_M_T=1,FILT_M_C=1),COUNTIFS(AGENCY,K160,WIN,"&lt;&gt;P",WIN,"&lt;&gt;R",WIN,"&lt;&gt;PU",BET_TYPE,OFFSET(AD$30,FILT_M_B,0),SPORT,OFFSET(AC$30,FILT_M_S,0)),
IF(AND(FILT_D=1,FILT_M_B&gt;1,FILT_M_S=1,FILT_M_T&gt;1,FILT_M_C=1),COUNTIFS(AGENCY,K160,WIN,"&lt;&gt;P",WIN,"&lt;&gt;R",WIN,"&lt;&gt;PU",BET_TYPE,OFFSET(AD$30,FILT_M_B,0),CAPPER,OFFSET(AE$30,FILT_M_T,0)),
IF(AND(FILT_D=1,FILT_M_B=1,FILT_M_S&gt;1,FILT_M_T&gt;1,FILT_M_C=1),COUNTIFS(AGENCY,K160,WIN,"&lt;&gt;P",WIN,"&lt;&gt;R",WIN,"&lt;&gt;PU",SPORT,OFFSET(AC$30,FILT_M_S,0),CAPPER,OFFSET(AE$30,FILT_M_T,0)),
IF(AND(FILT_D&gt;1,FILT_M_B&gt;1,FILT_M_S&gt;1,FILT_M_T=1,FILT_M_C=1),COUNTIFS(AGENCY,K160,WIN,"&lt;&gt;P",WIN,"&lt;&gt;R",WIN,"&lt;&gt;PU",BET_DATE,"&gt;="&amp;DATE(OFFSET(AG$31,FILT_YS,0),FILT_MS,FILT_DS),BET_DATE,"&lt;="&amp;DATE(OFFSET(AG$31,FILT_YE,0),FILT_ME,FILT_DE),BET_TYPE,OFFSET(AD$30,FILT_M_B,0),SPORT,OFFSET(AC$30,FILT_M_S,0)),
IF(AND(FILT_D=1,FILT_M_B&gt;1,FILT_M_S&gt;1,FILT_M_T&gt;1,FILT_M_C=1),COUNTIFS(AGENCY,K160,WIN,"&lt;&gt;P",WIN,"&lt;&gt;R",WIN,"&lt;&gt;PU",BET_TYPE,OFFSET(AD$30,FILT_M_B,0),SPORT,OFFSET(AC$30,FILT_M_S,0),CAPPER,OFFSET(AE$30,FILT_M_T,0)),
IF(AND(FILT_D&gt;1,FILT_M_B=1,FILT_M_S&gt;1,FILT_M_T&gt;1,FILT_M_C=1),COUNTIFS(AGENCY,K160,WIN,"&lt;&gt;P",WIN,"&lt;&gt;R",WIN,"&lt;&gt;PU",BET_DATE,"&gt;="&amp;DATE(OFFSET(AG$31,FILT_YS,0),FILT_MS,FILT_DS),BET_DATE,"&lt;="&amp;DATE(OFFSET(AG$31,FILT_YE,0),FILT_ME,FILT_DE),SPORT,OFFSET(AC$30,FILT_M_S,0),CAPPER,OFFSET(AE$30,FILT_M_T,0)),
IF(AND(FILT_D&gt;1,FILT_M_B&gt;1,FILT_M_S=1,FILT_M_T&gt;1,FILT_M_C=1),COUNTIFS(AGENCY,K160,WIN,"&lt;&gt;P",WIN,"&lt;&gt;R",WIN,"&lt;&gt;PU",BET_DATE,"&gt;="&amp;DATE(OFFSET(AG$31,FILT_YS,0),FILT_MS,FILT_DS),BET_DATE,"&lt;="&amp;DATE(OFFSET(AG$31,FILT_YE,0),FILT_ME,FILT_DE),BET_TYPE,OFFSET(AD$30,FILT_M_B,0),CAPPER,OFFSET(AE$30,FILT_M_T,0)),
IF(AND(FILT_D&gt;1,FILT_M_B&gt;1,FILT_M_S&gt;1,FILT_M_T&gt;1,FILT_M_C=1),COUNTIFS(AGENCY,K160,WIN,"&lt;&gt;P",WIN,"&lt;&gt;R",WIN,"&lt;&gt;PU",BET_DATE,"&gt;="&amp;DATE(OFFSET(AG$31,FILT_YS,0),FILT_MS,FILT_DS),BET_DATE,"&lt;="&amp;DATE(OFFSET(AG$31,FILT_YE,0),FILT_ME,FILT_DE),BET_TYPE,OFFSET(AD$30,FILT_M_B,0),SPORT,OFFSET(AC$30,FILT_M_S,0),CAPPER,OFFSET(AE$30,FILT_M_T,0)),
IF(AND(FILT_D=1,FILT_M_B=1,FILT_M_S=1,FILT_M_T=1,FILT_M_C&gt;1),COUNTIFS(AGENCY,K160,WIN,"&lt;&gt;P",WIN,"&lt;&gt;R",WIN,"&lt;&gt;PU",CUSTOM,OFFSET(AF$30,FILT_M_C,0)),
IF(AND(FILT_D&gt;1,FILT_M_B=1,FILT_M_S=1,FILT_M_T=1,FILT_M_C&gt;1),COUNTIFS(AGENCY,K160,WIN,"&lt;&gt;P",WIN,"&lt;&gt;R",WIN,"&lt;&gt;PU",CUSTOM,OFFSET(AF$30,FILT_M_C,0),BET_DATE,"&gt;="&amp;DATE(OFFSET(AG$31,FILT_YS,0),FILT_MS,FILT_DS),BET_DATE,"&lt;="&amp;DATE(OFFSET(AG$31,FILT_YE,0),FILT_ME,FILT_DE)),
IF(AND(FILT_D=1,FILT_M_B&gt;1,FILT_M_S=1,FILT_M_T=1,FILT_M_C&gt;1),COUNTIFS(AGENCY,K160,WIN,"&lt;&gt;P",WIN,"&lt;&gt;R",WIN,"&lt;&gt;PU",CUSTOM,OFFSET(AF$30,FILT_M_C,0),BET_TYPE,OFFSET(AD$30,FILT_M_B,0)),
IF(AND(FILT_D=1,FILT_M_B=1,FILT_M_S&gt;1,FILT_M_T=1,FILT_M_C&gt;1),COUNTIFS(AGENCY,K160,WIN,"&lt;&gt;P",WIN,"&lt;&gt;R",WIN,"&lt;&gt;PU",CUSTOM,OFFSET(AF$30,FILT_M_C,0),SPORT,OFFSET(AC$30,FILT_M_S,0)),
IF(AND(FILT_D=1,FILT_M_B=1,FILT_M_S=1,FILT_M_T&gt;1,FILT_M_C&gt;1),COUNTIFS(AGENCY,K160,WIN,"&lt;&gt;P",WIN,"&lt;&gt;R",WIN,"&lt;&gt;PU",CUSTOM,OFFSET(AF$30,FILT_M_C,0),CAPPER,OFFSET(AE$30,FILT_M_T,0)),
IF(AND(FILT_D&gt;1,FILT_M_B&gt;1,FILT_M_S=1,FILT_M_T=1,FILT_M_C&gt;1),COUNTIFS(AGENCY,K160,WIN,"&lt;&gt;P",WIN,"&lt;&gt;R",WIN,"&lt;&gt;PU",CUSTOM,OFFSET(AF$30,FILT_M_C,0),BET_DATE,"&gt;="&amp;DATE(OFFSET(AG$31,FILT_YS,0),FILT_MS,FILT_DS),BET_DATE,"&lt;="&amp;DATE(OFFSET(AG$31,FILT_YE,0),FILT_ME,FILT_DE),BET_TYPE,OFFSET(AD$30,FILT_M_B,0)),
IF(AND(FILT_D&gt;1,FILT_M_B=1,FILT_M_S&gt;1,FILT_M_T=1,FILT_M_C&gt;1),COUNTIFS(AGENCY,K160,WIN,"&lt;&gt;P",WIN,"&lt;&gt;R",WIN,"&lt;&gt;PU",CUSTOM,OFFSET(AF$30,FILT_M_C,0),BET_DATE,"&gt;="&amp;DATE(OFFSET(AG$31,FILT_YS,0),FILT_MS,FILT_DS),BET_DATE,"&lt;="&amp;DATE(OFFSET(AG$31,FILT_YE,0),FILT_ME,FILT_DE),SPORT,OFFSET(AC$30,FILT_M_S,0)),
IF(AND(FILT_D&gt;1,FILT_M_B=1,FILT_M_S=1,FILT_M_T&gt;1,FILT_M_C&gt;1),COUNTIFS(AGENCY,K160,WIN,"&lt;&gt;P",WIN,"&lt;&gt;R",WIN,"&lt;&gt;PU",CUSTOM,OFFSET(AF$30,FILT_M_C,0),BET_DATE,"&gt;="&amp;DATE(OFFSET(AG$31,FILT_YS,0),FILT_MS,FILT_DS),BET_DATE,"&lt;="&amp;DATE(OFFSET(AG$31,FILT_YE,0),FILT_ME,FILT_DE),CAPPER,OFFSET(AE$30,FILT_M_T,0)),
IF(AND(FILT_D=1,FILT_M_B&gt;1,FILT_M_S&gt;1,FILT_M_T=1,FILT_M_C&gt;1),COUNTIFS(AGENCY,K160,WIN,"&lt;&gt;P",WIN,"&lt;&gt;R",WIN,"&lt;&gt;PU",CUSTOM,OFFSET(AF$30,FILT_M_C,0),BET_TYPE,OFFSET(AD$30,FILT_M_B,0),SPORT,OFFSET(AC$30,FILT_M_S,0)),
IF(AND(FILT_D=1,FILT_M_B&gt;1,FILT_M_S=1,FILT_M_T&gt;1,FILT_M_C&gt;1),COUNTIFS(AGENCY,K160,WIN,"&lt;&gt;P",WIN,"&lt;&gt;R",WIN,"&lt;&gt;PU",CUSTOM,OFFSET(AF$30,FILT_M_C,0),BET_TYPE,OFFSET(AD$30,FILT_M_B,0),CAPPER,OFFSET(AE$30,FILT_M_T,0)),
IF(AND(FILT_D=1,FILT_M_B=1,FILT_M_S&gt;1,FILT_M_T&gt;1,FILT_M_C&gt;1),COUNTIFS(AGENCY,K160,WIN,"&lt;&gt;P",WIN,"&lt;&gt;R",WIN,"&lt;&gt;PU",CUSTOM,OFFSET(AF$30,FILT_M_C,0),SPORT,OFFSET(AC$30,FILT_M_S,0),CAPPER,OFFSET(AE$30,FILT_M_T,0)),
IF(AND(FILT_D&gt;1,FILT_M_B&gt;1,FILT_M_S&gt;1,FILT_M_T=1,FILT_M_C&gt;1),COUNTIFS(AGENCY,K160,WIN,"&lt;&gt;P",WIN,"&lt;&gt;R",WIN,"&lt;&gt;PU",CUSTOM,OFFSET(AF$30,FILT_M_C,0),BET_DATE,"&gt;="&amp;DATE(OFFSET(AG$31,FILT_YS,0),FILT_MS,FILT_DS),BET_DATE,"&lt;="&amp;DATE(OFFSET(AG$31,FILT_YE,0),FILT_ME,FILT_DE),BET_TYPE,OFFSET(AD$30,FILT_M_B,0),SPORT,OFFSET(AC$30,FILT_M_S,0)),
IF(AND(FILT_D=1,FILT_M_B&gt;1,FILT_M_S&gt;1,FILT_M_T&gt;1,FILT_M_C&gt;1),COUNTIFS(AGENCY,K160,WIN,"&lt;&gt;P",WIN,"&lt;&gt;R",WIN,"&lt;&gt;PU",CUSTOM,OFFSET(AF$30,FILT_M_C,0),BET_TYPE,OFFSET(AD$30,FILT_M_B,0),SPORT,OFFSET(AC$30,FILT_M_S,0),CAPPER,OFFSET(AE$30,FILT_M_T,0)),
IF(AND(FILT_D&gt;1,FILT_M_B=1,FILT_M_S&gt;1,FILT_M_T&gt;1,FILT_M_C&gt;1),COUNTIFS(AGENCY,K160,WIN,"&lt;&gt;P",WIN,"&lt;&gt;R",WIN,"&lt;&gt;PU",CUSTOM,OFFSET(AF$30,FILT_M_C,0),BET_DATE,"&gt;="&amp;DATE(OFFSET(AG$31,FILT_YS,0),FILT_MS,FILT_DS),BET_DATE,"&lt;="&amp;DATE(OFFSET(AG$31,FILT_YE,0),FILT_ME,FILT_DE),SPORT,OFFSET(AC$30,FILT_M_S,0),CAPPER,OFFSET(AE$30,FILT_M_T,0)),
IF(AND(FILT_D&gt;1,FILT_M_B&gt;1,FILT_M_S=1,FILT_M_T&gt;1,FILT_M_C&gt;1),COUNTIFS(AGENCY,K160,WIN,"&lt;&gt;P",WIN,"&lt;&gt;R",WIN,"&lt;&gt;PU",CUSTOM,OFFSET(AF$30,FILT_M_C,0),BET_DATE,"&gt;="&amp;DATE(OFFSET(AG$31,FILT_YS,0),FILT_MS,FILT_DS),BET_DATE,"&lt;="&amp;DATE(OFFSET(AG$31,FILT_YE,0),FILT_ME,FILT_DE),BET_TYPE,OFFSET(AD$30,FILT_M_B,0),CAPPER,OFFSET(AE$30,FILT_M_T,0)),
IF(AND(FILT_D&gt;1,FILT_M_B&gt;1,FILT_M_S&gt;1,FILT_M_T&gt;1,FILT_M_C&gt;1),COUNTIFS(AGENCY,K160,WIN,"&lt;&gt;P",WIN,"&lt;&gt;R",WIN,"&lt;&gt;PU",CUSTOM,OFFSET(AF$30,FILT_M_C,0),BET_DATE,"&gt;="&amp;DATE(OFFSET(AG$31,FILT_YS,0),FILT_MS,FILT_DS),BET_DATE,"&lt;="&amp;DATE(OFFSET(AG$31,FILT_YE,0),FILT_ME,FILT_DE),BET_TYPE,OFFSET(AD$30,FILT_M_B,0),SPORT,OFFSET(AC$30,FILT_M_S,0),CAPPER,OFFSET(AE$30,FILT_M_T,0)),
"")))))))))))))))))))))))))))))))),
"")</f>
        <v/>
      </c>
      <c r="S160" s="145" t="str">
        <f t="shared" ref="S160:S223" ca="1" si="46">IF(AND(R160&lt;&gt;"",R160&gt;0),Q160/R160,"")</f>
        <v/>
      </c>
      <c r="Z160" s="157"/>
      <c r="AA160" s="157"/>
      <c r="AB160" s="36" t="str">
        <f>IF(Settings!C134&lt;&gt;"",Settings!C134,"")</f>
        <v/>
      </c>
      <c r="AC160" s="36"/>
      <c r="AD160" s="36"/>
      <c r="AE160" s="36"/>
      <c r="AF160" s="36"/>
      <c r="AG160" s="41"/>
    </row>
    <row r="161" spans="1:33" x14ac:dyDescent="0.2">
      <c r="A161" s="14" t="str">
        <f>IF(FILT_M=1,IF(AND(Settings!F135&lt;&gt;"",Settings!F135&lt;&gt;"--"),Settings!F135,""),
IF(FILT_M=2,IF(AND(Settings!H135&lt;&gt;"",Settings!H135&lt;&gt;"--"),Settings!H135,""),
IF(FILT_M=3,IF(AND(Settings!J135&lt;&gt;"",Settings!J135&lt;&gt;"--"),Settings!J135,""),
IF(FILT_M=4,IF(AND(Settings!L135&lt;&gt;"",Settings!L135&lt;&gt;"--"),Settings!L135,""),""))))</f>
        <v/>
      </c>
      <c r="B161" s="243" t="str">
        <f t="shared" ca="1" si="36"/>
        <v/>
      </c>
      <c r="C161" s="243" t="str">
        <f t="shared" ca="1" si="37"/>
        <v/>
      </c>
      <c r="D161" s="143" t="str">
        <f t="shared" ref="D161:D224" ca="1" si="47">IF(AND(B161&lt;&gt;"",B161&gt;0),C161/B161,"")</f>
        <v/>
      </c>
      <c r="E161" s="144" t="str">
        <f t="shared" ca="1" si="38"/>
        <v/>
      </c>
      <c r="F161" s="144" t="str">
        <f t="shared" ca="1" si="39"/>
        <v/>
      </c>
      <c r="G161" s="145" t="str">
        <f t="shared" ref="G161:G224" ca="1" si="48">IF(AND(F161&lt;&gt;"",F161&gt;0),E161/F161,"")</f>
        <v/>
      </c>
      <c r="H161" s="214"/>
      <c r="I161" s="44"/>
      <c r="K161" s="209" t="str">
        <f>IF(AND(Settings!C135&lt;&gt;"",Settings!C135&lt;&gt;"--"),Settings!C135,"")</f>
        <v/>
      </c>
      <c r="L161" s="210"/>
      <c r="M161" s="243" t="str">
        <f t="shared" ca="1" si="40"/>
        <v/>
      </c>
      <c r="N161" s="244" t="str">
        <f t="shared" ca="1" si="41"/>
        <v/>
      </c>
      <c r="O161" s="143" t="str">
        <f t="shared" ca="1" si="42"/>
        <v/>
      </c>
      <c r="P161" s="243" t="str">
        <f t="shared" ca="1" si="43"/>
        <v/>
      </c>
      <c r="Q161" s="144" t="str">
        <f t="shared" ca="1" si="44"/>
        <v/>
      </c>
      <c r="R161" s="144" t="str">
        <f t="shared" ca="1" si="45"/>
        <v/>
      </c>
      <c r="S161" s="145" t="str">
        <f t="shared" ca="1" si="46"/>
        <v/>
      </c>
      <c r="Z161" s="157"/>
      <c r="AA161" s="157"/>
      <c r="AB161" s="36" t="str">
        <f>IF(Settings!C135&lt;&gt;"",Settings!C135,"")</f>
        <v/>
      </c>
      <c r="AC161" s="36"/>
      <c r="AD161" s="36"/>
      <c r="AE161" s="36"/>
      <c r="AF161" s="36"/>
      <c r="AG161" s="41"/>
    </row>
    <row r="162" spans="1:33" x14ac:dyDescent="0.2">
      <c r="A162" s="14" t="str">
        <f>IF(FILT_M=1,IF(AND(Settings!F136&lt;&gt;"",Settings!F136&lt;&gt;"--"),Settings!F136,""),
IF(FILT_M=2,IF(AND(Settings!H136&lt;&gt;"",Settings!H136&lt;&gt;"--"),Settings!H136,""),
IF(FILT_M=3,IF(AND(Settings!J136&lt;&gt;"",Settings!J136&lt;&gt;"--"),Settings!J136,""),
IF(FILT_M=4,IF(AND(Settings!L136&lt;&gt;"",Settings!L136&lt;&gt;"--"),Settings!L136,""),""))))</f>
        <v/>
      </c>
      <c r="B162" s="243" t="str">
        <f t="shared" ca="1" si="36"/>
        <v/>
      </c>
      <c r="C162" s="243" t="str">
        <f t="shared" ca="1" si="37"/>
        <v/>
      </c>
      <c r="D162" s="143" t="str">
        <f t="shared" ca="1" si="47"/>
        <v/>
      </c>
      <c r="E162" s="144" t="str">
        <f t="shared" ca="1" si="38"/>
        <v/>
      </c>
      <c r="F162" s="144" t="str">
        <f t="shared" ca="1" si="39"/>
        <v/>
      </c>
      <c r="G162" s="145" t="str">
        <f t="shared" ca="1" si="48"/>
        <v/>
      </c>
      <c r="H162" s="214"/>
      <c r="I162" s="44"/>
      <c r="K162" s="209" t="str">
        <f>IF(AND(Settings!C136&lt;&gt;"",Settings!C136&lt;&gt;"--"),Settings!C136,"")</f>
        <v/>
      </c>
      <c r="L162" s="210"/>
      <c r="M162" s="243" t="str">
        <f t="shared" ca="1" si="40"/>
        <v/>
      </c>
      <c r="N162" s="244" t="str">
        <f t="shared" ca="1" si="41"/>
        <v/>
      </c>
      <c r="O162" s="143" t="str">
        <f t="shared" ca="1" si="42"/>
        <v/>
      </c>
      <c r="P162" s="243" t="str">
        <f t="shared" ca="1" si="43"/>
        <v/>
      </c>
      <c r="Q162" s="144" t="str">
        <f t="shared" ca="1" si="44"/>
        <v/>
      </c>
      <c r="R162" s="144" t="str">
        <f t="shared" ca="1" si="45"/>
        <v/>
      </c>
      <c r="S162" s="145" t="str">
        <f t="shared" ca="1" si="46"/>
        <v/>
      </c>
      <c r="Z162" s="157"/>
      <c r="AA162" s="157"/>
      <c r="AB162" s="36" t="str">
        <f>IF(Settings!C136&lt;&gt;"",Settings!C136,"")</f>
        <v/>
      </c>
      <c r="AC162" s="36"/>
      <c r="AD162" s="36"/>
      <c r="AE162" s="36"/>
      <c r="AF162" s="36"/>
      <c r="AG162" s="41"/>
    </row>
    <row r="163" spans="1:33" x14ac:dyDescent="0.2">
      <c r="A163" s="14" t="str">
        <f>IF(FILT_M=1,IF(AND(Settings!F137&lt;&gt;"",Settings!F137&lt;&gt;"--"),Settings!F137,""),
IF(FILT_M=2,IF(AND(Settings!H137&lt;&gt;"",Settings!H137&lt;&gt;"--"),Settings!H137,""),
IF(FILT_M=3,IF(AND(Settings!J137&lt;&gt;"",Settings!J137&lt;&gt;"--"),Settings!J137,""),
IF(FILT_M=4,IF(AND(Settings!L137&lt;&gt;"",Settings!L137&lt;&gt;"--"),Settings!L137,""),""))))</f>
        <v/>
      </c>
      <c r="B163" s="243" t="str">
        <f t="shared" ca="1" si="36"/>
        <v/>
      </c>
      <c r="C163" s="243" t="str">
        <f t="shared" ca="1" si="37"/>
        <v/>
      </c>
      <c r="D163" s="143" t="str">
        <f t="shared" ca="1" si="47"/>
        <v/>
      </c>
      <c r="E163" s="144" t="str">
        <f t="shared" ca="1" si="38"/>
        <v/>
      </c>
      <c r="F163" s="144" t="str">
        <f t="shared" ca="1" si="39"/>
        <v/>
      </c>
      <c r="G163" s="145" t="str">
        <f t="shared" ca="1" si="48"/>
        <v/>
      </c>
      <c r="H163" s="214"/>
      <c r="I163" s="44"/>
      <c r="K163" s="209" t="str">
        <f>IF(AND(Settings!C137&lt;&gt;"",Settings!C137&lt;&gt;"--"),Settings!C137,"")</f>
        <v/>
      </c>
      <c r="L163" s="210"/>
      <c r="M163" s="243" t="str">
        <f t="shared" ca="1" si="40"/>
        <v/>
      </c>
      <c r="N163" s="244" t="str">
        <f t="shared" ca="1" si="41"/>
        <v/>
      </c>
      <c r="O163" s="143" t="str">
        <f t="shared" ca="1" si="42"/>
        <v/>
      </c>
      <c r="P163" s="243" t="str">
        <f t="shared" ca="1" si="43"/>
        <v/>
      </c>
      <c r="Q163" s="144" t="str">
        <f t="shared" ca="1" si="44"/>
        <v/>
      </c>
      <c r="R163" s="144" t="str">
        <f t="shared" ca="1" si="45"/>
        <v/>
      </c>
      <c r="S163" s="145" t="str">
        <f t="shared" ca="1" si="46"/>
        <v/>
      </c>
      <c r="Z163" s="157"/>
      <c r="AA163" s="157"/>
      <c r="AB163" s="36" t="str">
        <f>IF(Settings!C137&lt;&gt;"",Settings!C137,"")</f>
        <v/>
      </c>
      <c r="AC163" s="36"/>
      <c r="AD163" s="36"/>
      <c r="AE163" s="36"/>
      <c r="AF163" s="36"/>
      <c r="AG163" s="41"/>
    </row>
    <row r="164" spans="1:33" x14ac:dyDescent="0.2">
      <c r="A164" s="14" t="str">
        <f>IF(FILT_M=1,IF(AND(Settings!F138&lt;&gt;"",Settings!F138&lt;&gt;"--"),Settings!F138,""),
IF(FILT_M=2,IF(AND(Settings!H138&lt;&gt;"",Settings!H138&lt;&gt;"--"),Settings!H138,""),
IF(FILT_M=3,IF(AND(Settings!J138&lt;&gt;"",Settings!J138&lt;&gt;"--"),Settings!J138,""),
IF(FILT_M=4,IF(AND(Settings!L138&lt;&gt;"",Settings!L138&lt;&gt;"--"),Settings!L138,""),""))))</f>
        <v/>
      </c>
      <c r="B164" s="243" t="str">
        <f t="shared" ca="1" si="36"/>
        <v/>
      </c>
      <c r="C164" s="243" t="str">
        <f t="shared" ca="1" si="37"/>
        <v/>
      </c>
      <c r="D164" s="143" t="str">
        <f t="shared" ca="1" si="47"/>
        <v/>
      </c>
      <c r="E164" s="144" t="str">
        <f t="shared" ca="1" si="38"/>
        <v/>
      </c>
      <c r="F164" s="144" t="str">
        <f t="shared" ca="1" si="39"/>
        <v/>
      </c>
      <c r="G164" s="145" t="str">
        <f t="shared" ca="1" si="48"/>
        <v/>
      </c>
      <c r="H164" s="214"/>
      <c r="I164" s="44"/>
      <c r="K164" s="209" t="str">
        <f>IF(AND(Settings!C138&lt;&gt;"",Settings!C138&lt;&gt;"--"),Settings!C138,"")</f>
        <v/>
      </c>
      <c r="L164" s="210"/>
      <c r="M164" s="243" t="str">
        <f t="shared" ca="1" si="40"/>
        <v/>
      </c>
      <c r="N164" s="244" t="str">
        <f t="shared" ca="1" si="41"/>
        <v/>
      </c>
      <c r="O164" s="143" t="str">
        <f t="shared" ca="1" si="42"/>
        <v/>
      </c>
      <c r="P164" s="243" t="str">
        <f t="shared" ca="1" si="43"/>
        <v/>
      </c>
      <c r="Q164" s="144" t="str">
        <f t="shared" ca="1" si="44"/>
        <v/>
      </c>
      <c r="R164" s="144" t="str">
        <f t="shared" ca="1" si="45"/>
        <v/>
      </c>
      <c r="S164" s="145" t="str">
        <f t="shared" ca="1" si="46"/>
        <v/>
      </c>
      <c r="Z164" s="157"/>
      <c r="AA164" s="157"/>
      <c r="AB164" s="36" t="str">
        <f>IF(Settings!C138&lt;&gt;"",Settings!C138,"")</f>
        <v/>
      </c>
      <c r="AC164" s="36"/>
      <c r="AD164" s="36"/>
      <c r="AE164" s="36"/>
      <c r="AF164" s="36"/>
      <c r="AG164" s="41"/>
    </row>
    <row r="165" spans="1:33" x14ac:dyDescent="0.2">
      <c r="A165" s="14" t="str">
        <f>IF(FILT_M=1,IF(AND(Settings!F139&lt;&gt;"",Settings!F139&lt;&gt;"--"),Settings!F139,""),
IF(FILT_M=2,IF(AND(Settings!H139&lt;&gt;"",Settings!H139&lt;&gt;"--"),Settings!H139,""),
IF(FILT_M=3,IF(AND(Settings!J139&lt;&gt;"",Settings!J139&lt;&gt;"--"),Settings!J139,""),
IF(FILT_M=4,IF(AND(Settings!L139&lt;&gt;"",Settings!L139&lt;&gt;"--"),Settings!L139,""),""))))</f>
        <v/>
      </c>
      <c r="B165" s="243" t="str">
        <f t="shared" ca="1" si="36"/>
        <v/>
      </c>
      <c r="C165" s="243" t="str">
        <f t="shared" ca="1" si="37"/>
        <v/>
      </c>
      <c r="D165" s="143" t="str">
        <f t="shared" ca="1" si="47"/>
        <v/>
      </c>
      <c r="E165" s="144" t="str">
        <f t="shared" ca="1" si="38"/>
        <v/>
      </c>
      <c r="F165" s="144" t="str">
        <f t="shared" ca="1" si="39"/>
        <v/>
      </c>
      <c r="G165" s="145" t="str">
        <f t="shared" ca="1" si="48"/>
        <v/>
      </c>
      <c r="H165" s="214"/>
      <c r="I165" s="44"/>
      <c r="K165" s="209" t="str">
        <f>IF(AND(Settings!C139&lt;&gt;"",Settings!C139&lt;&gt;"--"),Settings!C139,"")</f>
        <v/>
      </c>
      <c r="L165" s="210"/>
      <c r="M165" s="243" t="str">
        <f t="shared" ca="1" si="40"/>
        <v/>
      </c>
      <c r="N165" s="244" t="str">
        <f t="shared" ca="1" si="41"/>
        <v/>
      </c>
      <c r="O165" s="143" t="str">
        <f t="shared" ca="1" si="42"/>
        <v/>
      </c>
      <c r="P165" s="243" t="str">
        <f t="shared" ca="1" si="43"/>
        <v/>
      </c>
      <c r="Q165" s="144" t="str">
        <f t="shared" ca="1" si="44"/>
        <v/>
      </c>
      <c r="R165" s="144" t="str">
        <f t="shared" ca="1" si="45"/>
        <v/>
      </c>
      <c r="S165" s="145" t="str">
        <f t="shared" ca="1" si="46"/>
        <v/>
      </c>
      <c r="Z165" s="157"/>
      <c r="AA165" s="157"/>
      <c r="AB165" s="36" t="str">
        <f>IF(Settings!C139&lt;&gt;"",Settings!C139,"")</f>
        <v/>
      </c>
      <c r="AC165" s="36"/>
      <c r="AD165" s="36"/>
      <c r="AE165" s="36"/>
      <c r="AF165" s="36"/>
      <c r="AG165" s="41"/>
    </row>
    <row r="166" spans="1:33" x14ac:dyDescent="0.2">
      <c r="A166" s="14" t="str">
        <f>IF(FILT_M=1,IF(AND(Settings!F140&lt;&gt;"",Settings!F140&lt;&gt;"--"),Settings!F140,""),
IF(FILT_M=2,IF(AND(Settings!H140&lt;&gt;"",Settings!H140&lt;&gt;"--"),Settings!H140,""),
IF(FILT_M=3,IF(AND(Settings!J140&lt;&gt;"",Settings!J140&lt;&gt;"--"),Settings!J140,""),
IF(FILT_M=4,IF(AND(Settings!L140&lt;&gt;"",Settings!L140&lt;&gt;"--"),Settings!L140,""),""))))</f>
        <v/>
      </c>
      <c r="B166" s="243" t="str">
        <f t="shared" ca="1" si="36"/>
        <v/>
      </c>
      <c r="C166" s="243" t="str">
        <f t="shared" ca="1" si="37"/>
        <v/>
      </c>
      <c r="D166" s="143" t="str">
        <f t="shared" ca="1" si="47"/>
        <v/>
      </c>
      <c r="E166" s="144" t="str">
        <f t="shared" ca="1" si="38"/>
        <v/>
      </c>
      <c r="F166" s="144" t="str">
        <f t="shared" ca="1" si="39"/>
        <v/>
      </c>
      <c r="G166" s="145" t="str">
        <f t="shared" ca="1" si="48"/>
        <v/>
      </c>
      <c r="H166" s="214"/>
      <c r="I166" s="44"/>
      <c r="K166" s="209" t="str">
        <f>IF(AND(Settings!C140&lt;&gt;"",Settings!C140&lt;&gt;"--"),Settings!C140,"")</f>
        <v/>
      </c>
      <c r="L166" s="210"/>
      <c r="M166" s="243" t="str">
        <f t="shared" ca="1" si="40"/>
        <v/>
      </c>
      <c r="N166" s="244" t="str">
        <f t="shared" ca="1" si="41"/>
        <v/>
      </c>
      <c r="O166" s="143" t="str">
        <f t="shared" ca="1" si="42"/>
        <v/>
      </c>
      <c r="P166" s="243" t="str">
        <f t="shared" ca="1" si="43"/>
        <v/>
      </c>
      <c r="Q166" s="144" t="str">
        <f t="shared" ca="1" si="44"/>
        <v/>
      </c>
      <c r="R166" s="144" t="str">
        <f t="shared" ca="1" si="45"/>
        <v/>
      </c>
      <c r="S166" s="145" t="str">
        <f t="shared" ca="1" si="46"/>
        <v/>
      </c>
      <c r="Z166" s="157"/>
      <c r="AA166" s="157"/>
      <c r="AB166" s="36" t="str">
        <f>IF(Settings!C140&lt;&gt;"",Settings!C140,"")</f>
        <v/>
      </c>
      <c r="AC166" s="36"/>
      <c r="AD166" s="36"/>
      <c r="AE166" s="36"/>
      <c r="AF166" s="36"/>
      <c r="AG166" s="41"/>
    </row>
    <row r="167" spans="1:33" x14ac:dyDescent="0.2">
      <c r="A167" s="14" t="str">
        <f>IF(FILT_M=1,IF(AND(Settings!F141&lt;&gt;"",Settings!F141&lt;&gt;"--"),Settings!F141,""),
IF(FILT_M=2,IF(AND(Settings!H141&lt;&gt;"",Settings!H141&lt;&gt;"--"),Settings!H141,""),
IF(FILT_M=3,IF(AND(Settings!J141&lt;&gt;"",Settings!J141&lt;&gt;"--"),Settings!J141,""),
IF(FILT_M=4,IF(AND(Settings!L141&lt;&gt;"",Settings!L141&lt;&gt;"--"),Settings!L141,""),""))))</f>
        <v/>
      </c>
      <c r="B167" s="243" t="str">
        <f t="shared" ca="1" si="36"/>
        <v/>
      </c>
      <c r="C167" s="243" t="str">
        <f t="shared" ca="1" si="37"/>
        <v/>
      </c>
      <c r="D167" s="143" t="str">
        <f t="shared" ca="1" si="47"/>
        <v/>
      </c>
      <c r="E167" s="144" t="str">
        <f t="shared" ca="1" si="38"/>
        <v/>
      </c>
      <c r="F167" s="144" t="str">
        <f t="shared" ca="1" si="39"/>
        <v/>
      </c>
      <c r="G167" s="145" t="str">
        <f t="shared" ca="1" si="48"/>
        <v/>
      </c>
      <c r="H167" s="214"/>
      <c r="I167" s="44"/>
      <c r="K167" s="209" t="str">
        <f>IF(AND(Settings!C141&lt;&gt;"",Settings!C141&lt;&gt;"--"),Settings!C141,"")</f>
        <v/>
      </c>
      <c r="L167" s="210"/>
      <c r="M167" s="243" t="str">
        <f t="shared" ca="1" si="40"/>
        <v/>
      </c>
      <c r="N167" s="244" t="str">
        <f t="shared" ca="1" si="41"/>
        <v/>
      </c>
      <c r="O167" s="143" t="str">
        <f t="shared" ca="1" si="42"/>
        <v/>
      </c>
      <c r="P167" s="243" t="str">
        <f t="shared" ca="1" si="43"/>
        <v/>
      </c>
      <c r="Q167" s="144" t="str">
        <f t="shared" ca="1" si="44"/>
        <v/>
      </c>
      <c r="R167" s="144" t="str">
        <f t="shared" ca="1" si="45"/>
        <v/>
      </c>
      <c r="S167" s="145" t="str">
        <f t="shared" ca="1" si="46"/>
        <v/>
      </c>
      <c r="Z167" s="157"/>
      <c r="AA167" s="157"/>
      <c r="AB167" s="36" t="str">
        <f>IF(Settings!C141&lt;&gt;"",Settings!C141,"")</f>
        <v/>
      </c>
      <c r="AC167" s="36"/>
      <c r="AD167" s="36"/>
      <c r="AE167" s="36"/>
      <c r="AF167" s="36"/>
      <c r="AG167" s="41"/>
    </row>
    <row r="168" spans="1:33" x14ac:dyDescent="0.2">
      <c r="A168" s="14" t="str">
        <f>IF(FILT_M=1,IF(AND(Settings!F142&lt;&gt;"",Settings!F142&lt;&gt;"--"),Settings!F142,""),
IF(FILT_M=2,IF(AND(Settings!H142&lt;&gt;"",Settings!H142&lt;&gt;"--"),Settings!H142,""),
IF(FILT_M=3,IF(AND(Settings!J142&lt;&gt;"",Settings!J142&lt;&gt;"--"),Settings!J142,""),
IF(FILT_M=4,IF(AND(Settings!L142&lt;&gt;"",Settings!L142&lt;&gt;"--"),Settings!L142,""),""))))</f>
        <v/>
      </c>
      <c r="B168" s="243" t="str">
        <f t="shared" ca="1" si="36"/>
        <v/>
      </c>
      <c r="C168" s="243" t="str">
        <f t="shared" ca="1" si="37"/>
        <v/>
      </c>
      <c r="D168" s="143" t="str">
        <f t="shared" ca="1" si="47"/>
        <v/>
      </c>
      <c r="E168" s="144" t="str">
        <f t="shared" ca="1" si="38"/>
        <v/>
      </c>
      <c r="F168" s="144" t="str">
        <f t="shared" ca="1" si="39"/>
        <v/>
      </c>
      <c r="G168" s="145" t="str">
        <f t="shared" ca="1" si="48"/>
        <v/>
      </c>
      <c r="H168" s="214"/>
      <c r="I168" s="44"/>
      <c r="K168" s="209" t="str">
        <f>IF(AND(Settings!C142&lt;&gt;"",Settings!C142&lt;&gt;"--"),Settings!C142,"")</f>
        <v/>
      </c>
      <c r="L168" s="210"/>
      <c r="M168" s="243" t="str">
        <f t="shared" ca="1" si="40"/>
        <v/>
      </c>
      <c r="N168" s="244" t="str">
        <f t="shared" ca="1" si="41"/>
        <v/>
      </c>
      <c r="O168" s="143" t="str">
        <f t="shared" ca="1" si="42"/>
        <v/>
      </c>
      <c r="P168" s="243" t="str">
        <f t="shared" ca="1" si="43"/>
        <v/>
      </c>
      <c r="Q168" s="144" t="str">
        <f t="shared" ca="1" si="44"/>
        <v/>
      </c>
      <c r="R168" s="144" t="str">
        <f t="shared" ca="1" si="45"/>
        <v/>
      </c>
      <c r="S168" s="145" t="str">
        <f t="shared" ca="1" si="46"/>
        <v/>
      </c>
      <c r="Z168" s="157"/>
      <c r="AA168" s="157"/>
      <c r="AB168" s="36" t="str">
        <f>IF(Settings!C142&lt;&gt;"",Settings!C142,"")</f>
        <v/>
      </c>
      <c r="AC168" s="36"/>
      <c r="AD168" s="36"/>
      <c r="AE168" s="36"/>
      <c r="AF168" s="36"/>
      <c r="AG168" s="41"/>
    </row>
    <row r="169" spans="1:33" x14ac:dyDescent="0.2">
      <c r="A169" s="14" t="str">
        <f>IF(FILT_M=1,IF(AND(Settings!F143&lt;&gt;"",Settings!F143&lt;&gt;"--"),Settings!F143,""),
IF(FILT_M=2,IF(AND(Settings!H143&lt;&gt;"",Settings!H143&lt;&gt;"--"),Settings!H143,""),
IF(FILT_M=3,IF(AND(Settings!J143&lt;&gt;"",Settings!J143&lt;&gt;"--"),Settings!J143,""),
IF(FILT_M=4,IF(AND(Settings!L143&lt;&gt;"",Settings!L143&lt;&gt;"--"),Settings!L143,""),""))))</f>
        <v/>
      </c>
      <c r="B169" s="243" t="str">
        <f t="shared" ca="1" si="36"/>
        <v/>
      </c>
      <c r="C169" s="243" t="str">
        <f t="shared" ca="1" si="37"/>
        <v/>
      </c>
      <c r="D169" s="143" t="str">
        <f t="shared" ca="1" si="47"/>
        <v/>
      </c>
      <c r="E169" s="144" t="str">
        <f t="shared" ca="1" si="38"/>
        <v/>
      </c>
      <c r="F169" s="144" t="str">
        <f t="shared" ca="1" si="39"/>
        <v/>
      </c>
      <c r="G169" s="145" t="str">
        <f t="shared" ca="1" si="48"/>
        <v/>
      </c>
      <c r="H169" s="214"/>
      <c r="I169" s="44"/>
      <c r="K169" s="209" t="str">
        <f>IF(AND(Settings!C143&lt;&gt;"",Settings!C143&lt;&gt;"--"),Settings!C143,"")</f>
        <v/>
      </c>
      <c r="L169" s="210"/>
      <c r="M169" s="243" t="str">
        <f t="shared" ca="1" si="40"/>
        <v/>
      </c>
      <c r="N169" s="244" t="str">
        <f t="shared" ca="1" si="41"/>
        <v/>
      </c>
      <c r="O169" s="143" t="str">
        <f t="shared" ca="1" si="42"/>
        <v/>
      </c>
      <c r="P169" s="243" t="str">
        <f t="shared" ca="1" si="43"/>
        <v/>
      </c>
      <c r="Q169" s="144" t="str">
        <f t="shared" ca="1" si="44"/>
        <v/>
      </c>
      <c r="R169" s="144" t="str">
        <f t="shared" ca="1" si="45"/>
        <v/>
      </c>
      <c r="S169" s="145" t="str">
        <f t="shared" ca="1" si="46"/>
        <v/>
      </c>
      <c r="Z169" s="157"/>
      <c r="AA169" s="157"/>
      <c r="AB169" s="36" t="str">
        <f>IF(Settings!C143&lt;&gt;"",Settings!C143,"")</f>
        <v/>
      </c>
      <c r="AC169" s="36"/>
      <c r="AD169" s="36"/>
      <c r="AE169" s="36"/>
      <c r="AF169" s="36"/>
      <c r="AG169" s="41"/>
    </row>
    <row r="170" spans="1:33" x14ac:dyDescent="0.2">
      <c r="A170" s="14" t="str">
        <f>IF(FILT_M=1,IF(AND(Settings!F144&lt;&gt;"",Settings!F144&lt;&gt;"--"),Settings!F144,""),
IF(FILT_M=2,IF(AND(Settings!H144&lt;&gt;"",Settings!H144&lt;&gt;"--"),Settings!H144,""),
IF(FILT_M=3,IF(AND(Settings!J144&lt;&gt;"",Settings!J144&lt;&gt;"--"),Settings!J144,""),
IF(FILT_M=4,IF(AND(Settings!L144&lt;&gt;"",Settings!L144&lt;&gt;"--"),Settings!L144,""),""))))</f>
        <v/>
      </c>
      <c r="B170" s="243" t="str">
        <f t="shared" ca="1" si="36"/>
        <v/>
      </c>
      <c r="C170" s="243" t="str">
        <f t="shared" ca="1" si="37"/>
        <v/>
      </c>
      <c r="D170" s="143" t="str">
        <f t="shared" ca="1" si="47"/>
        <v/>
      </c>
      <c r="E170" s="144" t="str">
        <f t="shared" ca="1" si="38"/>
        <v/>
      </c>
      <c r="F170" s="144" t="str">
        <f t="shared" ca="1" si="39"/>
        <v/>
      </c>
      <c r="G170" s="145" t="str">
        <f t="shared" ca="1" si="48"/>
        <v/>
      </c>
      <c r="H170" s="214"/>
      <c r="I170" s="44"/>
      <c r="K170" s="209" t="str">
        <f>IF(AND(Settings!C144&lt;&gt;"",Settings!C144&lt;&gt;"--"),Settings!C144,"")</f>
        <v/>
      </c>
      <c r="L170" s="210"/>
      <c r="M170" s="243" t="str">
        <f t="shared" ca="1" si="40"/>
        <v/>
      </c>
      <c r="N170" s="244" t="str">
        <f t="shared" ca="1" si="41"/>
        <v/>
      </c>
      <c r="O170" s="143" t="str">
        <f t="shared" ca="1" si="42"/>
        <v/>
      </c>
      <c r="P170" s="243" t="str">
        <f t="shared" ca="1" si="43"/>
        <v/>
      </c>
      <c r="Q170" s="144" t="str">
        <f t="shared" ca="1" si="44"/>
        <v/>
      </c>
      <c r="R170" s="144" t="str">
        <f t="shared" ca="1" si="45"/>
        <v/>
      </c>
      <c r="S170" s="145" t="str">
        <f t="shared" ca="1" si="46"/>
        <v/>
      </c>
      <c r="Z170" s="157"/>
      <c r="AA170" s="157"/>
      <c r="AB170" s="36" t="str">
        <f>IF(Settings!C144&lt;&gt;"",Settings!C144,"")</f>
        <v/>
      </c>
      <c r="AC170" s="36"/>
      <c r="AD170" s="36"/>
      <c r="AE170" s="36"/>
      <c r="AF170" s="36"/>
      <c r="AG170" s="41"/>
    </row>
    <row r="171" spans="1:33" x14ac:dyDescent="0.2">
      <c r="A171" s="14" t="str">
        <f>IF(FILT_M=1,IF(AND(Settings!F145&lt;&gt;"",Settings!F145&lt;&gt;"--"),Settings!F145,""),
IF(FILT_M=2,IF(AND(Settings!H145&lt;&gt;"",Settings!H145&lt;&gt;"--"),Settings!H145,""),
IF(FILT_M=3,IF(AND(Settings!J145&lt;&gt;"",Settings!J145&lt;&gt;"--"),Settings!J145,""),
IF(FILT_M=4,IF(AND(Settings!L145&lt;&gt;"",Settings!L145&lt;&gt;"--"),Settings!L145,""),""))))</f>
        <v/>
      </c>
      <c r="B171" s="243" t="str">
        <f t="shared" ca="1" si="36"/>
        <v/>
      </c>
      <c r="C171" s="243" t="str">
        <f t="shared" ca="1" si="37"/>
        <v/>
      </c>
      <c r="D171" s="143" t="str">
        <f t="shared" ca="1" si="47"/>
        <v/>
      </c>
      <c r="E171" s="144" t="str">
        <f t="shared" ca="1" si="38"/>
        <v/>
      </c>
      <c r="F171" s="144" t="str">
        <f t="shared" ca="1" si="39"/>
        <v/>
      </c>
      <c r="G171" s="145" t="str">
        <f t="shared" ca="1" si="48"/>
        <v/>
      </c>
      <c r="H171" s="214"/>
      <c r="I171" s="44"/>
      <c r="K171" s="209" t="str">
        <f>IF(AND(Settings!C145&lt;&gt;"",Settings!C145&lt;&gt;"--"),Settings!C145,"")</f>
        <v/>
      </c>
      <c r="L171" s="210"/>
      <c r="M171" s="243" t="str">
        <f t="shared" ca="1" si="40"/>
        <v/>
      </c>
      <c r="N171" s="244" t="str">
        <f t="shared" ca="1" si="41"/>
        <v/>
      </c>
      <c r="O171" s="143" t="str">
        <f t="shared" ca="1" si="42"/>
        <v/>
      </c>
      <c r="P171" s="243" t="str">
        <f t="shared" ca="1" si="43"/>
        <v/>
      </c>
      <c r="Q171" s="144" t="str">
        <f t="shared" ca="1" si="44"/>
        <v/>
      </c>
      <c r="R171" s="144" t="str">
        <f t="shared" ca="1" si="45"/>
        <v/>
      </c>
      <c r="S171" s="145" t="str">
        <f t="shared" ca="1" si="46"/>
        <v/>
      </c>
      <c r="Z171" s="157"/>
      <c r="AA171" s="157"/>
      <c r="AB171" s="36" t="str">
        <f>IF(Settings!C145&lt;&gt;"",Settings!C145,"")</f>
        <v/>
      </c>
      <c r="AC171" s="36"/>
      <c r="AD171" s="36"/>
      <c r="AE171" s="36"/>
      <c r="AF171" s="36"/>
      <c r="AG171" s="41"/>
    </row>
    <row r="172" spans="1:33" x14ac:dyDescent="0.2">
      <c r="A172" s="14" t="str">
        <f>IF(FILT_M=1,IF(AND(Settings!F146&lt;&gt;"",Settings!F146&lt;&gt;"--"),Settings!F146,""),
IF(FILT_M=2,IF(AND(Settings!H146&lt;&gt;"",Settings!H146&lt;&gt;"--"),Settings!H146,""),
IF(FILT_M=3,IF(AND(Settings!J146&lt;&gt;"",Settings!J146&lt;&gt;"--"),Settings!J146,""),
IF(FILT_M=4,IF(AND(Settings!L146&lt;&gt;"",Settings!L146&lt;&gt;"--"),Settings!L146,""),""))))</f>
        <v/>
      </c>
      <c r="B172" s="243" t="str">
        <f t="shared" ca="1" si="36"/>
        <v/>
      </c>
      <c r="C172" s="243" t="str">
        <f t="shared" ca="1" si="37"/>
        <v/>
      </c>
      <c r="D172" s="143" t="str">
        <f t="shared" ca="1" si="47"/>
        <v/>
      </c>
      <c r="E172" s="144" t="str">
        <f t="shared" ca="1" si="38"/>
        <v/>
      </c>
      <c r="F172" s="144" t="str">
        <f t="shared" ca="1" si="39"/>
        <v/>
      </c>
      <c r="G172" s="145" t="str">
        <f t="shared" ca="1" si="48"/>
        <v/>
      </c>
      <c r="H172" s="214"/>
      <c r="I172" s="44"/>
      <c r="K172" s="209" t="str">
        <f>IF(AND(Settings!C146&lt;&gt;"",Settings!C146&lt;&gt;"--"),Settings!C146,"")</f>
        <v/>
      </c>
      <c r="L172" s="210"/>
      <c r="M172" s="243" t="str">
        <f t="shared" ca="1" si="40"/>
        <v/>
      </c>
      <c r="N172" s="244" t="str">
        <f t="shared" ca="1" si="41"/>
        <v/>
      </c>
      <c r="O172" s="143" t="str">
        <f t="shared" ca="1" si="42"/>
        <v/>
      </c>
      <c r="P172" s="243" t="str">
        <f t="shared" ca="1" si="43"/>
        <v/>
      </c>
      <c r="Q172" s="144" t="str">
        <f t="shared" ca="1" si="44"/>
        <v/>
      </c>
      <c r="R172" s="144" t="str">
        <f t="shared" ca="1" si="45"/>
        <v/>
      </c>
      <c r="S172" s="145" t="str">
        <f t="shared" ca="1" si="46"/>
        <v/>
      </c>
      <c r="Z172" s="157"/>
      <c r="AA172" s="157"/>
      <c r="AB172" s="36" t="str">
        <f>IF(Settings!C146&lt;&gt;"",Settings!C146,"")</f>
        <v/>
      </c>
      <c r="AC172" s="36"/>
      <c r="AD172" s="36"/>
      <c r="AE172" s="36"/>
      <c r="AF172" s="36"/>
      <c r="AG172" s="41"/>
    </row>
    <row r="173" spans="1:33" x14ac:dyDescent="0.2">
      <c r="A173" s="14" t="str">
        <f>IF(FILT_M=1,IF(AND(Settings!F147&lt;&gt;"",Settings!F147&lt;&gt;"--"),Settings!F147,""),
IF(FILT_M=2,IF(AND(Settings!H147&lt;&gt;"",Settings!H147&lt;&gt;"--"),Settings!H147,""),
IF(FILT_M=3,IF(AND(Settings!J147&lt;&gt;"",Settings!J147&lt;&gt;"--"),Settings!J147,""),
IF(FILT_M=4,IF(AND(Settings!L147&lt;&gt;"",Settings!L147&lt;&gt;"--"),Settings!L147,""),""))))</f>
        <v/>
      </c>
      <c r="B173" s="243" t="str">
        <f t="shared" ca="1" si="36"/>
        <v/>
      </c>
      <c r="C173" s="243" t="str">
        <f t="shared" ca="1" si="37"/>
        <v/>
      </c>
      <c r="D173" s="143" t="str">
        <f t="shared" ca="1" si="47"/>
        <v/>
      </c>
      <c r="E173" s="144" t="str">
        <f t="shared" ca="1" si="38"/>
        <v/>
      </c>
      <c r="F173" s="144" t="str">
        <f t="shared" ca="1" si="39"/>
        <v/>
      </c>
      <c r="G173" s="145" t="str">
        <f t="shared" ca="1" si="48"/>
        <v/>
      </c>
      <c r="H173" s="214"/>
      <c r="I173" s="44"/>
      <c r="K173" s="209" t="str">
        <f>IF(AND(Settings!C147&lt;&gt;"",Settings!C147&lt;&gt;"--"),Settings!C147,"")</f>
        <v/>
      </c>
      <c r="L173" s="210"/>
      <c r="M173" s="243" t="str">
        <f t="shared" ca="1" si="40"/>
        <v/>
      </c>
      <c r="N173" s="244" t="str">
        <f t="shared" ca="1" si="41"/>
        <v/>
      </c>
      <c r="O173" s="143" t="str">
        <f t="shared" ca="1" si="42"/>
        <v/>
      </c>
      <c r="P173" s="243" t="str">
        <f t="shared" ca="1" si="43"/>
        <v/>
      </c>
      <c r="Q173" s="144" t="str">
        <f t="shared" ca="1" si="44"/>
        <v/>
      </c>
      <c r="R173" s="144" t="str">
        <f t="shared" ca="1" si="45"/>
        <v/>
      </c>
      <c r="S173" s="145" t="str">
        <f t="shared" ca="1" si="46"/>
        <v/>
      </c>
      <c r="Z173" s="157"/>
      <c r="AA173" s="157"/>
      <c r="AB173" s="36" t="str">
        <f>IF(Settings!C147&lt;&gt;"",Settings!C147,"")</f>
        <v/>
      </c>
      <c r="AC173" s="36"/>
      <c r="AD173" s="36"/>
      <c r="AE173" s="36"/>
      <c r="AF173" s="36"/>
      <c r="AG173" s="41"/>
    </row>
    <row r="174" spans="1:33" x14ac:dyDescent="0.2">
      <c r="A174" s="14" t="str">
        <f>IF(FILT_M=1,IF(AND(Settings!F148&lt;&gt;"",Settings!F148&lt;&gt;"--"),Settings!F148,""),
IF(FILT_M=2,IF(AND(Settings!H148&lt;&gt;"",Settings!H148&lt;&gt;"--"),Settings!H148,""),
IF(FILT_M=3,IF(AND(Settings!J148&lt;&gt;"",Settings!J148&lt;&gt;"--"),Settings!J148,""),
IF(FILT_M=4,IF(AND(Settings!L148&lt;&gt;"",Settings!L148&lt;&gt;"--"),Settings!L148,""),""))))</f>
        <v/>
      </c>
      <c r="B174" s="243" t="str">
        <f t="shared" ca="1" si="36"/>
        <v/>
      </c>
      <c r="C174" s="243" t="str">
        <f t="shared" ca="1" si="37"/>
        <v/>
      </c>
      <c r="D174" s="143" t="str">
        <f t="shared" ca="1" si="47"/>
        <v/>
      </c>
      <c r="E174" s="144" t="str">
        <f t="shared" ca="1" si="38"/>
        <v/>
      </c>
      <c r="F174" s="144" t="str">
        <f t="shared" ca="1" si="39"/>
        <v/>
      </c>
      <c r="G174" s="145" t="str">
        <f t="shared" ca="1" si="48"/>
        <v/>
      </c>
      <c r="H174" s="214"/>
      <c r="I174" s="44"/>
      <c r="K174" s="209" t="str">
        <f>IF(AND(Settings!C148&lt;&gt;"",Settings!C148&lt;&gt;"--"),Settings!C148,"")</f>
        <v/>
      </c>
      <c r="L174" s="210"/>
      <c r="M174" s="243" t="str">
        <f t="shared" ca="1" si="40"/>
        <v/>
      </c>
      <c r="N174" s="244" t="str">
        <f t="shared" ca="1" si="41"/>
        <v/>
      </c>
      <c r="O174" s="143" t="str">
        <f t="shared" ca="1" si="42"/>
        <v/>
      </c>
      <c r="P174" s="243" t="str">
        <f t="shared" ca="1" si="43"/>
        <v/>
      </c>
      <c r="Q174" s="144" t="str">
        <f t="shared" ca="1" si="44"/>
        <v/>
      </c>
      <c r="R174" s="144" t="str">
        <f t="shared" ca="1" si="45"/>
        <v/>
      </c>
      <c r="S174" s="145" t="str">
        <f t="shared" ca="1" si="46"/>
        <v/>
      </c>
      <c r="Z174" s="157"/>
      <c r="AA174" s="157"/>
      <c r="AB174" s="36" t="str">
        <f>IF(Settings!C148&lt;&gt;"",Settings!C148,"")</f>
        <v/>
      </c>
      <c r="AC174" s="36"/>
      <c r="AD174" s="36"/>
      <c r="AE174" s="36"/>
      <c r="AF174" s="36"/>
      <c r="AG174" s="41"/>
    </row>
    <row r="175" spans="1:33" x14ac:dyDescent="0.2">
      <c r="A175" s="14" t="str">
        <f>IF(FILT_M=1,IF(AND(Settings!F149&lt;&gt;"",Settings!F149&lt;&gt;"--"),Settings!F149,""),
IF(FILT_M=2,IF(AND(Settings!H149&lt;&gt;"",Settings!H149&lt;&gt;"--"),Settings!H149,""),
IF(FILT_M=3,IF(AND(Settings!J149&lt;&gt;"",Settings!J149&lt;&gt;"--"),Settings!J149,""),
IF(FILT_M=4,IF(AND(Settings!L149&lt;&gt;"",Settings!L149&lt;&gt;"--"),Settings!L149,""),""))))</f>
        <v/>
      </c>
      <c r="B175" s="243" t="str">
        <f t="shared" ca="1" si="36"/>
        <v/>
      </c>
      <c r="C175" s="243" t="str">
        <f t="shared" ca="1" si="37"/>
        <v/>
      </c>
      <c r="D175" s="143" t="str">
        <f t="shared" ca="1" si="47"/>
        <v/>
      </c>
      <c r="E175" s="144" t="str">
        <f t="shared" ca="1" si="38"/>
        <v/>
      </c>
      <c r="F175" s="144" t="str">
        <f t="shared" ca="1" si="39"/>
        <v/>
      </c>
      <c r="G175" s="145" t="str">
        <f t="shared" ca="1" si="48"/>
        <v/>
      </c>
      <c r="H175" s="214"/>
      <c r="I175" s="44"/>
      <c r="K175" s="209" t="str">
        <f>IF(AND(Settings!C149&lt;&gt;"",Settings!C149&lt;&gt;"--"),Settings!C149,"")</f>
        <v/>
      </c>
      <c r="L175" s="210"/>
      <c r="M175" s="243" t="str">
        <f t="shared" ca="1" si="40"/>
        <v/>
      </c>
      <c r="N175" s="244" t="str">
        <f t="shared" ca="1" si="41"/>
        <v/>
      </c>
      <c r="O175" s="143" t="str">
        <f t="shared" ca="1" si="42"/>
        <v/>
      </c>
      <c r="P175" s="243" t="str">
        <f t="shared" ca="1" si="43"/>
        <v/>
      </c>
      <c r="Q175" s="144" t="str">
        <f t="shared" ca="1" si="44"/>
        <v/>
      </c>
      <c r="R175" s="144" t="str">
        <f t="shared" ca="1" si="45"/>
        <v/>
      </c>
      <c r="S175" s="145" t="str">
        <f t="shared" ca="1" si="46"/>
        <v/>
      </c>
      <c r="Z175" s="157"/>
      <c r="AA175" s="157"/>
      <c r="AB175" s="36" t="str">
        <f>IF(Settings!C149&lt;&gt;"",Settings!C149,"")</f>
        <v/>
      </c>
      <c r="AC175" s="36"/>
      <c r="AD175" s="36"/>
      <c r="AE175" s="36"/>
      <c r="AF175" s="36"/>
      <c r="AG175" s="41"/>
    </row>
    <row r="176" spans="1:33" x14ac:dyDescent="0.2">
      <c r="A176" s="14" t="str">
        <f>IF(FILT_M=1,IF(AND(Settings!F150&lt;&gt;"",Settings!F150&lt;&gt;"--"),Settings!F150,""),
IF(FILT_M=2,IF(AND(Settings!H150&lt;&gt;"",Settings!H150&lt;&gt;"--"),Settings!H150,""),
IF(FILT_M=3,IF(AND(Settings!J150&lt;&gt;"",Settings!J150&lt;&gt;"--"),Settings!J150,""),
IF(FILT_M=4,IF(AND(Settings!L150&lt;&gt;"",Settings!L150&lt;&gt;"--"),Settings!L150,""),""))))</f>
        <v/>
      </c>
      <c r="B176" s="243" t="str">
        <f t="shared" ca="1" si="36"/>
        <v/>
      </c>
      <c r="C176" s="243" t="str">
        <f t="shared" ca="1" si="37"/>
        <v/>
      </c>
      <c r="D176" s="143" t="str">
        <f t="shared" ca="1" si="47"/>
        <v/>
      </c>
      <c r="E176" s="144" t="str">
        <f t="shared" ca="1" si="38"/>
        <v/>
      </c>
      <c r="F176" s="144" t="str">
        <f t="shared" ca="1" si="39"/>
        <v/>
      </c>
      <c r="G176" s="145" t="str">
        <f t="shared" ca="1" si="48"/>
        <v/>
      </c>
      <c r="H176" s="214"/>
      <c r="I176" s="44"/>
      <c r="K176" s="209" t="str">
        <f>IF(AND(Settings!C150&lt;&gt;"",Settings!C150&lt;&gt;"--"),Settings!C150,"")</f>
        <v/>
      </c>
      <c r="L176" s="210"/>
      <c r="M176" s="243" t="str">
        <f t="shared" ca="1" si="40"/>
        <v/>
      </c>
      <c r="N176" s="244" t="str">
        <f t="shared" ca="1" si="41"/>
        <v/>
      </c>
      <c r="O176" s="143" t="str">
        <f t="shared" ca="1" si="42"/>
        <v/>
      </c>
      <c r="P176" s="243" t="str">
        <f t="shared" ca="1" si="43"/>
        <v/>
      </c>
      <c r="Q176" s="144" t="str">
        <f t="shared" ca="1" si="44"/>
        <v/>
      </c>
      <c r="R176" s="144" t="str">
        <f t="shared" ca="1" si="45"/>
        <v/>
      </c>
      <c r="S176" s="145" t="str">
        <f t="shared" ca="1" si="46"/>
        <v/>
      </c>
      <c r="Z176" s="157"/>
      <c r="AA176" s="157"/>
      <c r="AB176" s="36" t="str">
        <f>IF(Settings!C150&lt;&gt;"",Settings!C150,"")</f>
        <v/>
      </c>
      <c r="AC176" s="36"/>
      <c r="AD176" s="36"/>
      <c r="AE176" s="36"/>
      <c r="AF176" s="36"/>
      <c r="AG176" s="41"/>
    </row>
    <row r="177" spans="1:33" x14ac:dyDescent="0.2">
      <c r="A177" s="14" t="str">
        <f>IF(FILT_M=1,IF(AND(Settings!F151&lt;&gt;"",Settings!F151&lt;&gt;"--"),Settings!F151,""),
IF(FILT_M=2,IF(AND(Settings!H151&lt;&gt;"",Settings!H151&lt;&gt;"--"),Settings!H151,""),
IF(FILT_M=3,IF(AND(Settings!J151&lt;&gt;"",Settings!J151&lt;&gt;"--"),Settings!J151,""),
IF(FILT_M=4,IF(AND(Settings!L151&lt;&gt;"",Settings!L151&lt;&gt;"--"),Settings!L151,""),""))))</f>
        <v/>
      </c>
      <c r="B177" s="243" t="str">
        <f t="shared" ca="1" si="36"/>
        <v/>
      </c>
      <c r="C177" s="243" t="str">
        <f t="shared" ca="1" si="37"/>
        <v/>
      </c>
      <c r="D177" s="143" t="str">
        <f t="shared" ca="1" si="47"/>
        <v/>
      </c>
      <c r="E177" s="144" t="str">
        <f t="shared" ca="1" si="38"/>
        <v/>
      </c>
      <c r="F177" s="144" t="str">
        <f t="shared" ca="1" si="39"/>
        <v/>
      </c>
      <c r="G177" s="145" t="str">
        <f t="shared" ca="1" si="48"/>
        <v/>
      </c>
      <c r="H177" s="214"/>
      <c r="I177" s="44"/>
      <c r="K177" s="209" t="str">
        <f>IF(AND(Settings!C151&lt;&gt;"",Settings!C151&lt;&gt;"--"),Settings!C151,"")</f>
        <v/>
      </c>
      <c r="L177" s="210"/>
      <c r="M177" s="243" t="str">
        <f t="shared" ca="1" si="40"/>
        <v/>
      </c>
      <c r="N177" s="244" t="str">
        <f t="shared" ca="1" si="41"/>
        <v/>
      </c>
      <c r="O177" s="143" t="str">
        <f t="shared" ca="1" si="42"/>
        <v/>
      </c>
      <c r="P177" s="243" t="str">
        <f t="shared" ca="1" si="43"/>
        <v/>
      </c>
      <c r="Q177" s="144" t="str">
        <f t="shared" ca="1" si="44"/>
        <v/>
      </c>
      <c r="R177" s="144" t="str">
        <f t="shared" ca="1" si="45"/>
        <v/>
      </c>
      <c r="S177" s="145" t="str">
        <f t="shared" ca="1" si="46"/>
        <v/>
      </c>
      <c r="Z177" s="157"/>
      <c r="AA177" s="157"/>
      <c r="AB177" s="36" t="str">
        <f>IF(Settings!C151&lt;&gt;"",Settings!C151,"")</f>
        <v/>
      </c>
      <c r="AC177" s="36"/>
      <c r="AD177" s="36"/>
      <c r="AE177" s="36"/>
      <c r="AF177" s="36"/>
      <c r="AG177" s="41"/>
    </row>
    <row r="178" spans="1:33" x14ac:dyDescent="0.2">
      <c r="A178" s="14" t="str">
        <f>IF(FILT_M=1,IF(AND(Settings!F152&lt;&gt;"",Settings!F152&lt;&gt;"--"),Settings!F152,""),
IF(FILT_M=2,IF(AND(Settings!H152&lt;&gt;"",Settings!H152&lt;&gt;"--"),Settings!H152,""),
IF(FILT_M=3,IF(AND(Settings!J152&lt;&gt;"",Settings!J152&lt;&gt;"--"),Settings!J152,""),
IF(FILT_M=4,IF(AND(Settings!L152&lt;&gt;"",Settings!L152&lt;&gt;"--"),Settings!L152,""),""))))</f>
        <v/>
      </c>
      <c r="B178" s="243" t="str">
        <f t="shared" ca="1" si="36"/>
        <v/>
      </c>
      <c r="C178" s="243" t="str">
        <f t="shared" ca="1" si="37"/>
        <v/>
      </c>
      <c r="D178" s="143" t="str">
        <f t="shared" ca="1" si="47"/>
        <v/>
      </c>
      <c r="E178" s="144" t="str">
        <f t="shared" ca="1" si="38"/>
        <v/>
      </c>
      <c r="F178" s="144" t="str">
        <f t="shared" ca="1" si="39"/>
        <v/>
      </c>
      <c r="G178" s="145" t="str">
        <f t="shared" ca="1" si="48"/>
        <v/>
      </c>
      <c r="H178" s="214"/>
      <c r="I178" s="44"/>
      <c r="K178" s="209" t="str">
        <f>IF(AND(Settings!C152&lt;&gt;"",Settings!C152&lt;&gt;"--"),Settings!C152,"")</f>
        <v/>
      </c>
      <c r="L178" s="210"/>
      <c r="M178" s="243" t="str">
        <f t="shared" ca="1" si="40"/>
        <v/>
      </c>
      <c r="N178" s="244" t="str">
        <f t="shared" ca="1" si="41"/>
        <v/>
      </c>
      <c r="O178" s="143" t="str">
        <f t="shared" ca="1" si="42"/>
        <v/>
      </c>
      <c r="P178" s="243" t="str">
        <f t="shared" ca="1" si="43"/>
        <v/>
      </c>
      <c r="Q178" s="144" t="str">
        <f t="shared" ca="1" si="44"/>
        <v/>
      </c>
      <c r="R178" s="144" t="str">
        <f t="shared" ca="1" si="45"/>
        <v/>
      </c>
      <c r="S178" s="145" t="str">
        <f t="shared" ca="1" si="46"/>
        <v/>
      </c>
      <c r="Z178" s="157"/>
      <c r="AA178" s="157"/>
      <c r="AB178" s="36" t="str">
        <f>IF(Settings!C152&lt;&gt;"",Settings!C152,"")</f>
        <v/>
      </c>
      <c r="AC178" s="36"/>
      <c r="AD178" s="36"/>
      <c r="AE178" s="36"/>
      <c r="AF178" s="36"/>
      <c r="AG178" s="41"/>
    </row>
    <row r="179" spans="1:33" x14ac:dyDescent="0.2">
      <c r="A179" s="14" t="str">
        <f>IF(FILT_M=1,IF(AND(Settings!F153&lt;&gt;"",Settings!F153&lt;&gt;"--"),Settings!F153,""),
IF(FILT_M=2,IF(AND(Settings!H153&lt;&gt;"",Settings!H153&lt;&gt;"--"),Settings!H153,""),
IF(FILT_M=3,IF(AND(Settings!J153&lt;&gt;"",Settings!J153&lt;&gt;"--"),Settings!J153,""),
IF(FILT_M=4,IF(AND(Settings!L153&lt;&gt;"",Settings!L153&lt;&gt;"--"),Settings!L153,""),""))))</f>
        <v/>
      </c>
      <c r="B179" s="243" t="str">
        <f t="shared" ca="1" si="36"/>
        <v/>
      </c>
      <c r="C179" s="243" t="str">
        <f t="shared" ca="1" si="37"/>
        <v/>
      </c>
      <c r="D179" s="143" t="str">
        <f t="shared" ca="1" si="47"/>
        <v/>
      </c>
      <c r="E179" s="144" t="str">
        <f t="shared" ca="1" si="38"/>
        <v/>
      </c>
      <c r="F179" s="144" t="str">
        <f t="shared" ca="1" si="39"/>
        <v/>
      </c>
      <c r="G179" s="145" t="str">
        <f t="shared" ca="1" si="48"/>
        <v/>
      </c>
      <c r="H179" s="214"/>
      <c r="I179" s="44"/>
      <c r="K179" s="209" t="str">
        <f>IF(AND(Settings!C153&lt;&gt;"",Settings!C153&lt;&gt;"--"),Settings!C153,"")</f>
        <v/>
      </c>
      <c r="L179" s="210"/>
      <c r="M179" s="243" t="str">
        <f t="shared" ca="1" si="40"/>
        <v/>
      </c>
      <c r="N179" s="244" t="str">
        <f t="shared" ca="1" si="41"/>
        <v/>
      </c>
      <c r="O179" s="143" t="str">
        <f t="shared" ca="1" si="42"/>
        <v/>
      </c>
      <c r="P179" s="243" t="str">
        <f t="shared" ca="1" si="43"/>
        <v/>
      </c>
      <c r="Q179" s="144" t="str">
        <f t="shared" ca="1" si="44"/>
        <v/>
      </c>
      <c r="R179" s="144" t="str">
        <f t="shared" ca="1" si="45"/>
        <v/>
      </c>
      <c r="S179" s="145" t="str">
        <f t="shared" ca="1" si="46"/>
        <v/>
      </c>
      <c r="Z179" s="157"/>
      <c r="AA179" s="157"/>
      <c r="AB179" s="36" t="str">
        <f>IF(Settings!C153&lt;&gt;"",Settings!C153,"")</f>
        <v/>
      </c>
      <c r="AC179" s="36"/>
      <c r="AD179" s="36"/>
      <c r="AE179" s="36"/>
      <c r="AF179" s="36"/>
      <c r="AG179" s="41"/>
    </row>
    <row r="180" spans="1:33" x14ac:dyDescent="0.2">
      <c r="A180" s="14" t="str">
        <f>IF(FILT_M=1,IF(AND(Settings!F154&lt;&gt;"",Settings!F154&lt;&gt;"--"),Settings!F154,""),
IF(FILT_M=2,IF(AND(Settings!H154&lt;&gt;"",Settings!H154&lt;&gt;"--"),Settings!H154,""),
IF(FILT_M=3,IF(AND(Settings!J154&lt;&gt;"",Settings!J154&lt;&gt;"--"),Settings!J154,""),
IF(FILT_M=4,IF(AND(Settings!L154&lt;&gt;"",Settings!L154&lt;&gt;"--"),Settings!L154,""),""))))</f>
        <v/>
      </c>
      <c r="B180" s="243" t="str">
        <f t="shared" ca="1" si="36"/>
        <v/>
      </c>
      <c r="C180" s="243" t="str">
        <f t="shared" ca="1" si="37"/>
        <v/>
      </c>
      <c r="D180" s="143" t="str">
        <f t="shared" ca="1" si="47"/>
        <v/>
      </c>
      <c r="E180" s="144" t="str">
        <f t="shared" ca="1" si="38"/>
        <v/>
      </c>
      <c r="F180" s="144" t="str">
        <f t="shared" ca="1" si="39"/>
        <v/>
      </c>
      <c r="G180" s="145" t="str">
        <f t="shared" ca="1" si="48"/>
        <v/>
      </c>
      <c r="H180" s="214"/>
      <c r="I180" s="44"/>
      <c r="K180" s="209" t="str">
        <f>IF(AND(Settings!C154&lt;&gt;"",Settings!C154&lt;&gt;"--"),Settings!C154,"")</f>
        <v/>
      </c>
      <c r="L180" s="210"/>
      <c r="M180" s="243" t="str">
        <f t="shared" ca="1" si="40"/>
        <v/>
      </c>
      <c r="N180" s="244" t="str">
        <f t="shared" ca="1" si="41"/>
        <v/>
      </c>
      <c r="O180" s="143" t="str">
        <f t="shared" ca="1" si="42"/>
        <v/>
      </c>
      <c r="P180" s="243" t="str">
        <f t="shared" ca="1" si="43"/>
        <v/>
      </c>
      <c r="Q180" s="144" t="str">
        <f t="shared" ca="1" si="44"/>
        <v/>
      </c>
      <c r="R180" s="144" t="str">
        <f t="shared" ca="1" si="45"/>
        <v/>
      </c>
      <c r="S180" s="145" t="str">
        <f t="shared" ca="1" si="46"/>
        <v/>
      </c>
      <c r="Z180" s="157"/>
      <c r="AA180" s="157"/>
      <c r="AB180" s="36" t="str">
        <f>IF(Settings!C154&lt;&gt;"",Settings!C154,"")</f>
        <v/>
      </c>
      <c r="AC180" s="36"/>
      <c r="AD180" s="36"/>
      <c r="AE180" s="36"/>
      <c r="AF180" s="36"/>
      <c r="AG180" s="41"/>
    </row>
    <row r="181" spans="1:33" x14ac:dyDescent="0.2">
      <c r="A181" s="14" t="str">
        <f>IF(FILT_M=1,IF(AND(Settings!F155&lt;&gt;"",Settings!F155&lt;&gt;"--"),Settings!F155,""),
IF(FILT_M=2,IF(AND(Settings!H155&lt;&gt;"",Settings!H155&lt;&gt;"--"),Settings!H155,""),
IF(FILT_M=3,IF(AND(Settings!J155&lt;&gt;"",Settings!J155&lt;&gt;"--"),Settings!J155,""),
IF(FILT_M=4,IF(AND(Settings!L155&lt;&gt;"",Settings!L155&lt;&gt;"--"),Settings!L155,""),""))))</f>
        <v/>
      </c>
      <c r="B181" s="243" t="str">
        <f t="shared" ca="1" si="36"/>
        <v/>
      </c>
      <c r="C181" s="243" t="str">
        <f t="shared" ca="1" si="37"/>
        <v/>
      </c>
      <c r="D181" s="143" t="str">
        <f t="shared" ca="1" si="47"/>
        <v/>
      </c>
      <c r="E181" s="144" t="str">
        <f t="shared" ca="1" si="38"/>
        <v/>
      </c>
      <c r="F181" s="144" t="str">
        <f t="shared" ca="1" si="39"/>
        <v/>
      </c>
      <c r="G181" s="145" t="str">
        <f t="shared" ca="1" si="48"/>
        <v/>
      </c>
      <c r="H181" s="214"/>
      <c r="I181" s="44"/>
      <c r="K181" s="209" t="str">
        <f>IF(AND(Settings!C155&lt;&gt;"",Settings!C155&lt;&gt;"--"),Settings!C155,"")</f>
        <v/>
      </c>
      <c r="L181" s="210"/>
      <c r="M181" s="243" t="str">
        <f t="shared" ca="1" si="40"/>
        <v/>
      </c>
      <c r="N181" s="244" t="str">
        <f t="shared" ca="1" si="41"/>
        <v/>
      </c>
      <c r="O181" s="143" t="str">
        <f t="shared" ca="1" si="42"/>
        <v/>
      </c>
      <c r="P181" s="243" t="str">
        <f t="shared" ca="1" si="43"/>
        <v/>
      </c>
      <c r="Q181" s="144" t="str">
        <f t="shared" ca="1" si="44"/>
        <v/>
      </c>
      <c r="R181" s="144" t="str">
        <f t="shared" ca="1" si="45"/>
        <v/>
      </c>
      <c r="S181" s="145" t="str">
        <f t="shared" ca="1" si="46"/>
        <v/>
      </c>
      <c r="Z181" s="157"/>
      <c r="AA181" s="157"/>
      <c r="AB181" s="36" t="str">
        <f>IF(Settings!C155&lt;&gt;"",Settings!C155,"")</f>
        <v/>
      </c>
      <c r="AC181" s="36"/>
      <c r="AD181" s="36"/>
      <c r="AE181" s="36"/>
      <c r="AF181" s="36"/>
      <c r="AG181" s="41"/>
    </row>
    <row r="182" spans="1:33" x14ac:dyDescent="0.2">
      <c r="A182" s="14" t="str">
        <f>IF(FILT_M=1,IF(AND(Settings!F156&lt;&gt;"",Settings!F156&lt;&gt;"--"),Settings!F156,""),
IF(FILT_M=2,IF(AND(Settings!H156&lt;&gt;"",Settings!H156&lt;&gt;"--"),Settings!H156,""),
IF(FILT_M=3,IF(AND(Settings!J156&lt;&gt;"",Settings!J156&lt;&gt;"--"),Settings!J156,""),
IF(FILT_M=4,IF(AND(Settings!L156&lt;&gt;"",Settings!L156&lt;&gt;"--"),Settings!L156,""),""))))</f>
        <v/>
      </c>
      <c r="B182" s="243" t="str">
        <f t="shared" ca="1" si="36"/>
        <v/>
      </c>
      <c r="C182" s="243" t="str">
        <f t="shared" ca="1" si="37"/>
        <v/>
      </c>
      <c r="D182" s="143" t="str">
        <f t="shared" ca="1" si="47"/>
        <v/>
      </c>
      <c r="E182" s="144" t="str">
        <f t="shared" ca="1" si="38"/>
        <v/>
      </c>
      <c r="F182" s="144" t="str">
        <f t="shared" ca="1" si="39"/>
        <v/>
      </c>
      <c r="G182" s="145" t="str">
        <f t="shared" ca="1" si="48"/>
        <v/>
      </c>
      <c r="H182" s="214"/>
      <c r="I182" s="44"/>
      <c r="K182" s="209" t="str">
        <f>IF(AND(Settings!C156&lt;&gt;"",Settings!C156&lt;&gt;"--"),Settings!C156,"")</f>
        <v/>
      </c>
      <c r="L182" s="210"/>
      <c r="M182" s="243" t="str">
        <f t="shared" ca="1" si="40"/>
        <v/>
      </c>
      <c r="N182" s="244" t="str">
        <f t="shared" ca="1" si="41"/>
        <v/>
      </c>
      <c r="O182" s="143" t="str">
        <f t="shared" ca="1" si="42"/>
        <v/>
      </c>
      <c r="P182" s="243" t="str">
        <f t="shared" ca="1" si="43"/>
        <v/>
      </c>
      <c r="Q182" s="144" t="str">
        <f t="shared" ca="1" si="44"/>
        <v/>
      </c>
      <c r="R182" s="144" t="str">
        <f t="shared" ca="1" si="45"/>
        <v/>
      </c>
      <c r="S182" s="145" t="str">
        <f t="shared" ca="1" si="46"/>
        <v/>
      </c>
      <c r="Z182" s="157"/>
      <c r="AA182" s="157"/>
      <c r="AB182" s="36" t="str">
        <f>IF(Settings!C156&lt;&gt;"",Settings!C156,"")</f>
        <v/>
      </c>
      <c r="AC182" s="36"/>
      <c r="AD182" s="36"/>
      <c r="AE182" s="36"/>
      <c r="AF182" s="36"/>
      <c r="AG182" s="41"/>
    </row>
    <row r="183" spans="1:33" x14ac:dyDescent="0.2">
      <c r="A183" s="14" t="str">
        <f>IF(FILT_M=1,IF(AND(Settings!F157&lt;&gt;"",Settings!F157&lt;&gt;"--"),Settings!F157,""),
IF(FILT_M=2,IF(AND(Settings!H157&lt;&gt;"",Settings!H157&lt;&gt;"--"),Settings!H157,""),
IF(FILT_M=3,IF(AND(Settings!J157&lt;&gt;"",Settings!J157&lt;&gt;"--"),Settings!J157,""),
IF(FILT_M=4,IF(AND(Settings!L157&lt;&gt;"",Settings!L157&lt;&gt;"--"),Settings!L157,""),""))))</f>
        <v/>
      </c>
      <c r="B183" s="243" t="str">
        <f t="shared" ca="1" si="36"/>
        <v/>
      </c>
      <c r="C183" s="243" t="str">
        <f t="shared" ca="1" si="37"/>
        <v/>
      </c>
      <c r="D183" s="143" t="str">
        <f t="shared" ca="1" si="47"/>
        <v/>
      </c>
      <c r="E183" s="144" t="str">
        <f t="shared" ca="1" si="38"/>
        <v/>
      </c>
      <c r="F183" s="144" t="str">
        <f t="shared" ca="1" si="39"/>
        <v/>
      </c>
      <c r="G183" s="145" t="str">
        <f t="shared" ca="1" si="48"/>
        <v/>
      </c>
      <c r="H183" s="214"/>
      <c r="I183" s="44"/>
      <c r="K183" s="209" t="str">
        <f>IF(AND(Settings!C157&lt;&gt;"",Settings!C157&lt;&gt;"--"),Settings!C157,"")</f>
        <v/>
      </c>
      <c r="L183" s="210"/>
      <c r="M183" s="243" t="str">
        <f t="shared" ca="1" si="40"/>
        <v/>
      </c>
      <c r="N183" s="244" t="str">
        <f t="shared" ca="1" si="41"/>
        <v/>
      </c>
      <c r="O183" s="143" t="str">
        <f t="shared" ca="1" si="42"/>
        <v/>
      </c>
      <c r="P183" s="243" t="str">
        <f t="shared" ca="1" si="43"/>
        <v/>
      </c>
      <c r="Q183" s="144" t="str">
        <f t="shared" ca="1" si="44"/>
        <v/>
      </c>
      <c r="R183" s="144" t="str">
        <f t="shared" ca="1" si="45"/>
        <v/>
      </c>
      <c r="S183" s="145" t="str">
        <f t="shared" ca="1" si="46"/>
        <v/>
      </c>
      <c r="Z183" s="157"/>
      <c r="AA183" s="157"/>
      <c r="AB183" s="36" t="str">
        <f>IF(Settings!C157&lt;&gt;"",Settings!C157,"")</f>
        <v/>
      </c>
      <c r="AC183" s="36"/>
      <c r="AD183" s="36"/>
      <c r="AE183" s="36"/>
      <c r="AF183" s="36"/>
      <c r="AG183" s="41"/>
    </row>
    <row r="184" spans="1:33" x14ac:dyDescent="0.2">
      <c r="A184" s="14" t="str">
        <f>IF(FILT_M=1,IF(AND(Settings!F158&lt;&gt;"",Settings!F158&lt;&gt;"--"),Settings!F158,""),
IF(FILT_M=2,IF(AND(Settings!H158&lt;&gt;"",Settings!H158&lt;&gt;"--"),Settings!H158,""),
IF(FILT_M=3,IF(AND(Settings!J158&lt;&gt;"",Settings!J158&lt;&gt;"--"),Settings!J158,""),
IF(FILT_M=4,IF(AND(Settings!L158&lt;&gt;"",Settings!L158&lt;&gt;"--"),Settings!L158,""),""))))</f>
        <v/>
      </c>
      <c r="B184" s="243" t="str">
        <f t="shared" ca="1" si="36"/>
        <v/>
      </c>
      <c r="C184" s="243" t="str">
        <f t="shared" ca="1" si="37"/>
        <v/>
      </c>
      <c r="D184" s="143" t="str">
        <f t="shared" ca="1" si="47"/>
        <v/>
      </c>
      <c r="E184" s="144" t="str">
        <f t="shared" ca="1" si="38"/>
        <v/>
      </c>
      <c r="F184" s="144" t="str">
        <f t="shared" ca="1" si="39"/>
        <v/>
      </c>
      <c r="G184" s="145" t="str">
        <f t="shared" ca="1" si="48"/>
        <v/>
      </c>
      <c r="H184" s="214"/>
      <c r="I184" s="44"/>
      <c r="K184" s="209" t="str">
        <f>IF(AND(Settings!C158&lt;&gt;"",Settings!C158&lt;&gt;"--"),Settings!C158,"")</f>
        <v/>
      </c>
      <c r="L184" s="210"/>
      <c r="M184" s="243" t="str">
        <f t="shared" ca="1" si="40"/>
        <v/>
      </c>
      <c r="N184" s="244" t="str">
        <f t="shared" ca="1" si="41"/>
        <v/>
      </c>
      <c r="O184" s="143" t="str">
        <f t="shared" ca="1" si="42"/>
        <v/>
      </c>
      <c r="P184" s="243" t="str">
        <f t="shared" ca="1" si="43"/>
        <v/>
      </c>
      <c r="Q184" s="144" t="str">
        <f t="shared" ca="1" si="44"/>
        <v/>
      </c>
      <c r="R184" s="144" t="str">
        <f t="shared" ca="1" si="45"/>
        <v/>
      </c>
      <c r="S184" s="145" t="str">
        <f t="shared" ca="1" si="46"/>
        <v/>
      </c>
      <c r="Z184" s="157"/>
      <c r="AA184" s="157"/>
      <c r="AB184" s="36" t="str">
        <f>IF(Settings!C158&lt;&gt;"",Settings!C158,"")</f>
        <v/>
      </c>
      <c r="AC184" s="36"/>
      <c r="AD184" s="36"/>
      <c r="AE184" s="36"/>
      <c r="AF184" s="36"/>
      <c r="AG184" s="41"/>
    </row>
    <row r="185" spans="1:33" x14ac:dyDescent="0.2">
      <c r="A185" s="14" t="str">
        <f>IF(FILT_M=1,IF(AND(Settings!F159&lt;&gt;"",Settings!F159&lt;&gt;"--"),Settings!F159,""),
IF(FILT_M=2,IF(AND(Settings!H159&lt;&gt;"",Settings!H159&lt;&gt;"--"),Settings!H159,""),
IF(FILT_M=3,IF(AND(Settings!J159&lt;&gt;"",Settings!J159&lt;&gt;"--"),Settings!J159,""),
IF(FILT_M=4,IF(AND(Settings!L159&lt;&gt;"",Settings!L159&lt;&gt;"--"),Settings!L159,""),""))))</f>
        <v/>
      </c>
      <c r="B185" s="243" t="str">
        <f t="shared" ca="1" si="36"/>
        <v/>
      </c>
      <c r="C185" s="243" t="str">
        <f t="shared" ca="1" si="37"/>
        <v/>
      </c>
      <c r="D185" s="143" t="str">
        <f t="shared" ca="1" si="47"/>
        <v/>
      </c>
      <c r="E185" s="144" t="str">
        <f t="shared" ca="1" si="38"/>
        <v/>
      </c>
      <c r="F185" s="144" t="str">
        <f t="shared" ca="1" si="39"/>
        <v/>
      </c>
      <c r="G185" s="145" t="str">
        <f t="shared" ca="1" si="48"/>
        <v/>
      </c>
      <c r="H185" s="214"/>
      <c r="I185" s="44"/>
      <c r="K185" s="209" t="str">
        <f>IF(AND(Settings!C159&lt;&gt;"",Settings!C159&lt;&gt;"--"),Settings!C159,"")</f>
        <v/>
      </c>
      <c r="L185" s="210"/>
      <c r="M185" s="243" t="str">
        <f t="shared" ca="1" si="40"/>
        <v/>
      </c>
      <c r="N185" s="244" t="str">
        <f t="shared" ca="1" si="41"/>
        <v/>
      </c>
      <c r="O185" s="143" t="str">
        <f t="shared" ca="1" si="42"/>
        <v/>
      </c>
      <c r="P185" s="243" t="str">
        <f t="shared" ca="1" si="43"/>
        <v/>
      </c>
      <c r="Q185" s="144" t="str">
        <f t="shared" ca="1" si="44"/>
        <v/>
      </c>
      <c r="R185" s="144" t="str">
        <f t="shared" ca="1" si="45"/>
        <v/>
      </c>
      <c r="S185" s="145" t="str">
        <f t="shared" ca="1" si="46"/>
        <v/>
      </c>
      <c r="Z185" s="157"/>
      <c r="AA185" s="157"/>
      <c r="AB185" s="36" t="str">
        <f>IF(Settings!C159&lt;&gt;"",Settings!C159,"")</f>
        <v/>
      </c>
      <c r="AC185" s="36"/>
      <c r="AD185" s="36"/>
      <c r="AE185" s="36"/>
      <c r="AF185" s="36"/>
      <c r="AG185" s="41"/>
    </row>
    <row r="186" spans="1:33" x14ac:dyDescent="0.2">
      <c r="A186" s="14" t="str">
        <f>IF(FILT_M=1,IF(AND(Settings!F160&lt;&gt;"",Settings!F160&lt;&gt;"--"),Settings!F160,""),
IF(FILT_M=2,IF(AND(Settings!H160&lt;&gt;"",Settings!H160&lt;&gt;"--"),Settings!H160,""),
IF(FILT_M=3,IF(AND(Settings!J160&lt;&gt;"",Settings!J160&lt;&gt;"--"),Settings!J160,""),
IF(FILT_M=4,IF(AND(Settings!L160&lt;&gt;"",Settings!L160&lt;&gt;"--"),Settings!L160,""),""))))</f>
        <v/>
      </c>
      <c r="B186" s="243" t="str">
        <f t="shared" ca="1" si="36"/>
        <v/>
      </c>
      <c r="C186" s="243" t="str">
        <f t="shared" ca="1" si="37"/>
        <v/>
      </c>
      <c r="D186" s="143" t="str">
        <f t="shared" ca="1" si="47"/>
        <v/>
      </c>
      <c r="E186" s="144" t="str">
        <f t="shared" ca="1" si="38"/>
        <v/>
      </c>
      <c r="F186" s="144" t="str">
        <f t="shared" ca="1" si="39"/>
        <v/>
      </c>
      <c r="G186" s="145" t="str">
        <f t="shared" ca="1" si="48"/>
        <v/>
      </c>
      <c r="H186" s="214"/>
      <c r="I186" s="44"/>
      <c r="K186" s="209" t="str">
        <f>IF(AND(Settings!C160&lt;&gt;"",Settings!C160&lt;&gt;"--"),Settings!C160,"")</f>
        <v/>
      </c>
      <c r="L186" s="210"/>
      <c r="M186" s="243" t="str">
        <f t="shared" ca="1" si="40"/>
        <v/>
      </c>
      <c r="N186" s="244" t="str">
        <f t="shared" ca="1" si="41"/>
        <v/>
      </c>
      <c r="O186" s="143" t="str">
        <f t="shared" ca="1" si="42"/>
        <v/>
      </c>
      <c r="P186" s="243" t="str">
        <f t="shared" ca="1" si="43"/>
        <v/>
      </c>
      <c r="Q186" s="144" t="str">
        <f t="shared" ca="1" si="44"/>
        <v/>
      </c>
      <c r="R186" s="144" t="str">
        <f t="shared" ca="1" si="45"/>
        <v/>
      </c>
      <c r="S186" s="145" t="str">
        <f t="shared" ca="1" si="46"/>
        <v/>
      </c>
      <c r="Z186" s="157"/>
      <c r="AA186" s="157"/>
      <c r="AB186" s="36" t="str">
        <f>IF(Settings!C160&lt;&gt;"",Settings!C160,"")</f>
        <v/>
      </c>
      <c r="AC186" s="36"/>
      <c r="AD186" s="36"/>
      <c r="AE186" s="36"/>
      <c r="AF186" s="36"/>
      <c r="AG186" s="41"/>
    </row>
    <row r="187" spans="1:33" x14ac:dyDescent="0.2">
      <c r="A187" s="14" t="str">
        <f>IF(FILT_M=1,IF(AND(Settings!F161&lt;&gt;"",Settings!F161&lt;&gt;"--"),Settings!F161,""),
IF(FILT_M=2,IF(AND(Settings!H161&lt;&gt;"",Settings!H161&lt;&gt;"--"),Settings!H161,""),
IF(FILT_M=3,IF(AND(Settings!J161&lt;&gt;"",Settings!J161&lt;&gt;"--"),Settings!J161,""),
IF(FILT_M=4,IF(AND(Settings!L161&lt;&gt;"",Settings!L161&lt;&gt;"--"),Settings!L161,""),""))))</f>
        <v/>
      </c>
      <c r="B187" s="243" t="str">
        <f t="shared" ca="1" si="36"/>
        <v/>
      </c>
      <c r="C187" s="243" t="str">
        <f t="shared" ca="1" si="37"/>
        <v/>
      </c>
      <c r="D187" s="143" t="str">
        <f t="shared" ca="1" si="47"/>
        <v/>
      </c>
      <c r="E187" s="144" t="str">
        <f t="shared" ca="1" si="38"/>
        <v/>
      </c>
      <c r="F187" s="144" t="str">
        <f t="shared" ca="1" si="39"/>
        <v/>
      </c>
      <c r="G187" s="145" t="str">
        <f t="shared" ca="1" si="48"/>
        <v/>
      </c>
      <c r="H187" s="214"/>
      <c r="I187" s="44"/>
      <c r="K187" s="209" t="str">
        <f>IF(AND(Settings!C161&lt;&gt;"",Settings!C161&lt;&gt;"--"),Settings!C161,"")</f>
        <v/>
      </c>
      <c r="L187" s="210"/>
      <c r="M187" s="243" t="str">
        <f t="shared" ca="1" si="40"/>
        <v/>
      </c>
      <c r="N187" s="244" t="str">
        <f t="shared" ca="1" si="41"/>
        <v/>
      </c>
      <c r="O187" s="143" t="str">
        <f t="shared" ca="1" si="42"/>
        <v/>
      </c>
      <c r="P187" s="243" t="str">
        <f t="shared" ca="1" si="43"/>
        <v/>
      </c>
      <c r="Q187" s="144" t="str">
        <f t="shared" ca="1" si="44"/>
        <v/>
      </c>
      <c r="R187" s="144" t="str">
        <f t="shared" ca="1" si="45"/>
        <v/>
      </c>
      <c r="S187" s="145" t="str">
        <f t="shared" ca="1" si="46"/>
        <v/>
      </c>
      <c r="Z187" s="157"/>
      <c r="AA187" s="157"/>
      <c r="AB187" s="36" t="str">
        <f>IF(Settings!C161&lt;&gt;"",Settings!C161,"")</f>
        <v/>
      </c>
      <c r="AC187" s="36"/>
      <c r="AD187" s="36"/>
      <c r="AE187" s="36"/>
      <c r="AF187" s="36"/>
      <c r="AG187" s="41"/>
    </row>
    <row r="188" spans="1:33" x14ac:dyDescent="0.2">
      <c r="A188" s="14" t="str">
        <f>IF(FILT_M=1,IF(AND(Settings!F162&lt;&gt;"",Settings!F162&lt;&gt;"--"),Settings!F162,""),
IF(FILT_M=2,IF(AND(Settings!H162&lt;&gt;"",Settings!H162&lt;&gt;"--"),Settings!H162,""),
IF(FILT_M=3,IF(AND(Settings!J162&lt;&gt;"",Settings!J162&lt;&gt;"--"),Settings!J162,""),
IF(FILT_M=4,IF(AND(Settings!L162&lt;&gt;"",Settings!L162&lt;&gt;"--"),Settings!L162,""),""))))</f>
        <v/>
      </c>
      <c r="B188" s="243" t="str">
        <f t="shared" ca="1" si="36"/>
        <v/>
      </c>
      <c r="C188" s="243" t="str">
        <f t="shared" ca="1" si="37"/>
        <v/>
      </c>
      <c r="D188" s="143" t="str">
        <f t="shared" ca="1" si="47"/>
        <v/>
      </c>
      <c r="E188" s="144" t="str">
        <f t="shared" ca="1" si="38"/>
        <v/>
      </c>
      <c r="F188" s="144" t="str">
        <f t="shared" ca="1" si="39"/>
        <v/>
      </c>
      <c r="G188" s="145" t="str">
        <f t="shared" ca="1" si="48"/>
        <v/>
      </c>
      <c r="H188" s="214"/>
      <c r="I188" s="44"/>
      <c r="K188" s="209" t="str">
        <f>IF(AND(Settings!C162&lt;&gt;"",Settings!C162&lt;&gt;"--"),Settings!C162,"")</f>
        <v/>
      </c>
      <c r="L188" s="210"/>
      <c r="M188" s="243" t="str">
        <f t="shared" ca="1" si="40"/>
        <v/>
      </c>
      <c r="N188" s="244" t="str">
        <f t="shared" ca="1" si="41"/>
        <v/>
      </c>
      <c r="O188" s="143" t="str">
        <f t="shared" ca="1" si="42"/>
        <v/>
      </c>
      <c r="P188" s="243" t="str">
        <f t="shared" ca="1" si="43"/>
        <v/>
      </c>
      <c r="Q188" s="144" t="str">
        <f t="shared" ca="1" si="44"/>
        <v/>
      </c>
      <c r="R188" s="144" t="str">
        <f t="shared" ca="1" si="45"/>
        <v/>
      </c>
      <c r="S188" s="145" t="str">
        <f t="shared" ca="1" si="46"/>
        <v/>
      </c>
      <c r="Z188" s="157"/>
      <c r="AA188" s="157"/>
      <c r="AB188" s="36" t="str">
        <f>IF(Settings!C162&lt;&gt;"",Settings!C162,"")</f>
        <v/>
      </c>
      <c r="AC188" s="36"/>
      <c r="AD188" s="36"/>
      <c r="AE188" s="36"/>
      <c r="AF188" s="36"/>
      <c r="AG188" s="41"/>
    </row>
    <row r="189" spans="1:33" x14ac:dyDescent="0.2">
      <c r="A189" s="14" t="str">
        <f>IF(FILT_M=1,IF(AND(Settings!F163&lt;&gt;"",Settings!F163&lt;&gt;"--"),Settings!F163,""),
IF(FILT_M=2,IF(AND(Settings!H163&lt;&gt;"",Settings!H163&lt;&gt;"--"),Settings!H163,""),
IF(FILT_M=3,IF(AND(Settings!J163&lt;&gt;"",Settings!J163&lt;&gt;"--"),Settings!J163,""),
IF(FILT_M=4,IF(AND(Settings!L163&lt;&gt;"",Settings!L163&lt;&gt;"--"),Settings!L163,""),""))))</f>
        <v/>
      </c>
      <c r="B189" s="243" t="str">
        <f t="shared" ca="1" si="36"/>
        <v/>
      </c>
      <c r="C189" s="243" t="str">
        <f t="shared" ca="1" si="37"/>
        <v/>
      </c>
      <c r="D189" s="143" t="str">
        <f t="shared" ca="1" si="47"/>
        <v/>
      </c>
      <c r="E189" s="144" t="str">
        <f t="shared" ca="1" si="38"/>
        <v/>
      </c>
      <c r="F189" s="144" t="str">
        <f t="shared" ca="1" si="39"/>
        <v/>
      </c>
      <c r="G189" s="145" t="str">
        <f t="shared" ca="1" si="48"/>
        <v/>
      </c>
      <c r="H189" s="214"/>
      <c r="I189" s="44"/>
      <c r="K189" s="209" t="str">
        <f>IF(AND(Settings!C163&lt;&gt;"",Settings!C163&lt;&gt;"--"),Settings!C163,"")</f>
        <v/>
      </c>
      <c r="L189" s="210"/>
      <c r="M189" s="243" t="str">
        <f t="shared" ca="1" si="40"/>
        <v/>
      </c>
      <c r="N189" s="244" t="str">
        <f t="shared" ca="1" si="41"/>
        <v/>
      </c>
      <c r="O189" s="143" t="str">
        <f t="shared" ca="1" si="42"/>
        <v/>
      </c>
      <c r="P189" s="243" t="str">
        <f t="shared" ca="1" si="43"/>
        <v/>
      </c>
      <c r="Q189" s="144" t="str">
        <f t="shared" ca="1" si="44"/>
        <v/>
      </c>
      <c r="R189" s="144" t="str">
        <f t="shared" ca="1" si="45"/>
        <v/>
      </c>
      <c r="S189" s="145" t="str">
        <f t="shared" ca="1" si="46"/>
        <v/>
      </c>
      <c r="Z189" s="157"/>
      <c r="AA189" s="157"/>
      <c r="AB189" s="36" t="str">
        <f>IF(Settings!C163&lt;&gt;"",Settings!C163,"")</f>
        <v/>
      </c>
      <c r="AC189" s="36"/>
      <c r="AD189" s="36"/>
      <c r="AE189" s="36"/>
      <c r="AF189" s="36"/>
      <c r="AG189" s="41"/>
    </row>
    <row r="190" spans="1:33" x14ac:dyDescent="0.2">
      <c r="A190" s="14" t="str">
        <f>IF(FILT_M=1,IF(AND(Settings!F164&lt;&gt;"",Settings!F164&lt;&gt;"--"),Settings!F164,""),
IF(FILT_M=2,IF(AND(Settings!H164&lt;&gt;"",Settings!H164&lt;&gt;"--"),Settings!H164,""),
IF(FILT_M=3,IF(AND(Settings!J164&lt;&gt;"",Settings!J164&lt;&gt;"--"),Settings!J164,""),
IF(FILT_M=4,IF(AND(Settings!L164&lt;&gt;"",Settings!L164&lt;&gt;"--"),Settings!L164,""),""))))</f>
        <v/>
      </c>
      <c r="B190" s="243" t="str">
        <f t="shared" ca="1" si="36"/>
        <v/>
      </c>
      <c r="C190" s="243" t="str">
        <f t="shared" ca="1" si="37"/>
        <v/>
      </c>
      <c r="D190" s="143" t="str">
        <f t="shared" ca="1" si="47"/>
        <v/>
      </c>
      <c r="E190" s="144" t="str">
        <f t="shared" ca="1" si="38"/>
        <v/>
      </c>
      <c r="F190" s="144" t="str">
        <f t="shared" ca="1" si="39"/>
        <v/>
      </c>
      <c r="G190" s="145" t="str">
        <f t="shared" ca="1" si="48"/>
        <v/>
      </c>
      <c r="H190" s="214"/>
      <c r="I190" s="44"/>
      <c r="K190" s="209" t="str">
        <f>IF(AND(Settings!C164&lt;&gt;"",Settings!C164&lt;&gt;"--"),Settings!C164,"")</f>
        <v/>
      </c>
      <c r="L190" s="210"/>
      <c r="M190" s="243" t="str">
        <f t="shared" ca="1" si="40"/>
        <v/>
      </c>
      <c r="N190" s="244" t="str">
        <f t="shared" ca="1" si="41"/>
        <v/>
      </c>
      <c r="O190" s="143" t="str">
        <f t="shared" ca="1" si="42"/>
        <v/>
      </c>
      <c r="P190" s="243" t="str">
        <f t="shared" ca="1" si="43"/>
        <v/>
      </c>
      <c r="Q190" s="144" t="str">
        <f t="shared" ca="1" si="44"/>
        <v/>
      </c>
      <c r="R190" s="144" t="str">
        <f t="shared" ca="1" si="45"/>
        <v/>
      </c>
      <c r="S190" s="145" t="str">
        <f t="shared" ca="1" si="46"/>
        <v/>
      </c>
      <c r="Z190" s="157"/>
      <c r="AA190" s="157"/>
      <c r="AB190" s="36" t="str">
        <f>IF(Settings!C164&lt;&gt;"",Settings!C164,"")</f>
        <v/>
      </c>
      <c r="AC190" s="36"/>
      <c r="AD190" s="36"/>
      <c r="AE190" s="36"/>
      <c r="AF190" s="36"/>
      <c r="AG190" s="41"/>
    </row>
    <row r="191" spans="1:33" x14ac:dyDescent="0.2">
      <c r="A191" s="14" t="str">
        <f>IF(FILT_M=1,IF(AND(Settings!F165&lt;&gt;"",Settings!F165&lt;&gt;"--"),Settings!F165,""),
IF(FILT_M=2,IF(AND(Settings!H165&lt;&gt;"",Settings!H165&lt;&gt;"--"),Settings!H165,""),
IF(FILT_M=3,IF(AND(Settings!J165&lt;&gt;"",Settings!J165&lt;&gt;"--"),Settings!J165,""),
IF(FILT_M=4,IF(AND(Settings!L165&lt;&gt;"",Settings!L165&lt;&gt;"--"),Settings!L165,""),""))))</f>
        <v/>
      </c>
      <c r="B191" s="243" t="str">
        <f t="shared" ca="1" si="36"/>
        <v/>
      </c>
      <c r="C191" s="243" t="str">
        <f t="shared" ca="1" si="37"/>
        <v/>
      </c>
      <c r="D191" s="143" t="str">
        <f t="shared" ca="1" si="47"/>
        <v/>
      </c>
      <c r="E191" s="144" t="str">
        <f t="shared" ca="1" si="38"/>
        <v/>
      </c>
      <c r="F191" s="144" t="str">
        <f t="shared" ca="1" si="39"/>
        <v/>
      </c>
      <c r="G191" s="145" t="str">
        <f t="shared" ca="1" si="48"/>
        <v/>
      </c>
      <c r="H191" s="214"/>
      <c r="I191" s="44"/>
      <c r="K191" s="209" t="str">
        <f>IF(AND(Settings!C165&lt;&gt;"",Settings!C165&lt;&gt;"--"),Settings!C165,"")</f>
        <v/>
      </c>
      <c r="L191" s="210"/>
      <c r="M191" s="243" t="str">
        <f t="shared" ca="1" si="40"/>
        <v/>
      </c>
      <c r="N191" s="244" t="str">
        <f t="shared" ca="1" si="41"/>
        <v/>
      </c>
      <c r="O191" s="143" t="str">
        <f t="shared" ca="1" si="42"/>
        <v/>
      </c>
      <c r="P191" s="243" t="str">
        <f t="shared" ca="1" si="43"/>
        <v/>
      </c>
      <c r="Q191" s="144" t="str">
        <f t="shared" ca="1" si="44"/>
        <v/>
      </c>
      <c r="R191" s="144" t="str">
        <f t="shared" ca="1" si="45"/>
        <v/>
      </c>
      <c r="S191" s="145" t="str">
        <f t="shared" ca="1" si="46"/>
        <v/>
      </c>
      <c r="Z191" s="157"/>
      <c r="AA191" s="157"/>
      <c r="AB191" s="36" t="str">
        <f>IF(Settings!C165&lt;&gt;"",Settings!C165,"")</f>
        <v/>
      </c>
      <c r="AC191" s="36"/>
      <c r="AD191" s="36"/>
      <c r="AE191" s="36"/>
      <c r="AF191" s="36"/>
      <c r="AG191" s="41"/>
    </row>
    <row r="192" spans="1:33" x14ac:dyDescent="0.2">
      <c r="A192" s="14" t="str">
        <f>IF(FILT_M=1,IF(AND(Settings!F166&lt;&gt;"",Settings!F166&lt;&gt;"--"),Settings!F166,""),
IF(FILT_M=2,IF(AND(Settings!H166&lt;&gt;"",Settings!H166&lt;&gt;"--"),Settings!H166,""),
IF(FILT_M=3,IF(AND(Settings!J166&lt;&gt;"",Settings!J166&lt;&gt;"--"),Settings!J166,""),
IF(FILT_M=4,IF(AND(Settings!L166&lt;&gt;"",Settings!L166&lt;&gt;"--"),Settings!L166,""),""))))</f>
        <v/>
      </c>
      <c r="B192" s="243" t="str">
        <f t="shared" ca="1" si="36"/>
        <v/>
      </c>
      <c r="C192" s="243" t="str">
        <f t="shared" ca="1" si="37"/>
        <v/>
      </c>
      <c r="D192" s="143" t="str">
        <f t="shared" ca="1" si="47"/>
        <v/>
      </c>
      <c r="E192" s="144" t="str">
        <f t="shared" ca="1" si="38"/>
        <v/>
      </c>
      <c r="F192" s="144" t="str">
        <f t="shared" ca="1" si="39"/>
        <v/>
      </c>
      <c r="G192" s="145" t="str">
        <f t="shared" ca="1" si="48"/>
        <v/>
      </c>
      <c r="H192" s="214"/>
      <c r="I192" s="44"/>
      <c r="K192" s="209" t="str">
        <f>IF(AND(Settings!C166&lt;&gt;"",Settings!C166&lt;&gt;"--"),Settings!C166,"")</f>
        <v/>
      </c>
      <c r="L192" s="210"/>
      <c r="M192" s="243" t="str">
        <f t="shared" ca="1" si="40"/>
        <v/>
      </c>
      <c r="N192" s="244" t="str">
        <f t="shared" ca="1" si="41"/>
        <v/>
      </c>
      <c r="O192" s="143" t="str">
        <f t="shared" ca="1" si="42"/>
        <v/>
      </c>
      <c r="P192" s="243" t="str">
        <f t="shared" ca="1" si="43"/>
        <v/>
      </c>
      <c r="Q192" s="144" t="str">
        <f t="shared" ca="1" si="44"/>
        <v/>
      </c>
      <c r="R192" s="144" t="str">
        <f t="shared" ca="1" si="45"/>
        <v/>
      </c>
      <c r="S192" s="145" t="str">
        <f t="shared" ca="1" si="46"/>
        <v/>
      </c>
      <c r="Z192" s="157"/>
      <c r="AA192" s="157"/>
      <c r="AB192" s="36" t="str">
        <f>IF(Settings!C166&lt;&gt;"",Settings!C166,"")</f>
        <v/>
      </c>
      <c r="AC192" s="36"/>
      <c r="AD192" s="36"/>
      <c r="AE192" s="36"/>
      <c r="AF192" s="36"/>
      <c r="AG192" s="41"/>
    </row>
    <row r="193" spans="1:33" x14ac:dyDescent="0.2">
      <c r="A193" s="14" t="str">
        <f>IF(FILT_M=1,IF(AND(Settings!F167&lt;&gt;"",Settings!F167&lt;&gt;"--"),Settings!F167,""),
IF(FILT_M=2,IF(AND(Settings!H167&lt;&gt;"",Settings!H167&lt;&gt;"--"),Settings!H167,""),
IF(FILT_M=3,IF(AND(Settings!J167&lt;&gt;"",Settings!J167&lt;&gt;"--"),Settings!J167,""),
IF(FILT_M=4,IF(AND(Settings!L167&lt;&gt;"",Settings!L167&lt;&gt;"--"),Settings!L167,""),""))))</f>
        <v/>
      </c>
      <c r="B193" s="243" t="str">
        <f t="shared" ca="1" si="36"/>
        <v/>
      </c>
      <c r="C193" s="243" t="str">
        <f t="shared" ca="1" si="37"/>
        <v/>
      </c>
      <c r="D193" s="143" t="str">
        <f t="shared" ca="1" si="47"/>
        <v/>
      </c>
      <c r="E193" s="144" t="str">
        <f t="shared" ca="1" si="38"/>
        <v/>
      </c>
      <c r="F193" s="144" t="str">
        <f t="shared" ca="1" si="39"/>
        <v/>
      </c>
      <c r="G193" s="145" t="str">
        <f t="shared" ca="1" si="48"/>
        <v/>
      </c>
      <c r="H193" s="214"/>
      <c r="I193" s="44"/>
      <c r="K193" s="209" t="str">
        <f>IF(AND(Settings!C167&lt;&gt;"",Settings!C167&lt;&gt;"--"),Settings!C167,"")</f>
        <v/>
      </c>
      <c r="L193" s="210"/>
      <c r="M193" s="243" t="str">
        <f t="shared" ca="1" si="40"/>
        <v/>
      </c>
      <c r="N193" s="244" t="str">
        <f t="shared" ca="1" si="41"/>
        <v/>
      </c>
      <c r="O193" s="143" t="str">
        <f t="shared" ca="1" si="42"/>
        <v/>
      </c>
      <c r="P193" s="243" t="str">
        <f t="shared" ca="1" si="43"/>
        <v/>
      </c>
      <c r="Q193" s="144" t="str">
        <f t="shared" ca="1" si="44"/>
        <v/>
      </c>
      <c r="R193" s="144" t="str">
        <f t="shared" ca="1" si="45"/>
        <v/>
      </c>
      <c r="S193" s="145" t="str">
        <f t="shared" ca="1" si="46"/>
        <v/>
      </c>
      <c r="Z193" s="157"/>
      <c r="AA193" s="157"/>
      <c r="AB193" s="36" t="str">
        <f>IF(Settings!C167&lt;&gt;"",Settings!C167,"")</f>
        <v/>
      </c>
      <c r="AC193" s="36"/>
      <c r="AD193" s="36"/>
      <c r="AE193" s="36"/>
      <c r="AF193" s="36"/>
      <c r="AG193" s="41"/>
    </row>
    <row r="194" spans="1:33" x14ac:dyDescent="0.2">
      <c r="A194" s="14" t="str">
        <f>IF(FILT_M=1,IF(AND(Settings!F168&lt;&gt;"",Settings!F168&lt;&gt;"--"),Settings!F168,""),
IF(FILT_M=2,IF(AND(Settings!H168&lt;&gt;"",Settings!H168&lt;&gt;"--"),Settings!H168,""),
IF(FILT_M=3,IF(AND(Settings!J168&lt;&gt;"",Settings!J168&lt;&gt;"--"),Settings!J168,""),
IF(FILT_M=4,IF(AND(Settings!L168&lt;&gt;"",Settings!L168&lt;&gt;"--"),Settings!L168,""),""))))</f>
        <v/>
      </c>
      <c r="B194" s="243" t="str">
        <f t="shared" ca="1" si="36"/>
        <v/>
      </c>
      <c r="C194" s="243" t="str">
        <f t="shared" ca="1" si="37"/>
        <v/>
      </c>
      <c r="D194" s="143" t="str">
        <f t="shared" ca="1" si="47"/>
        <v/>
      </c>
      <c r="E194" s="144" t="str">
        <f t="shared" ca="1" si="38"/>
        <v/>
      </c>
      <c r="F194" s="144" t="str">
        <f t="shared" ca="1" si="39"/>
        <v/>
      </c>
      <c r="G194" s="145" t="str">
        <f t="shared" ca="1" si="48"/>
        <v/>
      </c>
      <c r="H194" s="214"/>
      <c r="I194" s="44"/>
      <c r="K194" s="209" t="str">
        <f>IF(AND(Settings!C168&lt;&gt;"",Settings!C168&lt;&gt;"--"),Settings!C168,"")</f>
        <v/>
      </c>
      <c r="L194" s="210"/>
      <c r="M194" s="243" t="str">
        <f t="shared" ca="1" si="40"/>
        <v/>
      </c>
      <c r="N194" s="244" t="str">
        <f t="shared" ca="1" si="41"/>
        <v/>
      </c>
      <c r="O194" s="143" t="str">
        <f t="shared" ca="1" si="42"/>
        <v/>
      </c>
      <c r="P194" s="243" t="str">
        <f t="shared" ca="1" si="43"/>
        <v/>
      </c>
      <c r="Q194" s="144" t="str">
        <f t="shared" ca="1" si="44"/>
        <v/>
      </c>
      <c r="R194" s="144" t="str">
        <f t="shared" ca="1" si="45"/>
        <v/>
      </c>
      <c r="S194" s="145" t="str">
        <f t="shared" ca="1" si="46"/>
        <v/>
      </c>
      <c r="Z194" s="157"/>
      <c r="AA194" s="157"/>
      <c r="AB194" s="36" t="str">
        <f>IF(Settings!C168&lt;&gt;"",Settings!C168,"")</f>
        <v/>
      </c>
      <c r="AC194" s="36"/>
      <c r="AD194" s="36"/>
      <c r="AE194" s="36"/>
      <c r="AF194" s="36"/>
      <c r="AG194" s="41"/>
    </row>
    <row r="195" spans="1:33" x14ac:dyDescent="0.2">
      <c r="A195" s="14" t="str">
        <f>IF(FILT_M=1,IF(AND(Settings!F169&lt;&gt;"",Settings!F169&lt;&gt;"--"),Settings!F169,""),
IF(FILT_M=2,IF(AND(Settings!H169&lt;&gt;"",Settings!H169&lt;&gt;"--"),Settings!H169,""),
IF(FILT_M=3,IF(AND(Settings!J169&lt;&gt;"",Settings!J169&lt;&gt;"--"),Settings!J169,""),
IF(FILT_M=4,IF(AND(Settings!L169&lt;&gt;"",Settings!L169&lt;&gt;"--"),Settings!L169,""),""))))</f>
        <v/>
      </c>
      <c r="B195" s="243" t="str">
        <f t="shared" ca="1" si="36"/>
        <v/>
      </c>
      <c r="C195" s="243" t="str">
        <f t="shared" ca="1" si="37"/>
        <v/>
      </c>
      <c r="D195" s="143" t="str">
        <f t="shared" ca="1" si="47"/>
        <v/>
      </c>
      <c r="E195" s="144" t="str">
        <f t="shared" ca="1" si="38"/>
        <v/>
      </c>
      <c r="F195" s="144" t="str">
        <f t="shared" ca="1" si="39"/>
        <v/>
      </c>
      <c r="G195" s="145" t="str">
        <f t="shared" ca="1" si="48"/>
        <v/>
      </c>
      <c r="H195" s="214"/>
      <c r="I195" s="44"/>
      <c r="K195" s="209" t="str">
        <f>IF(AND(Settings!C169&lt;&gt;"",Settings!C169&lt;&gt;"--"),Settings!C169,"")</f>
        <v/>
      </c>
      <c r="L195" s="210"/>
      <c r="M195" s="243" t="str">
        <f t="shared" ca="1" si="40"/>
        <v/>
      </c>
      <c r="N195" s="244" t="str">
        <f t="shared" ca="1" si="41"/>
        <v/>
      </c>
      <c r="O195" s="143" t="str">
        <f t="shared" ca="1" si="42"/>
        <v/>
      </c>
      <c r="P195" s="243" t="str">
        <f t="shared" ca="1" si="43"/>
        <v/>
      </c>
      <c r="Q195" s="144" t="str">
        <f t="shared" ca="1" si="44"/>
        <v/>
      </c>
      <c r="R195" s="144" t="str">
        <f t="shared" ca="1" si="45"/>
        <v/>
      </c>
      <c r="S195" s="145" t="str">
        <f t="shared" ca="1" si="46"/>
        <v/>
      </c>
      <c r="Z195" s="157"/>
      <c r="AA195" s="157"/>
      <c r="AB195" s="36" t="str">
        <f>IF(Settings!C169&lt;&gt;"",Settings!C169,"")</f>
        <v/>
      </c>
      <c r="AC195" s="36"/>
      <c r="AD195" s="36"/>
      <c r="AE195" s="36"/>
      <c r="AF195" s="36"/>
      <c r="AG195" s="41"/>
    </row>
    <row r="196" spans="1:33" x14ac:dyDescent="0.2">
      <c r="A196" s="14" t="str">
        <f>IF(FILT_M=1,IF(AND(Settings!F170&lt;&gt;"",Settings!F170&lt;&gt;"--"),Settings!F170,""),
IF(FILT_M=2,IF(AND(Settings!H170&lt;&gt;"",Settings!H170&lt;&gt;"--"),Settings!H170,""),
IF(FILT_M=3,IF(AND(Settings!J170&lt;&gt;"",Settings!J170&lt;&gt;"--"),Settings!J170,""),
IF(FILT_M=4,IF(AND(Settings!L170&lt;&gt;"",Settings!L170&lt;&gt;"--"),Settings!L170,""),""))))</f>
        <v/>
      </c>
      <c r="B196" s="243" t="str">
        <f t="shared" ca="1" si="36"/>
        <v/>
      </c>
      <c r="C196" s="243" t="str">
        <f t="shared" ca="1" si="37"/>
        <v/>
      </c>
      <c r="D196" s="143" t="str">
        <f t="shared" ca="1" si="47"/>
        <v/>
      </c>
      <c r="E196" s="144" t="str">
        <f t="shared" ca="1" si="38"/>
        <v/>
      </c>
      <c r="F196" s="144" t="str">
        <f t="shared" ca="1" si="39"/>
        <v/>
      </c>
      <c r="G196" s="145" t="str">
        <f t="shared" ca="1" si="48"/>
        <v/>
      </c>
      <c r="H196" s="214"/>
      <c r="I196" s="44"/>
      <c r="K196" s="209" t="str">
        <f>IF(AND(Settings!C170&lt;&gt;"",Settings!C170&lt;&gt;"--"),Settings!C170,"")</f>
        <v/>
      </c>
      <c r="L196" s="210"/>
      <c r="M196" s="243" t="str">
        <f t="shared" ca="1" si="40"/>
        <v/>
      </c>
      <c r="N196" s="244" t="str">
        <f t="shared" ca="1" si="41"/>
        <v/>
      </c>
      <c r="O196" s="143" t="str">
        <f t="shared" ca="1" si="42"/>
        <v/>
      </c>
      <c r="P196" s="243" t="str">
        <f t="shared" ca="1" si="43"/>
        <v/>
      </c>
      <c r="Q196" s="144" t="str">
        <f t="shared" ca="1" si="44"/>
        <v/>
      </c>
      <c r="R196" s="144" t="str">
        <f t="shared" ca="1" si="45"/>
        <v/>
      </c>
      <c r="S196" s="145" t="str">
        <f t="shared" ca="1" si="46"/>
        <v/>
      </c>
      <c r="Z196" s="157"/>
      <c r="AA196" s="157"/>
      <c r="AB196" s="36" t="str">
        <f>IF(Settings!C170&lt;&gt;"",Settings!C170,"")</f>
        <v/>
      </c>
      <c r="AC196" s="36"/>
      <c r="AD196" s="36"/>
      <c r="AE196" s="36"/>
      <c r="AF196" s="36"/>
      <c r="AG196" s="41"/>
    </row>
    <row r="197" spans="1:33" x14ac:dyDescent="0.2">
      <c r="A197" s="14" t="str">
        <f>IF(FILT_M=1,IF(AND(Settings!F171&lt;&gt;"",Settings!F171&lt;&gt;"--"),Settings!F171,""),
IF(FILT_M=2,IF(AND(Settings!H171&lt;&gt;"",Settings!H171&lt;&gt;"--"),Settings!H171,""),
IF(FILT_M=3,IF(AND(Settings!J171&lt;&gt;"",Settings!J171&lt;&gt;"--"),Settings!J171,""),
IF(FILT_M=4,IF(AND(Settings!L171&lt;&gt;"",Settings!L171&lt;&gt;"--"),Settings!L171,""),""))))</f>
        <v/>
      </c>
      <c r="B197" s="243" t="str">
        <f t="shared" ca="1" si="36"/>
        <v/>
      </c>
      <c r="C197" s="243" t="str">
        <f t="shared" ca="1" si="37"/>
        <v/>
      </c>
      <c r="D197" s="143" t="str">
        <f t="shared" ca="1" si="47"/>
        <v/>
      </c>
      <c r="E197" s="144" t="str">
        <f t="shared" ca="1" si="38"/>
        <v/>
      </c>
      <c r="F197" s="144" t="str">
        <f t="shared" ca="1" si="39"/>
        <v/>
      </c>
      <c r="G197" s="145" t="str">
        <f t="shared" ca="1" si="48"/>
        <v/>
      </c>
      <c r="H197" s="214"/>
      <c r="I197" s="44"/>
      <c r="K197" s="209" t="str">
        <f>IF(AND(Settings!C171&lt;&gt;"",Settings!C171&lt;&gt;"--"),Settings!C171,"")</f>
        <v/>
      </c>
      <c r="L197" s="210"/>
      <c r="M197" s="243" t="str">
        <f t="shared" ca="1" si="40"/>
        <v/>
      </c>
      <c r="N197" s="244" t="str">
        <f t="shared" ca="1" si="41"/>
        <v/>
      </c>
      <c r="O197" s="143" t="str">
        <f t="shared" ca="1" si="42"/>
        <v/>
      </c>
      <c r="P197" s="243" t="str">
        <f t="shared" ca="1" si="43"/>
        <v/>
      </c>
      <c r="Q197" s="144" t="str">
        <f t="shared" ca="1" si="44"/>
        <v/>
      </c>
      <c r="R197" s="144" t="str">
        <f t="shared" ca="1" si="45"/>
        <v/>
      </c>
      <c r="S197" s="145" t="str">
        <f t="shared" ca="1" si="46"/>
        <v/>
      </c>
      <c r="Z197" s="157"/>
      <c r="AA197" s="157"/>
      <c r="AB197" s="36" t="str">
        <f>IF(Settings!C171&lt;&gt;"",Settings!C171,"")</f>
        <v/>
      </c>
      <c r="AC197" s="36"/>
      <c r="AD197" s="36"/>
      <c r="AE197" s="36"/>
      <c r="AF197" s="36"/>
      <c r="AG197" s="41"/>
    </row>
    <row r="198" spans="1:33" x14ac:dyDescent="0.2">
      <c r="A198" s="14" t="str">
        <f>IF(FILT_M=1,IF(AND(Settings!F172&lt;&gt;"",Settings!F172&lt;&gt;"--"),Settings!F172,""),
IF(FILT_M=2,IF(AND(Settings!H172&lt;&gt;"",Settings!H172&lt;&gt;"--"),Settings!H172,""),
IF(FILT_M=3,IF(AND(Settings!J172&lt;&gt;"",Settings!J172&lt;&gt;"--"),Settings!J172,""),
IF(FILT_M=4,IF(AND(Settings!L172&lt;&gt;"",Settings!L172&lt;&gt;"--"),Settings!L172,""),""))))</f>
        <v/>
      </c>
      <c r="B198" s="243" t="str">
        <f t="shared" ca="1" si="36"/>
        <v/>
      </c>
      <c r="C198" s="243" t="str">
        <f t="shared" ca="1" si="37"/>
        <v/>
      </c>
      <c r="D198" s="143" t="str">
        <f t="shared" ca="1" si="47"/>
        <v/>
      </c>
      <c r="E198" s="144" t="str">
        <f t="shared" ca="1" si="38"/>
        <v/>
      </c>
      <c r="F198" s="144" t="str">
        <f t="shared" ca="1" si="39"/>
        <v/>
      </c>
      <c r="G198" s="145" t="str">
        <f t="shared" ca="1" si="48"/>
        <v/>
      </c>
      <c r="H198" s="214"/>
      <c r="I198" s="44"/>
      <c r="K198" s="209" t="str">
        <f>IF(AND(Settings!C172&lt;&gt;"",Settings!C172&lt;&gt;"--"),Settings!C172,"")</f>
        <v/>
      </c>
      <c r="L198" s="210"/>
      <c r="M198" s="243" t="str">
        <f t="shared" ca="1" si="40"/>
        <v/>
      </c>
      <c r="N198" s="244" t="str">
        <f t="shared" ca="1" si="41"/>
        <v/>
      </c>
      <c r="O198" s="143" t="str">
        <f t="shared" ca="1" si="42"/>
        <v/>
      </c>
      <c r="P198" s="243" t="str">
        <f t="shared" ca="1" si="43"/>
        <v/>
      </c>
      <c r="Q198" s="144" t="str">
        <f t="shared" ca="1" si="44"/>
        <v/>
      </c>
      <c r="R198" s="144" t="str">
        <f t="shared" ca="1" si="45"/>
        <v/>
      </c>
      <c r="S198" s="145" t="str">
        <f t="shared" ca="1" si="46"/>
        <v/>
      </c>
      <c r="Z198" s="157"/>
      <c r="AA198" s="157"/>
      <c r="AB198" s="36" t="str">
        <f>IF(Settings!C172&lt;&gt;"",Settings!C172,"")</f>
        <v/>
      </c>
      <c r="AC198" s="36"/>
      <c r="AD198" s="36"/>
      <c r="AE198" s="36"/>
      <c r="AF198" s="36"/>
      <c r="AG198" s="41"/>
    </row>
    <row r="199" spans="1:33" x14ac:dyDescent="0.2">
      <c r="A199" s="14" t="str">
        <f>IF(FILT_M=1,IF(AND(Settings!F173&lt;&gt;"",Settings!F173&lt;&gt;"--"),Settings!F173,""),
IF(FILT_M=2,IF(AND(Settings!H173&lt;&gt;"",Settings!H173&lt;&gt;"--"),Settings!H173,""),
IF(FILT_M=3,IF(AND(Settings!J173&lt;&gt;"",Settings!J173&lt;&gt;"--"),Settings!J173,""),
IF(FILT_M=4,IF(AND(Settings!L173&lt;&gt;"",Settings!L173&lt;&gt;"--"),Settings!L173,""),""))))</f>
        <v/>
      </c>
      <c r="B199" s="243" t="str">
        <f t="shared" ca="1" si="36"/>
        <v/>
      </c>
      <c r="C199" s="243" t="str">
        <f t="shared" ca="1" si="37"/>
        <v/>
      </c>
      <c r="D199" s="143" t="str">
        <f t="shared" ca="1" si="47"/>
        <v/>
      </c>
      <c r="E199" s="144" t="str">
        <f t="shared" ca="1" si="38"/>
        <v/>
      </c>
      <c r="F199" s="144" t="str">
        <f t="shared" ca="1" si="39"/>
        <v/>
      </c>
      <c r="G199" s="145" t="str">
        <f t="shared" ca="1" si="48"/>
        <v/>
      </c>
      <c r="H199" s="214"/>
      <c r="I199" s="44"/>
      <c r="K199" s="209" t="str">
        <f>IF(AND(Settings!C173&lt;&gt;"",Settings!C173&lt;&gt;"--"),Settings!C173,"")</f>
        <v/>
      </c>
      <c r="L199" s="210"/>
      <c r="M199" s="243" t="str">
        <f t="shared" ca="1" si="40"/>
        <v/>
      </c>
      <c r="N199" s="244" t="str">
        <f t="shared" ca="1" si="41"/>
        <v/>
      </c>
      <c r="O199" s="143" t="str">
        <f t="shared" ca="1" si="42"/>
        <v/>
      </c>
      <c r="P199" s="243" t="str">
        <f t="shared" ca="1" si="43"/>
        <v/>
      </c>
      <c r="Q199" s="144" t="str">
        <f t="shared" ca="1" si="44"/>
        <v/>
      </c>
      <c r="R199" s="144" t="str">
        <f t="shared" ca="1" si="45"/>
        <v/>
      </c>
      <c r="S199" s="145" t="str">
        <f t="shared" ca="1" si="46"/>
        <v/>
      </c>
      <c r="Z199" s="157"/>
      <c r="AA199" s="157"/>
      <c r="AB199" s="36" t="str">
        <f>IF(Settings!C173&lt;&gt;"",Settings!C173,"")</f>
        <v/>
      </c>
      <c r="AC199" s="36"/>
      <c r="AD199" s="36"/>
      <c r="AE199" s="36"/>
      <c r="AF199" s="36"/>
      <c r="AG199" s="41"/>
    </row>
    <row r="200" spans="1:33" x14ac:dyDescent="0.2">
      <c r="A200" s="14" t="str">
        <f>IF(FILT_M=1,IF(AND(Settings!F174&lt;&gt;"",Settings!F174&lt;&gt;"--"),Settings!F174,""),
IF(FILT_M=2,IF(AND(Settings!H174&lt;&gt;"",Settings!H174&lt;&gt;"--"),Settings!H174,""),
IF(FILT_M=3,IF(AND(Settings!J174&lt;&gt;"",Settings!J174&lt;&gt;"--"),Settings!J174,""),
IF(FILT_M=4,IF(AND(Settings!L174&lt;&gt;"",Settings!L174&lt;&gt;"--"),Settings!L174,""),""))))</f>
        <v/>
      </c>
      <c r="B200" s="243" t="str">
        <f t="shared" ca="1" si="36"/>
        <v/>
      </c>
      <c r="C200" s="243" t="str">
        <f t="shared" ca="1" si="37"/>
        <v/>
      </c>
      <c r="D200" s="143" t="str">
        <f t="shared" ca="1" si="47"/>
        <v/>
      </c>
      <c r="E200" s="144" t="str">
        <f t="shared" ca="1" si="38"/>
        <v/>
      </c>
      <c r="F200" s="144" t="str">
        <f t="shared" ca="1" si="39"/>
        <v/>
      </c>
      <c r="G200" s="145" t="str">
        <f t="shared" ca="1" si="48"/>
        <v/>
      </c>
      <c r="H200" s="214"/>
      <c r="I200" s="44"/>
      <c r="K200" s="209" t="str">
        <f>IF(AND(Settings!C174&lt;&gt;"",Settings!C174&lt;&gt;"--"),Settings!C174,"")</f>
        <v/>
      </c>
      <c r="L200" s="210"/>
      <c r="M200" s="243" t="str">
        <f t="shared" ca="1" si="40"/>
        <v/>
      </c>
      <c r="N200" s="244" t="str">
        <f t="shared" ca="1" si="41"/>
        <v/>
      </c>
      <c r="O200" s="143" t="str">
        <f t="shared" ca="1" si="42"/>
        <v/>
      </c>
      <c r="P200" s="243" t="str">
        <f t="shared" ca="1" si="43"/>
        <v/>
      </c>
      <c r="Q200" s="144" t="str">
        <f t="shared" ca="1" si="44"/>
        <v/>
      </c>
      <c r="R200" s="144" t="str">
        <f t="shared" ca="1" si="45"/>
        <v/>
      </c>
      <c r="S200" s="145" t="str">
        <f t="shared" ca="1" si="46"/>
        <v/>
      </c>
      <c r="Z200" s="157"/>
      <c r="AA200" s="157"/>
      <c r="AB200" s="36" t="str">
        <f>IF(Settings!C174&lt;&gt;"",Settings!C174,"")</f>
        <v/>
      </c>
      <c r="AC200" s="36"/>
      <c r="AD200" s="36"/>
      <c r="AE200" s="36"/>
      <c r="AF200" s="36"/>
      <c r="AG200" s="41"/>
    </row>
    <row r="201" spans="1:33" x14ac:dyDescent="0.2">
      <c r="A201" s="14" t="str">
        <f>IF(FILT_M=1,IF(AND(Settings!F175&lt;&gt;"",Settings!F175&lt;&gt;"--"),Settings!F175,""),
IF(FILT_M=2,IF(AND(Settings!H175&lt;&gt;"",Settings!H175&lt;&gt;"--"),Settings!H175,""),
IF(FILT_M=3,IF(AND(Settings!J175&lt;&gt;"",Settings!J175&lt;&gt;"--"),Settings!J175,""),
IF(FILT_M=4,IF(AND(Settings!L175&lt;&gt;"",Settings!L175&lt;&gt;"--"),Settings!L175,""),""))))</f>
        <v/>
      </c>
      <c r="B201" s="243" t="str">
        <f t="shared" ca="1" si="36"/>
        <v/>
      </c>
      <c r="C201" s="243" t="str">
        <f t="shared" ca="1" si="37"/>
        <v/>
      </c>
      <c r="D201" s="143" t="str">
        <f t="shared" ca="1" si="47"/>
        <v/>
      </c>
      <c r="E201" s="144" t="str">
        <f t="shared" ca="1" si="38"/>
        <v/>
      </c>
      <c r="F201" s="144" t="str">
        <f t="shared" ca="1" si="39"/>
        <v/>
      </c>
      <c r="G201" s="145" t="str">
        <f t="shared" ca="1" si="48"/>
        <v/>
      </c>
      <c r="H201" s="214"/>
      <c r="I201" s="44"/>
      <c r="K201" s="209" t="str">
        <f>IF(AND(Settings!C175&lt;&gt;"",Settings!C175&lt;&gt;"--"),Settings!C175,"")</f>
        <v/>
      </c>
      <c r="L201" s="210"/>
      <c r="M201" s="243" t="str">
        <f t="shared" ca="1" si="40"/>
        <v/>
      </c>
      <c r="N201" s="244" t="str">
        <f t="shared" ca="1" si="41"/>
        <v/>
      </c>
      <c r="O201" s="143" t="str">
        <f t="shared" ca="1" si="42"/>
        <v/>
      </c>
      <c r="P201" s="243" t="str">
        <f t="shared" ca="1" si="43"/>
        <v/>
      </c>
      <c r="Q201" s="144" t="str">
        <f t="shared" ca="1" si="44"/>
        <v/>
      </c>
      <c r="R201" s="144" t="str">
        <f t="shared" ca="1" si="45"/>
        <v/>
      </c>
      <c r="S201" s="145" t="str">
        <f t="shared" ca="1" si="46"/>
        <v/>
      </c>
      <c r="Z201" s="157"/>
      <c r="AA201" s="157"/>
      <c r="AB201" s="36" t="str">
        <f>IF(Settings!C175&lt;&gt;"",Settings!C175,"")</f>
        <v/>
      </c>
      <c r="AC201" s="36"/>
      <c r="AD201" s="36"/>
      <c r="AE201" s="36"/>
      <c r="AF201" s="36"/>
      <c r="AG201" s="41"/>
    </row>
    <row r="202" spans="1:33" x14ac:dyDescent="0.2">
      <c r="A202" s="14" t="str">
        <f>IF(FILT_M=1,IF(AND(Settings!F176&lt;&gt;"",Settings!F176&lt;&gt;"--"),Settings!F176,""),
IF(FILT_M=2,IF(AND(Settings!H176&lt;&gt;"",Settings!H176&lt;&gt;"--"),Settings!H176,""),
IF(FILT_M=3,IF(AND(Settings!J176&lt;&gt;"",Settings!J176&lt;&gt;"--"),Settings!J176,""),
IF(FILT_M=4,IF(AND(Settings!L176&lt;&gt;"",Settings!L176&lt;&gt;"--"),Settings!L176,""),""))))</f>
        <v/>
      </c>
      <c r="B202" s="243" t="str">
        <f t="shared" ca="1" si="36"/>
        <v/>
      </c>
      <c r="C202" s="243" t="str">
        <f t="shared" ca="1" si="37"/>
        <v/>
      </c>
      <c r="D202" s="143" t="str">
        <f t="shared" ca="1" si="47"/>
        <v/>
      </c>
      <c r="E202" s="144" t="str">
        <f t="shared" ca="1" si="38"/>
        <v/>
      </c>
      <c r="F202" s="144" t="str">
        <f t="shared" ca="1" si="39"/>
        <v/>
      </c>
      <c r="G202" s="145" t="str">
        <f t="shared" ca="1" si="48"/>
        <v/>
      </c>
      <c r="H202" s="214"/>
      <c r="I202" s="44"/>
      <c r="K202" s="209" t="str">
        <f>IF(AND(Settings!C176&lt;&gt;"",Settings!C176&lt;&gt;"--"),Settings!C176,"")</f>
        <v/>
      </c>
      <c r="L202" s="210"/>
      <c r="M202" s="243" t="str">
        <f t="shared" ca="1" si="40"/>
        <v/>
      </c>
      <c r="N202" s="244" t="str">
        <f t="shared" ca="1" si="41"/>
        <v/>
      </c>
      <c r="O202" s="143" t="str">
        <f t="shared" ca="1" si="42"/>
        <v/>
      </c>
      <c r="P202" s="243" t="str">
        <f t="shared" ca="1" si="43"/>
        <v/>
      </c>
      <c r="Q202" s="144" t="str">
        <f t="shared" ca="1" si="44"/>
        <v/>
      </c>
      <c r="R202" s="144" t="str">
        <f t="shared" ca="1" si="45"/>
        <v/>
      </c>
      <c r="S202" s="145" t="str">
        <f t="shared" ca="1" si="46"/>
        <v/>
      </c>
      <c r="Z202" s="157"/>
      <c r="AA202" s="157"/>
      <c r="AB202" s="36" t="str">
        <f>IF(Settings!C176&lt;&gt;"",Settings!C176,"")</f>
        <v/>
      </c>
      <c r="AC202" s="36"/>
      <c r="AD202" s="36"/>
      <c r="AE202" s="36"/>
      <c r="AF202" s="36"/>
      <c r="AG202" s="41"/>
    </row>
    <row r="203" spans="1:33" x14ac:dyDescent="0.2">
      <c r="A203" s="14" t="str">
        <f>IF(FILT_M=1,IF(AND(Settings!F177&lt;&gt;"",Settings!F177&lt;&gt;"--"),Settings!F177,""),
IF(FILT_M=2,IF(AND(Settings!H177&lt;&gt;"",Settings!H177&lt;&gt;"--"),Settings!H177,""),
IF(FILT_M=3,IF(AND(Settings!J177&lt;&gt;"",Settings!J177&lt;&gt;"--"),Settings!J177,""),
IF(FILT_M=4,IF(AND(Settings!L177&lt;&gt;"",Settings!L177&lt;&gt;"--"),Settings!L177,""),""))))</f>
        <v/>
      </c>
      <c r="B203" s="243" t="str">
        <f t="shared" ca="1" si="36"/>
        <v/>
      </c>
      <c r="C203" s="243" t="str">
        <f t="shared" ca="1" si="37"/>
        <v/>
      </c>
      <c r="D203" s="143" t="str">
        <f t="shared" ca="1" si="47"/>
        <v/>
      </c>
      <c r="E203" s="144" t="str">
        <f t="shared" ca="1" si="38"/>
        <v/>
      </c>
      <c r="F203" s="144" t="str">
        <f t="shared" ca="1" si="39"/>
        <v/>
      </c>
      <c r="G203" s="145" t="str">
        <f t="shared" ca="1" si="48"/>
        <v/>
      </c>
      <c r="H203" s="214"/>
      <c r="I203" s="44"/>
      <c r="K203" s="209" t="str">
        <f>IF(AND(Settings!C177&lt;&gt;"",Settings!C177&lt;&gt;"--"),Settings!C177,"")</f>
        <v/>
      </c>
      <c r="L203" s="210"/>
      <c r="M203" s="243" t="str">
        <f t="shared" ca="1" si="40"/>
        <v/>
      </c>
      <c r="N203" s="244" t="str">
        <f t="shared" ca="1" si="41"/>
        <v/>
      </c>
      <c r="O203" s="143" t="str">
        <f t="shared" ca="1" si="42"/>
        <v/>
      </c>
      <c r="P203" s="243" t="str">
        <f t="shared" ca="1" si="43"/>
        <v/>
      </c>
      <c r="Q203" s="144" t="str">
        <f t="shared" ca="1" si="44"/>
        <v/>
      </c>
      <c r="R203" s="144" t="str">
        <f t="shared" ca="1" si="45"/>
        <v/>
      </c>
      <c r="S203" s="145" t="str">
        <f t="shared" ca="1" si="46"/>
        <v/>
      </c>
      <c r="Z203" s="157"/>
      <c r="AA203" s="157"/>
      <c r="AB203" s="36" t="str">
        <f>IF(Settings!C177&lt;&gt;"",Settings!C177,"")</f>
        <v/>
      </c>
      <c r="AC203" s="36"/>
      <c r="AD203" s="36"/>
      <c r="AE203" s="36"/>
      <c r="AF203" s="36"/>
      <c r="AG203" s="41"/>
    </row>
    <row r="204" spans="1:33" x14ac:dyDescent="0.2">
      <c r="A204" s="14" t="str">
        <f>IF(FILT_M=1,IF(AND(Settings!F178&lt;&gt;"",Settings!F178&lt;&gt;"--"),Settings!F178,""),
IF(FILT_M=2,IF(AND(Settings!H178&lt;&gt;"",Settings!H178&lt;&gt;"--"),Settings!H178,""),
IF(FILT_M=3,IF(AND(Settings!J178&lt;&gt;"",Settings!J178&lt;&gt;"--"),Settings!J178,""),
IF(FILT_M=4,IF(AND(Settings!L178&lt;&gt;"",Settings!L178&lt;&gt;"--"),Settings!L178,""),""))))</f>
        <v/>
      </c>
      <c r="B204" s="243" t="str">
        <f t="shared" ca="1" si="36"/>
        <v/>
      </c>
      <c r="C204" s="243" t="str">
        <f t="shared" ca="1" si="37"/>
        <v/>
      </c>
      <c r="D204" s="143" t="str">
        <f t="shared" ca="1" si="47"/>
        <v/>
      </c>
      <c r="E204" s="144" t="str">
        <f t="shared" ca="1" si="38"/>
        <v/>
      </c>
      <c r="F204" s="144" t="str">
        <f t="shared" ca="1" si="39"/>
        <v/>
      </c>
      <c r="G204" s="145" t="str">
        <f t="shared" ca="1" si="48"/>
        <v/>
      </c>
      <c r="H204" s="214"/>
      <c r="I204" s="44"/>
      <c r="K204" s="209" t="str">
        <f>IF(AND(Settings!C178&lt;&gt;"",Settings!C178&lt;&gt;"--"),Settings!C178,"")</f>
        <v/>
      </c>
      <c r="L204" s="210"/>
      <c r="M204" s="243" t="str">
        <f t="shared" ca="1" si="40"/>
        <v/>
      </c>
      <c r="N204" s="244" t="str">
        <f t="shared" ca="1" si="41"/>
        <v/>
      </c>
      <c r="O204" s="143" t="str">
        <f t="shared" ca="1" si="42"/>
        <v/>
      </c>
      <c r="P204" s="243" t="str">
        <f t="shared" ca="1" si="43"/>
        <v/>
      </c>
      <c r="Q204" s="144" t="str">
        <f t="shared" ca="1" si="44"/>
        <v/>
      </c>
      <c r="R204" s="144" t="str">
        <f t="shared" ca="1" si="45"/>
        <v/>
      </c>
      <c r="S204" s="145" t="str">
        <f t="shared" ca="1" si="46"/>
        <v/>
      </c>
      <c r="Z204" s="157"/>
      <c r="AA204" s="157"/>
      <c r="AB204" s="36" t="str">
        <f>IF(Settings!C178&lt;&gt;"",Settings!C178,"")</f>
        <v/>
      </c>
      <c r="AC204" s="36"/>
      <c r="AD204" s="36"/>
      <c r="AE204" s="36"/>
      <c r="AF204" s="36"/>
      <c r="AG204" s="41"/>
    </row>
    <row r="205" spans="1:33" x14ac:dyDescent="0.2">
      <c r="A205" s="14" t="str">
        <f>IF(FILT_M=1,IF(AND(Settings!F179&lt;&gt;"",Settings!F179&lt;&gt;"--"),Settings!F179,""),
IF(FILT_M=2,IF(AND(Settings!H179&lt;&gt;"",Settings!H179&lt;&gt;"--"),Settings!H179,""),
IF(FILT_M=3,IF(AND(Settings!J179&lt;&gt;"",Settings!J179&lt;&gt;"--"),Settings!J179,""),
IF(FILT_M=4,IF(AND(Settings!L179&lt;&gt;"",Settings!L179&lt;&gt;"--"),Settings!L179,""),""))))</f>
        <v/>
      </c>
      <c r="B205" s="243" t="str">
        <f t="shared" ca="1" si="36"/>
        <v/>
      </c>
      <c r="C205" s="243" t="str">
        <f t="shared" ca="1" si="37"/>
        <v/>
      </c>
      <c r="D205" s="143" t="str">
        <f t="shared" ca="1" si="47"/>
        <v/>
      </c>
      <c r="E205" s="144" t="str">
        <f t="shared" ca="1" si="38"/>
        <v/>
      </c>
      <c r="F205" s="144" t="str">
        <f t="shared" ca="1" si="39"/>
        <v/>
      </c>
      <c r="G205" s="145" t="str">
        <f t="shared" ca="1" si="48"/>
        <v/>
      </c>
      <c r="H205" s="214"/>
      <c r="I205" s="44"/>
      <c r="K205" s="209" t="str">
        <f>IF(AND(Settings!C179&lt;&gt;"",Settings!C179&lt;&gt;"--"),Settings!C179,"")</f>
        <v/>
      </c>
      <c r="L205" s="210"/>
      <c r="M205" s="243" t="str">
        <f t="shared" ca="1" si="40"/>
        <v/>
      </c>
      <c r="N205" s="244" t="str">
        <f t="shared" ca="1" si="41"/>
        <v/>
      </c>
      <c r="O205" s="143" t="str">
        <f t="shared" ca="1" si="42"/>
        <v/>
      </c>
      <c r="P205" s="243" t="str">
        <f t="shared" ca="1" si="43"/>
        <v/>
      </c>
      <c r="Q205" s="144" t="str">
        <f t="shared" ca="1" si="44"/>
        <v/>
      </c>
      <c r="R205" s="144" t="str">
        <f t="shared" ca="1" si="45"/>
        <v/>
      </c>
      <c r="S205" s="145" t="str">
        <f t="shared" ca="1" si="46"/>
        <v/>
      </c>
      <c r="Z205" s="157"/>
      <c r="AA205" s="157"/>
      <c r="AB205" s="36" t="str">
        <f>IF(Settings!C179&lt;&gt;"",Settings!C179,"")</f>
        <v/>
      </c>
      <c r="AC205" s="36"/>
      <c r="AD205" s="36"/>
      <c r="AE205" s="36"/>
      <c r="AF205" s="36"/>
      <c r="AG205" s="41"/>
    </row>
    <row r="206" spans="1:33" x14ac:dyDescent="0.2">
      <c r="A206" s="14" t="str">
        <f>IF(FILT_M=1,IF(AND(Settings!F180&lt;&gt;"",Settings!F180&lt;&gt;"--"),Settings!F180,""),
IF(FILT_M=2,IF(AND(Settings!H180&lt;&gt;"",Settings!H180&lt;&gt;"--"),Settings!H180,""),
IF(FILT_M=3,IF(AND(Settings!J180&lt;&gt;"",Settings!J180&lt;&gt;"--"),Settings!J180,""),
IF(FILT_M=4,IF(AND(Settings!L180&lt;&gt;"",Settings!L180&lt;&gt;"--"),Settings!L180,""),""))))</f>
        <v/>
      </c>
      <c r="B206" s="243" t="str">
        <f t="shared" ca="1" si="36"/>
        <v/>
      </c>
      <c r="C206" s="243" t="str">
        <f t="shared" ca="1" si="37"/>
        <v/>
      </c>
      <c r="D206" s="143" t="str">
        <f t="shared" ca="1" si="47"/>
        <v/>
      </c>
      <c r="E206" s="144" t="str">
        <f t="shared" ca="1" si="38"/>
        <v/>
      </c>
      <c r="F206" s="144" t="str">
        <f t="shared" ca="1" si="39"/>
        <v/>
      </c>
      <c r="G206" s="145" t="str">
        <f t="shared" ca="1" si="48"/>
        <v/>
      </c>
      <c r="H206" s="214"/>
      <c r="I206" s="44"/>
      <c r="K206" s="209" t="str">
        <f>IF(AND(Settings!C180&lt;&gt;"",Settings!C180&lt;&gt;"--"),Settings!C180,"")</f>
        <v/>
      </c>
      <c r="L206" s="210"/>
      <c r="M206" s="243" t="str">
        <f t="shared" ca="1" si="40"/>
        <v/>
      </c>
      <c r="N206" s="244" t="str">
        <f t="shared" ca="1" si="41"/>
        <v/>
      </c>
      <c r="O206" s="143" t="str">
        <f t="shared" ca="1" si="42"/>
        <v/>
      </c>
      <c r="P206" s="243" t="str">
        <f t="shared" ca="1" si="43"/>
        <v/>
      </c>
      <c r="Q206" s="144" t="str">
        <f t="shared" ca="1" si="44"/>
        <v/>
      </c>
      <c r="R206" s="144" t="str">
        <f t="shared" ca="1" si="45"/>
        <v/>
      </c>
      <c r="S206" s="145" t="str">
        <f t="shared" ca="1" si="46"/>
        <v/>
      </c>
      <c r="Z206" s="157"/>
      <c r="AA206" s="157"/>
      <c r="AB206" s="36" t="str">
        <f>IF(Settings!C180&lt;&gt;"",Settings!C180,"")</f>
        <v/>
      </c>
      <c r="AC206" s="36"/>
      <c r="AD206" s="36"/>
      <c r="AE206" s="36"/>
      <c r="AF206" s="36"/>
      <c r="AG206" s="41"/>
    </row>
    <row r="207" spans="1:33" x14ac:dyDescent="0.2">
      <c r="A207" s="14" t="str">
        <f>IF(FILT_M=1,IF(AND(Settings!F181&lt;&gt;"",Settings!F181&lt;&gt;"--"),Settings!F181,""),
IF(FILT_M=2,IF(AND(Settings!H181&lt;&gt;"",Settings!H181&lt;&gt;"--"),Settings!H181,""),
IF(FILT_M=3,IF(AND(Settings!J181&lt;&gt;"",Settings!J181&lt;&gt;"--"),Settings!J181,""),
IF(FILT_M=4,IF(AND(Settings!L181&lt;&gt;"",Settings!L181&lt;&gt;"--"),Settings!L181,""),""))))</f>
        <v/>
      </c>
      <c r="B207" s="243" t="str">
        <f t="shared" ca="1" si="36"/>
        <v/>
      </c>
      <c r="C207" s="243" t="str">
        <f t="shared" ca="1" si="37"/>
        <v/>
      </c>
      <c r="D207" s="143" t="str">
        <f t="shared" ca="1" si="47"/>
        <v/>
      </c>
      <c r="E207" s="144" t="str">
        <f t="shared" ca="1" si="38"/>
        <v/>
      </c>
      <c r="F207" s="144" t="str">
        <f t="shared" ca="1" si="39"/>
        <v/>
      </c>
      <c r="G207" s="145" t="str">
        <f t="shared" ca="1" si="48"/>
        <v/>
      </c>
      <c r="H207" s="214"/>
      <c r="I207" s="44"/>
      <c r="K207" s="209" t="str">
        <f>IF(AND(Settings!C181&lt;&gt;"",Settings!C181&lt;&gt;"--"),Settings!C181,"")</f>
        <v/>
      </c>
      <c r="L207" s="210"/>
      <c r="M207" s="243" t="str">
        <f t="shared" ca="1" si="40"/>
        <v/>
      </c>
      <c r="N207" s="244" t="str">
        <f t="shared" ca="1" si="41"/>
        <v/>
      </c>
      <c r="O207" s="143" t="str">
        <f t="shared" ca="1" si="42"/>
        <v/>
      </c>
      <c r="P207" s="243" t="str">
        <f t="shared" ca="1" si="43"/>
        <v/>
      </c>
      <c r="Q207" s="144" t="str">
        <f t="shared" ca="1" si="44"/>
        <v/>
      </c>
      <c r="R207" s="144" t="str">
        <f t="shared" ca="1" si="45"/>
        <v/>
      </c>
      <c r="S207" s="145" t="str">
        <f t="shared" ca="1" si="46"/>
        <v/>
      </c>
      <c r="Z207" s="157"/>
      <c r="AA207" s="157"/>
      <c r="AB207" s="36" t="str">
        <f>IF(Settings!C181&lt;&gt;"",Settings!C181,"")</f>
        <v/>
      </c>
      <c r="AC207" s="36"/>
      <c r="AD207" s="36"/>
      <c r="AE207" s="36"/>
      <c r="AF207" s="36"/>
      <c r="AG207" s="41"/>
    </row>
    <row r="208" spans="1:33" x14ac:dyDescent="0.2">
      <c r="A208" s="14" t="str">
        <f>IF(FILT_M=1,IF(AND(Settings!F182&lt;&gt;"",Settings!F182&lt;&gt;"--"),Settings!F182,""),
IF(FILT_M=2,IF(AND(Settings!H182&lt;&gt;"",Settings!H182&lt;&gt;"--"),Settings!H182,""),
IF(FILT_M=3,IF(AND(Settings!J182&lt;&gt;"",Settings!J182&lt;&gt;"--"),Settings!J182,""),
IF(FILT_M=4,IF(AND(Settings!L182&lt;&gt;"",Settings!L182&lt;&gt;"--"),Settings!L182,""),""))))</f>
        <v/>
      </c>
      <c r="B208" s="243" t="str">
        <f t="shared" ca="1" si="36"/>
        <v/>
      </c>
      <c r="C208" s="243" t="str">
        <f t="shared" ca="1" si="37"/>
        <v/>
      </c>
      <c r="D208" s="143" t="str">
        <f t="shared" ca="1" si="47"/>
        <v/>
      </c>
      <c r="E208" s="144" t="str">
        <f t="shared" ca="1" si="38"/>
        <v/>
      </c>
      <c r="F208" s="144" t="str">
        <f t="shared" ca="1" si="39"/>
        <v/>
      </c>
      <c r="G208" s="145" t="str">
        <f t="shared" ca="1" si="48"/>
        <v/>
      </c>
      <c r="H208" s="214"/>
      <c r="I208" s="44"/>
      <c r="K208" s="209" t="str">
        <f>IF(AND(Settings!C182&lt;&gt;"",Settings!C182&lt;&gt;"--"),Settings!C182,"")</f>
        <v/>
      </c>
      <c r="L208" s="210"/>
      <c r="M208" s="243" t="str">
        <f t="shared" ca="1" si="40"/>
        <v/>
      </c>
      <c r="N208" s="244" t="str">
        <f t="shared" ca="1" si="41"/>
        <v/>
      </c>
      <c r="O208" s="143" t="str">
        <f t="shared" ca="1" si="42"/>
        <v/>
      </c>
      <c r="P208" s="243" t="str">
        <f t="shared" ca="1" si="43"/>
        <v/>
      </c>
      <c r="Q208" s="144" t="str">
        <f t="shared" ca="1" si="44"/>
        <v/>
      </c>
      <c r="R208" s="144" t="str">
        <f t="shared" ca="1" si="45"/>
        <v/>
      </c>
      <c r="S208" s="145" t="str">
        <f t="shared" ca="1" si="46"/>
        <v/>
      </c>
      <c r="Z208" s="157"/>
      <c r="AA208" s="157"/>
      <c r="AB208" s="36" t="str">
        <f>IF(Settings!C182&lt;&gt;"",Settings!C182,"")</f>
        <v/>
      </c>
      <c r="AC208" s="36"/>
      <c r="AD208" s="36"/>
      <c r="AE208" s="36"/>
      <c r="AF208" s="36"/>
      <c r="AG208" s="41"/>
    </row>
    <row r="209" spans="1:33" x14ac:dyDescent="0.2">
      <c r="A209" s="14" t="str">
        <f>IF(FILT_M=1,IF(AND(Settings!F183&lt;&gt;"",Settings!F183&lt;&gt;"--"),Settings!F183,""),
IF(FILT_M=2,IF(AND(Settings!H183&lt;&gt;"",Settings!H183&lt;&gt;"--"),Settings!H183,""),
IF(FILT_M=3,IF(AND(Settings!J183&lt;&gt;"",Settings!J183&lt;&gt;"--"),Settings!J183,""),
IF(FILT_M=4,IF(AND(Settings!L183&lt;&gt;"",Settings!L183&lt;&gt;"--"),Settings!L183,""),""))))</f>
        <v/>
      </c>
      <c r="B209" s="243" t="str">
        <f t="shared" ca="1" si="36"/>
        <v/>
      </c>
      <c r="C209" s="243" t="str">
        <f t="shared" ca="1" si="37"/>
        <v/>
      </c>
      <c r="D209" s="143" t="str">
        <f t="shared" ca="1" si="47"/>
        <v/>
      </c>
      <c r="E209" s="144" t="str">
        <f t="shared" ca="1" si="38"/>
        <v/>
      </c>
      <c r="F209" s="144" t="str">
        <f t="shared" ca="1" si="39"/>
        <v/>
      </c>
      <c r="G209" s="145" t="str">
        <f t="shared" ca="1" si="48"/>
        <v/>
      </c>
      <c r="H209" s="214"/>
      <c r="I209" s="44"/>
      <c r="K209" s="209" t="str">
        <f>IF(AND(Settings!C183&lt;&gt;"",Settings!C183&lt;&gt;"--"),Settings!C183,"")</f>
        <v/>
      </c>
      <c r="L209" s="210"/>
      <c r="M209" s="243" t="str">
        <f t="shared" ca="1" si="40"/>
        <v/>
      </c>
      <c r="N209" s="244" t="str">
        <f t="shared" ca="1" si="41"/>
        <v/>
      </c>
      <c r="O209" s="143" t="str">
        <f t="shared" ca="1" si="42"/>
        <v/>
      </c>
      <c r="P209" s="243" t="str">
        <f t="shared" ca="1" si="43"/>
        <v/>
      </c>
      <c r="Q209" s="144" t="str">
        <f t="shared" ca="1" si="44"/>
        <v/>
      </c>
      <c r="R209" s="144" t="str">
        <f t="shared" ca="1" si="45"/>
        <v/>
      </c>
      <c r="S209" s="145" t="str">
        <f t="shared" ca="1" si="46"/>
        <v/>
      </c>
      <c r="Z209" s="157"/>
      <c r="AA209" s="157"/>
      <c r="AB209" s="36" t="str">
        <f>IF(Settings!C183&lt;&gt;"",Settings!C183,"")</f>
        <v/>
      </c>
      <c r="AC209" s="36"/>
      <c r="AD209" s="36"/>
      <c r="AE209" s="36"/>
      <c r="AF209" s="36"/>
      <c r="AG209" s="41"/>
    </row>
    <row r="210" spans="1:33" x14ac:dyDescent="0.2">
      <c r="A210" s="14" t="str">
        <f>IF(FILT_M=1,IF(AND(Settings!F184&lt;&gt;"",Settings!F184&lt;&gt;"--"),Settings!F184,""),
IF(FILT_M=2,IF(AND(Settings!H184&lt;&gt;"",Settings!H184&lt;&gt;"--"),Settings!H184,""),
IF(FILT_M=3,IF(AND(Settings!J184&lt;&gt;"",Settings!J184&lt;&gt;"--"),Settings!J184,""),
IF(FILT_M=4,IF(AND(Settings!L184&lt;&gt;"",Settings!L184&lt;&gt;"--"),Settings!L184,""),""))))</f>
        <v/>
      </c>
      <c r="B210" s="243" t="str">
        <f t="shared" ca="1" si="36"/>
        <v/>
      </c>
      <c r="C210" s="243" t="str">
        <f t="shared" ca="1" si="37"/>
        <v/>
      </c>
      <c r="D210" s="143" t="str">
        <f t="shared" ca="1" si="47"/>
        <v/>
      </c>
      <c r="E210" s="144" t="str">
        <f t="shared" ca="1" si="38"/>
        <v/>
      </c>
      <c r="F210" s="144" t="str">
        <f t="shared" ca="1" si="39"/>
        <v/>
      </c>
      <c r="G210" s="145" t="str">
        <f t="shared" ca="1" si="48"/>
        <v/>
      </c>
      <c r="H210" s="214"/>
      <c r="I210" s="44"/>
      <c r="K210" s="209" t="str">
        <f>IF(AND(Settings!C184&lt;&gt;"",Settings!C184&lt;&gt;"--"),Settings!C184,"")</f>
        <v/>
      </c>
      <c r="L210" s="210"/>
      <c r="M210" s="243" t="str">
        <f t="shared" ca="1" si="40"/>
        <v/>
      </c>
      <c r="N210" s="244" t="str">
        <f t="shared" ca="1" si="41"/>
        <v/>
      </c>
      <c r="O210" s="143" t="str">
        <f t="shared" ca="1" si="42"/>
        <v/>
      </c>
      <c r="P210" s="243" t="str">
        <f t="shared" ca="1" si="43"/>
        <v/>
      </c>
      <c r="Q210" s="144" t="str">
        <f t="shared" ca="1" si="44"/>
        <v/>
      </c>
      <c r="R210" s="144" t="str">
        <f t="shared" ca="1" si="45"/>
        <v/>
      </c>
      <c r="S210" s="145" t="str">
        <f t="shared" ca="1" si="46"/>
        <v/>
      </c>
      <c r="Z210" s="157"/>
      <c r="AA210" s="157"/>
      <c r="AB210" s="36" t="str">
        <f>IF(Settings!C184&lt;&gt;"",Settings!C184,"")</f>
        <v/>
      </c>
      <c r="AC210" s="36"/>
      <c r="AD210" s="36"/>
      <c r="AE210" s="36"/>
      <c r="AF210" s="36"/>
      <c r="AG210" s="41"/>
    </row>
    <row r="211" spans="1:33" x14ac:dyDescent="0.2">
      <c r="A211" s="14" t="str">
        <f>IF(FILT_M=1,IF(AND(Settings!F185&lt;&gt;"",Settings!F185&lt;&gt;"--"),Settings!F185,""),
IF(FILT_M=2,IF(AND(Settings!H185&lt;&gt;"",Settings!H185&lt;&gt;"--"),Settings!H185,""),
IF(FILT_M=3,IF(AND(Settings!J185&lt;&gt;"",Settings!J185&lt;&gt;"--"),Settings!J185,""),
IF(FILT_M=4,IF(AND(Settings!L185&lt;&gt;"",Settings!L185&lt;&gt;"--"),Settings!L185,""),""))))</f>
        <v/>
      </c>
      <c r="B211" s="243" t="str">
        <f t="shared" ca="1" si="36"/>
        <v/>
      </c>
      <c r="C211" s="243" t="str">
        <f t="shared" ca="1" si="37"/>
        <v/>
      </c>
      <c r="D211" s="143" t="str">
        <f t="shared" ca="1" si="47"/>
        <v/>
      </c>
      <c r="E211" s="144" t="str">
        <f t="shared" ca="1" si="38"/>
        <v/>
      </c>
      <c r="F211" s="144" t="str">
        <f t="shared" ca="1" si="39"/>
        <v/>
      </c>
      <c r="G211" s="145" t="str">
        <f t="shared" ca="1" si="48"/>
        <v/>
      </c>
      <c r="H211" s="214"/>
      <c r="I211" s="44"/>
      <c r="K211" s="209" t="str">
        <f>IF(AND(Settings!C185&lt;&gt;"",Settings!C185&lt;&gt;"--"),Settings!C185,"")</f>
        <v/>
      </c>
      <c r="L211" s="210"/>
      <c r="M211" s="243" t="str">
        <f t="shared" ca="1" si="40"/>
        <v/>
      </c>
      <c r="N211" s="244" t="str">
        <f t="shared" ca="1" si="41"/>
        <v/>
      </c>
      <c r="O211" s="143" t="str">
        <f t="shared" ca="1" si="42"/>
        <v/>
      </c>
      <c r="P211" s="243" t="str">
        <f t="shared" ca="1" si="43"/>
        <v/>
      </c>
      <c r="Q211" s="144" t="str">
        <f t="shared" ca="1" si="44"/>
        <v/>
      </c>
      <c r="R211" s="144" t="str">
        <f t="shared" ca="1" si="45"/>
        <v/>
      </c>
      <c r="S211" s="145" t="str">
        <f t="shared" ca="1" si="46"/>
        <v/>
      </c>
      <c r="Z211" s="157"/>
      <c r="AA211" s="157"/>
      <c r="AB211" s="36" t="str">
        <f>IF(Settings!C185&lt;&gt;"",Settings!C185,"")</f>
        <v/>
      </c>
      <c r="AC211" s="36"/>
      <c r="AD211" s="36"/>
      <c r="AE211" s="36"/>
      <c r="AF211" s="36"/>
      <c r="AG211" s="41"/>
    </row>
    <row r="212" spans="1:33" x14ac:dyDescent="0.2">
      <c r="A212" s="14" t="str">
        <f>IF(FILT_M=1,IF(AND(Settings!F186&lt;&gt;"",Settings!F186&lt;&gt;"--"),Settings!F186,""),
IF(FILT_M=2,IF(AND(Settings!H186&lt;&gt;"",Settings!H186&lt;&gt;"--"),Settings!H186,""),
IF(FILT_M=3,IF(AND(Settings!J186&lt;&gt;"",Settings!J186&lt;&gt;"--"),Settings!J186,""),
IF(FILT_M=4,IF(AND(Settings!L186&lt;&gt;"",Settings!L186&lt;&gt;"--"),Settings!L186,""),""))))</f>
        <v/>
      </c>
      <c r="B212" s="243" t="str">
        <f t="shared" ca="1" si="36"/>
        <v/>
      </c>
      <c r="C212" s="243" t="str">
        <f t="shared" ca="1" si="37"/>
        <v/>
      </c>
      <c r="D212" s="143" t="str">
        <f t="shared" ca="1" si="47"/>
        <v/>
      </c>
      <c r="E212" s="144" t="str">
        <f t="shared" ca="1" si="38"/>
        <v/>
      </c>
      <c r="F212" s="144" t="str">
        <f t="shared" ca="1" si="39"/>
        <v/>
      </c>
      <c r="G212" s="145" t="str">
        <f t="shared" ca="1" si="48"/>
        <v/>
      </c>
      <c r="H212" s="214"/>
      <c r="I212" s="44"/>
      <c r="K212" s="209" t="str">
        <f>IF(AND(Settings!C186&lt;&gt;"",Settings!C186&lt;&gt;"--"),Settings!C186,"")</f>
        <v/>
      </c>
      <c r="L212" s="210"/>
      <c r="M212" s="243" t="str">
        <f t="shared" ca="1" si="40"/>
        <v/>
      </c>
      <c r="N212" s="244" t="str">
        <f t="shared" ca="1" si="41"/>
        <v/>
      </c>
      <c r="O212" s="143" t="str">
        <f t="shared" ca="1" si="42"/>
        <v/>
      </c>
      <c r="P212" s="243" t="str">
        <f t="shared" ca="1" si="43"/>
        <v/>
      </c>
      <c r="Q212" s="144" t="str">
        <f t="shared" ca="1" si="44"/>
        <v/>
      </c>
      <c r="R212" s="144" t="str">
        <f t="shared" ca="1" si="45"/>
        <v/>
      </c>
      <c r="S212" s="145" t="str">
        <f t="shared" ca="1" si="46"/>
        <v/>
      </c>
      <c r="Z212" s="157"/>
      <c r="AA212" s="157"/>
      <c r="AB212" s="36" t="str">
        <f>IF(Settings!C186&lt;&gt;"",Settings!C186,"")</f>
        <v/>
      </c>
      <c r="AC212" s="36"/>
      <c r="AD212" s="36"/>
      <c r="AE212" s="36"/>
      <c r="AF212" s="36"/>
      <c r="AG212" s="41"/>
    </row>
    <row r="213" spans="1:33" x14ac:dyDescent="0.2">
      <c r="A213" s="14" t="str">
        <f>IF(FILT_M=1,IF(AND(Settings!F187&lt;&gt;"",Settings!F187&lt;&gt;"--"),Settings!F187,""),
IF(FILT_M=2,IF(AND(Settings!H187&lt;&gt;"",Settings!H187&lt;&gt;"--"),Settings!H187,""),
IF(FILT_M=3,IF(AND(Settings!J187&lt;&gt;"",Settings!J187&lt;&gt;"--"),Settings!J187,""),
IF(FILT_M=4,IF(AND(Settings!L187&lt;&gt;"",Settings!L187&lt;&gt;"--"),Settings!L187,""),""))))</f>
        <v/>
      </c>
      <c r="B213" s="243" t="str">
        <f t="shared" ca="1" si="36"/>
        <v/>
      </c>
      <c r="C213" s="243" t="str">
        <f t="shared" ca="1" si="37"/>
        <v/>
      </c>
      <c r="D213" s="143" t="str">
        <f t="shared" ca="1" si="47"/>
        <v/>
      </c>
      <c r="E213" s="144" t="str">
        <f t="shared" ca="1" si="38"/>
        <v/>
      </c>
      <c r="F213" s="144" t="str">
        <f t="shared" ca="1" si="39"/>
        <v/>
      </c>
      <c r="G213" s="145" t="str">
        <f t="shared" ca="1" si="48"/>
        <v/>
      </c>
      <c r="H213" s="214"/>
      <c r="I213" s="44"/>
      <c r="K213" s="209" t="str">
        <f>IF(AND(Settings!C187&lt;&gt;"",Settings!C187&lt;&gt;"--"),Settings!C187,"")</f>
        <v/>
      </c>
      <c r="L213" s="210"/>
      <c r="M213" s="243" t="str">
        <f t="shared" ca="1" si="40"/>
        <v/>
      </c>
      <c r="N213" s="244" t="str">
        <f t="shared" ca="1" si="41"/>
        <v/>
      </c>
      <c r="O213" s="143" t="str">
        <f t="shared" ca="1" si="42"/>
        <v/>
      </c>
      <c r="P213" s="243" t="str">
        <f t="shared" ca="1" si="43"/>
        <v/>
      </c>
      <c r="Q213" s="144" t="str">
        <f t="shared" ca="1" si="44"/>
        <v/>
      </c>
      <c r="R213" s="144" t="str">
        <f t="shared" ca="1" si="45"/>
        <v/>
      </c>
      <c r="S213" s="145" t="str">
        <f t="shared" ca="1" si="46"/>
        <v/>
      </c>
      <c r="Z213" s="157"/>
      <c r="AA213" s="157"/>
      <c r="AB213" s="36" t="str">
        <f>IF(Settings!C187&lt;&gt;"",Settings!C187,"")</f>
        <v/>
      </c>
      <c r="AC213" s="36"/>
      <c r="AD213" s="36"/>
      <c r="AE213" s="36"/>
      <c r="AF213" s="36"/>
      <c r="AG213" s="41"/>
    </row>
    <row r="214" spans="1:33" x14ac:dyDescent="0.2">
      <c r="A214" s="14" t="str">
        <f>IF(FILT_M=1,IF(AND(Settings!F188&lt;&gt;"",Settings!F188&lt;&gt;"--"),Settings!F188,""),
IF(FILT_M=2,IF(AND(Settings!H188&lt;&gt;"",Settings!H188&lt;&gt;"--"),Settings!H188,""),
IF(FILT_M=3,IF(AND(Settings!J188&lt;&gt;"",Settings!J188&lt;&gt;"--"),Settings!J188,""),
IF(FILT_M=4,IF(AND(Settings!L188&lt;&gt;"",Settings!L188&lt;&gt;"--"),Settings!L188,""),""))))</f>
        <v/>
      </c>
      <c r="B214" s="243" t="str">
        <f t="shared" ca="1" si="36"/>
        <v/>
      </c>
      <c r="C214" s="243" t="str">
        <f t="shared" ca="1" si="37"/>
        <v/>
      </c>
      <c r="D214" s="143" t="str">
        <f t="shared" ca="1" si="47"/>
        <v/>
      </c>
      <c r="E214" s="144" t="str">
        <f t="shared" ca="1" si="38"/>
        <v/>
      </c>
      <c r="F214" s="144" t="str">
        <f t="shared" ca="1" si="39"/>
        <v/>
      </c>
      <c r="G214" s="145" t="str">
        <f t="shared" ca="1" si="48"/>
        <v/>
      </c>
      <c r="H214" s="214"/>
      <c r="I214" s="44"/>
      <c r="K214" s="209" t="str">
        <f>IF(AND(Settings!C188&lt;&gt;"",Settings!C188&lt;&gt;"--"),Settings!C188,"")</f>
        <v/>
      </c>
      <c r="L214" s="210"/>
      <c r="M214" s="243" t="str">
        <f t="shared" ca="1" si="40"/>
        <v/>
      </c>
      <c r="N214" s="244" t="str">
        <f t="shared" ca="1" si="41"/>
        <v/>
      </c>
      <c r="O214" s="143" t="str">
        <f t="shared" ca="1" si="42"/>
        <v/>
      </c>
      <c r="P214" s="243" t="str">
        <f t="shared" ca="1" si="43"/>
        <v/>
      </c>
      <c r="Q214" s="144" t="str">
        <f t="shared" ca="1" si="44"/>
        <v/>
      </c>
      <c r="R214" s="144" t="str">
        <f t="shared" ca="1" si="45"/>
        <v/>
      </c>
      <c r="S214" s="145" t="str">
        <f t="shared" ca="1" si="46"/>
        <v/>
      </c>
      <c r="Z214" s="157"/>
      <c r="AA214" s="157"/>
      <c r="AB214" s="36" t="str">
        <f>IF(Settings!C188&lt;&gt;"",Settings!C188,"")</f>
        <v/>
      </c>
      <c r="AC214" s="36"/>
      <c r="AD214" s="36"/>
      <c r="AE214" s="36"/>
      <c r="AF214" s="36"/>
      <c r="AG214" s="41"/>
    </row>
    <row r="215" spans="1:33" x14ac:dyDescent="0.2">
      <c r="A215" s="14" t="str">
        <f>IF(FILT_M=1,IF(AND(Settings!F189&lt;&gt;"",Settings!F189&lt;&gt;"--"),Settings!F189,""),
IF(FILT_M=2,IF(AND(Settings!H189&lt;&gt;"",Settings!H189&lt;&gt;"--"),Settings!H189,""),
IF(FILT_M=3,IF(AND(Settings!J189&lt;&gt;"",Settings!J189&lt;&gt;"--"),Settings!J189,""),
IF(FILT_M=4,IF(AND(Settings!L189&lt;&gt;"",Settings!L189&lt;&gt;"--"),Settings!L189,""),""))))</f>
        <v/>
      </c>
      <c r="B215" s="243" t="str">
        <f t="shared" ca="1" si="36"/>
        <v/>
      </c>
      <c r="C215" s="243" t="str">
        <f t="shared" ca="1" si="37"/>
        <v/>
      </c>
      <c r="D215" s="143" t="str">
        <f t="shared" ca="1" si="47"/>
        <v/>
      </c>
      <c r="E215" s="144" t="str">
        <f t="shared" ca="1" si="38"/>
        <v/>
      </c>
      <c r="F215" s="144" t="str">
        <f t="shared" ca="1" si="39"/>
        <v/>
      </c>
      <c r="G215" s="145" t="str">
        <f t="shared" ca="1" si="48"/>
        <v/>
      </c>
      <c r="H215" s="214"/>
      <c r="I215" s="44"/>
      <c r="K215" s="209" t="str">
        <f>IF(AND(Settings!C189&lt;&gt;"",Settings!C189&lt;&gt;"--"),Settings!C189,"")</f>
        <v/>
      </c>
      <c r="L215" s="210"/>
      <c r="M215" s="243" t="str">
        <f t="shared" ca="1" si="40"/>
        <v/>
      </c>
      <c r="N215" s="244" t="str">
        <f t="shared" ca="1" si="41"/>
        <v/>
      </c>
      <c r="O215" s="143" t="str">
        <f t="shared" ca="1" si="42"/>
        <v/>
      </c>
      <c r="P215" s="243" t="str">
        <f t="shared" ca="1" si="43"/>
        <v/>
      </c>
      <c r="Q215" s="144" t="str">
        <f t="shared" ca="1" si="44"/>
        <v/>
      </c>
      <c r="R215" s="144" t="str">
        <f t="shared" ca="1" si="45"/>
        <v/>
      </c>
      <c r="S215" s="145" t="str">
        <f t="shared" ca="1" si="46"/>
        <v/>
      </c>
      <c r="Z215" s="157"/>
      <c r="AA215" s="157"/>
      <c r="AB215" s="36" t="str">
        <f>IF(Settings!C189&lt;&gt;"",Settings!C189,"")</f>
        <v/>
      </c>
      <c r="AC215" s="36"/>
      <c r="AD215" s="36"/>
      <c r="AE215" s="36"/>
      <c r="AF215" s="36"/>
      <c r="AG215" s="41"/>
    </row>
    <row r="216" spans="1:33" x14ac:dyDescent="0.2">
      <c r="A216" s="14" t="str">
        <f>IF(FILT_M=1,IF(AND(Settings!F190&lt;&gt;"",Settings!F190&lt;&gt;"--"),Settings!F190,""),
IF(FILT_M=2,IF(AND(Settings!H190&lt;&gt;"",Settings!H190&lt;&gt;"--"),Settings!H190,""),
IF(FILT_M=3,IF(AND(Settings!J190&lt;&gt;"",Settings!J190&lt;&gt;"--"),Settings!J190,""),
IF(FILT_M=4,IF(AND(Settings!L190&lt;&gt;"",Settings!L190&lt;&gt;"--"),Settings!L190,""),""))))</f>
        <v/>
      </c>
      <c r="B216" s="243" t="str">
        <f t="shared" ca="1" si="36"/>
        <v/>
      </c>
      <c r="C216" s="243" t="str">
        <f t="shared" ca="1" si="37"/>
        <v/>
      </c>
      <c r="D216" s="143" t="str">
        <f t="shared" ca="1" si="47"/>
        <v/>
      </c>
      <c r="E216" s="144" t="str">
        <f t="shared" ca="1" si="38"/>
        <v/>
      </c>
      <c r="F216" s="144" t="str">
        <f t="shared" ca="1" si="39"/>
        <v/>
      </c>
      <c r="G216" s="145" t="str">
        <f t="shared" ca="1" si="48"/>
        <v/>
      </c>
      <c r="H216" s="214"/>
      <c r="I216" s="44"/>
      <c r="K216" s="209" t="str">
        <f>IF(AND(Settings!C190&lt;&gt;"",Settings!C190&lt;&gt;"--"),Settings!C190,"")</f>
        <v/>
      </c>
      <c r="L216" s="210"/>
      <c r="M216" s="243" t="str">
        <f t="shared" ca="1" si="40"/>
        <v/>
      </c>
      <c r="N216" s="244" t="str">
        <f t="shared" ca="1" si="41"/>
        <v/>
      </c>
      <c r="O216" s="143" t="str">
        <f t="shared" ca="1" si="42"/>
        <v/>
      </c>
      <c r="P216" s="243" t="str">
        <f t="shared" ca="1" si="43"/>
        <v/>
      </c>
      <c r="Q216" s="144" t="str">
        <f t="shared" ca="1" si="44"/>
        <v/>
      </c>
      <c r="R216" s="144" t="str">
        <f t="shared" ca="1" si="45"/>
        <v/>
      </c>
      <c r="S216" s="145" t="str">
        <f t="shared" ca="1" si="46"/>
        <v/>
      </c>
      <c r="Z216" s="157"/>
      <c r="AA216" s="157"/>
      <c r="AB216" s="36" t="str">
        <f>IF(Settings!C190&lt;&gt;"",Settings!C190,"")</f>
        <v/>
      </c>
      <c r="AC216" s="36"/>
      <c r="AD216" s="36"/>
      <c r="AE216" s="36"/>
      <c r="AF216" s="36"/>
      <c r="AG216" s="41"/>
    </row>
    <row r="217" spans="1:33" x14ac:dyDescent="0.2">
      <c r="A217" s="14" t="str">
        <f>IF(FILT_M=1,IF(AND(Settings!F191&lt;&gt;"",Settings!F191&lt;&gt;"--"),Settings!F191,""),
IF(FILT_M=2,IF(AND(Settings!H191&lt;&gt;"",Settings!H191&lt;&gt;"--"),Settings!H191,""),
IF(FILT_M=3,IF(AND(Settings!J191&lt;&gt;"",Settings!J191&lt;&gt;"--"),Settings!J191,""),
IF(FILT_M=4,IF(AND(Settings!L191&lt;&gt;"",Settings!L191&lt;&gt;"--"),Settings!L191,""),""))))</f>
        <v/>
      </c>
      <c r="B217" s="243" t="str">
        <f t="shared" ca="1" si="36"/>
        <v/>
      </c>
      <c r="C217" s="243" t="str">
        <f t="shared" ca="1" si="37"/>
        <v/>
      </c>
      <c r="D217" s="143" t="str">
        <f t="shared" ca="1" si="47"/>
        <v/>
      </c>
      <c r="E217" s="144" t="str">
        <f t="shared" ca="1" si="38"/>
        <v/>
      </c>
      <c r="F217" s="144" t="str">
        <f t="shared" ca="1" si="39"/>
        <v/>
      </c>
      <c r="G217" s="145" t="str">
        <f t="shared" ca="1" si="48"/>
        <v/>
      </c>
      <c r="H217" s="214"/>
      <c r="I217" s="44"/>
      <c r="K217" s="209" t="str">
        <f>IF(AND(Settings!C191&lt;&gt;"",Settings!C191&lt;&gt;"--"),Settings!C191,"")</f>
        <v/>
      </c>
      <c r="L217" s="210"/>
      <c r="M217" s="243" t="str">
        <f t="shared" ca="1" si="40"/>
        <v/>
      </c>
      <c r="N217" s="244" t="str">
        <f t="shared" ca="1" si="41"/>
        <v/>
      </c>
      <c r="O217" s="143" t="str">
        <f t="shared" ca="1" si="42"/>
        <v/>
      </c>
      <c r="P217" s="243" t="str">
        <f t="shared" ca="1" si="43"/>
        <v/>
      </c>
      <c r="Q217" s="144" t="str">
        <f t="shared" ca="1" si="44"/>
        <v/>
      </c>
      <c r="R217" s="144" t="str">
        <f t="shared" ca="1" si="45"/>
        <v/>
      </c>
      <c r="S217" s="145" t="str">
        <f t="shared" ca="1" si="46"/>
        <v/>
      </c>
      <c r="Z217" s="157"/>
      <c r="AA217" s="157"/>
      <c r="AB217" s="36" t="str">
        <f>IF(Settings!C191&lt;&gt;"",Settings!C191,"")</f>
        <v/>
      </c>
      <c r="AC217" s="36"/>
      <c r="AD217" s="36"/>
      <c r="AE217" s="36"/>
      <c r="AF217" s="36"/>
      <c r="AG217" s="41"/>
    </row>
    <row r="218" spans="1:33" x14ac:dyDescent="0.2">
      <c r="A218" s="14" t="str">
        <f>IF(FILT_M=1,IF(AND(Settings!F192&lt;&gt;"",Settings!F192&lt;&gt;"--"),Settings!F192,""),
IF(FILT_M=2,IF(AND(Settings!H192&lt;&gt;"",Settings!H192&lt;&gt;"--"),Settings!H192,""),
IF(FILT_M=3,IF(AND(Settings!J192&lt;&gt;"",Settings!J192&lt;&gt;"--"),Settings!J192,""),
IF(FILT_M=4,IF(AND(Settings!L192&lt;&gt;"",Settings!L192&lt;&gt;"--"),Settings!L192,""),""))))</f>
        <v/>
      </c>
      <c r="B218" s="243" t="str">
        <f t="shared" ca="1" si="36"/>
        <v/>
      </c>
      <c r="C218" s="243" t="str">
        <f t="shared" ca="1" si="37"/>
        <v/>
      </c>
      <c r="D218" s="143" t="str">
        <f t="shared" ca="1" si="47"/>
        <v/>
      </c>
      <c r="E218" s="144" t="str">
        <f t="shared" ca="1" si="38"/>
        <v/>
      </c>
      <c r="F218" s="144" t="str">
        <f t="shared" ca="1" si="39"/>
        <v/>
      </c>
      <c r="G218" s="145" t="str">
        <f t="shared" ca="1" si="48"/>
        <v/>
      </c>
      <c r="H218" s="214"/>
      <c r="I218" s="44"/>
      <c r="K218" s="209" t="str">
        <f>IF(AND(Settings!C192&lt;&gt;"",Settings!C192&lt;&gt;"--"),Settings!C192,"")</f>
        <v/>
      </c>
      <c r="L218" s="210"/>
      <c r="M218" s="243" t="str">
        <f t="shared" ca="1" si="40"/>
        <v/>
      </c>
      <c r="N218" s="244" t="str">
        <f t="shared" ca="1" si="41"/>
        <v/>
      </c>
      <c r="O218" s="143" t="str">
        <f t="shared" ca="1" si="42"/>
        <v/>
      </c>
      <c r="P218" s="243" t="str">
        <f t="shared" ca="1" si="43"/>
        <v/>
      </c>
      <c r="Q218" s="144" t="str">
        <f t="shared" ca="1" si="44"/>
        <v/>
      </c>
      <c r="R218" s="144" t="str">
        <f t="shared" ca="1" si="45"/>
        <v/>
      </c>
      <c r="S218" s="145" t="str">
        <f t="shared" ca="1" si="46"/>
        <v/>
      </c>
      <c r="Z218" s="157"/>
      <c r="AA218" s="157"/>
      <c r="AB218" s="36" t="str">
        <f>IF(Settings!C192&lt;&gt;"",Settings!C192,"")</f>
        <v/>
      </c>
      <c r="AC218" s="36"/>
      <c r="AD218" s="36"/>
      <c r="AE218" s="36"/>
      <c r="AF218" s="36"/>
      <c r="AG218" s="41"/>
    </row>
    <row r="219" spans="1:33" x14ac:dyDescent="0.2">
      <c r="A219" s="14" t="str">
        <f>IF(FILT_M=1,IF(AND(Settings!F193&lt;&gt;"",Settings!F193&lt;&gt;"--"),Settings!F193,""),
IF(FILT_M=2,IF(AND(Settings!H193&lt;&gt;"",Settings!H193&lt;&gt;"--"),Settings!H193,""),
IF(FILT_M=3,IF(AND(Settings!J193&lt;&gt;"",Settings!J193&lt;&gt;"--"),Settings!J193,""),
IF(FILT_M=4,IF(AND(Settings!L193&lt;&gt;"",Settings!L193&lt;&gt;"--"),Settings!L193,""),""))))</f>
        <v/>
      </c>
      <c r="B219" s="243" t="str">
        <f t="shared" ca="1" si="36"/>
        <v/>
      </c>
      <c r="C219" s="243" t="str">
        <f t="shared" ca="1" si="37"/>
        <v/>
      </c>
      <c r="D219" s="143" t="str">
        <f t="shared" ca="1" si="47"/>
        <v/>
      </c>
      <c r="E219" s="144" t="str">
        <f t="shared" ca="1" si="38"/>
        <v/>
      </c>
      <c r="F219" s="144" t="str">
        <f t="shared" ca="1" si="39"/>
        <v/>
      </c>
      <c r="G219" s="145" t="str">
        <f t="shared" ca="1" si="48"/>
        <v/>
      </c>
      <c r="H219" s="214"/>
      <c r="I219" s="44"/>
      <c r="K219" s="209" t="str">
        <f>IF(AND(Settings!C193&lt;&gt;"",Settings!C193&lt;&gt;"--"),Settings!C193,"")</f>
        <v/>
      </c>
      <c r="L219" s="210"/>
      <c r="M219" s="243" t="str">
        <f t="shared" ca="1" si="40"/>
        <v/>
      </c>
      <c r="N219" s="244" t="str">
        <f t="shared" ca="1" si="41"/>
        <v/>
      </c>
      <c r="O219" s="143" t="str">
        <f t="shared" ca="1" si="42"/>
        <v/>
      </c>
      <c r="P219" s="243" t="str">
        <f t="shared" ca="1" si="43"/>
        <v/>
      </c>
      <c r="Q219" s="144" t="str">
        <f t="shared" ca="1" si="44"/>
        <v/>
      </c>
      <c r="R219" s="144" t="str">
        <f t="shared" ca="1" si="45"/>
        <v/>
      </c>
      <c r="S219" s="145" t="str">
        <f t="shared" ca="1" si="46"/>
        <v/>
      </c>
      <c r="Z219" s="157"/>
      <c r="AA219" s="157"/>
      <c r="AB219" s="36" t="str">
        <f>IF(Settings!C193&lt;&gt;"",Settings!C193,"")</f>
        <v/>
      </c>
      <c r="AC219" s="36"/>
      <c r="AD219" s="36"/>
      <c r="AE219" s="36"/>
      <c r="AF219" s="36"/>
      <c r="AG219" s="41"/>
    </row>
    <row r="220" spans="1:33" x14ac:dyDescent="0.2">
      <c r="A220" s="14" t="str">
        <f>IF(FILT_M=1,IF(AND(Settings!F194&lt;&gt;"",Settings!F194&lt;&gt;"--"),Settings!F194,""),
IF(FILT_M=2,IF(AND(Settings!H194&lt;&gt;"",Settings!H194&lt;&gt;"--"),Settings!H194,""),
IF(FILT_M=3,IF(AND(Settings!J194&lt;&gt;"",Settings!J194&lt;&gt;"--"),Settings!J194,""),
IF(FILT_M=4,IF(AND(Settings!L194&lt;&gt;"",Settings!L194&lt;&gt;"--"),Settings!L194,""),""))))</f>
        <v/>
      </c>
      <c r="B220" s="243" t="str">
        <f t="shared" ca="1" si="36"/>
        <v/>
      </c>
      <c r="C220" s="243" t="str">
        <f t="shared" ca="1" si="37"/>
        <v/>
      </c>
      <c r="D220" s="143" t="str">
        <f t="shared" ca="1" si="47"/>
        <v/>
      </c>
      <c r="E220" s="144" t="str">
        <f t="shared" ca="1" si="38"/>
        <v/>
      </c>
      <c r="F220" s="144" t="str">
        <f t="shared" ca="1" si="39"/>
        <v/>
      </c>
      <c r="G220" s="145" t="str">
        <f t="shared" ca="1" si="48"/>
        <v/>
      </c>
      <c r="H220" s="214"/>
      <c r="I220" s="44"/>
      <c r="K220" s="209" t="str">
        <f>IF(AND(Settings!C194&lt;&gt;"",Settings!C194&lt;&gt;"--"),Settings!C194,"")</f>
        <v/>
      </c>
      <c r="L220" s="210"/>
      <c r="M220" s="243" t="str">
        <f t="shared" ca="1" si="40"/>
        <v/>
      </c>
      <c r="N220" s="244" t="str">
        <f t="shared" ca="1" si="41"/>
        <v/>
      </c>
      <c r="O220" s="143" t="str">
        <f t="shared" ca="1" si="42"/>
        <v/>
      </c>
      <c r="P220" s="243" t="str">
        <f t="shared" ca="1" si="43"/>
        <v/>
      </c>
      <c r="Q220" s="144" t="str">
        <f t="shared" ca="1" si="44"/>
        <v/>
      </c>
      <c r="R220" s="144" t="str">
        <f t="shared" ca="1" si="45"/>
        <v/>
      </c>
      <c r="S220" s="145" t="str">
        <f t="shared" ca="1" si="46"/>
        <v/>
      </c>
      <c r="Z220" s="157"/>
      <c r="AA220" s="157"/>
      <c r="AB220" s="36" t="str">
        <f>IF(Settings!C194&lt;&gt;"",Settings!C194,"")</f>
        <v/>
      </c>
      <c r="AC220" s="36"/>
      <c r="AD220" s="36"/>
      <c r="AE220" s="36"/>
      <c r="AF220" s="36"/>
      <c r="AG220" s="41"/>
    </row>
    <row r="221" spans="1:33" x14ac:dyDescent="0.2">
      <c r="A221" s="14" t="str">
        <f>IF(FILT_M=1,IF(AND(Settings!F195&lt;&gt;"",Settings!F195&lt;&gt;"--"),Settings!F195,""),
IF(FILT_M=2,IF(AND(Settings!H195&lt;&gt;"",Settings!H195&lt;&gt;"--"),Settings!H195,""),
IF(FILT_M=3,IF(AND(Settings!J195&lt;&gt;"",Settings!J195&lt;&gt;"--"),Settings!J195,""),
IF(FILT_M=4,IF(AND(Settings!L195&lt;&gt;"",Settings!L195&lt;&gt;"--"),Settings!L195,""),""))))</f>
        <v/>
      </c>
      <c r="B221" s="243" t="str">
        <f t="shared" ca="1" si="36"/>
        <v/>
      </c>
      <c r="C221" s="243" t="str">
        <f t="shared" ca="1" si="37"/>
        <v/>
      </c>
      <c r="D221" s="143" t="str">
        <f t="shared" ca="1" si="47"/>
        <v/>
      </c>
      <c r="E221" s="144" t="str">
        <f t="shared" ca="1" si="38"/>
        <v/>
      </c>
      <c r="F221" s="144" t="str">
        <f t="shared" ca="1" si="39"/>
        <v/>
      </c>
      <c r="G221" s="145" t="str">
        <f t="shared" ca="1" si="48"/>
        <v/>
      </c>
      <c r="H221" s="214"/>
      <c r="I221" s="44"/>
      <c r="K221" s="209" t="str">
        <f>IF(AND(Settings!C195&lt;&gt;"",Settings!C195&lt;&gt;"--"),Settings!C195,"")</f>
        <v/>
      </c>
      <c r="L221" s="210"/>
      <c r="M221" s="243" t="str">
        <f t="shared" ca="1" si="40"/>
        <v/>
      </c>
      <c r="N221" s="244" t="str">
        <f t="shared" ca="1" si="41"/>
        <v/>
      </c>
      <c r="O221" s="143" t="str">
        <f t="shared" ca="1" si="42"/>
        <v/>
      </c>
      <c r="P221" s="243" t="str">
        <f t="shared" ca="1" si="43"/>
        <v/>
      </c>
      <c r="Q221" s="144" t="str">
        <f t="shared" ca="1" si="44"/>
        <v/>
      </c>
      <c r="R221" s="144" t="str">
        <f t="shared" ca="1" si="45"/>
        <v/>
      </c>
      <c r="S221" s="145" t="str">
        <f t="shared" ca="1" si="46"/>
        <v/>
      </c>
      <c r="Z221" s="157"/>
      <c r="AA221" s="157"/>
      <c r="AB221" s="36" t="str">
        <f>IF(Settings!C195&lt;&gt;"",Settings!C195,"")</f>
        <v/>
      </c>
      <c r="AC221" s="36"/>
      <c r="AD221" s="36"/>
      <c r="AE221" s="36"/>
      <c r="AF221" s="36"/>
      <c r="AG221" s="41"/>
    </row>
    <row r="222" spans="1:33" x14ac:dyDescent="0.2">
      <c r="A222" s="14" t="str">
        <f>IF(FILT_M=1,IF(AND(Settings!F196&lt;&gt;"",Settings!F196&lt;&gt;"--"),Settings!F196,""),
IF(FILT_M=2,IF(AND(Settings!H196&lt;&gt;"",Settings!H196&lt;&gt;"--"),Settings!H196,""),
IF(FILT_M=3,IF(AND(Settings!J196&lt;&gt;"",Settings!J196&lt;&gt;"--"),Settings!J196,""),
IF(FILT_M=4,IF(AND(Settings!L196&lt;&gt;"",Settings!L196&lt;&gt;"--"),Settings!L196,""),""))))</f>
        <v/>
      </c>
      <c r="B222" s="243" t="str">
        <f t="shared" ca="1" si="36"/>
        <v/>
      </c>
      <c r="C222" s="243" t="str">
        <f t="shared" ca="1" si="37"/>
        <v/>
      </c>
      <c r="D222" s="143" t="str">
        <f t="shared" ca="1" si="47"/>
        <v/>
      </c>
      <c r="E222" s="144" t="str">
        <f t="shared" ca="1" si="38"/>
        <v/>
      </c>
      <c r="F222" s="144" t="str">
        <f t="shared" ca="1" si="39"/>
        <v/>
      </c>
      <c r="G222" s="145" t="str">
        <f t="shared" ca="1" si="48"/>
        <v/>
      </c>
      <c r="H222" s="214"/>
      <c r="I222" s="44"/>
      <c r="K222" s="209" t="str">
        <f>IF(AND(Settings!C196&lt;&gt;"",Settings!C196&lt;&gt;"--"),Settings!C196,"")</f>
        <v/>
      </c>
      <c r="L222" s="210"/>
      <c r="M222" s="243" t="str">
        <f t="shared" ca="1" si="40"/>
        <v/>
      </c>
      <c r="N222" s="244" t="str">
        <f t="shared" ca="1" si="41"/>
        <v/>
      </c>
      <c r="O222" s="143" t="str">
        <f t="shared" ca="1" si="42"/>
        <v/>
      </c>
      <c r="P222" s="243" t="str">
        <f t="shared" ca="1" si="43"/>
        <v/>
      </c>
      <c r="Q222" s="144" t="str">
        <f t="shared" ca="1" si="44"/>
        <v/>
      </c>
      <c r="R222" s="144" t="str">
        <f t="shared" ca="1" si="45"/>
        <v/>
      </c>
      <c r="S222" s="145" t="str">
        <f t="shared" ca="1" si="46"/>
        <v/>
      </c>
      <c r="Z222" s="157"/>
      <c r="AA222" s="157"/>
      <c r="AB222" s="36" t="str">
        <f>IF(Settings!C196&lt;&gt;"",Settings!C196,"")</f>
        <v/>
      </c>
      <c r="AC222" s="36"/>
      <c r="AD222" s="36"/>
      <c r="AE222" s="36"/>
      <c r="AF222" s="36"/>
      <c r="AG222" s="41"/>
    </row>
    <row r="223" spans="1:33" x14ac:dyDescent="0.2">
      <c r="A223" s="14" t="str">
        <f>IF(FILT_M=1,IF(AND(Settings!F197&lt;&gt;"",Settings!F197&lt;&gt;"--"),Settings!F197,""),
IF(FILT_M=2,IF(AND(Settings!H197&lt;&gt;"",Settings!H197&lt;&gt;"--"),Settings!H197,""),
IF(FILT_M=3,IF(AND(Settings!J197&lt;&gt;"",Settings!J197&lt;&gt;"--"),Settings!J197,""),
IF(FILT_M=4,IF(AND(Settings!L197&lt;&gt;"",Settings!L197&lt;&gt;"--"),Settings!L197,""),""))))</f>
        <v/>
      </c>
      <c r="B223" s="243" t="str">
        <f t="shared" ca="1" si="36"/>
        <v/>
      </c>
      <c r="C223" s="243" t="str">
        <f t="shared" ca="1" si="37"/>
        <v/>
      </c>
      <c r="D223" s="143" t="str">
        <f t="shared" ca="1" si="47"/>
        <v/>
      </c>
      <c r="E223" s="144" t="str">
        <f t="shared" ca="1" si="38"/>
        <v/>
      </c>
      <c r="F223" s="144" t="str">
        <f t="shared" ca="1" si="39"/>
        <v/>
      </c>
      <c r="G223" s="145" t="str">
        <f t="shared" ca="1" si="48"/>
        <v/>
      </c>
      <c r="H223" s="214"/>
      <c r="I223" s="44"/>
      <c r="K223" s="209" t="str">
        <f>IF(AND(Settings!C197&lt;&gt;"",Settings!C197&lt;&gt;"--"),Settings!C197,"")</f>
        <v/>
      </c>
      <c r="L223" s="210"/>
      <c r="M223" s="243" t="str">
        <f t="shared" ca="1" si="40"/>
        <v/>
      </c>
      <c r="N223" s="244" t="str">
        <f t="shared" ca="1" si="41"/>
        <v/>
      </c>
      <c r="O223" s="143" t="str">
        <f t="shared" ca="1" si="42"/>
        <v/>
      </c>
      <c r="P223" s="243" t="str">
        <f t="shared" ca="1" si="43"/>
        <v/>
      </c>
      <c r="Q223" s="144" t="str">
        <f t="shared" ca="1" si="44"/>
        <v/>
      </c>
      <c r="R223" s="144" t="str">
        <f t="shared" ca="1" si="45"/>
        <v/>
      </c>
      <c r="S223" s="145" t="str">
        <f t="shared" ca="1" si="46"/>
        <v/>
      </c>
      <c r="Z223" s="157"/>
      <c r="AA223" s="157"/>
      <c r="AB223" s="36" t="str">
        <f>IF(Settings!C197&lt;&gt;"",Settings!C197,"")</f>
        <v/>
      </c>
      <c r="AC223" s="36"/>
      <c r="AD223" s="36"/>
      <c r="AE223" s="36"/>
      <c r="AF223" s="36"/>
      <c r="AG223" s="41"/>
    </row>
    <row r="224" spans="1:33" x14ac:dyDescent="0.2">
      <c r="A224" s="14" t="str">
        <f>IF(FILT_M=1,IF(AND(Settings!F198&lt;&gt;"",Settings!F198&lt;&gt;"--"),Settings!F198,""),
IF(FILT_M=2,IF(AND(Settings!H198&lt;&gt;"",Settings!H198&lt;&gt;"--"),Settings!H198,""),
IF(FILT_M=3,IF(AND(Settings!J198&lt;&gt;"",Settings!J198&lt;&gt;"--"),Settings!J198,""),
IF(FILT_M=4,IF(AND(Settings!L198&lt;&gt;"",Settings!L198&lt;&gt;"--"),Settings!L198,""),""))))</f>
        <v/>
      </c>
      <c r="B224" s="243" t="str">
        <f t="shared" ref="B224:B287" ca="1" si="49">IF(A224&lt;&gt;"",
IF(AND(FILT_D=1,FILT_B=1,FILT_S=1,FILT_T=1,FILT_C=1),SUMIFS(AT_RISK,FILTER,A224,WIN,"&lt;&gt;P"),
IF(AND(FILT_D&gt;1,FILT_B=1,FILT_S=1,FILT_T=1,FILT_C=1),SUMIFS(AT_RISK,FILTER,A224,WIN,"&lt;&gt;P",BET_DATE,"&gt;="&amp;DATE(OFFSET(AG$31,FILT_YS,0),FILT_MS,FILT_DS),BET_DATE,"&lt;="&amp;DATE(OFFSET(AG$31,FILT_YE,0),FILT_ME,FILT_DE)),
IF(AND(FILT_D=1,FILT_B&gt;1,FILT_S=1,FILT_T=1,FILT_C=1),SUMIFS(AT_RISK,FILTER,A224,WIN,"&lt;&gt;P",BET_TYPE,OFFSET(AD$30,FILT_B,0)),
IF(AND(FILT_D=1,FILT_B=1,FILT_S&gt;1,FILT_T=1,FILT_C=1),SUMIFS(AT_RISK,FILTER,A224,WIN,"&lt;&gt;P",SPORT,OFFSET(AC$30,FILT_S,0)),
IF(AND(FILT_D=1,FILT_B=1,FILT_S=1,FILT_T&gt;1,FILT_C=1),SUMIFS(AT_RISK,FILTER,A224,WIN,"&lt;&gt;P",CAPPER,OFFSET(AE$30,FILT_T,0)),
IF(AND(FILT_D&gt;1,FILT_B&gt;1,FILT_S=1,FILT_T=1,FILT_C=1),SUMIFS(AT_RISK,FILTER,A224,WIN,"&lt;&gt;P",BET_DATE,"&gt;="&amp;DATE(OFFSET(AG$31,FILT_YS,0),FILT_MS,FILT_DS),BET_DATE,"&lt;="&amp;DATE(OFFSET(AG$31,FILT_YE,0),FILT_ME,FILT_DE),BET_TYPE,OFFSET(AD$30,FILT_B,0)),
IF(AND(FILT_D&gt;1,FILT_B=1,FILT_S&gt;1,FILT_T=1,FILT_C=1),SUMIFS(AT_RISK,FILTER,A224,WIN,"&lt;&gt;P",BET_DATE,"&gt;="&amp;DATE(OFFSET(AG$31,FILT_YS,0),FILT_MS,FILT_DS),BET_DATE,"&lt;="&amp;DATE(OFFSET(AG$31,FILT_YE,0),FILT_ME,FILT_DE),SPORT,OFFSET(AC$30,FILT_S,0)),
IF(AND(FILT_D&gt;1,FILT_B=1,FILT_S=1,FILT_T&gt;1,FILT_C=1),SUMIFS(AT_RISK,FILTER,A224,WIN,"&lt;&gt;P",BET_DATE,"&gt;="&amp;DATE(OFFSET(AG$31,FILT_YS,0),FILT_MS,FILT_DS),BET_DATE,"&lt;="&amp;DATE(OFFSET(AG$31,FILT_YE,0),FILT_ME,FILT_DE),CAPPER,OFFSET(AE$30,FILT_T,0)),
IF(AND(FILT_D=1,FILT_B&gt;1,FILT_S&gt;1,FILT_T=1,FILT_C=1),SUMIFS(AT_RISK,FILTER,A224,WIN,"&lt;&gt;P",BET_TYPE,OFFSET(AD$30,FILT_B,0),SPORT,OFFSET(AC$30,FILT_S,0)),
IF(AND(FILT_D=1,FILT_B&gt;1,FILT_S=1,FILT_T&gt;1,FILT_C=1),SUMIFS(AT_RISK,FILTER,A224,WIN,"&lt;&gt;P",BET_TYPE,OFFSET(AD$30,FILT_B,0),CAPPER,OFFSET(AE$30,FILT_T,0)),
IF(AND(FILT_D=1,FILT_B=1,FILT_S&gt;1,FILT_T&gt;1,FILT_C=1),SUMIFS(AT_RISK,FILTER,A224,WIN,"&lt;&gt;P",SPORT,OFFSET(AC$30,FILT_S,0),CAPPER,OFFSET(AE$30,FILT_T,0)),
IF(AND(FILT_D&gt;1,FILT_B&gt;1,FILT_S&gt;1,FILT_T=1,FILT_C=1),SUMIFS(AT_RISK,FILTER,A224,WIN,"&lt;&gt;P",BET_DATE,"&gt;="&amp;DATE(OFFSET(AG$31,FILT_YS,0),FILT_MS,FILT_DS),BET_DATE,"&lt;="&amp;DATE(OFFSET(AG$31,FILT_YE,0),FILT_ME,FILT_DE),BET_TYPE,OFFSET(AD$30,FILT_B,0),SPORT,OFFSET(AC$30,FILT_S,0)),
IF(AND(FILT_D=1,FILT_B&gt;1,FILT_S&gt;1,FILT_T&gt;1,FILT_C=1),SUMIFS(AT_RISK,FILTER,A224,WIN,"&lt;&gt;P",BET_TYPE,OFFSET(AD$30,FILT_B,0),SPORT,OFFSET(AC$30,FILT_S,0),CAPPER,OFFSET(AE$30,FILT_T,0)),
IF(AND(FILT_D&gt;1,FILT_B=1,FILT_S&gt;1,FILT_T&gt;1,FILT_C=1),SUMIFS(AT_RISK,FILTER,A224,WIN,"&lt;&gt;P",BET_DATE,"&gt;="&amp;DATE(OFFSET(AG$31,FILT_YS,0),FILT_MS,FILT_DS),BET_DATE,"&lt;="&amp;DATE(OFFSET(AG$31,FILT_YE,0),FILT_ME,FILT_DE),SPORT,OFFSET(AC$30,FILT_S,0),CAPPER,OFFSET(AE$30,FILT_T,0)),
IF(AND(FILT_D&gt;1,FILT_B&gt;1,FILT_S=1,FILT_T&gt;1,FILT_C=1),SUMIFS(AT_RISK,FILTER,A224,WIN,"&lt;&gt;P",BET_DATE,"&gt;="&amp;DATE(OFFSET(AG$31,FILT_YS,0),FILT_MS,FILT_DS),BET_DATE,"&lt;="&amp;DATE(OFFSET(AG$31,FILT_YE,0),FILT_ME,FILT_DE),BET_TYPE,OFFSET(AD$30,FILT_B,0),CAPPER,OFFSET(AE$30,FILT_T,0)),
IF(AND(FILT_D&gt;1,FILT_B&gt;1,FILT_S&gt;1,FILT_T&gt;1,FILT_C=1),SUMIFS(AT_RISK,FILTER,A224,WIN,"&lt;&gt;P",BET_DATE,"&gt;="&amp;DATE(OFFSET(AG$31,FILT_YS,0),FILT_MS,FILT_DS),BET_DATE,"&lt;="&amp;DATE(OFFSET(AG$31,FILT_YE,0),FILT_ME,FILT_DE),BET_TYPE,OFFSET(AD$30,FILT_B,0),SPORT,OFFSET(AC$30,FILT_S,0),CAPPER,OFFSET(AE$30,FILT_T,0)),
IF(AND(FILT_D=1,FILT_B=1,FILT_S=1,FILT_T=1,FILT_C&gt;1),SUMIFS(AT_RISK,FILTER,A224,WIN,"&lt;&gt;P",CUSTOM,OFFSET(AF$30,FILT_C,0)),
IF(AND(FILT_D&gt;1,FILT_B=1,FILT_S=1,FILT_T=1,FILT_C&gt;1),SUMIFS(AT_RISK,FILTER,A224,WIN,"&lt;&gt;P",CUSTOM,OFFSET(AF$30,FILT_C,0),BET_DATE,"&gt;="&amp;DATE(OFFSET(AG$31,FILT_YS,0),FILT_MS,FILT_DS),BET_DATE,"&lt;="&amp;DATE(OFFSET(AG$31,FILT_YE,0),FILT_ME,FILT_DE)),
IF(AND(FILT_D=1,FILT_B&gt;1,FILT_S=1,FILT_T=1,FILT_C&gt;1),SUMIFS(AT_RISK,FILTER,A224,WIN,"&lt;&gt;P",CUSTOM,OFFSET(AF$30,FILT_C,0),BET_TYPE,OFFSET(AD$30,FILT_B,0)),
IF(AND(FILT_D=1,FILT_B=1,FILT_S&gt;1,FILT_T=1,FILT_C&gt;1),SUMIFS(AT_RISK,FILTER,A224,WIN,"&lt;&gt;P",CUSTOM,OFFSET(AF$30,FILT_C,0),SPORT,OFFSET(AC$30,FILT_S,0)),
IF(AND(FILT_D=1,FILT_B=1,FILT_S=1,FILT_T&gt;1,FILT_C&gt;1),SUMIFS(AT_RISK,FILTER,A224,WIN,"&lt;&gt;P",CUSTOM,OFFSET(AF$30,FILT_C,0),CAPPER,OFFSET(AE$30,FILT_T,0)),
IF(AND(FILT_D&gt;1,FILT_B&gt;1,FILT_S=1,FILT_T=1,FILT_C&gt;1),SUMIFS(AT_RISK,FILTER,A224,WIN,"&lt;&gt;P",CUSTOM,OFFSET(AF$30,FILT_C,0),BET_DATE,"&gt;="&amp;DATE(OFFSET(AG$31,FILT_YS,0),FILT_MS,FILT_DS),BET_DATE,"&lt;="&amp;DATE(OFFSET(AG$31,FILT_YE,0),FILT_ME,FILT_DE),BET_TYPE,OFFSET(AD$30,FILT_B,0)),
IF(AND(FILT_D&gt;1,FILT_B=1,FILT_S&gt;1,FILT_T=1,FILT_C&gt;1),SUMIFS(AT_RISK,FILTER,A224,WIN,"&lt;&gt;P",CUSTOM,OFFSET(AF$30,FILT_C,0),BET_DATE,"&gt;="&amp;DATE(OFFSET(AG$31,FILT_YS,0),FILT_MS,FILT_DS),BET_DATE,"&lt;="&amp;DATE(OFFSET(AG$31,FILT_YE,0),FILT_ME,FILT_DE),SPORT,OFFSET(AC$30,FILT_S,0)),
IF(AND(FILT_D&gt;1,FILT_B=1,FILT_S=1,FILT_T&gt;1,FILT_C&gt;1),SUMIFS(AT_RISK,FILTER,A224,WIN,"&lt;&gt;P",CUSTOM,OFFSET(AF$30,FILT_C,0),BET_DATE,"&gt;="&amp;DATE(OFFSET(AG$31,FILT_YS,0),FILT_MS,FILT_DS),BET_DATE,"&lt;="&amp;DATE(OFFSET(AG$31,FILT_YE,0),FILT_ME,FILT_DE),CAPPER,OFFSET(AE$30,FILT_T,0)),
IF(AND(FILT_D=1,FILT_B&gt;1,FILT_S&gt;1,FILT_T=1,FILT_C&gt;1),SUMIFS(AT_RISK,FILTER,A224,WIN,"&lt;&gt;P",CUSTOM,OFFSET(AF$30,FILT_C,0),BET_TYPE,OFFSET(AD$30,FILT_B,0),SPORT,OFFSET(AC$30,FILT_S,0)),
IF(AND(FILT_D=1,FILT_B&gt;1,FILT_S=1,FILT_T&gt;1,FILT_C&gt;1),SUMIFS(AT_RISK,FILTER,A224,WIN,"&lt;&gt;P",CUSTOM,OFFSET(AF$30,FILT_C,0),BET_TYPE,OFFSET(AD$30,FILT_B,0),CAPPER,OFFSET(AE$30,FILT_T,0)),
IF(AND(FILT_D=1,FILT_B=1,FILT_S&gt;1,FILT_T&gt;1,FILT_C&gt;1),SUMIFS(AT_RISK,FILTER,A224,WIN,"&lt;&gt;P",CUSTOM,OFFSET(AF$30,FILT_C,0),SPORT,OFFSET(AC$30,FILT_S,0),CAPPER,OFFSET(AE$30,FILT_T,0)),
IF(AND(FILT_D&gt;1,FILT_B&gt;1,FILT_S&gt;1,FILT_T=1,FILT_C&gt;1),SUMIFS(AT_RISK,FILTER,A224,WIN,"&lt;&gt;P",CUSTOM,OFFSET(AF$30,FILT_C,0),BET_DATE,"&gt;="&amp;DATE(OFFSET(AG$31,FILT_YS,0),FILT_MS,FILT_DS),BET_DATE,"&lt;="&amp;DATE(OFFSET(AG$31,FILT_YE,0),FILT_ME,FILT_DE),BET_TYPE,OFFSET(AD$30,FILT_B,0),SPORT,OFFSET(AC$30,FILT_S,0)),
IF(AND(FILT_D=1,FILT_B&gt;1,FILT_S&gt;1,FILT_T&gt;1,FILT_C&gt;1),SUMIFS(AT_RISK,FILTER,A224,WIN,"&lt;&gt;P",CUSTOM,OFFSET(AF$30,FILT_C,0),BET_TYPE,OFFSET(AD$30,FILT_B,0),SPORT,OFFSET(AC$30,FILT_S,0),CAPPER,OFFSET(AE$30,FILT_T,0)),
IF(AND(FILT_D&gt;1,FILT_B=1,FILT_S&gt;1,FILT_T&gt;1,FILT_C&gt;1),SUMIFS(AT_RISK,FILTER,A224,WIN,"&lt;&gt;P",CUSTOM,OFFSET(AF$30,FILT_C,0),BET_DATE,"&gt;="&amp;DATE(OFFSET(AG$31,FILT_YS,0),FILT_MS,FILT_DS),BET_DATE,"&lt;="&amp;DATE(OFFSET(AG$31,FILT_YE,0),FILT_ME,FILT_DE),SPORT,OFFSET(AC$30,FILT_S,0),CAPPER,OFFSET(AE$30,FILT_T,0)),
IF(AND(FILT_D&gt;1,FILT_B&gt;1,FILT_S=1,FILT_T&gt;1,FILT_C&gt;1),SUMIFS(AT_RISK,FILTER,A224,WIN,"&lt;&gt;P",CUSTOM,OFFSET(AF$30,FILT_C,0),BET_DATE,"&gt;="&amp;DATE(OFFSET(AG$31,FILT_YS,0),FILT_MS,FILT_DS),BET_DATE,"&lt;="&amp;DATE(OFFSET(AG$31,FILT_YE,0),FILT_ME,FILT_DE),BET_TYPE,OFFSET(AD$30,FILT_B,0),CAPPER,OFFSET(AE$30,FILT_T,0)),
IF(AND(FILT_D&gt;1,FILT_B&gt;1,FILT_S&gt;1,FILT_T&gt;1,FILT_C&gt;1),SUMIFS(AT_RISK,FILTER,A224,WIN,"&lt;&gt;P",CUSTOM,OFFSET(AF$30,FILT_C,0),BET_DATE,"&gt;="&amp;DATE(OFFSET(AG$31,FILT_YS,0),FILT_MS,FILT_DS),BET_DATE,"&lt;="&amp;DATE(OFFSET(AG$31,FILT_YE,0),FILT_ME,FILT_DE),BET_TYPE,OFFSET(AD$30,FILT_B,0),SPORT,OFFSET(AC$30,FILT_S,0),CAPPER,OFFSET(AE$30,FILT_T,0)),
"")))))))))))))))))))))))))))))))),
"")</f>
        <v/>
      </c>
      <c r="C224" s="243" t="str">
        <f t="shared" ref="C224:C287" ca="1" si="50">IF(A224&lt;&gt;"",
IF(AND(FILT_D=1,FILT_B=1,FILT_S=1,FILT_T=1,FILT_C=1),SUMIFS(PROFIT,FILTER,A224,WIN,"&lt;&gt;P"),
IF(AND(FILT_D&gt;1,FILT_B=1,FILT_S=1,FILT_T=1,FILT_C=1),SUMIFS(PROFIT,FILTER,A224,WIN,"&lt;&gt;P",BET_DATE,"&gt;="&amp;DATE(OFFSET(AG$31,FILT_YS,0),FILT_MS,FILT_DS),BET_DATE,"&lt;="&amp;DATE(OFFSET(AG$31,FILT_YE,0),FILT_ME,FILT_DE)),
IF(AND(FILT_D=1,FILT_B&gt;1,FILT_S=1,FILT_T=1,FILT_C=1),SUMIFS(PROFIT,FILTER,A224,WIN,"&lt;&gt;P",BET_TYPE,OFFSET(AD$30,FILT_B,0)),
IF(AND(FILT_D=1,FILT_B=1,FILT_S&gt;1,FILT_T=1,FILT_C=1),SUMIFS(PROFIT,FILTER,A224,WIN,"&lt;&gt;P",SPORT,OFFSET(AC$30,FILT_S,0)),
IF(AND(FILT_D=1,FILT_B=1,FILT_S=1,FILT_T&gt;1,FILT_C=1),SUMIFS(PROFIT,FILTER,A224,WIN,"&lt;&gt;P",CAPPER,OFFSET(AE$30,FILT_T,0)),
IF(AND(FILT_D&gt;1,FILT_B&gt;1,FILT_S=1,FILT_T=1,FILT_C=1),SUMIFS(PROFIT,FILTER,A224,WIN,"&lt;&gt;P",BET_DATE,"&gt;="&amp;DATE(OFFSET(AG$31,FILT_YS,0),FILT_MS,FILT_DS),BET_DATE,"&lt;="&amp;DATE(OFFSET(AG$31,FILT_YE,0),FILT_ME,FILT_DE),BET_TYPE,OFFSET(AD$30,FILT_B,0)),
IF(AND(FILT_D&gt;1,FILT_B=1,FILT_S&gt;1,FILT_T=1,FILT_C=1),SUMIFS(PROFIT,FILTER,A224,WIN,"&lt;&gt;P",BET_DATE,"&gt;="&amp;DATE(OFFSET(AG$31,FILT_YS,0),FILT_MS,FILT_DS),BET_DATE,"&lt;="&amp;DATE(OFFSET(AG$31,FILT_YE,0),FILT_ME,FILT_DE),SPORT,OFFSET(AC$30,FILT_S,0)),
IF(AND(FILT_D&gt;1,FILT_B=1,FILT_S=1,FILT_T&gt;1,FILT_C=1),SUMIFS(PROFIT,FILTER,A224,WIN,"&lt;&gt;P",BET_DATE,"&gt;="&amp;DATE(OFFSET(AG$31,FILT_YS,0),FILT_MS,FILT_DS),BET_DATE,"&lt;="&amp;DATE(OFFSET(AG$31,FILT_YE,0),FILT_ME,FILT_DE),CAPPER,OFFSET(AE$30,FILT_T,0)),
IF(AND(FILT_D=1,FILT_B&gt;1,FILT_S&gt;1,FILT_T=1,FILT_C=1),SUMIFS(PROFIT,FILTER,A224,WIN,"&lt;&gt;P",BET_TYPE,OFFSET(AD$30,FILT_B,0),SPORT,OFFSET(AC$30,FILT_S,0)),
IF(AND(FILT_D=1,FILT_B&gt;1,FILT_S=1,FILT_T&gt;1,FILT_C=1),SUMIFS(PROFIT,FILTER,A224,WIN,"&lt;&gt;P",BET_TYPE,OFFSET(AD$30,FILT_B,0),CAPPER,OFFSET(AE$30,FILT_T,0)),
IF(AND(FILT_D=1,FILT_B=1,FILT_S&gt;1,FILT_T&gt;1,FILT_C=1),SUMIFS(PROFIT,FILTER,A224,WIN,"&lt;&gt;P",SPORT,OFFSET(AC$30,FILT_S,0),CAPPER,OFFSET(AE$30,FILT_T,0)),
IF(AND(FILT_D&gt;1,FILT_B&gt;1,FILT_S&gt;1,FILT_T=1,FILT_C=1),SUMIFS(PROFIT,FILTER,A224,WIN,"&lt;&gt;P",BET_DATE,"&gt;="&amp;DATE(OFFSET(AG$31,FILT_YS,0),FILT_MS,FILT_DS),BET_DATE,"&lt;="&amp;DATE(OFFSET(AG$31,FILT_YE,0),FILT_ME,FILT_DE),BET_TYPE,OFFSET(AD$30,FILT_B,0),SPORT,OFFSET(AC$30,FILT_S,0)),
IF(AND(FILT_D=1,FILT_B&gt;1,FILT_S&gt;1,FILT_T&gt;1,FILT_C=1),SUMIFS(PROFIT,FILTER,A224,WIN,"&lt;&gt;P",BET_TYPE,OFFSET(AD$30,FILT_B,0),SPORT,OFFSET(AC$30,FILT_S,0),CAPPER,OFFSET(AE$30,FILT_T,0)),
IF(AND(FILT_D&gt;1,FILT_B=1,FILT_S&gt;1,FILT_T&gt;1,FILT_C=1),SUMIFS(PROFIT,FILTER,A224,WIN,"&lt;&gt;P",BET_DATE,"&gt;="&amp;DATE(OFFSET(AG$31,FILT_YS,0),FILT_MS,FILT_DS),BET_DATE,"&lt;="&amp;DATE(OFFSET(AG$31,FILT_YE,0),FILT_ME,FILT_DE),SPORT,OFFSET(AC$30,FILT_S,0),CAPPER,OFFSET(AE$30,FILT_T,0)),
IF(AND(FILT_D&gt;1,FILT_B&gt;1,FILT_S=1,FILT_T&gt;1,FILT_C=1),SUMIFS(PROFIT,FILTER,A224,WIN,"&lt;&gt;P",BET_DATE,"&gt;="&amp;DATE(OFFSET(AG$31,FILT_YS,0),FILT_MS,FILT_DS),BET_DATE,"&lt;="&amp;DATE(OFFSET(AG$31,FILT_YE,0),FILT_ME,FILT_DE),BET_TYPE,OFFSET(AD$30,FILT_B,0),CAPPER,OFFSET(AE$30,FILT_T,0)),
IF(AND(FILT_D&gt;1,FILT_B&gt;1,FILT_S&gt;1,FILT_T&gt;1,FILT_C=1),SUMIFS(PROFIT,FILTER,A224,WIN,"&lt;&gt;P",BET_DATE,"&gt;="&amp;DATE(OFFSET(AG$31,FILT_YS,0),FILT_MS,FILT_DS),BET_DATE,"&lt;="&amp;DATE(OFFSET(AG$31,FILT_YE,0),FILT_ME,FILT_DE),BET_TYPE,OFFSET(AD$30,FILT_B,0),SPORT,OFFSET(AC$30,FILT_S,0),CAPPER,OFFSET(AE$30,FILT_T,0)),
IF(AND(FILT_D=1,FILT_B=1,FILT_S=1,FILT_T=1,FILT_C&gt;1),SUMIFS(PROFIT,FILTER,A224,WIN,"&lt;&gt;P",CUSTOM,OFFSET(AF$30,FILT_C,0)),
IF(AND(FILT_D&gt;1,FILT_B=1,FILT_S=1,FILT_T=1,FILT_C&gt;1),SUMIFS(PROFIT,FILTER,A224,WIN,"&lt;&gt;P",CUSTOM,OFFSET(AF$30,FILT_C,0),BET_DATE,"&gt;="&amp;DATE(OFFSET(AG$31,FILT_YS,0),FILT_MS,FILT_DS),BET_DATE,"&lt;="&amp;DATE(OFFSET(AG$31,FILT_YE,0),FILT_ME,FILT_DE)),
IF(AND(FILT_D=1,FILT_B&gt;1,FILT_S=1,FILT_T=1,FILT_C&gt;1),SUMIFS(PROFIT,FILTER,A224,WIN,"&lt;&gt;P",CUSTOM,OFFSET(AF$30,FILT_C,0),BET_TYPE,OFFSET(AD$30,FILT_B,0)),
IF(AND(FILT_D=1,FILT_B=1,FILT_S&gt;1,FILT_T=1,FILT_C&gt;1),SUMIFS(PROFIT,FILTER,A224,WIN,"&lt;&gt;P",CUSTOM,OFFSET(AF$30,FILT_C,0),SPORT,OFFSET(AC$30,FILT_S,0)),
IF(AND(FILT_D=1,FILT_B=1,FILT_S=1,FILT_T&gt;1,FILT_C&gt;1),SUMIFS(PROFIT,FILTER,A224,WIN,"&lt;&gt;P",CUSTOM,OFFSET(AF$30,FILT_C,0),CAPPER,OFFSET(AE$30,FILT_T,0)),
IF(AND(FILT_D&gt;1,FILT_B&gt;1,FILT_S=1,FILT_T=1,FILT_C&gt;1),SUMIFS(PROFIT,FILTER,A224,WIN,"&lt;&gt;P",CUSTOM,OFFSET(AF$30,FILT_C,0),BET_DATE,"&gt;="&amp;DATE(OFFSET(AG$31,FILT_YS,0),FILT_MS,FILT_DS),BET_DATE,"&lt;="&amp;DATE(OFFSET(AG$31,FILT_YE,0),FILT_ME,FILT_DE),BET_TYPE,OFFSET(AD$30,FILT_B,0)),
IF(AND(FILT_D&gt;1,FILT_B=1,FILT_S&gt;1,FILT_T=1,FILT_C&gt;1),SUMIFS(PROFIT,FILTER,A224,WIN,"&lt;&gt;P",CUSTOM,OFFSET(AF$30,FILT_C,0),BET_DATE,"&gt;="&amp;DATE(OFFSET(AG$31,FILT_YS,0),FILT_MS,FILT_DS),BET_DATE,"&lt;="&amp;DATE(OFFSET(AG$31,FILT_YE,0),FILT_ME,FILT_DE),SPORT,OFFSET(AC$30,FILT_S,0)),
IF(AND(FILT_D&gt;1,FILT_B=1,FILT_S=1,FILT_T&gt;1,FILT_C&gt;1),SUMIFS(PROFIT,FILTER,A224,WIN,"&lt;&gt;P",CUSTOM,OFFSET(AF$30,FILT_C,0),BET_DATE,"&gt;="&amp;DATE(OFFSET(AG$31,FILT_YS,0),FILT_MS,FILT_DS),BET_DATE,"&lt;="&amp;DATE(OFFSET(AG$31,FILT_YE,0),FILT_ME,FILT_DE),CAPPER,OFFSET(AE$30,FILT_T,0)),
IF(AND(FILT_D=1,FILT_B&gt;1,FILT_S&gt;1,FILT_T=1,FILT_C&gt;1),SUMIFS(PROFIT,FILTER,A224,WIN,"&lt;&gt;P",CUSTOM,OFFSET(AF$30,FILT_C,0),BET_TYPE,OFFSET(AD$30,FILT_B,0),SPORT,OFFSET(AC$30,FILT_S,0)),
IF(AND(FILT_D=1,FILT_B&gt;1,FILT_S=1,FILT_T&gt;1,FILT_C&gt;1),SUMIFS(PROFIT,FILTER,A224,WIN,"&lt;&gt;P",CUSTOM,OFFSET(AF$30,FILT_C,0),BET_TYPE,OFFSET(AD$30,FILT_B,0),CAPPER,OFFSET(AE$30,FILT_T,0)),
IF(AND(FILT_D=1,FILT_B=1,FILT_S&gt;1,FILT_T&gt;1,FILT_C&gt;1),SUMIFS(PROFIT,FILTER,A224,WIN,"&lt;&gt;P",CUSTOM,OFFSET(AF$30,FILT_C,0),SPORT,OFFSET(AC$30,FILT_S,0),CAPPER,OFFSET(AE$30,FILT_T,0)),
IF(AND(FILT_D&gt;1,FILT_B&gt;1,FILT_S&gt;1,FILT_T=1,FILT_C&gt;1),SUMIFS(PROFIT,FILTER,A224,WIN,"&lt;&gt;P",CUSTOM,OFFSET(AF$30,FILT_C,0),BET_DATE,"&gt;="&amp;DATE(OFFSET(AG$31,FILT_YS,0),FILT_MS,FILT_DS),BET_DATE,"&lt;="&amp;DATE(OFFSET(AG$31,FILT_YE,0),FILT_ME,FILT_DE),BET_TYPE,OFFSET(AD$30,FILT_B,0),SPORT,OFFSET(AC$30,FILT_S,0)),
IF(AND(FILT_D=1,FILT_B&gt;1,FILT_S&gt;1,FILT_T&gt;1,FILT_C&gt;1),SUMIFS(PROFIT,FILTER,A224,WIN,"&lt;&gt;P",CUSTOM,OFFSET(AF$30,FILT_C,0),BET_TYPE,OFFSET(AD$30,FILT_B,0),SPORT,OFFSET(AC$30,FILT_S,0),CAPPER,OFFSET(AE$30,FILT_T,0)),
IF(AND(FILT_D&gt;1,FILT_B=1,FILT_S&gt;1,FILT_T&gt;1,FILT_C&gt;1),SUMIFS(PROFIT,FILTER,A224,WIN,"&lt;&gt;P",CUSTOM,OFFSET(AF$30,FILT_C,0),BET_DATE,"&gt;="&amp;DATE(OFFSET(AG$31,FILT_YS,0),FILT_MS,FILT_DS),BET_DATE,"&lt;="&amp;DATE(OFFSET(AG$31,FILT_YE,0),FILT_ME,FILT_DE),SPORT,OFFSET(AC$30,FILT_S,0),CAPPER,OFFSET(AE$30,FILT_T,0)),
IF(AND(FILT_D&gt;1,FILT_B&gt;1,FILT_S=1,FILT_T&gt;1,FILT_C&gt;1),SUMIFS(PROFIT,FILTER,A224,WIN,"&lt;&gt;P",CUSTOM,OFFSET(AF$30,FILT_C,0),BET_DATE,"&gt;="&amp;DATE(OFFSET(AG$31,FILT_YS,0),FILT_MS,FILT_DS),BET_DATE,"&lt;="&amp;DATE(OFFSET(AG$31,FILT_YE,0),FILT_ME,FILT_DE),BET_TYPE,OFFSET(AD$30,FILT_B,0),CAPPER,OFFSET(AE$30,FILT_T,0)),
IF(AND(FILT_D&gt;1,FILT_B&gt;1,FILT_S&gt;1,FILT_T&gt;1,FILT_C&gt;1),SUMIFS(PROFIT,FILTER,A224,WIN,"&lt;&gt;P",CUSTOM,OFFSET(AF$30,FILT_C,0),BET_DATE,"&gt;="&amp;DATE(OFFSET(AG$31,FILT_YS,0),FILT_MS,FILT_DS),BET_DATE,"&lt;="&amp;DATE(OFFSET(AG$31,FILT_YE,0),FILT_ME,FILT_DE),BET_TYPE,OFFSET(AD$30,FILT_B,0),SPORT,OFFSET(AC$30,FILT_S,0),CAPPER,OFFSET(AE$30,FILT_T,0)),
"")))))))))))))))))))))))))))))))),
"")</f>
        <v/>
      </c>
      <c r="D224" s="143" t="str">
        <f t="shared" ca="1" si="47"/>
        <v/>
      </c>
      <c r="E224" s="144" t="str">
        <f t="shared" ref="E224:E287" ca="1" si="51">IF(A224&lt;&gt;"",
IF(AND(FILT_D=1,FILT_B=1,FILT_S=1,FILT_T=1,FILT_C=1),COUNTIFS(FILTER,A224,WIN,"Y"),
IF(AND(FILT_D&gt;1,FILT_B=1,FILT_S=1,FILT_T=1,FILT_C=1),COUNTIFS(FILTER,A224,WIN,"Y",BET_DATE,"&gt;="&amp;DATE(OFFSET(AG$31,FILT_YS,0),FILT_MS,FILT_DS),BET_DATE,"&lt;="&amp;DATE(OFFSET(AG$31,FILT_YE,0),FILT_ME,FILT_DE)),
IF(AND(FILT_D=1,FILT_B&gt;1,FILT_S=1,FILT_T=1,FILT_C=1),COUNTIFS(FILTER,A224,WIN,"Y",BET_TYPE,OFFSET(AD$30,FILT_B,0)),
IF(AND(FILT_D=1,FILT_B=1,FILT_S&gt;1,FILT_T=1,FILT_C=1),COUNTIFS(FILTER,A224,WIN,"Y",SPORT,OFFSET(AC$30,FILT_S,0)),
IF(AND(FILT_D=1,FILT_B=1,FILT_S=1,FILT_T&gt;1,FILT_C=1),COUNTIFS(FILTER,A224,WIN,"Y",CAPPER,OFFSET(AE$30,FILT_T,0)),
IF(AND(FILT_D&gt;1,FILT_B&gt;1,FILT_S=1,FILT_T=1,FILT_C=1),COUNTIFS(FILTER,A224,WIN,"Y",BET_DATE,"&gt;="&amp;DATE(OFFSET(AG$31,FILT_YS,0),FILT_MS,FILT_DS),BET_DATE,"&lt;="&amp;DATE(OFFSET(AG$31,FILT_YE,0),FILT_ME,FILT_DE),BET_TYPE,OFFSET(AD$30,FILT_B,0)),
IF(AND(FILT_D&gt;1,FILT_B=1,FILT_S&gt;1,FILT_T=1,FILT_C=1),COUNTIFS(FILTER,A224,WIN,"Y",BET_DATE,"&gt;="&amp;DATE(OFFSET(AG$31,FILT_YS,0),FILT_MS,FILT_DS),BET_DATE,"&lt;="&amp;DATE(OFFSET(AG$31,FILT_YE,0),FILT_ME,FILT_DE),SPORT,OFFSET(AC$30,FILT_S,0)),
IF(AND(FILT_D&gt;1,FILT_B=1,FILT_S=1,FILT_T&gt;1,FILT_C=1),COUNTIFS(FILTER,A224,WIN,"Y",BET_DATE,"&gt;="&amp;DATE(OFFSET(AG$31,FILT_YS,0),FILT_MS,FILT_DS),BET_DATE,"&lt;="&amp;DATE(OFFSET(AG$31,FILT_YE,0),FILT_ME,FILT_DE),CAPPER,OFFSET(AE$30,FILT_T,0)),
IF(AND(FILT_D=1,FILT_B&gt;1,FILT_S&gt;1,FILT_T=1,FILT_C=1),COUNTIFS(FILTER,A224,WIN,"Y",BET_TYPE,OFFSET(AD$30,FILT_B,0),SPORT,OFFSET(AC$30,FILT_S,0)),
IF(AND(FILT_D=1,FILT_B&gt;1,FILT_S=1,FILT_T&gt;1,FILT_C=1),COUNTIFS(FILTER,A224,WIN,"Y",BET_TYPE,OFFSET(AD$30,FILT_B,0),CAPPER,OFFSET(AE$30,FILT_T,0)),
IF(AND(FILT_D=1,FILT_B=1,FILT_S&gt;1,FILT_T&gt;1,FILT_C=1),COUNTIFS(FILTER,A224,WIN,"Y",SPORT,OFFSET(AC$30,FILT_S,0),CAPPER,OFFSET(AE$30,FILT_T,0)),
IF(AND(FILT_D&gt;1,FILT_B&gt;1,FILT_S&gt;1,FILT_T=1,FILT_C=1),COUNTIFS(FILTER,A224,WIN,"Y",BET_DATE,"&gt;="&amp;DATE(OFFSET(AG$31,FILT_YS,0),FILT_MS,FILT_DS),BET_DATE,"&lt;="&amp;DATE(OFFSET(AG$31,FILT_YE,0),FILT_ME,FILT_DE),BET_TYPE,OFFSET(AD$30,FILT_B,0),SPORT,OFFSET(AC$30,FILT_S,0)),
IF(AND(FILT_D=1,FILT_B&gt;1,FILT_S&gt;1,FILT_T&gt;1,FILT_C=1),COUNTIFS(FILTER,A224,WIN,"Y",BET_TYPE,OFFSET(AD$30,FILT_B,0),SPORT,OFFSET(AC$30,FILT_S,0),CAPPER,OFFSET(AE$30,FILT_T,0)),
IF(AND(FILT_D&gt;1,FILT_B=1,FILT_S&gt;1,FILT_T&gt;1,FILT_C=1),COUNTIFS(FILTER,A224,WIN,"Y",BET_DATE,"&gt;="&amp;DATE(OFFSET(AG$31,FILT_YS,0),FILT_MS,FILT_DS),BET_DATE,"&lt;="&amp;DATE(OFFSET(AG$31,FILT_YE,0),FILT_ME,FILT_DE),SPORT,OFFSET(AC$30,FILT_S,0),CAPPER,OFFSET(AE$30,FILT_T,0)),
IF(AND(FILT_D&gt;1,FILT_B&gt;1,FILT_S=1,FILT_T&gt;1,FILT_C=1),COUNTIFS(FILTER,A224,WIN,"Y",BET_DATE,"&gt;="&amp;DATE(OFFSET(AG$31,FILT_YS,0),FILT_MS,FILT_DS),BET_DATE,"&lt;="&amp;DATE(OFFSET(AG$31,FILT_YE,0),FILT_ME,FILT_DE),BET_TYPE,OFFSET(AD$30,FILT_B,0),CAPPER,OFFSET(AE$30,FILT_T,0)),
IF(AND(FILT_D&gt;1,FILT_B&gt;1,FILT_S&gt;1,FILT_T&gt;1,FILT_C=1),COUNTIFS(FILTER,A224,WIN,"Y",BET_DATE,"&gt;="&amp;DATE(OFFSET(AG$31,FILT_YS,0),FILT_MS,FILT_DS),BET_DATE,"&lt;="&amp;DATE(OFFSET(AG$31,FILT_YE,0),FILT_ME,FILT_DE),BET_TYPE,OFFSET(AD$30,FILT_B,0),SPORT,OFFSET(AC$30,FILT_S,0),CAPPER,OFFSET(AE$30,FILT_T,0)),
IF(AND(FILT_D=1,FILT_B=1,FILT_S=1,FILT_T=1,FILT_C&gt;1),COUNTIFS(FILTER,A224,WIN,"Y",CUSTOM,OFFSET(AF$30,FILT_C,0)),
IF(AND(FILT_D&gt;1,FILT_B=1,FILT_S=1,FILT_T=1,FILT_C&gt;1),COUNTIFS(FILTER,A224,WIN,"Y",CUSTOM,OFFSET(AF$30,FILT_C,0),BET_DATE,"&gt;="&amp;DATE(OFFSET(AG$31,FILT_YS,0),FILT_MS,FILT_DS),BET_DATE,"&lt;="&amp;DATE(OFFSET(AG$31,FILT_YE,0),FILT_ME,FILT_DE)),
IF(AND(FILT_D=1,FILT_B&gt;1,FILT_S=1,FILT_T=1,FILT_C&gt;1),COUNTIFS(FILTER,A224,WIN,"Y",CUSTOM,OFFSET(AF$30,FILT_C,0),BET_TYPE,OFFSET(AD$30,FILT_B,0)),
IF(AND(FILT_D=1,FILT_B=1,FILT_S&gt;1,FILT_T=1,FILT_C&gt;1),COUNTIFS(FILTER,A224,WIN,"Y",CUSTOM,OFFSET(AF$30,FILT_C,0),SPORT,OFFSET(AC$30,FILT_S,0)),
IF(AND(FILT_D=1,FILT_B=1,FILT_S=1,FILT_T&gt;1,FILT_C&gt;1),COUNTIFS(FILTER,A224,WIN,"Y",CUSTOM,OFFSET(AF$30,FILT_C,0),CAPPER,OFFSET(AE$30,FILT_T,0)),
IF(AND(FILT_D&gt;1,FILT_B&gt;1,FILT_S=1,FILT_T=1,FILT_C&gt;1),COUNTIFS(FILTER,A224,WIN,"Y",CUSTOM,OFFSET(AF$30,FILT_C,0),BET_DATE,"&gt;="&amp;DATE(OFFSET(AG$31,FILT_YS,0),FILT_MS,FILT_DS),BET_DATE,"&lt;="&amp;DATE(OFFSET(AG$31,FILT_YE,0),FILT_ME,FILT_DE),BET_TYPE,OFFSET(AD$30,FILT_B,0)),
IF(AND(FILT_D&gt;1,FILT_B=1,FILT_S&gt;1,FILT_T=1,FILT_C&gt;1),COUNTIFS(FILTER,A224,WIN,"Y",CUSTOM,OFFSET(AF$30,FILT_C,0),BET_DATE,"&gt;="&amp;DATE(OFFSET(AG$31,FILT_YS,0),FILT_MS,FILT_DS),BET_DATE,"&lt;="&amp;DATE(OFFSET(AG$31,FILT_YE,0),FILT_ME,FILT_DE),SPORT,OFFSET(AC$30,FILT_S,0)),
IF(AND(FILT_D&gt;1,FILT_B=1,FILT_S=1,FILT_T&gt;1,FILT_C&gt;1),COUNTIFS(FILTER,A224,WIN,"Y",CUSTOM,OFFSET(AF$30,FILT_C,0),BET_DATE,"&gt;="&amp;DATE(OFFSET(AG$31,FILT_YS,0),FILT_MS,FILT_DS),BET_DATE,"&lt;="&amp;DATE(OFFSET(AG$31,FILT_YE,0),FILT_ME,FILT_DE),CAPPER,OFFSET(AE$30,FILT_T,0)),
IF(AND(FILT_D=1,FILT_B&gt;1,FILT_S&gt;1,FILT_T=1,FILT_C&gt;1),COUNTIFS(FILTER,A224,WIN,"Y",CUSTOM,OFFSET(AF$30,FILT_C,0),BET_TYPE,OFFSET(AD$30,FILT_B,0),SPORT,OFFSET(AC$30,FILT_S,0)),
IF(AND(FILT_D=1,FILT_B&gt;1,FILT_S=1,FILT_T&gt;1,FILT_C&gt;1),COUNTIFS(FILTER,A224,WIN,"Y",CUSTOM,OFFSET(AF$30,FILT_C,0),BET_TYPE,OFFSET(AD$30,FILT_B,0),CAPPER,OFFSET(AE$30,FILT_T,0)),
IF(AND(FILT_D=1,FILT_B=1,FILT_S&gt;1,FILT_T&gt;1,FILT_C&gt;1),COUNTIFS(FILTER,A224,WIN,"Y",CUSTOM,OFFSET(AF$30,FILT_C,0),SPORT,OFFSET(AC$30,FILT_S,0),CAPPER,OFFSET(AE$30,FILT_T,0)),
IF(AND(FILT_D&gt;1,FILT_B&gt;1,FILT_S&gt;1,FILT_T=1,FILT_C&gt;1),COUNTIFS(FILTER,A224,WIN,"Y",CUSTOM,OFFSET(AF$30,FILT_C,0),BET_DATE,"&gt;="&amp;DATE(OFFSET(AG$31,FILT_YS,0),FILT_MS,FILT_DS),BET_DATE,"&lt;="&amp;DATE(OFFSET(AG$31,FILT_YE,0),FILT_ME,FILT_DE),BET_TYPE,OFFSET(AD$30,FILT_B,0),SPORT,OFFSET(AC$30,FILT_S,0)),
IF(AND(FILT_D=1,FILT_B&gt;1,FILT_S&gt;1,FILT_T&gt;1,FILT_C&gt;1),COUNTIFS(FILTER,A224,WIN,"Y",CUSTOM,OFFSET(AF$30,FILT_C,0),BET_TYPE,OFFSET(AD$30,FILT_B,0),SPORT,OFFSET(AC$30,FILT_S,0),CAPPER,OFFSET(AE$30,FILT_T,0)),
IF(AND(FILT_D&gt;1,FILT_B=1,FILT_S&gt;1,FILT_T&gt;1,FILT_C&gt;1),COUNTIFS(FILTER,A224,WIN,"Y",CUSTOM,OFFSET(AF$30,FILT_C,0),BET_DATE,"&gt;="&amp;DATE(OFFSET(AG$31,FILT_YS,0),FILT_MS,FILT_DS),BET_DATE,"&lt;="&amp;DATE(OFFSET(AG$31,FILT_YE,0),FILT_ME,FILT_DE),SPORT,OFFSET(AC$30,FILT_S,0),CAPPER,OFFSET(AE$30,FILT_T,0)),
IF(AND(FILT_D&gt;1,FILT_B&gt;1,FILT_S=1,FILT_T&gt;1,FILT_C&gt;1),COUNTIFS(FILTER,A224,WIN,"Y",CUSTOM,OFFSET(AF$30,FILT_C,0),BET_DATE,"&gt;="&amp;DATE(OFFSET(AG$31,FILT_YS,0),FILT_MS,FILT_DS),BET_DATE,"&lt;="&amp;DATE(OFFSET(AG$31,FILT_YE,0),FILT_ME,FILT_DE),BET_TYPE,OFFSET(AD$30,FILT_B,0),CAPPER,OFFSET(AE$30,FILT_T,0)),
IF(AND(FILT_D&gt;1,FILT_B&gt;1,FILT_S&gt;1,FILT_T&gt;1,FILT_C&gt;1),COUNTIFS(FILTER,A224,WIN,"Y",CUSTOM,OFFSET(AF$30,FILT_C,0),BET_DATE,"&gt;="&amp;DATE(OFFSET(AG$31,FILT_YS,0),FILT_MS,FILT_DS),BET_DATE,"&lt;="&amp;DATE(OFFSET(AG$31,FILT_YE,0),FILT_ME,FILT_DE),BET_TYPE,OFFSET(AD$30,FILT_B,0),SPORT,OFFSET(AC$30,FILT_S,0),CAPPER,OFFSET(AE$30,FILT_T,0)),
"")))))))))))))))))))))))))))))))),
"")</f>
        <v/>
      </c>
      <c r="F224" s="144" t="str">
        <f t="shared" ref="F224:F287" ca="1" si="52">IF(A224&lt;&gt;"",
IF(AND(FILT_D=1,FILT_B=1,FILT_S=1,FILT_T=1,FILT_C=1),COUNTIFS(FILTER,A224,WIN,"&lt;&gt;P",WIN,"&lt;&gt;R",WIN,"&lt;&gt;PU"),
IF(AND(FILT_D&gt;1,FILT_B=1,FILT_S=1,FILT_T=1,FILT_C=1),COUNTIFS(FILTER,A224,WIN,"&lt;&gt;P",WIN,"&lt;&gt;R",WIN,"&lt;&gt;PU",BET_DATE,"&gt;="&amp;DATE(OFFSET(AG$31,FILT_YS,0),FILT_MS,FILT_DS),BET_DATE,"&lt;="&amp;DATE(OFFSET(AG$31,FILT_YE,0),FILT_ME,FILT_DE)),
IF(AND(FILT_D=1,FILT_B&gt;1,FILT_S=1,FILT_T=1,FILT_C=1),COUNTIFS(FILTER,A224,WIN,"&lt;&gt;P",WIN,"&lt;&gt;R",WIN,"&lt;&gt;PU",BET_TYPE,OFFSET(AD$30,FILT_B,0)),
IF(AND(FILT_D=1,FILT_B=1,FILT_S&gt;1,FILT_T=1,FILT_C=1),COUNTIFS(FILTER,A224,WIN,"&lt;&gt;P",WIN,"&lt;&gt;R",WIN,"&lt;&gt;PU",SPORT,OFFSET(AC$30,FILT_S,0)),
IF(AND(FILT_D=1,FILT_B=1,FILT_S=1,FILT_T&gt;1,FILT_C=1),COUNTIFS(FILTER,A224,WIN,"&lt;&gt;P",WIN,"&lt;&gt;R",WIN,"&lt;&gt;PU",CAPPER,OFFSET(AE$30,FILT_T,0)),
IF(AND(FILT_D&gt;1,FILT_B&gt;1,FILT_S=1,FILT_T=1,FILT_C=1),COUNTIFS(FILTER,A224,WIN,"&lt;&gt;P",WIN,"&lt;&gt;R",WIN,"&lt;&gt;PU",BET_DATE,"&gt;="&amp;DATE(OFFSET(AG$31,FILT_YS,0),FILT_MS,FILT_DS),BET_DATE,"&lt;="&amp;DATE(OFFSET(AG$31,FILT_YE,0),FILT_ME,FILT_DE),BET_TYPE,OFFSET(AD$30,FILT_B,0)),
IF(AND(FILT_D&gt;1,FILT_B=1,FILT_S&gt;1,FILT_T=1,FILT_C=1),COUNTIFS(FILTER,A224,WIN,"&lt;&gt;P",WIN,"&lt;&gt;R",WIN,"&lt;&gt;PU",BET_DATE,"&gt;="&amp;DATE(OFFSET(AG$31,FILT_YS,0),FILT_MS,FILT_DS),BET_DATE,"&lt;="&amp;DATE(OFFSET(AG$31,FILT_YE,0),FILT_ME,FILT_DE),SPORT,OFFSET(AC$30,FILT_S,0)),
IF(AND(FILT_D&gt;1,FILT_B=1,FILT_S=1,FILT_T&gt;1,FILT_C=1),COUNTIFS(FILTER,A224,WIN,"&lt;&gt;P",WIN,"&lt;&gt;R",WIN,"&lt;&gt;PU",BET_DATE,"&gt;="&amp;DATE(OFFSET(AG$31,FILT_YS,0),FILT_MS,FILT_DS),BET_DATE,"&lt;="&amp;DATE(OFFSET(AG$31,FILT_YE,0),FILT_ME,FILT_DE),CAPPER,OFFSET(AE$30,FILT_T,0)),
IF(AND(FILT_D=1,FILT_B&gt;1,FILT_S&gt;1,FILT_T=1,FILT_C=1),COUNTIFS(FILTER,A224,WIN,"&lt;&gt;P",WIN,"&lt;&gt;R",WIN,"&lt;&gt;PU",BET_TYPE,OFFSET(AD$30,FILT_B,0),SPORT,OFFSET(AC$30,FILT_S,0)),
IF(AND(FILT_D=1,FILT_B&gt;1,FILT_S=1,FILT_T&gt;1,FILT_C=1),COUNTIFS(FILTER,A224,WIN,"&lt;&gt;P",WIN,"&lt;&gt;R",WIN,"&lt;&gt;PU",BET_TYPE,OFFSET(AD$30,FILT_B,0),CAPPER,OFFSET(AE$30,FILT_T,0)),
IF(AND(FILT_D=1,FILT_B=1,FILT_S&gt;1,FILT_T&gt;1,FILT_C=1),COUNTIFS(FILTER,A224,WIN,"&lt;&gt;P",WIN,"&lt;&gt;R",WIN,"&lt;&gt;PU",SPORT,OFFSET(AC$30,FILT_S,0),CAPPER,OFFSET(AE$30,FILT_T,0)),
IF(AND(FILT_D&gt;1,FILT_B&gt;1,FILT_S&gt;1,FILT_T=1,FILT_C=1),COUNTIFS(FILTER,A224,WIN,"&lt;&gt;P",WIN,"&lt;&gt;R",WIN,"&lt;&gt;PU",BET_DATE,"&gt;="&amp;DATE(OFFSET(AG$31,FILT_YS,0),FILT_MS,FILT_DS),BET_DATE,"&lt;="&amp;DATE(OFFSET(AG$31,FILT_YE,0),FILT_ME,FILT_DE),BET_TYPE,OFFSET(AD$30,FILT_B,0),SPORT,OFFSET(AC$30,FILT_S,0)),
IF(AND(FILT_D=1,FILT_B&gt;1,FILT_S&gt;1,FILT_T&gt;1,FILT_C=1),COUNTIFS(FILTER,A224,WIN,"&lt;&gt;P",WIN,"&lt;&gt;R",WIN,"&lt;&gt;PU",BET_TYPE,OFFSET(AD$30,FILT_B,0),SPORT,OFFSET(AC$30,FILT_S,0),CAPPER,OFFSET(AE$30,FILT_T,0)),
IF(AND(FILT_D&gt;1,FILT_B=1,FILT_S&gt;1,FILT_T&gt;1,FILT_C=1),COUNTIFS(FILTER,A224,WIN,"&lt;&gt;P",WIN,"&lt;&gt;R",WIN,"&lt;&gt;PU",BET_DATE,"&gt;="&amp;DATE(OFFSET(AG$31,FILT_YS,0),FILT_MS,FILT_DS),BET_DATE,"&lt;="&amp;DATE(OFFSET(AG$31,FILT_YE,0),FILT_ME,FILT_DE),SPORT,OFFSET(AC$30,FILT_S,0),CAPPER,OFFSET(AE$30,FILT_T,0)),
IF(AND(FILT_D&gt;1,FILT_B&gt;1,FILT_S=1,FILT_T&gt;1,FILT_C=1),COUNTIFS(FILTER,A224,WIN,"&lt;&gt;P",WIN,"&lt;&gt;R",WIN,"&lt;&gt;PU",BET_DATE,"&gt;="&amp;DATE(OFFSET(AG$31,FILT_YS,0),FILT_MS,FILT_DS),BET_DATE,"&lt;="&amp;DATE(OFFSET(AG$31,FILT_YE,0),FILT_ME,FILT_DE),BET_TYPE,OFFSET(AD$30,FILT_B,0),CAPPER,OFFSET(AE$30,FILT_T,0)),
IF(AND(FILT_D&gt;1,FILT_B&gt;1,FILT_S&gt;1,FILT_T&gt;1,FILT_C=1),COUNTIFS(FILTER,A224,WIN,"&lt;&gt;P",WIN,"&lt;&gt;R",WIN,"&lt;&gt;PU",BET_DATE,"&gt;="&amp;DATE(OFFSET(AG$31,FILT_YS,0),FILT_MS,FILT_DS),BET_DATE,"&lt;="&amp;DATE(OFFSET(AG$31,FILT_YE,0),FILT_ME,FILT_DE),BET_TYPE,OFFSET(AD$30,FILT_B,0),SPORT,OFFSET(AC$30,FILT_S,0),CAPPER,OFFSET(AE$30,FILT_T,0)),
IF(AND(FILT_D=1,FILT_B=1,FILT_S=1,FILT_T=1,FILT_C&gt;1),COUNTIFS(FILTER,A224,WIN,"&lt;&gt;P",WIN,"&lt;&gt;R",WIN,"&lt;&gt;PU",CUSTOM,OFFSET(AF$30,FILT_C,0)),
IF(AND(FILT_D&gt;1,FILT_B=1,FILT_S=1,FILT_T=1,FILT_C&gt;1),COUNTIFS(FILTER,A224,WIN,"&lt;&gt;P",WIN,"&lt;&gt;R",WIN,"&lt;&gt;PU",CUSTOM,OFFSET(AF$30,FILT_C,0),BET_DATE,"&gt;="&amp;DATE(OFFSET(AG$31,FILT_YS,0),FILT_MS,FILT_DS),BET_DATE,"&lt;="&amp;DATE(OFFSET(AG$31,FILT_YE,0),FILT_ME,FILT_DE)),
IF(AND(FILT_D=1,FILT_B&gt;1,FILT_S=1,FILT_T=1,FILT_C&gt;1),COUNTIFS(FILTER,A224,WIN,"&lt;&gt;P",WIN,"&lt;&gt;R",WIN,"&lt;&gt;PU",CUSTOM,OFFSET(AF$30,FILT_C,0),BET_TYPE,OFFSET(AD$30,FILT_B,0)),
IF(AND(FILT_D=1,FILT_B=1,FILT_S&gt;1,FILT_T=1,FILT_C&gt;1),COUNTIFS(FILTER,A224,WIN,"&lt;&gt;P",WIN,"&lt;&gt;R",WIN,"&lt;&gt;PU",CUSTOM,OFFSET(AF$30,FILT_C,0),SPORT,OFFSET(AC$30,FILT_S,0)),
IF(AND(FILT_D=1,FILT_B=1,FILT_S=1,FILT_T&gt;1,FILT_C&gt;1),COUNTIFS(FILTER,A224,WIN,"&lt;&gt;P",WIN,"&lt;&gt;R",WIN,"&lt;&gt;PU",CUSTOM,OFFSET(AF$30,FILT_C,0),CAPPER,OFFSET(AE$30,FILT_T,0)),
IF(AND(FILT_D&gt;1,FILT_B&gt;1,FILT_S=1,FILT_T=1,FILT_C&gt;1),COUNTIFS(FILTER,A224,WIN,"&lt;&gt;P",WIN,"&lt;&gt;R",WIN,"&lt;&gt;PU",CUSTOM,OFFSET(AF$30,FILT_C,0),BET_DATE,"&gt;="&amp;DATE(OFFSET(AG$31,FILT_YS,0),FILT_MS,FILT_DS),BET_DATE,"&lt;="&amp;DATE(OFFSET(AG$31,FILT_YE,0),FILT_ME,FILT_DE),BET_TYPE,OFFSET(AD$30,FILT_B,0)),
IF(AND(FILT_D&gt;1,FILT_B=1,FILT_S&gt;1,FILT_T=1,FILT_C&gt;1),COUNTIFS(FILTER,A224,WIN,"&lt;&gt;P",WIN,"&lt;&gt;R",WIN,"&lt;&gt;PU",CUSTOM,OFFSET(AF$30,FILT_C,0),BET_DATE,"&gt;="&amp;DATE(OFFSET(AG$31,FILT_YS,0),FILT_MS,FILT_DS),BET_DATE,"&lt;="&amp;DATE(OFFSET(AG$31,FILT_YE,0),FILT_ME,FILT_DE),SPORT,OFFSET(AC$30,FILT_S,0)),
IF(AND(FILT_D&gt;1,FILT_B=1,FILT_S=1,FILT_T&gt;1,FILT_C&gt;1),COUNTIFS(FILTER,A224,WIN,"&lt;&gt;P",WIN,"&lt;&gt;R",WIN,"&lt;&gt;PU",CUSTOM,OFFSET(AF$30,FILT_C,0),BET_DATE,"&gt;="&amp;DATE(OFFSET(AG$31,FILT_YS,0),FILT_MS,FILT_DS),BET_DATE,"&lt;="&amp;DATE(OFFSET(AG$31,FILT_YE,0),FILT_ME,FILT_DE),CAPPER,OFFSET(AE$30,FILT_T,0)),
IF(AND(FILT_D=1,FILT_B&gt;1,FILT_S&gt;1,FILT_T=1,FILT_C&gt;1),COUNTIFS(FILTER,A224,WIN,"&lt;&gt;P",WIN,"&lt;&gt;R",WIN,"&lt;&gt;PU",CUSTOM,OFFSET(AF$30,FILT_C,0),BET_TYPE,OFFSET(AD$30,FILT_B,0),SPORT,OFFSET(AC$30,FILT_S,0)),
IF(AND(FILT_D=1,FILT_B&gt;1,FILT_S=1,FILT_T&gt;1,FILT_C&gt;1),COUNTIFS(FILTER,A224,WIN,"&lt;&gt;P",WIN,"&lt;&gt;R",WIN,"&lt;&gt;PU",CUSTOM,OFFSET(AF$30,FILT_C,0),BET_TYPE,OFFSET(AD$30,FILT_B,0),CAPPER,OFFSET(AE$30,FILT_T,0)),
IF(AND(FILT_D=1,FILT_B=1,FILT_S&gt;1,FILT_T&gt;1,FILT_C&gt;1),COUNTIFS(FILTER,A224,WIN,"&lt;&gt;P",WIN,"&lt;&gt;R",WIN,"&lt;&gt;PU",CUSTOM,OFFSET(AF$30,FILT_C,0),SPORT,OFFSET(AC$30,FILT_S,0),CAPPER,OFFSET(AE$30,FILT_T,0)),
IF(AND(FILT_D&gt;1,FILT_B&gt;1,FILT_S&gt;1,FILT_T=1,FILT_C&gt;1),COUNTIFS(FILTER,A224,WIN,"&lt;&gt;P",WIN,"&lt;&gt;R",WIN,"&lt;&gt;PU",CUSTOM,OFFSET(AF$30,FILT_C,0),BET_DATE,"&gt;="&amp;DATE(OFFSET(AG$31,FILT_YS,0),FILT_MS,FILT_DS),BET_DATE,"&lt;="&amp;DATE(OFFSET(AG$31,FILT_YE,0),FILT_ME,FILT_DE),BET_TYPE,OFFSET(AD$30,FILT_B,0),SPORT,OFFSET(AC$30,FILT_S,0)),
IF(AND(FILT_D=1,FILT_B&gt;1,FILT_S&gt;1,FILT_T&gt;1,FILT_C&gt;1),COUNTIFS(FILTER,A224,WIN,"&lt;&gt;P",WIN,"&lt;&gt;R",WIN,"&lt;&gt;PU",CUSTOM,OFFSET(AF$30,FILT_C,0),BET_TYPE,OFFSET(AD$30,FILT_B,0),SPORT,OFFSET(AC$30,FILT_S,0),CAPPER,OFFSET(AE$30,FILT_T,0)),
IF(AND(FILT_D&gt;1,FILT_B=1,FILT_S&gt;1,FILT_T&gt;1,FILT_C&gt;1),COUNTIFS(FILTER,A224,WIN,"&lt;&gt;P",WIN,"&lt;&gt;R",WIN,"&lt;&gt;PU",CUSTOM,OFFSET(AF$30,FILT_C,0),BET_DATE,"&gt;="&amp;DATE(OFFSET(AG$31,FILT_YS,0),FILT_MS,FILT_DS),BET_DATE,"&lt;="&amp;DATE(OFFSET(AG$31,FILT_YE,0),FILT_ME,FILT_DE),SPORT,OFFSET(AC$30,FILT_S,0),CAPPER,OFFSET(AE$30,FILT_T,0)),
IF(AND(FILT_D&gt;1,FILT_B&gt;1,FILT_S=1,FILT_T&gt;1,FILT_C&gt;1),COUNTIFS(FILTER,A224,WIN,"&lt;&gt;P",WIN,"&lt;&gt;R",WIN,"&lt;&gt;PU",CUSTOM,OFFSET(AF$30,FILT_C,0),BET_DATE,"&gt;="&amp;DATE(OFFSET(AG$31,FILT_YS,0),FILT_MS,FILT_DS),BET_DATE,"&lt;="&amp;DATE(OFFSET(AG$31,FILT_YE,0),FILT_ME,FILT_DE),BET_TYPE,OFFSET(AD$30,FILT_B,0),CAPPER,OFFSET(AE$30,FILT_T,0)),
IF(AND(FILT_D&gt;1,FILT_B&gt;1,FILT_S&gt;1,FILT_T&gt;1,FILT_C&gt;1),COUNTIFS(FILTER,A224,WIN,"&lt;&gt;P",WIN,"&lt;&gt;R",WIN,"&lt;&gt;PU",CUSTOM,OFFSET(AF$30,FILT_C,0),BET_DATE,"&gt;="&amp;DATE(OFFSET(AG$31,FILT_YS,0),FILT_MS,FILT_DS),BET_DATE,"&lt;="&amp;DATE(OFFSET(AG$31,FILT_YE,0),FILT_ME,FILT_DE),BET_TYPE,OFFSET(AD$30,FILT_B,0),SPORT,OFFSET(AC$30,FILT_S,0),CAPPER,OFFSET(AE$30,FILT_T,0)),
"")))))))))))))))))))))))))))))))),
"")</f>
        <v/>
      </c>
      <c r="G224" s="145" t="str">
        <f t="shared" ca="1" si="48"/>
        <v/>
      </c>
      <c r="H224" s="214"/>
      <c r="I224" s="44"/>
      <c r="K224" s="209" t="str">
        <f>IF(AND(Settings!C198&lt;&gt;"",Settings!C198&lt;&gt;"--"),Settings!C198,"")</f>
        <v/>
      </c>
      <c r="L224" s="210"/>
      <c r="M224" s="243" t="str">
        <f t="shared" ref="M224:M287" ca="1" si="53">IF(K224&lt;&gt;"",
IF(AND(FILT_D=1,FILT_M_B=1,FILT_M_S=1,FILT_M_T=1,FILT_M_C=1),SUMIFS(AT_RISK,AGENCY,K224,WIN,"&lt;&gt;P"),
IF(AND(FILT_D&gt;1,FILT_M_B=1,FILT_M_S=1,FILT_M_T=1,FILT_M_C=1),SUMIFS(AT_RISK,AGENCY,K224,WIN,"&lt;&gt;P",BET_DATE,"&gt;="&amp;DATE(OFFSET(AG$31,FILT_YS,0),FILT_MS,FILT_DS),BET_DATE,"&lt;="&amp;DATE(OFFSET(AG$31,FILT_YE,0),FILT_ME,FILT_DE)),
IF(AND(FILT_D=1,FILT_M_B&gt;1,FILT_M_S=1,FILT_M_T=1,FILT_M_C=1),SUMIFS(AT_RISK,AGENCY,K224,WIN,"&lt;&gt;P",BET_TYPE,OFFSET(AD$30,FILT_M_B,0)),
IF(AND(FILT_D=1,FILT_M_B=1,FILT_M_S&gt;1,FILT_M_T=1,FILT_M_C=1),SUMIFS(AT_RISK,AGENCY,K224,WIN,"&lt;&gt;P",SPORT,OFFSET(AC$30,FILT_M_S,0)),
IF(AND(FILT_D=1,FILT_M_B=1,FILT_M_S=1,FILT_M_T&gt;1,FILT_M_C=1),SUMIFS(AT_RISK,AGENCY,K224,WIN,"&lt;&gt;P",CAPPER,OFFSET(AE$30,FILT_M_T,0)),
IF(AND(FILT_D&gt;1,FILT_M_B&gt;1,FILT_M_S=1,FILT_M_T=1,FILT_M_C=1),SUMIFS(AT_RISK,AGENCY,K224,WIN,"&lt;&gt;P",BET_DATE,"&gt;="&amp;DATE(OFFSET(AG$31,FILT_YS,0),FILT_MS,FILT_DS),BET_DATE,"&lt;="&amp;DATE(OFFSET(AG$31,FILT_YE,0),FILT_ME,FILT_DE),BET_TYPE,OFFSET(AD$30,FILT_M_B,0)),
IF(AND(FILT_D&gt;1,FILT_M_B=1,FILT_M_S&gt;1,FILT_M_T=1,FILT_M_C=1),SUMIFS(AT_RISK,AGENCY,K224,WIN,"&lt;&gt;P",BET_DATE,"&gt;="&amp;DATE(OFFSET(AG$31,FILT_YS,0),FILT_MS,FILT_DS),BET_DATE,"&lt;="&amp;DATE(OFFSET(AG$31,FILT_YE,0),FILT_ME,FILT_DE),SPORT,OFFSET(AC$30,FILT_M_S,0)),
IF(AND(FILT_D&gt;1,FILT_M_B=1,FILT_M_S=1,FILT_M_T&gt;1,FILT_M_C=1),SUMIFS(AT_RISK,AGENCY,K224,WIN,"&lt;&gt;P",BET_DATE,"&gt;="&amp;DATE(OFFSET(AG$31,FILT_YS,0),FILT_MS,FILT_DS),BET_DATE,"&lt;="&amp;DATE(OFFSET(AG$31,FILT_YE,0),FILT_ME,FILT_DE),CAPPER,OFFSET(AE$30,FILT_M_T,0)),
IF(AND(FILT_D=1,FILT_M_B&gt;1,FILT_M_S&gt;1,FILT_M_T=1,FILT_M_C=1),SUMIFS(AT_RISK,AGENCY,K224,WIN,"&lt;&gt;P",BET_TYPE,OFFSET(AD$30,FILT_M_B,0),SPORT,OFFSET(AC$30,FILT_M_S,0)),
IF(AND(FILT_D=1,FILT_M_B&gt;1,FILT_M_S=1,FILT_M_T&gt;1,FILT_M_C=1),SUMIFS(AT_RISK,AGENCY,K224,WIN,"&lt;&gt;P",BET_TYPE,OFFSET(AD$30,FILT_M_B,0),CAPPER,OFFSET(AE$30,FILT_M_T,0)),
IF(AND(FILT_D=1,FILT_M_B=1,FILT_M_S&gt;1,FILT_M_T&gt;1,FILT_M_C=1),SUMIFS(AT_RISK,AGENCY,K224,WIN,"&lt;&gt;P",SPORT,OFFSET(AC$30,FILT_M_S,0),CAPPER,OFFSET(AE$30,FILT_M_T,0)),
IF(AND(FILT_D&gt;1,FILT_M_B&gt;1,FILT_M_S&gt;1,FILT_M_T=1,FILT_M_C=1),SUMIFS(AT_RISK,AGENCY,K224,WIN,"&lt;&gt;P",BET_DATE,"&gt;="&amp;DATE(OFFSET(AG$31,FILT_YS,0),FILT_MS,FILT_DS),BET_DATE,"&lt;="&amp;DATE(OFFSET(AG$31,FILT_YE,0),FILT_ME,FILT_DE),BET_TYPE,OFFSET(AD$30,FILT_M_B,0),SPORT,OFFSET(AC$30,FILT_M_S,0)),
IF(AND(FILT_D=1,FILT_M_B&gt;1,FILT_M_S&gt;1,FILT_M_T&gt;1,FILT_M_C=1),SUMIFS(AT_RISK,AGENCY,K224,WIN,"&lt;&gt;P",BET_TYPE,OFFSET(AD$30,FILT_M_B,0),SPORT,OFFSET(AC$30,FILT_M_S,0),CAPPER,OFFSET(AE$30,FILT_M_T,0)),
IF(AND(FILT_D&gt;1,FILT_M_B=1,FILT_M_S&gt;1,FILT_M_T&gt;1,FILT_M_C=1),SUMIFS(AT_RISK,AGENCY,K224,WIN,"&lt;&gt;P",BET_DATE,"&gt;="&amp;DATE(OFFSET(AG$31,FILT_YS,0),FILT_MS,FILT_DS),BET_DATE,"&lt;="&amp;DATE(OFFSET(AG$31,FILT_YE,0),FILT_ME,FILT_DE),SPORT,OFFSET(AC$30,FILT_M_S,0),CAPPER,OFFSET(AE$30,FILT_M_T,0)),
IF(AND(FILT_D&gt;1,FILT_M_B&gt;1,FILT_M_S=1,FILT_M_T&gt;1,FILT_M_C=1),SUMIFS(AT_RISK,AGENCY,K224,WIN,"&lt;&gt;P",BET_DATE,"&gt;="&amp;DATE(OFFSET(AG$31,FILT_YS,0),FILT_MS,FILT_DS),BET_DATE,"&lt;="&amp;DATE(OFFSET(AG$31,FILT_YE,0),FILT_ME,FILT_DE),BET_TYPE,OFFSET(AD$30,FILT_M_B,0),CAPPER,OFFSET(AE$30,FILT_M_T,0)),
IF(AND(FILT_D&gt;1,FILT_M_B&gt;1,FILT_M_S&gt;1,FILT_M_T&gt;1,FILT_M_C=1),SUMIFS(AT_RISK,AGENCY,K224,WIN,"&lt;&gt;P",BET_DATE,"&gt;="&amp;DATE(OFFSET(AG$31,FILT_YS,0),FILT_MS,FILT_DS),BET_DATE,"&lt;="&amp;DATE(OFFSET(AG$31,FILT_YE,0),FILT_ME,FILT_DE),BET_TYPE,OFFSET(AD$30,FILT_M_B,0),SPORT,OFFSET(AC$30,FILT_M_S,0),CAPPER,OFFSET(AE$30,FILT_M_T,0)),
IF(AND(FILT_D=1,FILT_M_B=1,FILT_M_S=1,FILT_M_T=1,FILT_M_C&gt;1),SUMIFS(AT_RISK,AGENCY,K224,WIN,"&lt;&gt;P",CUSTOM,OFFSET(AF$30,FILT_M_C,0)),
IF(AND(FILT_D&gt;1,FILT_M_B=1,FILT_M_S=1,FILT_M_T=1,FILT_M_C&gt;1),SUMIFS(AT_RISK,AGENCY,K224,WIN,"&lt;&gt;P",CUSTOM,OFFSET(AF$30,FILT_M_C,0),BET_DATE,"&gt;="&amp;DATE(OFFSET(AG$31,FILT_YS,0),FILT_MS,FILT_DS),BET_DATE,"&lt;="&amp;DATE(OFFSET(AG$31,FILT_YE,0),FILT_ME,FILT_DE)),
IF(AND(FILT_D=1,FILT_M_B&gt;1,FILT_M_S=1,FILT_M_T=1,FILT_M_C&gt;1),SUMIFS(AT_RISK,AGENCY,K224,WIN,"&lt;&gt;P",CUSTOM,OFFSET(AF$30,FILT_M_C,0),BET_TYPE,OFFSET(AD$30,FILT_M_B,0)),
IF(AND(FILT_D=1,FILT_M_B=1,FILT_M_S&gt;1,FILT_M_T=1,FILT_M_C&gt;1),SUMIFS(AT_RISK,AGENCY,K224,WIN,"&lt;&gt;P",CUSTOM,OFFSET(AF$30,FILT_M_C,0),SPORT,OFFSET(AC$30,FILT_M_S,0)),
IF(AND(FILT_D=1,FILT_M_B=1,FILT_M_S=1,FILT_M_T&gt;1,FILT_M_C&gt;1),SUMIFS(AT_RISK,AGENCY,K224,WIN,"&lt;&gt;P",CUSTOM,OFFSET(AF$30,FILT_M_C,0),CAPPER,OFFSET(AE$30,FILT_M_T,0)),
IF(AND(FILT_D&gt;1,FILT_M_B&gt;1,FILT_M_S=1,FILT_M_T=1,FILT_M_C&gt;1),SUMIFS(AT_RISK,AGENCY,K224,WIN,"&lt;&gt;P",CUSTOM,OFFSET(AF$30,FILT_M_C,0),BET_DATE,"&gt;="&amp;DATE(OFFSET(AG$31,FILT_YS,0),FILT_MS,FILT_DS),BET_DATE,"&lt;="&amp;DATE(OFFSET(AG$31,FILT_YE,0),FILT_ME,FILT_DE),BET_TYPE,OFFSET(AD$30,FILT_M_B,0)),
IF(AND(FILT_D&gt;1,FILT_M_B=1,FILT_M_S&gt;1,FILT_M_T=1,FILT_M_C&gt;1),SUMIFS(AT_RISK,AGENCY,K224,WIN,"&lt;&gt;P",CUSTOM,OFFSET(AF$30,FILT_M_C,0),BET_DATE,"&gt;="&amp;DATE(OFFSET(AG$31,FILT_YS,0),FILT_MS,FILT_DS),BET_DATE,"&lt;="&amp;DATE(OFFSET(AG$31,FILT_YE,0),FILT_ME,FILT_DE),SPORT,OFFSET(AC$30,FILT_M_S,0)),
IF(AND(FILT_D&gt;1,FILT_M_B=1,FILT_M_S=1,FILT_M_T&gt;1,FILT_M_C&gt;1),SUMIFS(AT_RISK,AGENCY,K224,WIN,"&lt;&gt;P",CUSTOM,OFFSET(AF$30,FILT_M_C,0),BET_DATE,"&gt;="&amp;DATE(OFFSET(AG$31,FILT_YS,0),FILT_MS,FILT_DS),BET_DATE,"&lt;="&amp;DATE(OFFSET(AG$31,FILT_YE,0),FILT_ME,FILT_DE),CAPPER,OFFSET(AE$30,FILT_M_T,0)),
IF(AND(FILT_D=1,FILT_M_B&gt;1,FILT_M_S&gt;1,FILT_M_T=1,FILT_M_C&gt;1),SUMIFS(AT_RISK,AGENCY,K224,WIN,"&lt;&gt;P",CUSTOM,OFFSET(AF$30,FILT_M_C,0),BET_TYPE,OFFSET(AD$30,FILT_M_B,0),SPORT,OFFSET(AC$30,FILT_M_S,0)),
IF(AND(FILT_D=1,FILT_M_B&gt;1,FILT_M_S=1,FILT_M_T&gt;1,FILT_M_C&gt;1),SUMIFS(AT_RISK,AGENCY,K224,WIN,"&lt;&gt;P",CUSTOM,OFFSET(AF$30,FILT_M_C,0),BET_TYPE,OFFSET(AD$30,FILT_M_B,0),CAPPER,OFFSET(AE$30,FILT_M_T,0)),
IF(AND(FILT_D=1,FILT_M_B=1,FILT_M_S&gt;1,FILT_M_T&gt;1,FILT_M_C&gt;1),SUMIFS(AT_RISK,AGENCY,K224,WIN,"&lt;&gt;P",CUSTOM,OFFSET(AF$30,FILT_M_C,0),SPORT,OFFSET(AC$30,FILT_M_S,0),CAPPER,OFFSET(AE$30,FILT_M_T,0)),
IF(AND(FILT_D&gt;1,FILT_M_B&gt;1,FILT_M_S&gt;1,FILT_M_T=1,FILT_M_C&gt;1),SUMIFS(AT_RISK,AGENCY,K224,WIN,"&lt;&gt;P",CUSTOM,OFFSET(AF$30,FILT_M_C,0),BET_DATE,"&gt;="&amp;DATE(OFFSET(AG$31,FILT_YS,0),FILT_MS,FILT_DS),BET_DATE,"&lt;="&amp;DATE(OFFSET(AG$31,FILT_YE,0),FILT_ME,FILT_DE),BET_TYPE,OFFSET(AD$30,FILT_M_B,0),SPORT,OFFSET(AC$30,FILT_M_S,0)),
IF(AND(FILT_D=1,FILT_M_B&gt;1,FILT_M_S&gt;1,FILT_M_T&gt;1,FILT_M_C&gt;1),SUMIFS(AT_RISK,AGENCY,K224,WIN,"&lt;&gt;P",CUSTOM,OFFSET(AF$30,FILT_M_C,0),BET_TYPE,OFFSET(AD$30,FILT_M_B,0),SPORT,OFFSET(AC$30,FILT_M_S,0),CAPPER,OFFSET(AE$30,FILT_M_T,0)),
IF(AND(FILT_D&gt;1,FILT_M_B=1,FILT_M_S&gt;1,FILT_M_T&gt;1,FILT_M_C&gt;1),SUMIFS(AT_RISK,AGENCY,K224,WIN,"&lt;&gt;P",CUSTOM,OFFSET(AF$30,FILT_M_C,0),BET_DATE,"&gt;="&amp;DATE(OFFSET(AG$31,FILT_YS,0),FILT_MS,FILT_DS),BET_DATE,"&lt;="&amp;DATE(OFFSET(AG$31,FILT_YE,0),FILT_ME,FILT_DE),SPORT,OFFSET(AC$30,FILT_M_S,0),CAPPER,OFFSET(AE$30,FILT_M_T,0)),
IF(AND(FILT_D&gt;1,FILT_M_B&gt;1,FILT_M_S=1,FILT_M_T&gt;1,FILT_M_C&gt;1),SUMIFS(AT_RISK,AGENCY,K224,WIN,"&lt;&gt;P",CUSTOM,OFFSET(AF$30,FILT_M_C,0),BET_DATE,"&gt;="&amp;DATE(OFFSET(AG$31,FILT_YS,0),FILT_MS,FILT_DS),BET_DATE,"&lt;="&amp;DATE(OFFSET(AG$31,FILT_YE,0),FILT_ME,FILT_DE),BET_TYPE,OFFSET(AD$30,FILT_M_B,0),CAPPER,OFFSET(AE$30,FILT_M_T,0)),
IF(AND(FILT_D&gt;1,FILT_M_B&gt;1,FILT_M_S&gt;1,FILT_M_T&gt;1,FILT_M_C&gt;1),SUMIFS(AT_RISK,AGENCY,K224,WIN,"&lt;&gt;P",CUSTOM,OFFSET(AF$30,FILT_M_C,0),BET_DATE,"&gt;="&amp;DATE(OFFSET(AG$31,FILT_YS,0),FILT_MS,FILT_DS),BET_DATE,"&lt;="&amp;DATE(OFFSET(AG$31,FILT_YE,0),FILT_ME,FILT_DE),BET_TYPE,OFFSET(AD$30,FILT_M_B,0),SPORT,OFFSET(AC$30,FILT_M_S,0),CAPPER,OFFSET(AE$30,FILT_M_T,0)),
"")))))))))))))))))))))))))))))))),
"")</f>
        <v/>
      </c>
      <c r="N224" s="244" t="str">
        <f t="shared" ref="N224:N287" ca="1" si="54">IF(K224&lt;&gt;"",
IF(AND(FILT_D=1,FILT_M_B=1,FILT_M_S=1,FILT_M_T=1,FILT_M_C=1),SUMIFS(PROFIT,AGENCY,K224,WIN,"&lt;&gt;P"),
IF(AND(FILT_D&gt;1,FILT_M_B=1,FILT_M_S=1,FILT_M_T=1,FILT_M_C=1),SUMIFS(PROFIT,AGENCY,K224,WIN,"&lt;&gt;P",BET_DATE,"&gt;="&amp;DATE(OFFSET(AG$31,FILT_YS,0),FILT_MS,FILT_DS),BET_DATE,"&lt;="&amp;DATE(OFFSET(AG$31,FILT_YE,0),FILT_ME,FILT_DE)),
IF(AND(FILT_D=1,FILT_M_B&gt;1,FILT_M_S=1,FILT_M_T=1,FILT_M_C=1),SUMIFS(PROFIT,AGENCY,K224,WIN,"&lt;&gt;P",BET_TYPE,OFFSET(AD$30,FILT_M_B,0)),
IF(AND(FILT_D=1,FILT_M_B=1,FILT_M_S&gt;1,FILT_M_T=1,FILT_M_C=1),SUMIFS(PROFIT,AGENCY,K224,WIN,"&lt;&gt;P",SPORT,OFFSET(AC$30,FILT_M_S,0)),
IF(AND(FILT_D=1,FILT_M_B=1,FILT_M_S=1,FILT_M_T&gt;1,FILT_M_C=1),SUMIFS(PROFIT,AGENCY,K224,WIN,"&lt;&gt;P",CAPPER,OFFSET(AE$30,FILT_M_T,0)),
IF(AND(FILT_D&gt;1,FILT_M_B&gt;1,FILT_M_S=1,FILT_M_T=1,FILT_M_C=1),SUMIFS(PROFIT,AGENCY,K224,WIN,"&lt;&gt;P",BET_DATE,"&gt;="&amp;DATE(OFFSET(AG$31,FILT_YS,0),FILT_MS,FILT_DS),BET_DATE,"&lt;="&amp;DATE(OFFSET(AG$31,FILT_YE,0),FILT_ME,FILT_DE),BET_TYPE,OFFSET(AD$30,FILT_M_B,0)),
IF(AND(FILT_D&gt;1,FILT_M_B=1,FILT_M_S&gt;1,FILT_M_T=1,FILT_M_C=1),SUMIFS(PROFIT,AGENCY,K224,WIN,"&lt;&gt;P",BET_DATE,"&gt;="&amp;DATE(OFFSET(AG$31,FILT_YS,0),FILT_MS,FILT_DS),BET_DATE,"&lt;="&amp;DATE(OFFSET(AG$31,FILT_YE,0),FILT_ME,FILT_DE),SPORT,OFFSET(AC$30,FILT_M_S,0)),
IF(AND(FILT_D&gt;1,FILT_M_B=1,FILT_M_S=1,FILT_M_T&gt;1,FILT_M_C=1),SUMIFS(PROFIT,AGENCY,K224,WIN,"&lt;&gt;P",BET_DATE,"&gt;="&amp;DATE(OFFSET(AG$31,FILT_YS,0),FILT_MS,FILT_DS),BET_DATE,"&lt;="&amp;DATE(OFFSET(AG$31,FILT_YE,0),FILT_ME,FILT_DE),CAPPER,OFFSET(AE$30,FILT_M_T,0)),
IF(AND(FILT_D=1,FILT_M_B&gt;1,FILT_M_S&gt;1,FILT_M_T=1,FILT_M_C=1),SUMIFS(PROFIT,AGENCY,K224,WIN,"&lt;&gt;P",BET_TYPE,OFFSET(AD$30,FILT_M_B,0),SPORT,OFFSET(AC$30,FILT_M_S,0)),
IF(AND(FILT_D=1,FILT_M_B&gt;1,FILT_M_S=1,FILT_M_T&gt;1,FILT_M_C=1),SUMIFS(PROFIT,AGENCY,K224,WIN,"&lt;&gt;P",BET_TYPE,OFFSET(AD$30,FILT_M_B,0),CAPPER,OFFSET(AE$30,FILT_M_T,0)),
IF(AND(FILT_D=1,FILT_M_B=1,FILT_M_S&gt;1,FILT_M_T&gt;1,FILT_M_C=1),SUMIFS(PROFIT,AGENCY,K224,WIN,"&lt;&gt;P",SPORT,OFFSET(AC$30,FILT_M_S,0),CAPPER,OFFSET(AE$30,FILT_M_T,0)),
IF(AND(FILT_D&gt;1,FILT_M_B&gt;1,FILT_M_S&gt;1,FILT_M_T=1,FILT_M_C=1),SUMIFS(PROFIT,AGENCY,K224,WIN,"&lt;&gt;P",BET_DATE,"&gt;="&amp;DATE(OFFSET(AG$31,FILT_YS,0),FILT_MS,FILT_DS),BET_DATE,"&lt;="&amp;DATE(OFFSET(AG$31,FILT_YE,0),FILT_ME,FILT_DE),BET_TYPE,OFFSET(AD$30,FILT_M_B,0),SPORT,OFFSET(AC$30,FILT_M_S,0)),
IF(AND(FILT_D=1,FILT_M_B&gt;1,FILT_M_S&gt;1,FILT_M_T&gt;1,FILT_M_C=1),SUMIFS(PROFIT,AGENCY,K224,WIN,"&lt;&gt;P",BET_TYPE,OFFSET(AD$30,FILT_M_B,0),SPORT,OFFSET(AC$30,FILT_M_S,0),CAPPER,OFFSET(AE$30,FILT_M_T,0)),
IF(AND(FILT_D&gt;1,FILT_M_B=1,FILT_M_S&gt;1,FILT_M_T&gt;1,FILT_M_C=1),SUMIFS(PROFIT,AGENCY,K224,WIN,"&lt;&gt;P",BET_DATE,"&gt;="&amp;DATE(OFFSET(AG$31,FILT_YS,0),FILT_MS,FILT_DS),BET_DATE,"&lt;="&amp;DATE(OFFSET(AG$31,FILT_YE,0),FILT_ME,FILT_DE),SPORT,OFFSET(AC$30,FILT_M_S,0),CAPPER,OFFSET(AE$30,FILT_M_T,0)),
IF(AND(FILT_D&gt;1,FILT_M_B&gt;1,FILT_M_S=1,FILT_M_T&gt;1,FILT_M_C=1),SUMIFS(PROFIT,AGENCY,K224,WIN,"&lt;&gt;P",BET_DATE,"&gt;="&amp;DATE(OFFSET(AG$31,FILT_YS,0),FILT_MS,FILT_DS),BET_DATE,"&lt;="&amp;DATE(OFFSET(AG$31,FILT_YE,0),FILT_ME,FILT_DE),BET_TYPE,OFFSET(AD$30,FILT_M_B,0),CAPPER,OFFSET(AE$30,FILT_M_T,0)),
IF(AND(FILT_D&gt;1,FILT_M_B&gt;1,FILT_M_S&gt;1,FILT_M_T&gt;1,FILT_M_C=1),SUMIFS(PROFIT,AGENCY,K224,WIN,"&lt;&gt;P",BET_DATE,"&gt;="&amp;DATE(OFFSET(AG$31,FILT_YS,0),FILT_MS,FILT_DS),BET_DATE,"&lt;="&amp;DATE(OFFSET(AG$31,FILT_YE,0),FILT_ME,FILT_DE),BET_TYPE,OFFSET(AD$30,FILT_M_B,0),SPORT,OFFSET(AC$30,FILT_M_S,0),CAPPER,OFFSET(AE$30,FILT_M_T,0)),
IF(AND(FILT_D=1,FILT_M_B=1,FILT_M_S=1,FILT_M_T=1,FILT_M_C&gt;1),SUMIFS(PROFIT,AGENCY,K224,WIN,"&lt;&gt;P",CUSTOM,OFFSET(AF$30,FILT_M_C,0)),
IF(AND(FILT_D&gt;1,FILT_M_B=1,FILT_M_S=1,FILT_M_T=1,FILT_M_C&gt;1),SUMIFS(PROFIT,AGENCY,K224,WIN,"&lt;&gt;P",CUSTOM,OFFSET(AF$30,FILT_M_C,0),BET_DATE,"&gt;="&amp;DATE(OFFSET(AG$31,FILT_YS,0),FILT_MS,FILT_DS),BET_DATE,"&lt;="&amp;DATE(OFFSET(AG$31,FILT_YE,0),FILT_ME,FILT_DE)),
IF(AND(FILT_D=1,FILT_M_B&gt;1,FILT_M_S=1,FILT_M_T=1,FILT_M_C&gt;1),SUMIFS(PROFIT,AGENCY,K224,WIN,"&lt;&gt;P",CUSTOM,OFFSET(AF$30,FILT_M_C,0),BET_TYPE,OFFSET(AD$30,FILT_M_B,0)),
IF(AND(FILT_D=1,FILT_M_B=1,FILT_M_S&gt;1,FILT_M_T=1,FILT_M_C&gt;1),SUMIFS(PROFIT,AGENCY,K224,WIN,"&lt;&gt;P",CUSTOM,OFFSET(AF$30,FILT_M_C,0),SPORT,OFFSET(AC$30,FILT_M_S,0)),
IF(AND(FILT_D=1,FILT_M_B=1,FILT_M_S=1,FILT_M_T&gt;1,FILT_M_C&gt;1),SUMIFS(PROFIT,AGENCY,K224,WIN,"&lt;&gt;P",CUSTOM,OFFSET(AF$30,FILT_M_C,0),CAPPER,OFFSET(AE$30,FILT_M_T,0)),
IF(AND(FILT_D&gt;1,FILT_M_B&gt;1,FILT_M_S=1,FILT_M_T=1,FILT_M_C&gt;1),SUMIFS(PROFIT,AGENCY,K224,WIN,"&lt;&gt;P",CUSTOM,OFFSET(AF$30,FILT_M_C,0),BET_DATE,"&gt;="&amp;DATE(OFFSET(AG$31,FILT_YS,0),FILT_MS,FILT_DS),BET_DATE,"&lt;="&amp;DATE(OFFSET(AG$31,FILT_YE,0),FILT_ME,FILT_DE),BET_TYPE,OFFSET(AD$30,FILT_M_B,0)),
IF(AND(FILT_D&gt;1,FILT_M_B=1,FILT_M_S&gt;1,FILT_M_T=1,FILT_M_C&gt;1),SUMIFS(PROFIT,AGENCY,K224,WIN,"&lt;&gt;P",CUSTOM,OFFSET(AF$30,FILT_M_C,0),BET_DATE,"&gt;="&amp;DATE(OFFSET(AG$31,FILT_YS,0),FILT_MS,FILT_DS),BET_DATE,"&lt;="&amp;DATE(OFFSET(AG$31,FILT_YE,0),FILT_ME,FILT_DE),SPORT,OFFSET(AC$30,FILT_M_S,0)),
IF(AND(FILT_D&gt;1,FILT_M_B=1,FILT_M_S=1,FILT_M_T&gt;1,FILT_M_C&gt;1),SUMIFS(PROFIT,AGENCY,K224,WIN,"&lt;&gt;P",CUSTOM,OFFSET(AF$30,FILT_M_C,0),BET_DATE,"&gt;="&amp;DATE(OFFSET(AG$31,FILT_YS,0),FILT_MS,FILT_DS),BET_DATE,"&lt;="&amp;DATE(OFFSET(AG$31,FILT_YE,0),FILT_ME,FILT_DE),CAPPER,OFFSET(AE$30,FILT_M_T,0)),
IF(AND(FILT_D=1,FILT_M_B&gt;1,FILT_M_S&gt;1,FILT_M_T=1,FILT_M_C&gt;1),SUMIFS(PROFIT,AGENCY,K224,WIN,"&lt;&gt;P",CUSTOM,OFFSET(AF$30,FILT_M_C,0),BET_TYPE,OFFSET(AD$30,FILT_M_B,0),SPORT,OFFSET(AC$30,FILT_M_S,0)),
IF(AND(FILT_D=1,FILT_M_B&gt;1,FILT_M_S=1,FILT_M_T&gt;1,FILT_M_C&gt;1),SUMIFS(PROFIT,AGENCY,K224,WIN,"&lt;&gt;P",CUSTOM,OFFSET(AF$30,FILT_M_C,0),BET_TYPE,OFFSET(AD$30,FILT_M_B,0),CAPPER,OFFSET(AE$30,FILT_M_T,0)),
IF(AND(FILT_D=1,FILT_M_B=1,FILT_M_S&gt;1,FILT_M_T&gt;1,FILT_M_C&gt;1),SUMIFS(PROFIT,AGENCY,K224,WIN,"&lt;&gt;P",CUSTOM,OFFSET(AF$30,FILT_M_C,0),SPORT,OFFSET(AC$30,FILT_M_S,0),CAPPER,OFFSET(AE$30,FILT_M_T,0)),
IF(AND(FILT_D&gt;1,FILT_M_B&gt;1,FILT_M_S&gt;1,FILT_M_T=1,FILT_M_C&gt;1),SUMIFS(PROFIT,AGENCY,K224,WIN,"&lt;&gt;P",CUSTOM,OFFSET(AF$30,FILT_M_C,0),BET_DATE,"&gt;="&amp;DATE(OFFSET(AG$31,FILT_YS,0),FILT_MS,FILT_DS),BET_DATE,"&lt;="&amp;DATE(OFFSET(AG$31,FILT_YE,0),FILT_ME,FILT_DE),BET_TYPE,OFFSET(AD$30,FILT_M_B,0),SPORT,OFFSET(AC$30,FILT_M_S,0)),
IF(AND(FILT_D=1,FILT_M_B&gt;1,FILT_M_S&gt;1,FILT_M_T&gt;1,FILT_M_C&gt;1),SUMIFS(PROFIT,AGENCY,K224,WIN,"&lt;&gt;P",CUSTOM,OFFSET(AF$30,FILT_M_C,0),BET_TYPE,OFFSET(AD$30,FILT_M_B,0),SPORT,OFFSET(AC$30,FILT_M_S,0),CAPPER,OFFSET(AE$30,FILT_M_T,0)),
IF(AND(FILT_D&gt;1,FILT_M_B=1,FILT_M_S&gt;1,FILT_M_T&gt;1,FILT_M_C&gt;1),SUMIFS(PROFIT,AGENCY,K224,WIN,"&lt;&gt;P",CUSTOM,OFFSET(AF$30,FILT_M_C,0),BET_DATE,"&gt;="&amp;DATE(OFFSET(AG$31,FILT_YS,0),FILT_MS,FILT_DS),BET_DATE,"&lt;="&amp;DATE(OFFSET(AG$31,FILT_YE,0),FILT_ME,FILT_DE),SPORT,OFFSET(AC$30,FILT_M_S,0),CAPPER,OFFSET(AE$30,FILT_M_T,0)),
IF(AND(FILT_D&gt;1,FILT_M_B&gt;1,FILT_M_S=1,FILT_M_T&gt;1,FILT_M_C&gt;1),SUMIFS(PROFIT,AGENCY,K224,WIN,"&lt;&gt;P",CUSTOM,OFFSET(AF$30,FILT_M_C,0),BET_DATE,"&gt;="&amp;DATE(OFFSET(AG$31,FILT_YS,0),FILT_MS,FILT_DS),BET_DATE,"&lt;="&amp;DATE(OFFSET(AG$31,FILT_YE,0),FILT_ME,FILT_DE),BET_TYPE,OFFSET(AD$30,FILT_M_B,0),CAPPER,OFFSET(AE$30,FILT_M_T,0)),
IF(AND(FILT_D&gt;1,FILT_M_B&gt;1,FILT_M_S&gt;1,FILT_M_T&gt;1,FILT_M_C&gt;1),SUMIFS(PROFIT,AGENCY,K224,WIN,"&lt;&gt;P",CUSTOM,OFFSET(AF$30,FILT_M_C,0),BET_DATE,"&gt;="&amp;DATE(OFFSET(AG$31,FILT_YS,0),FILT_MS,FILT_DS),BET_DATE,"&lt;="&amp;DATE(OFFSET(AG$31,FILT_YE,0),FILT_ME,FILT_DE),BET_TYPE,OFFSET(AD$30,FILT_M_B,0),SPORT,OFFSET(AC$30,FILT_M_S,0),CAPPER,OFFSET(AE$30,FILT_M_T,0)),
"")))))))))))))))))))))))))))))))),
"")</f>
        <v/>
      </c>
      <c r="O224" s="143" t="str">
        <f t="shared" ref="O224:O287" ca="1" si="55">IF(AND(M224&lt;&gt;"",M224&gt;0),N224/M224,"")</f>
        <v/>
      </c>
      <c r="P224" s="243" t="str">
        <f t="shared" ref="P224:P287" ca="1" si="56">IF(K224&lt;&gt;"",
IF(FILT_D&gt;1,N224+SUMIFS(CREDIT_AMOUNT,CREDIT_AGENCY,K224,CREDIT_DATE,"&gt;="&amp;DATE(OFFSET(AG$31,FILT_YS,0),FILT_MS,FILT_DS),CREDIT_DATE,"&lt;="&amp;DATE(OFFSET(AG$31,FILT_YE,0),FILT_ME,FILT_DE)),N224+SUMIFS(CREDIT_AMOUNT,CREDIT_AGENCY,K224)
),"")</f>
        <v/>
      </c>
      <c r="Q224" s="144" t="str">
        <f t="shared" ref="Q224:Q287" ca="1" si="57">IF(K224&lt;&gt;"",
IF(AND(FILT_D=1,FILT_M_B=1,FILT_M_S=1,FILT_M_T=1,FILT_M_C=1),COUNTIFS(AGENCY,K224,WIN,"Y"),
IF(AND(FILT_D&gt;1,FILT_M_B=1,FILT_M_S=1,FILT_M_T=1,FILT_M_C=1),COUNTIFS(AGENCY,K224,WIN,"Y",BET_DATE,"&gt;="&amp;DATE(OFFSET(AG$31,FILT_YS,0),FILT_MS,FILT_DS),BET_DATE,"&lt;="&amp;DATE(OFFSET(AG$31,FILT_YE,0),FILT_ME,FILT_DE)),
IF(AND(FILT_D=1,FILT_M_B&gt;1,FILT_M_S=1,FILT_M_T=1,FILT_M_C=1),COUNTIFS(AGENCY,K224,WIN,"Y",BET_TYPE,OFFSET(AD$30,FILT_M_B,0)),
IF(AND(FILT_D=1,FILT_M_B=1,FILT_M_S&gt;1,FILT_M_T=1,FILT_M_C=1),COUNTIFS(AGENCY,K224,WIN,"Y",SPORT,OFFSET(AC$30,FILT_M_S,0)),
IF(AND(FILT_D=1,FILT_M_B=1,FILT_M_S=1,FILT_M_T&gt;1,FILT_M_C=1),COUNTIFS(AGENCY,K224,WIN,"Y",CAPPER,OFFSET(AE$30,FILT_M_T,0)),
IF(AND(FILT_D&gt;1,FILT_M_B&gt;1,FILT_M_S=1,FILT_M_T=1,FILT_M_C=1),COUNTIFS(AGENCY,K224,WIN,"Y",BET_DATE,"&gt;="&amp;DATE(OFFSET(AG$31,FILT_YS,0),FILT_MS,FILT_DS),BET_DATE,"&lt;="&amp;DATE(OFFSET(AG$31,FILT_YE,0),FILT_ME,FILT_DE),BET_TYPE,OFFSET(AD$30,FILT_M_B,0)),
IF(AND(FILT_D&gt;1,FILT_M_B=1,FILT_M_S&gt;1,FILT_M_T=1,FILT_M_C=1),COUNTIFS(AGENCY,K224,WIN,"Y",BET_DATE,"&gt;="&amp;DATE(OFFSET(AG$31,FILT_YS,0),FILT_MS,FILT_DS),BET_DATE,"&lt;="&amp;DATE(OFFSET(AG$31,FILT_YE,0),FILT_ME,FILT_DE),SPORT,OFFSET(AC$30,FILT_M_S,0)),
IF(AND(FILT_D&gt;1,FILT_M_B=1,FILT_M_S=1,FILT_M_T&gt;1,FILT_M_C=1),COUNTIFS(AGENCY,K224,WIN,"Y",BET_DATE,"&gt;="&amp;DATE(OFFSET(AG$31,FILT_YS,0),FILT_MS,FILT_DS),BET_DATE,"&lt;="&amp;DATE(OFFSET(AG$31,FILT_YE,0),FILT_ME,FILT_DE),CAPPER,OFFSET(AE$30,FILT_M_T,0)),
IF(AND(FILT_D=1,FILT_M_B&gt;1,FILT_M_S&gt;1,FILT_M_T=1,FILT_M_C=1),COUNTIFS(AGENCY,K224,WIN,"Y",BET_TYPE,OFFSET(AD$30,FILT_M_B,0),SPORT,OFFSET(AC$30,FILT_M_S,0)),
IF(AND(FILT_D=1,FILT_M_B&gt;1,FILT_M_S=1,FILT_M_T&gt;1,FILT_M_C=1),COUNTIFS(AGENCY,K224,WIN,"Y",BET_TYPE,OFFSET(AD$30,FILT_M_B,0),CAPPER,OFFSET(AE$30,FILT_M_T,0)),
IF(AND(FILT_D=1,FILT_M_B=1,FILT_M_S&gt;1,FILT_M_T&gt;1,FILT_M_C=1),COUNTIFS(AGENCY,K224,WIN,"Y",SPORT,OFFSET(AC$30,FILT_M_S,0),CAPPER,OFFSET(AE$30,FILT_M_T,0)),
IF(AND(FILT_D&gt;1,FILT_M_B&gt;1,FILT_M_S&gt;1,FILT_M_T=1,FILT_M_C=1),COUNTIFS(AGENCY,K224,WIN,"Y",BET_DATE,"&gt;="&amp;DATE(OFFSET(AG$31,FILT_YS,0),FILT_MS,FILT_DS),BET_DATE,"&lt;="&amp;DATE(OFFSET(AG$31,FILT_YE,0),FILT_ME,FILT_DE),BET_TYPE,OFFSET(AD$30,FILT_M_B,0),SPORT,OFFSET(AC$30,FILT_M_S,0)),
IF(AND(FILT_D=1,FILT_M_B&gt;1,FILT_M_S&gt;1,FILT_M_T&gt;1,FILT_M_C=1),COUNTIFS(AGENCY,K224,WIN,"Y",BET_TYPE,OFFSET(AD$30,FILT_M_B,0),SPORT,OFFSET(AC$30,FILT_M_S,0),CAPPER,OFFSET(AE$30,FILT_M_T,0)),
IF(AND(FILT_D&gt;1,FILT_M_B=1,FILT_M_S&gt;1,FILT_M_T&gt;1,FILT_M_C=1),COUNTIFS(AGENCY,K224,WIN,"Y",BET_DATE,"&gt;="&amp;DATE(OFFSET(AG$31,FILT_YS,0),FILT_MS,FILT_DS),BET_DATE,"&lt;="&amp;DATE(OFFSET(AG$31,FILT_YE,0),FILT_ME,FILT_DE),SPORT,OFFSET(AC$30,FILT_M_S,0),CAPPER,OFFSET(AE$30,FILT_M_T,0)),
IF(AND(FILT_D&gt;1,FILT_M_B&gt;1,FILT_M_S=1,FILT_M_T&gt;1,FILT_M_C=1),COUNTIFS(AGENCY,K224,WIN,"Y",BET_DATE,"&gt;="&amp;DATE(OFFSET(AG$31,FILT_YS,0),FILT_MS,FILT_DS),BET_DATE,"&lt;="&amp;DATE(OFFSET(AG$31,FILT_YE,0),FILT_ME,FILT_DE),BET_TYPE,OFFSET(AD$30,FILT_M_B,0),CAPPER,OFFSET(AE$30,FILT_M_T,0)),
IF(AND(FILT_D&gt;1,FILT_M_B&gt;1,FILT_M_S&gt;1,FILT_M_T&gt;1,FILT_M_C=1),COUNTIFS(AGENCY,K224,WIN,"Y",BET_DATE,"&gt;="&amp;DATE(OFFSET(AG$31,FILT_YS,0),FILT_MS,FILT_DS),BET_DATE,"&lt;="&amp;DATE(OFFSET(AG$31,FILT_YE,0),FILT_ME,FILT_DE),BET_TYPE,OFFSET(AD$30,FILT_M_B,0),SPORT,OFFSET(AC$30,FILT_M_S,0),CAPPER,OFFSET(AE$30,FILT_M_T,0)),
IF(AND(FILT_D=1,FILT_M_B=1,FILT_M_S=1,FILT_M_T=1,FILT_M_C&gt;1),COUNTIFS(AGENCY,K224,WIN,"Y",CUSTOM,OFFSET(AF$30,FILT_M_C,0)),
IF(AND(FILT_D&gt;1,FILT_M_B=1,FILT_M_S=1,FILT_M_T=1,FILT_M_C&gt;1),COUNTIFS(AGENCY,K224,WIN,"Y",CUSTOM,OFFSET(AF$30,FILT_M_C,0),BET_DATE,"&gt;="&amp;DATE(OFFSET(AG$31,FILT_YS,0),FILT_MS,FILT_DS),BET_DATE,"&lt;="&amp;DATE(OFFSET(AG$31,FILT_YE,0),FILT_ME,FILT_DE)),
IF(AND(FILT_D=1,FILT_M_B&gt;1,FILT_M_S=1,FILT_M_T=1,FILT_M_C&gt;1),COUNTIFS(AGENCY,K224,WIN,"Y",CUSTOM,OFFSET(AF$30,FILT_M_C,0),BET_TYPE,OFFSET(AD$30,FILT_M_B,0)),
IF(AND(FILT_D=1,FILT_M_B=1,FILT_M_S&gt;1,FILT_M_T=1,FILT_M_C&gt;1),COUNTIFS(AGENCY,K224,WIN,"Y",CUSTOM,OFFSET(AF$30,FILT_M_C,0),SPORT,OFFSET(AC$30,FILT_M_S,0)),
IF(AND(FILT_D=1,FILT_M_B=1,FILT_M_S=1,FILT_M_T&gt;1,FILT_M_C&gt;1),COUNTIFS(AGENCY,K224,WIN,"Y",CUSTOM,OFFSET(AF$30,FILT_M_C,0),CAPPER,OFFSET(AE$30,FILT_M_T,0)),
IF(AND(FILT_D&gt;1,FILT_M_B&gt;1,FILT_M_S=1,FILT_M_T=1,FILT_M_C&gt;1),COUNTIFS(AGENCY,K224,WIN,"Y",CUSTOM,OFFSET(AF$30,FILT_M_C,0),BET_DATE,"&gt;="&amp;DATE(OFFSET(AG$31,FILT_YS,0),FILT_MS,FILT_DS),BET_DATE,"&lt;="&amp;DATE(OFFSET(AG$31,FILT_YE,0),FILT_ME,FILT_DE),BET_TYPE,OFFSET(AD$30,FILT_M_B,0)),
IF(AND(FILT_D&gt;1,FILT_M_B=1,FILT_M_S&gt;1,FILT_M_T=1,FILT_M_C&gt;1),COUNTIFS(AGENCY,K224,WIN,"Y",CUSTOM,OFFSET(AF$30,FILT_M_C,0),BET_DATE,"&gt;="&amp;DATE(OFFSET(AG$31,FILT_YS,0),FILT_MS,FILT_DS),BET_DATE,"&lt;="&amp;DATE(OFFSET(AG$31,FILT_YE,0),FILT_ME,FILT_DE),SPORT,OFFSET(AC$30,FILT_M_S,0)),
IF(AND(FILT_D&gt;1,FILT_M_B=1,FILT_M_S=1,FILT_M_T&gt;1,FILT_M_C&gt;1),COUNTIFS(AGENCY,K224,WIN,"Y",CUSTOM,OFFSET(AF$30,FILT_M_C,0),BET_DATE,"&gt;="&amp;DATE(OFFSET(AG$31,FILT_YS,0),FILT_MS,FILT_DS),BET_DATE,"&lt;="&amp;DATE(OFFSET(AG$31,FILT_YE,0),FILT_ME,FILT_DE),CAPPER,OFFSET(AE$30,FILT_M_T,0)),
IF(AND(FILT_D=1,FILT_M_B&gt;1,FILT_M_S&gt;1,FILT_M_T=1,FILT_M_C&gt;1),COUNTIFS(AGENCY,K224,WIN,"Y",CUSTOM,OFFSET(AF$30,FILT_M_C,0),BET_TYPE,OFFSET(AD$30,FILT_M_B,0),SPORT,OFFSET(AC$30,FILT_M_S,0)),
IF(AND(FILT_D=1,FILT_M_B&gt;1,FILT_M_S=1,FILT_M_T&gt;1,FILT_M_C&gt;1),COUNTIFS(AGENCY,K224,WIN,"Y",CUSTOM,OFFSET(AF$30,FILT_M_C,0),BET_TYPE,OFFSET(AD$30,FILT_M_B,0),CAPPER,OFFSET(AE$30,FILT_M_T,0)),
IF(AND(FILT_D=1,FILT_M_B=1,FILT_M_S&gt;1,FILT_M_T&gt;1,FILT_M_C&gt;1),COUNTIFS(AGENCY,K224,WIN,"Y",CUSTOM,OFFSET(AF$30,FILT_M_C,0),SPORT,OFFSET(AC$30,FILT_M_S,0),CAPPER,OFFSET(AE$30,FILT_M_T,0)),
IF(AND(FILT_D&gt;1,FILT_M_B&gt;1,FILT_M_S&gt;1,FILT_M_T=1,FILT_M_C&gt;1),COUNTIFS(AGENCY,K224,WIN,"Y",CUSTOM,OFFSET(AF$30,FILT_M_C,0),BET_DATE,"&gt;="&amp;DATE(OFFSET(AG$31,FILT_YS,0),FILT_MS,FILT_DS),BET_DATE,"&lt;="&amp;DATE(OFFSET(AG$31,FILT_YE,0),FILT_ME,FILT_DE),BET_TYPE,OFFSET(AD$30,FILT_M_B,0),SPORT,OFFSET(AC$30,FILT_M_S,0)),
IF(AND(FILT_D=1,FILT_M_B&gt;1,FILT_M_S&gt;1,FILT_M_T&gt;1,FILT_M_C&gt;1),COUNTIFS(AGENCY,K224,WIN,"Y",CUSTOM,OFFSET(AF$30,FILT_M_C,0),BET_TYPE,OFFSET(AD$30,FILT_M_B,0),SPORT,OFFSET(AC$30,FILT_M_S,0),CAPPER,OFFSET(AE$30,FILT_M_T,0)),
IF(AND(FILT_D&gt;1,FILT_M_B=1,FILT_M_S&gt;1,FILT_M_T&gt;1,FILT_M_C&gt;1),COUNTIFS(AGENCY,K224,WIN,"Y",CUSTOM,OFFSET(AF$30,FILT_M_C,0),BET_DATE,"&gt;="&amp;DATE(OFFSET(AG$31,FILT_YS,0),FILT_MS,FILT_DS),BET_DATE,"&lt;="&amp;DATE(OFFSET(AG$31,FILT_YE,0),FILT_ME,FILT_DE),SPORT,OFFSET(AC$30,FILT_M_S,0),CAPPER,OFFSET(AE$30,FILT_M_T,0)),
IF(AND(FILT_D&gt;1,FILT_M_B&gt;1,FILT_M_S=1,FILT_M_T&gt;1,FILT_M_C&gt;1),COUNTIFS(AGENCY,K224,WIN,"Y",CUSTOM,OFFSET(AF$30,FILT_M_C,0),BET_DATE,"&gt;="&amp;DATE(OFFSET(AG$31,FILT_YS,0),FILT_MS,FILT_DS),BET_DATE,"&lt;="&amp;DATE(OFFSET(AG$31,FILT_YE,0),FILT_ME,FILT_DE),BET_TYPE,OFFSET(AD$30,FILT_M_B,0),CAPPER,OFFSET(AE$30,FILT_M_T,0)),
IF(AND(FILT_D&gt;1,FILT_M_B&gt;1,FILT_M_S&gt;1,FILT_M_T&gt;1,FILT_M_C&gt;1),COUNTIFS(AGENCY,K224,WIN,"Y",CUSTOM,OFFSET(AF$30,FILT_M_C,0),BET_DATE,"&gt;="&amp;DATE(OFFSET(AG$31,FILT_YS,0),FILT_MS,FILT_DS),BET_DATE,"&lt;="&amp;DATE(OFFSET(AG$31,FILT_YE,0),FILT_ME,FILT_DE),BET_TYPE,OFFSET(AD$30,FILT_M_B,0),SPORT,OFFSET(AC$30,FILT_M_S,0),CAPPER,OFFSET(AE$30,FILT_M_T,0)),
"")))))))))))))))))))))))))))))))),
"")</f>
        <v/>
      </c>
      <c r="R224" s="144" t="str">
        <f t="shared" ref="R224:R287" ca="1" si="58">IF(K224&lt;&gt;"",
IF(AND(FILT_D=1,FILT_M_B=1,FILT_M_S=1,FILT_M_T=1,FILT_M_C=1),COUNTIFS(AGENCY,K224,WIN,"&lt;&gt;P",WIN,"&lt;&gt;R",WIN,"&lt;&gt;PU"),
IF(AND(FILT_D&gt;1,FILT_M_B=1,FILT_M_S=1,FILT_M_T=1,FILT_M_C=1),COUNTIFS(AGENCY,K224,WIN,"&lt;&gt;P",WIN,"&lt;&gt;R",WIN,"&lt;&gt;PU",BET_DATE,"&gt;="&amp;DATE(OFFSET(AG$31,FILT_YS,0),FILT_MS,FILT_DS),BET_DATE,"&lt;="&amp;DATE(OFFSET(AG$31,FILT_YE,0),FILT_ME,FILT_DE)),
IF(AND(FILT_D=1,FILT_M_B&gt;1,FILT_M_S=1,FILT_M_T=1,FILT_M_C=1),COUNTIFS(AGENCY,K224,WIN,"&lt;&gt;P",WIN,"&lt;&gt;R",WIN,"&lt;&gt;PU",BET_TYPE,OFFSET(AD$30,FILT_M_B,0)),
IF(AND(FILT_D=1,FILT_M_B=1,FILT_M_S&gt;1,FILT_M_T=1,FILT_M_C=1),COUNTIFS(AGENCY,K224,WIN,"&lt;&gt;P",WIN,"&lt;&gt;R",WIN,"&lt;&gt;PU",SPORT,OFFSET(AC$30,FILT_M_S,0)),
IF(AND(FILT_D=1,FILT_M_B=1,FILT_M_S=1,FILT_M_T&gt;1,FILT_M_C=1),COUNTIFS(AGENCY,K224,WIN,"&lt;&gt;P",WIN,"&lt;&gt;R",WIN,"&lt;&gt;PU",CAPPER,OFFSET(AE$30,FILT_M_T,0)),
IF(AND(FILT_D&gt;1,FILT_M_B&gt;1,FILT_M_S=1,FILT_M_T=1,FILT_M_C=1),COUNTIFS(AGENCY,K224,WIN,"&lt;&gt;P",WIN,"&lt;&gt;R",WIN,"&lt;&gt;PU",BET_DATE,"&gt;="&amp;DATE(OFFSET(AG$31,FILT_YS,0),FILT_MS,FILT_DS),BET_DATE,"&lt;="&amp;DATE(OFFSET(AG$31,FILT_YE,0),FILT_ME,FILT_DE),BET_TYPE,OFFSET(AD$30,FILT_M_B,0)),
IF(AND(FILT_D&gt;1,FILT_M_B=1,FILT_M_S&gt;1,FILT_M_T=1,FILT_M_C=1),COUNTIFS(AGENCY,K224,WIN,"&lt;&gt;P",WIN,"&lt;&gt;R",WIN,"&lt;&gt;PU",BET_DATE,"&gt;="&amp;DATE(OFFSET(AG$31,FILT_YS,0),FILT_MS,FILT_DS),BET_DATE,"&lt;="&amp;DATE(OFFSET(AG$31,FILT_YE,0),FILT_ME,FILT_DE),SPORT,OFFSET(AC$30,FILT_M_S,0)),
IF(AND(FILT_D&gt;1,FILT_M_B=1,FILT_M_S=1,FILT_M_T&gt;1,FILT_M_C=1),COUNTIFS(AGENCY,K224,WIN,"&lt;&gt;P",WIN,"&lt;&gt;R",WIN,"&lt;&gt;PU",BET_DATE,"&gt;="&amp;DATE(OFFSET(AG$31,FILT_YS,0),FILT_MS,FILT_DS),BET_DATE,"&lt;="&amp;DATE(OFFSET(AG$31,FILT_YE,0),FILT_ME,FILT_DE),CAPPER,OFFSET(AE$30,FILT_M_T,0)),
IF(AND(FILT_D=1,FILT_M_B&gt;1,FILT_M_S&gt;1,FILT_M_T=1,FILT_M_C=1),COUNTIFS(AGENCY,K224,WIN,"&lt;&gt;P",WIN,"&lt;&gt;R",WIN,"&lt;&gt;PU",BET_TYPE,OFFSET(AD$30,FILT_M_B,0),SPORT,OFFSET(AC$30,FILT_M_S,0)),
IF(AND(FILT_D=1,FILT_M_B&gt;1,FILT_M_S=1,FILT_M_T&gt;1,FILT_M_C=1),COUNTIFS(AGENCY,K224,WIN,"&lt;&gt;P",WIN,"&lt;&gt;R",WIN,"&lt;&gt;PU",BET_TYPE,OFFSET(AD$30,FILT_M_B,0),CAPPER,OFFSET(AE$30,FILT_M_T,0)),
IF(AND(FILT_D=1,FILT_M_B=1,FILT_M_S&gt;1,FILT_M_T&gt;1,FILT_M_C=1),COUNTIFS(AGENCY,K224,WIN,"&lt;&gt;P",WIN,"&lt;&gt;R",WIN,"&lt;&gt;PU",SPORT,OFFSET(AC$30,FILT_M_S,0),CAPPER,OFFSET(AE$30,FILT_M_T,0)),
IF(AND(FILT_D&gt;1,FILT_M_B&gt;1,FILT_M_S&gt;1,FILT_M_T=1,FILT_M_C=1),COUNTIFS(AGENCY,K224,WIN,"&lt;&gt;P",WIN,"&lt;&gt;R",WIN,"&lt;&gt;PU",BET_DATE,"&gt;="&amp;DATE(OFFSET(AG$31,FILT_YS,0),FILT_MS,FILT_DS),BET_DATE,"&lt;="&amp;DATE(OFFSET(AG$31,FILT_YE,0),FILT_ME,FILT_DE),BET_TYPE,OFFSET(AD$30,FILT_M_B,0),SPORT,OFFSET(AC$30,FILT_M_S,0)),
IF(AND(FILT_D=1,FILT_M_B&gt;1,FILT_M_S&gt;1,FILT_M_T&gt;1,FILT_M_C=1),COUNTIFS(AGENCY,K224,WIN,"&lt;&gt;P",WIN,"&lt;&gt;R",WIN,"&lt;&gt;PU",BET_TYPE,OFFSET(AD$30,FILT_M_B,0),SPORT,OFFSET(AC$30,FILT_M_S,0),CAPPER,OFFSET(AE$30,FILT_M_T,0)),
IF(AND(FILT_D&gt;1,FILT_M_B=1,FILT_M_S&gt;1,FILT_M_T&gt;1,FILT_M_C=1),COUNTIFS(AGENCY,K224,WIN,"&lt;&gt;P",WIN,"&lt;&gt;R",WIN,"&lt;&gt;PU",BET_DATE,"&gt;="&amp;DATE(OFFSET(AG$31,FILT_YS,0),FILT_MS,FILT_DS),BET_DATE,"&lt;="&amp;DATE(OFFSET(AG$31,FILT_YE,0),FILT_ME,FILT_DE),SPORT,OFFSET(AC$30,FILT_M_S,0),CAPPER,OFFSET(AE$30,FILT_M_T,0)),
IF(AND(FILT_D&gt;1,FILT_M_B&gt;1,FILT_M_S=1,FILT_M_T&gt;1,FILT_M_C=1),COUNTIFS(AGENCY,K224,WIN,"&lt;&gt;P",WIN,"&lt;&gt;R",WIN,"&lt;&gt;PU",BET_DATE,"&gt;="&amp;DATE(OFFSET(AG$31,FILT_YS,0),FILT_MS,FILT_DS),BET_DATE,"&lt;="&amp;DATE(OFFSET(AG$31,FILT_YE,0),FILT_ME,FILT_DE),BET_TYPE,OFFSET(AD$30,FILT_M_B,0),CAPPER,OFFSET(AE$30,FILT_M_T,0)),
IF(AND(FILT_D&gt;1,FILT_M_B&gt;1,FILT_M_S&gt;1,FILT_M_T&gt;1,FILT_M_C=1),COUNTIFS(AGENCY,K224,WIN,"&lt;&gt;P",WIN,"&lt;&gt;R",WIN,"&lt;&gt;PU",BET_DATE,"&gt;="&amp;DATE(OFFSET(AG$31,FILT_YS,0),FILT_MS,FILT_DS),BET_DATE,"&lt;="&amp;DATE(OFFSET(AG$31,FILT_YE,0),FILT_ME,FILT_DE),BET_TYPE,OFFSET(AD$30,FILT_M_B,0),SPORT,OFFSET(AC$30,FILT_M_S,0),CAPPER,OFFSET(AE$30,FILT_M_T,0)),
IF(AND(FILT_D=1,FILT_M_B=1,FILT_M_S=1,FILT_M_T=1,FILT_M_C&gt;1),COUNTIFS(AGENCY,K224,WIN,"&lt;&gt;P",WIN,"&lt;&gt;R",WIN,"&lt;&gt;PU",CUSTOM,OFFSET(AF$30,FILT_M_C,0)),
IF(AND(FILT_D&gt;1,FILT_M_B=1,FILT_M_S=1,FILT_M_T=1,FILT_M_C&gt;1),COUNTIFS(AGENCY,K224,WIN,"&lt;&gt;P",WIN,"&lt;&gt;R",WIN,"&lt;&gt;PU",CUSTOM,OFFSET(AF$30,FILT_M_C,0),BET_DATE,"&gt;="&amp;DATE(OFFSET(AG$31,FILT_YS,0),FILT_MS,FILT_DS),BET_DATE,"&lt;="&amp;DATE(OFFSET(AG$31,FILT_YE,0),FILT_ME,FILT_DE)),
IF(AND(FILT_D=1,FILT_M_B&gt;1,FILT_M_S=1,FILT_M_T=1,FILT_M_C&gt;1),COUNTIFS(AGENCY,K224,WIN,"&lt;&gt;P",WIN,"&lt;&gt;R",WIN,"&lt;&gt;PU",CUSTOM,OFFSET(AF$30,FILT_M_C,0),BET_TYPE,OFFSET(AD$30,FILT_M_B,0)),
IF(AND(FILT_D=1,FILT_M_B=1,FILT_M_S&gt;1,FILT_M_T=1,FILT_M_C&gt;1),COUNTIFS(AGENCY,K224,WIN,"&lt;&gt;P",WIN,"&lt;&gt;R",WIN,"&lt;&gt;PU",CUSTOM,OFFSET(AF$30,FILT_M_C,0),SPORT,OFFSET(AC$30,FILT_M_S,0)),
IF(AND(FILT_D=1,FILT_M_B=1,FILT_M_S=1,FILT_M_T&gt;1,FILT_M_C&gt;1),COUNTIFS(AGENCY,K224,WIN,"&lt;&gt;P",WIN,"&lt;&gt;R",WIN,"&lt;&gt;PU",CUSTOM,OFFSET(AF$30,FILT_M_C,0),CAPPER,OFFSET(AE$30,FILT_M_T,0)),
IF(AND(FILT_D&gt;1,FILT_M_B&gt;1,FILT_M_S=1,FILT_M_T=1,FILT_M_C&gt;1),COUNTIFS(AGENCY,K224,WIN,"&lt;&gt;P",WIN,"&lt;&gt;R",WIN,"&lt;&gt;PU",CUSTOM,OFFSET(AF$30,FILT_M_C,0),BET_DATE,"&gt;="&amp;DATE(OFFSET(AG$31,FILT_YS,0),FILT_MS,FILT_DS),BET_DATE,"&lt;="&amp;DATE(OFFSET(AG$31,FILT_YE,0),FILT_ME,FILT_DE),BET_TYPE,OFFSET(AD$30,FILT_M_B,0)),
IF(AND(FILT_D&gt;1,FILT_M_B=1,FILT_M_S&gt;1,FILT_M_T=1,FILT_M_C&gt;1),COUNTIFS(AGENCY,K224,WIN,"&lt;&gt;P",WIN,"&lt;&gt;R",WIN,"&lt;&gt;PU",CUSTOM,OFFSET(AF$30,FILT_M_C,0),BET_DATE,"&gt;="&amp;DATE(OFFSET(AG$31,FILT_YS,0),FILT_MS,FILT_DS),BET_DATE,"&lt;="&amp;DATE(OFFSET(AG$31,FILT_YE,0),FILT_ME,FILT_DE),SPORT,OFFSET(AC$30,FILT_M_S,0)),
IF(AND(FILT_D&gt;1,FILT_M_B=1,FILT_M_S=1,FILT_M_T&gt;1,FILT_M_C&gt;1),COUNTIFS(AGENCY,K224,WIN,"&lt;&gt;P",WIN,"&lt;&gt;R",WIN,"&lt;&gt;PU",CUSTOM,OFFSET(AF$30,FILT_M_C,0),BET_DATE,"&gt;="&amp;DATE(OFFSET(AG$31,FILT_YS,0),FILT_MS,FILT_DS),BET_DATE,"&lt;="&amp;DATE(OFFSET(AG$31,FILT_YE,0),FILT_ME,FILT_DE),CAPPER,OFFSET(AE$30,FILT_M_T,0)),
IF(AND(FILT_D=1,FILT_M_B&gt;1,FILT_M_S&gt;1,FILT_M_T=1,FILT_M_C&gt;1),COUNTIFS(AGENCY,K224,WIN,"&lt;&gt;P",WIN,"&lt;&gt;R",WIN,"&lt;&gt;PU",CUSTOM,OFFSET(AF$30,FILT_M_C,0),BET_TYPE,OFFSET(AD$30,FILT_M_B,0),SPORT,OFFSET(AC$30,FILT_M_S,0)),
IF(AND(FILT_D=1,FILT_M_B&gt;1,FILT_M_S=1,FILT_M_T&gt;1,FILT_M_C&gt;1),COUNTIFS(AGENCY,K224,WIN,"&lt;&gt;P",WIN,"&lt;&gt;R",WIN,"&lt;&gt;PU",CUSTOM,OFFSET(AF$30,FILT_M_C,0),BET_TYPE,OFFSET(AD$30,FILT_M_B,0),CAPPER,OFFSET(AE$30,FILT_M_T,0)),
IF(AND(FILT_D=1,FILT_M_B=1,FILT_M_S&gt;1,FILT_M_T&gt;1,FILT_M_C&gt;1),COUNTIFS(AGENCY,K224,WIN,"&lt;&gt;P",WIN,"&lt;&gt;R",WIN,"&lt;&gt;PU",CUSTOM,OFFSET(AF$30,FILT_M_C,0),SPORT,OFFSET(AC$30,FILT_M_S,0),CAPPER,OFFSET(AE$30,FILT_M_T,0)),
IF(AND(FILT_D&gt;1,FILT_M_B&gt;1,FILT_M_S&gt;1,FILT_M_T=1,FILT_M_C&gt;1),COUNTIFS(AGENCY,K224,WIN,"&lt;&gt;P",WIN,"&lt;&gt;R",WIN,"&lt;&gt;PU",CUSTOM,OFFSET(AF$30,FILT_M_C,0),BET_DATE,"&gt;="&amp;DATE(OFFSET(AG$31,FILT_YS,0),FILT_MS,FILT_DS),BET_DATE,"&lt;="&amp;DATE(OFFSET(AG$31,FILT_YE,0),FILT_ME,FILT_DE),BET_TYPE,OFFSET(AD$30,FILT_M_B,0),SPORT,OFFSET(AC$30,FILT_M_S,0)),
IF(AND(FILT_D=1,FILT_M_B&gt;1,FILT_M_S&gt;1,FILT_M_T&gt;1,FILT_M_C&gt;1),COUNTIFS(AGENCY,K224,WIN,"&lt;&gt;P",WIN,"&lt;&gt;R",WIN,"&lt;&gt;PU",CUSTOM,OFFSET(AF$30,FILT_M_C,0),BET_TYPE,OFFSET(AD$30,FILT_M_B,0),SPORT,OFFSET(AC$30,FILT_M_S,0),CAPPER,OFFSET(AE$30,FILT_M_T,0)),
IF(AND(FILT_D&gt;1,FILT_M_B=1,FILT_M_S&gt;1,FILT_M_T&gt;1,FILT_M_C&gt;1),COUNTIFS(AGENCY,K224,WIN,"&lt;&gt;P",WIN,"&lt;&gt;R",WIN,"&lt;&gt;PU",CUSTOM,OFFSET(AF$30,FILT_M_C,0),BET_DATE,"&gt;="&amp;DATE(OFFSET(AG$31,FILT_YS,0),FILT_MS,FILT_DS),BET_DATE,"&lt;="&amp;DATE(OFFSET(AG$31,FILT_YE,0),FILT_ME,FILT_DE),SPORT,OFFSET(AC$30,FILT_M_S,0),CAPPER,OFFSET(AE$30,FILT_M_T,0)),
IF(AND(FILT_D&gt;1,FILT_M_B&gt;1,FILT_M_S=1,FILT_M_T&gt;1,FILT_M_C&gt;1),COUNTIFS(AGENCY,K224,WIN,"&lt;&gt;P",WIN,"&lt;&gt;R",WIN,"&lt;&gt;PU",CUSTOM,OFFSET(AF$30,FILT_M_C,0),BET_DATE,"&gt;="&amp;DATE(OFFSET(AG$31,FILT_YS,0),FILT_MS,FILT_DS),BET_DATE,"&lt;="&amp;DATE(OFFSET(AG$31,FILT_YE,0),FILT_ME,FILT_DE),BET_TYPE,OFFSET(AD$30,FILT_M_B,0),CAPPER,OFFSET(AE$30,FILT_M_T,0)),
IF(AND(FILT_D&gt;1,FILT_M_B&gt;1,FILT_M_S&gt;1,FILT_M_T&gt;1,FILT_M_C&gt;1),COUNTIFS(AGENCY,K224,WIN,"&lt;&gt;P",WIN,"&lt;&gt;R",WIN,"&lt;&gt;PU",CUSTOM,OFFSET(AF$30,FILT_M_C,0),BET_DATE,"&gt;="&amp;DATE(OFFSET(AG$31,FILT_YS,0),FILT_MS,FILT_DS),BET_DATE,"&lt;="&amp;DATE(OFFSET(AG$31,FILT_YE,0),FILT_ME,FILT_DE),BET_TYPE,OFFSET(AD$30,FILT_M_B,0),SPORT,OFFSET(AC$30,FILT_M_S,0),CAPPER,OFFSET(AE$30,FILT_M_T,0)),
"")))))))))))))))))))))))))))))))),
"")</f>
        <v/>
      </c>
      <c r="S224" s="145" t="str">
        <f t="shared" ref="S224:S287" ca="1" si="59">IF(AND(R224&lt;&gt;"",R224&gt;0),Q224/R224,"")</f>
        <v/>
      </c>
      <c r="Z224" s="157"/>
      <c r="AA224" s="157"/>
      <c r="AB224" s="36" t="str">
        <f>IF(Settings!C198&lt;&gt;"",Settings!C198,"")</f>
        <v/>
      </c>
      <c r="AC224" s="36"/>
      <c r="AD224" s="36"/>
      <c r="AE224" s="36"/>
      <c r="AF224" s="36"/>
      <c r="AG224" s="41"/>
    </row>
    <row r="225" spans="1:33" x14ac:dyDescent="0.2">
      <c r="A225" s="14" t="str">
        <f>IF(FILT_M=1,IF(AND(Settings!F199&lt;&gt;"",Settings!F199&lt;&gt;"--"),Settings!F199,""),
IF(FILT_M=2,IF(AND(Settings!H199&lt;&gt;"",Settings!H199&lt;&gt;"--"),Settings!H199,""),
IF(FILT_M=3,IF(AND(Settings!J199&lt;&gt;"",Settings!J199&lt;&gt;"--"),Settings!J199,""),
IF(FILT_M=4,IF(AND(Settings!L199&lt;&gt;"",Settings!L199&lt;&gt;"--"),Settings!L199,""),""))))</f>
        <v/>
      </c>
      <c r="B225" s="243" t="str">
        <f t="shared" ca="1" si="49"/>
        <v/>
      </c>
      <c r="C225" s="243" t="str">
        <f t="shared" ca="1" si="50"/>
        <v/>
      </c>
      <c r="D225" s="143" t="str">
        <f t="shared" ref="D225:D288" ca="1" si="60">IF(AND(B225&lt;&gt;"",B225&gt;0),C225/B225,"")</f>
        <v/>
      </c>
      <c r="E225" s="144" t="str">
        <f t="shared" ca="1" si="51"/>
        <v/>
      </c>
      <c r="F225" s="144" t="str">
        <f t="shared" ca="1" si="52"/>
        <v/>
      </c>
      <c r="G225" s="145" t="str">
        <f t="shared" ref="G225:G288" ca="1" si="61">IF(AND(F225&lt;&gt;"",F225&gt;0),E225/F225,"")</f>
        <v/>
      </c>
      <c r="H225" s="214"/>
      <c r="I225" s="44"/>
      <c r="K225" s="209" t="str">
        <f>IF(AND(Settings!C199&lt;&gt;"",Settings!C199&lt;&gt;"--"),Settings!C199,"")</f>
        <v/>
      </c>
      <c r="L225" s="210"/>
      <c r="M225" s="243" t="str">
        <f t="shared" ca="1" si="53"/>
        <v/>
      </c>
      <c r="N225" s="244" t="str">
        <f t="shared" ca="1" si="54"/>
        <v/>
      </c>
      <c r="O225" s="143" t="str">
        <f t="shared" ca="1" si="55"/>
        <v/>
      </c>
      <c r="P225" s="243" t="str">
        <f t="shared" ca="1" si="56"/>
        <v/>
      </c>
      <c r="Q225" s="144" t="str">
        <f t="shared" ca="1" si="57"/>
        <v/>
      </c>
      <c r="R225" s="144" t="str">
        <f t="shared" ca="1" si="58"/>
        <v/>
      </c>
      <c r="S225" s="145" t="str">
        <f t="shared" ca="1" si="59"/>
        <v/>
      </c>
      <c r="Z225" s="157"/>
      <c r="AA225" s="157"/>
      <c r="AB225" s="36" t="str">
        <f>IF(Settings!C199&lt;&gt;"",Settings!C199,"")</f>
        <v/>
      </c>
      <c r="AC225" s="36"/>
      <c r="AD225" s="36"/>
      <c r="AE225" s="36"/>
      <c r="AF225" s="36"/>
      <c r="AG225" s="41"/>
    </row>
    <row r="226" spans="1:33" x14ac:dyDescent="0.2">
      <c r="A226" s="14" t="str">
        <f>IF(FILT_M=1,IF(AND(Settings!F200&lt;&gt;"",Settings!F200&lt;&gt;"--"),Settings!F200,""),
IF(FILT_M=2,IF(AND(Settings!H200&lt;&gt;"",Settings!H200&lt;&gt;"--"),Settings!H200,""),
IF(FILT_M=3,IF(AND(Settings!J200&lt;&gt;"",Settings!J200&lt;&gt;"--"),Settings!J200,""),
IF(FILT_M=4,IF(AND(Settings!L200&lt;&gt;"",Settings!L200&lt;&gt;"--"),Settings!L200,""),""))))</f>
        <v/>
      </c>
      <c r="B226" s="243" t="str">
        <f t="shared" ca="1" si="49"/>
        <v/>
      </c>
      <c r="C226" s="243" t="str">
        <f t="shared" ca="1" si="50"/>
        <v/>
      </c>
      <c r="D226" s="143" t="str">
        <f t="shared" ca="1" si="60"/>
        <v/>
      </c>
      <c r="E226" s="144" t="str">
        <f t="shared" ca="1" si="51"/>
        <v/>
      </c>
      <c r="F226" s="144" t="str">
        <f t="shared" ca="1" si="52"/>
        <v/>
      </c>
      <c r="G226" s="145" t="str">
        <f t="shared" ca="1" si="61"/>
        <v/>
      </c>
      <c r="H226" s="214"/>
      <c r="I226" s="44"/>
      <c r="K226" s="209" t="str">
        <f>IF(AND(Settings!C200&lt;&gt;"",Settings!C200&lt;&gt;"--"),Settings!C200,"")</f>
        <v/>
      </c>
      <c r="L226" s="210"/>
      <c r="M226" s="243" t="str">
        <f t="shared" ca="1" si="53"/>
        <v/>
      </c>
      <c r="N226" s="244" t="str">
        <f t="shared" ca="1" si="54"/>
        <v/>
      </c>
      <c r="O226" s="143" t="str">
        <f t="shared" ca="1" si="55"/>
        <v/>
      </c>
      <c r="P226" s="243" t="str">
        <f t="shared" ca="1" si="56"/>
        <v/>
      </c>
      <c r="Q226" s="144" t="str">
        <f t="shared" ca="1" si="57"/>
        <v/>
      </c>
      <c r="R226" s="144" t="str">
        <f t="shared" ca="1" si="58"/>
        <v/>
      </c>
      <c r="S226" s="145" t="str">
        <f t="shared" ca="1" si="59"/>
        <v/>
      </c>
      <c r="Z226" s="157"/>
      <c r="AA226" s="157"/>
      <c r="AB226" s="36" t="str">
        <f>IF(Settings!C200&lt;&gt;"",Settings!C200,"")</f>
        <v/>
      </c>
      <c r="AC226" s="36"/>
      <c r="AD226" s="36"/>
      <c r="AE226" s="36"/>
      <c r="AF226" s="36"/>
      <c r="AG226" s="41"/>
    </row>
    <row r="227" spans="1:33" x14ac:dyDescent="0.2">
      <c r="A227" s="14" t="str">
        <f>IF(FILT_M=1,IF(AND(Settings!F201&lt;&gt;"",Settings!F201&lt;&gt;"--"),Settings!F201,""),
IF(FILT_M=2,IF(AND(Settings!H201&lt;&gt;"",Settings!H201&lt;&gt;"--"),Settings!H201,""),
IF(FILT_M=3,IF(AND(Settings!J201&lt;&gt;"",Settings!J201&lt;&gt;"--"),Settings!J201,""),
IF(FILT_M=4,IF(AND(Settings!L201&lt;&gt;"",Settings!L201&lt;&gt;"--"),Settings!L201,""),""))))</f>
        <v/>
      </c>
      <c r="B227" s="243" t="str">
        <f t="shared" ca="1" si="49"/>
        <v/>
      </c>
      <c r="C227" s="243" t="str">
        <f t="shared" ca="1" si="50"/>
        <v/>
      </c>
      <c r="D227" s="143" t="str">
        <f t="shared" ca="1" si="60"/>
        <v/>
      </c>
      <c r="E227" s="144" t="str">
        <f t="shared" ca="1" si="51"/>
        <v/>
      </c>
      <c r="F227" s="144" t="str">
        <f t="shared" ca="1" si="52"/>
        <v/>
      </c>
      <c r="G227" s="145" t="str">
        <f t="shared" ca="1" si="61"/>
        <v/>
      </c>
      <c r="H227" s="214"/>
      <c r="I227" s="44"/>
      <c r="K227" s="209" t="str">
        <f>IF(AND(Settings!C201&lt;&gt;"",Settings!C201&lt;&gt;"--"),Settings!C201,"")</f>
        <v/>
      </c>
      <c r="L227" s="210"/>
      <c r="M227" s="243" t="str">
        <f t="shared" ca="1" si="53"/>
        <v/>
      </c>
      <c r="N227" s="244" t="str">
        <f t="shared" ca="1" si="54"/>
        <v/>
      </c>
      <c r="O227" s="143" t="str">
        <f t="shared" ca="1" si="55"/>
        <v/>
      </c>
      <c r="P227" s="243" t="str">
        <f t="shared" ca="1" si="56"/>
        <v/>
      </c>
      <c r="Q227" s="144" t="str">
        <f t="shared" ca="1" si="57"/>
        <v/>
      </c>
      <c r="R227" s="144" t="str">
        <f t="shared" ca="1" si="58"/>
        <v/>
      </c>
      <c r="S227" s="145" t="str">
        <f t="shared" ca="1" si="59"/>
        <v/>
      </c>
      <c r="Z227" s="157"/>
      <c r="AA227" s="157"/>
      <c r="AB227" s="36" t="str">
        <f>IF(Settings!C201&lt;&gt;"",Settings!C201,"")</f>
        <v/>
      </c>
      <c r="AC227" s="36"/>
      <c r="AD227" s="36"/>
      <c r="AE227" s="36"/>
      <c r="AF227" s="36"/>
      <c r="AG227" s="41"/>
    </row>
    <row r="228" spans="1:33" x14ac:dyDescent="0.2">
      <c r="A228" s="14" t="str">
        <f>IF(FILT_M=1,IF(AND(Settings!F202&lt;&gt;"",Settings!F202&lt;&gt;"--"),Settings!F202,""),
IF(FILT_M=2,IF(AND(Settings!H202&lt;&gt;"",Settings!H202&lt;&gt;"--"),Settings!H202,""),
IF(FILT_M=3,IF(AND(Settings!J202&lt;&gt;"",Settings!J202&lt;&gt;"--"),Settings!J202,""),
IF(FILT_M=4,IF(AND(Settings!L202&lt;&gt;"",Settings!L202&lt;&gt;"--"),Settings!L202,""),""))))</f>
        <v/>
      </c>
      <c r="B228" s="243" t="str">
        <f t="shared" ca="1" si="49"/>
        <v/>
      </c>
      <c r="C228" s="243" t="str">
        <f t="shared" ca="1" si="50"/>
        <v/>
      </c>
      <c r="D228" s="143" t="str">
        <f t="shared" ca="1" si="60"/>
        <v/>
      </c>
      <c r="E228" s="144" t="str">
        <f t="shared" ca="1" si="51"/>
        <v/>
      </c>
      <c r="F228" s="144" t="str">
        <f t="shared" ca="1" si="52"/>
        <v/>
      </c>
      <c r="G228" s="145" t="str">
        <f t="shared" ca="1" si="61"/>
        <v/>
      </c>
      <c r="H228" s="214"/>
      <c r="I228" s="44"/>
      <c r="K228" s="209" t="str">
        <f>IF(AND(Settings!C202&lt;&gt;"",Settings!C202&lt;&gt;"--"),Settings!C202,"")</f>
        <v/>
      </c>
      <c r="L228" s="210"/>
      <c r="M228" s="243" t="str">
        <f t="shared" ca="1" si="53"/>
        <v/>
      </c>
      <c r="N228" s="244" t="str">
        <f t="shared" ca="1" si="54"/>
        <v/>
      </c>
      <c r="O228" s="143" t="str">
        <f t="shared" ca="1" si="55"/>
        <v/>
      </c>
      <c r="P228" s="243" t="str">
        <f t="shared" ca="1" si="56"/>
        <v/>
      </c>
      <c r="Q228" s="144" t="str">
        <f t="shared" ca="1" si="57"/>
        <v/>
      </c>
      <c r="R228" s="144" t="str">
        <f t="shared" ca="1" si="58"/>
        <v/>
      </c>
      <c r="S228" s="145" t="str">
        <f t="shared" ca="1" si="59"/>
        <v/>
      </c>
      <c r="Z228" s="157"/>
      <c r="AA228" s="157"/>
      <c r="AB228" s="36" t="str">
        <f>IF(Settings!C202&lt;&gt;"",Settings!C202,"")</f>
        <v/>
      </c>
      <c r="AC228" s="36"/>
      <c r="AD228" s="36"/>
      <c r="AE228" s="36"/>
      <c r="AF228" s="36"/>
      <c r="AG228" s="41"/>
    </row>
    <row r="229" spans="1:33" x14ac:dyDescent="0.2">
      <c r="A229" s="14" t="str">
        <f>IF(FILT_M=1,IF(AND(Settings!F203&lt;&gt;"",Settings!F203&lt;&gt;"--"),Settings!F203,""),
IF(FILT_M=2,IF(AND(Settings!H203&lt;&gt;"",Settings!H203&lt;&gt;"--"),Settings!H203,""),
IF(FILT_M=3,IF(AND(Settings!J203&lt;&gt;"",Settings!J203&lt;&gt;"--"),Settings!J203,""),
IF(FILT_M=4,IF(AND(Settings!L203&lt;&gt;"",Settings!L203&lt;&gt;"--"),Settings!L203,""),""))))</f>
        <v/>
      </c>
      <c r="B229" s="243" t="str">
        <f t="shared" ca="1" si="49"/>
        <v/>
      </c>
      <c r="C229" s="243" t="str">
        <f t="shared" ca="1" si="50"/>
        <v/>
      </c>
      <c r="D229" s="143" t="str">
        <f t="shared" ca="1" si="60"/>
        <v/>
      </c>
      <c r="E229" s="144" t="str">
        <f t="shared" ca="1" si="51"/>
        <v/>
      </c>
      <c r="F229" s="144" t="str">
        <f t="shared" ca="1" si="52"/>
        <v/>
      </c>
      <c r="G229" s="145" t="str">
        <f t="shared" ca="1" si="61"/>
        <v/>
      </c>
      <c r="H229" s="214"/>
      <c r="I229" s="44"/>
      <c r="K229" s="209" t="str">
        <f>IF(AND(Settings!C203&lt;&gt;"",Settings!C203&lt;&gt;"--"),Settings!C203,"")</f>
        <v/>
      </c>
      <c r="L229" s="210"/>
      <c r="M229" s="243" t="str">
        <f t="shared" ca="1" si="53"/>
        <v/>
      </c>
      <c r="N229" s="244" t="str">
        <f t="shared" ca="1" si="54"/>
        <v/>
      </c>
      <c r="O229" s="143" t="str">
        <f t="shared" ca="1" si="55"/>
        <v/>
      </c>
      <c r="P229" s="243" t="str">
        <f t="shared" ca="1" si="56"/>
        <v/>
      </c>
      <c r="Q229" s="144" t="str">
        <f t="shared" ca="1" si="57"/>
        <v/>
      </c>
      <c r="R229" s="144" t="str">
        <f t="shared" ca="1" si="58"/>
        <v/>
      </c>
      <c r="S229" s="145" t="str">
        <f t="shared" ca="1" si="59"/>
        <v/>
      </c>
      <c r="Z229" s="157"/>
      <c r="AA229" s="157"/>
      <c r="AB229" s="36" t="str">
        <f>IF(Settings!C203&lt;&gt;"",Settings!C203,"")</f>
        <v/>
      </c>
      <c r="AC229" s="36"/>
      <c r="AD229" s="36"/>
      <c r="AE229" s="36"/>
      <c r="AF229" s="36"/>
      <c r="AG229" s="41"/>
    </row>
    <row r="230" spans="1:33" x14ac:dyDescent="0.2">
      <c r="A230" s="14" t="str">
        <f>IF(FILT_M=1,IF(AND(Settings!F204&lt;&gt;"",Settings!F204&lt;&gt;"--"),Settings!F204,""),
IF(FILT_M=2,IF(AND(Settings!H204&lt;&gt;"",Settings!H204&lt;&gt;"--"),Settings!H204,""),
IF(FILT_M=3,IF(AND(Settings!J204&lt;&gt;"",Settings!J204&lt;&gt;"--"),Settings!J204,""),
IF(FILT_M=4,IF(AND(Settings!L204&lt;&gt;"",Settings!L204&lt;&gt;"--"),Settings!L204,""),""))))</f>
        <v/>
      </c>
      <c r="B230" s="243" t="str">
        <f t="shared" ca="1" si="49"/>
        <v/>
      </c>
      <c r="C230" s="243" t="str">
        <f t="shared" ca="1" si="50"/>
        <v/>
      </c>
      <c r="D230" s="143" t="str">
        <f t="shared" ca="1" si="60"/>
        <v/>
      </c>
      <c r="E230" s="144" t="str">
        <f t="shared" ca="1" si="51"/>
        <v/>
      </c>
      <c r="F230" s="144" t="str">
        <f t="shared" ca="1" si="52"/>
        <v/>
      </c>
      <c r="G230" s="145" t="str">
        <f t="shared" ca="1" si="61"/>
        <v/>
      </c>
      <c r="H230" s="214"/>
      <c r="I230" s="44"/>
      <c r="K230" s="209" t="str">
        <f>IF(AND(Settings!C204&lt;&gt;"",Settings!C204&lt;&gt;"--"),Settings!C204,"")</f>
        <v/>
      </c>
      <c r="L230" s="210"/>
      <c r="M230" s="243" t="str">
        <f t="shared" ca="1" si="53"/>
        <v/>
      </c>
      <c r="N230" s="244" t="str">
        <f t="shared" ca="1" si="54"/>
        <v/>
      </c>
      <c r="O230" s="143" t="str">
        <f t="shared" ca="1" si="55"/>
        <v/>
      </c>
      <c r="P230" s="243" t="str">
        <f t="shared" ca="1" si="56"/>
        <v/>
      </c>
      <c r="Q230" s="144" t="str">
        <f t="shared" ca="1" si="57"/>
        <v/>
      </c>
      <c r="R230" s="144" t="str">
        <f t="shared" ca="1" si="58"/>
        <v/>
      </c>
      <c r="S230" s="145" t="str">
        <f t="shared" ca="1" si="59"/>
        <v/>
      </c>
      <c r="Z230" s="157"/>
      <c r="AA230" s="157"/>
      <c r="AB230" s="36" t="str">
        <f>IF(Settings!C204&lt;&gt;"",Settings!C204,"")</f>
        <v/>
      </c>
      <c r="AC230" s="36"/>
      <c r="AD230" s="36"/>
      <c r="AE230" s="36"/>
      <c r="AF230" s="36"/>
      <c r="AG230" s="41"/>
    </row>
    <row r="231" spans="1:33" x14ac:dyDescent="0.2">
      <c r="A231" s="14" t="str">
        <f>IF(FILT_M=1,IF(AND(Settings!F205&lt;&gt;"",Settings!F205&lt;&gt;"--"),Settings!F205,""),
IF(FILT_M=2,IF(AND(Settings!H205&lt;&gt;"",Settings!H205&lt;&gt;"--"),Settings!H205,""),
IF(FILT_M=3,IF(AND(Settings!J205&lt;&gt;"",Settings!J205&lt;&gt;"--"),Settings!J205,""),
IF(FILT_M=4,IF(AND(Settings!L205&lt;&gt;"",Settings!L205&lt;&gt;"--"),Settings!L205,""),""))))</f>
        <v/>
      </c>
      <c r="B231" s="243" t="str">
        <f t="shared" ca="1" si="49"/>
        <v/>
      </c>
      <c r="C231" s="243" t="str">
        <f t="shared" ca="1" si="50"/>
        <v/>
      </c>
      <c r="D231" s="143" t="str">
        <f t="shared" ca="1" si="60"/>
        <v/>
      </c>
      <c r="E231" s="144" t="str">
        <f t="shared" ca="1" si="51"/>
        <v/>
      </c>
      <c r="F231" s="144" t="str">
        <f t="shared" ca="1" si="52"/>
        <v/>
      </c>
      <c r="G231" s="145" t="str">
        <f t="shared" ca="1" si="61"/>
        <v/>
      </c>
      <c r="H231" s="214"/>
      <c r="I231" s="44"/>
      <c r="K231" s="209" t="str">
        <f>IF(AND(Settings!C205&lt;&gt;"",Settings!C205&lt;&gt;"--"),Settings!C205,"")</f>
        <v/>
      </c>
      <c r="L231" s="210"/>
      <c r="M231" s="243" t="str">
        <f t="shared" ca="1" si="53"/>
        <v/>
      </c>
      <c r="N231" s="244" t="str">
        <f t="shared" ca="1" si="54"/>
        <v/>
      </c>
      <c r="O231" s="143" t="str">
        <f t="shared" ca="1" si="55"/>
        <v/>
      </c>
      <c r="P231" s="243" t="str">
        <f t="shared" ca="1" si="56"/>
        <v/>
      </c>
      <c r="Q231" s="144" t="str">
        <f t="shared" ca="1" si="57"/>
        <v/>
      </c>
      <c r="R231" s="144" t="str">
        <f t="shared" ca="1" si="58"/>
        <v/>
      </c>
      <c r="S231" s="145" t="str">
        <f t="shared" ca="1" si="59"/>
        <v/>
      </c>
      <c r="Z231" s="157"/>
      <c r="AA231" s="157"/>
      <c r="AB231" s="36" t="str">
        <f>IF(Settings!C205&lt;&gt;"",Settings!C205,"")</f>
        <v/>
      </c>
      <c r="AC231" s="36" t="str">
        <f>IF(Settings!F205&lt;&gt;"",Settings!F205,"")</f>
        <v/>
      </c>
      <c r="AD231" s="36" t="str">
        <f>IF(Settings!H205&lt;&gt;"",Settings!H205,"")</f>
        <v/>
      </c>
      <c r="AE231" s="36" t="str">
        <f>IF(Settings!J205&lt;&gt;"",Settings!J205,"")</f>
        <v/>
      </c>
      <c r="AF231" s="36" t="str">
        <f>IF(Settings!L205&lt;&gt;"",Settings!L205,"")</f>
        <v/>
      </c>
      <c r="AG231" s="41" t="str">
        <f>IF(AG130&lt;&gt;"",IF(YEAR(MAX(BET_DATE))&gt;=AG130+1,AG130+1,""),"")</f>
        <v/>
      </c>
    </row>
    <row r="232" spans="1:33" x14ac:dyDescent="0.2">
      <c r="A232" s="14" t="str">
        <f>IF(FILT_M=1,IF(AND(Settings!F206&lt;&gt;"",Settings!F206&lt;&gt;"--"),Settings!F206,""),
IF(FILT_M=2,IF(AND(Settings!H206&lt;&gt;"",Settings!H206&lt;&gt;"--"),Settings!H206,""),
IF(FILT_M=3,IF(AND(Settings!J206&lt;&gt;"",Settings!J206&lt;&gt;"--"),Settings!J206,""),
IF(FILT_M=4,IF(AND(Settings!L206&lt;&gt;"",Settings!L206&lt;&gt;"--"),Settings!L206,""),""))))</f>
        <v/>
      </c>
      <c r="B232" s="243" t="str">
        <f t="shared" ca="1" si="49"/>
        <v/>
      </c>
      <c r="C232" s="243" t="str">
        <f t="shared" ca="1" si="50"/>
        <v/>
      </c>
      <c r="D232" s="143" t="str">
        <f t="shared" ca="1" si="60"/>
        <v/>
      </c>
      <c r="E232" s="144" t="str">
        <f t="shared" ca="1" si="51"/>
        <v/>
      </c>
      <c r="F232" s="144" t="str">
        <f t="shared" ca="1" si="52"/>
        <v/>
      </c>
      <c r="G232" s="145" t="str">
        <f t="shared" ca="1" si="61"/>
        <v/>
      </c>
      <c r="H232" s="214"/>
      <c r="I232" s="44"/>
      <c r="K232" s="209" t="str">
        <f>IF(AND(Settings!C206&lt;&gt;"",Settings!C206&lt;&gt;"--"),Settings!C206,"")</f>
        <v/>
      </c>
      <c r="L232" s="210"/>
      <c r="M232" s="243" t="str">
        <f t="shared" ca="1" si="53"/>
        <v/>
      </c>
      <c r="N232" s="244" t="str">
        <f t="shared" ca="1" si="54"/>
        <v/>
      </c>
      <c r="O232" s="143" t="str">
        <f t="shared" ca="1" si="55"/>
        <v/>
      </c>
      <c r="P232" s="243" t="str">
        <f t="shared" ca="1" si="56"/>
        <v/>
      </c>
      <c r="Q232" s="144" t="str">
        <f t="shared" ca="1" si="57"/>
        <v/>
      </c>
      <c r="R232" s="144" t="str">
        <f t="shared" ca="1" si="58"/>
        <v/>
      </c>
      <c r="S232" s="145" t="str">
        <f t="shared" ca="1" si="59"/>
        <v/>
      </c>
      <c r="Z232" s="157"/>
      <c r="AA232" s="157"/>
      <c r="AB232" s="36" t="str">
        <f>IF(Settings!C206&lt;&gt;"",Settings!C206,"")</f>
        <v/>
      </c>
      <c r="AC232" s="36" t="str">
        <f>IF(Settings!F206&lt;&gt;"",Settings!F206,"")</f>
        <v/>
      </c>
      <c r="AD232" s="36" t="str">
        <f>IF(Settings!H206&lt;&gt;"",Settings!H206,"")</f>
        <v/>
      </c>
      <c r="AE232" s="36" t="str">
        <f>IF(Settings!J206&lt;&gt;"",Settings!J206,"")</f>
        <v/>
      </c>
      <c r="AF232" s="36" t="str">
        <f>IF(Settings!L206&lt;&gt;"",Settings!L206,"")</f>
        <v/>
      </c>
      <c r="AG232" s="41" t="str">
        <f t="shared" si="35"/>
        <v/>
      </c>
    </row>
    <row r="233" spans="1:33" x14ac:dyDescent="0.2">
      <c r="A233" s="14" t="str">
        <f>IF(FILT_M=1,IF(AND(Settings!F207&lt;&gt;"",Settings!F207&lt;&gt;"--"),Settings!F207,""),
IF(FILT_M=2,IF(AND(Settings!H207&lt;&gt;"",Settings!H207&lt;&gt;"--"),Settings!H207,""),
IF(FILT_M=3,IF(AND(Settings!J207&lt;&gt;"",Settings!J207&lt;&gt;"--"),Settings!J207,""),
IF(FILT_M=4,IF(AND(Settings!L207&lt;&gt;"",Settings!L207&lt;&gt;"--"),Settings!L207,""),""))))</f>
        <v/>
      </c>
      <c r="B233" s="243" t="str">
        <f t="shared" ca="1" si="49"/>
        <v/>
      </c>
      <c r="C233" s="243" t="str">
        <f t="shared" ca="1" si="50"/>
        <v/>
      </c>
      <c r="D233" s="143" t="str">
        <f t="shared" ca="1" si="60"/>
        <v/>
      </c>
      <c r="E233" s="144" t="str">
        <f t="shared" ca="1" si="51"/>
        <v/>
      </c>
      <c r="F233" s="144" t="str">
        <f t="shared" ca="1" si="52"/>
        <v/>
      </c>
      <c r="G233" s="145" t="str">
        <f t="shared" ca="1" si="61"/>
        <v/>
      </c>
      <c r="H233" s="214"/>
      <c r="I233" s="44"/>
      <c r="K233" s="209" t="str">
        <f>IF(AND(Settings!C207&lt;&gt;"",Settings!C207&lt;&gt;"--"),Settings!C207,"")</f>
        <v/>
      </c>
      <c r="L233" s="210"/>
      <c r="M233" s="243" t="str">
        <f t="shared" ca="1" si="53"/>
        <v/>
      </c>
      <c r="N233" s="244" t="str">
        <f t="shared" ca="1" si="54"/>
        <v/>
      </c>
      <c r="O233" s="143" t="str">
        <f t="shared" ca="1" si="55"/>
        <v/>
      </c>
      <c r="P233" s="243" t="str">
        <f t="shared" ca="1" si="56"/>
        <v/>
      </c>
      <c r="Q233" s="144" t="str">
        <f t="shared" ca="1" si="57"/>
        <v/>
      </c>
      <c r="R233" s="144" t="str">
        <f t="shared" ca="1" si="58"/>
        <v/>
      </c>
      <c r="S233" s="145" t="str">
        <f t="shared" ca="1" si="59"/>
        <v/>
      </c>
      <c r="Z233" s="157"/>
      <c r="AA233" s="157"/>
      <c r="AB233" s="36" t="str">
        <f>IF(Settings!C207&lt;&gt;"",Settings!C207,"")</f>
        <v/>
      </c>
      <c r="AC233" s="36" t="str">
        <f>IF(Settings!F207&lt;&gt;"",Settings!F207,"")</f>
        <v/>
      </c>
      <c r="AD233" s="36" t="str">
        <f>IF(Settings!H207&lt;&gt;"",Settings!H207,"")</f>
        <v/>
      </c>
      <c r="AE233" s="36" t="str">
        <f>IF(Settings!J207&lt;&gt;"",Settings!J207,"")</f>
        <v/>
      </c>
      <c r="AF233" s="36" t="str">
        <f>IF(Settings!L207&lt;&gt;"",Settings!L207,"")</f>
        <v/>
      </c>
      <c r="AG233" s="41" t="str">
        <f t="shared" si="35"/>
        <v/>
      </c>
    </row>
    <row r="234" spans="1:33" x14ac:dyDescent="0.2">
      <c r="A234" s="14" t="str">
        <f>IF(FILT_M=1,IF(AND(Settings!F208&lt;&gt;"",Settings!F208&lt;&gt;"--"),Settings!F208,""),
IF(FILT_M=2,IF(AND(Settings!H208&lt;&gt;"",Settings!H208&lt;&gt;"--"),Settings!H208,""),
IF(FILT_M=3,IF(AND(Settings!J208&lt;&gt;"",Settings!J208&lt;&gt;"--"),Settings!J208,""),
IF(FILT_M=4,IF(AND(Settings!L208&lt;&gt;"",Settings!L208&lt;&gt;"--"),Settings!L208,""),""))))</f>
        <v/>
      </c>
      <c r="B234" s="243" t="str">
        <f t="shared" ca="1" si="49"/>
        <v/>
      </c>
      <c r="C234" s="243" t="str">
        <f t="shared" ca="1" si="50"/>
        <v/>
      </c>
      <c r="D234" s="143" t="str">
        <f t="shared" ca="1" si="60"/>
        <v/>
      </c>
      <c r="E234" s="144" t="str">
        <f t="shared" ca="1" si="51"/>
        <v/>
      </c>
      <c r="F234" s="144" t="str">
        <f t="shared" ca="1" si="52"/>
        <v/>
      </c>
      <c r="G234" s="145" t="str">
        <f t="shared" ca="1" si="61"/>
        <v/>
      </c>
      <c r="H234" s="214"/>
      <c r="I234" s="44"/>
      <c r="K234" s="209" t="str">
        <f>IF(AND(Settings!C208&lt;&gt;"",Settings!C208&lt;&gt;"--"),Settings!C208,"")</f>
        <v/>
      </c>
      <c r="L234" s="210"/>
      <c r="M234" s="243" t="str">
        <f t="shared" ca="1" si="53"/>
        <v/>
      </c>
      <c r="N234" s="244" t="str">
        <f t="shared" ca="1" si="54"/>
        <v/>
      </c>
      <c r="O234" s="143" t="str">
        <f t="shared" ca="1" si="55"/>
        <v/>
      </c>
      <c r="P234" s="243" t="str">
        <f t="shared" ca="1" si="56"/>
        <v/>
      </c>
      <c r="Q234" s="144" t="str">
        <f t="shared" ca="1" si="57"/>
        <v/>
      </c>
      <c r="R234" s="144" t="str">
        <f t="shared" ca="1" si="58"/>
        <v/>
      </c>
      <c r="S234" s="145" t="str">
        <f t="shared" ca="1" si="59"/>
        <v/>
      </c>
      <c r="Z234" s="157"/>
      <c r="AA234" s="157"/>
      <c r="AB234" s="36" t="str">
        <f>IF(Settings!C208&lt;&gt;"",Settings!C208,"")</f>
        <v/>
      </c>
      <c r="AC234" s="36" t="str">
        <f>IF(Settings!F208&lt;&gt;"",Settings!F208,"")</f>
        <v/>
      </c>
      <c r="AD234" s="36" t="str">
        <f>IF(Settings!H208&lt;&gt;"",Settings!H208,"")</f>
        <v/>
      </c>
      <c r="AE234" s="36" t="str">
        <f>IF(Settings!J208&lt;&gt;"",Settings!J208,"")</f>
        <v/>
      </c>
      <c r="AF234" s="36" t="str">
        <f>IF(Settings!L208&lt;&gt;"",Settings!L208,"")</f>
        <v/>
      </c>
      <c r="AG234" s="41" t="str">
        <f t="shared" si="35"/>
        <v/>
      </c>
    </row>
    <row r="235" spans="1:33" x14ac:dyDescent="0.2">
      <c r="A235" s="14" t="str">
        <f>IF(FILT_M=1,IF(AND(Settings!F209&lt;&gt;"",Settings!F209&lt;&gt;"--"),Settings!F209,""),
IF(FILT_M=2,IF(AND(Settings!H209&lt;&gt;"",Settings!H209&lt;&gt;"--"),Settings!H209,""),
IF(FILT_M=3,IF(AND(Settings!J209&lt;&gt;"",Settings!J209&lt;&gt;"--"),Settings!J209,""),
IF(FILT_M=4,IF(AND(Settings!L209&lt;&gt;"",Settings!L209&lt;&gt;"--"),Settings!L209,""),""))))</f>
        <v/>
      </c>
      <c r="B235" s="243" t="str">
        <f t="shared" ca="1" si="49"/>
        <v/>
      </c>
      <c r="C235" s="243" t="str">
        <f t="shared" ca="1" si="50"/>
        <v/>
      </c>
      <c r="D235" s="143" t="str">
        <f t="shared" ca="1" si="60"/>
        <v/>
      </c>
      <c r="E235" s="144" t="str">
        <f t="shared" ca="1" si="51"/>
        <v/>
      </c>
      <c r="F235" s="144" t="str">
        <f t="shared" ca="1" si="52"/>
        <v/>
      </c>
      <c r="G235" s="145" t="str">
        <f t="shared" ca="1" si="61"/>
        <v/>
      </c>
      <c r="H235" s="214"/>
      <c r="I235" s="44"/>
      <c r="K235" s="209" t="str">
        <f>IF(AND(Settings!C209&lt;&gt;"",Settings!C209&lt;&gt;"--"),Settings!C209,"")</f>
        <v/>
      </c>
      <c r="L235" s="210"/>
      <c r="M235" s="243" t="str">
        <f t="shared" ca="1" si="53"/>
        <v/>
      </c>
      <c r="N235" s="244" t="str">
        <f t="shared" ca="1" si="54"/>
        <v/>
      </c>
      <c r="O235" s="143" t="str">
        <f t="shared" ca="1" si="55"/>
        <v/>
      </c>
      <c r="P235" s="243" t="str">
        <f t="shared" ca="1" si="56"/>
        <v/>
      </c>
      <c r="Q235" s="144" t="str">
        <f t="shared" ca="1" si="57"/>
        <v/>
      </c>
      <c r="R235" s="144" t="str">
        <f t="shared" ca="1" si="58"/>
        <v/>
      </c>
      <c r="S235" s="145" t="str">
        <f t="shared" ca="1" si="59"/>
        <v/>
      </c>
      <c r="Z235" s="157"/>
      <c r="AA235" s="157"/>
      <c r="AB235" s="36" t="str">
        <f>IF(Settings!C209&lt;&gt;"",Settings!C209,"")</f>
        <v/>
      </c>
      <c r="AC235" s="36" t="str">
        <f>IF(Settings!F209&lt;&gt;"",Settings!F209,"")</f>
        <v/>
      </c>
      <c r="AD235" s="36" t="str">
        <f>IF(Settings!H209&lt;&gt;"",Settings!H209,"")</f>
        <v/>
      </c>
      <c r="AE235" s="36" t="str">
        <f>IF(Settings!J209&lt;&gt;"",Settings!J209,"")</f>
        <v/>
      </c>
      <c r="AF235" s="36" t="str">
        <f>IF(Settings!L209&lt;&gt;"",Settings!L209,"")</f>
        <v/>
      </c>
      <c r="AG235" s="41" t="str">
        <f t="shared" si="35"/>
        <v/>
      </c>
    </row>
    <row r="236" spans="1:33" x14ac:dyDescent="0.2">
      <c r="A236" s="14" t="str">
        <f>IF(FILT_M=1,IF(AND(Settings!F210&lt;&gt;"",Settings!F210&lt;&gt;"--"),Settings!F210,""),
IF(FILT_M=2,IF(AND(Settings!H210&lt;&gt;"",Settings!H210&lt;&gt;"--"),Settings!H210,""),
IF(FILT_M=3,IF(AND(Settings!J210&lt;&gt;"",Settings!J210&lt;&gt;"--"),Settings!J210,""),
IF(FILT_M=4,IF(AND(Settings!L210&lt;&gt;"",Settings!L210&lt;&gt;"--"),Settings!L210,""),""))))</f>
        <v/>
      </c>
      <c r="B236" s="243" t="str">
        <f t="shared" ca="1" si="49"/>
        <v/>
      </c>
      <c r="C236" s="243" t="str">
        <f t="shared" ca="1" si="50"/>
        <v/>
      </c>
      <c r="D236" s="143" t="str">
        <f t="shared" ca="1" si="60"/>
        <v/>
      </c>
      <c r="E236" s="144" t="str">
        <f t="shared" ca="1" si="51"/>
        <v/>
      </c>
      <c r="F236" s="144" t="str">
        <f t="shared" ca="1" si="52"/>
        <v/>
      </c>
      <c r="G236" s="145" t="str">
        <f t="shared" ca="1" si="61"/>
        <v/>
      </c>
      <c r="H236" s="214"/>
      <c r="I236" s="44"/>
      <c r="K236" s="209" t="str">
        <f>IF(AND(Settings!C210&lt;&gt;"",Settings!C210&lt;&gt;"--"),Settings!C210,"")</f>
        <v/>
      </c>
      <c r="L236" s="210"/>
      <c r="M236" s="243" t="str">
        <f t="shared" ca="1" si="53"/>
        <v/>
      </c>
      <c r="N236" s="244" t="str">
        <f t="shared" ca="1" si="54"/>
        <v/>
      </c>
      <c r="O236" s="143" t="str">
        <f t="shared" ca="1" si="55"/>
        <v/>
      </c>
      <c r="P236" s="243" t="str">
        <f t="shared" ca="1" si="56"/>
        <v/>
      </c>
      <c r="Q236" s="144" t="str">
        <f t="shared" ca="1" si="57"/>
        <v/>
      </c>
      <c r="R236" s="144" t="str">
        <f t="shared" ca="1" si="58"/>
        <v/>
      </c>
      <c r="S236" s="145" t="str">
        <f t="shared" ca="1" si="59"/>
        <v/>
      </c>
      <c r="Z236" s="157"/>
      <c r="AA236" s="157"/>
      <c r="AB236" s="36" t="str">
        <f>IF(Settings!C210&lt;&gt;"",Settings!C210,"")</f>
        <v/>
      </c>
      <c r="AC236" s="36" t="str">
        <f>IF(Settings!F210&lt;&gt;"",Settings!F210,"")</f>
        <v/>
      </c>
      <c r="AD236" s="36" t="str">
        <f>IF(Settings!H210&lt;&gt;"",Settings!H210,"")</f>
        <v/>
      </c>
      <c r="AE236" s="36" t="str">
        <f>IF(Settings!J210&lt;&gt;"",Settings!J210,"")</f>
        <v/>
      </c>
      <c r="AF236" s="36" t="str">
        <f>IF(Settings!L210&lt;&gt;"",Settings!L210,"")</f>
        <v/>
      </c>
      <c r="AG236" s="41" t="str">
        <f t="shared" si="35"/>
        <v/>
      </c>
    </row>
    <row r="237" spans="1:33" x14ac:dyDescent="0.2">
      <c r="A237" s="14" t="str">
        <f>IF(FILT_M=1,IF(AND(Settings!F211&lt;&gt;"",Settings!F211&lt;&gt;"--"),Settings!F211,""),
IF(FILT_M=2,IF(AND(Settings!H211&lt;&gt;"",Settings!H211&lt;&gt;"--"),Settings!H211,""),
IF(FILT_M=3,IF(AND(Settings!J211&lt;&gt;"",Settings!J211&lt;&gt;"--"),Settings!J211,""),
IF(FILT_M=4,IF(AND(Settings!L211&lt;&gt;"",Settings!L211&lt;&gt;"--"),Settings!L211,""),""))))</f>
        <v/>
      </c>
      <c r="B237" s="243" t="str">
        <f t="shared" ca="1" si="49"/>
        <v/>
      </c>
      <c r="C237" s="243" t="str">
        <f t="shared" ca="1" si="50"/>
        <v/>
      </c>
      <c r="D237" s="143" t="str">
        <f t="shared" ca="1" si="60"/>
        <v/>
      </c>
      <c r="E237" s="144" t="str">
        <f t="shared" ca="1" si="51"/>
        <v/>
      </c>
      <c r="F237" s="144" t="str">
        <f t="shared" ca="1" si="52"/>
        <v/>
      </c>
      <c r="G237" s="145" t="str">
        <f t="shared" ca="1" si="61"/>
        <v/>
      </c>
      <c r="H237" s="214"/>
      <c r="I237" s="44"/>
      <c r="K237" s="209" t="str">
        <f>IF(AND(Settings!C211&lt;&gt;"",Settings!C211&lt;&gt;"--"),Settings!C211,"")</f>
        <v/>
      </c>
      <c r="L237" s="210"/>
      <c r="M237" s="243" t="str">
        <f t="shared" ca="1" si="53"/>
        <v/>
      </c>
      <c r="N237" s="244" t="str">
        <f t="shared" ca="1" si="54"/>
        <v/>
      </c>
      <c r="O237" s="143" t="str">
        <f t="shared" ca="1" si="55"/>
        <v/>
      </c>
      <c r="P237" s="243" t="str">
        <f t="shared" ca="1" si="56"/>
        <v/>
      </c>
      <c r="Q237" s="144" t="str">
        <f t="shared" ca="1" si="57"/>
        <v/>
      </c>
      <c r="R237" s="144" t="str">
        <f t="shared" ca="1" si="58"/>
        <v/>
      </c>
      <c r="S237" s="145" t="str">
        <f t="shared" ca="1" si="59"/>
        <v/>
      </c>
      <c r="Z237" s="157"/>
      <c r="AA237" s="157"/>
      <c r="AB237" s="36" t="str">
        <f>IF(Settings!C211&lt;&gt;"",Settings!C211,"")</f>
        <v/>
      </c>
      <c r="AC237" s="36" t="str">
        <f>IF(Settings!F211&lt;&gt;"",Settings!F211,"")</f>
        <v/>
      </c>
      <c r="AD237" s="36" t="str">
        <f>IF(Settings!H211&lt;&gt;"",Settings!H211,"")</f>
        <v/>
      </c>
      <c r="AE237" s="36" t="str">
        <f>IF(Settings!J211&lt;&gt;"",Settings!J211,"")</f>
        <v/>
      </c>
      <c r="AF237" s="36" t="str">
        <f>IF(Settings!L211&lt;&gt;"",Settings!L211,"")</f>
        <v/>
      </c>
      <c r="AG237" s="41" t="str">
        <f t="shared" si="35"/>
        <v/>
      </c>
    </row>
    <row r="238" spans="1:33" x14ac:dyDescent="0.2">
      <c r="A238" s="14" t="str">
        <f>IF(FILT_M=1,IF(AND(Settings!F212&lt;&gt;"",Settings!F212&lt;&gt;"--"),Settings!F212,""),
IF(FILT_M=2,IF(AND(Settings!H212&lt;&gt;"",Settings!H212&lt;&gt;"--"),Settings!H212,""),
IF(FILT_M=3,IF(AND(Settings!J212&lt;&gt;"",Settings!J212&lt;&gt;"--"),Settings!J212,""),
IF(FILT_M=4,IF(AND(Settings!L212&lt;&gt;"",Settings!L212&lt;&gt;"--"),Settings!L212,""),""))))</f>
        <v/>
      </c>
      <c r="B238" s="243" t="str">
        <f t="shared" ca="1" si="49"/>
        <v/>
      </c>
      <c r="C238" s="243" t="str">
        <f t="shared" ca="1" si="50"/>
        <v/>
      </c>
      <c r="D238" s="143" t="str">
        <f t="shared" ca="1" si="60"/>
        <v/>
      </c>
      <c r="E238" s="144" t="str">
        <f t="shared" ca="1" si="51"/>
        <v/>
      </c>
      <c r="F238" s="144" t="str">
        <f t="shared" ca="1" si="52"/>
        <v/>
      </c>
      <c r="G238" s="145" t="str">
        <f t="shared" ca="1" si="61"/>
        <v/>
      </c>
      <c r="H238" s="214"/>
      <c r="I238" s="44"/>
      <c r="K238" s="209" t="str">
        <f>IF(AND(Settings!C212&lt;&gt;"",Settings!C212&lt;&gt;"--"),Settings!C212,"")</f>
        <v/>
      </c>
      <c r="L238" s="210"/>
      <c r="M238" s="243" t="str">
        <f t="shared" ca="1" si="53"/>
        <v/>
      </c>
      <c r="N238" s="244" t="str">
        <f t="shared" ca="1" si="54"/>
        <v/>
      </c>
      <c r="O238" s="143" t="str">
        <f t="shared" ca="1" si="55"/>
        <v/>
      </c>
      <c r="P238" s="243" t="str">
        <f t="shared" ca="1" si="56"/>
        <v/>
      </c>
      <c r="Q238" s="144" t="str">
        <f t="shared" ca="1" si="57"/>
        <v/>
      </c>
      <c r="R238" s="144" t="str">
        <f t="shared" ca="1" si="58"/>
        <v/>
      </c>
      <c r="S238" s="145" t="str">
        <f t="shared" ca="1" si="59"/>
        <v/>
      </c>
      <c r="Z238" s="157"/>
      <c r="AA238" s="157"/>
      <c r="AB238" s="36" t="str">
        <f>IF(Settings!C212&lt;&gt;"",Settings!C212,"")</f>
        <v/>
      </c>
      <c r="AC238" s="36" t="str">
        <f>IF(Settings!F212&lt;&gt;"",Settings!F212,"")</f>
        <v/>
      </c>
      <c r="AD238" s="36" t="str">
        <f>IF(Settings!H212&lt;&gt;"",Settings!H212,"")</f>
        <v/>
      </c>
      <c r="AE238" s="36" t="str">
        <f>IF(Settings!J212&lt;&gt;"",Settings!J212,"")</f>
        <v/>
      </c>
      <c r="AF238" s="36" t="str">
        <f>IF(Settings!L212&lt;&gt;"",Settings!L212,"")</f>
        <v/>
      </c>
      <c r="AG238" s="41" t="str">
        <f t="shared" si="35"/>
        <v/>
      </c>
    </row>
    <row r="239" spans="1:33" x14ac:dyDescent="0.2">
      <c r="A239" s="14" t="str">
        <f>IF(FILT_M=1,IF(AND(Settings!F213&lt;&gt;"",Settings!F213&lt;&gt;"--"),Settings!F213,""),
IF(FILT_M=2,IF(AND(Settings!H213&lt;&gt;"",Settings!H213&lt;&gt;"--"),Settings!H213,""),
IF(FILT_M=3,IF(AND(Settings!J213&lt;&gt;"",Settings!J213&lt;&gt;"--"),Settings!J213,""),
IF(FILT_M=4,IF(AND(Settings!L213&lt;&gt;"",Settings!L213&lt;&gt;"--"),Settings!L213,""),""))))</f>
        <v/>
      </c>
      <c r="B239" s="243" t="str">
        <f t="shared" ca="1" si="49"/>
        <v/>
      </c>
      <c r="C239" s="243" t="str">
        <f t="shared" ca="1" si="50"/>
        <v/>
      </c>
      <c r="D239" s="143" t="str">
        <f t="shared" ca="1" si="60"/>
        <v/>
      </c>
      <c r="E239" s="144" t="str">
        <f t="shared" ca="1" si="51"/>
        <v/>
      </c>
      <c r="F239" s="144" t="str">
        <f t="shared" ca="1" si="52"/>
        <v/>
      </c>
      <c r="G239" s="145" t="str">
        <f t="shared" ca="1" si="61"/>
        <v/>
      </c>
      <c r="H239" s="214"/>
      <c r="I239" s="44"/>
      <c r="K239" s="209" t="str">
        <f>IF(AND(Settings!C213&lt;&gt;"",Settings!C213&lt;&gt;"--"),Settings!C213,"")</f>
        <v/>
      </c>
      <c r="L239" s="210"/>
      <c r="M239" s="243" t="str">
        <f t="shared" ca="1" si="53"/>
        <v/>
      </c>
      <c r="N239" s="244" t="str">
        <f t="shared" ca="1" si="54"/>
        <v/>
      </c>
      <c r="O239" s="143" t="str">
        <f t="shared" ca="1" si="55"/>
        <v/>
      </c>
      <c r="P239" s="243" t="str">
        <f t="shared" ca="1" si="56"/>
        <v/>
      </c>
      <c r="Q239" s="144" t="str">
        <f t="shared" ca="1" si="57"/>
        <v/>
      </c>
      <c r="R239" s="144" t="str">
        <f t="shared" ca="1" si="58"/>
        <v/>
      </c>
      <c r="S239" s="145" t="str">
        <f t="shared" ca="1" si="59"/>
        <v/>
      </c>
      <c r="Z239" s="157"/>
      <c r="AA239" s="157"/>
      <c r="AB239" s="36" t="str">
        <f>IF(Settings!C213&lt;&gt;"",Settings!C213,"")</f>
        <v/>
      </c>
      <c r="AC239" s="36" t="str">
        <f>IF(Settings!F213&lt;&gt;"",Settings!F213,"")</f>
        <v/>
      </c>
      <c r="AD239" s="36" t="str">
        <f>IF(Settings!H213&lt;&gt;"",Settings!H213,"")</f>
        <v/>
      </c>
      <c r="AE239" s="36" t="str">
        <f>IF(Settings!J213&lt;&gt;"",Settings!J213,"")</f>
        <v/>
      </c>
      <c r="AF239" s="36" t="str">
        <f>IF(Settings!L213&lt;&gt;"",Settings!L213,"")</f>
        <v/>
      </c>
      <c r="AG239" s="41" t="str">
        <f t="shared" si="35"/>
        <v/>
      </c>
    </row>
    <row r="240" spans="1:33" x14ac:dyDescent="0.2">
      <c r="A240" s="14" t="str">
        <f>IF(FILT_M=1,IF(AND(Settings!F214&lt;&gt;"",Settings!F214&lt;&gt;"--"),Settings!F214,""),
IF(FILT_M=2,IF(AND(Settings!H214&lt;&gt;"",Settings!H214&lt;&gt;"--"),Settings!H214,""),
IF(FILT_M=3,IF(AND(Settings!J214&lt;&gt;"",Settings!J214&lt;&gt;"--"),Settings!J214,""),
IF(FILT_M=4,IF(AND(Settings!L214&lt;&gt;"",Settings!L214&lt;&gt;"--"),Settings!L214,""),""))))</f>
        <v/>
      </c>
      <c r="B240" s="243" t="str">
        <f t="shared" ca="1" si="49"/>
        <v/>
      </c>
      <c r="C240" s="243" t="str">
        <f t="shared" ca="1" si="50"/>
        <v/>
      </c>
      <c r="D240" s="143" t="str">
        <f t="shared" ca="1" si="60"/>
        <v/>
      </c>
      <c r="E240" s="144" t="str">
        <f t="shared" ca="1" si="51"/>
        <v/>
      </c>
      <c r="F240" s="144" t="str">
        <f t="shared" ca="1" si="52"/>
        <v/>
      </c>
      <c r="G240" s="145" t="str">
        <f t="shared" ca="1" si="61"/>
        <v/>
      </c>
      <c r="H240" s="214"/>
      <c r="I240" s="44"/>
      <c r="K240" s="209" t="str">
        <f>IF(AND(Settings!C214&lt;&gt;"",Settings!C214&lt;&gt;"--"),Settings!C214,"")</f>
        <v/>
      </c>
      <c r="L240" s="210"/>
      <c r="M240" s="243" t="str">
        <f t="shared" ca="1" si="53"/>
        <v/>
      </c>
      <c r="N240" s="244" t="str">
        <f t="shared" ca="1" si="54"/>
        <v/>
      </c>
      <c r="O240" s="143" t="str">
        <f t="shared" ca="1" si="55"/>
        <v/>
      </c>
      <c r="P240" s="243" t="str">
        <f t="shared" ca="1" si="56"/>
        <v/>
      </c>
      <c r="Q240" s="144" t="str">
        <f t="shared" ca="1" si="57"/>
        <v/>
      </c>
      <c r="R240" s="144" t="str">
        <f t="shared" ca="1" si="58"/>
        <v/>
      </c>
      <c r="S240" s="145" t="str">
        <f t="shared" ca="1" si="59"/>
        <v/>
      </c>
      <c r="Z240" s="157"/>
      <c r="AA240" s="157"/>
      <c r="AB240" s="36" t="str">
        <f>IF(Settings!C214&lt;&gt;"",Settings!C214,"")</f>
        <v/>
      </c>
      <c r="AC240" s="36" t="str">
        <f>IF(Settings!F214&lt;&gt;"",Settings!F214,"")</f>
        <v/>
      </c>
      <c r="AD240" s="36" t="str">
        <f>IF(Settings!H214&lt;&gt;"",Settings!H214,"")</f>
        <v/>
      </c>
      <c r="AE240" s="36" t="str">
        <f>IF(Settings!J214&lt;&gt;"",Settings!J214,"")</f>
        <v/>
      </c>
      <c r="AF240" s="36" t="str">
        <f>IF(Settings!L214&lt;&gt;"",Settings!L214,"")</f>
        <v/>
      </c>
      <c r="AG240" s="41" t="str">
        <f t="shared" si="35"/>
        <v/>
      </c>
    </row>
    <row r="241" spans="1:33" x14ac:dyDescent="0.2">
      <c r="A241" s="14" t="str">
        <f>IF(FILT_M=1,IF(AND(Settings!F215&lt;&gt;"",Settings!F215&lt;&gt;"--"),Settings!F215,""),
IF(FILT_M=2,IF(AND(Settings!H215&lt;&gt;"",Settings!H215&lt;&gt;"--"),Settings!H215,""),
IF(FILT_M=3,IF(AND(Settings!J215&lt;&gt;"",Settings!J215&lt;&gt;"--"),Settings!J215,""),
IF(FILT_M=4,IF(AND(Settings!L215&lt;&gt;"",Settings!L215&lt;&gt;"--"),Settings!L215,""),""))))</f>
        <v/>
      </c>
      <c r="B241" s="243" t="str">
        <f t="shared" ca="1" si="49"/>
        <v/>
      </c>
      <c r="C241" s="243" t="str">
        <f t="shared" ca="1" si="50"/>
        <v/>
      </c>
      <c r="D241" s="143" t="str">
        <f t="shared" ca="1" si="60"/>
        <v/>
      </c>
      <c r="E241" s="144" t="str">
        <f t="shared" ca="1" si="51"/>
        <v/>
      </c>
      <c r="F241" s="144" t="str">
        <f t="shared" ca="1" si="52"/>
        <v/>
      </c>
      <c r="G241" s="145" t="str">
        <f t="shared" ca="1" si="61"/>
        <v/>
      </c>
      <c r="H241" s="214"/>
      <c r="I241" s="44"/>
      <c r="K241" s="209" t="str">
        <f>IF(AND(Settings!C215&lt;&gt;"",Settings!C215&lt;&gt;"--"),Settings!C215,"")</f>
        <v/>
      </c>
      <c r="L241" s="210"/>
      <c r="M241" s="243" t="str">
        <f t="shared" ca="1" si="53"/>
        <v/>
      </c>
      <c r="N241" s="244" t="str">
        <f t="shared" ca="1" si="54"/>
        <v/>
      </c>
      <c r="O241" s="143" t="str">
        <f t="shared" ca="1" si="55"/>
        <v/>
      </c>
      <c r="P241" s="243" t="str">
        <f t="shared" ca="1" si="56"/>
        <v/>
      </c>
      <c r="Q241" s="144" t="str">
        <f t="shared" ca="1" si="57"/>
        <v/>
      </c>
      <c r="R241" s="144" t="str">
        <f t="shared" ca="1" si="58"/>
        <v/>
      </c>
      <c r="S241" s="145" t="str">
        <f t="shared" ca="1" si="59"/>
        <v/>
      </c>
      <c r="Z241" s="157"/>
      <c r="AA241" s="157"/>
      <c r="AB241" s="36" t="str">
        <f>IF(Settings!C215&lt;&gt;"",Settings!C215,"")</f>
        <v/>
      </c>
      <c r="AC241" s="36" t="str">
        <f>IF(Settings!F215&lt;&gt;"",Settings!F215,"")</f>
        <v/>
      </c>
      <c r="AD241" s="36" t="str">
        <f>IF(Settings!H215&lt;&gt;"",Settings!H215,"")</f>
        <v/>
      </c>
      <c r="AE241" s="36" t="str">
        <f>IF(Settings!J215&lt;&gt;"",Settings!J215,"")</f>
        <v/>
      </c>
      <c r="AF241" s="36" t="str">
        <f>IF(Settings!L215&lt;&gt;"",Settings!L215,"")</f>
        <v/>
      </c>
      <c r="AG241" s="41" t="str">
        <f t="shared" si="35"/>
        <v/>
      </c>
    </row>
    <row r="242" spans="1:33" x14ac:dyDescent="0.2">
      <c r="A242" s="14" t="str">
        <f>IF(FILT_M=1,IF(AND(Settings!F216&lt;&gt;"",Settings!F216&lt;&gt;"--"),Settings!F216,""),
IF(FILT_M=2,IF(AND(Settings!H216&lt;&gt;"",Settings!H216&lt;&gt;"--"),Settings!H216,""),
IF(FILT_M=3,IF(AND(Settings!J216&lt;&gt;"",Settings!J216&lt;&gt;"--"),Settings!J216,""),
IF(FILT_M=4,IF(AND(Settings!L216&lt;&gt;"",Settings!L216&lt;&gt;"--"),Settings!L216,""),""))))</f>
        <v/>
      </c>
      <c r="B242" s="243" t="str">
        <f t="shared" ca="1" si="49"/>
        <v/>
      </c>
      <c r="C242" s="243" t="str">
        <f t="shared" ca="1" si="50"/>
        <v/>
      </c>
      <c r="D242" s="143" t="str">
        <f t="shared" ca="1" si="60"/>
        <v/>
      </c>
      <c r="E242" s="144" t="str">
        <f t="shared" ca="1" si="51"/>
        <v/>
      </c>
      <c r="F242" s="144" t="str">
        <f t="shared" ca="1" si="52"/>
        <v/>
      </c>
      <c r="G242" s="145" t="str">
        <f t="shared" ca="1" si="61"/>
        <v/>
      </c>
      <c r="H242" s="214"/>
      <c r="I242" s="44"/>
      <c r="K242" s="209" t="str">
        <f>IF(AND(Settings!C216&lt;&gt;"",Settings!C216&lt;&gt;"--"),Settings!C216,"")</f>
        <v/>
      </c>
      <c r="L242" s="210"/>
      <c r="M242" s="243" t="str">
        <f t="shared" ca="1" si="53"/>
        <v/>
      </c>
      <c r="N242" s="244" t="str">
        <f t="shared" ca="1" si="54"/>
        <v/>
      </c>
      <c r="O242" s="143" t="str">
        <f t="shared" ca="1" si="55"/>
        <v/>
      </c>
      <c r="P242" s="243" t="str">
        <f t="shared" ca="1" si="56"/>
        <v/>
      </c>
      <c r="Q242" s="144" t="str">
        <f t="shared" ca="1" si="57"/>
        <v/>
      </c>
      <c r="R242" s="144" t="str">
        <f t="shared" ca="1" si="58"/>
        <v/>
      </c>
      <c r="S242" s="145" t="str">
        <f t="shared" ca="1" si="59"/>
        <v/>
      </c>
      <c r="Z242" s="157"/>
      <c r="AA242" s="157"/>
      <c r="AB242" s="36" t="str">
        <f>IF(Settings!C216&lt;&gt;"",Settings!C216,"")</f>
        <v/>
      </c>
      <c r="AC242" s="36" t="str">
        <f>IF(Settings!F216&lt;&gt;"",Settings!F216,"")</f>
        <v/>
      </c>
      <c r="AD242" s="36" t="str">
        <f>IF(Settings!H216&lt;&gt;"",Settings!H216,"")</f>
        <v/>
      </c>
      <c r="AE242" s="36" t="str">
        <f>IF(Settings!J216&lt;&gt;"",Settings!J216,"")</f>
        <v/>
      </c>
      <c r="AF242" s="36" t="str">
        <f>IF(Settings!L216&lt;&gt;"",Settings!L216,"")</f>
        <v/>
      </c>
      <c r="AG242" s="41" t="str">
        <f t="shared" si="35"/>
        <v/>
      </c>
    </row>
    <row r="243" spans="1:33" x14ac:dyDescent="0.2">
      <c r="A243" s="14" t="str">
        <f>IF(FILT_M=1,IF(AND(Settings!F217&lt;&gt;"",Settings!F217&lt;&gt;"--"),Settings!F217,""),
IF(FILT_M=2,IF(AND(Settings!H217&lt;&gt;"",Settings!H217&lt;&gt;"--"),Settings!H217,""),
IF(FILT_M=3,IF(AND(Settings!J217&lt;&gt;"",Settings!J217&lt;&gt;"--"),Settings!J217,""),
IF(FILT_M=4,IF(AND(Settings!L217&lt;&gt;"",Settings!L217&lt;&gt;"--"),Settings!L217,""),""))))</f>
        <v/>
      </c>
      <c r="B243" s="243" t="str">
        <f t="shared" ca="1" si="49"/>
        <v/>
      </c>
      <c r="C243" s="243" t="str">
        <f t="shared" ca="1" si="50"/>
        <v/>
      </c>
      <c r="D243" s="143" t="str">
        <f t="shared" ca="1" si="60"/>
        <v/>
      </c>
      <c r="E243" s="144" t="str">
        <f t="shared" ca="1" si="51"/>
        <v/>
      </c>
      <c r="F243" s="144" t="str">
        <f t="shared" ca="1" si="52"/>
        <v/>
      </c>
      <c r="G243" s="145" t="str">
        <f t="shared" ca="1" si="61"/>
        <v/>
      </c>
      <c r="H243" s="214"/>
      <c r="I243" s="44"/>
      <c r="K243" s="209" t="str">
        <f>IF(AND(Settings!C217&lt;&gt;"",Settings!C217&lt;&gt;"--"),Settings!C217,"")</f>
        <v/>
      </c>
      <c r="L243" s="210"/>
      <c r="M243" s="243" t="str">
        <f t="shared" ca="1" si="53"/>
        <v/>
      </c>
      <c r="N243" s="244" t="str">
        <f t="shared" ca="1" si="54"/>
        <v/>
      </c>
      <c r="O243" s="143" t="str">
        <f t="shared" ca="1" si="55"/>
        <v/>
      </c>
      <c r="P243" s="243" t="str">
        <f t="shared" ca="1" si="56"/>
        <v/>
      </c>
      <c r="Q243" s="144" t="str">
        <f t="shared" ca="1" si="57"/>
        <v/>
      </c>
      <c r="R243" s="144" t="str">
        <f t="shared" ca="1" si="58"/>
        <v/>
      </c>
      <c r="S243" s="145" t="str">
        <f t="shared" ca="1" si="59"/>
        <v/>
      </c>
      <c r="Z243" s="157"/>
      <c r="AA243" s="157"/>
      <c r="AB243" s="36" t="str">
        <f>IF(Settings!C217&lt;&gt;"",Settings!C217,"")</f>
        <v/>
      </c>
      <c r="AC243" s="36" t="str">
        <f>IF(Settings!F217&lt;&gt;"",Settings!F217,"")</f>
        <v/>
      </c>
      <c r="AD243" s="36" t="str">
        <f>IF(Settings!H217&lt;&gt;"",Settings!H217,"")</f>
        <v/>
      </c>
      <c r="AE243" s="36" t="str">
        <f>IF(Settings!J217&lt;&gt;"",Settings!J217,"")</f>
        <v/>
      </c>
      <c r="AF243" s="36" t="str">
        <f>IF(Settings!L217&lt;&gt;"",Settings!L217,"")</f>
        <v/>
      </c>
      <c r="AG243" s="41" t="str">
        <f t="shared" si="35"/>
        <v/>
      </c>
    </row>
    <row r="244" spans="1:33" x14ac:dyDescent="0.2">
      <c r="A244" s="14" t="str">
        <f>IF(FILT_M=1,IF(AND(Settings!F218&lt;&gt;"",Settings!F218&lt;&gt;"--"),Settings!F218,""),
IF(FILT_M=2,IF(AND(Settings!H218&lt;&gt;"",Settings!H218&lt;&gt;"--"),Settings!H218,""),
IF(FILT_M=3,IF(AND(Settings!J218&lt;&gt;"",Settings!J218&lt;&gt;"--"),Settings!J218,""),
IF(FILT_M=4,IF(AND(Settings!L218&lt;&gt;"",Settings!L218&lt;&gt;"--"),Settings!L218,""),""))))</f>
        <v/>
      </c>
      <c r="B244" s="243" t="str">
        <f t="shared" ca="1" si="49"/>
        <v/>
      </c>
      <c r="C244" s="243" t="str">
        <f t="shared" ca="1" si="50"/>
        <v/>
      </c>
      <c r="D244" s="143" t="str">
        <f t="shared" ca="1" si="60"/>
        <v/>
      </c>
      <c r="E244" s="144" t="str">
        <f t="shared" ca="1" si="51"/>
        <v/>
      </c>
      <c r="F244" s="144" t="str">
        <f t="shared" ca="1" si="52"/>
        <v/>
      </c>
      <c r="G244" s="145" t="str">
        <f t="shared" ca="1" si="61"/>
        <v/>
      </c>
      <c r="H244" s="214"/>
      <c r="I244" s="44"/>
      <c r="K244" s="209" t="str">
        <f>IF(AND(Settings!C218&lt;&gt;"",Settings!C218&lt;&gt;"--"),Settings!C218,"")</f>
        <v/>
      </c>
      <c r="L244" s="210"/>
      <c r="M244" s="243" t="str">
        <f t="shared" ca="1" si="53"/>
        <v/>
      </c>
      <c r="N244" s="244" t="str">
        <f t="shared" ca="1" si="54"/>
        <v/>
      </c>
      <c r="O244" s="143" t="str">
        <f t="shared" ca="1" si="55"/>
        <v/>
      </c>
      <c r="P244" s="243" t="str">
        <f t="shared" ca="1" si="56"/>
        <v/>
      </c>
      <c r="Q244" s="144" t="str">
        <f t="shared" ca="1" si="57"/>
        <v/>
      </c>
      <c r="R244" s="144" t="str">
        <f t="shared" ca="1" si="58"/>
        <v/>
      </c>
      <c r="S244" s="145" t="str">
        <f t="shared" ca="1" si="59"/>
        <v/>
      </c>
      <c r="Z244" s="157"/>
      <c r="AA244" s="157"/>
      <c r="AB244" s="36" t="str">
        <f>IF(Settings!C218&lt;&gt;"",Settings!C218,"")</f>
        <v/>
      </c>
      <c r="AC244" s="36" t="str">
        <f>IF(Settings!F218&lt;&gt;"",Settings!F218,"")</f>
        <v/>
      </c>
      <c r="AD244" s="36" t="str">
        <f>IF(Settings!H218&lt;&gt;"",Settings!H218,"")</f>
        <v/>
      </c>
      <c r="AE244" s="36" t="str">
        <f>IF(Settings!J218&lt;&gt;"",Settings!J218,"")</f>
        <v/>
      </c>
      <c r="AF244" s="36" t="str">
        <f>IF(Settings!L218&lt;&gt;"",Settings!L218,"")</f>
        <v/>
      </c>
      <c r="AG244" s="41" t="str">
        <f t="shared" si="35"/>
        <v/>
      </c>
    </row>
    <row r="245" spans="1:33" x14ac:dyDescent="0.2">
      <c r="A245" s="14" t="str">
        <f>IF(FILT_M=1,IF(AND(Settings!F219&lt;&gt;"",Settings!F219&lt;&gt;"--"),Settings!F219,""),
IF(FILT_M=2,IF(AND(Settings!H219&lt;&gt;"",Settings!H219&lt;&gt;"--"),Settings!H219,""),
IF(FILT_M=3,IF(AND(Settings!J219&lt;&gt;"",Settings!J219&lt;&gt;"--"),Settings!J219,""),
IF(FILT_M=4,IF(AND(Settings!L219&lt;&gt;"",Settings!L219&lt;&gt;"--"),Settings!L219,""),""))))</f>
        <v/>
      </c>
      <c r="B245" s="243" t="str">
        <f t="shared" ca="1" si="49"/>
        <v/>
      </c>
      <c r="C245" s="243" t="str">
        <f t="shared" ca="1" si="50"/>
        <v/>
      </c>
      <c r="D245" s="143" t="str">
        <f t="shared" ca="1" si="60"/>
        <v/>
      </c>
      <c r="E245" s="144" t="str">
        <f t="shared" ca="1" si="51"/>
        <v/>
      </c>
      <c r="F245" s="144" t="str">
        <f t="shared" ca="1" si="52"/>
        <v/>
      </c>
      <c r="G245" s="145" t="str">
        <f t="shared" ca="1" si="61"/>
        <v/>
      </c>
      <c r="H245" s="214"/>
      <c r="I245" s="44"/>
      <c r="K245" s="209" t="str">
        <f>IF(AND(Settings!C219&lt;&gt;"",Settings!C219&lt;&gt;"--"),Settings!C219,"")</f>
        <v/>
      </c>
      <c r="L245" s="210"/>
      <c r="M245" s="243" t="str">
        <f t="shared" ca="1" si="53"/>
        <v/>
      </c>
      <c r="N245" s="244" t="str">
        <f t="shared" ca="1" si="54"/>
        <v/>
      </c>
      <c r="O245" s="143" t="str">
        <f t="shared" ca="1" si="55"/>
        <v/>
      </c>
      <c r="P245" s="243" t="str">
        <f t="shared" ca="1" si="56"/>
        <v/>
      </c>
      <c r="Q245" s="144" t="str">
        <f t="shared" ca="1" si="57"/>
        <v/>
      </c>
      <c r="R245" s="144" t="str">
        <f t="shared" ca="1" si="58"/>
        <v/>
      </c>
      <c r="S245" s="145" t="str">
        <f t="shared" ca="1" si="59"/>
        <v/>
      </c>
      <c r="Z245" s="157"/>
      <c r="AA245" s="157"/>
      <c r="AB245" s="36" t="str">
        <f>IF(Settings!C219&lt;&gt;"",Settings!C219,"")</f>
        <v/>
      </c>
      <c r="AC245" s="36" t="str">
        <f>IF(Settings!F219&lt;&gt;"",Settings!F219,"")</f>
        <v/>
      </c>
      <c r="AD245" s="36" t="str">
        <f>IF(Settings!H219&lt;&gt;"",Settings!H219,"")</f>
        <v/>
      </c>
      <c r="AE245" s="36" t="str">
        <f>IF(Settings!J219&lt;&gt;"",Settings!J219,"")</f>
        <v/>
      </c>
      <c r="AF245" s="36" t="str">
        <f>IF(Settings!L219&lt;&gt;"",Settings!L219,"")</f>
        <v/>
      </c>
      <c r="AG245" s="41" t="str">
        <f t="shared" si="35"/>
        <v/>
      </c>
    </row>
    <row r="246" spans="1:33" x14ac:dyDescent="0.2">
      <c r="A246" s="14" t="str">
        <f>IF(FILT_M=1,IF(AND(Settings!F220&lt;&gt;"",Settings!F220&lt;&gt;"--"),Settings!F220,""),
IF(FILT_M=2,IF(AND(Settings!H220&lt;&gt;"",Settings!H220&lt;&gt;"--"),Settings!H220,""),
IF(FILT_M=3,IF(AND(Settings!J220&lt;&gt;"",Settings!J220&lt;&gt;"--"),Settings!J220,""),
IF(FILT_M=4,IF(AND(Settings!L220&lt;&gt;"",Settings!L220&lt;&gt;"--"),Settings!L220,""),""))))</f>
        <v/>
      </c>
      <c r="B246" s="243" t="str">
        <f t="shared" ca="1" si="49"/>
        <v/>
      </c>
      <c r="C246" s="243" t="str">
        <f t="shared" ca="1" si="50"/>
        <v/>
      </c>
      <c r="D246" s="143" t="str">
        <f t="shared" ca="1" si="60"/>
        <v/>
      </c>
      <c r="E246" s="144" t="str">
        <f t="shared" ca="1" si="51"/>
        <v/>
      </c>
      <c r="F246" s="144" t="str">
        <f t="shared" ca="1" si="52"/>
        <v/>
      </c>
      <c r="G246" s="145" t="str">
        <f t="shared" ca="1" si="61"/>
        <v/>
      </c>
      <c r="H246" s="214"/>
      <c r="I246" s="44"/>
      <c r="K246" s="209" t="str">
        <f>IF(AND(Settings!C220&lt;&gt;"",Settings!C220&lt;&gt;"--"),Settings!C220,"")</f>
        <v/>
      </c>
      <c r="L246" s="210"/>
      <c r="M246" s="243" t="str">
        <f t="shared" ca="1" si="53"/>
        <v/>
      </c>
      <c r="N246" s="244" t="str">
        <f t="shared" ca="1" si="54"/>
        <v/>
      </c>
      <c r="O246" s="143" t="str">
        <f t="shared" ca="1" si="55"/>
        <v/>
      </c>
      <c r="P246" s="243" t="str">
        <f t="shared" ca="1" si="56"/>
        <v/>
      </c>
      <c r="Q246" s="144" t="str">
        <f t="shared" ca="1" si="57"/>
        <v/>
      </c>
      <c r="R246" s="144" t="str">
        <f t="shared" ca="1" si="58"/>
        <v/>
      </c>
      <c r="S246" s="145" t="str">
        <f t="shared" ca="1" si="59"/>
        <v/>
      </c>
      <c r="Z246" s="157"/>
      <c r="AA246" s="157"/>
      <c r="AB246" s="36" t="str">
        <f>IF(Settings!C220&lt;&gt;"",Settings!C220,"")</f>
        <v/>
      </c>
      <c r="AC246" s="36" t="str">
        <f>IF(Settings!F220&lt;&gt;"",Settings!F220,"")</f>
        <v/>
      </c>
      <c r="AD246" s="36" t="str">
        <f>IF(Settings!H220&lt;&gt;"",Settings!H220,"")</f>
        <v/>
      </c>
      <c r="AE246" s="36" t="str">
        <f>IF(Settings!J220&lt;&gt;"",Settings!J220,"")</f>
        <v/>
      </c>
      <c r="AF246" s="36" t="str">
        <f>IF(Settings!L220&lt;&gt;"",Settings!L220,"")</f>
        <v/>
      </c>
      <c r="AG246" s="41" t="str">
        <f t="shared" si="35"/>
        <v/>
      </c>
    </row>
    <row r="247" spans="1:33" x14ac:dyDescent="0.2">
      <c r="A247" s="14" t="str">
        <f>IF(FILT_M=1,IF(AND(Settings!F221&lt;&gt;"",Settings!F221&lt;&gt;"--"),Settings!F221,""),
IF(FILT_M=2,IF(AND(Settings!H221&lt;&gt;"",Settings!H221&lt;&gt;"--"),Settings!H221,""),
IF(FILT_M=3,IF(AND(Settings!J221&lt;&gt;"",Settings!J221&lt;&gt;"--"),Settings!J221,""),
IF(FILT_M=4,IF(AND(Settings!L221&lt;&gt;"",Settings!L221&lt;&gt;"--"),Settings!L221,""),""))))</f>
        <v/>
      </c>
      <c r="B247" s="243" t="str">
        <f t="shared" ca="1" si="49"/>
        <v/>
      </c>
      <c r="C247" s="243" t="str">
        <f t="shared" ca="1" si="50"/>
        <v/>
      </c>
      <c r="D247" s="143" t="str">
        <f t="shared" ca="1" si="60"/>
        <v/>
      </c>
      <c r="E247" s="144" t="str">
        <f t="shared" ca="1" si="51"/>
        <v/>
      </c>
      <c r="F247" s="144" t="str">
        <f t="shared" ca="1" si="52"/>
        <v/>
      </c>
      <c r="G247" s="145" t="str">
        <f t="shared" ca="1" si="61"/>
        <v/>
      </c>
      <c r="H247" s="214"/>
      <c r="I247" s="44"/>
      <c r="K247" s="209" t="str">
        <f>IF(AND(Settings!C221&lt;&gt;"",Settings!C221&lt;&gt;"--"),Settings!C221,"")</f>
        <v/>
      </c>
      <c r="L247" s="210"/>
      <c r="M247" s="243" t="str">
        <f t="shared" ca="1" si="53"/>
        <v/>
      </c>
      <c r="N247" s="244" t="str">
        <f t="shared" ca="1" si="54"/>
        <v/>
      </c>
      <c r="O247" s="143" t="str">
        <f t="shared" ca="1" si="55"/>
        <v/>
      </c>
      <c r="P247" s="243" t="str">
        <f t="shared" ca="1" si="56"/>
        <v/>
      </c>
      <c r="Q247" s="144" t="str">
        <f t="shared" ca="1" si="57"/>
        <v/>
      </c>
      <c r="R247" s="144" t="str">
        <f t="shared" ca="1" si="58"/>
        <v/>
      </c>
      <c r="S247" s="145" t="str">
        <f t="shared" ca="1" si="59"/>
        <v/>
      </c>
      <c r="Z247" s="157"/>
      <c r="AA247" s="157"/>
      <c r="AB247" s="36" t="str">
        <f>IF(Settings!C221&lt;&gt;"",Settings!C221,"")</f>
        <v/>
      </c>
      <c r="AC247" s="36" t="str">
        <f>IF(Settings!F221&lt;&gt;"",Settings!F221,"")</f>
        <v/>
      </c>
      <c r="AD247" s="36" t="str">
        <f>IF(Settings!H221&lt;&gt;"",Settings!H221,"")</f>
        <v/>
      </c>
      <c r="AE247" s="36" t="str">
        <f>IF(Settings!J221&lt;&gt;"",Settings!J221,"")</f>
        <v/>
      </c>
      <c r="AF247" s="36" t="str">
        <f>IF(Settings!L221&lt;&gt;"",Settings!L221,"")</f>
        <v/>
      </c>
      <c r="AG247" s="41" t="str">
        <f t="shared" si="35"/>
        <v/>
      </c>
    </row>
    <row r="248" spans="1:33" x14ac:dyDescent="0.2">
      <c r="A248" s="14" t="str">
        <f>IF(FILT_M=1,IF(AND(Settings!F222&lt;&gt;"",Settings!F222&lt;&gt;"--"),Settings!F222,""),
IF(FILT_M=2,IF(AND(Settings!H222&lt;&gt;"",Settings!H222&lt;&gt;"--"),Settings!H222,""),
IF(FILT_M=3,IF(AND(Settings!J222&lt;&gt;"",Settings!J222&lt;&gt;"--"),Settings!J222,""),
IF(FILT_M=4,IF(AND(Settings!L222&lt;&gt;"",Settings!L222&lt;&gt;"--"),Settings!L222,""),""))))</f>
        <v/>
      </c>
      <c r="B248" s="243" t="str">
        <f t="shared" ca="1" si="49"/>
        <v/>
      </c>
      <c r="C248" s="243" t="str">
        <f t="shared" ca="1" si="50"/>
        <v/>
      </c>
      <c r="D248" s="143" t="str">
        <f t="shared" ca="1" si="60"/>
        <v/>
      </c>
      <c r="E248" s="144" t="str">
        <f t="shared" ca="1" si="51"/>
        <v/>
      </c>
      <c r="F248" s="144" t="str">
        <f t="shared" ca="1" si="52"/>
        <v/>
      </c>
      <c r="G248" s="145" t="str">
        <f t="shared" ca="1" si="61"/>
        <v/>
      </c>
      <c r="H248" s="214"/>
      <c r="I248" s="44"/>
      <c r="K248" s="209" t="str">
        <f>IF(AND(Settings!C222&lt;&gt;"",Settings!C222&lt;&gt;"--"),Settings!C222,"")</f>
        <v/>
      </c>
      <c r="L248" s="210"/>
      <c r="M248" s="243" t="str">
        <f t="shared" ca="1" si="53"/>
        <v/>
      </c>
      <c r="N248" s="244" t="str">
        <f t="shared" ca="1" si="54"/>
        <v/>
      </c>
      <c r="O248" s="143" t="str">
        <f t="shared" ca="1" si="55"/>
        <v/>
      </c>
      <c r="P248" s="243" t="str">
        <f t="shared" ca="1" si="56"/>
        <v/>
      </c>
      <c r="Q248" s="144" t="str">
        <f t="shared" ca="1" si="57"/>
        <v/>
      </c>
      <c r="R248" s="144" t="str">
        <f t="shared" ca="1" si="58"/>
        <v/>
      </c>
      <c r="S248" s="145" t="str">
        <f t="shared" ca="1" si="59"/>
        <v/>
      </c>
      <c r="Z248" s="157"/>
      <c r="AA248" s="157"/>
      <c r="AB248" s="36" t="str">
        <f>IF(Settings!C222&lt;&gt;"",Settings!C222,"")</f>
        <v/>
      </c>
      <c r="AC248" s="36" t="str">
        <f>IF(Settings!F222&lt;&gt;"",Settings!F222,"")</f>
        <v/>
      </c>
      <c r="AD248" s="36" t="str">
        <f>IF(Settings!H222&lt;&gt;"",Settings!H222,"")</f>
        <v/>
      </c>
      <c r="AE248" s="36" t="str">
        <f>IF(Settings!J222&lt;&gt;"",Settings!J222,"")</f>
        <v/>
      </c>
      <c r="AF248" s="36" t="str">
        <f>IF(Settings!L222&lt;&gt;"",Settings!L222,"")</f>
        <v/>
      </c>
      <c r="AG248" s="41" t="str">
        <f t="shared" si="35"/>
        <v/>
      </c>
    </row>
    <row r="249" spans="1:33" x14ac:dyDescent="0.2">
      <c r="A249" s="14" t="str">
        <f>IF(FILT_M=1,IF(AND(Settings!F223&lt;&gt;"",Settings!F223&lt;&gt;"--"),Settings!F223,""),
IF(FILT_M=2,IF(AND(Settings!H223&lt;&gt;"",Settings!H223&lt;&gt;"--"),Settings!H223,""),
IF(FILT_M=3,IF(AND(Settings!J223&lt;&gt;"",Settings!J223&lt;&gt;"--"),Settings!J223,""),
IF(FILT_M=4,IF(AND(Settings!L223&lt;&gt;"",Settings!L223&lt;&gt;"--"),Settings!L223,""),""))))</f>
        <v/>
      </c>
      <c r="B249" s="243" t="str">
        <f t="shared" ca="1" si="49"/>
        <v/>
      </c>
      <c r="C249" s="243" t="str">
        <f t="shared" ca="1" si="50"/>
        <v/>
      </c>
      <c r="D249" s="143" t="str">
        <f t="shared" ca="1" si="60"/>
        <v/>
      </c>
      <c r="E249" s="144" t="str">
        <f t="shared" ca="1" si="51"/>
        <v/>
      </c>
      <c r="F249" s="144" t="str">
        <f t="shared" ca="1" si="52"/>
        <v/>
      </c>
      <c r="G249" s="145" t="str">
        <f t="shared" ca="1" si="61"/>
        <v/>
      </c>
      <c r="H249" s="214"/>
      <c r="I249" s="44"/>
      <c r="K249" s="209" t="str">
        <f>IF(AND(Settings!C223&lt;&gt;"",Settings!C223&lt;&gt;"--"),Settings!C223,"")</f>
        <v/>
      </c>
      <c r="L249" s="210"/>
      <c r="M249" s="243" t="str">
        <f t="shared" ca="1" si="53"/>
        <v/>
      </c>
      <c r="N249" s="244" t="str">
        <f t="shared" ca="1" si="54"/>
        <v/>
      </c>
      <c r="O249" s="143" t="str">
        <f t="shared" ca="1" si="55"/>
        <v/>
      </c>
      <c r="P249" s="243" t="str">
        <f t="shared" ca="1" si="56"/>
        <v/>
      </c>
      <c r="Q249" s="144" t="str">
        <f t="shared" ca="1" si="57"/>
        <v/>
      </c>
      <c r="R249" s="144" t="str">
        <f t="shared" ca="1" si="58"/>
        <v/>
      </c>
      <c r="S249" s="145" t="str">
        <f t="shared" ca="1" si="59"/>
        <v/>
      </c>
      <c r="Z249" s="157"/>
      <c r="AA249" s="157"/>
      <c r="AB249" s="36" t="str">
        <f>IF(Settings!C223&lt;&gt;"",Settings!C223,"")</f>
        <v/>
      </c>
      <c r="AC249" s="36" t="str">
        <f>IF(Settings!F223&lt;&gt;"",Settings!F223,"")</f>
        <v/>
      </c>
      <c r="AD249" s="36" t="str">
        <f>IF(Settings!H223&lt;&gt;"",Settings!H223,"")</f>
        <v/>
      </c>
      <c r="AE249" s="36" t="str">
        <f>IF(Settings!J223&lt;&gt;"",Settings!J223,"")</f>
        <v/>
      </c>
      <c r="AF249" s="36" t="str">
        <f>IF(Settings!L223&lt;&gt;"",Settings!L223,"")</f>
        <v/>
      </c>
      <c r="AG249" s="41" t="str">
        <f t="shared" si="35"/>
        <v/>
      </c>
    </row>
    <row r="250" spans="1:33" x14ac:dyDescent="0.2">
      <c r="A250" s="14" t="str">
        <f>IF(FILT_M=1,IF(AND(Settings!F224&lt;&gt;"",Settings!F224&lt;&gt;"--"),Settings!F224,""),
IF(FILT_M=2,IF(AND(Settings!H224&lt;&gt;"",Settings!H224&lt;&gt;"--"),Settings!H224,""),
IF(FILT_M=3,IF(AND(Settings!J224&lt;&gt;"",Settings!J224&lt;&gt;"--"),Settings!J224,""),
IF(FILT_M=4,IF(AND(Settings!L224&lt;&gt;"",Settings!L224&lt;&gt;"--"),Settings!L224,""),""))))</f>
        <v/>
      </c>
      <c r="B250" s="243" t="str">
        <f t="shared" ca="1" si="49"/>
        <v/>
      </c>
      <c r="C250" s="243" t="str">
        <f t="shared" ca="1" si="50"/>
        <v/>
      </c>
      <c r="D250" s="143" t="str">
        <f t="shared" ca="1" si="60"/>
        <v/>
      </c>
      <c r="E250" s="144" t="str">
        <f t="shared" ca="1" si="51"/>
        <v/>
      </c>
      <c r="F250" s="144" t="str">
        <f t="shared" ca="1" si="52"/>
        <v/>
      </c>
      <c r="G250" s="145" t="str">
        <f t="shared" ca="1" si="61"/>
        <v/>
      </c>
      <c r="H250" s="214"/>
      <c r="I250" s="44"/>
      <c r="K250" s="209" t="str">
        <f>IF(AND(Settings!C224&lt;&gt;"",Settings!C224&lt;&gt;"--"),Settings!C224,"")</f>
        <v/>
      </c>
      <c r="L250" s="210"/>
      <c r="M250" s="243" t="str">
        <f t="shared" ca="1" si="53"/>
        <v/>
      </c>
      <c r="N250" s="244" t="str">
        <f t="shared" ca="1" si="54"/>
        <v/>
      </c>
      <c r="O250" s="143" t="str">
        <f t="shared" ca="1" si="55"/>
        <v/>
      </c>
      <c r="P250" s="243" t="str">
        <f t="shared" ca="1" si="56"/>
        <v/>
      </c>
      <c r="Q250" s="144" t="str">
        <f t="shared" ca="1" si="57"/>
        <v/>
      </c>
      <c r="R250" s="144" t="str">
        <f t="shared" ca="1" si="58"/>
        <v/>
      </c>
      <c r="S250" s="145" t="str">
        <f t="shared" ca="1" si="59"/>
        <v/>
      </c>
      <c r="Z250" s="157"/>
      <c r="AA250" s="157"/>
      <c r="AB250" s="36" t="str">
        <f>IF(Settings!C224&lt;&gt;"",Settings!C224,"")</f>
        <v/>
      </c>
      <c r="AC250" s="36" t="str">
        <f>IF(Settings!F224&lt;&gt;"",Settings!F224,"")</f>
        <v/>
      </c>
      <c r="AD250" s="36" t="str">
        <f>IF(Settings!H224&lt;&gt;"",Settings!H224,"")</f>
        <v/>
      </c>
      <c r="AE250" s="36" t="str">
        <f>IF(Settings!J224&lt;&gt;"",Settings!J224,"")</f>
        <v/>
      </c>
      <c r="AF250" s="36" t="str">
        <f>IF(Settings!L224&lt;&gt;"",Settings!L224,"")</f>
        <v/>
      </c>
      <c r="AG250" s="41" t="str">
        <f t="shared" si="35"/>
        <v/>
      </c>
    </row>
    <row r="251" spans="1:33" x14ac:dyDescent="0.2">
      <c r="A251" s="14" t="str">
        <f>IF(FILT_M=1,IF(AND(Settings!F225&lt;&gt;"",Settings!F225&lt;&gt;"--"),Settings!F225,""),
IF(FILT_M=2,IF(AND(Settings!H225&lt;&gt;"",Settings!H225&lt;&gt;"--"),Settings!H225,""),
IF(FILT_M=3,IF(AND(Settings!J225&lt;&gt;"",Settings!J225&lt;&gt;"--"),Settings!J225,""),
IF(FILT_M=4,IF(AND(Settings!L225&lt;&gt;"",Settings!L225&lt;&gt;"--"),Settings!L225,""),""))))</f>
        <v/>
      </c>
      <c r="B251" s="243" t="str">
        <f t="shared" ca="1" si="49"/>
        <v/>
      </c>
      <c r="C251" s="243" t="str">
        <f t="shared" ca="1" si="50"/>
        <v/>
      </c>
      <c r="D251" s="143" t="str">
        <f t="shared" ca="1" si="60"/>
        <v/>
      </c>
      <c r="E251" s="144" t="str">
        <f t="shared" ca="1" si="51"/>
        <v/>
      </c>
      <c r="F251" s="144" t="str">
        <f t="shared" ca="1" si="52"/>
        <v/>
      </c>
      <c r="G251" s="145" t="str">
        <f t="shared" ca="1" si="61"/>
        <v/>
      </c>
      <c r="H251" s="214"/>
      <c r="I251" s="44"/>
      <c r="K251" s="209" t="str">
        <f>IF(AND(Settings!C225&lt;&gt;"",Settings!C225&lt;&gt;"--"),Settings!C225,"")</f>
        <v/>
      </c>
      <c r="L251" s="210"/>
      <c r="M251" s="243" t="str">
        <f t="shared" ca="1" si="53"/>
        <v/>
      </c>
      <c r="N251" s="244" t="str">
        <f t="shared" ca="1" si="54"/>
        <v/>
      </c>
      <c r="O251" s="143" t="str">
        <f t="shared" ca="1" si="55"/>
        <v/>
      </c>
      <c r="P251" s="243" t="str">
        <f t="shared" ca="1" si="56"/>
        <v/>
      </c>
      <c r="Q251" s="144" t="str">
        <f t="shared" ca="1" si="57"/>
        <v/>
      </c>
      <c r="R251" s="144" t="str">
        <f t="shared" ca="1" si="58"/>
        <v/>
      </c>
      <c r="S251" s="145" t="str">
        <f t="shared" ca="1" si="59"/>
        <v/>
      </c>
      <c r="Z251" s="157"/>
      <c r="AA251" s="157"/>
      <c r="AB251" s="36" t="str">
        <f>IF(Settings!C225&lt;&gt;"",Settings!C225,"")</f>
        <v/>
      </c>
      <c r="AC251" s="36" t="str">
        <f>IF(Settings!F225&lt;&gt;"",Settings!F225,"")</f>
        <v/>
      </c>
      <c r="AD251" s="36" t="str">
        <f>IF(Settings!H225&lt;&gt;"",Settings!H225,"")</f>
        <v/>
      </c>
      <c r="AE251" s="36" t="str">
        <f>IF(Settings!J225&lt;&gt;"",Settings!J225,"")</f>
        <v/>
      </c>
      <c r="AF251" s="36" t="str">
        <f>IF(Settings!L225&lt;&gt;"",Settings!L225,"")</f>
        <v/>
      </c>
      <c r="AG251" s="41" t="str">
        <f t="shared" si="35"/>
        <v/>
      </c>
    </row>
    <row r="252" spans="1:33" x14ac:dyDescent="0.2">
      <c r="A252" s="14" t="str">
        <f>IF(FILT_M=1,IF(AND(Settings!F226&lt;&gt;"",Settings!F226&lt;&gt;"--"),Settings!F226,""),
IF(FILT_M=2,IF(AND(Settings!H226&lt;&gt;"",Settings!H226&lt;&gt;"--"),Settings!H226,""),
IF(FILT_M=3,IF(AND(Settings!J226&lt;&gt;"",Settings!J226&lt;&gt;"--"),Settings!J226,""),
IF(FILT_M=4,IF(AND(Settings!L226&lt;&gt;"",Settings!L226&lt;&gt;"--"),Settings!L226,""),""))))</f>
        <v/>
      </c>
      <c r="B252" s="243" t="str">
        <f t="shared" ca="1" si="49"/>
        <v/>
      </c>
      <c r="C252" s="243" t="str">
        <f t="shared" ca="1" si="50"/>
        <v/>
      </c>
      <c r="D252" s="143" t="str">
        <f t="shared" ca="1" si="60"/>
        <v/>
      </c>
      <c r="E252" s="144" t="str">
        <f t="shared" ca="1" si="51"/>
        <v/>
      </c>
      <c r="F252" s="144" t="str">
        <f t="shared" ca="1" si="52"/>
        <v/>
      </c>
      <c r="G252" s="145" t="str">
        <f t="shared" ca="1" si="61"/>
        <v/>
      </c>
      <c r="H252" s="214"/>
      <c r="I252" s="44"/>
      <c r="K252" s="209" t="str">
        <f>IF(AND(Settings!C226&lt;&gt;"",Settings!C226&lt;&gt;"--"),Settings!C226,"")</f>
        <v/>
      </c>
      <c r="L252" s="210"/>
      <c r="M252" s="243" t="str">
        <f t="shared" ca="1" si="53"/>
        <v/>
      </c>
      <c r="N252" s="244" t="str">
        <f t="shared" ca="1" si="54"/>
        <v/>
      </c>
      <c r="O252" s="143" t="str">
        <f t="shared" ca="1" si="55"/>
        <v/>
      </c>
      <c r="P252" s="243" t="str">
        <f t="shared" ca="1" si="56"/>
        <v/>
      </c>
      <c r="Q252" s="144" t="str">
        <f t="shared" ca="1" si="57"/>
        <v/>
      </c>
      <c r="R252" s="144" t="str">
        <f t="shared" ca="1" si="58"/>
        <v/>
      </c>
      <c r="S252" s="145" t="str">
        <f t="shared" ca="1" si="59"/>
        <v/>
      </c>
      <c r="Z252" s="157"/>
      <c r="AA252" s="157"/>
      <c r="AB252" s="36" t="str">
        <f>IF(Settings!C226&lt;&gt;"",Settings!C226,"")</f>
        <v/>
      </c>
      <c r="AC252" s="36" t="str">
        <f>IF(Settings!F226&lt;&gt;"",Settings!F226,"")</f>
        <v/>
      </c>
      <c r="AD252" s="36" t="str">
        <f>IF(Settings!H226&lt;&gt;"",Settings!H226,"")</f>
        <v/>
      </c>
      <c r="AE252" s="36" t="str">
        <f>IF(Settings!J226&lt;&gt;"",Settings!J226,"")</f>
        <v/>
      </c>
      <c r="AF252" s="36" t="str">
        <f>IF(Settings!L226&lt;&gt;"",Settings!L226,"")</f>
        <v/>
      </c>
      <c r="AG252" s="41" t="str">
        <f t="shared" si="35"/>
        <v/>
      </c>
    </row>
    <row r="253" spans="1:33" x14ac:dyDescent="0.2">
      <c r="A253" s="14" t="str">
        <f>IF(FILT_M=1,IF(AND(Settings!F227&lt;&gt;"",Settings!F227&lt;&gt;"--"),Settings!F227,""),
IF(FILT_M=2,IF(AND(Settings!H227&lt;&gt;"",Settings!H227&lt;&gt;"--"),Settings!H227,""),
IF(FILT_M=3,IF(AND(Settings!J227&lt;&gt;"",Settings!J227&lt;&gt;"--"),Settings!J227,""),
IF(FILT_M=4,IF(AND(Settings!L227&lt;&gt;"",Settings!L227&lt;&gt;"--"),Settings!L227,""),""))))</f>
        <v/>
      </c>
      <c r="B253" s="243" t="str">
        <f t="shared" ca="1" si="49"/>
        <v/>
      </c>
      <c r="C253" s="243" t="str">
        <f t="shared" ca="1" si="50"/>
        <v/>
      </c>
      <c r="D253" s="143" t="str">
        <f t="shared" ca="1" si="60"/>
        <v/>
      </c>
      <c r="E253" s="144" t="str">
        <f t="shared" ca="1" si="51"/>
        <v/>
      </c>
      <c r="F253" s="144" t="str">
        <f t="shared" ca="1" si="52"/>
        <v/>
      </c>
      <c r="G253" s="145" t="str">
        <f t="shared" ca="1" si="61"/>
        <v/>
      </c>
      <c r="H253" s="214"/>
      <c r="I253" s="44"/>
      <c r="K253" s="209" t="str">
        <f>IF(AND(Settings!C227&lt;&gt;"",Settings!C227&lt;&gt;"--"),Settings!C227,"")</f>
        <v/>
      </c>
      <c r="L253" s="210"/>
      <c r="M253" s="243" t="str">
        <f t="shared" ca="1" si="53"/>
        <v/>
      </c>
      <c r="N253" s="244" t="str">
        <f t="shared" ca="1" si="54"/>
        <v/>
      </c>
      <c r="O253" s="143" t="str">
        <f t="shared" ca="1" si="55"/>
        <v/>
      </c>
      <c r="P253" s="243" t="str">
        <f t="shared" ca="1" si="56"/>
        <v/>
      </c>
      <c r="Q253" s="144" t="str">
        <f t="shared" ca="1" si="57"/>
        <v/>
      </c>
      <c r="R253" s="144" t="str">
        <f t="shared" ca="1" si="58"/>
        <v/>
      </c>
      <c r="S253" s="145" t="str">
        <f t="shared" ca="1" si="59"/>
        <v/>
      </c>
      <c r="Z253" s="157"/>
      <c r="AA253" s="157"/>
      <c r="AB253" s="36" t="str">
        <f>IF(Settings!C227&lt;&gt;"",Settings!C227,"")</f>
        <v/>
      </c>
      <c r="AC253" s="36" t="str">
        <f>IF(Settings!F227&lt;&gt;"",Settings!F227,"")</f>
        <v/>
      </c>
      <c r="AD253" s="36" t="str">
        <f>IF(Settings!H227&lt;&gt;"",Settings!H227,"")</f>
        <v/>
      </c>
      <c r="AE253" s="36" t="str">
        <f>IF(Settings!J227&lt;&gt;"",Settings!J227,"")</f>
        <v/>
      </c>
      <c r="AF253" s="36" t="str">
        <f>IF(Settings!L227&lt;&gt;"",Settings!L227,"")</f>
        <v/>
      </c>
      <c r="AG253" s="41" t="str">
        <f t="shared" si="35"/>
        <v/>
      </c>
    </row>
    <row r="254" spans="1:33" x14ac:dyDescent="0.2">
      <c r="A254" s="14" t="str">
        <f>IF(FILT_M=1,IF(AND(Settings!F228&lt;&gt;"",Settings!F228&lt;&gt;"--"),Settings!F228,""),
IF(FILT_M=2,IF(AND(Settings!H228&lt;&gt;"",Settings!H228&lt;&gt;"--"),Settings!H228,""),
IF(FILT_M=3,IF(AND(Settings!J228&lt;&gt;"",Settings!J228&lt;&gt;"--"),Settings!J228,""),
IF(FILT_M=4,IF(AND(Settings!L228&lt;&gt;"",Settings!L228&lt;&gt;"--"),Settings!L228,""),""))))</f>
        <v/>
      </c>
      <c r="B254" s="243" t="str">
        <f t="shared" ca="1" si="49"/>
        <v/>
      </c>
      <c r="C254" s="243" t="str">
        <f t="shared" ca="1" si="50"/>
        <v/>
      </c>
      <c r="D254" s="143" t="str">
        <f t="shared" ca="1" si="60"/>
        <v/>
      </c>
      <c r="E254" s="144" t="str">
        <f t="shared" ca="1" si="51"/>
        <v/>
      </c>
      <c r="F254" s="144" t="str">
        <f t="shared" ca="1" si="52"/>
        <v/>
      </c>
      <c r="G254" s="145" t="str">
        <f t="shared" ca="1" si="61"/>
        <v/>
      </c>
      <c r="H254" s="214"/>
      <c r="I254" s="44"/>
      <c r="K254" s="209" t="str">
        <f>IF(AND(Settings!C228&lt;&gt;"",Settings!C228&lt;&gt;"--"),Settings!C228,"")</f>
        <v/>
      </c>
      <c r="L254" s="210"/>
      <c r="M254" s="243" t="str">
        <f t="shared" ca="1" si="53"/>
        <v/>
      </c>
      <c r="N254" s="244" t="str">
        <f t="shared" ca="1" si="54"/>
        <v/>
      </c>
      <c r="O254" s="143" t="str">
        <f t="shared" ca="1" si="55"/>
        <v/>
      </c>
      <c r="P254" s="243" t="str">
        <f t="shared" ca="1" si="56"/>
        <v/>
      </c>
      <c r="Q254" s="144" t="str">
        <f t="shared" ca="1" si="57"/>
        <v/>
      </c>
      <c r="R254" s="144" t="str">
        <f t="shared" ca="1" si="58"/>
        <v/>
      </c>
      <c r="S254" s="145" t="str">
        <f t="shared" ca="1" si="59"/>
        <v/>
      </c>
      <c r="Z254" s="157"/>
      <c r="AA254" s="157"/>
      <c r="AB254" s="36" t="str">
        <f>IF(Settings!C228&lt;&gt;"",Settings!C228,"")</f>
        <v/>
      </c>
      <c r="AC254" s="36" t="str">
        <f>IF(Settings!F228&lt;&gt;"",Settings!F228,"")</f>
        <v/>
      </c>
      <c r="AD254" s="36" t="str">
        <f>IF(Settings!H228&lt;&gt;"",Settings!H228,"")</f>
        <v/>
      </c>
      <c r="AE254" s="36" t="str">
        <f>IF(Settings!J228&lt;&gt;"",Settings!J228,"")</f>
        <v/>
      </c>
      <c r="AF254" s="36" t="str">
        <f>IF(Settings!L228&lt;&gt;"",Settings!L228,"")</f>
        <v/>
      </c>
      <c r="AG254" s="41" t="str">
        <f t="shared" si="35"/>
        <v/>
      </c>
    </row>
    <row r="255" spans="1:33" x14ac:dyDescent="0.2">
      <c r="A255" s="14" t="str">
        <f>IF(FILT_M=1,IF(AND(Settings!F229&lt;&gt;"",Settings!F229&lt;&gt;"--"),Settings!F229,""),
IF(FILT_M=2,IF(AND(Settings!H229&lt;&gt;"",Settings!H229&lt;&gt;"--"),Settings!H229,""),
IF(FILT_M=3,IF(AND(Settings!J229&lt;&gt;"",Settings!J229&lt;&gt;"--"),Settings!J229,""),
IF(FILT_M=4,IF(AND(Settings!L229&lt;&gt;"",Settings!L229&lt;&gt;"--"),Settings!L229,""),""))))</f>
        <v/>
      </c>
      <c r="B255" s="243" t="str">
        <f t="shared" ca="1" si="49"/>
        <v/>
      </c>
      <c r="C255" s="243" t="str">
        <f t="shared" ca="1" si="50"/>
        <v/>
      </c>
      <c r="D255" s="143" t="str">
        <f t="shared" ca="1" si="60"/>
        <v/>
      </c>
      <c r="E255" s="144" t="str">
        <f t="shared" ca="1" si="51"/>
        <v/>
      </c>
      <c r="F255" s="144" t="str">
        <f t="shared" ca="1" si="52"/>
        <v/>
      </c>
      <c r="G255" s="145" t="str">
        <f t="shared" ca="1" si="61"/>
        <v/>
      </c>
      <c r="H255" s="214"/>
      <c r="I255" s="44"/>
      <c r="K255" s="209" t="str">
        <f>IF(AND(Settings!C229&lt;&gt;"",Settings!C229&lt;&gt;"--"),Settings!C229,"")</f>
        <v/>
      </c>
      <c r="L255" s="210"/>
      <c r="M255" s="243" t="str">
        <f t="shared" ca="1" si="53"/>
        <v/>
      </c>
      <c r="N255" s="244" t="str">
        <f t="shared" ca="1" si="54"/>
        <v/>
      </c>
      <c r="O255" s="143" t="str">
        <f t="shared" ca="1" si="55"/>
        <v/>
      </c>
      <c r="P255" s="243" t="str">
        <f t="shared" ca="1" si="56"/>
        <v/>
      </c>
      <c r="Q255" s="144" t="str">
        <f t="shared" ca="1" si="57"/>
        <v/>
      </c>
      <c r="R255" s="144" t="str">
        <f t="shared" ca="1" si="58"/>
        <v/>
      </c>
      <c r="S255" s="145" t="str">
        <f t="shared" ca="1" si="59"/>
        <v/>
      </c>
      <c r="Z255" s="157"/>
      <c r="AA255" s="157"/>
      <c r="AB255" s="36" t="str">
        <f>IF(Settings!C229&lt;&gt;"",Settings!C229,"")</f>
        <v/>
      </c>
      <c r="AC255" s="36" t="str">
        <f>IF(Settings!F229&lt;&gt;"",Settings!F229,"")</f>
        <v/>
      </c>
      <c r="AD255" s="36" t="str">
        <f>IF(Settings!H229&lt;&gt;"",Settings!H229,"")</f>
        <v/>
      </c>
      <c r="AE255" s="36" t="str">
        <f>IF(Settings!J229&lt;&gt;"",Settings!J229,"")</f>
        <v/>
      </c>
      <c r="AF255" s="36" t="str">
        <f>IF(Settings!L229&lt;&gt;"",Settings!L229,"")</f>
        <v/>
      </c>
      <c r="AG255" s="41" t="str">
        <f t="shared" si="35"/>
        <v/>
      </c>
    </row>
    <row r="256" spans="1:33" x14ac:dyDescent="0.2">
      <c r="A256" s="14" t="str">
        <f>IF(FILT_M=1,IF(AND(Settings!F230&lt;&gt;"",Settings!F230&lt;&gt;"--"),Settings!F230,""),
IF(FILT_M=2,IF(AND(Settings!H230&lt;&gt;"",Settings!H230&lt;&gt;"--"),Settings!H230,""),
IF(FILT_M=3,IF(AND(Settings!J230&lt;&gt;"",Settings!J230&lt;&gt;"--"),Settings!J230,""),
IF(FILT_M=4,IF(AND(Settings!L230&lt;&gt;"",Settings!L230&lt;&gt;"--"),Settings!L230,""),""))))</f>
        <v/>
      </c>
      <c r="B256" s="243" t="str">
        <f t="shared" ca="1" si="49"/>
        <v/>
      </c>
      <c r="C256" s="243" t="str">
        <f t="shared" ca="1" si="50"/>
        <v/>
      </c>
      <c r="D256" s="143" t="str">
        <f t="shared" ca="1" si="60"/>
        <v/>
      </c>
      <c r="E256" s="144" t="str">
        <f t="shared" ca="1" si="51"/>
        <v/>
      </c>
      <c r="F256" s="144" t="str">
        <f t="shared" ca="1" si="52"/>
        <v/>
      </c>
      <c r="G256" s="145" t="str">
        <f t="shared" ca="1" si="61"/>
        <v/>
      </c>
      <c r="H256" s="214"/>
      <c r="I256" s="44"/>
      <c r="K256" s="209" t="str">
        <f>IF(AND(Settings!C230&lt;&gt;"",Settings!C230&lt;&gt;"--"),Settings!C230,"")</f>
        <v/>
      </c>
      <c r="L256" s="210"/>
      <c r="M256" s="243" t="str">
        <f t="shared" ca="1" si="53"/>
        <v/>
      </c>
      <c r="N256" s="244" t="str">
        <f t="shared" ca="1" si="54"/>
        <v/>
      </c>
      <c r="O256" s="143" t="str">
        <f t="shared" ca="1" si="55"/>
        <v/>
      </c>
      <c r="P256" s="243" t="str">
        <f t="shared" ca="1" si="56"/>
        <v/>
      </c>
      <c r="Q256" s="144" t="str">
        <f t="shared" ca="1" si="57"/>
        <v/>
      </c>
      <c r="R256" s="144" t="str">
        <f t="shared" ca="1" si="58"/>
        <v/>
      </c>
      <c r="S256" s="145" t="str">
        <f t="shared" ca="1" si="59"/>
        <v/>
      </c>
      <c r="Z256" s="157"/>
      <c r="AA256" s="157"/>
      <c r="AB256" s="36" t="str">
        <f>IF(Settings!C230&lt;&gt;"",Settings!C230,"")</f>
        <v/>
      </c>
      <c r="AC256" s="36" t="str">
        <f>IF(Settings!F230&lt;&gt;"",Settings!F230,"")</f>
        <v/>
      </c>
      <c r="AD256" s="36" t="str">
        <f>IF(Settings!H230&lt;&gt;"",Settings!H230,"")</f>
        <v/>
      </c>
      <c r="AE256" s="36" t="str">
        <f>IF(Settings!J230&lt;&gt;"",Settings!J230,"")</f>
        <v/>
      </c>
      <c r="AF256" s="36" t="str">
        <f>IF(Settings!L230&lt;&gt;"",Settings!L230,"")</f>
        <v/>
      </c>
      <c r="AG256" s="41" t="str">
        <f t="shared" si="35"/>
        <v/>
      </c>
    </row>
    <row r="257" spans="1:33" x14ac:dyDescent="0.2">
      <c r="A257" s="14" t="str">
        <f>IF(FILT_M=1,IF(AND(Settings!F231&lt;&gt;"",Settings!F231&lt;&gt;"--"),Settings!F231,""),
IF(FILT_M=2,IF(AND(Settings!H231&lt;&gt;"",Settings!H231&lt;&gt;"--"),Settings!H231,""),
IF(FILT_M=3,IF(AND(Settings!J231&lt;&gt;"",Settings!J231&lt;&gt;"--"),Settings!J231,""),
IF(FILT_M=4,IF(AND(Settings!L231&lt;&gt;"",Settings!L231&lt;&gt;"--"),Settings!L231,""),""))))</f>
        <v/>
      </c>
      <c r="B257" s="243" t="str">
        <f t="shared" ca="1" si="49"/>
        <v/>
      </c>
      <c r="C257" s="243" t="str">
        <f t="shared" ca="1" si="50"/>
        <v/>
      </c>
      <c r="D257" s="143" t="str">
        <f t="shared" ca="1" si="60"/>
        <v/>
      </c>
      <c r="E257" s="144" t="str">
        <f t="shared" ca="1" si="51"/>
        <v/>
      </c>
      <c r="F257" s="144" t="str">
        <f t="shared" ca="1" si="52"/>
        <v/>
      </c>
      <c r="G257" s="145" t="str">
        <f t="shared" ca="1" si="61"/>
        <v/>
      </c>
      <c r="H257" s="214"/>
      <c r="I257" s="44"/>
      <c r="K257" s="209" t="str">
        <f>IF(AND(Settings!C231&lt;&gt;"",Settings!C231&lt;&gt;"--"),Settings!C231,"")</f>
        <v/>
      </c>
      <c r="L257" s="210"/>
      <c r="M257" s="243" t="str">
        <f t="shared" ca="1" si="53"/>
        <v/>
      </c>
      <c r="N257" s="244" t="str">
        <f t="shared" ca="1" si="54"/>
        <v/>
      </c>
      <c r="O257" s="143" t="str">
        <f t="shared" ca="1" si="55"/>
        <v/>
      </c>
      <c r="P257" s="243" t="str">
        <f t="shared" ca="1" si="56"/>
        <v/>
      </c>
      <c r="Q257" s="144" t="str">
        <f t="shared" ca="1" si="57"/>
        <v/>
      </c>
      <c r="R257" s="144" t="str">
        <f t="shared" ca="1" si="58"/>
        <v/>
      </c>
      <c r="S257" s="145" t="str">
        <f t="shared" ca="1" si="59"/>
        <v/>
      </c>
      <c r="Z257" s="157"/>
      <c r="AA257" s="157"/>
      <c r="AB257" s="36" t="str">
        <f>IF(Settings!C231&lt;&gt;"",Settings!C231,"")</f>
        <v/>
      </c>
      <c r="AC257" s="36" t="str">
        <f>IF(Settings!F231&lt;&gt;"",Settings!F231,"")</f>
        <v/>
      </c>
      <c r="AD257" s="36" t="str">
        <f>IF(Settings!H231&lt;&gt;"",Settings!H231,"")</f>
        <v/>
      </c>
      <c r="AE257" s="36" t="str">
        <f>IF(Settings!J231&lt;&gt;"",Settings!J231,"")</f>
        <v/>
      </c>
      <c r="AF257" s="36" t="str">
        <f>IF(Settings!L231&lt;&gt;"",Settings!L231,"")</f>
        <v/>
      </c>
      <c r="AG257" s="41" t="str">
        <f t="shared" si="35"/>
        <v/>
      </c>
    </row>
    <row r="258" spans="1:33" x14ac:dyDescent="0.2">
      <c r="A258" s="14" t="str">
        <f>IF(FILT_M=1,IF(AND(Settings!F232&lt;&gt;"",Settings!F232&lt;&gt;"--"),Settings!F232,""),
IF(FILT_M=2,IF(AND(Settings!H232&lt;&gt;"",Settings!H232&lt;&gt;"--"),Settings!H232,""),
IF(FILT_M=3,IF(AND(Settings!J232&lt;&gt;"",Settings!J232&lt;&gt;"--"),Settings!J232,""),
IF(FILT_M=4,IF(AND(Settings!L232&lt;&gt;"",Settings!L232&lt;&gt;"--"),Settings!L232,""),""))))</f>
        <v/>
      </c>
      <c r="B258" s="243" t="str">
        <f t="shared" ca="1" si="49"/>
        <v/>
      </c>
      <c r="C258" s="243" t="str">
        <f t="shared" ca="1" si="50"/>
        <v/>
      </c>
      <c r="D258" s="143" t="str">
        <f t="shared" ca="1" si="60"/>
        <v/>
      </c>
      <c r="E258" s="144" t="str">
        <f t="shared" ca="1" si="51"/>
        <v/>
      </c>
      <c r="F258" s="144" t="str">
        <f t="shared" ca="1" si="52"/>
        <v/>
      </c>
      <c r="G258" s="145" t="str">
        <f t="shared" ca="1" si="61"/>
        <v/>
      </c>
      <c r="H258" s="214"/>
      <c r="I258" s="44"/>
      <c r="K258" s="209" t="str">
        <f>IF(AND(Settings!C232&lt;&gt;"",Settings!C232&lt;&gt;"--"),Settings!C232,"")</f>
        <v/>
      </c>
      <c r="L258" s="210"/>
      <c r="M258" s="243" t="str">
        <f t="shared" ca="1" si="53"/>
        <v/>
      </c>
      <c r="N258" s="244" t="str">
        <f t="shared" ca="1" si="54"/>
        <v/>
      </c>
      <c r="O258" s="143" t="str">
        <f t="shared" ca="1" si="55"/>
        <v/>
      </c>
      <c r="P258" s="243" t="str">
        <f t="shared" ca="1" si="56"/>
        <v/>
      </c>
      <c r="Q258" s="144" t="str">
        <f t="shared" ca="1" si="57"/>
        <v/>
      </c>
      <c r="R258" s="144" t="str">
        <f t="shared" ca="1" si="58"/>
        <v/>
      </c>
      <c r="S258" s="145" t="str">
        <f t="shared" ca="1" si="59"/>
        <v/>
      </c>
      <c r="Z258" s="157"/>
      <c r="AA258" s="157"/>
      <c r="AB258" s="36" t="str">
        <f>IF(Settings!C232&lt;&gt;"",Settings!C232,"")</f>
        <v/>
      </c>
      <c r="AC258" s="36" t="str">
        <f>IF(Settings!F232&lt;&gt;"",Settings!F232,"")</f>
        <v/>
      </c>
      <c r="AD258" s="36" t="str">
        <f>IF(Settings!H232&lt;&gt;"",Settings!H232,"")</f>
        <v/>
      </c>
      <c r="AE258" s="36" t="str">
        <f>IF(Settings!J232&lt;&gt;"",Settings!J232,"")</f>
        <v/>
      </c>
      <c r="AF258" s="36" t="str">
        <f>IF(Settings!L232&lt;&gt;"",Settings!L232,"")</f>
        <v/>
      </c>
      <c r="AG258" s="41" t="str">
        <f t="shared" si="35"/>
        <v/>
      </c>
    </row>
    <row r="259" spans="1:33" x14ac:dyDescent="0.2">
      <c r="A259" s="14" t="str">
        <f>IF(FILT_M=1,IF(AND(Settings!F233&lt;&gt;"",Settings!F233&lt;&gt;"--"),Settings!F233,""),
IF(FILT_M=2,IF(AND(Settings!H233&lt;&gt;"",Settings!H233&lt;&gt;"--"),Settings!H233,""),
IF(FILT_M=3,IF(AND(Settings!J233&lt;&gt;"",Settings!J233&lt;&gt;"--"),Settings!J233,""),
IF(FILT_M=4,IF(AND(Settings!L233&lt;&gt;"",Settings!L233&lt;&gt;"--"),Settings!L233,""),""))))</f>
        <v/>
      </c>
      <c r="B259" s="243" t="str">
        <f t="shared" ca="1" si="49"/>
        <v/>
      </c>
      <c r="C259" s="243" t="str">
        <f t="shared" ca="1" si="50"/>
        <v/>
      </c>
      <c r="D259" s="143" t="str">
        <f t="shared" ca="1" si="60"/>
        <v/>
      </c>
      <c r="E259" s="144" t="str">
        <f t="shared" ca="1" si="51"/>
        <v/>
      </c>
      <c r="F259" s="144" t="str">
        <f t="shared" ca="1" si="52"/>
        <v/>
      </c>
      <c r="G259" s="145" t="str">
        <f t="shared" ca="1" si="61"/>
        <v/>
      </c>
      <c r="H259" s="214"/>
      <c r="I259" s="44"/>
      <c r="K259" s="209" t="str">
        <f>IF(AND(Settings!C233&lt;&gt;"",Settings!C233&lt;&gt;"--"),Settings!C233,"")</f>
        <v/>
      </c>
      <c r="L259" s="210"/>
      <c r="M259" s="243" t="str">
        <f t="shared" ca="1" si="53"/>
        <v/>
      </c>
      <c r="N259" s="244" t="str">
        <f t="shared" ca="1" si="54"/>
        <v/>
      </c>
      <c r="O259" s="143" t="str">
        <f t="shared" ca="1" si="55"/>
        <v/>
      </c>
      <c r="P259" s="243" t="str">
        <f t="shared" ca="1" si="56"/>
        <v/>
      </c>
      <c r="Q259" s="144" t="str">
        <f t="shared" ca="1" si="57"/>
        <v/>
      </c>
      <c r="R259" s="144" t="str">
        <f t="shared" ca="1" si="58"/>
        <v/>
      </c>
      <c r="S259" s="145" t="str">
        <f t="shared" ca="1" si="59"/>
        <v/>
      </c>
      <c r="Z259" s="157"/>
      <c r="AA259" s="157"/>
      <c r="AB259" s="36" t="str">
        <f>IF(Settings!C233&lt;&gt;"",Settings!C233,"")</f>
        <v/>
      </c>
      <c r="AC259" s="36" t="str">
        <f>IF(Settings!F233&lt;&gt;"",Settings!F233,"")</f>
        <v/>
      </c>
      <c r="AD259" s="36" t="str">
        <f>IF(Settings!H233&lt;&gt;"",Settings!H233,"")</f>
        <v/>
      </c>
      <c r="AE259" s="36" t="str">
        <f>IF(Settings!J233&lt;&gt;"",Settings!J233,"")</f>
        <v/>
      </c>
      <c r="AF259" s="36" t="str">
        <f>IF(Settings!L233&lt;&gt;"",Settings!L233,"")</f>
        <v/>
      </c>
      <c r="AG259" s="41" t="str">
        <f t="shared" si="35"/>
        <v/>
      </c>
    </row>
    <row r="260" spans="1:33" x14ac:dyDescent="0.2">
      <c r="A260" s="14" t="str">
        <f>IF(FILT_M=1,IF(AND(Settings!F234&lt;&gt;"",Settings!F234&lt;&gt;"--"),Settings!F234,""),
IF(FILT_M=2,IF(AND(Settings!H234&lt;&gt;"",Settings!H234&lt;&gt;"--"),Settings!H234,""),
IF(FILT_M=3,IF(AND(Settings!J234&lt;&gt;"",Settings!J234&lt;&gt;"--"),Settings!J234,""),
IF(FILT_M=4,IF(AND(Settings!L234&lt;&gt;"",Settings!L234&lt;&gt;"--"),Settings!L234,""),""))))</f>
        <v/>
      </c>
      <c r="B260" s="243" t="str">
        <f t="shared" ca="1" si="49"/>
        <v/>
      </c>
      <c r="C260" s="243" t="str">
        <f t="shared" ca="1" si="50"/>
        <v/>
      </c>
      <c r="D260" s="143" t="str">
        <f t="shared" ca="1" si="60"/>
        <v/>
      </c>
      <c r="E260" s="144" t="str">
        <f t="shared" ca="1" si="51"/>
        <v/>
      </c>
      <c r="F260" s="144" t="str">
        <f t="shared" ca="1" si="52"/>
        <v/>
      </c>
      <c r="G260" s="145" t="str">
        <f t="shared" ca="1" si="61"/>
        <v/>
      </c>
      <c r="H260" s="214"/>
      <c r="I260" s="44"/>
      <c r="K260" s="209" t="str">
        <f>IF(AND(Settings!C234&lt;&gt;"",Settings!C234&lt;&gt;"--"),Settings!C234,"")</f>
        <v/>
      </c>
      <c r="L260" s="210"/>
      <c r="M260" s="243" t="str">
        <f t="shared" ca="1" si="53"/>
        <v/>
      </c>
      <c r="N260" s="244" t="str">
        <f t="shared" ca="1" si="54"/>
        <v/>
      </c>
      <c r="O260" s="143" t="str">
        <f t="shared" ca="1" si="55"/>
        <v/>
      </c>
      <c r="P260" s="243" t="str">
        <f t="shared" ca="1" si="56"/>
        <v/>
      </c>
      <c r="Q260" s="144" t="str">
        <f t="shared" ca="1" si="57"/>
        <v/>
      </c>
      <c r="R260" s="144" t="str">
        <f t="shared" ca="1" si="58"/>
        <v/>
      </c>
      <c r="S260" s="145" t="str">
        <f t="shared" ca="1" si="59"/>
        <v/>
      </c>
      <c r="Z260" s="157"/>
      <c r="AA260" s="157"/>
      <c r="AB260" s="36" t="str">
        <f>IF(Settings!C234&lt;&gt;"",Settings!C234,"")</f>
        <v/>
      </c>
      <c r="AC260" s="36" t="str">
        <f>IF(Settings!F234&lt;&gt;"",Settings!F234,"")</f>
        <v/>
      </c>
      <c r="AD260" s="36" t="str">
        <f>IF(Settings!H234&lt;&gt;"",Settings!H234,"")</f>
        <v/>
      </c>
      <c r="AE260" s="36" t="str">
        <f>IF(Settings!J234&lt;&gt;"",Settings!J234,"")</f>
        <v/>
      </c>
      <c r="AF260" s="36" t="str">
        <f>IF(Settings!L234&lt;&gt;"",Settings!L234,"")</f>
        <v/>
      </c>
      <c r="AG260" s="41" t="str">
        <f t="shared" si="35"/>
        <v/>
      </c>
    </row>
    <row r="261" spans="1:33" x14ac:dyDescent="0.2">
      <c r="A261" s="14" t="str">
        <f>IF(FILT_M=1,IF(AND(Settings!F235&lt;&gt;"",Settings!F235&lt;&gt;"--"),Settings!F235,""),
IF(FILT_M=2,IF(AND(Settings!H235&lt;&gt;"",Settings!H235&lt;&gt;"--"),Settings!H235,""),
IF(FILT_M=3,IF(AND(Settings!J235&lt;&gt;"",Settings!J235&lt;&gt;"--"),Settings!J235,""),
IF(FILT_M=4,IF(AND(Settings!L235&lt;&gt;"",Settings!L235&lt;&gt;"--"),Settings!L235,""),""))))</f>
        <v/>
      </c>
      <c r="B261" s="243" t="str">
        <f t="shared" ca="1" si="49"/>
        <v/>
      </c>
      <c r="C261" s="243" t="str">
        <f t="shared" ca="1" si="50"/>
        <v/>
      </c>
      <c r="D261" s="143" t="str">
        <f t="shared" ca="1" si="60"/>
        <v/>
      </c>
      <c r="E261" s="144" t="str">
        <f t="shared" ca="1" si="51"/>
        <v/>
      </c>
      <c r="F261" s="144" t="str">
        <f t="shared" ca="1" si="52"/>
        <v/>
      </c>
      <c r="G261" s="145" t="str">
        <f t="shared" ca="1" si="61"/>
        <v/>
      </c>
      <c r="H261" s="214"/>
      <c r="I261" s="44"/>
      <c r="K261" s="209" t="str">
        <f>IF(AND(Settings!C235&lt;&gt;"",Settings!C235&lt;&gt;"--"),Settings!C235,"")</f>
        <v/>
      </c>
      <c r="L261" s="210"/>
      <c r="M261" s="243" t="str">
        <f t="shared" ca="1" si="53"/>
        <v/>
      </c>
      <c r="N261" s="244" t="str">
        <f t="shared" ca="1" si="54"/>
        <v/>
      </c>
      <c r="O261" s="143" t="str">
        <f t="shared" ca="1" si="55"/>
        <v/>
      </c>
      <c r="P261" s="243" t="str">
        <f t="shared" ca="1" si="56"/>
        <v/>
      </c>
      <c r="Q261" s="144" t="str">
        <f t="shared" ca="1" si="57"/>
        <v/>
      </c>
      <c r="R261" s="144" t="str">
        <f t="shared" ca="1" si="58"/>
        <v/>
      </c>
      <c r="S261" s="145" t="str">
        <f t="shared" ca="1" si="59"/>
        <v/>
      </c>
      <c r="Z261" s="157"/>
      <c r="AA261" s="157"/>
      <c r="AB261" s="36" t="str">
        <f>IF(Settings!C235&lt;&gt;"",Settings!C235,"")</f>
        <v/>
      </c>
      <c r="AC261" s="36" t="str">
        <f>IF(Settings!F235&lt;&gt;"",Settings!F235,"")</f>
        <v/>
      </c>
      <c r="AD261" s="36" t="str">
        <f>IF(Settings!H235&lt;&gt;"",Settings!H235,"")</f>
        <v/>
      </c>
      <c r="AE261" s="36" t="str">
        <f>IF(Settings!J235&lt;&gt;"",Settings!J235,"")</f>
        <v/>
      </c>
      <c r="AF261" s="36" t="str">
        <f>IF(Settings!L235&lt;&gt;"",Settings!L235,"")</f>
        <v/>
      </c>
      <c r="AG261" s="41" t="str">
        <f t="shared" ref="AG261:AG292" si="62">IF(AG260&lt;&gt;"",IF(YEAR(MAX(BET_DATE))&gt;=AG260+1,AG260+1,""),"")</f>
        <v/>
      </c>
    </row>
    <row r="262" spans="1:33" x14ac:dyDescent="0.2">
      <c r="A262" s="14" t="str">
        <f>IF(FILT_M=1,IF(AND(Settings!F236&lt;&gt;"",Settings!F236&lt;&gt;"--"),Settings!F236,""),
IF(FILT_M=2,IF(AND(Settings!H236&lt;&gt;"",Settings!H236&lt;&gt;"--"),Settings!H236,""),
IF(FILT_M=3,IF(AND(Settings!J236&lt;&gt;"",Settings!J236&lt;&gt;"--"),Settings!J236,""),
IF(FILT_M=4,IF(AND(Settings!L236&lt;&gt;"",Settings!L236&lt;&gt;"--"),Settings!L236,""),""))))</f>
        <v/>
      </c>
      <c r="B262" s="243" t="str">
        <f t="shared" ca="1" si="49"/>
        <v/>
      </c>
      <c r="C262" s="243" t="str">
        <f t="shared" ca="1" si="50"/>
        <v/>
      </c>
      <c r="D262" s="143" t="str">
        <f t="shared" ca="1" si="60"/>
        <v/>
      </c>
      <c r="E262" s="144" t="str">
        <f t="shared" ca="1" si="51"/>
        <v/>
      </c>
      <c r="F262" s="144" t="str">
        <f t="shared" ca="1" si="52"/>
        <v/>
      </c>
      <c r="G262" s="145" t="str">
        <f t="shared" ca="1" si="61"/>
        <v/>
      </c>
      <c r="H262" s="214"/>
      <c r="I262" s="44"/>
      <c r="K262" s="209" t="str">
        <f>IF(AND(Settings!C236&lt;&gt;"",Settings!C236&lt;&gt;"--"),Settings!C236,"")</f>
        <v/>
      </c>
      <c r="L262" s="210"/>
      <c r="M262" s="243" t="str">
        <f t="shared" ca="1" si="53"/>
        <v/>
      </c>
      <c r="N262" s="244" t="str">
        <f t="shared" ca="1" si="54"/>
        <v/>
      </c>
      <c r="O262" s="143" t="str">
        <f t="shared" ca="1" si="55"/>
        <v/>
      </c>
      <c r="P262" s="243" t="str">
        <f t="shared" ca="1" si="56"/>
        <v/>
      </c>
      <c r="Q262" s="144" t="str">
        <f t="shared" ca="1" si="57"/>
        <v/>
      </c>
      <c r="R262" s="144" t="str">
        <f t="shared" ca="1" si="58"/>
        <v/>
      </c>
      <c r="S262" s="145" t="str">
        <f t="shared" ca="1" si="59"/>
        <v/>
      </c>
      <c r="Z262" s="157"/>
      <c r="AA262" s="157"/>
      <c r="AB262" s="36" t="str">
        <f>IF(Settings!C236&lt;&gt;"",Settings!C236,"")</f>
        <v/>
      </c>
      <c r="AC262" s="36" t="str">
        <f>IF(Settings!F236&lt;&gt;"",Settings!F236,"")</f>
        <v/>
      </c>
      <c r="AD262" s="36" t="str">
        <f>IF(Settings!H236&lt;&gt;"",Settings!H236,"")</f>
        <v/>
      </c>
      <c r="AE262" s="36" t="str">
        <f>IF(Settings!J236&lt;&gt;"",Settings!J236,"")</f>
        <v/>
      </c>
      <c r="AF262" s="36" t="str">
        <f>IF(Settings!L236&lt;&gt;"",Settings!L236,"")</f>
        <v/>
      </c>
      <c r="AG262" s="41" t="str">
        <f t="shared" si="62"/>
        <v/>
      </c>
    </row>
    <row r="263" spans="1:33" x14ac:dyDescent="0.2">
      <c r="A263" s="14" t="str">
        <f>IF(FILT_M=1,IF(AND(Settings!F237&lt;&gt;"",Settings!F237&lt;&gt;"--"),Settings!F237,""),
IF(FILT_M=2,IF(AND(Settings!H237&lt;&gt;"",Settings!H237&lt;&gt;"--"),Settings!H237,""),
IF(FILT_M=3,IF(AND(Settings!J237&lt;&gt;"",Settings!J237&lt;&gt;"--"),Settings!J237,""),
IF(FILT_M=4,IF(AND(Settings!L237&lt;&gt;"",Settings!L237&lt;&gt;"--"),Settings!L237,""),""))))</f>
        <v/>
      </c>
      <c r="B263" s="243" t="str">
        <f t="shared" ca="1" si="49"/>
        <v/>
      </c>
      <c r="C263" s="243" t="str">
        <f t="shared" ca="1" si="50"/>
        <v/>
      </c>
      <c r="D263" s="143" t="str">
        <f t="shared" ca="1" si="60"/>
        <v/>
      </c>
      <c r="E263" s="144" t="str">
        <f t="shared" ca="1" si="51"/>
        <v/>
      </c>
      <c r="F263" s="144" t="str">
        <f t="shared" ca="1" si="52"/>
        <v/>
      </c>
      <c r="G263" s="145" t="str">
        <f t="shared" ca="1" si="61"/>
        <v/>
      </c>
      <c r="H263" s="214"/>
      <c r="I263" s="44"/>
      <c r="K263" s="209" t="str">
        <f>IF(AND(Settings!C237&lt;&gt;"",Settings!C237&lt;&gt;"--"),Settings!C237,"")</f>
        <v/>
      </c>
      <c r="L263" s="210"/>
      <c r="M263" s="243" t="str">
        <f t="shared" ca="1" si="53"/>
        <v/>
      </c>
      <c r="N263" s="244" t="str">
        <f t="shared" ca="1" si="54"/>
        <v/>
      </c>
      <c r="O263" s="143" t="str">
        <f t="shared" ca="1" si="55"/>
        <v/>
      </c>
      <c r="P263" s="243" t="str">
        <f t="shared" ca="1" si="56"/>
        <v/>
      </c>
      <c r="Q263" s="144" t="str">
        <f t="shared" ca="1" si="57"/>
        <v/>
      </c>
      <c r="R263" s="144" t="str">
        <f t="shared" ca="1" si="58"/>
        <v/>
      </c>
      <c r="S263" s="145" t="str">
        <f t="shared" ca="1" si="59"/>
        <v/>
      </c>
      <c r="Z263" s="157"/>
      <c r="AA263" s="157"/>
      <c r="AB263" s="36" t="str">
        <f>IF(Settings!C237&lt;&gt;"",Settings!C237,"")</f>
        <v/>
      </c>
      <c r="AC263" s="36" t="str">
        <f>IF(Settings!F237&lt;&gt;"",Settings!F237,"")</f>
        <v/>
      </c>
      <c r="AD263" s="36" t="str">
        <f>IF(Settings!H237&lt;&gt;"",Settings!H237,"")</f>
        <v/>
      </c>
      <c r="AE263" s="36" t="str">
        <f>IF(Settings!J237&lt;&gt;"",Settings!J237,"")</f>
        <v/>
      </c>
      <c r="AF263" s="36" t="str">
        <f>IF(Settings!L237&lt;&gt;"",Settings!L237,"")</f>
        <v/>
      </c>
      <c r="AG263" s="41" t="str">
        <f t="shared" si="62"/>
        <v/>
      </c>
    </row>
    <row r="264" spans="1:33" x14ac:dyDescent="0.2">
      <c r="A264" s="14" t="str">
        <f>IF(FILT_M=1,IF(AND(Settings!F238&lt;&gt;"",Settings!F238&lt;&gt;"--"),Settings!F238,""),
IF(FILT_M=2,IF(AND(Settings!H238&lt;&gt;"",Settings!H238&lt;&gt;"--"),Settings!H238,""),
IF(FILT_M=3,IF(AND(Settings!J238&lt;&gt;"",Settings!J238&lt;&gt;"--"),Settings!J238,""),
IF(FILT_M=4,IF(AND(Settings!L238&lt;&gt;"",Settings!L238&lt;&gt;"--"),Settings!L238,""),""))))</f>
        <v/>
      </c>
      <c r="B264" s="243" t="str">
        <f t="shared" ca="1" si="49"/>
        <v/>
      </c>
      <c r="C264" s="243" t="str">
        <f t="shared" ca="1" si="50"/>
        <v/>
      </c>
      <c r="D264" s="143" t="str">
        <f t="shared" ca="1" si="60"/>
        <v/>
      </c>
      <c r="E264" s="144" t="str">
        <f t="shared" ca="1" si="51"/>
        <v/>
      </c>
      <c r="F264" s="144" t="str">
        <f t="shared" ca="1" si="52"/>
        <v/>
      </c>
      <c r="G264" s="145" t="str">
        <f t="shared" ca="1" si="61"/>
        <v/>
      </c>
      <c r="H264" s="214"/>
      <c r="I264" s="44"/>
      <c r="K264" s="209" t="str">
        <f>IF(AND(Settings!C238&lt;&gt;"",Settings!C238&lt;&gt;"--"),Settings!C238,"")</f>
        <v/>
      </c>
      <c r="L264" s="210"/>
      <c r="M264" s="243" t="str">
        <f t="shared" ca="1" si="53"/>
        <v/>
      </c>
      <c r="N264" s="244" t="str">
        <f t="shared" ca="1" si="54"/>
        <v/>
      </c>
      <c r="O264" s="143" t="str">
        <f t="shared" ca="1" si="55"/>
        <v/>
      </c>
      <c r="P264" s="243" t="str">
        <f t="shared" ca="1" si="56"/>
        <v/>
      </c>
      <c r="Q264" s="144" t="str">
        <f t="shared" ca="1" si="57"/>
        <v/>
      </c>
      <c r="R264" s="144" t="str">
        <f t="shared" ca="1" si="58"/>
        <v/>
      </c>
      <c r="S264" s="145" t="str">
        <f t="shared" ca="1" si="59"/>
        <v/>
      </c>
      <c r="Z264" s="157"/>
      <c r="AA264" s="157"/>
      <c r="AB264" s="36" t="str">
        <f>IF(Settings!C238&lt;&gt;"",Settings!C238,"")</f>
        <v/>
      </c>
      <c r="AC264" s="36" t="str">
        <f>IF(Settings!F238&lt;&gt;"",Settings!F238,"")</f>
        <v/>
      </c>
      <c r="AD264" s="36" t="str">
        <f>IF(Settings!H238&lt;&gt;"",Settings!H238,"")</f>
        <v/>
      </c>
      <c r="AE264" s="36" t="str">
        <f>IF(Settings!J238&lt;&gt;"",Settings!J238,"")</f>
        <v/>
      </c>
      <c r="AF264" s="36" t="str">
        <f>IF(Settings!L238&lt;&gt;"",Settings!L238,"")</f>
        <v/>
      </c>
      <c r="AG264" s="41" t="str">
        <f t="shared" si="62"/>
        <v/>
      </c>
    </row>
    <row r="265" spans="1:33" x14ac:dyDescent="0.2">
      <c r="A265" s="14" t="str">
        <f>IF(FILT_M=1,IF(AND(Settings!F239&lt;&gt;"",Settings!F239&lt;&gt;"--"),Settings!F239,""),
IF(FILT_M=2,IF(AND(Settings!H239&lt;&gt;"",Settings!H239&lt;&gt;"--"),Settings!H239,""),
IF(FILT_M=3,IF(AND(Settings!J239&lt;&gt;"",Settings!J239&lt;&gt;"--"),Settings!J239,""),
IF(FILT_M=4,IF(AND(Settings!L239&lt;&gt;"",Settings!L239&lt;&gt;"--"),Settings!L239,""),""))))</f>
        <v/>
      </c>
      <c r="B265" s="243" t="str">
        <f t="shared" ca="1" si="49"/>
        <v/>
      </c>
      <c r="C265" s="243" t="str">
        <f t="shared" ca="1" si="50"/>
        <v/>
      </c>
      <c r="D265" s="143" t="str">
        <f t="shared" ca="1" si="60"/>
        <v/>
      </c>
      <c r="E265" s="144" t="str">
        <f t="shared" ca="1" si="51"/>
        <v/>
      </c>
      <c r="F265" s="144" t="str">
        <f t="shared" ca="1" si="52"/>
        <v/>
      </c>
      <c r="G265" s="145" t="str">
        <f t="shared" ca="1" si="61"/>
        <v/>
      </c>
      <c r="H265" s="214"/>
      <c r="I265" s="44"/>
      <c r="K265" s="209" t="str">
        <f>IF(AND(Settings!C239&lt;&gt;"",Settings!C239&lt;&gt;"--"),Settings!C239,"")</f>
        <v/>
      </c>
      <c r="L265" s="210"/>
      <c r="M265" s="243" t="str">
        <f t="shared" ca="1" si="53"/>
        <v/>
      </c>
      <c r="N265" s="244" t="str">
        <f t="shared" ca="1" si="54"/>
        <v/>
      </c>
      <c r="O265" s="143" t="str">
        <f t="shared" ca="1" si="55"/>
        <v/>
      </c>
      <c r="P265" s="243" t="str">
        <f t="shared" ca="1" si="56"/>
        <v/>
      </c>
      <c r="Q265" s="144" t="str">
        <f t="shared" ca="1" si="57"/>
        <v/>
      </c>
      <c r="R265" s="144" t="str">
        <f t="shared" ca="1" si="58"/>
        <v/>
      </c>
      <c r="S265" s="145" t="str">
        <f t="shared" ca="1" si="59"/>
        <v/>
      </c>
      <c r="Z265" s="157"/>
      <c r="AA265" s="157"/>
      <c r="AB265" s="36" t="str">
        <f>IF(Settings!C239&lt;&gt;"",Settings!C239,"")</f>
        <v/>
      </c>
      <c r="AC265" s="36" t="str">
        <f>IF(Settings!F239&lt;&gt;"",Settings!F239,"")</f>
        <v/>
      </c>
      <c r="AD265" s="36" t="str">
        <f>IF(Settings!H239&lt;&gt;"",Settings!H239,"")</f>
        <v/>
      </c>
      <c r="AE265" s="36" t="str">
        <f>IF(Settings!J239&lt;&gt;"",Settings!J239,"")</f>
        <v/>
      </c>
      <c r="AF265" s="36" t="str">
        <f>IF(Settings!L239&lt;&gt;"",Settings!L239,"")</f>
        <v/>
      </c>
      <c r="AG265" s="41" t="str">
        <f t="shared" si="62"/>
        <v/>
      </c>
    </row>
    <row r="266" spans="1:33" x14ac:dyDescent="0.2">
      <c r="A266" s="14" t="str">
        <f>IF(FILT_M=1,IF(AND(Settings!F240&lt;&gt;"",Settings!F240&lt;&gt;"--"),Settings!F240,""),
IF(FILT_M=2,IF(AND(Settings!H240&lt;&gt;"",Settings!H240&lt;&gt;"--"),Settings!H240,""),
IF(FILT_M=3,IF(AND(Settings!J240&lt;&gt;"",Settings!J240&lt;&gt;"--"),Settings!J240,""),
IF(FILT_M=4,IF(AND(Settings!L240&lt;&gt;"",Settings!L240&lt;&gt;"--"),Settings!L240,""),""))))</f>
        <v/>
      </c>
      <c r="B266" s="243" t="str">
        <f t="shared" ca="1" si="49"/>
        <v/>
      </c>
      <c r="C266" s="243" t="str">
        <f t="shared" ca="1" si="50"/>
        <v/>
      </c>
      <c r="D266" s="143" t="str">
        <f t="shared" ca="1" si="60"/>
        <v/>
      </c>
      <c r="E266" s="144" t="str">
        <f t="shared" ca="1" si="51"/>
        <v/>
      </c>
      <c r="F266" s="144" t="str">
        <f t="shared" ca="1" si="52"/>
        <v/>
      </c>
      <c r="G266" s="145" t="str">
        <f t="shared" ca="1" si="61"/>
        <v/>
      </c>
      <c r="H266" s="214"/>
      <c r="I266" s="44"/>
      <c r="K266" s="209" t="str">
        <f>IF(AND(Settings!C240&lt;&gt;"",Settings!C240&lt;&gt;"--"),Settings!C240,"")</f>
        <v/>
      </c>
      <c r="L266" s="210"/>
      <c r="M266" s="243" t="str">
        <f t="shared" ca="1" si="53"/>
        <v/>
      </c>
      <c r="N266" s="244" t="str">
        <f t="shared" ca="1" si="54"/>
        <v/>
      </c>
      <c r="O266" s="143" t="str">
        <f t="shared" ca="1" si="55"/>
        <v/>
      </c>
      <c r="P266" s="243" t="str">
        <f t="shared" ca="1" si="56"/>
        <v/>
      </c>
      <c r="Q266" s="144" t="str">
        <f t="shared" ca="1" si="57"/>
        <v/>
      </c>
      <c r="R266" s="144" t="str">
        <f t="shared" ca="1" si="58"/>
        <v/>
      </c>
      <c r="S266" s="145" t="str">
        <f t="shared" ca="1" si="59"/>
        <v/>
      </c>
      <c r="Z266" s="157"/>
      <c r="AA266" s="157"/>
      <c r="AB266" s="36" t="str">
        <f>IF(Settings!C240&lt;&gt;"",Settings!C240,"")</f>
        <v/>
      </c>
      <c r="AC266" s="36" t="str">
        <f>IF(Settings!F240&lt;&gt;"",Settings!F240,"")</f>
        <v/>
      </c>
      <c r="AD266" s="36" t="str">
        <f>IF(Settings!H240&lt;&gt;"",Settings!H240,"")</f>
        <v/>
      </c>
      <c r="AE266" s="36" t="str">
        <f>IF(Settings!J240&lt;&gt;"",Settings!J240,"")</f>
        <v/>
      </c>
      <c r="AF266" s="36" t="str">
        <f>IF(Settings!L240&lt;&gt;"",Settings!L240,"")</f>
        <v/>
      </c>
      <c r="AG266" s="41" t="str">
        <f t="shared" si="62"/>
        <v/>
      </c>
    </row>
    <row r="267" spans="1:33" x14ac:dyDescent="0.2">
      <c r="A267" s="14" t="str">
        <f>IF(FILT_M=1,IF(AND(Settings!F241&lt;&gt;"",Settings!F241&lt;&gt;"--"),Settings!F241,""),
IF(FILT_M=2,IF(AND(Settings!H241&lt;&gt;"",Settings!H241&lt;&gt;"--"),Settings!H241,""),
IF(FILT_M=3,IF(AND(Settings!J241&lt;&gt;"",Settings!J241&lt;&gt;"--"),Settings!J241,""),
IF(FILT_M=4,IF(AND(Settings!L241&lt;&gt;"",Settings!L241&lt;&gt;"--"),Settings!L241,""),""))))</f>
        <v/>
      </c>
      <c r="B267" s="243" t="str">
        <f t="shared" ca="1" si="49"/>
        <v/>
      </c>
      <c r="C267" s="243" t="str">
        <f t="shared" ca="1" si="50"/>
        <v/>
      </c>
      <c r="D267" s="143" t="str">
        <f t="shared" ca="1" si="60"/>
        <v/>
      </c>
      <c r="E267" s="144" t="str">
        <f t="shared" ca="1" si="51"/>
        <v/>
      </c>
      <c r="F267" s="144" t="str">
        <f t="shared" ca="1" si="52"/>
        <v/>
      </c>
      <c r="G267" s="145" t="str">
        <f t="shared" ca="1" si="61"/>
        <v/>
      </c>
      <c r="H267" s="214"/>
      <c r="I267" s="44"/>
      <c r="K267" s="209" t="str">
        <f>IF(AND(Settings!C241&lt;&gt;"",Settings!C241&lt;&gt;"--"),Settings!C241,"")</f>
        <v/>
      </c>
      <c r="L267" s="210"/>
      <c r="M267" s="243" t="str">
        <f t="shared" ca="1" si="53"/>
        <v/>
      </c>
      <c r="N267" s="244" t="str">
        <f t="shared" ca="1" si="54"/>
        <v/>
      </c>
      <c r="O267" s="143" t="str">
        <f t="shared" ca="1" si="55"/>
        <v/>
      </c>
      <c r="P267" s="243" t="str">
        <f t="shared" ca="1" si="56"/>
        <v/>
      </c>
      <c r="Q267" s="144" t="str">
        <f t="shared" ca="1" si="57"/>
        <v/>
      </c>
      <c r="R267" s="144" t="str">
        <f t="shared" ca="1" si="58"/>
        <v/>
      </c>
      <c r="S267" s="145" t="str">
        <f t="shared" ca="1" si="59"/>
        <v/>
      </c>
      <c r="Z267" s="157"/>
      <c r="AA267" s="157"/>
      <c r="AB267" s="36" t="str">
        <f>IF(Settings!C241&lt;&gt;"",Settings!C241,"")</f>
        <v/>
      </c>
      <c r="AC267" s="36" t="str">
        <f>IF(Settings!F241&lt;&gt;"",Settings!F241,"")</f>
        <v/>
      </c>
      <c r="AD267" s="36" t="str">
        <f>IF(Settings!H241&lt;&gt;"",Settings!H241,"")</f>
        <v/>
      </c>
      <c r="AE267" s="36" t="str">
        <f>IF(Settings!J241&lt;&gt;"",Settings!J241,"")</f>
        <v/>
      </c>
      <c r="AF267" s="36" t="str">
        <f>IF(Settings!L241&lt;&gt;"",Settings!L241,"")</f>
        <v/>
      </c>
      <c r="AG267" s="41" t="str">
        <f t="shared" si="62"/>
        <v/>
      </c>
    </row>
    <row r="268" spans="1:33" x14ac:dyDescent="0.2">
      <c r="A268" s="14" t="str">
        <f>IF(FILT_M=1,IF(AND(Settings!F242&lt;&gt;"",Settings!F242&lt;&gt;"--"),Settings!F242,""),
IF(FILT_M=2,IF(AND(Settings!H242&lt;&gt;"",Settings!H242&lt;&gt;"--"),Settings!H242,""),
IF(FILT_M=3,IF(AND(Settings!J242&lt;&gt;"",Settings!J242&lt;&gt;"--"),Settings!J242,""),
IF(FILT_M=4,IF(AND(Settings!L242&lt;&gt;"",Settings!L242&lt;&gt;"--"),Settings!L242,""),""))))</f>
        <v/>
      </c>
      <c r="B268" s="243" t="str">
        <f t="shared" ca="1" si="49"/>
        <v/>
      </c>
      <c r="C268" s="243" t="str">
        <f t="shared" ca="1" si="50"/>
        <v/>
      </c>
      <c r="D268" s="143" t="str">
        <f t="shared" ca="1" si="60"/>
        <v/>
      </c>
      <c r="E268" s="144" t="str">
        <f t="shared" ca="1" si="51"/>
        <v/>
      </c>
      <c r="F268" s="144" t="str">
        <f t="shared" ca="1" si="52"/>
        <v/>
      </c>
      <c r="G268" s="145" t="str">
        <f t="shared" ca="1" si="61"/>
        <v/>
      </c>
      <c r="H268" s="214"/>
      <c r="I268" s="44"/>
      <c r="K268" s="209" t="str">
        <f>IF(AND(Settings!C242&lt;&gt;"",Settings!C242&lt;&gt;"--"),Settings!C242,"")</f>
        <v/>
      </c>
      <c r="L268" s="210"/>
      <c r="M268" s="243" t="str">
        <f t="shared" ca="1" si="53"/>
        <v/>
      </c>
      <c r="N268" s="244" t="str">
        <f t="shared" ca="1" si="54"/>
        <v/>
      </c>
      <c r="O268" s="143" t="str">
        <f t="shared" ca="1" si="55"/>
        <v/>
      </c>
      <c r="P268" s="243" t="str">
        <f t="shared" ca="1" si="56"/>
        <v/>
      </c>
      <c r="Q268" s="144" t="str">
        <f t="shared" ca="1" si="57"/>
        <v/>
      </c>
      <c r="R268" s="144" t="str">
        <f t="shared" ca="1" si="58"/>
        <v/>
      </c>
      <c r="S268" s="145" t="str">
        <f t="shared" ca="1" si="59"/>
        <v/>
      </c>
      <c r="Z268" s="157"/>
      <c r="AA268" s="157"/>
      <c r="AB268" s="36" t="str">
        <f>IF(Settings!C242&lt;&gt;"",Settings!C242,"")</f>
        <v/>
      </c>
      <c r="AC268" s="36" t="str">
        <f>IF(Settings!F242&lt;&gt;"",Settings!F242,"")</f>
        <v/>
      </c>
      <c r="AD268" s="36" t="str">
        <f>IF(Settings!H242&lt;&gt;"",Settings!H242,"")</f>
        <v/>
      </c>
      <c r="AE268" s="36" t="str">
        <f>IF(Settings!J242&lt;&gt;"",Settings!J242,"")</f>
        <v/>
      </c>
      <c r="AF268" s="36" t="str">
        <f>IF(Settings!L242&lt;&gt;"",Settings!L242,"")</f>
        <v/>
      </c>
      <c r="AG268" s="41" t="str">
        <f t="shared" si="62"/>
        <v/>
      </c>
    </row>
    <row r="269" spans="1:33" x14ac:dyDescent="0.2">
      <c r="A269" s="14" t="str">
        <f>IF(FILT_M=1,IF(AND(Settings!F243&lt;&gt;"",Settings!F243&lt;&gt;"--"),Settings!F243,""),
IF(FILT_M=2,IF(AND(Settings!H243&lt;&gt;"",Settings!H243&lt;&gt;"--"),Settings!H243,""),
IF(FILT_M=3,IF(AND(Settings!J243&lt;&gt;"",Settings!J243&lt;&gt;"--"),Settings!J243,""),
IF(FILT_M=4,IF(AND(Settings!L243&lt;&gt;"",Settings!L243&lt;&gt;"--"),Settings!L243,""),""))))</f>
        <v/>
      </c>
      <c r="B269" s="243" t="str">
        <f t="shared" ca="1" si="49"/>
        <v/>
      </c>
      <c r="C269" s="243" t="str">
        <f t="shared" ca="1" si="50"/>
        <v/>
      </c>
      <c r="D269" s="143" t="str">
        <f t="shared" ca="1" si="60"/>
        <v/>
      </c>
      <c r="E269" s="144" t="str">
        <f t="shared" ca="1" si="51"/>
        <v/>
      </c>
      <c r="F269" s="144" t="str">
        <f t="shared" ca="1" si="52"/>
        <v/>
      </c>
      <c r="G269" s="145" t="str">
        <f t="shared" ca="1" si="61"/>
        <v/>
      </c>
      <c r="H269" s="214"/>
      <c r="I269" s="44"/>
      <c r="K269" s="209" t="str">
        <f>IF(AND(Settings!C243&lt;&gt;"",Settings!C243&lt;&gt;"--"),Settings!C243,"")</f>
        <v/>
      </c>
      <c r="L269" s="210"/>
      <c r="M269" s="243" t="str">
        <f t="shared" ca="1" si="53"/>
        <v/>
      </c>
      <c r="N269" s="244" t="str">
        <f t="shared" ca="1" si="54"/>
        <v/>
      </c>
      <c r="O269" s="143" t="str">
        <f t="shared" ca="1" si="55"/>
        <v/>
      </c>
      <c r="P269" s="243" t="str">
        <f t="shared" ca="1" si="56"/>
        <v/>
      </c>
      <c r="Q269" s="144" t="str">
        <f t="shared" ca="1" si="57"/>
        <v/>
      </c>
      <c r="R269" s="144" t="str">
        <f t="shared" ca="1" si="58"/>
        <v/>
      </c>
      <c r="S269" s="145" t="str">
        <f t="shared" ca="1" si="59"/>
        <v/>
      </c>
      <c r="Z269" s="157"/>
      <c r="AA269" s="157"/>
      <c r="AB269" s="36" t="str">
        <f>IF(Settings!C243&lt;&gt;"",Settings!C243,"")</f>
        <v/>
      </c>
      <c r="AC269" s="36" t="str">
        <f>IF(Settings!F243&lt;&gt;"",Settings!F243,"")</f>
        <v/>
      </c>
      <c r="AD269" s="36" t="str">
        <f>IF(Settings!H243&lt;&gt;"",Settings!H243,"")</f>
        <v/>
      </c>
      <c r="AE269" s="36" t="str">
        <f>IF(Settings!J243&lt;&gt;"",Settings!J243,"")</f>
        <v/>
      </c>
      <c r="AF269" s="36" t="str">
        <f>IF(Settings!L243&lt;&gt;"",Settings!L243,"")</f>
        <v/>
      </c>
      <c r="AG269" s="41" t="str">
        <f t="shared" si="62"/>
        <v/>
      </c>
    </row>
    <row r="270" spans="1:33" x14ac:dyDescent="0.2">
      <c r="A270" s="14" t="str">
        <f>IF(FILT_M=1,IF(AND(Settings!F244&lt;&gt;"",Settings!F244&lt;&gt;"--"),Settings!F244,""),
IF(FILT_M=2,IF(AND(Settings!H244&lt;&gt;"",Settings!H244&lt;&gt;"--"),Settings!H244,""),
IF(FILT_M=3,IF(AND(Settings!J244&lt;&gt;"",Settings!J244&lt;&gt;"--"),Settings!J244,""),
IF(FILT_M=4,IF(AND(Settings!L244&lt;&gt;"",Settings!L244&lt;&gt;"--"),Settings!L244,""),""))))</f>
        <v/>
      </c>
      <c r="B270" s="243" t="str">
        <f t="shared" ca="1" si="49"/>
        <v/>
      </c>
      <c r="C270" s="243" t="str">
        <f t="shared" ca="1" si="50"/>
        <v/>
      </c>
      <c r="D270" s="143" t="str">
        <f t="shared" ca="1" si="60"/>
        <v/>
      </c>
      <c r="E270" s="144" t="str">
        <f t="shared" ca="1" si="51"/>
        <v/>
      </c>
      <c r="F270" s="144" t="str">
        <f t="shared" ca="1" si="52"/>
        <v/>
      </c>
      <c r="G270" s="145" t="str">
        <f t="shared" ca="1" si="61"/>
        <v/>
      </c>
      <c r="H270" s="214"/>
      <c r="I270" s="44"/>
      <c r="K270" s="209" t="str">
        <f>IF(AND(Settings!C244&lt;&gt;"",Settings!C244&lt;&gt;"--"),Settings!C244,"")</f>
        <v/>
      </c>
      <c r="L270" s="210"/>
      <c r="M270" s="243" t="str">
        <f t="shared" ca="1" si="53"/>
        <v/>
      </c>
      <c r="N270" s="244" t="str">
        <f t="shared" ca="1" si="54"/>
        <v/>
      </c>
      <c r="O270" s="143" t="str">
        <f t="shared" ca="1" si="55"/>
        <v/>
      </c>
      <c r="P270" s="243" t="str">
        <f t="shared" ca="1" si="56"/>
        <v/>
      </c>
      <c r="Q270" s="144" t="str">
        <f t="shared" ca="1" si="57"/>
        <v/>
      </c>
      <c r="R270" s="144" t="str">
        <f t="shared" ca="1" si="58"/>
        <v/>
      </c>
      <c r="S270" s="145" t="str">
        <f t="shared" ca="1" si="59"/>
        <v/>
      </c>
      <c r="Z270" s="157"/>
      <c r="AA270" s="157"/>
      <c r="AB270" s="36" t="str">
        <f>IF(Settings!C244&lt;&gt;"",Settings!C244,"")</f>
        <v/>
      </c>
      <c r="AC270" s="36" t="str">
        <f>IF(Settings!F244&lt;&gt;"",Settings!F244,"")</f>
        <v/>
      </c>
      <c r="AD270" s="36" t="str">
        <f>IF(Settings!H244&lt;&gt;"",Settings!H244,"")</f>
        <v/>
      </c>
      <c r="AE270" s="36" t="str">
        <f>IF(Settings!J244&lt;&gt;"",Settings!J244,"")</f>
        <v/>
      </c>
      <c r="AF270" s="36" t="str">
        <f>IF(Settings!L244&lt;&gt;"",Settings!L244,"")</f>
        <v/>
      </c>
      <c r="AG270" s="41" t="str">
        <f t="shared" si="62"/>
        <v/>
      </c>
    </row>
    <row r="271" spans="1:33" x14ac:dyDescent="0.2">
      <c r="A271" s="14" t="str">
        <f>IF(FILT_M=1,IF(AND(Settings!F245&lt;&gt;"",Settings!F245&lt;&gt;"--"),Settings!F245,""),
IF(FILT_M=2,IF(AND(Settings!H245&lt;&gt;"",Settings!H245&lt;&gt;"--"),Settings!H245,""),
IF(FILT_M=3,IF(AND(Settings!J245&lt;&gt;"",Settings!J245&lt;&gt;"--"),Settings!J245,""),
IF(FILT_M=4,IF(AND(Settings!L245&lt;&gt;"",Settings!L245&lt;&gt;"--"),Settings!L245,""),""))))</f>
        <v/>
      </c>
      <c r="B271" s="243" t="str">
        <f t="shared" ca="1" si="49"/>
        <v/>
      </c>
      <c r="C271" s="243" t="str">
        <f t="shared" ca="1" si="50"/>
        <v/>
      </c>
      <c r="D271" s="143" t="str">
        <f t="shared" ca="1" si="60"/>
        <v/>
      </c>
      <c r="E271" s="144" t="str">
        <f t="shared" ca="1" si="51"/>
        <v/>
      </c>
      <c r="F271" s="144" t="str">
        <f t="shared" ca="1" si="52"/>
        <v/>
      </c>
      <c r="G271" s="145" t="str">
        <f t="shared" ca="1" si="61"/>
        <v/>
      </c>
      <c r="H271" s="214"/>
      <c r="I271" s="44"/>
      <c r="K271" s="209" t="str">
        <f>IF(AND(Settings!C245&lt;&gt;"",Settings!C245&lt;&gt;"--"),Settings!C245,"")</f>
        <v/>
      </c>
      <c r="L271" s="210"/>
      <c r="M271" s="243" t="str">
        <f t="shared" ca="1" si="53"/>
        <v/>
      </c>
      <c r="N271" s="244" t="str">
        <f t="shared" ca="1" si="54"/>
        <v/>
      </c>
      <c r="O271" s="143" t="str">
        <f t="shared" ca="1" si="55"/>
        <v/>
      </c>
      <c r="P271" s="243" t="str">
        <f t="shared" ca="1" si="56"/>
        <v/>
      </c>
      <c r="Q271" s="144" t="str">
        <f t="shared" ca="1" si="57"/>
        <v/>
      </c>
      <c r="R271" s="144" t="str">
        <f t="shared" ca="1" si="58"/>
        <v/>
      </c>
      <c r="S271" s="145" t="str">
        <f t="shared" ca="1" si="59"/>
        <v/>
      </c>
      <c r="Z271" s="157"/>
      <c r="AA271" s="157"/>
      <c r="AB271" s="36" t="str">
        <f>IF(Settings!C245&lt;&gt;"",Settings!C245,"")</f>
        <v/>
      </c>
      <c r="AC271" s="36" t="str">
        <f>IF(Settings!F245&lt;&gt;"",Settings!F245,"")</f>
        <v/>
      </c>
      <c r="AD271" s="36" t="str">
        <f>IF(Settings!H245&lt;&gt;"",Settings!H245,"")</f>
        <v/>
      </c>
      <c r="AE271" s="36" t="str">
        <f>IF(Settings!J245&lt;&gt;"",Settings!J245,"")</f>
        <v/>
      </c>
      <c r="AF271" s="36" t="str">
        <f>IF(Settings!L245&lt;&gt;"",Settings!L245,"")</f>
        <v/>
      </c>
      <c r="AG271" s="41" t="str">
        <f t="shared" si="62"/>
        <v/>
      </c>
    </row>
    <row r="272" spans="1:33" x14ac:dyDescent="0.2">
      <c r="A272" s="14" t="str">
        <f>IF(FILT_M=1,IF(AND(Settings!F246&lt;&gt;"",Settings!F246&lt;&gt;"--"),Settings!F246,""),
IF(FILT_M=2,IF(AND(Settings!H246&lt;&gt;"",Settings!H246&lt;&gt;"--"),Settings!H246,""),
IF(FILT_M=3,IF(AND(Settings!J246&lt;&gt;"",Settings!J246&lt;&gt;"--"),Settings!J246,""),
IF(FILT_M=4,IF(AND(Settings!L246&lt;&gt;"",Settings!L246&lt;&gt;"--"),Settings!L246,""),""))))</f>
        <v/>
      </c>
      <c r="B272" s="243" t="str">
        <f t="shared" ca="1" si="49"/>
        <v/>
      </c>
      <c r="C272" s="243" t="str">
        <f t="shared" ca="1" si="50"/>
        <v/>
      </c>
      <c r="D272" s="143" t="str">
        <f t="shared" ca="1" si="60"/>
        <v/>
      </c>
      <c r="E272" s="144" t="str">
        <f t="shared" ca="1" si="51"/>
        <v/>
      </c>
      <c r="F272" s="144" t="str">
        <f t="shared" ca="1" si="52"/>
        <v/>
      </c>
      <c r="G272" s="145" t="str">
        <f t="shared" ca="1" si="61"/>
        <v/>
      </c>
      <c r="H272" s="214"/>
      <c r="I272" s="44"/>
      <c r="K272" s="209" t="str">
        <f>IF(AND(Settings!C246&lt;&gt;"",Settings!C246&lt;&gt;"--"),Settings!C246,"")</f>
        <v/>
      </c>
      <c r="L272" s="210"/>
      <c r="M272" s="243" t="str">
        <f t="shared" ca="1" si="53"/>
        <v/>
      </c>
      <c r="N272" s="244" t="str">
        <f t="shared" ca="1" si="54"/>
        <v/>
      </c>
      <c r="O272" s="143" t="str">
        <f t="shared" ca="1" si="55"/>
        <v/>
      </c>
      <c r="P272" s="243" t="str">
        <f t="shared" ca="1" si="56"/>
        <v/>
      </c>
      <c r="Q272" s="144" t="str">
        <f t="shared" ca="1" si="57"/>
        <v/>
      </c>
      <c r="R272" s="144" t="str">
        <f t="shared" ca="1" si="58"/>
        <v/>
      </c>
      <c r="S272" s="145" t="str">
        <f t="shared" ca="1" si="59"/>
        <v/>
      </c>
      <c r="Z272" s="157"/>
      <c r="AA272" s="157"/>
      <c r="AB272" s="36" t="str">
        <f>IF(Settings!C246&lt;&gt;"",Settings!C246,"")</f>
        <v/>
      </c>
      <c r="AC272" s="36" t="str">
        <f>IF(Settings!F246&lt;&gt;"",Settings!F246,"")</f>
        <v/>
      </c>
      <c r="AD272" s="36" t="str">
        <f>IF(Settings!H246&lt;&gt;"",Settings!H246,"")</f>
        <v/>
      </c>
      <c r="AE272" s="36" t="str">
        <f>IF(Settings!J246&lt;&gt;"",Settings!J246,"")</f>
        <v/>
      </c>
      <c r="AF272" s="36" t="str">
        <f>IF(Settings!L246&lt;&gt;"",Settings!L246,"")</f>
        <v/>
      </c>
      <c r="AG272" s="41" t="str">
        <f t="shared" si="62"/>
        <v/>
      </c>
    </row>
    <row r="273" spans="1:33" x14ac:dyDescent="0.2">
      <c r="A273" s="14" t="str">
        <f>IF(FILT_M=1,IF(AND(Settings!F247&lt;&gt;"",Settings!F247&lt;&gt;"--"),Settings!F247,""),
IF(FILT_M=2,IF(AND(Settings!H247&lt;&gt;"",Settings!H247&lt;&gt;"--"),Settings!H247,""),
IF(FILT_M=3,IF(AND(Settings!J247&lt;&gt;"",Settings!J247&lt;&gt;"--"),Settings!J247,""),
IF(FILT_M=4,IF(AND(Settings!L247&lt;&gt;"",Settings!L247&lt;&gt;"--"),Settings!L247,""),""))))</f>
        <v/>
      </c>
      <c r="B273" s="243" t="str">
        <f t="shared" ca="1" si="49"/>
        <v/>
      </c>
      <c r="C273" s="243" t="str">
        <f t="shared" ca="1" si="50"/>
        <v/>
      </c>
      <c r="D273" s="143" t="str">
        <f t="shared" ca="1" si="60"/>
        <v/>
      </c>
      <c r="E273" s="144" t="str">
        <f t="shared" ca="1" si="51"/>
        <v/>
      </c>
      <c r="F273" s="144" t="str">
        <f t="shared" ca="1" si="52"/>
        <v/>
      </c>
      <c r="G273" s="145" t="str">
        <f t="shared" ca="1" si="61"/>
        <v/>
      </c>
      <c r="H273" s="214"/>
      <c r="I273" s="44"/>
      <c r="K273" s="209" t="str">
        <f>IF(AND(Settings!C247&lt;&gt;"",Settings!C247&lt;&gt;"--"),Settings!C247,"")</f>
        <v/>
      </c>
      <c r="L273" s="210"/>
      <c r="M273" s="243" t="str">
        <f t="shared" ca="1" si="53"/>
        <v/>
      </c>
      <c r="N273" s="244" t="str">
        <f t="shared" ca="1" si="54"/>
        <v/>
      </c>
      <c r="O273" s="143" t="str">
        <f t="shared" ca="1" si="55"/>
        <v/>
      </c>
      <c r="P273" s="243" t="str">
        <f t="shared" ca="1" si="56"/>
        <v/>
      </c>
      <c r="Q273" s="144" t="str">
        <f t="shared" ca="1" si="57"/>
        <v/>
      </c>
      <c r="R273" s="144" t="str">
        <f t="shared" ca="1" si="58"/>
        <v/>
      </c>
      <c r="S273" s="145" t="str">
        <f t="shared" ca="1" si="59"/>
        <v/>
      </c>
      <c r="Z273" s="157"/>
      <c r="AA273" s="157"/>
      <c r="AB273" s="36" t="str">
        <f>IF(Settings!C247&lt;&gt;"",Settings!C247,"")</f>
        <v/>
      </c>
      <c r="AC273" s="36" t="str">
        <f>IF(Settings!F247&lt;&gt;"",Settings!F247,"")</f>
        <v/>
      </c>
      <c r="AD273" s="36" t="str">
        <f>IF(Settings!H247&lt;&gt;"",Settings!H247,"")</f>
        <v/>
      </c>
      <c r="AE273" s="36" t="str">
        <f>IF(Settings!J247&lt;&gt;"",Settings!J247,"")</f>
        <v/>
      </c>
      <c r="AF273" s="36" t="str">
        <f>IF(Settings!L247&lt;&gt;"",Settings!L247,"")</f>
        <v/>
      </c>
      <c r="AG273" s="41" t="str">
        <f t="shared" si="62"/>
        <v/>
      </c>
    </row>
    <row r="274" spans="1:33" x14ac:dyDescent="0.2">
      <c r="A274" s="14" t="str">
        <f>IF(FILT_M=1,IF(AND(Settings!F248&lt;&gt;"",Settings!F248&lt;&gt;"--"),Settings!F248,""),
IF(FILT_M=2,IF(AND(Settings!H248&lt;&gt;"",Settings!H248&lt;&gt;"--"),Settings!H248,""),
IF(FILT_M=3,IF(AND(Settings!J248&lt;&gt;"",Settings!J248&lt;&gt;"--"),Settings!J248,""),
IF(FILT_M=4,IF(AND(Settings!L248&lt;&gt;"",Settings!L248&lt;&gt;"--"),Settings!L248,""),""))))</f>
        <v/>
      </c>
      <c r="B274" s="243" t="str">
        <f t="shared" ca="1" si="49"/>
        <v/>
      </c>
      <c r="C274" s="243" t="str">
        <f t="shared" ca="1" si="50"/>
        <v/>
      </c>
      <c r="D274" s="143" t="str">
        <f t="shared" ca="1" si="60"/>
        <v/>
      </c>
      <c r="E274" s="144" t="str">
        <f t="shared" ca="1" si="51"/>
        <v/>
      </c>
      <c r="F274" s="144" t="str">
        <f t="shared" ca="1" si="52"/>
        <v/>
      </c>
      <c r="G274" s="145" t="str">
        <f t="shared" ca="1" si="61"/>
        <v/>
      </c>
      <c r="H274" s="214"/>
      <c r="I274" s="44"/>
      <c r="K274" s="209" t="str">
        <f>IF(AND(Settings!C248&lt;&gt;"",Settings!C248&lt;&gt;"--"),Settings!C248,"")</f>
        <v/>
      </c>
      <c r="L274" s="210"/>
      <c r="M274" s="243" t="str">
        <f t="shared" ca="1" si="53"/>
        <v/>
      </c>
      <c r="N274" s="244" t="str">
        <f t="shared" ca="1" si="54"/>
        <v/>
      </c>
      <c r="O274" s="143" t="str">
        <f t="shared" ca="1" si="55"/>
        <v/>
      </c>
      <c r="P274" s="243" t="str">
        <f t="shared" ca="1" si="56"/>
        <v/>
      </c>
      <c r="Q274" s="144" t="str">
        <f t="shared" ca="1" si="57"/>
        <v/>
      </c>
      <c r="R274" s="144" t="str">
        <f t="shared" ca="1" si="58"/>
        <v/>
      </c>
      <c r="S274" s="145" t="str">
        <f t="shared" ca="1" si="59"/>
        <v/>
      </c>
      <c r="Z274" s="157"/>
      <c r="AA274" s="157"/>
      <c r="AB274" s="36" t="str">
        <f>IF(Settings!C248&lt;&gt;"",Settings!C248,"")</f>
        <v/>
      </c>
      <c r="AC274" s="36" t="str">
        <f>IF(Settings!F248&lt;&gt;"",Settings!F248,"")</f>
        <v/>
      </c>
      <c r="AD274" s="36" t="str">
        <f>IF(Settings!H248&lt;&gt;"",Settings!H248,"")</f>
        <v/>
      </c>
      <c r="AE274" s="36" t="str">
        <f>IF(Settings!J248&lt;&gt;"",Settings!J248,"")</f>
        <v/>
      </c>
      <c r="AF274" s="36" t="str">
        <f>IF(Settings!L248&lt;&gt;"",Settings!L248,"")</f>
        <v/>
      </c>
      <c r="AG274" s="41" t="str">
        <f t="shared" si="62"/>
        <v/>
      </c>
    </row>
    <row r="275" spans="1:33" x14ac:dyDescent="0.2">
      <c r="A275" s="14" t="str">
        <f>IF(FILT_M=1,IF(AND(Settings!F249&lt;&gt;"",Settings!F249&lt;&gt;"--"),Settings!F249,""),
IF(FILT_M=2,IF(AND(Settings!H249&lt;&gt;"",Settings!H249&lt;&gt;"--"),Settings!H249,""),
IF(FILT_M=3,IF(AND(Settings!J249&lt;&gt;"",Settings!J249&lt;&gt;"--"),Settings!J249,""),
IF(FILT_M=4,IF(AND(Settings!L249&lt;&gt;"",Settings!L249&lt;&gt;"--"),Settings!L249,""),""))))</f>
        <v/>
      </c>
      <c r="B275" s="243" t="str">
        <f t="shared" ca="1" si="49"/>
        <v/>
      </c>
      <c r="C275" s="243" t="str">
        <f t="shared" ca="1" si="50"/>
        <v/>
      </c>
      <c r="D275" s="143" t="str">
        <f t="shared" ca="1" si="60"/>
        <v/>
      </c>
      <c r="E275" s="144" t="str">
        <f t="shared" ca="1" si="51"/>
        <v/>
      </c>
      <c r="F275" s="144" t="str">
        <f t="shared" ca="1" si="52"/>
        <v/>
      </c>
      <c r="G275" s="145" t="str">
        <f t="shared" ca="1" si="61"/>
        <v/>
      </c>
      <c r="H275" s="214"/>
      <c r="I275" s="44"/>
      <c r="K275" s="209" t="str">
        <f>IF(AND(Settings!C249&lt;&gt;"",Settings!C249&lt;&gt;"--"),Settings!C249,"")</f>
        <v/>
      </c>
      <c r="L275" s="210"/>
      <c r="M275" s="243" t="str">
        <f t="shared" ca="1" si="53"/>
        <v/>
      </c>
      <c r="N275" s="244" t="str">
        <f t="shared" ca="1" si="54"/>
        <v/>
      </c>
      <c r="O275" s="143" t="str">
        <f t="shared" ca="1" si="55"/>
        <v/>
      </c>
      <c r="P275" s="243" t="str">
        <f t="shared" ca="1" si="56"/>
        <v/>
      </c>
      <c r="Q275" s="144" t="str">
        <f t="shared" ca="1" si="57"/>
        <v/>
      </c>
      <c r="R275" s="144" t="str">
        <f t="shared" ca="1" si="58"/>
        <v/>
      </c>
      <c r="S275" s="145" t="str">
        <f t="shared" ca="1" si="59"/>
        <v/>
      </c>
      <c r="Z275" s="157"/>
      <c r="AA275" s="157"/>
      <c r="AB275" s="36" t="str">
        <f>IF(Settings!C249&lt;&gt;"",Settings!C249,"")</f>
        <v/>
      </c>
      <c r="AC275" s="36" t="str">
        <f>IF(Settings!F249&lt;&gt;"",Settings!F249,"")</f>
        <v/>
      </c>
      <c r="AD275" s="36" t="str">
        <f>IF(Settings!H249&lt;&gt;"",Settings!H249,"")</f>
        <v/>
      </c>
      <c r="AE275" s="36" t="str">
        <f>IF(Settings!J249&lt;&gt;"",Settings!J249,"")</f>
        <v/>
      </c>
      <c r="AF275" s="36" t="str">
        <f>IF(Settings!L249&lt;&gt;"",Settings!L249,"")</f>
        <v/>
      </c>
      <c r="AG275" s="41" t="str">
        <f t="shared" si="62"/>
        <v/>
      </c>
    </row>
    <row r="276" spans="1:33" x14ac:dyDescent="0.2">
      <c r="A276" s="14" t="str">
        <f>IF(FILT_M=1,IF(AND(Settings!F250&lt;&gt;"",Settings!F250&lt;&gt;"--"),Settings!F250,""),
IF(FILT_M=2,IF(AND(Settings!H250&lt;&gt;"",Settings!H250&lt;&gt;"--"),Settings!H250,""),
IF(FILT_M=3,IF(AND(Settings!J250&lt;&gt;"",Settings!J250&lt;&gt;"--"),Settings!J250,""),
IF(FILT_M=4,IF(AND(Settings!L250&lt;&gt;"",Settings!L250&lt;&gt;"--"),Settings!L250,""),""))))</f>
        <v/>
      </c>
      <c r="B276" s="243" t="str">
        <f t="shared" ca="1" si="49"/>
        <v/>
      </c>
      <c r="C276" s="243" t="str">
        <f t="shared" ca="1" si="50"/>
        <v/>
      </c>
      <c r="D276" s="143" t="str">
        <f t="shared" ca="1" si="60"/>
        <v/>
      </c>
      <c r="E276" s="144" t="str">
        <f t="shared" ca="1" si="51"/>
        <v/>
      </c>
      <c r="F276" s="144" t="str">
        <f t="shared" ca="1" si="52"/>
        <v/>
      </c>
      <c r="G276" s="145" t="str">
        <f t="shared" ca="1" si="61"/>
        <v/>
      </c>
      <c r="H276" s="214"/>
      <c r="I276" s="44"/>
      <c r="K276" s="209" t="str">
        <f>IF(AND(Settings!C250&lt;&gt;"",Settings!C250&lt;&gt;"--"),Settings!C250,"")</f>
        <v/>
      </c>
      <c r="L276" s="210"/>
      <c r="M276" s="243" t="str">
        <f t="shared" ca="1" si="53"/>
        <v/>
      </c>
      <c r="N276" s="244" t="str">
        <f t="shared" ca="1" si="54"/>
        <v/>
      </c>
      <c r="O276" s="143" t="str">
        <f t="shared" ca="1" si="55"/>
        <v/>
      </c>
      <c r="P276" s="243" t="str">
        <f t="shared" ca="1" si="56"/>
        <v/>
      </c>
      <c r="Q276" s="144" t="str">
        <f t="shared" ca="1" si="57"/>
        <v/>
      </c>
      <c r="R276" s="144" t="str">
        <f t="shared" ca="1" si="58"/>
        <v/>
      </c>
      <c r="S276" s="145" t="str">
        <f t="shared" ca="1" si="59"/>
        <v/>
      </c>
      <c r="Z276" s="157"/>
      <c r="AA276" s="157"/>
      <c r="AB276" s="36" t="str">
        <f>IF(Settings!C250&lt;&gt;"",Settings!C250,"")</f>
        <v/>
      </c>
      <c r="AC276" s="36" t="str">
        <f>IF(Settings!F250&lt;&gt;"",Settings!F250,"")</f>
        <v/>
      </c>
      <c r="AD276" s="36" t="str">
        <f>IF(Settings!H250&lt;&gt;"",Settings!H250,"")</f>
        <v/>
      </c>
      <c r="AE276" s="36" t="str">
        <f>IF(Settings!J250&lt;&gt;"",Settings!J250,"")</f>
        <v/>
      </c>
      <c r="AF276" s="36" t="str">
        <f>IF(Settings!L250&lt;&gt;"",Settings!L250,"")</f>
        <v/>
      </c>
      <c r="AG276" s="41" t="str">
        <f t="shared" si="62"/>
        <v/>
      </c>
    </row>
    <row r="277" spans="1:33" x14ac:dyDescent="0.2">
      <c r="A277" s="14" t="str">
        <f>IF(FILT_M=1,IF(AND(Settings!F251&lt;&gt;"",Settings!F251&lt;&gt;"--"),Settings!F251,""),
IF(FILT_M=2,IF(AND(Settings!H251&lt;&gt;"",Settings!H251&lt;&gt;"--"),Settings!H251,""),
IF(FILT_M=3,IF(AND(Settings!J251&lt;&gt;"",Settings!J251&lt;&gt;"--"),Settings!J251,""),
IF(FILT_M=4,IF(AND(Settings!L251&lt;&gt;"",Settings!L251&lt;&gt;"--"),Settings!L251,""),""))))</f>
        <v/>
      </c>
      <c r="B277" s="243" t="str">
        <f t="shared" ca="1" si="49"/>
        <v/>
      </c>
      <c r="C277" s="243" t="str">
        <f t="shared" ca="1" si="50"/>
        <v/>
      </c>
      <c r="D277" s="143" t="str">
        <f t="shared" ca="1" si="60"/>
        <v/>
      </c>
      <c r="E277" s="144" t="str">
        <f t="shared" ca="1" si="51"/>
        <v/>
      </c>
      <c r="F277" s="144" t="str">
        <f t="shared" ca="1" si="52"/>
        <v/>
      </c>
      <c r="G277" s="145" t="str">
        <f t="shared" ca="1" si="61"/>
        <v/>
      </c>
      <c r="H277" s="214"/>
      <c r="I277" s="44"/>
      <c r="K277" s="209" t="str">
        <f>IF(AND(Settings!C251&lt;&gt;"",Settings!C251&lt;&gt;"--"),Settings!C251,"")</f>
        <v/>
      </c>
      <c r="L277" s="210"/>
      <c r="M277" s="243" t="str">
        <f t="shared" ca="1" si="53"/>
        <v/>
      </c>
      <c r="N277" s="244" t="str">
        <f t="shared" ca="1" si="54"/>
        <v/>
      </c>
      <c r="O277" s="143" t="str">
        <f t="shared" ca="1" si="55"/>
        <v/>
      </c>
      <c r="P277" s="243" t="str">
        <f t="shared" ca="1" si="56"/>
        <v/>
      </c>
      <c r="Q277" s="144" t="str">
        <f t="shared" ca="1" si="57"/>
        <v/>
      </c>
      <c r="R277" s="144" t="str">
        <f t="shared" ca="1" si="58"/>
        <v/>
      </c>
      <c r="S277" s="145" t="str">
        <f t="shared" ca="1" si="59"/>
        <v/>
      </c>
      <c r="Z277" s="157"/>
      <c r="AA277" s="157"/>
      <c r="AB277" s="36" t="str">
        <f>IF(Settings!C251&lt;&gt;"",Settings!C251,"")</f>
        <v/>
      </c>
      <c r="AC277" s="36" t="str">
        <f>IF(Settings!F251&lt;&gt;"",Settings!F251,"")</f>
        <v/>
      </c>
      <c r="AD277" s="36" t="str">
        <f>IF(Settings!H251&lt;&gt;"",Settings!H251,"")</f>
        <v/>
      </c>
      <c r="AE277" s="36" t="str">
        <f>IF(Settings!J251&lt;&gt;"",Settings!J251,"")</f>
        <v/>
      </c>
      <c r="AF277" s="36" t="str">
        <f>IF(Settings!L251&lt;&gt;"",Settings!L251,"")</f>
        <v/>
      </c>
      <c r="AG277" s="41" t="str">
        <f t="shared" si="62"/>
        <v/>
      </c>
    </row>
    <row r="278" spans="1:33" x14ac:dyDescent="0.2">
      <c r="A278" s="14" t="str">
        <f>IF(FILT_M=1,IF(AND(Settings!F252&lt;&gt;"",Settings!F252&lt;&gt;"--"),Settings!F252,""),
IF(FILT_M=2,IF(AND(Settings!H252&lt;&gt;"",Settings!H252&lt;&gt;"--"),Settings!H252,""),
IF(FILT_M=3,IF(AND(Settings!J252&lt;&gt;"",Settings!J252&lt;&gt;"--"),Settings!J252,""),
IF(FILT_M=4,IF(AND(Settings!L252&lt;&gt;"",Settings!L252&lt;&gt;"--"),Settings!L252,""),""))))</f>
        <v/>
      </c>
      <c r="B278" s="243" t="str">
        <f t="shared" ca="1" si="49"/>
        <v/>
      </c>
      <c r="C278" s="243" t="str">
        <f t="shared" ca="1" si="50"/>
        <v/>
      </c>
      <c r="D278" s="143" t="str">
        <f t="shared" ca="1" si="60"/>
        <v/>
      </c>
      <c r="E278" s="144" t="str">
        <f t="shared" ca="1" si="51"/>
        <v/>
      </c>
      <c r="F278" s="144" t="str">
        <f t="shared" ca="1" si="52"/>
        <v/>
      </c>
      <c r="G278" s="145" t="str">
        <f t="shared" ca="1" si="61"/>
        <v/>
      </c>
      <c r="H278" s="214"/>
      <c r="I278" s="44"/>
      <c r="K278" s="209" t="str">
        <f>IF(AND(Settings!C252&lt;&gt;"",Settings!C252&lt;&gt;"--"),Settings!C252,"")</f>
        <v/>
      </c>
      <c r="L278" s="210"/>
      <c r="M278" s="243" t="str">
        <f t="shared" ca="1" si="53"/>
        <v/>
      </c>
      <c r="N278" s="244" t="str">
        <f t="shared" ca="1" si="54"/>
        <v/>
      </c>
      <c r="O278" s="143" t="str">
        <f t="shared" ca="1" si="55"/>
        <v/>
      </c>
      <c r="P278" s="243" t="str">
        <f t="shared" ca="1" si="56"/>
        <v/>
      </c>
      <c r="Q278" s="144" t="str">
        <f t="shared" ca="1" si="57"/>
        <v/>
      </c>
      <c r="R278" s="144" t="str">
        <f t="shared" ca="1" si="58"/>
        <v/>
      </c>
      <c r="S278" s="145" t="str">
        <f t="shared" ca="1" si="59"/>
        <v/>
      </c>
      <c r="Z278" s="157"/>
      <c r="AA278" s="157"/>
      <c r="AB278" s="36" t="str">
        <f>IF(Settings!C252&lt;&gt;"",Settings!C252,"")</f>
        <v/>
      </c>
      <c r="AC278" s="36" t="str">
        <f>IF(Settings!F252&lt;&gt;"",Settings!F252,"")</f>
        <v/>
      </c>
      <c r="AD278" s="36" t="str">
        <f>IF(Settings!H252&lt;&gt;"",Settings!H252,"")</f>
        <v/>
      </c>
      <c r="AE278" s="36" t="str">
        <f>IF(Settings!J252&lt;&gt;"",Settings!J252,"")</f>
        <v/>
      </c>
      <c r="AF278" s="36" t="str">
        <f>IF(Settings!L252&lt;&gt;"",Settings!L252,"")</f>
        <v/>
      </c>
      <c r="AG278" s="41" t="str">
        <f t="shared" si="62"/>
        <v/>
      </c>
    </row>
    <row r="279" spans="1:33" x14ac:dyDescent="0.2">
      <c r="A279" s="14" t="str">
        <f>IF(FILT_M=1,IF(AND(Settings!F253&lt;&gt;"",Settings!F253&lt;&gt;"--"),Settings!F253,""),
IF(FILT_M=2,IF(AND(Settings!H253&lt;&gt;"",Settings!H253&lt;&gt;"--"),Settings!H253,""),
IF(FILT_M=3,IF(AND(Settings!J253&lt;&gt;"",Settings!J253&lt;&gt;"--"),Settings!J253,""),
IF(FILT_M=4,IF(AND(Settings!L253&lt;&gt;"",Settings!L253&lt;&gt;"--"),Settings!L253,""),""))))</f>
        <v/>
      </c>
      <c r="B279" s="243" t="str">
        <f t="shared" ca="1" si="49"/>
        <v/>
      </c>
      <c r="C279" s="243" t="str">
        <f t="shared" ca="1" si="50"/>
        <v/>
      </c>
      <c r="D279" s="143" t="str">
        <f t="shared" ca="1" si="60"/>
        <v/>
      </c>
      <c r="E279" s="144" t="str">
        <f t="shared" ca="1" si="51"/>
        <v/>
      </c>
      <c r="F279" s="144" t="str">
        <f t="shared" ca="1" si="52"/>
        <v/>
      </c>
      <c r="G279" s="145" t="str">
        <f t="shared" ca="1" si="61"/>
        <v/>
      </c>
      <c r="H279" s="214"/>
      <c r="I279" s="44"/>
      <c r="K279" s="209" t="str">
        <f>IF(AND(Settings!C253&lt;&gt;"",Settings!C253&lt;&gt;"--"),Settings!C253,"")</f>
        <v/>
      </c>
      <c r="L279" s="210"/>
      <c r="M279" s="243" t="str">
        <f t="shared" ca="1" si="53"/>
        <v/>
      </c>
      <c r="N279" s="244" t="str">
        <f t="shared" ca="1" si="54"/>
        <v/>
      </c>
      <c r="O279" s="143" t="str">
        <f t="shared" ca="1" si="55"/>
        <v/>
      </c>
      <c r="P279" s="243" t="str">
        <f t="shared" ca="1" si="56"/>
        <v/>
      </c>
      <c r="Q279" s="144" t="str">
        <f t="shared" ca="1" si="57"/>
        <v/>
      </c>
      <c r="R279" s="144" t="str">
        <f t="shared" ca="1" si="58"/>
        <v/>
      </c>
      <c r="S279" s="145" t="str">
        <f t="shared" ca="1" si="59"/>
        <v/>
      </c>
      <c r="Z279" s="157"/>
      <c r="AA279" s="157"/>
      <c r="AB279" s="36" t="str">
        <f>IF(Settings!C253&lt;&gt;"",Settings!C253,"")</f>
        <v/>
      </c>
      <c r="AC279" s="36" t="str">
        <f>IF(Settings!F253&lt;&gt;"",Settings!F253,"")</f>
        <v/>
      </c>
      <c r="AD279" s="36" t="str">
        <f>IF(Settings!H253&lt;&gt;"",Settings!H253,"")</f>
        <v/>
      </c>
      <c r="AE279" s="36" t="str">
        <f>IF(Settings!J253&lt;&gt;"",Settings!J253,"")</f>
        <v/>
      </c>
      <c r="AF279" s="36" t="str">
        <f>IF(Settings!L253&lt;&gt;"",Settings!L253,"")</f>
        <v/>
      </c>
      <c r="AG279" s="41" t="str">
        <f t="shared" si="62"/>
        <v/>
      </c>
    </row>
    <row r="280" spans="1:33" x14ac:dyDescent="0.2">
      <c r="A280" s="14" t="str">
        <f>IF(FILT_M=1,IF(AND(Settings!F254&lt;&gt;"",Settings!F254&lt;&gt;"--"),Settings!F254,""),
IF(FILT_M=2,IF(AND(Settings!H254&lt;&gt;"",Settings!H254&lt;&gt;"--"),Settings!H254,""),
IF(FILT_M=3,IF(AND(Settings!J254&lt;&gt;"",Settings!J254&lt;&gt;"--"),Settings!J254,""),
IF(FILT_M=4,IF(AND(Settings!L254&lt;&gt;"",Settings!L254&lt;&gt;"--"),Settings!L254,""),""))))</f>
        <v/>
      </c>
      <c r="B280" s="243" t="str">
        <f t="shared" ca="1" si="49"/>
        <v/>
      </c>
      <c r="C280" s="243" t="str">
        <f t="shared" ca="1" si="50"/>
        <v/>
      </c>
      <c r="D280" s="143" t="str">
        <f t="shared" ca="1" si="60"/>
        <v/>
      </c>
      <c r="E280" s="144" t="str">
        <f t="shared" ca="1" si="51"/>
        <v/>
      </c>
      <c r="F280" s="144" t="str">
        <f t="shared" ca="1" si="52"/>
        <v/>
      </c>
      <c r="G280" s="145" t="str">
        <f t="shared" ca="1" si="61"/>
        <v/>
      </c>
      <c r="H280" s="214"/>
      <c r="I280" s="44"/>
      <c r="K280" s="209" t="str">
        <f>IF(AND(Settings!C254&lt;&gt;"",Settings!C254&lt;&gt;"--"),Settings!C254,"")</f>
        <v/>
      </c>
      <c r="L280" s="210"/>
      <c r="M280" s="243" t="str">
        <f t="shared" ca="1" si="53"/>
        <v/>
      </c>
      <c r="N280" s="244" t="str">
        <f t="shared" ca="1" si="54"/>
        <v/>
      </c>
      <c r="O280" s="143" t="str">
        <f t="shared" ca="1" si="55"/>
        <v/>
      </c>
      <c r="P280" s="243" t="str">
        <f t="shared" ca="1" si="56"/>
        <v/>
      </c>
      <c r="Q280" s="144" t="str">
        <f t="shared" ca="1" si="57"/>
        <v/>
      </c>
      <c r="R280" s="144" t="str">
        <f t="shared" ca="1" si="58"/>
        <v/>
      </c>
      <c r="S280" s="145" t="str">
        <f t="shared" ca="1" si="59"/>
        <v/>
      </c>
      <c r="Z280" s="157"/>
      <c r="AA280" s="157"/>
      <c r="AB280" s="36" t="str">
        <f>IF(Settings!C254&lt;&gt;"",Settings!C254,"")</f>
        <v/>
      </c>
      <c r="AC280" s="36" t="str">
        <f>IF(Settings!F254&lt;&gt;"",Settings!F254,"")</f>
        <v/>
      </c>
      <c r="AD280" s="36" t="str">
        <f>IF(Settings!H254&lt;&gt;"",Settings!H254,"")</f>
        <v/>
      </c>
      <c r="AE280" s="36" t="str">
        <f>IF(Settings!J254&lt;&gt;"",Settings!J254,"")</f>
        <v/>
      </c>
      <c r="AF280" s="36" t="str">
        <f>IF(Settings!L254&lt;&gt;"",Settings!L254,"")</f>
        <v/>
      </c>
      <c r="AG280" s="41" t="str">
        <f t="shared" si="62"/>
        <v/>
      </c>
    </row>
    <row r="281" spans="1:33" x14ac:dyDescent="0.2">
      <c r="A281" s="14" t="str">
        <f>IF(FILT_M=1,IF(AND(Settings!F255&lt;&gt;"",Settings!F255&lt;&gt;"--"),Settings!F255,""),
IF(FILT_M=2,IF(AND(Settings!H255&lt;&gt;"",Settings!H255&lt;&gt;"--"),Settings!H255,""),
IF(FILT_M=3,IF(AND(Settings!J255&lt;&gt;"",Settings!J255&lt;&gt;"--"),Settings!J255,""),
IF(FILT_M=4,IF(AND(Settings!L255&lt;&gt;"",Settings!L255&lt;&gt;"--"),Settings!L255,""),""))))</f>
        <v/>
      </c>
      <c r="B281" s="243" t="str">
        <f t="shared" ca="1" si="49"/>
        <v/>
      </c>
      <c r="C281" s="243" t="str">
        <f t="shared" ca="1" si="50"/>
        <v/>
      </c>
      <c r="D281" s="143" t="str">
        <f t="shared" ca="1" si="60"/>
        <v/>
      </c>
      <c r="E281" s="144" t="str">
        <f t="shared" ca="1" si="51"/>
        <v/>
      </c>
      <c r="F281" s="144" t="str">
        <f t="shared" ca="1" si="52"/>
        <v/>
      </c>
      <c r="G281" s="145" t="str">
        <f t="shared" ca="1" si="61"/>
        <v/>
      </c>
      <c r="H281" s="214"/>
      <c r="I281" s="44"/>
      <c r="K281" s="209" t="str">
        <f>IF(AND(Settings!C255&lt;&gt;"",Settings!C255&lt;&gt;"--"),Settings!C255,"")</f>
        <v/>
      </c>
      <c r="L281" s="210"/>
      <c r="M281" s="243" t="str">
        <f t="shared" ca="1" si="53"/>
        <v/>
      </c>
      <c r="N281" s="244" t="str">
        <f t="shared" ca="1" si="54"/>
        <v/>
      </c>
      <c r="O281" s="143" t="str">
        <f t="shared" ca="1" si="55"/>
        <v/>
      </c>
      <c r="P281" s="243" t="str">
        <f t="shared" ca="1" si="56"/>
        <v/>
      </c>
      <c r="Q281" s="144" t="str">
        <f t="shared" ca="1" si="57"/>
        <v/>
      </c>
      <c r="R281" s="144" t="str">
        <f t="shared" ca="1" si="58"/>
        <v/>
      </c>
      <c r="S281" s="145" t="str">
        <f t="shared" ca="1" si="59"/>
        <v/>
      </c>
      <c r="Z281" s="157"/>
      <c r="AA281" s="157"/>
      <c r="AB281" s="36" t="str">
        <f>IF(Settings!C255&lt;&gt;"",Settings!C255,"")</f>
        <v/>
      </c>
      <c r="AC281" s="36" t="str">
        <f>IF(Settings!F255&lt;&gt;"",Settings!F255,"")</f>
        <v/>
      </c>
      <c r="AD281" s="36" t="str">
        <f>IF(Settings!H255&lt;&gt;"",Settings!H255,"")</f>
        <v/>
      </c>
      <c r="AE281" s="36" t="str">
        <f>IF(Settings!J255&lt;&gt;"",Settings!J255,"")</f>
        <v/>
      </c>
      <c r="AF281" s="36" t="str">
        <f>IF(Settings!L255&lt;&gt;"",Settings!L255,"")</f>
        <v/>
      </c>
      <c r="AG281" s="41" t="str">
        <f t="shared" si="62"/>
        <v/>
      </c>
    </row>
    <row r="282" spans="1:33" x14ac:dyDescent="0.2">
      <c r="A282" s="14" t="str">
        <f>IF(FILT_M=1,IF(AND(Settings!F256&lt;&gt;"",Settings!F256&lt;&gt;"--"),Settings!F256,""),
IF(FILT_M=2,IF(AND(Settings!H256&lt;&gt;"",Settings!H256&lt;&gt;"--"),Settings!H256,""),
IF(FILT_M=3,IF(AND(Settings!J256&lt;&gt;"",Settings!J256&lt;&gt;"--"),Settings!J256,""),
IF(FILT_M=4,IF(AND(Settings!L256&lt;&gt;"",Settings!L256&lt;&gt;"--"),Settings!L256,""),""))))</f>
        <v/>
      </c>
      <c r="B282" s="243" t="str">
        <f t="shared" ca="1" si="49"/>
        <v/>
      </c>
      <c r="C282" s="243" t="str">
        <f t="shared" ca="1" si="50"/>
        <v/>
      </c>
      <c r="D282" s="143" t="str">
        <f t="shared" ca="1" si="60"/>
        <v/>
      </c>
      <c r="E282" s="144" t="str">
        <f t="shared" ca="1" si="51"/>
        <v/>
      </c>
      <c r="F282" s="144" t="str">
        <f t="shared" ca="1" si="52"/>
        <v/>
      </c>
      <c r="G282" s="145" t="str">
        <f t="shared" ca="1" si="61"/>
        <v/>
      </c>
      <c r="H282" s="214"/>
      <c r="I282" s="44"/>
      <c r="K282" s="209" t="str">
        <f>IF(AND(Settings!C256&lt;&gt;"",Settings!C256&lt;&gt;"--"),Settings!C256,"")</f>
        <v/>
      </c>
      <c r="L282" s="210"/>
      <c r="M282" s="243" t="str">
        <f t="shared" ca="1" si="53"/>
        <v/>
      </c>
      <c r="N282" s="244" t="str">
        <f t="shared" ca="1" si="54"/>
        <v/>
      </c>
      <c r="O282" s="143" t="str">
        <f t="shared" ca="1" si="55"/>
        <v/>
      </c>
      <c r="P282" s="243" t="str">
        <f t="shared" ca="1" si="56"/>
        <v/>
      </c>
      <c r="Q282" s="144" t="str">
        <f t="shared" ca="1" si="57"/>
        <v/>
      </c>
      <c r="R282" s="144" t="str">
        <f t="shared" ca="1" si="58"/>
        <v/>
      </c>
      <c r="S282" s="145" t="str">
        <f t="shared" ca="1" si="59"/>
        <v/>
      </c>
      <c r="Z282" s="157"/>
      <c r="AA282" s="157"/>
      <c r="AB282" s="36" t="str">
        <f>IF(Settings!C256&lt;&gt;"",Settings!C256,"")</f>
        <v/>
      </c>
      <c r="AC282" s="36" t="str">
        <f>IF(Settings!F256&lt;&gt;"",Settings!F256,"")</f>
        <v/>
      </c>
      <c r="AD282" s="36" t="str">
        <f>IF(Settings!H256&lt;&gt;"",Settings!H256,"")</f>
        <v/>
      </c>
      <c r="AE282" s="36" t="str">
        <f>IF(Settings!J256&lt;&gt;"",Settings!J256,"")</f>
        <v/>
      </c>
      <c r="AF282" s="36" t="str">
        <f>IF(Settings!L256&lt;&gt;"",Settings!L256,"")</f>
        <v/>
      </c>
      <c r="AG282" s="41" t="str">
        <f t="shared" si="62"/>
        <v/>
      </c>
    </row>
    <row r="283" spans="1:33" x14ac:dyDescent="0.2">
      <c r="A283" s="14" t="str">
        <f>IF(FILT_M=1,IF(AND(Settings!F257&lt;&gt;"",Settings!F257&lt;&gt;"--"),Settings!F257,""),
IF(FILT_M=2,IF(AND(Settings!H257&lt;&gt;"",Settings!H257&lt;&gt;"--"),Settings!H257,""),
IF(FILT_M=3,IF(AND(Settings!J257&lt;&gt;"",Settings!J257&lt;&gt;"--"),Settings!J257,""),
IF(FILT_M=4,IF(AND(Settings!L257&lt;&gt;"",Settings!L257&lt;&gt;"--"),Settings!L257,""),""))))</f>
        <v/>
      </c>
      <c r="B283" s="243" t="str">
        <f t="shared" ca="1" si="49"/>
        <v/>
      </c>
      <c r="C283" s="243" t="str">
        <f t="shared" ca="1" si="50"/>
        <v/>
      </c>
      <c r="D283" s="143" t="str">
        <f t="shared" ca="1" si="60"/>
        <v/>
      </c>
      <c r="E283" s="144" t="str">
        <f t="shared" ca="1" si="51"/>
        <v/>
      </c>
      <c r="F283" s="144" t="str">
        <f t="shared" ca="1" si="52"/>
        <v/>
      </c>
      <c r="G283" s="145" t="str">
        <f t="shared" ca="1" si="61"/>
        <v/>
      </c>
      <c r="H283" s="214"/>
      <c r="I283" s="44"/>
      <c r="K283" s="209" t="str">
        <f>IF(AND(Settings!C257&lt;&gt;"",Settings!C257&lt;&gt;"--"),Settings!C257,"")</f>
        <v/>
      </c>
      <c r="L283" s="210"/>
      <c r="M283" s="243" t="str">
        <f t="shared" ca="1" si="53"/>
        <v/>
      </c>
      <c r="N283" s="244" t="str">
        <f t="shared" ca="1" si="54"/>
        <v/>
      </c>
      <c r="O283" s="143" t="str">
        <f t="shared" ca="1" si="55"/>
        <v/>
      </c>
      <c r="P283" s="243" t="str">
        <f t="shared" ca="1" si="56"/>
        <v/>
      </c>
      <c r="Q283" s="144" t="str">
        <f t="shared" ca="1" si="57"/>
        <v/>
      </c>
      <c r="R283" s="144" t="str">
        <f t="shared" ca="1" si="58"/>
        <v/>
      </c>
      <c r="S283" s="145" t="str">
        <f t="shared" ca="1" si="59"/>
        <v/>
      </c>
      <c r="Z283" s="157"/>
      <c r="AA283" s="157"/>
      <c r="AB283" s="36" t="str">
        <f>IF(Settings!C257&lt;&gt;"",Settings!C257,"")</f>
        <v/>
      </c>
      <c r="AC283" s="36" t="str">
        <f>IF(Settings!F257&lt;&gt;"",Settings!F257,"")</f>
        <v/>
      </c>
      <c r="AD283" s="36" t="str">
        <f>IF(Settings!H257&lt;&gt;"",Settings!H257,"")</f>
        <v/>
      </c>
      <c r="AE283" s="36" t="str">
        <f>IF(Settings!J257&lt;&gt;"",Settings!J257,"")</f>
        <v/>
      </c>
      <c r="AF283" s="36" t="str">
        <f>IF(Settings!L257&lt;&gt;"",Settings!L257,"")</f>
        <v/>
      </c>
      <c r="AG283" s="41" t="str">
        <f t="shared" si="62"/>
        <v/>
      </c>
    </row>
    <row r="284" spans="1:33" x14ac:dyDescent="0.2">
      <c r="A284" s="14" t="str">
        <f>IF(FILT_M=1,IF(AND(Settings!F258&lt;&gt;"",Settings!F258&lt;&gt;"--"),Settings!F258,""),
IF(FILT_M=2,IF(AND(Settings!H258&lt;&gt;"",Settings!H258&lt;&gt;"--"),Settings!H258,""),
IF(FILT_M=3,IF(AND(Settings!J258&lt;&gt;"",Settings!J258&lt;&gt;"--"),Settings!J258,""),
IF(FILT_M=4,IF(AND(Settings!L258&lt;&gt;"",Settings!L258&lt;&gt;"--"),Settings!L258,""),""))))</f>
        <v/>
      </c>
      <c r="B284" s="243" t="str">
        <f t="shared" ca="1" si="49"/>
        <v/>
      </c>
      <c r="C284" s="243" t="str">
        <f t="shared" ca="1" si="50"/>
        <v/>
      </c>
      <c r="D284" s="143" t="str">
        <f t="shared" ca="1" si="60"/>
        <v/>
      </c>
      <c r="E284" s="144" t="str">
        <f t="shared" ca="1" si="51"/>
        <v/>
      </c>
      <c r="F284" s="144" t="str">
        <f t="shared" ca="1" si="52"/>
        <v/>
      </c>
      <c r="G284" s="145" t="str">
        <f t="shared" ca="1" si="61"/>
        <v/>
      </c>
      <c r="H284" s="214"/>
      <c r="I284" s="44"/>
      <c r="K284" s="209" t="str">
        <f>IF(AND(Settings!C258&lt;&gt;"",Settings!C258&lt;&gt;"--"),Settings!C258,"")</f>
        <v/>
      </c>
      <c r="L284" s="210"/>
      <c r="M284" s="243" t="str">
        <f t="shared" ca="1" si="53"/>
        <v/>
      </c>
      <c r="N284" s="244" t="str">
        <f t="shared" ca="1" si="54"/>
        <v/>
      </c>
      <c r="O284" s="143" t="str">
        <f t="shared" ca="1" si="55"/>
        <v/>
      </c>
      <c r="P284" s="243" t="str">
        <f t="shared" ca="1" si="56"/>
        <v/>
      </c>
      <c r="Q284" s="144" t="str">
        <f t="shared" ca="1" si="57"/>
        <v/>
      </c>
      <c r="R284" s="144" t="str">
        <f t="shared" ca="1" si="58"/>
        <v/>
      </c>
      <c r="S284" s="145" t="str">
        <f t="shared" ca="1" si="59"/>
        <v/>
      </c>
      <c r="Z284" s="157"/>
      <c r="AA284" s="157"/>
      <c r="AB284" s="36" t="str">
        <f>IF(Settings!C258&lt;&gt;"",Settings!C258,"")</f>
        <v/>
      </c>
      <c r="AC284" s="36" t="str">
        <f>IF(Settings!F258&lt;&gt;"",Settings!F258,"")</f>
        <v/>
      </c>
      <c r="AD284" s="36" t="str">
        <f>IF(Settings!H258&lt;&gt;"",Settings!H258,"")</f>
        <v/>
      </c>
      <c r="AE284" s="36" t="str">
        <f>IF(Settings!J258&lt;&gt;"",Settings!J258,"")</f>
        <v/>
      </c>
      <c r="AF284" s="36" t="str">
        <f>IF(Settings!L258&lt;&gt;"",Settings!L258,"")</f>
        <v/>
      </c>
      <c r="AG284" s="41" t="str">
        <f t="shared" si="62"/>
        <v/>
      </c>
    </row>
    <row r="285" spans="1:33" x14ac:dyDescent="0.2">
      <c r="A285" s="14" t="str">
        <f>IF(FILT_M=1,IF(AND(Settings!F259&lt;&gt;"",Settings!F259&lt;&gt;"--"),Settings!F259,""),
IF(FILT_M=2,IF(AND(Settings!H259&lt;&gt;"",Settings!H259&lt;&gt;"--"),Settings!H259,""),
IF(FILT_M=3,IF(AND(Settings!J259&lt;&gt;"",Settings!J259&lt;&gt;"--"),Settings!J259,""),
IF(FILT_M=4,IF(AND(Settings!L259&lt;&gt;"",Settings!L259&lt;&gt;"--"),Settings!L259,""),""))))</f>
        <v/>
      </c>
      <c r="B285" s="243" t="str">
        <f t="shared" ca="1" si="49"/>
        <v/>
      </c>
      <c r="C285" s="243" t="str">
        <f t="shared" ca="1" si="50"/>
        <v/>
      </c>
      <c r="D285" s="143" t="str">
        <f t="shared" ca="1" si="60"/>
        <v/>
      </c>
      <c r="E285" s="144" t="str">
        <f t="shared" ca="1" si="51"/>
        <v/>
      </c>
      <c r="F285" s="144" t="str">
        <f t="shared" ca="1" si="52"/>
        <v/>
      </c>
      <c r="G285" s="145" t="str">
        <f t="shared" ca="1" si="61"/>
        <v/>
      </c>
      <c r="H285" s="214"/>
      <c r="I285" s="44"/>
      <c r="K285" s="209" t="str">
        <f>IF(AND(Settings!C259&lt;&gt;"",Settings!C259&lt;&gt;"--"),Settings!C259,"")</f>
        <v/>
      </c>
      <c r="L285" s="210"/>
      <c r="M285" s="243" t="str">
        <f t="shared" ca="1" si="53"/>
        <v/>
      </c>
      <c r="N285" s="244" t="str">
        <f t="shared" ca="1" si="54"/>
        <v/>
      </c>
      <c r="O285" s="143" t="str">
        <f t="shared" ca="1" si="55"/>
        <v/>
      </c>
      <c r="P285" s="243" t="str">
        <f t="shared" ca="1" si="56"/>
        <v/>
      </c>
      <c r="Q285" s="144" t="str">
        <f t="shared" ca="1" si="57"/>
        <v/>
      </c>
      <c r="R285" s="144" t="str">
        <f t="shared" ca="1" si="58"/>
        <v/>
      </c>
      <c r="S285" s="145" t="str">
        <f t="shared" ca="1" si="59"/>
        <v/>
      </c>
      <c r="Z285" s="157"/>
      <c r="AA285" s="157"/>
      <c r="AB285" s="36" t="str">
        <f>IF(Settings!C259&lt;&gt;"",Settings!C259,"")</f>
        <v/>
      </c>
      <c r="AC285" s="36" t="str">
        <f>IF(Settings!F259&lt;&gt;"",Settings!F259,"")</f>
        <v/>
      </c>
      <c r="AD285" s="36" t="str">
        <f>IF(Settings!H259&lt;&gt;"",Settings!H259,"")</f>
        <v/>
      </c>
      <c r="AE285" s="36" t="str">
        <f>IF(Settings!J259&lt;&gt;"",Settings!J259,"")</f>
        <v/>
      </c>
      <c r="AF285" s="36" t="str">
        <f>IF(Settings!L259&lt;&gt;"",Settings!L259,"")</f>
        <v/>
      </c>
      <c r="AG285" s="41" t="str">
        <f t="shared" si="62"/>
        <v/>
      </c>
    </row>
    <row r="286" spans="1:33" x14ac:dyDescent="0.2">
      <c r="A286" s="14" t="str">
        <f>IF(FILT_M=1,IF(AND(Settings!F260&lt;&gt;"",Settings!F260&lt;&gt;"--"),Settings!F260,""),
IF(FILT_M=2,IF(AND(Settings!H260&lt;&gt;"",Settings!H260&lt;&gt;"--"),Settings!H260,""),
IF(FILT_M=3,IF(AND(Settings!J260&lt;&gt;"",Settings!J260&lt;&gt;"--"),Settings!J260,""),
IF(FILT_M=4,IF(AND(Settings!L260&lt;&gt;"",Settings!L260&lt;&gt;"--"),Settings!L260,""),""))))</f>
        <v/>
      </c>
      <c r="B286" s="243" t="str">
        <f t="shared" ca="1" si="49"/>
        <v/>
      </c>
      <c r="C286" s="243" t="str">
        <f t="shared" ca="1" si="50"/>
        <v/>
      </c>
      <c r="D286" s="143" t="str">
        <f t="shared" ca="1" si="60"/>
        <v/>
      </c>
      <c r="E286" s="144" t="str">
        <f t="shared" ca="1" si="51"/>
        <v/>
      </c>
      <c r="F286" s="144" t="str">
        <f t="shared" ca="1" si="52"/>
        <v/>
      </c>
      <c r="G286" s="145" t="str">
        <f t="shared" ca="1" si="61"/>
        <v/>
      </c>
      <c r="H286" s="214"/>
      <c r="I286" s="44"/>
      <c r="K286" s="209" t="str">
        <f>IF(AND(Settings!C260&lt;&gt;"",Settings!C260&lt;&gt;"--"),Settings!C260,"")</f>
        <v/>
      </c>
      <c r="L286" s="210"/>
      <c r="M286" s="243" t="str">
        <f t="shared" ca="1" si="53"/>
        <v/>
      </c>
      <c r="N286" s="244" t="str">
        <f t="shared" ca="1" si="54"/>
        <v/>
      </c>
      <c r="O286" s="143" t="str">
        <f t="shared" ca="1" si="55"/>
        <v/>
      </c>
      <c r="P286" s="243" t="str">
        <f t="shared" ca="1" si="56"/>
        <v/>
      </c>
      <c r="Q286" s="144" t="str">
        <f t="shared" ca="1" si="57"/>
        <v/>
      </c>
      <c r="R286" s="144" t="str">
        <f t="shared" ca="1" si="58"/>
        <v/>
      </c>
      <c r="S286" s="145" t="str">
        <f t="shared" ca="1" si="59"/>
        <v/>
      </c>
      <c r="Z286" s="157"/>
      <c r="AA286" s="157"/>
      <c r="AB286" s="36" t="str">
        <f>IF(Settings!C260&lt;&gt;"",Settings!C260,"")</f>
        <v/>
      </c>
      <c r="AC286" s="36" t="str">
        <f>IF(Settings!F260&lt;&gt;"",Settings!F260,"")</f>
        <v/>
      </c>
      <c r="AD286" s="36" t="str">
        <f>IF(Settings!H260&lt;&gt;"",Settings!H260,"")</f>
        <v/>
      </c>
      <c r="AE286" s="36" t="str">
        <f>IF(Settings!J260&lt;&gt;"",Settings!J260,"")</f>
        <v/>
      </c>
      <c r="AF286" s="36" t="str">
        <f>IF(Settings!L260&lt;&gt;"",Settings!L260,"")</f>
        <v/>
      </c>
      <c r="AG286" s="41" t="str">
        <f t="shared" si="62"/>
        <v/>
      </c>
    </row>
    <row r="287" spans="1:33" x14ac:dyDescent="0.2">
      <c r="A287" s="14" t="str">
        <f>IF(FILT_M=1,IF(AND(Settings!F261&lt;&gt;"",Settings!F261&lt;&gt;"--"),Settings!F261,""),
IF(FILT_M=2,IF(AND(Settings!H261&lt;&gt;"",Settings!H261&lt;&gt;"--"),Settings!H261,""),
IF(FILT_M=3,IF(AND(Settings!J261&lt;&gt;"",Settings!J261&lt;&gt;"--"),Settings!J261,""),
IF(FILT_M=4,IF(AND(Settings!L261&lt;&gt;"",Settings!L261&lt;&gt;"--"),Settings!L261,""),""))))</f>
        <v/>
      </c>
      <c r="B287" s="243" t="str">
        <f t="shared" ca="1" si="49"/>
        <v/>
      </c>
      <c r="C287" s="243" t="str">
        <f t="shared" ca="1" si="50"/>
        <v/>
      </c>
      <c r="D287" s="143" t="str">
        <f t="shared" ca="1" si="60"/>
        <v/>
      </c>
      <c r="E287" s="144" t="str">
        <f t="shared" ca="1" si="51"/>
        <v/>
      </c>
      <c r="F287" s="144" t="str">
        <f t="shared" ca="1" si="52"/>
        <v/>
      </c>
      <c r="G287" s="145" t="str">
        <f t="shared" ca="1" si="61"/>
        <v/>
      </c>
      <c r="H287" s="214"/>
      <c r="I287" s="44"/>
      <c r="K287" s="209" t="str">
        <f>IF(AND(Settings!C261&lt;&gt;"",Settings!C261&lt;&gt;"--"),Settings!C261,"")</f>
        <v/>
      </c>
      <c r="L287" s="210"/>
      <c r="M287" s="243" t="str">
        <f t="shared" ca="1" si="53"/>
        <v/>
      </c>
      <c r="N287" s="244" t="str">
        <f t="shared" ca="1" si="54"/>
        <v/>
      </c>
      <c r="O287" s="143" t="str">
        <f t="shared" ca="1" si="55"/>
        <v/>
      </c>
      <c r="P287" s="243" t="str">
        <f t="shared" ca="1" si="56"/>
        <v/>
      </c>
      <c r="Q287" s="144" t="str">
        <f t="shared" ca="1" si="57"/>
        <v/>
      </c>
      <c r="R287" s="144" t="str">
        <f t="shared" ca="1" si="58"/>
        <v/>
      </c>
      <c r="S287" s="145" t="str">
        <f t="shared" ca="1" si="59"/>
        <v/>
      </c>
      <c r="Z287" s="157"/>
      <c r="AA287" s="157"/>
      <c r="AB287" s="36" t="str">
        <f>IF(Settings!C261&lt;&gt;"",Settings!C261,"")</f>
        <v/>
      </c>
      <c r="AC287" s="36" t="str">
        <f>IF(Settings!F261&lt;&gt;"",Settings!F261,"")</f>
        <v/>
      </c>
      <c r="AD287" s="36" t="str">
        <f>IF(Settings!H261&lt;&gt;"",Settings!H261,"")</f>
        <v/>
      </c>
      <c r="AE287" s="36" t="str">
        <f>IF(Settings!J261&lt;&gt;"",Settings!J261,"")</f>
        <v/>
      </c>
      <c r="AF287" s="36" t="str">
        <f>IF(Settings!L261&lt;&gt;"",Settings!L261,"")</f>
        <v/>
      </c>
      <c r="AG287" s="41" t="str">
        <f t="shared" si="62"/>
        <v/>
      </c>
    </row>
    <row r="288" spans="1:33" x14ac:dyDescent="0.2">
      <c r="A288" s="14" t="str">
        <f>IF(FILT_M=1,IF(AND(Settings!F262&lt;&gt;"",Settings!F262&lt;&gt;"--"),Settings!F262,""),
IF(FILT_M=2,IF(AND(Settings!H262&lt;&gt;"",Settings!H262&lt;&gt;"--"),Settings!H262,""),
IF(FILT_M=3,IF(AND(Settings!J262&lt;&gt;"",Settings!J262&lt;&gt;"--"),Settings!J262,""),
IF(FILT_M=4,IF(AND(Settings!L262&lt;&gt;"",Settings!L262&lt;&gt;"--"),Settings!L262,""),""))))</f>
        <v/>
      </c>
      <c r="B288" s="243" t="str">
        <f t="shared" ref="B288:B331" ca="1" si="63">IF(A288&lt;&gt;"",
IF(AND(FILT_D=1,FILT_B=1,FILT_S=1,FILT_T=1,FILT_C=1),SUMIFS(AT_RISK,FILTER,A288,WIN,"&lt;&gt;P"),
IF(AND(FILT_D&gt;1,FILT_B=1,FILT_S=1,FILT_T=1,FILT_C=1),SUMIFS(AT_RISK,FILTER,A288,WIN,"&lt;&gt;P",BET_DATE,"&gt;="&amp;DATE(OFFSET(AG$31,FILT_YS,0),FILT_MS,FILT_DS),BET_DATE,"&lt;="&amp;DATE(OFFSET(AG$31,FILT_YE,0),FILT_ME,FILT_DE)),
IF(AND(FILT_D=1,FILT_B&gt;1,FILT_S=1,FILT_T=1,FILT_C=1),SUMIFS(AT_RISK,FILTER,A288,WIN,"&lt;&gt;P",BET_TYPE,OFFSET(AD$30,FILT_B,0)),
IF(AND(FILT_D=1,FILT_B=1,FILT_S&gt;1,FILT_T=1,FILT_C=1),SUMIFS(AT_RISK,FILTER,A288,WIN,"&lt;&gt;P",SPORT,OFFSET(AC$30,FILT_S,0)),
IF(AND(FILT_D=1,FILT_B=1,FILT_S=1,FILT_T&gt;1,FILT_C=1),SUMIFS(AT_RISK,FILTER,A288,WIN,"&lt;&gt;P",CAPPER,OFFSET(AE$30,FILT_T,0)),
IF(AND(FILT_D&gt;1,FILT_B&gt;1,FILT_S=1,FILT_T=1,FILT_C=1),SUMIFS(AT_RISK,FILTER,A288,WIN,"&lt;&gt;P",BET_DATE,"&gt;="&amp;DATE(OFFSET(AG$31,FILT_YS,0),FILT_MS,FILT_DS),BET_DATE,"&lt;="&amp;DATE(OFFSET(AG$31,FILT_YE,0),FILT_ME,FILT_DE),BET_TYPE,OFFSET(AD$30,FILT_B,0)),
IF(AND(FILT_D&gt;1,FILT_B=1,FILT_S&gt;1,FILT_T=1,FILT_C=1),SUMIFS(AT_RISK,FILTER,A288,WIN,"&lt;&gt;P",BET_DATE,"&gt;="&amp;DATE(OFFSET(AG$31,FILT_YS,0),FILT_MS,FILT_DS),BET_DATE,"&lt;="&amp;DATE(OFFSET(AG$31,FILT_YE,0),FILT_ME,FILT_DE),SPORT,OFFSET(AC$30,FILT_S,0)),
IF(AND(FILT_D&gt;1,FILT_B=1,FILT_S=1,FILT_T&gt;1,FILT_C=1),SUMIFS(AT_RISK,FILTER,A288,WIN,"&lt;&gt;P",BET_DATE,"&gt;="&amp;DATE(OFFSET(AG$31,FILT_YS,0),FILT_MS,FILT_DS),BET_DATE,"&lt;="&amp;DATE(OFFSET(AG$31,FILT_YE,0),FILT_ME,FILT_DE),CAPPER,OFFSET(AE$30,FILT_T,0)),
IF(AND(FILT_D=1,FILT_B&gt;1,FILT_S&gt;1,FILT_T=1,FILT_C=1),SUMIFS(AT_RISK,FILTER,A288,WIN,"&lt;&gt;P",BET_TYPE,OFFSET(AD$30,FILT_B,0),SPORT,OFFSET(AC$30,FILT_S,0)),
IF(AND(FILT_D=1,FILT_B&gt;1,FILT_S=1,FILT_T&gt;1,FILT_C=1),SUMIFS(AT_RISK,FILTER,A288,WIN,"&lt;&gt;P",BET_TYPE,OFFSET(AD$30,FILT_B,0),CAPPER,OFFSET(AE$30,FILT_T,0)),
IF(AND(FILT_D=1,FILT_B=1,FILT_S&gt;1,FILT_T&gt;1,FILT_C=1),SUMIFS(AT_RISK,FILTER,A288,WIN,"&lt;&gt;P",SPORT,OFFSET(AC$30,FILT_S,0),CAPPER,OFFSET(AE$30,FILT_T,0)),
IF(AND(FILT_D&gt;1,FILT_B&gt;1,FILT_S&gt;1,FILT_T=1,FILT_C=1),SUMIFS(AT_RISK,FILTER,A288,WIN,"&lt;&gt;P",BET_DATE,"&gt;="&amp;DATE(OFFSET(AG$31,FILT_YS,0),FILT_MS,FILT_DS),BET_DATE,"&lt;="&amp;DATE(OFFSET(AG$31,FILT_YE,0),FILT_ME,FILT_DE),BET_TYPE,OFFSET(AD$30,FILT_B,0),SPORT,OFFSET(AC$30,FILT_S,0)),
IF(AND(FILT_D=1,FILT_B&gt;1,FILT_S&gt;1,FILT_T&gt;1,FILT_C=1),SUMIFS(AT_RISK,FILTER,A288,WIN,"&lt;&gt;P",BET_TYPE,OFFSET(AD$30,FILT_B,0),SPORT,OFFSET(AC$30,FILT_S,0),CAPPER,OFFSET(AE$30,FILT_T,0)),
IF(AND(FILT_D&gt;1,FILT_B=1,FILT_S&gt;1,FILT_T&gt;1,FILT_C=1),SUMIFS(AT_RISK,FILTER,A288,WIN,"&lt;&gt;P",BET_DATE,"&gt;="&amp;DATE(OFFSET(AG$31,FILT_YS,0),FILT_MS,FILT_DS),BET_DATE,"&lt;="&amp;DATE(OFFSET(AG$31,FILT_YE,0),FILT_ME,FILT_DE),SPORT,OFFSET(AC$30,FILT_S,0),CAPPER,OFFSET(AE$30,FILT_T,0)),
IF(AND(FILT_D&gt;1,FILT_B&gt;1,FILT_S=1,FILT_T&gt;1,FILT_C=1),SUMIFS(AT_RISK,FILTER,A288,WIN,"&lt;&gt;P",BET_DATE,"&gt;="&amp;DATE(OFFSET(AG$31,FILT_YS,0),FILT_MS,FILT_DS),BET_DATE,"&lt;="&amp;DATE(OFFSET(AG$31,FILT_YE,0),FILT_ME,FILT_DE),BET_TYPE,OFFSET(AD$30,FILT_B,0),CAPPER,OFFSET(AE$30,FILT_T,0)),
IF(AND(FILT_D&gt;1,FILT_B&gt;1,FILT_S&gt;1,FILT_T&gt;1,FILT_C=1),SUMIFS(AT_RISK,FILTER,A288,WIN,"&lt;&gt;P",BET_DATE,"&gt;="&amp;DATE(OFFSET(AG$31,FILT_YS,0),FILT_MS,FILT_DS),BET_DATE,"&lt;="&amp;DATE(OFFSET(AG$31,FILT_YE,0),FILT_ME,FILT_DE),BET_TYPE,OFFSET(AD$30,FILT_B,0),SPORT,OFFSET(AC$30,FILT_S,0),CAPPER,OFFSET(AE$30,FILT_T,0)),
IF(AND(FILT_D=1,FILT_B=1,FILT_S=1,FILT_T=1,FILT_C&gt;1),SUMIFS(AT_RISK,FILTER,A288,WIN,"&lt;&gt;P",CUSTOM,OFFSET(AF$30,FILT_C,0)),
IF(AND(FILT_D&gt;1,FILT_B=1,FILT_S=1,FILT_T=1,FILT_C&gt;1),SUMIFS(AT_RISK,FILTER,A288,WIN,"&lt;&gt;P",CUSTOM,OFFSET(AF$30,FILT_C,0),BET_DATE,"&gt;="&amp;DATE(OFFSET(AG$31,FILT_YS,0),FILT_MS,FILT_DS),BET_DATE,"&lt;="&amp;DATE(OFFSET(AG$31,FILT_YE,0),FILT_ME,FILT_DE)),
IF(AND(FILT_D=1,FILT_B&gt;1,FILT_S=1,FILT_T=1,FILT_C&gt;1),SUMIFS(AT_RISK,FILTER,A288,WIN,"&lt;&gt;P",CUSTOM,OFFSET(AF$30,FILT_C,0),BET_TYPE,OFFSET(AD$30,FILT_B,0)),
IF(AND(FILT_D=1,FILT_B=1,FILT_S&gt;1,FILT_T=1,FILT_C&gt;1),SUMIFS(AT_RISK,FILTER,A288,WIN,"&lt;&gt;P",CUSTOM,OFFSET(AF$30,FILT_C,0),SPORT,OFFSET(AC$30,FILT_S,0)),
IF(AND(FILT_D=1,FILT_B=1,FILT_S=1,FILT_T&gt;1,FILT_C&gt;1),SUMIFS(AT_RISK,FILTER,A288,WIN,"&lt;&gt;P",CUSTOM,OFFSET(AF$30,FILT_C,0),CAPPER,OFFSET(AE$30,FILT_T,0)),
IF(AND(FILT_D&gt;1,FILT_B&gt;1,FILT_S=1,FILT_T=1,FILT_C&gt;1),SUMIFS(AT_RISK,FILTER,A288,WIN,"&lt;&gt;P",CUSTOM,OFFSET(AF$30,FILT_C,0),BET_DATE,"&gt;="&amp;DATE(OFFSET(AG$31,FILT_YS,0),FILT_MS,FILT_DS),BET_DATE,"&lt;="&amp;DATE(OFFSET(AG$31,FILT_YE,0),FILT_ME,FILT_DE),BET_TYPE,OFFSET(AD$30,FILT_B,0)),
IF(AND(FILT_D&gt;1,FILT_B=1,FILT_S&gt;1,FILT_T=1,FILT_C&gt;1),SUMIFS(AT_RISK,FILTER,A288,WIN,"&lt;&gt;P",CUSTOM,OFFSET(AF$30,FILT_C,0),BET_DATE,"&gt;="&amp;DATE(OFFSET(AG$31,FILT_YS,0),FILT_MS,FILT_DS),BET_DATE,"&lt;="&amp;DATE(OFFSET(AG$31,FILT_YE,0),FILT_ME,FILT_DE),SPORT,OFFSET(AC$30,FILT_S,0)),
IF(AND(FILT_D&gt;1,FILT_B=1,FILT_S=1,FILT_T&gt;1,FILT_C&gt;1),SUMIFS(AT_RISK,FILTER,A288,WIN,"&lt;&gt;P",CUSTOM,OFFSET(AF$30,FILT_C,0),BET_DATE,"&gt;="&amp;DATE(OFFSET(AG$31,FILT_YS,0),FILT_MS,FILT_DS),BET_DATE,"&lt;="&amp;DATE(OFFSET(AG$31,FILT_YE,0),FILT_ME,FILT_DE),CAPPER,OFFSET(AE$30,FILT_T,0)),
IF(AND(FILT_D=1,FILT_B&gt;1,FILT_S&gt;1,FILT_T=1,FILT_C&gt;1),SUMIFS(AT_RISK,FILTER,A288,WIN,"&lt;&gt;P",CUSTOM,OFFSET(AF$30,FILT_C,0),BET_TYPE,OFFSET(AD$30,FILT_B,0),SPORT,OFFSET(AC$30,FILT_S,0)),
IF(AND(FILT_D=1,FILT_B&gt;1,FILT_S=1,FILT_T&gt;1,FILT_C&gt;1),SUMIFS(AT_RISK,FILTER,A288,WIN,"&lt;&gt;P",CUSTOM,OFFSET(AF$30,FILT_C,0),BET_TYPE,OFFSET(AD$30,FILT_B,0),CAPPER,OFFSET(AE$30,FILT_T,0)),
IF(AND(FILT_D=1,FILT_B=1,FILT_S&gt;1,FILT_T&gt;1,FILT_C&gt;1),SUMIFS(AT_RISK,FILTER,A288,WIN,"&lt;&gt;P",CUSTOM,OFFSET(AF$30,FILT_C,0),SPORT,OFFSET(AC$30,FILT_S,0),CAPPER,OFFSET(AE$30,FILT_T,0)),
IF(AND(FILT_D&gt;1,FILT_B&gt;1,FILT_S&gt;1,FILT_T=1,FILT_C&gt;1),SUMIFS(AT_RISK,FILTER,A288,WIN,"&lt;&gt;P",CUSTOM,OFFSET(AF$30,FILT_C,0),BET_DATE,"&gt;="&amp;DATE(OFFSET(AG$31,FILT_YS,0),FILT_MS,FILT_DS),BET_DATE,"&lt;="&amp;DATE(OFFSET(AG$31,FILT_YE,0),FILT_ME,FILT_DE),BET_TYPE,OFFSET(AD$30,FILT_B,0),SPORT,OFFSET(AC$30,FILT_S,0)),
IF(AND(FILT_D=1,FILT_B&gt;1,FILT_S&gt;1,FILT_T&gt;1,FILT_C&gt;1),SUMIFS(AT_RISK,FILTER,A288,WIN,"&lt;&gt;P",CUSTOM,OFFSET(AF$30,FILT_C,0),BET_TYPE,OFFSET(AD$30,FILT_B,0),SPORT,OFFSET(AC$30,FILT_S,0),CAPPER,OFFSET(AE$30,FILT_T,0)),
IF(AND(FILT_D&gt;1,FILT_B=1,FILT_S&gt;1,FILT_T&gt;1,FILT_C&gt;1),SUMIFS(AT_RISK,FILTER,A288,WIN,"&lt;&gt;P",CUSTOM,OFFSET(AF$30,FILT_C,0),BET_DATE,"&gt;="&amp;DATE(OFFSET(AG$31,FILT_YS,0),FILT_MS,FILT_DS),BET_DATE,"&lt;="&amp;DATE(OFFSET(AG$31,FILT_YE,0),FILT_ME,FILT_DE),SPORT,OFFSET(AC$30,FILT_S,0),CAPPER,OFFSET(AE$30,FILT_T,0)),
IF(AND(FILT_D&gt;1,FILT_B&gt;1,FILT_S=1,FILT_T&gt;1,FILT_C&gt;1),SUMIFS(AT_RISK,FILTER,A288,WIN,"&lt;&gt;P",CUSTOM,OFFSET(AF$30,FILT_C,0),BET_DATE,"&gt;="&amp;DATE(OFFSET(AG$31,FILT_YS,0),FILT_MS,FILT_DS),BET_DATE,"&lt;="&amp;DATE(OFFSET(AG$31,FILT_YE,0),FILT_ME,FILT_DE),BET_TYPE,OFFSET(AD$30,FILT_B,0),CAPPER,OFFSET(AE$30,FILT_T,0)),
IF(AND(FILT_D&gt;1,FILT_B&gt;1,FILT_S&gt;1,FILT_T&gt;1,FILT_C&gt;1),SUMIFS(AT_RISK,FILTER,A288,WIN,"&lt;&gt;P",CUSTOM,OFFSET(AF$30,FILT_C,0),BET_DATE,"&gt;="&amp;DATE(OFFSET(AG$31,FILT_YS,0),FILT_MS,FILT_DS),BET_DATE,"&lt;="&amp;DATE(OFFSET(AG$31,FILT_YE,0),FILT_ME,FILT_DE),BET_TYPE,OFFSET(AD$30,FILT_B,0),SPORT,OFFSET(AC$30,FILT_S,0),CAPPER,OFFSET(AE$30,FILT_T,0)),
"")))))))))))))))))))))))))))))))),
"")</f>
        <v/>
      </c>
      <c r="C288" s="243" t="str">
        <f t="shared" ref="C288:C331" ca="1" si="64">IF(A288&lt;&gt;"",
IF(AND(FILT_D=1,FILT_B=1,FILT_S=1,FILT_T=1,FILT_C=1),SUMIFS(PROFIT,FILTER,A288,WIN,"&lt;&gt;P"),
IF(AND(FILT_D&gt;1,FILT_B=1,FILT_S=1,FILT_T=1,FILT_C=1),SUMIFS(PROFIT,FILTER,A288,WIN,"&lt;&gt;P",BET_DATE,"&gt;="&amp;DATE(OFFSET(AG$31,FILT_YS,0),FILT_MS,FILT_DS),BET_DATE,"&lt;="&amp;DATE(OFFSET(AG$31,FILT_YE,0),FILT_ME,FILT_DE)),
IF(AND(FILT_D=1,FILT_B&gt;1,FILT_S=1,FILT_T=1,FILT_C=1),SUMIFS(PROFIT,FILTER,A288,WIN,"&lt;&gt;P",BET_TYPE,OFFSET(AD$30,FILT_B,0)),
IF(AND(FILT_D=1,FILT_B=1,FILT_S&gt;1,FILT_T=1,FILT_C=1),SUMIFS(PROFIT,FILTER,A288,WIN,"&lt;&gt;P",SPORT,OFFSET(AC$30,FILT_S,0)),
IF(AND(FILT_D=1,FILT_B=1,FILT_S=1,FILT_T&gt;1,FILT_C=1),SUMIFS(PROFIT,FILTER,A288,WIN,"&lt;&gt;P",CAPPER,OFFSET(AE$30,FILT_T,0)),
IF(AND(FILT_D&gt;1,FILT_B&gt;1,FILT_S=1,FILT_T=1,FILT_C=1),SUMIFS(PROFIT,FILTER,A288,WIN,"&lt;&gt;P",BET_DATE,"&gt;="&amp;DATE(OFFSET(AG$31,FILT_YS,0),FILT_MS,FILT_DS),BET_DATE,"&lt;="&amp;DATE(OFFSET(AG$31,FILT_YE,0),FILT_ME,FILT_DE),BET_TYPE,OFFSET(AD$30,FILT_B,0)),
IF(AND(FILT_D&gt;1,FILT_B=1,FILT_S&gt;1,FILT_T=1,FILT_C=1),SUMIFS(PROFIT,FILTER,A288,WIN,"&lt;&gt;P",BET_DATE,"&gt;="&amp;DATE(OFFSET(AG$31,FILT_YS,0),FILT_MS,FILT_DS),BET_DATE,"&lt;="&amp;DATE(OFFSET(AG$31,FILT_YE,0),FILT_ME,FILT_DE),SPORT,OFFSET(AC$30,FILT_S,0)),
IF(AND(FILT_D&gt;1,FILT_B=1,FILT_S=1,FILT_T&gt;1,FILT_C=1),SUMIFS(PROFIT,FILTER,A288,WIN,"&lt;&gt;P",BET_DATE,"&gt;="&amp;DATE(OFFSET(AG$31,FILT_YS,0),FILT_MS,FILT_DS),BET_DATE,"&lt;="&amp;DATE(OFFSET(AG$31,FILT_YE,0),FILT_ME,FILT_DE),CAPPER,OFFSET(AE$30,FILT_T,0)),
IF(AND(FILT_D=1,FILT_B&gt;1,FILT_S&gt;1,FILT_T=1,FILT_C=1),SUMIFS(PROFIT,FILTER,A288,WIN,"&lt;&gt;P",BET_TYPE,OFFSET(AD$30,FILT_B,0),SPORT,OFFSET(AC$30,FILT_S,0)),
IF(AND(FILT_D=1,FILT_B&gt;1,FILT_S=1,FILT_T&gt;1,FILT_C=1),SUMIFS(PROFIT,FILTER,A288,WIN,"&lt;&gt;P",BET_TYPE,OFFSET(AD$30,FILT_B,0),CAPPER,OFFSET(AE$30,FILT_T,0)),
IF(AND(FILT_D=1,FILT_B=1,FILT_S&gt;1,FILT_T&gt;1,FILT_C=1),SUMIFS(PROFIT,FILTER,A288,WIN,"&lt;&gt;P",SPORT,OFFSET(AC$30,FILT_S,0),CAPPER,OFFSET(AE$30,FILT_T,0)),
IF(AND(FILT_D&gt;1,FILT_B&gt;1,FILT_S&gt;1,FILT_T=1,FILT_C=1),SUMIFS(PROFIT,FILTER,A288,WIN,"&lt;&gt;P",BET_DATE,"&gt;="&amp;DATE(OFFSET(AG$31,FILT_YS,0),FILT_MS,FILT_DS),BET_DATE,"&lt;="&amp;DATE(OFFSET(AG$31,FILT_YE,0),FILT_ME,FILT_DE),BET_TYPE,OFFSET(AD$30,FILT_B,0),SPORT,OFFSET(AC$30,FILT_S,0)),
IF(AND(FILT_D=1,FILT_B&gt;1,FILT_S&gt;1,FILT_T&gt;1,FILT_C=1),SUMIFS(PROFIT,FILTER,A288,WIN,"&lt;&gt;P",BET_TYPE,OFFSET(AD$30,FILT_B,0),SPORT,OFFSET(AC$30,FILT_S,0),CAPPER,OFFSET(AE$30,FILT_T,0)),
IF(AND(FILT_D&gt;1,FILT_B=1,FILT_S&gt;1,FILT_T&gt;1,FILT_C=1),SUMIFS(PROFIT,FILTER,A288,WIN,"&lt;&gt;P",BET_DATE,"&gt;="&amp;DATE(OFFSET(AG$31,FILT_YS,0),FILT_MS,FILT_DS),BET_DATE,"&lt;="&amp;DATE(OFFSET(AG$31,FILT_YE,0),FILT_ME,FILT_DE),SPORT,OFFSET(AC$30,FILT_S,0),CAPPER,OFFSET(AE$30,FILT_T,0)),
IF(AND(FILT_D&gt;1,FILT_B&gt;1,FILT_S=1,FILT_T&gt;1,FILT_C=1),SUMIFS(PROFIT,FILTER,A288,WIN,"&lt;&gt;P",BET_DATE,"&gt;="&amp;DATE(OFFSET(AG$31,FILT_YS,0),FILT_MS,FILT_DS),BET_DATE,"&lt;="&amp;DATE(OFFSET(AG$31,FILT_YE,0),FILT_ME,FILT_DE),BET_TYPE,OFFSET(AD$30,FILT_B,0),CAPPER,OFFSET(AE$30,FILT_T,0)),
IF(AND(FILT_D&gt;1,FILT_B&gt;1,FILT_S&gt;1,FILT_T&gt;1,FILT_C=1),SUMIFS(PROFIT,FILTER,A288,WIN,"&lt;&gt;P",BET_DATE,"&gt;="&amp;DATE(OFFSET(AG$31,FILT_YS,0),FILT_MS,FILT_DS),BET_DATE,"&lt;="&amp;DATE(OFFSET(AG$31,FILT_YE,0),FILT_ME,FILT_DE),BET_TYPE,OFFSET(AD$30,FILT_B,0),SPORT,OFFSET(AC$30,FILT_S,0),CAPPER,OFFSET(AE$30,FILT_T,0)),
IF(AND(FILT_D=1,FILT_B=1,FILT_S=1,FILT_T=1,FILT_C&gt;1),SUMIFS(PROFIT,FILTER,A288,WIN,"&lt;&gt;P",CUSTOM,OFFSET(AF$30,FILT_C,0)),
IF(AND(FILT_D&gt;1,FILT_B=1,FILT_S=1,FILT_T=1,FILT_C&gt;1),SUMIFS(PROFIT,FILTER,A288,WIN,"&lt;&gt;P",CUSTOM,OFFSET(AF$30,FILT_C,0),BET_DATE,"&gt;="&amp;DATE(OFFSET(AG$31,FILT_YS,0),FILT_MS,FILT_DS),BET_DATE,"&lt;="&amp;DATE(OFFSET(AG$31,FILT_YE,0),FILT_ME,FILT_DE)),
IF(AND(FILT_D=1,FILT_B&gt;1,FILT_S=1,FILT_T=1,FILT_C&gt;1),SUMIFS(PROFIT,FILTER,A288,WIN,"&lt;&gt;P",CUSTOM,OFFSET(AF$30,FILT_C,0),BET_TYPE,OFFSET(AD$30,FILT_B,0)),
IF(AND(FILT_D=1,FILT_B=1,FILT_S&gt;1,FILT_T=1,FILT_C&gt;1),SUMIFS(PROFIT,FILTER,A288,WIN,"&lt;&gt;P",CUSTOM,OFFSET(AF$30,FILT_C,0),SPORT,OFFSET(AC$30,FILT_S,0)),
IF(AND(FILT_D=1,FILT_B=1,FILT_S=1,FILT_T&gt;1,FILT_C&gt;1),SUMIFS(PROFIT,FILTER,A288,WIN,"&lt;&gt;P",CUSTOM,OFFSET(AF$30,FILT_C,0),CAPPER,OFFSET(AE$30,FILT_T,0)),
IF(AND(FILT_D&gt;1,FILT_B&gt;1,FILT_S=1,FILT_T=1,FILT_C&gt;1),SUMIFS(PROFIT,FILTER,A288,WIN,"&lt;&gt;P",CUSTOM,OFFSET(AF$30,FILT_C,0),BET_DATE,"&gt;="&amp;DATE(OFFSET(AG$31,FILT_YS,0),FILT_MS,FILT_DS),BET_DATE,"&lt;="&amp;DATE(OFFSET(AG$31,FILT_YE,0),FILT_ME,FILT_DE),BET_TYPE,OFFSET(AD$30,FILT_B,0)),
IF(AND(FILT_D&gt;1,FILT_B=1,FILT_S&gt;1,FILT_T=1,FILT_C&gt;1),SUMIFS(PROFIT,FILTER,A288,WIN,"&lt;&gt;P",CUSTOM,OFFSET(AF$30,FILT_C,0),BET_DATE,"&gt;="&amp;DATE(OFFSET(AG$31,FILT_YS,0),FILT_MS,FILT_DS),BET_DATE,"&lt;="&amp;DATE(OFFSET(AG$31,FILT_YE,0),FILT_ME,FILT_DE),SPORT,OFFSET(AC$30,FILT_S,0)),
IF(AND(FILT_D&gt;1,FILT_B=1,FILT_S=1,FILT_T&gt;1,FILT_C&gt;1),SUMIFS(PROFIT,FILTER,A288,WIN,"&lt;&gt;P",CUSTOM,OFFSET(AF$30,FILT_C,0),BET_DATE,"&gt;="&amp;DATE(OFFSET(AG$31,FILT_YS,0),FILT_MS,FILT_DS),BET_DATE,"&lt;="&amp;DATE(OFFSET(AG$31,FILT_YE,0),FILT_ME,FILT_DE),CAPPER,OFFSET(AE$30,FILT_T,0)),
IF(AND(FILT_D=1,FILT_B&gt;1,FILT_S&gt;1,FILT_T=1,FILT_C&gt;1),SUMIFS(PROFIT,FILTER,A288,WIN,"&lt;&gt;P",CUSTOM,OFFSET(AF$30,FILT_C,0),BET_TYPE,OFFSET(AD$30,FILT_B,0),SPORT,OFFSET(AC$30,FILT_S,0)),
IF(AND(FILT_D=1,FILT_B&gt;1,FILT_S=1,FILT_T&gt;1,FILT_C&gt;1),SUMIFS(PROFIT,FILTER,A288,WIN,"&lt;&gt;P",CUSTOM,OFFSET(AF$30,FILT_C,0),BET_TYPE,OFFSET(AD$30,FILT_B,0),CAPPER,OFFSET(AE$30,FILT_T,0)),
IF(AND(FILT_D=1,FILT_B=1,FILT_S&gt;1,FILT_T&gt;1,FILT_C&gt;1),SUMIFS(PROFIT,FILTER,A288,WIN,"&lt;&gt;P",CUSTOM,OFFSET(AF$30,FILT_C,0),SPORT,OFFSET(AC$30,FILT_S,0),CAPPER,OFFSET(AE$30,FILT_T,0)),
IF(AND(FILT_D&gt;1,FILT_B&gt;1,FILT_S&gt;1,FILT_T=1,FILT_C&gt;1),SUMIFS(PROFIT,FILTER,A288,WIN,"&lt;&gt;P",CUSTOM,OFFSET(AF$30,FILT_C,0),BET_DATE,"&gt;="&amp;DATE(OFFSET(AG$31,FILT_YS,0),FILT_MS,FILT_DS),BET_DATE,"&lt;="&amp;DATE(OFFSET(AG$31,FILT_YE,0),FILT_ME,FILT_DE),BET_TYPE,OFFSET(AD$30,FILT_B,0),SPORT,OFFSET(AC$30,FILT_S,0)),
IF(AND(FILT_D=1,FILT_B&gt;1,FILT_S&gt;1,FILT_T&gt;1,FILT_C&gt;1),SUMIFS(PROFIT,FILTER,A288,WIN,"&lt;&gt;P",CUSTOM,OFFSET(AF$30,FILT_C,0),BET_TYPE,OFFSET(AD$30,FILT_B,0),SPORT,OFFSET(AC$30,FILT_S,0),CAPPER,OFFSET(AE$30,FILT_T,0)),
IF(AND(FILT_D&gt;1,FILT_B=1,FILT_S&gt;1,FILT_T&gt;1,FILT_C&gt;1),SUMIFS(PROFIT,FILTER,A288,WIN,"&lt;&gt;P",CUSTOM,OFFSET(AF$30,FILT_C,0),BET_DATE,"&gt;="&amp;DATE(OFFSET(AG$31,FILT_YS,0),FILT_MS,FILT_DS),BET_DATE,"&lt;="&amp;DATE(OFFSET(AG$31,FILT_YE,0),FILT_ME,FILT_DE),SPORT,OFFSET(AC$30,FILT_S,0),CAPPER,OFFSET(AE$30,FILT_T,0)),
IF(AND(FILT_D&gt;1,FILT_B&gt;1,FILT_S=1,FILT_T&gt;1,FILT_C&gt;1),SUMIFS(PROFIT,FILTER,A288,WIN,"&lt;&gt;P",CUSTOM,OFFSET(AF$30,FILT_C,0),BET_DATE,"&gt;="&amp;DATE(OFFSET(AG$31,FILT_YS,0),FILT_MS,FILT_DS),BET_DATE,"&lt;="&amp;DATE(OFFSET(AG$31,FILT_YE,0),FILT_ME,FILT_DE),BET_TYPE,OFFSET(AD$30,FILT_B,0),CAPPER,OFFSET(AE$30,FILT_T,0)),
IF(AND(FILT_D&gt;1,FILT_B&gt;1,FILT_S&gt;1,FILT_T&gt;1,FILT_C&gt;1),SUMIFS(PROFIT,FILTER,A288,WIN,"&lt;&gt;P",CUSTOM,OFFSET(AF$30,FILT_C,0),BET_DATE,"&gt;="&amp;DATE(OFFSET(AG$31,FILT_YS,0),FILT_MS,FILT_DS),BET_DATE,"&lt;="&amp;DATE(OFFSET(AG$31,FILT_YE,0),FILT_ME,FILT_DE),BET_TYPE,OFFSET(AD$30,FILT_B,0),SPORT,OFFSET(AC$30,FILT_S,0),CAPPER,OFFSET(AE$30,FILT_T,0)),
"")))))))))))))))))))))))))))))))),
"")</f>
        <v/>
      </c>
      <c r="D288" s="143" t="str">
        <f t="shared" ca="1" si="60"/>
        <v/>
      </c>
      <c r="E288" s="144" t="str">
        <f t="shared" ref="E288:E331" ca="1" si="65">IF(A288&lt;&gt;"",
IF(AND(FILT_D=1,FILT_B=1,FILT_S=1,FILT_T=1,FILT_C=1),COUNTIFS(FILTER,A288,WIN,"Y"),
IF(AND(FILT_D&gt;1,FILT_B=1,FILT_S=1,FILT_T=1,FILT_C=1),COUNTIFS(FILTER,A288,WIN,"Y",BET_DATE,"&gt;="&amp;DATE(OFFSET(AG$31,FILT_YS,0),FILT_MS,FILT_DS),BET_DATE,"&lt;="&amp;DATE(OFFSET(AG$31,FILT_YE,0),FILT_ME,FILT_DE)),
IF(AND(FILT_D=1,FILT_B&gt;1,FILT_S=1,FILT_T=1,FILT_C=1),COUNTIFS(FILTER,A288,WIN,"Y",BET_TYPE,OFFSET(AD$30,FILT_B,0)),
IF(AND(FILT_D=1,FILT_B=1,FILT_S&gt;1,FILT_T=1,FILT_C=1),COUNTIFS(FILTER,A288,WIN,"Y",SPORT,OFFSET(AC$30,FILT_S,0)),
IF(AND(FILT_D=1,FILT_B=1,FILT_S=1,FILT_T&gt;1,FILT_C=1),COUNTIFS(FILTER,A288,WIN,"Y",CAPPER,OFFSET(AE$30,FILT_T,0)),
IF(AND(FILT_D&gt;1,FILT_B&gt;1,FILT_S=1,FILT_T=1,FILT_C=1),COUNTIFS(FILTER,A288,WIN,"Y",BET_DATE,"&gt;="&amp;DATE(OFFSET(AG$31,FILT_YS,0),FILT_MS,FILT_DS),BET_DATE,"&lt;="&amp;DATE(OFFSET(AG$31,FILT_YE,0),FILT_ME,FILT_DE),BET_TYPE,OFFSET(AD$30,FILT_B,0)),
IF(AND(FILT_D&gt;1,FILT_B=1,FILT_S&gt;1,FILT_T=1,FILT_C=1),COUNTIFS(FILTER,A288,WIN,"Y",BET_DATE,"&gt;="&amp;DATE(OFFSET(AG$31,FILT_YS,0),FILT_MS,FILT_DS),BET_DATE,"&lt;="&amp;DATE(OFFSET(AG$31,FILT_YE,0),FILT_ME,FILT_DE),SPORT,OFFSET(AC$30,FILT_S,0)),
IF(AND(FILT_D&gt;1,FILT_B=1,FILT_S=1,FILT_T&gt;1,FILT_C=1),COUNTIFS(FILTER,A288,WIN,"Y",BET_DATE,"&gt;="&amp;DATE(OFFSET(AG$31,FILT_YS,0),FILT_MS,FILT_DS),BET_DATE,"&lt;="&amp;DATE(OFFSET(AG$31,FILT_YE,0),FILT_ME,FILT_DE),CAPPER,OFFSET(AE$30,FILT_T,0)),
IF(AND(FILT_D=1,FILT_B&gt;1,FILT_S&gt;1,FILT_T=1,FILT_C=1),COUNTIFS(FILTER,A288,WIN,"Y",BET_TYPE,OFFSET(AD$30,FILT_B,0),SPORT,OFFSET(AC$30,FILT_S,0)),
IF(AND(FILT_D=1,FILT_B&gt;1,FILT_S=1,FILT_T&gt;1,FILT_C=1),COUNTIFS(FILTER,A288,WIN,"Y",BET_TYPE,OFFSET(AD$30,FILT_B,0),CAPPER,OFFSET(AE$30,FILT_T,0)),
IF(AND(FILT_D=1,FILT_B=1,FILT_S&gt;1,FILT_T&gt;1,FILT_C=1),COUNTIFS(FILTER,A288,WIN,"Y",SPORT,OFFSET(AC$30,FILT_S,0),CAPPER,OFFSET(AE$30,FILT_T,0)),
IF(AND(FILT_D&gt;1,FILT_B&gt;1,FILT_S&gt;1,FILT_T=1,FILT_C=1),COUNTIFS(FILTER,A288,WIN,"Y",BET_DATE,"&gt;="&amp;DATE(OFFSET(AG$31,FILT_YS,0),FILT_MS,FILT_DS),BET_DATE,"&lt;="&amp;DATE(OFFSET(AG$31,FILT_YE,0),FILT_ME,FILT_DE),BET_TYPE,OFFSET(AD$30,FILT_B,0),SPORT,OFFSET(AC$30,FILT_S,0)),
IF(AND(FILT_D=1,FILT_B&gt;1,FILT_S&gt;1,FILT_T&gt;1,FILT_C=1),COUNTIFS(FILTER,A288,WIN,"Y",BET_TYPE,OFFSET(AD$30,FILT_B,0),SPORT,OFFSET(AC$30,FILT_S,0),CAPPER,OFFSET(AE$30,FILT_T,0)),
IF(AND(FILT_D&gt;1,FILT_B=1,FILT_S&gt;1,FILT_T&gt;1,FILT_C=1),COUNTIFS(FILTER,A288,WIN,"Y",BET_DATE,"&gt;="&amp;DATE(OFFSET(AG$31,FILT_YS,0),FILT_MS,FILT_DS),BET_DATE,"&lt;="&amp;DATE(OFFSET(AG$31,FILT_YE,0),FILT_ME,FILT_DE),SPORT,OFFSET(AC$30,FILT_S,0),CAPPER,OFFSET(AE$30,FILT_T,0)),
IF(AND(FILT_D&gt;1,FILT_B&gt;1,FILT_S=1,FILT_T&gt;1,FILT_C=1),COUNTIFS(FILTER,A288,WIN,"Y",BET_DATE,"&gt;="&amp;DATE(OFFSET(AG$31,FILT_YS,0),FILT_MS,FILT_DS),BET_DATE,"&lt;="&amp;DATE(OFFSET(AG$31,FILT_YE,0),FILT_ME,FILT_DE),BET_TYPE,OFFSET(AD$30,FILT_B,0),CAPPER,OFFSET(AE$30,FILT_T,0)),
IF(AND(FILT_D&gt;1,FILT_B&gt;1,FILT_S&gt;1,FILT_T&gt;1,FILT_C=1),COUNTIFS(FILTER,A288,WIN,"Y",BET_DATE,"&gt;="&amp;DATE(OFFSET(AG$31,FILT_YS,0),FILT_MS,FILT_DS),BET_DATE,"&lt;="&amp;DATE(OFFSET(AG$31,FILT_YE,0),FILT_ME,FILT_DE),BET_TYPE,OFFSET(AD$30,FILT_B,0),SPORT,OFFSET(AC$30,FILT_S,0),CAPPER,OFFSET(AE$30,FILT_T,0)),
IF(AND(FILT_D=1,FILT_B=1,FILT_S=1,FILT_T=1,FILT_C&gt;1),COUNTIFS(FILTER,A288,WIN,"Y",CUSTOM,OFFSET(AF$30,FILT_C,0)),
IF(AND(FILT_D&gt;1,FILT_B=1,FILT_S=1,FILT_T=1,FILT_C&gt;1),COUNTIFS(FILTER,A288,WIN,"Y",CUSTOM,OFFSET(AF$30,FILT_C,0),BET_DATE,"&gt;="&amp;DATE(OFFSET(AG$31,FILT_YS,0),FILT_MS,FILT_DS),BET_DATE,"&lt;="&amp;DATE(OFFSET(AG$31,FILT_YE,0),FILT_ME,FILT_DE)),
IF(AND(FILT_D=1,FILT_B&gt;1,FILT_S=1,FILT_T=1,FILT_C&gt;1),COUNTIFS(FILTER,A288,WIN,"Y",CUSTOM,OFFSET(AF$30,FILT_C,0),BET_TYPE,OFFSET(AD$30,FILT_B,0)),
IF(AND(FILT_D=1,FILT_B=1,FILT_S&gt;1,FILT_T=1,FILT_C&gt;1),COUNTIFS(FILTER,A288,WIN,"Y",CUSTOM,OFFSET(AF$30,FILT_C,0),SPORT,OFFSET(AC$30,FILT_S,0)),
IF(AND(FILT_D=1,FILT_B=1,FILT_S=1,FILT_T&gt;1,FILT_C&gt;1),COUNTIFS(FILTER,A288,WIN,"Y",CUSTOM,OFFSET(AF$30,FILT_C,0),CAPPER,OFFSET(AE$30,FILT_T,0)),
IF(AND(FILT_D&gt;1,FILT_B&gt;1,FILT_S=1,FILT_T=1,FILT_C&gt;1),COUNTIFS(FILTER,A288,WIN,"Y",CUSTOM,OFFSET(AF$30,FILT_C,0),BET_DATE,"&gt;="&amp;DATE(OFFSET(AG$31,FILT_YS,0),FILT_MS,FILT_DS),BET_DATE,"&lt;="&amp;DATE(OFFSET(AG$31,FILT_YE,0),FILT_ME,FILT_DE),BET_TYPE,OFFSET(AD$30,FILT_B,0)),
IF(AND(FILT_D&gt;1,FILT_B=1,FILT_S&gt;1,FILT_T=1,FILT_C&gt;1),COUNTIFS(FILTER,A288,WIN,"Y",CUSTOM,OFFSET(AF$30,FILT_C,0),BET_DATE,"&gt;="&amp;DATE(OFFSET(AG$31,FILT_YS,0),FILT_MS,FILT_DS),BET_DATE,"&lt;="&amp;DATE(OFFSET(AG$31,FILT_YE,0),FILT_ME,FILT_DE),SPORT,OFFSET(AC$30,FILT_S,0)),
IF(AND(FILT_D&gt;1,FILT_B=1,FILT_S=1,FILT_T&gt;1,FILT_C&gt;1),COUNTIFS(FILTER,A288,WIN,"Y",CUSTOM,OFFSET(AF$30,FILT_C,0),BET_DATE,"&gt;="&amp;DATE(OFFSET(AG$31,FILT_YS,0),FILT_MS,FILT_DS),BET_DATE,"&lt;="&amp;DATE(OFFSET(AG$31,FILT_YE,0),FILT_ME,FILT_DE),CAPPER,OFFSET(AE$30,FILT_T,0)),
IF(AND(FILT_D=1,FILT_B&gt;1,FILT_S&gt;1,FILT_T=1,FILT_C&gt;1),COUNTIFS(FILTER,A288,WIN,"Y",CUSTOM,OFFSET(AF$30,FILT_C,0),BET_TYPE,OFFSET(AD$30,FILT_B,0),SPORT,OFFSET(AC$30,FILT_S,0)),
IF(AND(FILT_D=1,FILT_B&gt;1,FILT_S=1,FILT_T&gt;1,FILT_C&gt;1),COUNTIFS(FILTER,A288,WIN,"Y",CUSTOM,OFFSET(AF$30,FILT_C,0),BET_TYPE,OFFSET(AD$30,FILT_B,0),CAPPER,OFFSET(AE$30,FILT_T,0)),
IF(AND(FILT_D=1,FILT_B=1,FILT_S&gt;1,FILT_T&gt;1,FILT_C&gt;1),COUNTIFS(FILTER,A288,WIN,"Y",CUSTOM,OFFSET(AF$30,FILT_C,0),SPORT,OFFSET(AC$30,FILT_S,0),CAPPER,OFFSET(AE$30,FILT_T,0)),
IF(AND(FILT_D&gt;1,FILT_B&gt;1,FILT_S&gt;1,FILT_T=1,FILT_C&gt;1),COUNTIFS(FILTER,A288,WIN,"Y",CUSTOM,OFFSET(AF$30,FILT_C,0),BET_DATE,"&gt;="&amp;DATE(OFFSET(AG$31,FILT_YS,0),FILT_MS,FILT_DS),BET_DATE,"&lt;="&amp;DATE(OFFSET(AG$31,FILT_YE,0),FILT_ME,FILT_DE),BET_TYPE,OFFSET(AD$30,FILT_B,0),SPORT,OFFSET(AC$30,FILT_S,0)),
IF(AND(FILT_D=1,FILT_B&gt;1,FILT_S&gt;1,FILT_T&gt;1,FILT_C&gt;1),COUNTIFS(FILTER,A288,WIN,"Y",CUSTOM,OFFSET(AF$30,FILT_C,0),BET_TYPE,OFFSET(AD$30,FILT_B,0),SPORT,OFFSET(AC$30,FILT_S,0),CAPPER,OFFSET(AE$30,FILT_T,0)),
IF(AND(FILT_D&gt;1,FILT_B=1,FILT_S&gt;1,FILT_T&gt;1,FILT_C&gt;1),COUNTIFS(FILTER,A288,WIN,"Y",CUSTOM,OFFSET(AF$30,FILT_C,0),BET_DATE,"&gt;="&amp;DATE(OFFSET(AG$31,FILT_YS,0),FILT_MS,FILT_DS),BET_DATE,"&lt;="&amp;DATE(OFFSET(AG$31,FILT_YE,0),FILT_ME,FILT_DE),SPORT,OFFSET(AC$30,FILT_S,0),CAPPER,OFFSET(AE$30,FILT_T,0)),
IF(AND(FILT_D&gt;1,FILT_B&gt;1,FILT_S=1,FILT_T&gt;1,FILT_C&gt;1),COUNTIFS(FILTER,A288,WIN,"Y",CUSTOM,OFFSET(AF$30,FILT_C,0),BET_DATE,"&gt;="&amp;DATE(OFFSET(AG$31,FILT_YS,0),FILT_MS,FILT_DS),BET_DATE,"&lt;="&amp;DATE(OFFSET(AG$31,FILT_YE,0),FILT_ME,FILT_DE),BET_TYPE,OFFSET(AD$30,FILT_B,0),CAPPER,OFFSET(AE$30,FILT_T,0)),
IF(AND(FILT_D&gt;1,FILT_B&gt;1,FILT_S&gt;1,FILT_T&gt;1,FILT_C&gt;1),COUNTIFS(FILTER,A288,WIN,"Y",CUSTOM,OFFSET(AF$30,FILT_C,0),BET_DATE,"&gt;="&amp;DATE(OFFSET(AG$31,FILT_YS,0),FILT_MS,FILT_DS),BET_DATE,"&lt;="&amp;DATE(OFFSET(AG$31,FILT_YE,0),FILT_ME,FILT_DE),BET_TYPE,OFFSET(AD$30,FILT_B,0),SPORT,OFFSET(AC$30,FILT_S,0),CAPPER,OFFSET(AE$30,FILT_T,0)),
"")))))))))))))))))))))))))))))))),
"")</f>
        <v/>
      </c>
      <c r="F288" s="144" t="str">
        <f t="shared" ref="F288:F331" ca="1" si="66">IF(A288&lt;&gt;"",
IF(AND(FILT_D=1,FILT_B=1,FILT_S=1,FILT_T=1,FILT_C=1),COUNTIFS(FILTER,A288,WIN,"&lt;&gt;P",WIN,"&lt;&gt;R",WIN,"&lt;&gt;PU"),
IF(AND(FILT_D&gt;1,FILT_B=1,FILT_S=1,FILT_T=1,FILT_C=1),COUNTIFS(FILTER,A288,WIN,"&lt;&gt;P",WIN,"&lt;&gt;R",WIN,"&lt;&gt;PU",BET_DATE,"&gt;="&amp;DATE(OFFSET(AG$31,FILT_YS,0),FILT_MS,FILT_DS),BET_DATE,"&lt;="&amp;DATE(OFFSET(AG$31,FILT_YE,0),FILT_ME,FILT_DE)),
IF(AND(FILT_D=1,FILT_B&gt;1,FILT_S=1,FILT_T=1,FILT_C=1),COUNTIFS(FILTER,A288,WIN,"&lt;&gt;P",WIN,"&lt;&gt;R",WIN,"&lt;&gt;PU",BET_TYPE,OFFSET(AD$30,FILT_B,0)),
IF(AND(FILT_D=1,FILT_B=1,FILT_S&gt;1,FILT_T=1,FILT_C=1),COUNTIFS(FILTER,A288,WIN,"&lt;&gt;P",WIN,"&lt;&gt;R",WIN,"&lt;&gt;PU",SPORT,OFFSET(AC$30,FILT_S,0)),
IF(AND(FILT_D=1,FILT_B=1,FILT_S=1,FILT_T&gt;1,FILT_C=1),COUNTIFS(FILTER,A288,WIN,"&lt;&gt;P",WIN,"&lt;&gt;R",WIN,"&lt;&gt;PU",CAPPER,OFFSET(AE$30,FILT_T,0)),
IF(AND(FILT_D&gt;1,FILT_B&gt;1,FILT_S=1,FILT_T=1,FILT_C=1),COUNTIFS(FILTER,A288,WIN,"&lt;&gt;P",WIN,"&lt;&gt;R",WIN,"&lt;&gt;PU",BET_DATE,"&gt;="&amp;DATE(OFFSET(AG$31,FILT_YS,0),FILT_MS,FILT_DS),BET_DATE,"&lt;="&amp;DATE(OFFSET(AG$31,FILT_YE,0),FILT_ME,FILT_DE),BET_TYPE,OFFSET(AD$30,FILT_B,0)),
IF(AND(FILT_D&gt;1,FILT_B=1,FILT_S&gt;1,FILT_T=1,FILT_C=1),COUNTIFS(FILTER,A288,WIN,"&lt;&gt;P",WIN,"&lt;&gt;R",WIN,"&lt;&gt;PU",BET_DATE,"&gt;="&amp;DATE(OFFSET(AG$31,FILT_YS,0),FILT_MS,FILT_DS),BET_DATE,"&lt;="&amp;DATE(OFFSET(AG$31,FILT_YE,0),FILT_ME,FILT_DE),SPORT,OFFSET(AC$30,FILT_S,0)),
IF(AND(FILT_D&gt;1,FILT_B=1,FILT_S=1,FILT_T&gt;1,FILT_C=1),COUNTIFS(FILTER,A288,WIN,"&lt;&gt;P",WIN,"&lt;&gt;R",WIN,"&lt;&gt;PU",BET_DATE,"&gt;="&amp;DATE(OFFSET(AG$31,FILT_YS,0),FILT_MS,FILT_DS),BET_DATE,"&lt;="&amp;DATE(OFFSET(AG$31,FILT_YE,0),FILT_ME,FILT_DE),CAPPER,OFFSET(AE$30,FILT_T,0)),
IF(AND(FILT_D=1,FILT_B&gt;1,FILT_S&gt;1,FILT_T=1,FILT_C=1),COUNTIFS(FILTER,A288,WIN,"&lt;&gt;P",WIN,"&lt;&gt;R",WIN,"&lt;&gt;PU",BET_TYPE,OFFSET(AD$30,FILT_B,0),SPORT,OFFSET(AC$30,FILT_S,0)),
IF(AND(FILT_D=1,FILT_B&gt;1,FILT_S=1,FILT_T&gt;1,FILT_C=1),COUNTIFS(FILTER,A288,WIN,"&lt;&gt;P",WIN,"&lt;&gt;R",WIN,"&lt;&gt;PU",BET_TYPE,OFFSET(AD$30,FILT_B,0),CAPPER,OFFSET(AE$30,FILT_T,0)),
IF(AND(FILT_D=1,FILT_B=1,FILT_S&gt;1,FILT_T&gt;1,FILT_C=1),COUNTIFS(FILTER,A288,WIN,"&lt;&gt;P",WIN,"&lt;&gt;R",WIN,"&lt;&gt;PU",SPORT,OFFSET(AC$30,FILT_S,0),CAPPER,OFFSET(AE$30,FILT_T,0)),
IF(AND(FILT_D&gt;1,FILT_B&gt;1,FILT_S&gt;1,FILT_T=1,FILT_C=1),COUNTIFS(FILTER,A288,WIN,"&lt;&gt;P",WIN,"&lt;&gt;R",WIN,"&lt;&gt;PU",BET_DATE,"&gt;="&amp;DATE(OFFSET(AG$31,FILT_YS,0),FILT_MS,FILT_DS),BET_DATE,"&lt;="&amp;DATE(OFFSET(AG$31,FILT_YE,0),FILT_ME,FILT_DE),BET_TYPE,OFFSET(AD$30,FILT_B,0),SPORT,OFFSET(AC$30,FILT_S,0)),
IF(AND(FILT_D=1,FILT_B&gt;1,FILT_S&gt;1,FILT_T&gt;1,FILT_C=1),COUNTIFS(FILTER,A288,WIN,"&lt;&gt;P",WIN,"&lt;&gt;R",WIN,"&lt;&gt;PU",BET_TYPE,OFFSET(AD$30,FILT_B,0),SPORT,OFFSET(AC$30,FILT_S,0),CAPPER,OFFSET(AE$30,FILT_T,0)),
IF(AND(FILT_D&gt;1,FILT_B=1,FILT_S&gt;1,FILT_T&gt;1,FILT_C=1),COUNTIFS(FILTER,A288,WIN,"&lt;&gt;P",WIN,"&lt;&gt;R",WIN,"&lt;&gt;PU",BET_DATE,"&gt;="&amp;DATE(OFFSET(AG$31,FILT_YS,0),FILT_MS,FILT_DS),BET_DATE,"&lt;="&amp;DATE(OFFSET(AG$31,FILT_YE,0),FILT_ME,FILT_DE),SPORT,OFFSET(AC$30,FILT_S,0),CAPPER,OFFSET(AE$30,FILT_T,0)),
IF(AND(FILT_D&gt;1,FILT_B&gt;1,FILT_S=1,FILT_T&gt;1,FILT_C=1),COUNTIFS(FILTER,A288,WIN,"&lt;&gt;P",WIN,"&lt;&gt;R",WIN,"&lt;&gt;PU",BET_DATE,"&gt;="&amp;DATE(OFFSET(AG$31,FILT_YS,0),FILT_MS,FILT_DS),BET_DATE,"&lt;="&amp;DATE(OFFSET(AG$31,FILT_YE,0),FILT_ME,FILT_DE),BET_TYPE,OFFSET(AD$30,FILT_B,0),CAPPER,OFFSET(AE$30,FILT_T,0)),
IF(AND(FILT_D&gt;1,FILT_B&gt;1,FILT_S&gt;1,FILT_T&gt;1,FILT_C=1),COUNTIFS(FILTER,A288,WIN,"&lt;&gt;P",WIN,"&lt;&gt;R",WIN,"&lt;&gt;PU",BET_DATE,"&gt;="&amp;DATE(OFFSET(AG$31,FILT_YS,0),FILT_MS,FILT_DS),BET_DATE,"&lt;="&amp;DATE(OFFSET(AG$31,FILT_YE,0),FILT_ME,FILT_DE),BET_TYPE,OFFSET(AD$30,FILT_B,0),SPORT,OFFSET(AC$30,FILT_S,0),CAPPER,OFFSET(AE$30,FILT_T,0)),
IF(AND(FILT_D=1,FILT_B=1,FILT_S=1,FILT_T=1,FILT_C&gt;1),COUNTIFS(FILTER,A288,WIN,"&lt;&gt;P",WIN,"&lt;&gt;R",WIN,"&lt;&gt;PU",CUSTOM,OFFSET(AF$30,FILT_C,0)),
IF(AND(FILT_D&gt;1,FILT_B=1,FILT_S=1,FILT_T=1,FILT_C&gt;1),COUNTIFS(FILTER,A288,WIN,"&lt;&gt;P",WIN,"&lt;&gt;R",WIN,"&lt;&gt;PU",CUSTOM,OFFSET(AF$30,FILT_C,0),BET_DATE,"&gt;="&amp;DATE(OFFSET(AG$31,FILT_YS,0),FILT_MS,FILT_DS),BET_DATE,"&lt;="&amp;DATE(OFFSET(AG$31,FILT_YE,0),FILT_ME,FILT_DE)),
IF(AND(FILT_D=1,FILT_B&gt;1,FILT_S=1,FILT_T=1,FILT_C&gt;1),COUNTIFS(FILTER,A288,WIN,"&lt;&gt;P",WIN,"&lt;&gt;R",WIN,"&lt;&gt;PU",CUSTOM,OFFSET(AF$30,FILT_C,0),BET_TYPE,OFFSET(AD$30,FILT_B,0)),
IF(AND(FILT_D=1,FILT_B=1,FILT_S&gt;1,FILT_T=1,FILT_C&gt;1),COUNTIFS(FILTER,A288,WIN,"&lt;&gt;P",WIN,"&lt;&gt;R",WIN,"&lt;&gt;PU",CUSTOM,OFFSET(AF$30,FILT_C,0),SPORT,OFFSET(AC$30,FILT_S,0)),
IF(AND(FILT_D=1,FILT_B=1,FILT_S=1,FILT_T&gt;1,FILT_C&gt;1),COUNTIFS(FILTER,A288,WIN,"&lt;&gt;P",WIN,"&lt;&gt;R",WIN,"&lt;&gt;PU",CUSTOM,OFFSET(AF$30,FILT_C,0),CAPPER,OFFSET(AE$30,FILT_T,0)),
IF(AND(FILT_D&gt;1,FILT_B&gt;1,FILT_S=1,FILT_T=1,FILT_C&gt;1),COUNTIFS(FILTER,A288,WIN,"&lt;&gt;P",WIN,"&lt;&gt;R",WIN,"&lt;&gt;PU",CUSTOM,OFFSET(AF$30,FILT_C,0),BET_DATE,"&gt;="&amp;DATE(OFFSET(AG$31,FILT_YS,0),FILT_MS,FILT_DS),BET_DATE,"&lt;="&amp;DATE(OFFSET(AG$31,FILT_YE,0),FILT_ME,FILT_DE),BET_TYPE,OFFSET(AD$30,FILT_B,0)),
IF(AND(FILT_D&gt;1,FILT_B=1,FILT_S&gt;1,FILT_T=1,FILT_C&gt;1),COUNTIFS(FILTER,A288,WIN,"&lt;&gt;P",WIN,"&lt;&gt;R",WIN,"&lt;&gt;PU",CUSTOM,OFFSET(AF$30,FILT_C,0),BET_DATE,"&gt;="&amp;DATE(OFFSET(AG$31,FILT_YS,0),FILT_MS,FILT_DS),BET_DATE,"&lt;="&amp;DATE(OFFSET(AG$31,FILT_YE,0),FILT_ME,FILT_DE),SPORT,OFFSET(AC$30,FILT_S,0)),
IF(AND(FILT_D&gt;1,FILT_B=1,FILT_S=1,FILT_T&gt;1,FILT_C&gt;1),COUNTIFS(FILTER,A288,WIN,"&lt;&gt;P",WIN,"&lt;&gt;R",WIN,"&lt;&gt;PU",CUSTOM,OFFSET(AF$30,FILT_C,0),BET_DATE,"&gt;="&amp;DATE(OFFSET(AG$31,FILT_YS,0),FILT_MS,FILT_DS),BET_DATE,"&lt;="&amp;DATE(OFFSET(AG$31,FILT_YE,0),FILT_ME,FILT_DE),CAPPER,OFFSET(AE$30,FILT_T,0)),
IF(AND(FILT_D=1,FILT_B&gt;1,FILT_S&gt;1,FILT_T=1,FILT_C&gt;1),COUNTIFS(FILTER,A288,WIN,"&lt;&gt;P",WIN,"&lt;&gt;R",WIN,"&lt;&gt;PU",CUSTOM,OFFSET(AF$30,FILT_C,0),BET_TYPE,OFFSET(AD$30,FILT_B,0),SPORT,OFFSET(AC$30,FILT_S,0)),
IF(AND(FILT_D=1,FILT_B&gt;1,FILT_S=1,FILT_T&gt;1,FILT_C&gt;1),COUNTIFS(FILTER,A288,WIN,"&lt;&gt;P",WIN,"&lt;&gt;R",WIN,"&lt;&gt;PU",CUSTOM,OFFSET(AF$30,FILT_C,0),BET_TYPE,OFFSET(AD$30,FILT_B,0),CAPPER,OFFSET(AE$30,FILT_T,0)),
IF(AND(FILT_D=1,FILT_B=1,FILT_S&gt;1,FILT_T&gt;1,FILT_C&gt;1),COUNTIFS(FILTER,A288,WIN,"&lt;&gt;P",WIN,"&lt;&gt;R",WIN,"&lt;&gt;PU",CUSTOM,OFFSET(AF$30,FILT_C,0),SPORT,OFFSET(AC$30,FILT_S,0),CAPPER,OFFSET(AE$30,FILT_T,0)),
IF(AND(FILT_D&gt;1,FILT_B&gt;1,FILT_S&gt;1,FILT_T=1,FILT_C&gt;1),COUNTIFS(FILTER,A288,WIN,"&lt;&gt;P",WIN,"&lt;&gt;R",WIN,"&lt;&gt;PU",CUSTOM,OFFSET(AF$30,FILT_C,0),BET_DATE,"&gt;="&amp;DATE(OFFSET(AG$31,FILT_YS,0),FILT_MS,FILT_DS),BET_DATE,"&lt;="&amp;DATE(OFFSET(AG$31,FILT_YE,0),FILT_ME,FILT_DE),BET_TYPE,OFFSET(AD$30,FILT_B,0),SPORT,OFFSET(AC$30,FILT_S,0)),
IF(AND(FILT_D=1,FILT_B&gt;1,FILT_S&gt;1,FILT_T&gt;1,FILT_C&gt;1),COUNTIFS(FILTER,A288,WIN,"&lt;&gt;P",WIN,"&lt;&gt;R",WIN,"&lt;&gt;PU",CUSTOM,OFFSET(AF$30,FILT_C,0),BET_TYPE,OFFSET(AD$30,FILT_B,0),SPORT,OFFSET(AC$30,FILT_S,0),CAPPER,OFFSET(AE$30,FILT_T,0)),
IF(AND(FILT_D&gt;1,FILT_B=1,FILT_S&gt;1,FILT_T&gt;1,FILT_C&gt;1),COUNTIFS(FILTER,A288,WIN,"&lt;&gt;P",WIN,"&lt;&gt;R",WIN,"&lt;&gt;PU",CUSTOM,OFFSET(AF$30,FILT_C,0),BET_DATE,"&gt;="&amp;DATE(OFFSET(AG$31,FILT_YS,0),FILT_MS,FILT_DS),BET_DATE,"&lt;="&amp;DATE(OFFSET(AG$31,FILT_YE,0),FILT_ME,FILT_DE),SPORT,OFFSET(AC$30,FILT_S,0),CAPPER,OFFSET(AE$30,FILT_T,0)),
IF(AND(FILT_D&gt;1,FILT_B&gt;1,FILT_S=1,FILT_T&gt;1,FILT_C&gt;1),COUNTIFS(FILTER,A288,WIN,"&lt;&gt;P",WIN,"&lt;&gt;R",WIN,"&lt;&gt;PU",CUSTOM,OFFSET(AF$30,FILT_C,0),BET_DATE,"&gt;="&amp;DATE(OFFSET(AG$31,FILT_YS,0),FILT_MS,FILT_DS),BET_DATE,"&lt;="&amp;DATE(OFFSET(AG$31,FILT_YE,0),FILT_ME,FILT_DE),BET_TYPE,OFFSET(AD$30,FILT_B,0),CAPPER,OFFSET(AE$30,FILT_T,0)),
IF(AND(FILT_D&gt;1,FILT_B&gt;1,FILT_S&gt;1,FILT_T&gt;1,FILT_C&gt;1),COUNTIFS(FILTER,A288,WIN,"&lt;&gt;P",WIN,"&lt;&gt;R",WIN,"&lt;&gt;PU",CUSTOM,OFFSET(AF$30,FILT_C,0),BET_DATE,"&gt;="&amp;DATE(OFFSET(AG$31,FILT_YS,0),FILT_MS,FILT_DS),BET_DATE,"&lt;="&amp;DATE(OFFSET(AG$31,FILT_YE,0),FILT_ME,FILT_DE),BET_TYPE,OFFSET(AD$30,FILT_B,0),SPORT,OFFSET(AC$30,FILT_S,0),CAPPER,OFFSET(AE$30,FILT_T,0)),
"")))))))))))))))))))))))))))))))),
"")</f>
        <v/>
      </c>
      <c r="G288" s="145" t="str">
        <f t="shared" ca="1" si="61"/>
        <v/>
      </c>
      <c r="H288" s="214"/>
      <c r="I288" s="44"/>
      <c r="K288" s="209" t="str">
        <f>IF(AND(Settings!C262&lt;&gt;"",Settings!C262&lt;&gt;"--"),Settings!C262,"")</f>
        <v/>
      </c>
      <c r="L288" s="210"/>
      <c r="M288" s="243" t="str">
        <f t="shared" ref="M288:M331" ca="1" si="67">IF(K288&lt;&gt;"",
IF(AND(FILT_D=1,FILT_M_B=1,FILT_M_S=1,FILT_M_T=1,FILT_M_C=1),SUMIFS(AT_RISK,AGENCY,K288,WIN,"&lt;&gt;P"),
IF(AND(FILT_D&gt;1,FILT_M_B=1,FILT_M_S=1,FILT_M_T=1,FILT_M_C=1),SUMIFS(AT_RISK,AGENCY,K288,WIN,"&lt;&gt;P",BET_DATE,"&gt;="&amp;DATE(OFFSET(AG$31,FILT_YS,0),FILT_MS,FILT_DS),BET_DATE,"&lt;="&amp;DATE(OFFSET(AG$31,FILT_YE,0),FILT_ME,FILT_DE)),
IF(AND(FILT_D=1,FILT_M_B&gt;1,FILT_M_S=1,FILT_M_T=1,FILT_M_C=1),SUMIFS(AT_RISK,AGENCY,K288,WIN,"&lt;&gt;P",BET_TYPE,OFFSET(AD$30,FILT_M_B,0)),
IF(AND(FILT_D=1,FILT_M_B=1,FILT_M_S&gt;1,FILT_M_T=1,FILT_M_C=1),SUMIFS(AT_RISK,AGENCY,K288,WIN,"&lt;&gt;P",SPORT,OFFSET(AC$30,FILT_M_S,0)),
IF(AND(FILT_D=1,FILT_M_B=1,FILT_M_S=1,FILT_M_T&gt;1,FILT_M_C=1),SUMIFS(AT_RISK,AGENCY,K288,WIN,"&lt;&gt;P",CAPPER,OFFSET(AE$30,FILT_M_T,0)),
IF(AND(FILT_D&gt;1,FILT_M_B&gt;1,FILT_M_S=1,FILT_M_T=1,FILT_M_C=1),SUMIFS(AT_RISK,AGENCY,K288,WIN,"&lt;&gt;P",BET_DATE,"&gt;="&amp;DATE(OFFSET(AG$31,FILT_YS,0),FILT_MS,FILT_DS),BET_DATE,"&lt;="&amp;DATE(OFFSET(AG$31,FILT_YE,0),FILT_ME,FILT_DE),BET_TYPE,OFFSET(AD$30,FILT_M_B,0)),
IF(AND(FILT_D&gt;1,FILT_M_B=1,FILT_M_S&gt;1,FILT_M_T=1,FILT_M_C=1),SUMIFS(AT_RISK,AGENCY,K288,WIN,"&lt;&gt;P",BET_DATE,"&gt;="&amp;DATE(OFFSET(AG$31,FILT_YS,0),FILT_MS,FILT_DS),BET_DATE,"&lt;="&amp;DATE(OFFSET(AG$31,FILT_YE,0),FILT_ME,FILT_DE),SPORT,OFFSET(AC$30,FILT_M_S,0)),
IF(AND(FILT_D&gt;1,FILT_M_B=1,FILT_M_S=1,FILT_M_T&gt;1,FILT_M_C=1),SUMIFS(AT_RISK,AGENCY,K288,WIN,"&lt;&gt;P",BET_DATE,"&gt;="&amp;DATE(OFFSET(AG$31,FILT_YS,0),FILT_MS,FILT_DS),BET_DATE,"&lt;="&amp;DATE(OFFSET(AG$31,FILT_YE,0),FILT_ME,FILT_DE),CAPPER,OFFSET(AE$30,FILT_M_T,0)),
IF(AND(FILT_D=1,FILT_M_B&gt;1,FILT_M_S&gt;1,FILT_M_T=1,FILT_M_C=1),SUMIFS(AT_RISK,AGENCY,K288,WIN,"&lt;&gt;P",BET_TYPE,OFFSET(AD$30,FILT_M_B,0),SPORT,OFFSET(AC$30,FILT_M_S,0)),
IF(AND(FILT_D=1,FILT_M_B&gt;1,FILT_M_S=1,FILT_M_T&gt;1,FILT_M_C=1),SUMIFS(AT_RISK,AGENCY,K288,WIN,"&lt;&gt;P",BET_TYPE,OFFSET(AD$30,FILT_M_B,0),CAPPER,OFFSET(AE$30,FILT_M_T,0)),
IF(AND(FILT_D=1,FILT_M_B=1,FILT_M_S&gt;1,FILT_M_T&gt;1,FILT_M_C=1),SUMIFS(AT_RISK,AGENCY,K288,WIN,"&lt;&gt;P",SPORT,OFFSET(AC$30,FILT_M_S,0),CAPPER,OFFSET(AE$30,FILT_M_T,0)),
IF(AND(FILT_D&gt;1,FILT_M_B&gt;1,FILT_M_S&gt;1,FILT_M_T=1,FILT_M_C=1),SUMIFS(AT_RISK,AGENCY,K288,WIN,"&lt;&gt;P",BET_DATE,"&gt;="&amp;DATE(OFFSET(AG$31,FILT_YS,0),FILT_MS,FILT_DS),BET_DATE,"&lt;="&amp;DATE(OFFSET(AG$31,FILT_YE,0),FILT_ME,FILT_DE),BET_TYPE,OFFSET(AD$30,FILT_M_B,0),SPORT,OFFSET(AC$30,FILT_M_S,0)),
IF(AND(FILT_D=1,FILT_M_B&gt;1,FILT_M_S&gt;1,FILT_M_T&gt;1,FILT_M_C=1),SUMIFS(AT_RISK,AGENCY,K288,WIN,"&lt;&gt;P",BET_TYPE,OFFSET(AD$30,FILT_M_B,0),SPORT,OFFSET(AC$30,FILT_M_S,0),CAPPER,OFFSET(AE$30,FILT_M_T,0)),
IF(AND(FILT_D&gt;1,FILT_M_B=1,FILT_M_S&gt;1,FILT_M_T&gt;1,FILT_M_C=1),SUMIFS(AT_RISK,AGENCY,K288,WIN,"&lt;&gt;P",BET_DATE,"&gt;="&amp;DATE(OFFSET(AG$31,FILT_YS,0),FILT_MS,FILT_DS),BET_DATE,"&lt;="&amp;DATE(OFFSET(AG$31,FILT_YE,0),FILT_ME,FILT_DE),SPORT,OFFSET(AC$30,FILT_M_S,0),CAPPER,OFFSET(AE$30,FILT_M_T,0)),
IF(AND(FILT_D&gt;1,FILT_M_B&gt;1,FILT_M_S=1,FILT_M_T&gt;1,FILT_M_C=1),SUMIFS(AT_RISK,AGENCY,K288,WIN,"&lt;&gt;P",BET_DATE,"&gt;="&amp;DATE(OFFSET(AG$31,FILT_YS,0),FILT_MS,FILT_DS),BET_DATE,"&lt;="&amp;DATE(OFFSET(AG$31,FILT_YE,0),FILT_ME,FILT_DE),BET_TYPE,OFFSET(AD$30,FILT_M_B,0),CAPPER,OFFSET(AE$30,FILT_M_T,0)),
IF(AND(FILT_D&gt;1,FILT_M_B&gt;1,FILT_M_S&gt;1,FILT_M_T&gt;1,FILT_M_C=1),SUMIFS(AT_RISK,AGENCY,K288,WIN,"&lt;&gt;P",BET_DATE,"&gt;="&amp;DATE(OFFSET(AG$31,FILT_YS,0),FILT_MS,FILT_DS),BET_DATE,"&lt;="&amp;DATE(OFFSET(AG$31,FILT_YE,0),FILT_ME,FILT_DE),BET_TYPE,OFFSET(AD$30,FILT_M_B,0),SPORT,OFFSET(AC$30,FILT_M_S,0),CAPPER,OFFSET(AE$30,FILT_M_T,0)),
IF(AND(FILT_D=1,FILT_M_B=1,FILT_M_S=1,FILT_M_T=1,FILT_M_C&gt;1),SUMIFS(AT_RISK,AGENCY,K288,WIN,"&lt;&gt;P",CUSTOM,OFFSET(AF$30,FILT_M_C,0)),
IF(AND(FILT_D&gt;1,FILT_M_B=1,FILT_M_S=1,FILT_M_T=1,FILT_M_C&gt;1),SUMIFS(AT_RISK,AGENCY,K288,WIN,"&lt;&gt;P",CUSTOM,OFFSET(AF$30,FILT_M_C,0),BET_DATE,"&gt;="&amp;DATE(OFFSET(AG$31,FILT_YS,0),FILT_MS,FILT_DS),BET_DATE,"&lt;="&amp;DATE(OFFSET(AG$31,FILT_YE,0),FILT_ME,FILT_DE)),
IF(AND(FILT_D=1,FILT_M_B&gt;1,FILT_M_S=1,FILT_M_T=1,FILT_M_C&gt;1),SUMIFS(AT_RISK,AGENCY,K288,WIN,"&lt;&gt;P",CUSTOM,OFFSET(AF$30,FILT_M_C,0),BET_TYPE,OFFSET(AD$30,FILT_M_B,0)),
IF(AND(FILT_D=1,FILT_M_B=1,FILT_M_S&gt;1,FILT_M_T=1,FILT_M_C&gt;1),SUMIFS(AT_RISK,AGENCY,K288,WIN,"&lt;&gt;P",CUSTOM,OFFSET(AF$30,FILT_M_C,0),SPORT,OFFSET(AC$30,FILT_M_S,0)),
IF(AND(FILT_D=1,FILT_M_B=1,FILT_M_S=1,FILT_M_T&gt;1,FILT_M_C&gt;1),SUMIFS(AT_RISK,AGENCY,K288,WIN,"&lt;&gt;P",CUSTOM,OFFSET(AF$30,FILT_M_C,0),CAPPER,OFFSET(AE$30,FILT_M_T,0)),
IF(AND(FILT_D&gt;1,FILT_M_B&gt;1,FILT_M_S=1,FILT_M_T=1,FILT_M_C&gt;1),SUMIFS(AT_RISK,AGENCY,K288,WIN,"&lt;&gt;P",CUSTOM,OFFSET(AF$30,FILT_M_C,0),BET_DATE,"&gt;="&amp;DATE(OFFSET(AG$31,FILT_YS,0),FILT_MS,FILT_DS),BET_DATE,"&lt;="&amp;DATE(OFFSET(AG$31,FILT_YE,0),FILT_ME,FILT_DE),BET_TYPE,OFFSET(AD$30,FILT_M_B,0)),
IF(AND(FILT_D&gt;1,FILT_M_B=1,FILT_M_S&gt;1,FILT_M_T=1,FILT_M_C&gt;1),SUMIFS(AT_RISK,AGENCY,K288,WIN,"&lt;&gt;P",CUSTOM,OFFSET(AF$30,FILT_M_C,0),BET_DATE,"&gt;="&amp;DATE(OFFSET(AG$31,FILT_YS,0),FILT_MS,FILT_DS),BET_DATE,"&lt;="&amp;DATE(OFFSET(AG$31,FILT_YE,0),FILT_ME,FILT_DE),SPORT,OFFSET(AC$30,FILT_M_S,0)),
IF(AND(FILT_D&gt;1,FILT_M_B=1,FILT_M_S=1,FILT_M_T&gt;1,FILT_M_C&gt;1),SUMIFS(AT_RISK,AGENCY,K288,WIN,"&lt;&gt;P",CUSTOM,OFFSET(AF$30,FILT_M_C,0),BET_DATE,"&gt;="&amp;DATE(OFFSET(AG$31,FILT_YS,0),FILT_MS,FILT_DS),BET_DATE,"&lt;="&amp;DATE(OFFSET(AG$31,FILT_YE,0),FILT_ME,FILT_DE),CAPPER,OFFSET(AE$30,FILT_M_T,0)),
IF(AND(FILT_D=1,FILT_M_B&gt;1,FILT_M_S&gt;1,FILT_M_T=1,FILT_M_C&gt;1),SUMIFS(AT_RISK,AGENCY,K288,WIN,"&lt;&gt;P",CUSTOM,OFFSET(AF$30,FILT_M_C,0),BET_TYPE,OFFSET(AD$30,FILT_M_B,0),SPORT,OFFSET(AC$30,FILT_M_S,0)),
IF(AND(FILT_D=1,FILT_M_B&gt;1,FILT_M_S=1,FILT_M_T&gt;1,FILT_M_C&gt;1),SUMIFS(AT_RISK,AGENCY,K288,WIN,"&lt;&gt;P",CUSTOM,OFFSET(AF$30,FILT_M_C,0),BET_TYPE,OFFSET(AD$30,FILT_M_B,0),CAPPER,OFFSET(AE$30,FILT_M_T,0)),
IF(AND(FILT_D=1,FILT_M_B=1,FILT_M_S&gt;1,FILT_M_T&gt;1,FILT_M_C&gt;1),SUMIFS(AT_RISK,AGENCY,K288,WIN,"&lt;&gt;P",CUSTOM,OFFSET(AF$30,FILT_M_C,0),SPORT,OFFSET(AC$30,FILT_M_S,0),CAPPER,OFFSET(AE$30,FILT_M_T,0)),
IF(AND(FILT_D&gt;1,FILT_M_B&gt;1,FILT_M_S&gt;1,FILT_M_T=1,FILT_M_C&gt;1),SUMIFS(AT_RISK,AGENCY,K288,WIN,"&lt;&gt;P",CUSTOM,OFFSET(AF$30,FILT_M_C,0),BET_DATE,"&gt;="&amp;DATE(OFFSET(AG$31,FILT_YS,0),FILT_MS,FILT_DS),BET_DATE,"&lt;="&amp;DATE(OFFSET(AG$31,FILT_YE,0),FILT_ME,FILT_DE),BET_TYPE,OFFSET(AD$30,FILT_M_B,0),SPORT,OFFSET(AC$30,FILT_M_S,0)),
IF(AND(FILT_D=1,FILT_M_B&gt;1,FILT_M_S&gt;1,FILT_M_T&gt;1,FILT_M_C&gt;1),SUMIFS(AT_RISK,AGENCY,K288,WIN,"&lt;&gt;P",CUSTOM,OFFSET(AF$30,FILT_M_C,0),BET_TYPE,OFFSET(AD$30,FILT_M_B,0),SPORT,OFFSET(AC$30,FILT_M_S,0),CAPPER,OFFSET(AE$30,FILT_M_T,0)),
IF(AND(FILT_D&gt;1,FILT_M_B=1,FILT_M_S&gt;1,FILT_M_T&gt;1,FILT_M_C&gt;1),SUMIFS(AT_RISK,AGENCY,K288,WIN,"&lt;&gt;P",CUSTOM,OFFSET(AF$30,FILT_M_C,0),BET_DATE,"&gt;="&amp;DATE(OFFSET(AG$31,FILT_YS,0),FILT_MS,FILT_DS),BET_DATE,"&lt;="&amp;DATE(OFFSET(AG$31,FILT_YE,0),FILT_ME,FILT_DE),SPORT,OFFSET(AC$30,FILT_M_S,0),CAPPER,OFFSET(AE$30,FILT_M_T,0)),
IF(AND(FILT_D&gt;1,FILT_M_B&gt;1,FILT_M_S=1,FILT_M_T&gt;1,FILT_M_C&gt;1),SUMIFS(AT_RISK,AGENCY,K288,WIN,"&lt;&gt;P",CUSTOM,OFFSET(AF$30,FILT_M_C,0),BET_DATE,"&gt;="&amp;DATE(OFFSET(AG$31,FILT_YS,0),FILT_MS,FILT_DS),BET_DATE,"&lt;="&amp;DATE(OFFSET(AG$31,FILT_YE,0),FILT_ME,FILT_DE),BET_TYPE,OFFSET(AD$30,FILT_M_B,0),CAPPER,OFFSET(AE$30,FILT_M_T,0)),
IF(AND(FILT_D&gt;1,FILT_M_B&gt;1,FILT_M_S&gt;1,FILT_M_T&gt;1,FILT_M_C&gt;1),SUMIFS(AT_RISK,AGENCY,K288,WIN,"&lt;&gt;P",CUSTOM,OFFSET(AF$30,FILT_M_C,0),BET_DATE,"&gt;="&amp;DATE(OFFSET(AG$31,FILT_YS,0),FILT_MS,FILT_DS),BET_DATE,"&lt;="&amp;DATE(OFFSET(AG$31,FILT_YE,0),FILT_ME,FILT_DE),BET_TYPE,OFFSET(AD$30,FILT_M_B,0),SPORT,OFFSET(AC$30,FILT_M_S,0),CAPPER,OFFSET(AE$30,FILT_M_T,0)),
"")))))))))))))))))))))))))))))))),
"")</f>
        <v/>
      </c>
      <c r="N288" s="244" t="str">
        <f t="shared" ref="N288:N331" ca="1" si="68">IF(K288&lt;&gt;"",
IF(AND(FILT_D=1,FILT_M_B=1,FILT_M_S=1,FILT_M_T=1,FILT_M_C=1),SUMIFS(PROFIT,AGENCY,K288,WIN,"&lt;&gt;P"),
IF(AND(FILT_D&gt;1,FILT_M_B=1,FILT_M_S=1,FILT_M_T=1,FILT_M_C=1),SUMIFS(PROFIT,AGENCY,K288,WIN,"&lt;&gt;P",BET_DATE,"&gt;="&amp;DATE(OFFSET(AG$31,FILT_YS,0),FILT_MS,FILT_DS),BET_DATE,"&lt;="&amp;DATE(OFFSET(AG$31,FILT_YE,0),FILT_ME,FILT_DE)),
IF(AND(FILT_D=1,FILT_M_B&gt;1,FILT_M_S=1,FILT_M_T=1,FILT_M_C=1),SUMIFS(PROFIT,AGENCY,K288,WIN,"&lt;&gt;P",BET_TYPE,OFFSET(AD$30,FILT_M_B,0)),
IF(AND(FILT_D=1,FILT_M_B=1,FILT_M_S&gt;1,FILT_M_T=1,FILT_M_C=1),SUMIFS(PROFIT,AGENCY,K288,WIN,"&lt;&gt;P",SPORT,OFFSET(AC$30,FILT_M_S,0)),
IF(AND(FILT_D=1,FILT_M_B=1,FILT_M_S=1,FILT_M_T&gt;1,FILT_M_C=1),SUMIFS(PROFIT,AGENCY,K288,WIN,"&lt;&gt;P",CAPPER,OFFSET(AE$30,FILT_M_T,0)),
IF(AND(FILT_D&gt;1,FILT_M_B&gt;1,FILT_M_S=1,FILT_M_T=1,FILT_M_C=1),SUMIFS(PROFIT,AGENCY,K288,WIN,"&lt;&gt;P",BET_DATE,"&gt;="&amp;DATE(OFFSET(AG$31,FILT_YS,0),FILT_MS,FILT_DS),BET_DATE,"&lt;="&amp;DATE(OFFSET(AG$31,FILT_YE,0),FILT_ME,FILT_DE),BET_TYPE,OFFSET(AD$30,FILT_M_B,0)),
IF(AND(FILT_D&gt;1,FILT_M_B=1,FILT_M_S&gt;1,FILT_M_T=1,FILT_M_C=1),SUMIFS(PROFIT,AGENCY,K288,WIN,"&lt;&gt;P",BET_DATE,"&gt;="&amp;DATE(OFFSET(AG$31,FILT_YS,0),FILT_MS,FILT_DS),BET_DATE,"&lt;="&amp;DATE(OFFSET(AG$31,FILT_YE,0),FILT_ME,FILT_DE),SPORT,OFFSET(AC$30,FILT_M_S,0)),
IF(AND(FILT_D&gt;1,FILT_M_B=1,FILT_M_S=1,FILT_M_T&gt;1,FILT_M_C=1),SUMIFS(PROFIT,AGENCY,K288,WIN,"&lt;&gt;P",BET_DATE,"&gt;="&amp;DATE(OFFSET(AG$31,FILT_YS,0),FILT_MS,FILT_DS),BET_DATE,"&lt;="&amp;DATE(OFFSET(AG$31,FILT_YE,0),FILT_ME,FILT_DE),CAPPER,OFFSET(AE$30,FILT_M_T,0)),
IF(AND(FILT_D=1,FILT_M_B&gt;1,FILT_M_S&gt;1,FILT_M_T=1,FILT_M_C=1),SUMIFS(PROFIT,AGENCY,K288,WIN,"&lt;&gt;P",BET_TYPE,OFFSET(AD$30,FILT_M_B,0),SPORT,OFFSET(AC$30,FILT_M_S,0)),
IF(AND(FILT_D=1,FILT_M_B&gt;1,FILT_M_S=1,FILT_M_T&gt;1,FILT_M_C=1),SUMIFS(PROFIT,AGENCY,K288,WIN,"&lt;&gt;P",BET_TYPE,OFFSET(AD$30,FILT_M_B,0),CAPPER,OFFSET(AE$30,FILT_M_T,0)),
IF(AND(FILT_D=1,FILT_M_B=1,FILT_M_S&gt;1,FILT_M_T&gt;1,FILT_M_C=1),SUMIFS(PROFIT,AGENCY,K288,WIN,"&lt;&gt;P",SPORT,OFFSET(AC$30,FILT_M_S,0),CAPPER,OFFSET(AE$30,FILT_M_T,0)),
IF(AND(FILT_D&gt;1,FILT_M_B&gt;1,FILT_M_S&gt;1,FILT_M_T=1,FILT_M_C=1),SUMIFS(PROFIT,AGENCY,K288,WIN,"&lt;&gt;P",BET_DATE,"&gt;="&amp;DATE(OFFSET(AG$31,FILT_YS,0),FILT_MS,FILT_DS),BET_DATE,"&lt;="&amp;DATE(OFFSET(AG$31,FILT_YE,0),FILT_ME,FILT_DE),BET_TYPE,OFFSET(AD$30,FILT_M_B,0),SPORT,OFFSET(AC$30,FILT_M_S,0)),
IF(AND(FILT_D=1,FILT_M_B&gt;1,FILT_M_S&gt;1,FILT_M_T&gt;1,FILT_M_C=1),SUMIFS(PROFIT,AGENCY,K288,WIN,"&lt;&gt;P",BET_TYPE,OFFSET(AD$30,FILT_M_B,0),SPORT,OFFSET(AC$30,FILT_M_S,0),CAPPER,OFFSET(AE$30,FILT_M_T,0)),
IF(AND(FILT_D&gt;1,FILT_M_B=1,FILT_M_S&gt;1,FILT_M_T&gt;1,FILT_M_C=1),SUMIFS(PROFIT,AGENCY,K288,WIN,"&lt;&gt;P",BET_DATE,"&gt;="&amp;DATE(OFFSET(AG$31,FILT_YS,0),FILT_MS,FILT_DS),BET_DATE,"&lt;="&amp;DATE(OFFSET(AG$31,FILT_YE,0),FILT_ME,FILT_DE),SPORT,OFFSET(AC$30,FILT_M_S,0),CAPPER,OFFSET(AE$30,FILT_M_T,0)),
IF(AND(FILT_D&gt;1,FILT_M_B&gt;1,FILT_M_S=1,FILT_M_T&gt;1,FILT_M_C=1),SUMIFS(PROFIT,AGENCY,K288,WIN,"&lt;&gt;P",BET_DATE,"&gt;="&amp;DATE(OFFSET(AG$31,FILT_YS,0),FILT_MS,FILT_DS),BET_DATE,"&lt;="&amp;DATE(OFFSET(AG$31,FILT_YE,0),FILT_ME,FILT_DE),BET_TYPE,OFFSET(AD$30,FILT_M_B,0),CAPPER,OFFSET(AE$30,FILT_M_T,0)),
IF(AND(FILT_D&gt;1,FILT_M_B&gt;1,FILT_M_S&gt;1,FILT_M_T&gt;1,FILT_M_C=1),SUMIFS(PROFIT,AGENCY,K288,WIN,"&lt;&gt;P",BET_DATE,"&gt;="&amp;DATE(OFFSET(AG$31,FILT_YS,0),FILT_MS,FILT_DS),BET_DATE,"&lt;="&amp;DATE(OFFSET(AG$31,FILT_YE,0),FILT_ME,FILT_DE),BET_TYPE,OFFSET(AD$30,FILT_M_B,0),SPORT,OFFSET(AC$30,FILT_M_S,0),CAPPER,OFFSET(AE$30,FILT_M_T,0)),
IF(AND(FILT_D=1,FILT_M_B=1,FILT_M_S=1,FILT_M_T=1,FILT_M_C&gt;1),SUMIFS(PROFIT,AGENCY,K288,WIN,"&lt;&gt;P",CUSTOM,OFFSET(AF$30,FILT_M_C,0)),
IF(AND(FILT_D&gt;1,FILT_M_B=1,FILT_M_S=1,FILT_M_T=1,FILT_M_C&gt;1),SUMIFS(PROFIT,AGENCY,K288,WIN,"&lt;&gt;P",CUSTOM,OFFSET(AF$30,FILT_M_C,0),BET_DATE,"&gt;="&amp;DATE(OFFSET(AG$31,FILT_YS,0),FILT_MS,FILT_DS),BET_DATE,"&lt;="&amp;DATE(OFFSET(AG$31,FILT_YE,0),FILT_ME,FILT_DE)),
IF(AND(FILT_D=1,FILT_M_B&gt;1,FILT_M_S=1,FILT_M_T=1,FILT_M_C&gt;1),SUMIFS(PROFIT,AGENCY,K288,WIN,"&lt;&gt;P",CUSTOM,OFFSET(AF$30,FILT_M_C,0),BET_TYPE,OFFSET(AD$30,FILT_M_B,0)),
IF(AND(FILT_D=1,FILT_M_B=1,FILT_M_S&gt;1,FILT_M_T=1,FILT_M_C&gt;1),SUMIFS(PROFIT,AGENCY,K288,WIN,"&lt;&gt;P",CUSTOM,OFFSET(AF$30,FILT_M_C,0),SPORT,OFFSET(AC$30,FILT_M_S,0)),
IF(AND(FILT_D=1,FILT_M_B=1,FILT_M_S=1,FILT_M_T&gt;1,FILT_M_C&gt;1),SUMIFS(PROFIT,AGENCY,K288,WIN,"&lt;&gt;P",CUSTOM,OFFSET(AF$30,FILT_M_C,0),CAPPER,OFFSET(AE$30,FILT_M_T,0)),
IF(AND(FILT_D&gt;1,FILT_M_B&gt;1,FILT_M_S=1,FILT_M_T=1,FILT_M_C&gt;1),SUMIFS(PROFIT,AGENCY,K288,WIN,"&lt;&gt;P",CUSTOM,OFFSET(AF$30,FILT_M_C,0),BET_DATE,"&gt;="&amp;DATE(OFFSET(AG$31,FILT_YS,0),FILT_MS,FILT_DS),BET_DATE,"&lt;="&amp;DATE(OFFSET(AG$31,FILT_YE,0),FILT_ME,FILT_DE),BET_TYPE,OFFSET(AD$30,FILT_M_B,0)),
IF(AND(FILT_D&gt;1,FILT_M_B=1,FILT_M_S&gt;1,FILT_M_T=1,FILT_M_C&gt;1),SUMIFS(PROFIT,AGENCY,K288,WIN,"&lt;&gt;P",CUSTOM,OFFSET(AF$30,FILT_M_C,0),BET_DATE,"&gt;="&amp;DATE(OFFSET(AG$31,FILT_YS,0),FILT_MS,FILT_DS),BET_DATE,"&lt;="&amp;DATE(OFFSET(AG$31,FILT_YE,0),FILT_ME,FILT_DE),SPORT,OFFSET(AC$30,FILT_M_S,0)),
IF(AND(FILT_D&gt;1,FILT_M_B=1,FILT_M_S=1,FILT_M_T&gt;1,FILT_M_C&gt;1),SUMIFS(PROFIT,AGENCY,K288,WIN,"&lt;&gt;P",CUSTOM,OFFSET(AF$30,FILT_M_C,0),BET_DATE,"&gt;="&amp;DATE(OFFSET(AG$31,FILT_YS,0),FILT_MS,FILT_DS),BET_DATE,"&lt;="&amp;DATE(OFFSET(AG$31,FILT_YE,0),FILT_ME,FILT_DE),CAPPER,OFFSET(AE$30,FILT_M_T,0)),
IF(AND(FILT_D=1,FILT_M_B&gt;1,FILT_M_S&gt;1,FILT_M_T=1,FILT_M_C&gt;1),SUMIFS(PROFIT,AGENCY,K288,WIN,"&lt;&gt;P",CUSTOM,OFFSET(AF$30,FILT_M_C,0),BET_TYPE,OFFSET(AD$30,FILT_M_B,0),SPORT,OFFSET(AC$30,FILT_M_S,0)),
IF(AND(FILT_D=1,FILT_M_B&gt;1,FILT_M_S=1,FILT_M_T&gt;1,FILT_M_C&gt;1),SUMIFS(PROFIT,AGENCY,K288,WIN,"&lt;&gt;P",CUSTOM,OFFSET(AF$30,FILT_M_C,0),BET_TYPE,OFFSET(AD$30,FILT_M_B,0),CAPPER,OFFSET(AE$30,FILT_M_T,0)),
IF(AND(FILT_D=1,FILT_M_B=1,FILT_M_S&gt;1,FILT_M_T&gt;1,FILT_M_C&gt;1),SUMIFS(PROFIT,AGENCY,K288,WIN,"&lt;&gt;P",CUSTOM,OFFSET(AF$30,FILT_M_C,0),SPORT,OFFSET(AC$30,FILT_M_S,0),CAPPER,OFFSET(AE$30,FILT_M_T,0)),
IF(AND(FILT_D&gt;1,FILT_M_B&gt;1,FILT_M_S&gt;1,FILT_M_T=1,FILT_M_C&gt;1),SUMIFS(PROFIT,AGENCY,K288,WIN,"&lt;&gt;P",CUSTOM,OFFSET(AF$30,FILT_M_C,0),BET_DATE,"&gt;="&amp;DATE(OFFSET(AG$31,FILT_YS,0),FILT_MS,FILT_DS),BET_DATE,"&lt;="&amp;DATE(OFFSET(AG$31,FILT_YE,0),FILT_ME,FILT_DE),BET_TYPE,OFFSET(AD$30,FILT_M_B,0),SPORT,OFFSET(AC$30,FILT_M_S,0)),
IF(AND(FILT_D=1,FILT_M_B&gt;1,FILT_M_S&gt;1,FILT_M_T&gt;1,FILT_M_C&gt;1),SUMIFS(PROFIT,AGENCY,K288,WIN,"&lt;&gt;P",CUSTOM,OFFSET(AF$30,FILT_M_C,0),BET_TYPE,OFFSET(AD$30,FILT_M_B,0),SPORT,OFFSET(AC$30,FILT_M_S,0),CAPPER,OFFSET(AE$30,FILT_M_T,0)),
IF(AND(FILT_D&gt;1,FILT_M_B=1,FILT_M_S&gt;1,FILT_M_T&gt;1,FILT_M_C&gt;1),SUMIFS(PROFIT,AGENCY,K288,WIN,"&lt;&gt;P",CUSTOM,OFFSET(AF$30,FILT_M_C,0),BET_DATE,"&gt;="&amp;DATE(OFFSET(AG$31,FILT_YS,0),FILT_MS,FILT_DS),BET_DATE,"&lt;="&amp;DATE(OFFSET(AG$31,FILT_YE,0),FILT_ME,FILT_DE),SPORT,OFFSET(AC$30,FILT_M_S,0),CAPPER,OFFSET(AE$30,FILT_M_T,0)),
IF(AND(FILT_D&gt;1,FILT_M_B&gt;1,FILT_M_S=1,FILT_M_T&gt;1,FILT_M_C&gt;1),SUMIFS(PROFIT,AGENCY,K288,WIN,"&lt;&gt;P",CUSTOM,OFFSET(AF$30,FILT_M_C,0),BET_DATE,"&gt;="&amp;DATE(OFFSET(AG$31,FILT_YS,0),FILT_MS,FILT_DS),BET_DATE,"&lt;="&amp;DATE(OFFSET(AG$31,FILT_YE,0),FILT_ME,FILT_DE),BET_TYPE,OFFSET(AD$30,FILT_M_B,0),CAPPER,OFFSET(AE$30,FILT_M_T,0)),
IF(AND(FILT_D&gt;1,FILT_M_B&gt;1,FILT_M_S&gt;1,FILT_M_T&gt;1,FILT_M_C&gt;1),SUMIFS(PROFIT,AGENCY,K288,WIN,"&lt;&gt;P",CUSTOM,OFFSET(AF$30,FILT_M_C,0),BET_DATE,"&gt;="&amp;DATE(OFFSET(AG$31,FILT_YS,0),FILT_MS,FILT_DS),BET_DATE,"&lt;="&amp;DATE(OFFSET(AG$31,FILT_YE,0),FILT_ME,FILT_DE),BET_TYPE,OFFSET(AD$30,FILT_M_B,0),SPORT,OFFSET(AC$30,FILT_M_S,0),CAPPER,OFFSET(AE$30,FILT_M_T,0)),
"")))))))))))))))))))))))))))))))),
"")</f>
        <v/>
      </c>
      <c r="O288" s="143" t="str">
        <f t="shared" ref="O288:O331" ca="1" si="69">IF(AND(M288&lt;&gt;"",M288&gt;0),N288/M288,"")</f>
        <v/>
      </c>
      <c r="P288" s="243" t="str">
        <f t="shared" ref="P288:P331" ca="1" si="70">IF(K288&lt;&gt;"",
IF(FILT_D&gt;1,N288+SUMIFS(CREDIT_AMOUNT,CREDIT_AGENCY,K288,CREDIT_DATE,"&gt;="&amp;DATE(OFFSET(AG$31,FILT_YS,0),FILT_MS,FILT_DS),CREDIT_DATE,"&lt;="&amp;DATE(OFFSET(AG$31,FILT_YE,0),FILT_ME,FILT_DE)),N288+SUMIFS(CREDIT_AMOUNT,CREDIT_AGENCY,K288)
),"")</f>
        <v/>
      </c>
      <c r="Q288" s="144" t="str">
        <f t="shared" ref="Q288:Q331" ca="1" si="71">IF(K288&lt;&gt;"",
IF(AND(FILT_D=1,FILT_M_B=1,FILT_M_S=1,FILT_M_T=1,FILT_M_C=1),COUNTIFS(AGENCY,K288,WIN,"Y"),
IF(AND(FILT_D&gt;1,FILT_M_B=1,FILT_M_S=1,FILT_M_T=1,FILT_M_C=1),COUNTIFS(AGENCY,K288,WIN,"Y",BET_DATE,"&gt;="&amp;DATE(OFFSET(AG$31,FILT_YS,0),FILT_MS,FILT_DS),BET_DATE,"&lt;="&amp;DATE(OFFSET(AG$31,FILT_YE,0),FILT_ME,FILT_DE)),
IF(AND(FILT_D=1,FILT_M_B&gt;1,FILT_M_S=1,FILT_M_T=1,FILT_M_C=1),COUNTIFS(AGENCY,K288,WIN,"Y",BET_TYPE,OFFSET(AD$30,FILT_M_B,0)),
IF(AND(FILT_D=1,FILT_M_B=1,FILT_M_S&gt;1,FILT_M_T=1,FILT_M_C=1),COUNTIFS(AGENCY,K288,WIN,"Y",SPORT,OFFSET(AC$30,FILT_M_S,0)),
IF(AND(FILT_D=1,FILT_M_B=1,FILT_M_S=1,FILT_M_T&gt;1,FILT_M_C=1),COUNTIFS(AGENCY,K288,WIN,"Y",CAPPER,OFFSET(AE$30,FILT_M_T,0)),
IF(AND(FILT_D&gt;1,FILT_M_B&gt;1,FILT_M_S=1,FILT_M_T=1,FILT_M_C=1),COUNTIFS(AGENCY,K288,WIN,"Y",BET_DATE,"&gt;="&amp;DATE(OFFSET(AG$31,FILT_YS,0),FILT_MS,FILT_DS),BET_DATE,"&lt;="&amp;DATE(OFFSET(AG$31,FILT_YE,0),FILT_ME,FILT_DE),BET_TYPE,OFFSET(AD$30,FILT_M_B,0)),
IF(AND(FILT_D&gt;1,FILT_M_B=1,FILT_M_S&gt;1,FILT_M_T=1,FILT_M_C=1),COUNTIFS(AGENCY,K288,WIN,"Y",BET_DATE,"&gt;="&amp;DATE(OFFSET(AG$31,FILT_YS,0),FILT_MS,FILT_DS),BET_DATE,"&lt;="&amp;DATE(OFFSET(AG$31,FILT_YE,0),FILT_ME,FILT_DE),SPORT,OFFSET(AC$30,FILT_M_S,0)),
IF(AND(FILT_D&gt;1,FILT_M_B=1,FILT_M_S=1,FILT_M_T&gt;1,FILT_M_C=1),COUNTIFS(AGENCY,K288,WIN,"Y",BET_DATE,"&gt;="&amp;DATE(OFFSET(AG$31,FILT_YS,0),FILT_MS,FILT_DS),BET_DATE,"&lt;="&amp;DATE(OFFSET(AG$31,FILT_YE,0),FILT_ME,FILT_DE),CAPPER,OFFSET(AE$30,FILT_M_T,0)),
IF(AND(FILT_D=1,FILT_M_B&gt;1,FILT_M_S&gt;1,FILT_M_T=1,FILT_M_C=1),COUNTIFS(AGENCY,K288,WIN,"Y",BET_TYPE,OFFSET(AD$30,FILT_M_B,0),SPORT,OFFSET(AC$30,FILT_M_S,0)),
IF(AND(FILT_D=1,FILT_M_B&gt;1,FILT_M_S=1,FILT_M_T&gt;1,FILT_M_C=1),COUNTIFS(AGENCY,K288,WIN,"Y",BET_TYPE,OFFSET(AD$30,FILT_M_B,0),CAPPER,OFFSET(AE$30,FILT_M_T,0)),
IF(AND(FILT_D=1,FILT_M_B=1,FILT_M_S&gt;1,FILT_M_T&gt;1,FILT_M_C=1),COUNTIFS(AGENCY,K288,WIN,"Y",SPORT,OFFSET(AC$30,FILT_M_S,0),CAPPER,OFFSET(AE$30,FILT_M_T,0)),
IF(AND(FILT_D&gt;1,FILT_M_B&gt;1,FILT_M_S&gt;1,FILT_M_T=1,FILT_M_C=1),COUNTIFS(AGENCY,K288,WIN,"Y",BET_DATE,"&gt;="&amp;DATE(OFFSET(AG$31,FILT_YS,0),FILT_MS,FILT_DS),BET_DATE,"&lt;="&amp;DATE(OFFSET(AG$31,FILT_YE,0),FILT_ME,FILT_DE),BET_TYPE,OFFSET(AD$30,FILT_M_B,0),SPORT,OFFSET(AC$30,FILT_M_S,0)),
IF(AND(FILT_D=1,FILT_M_B&gt;1,FILT_M_S&gt;1,FILT_M_T&gt;1,FILT_M_C=1),COUNTIFS(AGENCY,K288,WIN,"Y",BET_TYPE,OFFSET(AD$30,FILT_M_B,0),SPORT,OFFSET(AC$30,FILT_M_S,0),CAPPER,OFFSET(AE$30,FILT_M_T,0)),
IF(AND(FILT_D&gt;1,FILT_M_B=1,FILT_M_S&gt;1,FILT_M_T&gt;1,FILT_M_C=1),COUNTIFS(AGENCY,K288,WIN,"Y",BET_DATE,"&gt;="&amp;DATE(OFFSET(AG$31,FILT_YS,0),FILT_MS,FILT_DS),BET_DATE,"&lt;="&amp;DATE(OFFSET(AG$31,FILT_YE,0),FILT_ME,FILT_DE),SPORT,OFFSET(AC$30,FILT_M_S,0),CAPPER,OFFSET(AE$30,FILT_M_T,0)),
IF(AND(FILT_D&gt;1,FILT_M_B&gt;1,FILT_M_S=1,FILT_M_T&gt;1,FILT_M_C=1),COUNTIFS(AGENCY,K288,WIN,"Y",BET_DATE,"&gt;="&amp;DATE(OFFSET(AG$31,FILT_YS,0),FILT_MS,FILT_DS),BET_DATE,"&lt;="&amp;DATE(OFFSET(AG$31,FILT_YE,0),FILT_ME,FILT_DE),BET_TYPE,OFFSET(AD$30,FILT_M_B,0),CAPPER,OFFSET(AE$30,FILT_M_T,0)),
IF(AND(FILT_D&gt;1,FILT_M_B&gt;1,FILT_M_S&gt;1,FILT_M_T&gt;1,FILT_M_C=1),COUNTIFS(AGENCY,K288,WIN,"Y",BET_DATE,"&gt;="&amp;DATE(OFFSET(AG$31,FILT_YS,0),FILT_MS,FILT_DS),BET_DATE,"&lt;="&amp;DATE(OFFSET(AG$31,FILT_YE,0),FILT_ME,FILT_DE),BET_TYPE,OFFSET(AD$30,FILT_M_B,0),SPORT,OFFSET(AC$30,FILT_M_S,0),CAPPER,OFFSET(AE$30,FILT_M_T,0)),
IF(AND(FILT_D=1,FILT_M_B=1,FILT_M_S=1,FILT_M_T=1,FILT_M_C&gt;1),COUNTIFS(AGENCY,K288,WIN,"Y",CUSTOM,OFFSET(AF$30,FILT_M_C,0)),
IF(AND(FILT_D&gt;1,FILT_M_B=1,FILT_M_S=1,FILT_M_T=1,FILT_M_C&gt;1),COUNTIFS(AGENCY,K288,WIN,"Y",CUSTOM,OFFSET(AF$30,FILT_M_C,0),BET_DATE,"&gt;="&amp;DATE(OFFSET(AG$31,FILT_YS,0),FILT_MS,FILT_DS),BET_DATE,"&lt;="&amp;DATE(OFFSET(AG$31,FILT_YE,0),FILT_ME,FILT_DE)),
IF(AND(FILT_D=1,FILT_M_B&gt;1,FILT_M_S=1,FILT_M_T=1,FILT_M_C&gt;1),COUNTIFS(AGENCY,K288,WIN,"Y",CUSTOM,OFFSET(AF$30,FILT_M_C,0),BET_TYPE,OFFSET(AD$30,FILT_M_B,0)),
IF(AND(FILT_D=1,FILT_M_B=1,FILT_M_S&gt;1,FILT_M_T=1,FILT_M_C&gt;1),COUNTIFS(AGENCY,K288,WIN,"Y",CUSTOM,OFFSET(AF$30,FILT_M_C,0),SPORT,OFFSET(AC$30,FILT_M_S,0)),
IF(AND(FILT_D=1,FILT_M_B=1,FILT_M_S=1,FILT_M_T&gt;1,FILT_M_C&gt;1),COUNTIFS(AGENCY,K288,WIN,"Y",CUSTOM,OFFSET(AF$30,FILT_M_C,0),CAPPER,OFFSET(AE$30,FILT_M_T,0)),
IF(AND(FILT_D&gt;1,FILT_M_B&gt;1,FILT_M_S=1,FILT_M_T=1,FILT_M_C&gt;1),COUNTIFS(AGENCY,K288,WIN,"Y",CUSTOM,OFFSET(AF$30,FILT_M_C,0),BET_DATE,"&gt;="&amp;DATE(OFFSET(AG$31,FILT_YS,0),FILT_MS,FILT_DS),BET_DATE,"&lt;="&amp;DATE(OFFSET(AG$31,FILT_YE,0),FILT_ME,FILT_DE),BET_TYPE,OFFSET(AD$30,FILT_M_B,0)),
IF(AND(FILT_D&gt;1,FILT_M_B=1,FILT_M_S&gt;1,FILT_M_T=1,FILT_M_C&gt;1),COUNTIFS(AGENCY,K288,WIN,"Y",CUSTOM,OFFSET(AF$30,FILT_M_C,0),BET_DATE,"&gt;="&amp;DATE(OFFSET(AG$31,FILT_YS,0),FILT_MS,FILT_DS),BET_DATE,"&lt;="&amp;DATE(OFFSET(AG$31,FILT_YE,0),FILT_ME,FILT_DE),SPORT,OFFSET(AC$30,FILT_M_S,0)),
IF(AND(FILT_D&gt;1,FILT_M_B=1,FILT_M_S=1,FILT_M_T&gt;1,FILT_M_C&gt;1),COUNTIFS(AGENCY,K288,WIN,"Y",CUSTOM,OFFSET(AF$30,FILT_M_C,0),BET_DATE,"&gt;="&amp;DATE(OFFSET(AG$31,FILT_YS,0),FILT_MS,FILT_DS),BET_DATE,"&lt;="&amp;DATE(OFFSET(AG$31,FILT_YE,0),FILT_ME,FILT_DE),CAPPER,OFFSET(AE$30,FILT_M_T,0)),
IF(AND(FILT_D=1,FILT_M_B&gt;1,FILT_M_S&gt;1,FILT_M_T=1,FILT_M_C&gt;1),COUNTIFS(AGENCY,K288,WIN,"Y",CUSTOM,OFFSET(AF$30,FILT_M_C,0),BET_TYPE,OFFSET(AD$30,FILT_M_B,0),SPORT,OFFSET(AC$30,FILT_M_S,0)),
IF(AND(FILT_D=1,FILT_M_B&gt;1,FILT_M_S=1,FILT_M_T&gt;1,FILT_M_C&gt;1),COUNTIFS(AGENCY,K288,WIN,"Y",CUSTOM,OFFSET(AF$30,FILT_M_C,0),BET_TYPE,OFFSET(AD$30,FILT_M_B,0),CAPPER,OFFSET(AE$30,FILT_M_T,0)),
IF(AND(FILT_D=1,FILT_M_B=1,FILT_M_S&gt;1,FILT_M_T&gt;1,FILT_M_C&gt;1),COUNTIFS(AGENCY,K288,WIN,"Y",CUSTOM,OFFSET(AF$30,FILT_M_C,0),SPORT,OFFSET(AC$30,FILT_M_S,0),CAPPER,OFFSET(AE$30,FILT_M_T,0)),
IF(AND(FILT_D&gt;1,FILT_M_B&gt;1,FILT_M_S&gt;1,FILT_M_T=1,FILT_M_C&gt;1),COUNTIFS(AGENCY,K288,WIN,"Y",CUSTOM,OFFSET(AF$30,FILT_M_C,0),BET_DATE,"&gt;="&amp;DATE(OFFSET(AG$31,FILT_YS,0),FILT_MS,FILT_DS),BET_DATE,"&lt;="&amp;DATE(OFFSET(AG$31,FILT_YE,0),FILT_ME,FILT_DE),BET_TYPE,OFFSET(AD$30,FILT_M_B,0),SPORT,OFFSET(AC$30,FILT_M_S,0)),
IF(AND(FILT_D=1,FILT_M_B&gt;1,FILT_M_S&gt;1,FILT_M_T&gt;1,FILT_M_C&gt;1),COUNTIFS(AGENCY,K288,WIN,"Y",CUSTOM,OFFSET(AF$30,FILT_M_C,0),BET_TYPE,OFFSET(AD$30,FILT_M_B,0),SPORT,OFFSET(AC$30,FILT_M_S,0),CAPPER,OFFSET(AE$30,FILT_M_T,0)),
IF(AND(FILT_D&gt;1,FILT_M_B=1,FILT_M_S&gt;1,FILT_M_T&gt;1,FILT_M_C&gt;1),COUNTIFS(AGENCY,K288,WIN,"Y",CUSTOM,OFFSET(AF$30,FILT_M_C,0),BET_DATE,"&gt;="&amp;DATE(OFFSET(AG$31,FILT_YS,0),FILT_MS,FILT_DS),BET_DATE,"&lt;="&amp;DATE(OFFSET(AG$31,FILT_YE,0),FILT_ME,FILT_DE),SPORT,OFFSET(AC$30,FILT_M_S,0),CAPPER,OFFSET(AE$30,FILT_M_T,0)),
IF(AND(FILT_D&gt;1,FILT_M_B&gt;1,FILT_M_S=1,FILT_M_T&gt;1,FILT_M_C&gt;1),COUNTIFS(AGENCY,K288,WIN,"Y",CUSTOM,OFFSET(AF$30,FILT_M_C,0),BET_DATE,"&gt;="&amp;DATE(OFFSET(AG$31,FILT_YS,0),FILT_MS,FILT_DS),BET_DATE,"&lt;="&amp;DATE(OFFSET(AG$31,FILT_YE,0),FILT_ME,FILT_DE),BET_TYPE,OFFSET(AD$30,FILT_M_B,0),CAPPER,OFFSET(AE$30,FILT_M_T,0)),
IF(AND(FILT_D&gt;1,FILT_M_B&gt;1,FILT_M_S&gt;1,FILT_M_T&gt;1,FILT_M_C&gt;1),COUNTIFS(AGENCY,K288,WIN,"Y",CUSTOM,OFFSET(AF$30,FILT_M_C,0),BET_DATE,"&gt;="&amp;DATE(OFFSET(AG$31,FILT_YS,0),FILT_MS,FILT_DS),BET_DATE,"&lt;="&amp;DATE(OFFSET(AG$31,FILT_YE,0),FILT_ME,FILT_DE),BET_TYPE,OFFSET(AD$30,FILT_M_B,0),SPORT,OFFSET(AC$30,FILT_M_S,0),CAPPER,OFFSET(AE$30,FILT_M_T,0)),
"")))))))))))))))))))))))))))))))),
"")</f>
        <v/>
      </c>
      <c r="R288" s="144" t="str">
        <f t="shared" ref="R288:R331" ca="1" si="72">IF(K288&lt;&gt;"",
IF(AND(FILT_D=1,FILT_M_B=1,FILT_M_S=1,FILT_M_T=1,FILT_M_C=1),COUNTIFS(AGENCY,K288,WIN,"&lt;&gt;P",WIN,"&lt;&gt;R",WIN,"&lt;&gt;PU"),
IF(AND(FILT_D&gt;1,FILT_M_B=1,FILT_M_S=1,FILT_M_T=1,FILT_M_C=1),COUNTIFS(AGENCY,K288,WIN,"&lt;&gt;P",WIN,"&lt;&gt;R",WIN,"&lt;&gt;PU",BET_DATE,"&gt;="&amp;DATE(OFFSET(AG$31,FILT_YS,0),FILT_MS,FILT_DS),BET_DATE,"&lt;="&amp;DATE(OFFSET(AG$31,FILT_YE,0),FILT_ME,FILT_DE)),
IF(AND(FILT_D=1,FILT_M_B&gt;1,FILT_M_S=1,FILT_M_T=1,FILT_M_C=1),COUNTIFS(AGENCY,K288,WIN,"&lt;&gt;P",WIN,"&lt;&gt;R",WIN,"&lt;&gt;PU",BET_TYPE,OFFSET(AD$30,FILT_M_B,0)),
IF(AND(FILT_D=1,FILT_M_B=1,FILT_M_S&gt;1,FILT_M_T=1,FILT_M_C=1),COUNTIFS(AGENCY,K288,WIN,"&lt;&gt;P",WIN,"&lt;&gt;R",WIN,"&lt;&gt;PU",SPORT,OFFSET(AC$30,FILT_M_S,0)),
IF(AND(FILT_D=1,FILT_M_B=1,FILT_M_S=1,FILT_M_T&gt;1,FILT_M_C=1),COUNTIFS(AGENCY,K288,WIN,"&lt;&gt;P",WIN,"&lt;&gt;R",WIN,"&lt;&gt;PU",CAPPER,OFFSET(AE$30,FILT_M_T,0)),
IF(AND(FILT_D&gt;1,FILT_M_B&gt;1,FILT_M_S=1,FILT_M_T=1,FILT_M_C=1),COUNTIFS(AGENCY,K288,WIN,"&lt;&gt;P",WIN,"&lt;&gt;R",WIN,"&lt;&gt;PU",BET_DATE,"&gt;="&amp;DATE(OFFSET(AG$31,FILT_YS,0),FILT_MS,FILT_DS),BET_DATE,"&lt;="&amp;DATE(OFFSET(AG$31,FILT_YE,0),FILT_ME,FILT_DE),BET_TYPE,OFFSET(AD$30,FILT_M_B,0)),
IF(AND(FILT_D&gt;1,FILT_M_B=1,FILT_M_S&gt;1,FILT_M_T=1,FILT_M_C=1),COUNTIFS(AGENCY,K288,WIN,"&lt;&gt;P",WIN,"&lt;&gt;R",WIN,"&lt;&gt;PU",BET_DATE,"&gt;="&amp;DATE(OFFSET(AG$31,FILT_YS,0),FILT_MS,FILT_DS),BET_DATE,"&lt;="&amp;DATE(OFFSET(AG$31,FILT_YE,0),FILT_ME,FILT_DE),SPORT,OFFSET(AC$30,FILT_M_S,0)),
IF(AND(FILT_D&gt;1,FILT_M_B=1,FILT_M_S=1,FILT_M_T&gt;1,FILT_M_C=1),COUNTIFS(AGENCY,K288,WIN,"&lt;&gt;P",WIN,"&lt;&gt;R",WIN,"&lt;&gt;PU",BET_DATE,"&gt;="&amp;DATE(OFFSET(AG$31,FILT_YS,0),FILT_MS,FILT_DS),BET_DATE,"&lt;="&amp;DATE(OFFSET(AG$31,FILT_YE,0),FILT_ME,FILT_DE),CAPPER,OFFSET(AE$30,FILT_M_T,0)),
IF(AND(FILT_D=1,FILT_M_B&gt;1,FILT_M_S&gt;1,FILT_M_T=1,FILT_M_C=1),COUNTIFS(AGENCY,K288,WIN,"&lt;&gt;P",WIN,"&lt;&gt;R",WIN,"&lt;&gt;PU",BET_TYPE,OFFSET(AD$30,FILT_M_B,0),SPORT,OFFSET(AC$30,FILT_M_S,0)),
IF(AND(FILT_D=1,FILT_M_B&gt;1,FILT_M_S=1,FILT_M_T&gt;1,FILT_M_C=1),COUNTIFS(AGENCY,K288,WIN,"&lt;&gt;P",WIN,"&lt;&gt;R",WIN,"&lt;&gt;PU",BET_TYPE,OFFSET(AD$30,FILT_M_B,0),CAPPER,OFFSET(AE$30,FILT_M_T,0)),
IF(AND(FILT_D=1,FILT_M_B=1,FILT_M_S&gt;1,FILT_M_T&gt;1,FILT_M_C=1),COUNTIFS(AGENCY,K288,WIN,"&lt;&gt;P",WIN,"&lt;&gt;R",WIN,"&lt;&gt;PU",SPORT,OFFSET(AC$30,FILT_M_S,0),CAPPER,OFFSET(AE$30,FILT_M_T,0)),
IF(AND(FILT_D&gt;1,FILT_M_B&gt;1,FILT_M_S&gt;1,FILT_M_T=1,FILT_M_C=1),COUNTIFS(AGENCY,K288,WIN,"&lt;&gt;P",WIN,"&lt;&gt;R",WIN,"&lt;&gt;PU",BET_DATE,"&gt;="&amp;DATE(OFFSET(AG$31,FILT_YS,0),FILT_MS,FILT_DS),BET_DATE,"&lt;="&amp;DATE(OFFSET(AG$31,FILT_YE,0),FILT_ME,FILT_DE),BET_TYPE,OFFSET(AD$30,FILT_M_B,0),SPORT,OFFSET(AC$30,FILT_M_S,0)),
IF(AND(FILT_D=1,FILT_M_B&gt;1,FILT_M_S&gt;1,FILT_M_T&gt;1,FILT_M_C=1),COUNTIFS(AGENCY,K288,WIN,"&lt;&gt;P",WIN,"&lt;&gt;R",WIN,"&lt;&gt;PU",BET_TYPE,OFFSET(AD$30,FILT_M_B,0),SPORT,OFFSET(AC$30,FILT_M_S,0),CAPPER,OFFSET(AE$30,FILT_M_T,0)),
IF(AND(FILT_D&gt;1,FILT_M_B=1,FILT_M_S&gt;1,FILT_M_T&gt;1,FILT_M_C=1),COUNTIFS(AGENCY,K288,WIN,"&lt;&gt;P",WIN,"&lt;&gt;R",WIN,"&lt;&gt;PU",BET_DATE,"&gt;="&amp;DATE(OFFSET(AG$31,FILT_YS,0),FILT_MS,FILT_DS),BET_DATE,"&lt;="&amp;DATE(OFFSET(AG$31,FILT_YE,0),FILT_ME,FILT_DE),SPORT,OFFSET(AC$30,FILT_M_S,0),CAPPER,OFFSET(AE$30,FILT_M_T,0)),
IF(AND(FILT_D&gt;1,FILT_M_B&gt;1,FILT_M_S=1,FILT_M_T&gt;1,FILT_M_C=1),COUNTIFS(AGENCY,K288,WIN,"&lt;&gt;P",WIN,"&lt;&gt;R",WIN,"&lt;&gt;PU",BET_DATE,"&gt;="&amp;DATE(OFFSET(AG$31,FILT_YS,0),FILT_MS,FILT_DS),BET_DATE,"&lt;="&amp;DATE(OFFSET(AG$31,FILT_YE,0),FILT_ME,FILT_DE),BET_TYPE,OFFSET(AD$30,FILT_M_B,0),CAPPER,OFFSET(AE$30,FILT_M_T,0)),
IF(AND(FILT_D&gt;1,FILT_M_B&gt;1,FILT_M_S&gt;1,FILT_M_T&gt;1,FILT_M_C=1),COUNTIFS(AGENCY,K288,WIN,"&lt;&gt;P",WIN,"&lt;&gt;R",WIN,"&lt;&gt;PU",BET_DATE,"&gt;="&amp;DATE(OFFSET(AG$31,FILT_YS,0),FILT_MS,FILT_DS),BET_DATE,"&lt;="&amp;DATE(OFFSET(AG$31,FILT_YE,0),FILT_ME,FILT_DE),BET_TYPE,OFFSET(AD$30,FILT_M_B,0),SPORT,OFFSET(AC$30,FILT_M_S,0),CAPPER,OFFSET(AE$30,FILT_M_T,0)),
IF(AND(FILT_D=1,FILT_M_B=1,FILT_M_S=1,FILT_M_T=1,FILT_M_C&gt;1),COUNTIFS(AGENCY,K288,WIN,"&lt;&gt;P",WIN,"&lt;&gt;R",WIN,"&lt;&gt;PU",CUSTOM,OFFSET(AF$30,FILT_M_C,0)),
IF(AND(FILT_D&gt;1,FILT_M_B=1,FILT_M_S=1,FILT_M_T=1,FILT_M_C&gt;1),COUNTIFS(AGENCY,K288,WIN,"&lt;&gt;P",WIN,"&lt;&gt;R",WIN,"&lt;&gt;PU",CUSTOM,OFFSET(AF$30,FILT_M_C,0),BET_DATE,"&gt;="&amp;DATE(OFFSET(AG$31,FILT_YS,0),FILT_MS,FILT_DS),BET_DATE,"&lt;="&amp;DATE(OFFSET(AG$31,FILT_YE,0),FILT_ME,FILT_DE)),
IF(AND(FILT_D=1,FILT_M_B&gt;1,FILT_M_S=1,FILT_M_T=1,FILT_M_C&gt;1),COUNTIFS(AGENCY,K288,WIN,"&lt;&gt;P",WIN,"&lt;&gt;R",WIN,"&lt;&gt;PU",CUSTOM,OFFSET(AF$30,FILT_M_C,0),BET_TYPE,OFFSET(AD$30,FILT_M_B,0)),
IF(AND(FILT_D=1,FILT_M_B=1,FILT_M_S&gt;1,FILT_M_T=1,FILT_M_C&gt;1),COUNTIFS(AGENCY,K288,WIN,"&lt;&gt;P",WIN,"&lt;&gt;R",WIN,"&lt;&gt;PU",CUSTOM,OFFSET(AF$30,FILT_M_C,0),SPORT,OFFSET(AC$30,FILT_M_S,0)),
IF(AND(FILT_D=1,FILT_M_B=1,FILT_M_S=1,FILT_M_T&gt;1,FILT_M_C&gt;1),COUNTIFS(AGENCY,K288,WIN,"&lt;&gt;P",WIN,"&lt;&gt;R",WIN,"&lt;&gt;PU",CUSTOM,OFFSET(AF$30,FILT_M_C,0),CAPPER,OFFSET(AE$30,FILT_M_T,0)),
IF(AND(FILT_D&gt;1,FILT_M_B&gt;1,FILT_M_S=1,FILT_M_T=1,FILT_M_C&gt;1),COUNTIFS(AGENCY,K288,WIN,"&lt;&gt;P",WIN,"&lt;&gt;R",WIN,"&lt;&gt;PU",CUSTOM,OFFSET(AF$30,FILT_M_C,0),BET_DATE,"&gt;="&amp;DATE(OFFSET(AG$31,FILT_YS,0),FILT_MS,FILT_DS),BET_DATE,"&lt;="&amp;DATE(OFFSET(AG$31,FILT_YE,0),FILT_ME,FILT_DE),BET_TYPE,OFFSET(AD$30,FILT_M_B,0)),
IF(AND(FILT_D&gt;1,FILT_M_B=1,FILT_M_S&gt;1,FILT_M_T=1,FILT_M_C&gt;1),COUNTIFS(AGENCY,K288,WIN,"&lt;&gt;P",WIN,"&lt;&gt;R",WIN,"&lt;&gt;PU",CUSTOM,OFFSET(AF$30,FILT_M_C,0),BET_DATE,"&gt;="&amp;DATE(OFFSET(AG$31,FILT_YS,0),FILT_MS,FILT_DS),BET_DATE,"&lt;="&amp;DATE(OFFSET(AG$31,FILT_YE,0),FILT_ME,FILT_DE),SPORT,OFFSET(AC$30,FILT_M_S,0)),
IF(AND(FILT_D&gt;1,FILT_M_B=1,FILT_M_S=1,FILT_M_T&gt;1,FILT_M_C&gt;1),COUNTIFS(AGENCY,K288,WIN,"&lt;&gt;P",WIN,"&lt;&gt;R",WIN,"&lt;&gt;PU",CUSTOM,OFFSET(AF$30,FILT_M_C,0),BET_DATE,"&gt;="&amp;DATE(OFFSET(AG$31,FILT_YS,0),FILT_MS,FILT_DS),BET_DATE,"&lt;="&amp;DATE(OFFSET(AG$31,FILT_YE,0),FILT_ME,FILT_DE),CAPPER,OFFSET(AE$30,FILT_M_T,0)),
IF(AND(FILT_D=1,FILT_M_B&gt;1,FILT_M_S&gt;1,FILT_M_T=1,FILT_M_C&gt;1),COUNTIFS(AGENCY,K288,WIN,"&lt;&gt;P",WIN,"&lt;&gt;R",WIN,"&lt;&gt;PU",CUSTOM,OFFSET(AF$30,FILT_M_C,0),BET_TYPE,OFFSET(AD$30,FILT_M_B,0),SPORT,OFFSET(AC$30,FILT_M_S,0)),
IF(AND(FILT_D=1,FILT_M_B&gt;1,FILT_M_S=1,FILT_M_T&gt;1,FILT_M_C&gt;1),COUNTIFS(AGENCY,K288,WIN,"&lt;&gt;P",WIN,"&lt;&gt;R",WIN,"&lt;&gt;PU",CUSTOM,OFFSET(AF$30,FILT_M_C,0),BET_TYPE,OFFSET(AD$30,FILT_M_B,0),CAPPER,OFFSET(AE$30,FILT_M_T,0)),
IF(AND(FILT_D=1,FILT_M_B=1,FILT_M_S&gt;1,FILT_M_T&gt;1,FILT_M_C&gt;1),COUNTIFS(AGENCY,K288,WIN,"&lt;&gt;P",WIN,"&lt;&gt;R",WIN,"&lt;&gt;PU",CUSTOM,OFFSET(AF$30,FILT_M_C,0),SPORT,OFFSET(AC$30,FILT_M_S,0),CAPPER,OFFSET(AE$30,FILT_M_T,0)),
IF(AND(FILT_D&gt;1,FILT_M_B&gt;1,FILT_M_S&gt;1,FILT_M_T=1,FILT_M_C&gt;1),COUNTIFS(AGENCY,K288,WIN,"&lt;&gt;P",WIN,"&lt;&gt;R",WIN,"&lt;&gt;PU",CUSTOM,OFFSET(AF$30,FILT_M_C,0),BET_DATE,"&gt;="&amp;DATE(OFFSET(AG$31,FILT_YS,0),FILT_MS,FILT_DS),BET_DATE,"&lt;="&amp;DATE(OFFSET(AG$31,FILT_YE,0),FILT_ME,FILT_DE),BET_TYPE,OFFSET(AD$30,FILT_M_B,0),SPORT,OFFSET(AC$30,FILT_M_S,0)),
IF(AND(FILT_D=1,FILT_M_B&gt;1,FILT_M_S&gt;1,FILT_M_T&gt;1,FILT_M_C&gt;1),COUNTIFS(AGENCY,K288,WIN,"&lt;&gt;P",WIN,"&lt;&gt;R",WIN,"&lt;&gt;PU",CUSTOM,OFFSET(AF$30,FILT_M_C,0),BET_TYPE,OFFSET(AD$30,FILT_M_B,0),SPORT,OFFSET(AC$30,FILT_M_S,0),CAPPER,OFFSET(AE$30,FILT_M_T,0)),
IF(AND(FILT_D&gt;1,FILT_M_B=1,FILT_M_S&gt;1,FILT_M_T&gt;1,FILT_M_C&gt;1),COUNTIFS(AGENCY,K288,WIN,"&lt;&gt;P",WIN,"&lt;&gt;R",WIN,"&lt;&gt;PU",CUSTOM,OFFSET(AF$30,FILT_M_C,0),BET_DATE,"&gt;="&amp;DATE(OFFSET(AG$31,FILT_YS,0),FILT_MS,FILT_DS),BET_DATE,"&lt;="&amp;DATE(OFFSET(AG$31,FILT_YE,0),FILT_ME,FILT_DE),SPORT,OFFSET(AC$30,FILT_M_S,0),CAPPER,OFFSET(AE$30,FILT_M_T,0)),
IF(AND(FILT_D&gt;1,FILT_M_B&gt;1,FILT_M_S=1,FILT_M_T&gt;1,FILT_M_C&gt;1),COUNTIFS(AGENCY,K288,WIN,"&lt;&gt;P",WIN,"&lt;&gt;R",WIN,"&lt;&gt;PU",CUSTOM,OFFSET(AF$30,FILT_M_C,0),BET_DATE,"&gt;="&amp;DATE(OFFSET(AG$31,FILT_YS,0),FILT_MS,FILT_DS),BET_DATE,"&lt;="&amp;DATE(OFFSET(AG$31,FILT_YE,0),FILT_ME,FILT_DE),BET_TYPE,OFFSET(AD$30,FILT_M_B,0),CAPPER,OFFSET(AE$30,FILT_M_T,0)),
IF(AND(FILT_D&gt;1,FILT_M_B&gt;1,FILT_M_S&gt;1,FILT_M_T&gt;1,FILT_M_C&gt;1),COUNTIFS(AGENCY,K288,WIN,"&lt;&gt;P",WIN,"&lt;&gt;R",WIN,"&lt;&gt;PU",CUSTOM,OFFSET(AF$30,FILT_M_C,0),BET_DATE,"&gt;="&amp;DATE(OFFSET(AG$31,FILT_YS,0),FILT_MS,FILT_DS),BET_DATE,"&lt;="&amp;DATE(OFFSET(AG$31,FILT_YE,0),FILT_ME,FILT_DE),BET_TYPE,OFFSET(AD$30,FILT_M_B,0),SPORT,OFFSET(AC$30,FILT_M_S,0),CAPPER,OFFSET(AE$30,FILT_M_T,0)),
"")))))))))))))))))))))))))))))))),
"")</f>
        <v/>
      </c>
      <c r="S288" s="145" t="str">
        <f t="shared" ref="S288:S331" ca="1" si="73">IF(AND(R288&lt;&gt;"",R288&gt;0),Q288/R288,"")</f>
        <v/>
      </c>
      <c r="Z288" s="157"/>
      <c r="AA288" s="157"/>
      <c r="AB288" s="36" t="str">
        <f>IF(Settings!C262&lt;&gt;"",Settings!C262,"")</f>
        <v/>
      </c>
      <c r="AC288" s="36" t="str">
        <f>IF(Settings!F262&lt;&gt;"",Settings!F262,"")</f>
        <v/>
      </c>
      <c r="AD288" s="36" t="str">
        <f>IF(Settings!H262&lt;&gt;"",Settings!H262,"")</f>
        <v/>
      </c>
      <c r="AE288" s="36" t="str">
        <f>IF(Settings!J262&lt;&gt;"",Settings!J262,"")</f>
        <v/>
      </c>
      <c r="AF288" s="36" t="str">
        <f>IF(Settings!L262&lt;&gt;"",Settings!L262,"")</f>
        <v/>
      </c>
      <c r="AG288" s="41" t="str">
        <f t="shared" si="62"/>
        <v/>
      </c>
    </row>
    <row r="289" spans="1:33" x14ac:dyDescent="0.2">
      <c r="A289" s="14" t="str">
        <f>IF(FILT_M=1,IF(AND(Settings!F263&lt;&gt;"",Settings!F263&lt;&gt;"--"),Settings!F263,""),
IF(FILT_M=2,IF(AND(Settings!H263&lt;&gt;"",Settings!H263&lt;&gt;"--"),Settings!H263,""),
IF(FILT_M=3,IF(AND(Settings!J263&lt;&gt;"",Settings!J263&lt;&gt;"--"),Settings!J263,""),
IF(FILT_M=4,IF(AND(Settings!L263&lt;&gt;"",Settings!L263&lt;&gt;"--"),Settings!L263,""),""))))</f>
        <v/>
      </c>
      <c r="B289" s="243" t="str">
        <f t="shared" ca="1" si="63"/>
        <v/>
      </c>
      <c r="C289" s="243" t="str">
        <f t="shared" ca="1" si="64"/>
        <v/>
      </c>
      <c r="D289" s="143" t="str">
        <f t="shared" ref="D289:D331" ca="1" si="74">IF(AND(B289&lt;&gt;"",B289&gt;0),C289/B289,"")</f>
        <v/>
      </c>
      <c r="E289" s="144" t="str">
        <f t="shared" ca="1" si="65"/>
        <v/>
      </c>
      <c r="F289" s="144" t="str">
        <f t="shared" ca="1" si="66"/>
        <v/>
      </c>
      <c r="G289" s="145" t="str">
        <f t="shared" ref="G289:G331" ca="1" si="75">IF(AND(F289&lt;&gt;"",F289&gt;0),E289/F289,"")</f>
        <v/>
      </c>
      <c r="H289" s="214"/>
      <c r="I289" s="44"/>
      <c r="K289" s="209" t="str">
        <f>IF(AND(Settings!C263&lt;&gt;"",Settings!C263&lt;&gt;"--"),Settings!C263,"")</f>
        <v/>
      </c>
      <c r="L289" s="210"/>
      <c r="M289" s="243" t="str">
        <f t="shared" ca="1" si="67"/>
        <v/>
      </c>
      <c r="N289" s="244" t="str">
        <f t="shared" ca="1" si="68"/>
        <v/>
      </c>
      <c r="O289" s="143" t="str">
        <f t="shared" ca="1" si="69"/>
        <v/>
      </c>
      <c r="P289" s="243" t="str">
        <f t="shared" ca="1" si="70"/>
        <v/>
      </c>
      <c r="Q289" s="144" t="str">
        <f t="shared" ca="1" si="71"/>
        <v/>
      </c>
      <c r="R289" s="144" t="str">
        <f t="shared" ca="1" si="72"/>
        <v/>
      </c>
      <c r="S289" s="145" t="str">
        <f t="shared" ca="1" si="73"/>
        <v/>
      </c>
      <c r="Z289" s="157"/>
      <c r="AA289" s="157"/>
      <c r="AB289" s="36" t="str">
        <f>IF(Settings!C263&lt;&gt;"",Settings!C263,"")</f>
        <v/>
      </c>
      <c r="AC289" s="36" t="str">
        <f>IF(Settings!F263&lt;&gt;"",Settings!F263,"")</f>
        <v/>
      </c>
      <c r="AD289" s="36" t="str">
        <f>IF(Settings!H263&lt;&gt;"",Settings!H263,"")</f>
        <v/>
      </c>
      <c r="AE289" s="36" t="str">
        <f>IF(Settings!J263&lt;&gt;"",Settings!J263,"")</f>
        <v/>
      </c>
      <c r="AF289" s="36" t="str">
        <f>IF(Settings!L263&lt;&gt;"",Settings!L263,"")</f>
        <v/>
      </c>
      <c r="AG289" s="41" t="str">
        <f t="shared" si="62"/>
        <v/>
      </c>
    </row>
    <row r="290" spans="1:33" x14ac:dyDescent="0.2">
      <c r="A290" s="14" t="str">
        <f>IF(FILT_M=1,IF(AND(Settings!F264&lt;&gt;"",Settings!F264&lt;&gt;"--"),Settings!F264,""),
IF(FILT_M=2,IF(AND(Settings!H264&lt;&gt;"",Settings!H264&lt;&gt;"--"),Settings!H264,""),
IF(FILT_M=3,IF(AND(Settings!J264&lt;&gt;"",Settings!J264&lt;&gt;"--"),Settings!J264,""),
IF(FILT_M=4,IF(AND(Settings!L264&lt;&gt;"",Settings!L264&lt;&gt;"--"),Settings!L264,""),""))))</f>
        <v/>
      </c>
      <c r="B290" s="243" t="str">
        <f t="shared" ca="1" si="63"/>
        <v/>
      </c>
      <c r="C290" s="243" t="str">
        <f t="shared" ca="1" si="64"/>
        <v/>
      </c>
      <c r="D290" s="143" t="str">
        <f t="shared" ca="1" si="74"/>
        <v/>
      </c>
      <c r="E290" s="144" t="str">
        <f t="shared" ca="1" si="65"/>
        <v/>
      </c>
      <c r="F290" s="144" t="str">
        <f t="shared" ca="1" si="66"/>
        <v/>
      </c>
      <c r="G290" s="145" t="str">
        <f t="shared" ca="1" si="75"/>
        <v/>
      </c>
      <c r="H290" s="214"/>
      <c r="I290" s="44"/>
      <c r="K290" s="209" t="str">
        <f>IF(AND(Settings!C264&lt;&gt;"",Settings!C264&lt;&gt;"--"),Settings!C264,"")</f>
        <v/>
      </c>
      <c r="L290" s="210"/>
      <c r="M290" s="243" t="str">
        <f t="shared" ca="1" si="67"/>
        <v/>
      </c>
      <c r="N290" s="244" t="str">
        <f t="shared" ca="1" si="68"/>
        <v/>
      </c>
      <c r="O290" s="143" t="str">
        <f t="shared" ca="1" si="69"/>
        <v/>
      </c>
      <c r="P290" s="243" t="str">
        <f t="shared" ca="1" si="70"/>
        <v/>
      </c>
      <c r="Q290" s="144" t="str">
        <f t="shared" ca="1" si="71"/>
        <v/>
      </c>
      <c r="R290" s="144" t="str">
        <f t="shared" ca="1" si="72"/>
        <v/>
      </c>
      <c r="S290" s="145" t="str">
        <f t="shared" ca="1" si="73"/>
        <v/>
      </c>
      <c r="Z290" s="157"/>
      <c r="AA290" s="157"/>
      <c r="AB290" s="36" t="str">
        <f>IF(Settings!C264&lt;&gt;"",Settings!C264,"")</f>
        <v/>
      </c>
      <c r="AC290" s="36" t="str">
        <f>IF(Settings!F264&lt;&gt;"",Settings!F264,"")</f>
        <v/>
      </c>
      <c r="AD290" s="36" t="str">
        <f>IF(Settings!H264&lt;&gt;"",Settings!H264,"")</f>
        <v/>
      </c>
      <c r="AE290" s="36" t="str">
        <f>IF(Settings!J264&lt;&gt;"",Settings!J264,"")</f>
        <v/>
      </c>
      <c r="AF290" s="36" t="str">
        <f>IF(Settings!L264&lt;&gt;"",Settings!L264,"")</f>
        <v/>
      </c>
      <c r="AG290" s="41" t="str">
        <f t="shared" si="62"/>
        <v/>
      </c>
    </row>
    <row r="291" spans="1:33" x14ac:dyDescent="0.2">
      <c r="A291" s="14" t="str">
        <f>IF(FILT_M=1,IF(AND(Settings!F265&lt;&gt;"",Settings!F265&lt;&gt;"--"),Settings!F265,""),
IF(FILT_M=2,IF(AND(Settings!H265&lt;&gt;"",Settings!H265&lt;&gt;"--"),Settings!H265,""),
IF(FILT_M=3,IF(AND(Settings!J265&lt;&gt;"",Settings!J265&lt;&gt;"--"),Settings!J265,""),
IF(FILT_M=4,IF(AND(Settings!L265&lt;&gt;"",Settings!L265&lt;&gt;"--"),Settings!L265,""),""))))</f>
        <v/>
      </c>
      <c r="B291" s="243" t="str">
        <f t="shared" ca="1" si="63"/>
        <v/>
      </c>
      <c r="C291" s="243" t="str">
        <f t="shared" ca="1" si="64"/>
        <v/>
      </c>
      <c r="D291" s="143" t="str">
        <f t="shared" ca="1" si="74"/>
        <v/>
      </c>
      <c r="E291" s="144" t="str">
        <f t="shared" ca="1" si="65"/>
        <v/>
      </c>
      <c r="F291" s="144" t="str">
        <f t="shared" ca="1" si="66"/>
        <v/>
      </c>
      <c r="G291" s="145" t="str">
        <f t="shared" ca="1" si="75"/>
        <v/>
      </c>
      <c r="H291" s="214"/>
      <c r="I291" s="44"/>
      <c r="K291" s="209" t="str">
        <f>IF(AND(Settings!C265&lt;&gt;"",Settings!C265&lt;&gt;"--"),Settings!C265,"")</f>
        <v/>
      </c>
      <c r="L291" s="210"/>
      <c r="M291" s="243" t="str">
        <f t="shared" ca="1" si="67"/>
        <v/>
      </c>
      <c r="N291" s="244" t="str">
        <f t="shared" ca="1" si="68"/>
        <v/>
      </c>
      <c r="O291" s="143" t="str">
        <f t="shared" ca="1" si="69"/>
        <v/>
      </c>
      <c r="P291" s="243" t="str">
        <f t="shared" ca="1" si="70"/>
        <v/>
      </c>
      <c r="Q291" s="144" t="str">
        <f t="shared" ca="1" si="71"/>
        <v/>
      </c>
      <c r="R291" s="144" t="str">
        <f t="shared" ca="1" si="72"/>
        <v/>
      </c>
      <c r="S291" s="145" t="str">
        <f t="shared" ca="1" si="73"/>
        <v/>
      </c>
      <c r="Z291" s="157"/>
      <c r="AA291" s="157"/>
      <c r="AB291" s="36" t="str">
        <f>IF(Settings!C265&lt;&gt;"",Settings!C265,"")</f>
        <v/>
      </c>
      <c r="AC291" s="36" t="str">
        <f>IF(Settings!F265&lt;&gt;"",Settings!F265,"")</f>
        <v/>
      </c>
      <c r="AD291" s="36" t="str">
        <f>IF(Settings!H265&lt;&gt;"",Settings!H265,"")</f>
        <v/>
      </c>
      <c r="AE291" s="36" t="str">
        <f>IF(Settings!J265&lt;&gt;"",Settings!J265,"")</f>
        <v/>
      </c>
      <c r="AF291" s="36" t="str">
        <f>IF(Settings!L265&lt;&gt;"",Settings!L265,"")</f>
        <v/>
      </c>
      <c r="AG291" s="41" t="str">
        <f t="shared" si="62"/>
        <v/>
      </c>
    </row>
    <row r="292" spans="1:33" x14ac:dyDescent="0.2">
      <c r="A292" s="14" t="str">
        <f>IF(FILT_M=1,IF(AND(Settings!F266&lt;&gt;"",Settings!F266&lt;&gt;"--"),Settings!F266,""),
IF(FILT_M=2,IF(AND(Settings!H266&lt;&gt;"",Settings!H266&lt;&gt;"--"),Settings!H266,""),
IF(FILT_M=3,IF(AND(Settings!J266&lt;&gt;"",Settings!J266&lt;&gt;"--"),Settings!J266,""),
IF(FILT_M=4,IF(AND(Settings!L266&lt;&gt;"",Settings!L266&lt;&gt;"--"),Settings!L266,""),""))))</f>
        <v/>
      </c>
      <c r="B292" s="243" t="str">
        <f t="shared" ca="1" si="63"/>
        <v/>
      </c>
      <c r="C292" s="243" t="str">
        <f t="shared" ca="1" si="64"/>
        <v/>
      </c>
      <c r="D292" s="143" t="str">
        <f t="shared" ca="1" si="74"/>
        <v/>
      </c>
      <c r="E292" s="144" t="str">
        <f t="shared" ca="1" si="65"/>
        <v/>
      </c>
      <c r="F292" s="144" t="str">
        <f t="shared" ca="1" si="66"/>
        <v/>
      </c>
      <c r="G292" s="145" t="str">
        <f t="shared" ca="1" si="75"/>
        <v/>
      </c>
      <c r="H292" s="214"/>
      <c r="I292" s="44"/>
      <c r="K292" s="209" t="str">
        <f>IF(AND(Settings!C266&lt;&gt;"",Settings!C266&lt;&gt;"--"),Settings!C266,"")</f>
        <v/>
      </c>
      <c r="L292" s="210"/>
      <c r="M292" s="243" t="str">
        <f t="shared" ca="1" si="67"/>
        <v/>
      </c>
      <c r="N292" s="244" t="str">
        <f t="shared" ca="1" si="68"/>
        <v/>
      </c>
      <c r="O292" s="143" t="str">
        <f t="shared" ca="1" si="69"/>
        <v/>
      </c>
      <c r="P292" s="243" t="str">
        <f t="shared" ca="1" si="70"/>
        <v/>
      </c>
      <c r="Q292" s="144" t="str">
        <f t="shared" ca="1" si="71"/>
        <v/>
      </c>
      <c r="R292" s="144" t="str">
        <f t="shared" ca="1" si="72"/>
        <v/>
      </c>
      <c r="S292" s="145" t="str">
        <f t="shared" ca="1" si="73"/>
        <v/>
      </c>
      <c r="Z292" s="157"/>
      <c r="AA292" s="157"/>
      <c r="AB292" s="36" t="str">
        <f>IF(Settings!C266&lt;&gt;"",Settings!C266,"")</f>
        <v/>
      </c>
      <c r="AC292" s="36" t="str">
        <f>IF(Settings!F266&lt;&gt;"",Settings!F266,"")</f>
        <v/>
      </c>
      <c r="AD292" s="36" t="str">
        <f>IF(Settings!H266&lt;&gt;"",Settings!H266,"")</f>
        <v/>
      </c>
      <c r="AE292" s="36" t="str">
        <f>IF(Settings!J266&lt;&gt;"",Settings!J266,"")</f>
        <v/>
      </c>
      <c r="AF292" s="36" t="str">
        <f>IF(Settings!L266&lt;&gt;"",Settings!L266,"")</f>
        <v/>
      </c>
      <c r="AG292" s="41" t="str">
        <f t="shared" si="62"/>
        <v/>
      </c>
    </row>
    <row r="293" spans="1:33" x14ac:dyDescent="0.2">
      <c r="A293" s="14" t="str">
        <f>IF(FILT_M=1,IF(AND(Settings!F267&lt;&gt;"",Settings!F267&lt;&gt;"--"),Settings!F267,""),
IF(FILT_M=2,IF(AND(Settings!H267&lt;&gt;"",Settings!H267&lt;&gt;"--"),Settings!H267,""),
IF(FILT_M=3,IF(AND(Settings!J267&lt;&gt;"",Settings!J267&lt;&gt;"--"),Settings!J267,""),
IF(FILT_M=4,IF(AND(Settings!L267&lt;&gt;"",Settings!L267&lt;&gt;"--"),Settings!L267,""),""))))</f>
        <v/>
      </c>
      <c r="B293" s="243" t="str">
        <f t="shared" ca="1" si="63"/>
        <v/>
      </c>
      <c r="C293" s="243" t="str">
        <f t="shared" ca="1" si="64"/>
        <v/>
      </c>
      <c r="D293" s="143" t="str">
        <f t="shared" ca="1" si="74"/>
        <v/>
      </c>
      <c r="E293" s="144" t="str">
        <f t="shared" ca="1" si="65"/>
        <v/>
      </c>
      <c r="F293" s="144" t="str">
        <f t="shared" ca="1" si="66"/>
        <v/>
      </c>
      <c r="G293" s="145" t="str">
        <f t="shared" ca="1" si="75"/>
        <v/>
      </c>
      <c r="H293" s="214"/>
      <c r="I293" s="44"/>
      <c r="K293" s="209" t="str">
        <f>IF(AND(Settings!C267&lt;&gt;"",Settings!C267&lt;&gt;"--"),Settings!C267,"")</f>
        <v/>
      </c>
      <c r="L293" s="210"/>
      <c r="M293" s="243" t="str">
        <f t="shared" ca="1" si="67"/>
        <v/>
      </c>
      <c r="N293" s="244" t="str">
        <f t="shared" ca="1" si="68"/>
        <v/>
      </c>
      <c r="O293" s="143" t="str">
        <f t="shared" ca="1" si="69"/>
        <v/>
      </c>
      <c r="P293" s="243" t="str">
        <f t="shared" ca="1" si="70"/>
        <v/>
      </c>
      <c r="Q293" s="144" t="str">
        <f t="shared" ca="1" si="71"/>
        <v/>
      </c>
      <c r="R293" s="144" t="str">
        <f t="shared" ca="1" si="72"/>
        <v/>
      </c>
      <c r="S293" s="145" t="str">
        <f t="shared" ca="1" si="73"/>
        <v/>
      </c>
      <c r="Z293" s="157"/>
      <c r="AA293" s="157"/>
      <c r="AB293" s="36" t="str">
        <f>IF(Settings!C267&lt;&gt;"",Settings!C267,"")</f>
        <v/>
      </c>
      <c r="AC293" s="36" t="str">
        <f>IF(Settings!F267&lt;&gt;"",Settings!F267,"")</f>
        <v/>
      </c>
      <c r="AD293" s="36" t="str">
        <f>IF(Settings!H267&lt;&gt;"",Settings!H267,"")</f>
        <v/>
      </c>
      <c r="AE293" s="36" t="str">
        <f>IF(Settings!J267&lt;&gt;"",Settings!J267,"")</f>
        <v/>
      </c>
      <c r="AF293" s="36" t="str">
        <f>IF(Settings!L267&lt;&gt;"",Settings!L267,"")</f>
        <v/>
      </c>
      <c r="AG293" s="41" t="str">
        <f t="shared" ref="AG293:AG324" si="76">IF(AG292&lt;&gt;"",IF(YEAR(MAX(BET_DATE))&gt;=AG292+1,AG292+1,""),"")</f>
        <v/>
      </c>
    </row>
    <row r="294" spans="1:33" x14ac:dyDescent="0.2">
      <c r="A294" s="14" t="str">
        <f>IF(FILT_M=1,IF(AND(Settings!F268&lt;&gt;"",Settings!F268&lt;&gt;"--"),Settings!F268,""),
IF(FILT_M=2,IF(AND(Settings!H268&lt;&gt;"",Settings!H268&lt;&gt;"--"),Settings!H268,""),
IF(FILT_M=3,IF(AND(Settings!J268&lt;&gt;"",Settings!J268&lt;&gt;"--"),Settings!J268,""),
IF(FILT_M=4,IF(AND(Settings!L268&lt;&gt;"",Settings!L268&lt;&gt;"--"),Settings!L268,""),""))))</f>
        <v/>
      </c>
      <c r="B294" s="243" t="str">
        <f t="shared" ca="1" si="63"/>
        <v/>
      </c>
      <c r="C294" s="243" t="str">
        <f t="shared" ca="1" si="64"/>
        <v/>
      </c>
      <c r="D294" s="143" t="str">
        <f t="shared" ca="1" si="74"/>
        <v/>
      </c>
      <c r="E294" s="144" t="str">
        <f t="shared" ca="1" si="65"/>
        <v/>
      </c>
      <c r="F294" s="144" t="str">
        <f t="shared" ca="1" si="66"/>
        <v/>
      </c>
      <c r="G294" s="145" t="str">
        <f t="shared" ca="1" si="75"/>
        <v/>
      </c>
      <c r="H294" s="214"/>
      <c r="I294" s="44"/>
      <c r="K294" s="209" t="str">
        <f>IF(AND(Settings!C268&lt;&gt;"",Settings!C268&lt;&gt;"--"),Settings!C268,"")</f>
        <v/>
      </c>
      <c r="L294" s="210"/>
      <c r="M294" s="243" t="str">
        <f t="shared" ca="1" si="67"/>
        <v/>
      </c>
      <c r="N294" s="244" t="str">
        <f t="shared" ca="1" si="68"/>
        <v/>
      </c>
      <c r="O294" s="143" t="str">
        <f t="shared" ca="1" si="69"/>
        <v/>
      </c>
      <c r="P294" s="243" t="str">
        <f t="shared" ca="1" si="70"/>
        <v/>
      </c>
      <c r="Q294" s="144" t="str">
        <f t="shared" ca="1" si="71"/>
        <v/>
      </c>
      <c r="R294" s="144" t="str">
        <f t="shared" ca="1" si="72"/>
        <v/>
      </c>
      <c r="S294" s="145" t="str">
        <f t="shared" ca="1" si="73"/>
        <v/>
      </c>
      <c r="Z294" s="157"/>
      <c r="AA294" s="157"/>
      <c r="AB294" s="36" t="str">
        <f>IF(Settings!C268&lt;&gt;"",Settings!C268,"")</f>
        <v/>
      </c>
      <c r="AC294" s="36" t="str">
        <f>IF(Settings!F268&lt;&gt;"",Settings!F268,"")</f>
        <v/>
      </c>
      <c r="AD294" s="36" t="str">
        <f>IF(Settings!H268&lt;&gt;"",Settings!H268,"")</f>
        <v/>
      </c>
      <c r="AE294" s="36" t="str">
        <f>IF(Settings!J268&lt;&gt;"",Settings!J268,"")</f>
        <v/>
      </c>
      <c r="AF294" s="36" t="str">
        <f>IF(Settings!L268&lt;&gt;"",Settings!L268,"")</f>
        <v/>
      </c>
      <c r="AG294" s="41" t="str">
        <f t="shared" si="76"/>
        <v/>
      </c>
    </row>
    <row r="295" spans="1:33" x14ac:dyDescent="0.2">
      <c r="A295" s="14" t="str">
        <f>IF(FILT_M=1,IF(AND(Settings!F269&lt;&gt;"",Settings!F269&lt;&gt;"--"),Settings!F269,""),
IF(FILT_M=2,IF(AND(Settings!H269&lt;&gt;"",Settings!H269&lt;&gt;"--"),Settings!H269,""),
IF(FILT_M=3,IF(AND(Settings!J269&lt;&gt;"",Settings!J269&lt;&gt;"--"),Settings!J269,""),
IF(FILT_M=4,IF(AND(Settings!L269&lt;&gt;"",Settings!L269&lt;&gt;"--"),Settings!L269,""),""))))</f>
        <v/>
      </c>
      <c r="B295" s="243" t="str">
        <f t="shared" ca="1" si="63"/>
        <v/>
      </c>
      <c r="C295" s="243" t="str">
        <f t="shared" ca="1" si="64"/>
        <v/>
      </c>
      <c r="D295" s="143" t="str">
        <f t="shared" ca="1" si="74"/>
        <v/>
      </c>
      <c r="E295" s="144" t="str">
        <f t="shared" ca="1" si="65"/>
        <v/>
      </c>
      <c r="F295" s="144" t="str">
        <f t="shared" ca="1" si="66"/>
        <v/>
      </c>
      <c r="G295" s="145" t="str">
        <f t="shared" ca="1" si="75"/>
        <v/>
      </c>
      <c r="H295" s="214"/>
      <c r="I295" s="44"/>
      <c r="K295" s="209" t="str">
        <f>IF(AND(Settings!C269&lt;&gt;"",Settings!C269&lt;&gt;"--"),Settings!C269,"")</f>
        <v/>
      </c>
      <c r="L295" s="210"/>
      <c r="M295" s="243" t="str">
        <f t="shared" ca="1" si="67"/>
        <v/>
      </c>
      <c r="N295" s="244" t="str">
        <f t="shared" ca="1" si="68"/>
        <v/>
      </c>
      <c r="O295" s="143" t="str">
        <f t="shared" ca="1" si="69"/>
        <v/>
      </c>
      <c r="P295" s="243" t="str">
        <f t="shared" ca="1" si="70"/>
        <v/>
      </c>
      <c r="Q295" s="144" t="str">
        <f t="shared" ca="1" si="71"/>
        <v/>
      </c>
      <c r="R295" s="144" t="str">
        <f t="shared" ca="1" si="72"/>
        <v/>
      </c>
      <c r="S295" s="145" t="str">
        <f t="shared" ca="1" si="73"/>
        <v/>
      </c>
      <c r="Z295" s="157"/>
      <c r="AA295" s="157"/>
      <c r="AB295" s="36" t="str">
        <f>IF(Settings!C269&lt;&gt;"",Settings!C269,"")</f>
        <v/>
      </c>
      <c r="AC295" s="36" t="str">
        <f>IF(Settings!F269&lt;&gt;"",Settings!F269,"")</f>
        <v/>
      </c>
      <c r="AD295" s="36" t="str">
        <f>IF(Settings!H269&lt;&gt;"",Settings!H269,"")</f>
        <v/>
      </c>
      <c r="AE295" s="36" t="str">
        <f>IF(Settings!J269&lt;&gt;"",Settings!J269,"")</f>
        <v/>
      </c>
      <c r="AF295" s="36" t="str">
        <f>IF(Settings!L269&lt;&gt;"",Settings!L269,"")</f>
        <v/>
      </c>
      <c r="AG295" s="41" t="str">
        <f t="shared" si="76"/>
        <v/>
      </c>
    </row>
    <row r="296" spans="1:33" x14ac:dyDescent="0.2">
      <c r="A296" s="14" t="str">
        <f>IF(FILT_M=1,IF(AND(Settings!F270&lt;&gt;"",Settings!F270&lt;&gt;"--"),Settings!F270,""),
IF(FILT_M=2,IF(AND(Settings!H270&lt;&gt;"",Settings!H270&lt;&gt;"--"),Settings!H270,""),
IF(FILT_M=3,IF(AND(Settings!J270&lt;&gt;"",Settings!J270&lt;&gt;"--"),Settings!J270,""),
IF(FILT_M=4,IF(AND(Settings!L270&lt;&gt;"",Settings!L270&lt;&gt;"--"),Settings!L270,""),""))))</f>
        <v/>
      </c>
      <c r="B296" s="243" t="str">
        <f t="shared" ca="1" si="63"/>
        <v/>
      </c>
      <c r="C296" s="243" t="str">
        <f t="shared" ca="1" si="64"/>
        <v/>
      </c>
      <c r="D296" s="143" t="str">
        <f t="shared" ca="1" si="74"/>
        <v/>
      </c>
      <c r="E296" s="144" t="str">
        <f t="shared" ca="1" si="65"/>
        <v/>
      </c>
      <c r="F296" s="144" t="str">
        <f t="shared" ca="1" si="66"/>
        <v/>
      </c>
      <c r="G296" s="145" t="str">
        <f t="shared" ca="1" si="75"/>
        <v/>
      </c>
      <c r="H296" s="214"/>
      <c r="I296" s="44"/>
      <c r="K296" s="209" t="str">
        <f>IF(AND(Settings!C270&lt;&gt;"",Settings!C270&lt;&gt;"--"),Settings!C270,"")</f>
        <v/>
      </c>
      <c r="L296" s="210"/>
      <c r="M296" s="243" t="str">
        <f t="shared" ca="1" si="67"/>
        <v/>
      </c>
      <c r="N296" s="244" t="str">
        <f t="shared" ca="1" si="68"/>
        <v/>
      </c>
      <c r="O296" s="143" t="str">
        <f t="shared" ca="1" si="69"/>
        <v/>
      </c>
      <c r="P296" s="243" t="str">
        <f t="shared" ca="1" si="70"/>
        <v/>
      </c>
      <c r="Q296" s="144" t="str">
        <f t="shared" ca="1" si="71"/>
        <v/>
      </c>
      <c r="R296" s="144" t="str">
        <f t="shared" ca="1" si="72"/>
        <v/>
      </c>
      <c r="S296" s="145" t="str">
        <f t="shared" ca="1" si="73"/>
        <v/>
      </c>
      <c r="Z296" s="157"/>
      <c r="AA296" s="157"/>
      <c r="AB296" s="36" t="str">
        <f>IF(Settings!C270&lt;&gt;"",Settings!C270,"")</f>
        <v/>
      </c>
      <c r="AC296" s="36" t="str">
        <f>IF(Settings!F270&lt;&gt;"",Settings!F270,"")</f>
        <v/>
      </c>
      <c r="AD296" s="36" t="str">
        <f>IF(Settings!H270&lt;&gt;"",Settings!H270,"")</f>
        <v/>
      </c>
      <c r="AE296" s="36" t="str">
        <f>IF(Settings!J270&lt;&gt;"",Settings!J270,"")</f>
        <v/>
      </c>
      <c r="AF296" s="36" t="str">
        <f>IF(Settings!L270&lt;&gt;"",Settings!L270,"")</f>
        <v/>
      </c>
      <c r="AG296" s="41" t="str">
        <f t="shared" si="76"/>
        <v/>
      </c>
    </row>
    <row r="297" spans="1:33" x14ac:dyDescent="0.2">
      <c r="A297" s="14" t="str">
        <f>IF(FILT_M=1,IF(AND(Settings!F271&lt;&gt;"",Settings!F271&lt;&gt;"--"),Settings!F271,""),
IF(FILT_M=2,IF(AND(Settings!H271&lt;&gt;"",Settings!H271&lt;&gt;"--"),Settings!H271,""),
IF(FILT_M=3,IF(AND(Settings!J271&lt;&gt;"",Settings!J271&lt;&gt;"--"),Settings!J271,""),
IF(FILT_M=4,IF(AND(Settings!L271&lt;&gt;"",Settings!L271&lt;&gt;"--"),Settings!L271,""),""))))</f>
        <v/>
      </c>
      <c r="B297" s="243" t="str">
        <f t="shared" ca="1" si="63"/>
        <v/>
      </c>
      <c r="C297" s="243" t="str">
        <f t="shared" ca="1" si="64"/>
        <v/>
      </c>
      <c r="D297" s="143" t="str">
        <f t="shared" ca="1" si="74"/>
        <v/>
      </c>
      <c r="E297" s="144" t="str">
        <f t="shared" ca="1" si="65"/>
        <v/>
      </c>
      <c r="F297" s="144" t="str">
        <f t="shared" ca="1" si="66"/>
        <v/>
      </c>
      <c r="G297" s="145" t="str">
        <f t="shared" ca="1" si="75"/>
        <v/>
      </c>
      <c r="H297" s="214"/>
      <c r="I297" s="44"/>
      <c r="K297" s="209" t="str">
        <f>IF(AND(Settings!C271&lt;&gt;"",Settings!C271&lt;&gt;"--"),Settings!C271,"")</f>
        <v/>
      </c>
      <c r="L297" s="210"/>
      <c r="M297" s="243" t="str">
        <f t="shared" ca="1" si="67"/>
        <v/>
      </c>
      <c r="N297" s="244" t="str">
        <f t="shared" ca="1" si="68"/>
        <v/>
      </c>
      <c r="O297" s="143" t="str">
        <f t="shared" ca="1" si="69"/>
        <v/>
      </c>
      <c r="P297" s="243" t="str">
        <f t="shared" ca="1" si="70"/>
        <v/>
      </c>
      <c r="Q297" s="144" t="str">
        <f t="shared" ca="1" si="71"/>
        <v/>
      </c>
      <c r="R297" s="144" t="str">
        <f t="shared" ca="1" si="72"/>
        <v/>
      </c>
      <c r="S297" s="145" t="str">
        <f t="shared" ca="1" si="73"/>
        <v/>
      </c>
      <c r="Z297" s="157"/>
      <c r="AA297" s="157"/>
      <c r="AB297" s="36" t="str">
        <f>IF(Settings!C271&lt;&gt;"",Settings!C271,"")</f>
        <v/>
      </c>
      <c r="AC297" s="36" t="str">
        <f>IF(Settings!F271&lt;&gt;"",Settings!F271,"")</f>
        <v/>
      </c>
      <c r="AD297" s="36" t="str">
        <f>IF(Settings!H271&lt;&gt;"",Settings!H271,"")</f>
        <v/>
      </c>
      <c r="AE297" s="36" t="str">
        <f>IF(Settings!J271&lt;&gt;"",Settings!J271,"")</f>
        <v/>
      </c>
      <c r="AF297" s="36" t="str">
        <f>IF(Settings!L271&lt;&gt;"",Settings!L271,"")</f>
        <v/>
      </c>
      <c r="AG297" s="41" t="str">
        <f t="shared" si="76"/>
        <v/>
      </c>
    </row>
    <row r="298" spans="1:33" x14ac:dyDescent="0.2">
      <c r="A298" s="14" t="str">
        <f>IF(FILT_M=1,IF(AND(Settings!F272&lt;&gt;"",Settings!F272&lt;&gt;"--"),Settings!F272,""),
IF(FILT_M=2,IF(AND(Settings!H272&lt;&gt;"",Settings!H272&lt;&gt;"--"),Settings!H272,""),
IF(FILT_M=3,IF(AND(Settings!J272&lt;&gt;"",Settings!J272&lt;&gt;"--"),Settings!J272,""),
IF(FILT_M=4,IF(AND(Settings!L272&lt;&gt;"",Settings!L272&lt;&gt;"--"),Settings!L272,""),""))))</f>
        <v/>
      </c>
      <c r="B298" s="243" t="str">
        <f t="shared" ca="1" si="63"/>
        <v/>
      </c>
      <c r="C298" s="243" t="str">
        <f t="shared" ca="1" si="64"/>
        <v/>
      </c>
      <c r="D298" s="143" t="str">
        <f t="shared" ca="1" si="74"/>
        <v/>
      </c>
      <c r="E298" s="144" t="str">
        <f t="shared" ca="1" si="65"/>
        <v/>
      </c>
      <c r="F298" s="144" t="str">
        <f t="shared" ca="1" si="66"/>
        <v/>
      </c>
      <c r="G298" s="145" t="str">
        <f t="shared" ca="1" si="75"/>
        <v/>
      </c>
      <c r="H298" s="214"/>
      <c r="I298" s="44"/>
      <c r="K298" s="209" t="str">
        <f>IF(AND(Settings!C272&lt;&gt;"",Settings!C272&lt;&gt;"--"),Settings!C272,"")</f>
        <v/>
      </c>
      <c r="L298" s="210"/>
      <c r="M298" s="243" t="str">
        <f t="shared" ca="1" si="67"/>
        <v/>
      </c>
      <c r="N298" s="244" t="str">
        <f t="shared" ca="1" si="68"/>
        <v/>
      </c>
      <c r="O298" s="143" t="str">
        <f t="shared" ca="1" si="69"/>
        <v/>
      </c>
      <c r="P298" s="243" t="str">
        <f t="shared" ca="1" si="70"/>
        <v/>
      </c>
      <c r="Q298" s="144" t="str">
        <f t="shared" ca="1" si="71"/>
        <v/>
      </c>
      <c r="R298" s="144" t="str">
        <f t="shared" ca="1" si="72"/>
        <v/>
      </c>
      <c r="S298" s="145" t="str">
        <f t="shared" ca="1" si="73"/>
        <v/>
      </c>
      <c r="Z298" s="157"/>
      <c r="AA298" s="157"/>
      <c r="AB298" s="36" t="str">
        <f>IF(Settings!C272&lt;&gt;"",Settings!C272,"")</f>
        <v/>
      </c>
      <c r="AC298" s="36" t="str">
        <f>IF(Settings!F272&lt;&gt;"",Settings!F272,"")</f>
        <v/>
      </c>
      <c r="AD298" s="36" t="str">
        <f>IF(Settings!H272&lt;&gt;"",Settings!H272,"")</f>
        <v/>
      </c>
      <c r="AE298" s="36" t="str">
        <f>IF(Settings!J272&lt;&gt;"",Settings!J272,"")</f>
        <v/>
      </c>
      <c r="AF298" s="36" t="str">
        <f>IF(Settings!L272&lt;&gt;"",Settings!L272,"")</f>
        <v/>
      </c>
      <c r="AG298" s="41" t="str">
        <f t="shared" si="76"/>
        <v/>
      </c>
    </row>
    <row r="299" spans="1:33" x14ac:dyDescent="0.2">
      <c r="A299" s="14" t="str">
        <f>IF(FILT_M=1,IF(AND(Settings!F273&lt;&gt;"",Settings!F273&lt;&gt;"--"),Settings!F273,""),
IF(FILT_M=2,IF(AND(Settings!H273&lt;&gt;"",Settings!H273&lt;&gt;"--"),Settings!H273,""),
IF(FILT_M=3,IF(AND(Settings!J273&lt;&gt;"",Settings!J273&lt;&gt;"--"),Settings!J273,""),
IF(FILT_M=4,IF(AND(Settings!L273&lt;&gt;"",Settings!L273&lt;&gt;"--"),Settings!L273,""),""))))</f>
        <v/>
      </c>
      <c r="B299" s="243" t="str">
        <f t="shared" ca="1" si="63"/>
        <v/>
      </c>
      <c r="C299" s="243" t="str">
        <f t="shared" ca="1" si="64"/>
        <v/>
      </c>
      <c r="D299" s="143" t="str">
        <f t="shared" ca="1" si="74"/>
        <v/>
      </c>
      <c r="E299" s="144" t="str">
        <f t="shared" ca="1" si="65"/>
        <v/>
      </c>
      <c r="F299" s="144" t="str">
        <f t="shared" ca="1" si="66"/>
        <v/>
      </c>
      <c r="G299" s="145" t="str">
        <f t="shared" ca="1" si="75"/>
        <v/>
      </c>
      <c r="H299" s="214"/>
      <c r="I299" s="44"/>
      <c r="K299" s="209" t="str">
        <f>IF(AND(Settings!C273&lt;&gt;"",Settings!C273&lt;&gt;"--"),Settings!C273,"")</f>
        <v/>
      </c>
      <c r="L299" s="210"/>
      <c r="M299" s="243" t="str">
        <f t="shared" ca="1" si="67"/>
        <v/>
      </c>
      <c r="N299" s="244" t="str">
        <f t="shared" ca="1" si="68"/>
        <v/>
      </c>
      <c r="O299" s="143" t="str">
        <f t="shared" ca="1" si="69"/>
        <v/>
      </c>
      <c r="P299" s="243" t="str">
        <f t="shared" ca="1" si="70"/>
        <v/>
      </c>
      <c r="Q299" s="144" t="str">
        <f t="shared" ca="1" si="71"/>
        <v/>
      </c>
      <c r="R299" s="144" t="str">
        <f t="shared" ca="1" si="72"/>
        <v/>
      </c>
      <c r="S299" s="145" t="str">
        <f t="shared" ca="1" si="73"/>
        <v/>
      </c>
      <c r="Z299" s="157"/>
      <c r="AA299" s="157"/>
      <c r="AB299" s="36" t="str">
        <f>IF(Settings!C273&lt;&gt;"",Settings!C273,"")</f>
        <v/>
      </c>
      <c r="AC299" s="36" t="str">
        <f>IF(Settings!F273&lt;&gt;"",Settings!F273,"")</f>
        <v/>
      </c>
      <c r="AD299" s="36" t="str">
        <f>IF(Settings!H273&lt;&gt;"",Settings!H273,"")</f>
        <v/>
      </c>
      <c r="AE299" s="36" t="str">
        <f>IF(Settings!J273&lt;&gt;"",Settings!J273,"")</f>
        <v/>
      </c>
      <c r="AF299" s="36" t="str">
        <f>IF(Settings!L273&lt;&gt;"",Settings!L273,"")</f>
        <v/>
      </c>
      <c r="AG299" s="41" t="str">
        <f t="shared" si="76"/>
        <v/>
      </c>
    </row>
    <row r="300" spans="1:33" x14ac:dyDescent="0.2">
      <c r="A300" s="14" t="str">
        <f>IF(FILT_M=1,IF(AND(Settings!F274&lt;&gt;"",Settings!F274&lt;&gt;"--"),Settings!F274,""),
IF(FILT_M=2,IF(AND(Settings!H274&lt;&gt;"",Settings!H274&lt;&gt;"--"),Settings!H274,""),
IF(FILT_M=3,IF(AND(Settings!J274&lt;&gt;"",Settings!J274&lt;&gt;"--"),Settings!J274,""),
IF(FILT_M=4,IF(AND(Settings!L274&lt;&gt;"",Settings!L274&lt;&gt;"--"),Settings!L274,""),""))))</f>
        <v/>
      </c>
      <c r="B300" s="243" t="str">
        <f t="shared" ca="1" si="63"/>
        <v/>
      </c>
      <c r="C300" s="243" t="str">
        <f t="shared" ca="1" si="64"/>
        <v/>
      </c>
      <c r="D300" s="143" t="str">
        <f t="shared" ca="1" si="74"/>
        <v/>
      </c>
      <c r="E300" s="144" t="str">
        <f t="shared" ca="1" si="65"/>
        <v/>
      </c>
      <c r="F300" s="144" t="str">
        <f t="shared" ca="1" si="66"/>
        <v/>
      </c>
      <c r="G300" s="145" t="str">
        <f t="shared" ca="1" si="75"/>
        <v/>
      </c>
      <c r="H300" s="214"/>
      <c r="I300" s="44"/>
      <c r="K300" s="209" t="str">
        <f>IF(AND(Settings!C274&lt;&gt;"",Settings!C274&lt;&gt;"--"),Settings!C274,"")</f>
        <v/>
      </c>
      <c r="L300" s="210"/>
      <c r="M300" s="243" t="str">
        <f t="shared" ca="1" si="67"/>
        <v/>
      </c>
      <c r="N300" s="244" t="str">
        <f t="shared" ca="1" si="68"/>
        <v/>
      </c>
      <c r="O300" s="143" t="str">
        <f t="shared" ca="1" si="69"/>
        <v/>
      </c>
      <c r="P300" s="243" t="str">
        <f t="shared" ca="1" si="70"/>
        <v/>
      </c>
      <c r="Q300" s="144" t="str">
        <f t="shared" ca="1" si="71"/>
        <v/>
      </c>
      <c r="R300" s="144" t="str">
        <f t="shared" ca="1" si="72"/>
        <v/>
      </c>
      <c r="S300" s="145" t="str">
        <f t="shared" ca="1" si="73"/>
        <v/>
      </c>
      <c r="Z300" s="157"/>
      <c r="AA300" s="157"/>
      <c r="AB300" s="36" t="str">
        <f>IF(Settings!C274&lt;&gt;"",Settings!C274,"")</f>
        <v/>
      </c>
      <c r="AC300" s="36" t="str">
        <f>IF(Settings!F274&lt;&gt;"",Settings!F274,"")</f>
        <v/>
      </c>
      <c r="AD300" s="36" t="str">
        <f>IF(Settings!H274&lt;&gt;"",Settings!H274,"")</f>
        <v/>
      </c>
      <c r="AE300" s="36" t="str">
        <f>IF(Settings!J274&lt;&gt;"",Settings!J274,"")</f>
        <v/>
      </c>
      <c r="AF300" s="36" t="str">
        <f>IF(Settings!L274&lt;&gt;"",Settings!L274,"")</f>
        <v/>
      </c>
      <c r="AG300" s="41" t="str">
        <f t="shared" si="76"/>
        <v/>
      </c>
    </row>
    <row r="301" spans="1:33" x14ac:dyDescent="0.2">
      <c r="A301" s="14" t="str">
        <f>IF(FILT_M=1,IF(AND(Settings!F275&lt;&gt;"",Settings!F275&lt;&gt;"--"),Settings!F275,""),
IF(FILT_M=2,IF(AND(Settings!H275&lt;&gt;"",Settings!H275&lt;&gt;"--"),Settings!H275,""),
IF(FILT_M=3,IF(AND(Settings!J275&lt;&gt;"",Settings!J275&lt;&gt;"--"),Settings!J275,""),
IF(FILT_M=4,IF(AND(Settings!L275&lt;&gt;"",Settings!L275&lt;&gt;"--"),Settings!L275,""),""))))</f>
        <v/>
      </c>
      <c r="B301" s="243" t="str">
        <f t="shared" ca="1" si="63"/>
        <v/>
      </c>
      <c r="C301" s="243" t="str">
        <f t="shared" ca="1" si="64"/>
        <v/>
      </c>
      <c r="D301" s="143" t="str">
        <f t="shared" ca="1" si="74"/>
        <v/>
      </c>
      <c r="E301" s="144" t="str">
        <f t="shared" ca="1" si="65"/>
        <v/>
      </c>
      <c r="F301" s="144" t="str">
        <f t="shared" ca="1" si="66"/>
        <v/>
      </c>
      <c r="G301" s="145" t="str">
        <f t="shared" ca="1" si="75"/>
        <v/>
      </c>
      <c r="H301" s="214"/>
      <c r="I301" s="44"/>
      <c r="K301" s="209" t="str">
        <f>IF(AND(Settings!C275&lt;&gt;"",Settings!C275&lt;&gt;"--"),Settings!C275,"")</f>
        <v/>
      </c>
      <c r="L301" s="210"/>
      <c r="M301" s="243" t="str">
        <f t="shared" ca="1" si="67"/>
        <v/>
      </c>
      <c r="N301" s="244" t="str">
        <f t="shared" ca="1" si="68"/>
        <v/>
      </c>
      <c r="O301" s="143" t="str">
        <f t="shared" ca="1" si="69"/>
        <v/>
      </c>
      <c r="P301" s="243" t="str">
        <f t="shared" ca="1" si="70"/>
        <v/>
      </c>
      <c r="Q301" s="144" t="str">
        <f t="shared" ca="1" si="71"/>
        <v/>
      </c>
      <c r="R301" s="144" t="str">
        <f t="shared" ca="1" si="72"/>
        <v/>
      </c>
      <c r="S301" s="145" t="str">
        <f t="shared" ca="1" si="73"/>
        <v/>
      </c>
      <c r="Z301" s="157"/>
      <c r="AA301" s="157"/>
      <c r="AB301" s="36" t="str">
        <f>IF(Settings!C275&lt;&gt;"",Settings!C275,"")</f>
        <v/>
      </c>
      <c r="AC301" s="36" t="str">
        <f>IF(Settings!F275&lt;&gt;"",Settings!F275,"")</f>
        <v/>
      </c>
      <c r="AD301" s="36" t="str">
        <f>IF(Settings!H275&lt;&gt;"",Settings!H275,"")</f>
        <v/>
      </c>
      <c r="AE301" s="36" t="str">
        <f>IF(Settings!J275&lt;&gt;"",Settings!J275,"")</f>
        <v/>
      </c>
      <c r="AF301" s="36" t="str">
        <f>IF(Settings!L275&lt;&gt;"",Settings!L275,"")</f>
        <v/>
      </c>
      <c r="AG301" s="41" t="str">
        <f t="shared" si="76"/>
        <v/>
      </c>
    </row>
    <row r="302" spans="1:33" x14ac:dyDescent="0.2">
      <c r="A302" s="14" t="str">
        <f>IF(FILT_M=1,IF(AND(Settings!F276&lt;&gt;"",Settings!F276&lt;&gt;"--"),Settings!F276,""),
IF(FILT_M=2,IF(AND(Settings!H276&lt;&gt;"",Settings!H276&lt;&gt;"--"),Settings!H276,""),
IF(FILT_M=3,IF(AND(Settings!J276&lt;&gt;"",Settings!J276&lt;&gt;"--"),Settings!J276,""),
IF(FILT_M=4,IF(AND(Settings!L276&lt;&gt;"",Settings!L276&lt;&gt;"--"),Settings!L276,""),""))))</f>
        <v/>
      </c>
      <c r="B302" s="243" t="str">
        <f t="shared" ca="1" si="63"/>
        <v/>
      </c>
      <c r="C302" s="243" t="str">
        <f t="shared" ca="1" si="64"/>
        <v/>
      </c>
      <c r="D302" s="143" t="str">
        <f t="shared" ca="1" si="74"/>
        <v/>
      </c>
      <c r="E302" s="144" t="str">
        <f t="shared" ca="1" si="65"/>
        <v/>
      </c>
      <c r="F302" s="144" t="str">
        <f t="shared" ca="1" si="66"/>
        <v/>
      </c>
      <c r="G302" s="145" t="str">
        <f t="shared" ca="1" si="75"/>
        <v/>
      </c>
      <c r="H302" s="214"/>
      <c r="I302" s="44"/>
      <c r="K302" s="209" t="str">
        <f>IF(AND(Settings!C276&lt;&gt;"",Settings!C276&lt;&gt;"--"),Settings!C276,"")</f>
        <v/>
      </c>
      <c r="L302" s="210"/>
      <c r="M302" s="243" t="str">
        <f t="shared" ca="1" si="67"/>
        <v/>
      </c>
      <c r="N302" s="244" t="str">
        <f t="shared" ca="1" si="68"/>
        <v/>
      </c>
      <c r="O302" s="143" t="str">
        <f t="shared" ca="1" si="69"/>
        <v/>
      </c>
      <c r="P302" s="243" t="str">
        <f t="shared" ca="1" si="70"/>
        <v/>
      </c>
      <c r="Q302" s="144" t="str">
        <f t="shared" ca="1" si="71"/>
        <v/>
      </c>
      <c r="R302" s="144" t="str">
        <f t="shared" ca="1" si="72"/>
        <v/>
      </c>
      <c r="S302" s="145" t="str">
        <f t="shared" ca="1" si="73"/>
        <v/>
      </c>
      <c r="Z302" s="157"/>
      <c r="AA302" s="157"/>
      <c r="AB302" s="36" t="str">
        <f>IF(Settings!C276&lt;&gt;"",Settings!C276,"")</f>
        <v/>
      </c>
      <c r="AC302" s="36" t="str">
        <f>IF(Settings!F276&lt;&gt;"",Settings!F276,"")</f>
        <v/>
      </c>
      <c r="AD302" s="36" t="str">
        <f>IF(Settings!H276&lt;&gt;"",Settings!H276,"")</f>
        <v/>
      </c>
      <c r="AE302" s="36" t="str">
        <f>IF(Settings!J276&lt;&gt;"",Settings!J276,"")</f>
        <v/>
      </c>
      <c r="AF302" s="36" t="str">
        <f>IF(Settings!L276&lt;&gt;"",Settings!L276,"")</f>
        <v/>
      </c>
      <c r="AG302" s="41" t="str">
        <f t="shared" si="76"/>
        <v/>
      </c>
    </row>
    <row r="303" spans="1:33" x14ac:dyDescent="0.2">
      <c r="A303" s="14" t="str">
        <f>IF(FILT_M=1,IF(AND(Settings!F277&lt;&gt;"",Settings!F277&lt;&gt;"--"),Settings!F277,""),
IF(FILT_M=2,IF(AND(Settings!H277&lt;&gt;"",Settings!H277&lt;&gt;"--"),Settings!H277,""),
IF(FILT_M=3,IF(AND(Settings!J277&lt;&gt;"",Settings!J277&lt;&gt;"--"),Settings!J277,""),
IF(FILT_M=4,IF(AND(Settings!L277&lt;&gt;"",Settings!L277&lt;&gt;"--"),Settings!L277,""),""))))</f>
        <v/>
      </c>
      <c r="B303" s="243" t="str">
        <f t="shared" ca="1" si="63"/>
        <v/>
      </c>
      <c r="C303" s="243" t="str">
        <f t="shared" ca="1" si="64"/>
        <v/>
      </c>
      <c r="D303" s="143" t="str">
        <f t="shared" ca="1" si="74"/>
        <v/>
      </c>
      <c r="E303" s="144" t="str">
        <f t="shared" ca="1" si="65"/>
        <v/>
      </c>
      <c r="F303" s="144" t="str">
        <f t="shared" ca="1" si="66"/>
        <v/>
      </c>
      <c r="G303" s="145" t="str">
        <f t="shared" ca="1" si="75"/>
        <v/>
      </c>
      <c r="H303" s="214"/>
      <c r="I303" s="44"/>
      <c r="K303" s="209" t="str">
        <f>IF(AND(Settings!C277&lt;&gt;"",Settings!C277&lt;&gt;"--"),Settings!C277,"")</f>
        <v/>
      </c>
      <c r="L303" s="210"/>
      <c r="M303" s="243" t="str">
        <f t="shared" ca="1" si="67"/>
        <v/>
      </c>
      <c r="N303" s="244" t="str">
        <f t="shared" ca="1" si="68"/>
        <v/>
      </c>
      <c r="O303" s="143" t="str">
        <f t="shared" ca="1" si="69"/>
        <v/>
      </c>
      <c r="P303" s="243" t="str">
        <f t="shared" ca="1" si="70"/>
        <v/>
      </c>
      <c r="Q303" s="144" t="str">
        <f t="shared" ca="1" si="71"/>
        <v/>
      </c>
      <c r="R303" s="144" t="str">
        <f t="shared" ca="1" si="72"/>
        <v/>
      </c>
      <c r="S303" s="145" t="str">
        <f t="shared" ca="1" si="73"/>
        <v/>
      </c>
      <c r="Z303" s="157"/>
      <c r="AA303" s="157"/>
      <c r="AB303" s="36" t="str">
        <f>IF(Settings!C277&lt;&gt;"",Settings!C277,"")</f>
        <v/>
      </c>
      <c r="AC303" s="36" t="str">
        <f>IF(Settings!F277&lt;&gt;"",Settings!F277,"")</f>
        <v/>
      </c>
      <c r="AD303" s="36" t="str">
        <f>IF(Settings!H277&lt;&gt;"",Settings!H277,"")</f>
        <v/>
      </c>
      <c r="AE303" s="36" t="str">
        <f>IF(Settings!J277&lt;&gt;"",Settings!J277,"")</f>
        <v/>
      </c>
      <c r="AF303" s="36" t="str">
        <f>IF(Settings!L277&lt;&gt;"",Settings!L277,"")</f>
        <v/>
      </c>
      <c r="AG303" s="41" t="str">
        <f t="shared" si="76"/>
        <v/>
      </c>
    </row>
    <row r="304" spans="1:33" x14ac:dyDescent="0.2">
      <c r="A304" s="14" t="str">
        <f>IF(FILT_M=1,IF(AND(Settings!F278&lt;&gt;"",Settings!F278&lt;&gt;"--"),Settings!F278,""),
IF(FILT_M=2,IF(AND(Settings!H278&lt;&gt;"",Settings!H278&lt;&gt;"--"),Settings!H278,""),
IF(FILT_M=3,IF(AND(Settings!J278&lt;&gt;"",Settings!J278&lt;&gt;"--"),Settings!J278,""),
IF(FILT_M=4,IF(AND(Settings!L278&lt;&gt;"",Settings!L278&lt;&gt;"--"),Settings!L278,""),""))))</f>
        <v/>
      </c>
      <c r="B304" s="243" t="str">
        <f t="shared" ca="1" si="63"/>
        <v/>
      </c>
      <c r="C304" s="243" t="str">
        <f t="shared" ca="1" si="64"/>
        <v/>
      </c>
      <c r="D304" s="143" t="str">
        <f t="shared" ca="1" si="74"/>
        <v/>
      </c>
      <c r="E304" s="144" t="str">
        <f t="shared" ca="1" si="65"/>
        <v/>
      </c>
      <c r="F304" s="144" t="str">
        <f t="shared" ca="1" si="66"/>
        <v/>
      </c>
      <c r="G304" s="145" t="str">
        <f t="shared" ca="1" si="75"/>
        <v/>
      </c>
      <c r="H304" s="214"/>
      <c r="I304" s="44"/>
      <c r="K304" s="209" t="str">
        <f>IF(AND(Settings!C278&lt;&gt;"",Settings!C278&lt;&gt;"--"),Settings!C278,"")</f>
        <v/>
      </c>
      <c r="L304" s="210"/>
      <c r="M304" s="243" t="str">
        <f t="shared" ca="1" si="67"/>
        <v/>
      </c>
      <c r="N304" s="244" t="str">
        <f t="shared" ca="1" si="68"/>
        <v/>
      </c>
      <c r="O304" s="143" t="str">
        <f t="shared" ca="1" si="69"/>
        <v/>
      </c>
      <c r="P304" s="243" t="str">
        <f t="shared" ca="1" si="70"/>
        <v/>
      </c>
      <c r="Q304" s="144" t="str">
        <f t="shared" ca="1" si="71"/>
        <v/>
      </c>
      <c r="R304" s="144" t="str">
        <f t="shared" ca="1" si="72"/>
        <v/>
      </c>
      <c r="S304" s="145" t="str">
        <f t="shared" ca="1" si="73"/>
        <v/>
      </c>
      <c r="Z304" s="157"/>
      <c r="AA304" s="157"/>
      <c r="AB304" s="36" t="str">
        <f>IF(Settings!C278&lt;&gt;"",Settings!C278,"")</f>
        <v/>
      </c>
      <c r="AC304" s="36" t="str">
        <f>IF(Settings!F278&lt;&gt;"",Settings!F278,"")</f>
        <v/>
      </c>
      <c r="AD304" s="36" t="str">
        <f>IF(Settings!H278&lt;&gt;"",Settings!H278,"")</f>
        <v/>
      </c>
      <c r="AE304" s="36" t="str">
        <f>IF(Settings!J278&lt;&gt;"",Settings!J278,"")</f>
        <v/>
      </c>
      <c r="AF304" s="36" t="str">
        <f>IF(Settings!L278&lt;&gt;"",Settings!L278,"")</f>
        <v/>
      </c>
      <c r="AG304" s="41" t="str">
        <f t="shared" si="76"/>
        <v/>
      </c>
    </row>
    <row r="305" spans="1:33" x14ac:dyDescent="0.2">
      <c r="A305" s="14" t="str">
        <f>IF(FILT_M=1,IF(AND(Settings!F279&lt;&gt;"",Settings!F279&lt;&gt;"--"),Settings!F279,""),
IF(FILT_M=2,IF(AND(Settings!H279&lt;&gt;"",Settings!H279&lt;&gt;"--"),Settings!H279,""),
IF(FILT_M=3,IF(AND(Settings!J279&lt;&gt;"",Settings!J279&lt;&gt;"--"),Settings!J279,""),
IF(FILT_M=4,IF(AND(Settings!L279&lt;&gt;"",Settings!L279&lt;&gt;"--"),Settings!L279,""),""))))</f>
        <v/>
      </c>
      <c r="B305" s="243" t="str">
        <f t="shared" ca="1" si="63"/>
        <v/>
      </c>
      <c r="C305" s="243" t="str">
        <f t="shared" ca="1" si="64"/>
        <v/>
      </c>
      <c r="D305" s="143" t="str">
        <f t="shared" ca="1" si="74"/>
        <v/>
      </c>
      <c r="E305" s="144" t="str">
        <f t="shared" ca="1" si="65"/>
        <v/>
      </c>
      <c r="F305" s="144" t="str">
        <f t="shared" ca="1" si="66"/>
        <v/>
      </c>
      <c r="G305" s="145" t="str">
        <f t="shared" ca="1" si="75"/>
        <v/>
      </c>
      <c r="H305" s="214"/>
      <c r="I305" s="44"/>
      <c r="K305" s="209" t="str">
        <f>IF(AND(Settings!C279&lt;&gt;"",Settings!C279&lt;&gt;"--"),Settings!C279,"")</f>
        <v/>
      </c>
      <c r="L305" s="210"/>
      <c r="M305" s="243" t="str">
        <f t="shared" ca="1" si="67"/>
        <v/>
      </c>
      <c r="N305" s="244" t="str">
        <f t="shared" ca="1" si="68"/>
        <v/>
      </c>
      <c r="O305" s="143" t="str">
        <f t="shared" ca="1" si="69"/>
        <v/>
      </c>
      <c r="P305" s="243" t="str">
        <f t="shared" ca="1" si="70"/>
        <v/>
      </c>
      <c r="Q305" s="144" t="str">
        <f t="shared" ca="1" si="71"/>
        <v/>
      </c>
      <c r="R305" s="144" t="str">
        <f t="shared" ca="1" si="72"/>
        <v/>
      </c>
      <c r="S305" s="145" t="str">
        <f t="shared" ca="1" si="73"/>
        <v/>
      </c>
      <c r="Z305" s="157"/>
      <c r="AA305" s="157"/>
      <c r="AB305" s="36" t="str">
        <f>IF(Settings!C279&lt;&gt;"",Settings!C279,"")</f>
        <v/>
      </c>
      <c r="AC305" s="36" t="str">
        <f>IF(Settings!F279&lt;&gt;"",Settings!F279,"")</f>
        <v/>
      </c>
      <c r="AD305" s="36" t="str">
        <f>IF(Settings!H279&lt;&gt;"",Settings!H279,"")</f>
        <v/>
      </c>
      <c r="AE305" s="36" t="str">
        <f>IF(Settings!J279&lt;&gt;"",Settings!J279,"")</f>
        <v/>
      </c>
      <c r="AF305" s="36" t="str">
        <f>IF(Settings!L279&lt;&gt;"",Settings!L279,"")</f>
        <v/>
      </c>
      <c r="AG305" s="41" t="str">
        <f t="shared" si="76"/>
        <v/>
      </c>
    </row>
    <row r="306" spans="1:33" x14ac:dyDescent="0.2">
      <c r="A306" s="14" t="str">
        <f>IF(FILT_M=1,IF(AND(Settings!F280&lt;&gt;"",Settings!F280&lt;&gt;"--"),Settings!F280,""),
IF(FILT_M=2,IF(AND(Settings!H280&lt;&gt;"",Settings!H280&lt;&gt;"--"),Settings!H280,""),
IF(FILT_M=3,IF(AND(Settings!J280&lt;&gt;"",Settings!J280&lt;&gt;"--"),Settings!J280,""),
IF(FILT_M=4,IF(AND(Settings!L280&lt;&gt;"",Settings!L280&lt;&gt;"--"),Settings!L280,""),""))))</f>
        <v/>
      </c>
      <c r="B306" s="243" t="str">
        <f t="shared" ca="1" si="63"/>
        <v/>
      </c>
      <c r="C306" s="243" t="str">
        <f t="shared" ca="1" si="64"/>
        <v/>
      </c>
      <c r="D306" s="143" t="str">
        <f t="shared" ca="1" si="74"/>
        <v/>
      </c>
      <c r="E306" s="144" t="str">
        <f t="shared" ca="1" si="65"/>
        <v/>
      </c>
      <c r="F306" s="144" t="str">
        <f t="shared" ca="1" si="66"/>
        <v/>
      </c>
      <c r="G306" s="145" t="str">
        <f t="shared" ca="1" si="75"/>
        <v/>
      </c>
      <c r="H306" s="214"/>
      <c r="I306" s="44"/>
      <c r="K306" s="209" t="str">
        <f>IF(AND(Settings!C280&lt;&gt;"",Settings!C280&lt;&gt;"--"),Settings!C280,"")</f>
        <v/>
      </c>
      <c r="L306" s="210"/>
      <c r="M306" s="243" t="str">
        <f t="shared" ca="1" si="67"/>
        <v/>
      </c>
      <c r="N306" s="244" t="str">
        <f t="shared" ca="1" si="68"/>
        <v/>
      </c>
      <c r="O306" s="143" t="str">
        <f t="shared" ca="1" si="69"/>
        <v/>
      </c>
      <c r="P306" s="243" t="str">
        <f t="shared" ca="1" si="70"/>
        <v/>
      </c>
      <c r="Q306" s="144" t="str">
        <f t="shared" ca="1" si="71"/>
        <v/>
      </c>
      <c r="R306" s="144" t="str">
        <f t="shared" ca="1" si="72"/>
        <v/>
      </c>
      <c r="S306" s="145" t="str">
        <f t="shared" ca="1" si="73"/>
        <v/>
      </c>
      <c r="Z306" s="157"/>
      <c r="AA306" s="157"/>
      <c r="AB306" s="36" t="str">
        <f>IF(Settings!C280&lt;&gt;"",Settings!C280,"")</f>
        <v/>
      </c>
      <c r="AC306" s="36" t="str">
        <f>IF(Settings!F280&lt;&gt;"",Settings!F280,"")</f>
        <v/>
      </c>
      <c r="AD306" s="36" t="str">
        <f>IF(Settings!H280&lt;&gt;"",Settings!H280,"")</f>
        <v/>
      </c>
      <c r="AE306" s="36" t="str">
        <f>IF(Settings!J280&lt;&gt;"",Settings!J280,"")</f>
        <v/>
      </c>
      <c r="AF306" s="36" t="str">
        <f>IF(Settings!L280&lt;&gt;"",Settings!L280,"")</f>
        <v/>
      </c>
      <c r="AG306" s="41" t="str">
        <f t="shared" si="76"/>
        <v/>
      </c>
    </row>
    <row r="307" spans="1:33" x14ac:dyDescent="0.2">
      <c r="A307" s="14" t="str">
        <f>IF(FILT_M=1,IF(AND(Settings!F281&lt;&gt;"",Settings!F281&lt;&gt;"--"),Settings!F281,""),
IF(FILT_M=2,IF(AND(Settings!H281&lt;&gt;"",Settings!H281&lt;&gt;"--"),Settings!H281,""),
IF(FILT_M=3,IF(AND(Settings!J281&lt;&gt;"",Settings!J281&lt;&gt;"--"),Settings!J281,""),
IF(FILT_M=4,IF(AND(Settings!L281&lt;&gt;"",Settings!L281&lt;&gt;"--"),Settings!L281,""),""))))</f>
        <v/>
      </c>
      <c r="B307" s="243" t="str">
        <f t="shared" ca="1" si="63"/>
        <v/>
      </c>
      <c r="C307" s="243" t="str">
        <f t="shared" ca="1" si="64"/>
        <v/>
      </c>
      <c r="D307" s="143" t="str">
        <f t="shared" ca="1" si="74"/>
        <v/>
      </c>
      <c r="E307" s="144" t="str">
        <f t="shared" ca="1" si="65"/>
        <v/>
      </c>
      <c r="F307" s="144" t="str">
        <f t="shared" ca="1" si="66"/>
        <v/>
      </c>
      <c r="G307" s="145" t="str">
        <f t="shared" ca="1" si="75"/>
        <v/>
      </c>
      <c r="H307" s="214"/>
      <c r="I307" s="44"/>
      <c r="K307" s="209" t="str">
        <f>IF(AND(Settings!C281&lt;&gt;"",Settings!C281&lt;&gt;"--"),Settings!C281,"")</f>
        <v/>
      </c>
      <c r="L307" s="210"/>
      <c r="M307" s="243" t="str">
        <f t="shared" ca="1" si="67"/>
        <v/>
      </c>
      <c r="N307" s="244" t="str">
        <f t="shared" ca="1" si="68"/>
        <v/>
      </c>
      <c r="O307" s="143" t="str">
        <f t="shared" ca="1" si="69"/>
        <v/>
      </c>
      <c r="P307" s="243" t="str">
        <f t="shared" ca="1" si="70"/>
        <v/>
      </c>
      <c r="Q307" s="144" t="str">
        <f t="shared" ca="1" si="71"/>
        <v/>
      </c>
      <c r="R307" s="144" t="str">
        <f t="shared" ca="1" si="72"/>
        <v/>
      </c>
      <c r="S307" s="145" t="str">
        <f t="shared" ca="1" si="73"/>
        <v/>
      </c>
      <c r="Z307" s="157"/>
      <c r="AA307" s="157"/>
      <c r="AB307" s="36" t="str">
        <f>IF(Settings!C281&lt;&gt;"",Settings!C281,"")</f>
        <v/>
      </c>
      <c r="AC307" s="36" t="str">
        <f>IF(Settings!F281&lt;&gt;"",Settings!F281,"")</f>
        <v/>
      </c>
      <c r="AD307" s="36" t="str">
        <f>IF(Settings!H281&lt;&gt;"",Settings!H281,"")</f>
        <v/>
      </c>
      <c r="AE307" s="36" t="str">
        <f>IF(Settings!J281&lt;&gt;"",Settings!J281,"")</f>
        <v/>
      </c>
      <c r="AF307" s="36" t="str">
        <f>IF(Settings!L281&lt;&gt;"",Settings!L281,"")</f>
        <v/>
      </c>
      <c r="AG307" s="41" t="str">
        <f t="shared" si="76"/>
        <v/>
      </c>
    </row>
    <row r="308" spans="1:33" x14ac:dyDescent="0.2">
      <c r="A308" s="14" t="str">
        <f>IF(FILT_M=1,IF(AND(Settings!F282&lt;&gt;"",Settings!F282&lt;&gt;"--"),Settings!F282,""),
IF(FILT_M=2,IF(AND(Settings!H282&lt;&gt;"",Settings!H282&lt;&gt;"--"),Settings!H282,""),
IF(FILT_M=3,IF(AND(Settings!J282&lt;&gt;"",Settings!J282&lt;&gt;"--"),Settings!J282,""),
IF(FILT_M=4,IF(AND(Settings!L282&lt;&gt;"",Settings!L282&lt;&gt;"--"),Settings!L282,""),""))))</f>
        <v/>
      </c>
      <c r="B308" s="243" t="str">
        <f t="shared" ca="1" si="63"/>
        <v/>
      </c>
      <c r="C308" s="243" t="str">
        <f t="shared" ca="1" si="64"/>
        <v/>
      </c>
      <c r="D308" s="143" t="str">
        <f t="shared" ca="1" si="74"/>
        <v/>
      </c>
      <c r="E308" s="144" t="str">
        <f t="shared" ca="1" si="65"/>
        <v/>
      </c>
      <c r="F308" s="144" t="str">
        <f t="shared" ca="1" si="66"/>
        <v/>
      </c>
      <c r="G308" s="145" t="str">
        <f t="shared" ca="1" si="75"/>
        <v/>
      </c>
      <c r="H308" s="214"/>
      <c r="I308" s="44"/>
      <c r="K308" s="209" t="str">
        <f>IF(AND(Settings!C282&lt;&gt;"",Settings!C282&lt;&gt;"--"),Settings!C282,"")</f>
        <v/>
      </c>
      <c r="L308" s="210"/>
      <c r="M308" s="243" t="str">
        <f t="shared" ca="1" si="67"/>
        <v/>
      </c>
      <c r="N308" s="244" t="str">
        <f t="shared" ca="1" si="68"/>
        <v/>
      </c>
      <c r="O308" s="143" t="str">
        <f t="shared" ca="1" si="69"/>
        <v/>
      </c>
      <c r="P308" s="243" t="str">
        <f t="shared" ca="1" si="70"/>
        <v/>
      </c>
      <c r="Q308" s="144" t="str">
        <f t="shared" ca="1" si="71"/>
        <v/>
      </c>
      <c r="R308" s="144" t="str">
        <f t="shared" ca="1" si="72"/>
        <v/>
      </c>
      <c r="S308" s="145" t="str">
        <f t="shared" ca="1" si="73"/>
        <v/>
      </c>
      <c r="Z308" s="157"/>
      <c r="AA308" s="157"/>
      <c r="AB308" s="36" t="str">
        <f>IF(Settings!C282&lt;&gt;"",Settings!C282,"")</f>
        <v/>
      </c>
      <c r="AC308" s="36" t="str">
        <f>IF(Settings!F282&lt;&gt;"",Settings!F282,"")</f>
        <v/>
      </c>
      <c r="AD308" s="36" t="str">
        <f>IF(Settings!H282&lt;&gt;"",Settings!H282,"")</f>
        <v/>
      </c>
      <c r="AE308" s="36" t="str">
        <f>IF(Settings!J282&lt;&gt;"",Settings!J282,"")</f>
        <v/>
      </c>
      <c r="AF308" s="36" t="str">
        <f>IF(Settings!L282&lt;&gt;"",Settings!L282,"")</f>
        <v/>
      </c>
      <c r="AG308" s="41" t="str">
        <f t="shared" si="76"/>
        <v/>
      </c>
    </row>
    <row r="309" spans="1:33" x14ac:dyDescent="0.2">
      <c r="A309" s="14" t="str">
        <f>IF(FILT_M=1,IF(AND(Settings!F283&lt;&gt;"",Settings!F283&lt;&gt;"--"),Settings!F283,""),
IF(FILT_M=2,IF(AND(Settings!H283&lt;&gt;"",Settings!H283&lt;&gt;"--"),Settings!H283,""),
IF(FILT_M=3,IF(AND(Settings!J283&lt;&gt;"",Settings!J283&lt;&gt;"--"),Settings!J283,""),
IF(FILT_M=4,IF(AND(Settings!L283&lt;&gt;"",Settings!L283&lt;&gt;"--"),Settings!L283,""),""))))</f>
        <v/>
      </c>
      <c r="B309" s="243" t="str">
        <f t="shared" ca="1" si="63"/>
        <v/>
      </c>
      <c r="C309" s="243" t="str">
        <f t="shared" ca="1" si="64"/>
        <v/>
      </c>
      <c r="D309" s="143" t="str">
        <f t="shared" ca="1" si="74"/>
        <v/>
      </c>
      <c r="E309" s="144" t="str">
        <f t="shared" ca="1" si="65"/>
        <v/>
      </c>
      <c r="F309" s="144" t="str">
        <f t="shared" ca="1" si="66"/>
        <v/>
      </c>
      <c r="G309" s="145" t="str">
        <f t="shared" ca="1" si="75"/>
        <v/>
      </c>
      <c r="H309" s="214"/>
      <c r="I309" s="44"/>
      <c r="K309" s="209" t="str">
        <f>IF(AND(Settings!C283&lt;&gt;"",Settings!C283&lt;&gt;"--"),Settings!C283,"")</f>
        <v/>
      </c>
      <c r="L309" s="210"/>
      <c r="M309" s="243" t="str">
        <f t="shared" ca="1" si="67"/>
        <v/>
      </c>
      <c r="N309" s="244" t="str">
        <f t="shared" ca="1" si="68"/>
        <v/>
      </c>
      <c r="O309" s="143" t="str">
        <f t="shared" ca="1" si="69"/>
        <v/>
      </c>
      <c r="P309" s="243" t="str">
        <f t="shared" ca="1" si="70"/>
        <v/>
      </c>
      <c r="Q309" s="144" t="str">
        <f t="shared" ca="1" si="71"/>
        <v/>
      </c>
      <c r="R309" s="144" t="str">
        <f t="shared" ca="1" si="72"/>
        <v/>
      </c>
      <c r="S309" s="145" t="str">
        <f t="shared" ca="1" si="73"/>
        <v/>
      </c>
      <c r="Z309" s="157"/>
      <c r="AA309" s="157"/>
      <c r="AB309" s="36" t="str">
        <f>IF(Settings!C283&lt;&gt;"",Settings!C283,"")</f>
        <v/>
      </c>
      <c r="AC309" s="36" t="str">
        <f>IF(Settings!F283&lt;&gt;"",Settings!F283,"")</f>
        <v/>
      </c>
      <c r="AD309" s="36" t="str">
        <f>IF(Settings!H283&lt;&gt;"",Settings!H283,"")</f>
        <v/>
      </c>
      <c r="AE309" s="36" t="str">
        <f>IF(Settings!J283&lt;&gt;"",Settings!J283,"")</f>
        <v/>
      </c>
      <c r="AF309" s="36" t="str">
        <f>IF(Settings!L283&lt;&gt;"",Settings!L283,"")</f>
        <v/>
      </c>
      <c r="AG309" s="41" t="str">
        <f t="shared" si="76"/>
        <v/>
      </c>
    </row>
    <row r="310" spans="1:33" x14ac:dyDescent="0.2">
      <c r="A310" s="14" t="str">
        <f>IF(FILT_M=1,IF(AND(Settings!F284&lt;&gt;"",Settings!F284&lt;&gt;"--"),Settings!F284,""),
IF(FILT_M=2,IF(AND(Settings!H284&lt;&gt;"",Settings!H284&lt;&gt;"--"),Settings!H284,""),
IF(FILT_M=3,IF(AND(Settings!J284&lt;&gt;"",Settings!J284&lt;&gt;"--"),Settings!J284,""),
IF(FILT_M=4,IF(AND(Settings!L284&lt;&gt;"",Settings!L284&lt;&gt;"--"),Settings!L284,""),""))))</f>
        <v/>
      </c>
      <c r="B310" s="243" t="str">
        <f t="shared" ca="1" si="63"/>
        <v/>
      </c>
      <c r="C310" s="243" t="str">
        <f t="shared" ca="1" si="64"/>
        <v/>
      </c>
      <c r="D310" s="143" t="str">
        <f t="shared" ca="1" si="74"/>
        <v/>
      </c>
      <c r="E310" s="144" t="str">
        <f t="shared" ca="1" si="65"/>
        <v/>
      </c>
      <c r="F310" s="144" t="str">
        <f t="shared" ca="1" si="66"/>
        <v/>
      </c>
      <c r="G310" s="145" t="str">
        <f t="shared" ca="1" si="75"/>
        <v/>
      </c>
      <c r="H310" s="214"/>
      <c r="I310" s="44"/>
      <c r="K310" s="209" t="str">
        <f>IF(AND(Settings!C284&lt;&gt;"",Settings!C284&lt;&gt;"--"),Settings!C284,"")</f>
        <v/>
      </c>
      <c r="L310" s="210"/>
      <c r="M310" s="243" t="str">
        <f t="shared" ca="1" si="67"/>
        <v/>
      </c>
      <c r="N310" s="244" t="str">
        <f t="shared" ca="1" si="68"/>
        <v/>
      </c>
      <c r="O310" s="143" t="str">
        <f t="shared" ca="1" si="69"/>
        <v/>
      </c>
      <c r="P310" s="243" t="str">
        <f t="shared" ca="1" si="70"/>
        <v/>
      </c>
      <c r="Q310" s="144" t="str">
        <f t="shared" ca="1" si="71"/>
        <v/>
      </c>
      <c r="R310" s="144" t="str">
        <f t="shared" ca="1" si="72"/>
        <v/>
      </c>
      <c r="S310" s="145" t="str">
        <f t="shared" ca="1" si="73"/>
        <v/>
      </c>
      <c r="Z310" s="157"/>
      <c r="AA310" s="157"/>
      <c r="AB310" s="36" t="str">
        <f>IF(Settings!C284&lt;&gt;"",Settings!C284,"")</f>
        <v/>
      </c>
      <c r="AC310" s="36" t="str">
        <f>IF(Settings!F284&lt;&gt;"",Settings!F284,"")</f>
        <v/>
      </c>
      <c r="AD310" s="36" t="str">
        <f>IF(Settings!H284&lt;&gt;"",Settings!H284,"")</f>
        <v/>
      </c>
      <c r="AE310" s="36" t="str">
        <f>IF(Settings!J284&lt;&gt;"",Settings!J284,"")</f>
        <v/>
      </c>
      <c r="AF310" s="36" t="str">
        <f>IF(Settings!L284&lt;&gt;"",Settings!L284,"")</f>
        <v/>
      </c>
      <c r="AG310" s="41" t="str">
        <f t="shared" si="76"/>
        <v/>
      </c>
    </row>
    <row r="311" spans="1:33" x14ac:dyDescent="0.2">
      <c r="A311" s="14" t="str">
        <f>IF(FILT_M=1,IF(AND(Settings!F285&lt;&gt;"",Settings!F285&lt;&gt;"--"),Settings!F285,""),
IF(FILT_M=2,IF(AND(Settings!H285&lt;&gt;"",Settings!H285&lt;&gt;"--"),Settings!H285,""),
IF(FILT_M=3,IF(AND(Settings!J285&lt;&gt;"",Settings!J285&lt;&gt;"--"),Settings!J285,""),
IF(FILT_M=4,IF(AND(Settings!L285&lt;&gt;"",Settings!L285&lt;&gt;"--"),Settings!L285,""),""))))</f>
        <v/>
      </c>
      <c r="B311" s="243" t="str">
        <f t="shared" ca="1" si="63"/>
        <v/>
      </c>
      <c r="C311" s="243" t="str">
        <f t="shared" ca="1" si="64"/>
        <v/>
      </c>
      <c r="D311" s="143" t="str">
        <f t="shared" ca="1" si="74"/>
        <v/>
      </c>
      <c r="E311" s="144" t="str">
        <f t="shared" ca="1" si="65"/>
        <v/>
      </c>
      <c r="F311" s="144" t="str">
        <f t="shared" ca="1" si="66"/>
        <v/>
      </c>
      <c r="G311" s="145" t="str">
        <f t="shared" ca="1" si="75"/>
        <v/>
      </c>
      <c r="H311" s="214"/>
      <c r="I311" s="44"/>
      <c r="K311" s="209" t="str">
        <f>IF(AND(Settings!C285&lt;&gt;"",Settings!C285&lt;&gt;"--"),Settings!C285,"")</f>
        <v/>
      </c>
      <c r="L311" s="210"/>
      <c r="M311" s="243" t="str">
        <f t="shared" ca="1" si="67"/>
        <v/>
      </c>
      <c r="N311" s="244" t="str">
        <f t="shared" ca="1" si="68"/>
        <v/>
      </c>
      <c r="O311" s="143" t="str">
        <f t="shared" ca="1" si="69"/>
        <v/>
      </c>
      <c r="P311" s="243" t="str">
        <f t="shared" ca="1" si="70"/>
        <v/>
      </c>
      <c r="Q311" s="144" t="str">
        <f t="shared" ca="1" si="71"/>
        <v/>
      </c>
      <c r="R311" s="144" t="str">
        <f t="shared" ca="1" si="72"/>
        <v/>
      </c>
      <c r="S311" s="145" t="str">
        <f t="shared" ca="1" si="73"/>
        <v/>
      </c>
      <c r="Z311" s="157"/>
      <c r="AA311" s="157"/>
      <c r="AB311" s="36" t="str">
        <f>IF(Settings!C285&lt;&gt;"",Settings!C285,"")</f>
        <v/>
      </c>
      <c r="AC311" s="36" t="str">
        <f>IF(Settings!F285&lt;&gt;"",Settings!F285,"")</f>
        <v/>
      </c>
      <c r="AD311" s="36" t="str">
        <f>IF(Settings!H285&lt;&gt;"",Settings!H285,"")</f>
        <v/>
      </c>
      <c r="AE311" s="36" t="str">
        <f>IF(Settings!J285&lt;&gt;"",Settings!J285,"")</f>
        <v/>
      </c>
      <c r="AF311" s="36" t="str">
        <f>IF(Settings!L285&lt;&gt;"",Settings!L285,"")</f>
        <v/>
      </c>
      <c r="AG311" s="41" t="str">
        <f t="shared" si="76"/>
        <v/>
      </c>
    </row>
    <row r="312" spans="1:33" x14ac:dyDescent="0.2">
      <c r="A312" s="14" t="str">
        <f>IF(FILT_M=1,IF(AND(Settings!F286&lt;&gt;"",Settings!F286&lt;&gt;"--"),Settings!F286,""),
IF(FILT_M=2,IF(AND(Settings!H286&lt;&gt;"",Settings!H286&lt;&gt;"--"),Settings!H286,""),
IF(FILT_M=3,IF(AND(Settings!J286&lt;&gt;"",Settings!J286&lt;&gt;"--"),Settings!J286,""),
IF(FILT_M=4,IF(AND(Settings!L286&lt;&gt;"",Settings!L286&lt;&gt;"--"),Settings!L286,""),""))))</f>
        <v/>
      </c>
      <c r="B312" s="243" t="str">
        <f t="shared" ca="1" si="63"/>
        <v/>
      </c>
      <c r="C312" s="243" t="str">
        <f t="shared" ca="1" si="64"/>
        <v/>
      </c>
      <c r="D312" s="143" t="str">
        <f t="shared" ca="1" si="74"/>
        <v/>
      </c>
      <c r="E312" s="144" t="str">
        <f t="shared" ca="1" si="65"/>
        <v/>
      </c>
      <c r="F312" s="144" t="str">
        <f t="shared" ca="1" si="66"/>
        <v/>
      </c>
      <c r="G312" s="145" t="str">
        <f t="shared" ca="1" si="75"/>
        <v/>
      </c>
      <c r="H312" s="214"/>
      <c r="I312" s="44"/>
      <c r="K312" s="209" t="str">
        <f>IF(AND(Settings!C286&lt;&gt;"",Settings!C286&lt;&gt;"--"),Settings!C286,"")</f>
        <v/>
      </c>
      <c r="L312" s="210"/>
      <c r="M312" s="243" t="str">
        <f t="shared" ca="1" si="67"/>
        <v/>
      </c>
      <c r="N312" s="244" t="str">
        <f t="shared" ca="1" si="68"/>
        <v/>
      </c>
      <c r="O312" s="143" t="str">
        <f t="shared" ca="1" si="69"/>
        <v/>
      </c>
      <c r="P312" s="243" t="str">
        <f t="shared" ca="1" si="70"/>
        <v/>
      </c>
      <c r="Q312" s="144" t="str">
        <f t="shared" ca="1" si="71"/>
        <v/>
      </c>
      <c r="R312" s="144" t="str">
        <f t="shared" ca="1" si="72"/>
        <v/>
      </c>
      <c r="S312" s="145" t="str">
        <f t="shared" ca="1" si="73"/>
        <v/>
      </c>
      <c r="Z312" s="157"/>
      <c r="AA312" s="157"/>
      <c r="AB312" s="36" t="str">
        <f>IF(Settings!C286&lt;&gt;"",Settings!C286,"")</f>
        <v/>
      </c>
      <c r="AC312" s="36" t="str">
        <f>IF(Settings!F286&lt;&gt;"",Settings!F286,"")</f>
        <v/>
      </c>
      <c r="AD312" s="36" t="str">
        <f>IF(Settings!H286&lt;&gt;"",Settings!H286,"")</f>
        <v/>
      </c>
      <c r="AE312" s="36" t="str">
        <f>IF(Settings!J286&lt;&gt;"",Settings!J286,"")</f>
        <v/>
      </c>
      <c r="AF312" s="36" t="str">
        <f>IF(Settings!L286&lt;&gt;"",Settings!L286,"")</f>
        <v/>
      </c>
      <c r="AG312" s="41" t="str">
        <f t="shared" si="76"/>
        <v/>
      </c>
    </row>
    <row r="313" spans="1:33" x14ac:dyDescent="0.2">
      <c r="A313" s="14" t="str">
        <f>IF(FILT_M=1,IF(AND(Settings!F287&lt;&gt;"",Settings!F287&lt;&gt;"--"),Settings!F287,""),
IF(FILT_M=2,IF(AND(Settings!H287&lt;&gt;"",Settings!H287&lt;&gt;"--"),Settings!H287,""),
IF(FILT_M=3,IF(AND(Settings!J287&lt;&gt;"",Settings!J287&lt;&gt;"--"),Settings!J287,""),
IF(FILT_M=4,IF(AND(Settings!L287&lt;&gt;"",Settings!L287&lt;&gt;"--"),Settings!L287,""),""))))</f>
        <v/>
      </c>
      <c r="B313" s="243" t="str">
        <f t="shared" ca="1" si="63"/>
        <v/>
      </c>
      <c r="C313" s="243" t="str">
        <f t="shared" ca="1" si="64"/>
        <v/>
      </c>
      <c r="D313" s="143" t="str">
        <f t="shared" ca="1" si="74"/>
        <v/>
      </c>
      <c r="E313" s="144" t="str">
        <f t="shared" ca="1" si="65"/>
        <v/>
      </c>
      <c r="F313" s="144" t="str">
        <f t="shared" ca="1" si="66"/>
        <v/>
      </c>
      <c r="G313" s="145" t="str">
        <f t="shared" ca="1" si="75"/>
        <v/>
      </c>
      <c r="H313" s="214"/>
      <c r="I313" s="44"/>
      <c r="K313" s="209" t="str">
        <f>IF(AND(Settings!C287&lt;&gt;"",Settings!C287&lt;&gt;"--"),Settings!C287,"")</f>
        <v/>
      </c>
      <c r="L313" s="210"/>
      <c r="M313" s="243" t="str">
        <f t="shared" ca="1" si="67"/>
        <v/>
      </c>
      <c r="N313" s="244" t="str">
        <f t="shared" ca="1" si="68"/>
        <v/>
      </c>
      <c r="O313" s="143" t="str">
        <f t="shared" ca="1" si="69"/>
        <v/>
      </c>
      <c r="P313" s="243" t="str">
        <f t="shared" ca="1" si="70"/>
        <v/>
      </c>
      <c r="Q313" s="144" t="str">
        <f t="shared" ca="1" si="71"/>
        <v/>
      </c>
      <c r="R313" s="144" t="str">
        <f t="shared" ca="1" si="72"/>
        <v/>
      </c>
      <c r="S313" s="145" t="str">
        <f t="shared" ca="1" si="73"/>
        <v/>
      </c>
      <c r="Z313" s="157"/>
      <c r="AA313" s="157"/>
      <c r="AB313" s="36" t="str">
        <f>IF(Settings!C287&lt;&gt;"",Settings!C287,"")</f>
        <v/>
      </c>
      <c r="AC313" s="36" t="str">
        <f>IF(Settings!F287&lt;&gt;"",Settings!F287,"")</f>
        <v/>
      </c>
      <c r="AD313" s="36" t="str">
        <f>IF(Settings!H287&lt;&gt;"",Settings!H287,"")</f>
        <v/>
      </c>
      <c r="AE313" s="36" t="str">
        <f>IF(Settings!J287&lt;&gt;"",Settings!J287,"")</f>
        <v/>
      </c>
      <c r="AF313" s="36" t="str">
        <f>IF(Settings!L287&lt;&gt;"",Settings!L287,"")</f>
        <v/>
      </c>
      <c r="AG313" s="41" t="str">
        <f t="shared" si="76"/>
        <v/>
      </c>
    </row>
    <row r="314" spans="1:33" x14ac:dyDescent="0.2">
      <c r="A314" s="14" t="str">
        <f>IF(FILT_M=1,IF(AND(Settings!F288&lt;&gt;"",Settings!F288&lt;&gt;"--"),Settings!F288,""),
IF(FILT_M=2,IF(AND(Settings!H288&lt;&gt;"",Settings!H288&lt;&gt;"--"),Settings!H288,""),
IF(FILT_M=3,IF(AND(Settings!J288&lt;&gt;"",Settings!J288&lt;&gt;"--"),Settings!J288,""),
IF(FILT_M=4,IF(AND(Settings!L288&lt;&gt;"",Settings!L288&lt;&gt;"--"),Settings!L288,""),""))))</f>
        <v/>
      </c>
      <c r="B314" s="243" t="str">
        <f t="shared" ca="1" si="63"/>
        <v/>
      </c>
      <c r="C314" s="243" t="str">
        <f t="shared" ca="1" si="64"/>
        <v/>
      </c>
      <c r="D314" s="143" t="str">
        <f t="shared" ca="1" si="74"/>
        <v/>
      </c>
      <c r="E314" s="144" t="str">
        <f t="shared" ca="1" si="65"/>
        <v/>
      </c>
      <c r="F314" s="144" t="str">
        <f t="shared" ca="1" si="66"/>
        <v/>
      </c>
      <c r="G314" s="145" t="str">
        <f t="shared" ca="1" si="75"/>
        <v/>
      </c>
      <c r="H314" s="214"/>
      <c r="I314" s="44"/>
      <c r="K314" s="209" t="str">
        <f>IF(AND(Settings!C288&lt;&gt;"",Settings!C288&lt;&gt;"--"),Settings!C288,"")</f>
        <v/>
      </c>
      <c r="L314" s="210"/>
      <c r="M314" s="243" t="str">
        <f t="shared" ca="1" si="67"/>
        <v/>
      </c>
      <c r="N314" s="244" t="str">
        <f t="shared" ca="1" si="68"/>
        <v/>
      </c>
      <c r="O314" s="143" t="str">
        <f t="shared" ca="1" si="69"/>
        <v/>
      </c>
      <c r="P314" s="243" t="str">
        <f t="shared" ca="1" si="70"/>
        <v/>
      </c>
      <c r="Q314" s="144" t="str">
        <f t="shared" ca="1" si="71"/>
        <v/>
      </c>
      <c r="R314" s="144" t="str">
        <f t="shared" ca="1" si="72"/>
        <v/>
      </c>
      <c r="S314" s="145" t="str">
        <f t="shared" ca="1" si="73"/>
        <v/>
      </c>
      <c r="Z314" s="157"/>
      <c r="AA314" s="157"/>
      <c r="AB314" s="36" t="str">
        <f>IF(Settings!C288&lt;&gt;"",Settings!C288,"")</f>
        <v/>
      </c>
      <c r="AC314" s="36" t="str">
        <f>IF(Settings!F288&lt;&gt;"",Settings!F288,"")</f>
        <v/>
      </c>
      <c r="AD314" s="36" t="str">
        <f>IF(Settings!H288&lt;&gt;"",Settings!H288,"")</f>
        <v/>
      </c>
      <c r="AE314" s="36" t="str">
        <f>IF(Settings!J288&lt;&gt;"",Settings!J288,"")</f>
        <v/>
      </c>
      <c r="AF314" s="36" t="str">
        <f>IF(Settings!L288&lt;&gt;"",Settings!L288,"")</f>
        <v/>
      </c>
      <c r="AG314" s="41" t="str">
        <f t="shared" si="76"/>
        <v/>
      </c>
    </row>
    <row r="315" spans="1:33" x14ac:dyDescent="0.2">
      <c r="A315" s="14" t="str">
        <f>IF(FILT_M=1,IF(AND(Settings!F289&lt;&gt;"",Settings!F289&lt;&gt;"--"),Settings!F289,""),
IF(FILT_M=2,IF(AND(Settings!H289&lt;&gt;"",Settings!H289&lt;&gt;"--"),Settings!H289,""),
IF(FILT_M=3,IF(AND(Settings!J289&lt;&gt;"",Settings!J289&lt;&gt;"--"),Settings!J289,""),
IF(FILT_M=4,IF(AND(Settings!L289&lt;&gt;"",Settings!L289&lt;&gt;"--"),Settings!L289,""),""))))</f>
        <v/>
      </c>
      <c r="B315" s="243" t="str">
        <f t="shared" ca="1" si="63"/>
        <v/>
      </c>
      <c r="C315" s="243" t="str">
        <f t="shared" ca="1" si="64"/>
        <v/>
      </c>
      <c r="D315" s="143" t="str">
        <f t="shared" ca="1" si="74"/>
        <v/>
      </c>
      <c r="E315" s="144" t="str">
        <f t="shared" ca="1" si="65"/>
        <v/>
      </c>
      <c r="F315" s="144" t="str">
        <f t="shared" ca="1" si="66"/>
        <v/>
      </c>
      <c r="G315" s="145" t="str">
        <f t="shared" ca="1" si="75"/>
        <v/>
      </c>
      <c r="H315" s="214"/>
      <c r="I315" s="44"/>
      <c r="K315" s="209" t="str">
        <f>IF(AND(Settings!C289&lt;&gt;"",Settings!C289&lt;&gt;"--"),Settings!C289,"")</f>
        <v/>
      </c>
      <c r="L315" s="210"/>
      <c r="M315" s="243" t="str">
        <f t="shared" ca="1" si="67"/>
        <v/>
      </c>
      <c r="N315" s="244" t="str">
        <f t="shared" ca="1" si="68"/>
        <v/>
      </c>
      <c r="O315" s="143" t="str">
        <f t="shared" ca="1" si="69"/>
        <v/>
      </c>
      <c r="P315" s="243" t="str">
        <f t="shared" ca="1" si="70"/>
        <v/>
      </c>
      <c r="Q315" s="144" t="str">
        <f t="shared" ca="1" si="71"/>
        <v/>
      </c>
      <c r="R315" s="144" t="str">
        <f t="shared" ca="1" si="72"/>
        <v/>
      </c>
      <c r="S315" s="145" t="str">
        <f t="shared" ca="1" si="73"/>
        <v/>
      </c>
      <c r="Z315" s="157"/>
      <c r="AA315" s="157"/>
      <c r="AB315" s="36" t="str">
        <f>IF(Settings!C289&lt;&gt;"",Settings!C289,"")</f>
        <v/>
      </c>
      <c r="AC315" s="36" t="str">
        <f>IF(Settings!F289&lt;&gt;"",Settings!F289,"")</f>
        <v/>
      </c>
      <c r="AD315" s="36" t="str">
        <f>IF(Settings!H289&lt;&gt;"",Settings!H289,"")</f>
        <v/>
      </c>
      <c r="AE315" s="36" t="str">
        <f>IF(Settings!J289&lt;&gt;"",Settings!J289,"")</f>
        <v/>
      </c>
      <c r="AF315" s="36" t="str">
        <f>IF(Settings!L289&lt;&gt;"",Settings!L289,"")</f>
        <v/>
      </c>
      <c r="AG315" s="41" t="str">
        <f t="shared" si="76"/>
        <v/>
      </c>
    </row>
    <row r="316" spans="1:33" x14ac:dyDescent="0.2">
      <c r="A316" s="14" t="str">
        <f>IF(FILT_M=1,IF(AND(Settings!F290&lt;&gt;"",Settings!F290&lt;&gt;"--"),Settings!F290,""),
IF(FILT_M=2,IF(AND(Settings!H290&lt;&gt;"",Settings!H290&lt;&gt;"--"),Settings!H290,""),
IF(FILT_M=3,IF(AND(Settings!J290&lt;&gt;"",Settings!J290&lt;&gt;"--"),Settings!J290,""),
IF(FILT_M=4,IF(AND(Settings!L290&lt;&gt;"",Settings!L290&lt;&gt;"--"),Settings!L290,""),""))))</f>
        <v/>
      </c>
      <c r="B316" s="243" t="str">
        <f t="shared" ca="1" si="63"/>
        <v/>
      </c>
      <c r="C316" s="243" t="str">
        <f t="shared" ca="1" si="64"/>
        <v/>
      </c>
      <c r="D316" s="143" t="str">
        <f t="shared" ca="1" si="74"/>
        <v/>
      </c>
      <c r="E316" s="144" t="str">
        <f t="shared" ca="1" si="65"/>
        <v/>
      </c>
      <c r="F316" s="144" t="str">
        <f t="shared" ca="1" si="66"/>
        <v/>
      </c>
      <c r="G316" s="145" t="str">
        <f t="shared" ca="1" si="75"/>
        <v/>
      </c>
      <c r="H316" s="214"/>
      <c r="I316" s="44"/>
      <c r="K316" s="209" t="str">
        <f>IF(AND(Settings!C290&lt;&gt;"",Settings!C290&lt;&gt;"--"),Settings!C290,"")</f>
        <v/>
      </c>
      <c r="L316" s="210"/>
      <c r="M316" s="243" t="str">
        <f t="shared" ca="1" si="67"/>
        <v/>
      </c>
      <c r="N316" s="244" t="str">
        <f t="shared" ca="1" si="68"/>
        <v/>
      </c>
      <c r="O316" s="143" t="str">
        <f t="shared" ca="1" si="69"/>
        <v/>
      </c>
      <c r="P316" s="243" t="str">
        <f t="shared" ca="1" si="70"/>
        <v/>
      </c>
      <c r="Q316" s="144" t="str">
        <f t="shared" ca="1" si="71"/>
        <v/>
      </c>
      <c r="R316" s="144" t="str">
        <f t="shared" ca="1" si="72"/>
        <v/>
      </c>
      <c r="S316" s="145" t="str">
        <f t="shared" ca="1" si="73"/>
        <v/>
      </c>
      <c r="Z316" s="157"/>
      <c r="AA316" s="157"/>
      <c r="AB316" s="36" t="str">
        <f>IF(Settings!C290&lt;&gt;"",Settings!C290,"")</f>
        <v/>
      </c>
      <c r="AC316" s="36" t="str">
        <f>IF(Settings!F290&lt;&gt;"",Settings!F290,"")</f>
        <v/>
      </c>
      <c r="AD316" s="36" t="str">
        <f>IF(Settings!H290&lt;&gt;"",Settings!H290,"")</f>
        <v/>
      </c>
      <c r="AE316" s="36" t="str">
        <f>IF(Settings!J290&lt;&gt;"",Settings!J290,"")</f>
        <v/>
      </c>
      <c r="AF316" s="36" t="str">
        <f>IF(Settings!L290&lt;&gt;"",Settings!L290,"")</f>
        <v/>
      </c>
      <c r="AG316" s="41" t="str">
        <f t="shared" si="76"/>
        <v/>
      </c>
    </row>
    <row r="317" spans="1:33" x14ac:dyDescent="0.2">
      <c r="A317" s="14" t="str">
        <f>IF(FILT_M=1,IF(AND(Settings!F291&lt;&gt;"",Settings!F291&lt;&gt;"--"),Settings!F291,""),
IF(FILT_M=2,IF(AND(Settings!H291&lt;&gt;"",Settings!H291&lt;&gt;"--"),Settings!H291,""),
IF(FILT_M=3,IF(AND(Settings!J291&lt;&gt;"",Settings!J291&lt;&gt;"--"),Settings!J291,""),
IF(FILT_M=4,IF(AND(Settings!L291&lt;&gt;"",Settings!L291&lt;&gt;"--"),Settings!L291,""),""))))</f>
        <v/>
      </c>
      <c r="B317" s="243" t="str">
        <f t="shared" ca="1" si="63"/>
        <v/>
      </c>
      <c r="C317" s="243" t="str">
        <f t="shared" ca="1" si="64"/>
        <v/>
      </c>
      <c r="D317" s="143" t="str">
        <f t="shared" ca="1" si="74"/>
        <v/>
      </c>
      <c r="E317" s="144" t="str">
        <f t="shared" ca="1" si="65"/>
        <v/>
      </c>
      <c r="F317" s="144" t="str">
        <f t="shared" ca="1" si="66"/>
        <v/>
      </c>
      <c r="G317" s="145" t="str">
        <f t="shared" ca="1" si="75"/>
        <v/>
      </c>
      <c r="H317" s="214"/>
      <c r="I317" s="44"/>
      <c r="K317" s="209" t="str">
        <f>IF(AND(Settings!C291&lt;&gt;"",Settings!C291&lt;&gt;"--"),Settings!C291,"")</f>
        <v/>
      </c>
      <c r="L317" s="210"/>
      <c r="M317" s="243" t="str">
        <f t="shared" ca="1" si="67"/>
        <v/>
      </c>
      <c r="N317" s="244" t="str">
        <f t="shared" ca="1" si="68"/>
        <v/>
      </c>
      <c r="O317" s="143" t="str">
        <f t="shared" ca="1" si="69"/>
        <v/>
      </c>
      <c r="P317" s="243" t="str">
        <f t="shared" ca="1" si="70"/>
        <v/>
      </c>
      <c r="Q317" s="144" t="str">
        <f t="shared" ca="1" si="71"/>
        <v/>
      </c>
      <c r="R317" s="144" t="str">
        <f t="shared" ca="1" si="72"/>
        <v/>
      </c>
      <c r="S317" s="145" t="str">
        <f t="shared" ca="1" si="73"/>
        <v/>
      </c>
      <c r="Z317" s="157"/>
      <c r="AA317" s="157"/>
      <c r="AB317" s="36" t="str">
        <f>IF(Settings!C291&lt;&gt;"",Settings!C291,"")</f>
        <v/>
      </c>
      <c r="AC317" s="36" t="str">
        <f>IF(Settings!F291&lt;&gt;"",Settings!F291,"")</f>
        <v/>
      </c>
      <c r="AD317" s="36" t="str">
        <f>IF(Settings!H291&lt;&gt;"",Settings!H291,"")</f>
        <v/>
      </c>
      <c r="AE317" s="36" t="str">
        <f>IF(Settings!J291&lt;&gt;"",Settings!J291,"")</f>
        <v/>
      </c>
      <c r="AF317" s="36" t="str">
        <f>IF(Settings!L291&lt;&gt;"",Settings!L291,"")</f>
        <v/>
      </c>
      <c r="AG317" s="41" t="str">
        <f t="shared" si="76"/>
        <v/>
      </c>
    </row>
    <row r="318" spans="1:33" x14ac:dyDescent="0.2">
      <c r="A318" s="14" t="str">
        <f>IF(FILT_M=1,IF(AND(Settings!F292&lt;&gt;"",Settings!F292&lt;&gt;"--"),Settings!F292,""),
IF(FILT_M=2,IF(AND(Settings!H292&lt;&gt;"",Settings!H292&lt;&gt;"--"),Settings!H292,""),
IF(FILT_M=3,IF(AND(Settings!J292&lt;&gt;"",Settings!J292&lt;&gt;"--"),Settings!J292,""),
IF(FILT_M=4,IF(AND(Settings!L292&lt;&gt;"",Settings!L292&lt;&gt;"--"),Settings!L292,""),""))))</f>
        <v/>
      </c>
      <c r="B318" s="243" t="str">
        <f t="shared" ca="1" si="63"/>
        <v/>
      </c>
      <c r="C318" s="243" t="str">
        <f t="shared" ca="1" si="64"/>
        <v/>
      </c>
      <c r="D318" s="143" t="str">
        <f t="shared" ca="1" si="74"/>
        <v/>
      </c>
      <c r="E318" s="144" t="str">
        <f t="shared" ca="1" si="65"/>
        <v/>
      </c>
      <c r="F318" s="144" t="str">
        <f t="shared" ca="1" si="66"/>
        <v/>
      </c>
      <c r="G318" s="145" t="str">
        <f t="shared" ca="1" si="75"/>
        <v/>
      </c>
      <c r="H318" s="214"/>
      <c r="I318" s="44"/>
      <c r="K318" s="209" t="str">
        <f>IF(AND(Settings!C292&lt;&gt;"",Settings!C292&lt;&gt;"--"),Settings!C292,"")</f>
        <v/>
      </c>
      <c r="L318" s="210"/>
      <c r="M318" s="243" t="str">
        <f t="shared" ca="1" si="67"/>
        <v/>
      </c>
      <c r="N318" s="244" t="str">
        <f t="shared" ca="1" si="68"/>
        <v/>
      </c>
      <c r="O318" s="143" t="str">
        <f t="shared" ca="1" si="69"/>
        <v/>
      </c>
      <c r="P318" s="243" t="str">
        <f t="shared" ca="1" si="70"/>
        <v/>
      </c>
      <c r="Q318" s="144" t="str">
        <f t="shared" ca="1" si="71"/>
        <v/>
      </c>
      <c r="R318" s="144" t="str">
        <f t="shared" ca="1" si="72"/>
        <v/>
      </c>
      <c r="S318" s="145" t="str">
        <f t="shared" ca="1" si="73"/>
        <v/>
      </c>
      <c r="Z318" s="157"/>
      <c r="AA318" s="157"/>
      <c r="AB318" s="36" t="str">
        <f>IF(Settings!C292&lt;&gt;"",Settings!C292,"")</f>
        <v/>
      </c>
      <c r="AC318" s="36" t="str">
        <f>IF(Settings!F292&lt;&gt;"",Settings!F292,"")</f>
        <v/>
      </c>
      <c r="AD318" s="36" t="str">
        <f>IF(Settings!H292&lt;&gt;"",Settings!H292,"")</f>
        <v/>
      </c>
      <c r="AE318" s="36" t="str">
        <f>IF(Settings!J292&lt;&gt;"",Settings!J292,"")</f>
        <v/>
      </c>
      <c r="AF318" s="36" t="str">
        <f>IF(Settings!L292&lt;&gt;"",Settings!L292,"")</f>
        <v/>
      </c>
      <c r="AG318" s="41" t="str">
        <f t="shared" si="76"/>
        <v/>
      </c>
    </row>
    <row r="319" spans="1:33" x14ac:dyDescent="0.2">
      <c r="A319" s="14" t="str">
        <f>IF(FILT_M=1,IF(AND(Settings!F293&lt;&gt;"",Settings!F293&lt;&gt;"--"),Settings!F293,""),
IF(FILT_M=2,IF(AND(Settings!H293&lt;&gt;"",Settings!H293&lt;&gt;"--"),Settings!H293,""),
IF(FILT_M=3,IF(AND(Settings!J293&lt;&gt;"",Settings!J293&lt;&gt;"--"),Settings!J293,""),
IF(FILT_M=4,IF(AND(Settings!L293&lt;&gt;"",Settings!L293&lt;&gt;"--"),Settings!L293,""),""))))</f>
        <v/>
      </c>
      <c r="B319" s="243" t="str">
        <f t="shared" ca="1" si="63"/>
        <v/>
      </c>
      <c r="C319" s="243" t="str">
        <f t="shared" ca="1" si="64"/>
        <v/>
      </c>
      <c r="D319" s="143" t="str">
        <f t="shared" ca="1" si="74"/>
        <v/>
      </c>
      <c r="E319" s="144" t="str">
        <f t="shared" ca="1" si="65"/>
        <v/>
      </c>
      <c r="F319" s="144" t="str">
        <f t="shared" ca="1" si="66"/>
        <v/>
      </c>
      <c r="G319" s="145" t="str">
        <f t="shared" ca="1" si="75"/>
        <v/>
      </c>
      <c r="H319" s="214"/>
      <c r="I319" s="44"/>
      <c r="K319" s="209" t="str">
        <f>IF(AND(Settings!C293&lt;&gt;"",Settings!C293&lt;&gt;"--"),Settings!C293,"")</f>
        <v/>
      </c>
      <c r="L319" s="210"/>
      <c r="M319" s="243" t="str">
        <f t="shared" ca="1" si="67"/>
        <v/>
      </c>
      <c r="N319" s="244" t="str">
        <f t="shared" ca="1" si="68"/>
        <v/>
      </c>
      <c r="O319" s="143" t="str">
        <f t="shared" ca="1" si="69"/>
        <v/>
      </c>
      <c r="P319" s="243" t="str">
        <f t="shared" ca="1" si="70"/>
        <v/>
      </c>
      <c r="Q319" s="144" t="str">
        <f t="shared" ca="1" si="71"/>
        <v/>
      </c>
      <c r="R319" s="144" t="str">
        <f t="shared" ca="1" si="72"/>
        <v/>
      </c>
      <c r="S319" s="145" t="str">
        <f t="shared" ca="1" si="73"/>
        <v/>
      </c>
      <c r="Z319" s="157"/>
      <c r="AA319" s="157"/>
      <c r="AB319" s="36" t="str">
        <f>IF(Settings!C293&lt;&gt;"",Settings!C293,"")</f>
        <v/>
      </c>
      <c r="AC319" s="36" t="str">
        <f>IF(Settings!F293&lt;&gt;"",Settings!F293,"")</f>
        <v/>
      </c>
      <c r="AD319" s="36" t="str">
        <f>IF(Settings!H293&lt;&gt;"",Settings!H293,"")</f>
        <v/>
      </c>
      <c r="AE319" s="36" t="str">
        <f>IF(Settings!J293&lt;&gt;"",Settings!J293,"")</f>
        <v/>
      </c>
      <c r="AF319" s="36" t="str">
        <f>IF(Settings!L293&lt;&gt;"",Settings!L293,"")</f>
        <v/>
      </c>
      <c r="AG319" s="41" t="str">
        <f t="shared" si="76"/>
        <v/>
      </c>
    </row>
    <row r="320" spans="1:33" x14ac:dyDescent="0.2">
      <c r="A320" s="14" t="str">
        <f>IF(FILT_M=1,IF(AND(Settings!F294&lt;&gt;"",Settings!F294&lt;&gt;"--"),Settings!F294,""),
IF(FILT_M=2,IF(AND(Settings!H294&lt;&gt;"",Settings!H294&lt;&gt;"--"),Settings!H294,""),
IF(FILT_M=3,IF(AND(Settings!J294&lt;&gt;"",Settings!J294&lt;&gt;"--"),Settings!J294,""),
IF(FILT_M=4,IF(AND(Settings!L294&lt;&gt;"",Settings!L294&lt;&gt;"--"),Settings!L294,""),""))))</f>
        <v/>
      </c>
      <c r="B320" s="243" t="str">
        <f t="shared" ca="1" si="63"/>
        <v/>
      </c>
      <c r="C320" s="243" t="str">
        <f t="shared" ca="1" si="64"/>
        <v/>
      </c>
      <c r="D320" s="143" t="str">
        <f t="shared" ca="1" si="74"/>
        <v/>
      </c>
      <c r="E320" s="144" t="str">
        <f t="shared" ca="1" si="65"/>
        <v/>
      </c>
      <c r="F320" s="144" t="str">
        <f t="shared" ca="1" si="66"/>
        <v/>
      </c>
      <c r="G320" s="145" t="str">
        <f t="shared" ca="1" si="75"/>
        <v/>
      </c>
      <c r="H320" s="214"/>
      <c r="I320" s="44"/>
      <c r="K320" s="209" t="str">
        <f>IF(AND(Settings!C294&lt;&gt;"",Settings!C294&lt;&gt;"--"),Settings!C294,"")</f>
        <v/>
      </c>
      <c r="L320" s="210"/>
      <c r="M320" s="243" t="str">
        <f t="shared" ca="1" si="67"/>
        <v/>
      </c>
      <c r="N320" s="244" t="str">
        <f t="shared" ca="1" si="68"/>
        <v/>
      </c>
      <c r="O320" s="143" t="str">
        <f t="shared" ca="1" si="69"/>
        <v/>
      </c>
      <c r="P320" s="243" t="str">
        <f t="shared" ca="1" si="70"/>
        <v/>
      </c>
      <c r="Q320" s="144" t="str">
        <f t="shared" ca="1" si="71"/>
        <v/>
      </c>
      <c r="R320" s="144" t="str">
        <f t="shared" ca="1" si="72"/>
        <v/>
      </c>
      <c r="S320" s="145" t="str">
        <f t="shared" ca="1" si="73"/>
        <v/>
      </c>
      <c r="Z320" s="157"/>
      <c r="AA320" s="157"/>
      <c r="AB320" s="36" t="str">
        <f>IF(Settings!C294&lt;&gt;"",Settings!C294,"")</f>
        <v/>
      </c>
      <c r="AC320" s="36" t="str">
        <f>IF(Settings!F294&lt;&gt;"",Settings!F294,"")</f>
        <v/>
      </c>
      <c r="AD320" s="36" t="str">
        <f>IF(Settings!H294&lt;&gt;"",Settings!H294,"")</f>
        <v/>
      </c>
      <c r="AE320" s="36" t="str">
        <f>IF(Settings!J294&lt;&gt;"",Settings!J294,"")</f>
        <v/>
      </c>
      <c r="AF320" s="36" t="str">
        <f>IF(Settings!L294&lt;&gt;"",Settings!L294,"")</f>
        <v/>
      </c>
      <c r="AG320" s="41" t="str">
        <f t="shared" si="76"/>
        <v/>
      </c>
    </row>
    <row r="321" spans="1:33" x14ac:dyDescent="0.2">
      <c r="A321" s="14" t="str">
        <f>IF(FILT_M=1,IF(AND(Settings!F295&lt;&gt;"",Settings!F295&lt;&gt;"--"),Settings!F295,""),
IF(FILT_M=2,IF(AND(Settings!H295&lt;&gt;"",Settings!H295&lt;&gt;"--"),Settings!H295,""),
IF(FILT_M=3,IF(AND(Settings!J295&lt;&gt;"",Settings!J295&lt;&gt;"--"),Settings!J295,""),
IF(FILT_M=4,IF(AND(Settings!L295&lt;&gt;"",Settings!L295&lt;&gt;"--"),Settings!L295,""),""))))</f>
        <v/>
      </c>
      <c r="B321" s="243" t="str">
        <f t="shared" ca="1" si="63"/>
        <v/>
      </c>
      <c r="C321" s="243" t="str">
        <f t="shared" ca="1" si="64"/>
        <v/>
      </c>
      <c r="D321" s="143" t="str">
        <f t="shared" ca="1" si="74"/>
        <v/>
      </c>
      <c r="E321" s="144" t="str">
        <f t="shared" ca="1" si="65"/>
        <v/>
      </c>
      <c r="F321" s="144" t="str">
        <f t="shared" ca="1" si="66"/>
        <v/>
      </c>
      <c r="G321" s="145" t="str">
        <f t="shared" ca="1" si="75"/>
        <v/>
      </c>
      <c r="H321" s="214"/>
      <c r="I321" s="44"/>
      <c r="K321" s="209" t="str">
        <f>IF(AND(Settings!C295&lt;&gt;"",Settings!C295&lt;&gt;"--"),Settings!C295,"")</f>
        <v/>
      </c>
      <c r="L321" s="210"/>
      <c r="M321" s="243" t="str">
        <f t="shared" ca="1" si="67"/>
        <v/>
      </c>
      <c r="N321" s="244" t="str">
        <f t="shared" ca="1" si="68"/>
        <v/>
      </c>
      <c r="O321" s="143" t="str">
        <f t="shared" ca="1" si="69"/>
        <v/>
      </c>
      <c r="P321" s="243" t="str">
        <f t="shared" ca="1" si="70"/>
        <v/>
      </c>
      <c r="Q321" s="144" t="str">
        <f t="shared" ca="1" si="71"/>
        <v/>
      </c>
      <c r="R321" s="144" t="str">
        <f t="shared" ca="1" si="72"/>
        <v/>
      </c>
      <c r="S321" s="145" t="str">
        <f t="shared" ca="1" si="73"/>
        <v/>
      </c>
      <c r="Z321" s="157"/>
      <c r="AA321" s="157"/>
      <c r="AB321" s="36" t="str">
        <f>IF(Settings!C295&lt;&gt;"",Settings!C295,"")</f>
        <v/>
      </c>
      <c r="AC321" s="36" t="str">
        <f>IF(Settings!F295&lt;&gt;"",Settings!F295,"")</f>
        <v/>
      </c>
      <c r="AD321" s="36" t="str">
        <f>IF(Settings!H295&lt;&gt;"",Settings!H295,"")</f>
        <v/>
      </c>
      <c r="AE321" s="36" t="str">
        <f>IF(Settings!J295&lt;&gt;"",Settings!J295,"")</f>
        <v/>
      </c>
      <c r="AF321" s="36" t="str">
        <f>IF(Settings!L295&lt;&gt;"",Settings!L295,"")</f>
        <v/>
      </c>
      <c r="AG321" s="41" t="str">
        <f t="shared" si="76"/>
        <v/>
      </c>
    </row>
    <row r="322" spans="1:33" x14ac:dyDescent="0.2">
      <c r="A322" s="14" t="str">
        <f>IF(FILT_M=1,IF(AND(Settings!F296&lt;&gt;"",Settings!F296&lt;&gt;"--"),Settings!F296,""),
IF(FILT_M=2,IF(AND(Settings!H296&lt;&gt;"",Settings!H296&lt;&gt;"--"),Settings!H296,""),
IF(FILT_M=3,IF(AND(Settings!J296&lt;&gt;"",Settings!J296&lt;&gt;"--"),Settings!J296,""),
IF(FILT_M=4,IF(AND(Settings!L296&lt;&gt;"",Settings!L296&lt;&gt;"--"),Settings!L296,""),""))))</f>
        <v/>
      </c>
      <c r="B322" s="243" t="str">
        <f t="shared" ca="1" si="63"/>
        <v/>
      </c>
      <c r="C322" s="243" t="str">
        <f t="shared" ca="1" si="64"/>
        <v/>
      </c>
      <c r="D322" s="143" t="str">
        <f t="shared" ca="1" si="74"/>
        <v/>
      </c>
      <c r="E322" s="144" t="str">
        <f t="shared" ca="1" si="65"/>
        <v/>
      </c>
      <c r="F322" s="144" t="str">
        <f t="shared" ca="1" si="66"/>
        <v/>
      </c>
      <c r="G322" s="145" t="str">
        <f t="shared" ca="1" si="75"/>
        <v/>
      </c>
      <c r="H322" s="214"/>
      <c r="I322" s="44"/>
      <c r="K322" s="209" t="str">
        <f>IF(AND(Settings!C296&lt;&gt;"",Settings!C296&lt;&gt;"--"),Settings!C296,"")</f>
        <v/>
      </c>
      <c r="L322" s="210"/>
      <c r="M322" s="243" t="str">
        <f t="shared" ca="1" si="67"/>
        <v/>
      </c>
      <c r="N322" s="244" t="str">
        <f t="shared" ca="1" si="68"/>
        <v/>
      </c>
      <c r="O322" s="143" t="str">
        <f t="shared" ca="1" si="69"/>
        <v/>
      </c>
      <c r="P322" s="243" t="str">
        <f t="shared" ca="1" si="70"/>
        <v/>
      </c>
      <c r="Q322" s="144" t="str">
        <f t="shared" ca="1" si="71"/>
        <v/>
      </c>
      <c r="R322" s="144" t="str">
        <f t="shared" ca="1" si="72"/>
        <v/>
      </c>
      <c r="S322" s="145" t="str">
        <f t="shared" ca="1" si="73"/>
        <v/>
      </c>
      <c r="Z322" s="157"/>
      <c r="AA322" s="157"/>
      <c r="AB322" s="36" t="str">
        <f>IF(Settings!C296&lt;&gt;"",Settings!C296,"")</f>
        <v/>
      </c>
      <c r="AC322" s="36" t="str">
        <f>IF(Settings!F296&lt;&gt;"",Settings!F296,"")</f>
        <v/>
      </c>
      <c r="AD322" s="36" t="str">
        <f>IF(Settings!H296&lt;&gt;"",Settings!H296,"")</f>
        <v/>
      </c>
      <c r="AE322" s="36" t="str">
        <f>IF(Settings!J296&lt;&gt;"",Settings!J296,"")</f>
        <v/>
      </c>
      <c r="AF322" s="36" t="str">
        <f>IF(Settings!L296&lt;&gt;"",Settings!L296,"")</f>
        <v/>
      </c>
      <c r="AG322" s="41" t="str">
        <f t="shared" si="76"/>
        <v/>
      </c>
    </row>
    <row r="323" spans="1:33" x14ac:dyDescent="0.2">
      <c r="A323" s="14" t="str">
        <f>IF(FILT_M=1,IF(AND(Settings!F297&lt;&gt;"",Settings!F297&lt;&gt;"--"),Settings!F297,""),
IF(FILT_M=2,IF(AND(Settings!H297&lt;&gt;"",Settings!H297&lt;&gt;"--"),Settings!H297,""),
IF(FILT_M=3,IF(AND(Settings!J297&lt;&gt;"",Settings!J297&lt;&gt;"--"),Settings!J297,""),
IF(FILT_M=4,IF(AND(Settings!L297&lt;&gt;"",Settings!L297&lt;&gt;"--"),Settings!L297,""),""))))</f>
        <v/>
      </c>
      <c r="B323" s="243" t="str">
        <f t="shared" ca="1" si="63"/>
        <v/>
      </c>
      <c r="C323" s="243" t="str">
        <f t="shared" ca="1" si="64"/>
        <v/>
      </c>
      <c r="D323" s="143" t="str">
        <f t="shared" ca="1" si="74"/>
        <v/>
      </c>
      <c r="E323" s="144" t="str">
        <f t="shared" ca="1" si="65"/>
        <v/>
      </c>
      <c r="F323" s="144" t="str">
        <f t="shared" ca="1" si="66"/>
        <v/>
      </c>
      <c r="G323" s="145" t="str">
        <f t="shared" ca="1" si="75"/>
        <v/>
      </c>
      <c r="H323" s="214"/>
      <c r="I323" s="44"/>
      <c r="K323" s="209" t="str">
        <f>IF(AND(Settings!C297&lt;&gt;"",Settings!C297&lt;&gt;"--"),Settings!C297,"")</f>
        <v/>
      </c>
      <c r="L323" s="210"/>
      <c r="M323" s="243" t="str">
        <f t="shared" ca="1" si="67"/>
        <v/>
      </c>
      <c r="N323" s="244" t="str">
        <f t="shared" ca="1" si="68"/>
        <v/>
      </c>
      <c r="O323" s="143" t="str">
        <f t="shared" ca="1" si="69"/>
        <v/>
      </c>
      <c r="P323" s="243" t="str">
        <f t="shared" ca="1" si="70"/>
        <v/>
      </c>
      <c r="Q323" s="144" t="str">
        <f t="shared" ca="1" si="71"/>
        <v/>
      </c>
      <c r="R323" s="144" t="str">
        <f t="shared" ca="1" si="72"/>
        <v/>
      </c>
      <c r="S323" s="145" t="str">
        <f t="shared" ca="1" si="73"/>
        <v/>
      </c>
      <c r="Z323" s="157"/>
      <c r="AA323" s="157"/>
      <c r="AB323" s="36" t="str">
        <f>IF(Settings!C297&lt;&gt;"",Settings!C297,"")</f>
        <v/>
      </c>
      <c r="AC323" s="36" t="str">
        <f>IF(Settings!F297&lt;&gt;"",Settings!F297,"")</f>
        <v/>
      </c>
      <c r="AD323" s="36" t="str">
        <f>IF(Settings!H297&lt;&gt;"",Settings!H297,"")</f>
        <v/>
      </c>
      <c r="AE323" s="36" t="str">
        <f>IF(Settings!J297&lt;&gt;"",Settings!J297,"")</f>
        <v/>
      </c>
      <c r="AF323" s="36" t="str">
        <f>IF(Settings!L297&lt;&gt;"",Settings!L297,"")</f>
        <v/>
      </c>
      <c r="AG323" s="41" t="str">
        <f t="shared" si="76"/>
        <v/>
      </c>
    </row>
    <row r="324" spans="1:33" x14ac:dyDescent="0.2">
      <c r="A324" s="14" t="str">
        <f>IF(FILT_M=1,IF(AND(Settings!F298&lt;&gt;"",Settings!F298&lt;&gt;"--"),Settings!F298,""),
IF(FILT_M=2,IF(AND(Settings!H298&lt;&gt;"",Settings!H298&lt;&gt;"--"),Settings!H298,""),
IF(FILT_M=3,IF(AND(Settings!J298&lt;&gt;"",Settings!J298&lt;&gt;"--"),Settings!J298,""),
IF(FILT_M=4,IF(AND(Settings!L298&lt;&gt;"",Settings!L298&lt;&gt;"--"),Settings!L298,""),""))))</f>
        <v/>
      </c>
      <c r="B324" s="243" t="str">
        <f t="shared" ca="1" si="63"/>
        <v/>
      </c>
      <c r="C324" s="243" t="str">
        <f t="shared" ca="1" si="64"/>
        <v/>
      </c>
      <c r="D324" s="143" t="str">
        <f t="shared" ca="1" si="74"/>
        <v/>
      </c>
      <c r="E324" s="144" t="str">
        <f t="shared" ca="1" si="65"/>
        <v/>
      </c>
      <c r="F324" s="144" t="str">
        <f t="shared" ca="1" si="66"/>
        <v/>
      </c>
      <c r="G324" s="145" t="str">
        <f t="shared" ca="1" si="75"/>
        <v/>
      </c>
      <c r="H324" s="214"/>
      <c r="I324" s="44"/>
      <c r="K324" s="209" t="str">
        <f>IF(AND(Settings!C298&lt;&gt;"",Settings!C298&lt;&gt;"--"),Settings!C298,"")</f>
        <v/>
      </c>
      <c r="L324" s="210"/>
      <c r="M324" s="243" t="str">
        <f t="shared" ca="1" si="67"/>
        <v/>
      </c>
      <c r="N324" s="244" t="str">
        <f t="shared" ca="1" si="68"/>
        <v/>
      </c>
      <c r="O324" s="143" t="str">
        <f t="shared" ca="1" si="69"/>
        <v/>
      </c>
      <c r="P324" s="243" t="str">
        <f t="shared" ca="1" si="70"/>
        <v/>
      </c>
      <c r="Q324" s="144" t="str">
        <f t="shared" ca="1" si="71"/>
        <v/>
      </c>
      <c r="R324" s="144" t="str">
        <f t="shared" ca="1" si="72"/>
        <v/>
      </c>
      <c r="S324" s="145" t="str">
        <f t="shared" ca="1" si="73"/>
        <v/>
      </c>
      <c r="Z324" s="157"/>
      <c r="AA324" s="157"/>
      <c r="AB324" s="36" t="str">
        <f>IF(Settings!C298&lt;&gt;"",Settings!C298,"")</f>
        <v/>
      </c>
      <c r="AC324" s="36" t="str">
        <f>IF(Settings!F298&lt;&gt;"",Settings!F298,"")</f>
        <v/>
      </c>
      <c r="AD324" s="36" t="str">
        <f>IF(Settings!H298&lt;&gt;"",Settings!H298,"")</f>
        <v/>
      </c>
      <c r="AE324" s="36" t="str">
        <f>IF(Settings!J298&lt;&gt;"",Settings!J298,"")</f>
        <v/>
      </c>
      <c r="AF324" s="36" t="str">
        <f>IF(Settings!L298&lt;&gt;"",Settings!L298,"")</f>
        <v/>
      </c>
      <c r="AG324" s="41" t="str">
        <f t="shared" si="76"/>
        <v/>
      </c>
    </row>
    <row r="325" spans="1:33" x14ac:dyDescent="0.2">
      <c r="A325" s="14" t="str">
        <f>IF(FILT_M=1,IF(AND(Settings!F299&lt;&gt;"",Settings!F299&lt;&gt;"--"),Settings!F299,""),
IF(FILT_M=2,IF(AND(Settings!H299&lt;&gt;"",Settings!H299&lt;&gt;"--"),Settings!H299,""),
IF(FILT_M=3,IF(AND(Settings!J299&lt;&gt;"",Settings!J299&lt;&gt;"--"),Settings!J299,""),
IF(FILT_M=4,IF(AND(Settings!L299&lt;&gt;"",Settings!L299&lt;&gt;"--"),Settings!L299,""),""))))</f>
        <v/>
      </c>
      <c r="B325" s="243" t="str">
        <f t="shared" ca="1" si="63"/>
        <v/>
      </c>
      <c r="C325" s="243" t="str">
        <f t="shared" ca="1" si="64"/>
        <v/>
      </c>
      <c r="D325" s="143" t="str">
        <f t="shared" ca="1" si="74"/>
        <v/>
      </c>
      <c r="E325" s="144" t="str">
        <f t="shared" ca="1" si="65"/>
        <v/>
      </c>
      <c r="F325" s="144" t="str">
        <f t="shared" ca="1" si="66"/>
        <v/>
      </c>
      <c r="G325" s="145" t="str">
        <f t="shared" ca="1" si="75"/>
        <v/>
      </c>
      <c r="H325" s="214"/>
      <c r="I325" s="44"/>
      <c r="K325" s="209" t="str">
        <f>IF(AND(Settings!C299&lt;&gt;"",Settings!C299&lt;&gt;"--"),Settings!C299,"")</f>
        <v/>
      </c>
      <c r="L325" s="210"/>
      <c r="M325" s="243" t="str">
        <f t="shared" ca="1" si="67"/>
        <v/>
      </c>
      <c r="N325" s="244" t="str">
        <f t="shared" ca="1" si="68"/>
        <v/>
      </c>
      <c r="O325" s="143" t="str">
        <f t="shared" ca="1" si="69"/>
        <v/>
      </c>
      <c r="P325" s="243" t="str">
        <f t="shared" ca="1" si="70"/>
        <v/>
      </c>
      <c r="Q325" s="144" t="str">
        <f t="shared" ca="1" si="71"/>
        <v/>
      </c>
      <c r="R325" s="144" t="str">
        <f t="shared" ca="1" si="72"/>
        <v/>
      </c>
      <c r="S325" s="145" t="str">
        <f t="shared" ca="1" si="73"/>
        <v/>
      </c>
      <c r="Z325" s="157"/>
      <c r="AA325" s="157"/>
      <c r="AB325" s="36" t="str">
        <f>IF(Settings!C299&lt;&gt;"",Settings!C299,"")</f>
        <v/>
      </c>
      <c r="AC325" s="36" t="str">
        <f>IF(Settings!F299&lt;&gt;"",Settings!F299,"")</f>
        <v/>
      </c>
      <c r="AD325" s="36" t="str">
        <f>IF(Settings!H299&lt;&gt;"",Settings!H299,"")</f>
        <v/>
      </c>
      <c r="AE325" s="36" t="str">
        <f>IF(Settings!J299&lt;&gt;"",Settings!J299,"")</f>
        <v/>
      </c>
      <c r="AF325" s="36" t="str">
        <f>IF(Settings!L299&lt;&gt;"",Settings!L299,"")</f>
        <v/>
      </c>
      <c r="AG325" s="41" t="str">
        <f t="shared" ref="AG325:AG331" si="77">IF(AG324&lt;&gt;"",IF(YEAR(MAX(BET_DATE))&gt;=AG324+1,AG324+1,""),"")</f>
        <v/>
      </c>
    </row>
    <row r="326" spans="1:33" x14ac:dyDescent="0.2">
      <c r="A326" s="14" t="str">
        <f>IF(FILT_M=1,IF(AND(Settings!F300&lt;&gt;"",Settings!F300&lt;&gt;"--"),Settings!F300,""),
IF(FILT_M=2,IF(AND(Settings!H300&lt;&gt;"",Settings!H300&lt;&gt;"--"),Settings!H300,""),
IF(FILT_M=3,IF(AND(Settings!J300&lt;&gt;"",Settings!J300&lt;&gt;"--"),Settings!J300,""),
IF(FILT_M=4,IF(AND(Settings!L300&lt;&gt;"",Settings!L300&lt;&gt;"--"),Settings!L300,""),""))))</f>
        <v/>
      </c>
      <c r="B326" s="243" t="str">
        <f t="shared" ca="1" si="63"/>
        <v/>
      </c>
      <c r="C326" s="243" t="str">
        <f t="shared" ca="1" si="64"/>
        <v/>
      </c>
      <c r="D326" s="143" t="str">
        <f t="shared" ca="1" si="74"/>
        <v/>
      </c>
      <c r="E326" s="144" t="str">
        <f t="shared" ca="1" si="65"/>
        <v/>
      </c>
      <c r="F326" s="144" t="str">
        <f t="shared" ca="1" si="66"/>
        <v/>
      </c>
      <c r="G326" s="145" t="str">
        <f t="shared" ca="1" si="75"/>
        <v/>
      </c>
      <c r="H326" s="214"/>
      <c r="I326" s="44"/>
      <c r="K326" s="209" t="str">
        <f>IF(AND(Settings!C300&lt;&gt;"",Settings!C300&lt;&gt;"--"),Settings!C300,"")</f>
        <v/>
      </c>
      <c r="L326" s="210"/>
      <c r="M326" s="243" t="str">
        <f t="shared" ca="1" si="67"/>
        <v/>
      </c>
      <c r="N326" s="244" t="str">
        <f t="shared" ca="1" si="68"/>
        <v/>
      </c>
      <c r="O326" s="143" t="str">
        <f t="shared" ca="1" si="69"/>
        <v/>
      </c>
      <c r="P326" s="243" t="str">
        <f t="shared" ca="1" si="70"/>
        <v/>
      </c>
      <c r="Q326" s="144" t="str">
        <f t="shared" ca="1" si="71"/>
        <v/>
      </c>
      <c r="R326" s="144" t="str">
        <f t="shared" ca="1" si="72"/>
        <v/>
      </c>
      <c r="S326" s="145" t="str">
        <f t="shared" ca="1" si="73"/>
        <v/>
      </c>
      <c r="Z326" s="157"/>
      <c r="AA326" s="157"/>
      <c r="AB326" s="36" t="str">
        <f>IF(Settings!C300&lt;&gt;"",Settings!C300,"")</f>
        <v/>
      </c>
      <c r="AC326" s="36" t="str">
        <f>IF(Settings!F300&lt;&gt;"",Settings!F300,"")</f>
        <v/>
      </c>
      <c r="AD326" s="36" t="str">
        <f>IF(Settings!H300&lt;&gt;"",Settings!H300,"")</f>
        <v/>
      </c>
      <c r="AE326" s="36" t="str">
        <f>IF(Settings!J300&lt;&gt;"",Settings!J300,"")</f>
        <v/>
      </c>
      <c r="AF326" s="36" t="str">
        <f>IF(Settings!L300&lt;&gt;"",Settings!L300,"")</f>
        <v/>
      </c>
      <c r="AG326" s="41" t="str">
        <f t="shared" si="77"/>
        <v/>
      </c>
    </row>
    <row r="327" spans="1:33" x14ac:dyDescent="0.2">
      <c r="A327" s="14" t="str">
        <f>IF(FILT_M=1,IF(AND(Settings!F301&lt;&gt;"",Settings!F301&lt;&gt;"--"),Settings!F301,""),
IF(FILT_M=2,IF(AND(Settings!H301&lt;&gt;"",Settings!H301&lt;&gt;"--"),Settings!H301,""),
IF(FILT_M=3,IF(AND(Settings!J301&lt;&gt;"",Settings!J301&lt;&gt;"--"),Settings!J301,""),
IF(FILT_M=4,IF(AND(Settings!L301&lt;&gt;"",Settings!L301&lt;&gt;"--"),Settings!L301,""),""))))</f>
        <v/>
      </c>
      <c r="B327" s="243" t="str">
        <f t="shared" ca="1" si="63"/>
        <v/>
      </c>
      <c r="C327" s="243" t="str">
        <f t="shared" ca="1" si="64"/>
        <v/>
      </c>
      <c r="D327" s="143" t="str">
        <f t="shared" ca="1" si="74"/>
        <v/>
      </c>
      <c r="E327" s="144" t="str">
        <f t="shared" ca="1" si="65"/>
        <v/>
      </c>
      <c r="F327" s="144" t="str">
        <f t="shared" ca="1" si="66"/>
        <v/>
      </c>
      <c r="G327" s="145" t="str">
        <f t="shared" ca="1" si="75"/>
        <v/>
      </c>
      <c r="H327" s="214"/>
      <c r="I327" s="44"/>
      <c r="K327" s="209" t="str">
        <f>IF(AND(Settings!C301&lt;&gt;"",Settings!C301&lt;&gt;"--"),Settings!C301,"")</f>
        <v/>
      </c>
      <c r="L327" s="210"/>
      <c r="M327" s="243" t="str">
        <f t="shared" ca="1" si="67"/>
        <v/>
      </c>
      <c r="N327" s="244" t="str">
        <f t="shared" ca="1" si="68"/>
        <v/>
      </c>
      <c r="O327" s="143" t="str">
        <f t="shared" ca="1" si="69"/>
        <v/>
      </c>
      <c r="P327" s="243" t="str">
        <f t="shared" ca="1" si="70"/>
        <v/>
      </c>
      <c r="Q327" s="144" t="str">
        <f t="shared" ca="1" si="71"/>
        <v/>
      </c>
      <c r="R327" s="144" t="str">
        <f t="shared" ca="1" si="72"/>
        <v/>
      </c>
      <c r="S327" s="145" t="str">
        <f t="shared" ca="1" si="73"/>
        <v/>
      </c>
      <c r="Z327" s="157"/>
      <c r="AA327" s="157"/>
      <c r="AB327" s="36" t="str">
        <f>IF(Settings!C301&lt;&gt;"",Settings!C301,"")</f>
        <v/>
      </c>
      <c r="AC327" s="36" t="str">
        <f>IF(Settings!F301&lt;&gt;"",Settings!F301,"")</f>
        <v/>
      </c>
      <c r="AD327" s="36" t="str">
        <f>IF(Settings!H301&lt;&gt;"",Settings!H301,"")</f>
        <v/>
      </c>
      <c r="AE327" s="36" t="str">
        <f>IF(Settings!J301&lt;&gt;"",Settings!J301,"")</f>
        <v/>
      </c>
      <c r="AF327" s="36" t="str">
        <f>IF(Settings!L301&lt;&gt;"",Settings!L301,"")</f>
        <v/>
      </c>
      <c r="AG327" s="41" t="str">
        <f t="shared" si="77"/>
        <v/>
      </c>
    </row>
    <row r="328" spans="1:33" x14ac:dyDescent="0.2">
      <c r="A328" s="14" t="str">
        <f>IF(FILT_M=1,IF(AND(Settings!F302&lt;&gt;"",Settings!F302&lt;&gt;"--"),Settings!F302,""),
IF(FILT_M=2,IF(AND(Settings!H302&lt;&gt;"",Settings!H302&lt;&gt;"--"),Settings!H302,""),
IF(FILT_M=3,IF(AND(Settings!J302&lt;&gt;"",Settings!J302&lt;&gt;"--"),Settings!J302,""),
IF(FILT_M=4,IF(AND(Settings!L302&lt;&gt;"",Settings!L302&lt;&gt;"--"),Settings!L302,""),""))))</f>
        <v/>
      </c>
      <c r="B328" s="243" t="str">
        <f t="shared" ca="1" si="63"/>
        <v/>
      </c>
      <c r="C328" s="243" t="str">
        <f t="shared" ca="1" si="64"/>
        <v/>
      </c>
      <c r="D328" s="143" t="str">
        <f t="shared" ca="1" si="74"/>
        <v/>
      </c>
      <c r="E328" s="144" t="str">
        <f t="shared" ca="1" si="65"/>
        <v/>
      </c>
      <c r="F328" s="144" t="str">
        <f t="shared" ca="1" si="66"/>
        <v/>
      </c>
      <c r="G328" s="145" t="str">
        <f t="shared" ca="1" si="75"/>
        <v/>
      </c>
      <c r="H328" s="214"/>
      <c r="I328" s="44"/>
      <c r="K328" s="209" t="str">
        <f>IF(AND(Settings!C302&lt;&gt;"",Settings!C302&lt;&gt;"--"),Settings!C302,"")</f>
        <v/>
      </c>
      <c r="L328" s="210"/>
      <c r="M328" s="243" t="str">
        <f t="shared" ca="1" si="67"/>
        <v/>
      </c>
      <c r="N328" s="244" t="str">
        <f t="shared" ca="1" si="68"/>
        <v/>
      </c>
      <c r="O328" s="143" t="str">
        <f t="shared" ca="1" si="69"/>
        <v/>
      </c>
      <c r="P328" s="243" t="str">
        <f t="shared" ca="1" si="70"/>
        <v/>
      </c>
      <c r="Q328" s="144" t="str">
        <f t="shared" ca="1" si="71"/>
        <v/>
      </c>
      <c r="R328" s="144" t="str">
        <f t="shared" ca="1" si="72"/>
        <v/>
      </c>
      <c r="S328" s="145" t="str">
        <f t="shared" ca="1" si="73"/>
        <v/>
      </c>
      <c r="Z328" s="157"/>
      <c r="AA328" s="157"/>
      <c r="AB328" s="36" t="str">
        <f>IF(Settings!C302&lt;&gt;"",Settings!C302,"")</f>
        <v/>
      </c>
      <c r="AC328" s="36" t="str">
        <f>IF(Settings!F302&lt;&gt;"",Settings!F302,"")</f>
        <v/>
      </c>
      <c r="AD328" s="36" t="str">
        <f>IF(Settings!H302&lt;&gt;"",Settings!H302,"")</f>
        <v/>
      </c>
      <c r="AE328" s="36" t="str">
        <f>IF(Settings!J302&lt;&gt;"",Settings!J302,"")</f>
        <v/>
      </c>
      <c r="AF328" s="36" t="str">
        <f>IF(Settings!L302&lt;&gt;"",Settings!L302,"")</f>
        <v/>
      </c>
      <c r="AG328" s="41" t="str">
        <f t="shared" si="77"/>
        <v/>
      </c>
    </row>
    <row r="329" spans="1:33" x14ac:dyDescent="0.2">
      <c r="A329" s="14" t="str">
        <f>IF(FILT_M=1,IF(AND(Settings!F303&lt;&gt;"",Settings!F303&lt;&gt;"--"),Settings!F303,""),
IF(FILT_M=2,IF(AND(Settings!H303&lt;&gt;"",Settings!H303&lt;&gt;"--"),Settings!H303,""),
IF(FILT_M=3,IF(AND(Settings!J303&lt;&gt;"",Settings!J303&lt;&gt;"--"),Settings!J303,""),
IF(FILT_M=4,IF(AND(Settings!L303&lt;&gt;"",Settings!L303&lt;&gt;"--"),Settings!L303,""),""))))</f>
        <v/>
      </c>
      <c r="B329" s="243" t="str">
        <f t="shared" ca="1" si="63"/>
        <v/>
      </c>
      <c r="C329" s="243" t="str">
        <f t="shared" ca="1" si="64"/>
        <v/>
      </c>
      <c r="D329" s="143" t="str">
        <f t="shared" ca="1" si="74"/>
        <v/>
      </c>
      <c r="E329" s="144" t="str">
        <f t="shared" ca="1" si="65"/>
        <v/>
      </c>
      <c r="F329" s="144" t="str">
        <f t="shared" ca="1" si="66"/>
        <v/>
      </c>
      <c r="G329" s="145" t="str">
        <f t="shared" ca="1" si="75"/>
        <v/>
      </c>
      <c r="H329" s="214"/>
      <c r="I329" s="44"/>
      <c r="K329" s="209" t="str">
        <f>IF(AND(Settings!C303&lt;&gt;"",Settings!C303&lt;&gt;"--"),Settings!C303,"")</f>
        <v/>
      </c>
      <c r="L329" s="210"/>
      <c r="M329" s="243" t="str">
        <f t="shared" ca="1" si="67"/>
        <v/>
      </c>
      <c r="N329" s="244" t="str">
        <f t="shared" ca="1" si="68"/>
        <v/>
      </c>
      <c r="O329" s="143" t="str">
        <f t="shared" ca="1" si="69"/>
        <v/>
      </c>
      <c r="P329" s="243" t="str">
        <f t="shared" ca="1" si="70"/>
        <v/>
      </c>
      <c r="Q329" s="144" t="str">
        <f t="shared" ca="1" si="71"/>
        <v/>
      </c>
      <c r="R329" s="144" t="str">
        <f t="shared" ca="1" si="72"/>
        <v/>
      </c>
      <c r="S329" s="145" t="str">
        <f t="shared" ca="1" si="73"/>
        <v/>
      </c>
      <c r="Z329" s="157"/>
      <c r="AA329" s="157"/>
      <c r="AB329" s="36" t="str">
        <f>IF(Settings!C303&lt;&gt;"",Settings!C303,"")</f>
        <v/>
      </c>
      <c r="AC329" s="36" t="str">
        <f>IF(Settings!F303&lt;&gt;"",Settings!F303,"")</f>
        <v/>
      </c>
      <c r="AD329" s="36" t="str">
        <f>IF(Settings!H303&lt;&gt;"",Settings!H303,"")</f>
        <v/>
      </c>
      <c r="AE329" s="36" t="str">
        <f>IF(Settings!J303&lt;&gt;"",Settings!J303,"")</f>
        <v/>
      </c>
      <c r="AF329" s="36" t="str">
        <f>IF(Settings!L303&lt;&gt;"",Settings!L303,"")</f>
        <v/>
      </c>
      <c r="AG329" s="41" t="str">
        <f t="shared" si="77"/>
        <v/>
      </c>
    </row>
    <row r="330" spans="1:33" x14ac:dyDescent="0.2">
      <c r="A330" s="14" t="str">
        <f>IF(FILT_M=1,IF(AND(Settings!F304&lt;&gt;"",Settings!F304&lt;&gt;"--"),Settings!F304,""),
IF(FILT_M=2,IF(AND(Settings!H304&lt;&gt;"",Settings!H304&lt;&gt;"--"),Settings!H304,""),
IF(FILT_M=3,IF(AND(Settings!J304&lt;&gt;"",Settings!J304&lt;&gt;"--"),Settings!J304,""),
IF(FILT_M=4,IF(AND(Settings!L304&lt;&gt;"",Settings!L304&lt;&gt;"--"),Settings!L304,""),""))))</f>
        <v/>
      </c>
      <c r="B330" s="243" t="str">
        <f t="shared" ca="1" si="63"/>
        <v/>
      </c>
      <c r="C330" s="243" t="str">
        <f t="shared" ca="1" si="64"/>
        <v/>
      </c>
      <c r="D330" s="143" t="str">
        <f t="shared" ca="1" si="74"/>
        <v/>
      </c>
      <c r="E330" s="144" t="str">
        <f t="shared" ca="1" si="65"/>
        <v/>
      </c>
      <c r="F330" s="144" t="str">
        <f t="shared" ca="1" si="66"/>
        <v/>
      </c>
      <c r="G330" s="145" t="str">
        <f t="shared" ca="1" si="75"/>
        <v/>
      </c>
      <c r="H330" s="214"/>
      <c r="I330" s="44"/>
      <c r="K330" s="209" t="str">
        <f>IF(AND(Settings!C304&lt;&gt;"",Settings!C304&lt;&gt;"--"),Settings!C304,"")</f>
        <v/>
      </c>
      <c r="L330" s="210"/>
      <c r="M330" s="243" t="str">
        <f t="shared" ca="1" si="67"/>
        <v/>
      </c>
      <c r="N330" s="244" t="str">
        <f t="shared" ca="1" si="68"/>
        <v/>
      </c>
      <c r="O330" s="143" t="str">
        <f t="shared" ca="1" si="69"/>
        <v/>
      </c>
      <c r="P330" s="243" t="str">
        <f t="shared" ca="1" si="70"/>
        <v/>
      </c>
      <c r="Q330" s="144" t="str">
        <f t="shared" ca="1" si="71"/>
        <v/>
      </c>
      <c r="R330" s="144" t="str">
        <f t="shared" ca="1" si="72"/>
        <v/>
      </c>
      <c r="S330" s="145" t="str">
        <f t="shared" ca="1" si="73"/>
        <v/>
      </c>
      <c r="Z330" s="157"/>
      <c r="AA330" s="157"/>
      <c r="AB330" s="36" t="str">
        <f>IF(Settings!C304&lt;&gt;"",Settings!C304,"")</f>
        <v/>
      </c>
      <c r="AC330" s="36" t="str">
        <f>IF(Settings!F304&lt;&gt;"",Settings!F304,"")</f>
        <v/>
      </c>
      <c r="AD330" s="36" t="str">
        <f>IF(Settings!H304&lt;&gt;"",Settings!H304,"")</f>
        <v/>
      </c>
      <c r="AE330" s="36" t="str">
        <f>IF(Settings!J304&lt;&gt;"",Settings!J304,"")</f>
        <v/>
      </c>
      <c r="AF330" s="36" t="str">
        <f>IF(Settings!L304&lt;&gt;"",Settings!L304,"")</f>
        <v/>
      </c>
      <c r="AG330" s="41" t="str">
        <f t="shared" si="77"/>
        <v/>
      </c>
    </row>
    <row r="331" spans="1:33" x14ac:dyDescent="0.2">
      <c r="A331" s="14" t="str">
        <f>IF(FILT_M=1,IF(AND(Settings!F305&lt;&gt;"",Settings!F305&lt;&gt;"--"),Settings!F305,""),
IF(FILT_M=2,IF(AND(Settings!H305&lt;&gt;"",Settings!H305&lt;&gt;"--"),Settings!H305,""),
IF(FILT_M=3,IF(AND(Settings!J305&lt;&gt;"",Settings!J305&lt;&gt;"--"),Settings!J305,""),
IF(FILT_M=4,IF(AND(Settings!L305&lt;&gt;"",Settings!L305&lt;&gt;"--"),Settings!L305,""),""))))</f>
        <v/>
      </c>
      <c r="B331" s="243" t="str">
        <f t="shared" ca="1" si="63"/>
        <v/>
      </c>
      <c r="C331" s="243" t="str">
        <f t="shared" ca="1" si="64"/>
        <v/>
      </c>
      <c r="D331" s="143" t="str">
        <f t="shared" ca="1" si="74"/>
        <v/>
      </c>
      <c r="E331" s="144" t="str">
        <f t="shared" ca="1" si="65"/>
        <v/>
      </c>
      <c r="F331" s="144" t="str">
        <f t="shared" ca="1" si="66"/>
        <v/>
      </c>
      <c r="G331" s="145" t="str">
        <f t="shared" ca="1" si="75"/>
        <v/>
      </c>
      <c r="H331" s="214"/>
      <c r="I331" s="44"/>
      <c r="K331" s="209" t="str">
        <f>IF(AND(Settings!C305&lt;&gt;"",Settings!C305&lt;&gt;"--"),Settings!C305,"")</f>
        <v/>
      </c>
      <c r="L331" s="210"/>
      <c r="M331" s="243" t="str">
        <f t="shared" ca="1" si="67"/>
        <v/>
      </c>
      <c r="N331" s="244" t="str">
        <f t="shared" ca="1" si="68"/>
        <v/>
      </c>
      <c r="O331" s="143" t="str">
        <f t="shared" ca="1" si="69"/>
        <v/>
      </c>
      <c r="P331" s="243" t="str">
        <f t="shared" ca="1" si="70"/>
        <v/>
      </c>
      <c r="Q331" s="144" t="str">
        <f t="shared" ca="1" si="71"/>
        <v/>
      </c>
      <c r="R331" s="144" t="str">
        <f t="shared" ca="1" si="72"/>
        <v/>
      </c>
      <c r="S331" s="145" t="str">
        <f t="shared" ca="1" si="73"/>
        <v/>
      </c>
      <c r="Z331" s="157"/>
      <c r="AA331" s="157"/>
      <c r="AB331" s="36" t="str">
        <f>IF(Settings!C305&lt;&gt;"",Settings!C305,"")</f>
        <v/>
      </c>
      <c r="AC331" s="36" t="str">
        <f>IF(Settings!F305&lt;&gt;"",Settings!F305,"")</f>
        <v/>
      </c>
      <c r="AD331" s="36" t="str">
        <f>IF(Settings!H305&lt;&gt;"",Settings!H305,"")</f>
        <v/>
      </c>
      <c r="AE331" s="36" t="str">
        <f>IF(Settings!J305&lt;&gt;"",Settings!J305,"")</f>
        <v/>
      </c>
      <c r="AF331" s="36" t="str">
        <f>IF(Settings!L305&lt;&gt;"",Settings!L305,"")</f>
        <v/>
      </c>
      <c r="AG331" s="41" t="str">
        <f t="shared" si="77"/>
        <v/>
      </c>
    </row>
  </sheetData>
  <sheetProtection algorithmName="SHA-512" hashValue="iqUIVCl7lMpibYhq4G04HVelHwm/XtyqRUcgrYf1vPNc9eCmWJbnVjeLVvdLlA66plys3/etGAsNnTzYVjkcAw==" saltValue="LBr4f8+BQkeEBLeaNWPdbw==" spinCount="100000" sheet="1" objects="1" scenarios="1"/>
  <mergeCells count="23">
    <mergeCell ref="B28:G28"/>
    <mergeCell ref="E18:E24"/>
    <mergeCell ref="U19:V19"/>
    <mergeCell ref="K31:L31"/>
    <mergeCell ref="R21:R25"/>
    <mergeCell ref="M17:N17"/>
    <mergeCell ref="M18:N18"/>
    <mergeCell ref="U22:V22"/>
    <mergeCell ref="U23:V23"/>
    <mergeCell ref="U24:V24"/>
    <mergeCell ref="H5:I5"/>
    <mergeCell ref="H6:I6"/>
    <mergeCell ref="H7:I7"/>
    <mergeCell ref="H8:I8"/>
    <mergeCell ref="H9:I9"/>
    <mergeCell ref="R5:X6"/>
    <mergeCell ref="L21:L24"/>
    <mergeCell ref="L16:L19"/>
    <mergeCell ref="K5:L5"/>
    <mergeCell ref="K6:L6"/>
    <mergeCell ref="R17:R19"/>
    <mergeCell ref="U17:V17"/>
    <mergeCell ref="U18:V18"/>
  </mergeCells>
  <phoneticPr fontId="2" type="noConversion"/>
  <conditionalFormatting sqref="C10 C32:H331 O18:Q18 W23:X24 Z36:AA331 S36:S331 N32:P331 W18:X19 H7:H8">
    <cfRule type="cellIs" dxfId="7" priority="42" stopIfTrue="1" operator="lessThan">
      <formula>0</formula>
    </cfRule>
  </conditionalFormatting>
  <conditionalFormatting sqref="Q32:S32 S33:S35 Q33:R331">
    <cfRule type="cellIs" dxfId="6" priority="24" stopIfTrue="1" operator="lessThan">
      <formula>0</formula>
    </cfRule>
  </conditionalFormatting>
  <conditionalFormatting sqref="C11">
    <cfRule type="cellIs" dxfId="5" priority="17" stopIfTrue="1" operator="lessThan">
      <formula>0</formula>
    </cfRule>
  </conditionalFormatting>
  <conditionalFormatting sqref="H30 D30:F30">
    <cfRule type="cellIs" dxfId="4" priority="11" stopIfTrue="1" operator="lessThan">
      <formula>0</formula>
    </cfRule>
  </conditionalFormatting>
  <conditionalFormatting sqref="G30">
    <cfRule type="cellIs" dxfId="3" priority="9" stopIfTrue="1" operator="lessThan">
      <formula>0</formula>
    </cfRule>
  </conditionalFormatting>
  <conditionalFormatting sqref="M6:O6">
    <cfRule type="cellIs" dxfId="2" priority="3" stopIfTrue="1" operator="lessThan">
      <formula>0</formula>
    </cfRule>
  </conditionalFormatting>
  <conditionalFormatting sqref="O30">
    <cfRule type="cellIs" dxfId="1" priority="2" stopIfTrue="1" operator="lessThan">
      <formula>0</formula>
    </cfRule>
  </conditionalFormatting>
  <conditionalFormatting sqref="Q30:S30">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22</xdr:row>
                    <xdr:rowOff>9525</xdr:rowOff>
                  </from>
                  <to>
                    <xdr:col>3</xdr:col>
                    <xdr:colOff>552450</xdr:colOff>
                    <xdr:row>22</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20</xdr:row>
                    <xdr:rowOff>9525</xdr:rowOff>
                  </from>
                  <to>
                    <xdr:col>3</xdr:col>
                    <xdr:colOff>581025</xdr:colOff>
                    <xdr:row>20</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19</xdr:row>
                    <xdr:rowOff>19050</xdr:rowOff>
                  </from>
                  <to>
                    <xdr:col>1</xdr:col>
                    <xdr:colOff>628650</xdr:colOff>
                    <xdr:row>20</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19</xdr:row>
                    <xdr:rowOff>9525</xdr:rowOff>
                  </from>
                  <to>
                    <xdr:col>3</xdr:col>
                    <xdr:colOff>657225</xdr:colOff>
                    <xdr:row>19</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21</xdr:row>
                    <xdr:rowOff>9525</xdr:rowOff>
                  </from>
                  <to>
                    <xdr:col>3</xdr:col>
                    <xdr:colOff>581025</xdr:colOff>
                    <xdr:row>21</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20</xdr:row>
                    <xdr:rowOff>9525</xdr:rowOff>
                  </from>
                  <to>
                    <xdr:col>2</xdr:col>
                    <xdr:colOff>581025</xdr:colOff>
                    <xdr:row>20</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21</xdr:row>
                    <xdr:rowOff>9525</xdr:rowOff>
                  </from>
                  <to>
                    <xdr:col>2</xdr:col>
                    <xdr:colOff>581025</xdr:colOff>
                    <xdr:row>21</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20</xdr:row>
                    <xdr:rowOff>9525</xdr:rowOff>
                  </from>
                  <to>
                    <xdr:col>1</xdr:col>
                    <xdr:colOff>581025</xdr:colOff>
                    <xdr:row>20</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21</xdr:row>
                    <xdr:rowOff>9525</xdr:rowOff>
                  </from>
                  <to>
                    <xdr:col>1</xdr:col>
                    <xdr:colOff>581025</xdr:colOff>
                    <xdr:row>21</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24</xdr:row>
                    <xdr:rowOff>9525</xdr:rowOff>
                  </from>
                  <to>
                    <xdr:col>3</xdr:col>
                    <xdr:colOff>552450</xdr:colOff>
                    <xdr:row>24</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25</xdr:row>
                    <xdr:rowOff>9525</xdr:rowOff>
                  </from>
                  <to>
                    <xdr:col>3</xdr:col>
                    <xdr:colOff>552450</xdr:colOff>
                    <xdr:row>25</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18</xdr:row>
                    <xdr:rowOff>9525</xdr:rowOff>
                  </from>
                  <to>
                    <xdr:col>3</xdr:col>
                    <xdr:colOff>552450</xdr:colOff>
                    <xdr:row>18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71</vt:i4>
      </vt:variant>
    </vt:vector>
  </HeadingPairs>
  <TitlesOfParts>
    <vt:vector size="78"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SETTINGS_CUSTOM</vt:lpstr>
      <vt:lpstr>SETTINGS_SC</vt:lpstr>
      <vt:lpstr>SETTINGS_SPORTS</vt:lpstr>
      <vt:lpstr>SETTINGS_TC</vt:lpstr>
      <vt:lpstr>SP_LL</vt:lpstr>
      <vt:lpstr>SPORT</vt:lpstr>
      <vt:lpstr>T_LL</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2015-11-23T06:41:33Z</dcterms:modified>
</cp:coreProperties>
</file>